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h Maletzky\My Tresors\Work Related\04. Fisheries Management (MFMR, SEAFO, BCC)\MFMR\Spiny Rock Lobster\SRL Commercial Data Folder\SRL Commercial Effort\"/>
    </mc:Choice>
  </mc:AlternateContent>
  <bookViews>
    <workbookView xWindow="-15" yWindow="15" windowWidth="13545" windowHeight="8055" tabRatio="556"/>
  </bookViews>
  <sheets>
    <sheet name="Fleet Info - COMPREHENSIVE!!" sheetId="1" r:id="rId1"/>
    <sheet name="Vessel List A" sheetId="2" r:id="rId2"/>
    <sheet name="Vessel List B" sheetId="3" r:id="rId3"/>
    <sheet name="Ringnets" sheetId="5" r:id="rId4"/>
    <sheet name="Weather" sheetId="4" r:id="rId5"/>
    <sheet name="FleetInfo (short)" sheetId="6" r:id="rId6"/>
  </sheets>
  <calcPr calcId="152511"/>
</workbook>
</file>

<file path=xl/calcChain.xml><?xml version="1.0" encoding="utf-8"?>
<calcChain xmlns="http://schemas.openxmlformats.org/spreadsheetml/2006/main">
  <c r="JA1" i="3" l="1"/>
  <c r="IZ1" i="3"/>
  <c r="IN1" i="3"/>
  <c r="IM1" i="3"/>
  <c r="IA1" i="3"/>
  <c r="HZ1" i="3"/>
  <c r="HN1" i="3"/>
  <c r="HM1" i="3"/>
  <c r="HA1" i="3"/>
  <c r="GZ1" i="3"/>
  <c r="GN1" i="3"/>
  <c r="GM1" i="3"/>
  <c r="GA1" i="3"/>
  <c r="FZ1" i="3"/>
  <c r="FN1" i="3"/>
  <c r="FM1" i="3"/>
  <c r="FA1" i="3"/>
  <c r="EZ1" i="3"/>
  <c r="EN1" i="3"/>
  <c r="EM1" i="3"/>
  <c r="EA1" i="3"/>
  <c r="DZ1" i="3"/>
  <c r="DN1" i="3"/>
  <c r="DM1" i="3"/>
  <c r="DA1" i="3"/>
  <c r="CZ1" i="3"/>
  <c r="CN1" i="3"/>
  <c r="CM1" i="3"/>
  <c r="CA1" i="3"/>
  <c r="BZ1" i="3"/>
  <c r="BN1" i="3"/>
  <c r="BM1" i="3"/>
  <c r="BA1" i="3"/>
  <c r="AZ1" i="3"/>
  <c r="AN1" i="3"/>
  <c r="AM1" i="3"/>
  <c r="AA1" i="3"/>
  <c r="Z1" i="3"/>
  <c r="N1" i="3"/>
  <c r="M1" i="3"/>
  <c r="JA1" i="2"/>
  <c r="IZ1" i="2"/>
  <c r="IN1" i="2"/>
  <c r="IM1" i="2"/>
  <c r="IA1" i="2"/>
  <c r="HZ1" i="2"/>
  <c r="HN1" i="2"/>
  <c r="HM1" i="2"/>
  <c r="HA1" i="2"/>
  <c r="GZ1" i="2"/>
  <c r="GN1" i="2"/>
  <c r="GM1" i="2"/>
  <c r="GA1" i="2"/>
  <c r="FZ1" i="2"/>
  <c r="FN1" i="2"/>
  <c r="FM1" i="2"/>
  <c r="FA1" i="2"/>
  <c r="EZ1" i="2"/>
  <c r="EN1" i="2"/>
  <c r="EM1" i="2"/>
  <c r="EA1" i="2"/>
  <c r="DZ1" i="2"/>
  <c r="DN1" i="2"/>
  <c r="DM1" i="2"/>
  <c r="DA1" i="2"/>
  <c r="CZ1" i="2"/>
  <c r="CN1" i="2"/>
  <c r="CM1" i="2"/>
  <c r="CA1" i="2"/>
  <c r="BZ1" i="2"/>
  <c r="BN1" i="2"/>
  <c r="BM1" i="2"/>
  <c r="BA1" i="2"/>
  <c r="AZ1" i="2"/>
  <c r="AN1" i="2"/>
  <c r="AM1" i="2"/>
  <c r="AA1" i="2"/>
  <c r="Z1" i="2"/>
  <c r="N1" i="2"/>
  <c r="M1" i="2"/>
  <c r="IZ217" i="3" l="1"/>
  <c r="IX217" i="3"/>
  <c r="IV217" i="3"/>
  <c r="IW217" i="3" s="1"/>
  <c r="IZ216" i="3"/>
  <c r="IX216" i="3"/>
  <c r="IV216" i="3"/>
  <c r="IW216" i="3" s="1"/>
  <c r="IZ215" i="3"/>
  <c r="IX215" i="3"/>
  <c r="IV215" i="3"/>
  <c r="IW215" i="3" s="1"/>
  <c r="IZ214" i="3"/>
  <c r="IX214" i="3"/>
  <c r="IW214" i="3"/>
  <c r="IV214" i="3"/>
  <c r="IZ213" i="3"/>
  <c r="IX213" i="3"/>
  <c r="IV213" i="3"/>
  <c r="IW213" i="3" s="1"/>
  <c r="IZ212" i="3"/>
  <c r="IX212" i="3"/>
  <c r="IV212" i="3"/>
  <c r="IW212" i="3" s="1"/>
  <c r="IZ211" i="3"/>
  <c r="IX211" i="3"/>
  <c r="IV211" i="3"/>
  <c r="IW211" i="3" s="1"/>
  <c r="IZ210" i="3"/>
  <c r="IX210" i="3"/>
  <c r="IV210" i="3"/>
  <c r="IW210" i="3" s="1"/>
  <c r="IZ209" i="3"/>
  <c r="IX209" i="3"/>
  <c r="IV209" i="3"/>
  <c r="IW209" i="3" s="1"/>
  <c r="IZ208" i="3"/>
  <c r="IX208" i="3"/>
  <c r="IV208" i="3"/>
  <c r="IW208" i="3" s="1"/>
  <c r="IZ207" i="3"/>
  <c r="IX207" i="3"/>
  <c r="IV207" i="3"/>
  <c r="IW207" i="3" s="1"/>
  <c r="IZ206" i="3"/>
  <c r="IX206" i="3"/>
  <c r="IV206" i="3"/>
  <c r="IW206" i="3" s="1"/>
  <c r="IZ205" i="3"/>
  <c r="IX205" i="3"/>
  <c r="IV205" i="3"/>
  <c r="IW205" i="3" s="1"/>
  <c r="IZ204" i="3"/>
  <c r="IX204" i="3"/>
  <c r="IW204" i="3"/>
  <c r="IV204" i="3"/>
  <c r="IZ203" i="3"/>
  <c r="IX203" i="3"/>
  <c r="IV203" i="3"/>
  <c r="IW203" i="3" s="1"/>
  <c r="IZ202" i="3"/>
  <c r="IX202" i="3"/>
  <c r="IV202" i="3"/>
  <c r="IW202" i="3" s="1"/>
  <c r="IZ201" i="3"/>
  <c r="IX201" i="3"/>
  <c r="IV201" i="3"/>
  <c r="IW201" i="3" s="1"/>
  <c r="IZ200" i="3"/>
  <c r="IX200" i="3"/>
  <c r="IV200" i="3"/>
  <c r="IW200" i="3" s="1"/>
  <c r="IZ199" i="3"/>
  <c r="IX199" i="3"/>
  <c r="IV199" i="3"/>
  <c r="IW199" i="3" s="1"/>
  <c r="IZ198" i="3"/>
  <c r="IX198" i="3"/>
  <c r="IV198" i="3"/>
  <c r="IW198" i="3" s="1"/>
  <c r="IZ197" i="3"/>
  <c r="IX197" i="3"/>
  <c r="IV197" i="3"/>
  <c r="IW197" i="3" s="1"/>
  <c r="IZ196" i="3"/>
  <c r="IX196" i="3"/>
  <c r="IV196" i="3"/>
  <c r="IW196" i="3" s="1"/>
  <c r="IZ195" i="3"/>
  <c r="IX195" i="3"/>
  <c r="IV195" i="3"/>
  <c r="IW195" i="3" s="1"/>
  <c r="IZ194" i="3"/>
  <c r="IX194" i="3"/>
  <c r="IV194" i="3"/>
  <c r="IW194" i="3" s="1"/>
  <c r="IZ193" i="3"/>
  <c r="IX193" i="3"/>
  <c r="IV193" i="3"/>
  <c r="IW193" i="3" s="1"/>
  <c r="IZ192" i="3"/>
  <c r="IX192" i="3"/>
  <c r="IV192" i="3"/>
  <c r="IW192" i="3" s="1"/>
  <c r="IZ191" i="3"/>
  <c r="IX191" i="3"/>
  <c r="IV191" i="3"/>
  <c r="IW191" i="3" s="1"/>
  <c r="IZ190" i="3"/>
  <c r="IX190" i="3"/>
  <c r="IW190" i="3"/>
  <c r="IV190" i="3"/>
  <c r="IZ189" i="3"/>
  <c r="IX189" i="3"/>
  <c r="IV189" i="3"/>
  <c r="IW189" i="3" s="1"/>
  <c r="IZ188" i="3"/>
  <c r="IX188" i="3"/>
  <c r="IV188" i="3"/>
  <c r="IW188" i="3" s="1"/>
  <c r="IZ187" i="3"/>
  <c r="IX187" i="3"/>
  <c r="IV187" i="3"/>
  <c r="IW187" i="3" s="1"/>
  <c r="IZ186" i="3"/>
  <c r="IX186" i="3"/>
  <c r="IV186" i="3"/>
  <c r="IW186" i="3" s="1"/>
  <c r="IZ185" i="3"/>
  <c r="IX185" i="3"/>
  <c r="IV185" i="3"/>
  <c r="IW185" i="3" s="1"/>
  <c r="IZ184" i="3"/>
  <c r="IX184" i="3"/>
  <c r="IV184" i="3"/>
  <c r="IW184" i="3" s="1"/>
  <c r="IZ183" i="3"/>
  <c r="IX183" i="3"/>
  <c r="IV183" i="3"/>
  <c r="IW183" i="3" s="1"/>
  <c r="IZ182" i="3"/>
  <c r="IX182" i="3"/>
  <c r="IW182" i="3"/>
  <c r="IV182" i="3"/>
  <c r="IZ181" i="3"/>
  <c r="IX181" i="3"/>
  <c r="IV181" i="3"/>
  <c r="IW181" i="3" s="1"/>
  <c r="IZ180" i="3"/>
  <c r="IX180" i="3"/>
  <c r="IV180" i="3"/>
  <c r="IW180" i="3" s="1"/>
  <c r="IZ179" i="3"/>
  <c r="IX179" i="3"/>
  <c r="IV179" i="3"/>
  <c r="IW179" i="3" s="1"/>
  <c r="IZ178" i="3"/>
  <c r="IX178" i="3"/>
  <c r="IV178" i="3"/>
  <c r="IW178" i="3" s="1"/>
  <c r="IZ177" i="3"/>
  <c r="IX177" i="3"/>
  <c r="IV177" i="3"/>
  <c r="IW177" i="3" s="1"/>
  <c r="IZ176" i="3"/>
  <c r="IX176" i="3"/>
  <c r="IV176" i="3"/>
  <c r="IW176" i="3" s="1"/>
  <c r="IZ175" i="3"/>
  <c r="IX175" i="3"/>
  <c r="IV175" i="3"/>
  <c r="IW175" i="3" s="1"/>
  <c r="IZ174" i="3"/>
  <c r="IX174" i="3"/>
  <c r="IV174" i="3"/>
  <c r="IW174" i="3" s="1"/>
  <c r="IZ173" i="3"/>
  <c r="IX173" i="3"/>
  <c r="IV173" i="3"/>
  <c r="IW173" i="3" s="1"/>
  <c r="IZ172" i="3"/>
  <c r="IX172" i="3"/>
  <c r="IV172" i="3"/>
  <c r="IW172" i="3" s="1"/>
  <c r="IZ171" i="3"/>
  <c r="IX171" i="3"/>
  <c r="IV171" i="3"/>
  <c r="IW171" i="3" s="1"/>
  <c r="IZ170" i="3"/>
  <c r="IX170" i="3"/>
  <c r="IV170" i="3"/>
  <c r="IW170" i="3" s="1"/>
  <c r="IZ169" i="3"/>
  <c r="IX169" i="3"/>
  <c r="IV169" i="3"/>
  <c r="IW169" i="3" s="1"/>
  <c r="IZ168" i="3"/>
  <c r="IX168" i="3"/>
  <c r="IV168" i="3"/>
  <c r="IW168" i="3" s="1"/>
  <c r="IZ167" i="3"/>
  <c r="IX167" i="3"/>
  <c r="IV167" i="3"/>
  <c r="IW167" i="3" s="1"/>
  <c r="IZ166" i="3"/>
  <c r="IX166" i="3"/>
  <c r="IV166" i="3"/>
  <c r="IW166" i="3" s="1"/>
  <c r="IZ165" i="3"/>
  <c r="IX165" i="3"/>
  <c r="IV165" i="3"/>
  <c r="IW165" i="3" s="1"/>
  <c r="IZ164" i="3"/>
  <c r="IX164" i="3"/>
  <c r="IV164" i="3"/>
  <c r="IW164" i="3" s="1"/>
  <c r="IZ163" i="3"/>
  <c r="IX163" i="3"/>
  <c r="IV163" i="3"/>
  <c r="IW163" i="3" s="1"/>
  <c r="IZ162" i="3"/>
  <c r="IX162" i="3"/>
  <c r="IV162" i="3"/>
  <c r="IW162" i="3" s="1"/>
  <c r="IZ161" i="3"/>
  <c r="IX161" i="3"/>
  <c r="IV161" i="3"/>
  <c r="IW161" i="3" s="1"/>
  <c r="IZ160" i="3"/>
  <c r="IX160" i="3"/>
  <c r="IV160" i="3"/>
  <c r="IW160" i="3" s="1"/>
  <c r="IZ159" i="3"/>
  <c r="IX159" i="3"/>
  <c r="IV159" i="3"/>
  <c r="IW159" i="3" s="1"/>
  <c r="IZ158" i="3"/>
  <c r="IX158" i="3"/>
  <c r="IW158" i="3"/>
  <c r="IV158" i="3"/>
  <c r="IZ157" i="3"/>
  <c r="IX157" i="3"/>
  <c r="IV157" i="3"/>
  <c r="IW157" i="3" s="1"/>
  <c r="IZ156" i="3"/>
  <c r="IX156" i="3"/>
  <c r="IV156" i="3"/>
  <c r="IW156" i="3" s="1"/>
  <c r="IZ155" i="3"/>
  <c r="IX155" i="3"/>
  <c r="IV155" i="3"/>
  <c r="IW155" i="3" s="1"/>
  <c r="IZ154" i="3"/>
  <c r="IX154" i="3"/>
  <c r="IV154" i="3"/>
  <c r="IW154" i="3" s="1"/>
  <c r="IZ153" i="3"/>
  <c r="IX153" i="3"/>
  <c r="IV153" i="3"/>
  <c r="IW153" i="3" s="1"/>
  <c r="IZ152" i="3"/>
  <c r="IX152" i="3"/>
  <c r="IV152" i="3"/>
  <c r="IW152" i="3" s="1"/>
  <c r="IZ151" i="3"/>
  <c r="IX151" i="3"/>
  <c r="IV151" i="3"/>
  <c r="IW151" i="3" s="1"/>
  <c r="IZ150" i="3"/>
  <c r="IX150" i="3"/>
  <c r="IW150" i="3"/>
  <c r="IV150" i="3"/>
  <c r="IZ149" i="3"/>
  <c r="IX149" i="3"/>
  <c r="IV149" i="3"/>
  <c r="IW149" i="3" s="1"/>
  <c r="IZ148" i="3"/>
  <c r="IX148" i="3"/>
  <c r="IV148" i="3"/>
  <c r="IW148" i="3" s="1"/>
  <c r="IZ147" i="3"/>
  <c r="IX147" i="3"/>
  <c r="IV147" i="3"/>
  <c r="IW147" i="3" s="1"/>
  <c r="IZ146" i="3"/>
  <c r="IX146" i="3"/>
  <c r="IV146" i="3"/>
  <c r="IW146" i="3" s="1"/>
  <c r="IZ145" i="3"/>
  <c r="IX145" i="3"/>
  <c r="IV145" i="3"/>
  <c r="IW145" i="3" s="1"/>
  <c r="IZ144" i="3"/>
  <c r="IX144" i="3"/>
  <c r="IV144" i="3"/>
  <c r="IW144" i="3" s="1"/>
  <c r="IZ143" i="3"/>
  <c r="IX143" i="3"/>
  <c r="IV143" i="3"/>
  <c r="IW143" i="3" s="1"/>
  <c r="IZ142" i="3"/>
  <c r="IX142" i="3"/>
  <c r="IV142" i="3"/>
  <c r="IW142" i="3" s="1"/>
  <c r="IZ141" i="3"/>
  <c r="IX141" i="3"/>
  <c r="IV141" i="3"/>
  <c r="IW141" i="3" s="1"/>
  <c r="IZ140" i="3"/>
  <c r="IX140" i="3"/>
  <c r="IW140" i="3"/>
  <c r="IV140" i="3"/>
  <c r="IZ139" i="3"/>
  <c r="IX139" i="3"/>
  <c r="IV139" i="3"/>
  <c r="IW139" i="3" s="1"/>
  <c r="IZ138" i="3"/>
  <c r="IX138" i="3"/>
  <c r="IV138" i="3"/>
  <c r="IW138" i="3" s="1"/>
  <c r="IZ137" i="3"/>
  <c r="IX137" i="3"/>
  <c r="IV137" i="3"/>
  <c r="IW137" i="3" s="1"/>
  <c r="IZ136" i="3"/>
  <c r="IX136" i="3"/>
  <c r="IV136" i="3"/>
  <c r="IW136" i="3" s="1"/>
  <c r="IZ135" i="3"/>
  <c r="IX135" i="3"/>
  <c r="IV135" i="3"/>
  <c r="IW135" i="3" s="1"/>
  <c r="IZ134" i="3"/>
  <c r="IX134" i="3"/>
  <c r="IV134" i="3"/>
  <c r="IW134" i="3" s="1"/>
  <c r="IZ133" i="3"/>
  <c r="IX133" i="3"/>
  <c r="IV133" i="3"/>
  <c r="IW133" i="3" s="1"/>
  <c r="IZ132" i="3"/>
  <c r="IX132" i="3"/>
  <c r="IV132" i="3"/>
  <c r="IW132" i="3" s="1"/>
  <c r="IZ131" i="3"/>
  <c r="IX131" i="3"/>
  <c r="IV131" i="3"/>
  <c r="IW131" i="3" s="1"/>
  <c r="IZ130" i="3"/>
  <c r="IX130" i="3"/>
  <c r="IV130" i="3"/>
  <c r="IW130" i="3" s="1"/>
  <c r="IZ129" i="3"/>
  <c r="IX129" i="3"/>
  <c r="IV129" i="3"/>
  <c r="IW129" i="3" s="1"/>
  <c r="IZ128" i="3"/>
  <c r="IX128" i="3"/>
  <c r="IV128" i="3"/>
  <c r="IW128" i="3" s="1"/>
  <c r="IZ127" i="3"/>
  <c r="IX127" i="3"/>
  <c r="IV127" i="3"/>
  <c r="IW127" i="3" s="1"/>
  <c r="IZ126" i="3"/>
  <c r="IX126" i="3"/>
  <c r="IW126" i="3"/>
  <c r="IV126" i="3"/>
  <c r="IZ125" i="3"/>
  <c r="IX125" i="3"/>
  <c r="IV125" i="3"/>
  <c r="IW125" i="3" s="1"/>
  <c r="IZ124" i="3"/>
  <c r="IX124" i="3"/>
  <c r="IV124" i="3"/>
  <c r="IW124" i="3" s="1"/>
  <c r="IZ123" i="3"/>
  <c r="IX123" i="3"/>
  <c r="IV123" i="3"/>
  <c r="IW123" i="3" s="1"/>
  <c r="IZ122" i="3"/>
  <c r="IX122" i="3"/>
  <c r="IV122" i="3"/>
  <c r="IW122" i="3" s="1"/>
  <c r="IZ121" i="3"/>
  <c r="IX121" i="3"/>
  <c r="IV121" i="3"/>
  <c r="IW121" i="3" s="1"/>
  <c r="IZ120" i="3"/>
  <c r="IX120" i="3"/>
  <c r="IV120" i="3"/>
  <c r="IW120" i="3" s="1"/>
  <c r="IZ119" i="3"/>
  <c r="IX119" i="3"/>
  <c r="IV119" i="3"/>
  <c r="IW119" i="3" s="1"/>
  <c r="IZ118" i="3"/>
  <c r="IX118" i="3"/>
  <c r="IW118" i="3"/>
  <c r="IV118" i="3"/>
  <c r="IZ117" i="3"/>
  <c r="IX117" i="3"/>
  <c r="IV117" i="3"/>
  <c r="IW117" i="3" s="1"/>
  <c r="IZ116" i="3"/>
  <c r="IX116" i="3"/>
  <c r="IV116" i="3"/>
  <c r="IW116" i="3" s="1"/>
  <c r="IZ115" i="3"/>
  <c r="IX115" i="3"/>
  <c r="IV115" i="3"/>
  <c r="IW115" i="3" s="1"/>
  <c r="IZ114" i="3"/>
  <c r="IX114" i="3"/>
  <c r="IV114" i="3"/>
  <c r="IW114" i="3" s="1"/>
  <c r="IZ113" i="3"/>
  <c r="IX113" i="3"/>
  <c r="IV113" i="3"/>
  <c r="IW113" i="3" s="1"/>
  <c r="IZ112" i="3"/>
  <c r="IX112" i="3"/>
  <c r="IV112" i="3"/>
  <c r="IW112" i="3" s="1"/>
  <c r="IZ111" i="3"/>
  <c r="IX111" i="3"/>
  <c r="IV111" i="3"/>
  <c r="IW111" i="3" s="1"/>
  <c r="IZ110" i="3"/>
  <c r="IX110" i="3"/>
  <c r="IV110" i="3"/>
  <c r="IW110" i="3" s="1"/>
  <c r="IZ109" i="3"/>
  <c r="IX109" i="3"/>
  <c r="IV109" i="3"/>
  <c r="IW109" i="3" s="1"/>
  <c r="IZ108" i="3"/>
  <c r="IX108" i="3"/>
  <c r="IW108" i="3"/>
  <c r="IV108" i="3"/>
  <c r="IZ107" i="3"/>
  <c r="IX107" i="3"/>
  <c r="IV107" i="3"/>
  <c r="IW107" i="3" s="1"/>
  <c r="IZ106" i="3"/>
  <c r="IX106" i="3"/>
  <c r="IV106" i="3"/>
  <c r="IW106" i="3" s="1"/>
  <c r="IZ105" i="3"/>
  <c r="IX105" i="3"/>
  <c r="IV105" i="3"/>
  <c r="IW105" i="3" s="1"/>
  <c r="IZ104" i="3"/>
  <c r="IX104" i="3"/>
  <c r="IV104" i="3"/>
  <c r="IW104" i="3" s="1"/>
  <c r="IZ103" i="3"/>
  <c r="IX103" i="3"/>
  <c r="IV103" i="3"/>
  <c r="IW103" i="3" s="1"/>
  <c r="IZ102" i="3"/>
  <c r="IX102" i="3"/>
  <c r="IV102" i="3"/>
  <c r="IW102" i="3" s="1"/>
  <c r="IZ101" i="3"/>
  <c r="IX101" i="3"/>
  <c r="IV101" i="3"/>
  <c r="IW101" i="3" s="1"/>
  <c r="IZ100" i="3"/>
  <c r="IX100" i="3"/>
  <c r="IV100" i="3"/>
  <c r="IW100" i="3" s="1"/>
  <c r="IZ99" i="3"/>
  <c r="IX99" i="3"/>
  <c r="IV99" i="3"/>
  <c r="IW99" i="3" s="1"/>
  <c r="IZ98" i="3"/>
  <c r="IX98" i="3"/>
  <c r="IV98" i="3"/>
  <c r="IW98" i="3" s="1"/>
  <c r="IZ97" i="3"/>
  <c r="IX97" i="3"/>
  <c r="IV97" i="3"/>
  <c r="IW97" i="3" s="1"/>
  <c r="IZ96" i="3"/>
  <c r="IX96" i="3"/>
  <c r="IV96" i="3"/>
  <c r="IW96" i="3" s="1"/>
  <c r="IZ95" i="3"/>
  <c r="IX95" i="3"/>
  <c r="IV95" i="3"/>
  <c r="IW95" i="3" s="1"/>
  <c r="IZ94" i="3"/>
  <c r="IX94" i="3"/>
  <c r="IW94" i="3"/>
  <c r="IV94" i="3"/>
  <c r="IZ93" i="3"/>
  <c r="IX93" i="3"/>
  <c r="IV93" i="3"/>
  <c r="IW93" i="3" s="1"/>
  <c r="IZ92" i="3"/>
  <c r="IX92" i="3"/>
  <c r="IV92" i="3"/>
  <c r="IW92" i="3" s="1"/>
  <c r="IZ91" i="3"/>
  <c r="IX91" i="3"/>
  <c r="IV91" i="3"/>
  <c r="IW91" i="3" s="1"/>
  <c r="IZ90" i="3"/>
  <c r="IX90" i="3"/>
  <c r="IV90" i="3"/>
  <c r="IW90" i="3" s="1"/>
  <c r="IZ89" i="3"/>
  <c r="IX89" i="3"/>
  <c r="IV89" i="3"/>
  <c r="IW89" i="3" s="1"/>
  <c r="IZ88" i="3"/>
  <c r="IX88" i="3"/>
  <c r="IV88" i="3"/>
  <c r="IW88" i="3" s="1"/>
  <c r="IZ87" i="3"/>
  <c r="IX87" i="3"/>
  <c r="IV87" i="3"/>
  <c r="IW87" i="3" s="1"/>
  <c r="IZ86" i="3"/>
  <c r="IX86" i="3"/>
  <c r="IW86" i="3"/>
  <c r="IV86" i="3"/>
  <c r="IZ85" i="3"/>
  <c r="IX85" i="3"/>
  <c r="IV85" i="3"/>
  <c r="IW85" i="3" s="1"/>
  <c r="IZ84" i="3"/>
  <c r="IX84" i="3"/>
  <c r="IV84" i="3"/>
  <c r="IW84" i="3" s="1"/>
  <c r="IZ83" i="3"/>
  <c r="IX83" i="3"/>
  <c r="IV83" i="3"/>
  <c r="IW83" i="3" s="1"/>
  <c r="IZ82" i="3"/>
  <c r="IX82" i="3"/>
  <c r="IV82" i="3"/>
  <c r="IW82" i="3" s="1"/>
  <c r="IZ81" i="3"/>
  <c r="IX81" i="3"/>
  <c r="IV81" i="3"/>
  <c r="IW81" i="3" s="1"/>
  <c r="IZ80" i="3"/>
  <c r="IX80" i="3"/>
  <c r="IV80" i="3"/>
  <c r="IW80" i="3" s="1"/>
  <c r="IZ79" i="3"/>
  <c r="IX79" i="3"/>
  <c r="IV79" i="3"/>
  <c r="IW79" i="3" s="1"/>
  <c r="IZ78" i="3"/>
  <c r="IX78" i="3"/>
  <c r="IV78" i="3"/>
  <c r="IW78" i="3" s="1"/>
  <c r="IZ77" i="3"/>
  <c r="IX77" i="3"/>
  <c r="IV77" i="3"/>
  <c r="IW77" i="3" s="1"/>
  <c r="IZ76" i="3"/>
  <c r="IX76" i="3"/>
  <c r="IW76" i="3"/>
  <c r="IV76" i="3"/>
  <c r="IZ75" i="3"/>
  <c r="IX75" i="3"/>
  <c r="IV75" i="3"/>
  <c r="IW75" i="3" s="1"/>
  <c r="IZ74" i="3"/>
  <c r="IX74" i="3"/>
  <c r="IV74" i="3"/>
  <c r="IW74" i="3" s="1"/>
  <c r="IZ73" i="3"/>
  <c r="IX73" i="3"/>
  <c r="IV73" i="3"/>
  <c r="IW73" i="3" s="1"/>
  <c r="IZ72" i="3"/>
  <c r="IX72" i="3"/>
  <c r="IV72" i="3"/>
  <c r="IW72" i="3" s="1"/>
  <c r="IZ71" i="3"/>
  <c r="IX71" i="3"/>
  <c r="IV71" i="3"/>
  <c r="IW71" i="3" s="1"/>
  <c r="IZ70" i="3"/>
  <c r="IX70" i="3"/>
  <c r="IV70" i="3"/>
  <c r="IW70" i="3" s="1"/>
  <c r="IZ69" i="3"/>
  <c r="IX69" i="3"/>
  <c r="IV69" i="3"/>
  <c r="IW69" i="3" s="1"/>
  <c r="IZ68" i="3"/>
  <c r="IX68" i="3"/>
  <c r="IV68" i="3"/>
  <c r="IW68" i="3" s="1"/>
  <c r="IZ67" i="3"/>
  <c r="IX67" i="3"/>
  <c r="IV67" i="3"/>
  <c r="IW67" i="3" s="1"/>
  <c r="IZ66" i="3"/>
  <c r="IX66" i="3"/>
  <c r="IV66" i="3"/>
  <c r="IW66" i="3" s="1"/>
  <c r="IZ65" i="3"/>
  <c r="IX65" i="3"/>
  <c r="IV65" i="3"/>
  <c r="IW65" i="3" s="1"/>
  <c r="IZ64" i="3"/>
  <c r="IX64" i="3"/>
  <c r="IV64" i="3"/>
  <c r="IW64" i="3" s="1"/>
  <c r="IZ63" i="3"/>
  <c r="IX63" i="3"/>
  <c r="IV63" i="3"/>
  <c r="IW63" i="3" s="1"/>
  <c r="IZ62" i="3"/>
  <c r="IX62" i="3"/>
  <c r="IW62" i="3"/>
  <c r="IV62" i="3"/>
  <c r="IZ61" i="3"/>
  <c r="IX61" i="3"/>
  <c r="IV61" i="3"/>
  <c r="IW61" i="3" s="1"/>
  <c r="IZ60" i="3"/>
  <c r="IX60" i="3"/>
  <c r="IV60" i="3"/>
  <c r="IW60" i="3" s="1"/>
  <c r="IZ59" i="3"/>
  <c r="IX59" i="3"/>
  <c r="IV59" i="3"/>
  <c r="IW59" i="3" s="1"/>
  <c r="IZ58" i="3"/>
  <c r="IX58" i="3"/>
  <c r="IV58" i="3"/>
  <c r="IW58" i="3" s="1"/>
  <c r="IZ57" i="3"/>
  <c r="IX57" i="3"/>
  <c r="IV57" i="3"/>
  <c r="IW57" i="3" s="1"/>
  <c r="IZ56" i="3"/>
  <c r="IX56" i="3"/>
  <c r="IV56" i="3"/>
  <c r="IW56" i="3" s="1"/>
  <c r="IZ55" i="3"/>
  <c r="IX55" i="3"/>
  <c r="IV55" i="3"/>
  <c r="IW55" i="3" s="1"/>
  <c r="IZ54" i="3"/>
  <c r="IX54" i="3"/>
  <c r="IW54" i="3"/>
  <c r="IV54" i="3"/>
  <c r="IZ53" i="3"/>
  <c r="IX53" i="3"/>
  <c r="IV53" i="3"/>
  <c r="IW53" i="3" s="1"/>
  <c r="IZ52" i="3"/>
  <c r="IX52" i="3"/>
  <c r="IV52" i="3"/>
  <c r="IW52" i="3" s="1"/>
  <c r="IZ51" i="3"/>
  <c r="IX51" i="3"/>
  <c r="IV51" i="3"/>
  <c r="IW51" i="3" s="1"/>
  <c r="IZ50" i="3"/>
  <c r="IX50" i="3"/>
  <c r="IV50" i="3"/>
  <c r="IW50" i="3" s="1"/>
  <c r="IZ49" i="3"/>
  <c r="IX49" i="3"/>
  <c r="IV49" i="3"/>
  <c r="IW49" i="3" s="1"/>
  <c r="IZ48" i="3"/>
  <c r="IX48" i="3"/>
  <c r="IV48" i="3"/>
  <c r="IW48" i="3" s="1"/>
  <c r="IZ47" i="3"/>
  <c r="IX47" i="3"/>
  <c r="IV47" i="3"/>
  <c r="IW47" i="3" s="1"/>
  <c r="IZ46" i="3"/>
  <c r="IX46" i="3"/>
  <c r="IV46" i="3"/>
  <c r="IW46" i="3" s="1"/>
  <c r="IZ45" i="3"/>
  <c r="IX45" i="3"/>
  <c r="IV45" i="3"/>
  <c r="IW45" i="3" s="1"/>
  <c r="IZ44" i="3"/>
  <c r="IX44" i="3"/>
  <c r="IV44" i="3"/>
  <c r="IW44" i="3" s="1"/>
  <c r="IZ43" i="3"/>
  <c r="IX43" i="3"/>
  <c r="IV43" i="3"/>
  <c r="IW43" i="3" s="1"/>
  <c r="IZ42" i="3"/>
  <c r="IX42" i="3"/>
  <c r="IV42" i="3"/>
  <c r="IW42" i="3" s="1"/>
  <c r="IZ41" i="3"/>
  <c r="IX41" i="3"/>
  <c r="IV41" i="3"/>
  <c r="IW41" i="3" s="1"/>
  <c r="IZ40" i="3"/>
  <c r="IX40" i="3"/>
  <c r="IV40" i="3"/>
  <c r="IW40" i="3" s="1"/>
  <c r="IZ39" i="3"/>
  <c r="IX39" i="3"/>
  <c r="IV39" i="3"/>
  <c r="IW39" i="3" s="1"/>
  <c r="IZ38" i="3"/>
  <c r="IX38" i="3"/>
  <c r="IV38" i="3"/>
  <c r="IW38" i="3" s="1"/>
  <c r="IZ37" i="3"/>
  <c r="IX37" i="3"/>
  <c r="IV37" i="3"/>
  <c r="IW37" i="3" s="1"/>
  <c r="IZ36" i="3"/>
  <c r="IX36" i="3"/>
  <c r="IV36" i="3"/>
  <c r="IW36" i="3" s="1"/>
  <c r="IZ35" i="3"/>
  <c r="IX35" i="3"/>
  <c r="IV35" i="3"/>
  <c r="IW35" i="3" s="1"/>
  <c r="IZ34" i="3"/>
  <c r="IX34" i="3"/>
  <c r="IV34" i="3"/>
  <c r="IW34" i="3" s="1"/>
  <c r="IZ33" i="3"/>
  <c r="IX33" i="3"/>
  <c r="IV33" i="3"/>
  <c r="IW33" i="3" s="1"/>
  <c r="IZ32" i="3"/>
  <c r="IX32" i="3"/>
  <c r="IV32" i="3"/>
  <c r="IW32" i="3" s="1"/>
  <c r="IZ31" i="3"/>
  <c r="IX31" i="3"/>
  <c r="IV31" i="3"/>
  <c r="IW31" i="3" s="1"/>
  <c r="IZ30" i="3"/>
  <c r="IX30" i="3"/>
  <c r="IV30" i="3"/>
  <c r="IW30" i="3" s="1"/>
  <c r="IZ29" i="3"/>
  <c r="IX29" i="3"/>
  <c r="IV29" i="3"/>
  <c r="IW29" i="3" s="1"/>
  <c r="IZ28" i="3"/>
  <c r="IX28" i="3"/>
  <c r="IV28" i="3"/>
  <c r="IW28" i="3" s="1"/>
  <c r="IZ27" i="3"/>
  <c r="IX27" i="3"/>
  <c r="IV27" i="3"/>
  <c r="IW27" i="3" s="1"/>
  <c r="IZ26" i="3"/>
  <c r="IX26" i="3"/>
  <c r="IV26" i="3"/>
  <c r="IW26" i="3" s="1"/>
  <c r="IZ25" i="3"/>
  <c r="IX25" i="3"/>
  <c r="IV25" i="3"/>
  <c r="IW25" i="3" s="1"/>
  <c r="IZ24" i="3"/>
  <c r="IX24" i="3"/>
  <c r="IV24" i="3"/>
  <c r="IW24" i="3" s="1"/>
  <c r="IZ23" i="3"/>
  <c r="IX23" i="3"/>
  <c r="IV23" i="3"/>
  <c r="IW23" i="3" s="1"/>
  <c r="IZ22" i="3"/>
  <c r="IX22" i="3"/>
  <c r="IV22" i="3"/>
  <c r="IW22" i="3" s="1"/>
  <c r="IZ21" i="3"/>
  <c r="IX21" i="3"/>
  <c r="IV21" i="3"/>
  <c r="IW21" i="3" s="1"/>
  <c r="IZ20" i="3"/>
  <c r="IX20" i="3"/>
  <c r="IV20" i="3"/>
  <c r="IW20" i="3" s="1"/>
  <c r="IZ19" i="3"/>
  <c r="IX19" i="3"/>
  <c r="IV19" i="3"/>
  <c r="IW19" i="3" s="1"/>
  <c r="IZ18" i="3"/>
  <c r="IX18" i="3"/>
  <c r="IV18" i="3"/>
  <c r="IW18" i="3" s="1"/>
  <c r="IZ17" i="3"/>
  <c r="IX17" i="3"/>
  <c r="IV17" i="3"/>
  <c r="IW17" i="3" s="1"/>
  <c r="IZ16" i="3"/>
  <c r="IX16" i="3"/>
  <c r="IV16" i="3"/>
  <c r="IW16" i="3" s="1"/>
  <c r="IZ15" i="3"/>
  <c r="IX15" i="3"/>
  <c r="IV15" i="3"/>
  <c r="IW15" i="3" s="1"/>
  <c r="IZ14" i="3"/>
  <c r="IX14" i="3"/>
  <c r="IV14" i="3"/>
  <c r="IW14" i="3" s="1"/>
  <c r="IZ13" i="3"/>
  <c r="IX13" i="3"/>
  <c r="IV13" i="3"/>
  <c r="IW13" i="3" s="1"/>
  <c r="IZ12" i="3"/>
  <c r="IX12" i="3"/>
  <c r="IV12" i="3"/>
  <c r="IW12" i="3" s="1"/>
  <c r="IZ11" i="3"/>
  <c r="IX11" i="3"/>
  <c r="IV11" i="3"/>
  <c r="IW11" i="3" s="1"/>
  <c r="IZ10" i="3"/>
  <c r="IX10" i="3"/>
  <c r="IV10" i="3"/>
  <c r="IW10" i="3" s="1"/>
  <c r="IZ9" i="3"/>
  <c r="IX9" i="3"/>
  <c r="IV9" i="3"/>
  <c r="IW9" i="3" s="1"/>
  <c r="IZ8" i="3"/>
  <c r="IX8" i="3"/>
  <c r="IV8" i="3"/>
  <c r="IW8" i="3" s="1"/>
  <c r="IZ7" i="3"/>
  <c r="IX7" i="3"/>
  <c r="IV7" i="3"/>
  <c r="IW7" i="3" s="1"/>
  <c r="IZ6" i="3"/>
  <c r="IX6" i="3"/>
  <c r="IV6" i="3"/>
  <c r="IW6" i="3" s="1"/>
  <c r="IZ5" i="3"/>
  <c r="IX5" i="3"/>
  <c r="IV5" i="3"/>
  <c r="IW5" i="3" s="1"/>
  <c r="IM217" i="3"/>
  <c r="IK217" i="3"/>
  <c r="II217" i="3"/>
  <c r="IJ217" i="3" s="1"/>
  <c r="IM216" i="3"/>
  <c r="IK216" i="3"/>
  <c r="II216" i="3"/>
  <c r="IJ216" i="3" s="1"/>
  <c r="IM215" i="3"/>
  <c r="IK215" i="3"/>
  <c r="II215" i="3"/>
  <c r="IJ215" i="3" s="1"/>
  <c r="IM214" i="3"/>
  <c r="IK214" i="3"/>
  <c r="II214" i="3"/>
  <c r="IJ214" i="3" s="1"/>
  <c r="IM213" i="3"/>
  <c r="IK213" i="3"/>
  <c r="II213" i="3"/>
  <c r="IJ213" i="3" s="1"/>
  <c r="IM212" i="3"/>
  <c r="IK212" i="3"/>
  <c r="II212" i="3"/>
  <c r="IJ212" i="3" s="1"/>
  <c r="IM211" i="3"/>
  <c r="IK211" i="3"/>
  <c r="II211" i="3"/>
  <c r="IJ211" i="3" s="1"/>
  <c r="IM210" i="3"/>
  <c r="IK210" i="3"/>
  <c r="II210" i="3"/>
  <c r="IJ210" i="3" s="1"/>
  <c r="IM209" i="3"/>
  <c r="IK209" i="3"/>
  <c r="II209" i="3"/>
  <c r="IJ209" i="3" s="1"/>
  <c r="IM208" i="3"/>
  <c r="IK208" i="3"/>
  <c r="II208" i="3"/>
  <c r="IJ208" i="3" s="1"/>
  <c r="IM207" i="3"/>
  <c r="IK207" i="3"/>
  <c r="II207" i="3"/>
  <c r="IJ207" i="3" s="1"/>
  <c r="IM206" i="3"/>
  <c r="IK206" i="3"/>
  <c r="II206" i="3"/>
  <c r="IJ206" i="3" s="1"/>
  <c r="IM205" i="3"/>
  <c r="IK205" i="3"/>
  <c r="II205" i="3"/>
  <c r="IJ205" i="3" s="1"/>
  <c r="IM204" i="3"/>
  <c r="IK204" i="3"/>
  <c r="II204" i="3"/>
  <c r="IJ204" i="3" s="1"/>
  <c r="IM203" i="3"/>
  <c r="IK203" i="3"/>
  <c r="II203" i="3"/>
  <c r="IJ203" i="3" s="1"/>
  <c r="IM202" i="3"/>
  <c r="IK202" i="3"/>
  <c r="II202" i="3"/>
  <c r="IJ202" i="3" s="1"/>
  <c r="IM201" i="3"/>
  <c r="IK201" i="3"/>
  <c r="II201" i="3"/>
  <c r="IJ201" i="3" s="1"/>
  <c r="IM200" i="3"/>
  <c r="IK200" i="3"/>
  <c r="II200" i="3"/>
  <c r="IJ200" i="3" s="1"/>
  <c r="IM199" i="3"/>
  <c r="IK199" i="3"/>
  <c r="II199" i="3"/>
  <c r="IJ199" i="3" s="1"/>
  <c r="IM198" i="3"/>
  <c r="IK198" i="3"/>
  <c r="II198" i="3"/>
  <c r="IJ198" i="3" s="1"/>
  <c r="IM197" i="3"/>
  <c r="IK197" i="3"/>
  <c r="II197" i="3"/>
  <c r="IJ197" i="3" s="1"/>
  <c r="IM196" i="3"/>
  <c r="IK196" i="3"/>
  <c r="II196" i="3"/>
  <c r="IJ196" i="3" s="1"/>
  <c r="IM195" i="3"/>
  <c r="IK195" i="3"/>
  <c r="II195" i="3"/>
  <c r="IJ195" i="3" s="1"/>
  <c r="IM194" i="3"/>
  <c r="IK194" i="3"/>
  <c r="II194" i="3"/>
  <c r="IJ194" i="3" s="1"/>
  <c r="IM193" i="3"/>
  <c r="IK193" i="3"/>
  <c r="II193" i="3"/>
  <c r="IJ193" i="3" s="1"/>
  <c r="IM192" i="3"/>
  <c r="IK192" i="3"/>
  <c r="II192" i="3"/>
  <c r="IJ192" i="3" s="1"/>
  <c r="IM191" i="3"/>
  <c r="IK191" i="3"/>
  <c r="II191" i="3"/>
  <c r="IJ191" i="3" s="1"/>
  <c r="IM190" i="3"/>
  <c r="IK190" i="3"/>
  <c r="II190" i="3"/>
  <c r="IJ190" i="3" s="1"/>
  <c r="IM189" i="3"/>
  <c r="IK189" i="3"/>
  <c r="II189" i="3"/>
  <c r="IJ189" i="3" s="1"/>
  <c r="IM188" i="3"/>
  <c r="IK188" i="3"/>
  <c r="II188" i="3"/>
  <c r="IJ188" i="3" s="1"/>
  <c r="IM187" i="3"/>
  <c r="IK187" i="3"/>
  <c r="II187" i="3"/>
  <c r="IJ187" i="3" s="1"/>
  <c r="IM186" i="3"/>
  <c r="IK186" i="3"/>
  <c r="II186" i="3"/>
  <c r="IJ186" i="3" s="1"/>
  <c r="IM185" i="3"/>
  <c r="IK185" i="3"/>
  <c r="II185" i="3"/>
  <c r="IJ185" i="3" s="1"/>
  <c r="IM184" i="3"/>
  <c r="IK184" i="3"/>
  <c r="II184" i="3"/>
  <c r="IJ184" i="3" s="1"/>
  <c r="IM183" i="3"/>
  <c r="IK183" i="3"/>
  <c r="II183" i="3"/>
  <c r="IJ183" i="3" s="1"/>
  <c r="IM182" i="3"/>
  <c r="IK182" i="3"/>
  <c r="II182" i="3"/>
  <c r="IJ182" i="3" s="1"/>
  <c r="IM181" i="3"/>
  <c r="IK181" i="3"/>
  <c r="II181" i="3"/>
  <c r="IJ181" i="3" s="1"/>
  <c r="IM180" i="3"/>
  <c r="IK180" i="3"/>
  <c r="II180" i="3"/>
  <c r="IJ180" i="3" s="1"/>
  <c r="IM179" i="3"/>
  <c r="IK179" i="3"/>
  <c r="II179" i="3"/>
  <c r="IJ179" i="3" s="1"/>
  <c r="IM178" i="3"/>
  <c r="IK178" i="3"/>
  <c r="II178" i="3"/>
  <c r="IJ178" i="3" s="1"/>
  <c r="IM177" i="3"/>
  <c r="IK177" i="3"/>
  <c r="II177" i="3"/>
  <c r="IJ177" i="3" s="1"/>
  <c r="IM176" i="3"/>
  <c r="IK176" i="3"/>
  <c r="II176" i="3"/>
  <c r="IJ176" i="3" s="1"/>
  <c r="IM175" i="3"/>
  <c r="IK175" i="3"/>
  <c r="II175" i="3"/>
  <c r="IJ175" i="3" s="1"/>
  <c r="IM174" i="3"/>
  <c r="IK174" i="3"/>
  <c r="II174" i="3"/>
  <c r="IJ174" i="3" s="1"/>
  <c r="IM173" i="3"/>
  <c r="IK173" i="3"/>
  <c r="II173" i="3"/>
  <c r="IJ173" i="3" s="1"/>
  <c r="IM172" i="3"/>
  <c r="IK172" i="3"/>
  <c r="II172" i="3"/>
  <c r="IJ172" i="3" s="1"/>
  <c r="IM171" i="3"/>
  <c r="IK171" i="3"/>
  <c r="II171" i="3"/>
  <c r="IJ171" i="3" s="1"/>
  <c r="IM170" i="3"/>
  <c r="IK170" i="3"/>
  <c r="II170" i="3"/>
  <c r="IJ170" i="3" s="1"/>
  <c r="IM169" i="3"/>
  <c r="IK169" i="3"/>
  <c r="II169" i="3"/>
  <c r="IJ169" i="3" s="1"/>
  <c r="IM168" i="3"/>
  <c r="IK168" i="3"/>
  <c r="II168" i="3"/>
  <c r="IJ168" i="3" s="1"/>
  <c r="IM167" i="3"/>
  <c r="IK167" i="3"/>
  <c r="II167" i="3"/>
  <c r="IJ167" i="3" s="1"/>
  <c r="IM166" i="3"/>
  <c r="IK166" i="3"/>
  <c r="II166" i="3"/>
  <c r="IJ166" i="3" s="1"/>
  <c r="IM165" i="3"/>
  <c r="IK165" i="3"/>
  <c r="II165" i="3"/>
  <c r="IJ165" i="3" s="1"/>
  <c r="IM164" i="3"/>
  <c r="IK164" i="3"/>
  <c r="II164" i="3"/>
  <c r="IJ164" i="3" s="1"/>
  <c r="IM163" i="3"/>
  <c r="IK163" i="3"/>
  <c r="II163" i="3"/>
  <c r="IJ163" i="3" s="1"/>
  <c r="IM162" i="3"/>
  <c r="IK162" i="3"/>
  <c r="II162" i="3"/>
  <c r="IJ162" i="3" s="1"/>
  <c r="IM161" i="3"/>
  <c r="IK161" i="3"/>
  <c r="II161" i="3"/>
  <c r="IJ161" i="3" s="1"/>
  <c r="IM160" i="3"/>
  <c r="IK160" i="3"/>
  <c r="II160" i="3"/>
  <c r="IJ160" i="3" s="1"/>
  <c r="IM159" i="3"/>
  <c r="IK159" i="3"/>
  <c r="II159" i="3"/>
  <c r="IJ159" i="3" s="1"/>
  <c r="IM158" i="3"/>
  <c r="IK158" i="3"/>
  <c r="II158" i="3"/>
  <c r="IJ158" i="3" s="1"/>
  <c r="IM157" i="3"/>
  <c r="IK157" i="3"/>
  <c r="II157" i="3"/>
  <c r="IJ157" i="3" s="1"/>
  <c r="IM156" i="3"/>
  <c r="IK156" i="3"/>
  <c r="II156" i="3"/>
  <c r="IJ156" i="3" s="1"/>
  <c r="IM155" i="3"/>
  <c r="IK155" i="3"/>
  <c r="II155" i="3"/>
  <c r="IJ155" i="3" s="1"/>
  <c r="IM154" i="3"/>
  <c r="IK154" i="3"/>
  <c r="II154" i="3"/>
  <c r="IJ154" i="3" s="1"/>
  <c r="IM153" i="3"/>
  <c r="IK153" i="3"/>
  <c r="II153" i="3"/>
  <c r="IJ153" i="3" s="1"/>
  <c r="IM152" i="3"/>
  <c r="IK152" i="3"/>
  <c r="II152" i="3"/>
  <c r="IJ152" i="3" s="1"/>
  <c r="IM151" i="3"/>
  <c r="IK151" i="3"/>
  <c r="II151" i="3"/>
  <c r="IJ151" i="3" s="1"/>
  <c r="IM150" i="3"/>
  <c r="IK150" i="3"/>
  <c r="II150" i="3"/>
  <c r="IJ150" i="3" s="1"/>
  <c r="IM149" i="3"/>
  <c r="IK149" i="3"/>
  <c r="II149" i="3"/>
  <c r="IJ149" i="3" s="1"/>
  <c r="IM148" i="3"/>
  <c r="IK148" i="3"/>
  <c r="II148" i="3"/>
  <c r="IJ148" i="3" s="1"/>
  <c r="IM147" i="3"/>
  <c r="IK147" i="3"/>
  <c r="II147" i="3"/>
  <c r="IJ147" i="3" s="1"/>
  <c r="IM146" i="3"/>
  <c r="IK146" i="3"/>
  <c r="II146" i="3"/>
  <c r="IJ146" i="3" s="1"/>
  <c r="IM145" i="3"/>
  <c r="IK145" i="3"/>
  <c r="II145" i="3"/>
  <c r="IJ145" i="3" s="1"/>
  <c r="IM144" i="3"/>
  <c r="IK144" i="3"/>
  <c r="II144" i="3"/>
  <c r="IJ144" i="3" s="1"/>
  <c r="IM143" i="3"/>
  <c r="IK143" i="3"/>
  <c r="II143" i="3"/>
  <c r="IJ143" i="3" s="1"/>
  <c r="IM142" i="3"/>
  <c r="IK142" i="3"/>
  <c r="II142" i="3"/>
  <c r="IJ142" i="3" s="1"/>
  <c r="IM141" i="3"/>
  <c r="IK141" i="3"/>
  <c r="II141" i="3"/>
  <c r="IJ141" i="3" s="1"/>
  <c r="IM140" i="3"/>
  <c r="IK140" i="3"/>
  <c r="II140" i="3"/>
  <c r="IJ140" i="3" s="1"/>
  <c r="IM139" i="3"/>
  <c r="IK139" i="3"/>
  <c r="II139" i="3"/>
  <c r="IJ139" i="3" s="1"/>
  <c r="IM138" i="3"/>
  <c r="IK138" i="3"/>
  <c r="II138" i="3"/>
  <c r="IJ138" i="3" s="1"/>
  <c r="IM137" i="3"/>
  <c r="IK137" i="3"/>
  <c r="II137" i="3"/>
  <c r="IJ137" i="3" s="1"/>
  <c r="IM136" i="3"/>
  <c r="IK136" i="3"/>
  <c r="II136" i="3"/>
  <c r="IJ136" i="3" s="1"/>
  <c r="IM135" i="3"/>
  <c r="IK135" i="3"/>
  <c r="II135" i="3"/>
  <c r="IJ135" i="3" s="1"/>
  <c r="IM134" i="3"/>
  <c r="IK134" i="3"/>
  <c r="II134" i="3"/>
  <c r="IJ134" i="3" s="1"/>
  <c r="IM133" i="3"/>
  <c r="IK133" i="3"/>
  <c r="II133" i="3"/>
  <c r="IJ133" i="3" s="1"/>
  <c r="IM132" i="3"/>
  <c r="IK132" i="3"/>
  <c r="II132" i="3"/>
  <c r="IJ132" i="3" s="1"/>
  <c r="IM131" i="3"/>
  <c r="IK131" i="3"/>
  <c r="II131" i="3"/>
  <c r="IJ131" i="3" s="1"/>
  <c r="IM130" i="3"/>
  <c r="IK130" i="3"/>
  <c r="II130" i="3"/>
  <c r="IJ130" i="3" s="1"/>
  <c r="IM129" i="3"/>
  <c r="IK129" i="3"/>
  <c r="II129" i="3"/>
  <c r="IJ129" i="3" s="1"/>
  <c r="IM128" i="3"/>
  <c r="IK128" i="3"/>
  <c r="II128" i="3"/>
  <c r="IJ128" i="3" s="1"/>
  <c r="IM127" i="3"/>
  <c r="IK127" i="3"/>
  <c r="II127" i="3"/>
  <c r="IJ127" i="3" s="1"/>
  <c r="IM126" i="3"/>
  <c r="IK126" i="3"/>
  <c r="II126" i="3"/>
  <c r="IJ126" i="3" s="1"/>
  <c r="IM125" i="3"/>
  <c r="IK125" i="3"/>
  <c r="II125" i="3"/>
  <c r="IJ125" i="3" s="1"/>
  <c r="IM124" i="3"/>
  <c r="IK124" i="3"/>
  <c r="II124" i="3"/>
  <c r="IJ124" i="3" s="1"/>
  <c r="IM123" i="3"/>
  <c r="IK123" i="3"/>
  <c r="II123" i="3"/>
  <c r="IJ123" i="3" s="1"/>
  <c r="IM122" i="3"/>
  <c r="IK122" i="3"/>
  <c r="IJ122" i="3"/>
  <c r="II122" i="3"/>
  <c r="IM121" i="3"/>
  <c r="IK121" i="3"/>
  <c r="II121" i="3"/>
  <c r="IJ121" i="3" s="1"/>
  <c r="IM120" i="3"/>
  <c r="IK120" i="3"/>
  <c r="II120" i="3"/>
  <c r="IJ120" i="3" s="1"/>
  <c r="IM119" i="3"/>
  <c r="IK119" i="3"/>
  <c r="II119" i="3"/>
  <c r="IJ119" i="3" s="1"/>
  <c r="IM118" i="3"/>
  <c r="IK118" i="3"/>
  <c r="II118" i="3"/>
  <c r="IJ118" i="3" s="1"/>
  <c r="IM117" i="3"/>
  <c r="IK117" i="3"/>
  <c r="II117" i="3"/>
  <c r="IJ117" i="3" s="1"/>
  <c r="IM116" i="3"/>
  <c r="IK116" i="3"/>
  <c r="II116" i="3"/>
  <c r="IJ116" i="3" s="1"/>
  <c r="IM115" i="3"/>
  <c r="IK115" i="3"/>
  <c r="II115" i="3"/>
  <c r="IJ115" i="3" s="1"/>
  <c r="IM114" i="3"/>
  <c r="IK114" i="3"/>
  <c r="IJ114" i="3"/>
  <c r="II114" i="3"/>
  <c r="IM113" i="3"/>
  <c r="IK113" i="3"/>
  <c r="II113" i="3"/>
  <c r="IJ113" i="3" s="1"/>
  <c r="IM112" i="3"/>
  <c r="IK112" i="3"/>
  <c r="II112" i="3"/>
  <c r="IJ112" i="3" s="1"/>
  <c r="IM111" i="3"/>
  <c r="IK111" i="3"/>
  <c r="II111" i="3"/>
  <c r="IJ111" i="3" s="1"/>
  <c r="IM110" i="3"/>
  <c r="IK110" i="3"/>
  <c r="II110" i="3"/>
  <c r="IJ110" i="3" s="1"/>
  <c r="IM109" i="3"/>
  <c r="IK109" i="3"/>
  <c r="II109" i="3"/>
  <c r="IJ109" i="3" s="1"/>
  <c r="IM108" i="3"/>
  <c r="IK108" i="3"/>
  <c r="II108" i="3"/>
  <c r="IJ108" i="3" s="1"/>
  <c r="IM107" i="3"/>
  <c r="IK107" i="3"/>
  <c r="II107" i="3"/>
  <c r="IJ107" i="3" s="1"/>
  <c r="IM106" i="3"/>
  <c r="IK106" i="3"/>
  <c r="IJ106" i="3"/>
  <c r="II106" i="3"/>
  <c r="IM105" i="3"/>
  <c r="IK105" i="3"/>
  <c r="II105" i="3"/>
  <c r="IJ105" i="3" s="1"/>
  <c r="IM104" i="3"/>
  <c r="IK104" i="3"/>
  <c r="II104" i="3"/>
  <c r="IJ104" i="3" s="1"/>
  <c r="IM103" i="3"/>
  <c r="IK103" i="3"/>
  <c r="II103" i="3"/>
  <c r="IJ103" i="3" s="1"/>
  <c r="IM102" i="3"/>
  <c r="IK102" i="3"/>
  <c r="II102" i="3"/>
  <c r="IJ102" i="3" s="1"/>
  <c r="IM101" i="3"/>
  <c r="IK101" i="3"/>
  <c r="II101" i="3"/>
  <c r="IJ101" i="3" s="1"/>
  <c r="IM100" i="3"/>
  <c r="IK100" i="3"/>
  <c r="II100" i="3"/>
  <c r="IJ100" i="3" s="1"/>
  <c r="IM99" i="3"/>
  <c r="IK99" i="3"/>
  <c r="II99" i="3"/>
  <c r="IJ99" i="3" s="1"/>
  <c r="IM98" i="3"/>
  <c r="IK98" i="3"/>
  <c r="IJ98" i="3"/>
  <c r="II98" i="3"/>
  <c r="IM97" i="3"/>
  <c r="IK97" i="3"/>
  <c r="II97" i="3"/>
  <c r="IJ97" i="3" s="1"/>
  <c r="IM96" i="3"/>
  <c r="IK96" i="3"/>
  <c r="II96" i="3"/>
  <c r="IJ96" i="3" s="1"/>
  <c r="IM95" i="3"/>
  <c r="IK95" i="3"/>
  <c r="II95" i="3"/>
  <c r="IJ95" i="3" s="1"/>
  <c r="IM94" i="3"/>
  <c r="IK94" i="3"/>
  <c r="II94" i="3"/>
  <c r="IJ94" i="3" s="1"/>
  <c r="IM93" i="3"/>
  <c r="IK93" i="3"/>
  <c r="II93" i="3"/>
  <c r="IJ93" i="3" s="1"/>
  <c r="IM92" i="3"/>
  <c r="IK92" i="3"/>
  <c r="II92" i="3"/>
  <c r="IJ92" i="3" s="1"/>
  <c r="IM91" i="3"/>
  <c r="IK91" i="3"/>
  <c r="II91" i="3"/>
  <c r="IJ91" i="3" s="1"/>
  <c r="IM90" i="3"/>
  <c r="IK90" i="3"/>
  <c r="IJ90" i="3"/>
  <c r="II90" i="3"/>
  <c r="IM89" i="3"/>
  <c r="IK89" i="3"/>
  <c r="II89" i="3"/>
  <c r="IJ89" i="3" s="1"/>
  <c r="IM88" i="3"/>
  <c r="IK88" i="3"/>
  <c r="II88" i="3"/>
  <c r="IJ88" i="3" s="1"/>
  <c r="IM87" i="3"/>
  <c r="IK87" i="3"/>
  <c r="II87" i="3"/>
  <c r="IJ87" i="3" s="1"/>
  <c r="IM86" i="3"/>
  <c r="IK86" i="3"/>
  <c r="II86" i="3"/>
  <c r="IJ86" i="3" s="1"/>
  <c r="IM85" i="3"/>
  <c r="IK85" i="3"/>
  <c r="II85" i="3"/>
  <c r="IJ85" i="3" s="1"/>
  <c r="IM84" i="3"/>
  <c r="IK84" i="3"/>
  <c r="II84" i="3"/>
  <c r="IJ84" i="3" s="1"/>
  <c r="IM83" i="3"/>
  <c r="IK83" i="3"/>
  <c r="II83" i="3"/>
  <c r="IJ83" i="3" s="1"/>
  <c r="IM82" i="3"/>
  <c r="IK82" i="3"/>
  <c r="IJ82" i="3"/>
  <c r="II82" i="3"/>
  <c r="IM81" i="3"/>
  <c r="IK81" i="3"/>
  <c r="II81" i="3"/>
  <c r="IJ81" i="3" s="1"/>
  <c r="IM80" i="3"/>
  <c r="IK80" i="3"/>
  <c r="II80" i="3"/>
  <c r="IJ80" i="3" s="1"/>
  <c r="IM79" i="3"/>
  <c r="IK79" i="3"/>
  <c r="II79" i="3"/>
  <c r="IJ79" i="3" s="1"/>
  <c r="IM78" i="3"/>
  <c r="IK78" i="3"/>
  <c r="II78" i="3"/>
  <c r="IJ78" i="3" s="1"/>
  <c r="IM77" i="3"/>
  <c r="IK77" i="3"/>
  <c r="II77" i="3"/>
  <c r="IJ77" i="3" s="1"/>
  <c r="IM76" i="3"/>
  <c r="IK76" i="3"/>
  <c r="II76" i="3"/>
  <c r="IJ76" i="3" s="1"/>
  <c r="IM75" i="3"/>
  <c r="IK75" i="3"/>
  <c r="II75" i="3"/>
  <c r="IJ75" i="3" s="1"/>
  <c r="IM74" i="3"/>
  <c r="IK74" i="3"/>
  <c r="IJ74" i="3"/>
  <c r="II74" i="3"/>
  <c r="IM73" i="3"/>
  <c r="IK73" i="3"/>
  <c r="II73" i="3"/>
  <c r="IJ73" i="3" s="1"/>
  <c r="IM72" i="3"/>
  <c r="IK72" i="3"/>
  <c r="II72" i="3"/>
  <c r="IJ72" i="3" s="1"/>
  <c r="IM71" i="3"/>
  <c r="IK71" i="3"/>
  <c r="II71" i="3"/>
  <c r="IJ71" i="3" s="1"/>
  <c r="IM70" i="3"/>
  <c r="IK70" i="3"/>
  <c r="II70" i="3"/>
  <c r="IJ70" i="3" s="1"/>
  <c r="IM69" i="3"/>
  <c r="IK69" i="3"/>
  <c r="II69" i="3"/>
  <c r="IJ69" i="3" s="1"/>
  <c r="IM68" i="3"/>
  <c r="IK68" i="3"/>
  <c r="II68" i="3"/>
  <c r="IJ68" i="3" s="1"/>
  <c r="IM67" i="3"/>
  <c r="IK67" i="3"/>
  <c r="II67" i="3"/>
  <c r="IJ67" i="3" s="1"/>
  <c r="IM66" i="3"/>
  <c r="IK66" i="3"/>
  <c r="IJ66" i="3"/>
  <c r="II66" i="3"/>
  <c r="IM65" i="3"/>
  <c r="IK65" i="3"/>
  <c r="II65" i="3"/>
  <c r="IJ65" i="3" s="1"/>
  <c r="IM64" i="3"/>
  <c r="IK64" i="3"/>
  <c r="II64" i="3"/>
  <c r="IJ64" i="3" s="1"/>
  <c r="IM63" i="3"/>
  <c r="IK63" i="3"/>
  <c r="II63" i="3"/>
  <c r="IJ63" i="3" s="1"/>
  <c r="IM62" i="3"/>
  <c r="IK62" i="3"/>
  <c r="II62" i="3"/>
  <c r="IJ62" i="3" s="1"/>
  <c r="IM61" i="3"/>
  <c r="IK61" i="3"/>
  <c r="II61" i="3"/>
  <c r="IJ61" i="3" s="1"/>
  <c r="IM60" i="3"/>
  <c r="IK60" i="3"/>
  <c r="II60" i="3"/>
  <c r="IJ60" i="3" s="1"/>
  <c r="IM59" i="3"/>
  <c r="IK59" i="3"/>
  <c r="II59" i="3"/>
  <c r="IJ59" i="3" s="1"/>
  <c r="IM58" i="3"/>
  <c r="IK58" i="3"/>
  <c r="IJ58" i="3"/>
  <c r="II58" i="3"/>
  <c r="IM57" i="3"/>
  <c r="IK57" i="3"/>
  <c r="II57" i="3"/>
  <c r="IJ57" i="3" s="1"/>
  <c r="IM56" i="3"/>
  <c r="IK56" i="3"/>
  <c r="II56" i="3"/>
  <c r="IJ56" i="3" s="1"/>
  <c r="IM55" i="3"/>
  <c r="IK55" i="3"/>
  <c r="II55" i="3"/>
  <c r="IJ55" i="3" s="1"/>
  <c r="IM54" i="3"/>
  <c r="IK54" i="3"/>
  <c r="II54" i="3"/>
  <c r="IJ54" i="3" s="1"/>
  <c r="IM53" i="3"/>
  <c r="IK53" i="3"/>
  <c r="II53" i="3"/>
  <c r="IJ53" i="3" s="1"/>
  <c r="IM52" i="3"/>
  <c r="IK52" i="3"/>
  <c r="II52" i="3"/>
  <c r="IJ52" i="3" s="1"/>
  <c r="IM51" i="3"/>
  <c r="IK51" i="3"/>
  <c r="II51" i="3"/>
  <c r="IJ51" i="3" s="1"/>
  <c r="IM50" i="3"/>
  <c r="IK50" i="3"/>
  <c r="IJ50" i="3"/>
  <c r="II50" i="3"/>
  <c r="IM49" i="3"/>
  <c r="IK49" i="3"/>
  <c r="II49" i="3"/>
  <c r="IJ49" i="3" s="1"/>
  <c r="IM48" i="3"/>
  <c r="IK48" i="3"/>
  <c r="II48" i="3"/>
  <c r="IJ48" i="3" s="1"/>
  <c r="IM47" i="3"/>
  <c r="IK47" i="3"/>
  <c r="II47" i="3"/>
  <c r="IJ47" i="3" s="1"/>
  <c r="IM46" i="3"/>
  <c r="IK46" i="3"/>
  <c r="II46" i="3"/>
  <c r="IJ46" i="3" s="1"/>
  <c r="IM45" i="3"/>
  <c r="IK45" i="3"/>
  <c r="II45" i="3"/>
  <c r="IJ45" i="3" s="1"/>
  <c r="IM44" i="3"/>
  <c r="IK44" i="3"/>
  <c r="II44" i="3"/>
  <c r="IJ44" i="3" s="1"/>
  <c r="IM43" i="3"/>
  <c r="IK43" i="3"/>
  <c r="II43" i="3"/>
  <c r="IJ43" i="3" s="1"/>
  <c r="IM42" i="3"/>
  <c r="IK42" i="3"/>
  <c r="II42" i="3"/>
  <c r="IJ42" i="3" s="1"/>
  <c r="IM41" i="3"/>
  <c r="IK41" i="3"/>
  <c r="II41" i="3"/>
  <c r="IJ41" i="3" s="1"/>
  <c r="IM40" i="3"/>
  <c r="IK40" i="3"/>
  <c r="II40" i="3"/>
  <c r="IJ40" i="3" s="1"/>
  <c r="IM39" i="3"/>
  <c r="IK39" i="3"/>
  <c r="II39" i="3"/>
  <c r="IJ39" i="3" s="1"/>
  <c r="IM38" i="3"/>
  <c r="IK38" i="3"/>
  <c r="II38" i="3"/>
  <c r="IJ38" i="3" s="1"/>
  <c r="IM37" i="3"/>
  <c r="IK37" i="3"/>
  <c r="II37" i="3"/>
  <c r="IJ37" i="3" s="1"/>
  <c r="IM36" i="3"/>
  <c r="IK36" i="3"/>
  <c r="II36" i="3"/>
  <c r="IJ36" i="3" s="1"/>
  <c r="IM35" i="3"/>
  <c r="IK35" i="3"/>
  <c r="II35" i="3"/>
  <c r="IJ35" i="3" s="1"/>
  <c r="IM34" i="3"/>
  <c r="IK34" i="3"/>
  <c r="II34" i="3"/>
  <c r="IJ34" i="3" s="1"/>
  <c r="IM33" i="3"/>
  <c r="IK33" i="3"/>
  <c r="II33" i="3"/>
  <c r="IJ33" i="3" s="1"/>
  <c r="IM32" i="3"/>
  <c r="IK32" i="3"/>
  <c r="II32" i="3"/>
  <c r="IJ32" i="3" s="1"/>
  <c r="IM31" i="3"/>
  <c r="IK31" i="3"/>
  <c r="II31" i="3"/>
  <c r="IJ31" i="3" s="1"/>
  <c r="IM30" i="3"/>
  <c r="IK30" i="3"/>
  <c r="IJ30" i="3"/>
  <c r="II30" i="3"/>
  <c r="IM29" i="3"/>
  <c r="IK29" i="3"/>
  <c r="II29" i="3"/>
  <c r="IJ29" i="3" s="1"/>
  <c r="IM28" i="3"/>
  <c r="IK28" i="3"/>
  <c r="II28" i="3"/>
  <c r="IJ28" i="3" s="1"/>
  <c r="IM27" i="3"/>
  <c r="IK27" i="3"/>
  <c r="II27" i="3"/>
  <c r="IJ27" i="3" s="1"/>
  <c r="IM26" i="3"/>
  <c r="IK26" i="3"/>
  <c r="IJ26" i="3"/>
  <c r="II26" i="3"/>
  <c r="IM25" i="3"/>
  <c r="IK25" i="3"/>
  <c r="II25" i="3"/>
  <c r="IJ25" i="3" s="1"/>
  <c r="IM24" i="3"/>
  <c r="IK24" i="3"/>
  <c r="II24" i="3"/>
  <c r="IJ24" i="3" s="1"/>
  <c r="IM23" i="3"/>
  <c r="IK23" i="3"/>
  <c r="II23" i="3"/>
  <c r="IJ23" i="3" s="1"/>
  <c r="IM22" i="3"/>
  <c r="IK22" i="3"/>
  <c r="IJ22" i="3"/>
  <c r="II22" i="3"/>
  <c r="IM21" i="3"/>
  <c r="IK21" i="3"/>
  <c r="II21" i="3"/>
  <c r="IJ21" i="3" s="1"/>
  <c r="IM20" i="3"/>
  <c r="IK20" i="3"/>
  <c r="II20" i="3"/>
  <c r="IJ20" i="3" s="1"/>
  <c r="IM19" i="3"/>
  <c r="IK19" i="3"/>
  <c r="II19" i="3"/>
  <c r="IJ19" i="3" s="1"/>
  <c r="IM18" i="3"/>
  <c r="IK18" i="3"/>
  <c r="IJ18" i="3"/>
  <c r="II18" i="3"/>
  <c r="IM17" i="3"/>
  <c r="IK17" i="3"/>
  <c r="II17" i="3"/>
  <c r="IJ17" i="3" s="1"/>
  <c r="IM16" i="3"/>
  <c r="IK16" i="3"/>
  <c r="II16" i="3"/>
  <c r="IJ16" i="3" s="1"/>
  <c r="IM15" i="3"/>
  <c r="IK15" i="3"/>
  <c r="II15" i="3"/>
  <c r="IJ15" i="3" s="1"/>
  <c r="IM14" i="3"/>
  <c r="IK14" i="3"/>
  <c r="IJ14" i="3"/>
  <c r="II14" i="3"/>
  <c r="IM13" i="3"/>
  <c r="IK13" i="3"/>
  <c r="II13" i="3"/>
  <c r="IJ13" i="3" s="1"/>
  <c r="IM12" i="3"/>
  <c r="IK12" i="3"/>
  <c r="II12" i="3"/>
  <c r="IJ12" i="3" s="1"/>
  <c r="IM11" i="3"/>
  <c r="IK11" i="3"/>
  <c r="II11" i="3"/>
  <c r="IJ11" i="3" s="1"/>
  <c r="IM10" i="3"/>
  <c r="IK10" i="3"/>
  <c r="IJ10" i="3"/>
  <c r="II10" i="3"/>
  <c r="IM9" i="3"/>
  <c r="IK9" i="3"/>
  <c r="II9" i="3"/>
  <c r="IJ9" i="3" s="1"/>
  <c r="IM8" i="3"/>
  <c r="IK8" i="3"/>
  <c r="II8" i="3"/>
  <c r="IJ8" i="3" s="1"/>
  <c r="IM7" i="3"/>
  <c r="IK7" i="3"/>
  <c r="II7" i="3"/>
  <c r="IJ7" i="3" s="1"/>
  <c r="IM6" i="3"/>
  <c r="IK6" i="3"/>
  <c r="IJ6" i="3"/>
  <c r="II6" i="3"/>
  <c r="IM5" i="3"/>
  <c r="IK5" i="3"/>
  <c r="II5" i="3"/>
  <c r="IJ5" i="3" s="1"/>
  <c r="HZ217" i="3"/>
  <c r="HX217" i="3"/>
  <c r="HV217" i="3"/>
  <c r="HW217" i="3" s="1"/>
  <c r="HZ216" i="3"/>
  <c r="HX216" i="3"/>
  <c r="HV216" i="3"/>
  <c r="HW216" i="3" s="1"/>
  <c r="HZ215" i="3"/>
  <c r="HX215" i="3"/>
  <c r="HW215" i="3"/>
  <c r="HV215" i="3"/>
  <c r="HZ214" i="3"/>
  <c r="HX214" i="3"/>
  <c r="HV214" i="3"/>
  <c r="HW214" i="3" s="1"/>
  <c r="HZ213" i="3"/>
  <c r="HX213" i="3"/>
  <c r="HV213" i="3"/>
  <c r="HW213" i="3" s="1"/>
  <c r="HZ212" i="3"/>
  <c r="HX212" i="3"/>
  <c r="HV212" i="3"/>
  <c r="HW212" i="3" s="1"/>
  <c r="HZ211" i="3"/>
  <c r="HX211" i="3"/>
  <c r="HW211" i="3"/>
  <c r="HV211" i="3"/>
  <c r="HZ210" i="3"/>
  <c r="HX210" i="3"/>
  <c r="HW210" i="3"/>
  <c r="HV210" i="3"/>
  <c r="HZ209" i="3"/>
  <c r="HX209" i="3"/>
  <c r="HW209" i="3"/>
  <c r="HV209" i="3"/>
  <c r="HZ208" i="3"/>
  <c r="HX208" i="3"/>
  <c r="HV208" i="3"/>
  <c r="HW208" i="3" s="1"/>
  <c r="HZ207" i="3"/>
  <c r="HX207" i="3"/>
  <c r="HV207" i="3"/>
  <c r="HW207" i="3" s="1"/>
  <c r="HZ206" i="3"/>
  <c r="HX206" i="3"/>
  <c r="HV206" i="3"/>
  <c r="HW206" i="3" s="1"/>
  <c r="HZ205" i="3"/>
  <c r="HX205" i="3"/>
  <c r="HW205" i="3"/>
  <c r="HV205" i="3"/>
  <c r="HZ204" i="3"/>
  <c r="HX204" i="3"/>
  <c r="HV204" i="3"/>
  <c r="HW204" i="3" s="1"/>
  <c r="HZ203" i="3"/>
  <c r="HX203" i="3"/>
  <c r="HV203" i="3"/>
  <c r="HW203" i="3" s="1"/>
  <c r="HZ202" i="3"/>
  <c r="HX202" i="3"/>
  <c r="HV202" i="3"/>
  <c r="HW202" i="3" s="1"/>
  <c r="HZ201" i="3"/>
  <c r="HX201" i="3"/>
  <c r="HW201" i="3"/>
  <c r="HV201" i="3"/>
  <c r="HZ200" i="3"/>
  <c r="HX200" i="3"/>
  <c r="HV200" i="3"/>
  <c r="HW200" i="3" s="1"/>
  <c r="HZ199" i="3"/>
  <c r="HX199" i="3"/>
  <c r="HV199" i="3"/>
  <c r="HW199" i="3" s="1"/>
  <c r="HZ198" i="3"/>
  <c r="HX198" i="3"/>
  <c r="HV198" i="3"/>
  <c r="HW198" i="3" s="1"/>
  <c r="HZ197" i="3"/>
  <c r="HX197" i="3"/>
  <c r="HW197" i="3"/>
  <c r="HV197" i="3"/>
  <c r="HZ196" i="3"/>
  <c r="HX196" i="3"/>
  <c r="HV196" i="3"/>
  <c r="HW196" i="3" s="1"/>
  <c r="HZ195" i="3"/>
  <c r="HX195" i="3"/>
  <c r="HV195" i="3"/>
  <c r="HW195" i="3" s="1"/>
  <c r="HZ194" i="3"/>
  <c r="HX194" i="3"/>
  <c r="HV194" i="3"/>
  <c r="HW194" i="3" s="1"/>
  <c r="HZ193" i="3"/>
  <c r="HX193" i="3"/>
  <c r="HW193" i="3"/>
  <c r="HV193" i="3"/>
  <c r="HZ192" i="3"/>
  <c r="HX192" i="3"/>
  <c r="HV192" i="3"/>
  <c r="HW192" i="3" s="1"/>
  <c r="HZ191" i="3"/>
  <c r="HX191" i="3"/>
  <c r="HV191" i="3"/>
  <c r="HW191" i="3" s="1"/>
  <c r="HZ190" i="3"/>
  <c r="HX190" i="3"/>
  <c r="HV190" i="3"/>
  <c r="HW190" i="3" s="1"/>
  <c r="HZ189" i="3"/>
  <c r="HX189" i="3"/>
  <c r="HW189" i="3"/>
  <c r="HV189" i="3"/>
  <c r="HZ188" i="3"/>
  <c r="HX188" i="3"/>
  <c r="HV188" i="3"/>
  <c r="HW188" i="3" s="1"/>
  <c r="HZ187" i="3"/>
  <c r="HX187" i="3"/>
  <c r="HV187" i="3"/>
  <c r="HW187" i="3" s="1"/>
  <c r="HZ186" i="3"/>
  <c r="HX186" i="3"/>
  <c r="HV186" i="3"/>
  <c r="HW186" i="3" s="1"/>
  <c r="HZ185" i="3"/>
  <c r="HX185" i="3"/>
  <c r="HW185" i="3"/>
  <c r="HV185" i="3"/>
  <c r="HZ184" i="3"/>
  <c r="HX184" i="3"/>
  <c r="HV184" i="3"/>
  <c r="HW184" i="3" s="1"/>
  <c r="HZ183" i="3"/>
  <c r="HX183" i="3"/>
  <c r="HV183" i="3"/>
  <c r="HW183" i="3" s="1"/>
  <c r="HZ182" i="3"/>
  <c r="HX182" i="3"/>
  <c r="HV182" i="3"/>
  <c r="HW182" i="3" s="1"/>
  <c r="HZ181" i="3"/>
  <c r="HX181" i="3"/>
  <c r="HW181" i="3"/>
  <c r="HV181" i="3"/>
  <c r="HZ180" i="3"/>
  <c r="HX180" i="3"/>
  <c r="HV180" i="3"/>
  <c r="HW180" i="3" s="1"/>
  <c r="HZ179" i="3"/>
  <c r="HX179" i="3"/>
  <c r="HV179" i="3"/>
  <c r="HW179" i="3" s="1"/>
  <c r="HZ178" i="3"/>
  <c r="HX178" i="3"/>
  <c r="HV178" i="3"/>
  <c r="HW178" i="3" s="1"/>
  <c r="HZ177" i="3"/>
  <c r="HX177" i="3"/>
  <c r="HW177" i="3"/>
  <c r="HV177" i="3"/>
  <c r="HZ176" i="3"/>
  <c r="HX176" i="3"/>
  <c r="HV176" i="3"/>
  <c r="HW176" i="3" s="1"/>
  <c r="HZ175" i="3"/>
  <c r="HX175" i="3"/>
  <c r="HV175" i="3"/>
  <c r="HW175" i="3" s="1"/>
  <c r="HZ174" i="3"/>
  <c r="HX174" i="3"/>
  <c r="HV174" i="3"/>
  <c r="HW174" i="3" s="1"/>
  <c r="HZ173" i="3"/>
  <c r="HX173" i="3"/>
  <c r="HW173" i="3"/>
  <c r="HV173" i="3"/>
  <c r="HZ172" i="3"/>
  <c r="HX172" i="3"/>
  <c r="HV172" i="3"/>
  <c r="HW172" i="3" s="1"/>
  <c r="HZ171" i="3"/>
  <c r="HX171" i="3"/>
  <c r="HV171" i="3"/>
  <c r="HW171" i="3" s="1"/>
  <c r="HZ170" i="3"/>
  <c r="HX170" i="3"/>
  <c r="HV170" i="3"/>
  <c r="HW170" i="3" s="1"/>
  <c r="HZ169" i="3"/>
  <c r="HX169" i="3"/>
  <c r="HW169" i="3"/>
  <c r="HV169" i="3"/>
  <c r="HZ168" i="3"/>
  <c r="HX168" i="3"/>
  <c r="HV168" i="3"/>
  <c r="HW168" i="3" s="1"/>
  <c r="HZ167" i="3"/>
  <c r="HX167" i="3"/>
  <c r="HV167" i="3"/>
  <c r="HW167" i="3" s="1"/>
  <c r="HZ166" i="3"/>
  <c r="HX166" i="3"/>
  <c r="HV166" i="3"/>
  <c r="HW166" i="3" s="1"/>
  <c r="HZ165" i="3"/>
  <c r="HX165" i="3"/>
  <c r="HW165" i="3"/>
  <c r="HV165" i="3"/>
  <c r="HZ164" i="3"/>
  <c r="HX164" i="3"/>
  <c r="HV164" i="3"/>
  <c r="HW164" i="3" s="1"/>
  <c r="HZ163" i="3"/>
  <c r="HX163" i="3"/>
  <c r="HV163" i="3"/>
  <c r="HW163" i="3" s="1"/>
  <c r="HZ162" i="3"/>
  <c r="HX162" i="3"/>
  <c r="HV162" i="3"/>
  <c r="HW162" i="3" s="1"/>
  <c r="HZ161" i="3"/>
  <c r="HX161" i="3"/>
  <c r="HW161" i="3"/>
  <c r="HV161" i="3"/>
  <c r="HZ160" i="3"/>
  <c r="HX160" i="3"/>
  <c r="HV160" i="3"/>
  <c r="HW160" i="3" s="1"/>
  <c r="HZ159" i="3"/>
  <c r="HX159" i="3"/>
  <c r="HV159" i="3"/>
  <c r="HW159" i="3" s="1"/>
  <c r="HZ158" i="3"/>
  <c r="HX158" i="3"/>
  <c r="HV158" i="3"/>
  <c r="HW158" i="3" s="1"/>
  <c r="HZ157" i="3"/>
  <c r="HX157" i="3"/>
  <c r="HW157" i="3"/>
  <c r="HV157" i="3"/>
  <c r="HZ156" i="3"/>
  <c r="HX156" i="3"/>
  <c r="HV156" i="3"/>
  <c r="HW156" i="3" s="1"/>
  <c r="HZ155" i="3"/>
  <c r="HX155" i="3"/>
  <c r="HV155" i="3"/>
  <c r="HW155" i="3" s="1"/>
  <c r="HZ154" i="3"/>
  <c r="HX154" i="3"/>
  <c r="HV154" i="3"/>
  <c r="HW154" i="3" s="1"/>
  <c r="HZ153" i="3"/>
  <c r="HX153" i="3"/>
  <c r="HW153" i="3"/>
  <c r="HV153" i="3"/>
  <c r="HZ152" i="3"/>
  <c r="HX152" i="3"/>
  <c r="HV152" i="3"/>
  <c r="HW152" i="3" s="1"/>
  <c r="HZ151" i="3"/>
  <c r="HX151" i="3"/>
  <c r="HV151" i="3"/>
  <c r="HW151" i="3" s="1"/>
  <c r="HZ150" i="3"/>
  <c r="HX150" i="3"/>
  <c r="HV150" i="3"/>
  <c r="HW150" i="3" s="1"/>
  <c r="HZ149" i="3"/>
  <c r="HX149" i="3"/>
  <c r="HW149" i="3"/>
  <c r="HV149" i="3"/>
  <c r="HZ148" i="3"/>
  <c r="HX148" i="3"/>
  <c r="HV148" i="3"/>
  <c r="HW148" i="3" s="1"/>
  <c r="HZ147" i="3"/>
  <c r="HX147" i="3"/>
  <c r="HV147" i="3"/>
  <c r="HW147" i="3" s="1"/>
  <c r="HZ146" i="3"/>
  <c r="HX146" i="3"/>
  <c r="HV146" i="3"/>
  <c r="HW146" i="3" s="1"/>
  <c r="HZ145" i="3"/>
  <c r="HX145" i="3"/>
  <c r="HW145" i="3"/>
  <c r="HV145" i="3"/>
  <c r="HZ144" i="3"/>
  <c r="HX144" i="3"/>
  <c r="HV144" i="3"/>
  <c r="HW144" i="3" s="1"/>
  <c r="HZ143" i="3"/>
  <c r="HX143" i="3"/>
  <c r="HV143" i="3"/>
  <c r="HW143" i="3" s="1"/>
  <c r="HZ142" i="3"/>
  <c r="HX142" i="3"/>
  <c r="HV142" i="3"/>
  <c r="HW142" i="3" s="1"/>
  <c r="HZ141" i="3"/>
  <c r="HX141" i="3"/>
  <c r="HW141" i="3"/>
  <c r="HV141" i="3"/>
  <c r="HZ140" i="3"/>
  <c r="HX140" i="3"/>
  <c r="HV140" i="3"/>
  <c r="HW140" i="3" s="1"/>
  <c r="HZ139" i="3"/>
  <c r="HX139" i="3"/>
  <c r="HV139" i="3"/>
  <c r="HW139" i="3" s="1"/>
  <c r="HZ138" i="3"/>
  <c r="HX138" i="3"/>
  <c r="HV138" i="3"/>
  <c r="HW138" i="3" s="1"/>
  <c r="HZ137" i="3"/>
  <c r="HX137" i="3"/>
  <c r="HW137" i="3"/>
  <c r="HV137" i="3"/>
  <c r="HZ136" i="3"/>
  <c r="HX136" i="3"/>
  <c r="HV136" i="3"/>
  <c r="HW136" i="3" s="1"/>
  <c r="HZ135" i="3"/>
  <c r="HX135" i="3"/>
  <c r="HV135" i="3"/>
  <c r="HW135" i="3" s="1"/>
  <c r="HZ134" i="3"/>
  <c r="HX134" i="3"/>
  <c r="HV134" i="3"/>
  <c r="HW134" i="3" s="1"/>
  <c r="HZ133" i="3"/>
  <c r="HX133" i="3"/>
  <c r="HW133" i="3"/>
  <c r="HV133" i="3"/>
  <c r="HZ132" i="3"/>
  <c r="HX132" i="3"/>
  <c r="HV132" i="3"/>
  <c r="HW132" i="3" s="1"/>
  <c r="HZ131" i="3"/>
  <c r="HX131" i="3"/>
  <c r="HV131" i="3"/>
  <c r="HW131" i="3" s="1"/>
  <c r="HZ130" i="3"/>
  <c r="HX130" i="3"/>
  <c r="HV130" i="3"/>
  <c r="HW130" i="3" s="1"/>
  <c r="HZ129" i="3"/>
  <c r="HX129" i="3"/>
  <c r="HW129" i="3"/>
  <c r="HV129" i="3"/>
  <c r="HZ128" i="3"/>
  <c r="HX128" i="3"/>
  <c r="HV128" i="3"/>
  <c r="HW128" i="3" s="1"/>
  <c r="HZ127" i="3"/>
  <c r="HX127" i="3"/>
  <c r="HV127" i="3"/>
  <c r="HW127" i="3" s="1"/>
  <c r="HZ126" i="3"/>
  <c r="HX126" i="3"/>
  <c r="HV126" i="3"/>
  <c r="HW126" i="3" s="1"/>
  <c r="HZ125" i="3"/>
  <c r="HX125" i="3"/>
  <c r="HW125" i="3"/>
  <c r="HV125" i="3"/>
  <c r="HZ124" i="3"/>
  <c r="HX124" i="3"/>
  <c r="HV124" i="3"/>
  <c r="HW124" i="3" s="1"/>
  <c r="HZ123" i="3"/>
  <c r="HX123" i="3"/>
  <c r="HV123" i="3"/>
  <c r="HW123" i="3" s="1"/>
  <c r="HZ122" i="3"/>
  <c r="HX122" i="3"/>
  <c r="HV122" i="3"/>
  <c r="HW122" i="3" s="1"/>
  <c r="HZ121" i="3"/>
  <c r="HX121" i="3"/>
  <c r="HW121" i="3"/>
  <c r="HV121" i="3"/>
  <c r="HZ120" i="3"/>
  <c r="HX120" i="3"/>
  <c r="HV120" i="3"/>
  <c r="HW120" i="3" s="1"/>
  <c r="HZ119" i="3"/>
  <c r="HX119" i="3"/>
  <c r="HV119" i="3"/>
  <c r="HW119" i="3" s="1"/>
  <c r="HZ118" i="3"/>
  <c r="HX118" i="3"/>
  <c r="HV118" i="3"/>
  <c r="HW118" i="3" s="1"/>
  <c r="HZ117" i="3"/>
  <c r="HX117" i="3"/>
  <c r="HW117" i="3"/>
  <c r="HV117" i="3"/>
  <c r="HZ116" i="3"/>
  <c r="HX116" i="3"/>
  <c r="HV116" i="3"/>
  <c r="HW116" i="3" s="1"/>
  <c r="HZ115" i="3"/>
  <c r="HX115" i="3"/>
  <c r="HV115" i="3"/>
  <c r="HW115" i="3" s="1"/>
  <c r="HZ114" i="3"/>
  <c r="HX114" i="3"/>
  <c r="HV114" i="3"/>
  <c r="HW114" i="3" s="1"/>
  <c r="HZ113" i="3"/>
  <c r="HX113" i="3"/>
  <c r="HW113" i="3"/>
  <c r="HV113" i="3"/>
  <c r="HZ112" i="3"/>
  <c r="HX112" i="3"/>
  <c r="HV112" i="3"/>
  <c r="HW112" i="3" s="1"/>
  <c r="HZ111" i="3"/>
  <c r="HX111" i="3"/>
  <c r="HV111" i="3"/>
  <c r="HW111" i="3" s="1"/>
  <c r="HZ110" i="3"/>
  <c r="HX110" i="3"/>
  <c r="HV110" i="3"/>
  <c r="HW110" i="3" s="1"/>
  <c r="HZ109" i="3"/>
  <c r="HX109" i="3"/>
  <c r="HW109" i="3"/>
  <c r="HV109" i="3"/>
  <c r="HZ108" i="3"/>
  <c r="HX108" i="3"/>
  <c r="HV108" i="3"/>
  <c r="HW108" i="3" s="1"/>
  <c r="HZ107" i="3"/>
  <c r="HX107" i="3"/>
  <c r="HV107" i="3"/>
  <c r="HW107" i="3" s="1"/>
  <c r="HZ106" i="3"/>
  <c r="HX106" i="3"/>
  <c r="HV106" i="3"/>
  <c r="HW106" i="3" s="1"/>
  <c r="HZ105" i="3"/>
  <c r="HX105" i="3"/>
  <c r="HW105" i="3"/>
  <c r="HV105" i="3"/>
  <c r="HZ104" i="3"/>
  <c r="HX104" i="3"/>
  <c r="HV104" i="3"/>
  <c r="HW104" i="3" s="1"/>
  <c r="HZ103" i="3"/>
  <c r="HX103" i="3"/>
  <c r="HV103" i="3"/>
  <c r="HW103" i="3" s="1"/>
  <c r="HZ102" i="3"/>
  <c r="HX102" i="3"/>
  <c r="HV102" i="3"/>
  <c r="HW102" i="3" s="1"/>
  <c r="HZ101" i="3"/>
  <c r="HX101" i="3"/>
  <c r="HW101" i="3"/>
  <c r="HV101" i="3"/>
  <c r="HZ100" i="3"/>
  <c r="HX100" i="3"/>
  <c r="HV100" i="3"/>
  <c r="HW100" i="3" s="1"/>
  <c r="HZ99" i="3"/>
  <c r="HX99" i="3"/>
  <c r="HV99" i="3"/>
  <c r="HW99" i="3" s="1"/>
  <c r="HZ98" i="3"/>
  <c r="HX98" i="3"/>
  <c r="HV98" i="3"/>
  <c r="HW98" i="3" s="1"/>
  <c r="HZ97" i="3"/>
  <c r="HX97" i="3"/>
  <c r="HW97" i="3"/>
  <c r="HV97" i="3"/>
  <c r="HZ96" i="3"/>
  <c r="HX96" i="3"/>
  <c r="HV96" i="3"/>
  <c r="HW96" i="3" s="1"/>
  <c r="HZ95" i="3"/>
  <c r="HX95" i="3"/>
  <c r="HV95" i="3"/>
  <c r="HW95" i="3" s="1"/>
  <c r="HZ94" i="3"/>
  <c r="HX94" i="3"/>
  <c r="HV94" i="3"/>
  <c r="HW94" i="3" s="1"/>
  <c r="HZ93" i="3"/>
  <c r="HX93" i="3"/>
  <c r="HW93" i="3"/>
  <c r="HV93" i="3"/>
  <c r="HZ92" i="3"/>
  <c r="HX92" i="3"/>
  <c r="HV92" i="3"/>
  <c r="HW92" i="3" s="1"/>
  <c r="HZ91" i="3"/>
  <c r="HX91" i="3"/>
  <c r="HV91" i="3"/>
  <c r="HW91" i="3" s="1"/>
  <c r="HZ90" i="3"/>
  <c r="HX90" i="3"/>
  <c r="HV90" i="3"/>
  <c r="HW90" i="3" s="1"/>
  <c r="HZ89" i="3"/>
  <c r="HX89" i="3"/>
  <c r="HW89" i="3"/>
  <c r="HV89" i="3"/>
  <c r="HZ88" i="3"/>
  <c r="HX88" i="3"/>
  <c r="HV88" i="3"/>
  <c r="HW88" i="3" s="1"/>
  <c r="HZ87" i="3"/>
  <c r="HX87" i="3"/>
  <c r="HV87" i="3"/>
  <c r="HW87" i="3" s="1"/>
  <c r="HZ86" i="3"/>
  <c r="HX86" i="3"/>
  <c r="HV86" i="3"/>
  <c r="HW86" i="3" s="1"/>
  <c r="HZ85" i="3"/>
  <c r="HX85" i="3"/>
  <c r="HW85" i="3"/>
  <c r="HV85" i="3"/>
  <c r="HZ84" i="3"/>
  <c r="HX84" i="3"/>
  <c r="HV84" i="3"/>
  <c r="HW84" i="3" s="1"/>
  <c r="HZ83" i="3"/>
  <c r="HX83" i="3"/>
  <c r="HV83" i="3"/>
  <c r="HW83" i="3" s="1"/>
  <c r="HZ82" i="3"/>
  <c r="HX82" i="3"/>
  <c r="HV82" i="3"/>
  <c r="HW82" i="3" s="1"/>
  <c r="HZ81" i="3"/>
  <c r="HX81" i="3"/>
  <c r="HW81" i="3"/>
  <c r="HV81" i="3"/>
  <c r="HZ80" i="3"/>
  <c r="HX80" i="3"/>
  <c r="HV80" i="3"/>
  <c r="HW80" i="3" s="1"/>
  <c r="HZ79" i="3"/>
  <c r="HX79" i="3"/>
  <c r="HV79" i="3"/>
  <c r="HW79" i="3" s="1"/>
  <c r="HZ78" i="3"/>
  <c r="HX78" i="3"/>
  <c r="HV78" i="3"/>
  <c r="HW78" i="3" s="1"/>
  <c r="HZ77" i="3"/>
  <c r="HX77" i="3"/>
  <c r="HW77" i="3"/>
  <c r="HV77" i="3"/>
  <c r="HZ76" i="3"/>
  <c r="HX76" i="3"/>
  <c r="HV76" i="3"/>
  <c r="HW76" i="3" s="1"/>
  <c r="HZ75" i="3"/>
  <c r="HX75" i="3"/>
  <c r="HV75" i="3"/>
  <c r="HW75" i="3" s="1"/>
  <c r="HZ74" i="3"/>
  <c r="HX74" i="3"/>
  <c r="HV74" i="3"/>
  <c r="HW74" i="3" s="1"/>
  <c r="HZ73" i="3"/>
  <c r="HX73" i="3"/>
  <c r="HW73" i="3"/>
  <c r="HV73" i="3"/>
  <c r="HZ72" i="3"/>
  <c r="HX72" i="3"/>
  <c r="HV72" i="3"/>
  <c r="HW72" i="3" s="1"/>
  <c r="HZ71" i="3"/>
  <c r="HX71" i="3"/>
  <c r="HV71" i="3"/>
  <c r="HW71" i="3" s="1"/>
  <c r="HZ70" i="3"/>
  <c r="HX70" i="3"/>
  <c r="HV70" i="3"/>
  <c r="HW70" i="3" s="1"/>
  <c r="HZ69" i="3"/>
  <c r="HX69" i="3"/>
  <c r="HW69" i="3"/>
  <c r="HV69" i="3"/>
  <c r="HZ68" i="3"/>
  <c r="HX68" i="3"/>
  <c r="HV68" i="3"/>
  <c r="HW68" i="3" s="1"/>
  <c r="HZ67" i="3"/>
  <c r="HX67" i="3"/>
  <c r="HV67" i="3"/>
  <c r="HW67" i="3" s="1"/>
  <c r="HZ66" i="3"/>
  <c r="HX66" i="3"/>
  <c r="HV66" i="3"/>
  <c r="HW66" i="3" s="1"/>
  <c r="HZ65" i="3"/>
  <c r="HX65" i="3"/>
  <c r="HW65" i="3"/>
  <c r="HV65" i="3"/>
  <c r="HZ64" i="3"/>
  <c r="HX64" i="3"/>
  <c r="HV64" i="3"/>
  <c r="HW64" i="3" s="1"/>
  <c r="HZ63" i="3"/>
  <c r="HX63" i="3"/>
  <c r="HV63" i="3"/>
  <c r="HW63" i="3" s="1"/>
  <c r="HZ62" i="3"/>
  <c r="HX62" i="3"/>
  <c r="HV62" i="3"/>
  <c r="HW62" i="3" s="1"/>
  <c r="HZ61" i="3"/>
  <c r="HX61" i="3"/>
  <c r="HW61" i="3"/>
  <c r="HV61" i="3"/>
  <c r="HZ60" i="3"/>
  <c r="HX60" i="3"/>
  <c r="HV60" i="3"/>
  <c r="HW60" i="3" s="1"/>
  <c r="HZ59" i="3"/>
  <c r="HX59" i="3"/>
  <c r="HV59" i="3"/>
  <c r="HW59" i="3" s="1"/>
  <c r="HZ58" i="3"/>
  <c r="HX58" i="3"/>
  <c r="HV58" i="3"/>
  <c r="HW58" i="3" s="1"/>
  <c r="HZ57" i="3"/>
  <c r="HX57" i="3"/>
  <c r="HW57" i="3"/>
  <c r="HV57" i="3"/>
  <c r="HZ56" i="3"/>
  <c r="HX56" i="3"/>
  <c r="HV56" i="3"/>
  <c r="HW56" i="3" s="1"/>
  <c r="HZ55" i="3"/>
  <c r="HX55" i="3"/>
  <c r="HV55" i="3"/>
  <c r="HW55" i="3" s="1"/>
  <c r="HZ54" i="3"/>
  <c r="HX54" i="3"/>
  <c r="HV54" i="3"/>
  <c r="HW54" i="3" s="1"/>
  <c r="HZ53" i="3"/>
  <c r="HX53" i="3"/>
  <c r="HW53" i="3"/>
  <c r="HV53" i="3"/>
  <c r="HZ52" i="3"/>
  <c r="HX52" i="3"/>
  <c r="HV52" i="3"/>
  <c r="HW52" i="3" s="1"/>
  <c r="HZ51" i="3"/>
  <c r="HX51" i="3"/>
  <c r="HV51" i="3"/>
  <c r="HW51" i="3" s="1"/>
  <c r="HZ50" i="3"/>
  <c r="HX50" i="3"/>
  <c r="HV50" i="3"/>
  <c r="HW50" i="3" s="1"/>
  <c r="HZ49" i="3"/>
  <c r="HX49" i="3"/>
  <c r="HW49" i="3"/>
  <c r="HV49" i="3"/>
  <c r="HZ48" i="3"/>
  <c r="HX48" i="3"/>
  <c r="HV48" i="3"/>
  <c r="HW48" i="3" s="1"/>
  <c r="HZ47" i="3"/>
  <c r="HX47" i="3"/>
  <c r="HV47" i="3"/>
  <c r="HW47" i="3" s="1"/>
  <c r="HZ46" i="3"/>
  <c r="HX46" i="3"/>
  <c r="HV46" i="3"/>
  <c r="HW46" i="3" s="1"/>
  <c r="HZ45" i="3"/>
  <c r="HX45" i="3"/>
  <c r="HW45" i="3"/>
  <c r="HV45" i="3"/>
  <c r="HZ44" i="3"/>
  <c r="HX44" i="3"/>
  <c r="HV44" i="3"/>
  <c r="HW44" i="3" s="1"/>
  <c r="HZ43" i="3"/>
  <c r="HX43" i="3"/>
  <c r="HV43" i="3"/>
  <c r="HW43" i="3" s="1"/>
  <c r="HZ42" i="3"/>
  <c r="HX42" i="3"/>
  <c r="HV42" i="3"/>
  <c r="HW42" i="3" s="1"/>
  <c r="HZ41" i="3"/>
  <c r="HX41" i="3"/>
  <c r="HW41" i="3"/>
  <c r="HV41" i="3"/>
  <c r="HZ40" i="3"/>
  <c r="HX40" i="3"/>
  <c r="HV40" i="3"/>
  <c r="HW40" i="3" s="1"/>
  <c r="HZ39" i="3"/>
  <c r="HX39" i="3"/>
  <c r="HV39" i="3"/>
  <c r="HW39" i="3" s="1"/>
  <c r="HZ38" i="3"/>
  <c r="HX38" i="3"/>
  <c r="HV38" i="3"/>
  <c r="HW38" i="3" s="1"/>
  <c r="HZ37" i="3"/>
  <c r="HX37" i="3"/>
  <c r="HW37" i="3"/>
  <c r="HV37" i="3"/>
  <c r="HZ36" i="3"/>
  <c r="HX36" i="3"/>
  <c r="HV36" i="3"/>
  <c r="HW36" i="3" s="1"/>
  <c r="HZ35" i="3"/>
  <c r="HX35" i="3"/>
  <c r="HV35" i="3"/>
  <c r="HW35" i="3" s="1"/>
  <c r="HZ34" i="3"/>
  <c r="HX34" i="3"/>
  <c r="HV34" i="3"/>
  <c r="HW34" i="3" s="1"/>
  <c r="HZ33" i="3"/>
  <c r="HX33" i="3"/>
  <c r="HW33" i="3"/>
  <c r="HV33" i="3"/>
  <c r="HZ32" i="3"/>
  <c r="HX32" i="3"/>
  <c r="HV32" i="3"/>
  <c r="HW32" i="3" s="1"/>
  <c r="HZ31" i="3"/>
  <c r="HX31" i="3"/>
  <c r="HV31" i="3"/>
  <c r="HW31" i="3" s="1"/>
  <c r="HZ30" i="3"/>
  <c r="HX30" i="3"/>
  <c r="HV30" i="3"/>
  <c r="HW30" i="3" s="1"/>
  <c r="HZ29" i="3"/>
  <c r="HX29" i="3"/>
  <c r="HW29" i="3"/>
  <c r="HV29" i="3"/>
  <c r="HZ28" i="3"/>
  <c r="HX28" i="3"/>
  <c r="HV28" i="3"/>
  <c r="HW28" i="3" s="1"/>
  <c r="HZ27" i="3"/>
  <c r="HX27" i="3"/>
  <c r="HV27" i="3"/>
  <c r="HW27" i="3" s="1"/>
  <c r="HZ26" i="3"/>
  <c r="HX26" i="3"/>
  <c r="HV26" i="3"/>
  <c r="HW26" i="3" s="1"/>
  <c r="HZ25" i="3"/>
  <c r="HX25" i="3"/>
  <c r="HW25" i="3"/>
  <c r="HV25" i="3"/>
  <c r="HZ24" i="3"/>
  <c r="HX24" i="3"/>
  <c r="HV24" i="3"/>
  <c r="HW24" i="3" s="1"/>
  <c r="HZ23" i="3"/>
  <c r="HX23" i="3"/>
  <c r="HV23" i="3"/>
  <c r="HW23" i="3" s="1"/>
  <c r="HZ22" i="3"/>
  <c r="HX22" i="3"/>
  <c r="HV22" i="3"/>
  <c r="HW22" i="3" s="1"/>
  <c r="HZ21" i="3"/>
  <c r="HX21" i="3"/>
  <c r="HW21" i="3"/>
  <c r="HV21" i="3"/>
  <c r="HZ20" i="3"/>
  <c r="HX20" i="3"/>
  <c r="HV20" i="3"/>
  <c r="HW20" i="3" s="1"/>
  <c r="HZ19" i="3"/>
  <c r="HX19" i="3"/>
  <c r="HV19" i="3"/>
  <c r="HW19" i="3" s="1"/>
  <c r="HZ18" i="3"/>
  <c r="HX18" i="3"/>
  <c r="HV18" i="3"/>
  <c r="HW18" i="3" s="1"/>
  <c r="HZ17" i="3"/>
  <c r="HX17" i="3"/>
  <c r="HW17" i="3"/>
  <c r="HV17" i="3"/>
  <c r="HZ16" i="3"/>
  <c r="HX16" i="3"/>
  <c r="HW16" i="3"/>
  <c r="HV16" i="3"/>
  <c r="HZ15" i="3"/>
  <c r="HX15" i="3"/>
  <c r="HW15" i="3"/>
  <c r="HV15" i="3"/>
  <c r="HZ14" i="3"/>
  <c r="HX14" i="3"/>
  <c r="HW14" i="3"/>
  <c r="HV14" i="3"/>
  <c r="HZ13" i="3"/>
  <c r="HX13" i="3"/>
  <c r="HW13" i="3"/>
  <c r="HV13" i="3"/>
  <c r="HZ12" i="3"/>
  <c r="HX12" i="3"/>
  <c r="HW12" i="3"/>
  <c r="HV12" i="3"/>
  <c r="HZ11" i="3"/>
  <c r="HX11" i="3"/>
  <c r="HW11" i="3"/>
  <c r="HV11" i="3"/>
  <c r="HZ10" i="3"/>
  <c r="HX10" i="3"/>
  <c r="HW10" i="3"/>
  <c r="HV10" i="3"/>
  <c r="HZ9" i="3"/>
  <c r="HX9" i="3"/>
  <c r="HW9" i="3"/>
  <c r="HV9" i="3"/>
  <c r="HZ8" i="3"/>
  <c r="HX8" i="3"/>
  <c r="HW8" i="3"/>
  <c r="HV8" i="3"/>
  <c r="HZ7" i="3"/>
  <c r="HX7" i="3"/>
  <c r="HW7" i="3"/>
  <c r="HV7" i="3"/>
  <c r="HZ6" i="3"/>
  <c r="HX6" i="3"/>
  <c r="HW6" i="3"/>
  <c r="HV6" i="3"/>
  <c r="HZ5" i="3"/>
  <c r="HX5" i="3"/>
  <c r="HW5" i="3"/>
  <c r="HV5" i="3"/>
  <c r="HM217" i="3"/>
  <c r="HK217" i="3"/>
  <c r="HI217" i="3"/>
  <c r="HJ217" i="3" s="1"/>
  <c r="HM216" i="3"/>
  <c r="HK216" i="3"/>
  <c r="HI216" i="3"/>
  <c r="HJ216" i="3" s="1"/>
  <c r="HM215" i="3"/>
  <c r="HK215" i="3"/>
  <c r="HI215" i="3"/>
  <c r="HJ215" i="3" s="1"/>
  <c r="HM214" i="3"/>
  <c r="HK214" i="3"/>
  <c r="HI214" i="3"/>
  <c r="HJ214" i="3" s="1"/>
  <c r="HM213" i="3"/>
  <c r="HK213" i="3"/>
  <c r="HI213" i="3"/>
  <c r="HJ213" i="3" s="1"/>
  <c r="HM212" i="3"/>
  <c r="HK212" i="3"/>
  <c r="HI212" i="3"/>
  <c r="HJ212" i="3" s="1"/>
  <c r="HM211" i="3"/>
  <c r="HK211" i="3"/>
  <c r="HI211" i="3"/>
  <c r="HJ211" i="3" s="1"/>
  <c r="HM210" i="3"/>
  <c r="HK210" i="3"/>
  <c r="HI210" i="3"/>
  <c r="HJ210" i="3" s="1"/>
  <c r="HM209" i="3"/>
  <c r="HK209" i="3"/>
  <c r="HI209" i="3"/>
  <c r="HJ209" i="3" s="1"/>
  <c r="HM208" i="3"/>
  <c r="HK208" i="3"/>
  <c r="HJ208" i="3"/>
  <c r="HI208" i="3"/>
  <c r="HM207" i="3"/>
  <c r="HK207" i="3"/>
  <c r="HI207" i="3"/>
  <c r="HJ207" i="3" s="1"/>
  <c r="HM206" i="3"/>
  <c r="HK206" i="3"/>
  <c r="HI206" i="3"/>
  <c r="HJ206" i="3" s="1"/>
  <c r="HM205" i="3"/>
  <c r="HK205" i="3"/>
  <c r="HI205" i="3"/>
  <c r="HJ205" i="3" s="1"/>
  <c r="HM204" i="3"/>
  <c r="HK204" i="3"/>
  <c r="HI204" i="3"/>
  <c r="HJ204" i="3" s="1"/>
  <c r="HM203" i="3"/>
  <c r="HK203" i="3"/>
  <c r="HI203" i="3"/>
  <c r="HJ203" i="3" s="1"/>
  <c r="HM202" i="3"/>
  <c r="HK202" i="3"/>
  <c r="HI202" i="3"/>
  <c r="HJ202" i="3" s="1"/>
  <c r="HM201" i="3"/>
  <c r="HK201" i="3"/>
  <c r="HI201" i="3"/>
  <c r="HJ201" i="3" s="1"/>
  <c r="HM200" i="3"/>
  <c r="HK200" i="3"/>
  <c r="HI200" i="3"/>
  <c r="HJ200" i="3" s="1"/>
  <c r="HM199" i="3"/>
  <c r="HK199" i="3"/>
  <c r="HI199" i="3"/>
  <c r="HJ199" i="3" s="1"/>
  <c r="HM198" i="3"/>
  <c r="HK198" i="3"/>
  <c r="HJ198" i="3"/>
  <c r="HI198" i="3"/>
  <c r="HM197" i="3"/>
  <c r="HK197" i="3"/>
  <c r="HI197" i="3"/>
  <c r="HJ197" i="3" s="1"/>
  <c r="HM196" i="3"/>
  <c r="HK196" i="3"/>
  <c r="HI196" i="3"/>
  <c r="HJ196" i="3" s="1"/>
  <c r="HM195" i="3"/>
  <c r="HK195" i="3"/>
  <c r="HI195" i="3"/>
  <c r="HJ195" i="3" s="1"/>
  <c r="HM194" i="3"/>
  <c r="HK194" i="3"/>
  <c r="HI194" i="3"/>
  <c r="HJ194" i="3" s="1"/>
  <c r="HM193" i="3"/>
  <c r="HK193" i="3"/>
  <c r="HI193" i="3"/>
  <c r="HJ193" i="3" s="1"/>
  <c r="HM192" i="3"/>
  <c r="HK192" i="3"/>
  <c r="HI192" i="3"/>
  <c r="HJ192" i="3" s="1"/>
  <c r="HM191" i="3"/>
  <c r="HK191" i="3"/>
  <c r="HI191" i="3"/>
  <c r="HJ191" i="3" s="1"/>
  <c r="HM190" i="3"/>
  <c r="HK190" i="3"/>
  <c r="HI190" i="3"/>
  <c r="HJ190" i="3" s="1"/>
  <c r="HM189" i="3"/>
  <c r="HK189" i="3"/>
  <c r="HI189" i="3"/>
  <c r="HJ189" i="3" s="1"/>
  <c r="HM188" i="3"/>
  <c r="HK188" i="3"/>
  <c r="HJ188" i="3"/>
  <c r="HI188" i="3"/>
  <c r="HM187" i="3"/>
  <c r="HK187" i="3"/>
  <c r="HI187" i="3"/>
  <c r="HJ187" i="3" s="1"/>
  <c r="HM186" i="3"/>
  <c r="HK186" i="3"/>
  <c r="HI186" i="3"/>
  <c r="HJ186" i="3" s="1"/>
  <c r="HM185" i="3"/>
  <c r="HK185" i="3"/>
  <c r="HI185" i="3"/>
  <c r="HJ185" i="3" s="1"/>
  <c r="HM184" i="3"/>
  <c r="HK184" i="3"/>
  <c r="HI184" i="3"/>
  <c r="HJ184" i="3" s="1"/>
  <c r="HM183" i="3"/>
  <c r="HK183" i="3"/>
  <c r="HI183" i="3"/>
  <c r="HJ183" i="3" s="1"/>
  <c r="HM182" i="3"/>
  <c r="HK182" i="3"/>
  <c r="HI182" i="3"/>
  <c r="HJ182" i="3" s="1"/>
  <c r="HM181" i="3"/>
  <c r="HK181" i="3"/>
  <c r="HI181" i="3"/>
  <c r="HJ181" i="3" s="1"/>
  <c r="HM180" i="3"/>
  <c r="HK180" i="3"/>
  <c r="HI180" i="3"/>
  <c r="HJ180" i="3" s="1"/>
  <c r="HM179" i="3"/>
  <c r="HK179" i="3"/>
  <c r="HI179" i="3"/>
  <c r="HJ179" i="3" s="1"/>
  <c r="HM178" i="3"/>
  <c r="HK178" i="3"/>
  <c r="HI178" i="3"/>
  <c r="HJ178" i="3" s="1"/>
  <c r="HM177" i="3"/>
  <c r="HK177" i="3"/>
  <c r="HI177" i="3"/>
  <c r="HJ177" i="3" s="1"/>
  <c r="HM176" i="3"/>
  <c r="HK176" i="3"/>
  <c r="HJ176" i="3"/>
  <c r="HI176" i="3"/>
  <c r="HM175" i="3"/>
  <c r="HK175" i="3"/>
  <c r="HI175" i="3"/>
  <c r="HJ175" i="3" s="1"/>
  <c r="HM174" i="3"/>
  <c r="HK174" i="3"/>
  <c r="HI174" i="3"/>
  <c r="HJ174" i="3" s="1"/>
  <c r="HM173" i="3"/>
  <c r="HK173" i="3"/>
  <c r="HI173" i="3"/>
  <c r="HJ173" i="3" s="1"/>
  <c r="HM172" i="3"/>
  <c r="HK172" i="3"/>
  <c r="HI172" i="3"/>
  <c r="HJ172" i="3" s="1"/>
  <c r="HM171" i="3"/>
  <c r="HK171" i="3"/>
  <c r="HI171" i="3"/>
  <c r="HJ171" i="3" s="1"/>
  <c r="HM170" i="3"/>
  <c r="HK170" i="3"/>
  <c r="HI170" i="3"/>
  <c r="HJ170" i="3" s="1"/>
  <c r="HM169" i="3"/>
  <c r="HK169" i="3"/>
  <c r="HI169" i="3"/>
  <c r="HJ169" i="3" s="1"/>
  <c r="HM168" i="3"/>
  <c r="HK168" i="3"/>
  <c r="HI168" i="3"/>
  <c r="HJ168" i="3" s="1"/>
  <c r="HM167" i="3"/>
  <c r="HK167" i="3"/>
  <c r="HI167" i="3"/>
  <c r="HJ167" i="3" s="1"/>
  <c r="HM166" i="3"/>
  <c r="HK166" i="3"/>
  <c r="HJ166" i="3"/>
  <c r="HI166" i="3"/>
  <c r="HM165" i="3"/>
  <c r="HK165" i="3"/>
  <c r="HI165" i="3"/>
  <c r="HJ165" i="3" s="1"/>
  <c r="HM164" i="3"/>
  <c r="HK164" i="3"/>
  <c r="HI164" i="3"/>
  <c r="HJ164" i="3" s="1"/>
  <c r="HM163" i="3"/>
  <c r="HK163" i="3"/>
  <c r="HI163" i="3"/>
  <c r="HJ163" i="3" s="1"/>
  <c r="HM162" i="3"/>
  <c r="HK162" i="3"/>
  <c r="HI162" i="3"/>
  <c r="HJ162" i="3" s="1"/>
  <c r="HM161" i="3"/>
  <c r="HK161" i="3"/>
  <c r="HI161" i="3"/>
  <c r="HJ161" i="3" s="1"/>
  <c r="HM160" i="3"/>
  <c r="HK160" i="3"/>
  <c r="HI160" i="3"/>
  <c r="HJ160" i="3" s="1"/>
  <c r="HM159" i="3"/>
  <c r="HK159" i="3"/>
  <c r="HI159" i="3"/>
  <c r="HJ159" i="3" s="1"/>
  <c r="HM158" i="3"/>
  <c r="HK158" i="3"/>
  <c r="HI158" i="3"/>
  <c r="HJ158" i="3" s="1"/>
  <c r="HM157" i="3"/>
  <c r="HK157" i="3"/>
  <c r="HI157" i="3"/>
  <c r="HJ157" i="3" s="1"/>
  <c r="HM156" i="3"/>
  <c r="HK156" i="3"/>
  <c r="HJ156" i="3"/>
  <c r="HI156" i="3"/>
  <c r="HM155" i="3"/>
  <c r="HK155" i="3"/>
  <c r="HI155" i="3"/>
  <c r="HJ155" i="3" s="1"/>
  <c r="HM154" i="3"/>
  <c r="HK154" i="3"/>
  <c r="HI154" i="3"/>
  <c r="HJ154" i="3" s="1"/>
  <c r="HM153" i="3"/>
  <c r="HK153" i="3"/>
  <c r="HI153" i="3"/>
  <c r="HJ153" i="3" s="1"/>
  <c r="HM152" i="3"/>
  <c r="HK152" i="3"/>
  <c r="HI152" i="3"/>
  <c r="HJ152" i="3" s="1"/>
  <c r="HM151" i="3"/>
  <c r="HK151" i="3"/>
  <c r="HI151" i="3"/>
  <c r="HJ151" i="3" s="1"/>
  <c r="HM150" i="3"/>
  <c r="HK150" i="3"/>
  <c r="HI150" i="3"/>
  <c r="HJ150" i="3" s="1"/>
  <c r="HM149" i="3"/>
  <c r="HK149" i="3"/>
  <c r="HI149" i="3"/>
  <c r="HJ149" i="3" s="1"/>
  <c r="HM148" i="3"/>
  <c r="HK148" i="3"/>
  <c r="HI148" i="3"/>
  <c r="HJ148" i="3" s="1"/>
  <c r="HM147" i="3"/>
  <c r="HK147" i="3"/>
  <c r="HI147" i="3"/>
  <c r="HJ147" i="3" s="1"/>
  <c r="HM146" i="3"/>
  <c r="HK146" i="3"/>
  <c r="HI146" i="3"/>
  <c r="HJ146" i="3" s="1"/>
  <c r="HM145" i="3"/>
  <c r="HK145" i="3"/>
  <c r="HI145" i="3"/>
  <c r="HJ145" i="3" s="1"/>
  <c r="HM144" i="3"/>
  <c r="HK144" i="3"/>
  <c r="HJ144" i="3"/>
  <c r="HI144" i="3"/>
  <c r="HM143" i="3"/>
  <c r="HK143" i="3"/>
  <c r="HI143" i="3"/>
  <c r="HJ143" i="3" s="1"/>
  <c r="HM142" i="3"/>
  <c r="HK142" i="3"/>
  <c r="HI142" i="3"/>
  <c r="HJ142" i="3" s="1"/>
  <c r="HM141" i="3"/>
  <c r="HK141" i="3"/>
  <c r="HI141" i="3"/>
  <c r="HJ141" i="3" s="1"/>
  <c r="HM140" i="3"/>
  <c r="HK140" i="3"/>
  <c r="HI140" i="3"/>
  <c r="HJ140" i="3" s="1"/>
  <c r="HM139" i="3"/>
  <c r="HK139" i="3"/>
  <c r="HI139" i="3"/>
  <c r="HJ139" i="3" s="1"/>
  <c r="HM138" i="3"/>
  <c r="HK138" i="3"/>
  <c r="HI138" i="3"/>
  <c r="HJ138" i="3" s="1"/>
  <c r="HM137" i="3"/>
  <c r="HK137" i="3"/>
  <c r="HI137" i="3"/>
  <c r="HJ137" i="3" s="1"/>
  <c r="HM136" i="3"/>
  <c r="HK136" i="3"/>
  <c r="HI136" i="3"/>
  <c r="HJ136" i="3" s="1"/>
  <c r="HM135" i="3"/>
  <c r="HK135" i="3"/>
  <c r="HI135" i="3"/>
  <c r="HJ135" i="3" s="1"/>
  <c r="HM134" i="3"/>
  <c r="HK134" i="3"/>
  <c r="HJ134" i="3"/>
  <c r="HI134" i="3"/>
  <c r="HM133" i="3"/>
  <c r="HK133" i="3"/>
  <c r="HI133" i="3"/>
  <c r="HJ133" i="3" s="1"/>
  <c r="HM132" i="3"/>
  <c r="HK132" i="3"/>
  <c r="HI132" i="3"/>
  <c r="HJ132" i="3" s="1"/>
  <c r="HM131" i="3"/>
  <c r="HK131" i="3"/>
  <c r="HI131" i="3"/>
  <c r="HJ131" i="3" s="1"/>
  <c r="HM130" i="3"/>
  <c r="HK130" i="3"/>
  <c r="HI130" i="3"/>
  <c r="HJ130" i="3" s="1"/>
  <c r="HM129" i="3"/>
  <c r="HK129" i="3"/>
  <c r="HI129" i="3"/>
  <c r="HJ129" i="3" s="1"/>
  <c r="HM128" i="3"/>
  <c r="HK128" i="3"/>
  <c r="HI128" i="3"/>
  <c r="HJ128" i="3" s="1"/>
  <c r="HM127" i="3"/>
  <c r="HK127" i="3"/>
  <c r="HI127" i="3"/>
  <c r="HJ127" i="3" s="1"/>
  <c r="HM126" i="3"/>
  <c r="HK126" i="3"/>
  <c r="HI126" i="3"/>
  <c r="HJ126" i="3" s="1"/>
  <c r="HM125" i="3"/>
  <c r="HK125" i="3"/>
  <c r="HI125" i="3"/>
  <c r="HJ125" i="3" s="1"/>
  <c r="HM124" i="3"/>
  <c r="HK124" i="3"/>
  <c r="HJ124" i="3"/>
  <c r="HI124" i="3"/>
  <c r="HM123" i="3"/>
  <c r="HK123" i="3"/>
  <c r="HI123" i="3"/>
  <c r="HJ123" i="3" s="1"/>
  <c r="HM122" i="3"/>
  <c r="HK122" i="3"/>
  <c r="HI122" i="3"/>
  <c r="HJ122" i="3" s="1"/>
  <c r="HM121" i="3"/>
  <c r="HK121" i="3"/>
  <c r="HI121" i="3"/>
  <c r="HJ121" i="3" s="1"/>
  <c r="HM120" i="3"/>
  <c r="HK120" i="3"/>
  <c r="HI120" i="3"/>
  <c r="HJ120" i="3" s="1"/>
  <c r="HM119" i="3"/>
  <c r="HK119" i="3"/>
  <c r="HI119" i="3"/>
  <c r="HJ119" i="3" s="1"/>
  <c r="HM118" i="3"/>
  <c r="HK118" i="3"/>
  <c r="HI118" i="3"/>
  <c r="HJ118" i="3" s="1"/>
  <c r="HM117" i="3"/>
  <c r="HK117" i="3"/>
  <c r="HI117" i="3"/>
  <c r="HJ117" i="3" s="1"/>
  <c r="HM116" i="3"/>
  <c r="HK116" i="3"/>
  <c r="HI116" i="3"/>
  <c r="HJ116" i="3" s="1"/>
  <c r="HM115" i="3"/>
  <c r="HK115" i="3"/>
  <c r="HI115" i="3"/>
  <c r="HJ115" i="3" s="1"/>
  <c r="HM114" i="3"/>
  <c r="HK114" i="3"/>
  <c r="HI114" i="3"/>
  <c r="HJ114" i="3" s="1"/>
  <c r="HM113" i="3"/>
  <c r="HK113" i="3"/>
  <c r="HI113" i="3"/>
  <c r="HJ113" i="3" s="1"/>
  <c r="HM112" i="3"/>
  <c r="HK112" i="3"/>
  <c r="HJ112" i="3"/>
  <c r="HI112" i="3"/>
  <c r="HM111" i="3"/>
  <c r="HK111" i="3"/>
  <c r="HI111" i="3"/>
  <c r="HJ111" i="3" s="1"/>
  <c r="HM110" i="3"/>
  <c r="HK110" i="3"/>
  <c r="HI110" i="3"/>
  <c r="HJ110" i="3" s="1"/>
  <c r="HM109" i="3"/>
  <c r="HK109" i="3"/>
  <c r="HI109" i="3"/>
  <c r="HJ109" i="3" s="1"/>
  <c r="HM108" i="3"/>
  <c r="HK108" i="3"/>
  <c r="HI108" i="3"/>
  <c r="HJ108" i="3" s="1"/>
  <c r="HM107" i="3"/>
  <c r="HK107" i="3"/>
  <c r="HI107" i="3"/>
  <c r="HJ107" i="3" s="1"/>
  <c r="HM106" i="3"/>
  <c r="HK106" i="3"/>
  <c r="HI106" i="3"/>
  <c r="HJ106" i="3" s="1"/>
  <c r="HM105" i="3"/>
  <c r="HK105" i="3"/>
  <c r="HI105" i="3"/>
  <c r="HJ105" i="3" s="1"/>
  <c r="HM104" i="3"/>
  <c r="HK104" i="3"/>
  <c r="HI104" i="3"/>
  <c r="HJ104" i="3" s="1"/>
  <c r="HM103" i="3"/>
  <c r="HK103" i="3"/>
  <c r="HI103" i="3"/>
  <c r="HJ103" i="3" s="1"/>
  <c r="HM102" i="3"/>
  <c r="HK102" i="3"/>
  <c r="HJ102" i="3"/>
  <c r="HI102" i="3"/>
  <c r="HM101" i="3"/>
  <c r="HK101" i="3"/>
  <c r="HI101" i="3"/>
  <c r="HJ101" i="3" s="1"/>
  <c r="HM100" i="3"/>
  <c r="HK100" i="3"/>
  <c r="HI100" i="3"/>
  <c r="HJ100" i="3" s="1"/>
  <c r="HM99" i="3"/>
  <c r="HK99" i="3"/>
  <c r="HI99" i="3"/>
  <c r="HJ99" i="3" s="1"/>
  <c r="HM98" i="3"/>
  <c r="HK98" i="3"/>
  <c r="HI98" i="3"/>
  <c r="HJ98" i="3" s="1"/>
  <c r="HM97" i="3"/>
  <c r="HK97" i="3"/>
  <c r="HI97" i="3"/>
  <c r="HJ97" i="3" s="1"/>
  <c r="HM96" i="3"/>
  <c r="HK96" i="3"/>
  <c r="HI96" i="3"/>
  <c r="HJ96" i="3" s="1"/>
  <c r="HM95" i="3"/>
  <c r="HK95" i="3"/>
  <c r="HI95" i="3"/>
  <c r="HJ95" i="3" s="1"/>
  <c r="HM94" i="3"/>
  <c r="HK94" i="3"/>
  <c r="HI94" i="3"/>
  <c r="HJ94" i="3" s="1"/>
  <c r="HM93" i="3"/>
  <c r="HK93" i="3"/>
  <c r="HI93" i="3"/>
  <c r="HJ93" i="3" s="1"/>
  <c r="HM92" i="3"/>
  <c r="HK92" i="3"/>
  <c r="HJ92" i="3"/>
  <c r="HI92" i="3"/>
  <c r="HM91" i="3"/>
  <c r="HK91" i="3"/>
  <c r="HI91" i="3"/>
  <c r="HJ91" i="3" s="1"/>
  <c r="HM90" i="3"/>
  <c r="HK90" i="3"/>
  <c r="HI90" i="3"/>
  <c r="HJ90" i="3" s="1"/>
  <c r="HM89" i="3"/>
  <c r="HK89" i="3"/>
  <c r="HI89" i="3"/>
  <c r="HJ89" i="3" s="1"/>
  <c r="HM88" i="3"/>
  <c r="HK88" i="3"/>
  <c r="HI88" i="3"/>
  <c r="HJ88" i="3" s="1"/>
  <c r="HM87" i="3"/>
  <c r="HK87" i="3"/>
  <c r="HI87" i="3"/>
  <c r="HJ87" i="3" s="1"/>
  <c r="HM86" i="3"/>
  <c r="HK86" i="3"/>
  <c r="HI86" i="3"/>
  <c r="HJ86" i="3" s="1"/>
  <c r="HM85" i="3"/>
  <c r="HK85" i="3"/>
  <c r="HI85" i="3"/>
  <c r="HJ85" i="3" s="1"/>
  <c r="HM84" i="3"/>
  <c r="HK84" i="3"/>
  <c r="HI84" i="3"/>
  <c r="HJ84" i="3" s="1"/>
  <c r="HM83" i="3"/>
  <c r="HK83" i="3"/>
  <c r="HI83" i="3"/>
  <c r="HJ83" i="3" s="1"/>
  <c r="HM82" i="3"/>
  <c r="HK82" i="3"/>
  <c r="HI82" i="3"/>
  <c r="HJ82" i="3" s="1"/>
  <c r="HM81" i="3"/>
  <c r="HK81" i="3"/>
  <c r="HI81" i="3"/>
  <c r="HJ81" i="3" s="1"/>
  <c r="HM80" i="3"/>
  <c r="HK80" i="3"/>
  <c r="HJ80" i="3"/>
  <c r="HI80" i="3"/>
  <c r="HM79" i="3"/>
  <c r="HK79" i="3"/>
  <c r="HI79" i="3"/>
  <c r="HJ79" i="3" s="1"/>
  <c r="HM78" i="3"/>
  <c r="HK78" i="3"/>
  <c r="HI78" i="3"/>
  <c r="HJ78" i="3" s="1"/>
  <c r="HM77" i="3"/>
  <c r="HK77" i="3"/>
  <c r="HI77" i="3"/>
  <c r="HJ77" i="3" s="1"/>
  <c r="HM76" i="3"/>
  <c r="HK76" i="3"/>
  <c r="HI76" i="3"/>
  <c r="HJ76" i="3" s="1"/>
  <c r="HM75" i="3"/>
  <c r="HK75" i="3"/>
  <c r="HI75" i="3"/>
  <c r="HJ75" i="3" s="1"/>
  <c r="HM74" i="3"/>
  <c r="HK74" i="3"/>
  <c r="HI74" i="3"/>
  <c r="HJ74" i="3" s="1"/>
  <c r="HM73" i="3"/>
  <c r="HK73" i="3"/>
  <c r="HI73" i="3"/>
  <c r="HJ73" i="3" s="1"/>
  <c r="HM72" i="3"/>
  <c r="HK72" i="3"/>
  <c r="HI72" i="3"/>
  <c r="HJ72" i="3" s="1"/>
  <c r="HM71" i="3"/>
  <c r="HK71" i="3"/>
  <c r="HI71" i="3"/>
  <c r="HJ71" i="3" s="1"/>
  <c r="HM70" i="3"/>
  <c r="HK70" i="3"/>
  <c r="HJ70" i="3"/>
  <c r="HI70" i="3"/>
  <c r="HM69" i="3"/>
  <c r="HK69" i="3"/>
  <c r="HI69" i="3"/>
  <c r="HJ69" i="3" s="1"/>
  <c r="HM68" i="3"/>
  <c r="HK68" i="3"/>
  <c r="HI68" i="3"/>
  <c r="HJ68" i="3" s="1"/>
  <c r="HM67" i="3"/>
  <c r="HK67" i="3"/>
  <c r="HI67" i="3"/>
  <c r="HJ67" i="3" s="1"/>
  <c r="HM66" i="3"/>
  <c r="HK66" i="3"/>
  <c r="HI66" i="3"/>
  <c r="HJ66" i="3" s="1"/>
  <c r="HM65" i="3"/>
  <c r="HK65" i="3"/>
  <c r="HI65" i="3"/>
  <c r="HJ65" i="3" s="1"/>
  <c r="HM64" i="3"/>
  <c r="HK64" i="3"/>
  <c r="HI64" i="3"/>
  <c r="HJ64" i="3" s="1"/>
  <c r="HM63" i="3"/>
  <c r="HK63" i="3"/>
  <c r="HI63" i="3"/>
  <c r="HJ63" i="3" s="1"/>
  <c r="HM62" i="3"/>
  <c r="HK62" i="3"/>
  <c r="HI62" i="3"/>
  <c r="HJ62" i="3" s="1"/>
  <c r="HM61" i="3"/>
  <c r="HK61" i="3"/>
  <c r="HI61" i="3"/>
  <c r="HJ61" i="3" s="1"/>
  <c r="HM60" i="3"/>
  <c r="HK60" i="3"/>
  <c r="HJ60" i="3"/>
  <c r="HI60" i="3"/>
  <c r="HM59" i="3"/>
  <c r="HK59" i="3"/>
  <c r="HI59" i="3"/>
  <c r="HJ59" i="3" s="1"/>
  <c r="HM58" i="3"/>
  <c r="HK58" i="3"/>
  <c r="HI58" i="3"/>
  <c r="HJ58" i="3" s="1"/>
  <c r="HM57" i="3"/>
  <c r="HK57" i="3"/>
  <c r="HI57" i="3"/>
  <c r="HJ57" i="3" s="1"/>
  <c r="HM56" i="3"/>
  <c r="HK56" i="3"/>
  <c r="HI56" i="3"/>
  <c r="HJ56" i="3" s="1"/>
  <c r="HM55" i="3"/>
  <c r="HK55" i="3"/>
  <c r="HI55" i="3"/>
  <c r="HJ55" i="3" s="1"/>
  <c r="HM54" i="3"/>
  <c r="HK54" i="3"/>
  <c r="HI54" i="3"/>
  <c r="HJ54" i="3" s="1"/>
  <c r="HM53" i="3"/>
  <c r="HK53" i="3"/>
  <c r="HI53" i="3"/>
  <c r="HJ53" i="3" s="1"/>
  <c r="HM52" i="3"/>
  <c r="HK52" i="3"/>
  <c r="HI52" i="3"/>
  <c r="HJ52" i="3" s="1"/>
  <c r="HM51" i="3"/>
  <c r="HK51" i="3"/>
  <c r="HI51" i="3"/>
  <c r="HJ51" i="3" s="1"/>
  <c r="HM50" i="3"/>
  <c r="HK50" i="3"/>
  <c r="HI50" i="3"/>
  <c r="HJ50" i="3" s="1"/>
  <c r="HM49" i="3"/>
  <c r="HK49" i="3"/>
  <c r="HI49" i="3"/>
  <c r="HJ49" i="3" s="1"/>
  <c r="HM48" i="3"/>
  <c r="HK48" i="3"/>
  <c r="HJ48" i="3"/>
  <c r="HI48" i="3"/>
  <c r="HM47" i="3"/>
  <c r="HK47" i="3"/>
  <c r="HI47" i="3"/>
  <c r="HJ47" i="3" s="1"/>
  <c r="HM46" i="3"/>
  <c r="HK46" i="3"/>
  <c r="HI46" i="3"/>
  <c r="HJ46" i="3" s="1"/>
  <c r="HM45" i="3"/>
  <c r="HK45" i="3"/>
  <c r="HI45" i="3"/>
  <c r="HJ45" i="3" s="1"/>
  <c r="HM44" i="3"/>
  <c r="HK44" i="3"/>
  <c r="HJ44" i="3"/>
  <c r="HI44" i="3"/>
  <c r="HM43" i="3"/>
  <c r="HK43" i="3"/>
  <c r="HI43" i="3"/>
  <c r="HJ43" i="3" s="1"/>
  <c r="HM42" i="3"/>
  <c r="HK42" i="3"/>
  <c r="HI42" i="3"/>
  <c r="HJ42" i="3" s="1"/>
  <c r="HM41" i="3"/>
  <c r="HK41" i="3"/>
  <c r="HI41" i="3"/>
  <c r="HJ41" i="3" s="1"/>
  <c r="HM40" i="3"/>
  <c r="HK40" i="3"/>
  <c r="HJ40" i="3"/>
  <c r="HI40" i="3"/>
  <c r="HM39" i="3"/>
  <c r="HK39" i="3"/>
  <c r="HI39" i="3"/>
  <c r="HJ39" i="3" s="1"/>
  <c r="HM38" i="3"/>
  <c r="HK38" i="3"/>
  <c r="HI38" i="3"/>
  <c r="HJ38" i="3" s="1"/>
  <c r="HM37" i="3"/>
  <c r="HK37" i="3"/>
  <c r="HI37" i="3"/>
  <c r="HJ37" i="3" s="1"/>
  <c r="HM36" i="3"/>
  <c r="HK36" i="3"/>
  <c r="HJ36" i="3"/>
  <c r="HI36" i="3"/>
  <c r="HM35" i="3"/>
  <c r="HK35" i="3"/>
  <c r="HI35" i="3"/>
  <c r="HJ35" i="3" s="1"/>
  <c r="HM34" i="3"/>
  <c r="HK34" i="3"/>
  <c r="HI34" i="3"/>
  <c r="HJ34" i="3" s="1"/>
  <c r="HM33" i="3"/>
  <c r="HK33" i="3"/>
  <c r="HI33" i="3"/>
  <c r="HJ33" i="3" s="1"/>
  <c r="HM32" i="3"/>
  <c r="HK32" i="3"/>
  <c r="HJ32" i="3"/>
  <c r="HI32" i="3"/>
  <c r="HM31" i="3"/>
  <c r="HK31" i="3"/>
  <c r="HI31" i="3"/>
  <c r="HJ31" i="3" s="1"/>
  <c r="HM30" i="3"/>
  <c r="HK30" i="3"/>
  <c r="HI30" i="3"/>
  <c r="HJ30" i="3" s="1"/>
  <c r="HM29" i="3"/>
  <c r="HK29" i="3"/>
  <c r="HI29" i="3"/>
  <c r="HJ29" i="3" s="1"/>
  <c r="HM28" i="3"/>
  <c r="HK28" i="3"/>
  <c r="HJ28" i="3"/>
  <c r="HI28" i="3"/>
  <c r="HM27" i="3"/>
  <c r="HK27" i="3"/>
  <c r="HI27" i="3"/>
  <c r="HJ27" i="3" s="1"/>
  <c r="HM26" i="3"/>
  <c r="HK26" i="3"/>
  <c r="HI26" i="3"/>
  <c r="HJ26" i="3" s="1"/>
  <c r="HM25" i="3"/>
  <c r="HK25" i="3"/>
  <c r="HI25" i="3"/>
  <c r="HJ25" i="3" s="1"/>
  <c r="HM24" i="3"/>
  <c r="HK24" i="3"/>
  <c r="HJ24" i="3"/>
  <c r="HI24" i="3"/>
  <c r="HM23" i="3"/>
  <c r="HK23" i="3"/>
  <c r="HI23" i="3"/>
  <c r="HJ23" i="3" s="1"/>
  <c r="HM22" i="3"/>
  <c r="HK22" i="3"/>
  <c r="HI22" i="3"/>
  <c r="HJ22" i="3" s="1"/>
  <c r="HM21" i="3"/>
  <c r="HK21" i="3"/>
  <c r="HI21" i="3"/>
  <c r="HJ21" i="3" s="1"/>
  <c r="HM20" i="3"/>
  <c r="HK20" i="3"/>
  <c r="HJ20" i="3"/>
  <c r="HI20" i="3"/>
  <c r="HM19" i="3"/>
  <c r="HK19" i="3"/>
  <c r="HI19" i="3"/>
  <c r="HJ19" i="3" s="1"/>
  <c r="HM18" i="3"/>
  <c r="HK18" i="3"/>
  <c r="HI18" i="3"/>
  <c r="HJ18" i="3" s="1"/>
  <c r="HM17" i="3"/>
  <c r="HK17" i="3"/>
  <c r="HI17" i="3"/>
  <c r="HJ17" i="3" s="1"/>
  <c r="HM16" i="3"/>
  <c r="HK16" i="3"/>
  <c r="HJ16" i="3"/>
  <c r="HI16" i="3"/>
  <c r="HM15" i="3"/>
  <c r="HK15" i="3"/>
  <c r="HI15" i="3"/>
  <c r="HJ15" i="3" s="1"/>
  <c r="HM14" i="3"/>
  <c r="HK14" i="3"/>
  <c r="HI14" i="3"/>
  <c r="HJ14" i="3" s="1"/>
  <c r="HM13" i="3"/>
  <c r="HK13" i="3"/>
  <c r="HI13" i="3"/>
  <c r="HJ13" i="3" s="1"/>
  <c r="HM12" i="3"/>
  <c r="HK12" i="3"/>
  <c r="HJ12" i="3"/>
  <c r="HI12" i="3"/>
  <c r="HM11" i="3"/>
  <c r="HK11" i="3"/>
  <c r="HI11" i="3"/>
  <c r="HJ11" i="3" s="1"/>
  <c r="HM10" i="3"/>
  <c r="HK10" i="3"/>
  <c r="HI10" i="3"/>
  <c r="HJ10" i="3" s="1"/>
  <c r="HM9" i="3"/>
  <c r="HK9" i="3"/>
  <c r="HI9" i="3"/>
  <c r="HJ9" i="3" s="1"/>
  <c r="HM8" i="3"/>
  <c r="HK8" i="3"/>
  <c r="HJ8" i="3"/>
  <c r="HI8" i="3"/>
  <c r="HM7" i="3"/>
  <c r="HK7" i="3"/>
  <c r="HI7" i="3"/>
  <c r="HJ7" i="3" s="1"/>
  <c r="HM6" i="3"/>
  <c r="HK6" i="3"/>
  <c r="HI6" i="3"/>
  <c r="HJ6" i="3" s="1"/>
  <c r="HM5" i="3"/>
  <c r="HK5" i="3"/>
  <c r="HI5" i="3"/>
  <c r="HJ5" i="3" s="1"/>
  <c r="GZ217" i="3"/>
  <c r="GX217" i="3"/>
  <c r="GV217" i="3"/>
  <c r="GW217" i="3" s="1"/>
  <c r="GZ216" i="3"/>
  <c r="GX216" i="3"/>
  <c r="GV216" i="3"/>
  <c r="GW216" i="3" s="1"/>
  <c r="GZ215" i="3"/>
  <c r="GX215" i="3"/>
  <c r="GV215" i="3"/>
  <c r="GW215" i="3" s="1"/>
  <c r="GZ214" i="3"/>
  <c r="GX214" i="3"/>
  <c r="GV214" i="3"/>
  <c r="GW214" i="3" s="1"/>
  <c r="GZ213" i="3"/>
  <c r="GX213" i="3"/>
  <c r="GV213" i="3"/>
  <c r="GW213" i="3" s="1"/>
  <c r="GZ212" i="3"/>
  <c r="GX212" i="3"/>
  <c r="GV212" i="3"/>
  <c r="GW212" i="3" s="1"/>
  <c r="GZ211" i="3"/>
  <c r="GX211" i="3"/>
  <c r="GV211" i="3"/>
  <c r="GW211" i="3" s="1"/>
  <c r="GZ210" i="3"/>
  <c r="GX210" i="3"/>
  <c r="GV210" i="3"/>
  <c r="GW210" i="3" s="1"/>
  <c r="GZ209" i="3"/>
  <c r="GX209" i="3"/>
  <c r="GV209" i="3"/>
  <c r="GW209" i="3" s="1"/>
  <c r="GZ208" i="3"/>
  <c r="GX208" i="3"/>
  <c r="GW208" i="3"/>
  <c r="GV208" i="3"/>
  <c r="GZ207" i="3"/>
  <c r="GX207" i="3"/>
  <c r="GV207" i="3"/>
  <c r="GW207" i="3" s="1"/>
  <c r="GZ206" i="3"/>
  <c r="GX206" i="3"/>
  <c r="GV206" i="3"/>
  <c r="GW206" i="3" s="1"/>
  <c r="GZ205" i="3"/>
  <c r="GX205" i="3"/>
  <c r="GV205" i="3"/>
  <c r="GW205" i="3" s="1"/>
  <c r="GZ204" i="3"/>
  <c r="GX204" i="3"/>
  <c r="GV204" i="3"/>
  <c r="GW204" i="3" s="1"/>
  <c r="GZ203" i="3"/>
  <c r="GX203" i="3"/>
  <c r="GV203" i="3"/>
  <c r="GW203" i="3" s="1"/>
  <c r="GZ202" i="3"/>
  <c r="GX202" i="3"/>
  <c r="GV202" i="3"/>
  <c r="GW202" i="3" s="1"/>
  <c r="GZ201" i="3"/>
  <c r="GX201" i="3"/>
  <c r="GV201" i="3"/>
  <c r="GW201" i="3" s="1"/>
  <c r="GZ200" i="3"/>
  <c r="GX200" i="3"/>
  <c r="GV200" i="3"/>
  <c r="GW200" i="3" s="1"/>
  <c r="GZ199" i="3"/>
  <c r="GX199" i="3"/>
  <c r="GV199" i="3"/>
  <c r="GW199" i="3" s="1"/>
  <c r="GZ198" i="3"/>
  <c r="GX198" i="3"/>
  <c r="GW198" i="3"/>
  <c r="GV198" i="3"/>
  <c r="GZ197" i="3"/>
  <c r="GX197" i="3"/>
  <c r="GV197" i="3"/>
  <c r="GW197" i="3" s="1"/>
  <c r="GZ196" i="3"/>
  <c r="GX196" i="3"/>
  <c r="GV196" i="3"/>
  <c r="GW196" i="3" s="1"/>
  <c r="GZ195" i="3"/>
  <c r="GX195" i="3"/>
  <c r="GV195" i="3"/>
  <c r="GW195" i="3" s="1"/>
  <c r="GZ194" i="3"/>
  <c r="GX194" i="3"/>
  <c r="GV194" i="3"/>
  <c r="GW194" i="3" s="1"/>
  <c r="GZ193" i="3"/>
  <c r="GX193" i="3"/>
  <c r="GV193" i="3"/>
  <c r="GW193" i="3" s="1"/>
  <c r="GZ192" i="3"/>
  <c r="GX192" i="3"/>
  <c r="GV192" i="3"/>
  <c r="GW192" i="3" s="1"/>
  <c r="GZ191" i="3"/>
  <c r="GX191" i="3"/>
  <c r="GV191" i="3"/>
  <c r="GW191" i="3" s="1"/>
  <c r="GZ190" i="3"/>
  <c r="GX190" i="3"/>
  <c r="GV190" i="3"/>
  <c r="GW190" i="3" s="1"/>
  <c r="GZ189" i="3"/>
  <c r="GX189" i="3"/>
  <c r="GV189" i="3"/>
  <c r="GW189" i="3" s="1"/>
  <c r="GZ188" i="3"/>
  <c r="GX188" i="3"/>
  <c r="GW188" i="3"/>
  <c r="GV188" i="3"/>
  <c r="GZ187" i="3"/>
  <c r="GX187" i="3"/>
  <c r="GV187" i="3"/>
  <c r="GW187" i="3" s="1"/>
  <c r="GZ186" i="3"/>
  <c r="GX186" i="3"/>
  <c r="GV186" i="3"/>
  <c r="GW186" i="3" s="1"/>
  <c r="GZ185" i="3"/>
  <c r="GX185" i="3"/>
  <c r="GV185" i="3"/>
  <c r="GW185" i="3" s="1"/>
  <c r="GZ184" i="3"/>
  <c r="GX184" i="3"/>
  <c r="GV184" i="3"/>
  <c r="GW184" i="3" s="1"/>
  <c r="GZ183" i="3"/>
  <c r="GX183" i="3"/>
  <c r="GV183" i="3"/>
  <c r="GW183" i="3" s="1"/>
  <c r="GZ182" i="3"/>
  <c r="GX182" i="3"/>
  <c r="GV182" i="3"/>
  <c r="GW182" i="3" s="1"/>
  <c r="GZ181" i="3"/>
  <c r="GX181" i="3"/>
  <c r="GV181" i="3"/>
  <c r="GW181" i="3" s="1"/>
  <c r="GZ180" i="3"/>
  <c r="GX180" i="3"/>
  <c r="GV180" i="3"/>
  <c r="GW180" i="3" s="1"/>
  <c r="GZ179" i="3"/>
  <c r="GX179" i="3"/>
  <c r="GV179" i="3"/>
  <c r="GW179" i="3" s="1"/>
  <c r="GZ178" i="3"/>
  <c r="GX178" i="3"/>
  <c r="GV178" i="3"/>
  <c r="GW178" i="3" s="1"/>
  <c r="GZ177" i="3"/>
  <c r="GX177" i="3"/>
  <c r="GV177" i="3"/>
  <c r="GW177" i="3" s="1"/>
  <c r="GZ176" i="3"/>
  <c r="GX176" i="3"/>
  <c r="GW176" i="3"/>
  <c r="GV176" i="3"/>
  <c r="GZ175" i="3"/>
  <c r="GX175" i="3"/>
  <c r="GV175" i="3"/>
  <c r="GW175" i="3" s="1"/>
  <c r="GZ174" i="3"/>
  <c r="GX174" i="3"/>
  <c r="GV174" i="3"/>
  <c r="GW174" i="3" s="1"/>
  <c r="GZ173" i="3"/>
  <c r="GX173" i="3"/>
  <c r="GV173" i="3"/>
  <c r="GW173" i="3" s="1"/>
  <c r="GZ172" i="3"/>
  <c r="GX172" i="3"/>
  <c r="GV172" i="3"/>
  <c r="GW172" i="3" s="1"/>
  <c r="GZ171" i="3"/>
  <c r="GX171" i="3"/>
  <c r="GV171" i="3"/>
  <c r="GW171" i="3" s="1"/>
  <c r="GZ170" i="3"/>
  <c r="GX170" i="3"/>
  <c r="GV170" i="3"/>
  <c r="GW170" i="3" s="1"/>
  <c r="GZ169" i="3"/>
  <c r="GX169" i="3"/>
  <c r="GV169" i="3"/>
  <c r="GW169" i="3" s="1"/>
  <c r="GZ168" i="3"/>
  <c r="GX168" i="3"/>
  <c r="GV168" i="3"/>
  <c r="GW168" i="3" s="1"/>
  <c r="GZ167" i="3"/>
  <c r="GX167" i="3"/>
  <c r="GV167" i="3"/>
  <c r="GW167" i="3" s="1"/>
  <c r="GZ166" i="3"/>
  <c r="GX166" i="3"/>
  <c r="GW166" i="3"/>
  <c r="GV166" i="3"/>
  <c r="GZ165" i="3"/>
  <c r="GX165" i="3"/>
  <c r="GV165" i="3"/>
  <c r="GW165" i="3" s="1"/>
  <c r="GZ164" i="3"/>
  <c r="GX164" i="3"/>
  <c r="GV164" i="3"/>
  <c r="GW164" i="3" s="1"/>
  <c r="GZ163" i="3"/>
  <c r="GX163" i="3"/>
  <c r="GV163" i="3"/>
  <c r="GW163" i="3" s="1"/>
  <c r="GZ162" i="3"/>
  <c r="GX162" i="3"/>
  <c r="GV162" i="3"/>
  <c r="GW162" i="3" s="1"/>
  <c r="GZ161" i="3"/>
  <c r="GX161" i="3"/>
  <c r="GV161" i="3"/>
  <c r="GW161" i="3" s="1"/>
  <c r="GZ160" i="3"/>
  <c r="GX160" i="3"/>
  <c r="GV160" i="3"/>
  <c r="GW160" i="3" s="1"/>
  <c r="GZ159" i="3"/>
  <c r="GX159" i="3"/>
  <c r="GV159" i="3"/>
  <c r="GW159" i="3" s="1"/>
  <c r="GZ158" i="3"/>
  <c r="GX158" i="3"/>
  <c r="GV158" i="3"/>
  <c r="GW158" i="3" s="1"/>
  <c r="GZ157" i="3"/>
  <c r="GX157" i="3"/>
  <c r="GV157" i="3"/>
  <c r="GW157" i="3" s="1"/>
  <c r="GZ156" i="3"/>
  <c r="GX156" i="3"/>
  <c r="GW156" i="3"/>
  <c r="GV156" i="3"/>
  <c r="GZ155" i="3"/>
  <c r="GX155" i="3"/>
  <c r="GV155" i="3"/>
  <c r="GW155" i="3" s="1"/>
  <c r="GZ154" i="3"/>
  <c r="GX154" i="3"/>
  <c r="GV154" i="3"/>
  <c r="GW154" i="3" s="1"/>
  <c r="GZ153" i="3"/>
  <c r="GX153" i="3"/>
  <c r="GV153" i="3"/>
  <c r="GW153" i="3" s="1"/>
  <c r="GZ152" i="3"/>
  <c r="GX152" i="3"/>
  <c r="GV152" i="3"/>
  <c r="GW152" i="3" s="1"/>
  <c r="GZ151" i="3"/>
  <c r="GX151" i="3"/>
  <c r="GV151" i="3"/>
  <c r="GW151" i="3" s="1"/>
  <c r="GZ150" i="3"/>
  <c r="GX150" i="3"/>
  <c r="GV150" i="3"/>
  <c r="GW150" i="3" s="1"/>
  <c r="GZ149" i="3"/>
  <c r="GX149" i="3"/>
  <c r="GV149" i="3"/>
  <c r="GW149" i="3" s="1"/>
  <c r="GZ148" i="3"/>
  <c r="GX148" i="3"/>
  <c r="GV148" i="3"/>
  <c r="GW148" i="3" s="1"/>
  <c r="GZ147" i="3"/>
  <c r="GX147" i="3"/>
  <c r="GV147" i="3"/>
  <c r="GW147" i="3" s="1"/>
  <c r="GZ146" i="3"/>
  <c r="GX146" i="3"/>
  <c r="GV146" i="3"/>
  <c r="GW146" i="3" s="1"/>
  <c r="GZ145" i="3"/>
  <c r="GX145" i="3"/>
  <c r="GV145" i="3"/>
  <c r="GW145" i="3" s="1"/>
  <c r="GZ144" i="3"/>
  <c r="GX144" i="3"/>
  <c r="GW144" i="3"/>
  <c r="GV144" i="3"/>
  <c r="GZ143" i="3"/>
  <c r="GX143" i="3"/>
  <c r="GV143" i="3"/>
  <c r="GW143" i="3" s="1"/>
  <c r="GZ142" i="3"/>
  <c r="GX142" i="3"/>
  <c r="GV142" i="3"/>
  <c r="GW142" i="3" s="1"/>
  <c r="GZ141" i="3"/>
  <c r="GX141" i="3"/>
  <c r="GV141" i="3"/>
  <c r="GW141" i="3" s="1"/>
  <c r="GZ140" i="3"/>
  <c r="GX140" i="3"/>
  <c r="GV140" i="3"/>
  <c r="GW140" i="3" s="1"/>
  <c r="GZ139" i="3"/>
  <c r="GX139" i="3"/>
  <c r="GV139" i="3"/>
  <c r="GW139" i="3" s="1"/>
  <c r="GZ138" i="3"/>
  <c r="GX138" i="3"/>
  <c r="GV138" i="3"/>
  <c r="GW138" i="3" s="1"/>
  <c r="GZ137" i="3"/>
  <c r="GX137" i="3"/>
  <c r="GV137" i="3"/>
  <c r="GW137" i="3" s="1"/>
  <c r="GZ136" i="3"/>
  <c r="GX136" i="3"/>
  <c r="GV136" i="3"/>
  <c r="GW136" i="3" s="1"/>
  <c r="GZ135" i="3"/>
  <c r="GX135" i="3"/>
  <c r="GV135" i="3"/>
  <c r="GW135" i="3" s="1"/>
  <c r="GZ134" i="3"/>
  <c r="GX134" i="3"/>
  <c r="GW134" i="3"/>
  <c r="GV134" i="3"/>
  <c r="GZ133" i="3"/>
  <c r="GX133" i="3"/>
  <c r="GV133" i="3"/>
  <c r="GW133" i="3" s="1"/>
  <c r="GZ132" i="3"/>
  <c r="GX132" i="3"/>
  <c r="GV132" i="3"/>
  <c r="GW132" i="3" s="1"/>
  <c r="GZ131" i="3"/>
  <c r="GX131" i="3"/>
  <c r="GV131" i="3"/>
  <c r="GW131" i="3" s="1"/>
  <c r="GZ130" i="3"/>
  <c r="GX130" i="3"/>
  <c r="GV130" i="3"/>
  <c r="GW130" i="3" s="1"/>
  <c r="GZ129" i="3"/>
  <c r="GX129" i="3"/>
  <c r="GV129" i="3"/>
  <c r="GW129" i="3" s="1"/>
  <c r="GZ128" i="3"/>
  <c r="GX128" i="3"/>
  <c r="GV128" i="3"/>
  <c r="GW128" i="3" s="1"/>
  <c r="GZ127" i="3"/>
  <c r="GX127" i="3"/>
  <c r="GV127" i="3"/>
  <c r="GW127" i="3" s="1"/>
  <c r="GZ126" i="3"/>
  <c r="GX126" i="3"/>
  <c r="GV126" i="3"/>
  <c r="GW126" i="3" s="1"/>
  <c r="GZ125" i="3"/>
  <c r="GX125" i="3"/>
  <c r="GV125" i="3"/>
  <c r="GW125" i="3" s="1"/>
  <c r="GZ124" i="3"/>
  <c r="GX124" i="3"/>
  <c r="GW124" i="3"/>
  <c r="GV124" i="3"/>
  <c r="GZ123" i="3"/>
  <c r="GX123" i="3"/>
  <c r="GV123" i="3"/>
  <c r="GW123" i="3" s="1"/>
  <c r="GZ122" i="3"/>
  <c r="GX122" i="3"/>
  <c r="GV122" i="3"/>
  <c r="GW122" i="3" s="1"/>
  <c r="GZ121" i="3"/>
  <c r="GX121" i="3"/>
  <c r="GV121" i="3"/>
  <c r="GW121" i="3" s="1"/>
  <c r="GZ120" i="3"/>
  <c r="GX120" i="3"/>
  <c r="GV120" i="3"/>
  <c r="GW120" i="3" s="1"/>
  <c r="GZ119" i="3"/>
  <c r="GX119" i="3"/>
  <c r="GV119" i="3"/>
  <c r="GW119" i="3" s="1"/>
  <c r="GZ118" i="3"/>
  <c r="GX118" i="3"/>
  <c r="GV118" i="3"/>
  <c r="GW118" i="3" s="1"/>
  <c r="GZ117" i="3"/>
  <c r="GX117" i="3"/>
  <c r="GV117" i="3"/>
  <c r="GW117" i="3" s="1"/>
  <c r="GZ116" i="3"/>
  <c r="GX116" i="3"/>
  <c r="GV116" i="3"/>
  <c r="GW116" i="3" s="1"/>
  <c r="GZ115" i="3"/>
  <c r="GX115" i="3"/>
  <c r="GV115" i="3"/>
  <c r="GW115" i="3" s="1"/>
  <c r="GZ114" i="3"/>
  <c r="GX114" i="3"/>
  <c r="GV114" i="3"/>
  <c r="GW114" i="3" s="1"/>
  <c r="GZ113" i="3"/>
  <c r="GX113" i="3"/>
  <c r="GV113" i="3"/>
  <c r="GW113" i="3" s="1"/>
  <c r="GZ112" i="3"/>
  <c r="GX112" i="3"/>
  <c r="GW112" i="3"/>
  <c r="GV112" i="3"/>
  <c r="GZ111" i="3"/>
  <c r="GX111" i="3"/>
  <c r="GV111" i="3"/>
  <c r="GW111" i="3" s="1"/>
  <c r="GZ110" i="3"/>
  <c r="GX110" i="3"/>
  <c r="GV110" i="3"/>
  <c r="GW110" i="3" s="1"/>
  <c r="GZ109" i="3"/>
  <c r="GX109" i="3"/>
  <c r="GV109" i="3"/>
  <c r="GW109" i="3" s="1"/>
  <c r="GZ108" i="3"/>
  <c r="GX108" i="3"/>
  <c r="GV108" i="3"/>
  <c r="GW108" i="3" s="1"/>
  <c r="GZ107" i="3"/>
  <c r="GX107" i="3"/>
  <c r="GV107" i="3"/>
  <c r="GW107" i="3" s="1"/>
  <c r="GZ106" i="3"/>
  <c r="GX106" i="3"/>
  <c r="GV106" i="3"/>
  <c r="GW106" i="3" s="1"/>
  <c r="GZ105" i="3"/>
  <c r="GX105" i="3"/>
  <c r="GV105" i="3"/>
  <c r="GW105" i="3" s="1"/>
  <c r="GZ104" i="3"/>
  <c r="GX104" i="3"/>
  <c r="GV104" i="3"/>
  <c r="GW104" i="3" s="1"/>
  <c r="GZ103" i="3"/>
  <c r="GX103" i="3"/>
  <c r="GV103" i="3"/>
  <c r="GW103" i="3" s="1"/>
  <c r="GZ102" i="3"/>
  <c r="GX102" i="3"/>
  <c r="GW102" i="3"/>
  <c r="GV102" i="3"/>
  <c r="GZ101" i="3"/>
  <c r="GX101" i="3"/>
  <c r="GV101" i="3"/>
  <c r="GW101" i="3" s="1"/>
  <c r="GZ100" i="3"/>
  <c r="GX100" i="3"/>
  <c r="GV100" i="3"/>
  <c r="GW100" i="3" s="1"/>
  <c r="GZ99" i="3"/>
  <c r="GX99" i="3"/>
  <c r="GV99" i="3"/>
  <c r="GW99" i="3" s="1"/>
  <c r="GZ98" i="3"/>
  <c r="GX98" i="3"/>
  <c r="GV98" i="3"/>
  <c r="GW98" i="3" s="1"/>
  <c r="GZ97" i="3"/>
  <c r="GX97" i="3"/>
  <c r="GV97" i="3"/>
  <c r="GW97" i="3" s="1"/>
  <c r="GZ96" i="3"/>
  <c r="GX96" i="3"/>
  <c r="GV96" i="3"/>
  <c r="GW96" i="3" s="1"/>
  <c r="GZ95" i="3"/>
  <c r="GX95" i="3"/>
  <c r="GV95" i="3"/>
  <c r="GW95" i="3" s="1"/>
  <c r="GZ94" i="3"/>
  <c r="GX94" i="3"/>
  <c r="GV94" i="3"/>
  <c r="GW94" i="3" s="1"/>
  <c r="GZ93" i="3"/>
  <c r="GX93" i="3"/>
  <c r="GV93" i="3"/>
  <c r="GW93" i="3" s="1"/>
  <c r="GZ92" i="3"/>
  <c r="GX92" i="3"/>
  <c r="GW92" i="3"/>
  <c r="GV92" i="3"/>
  <c r="GZ91" i="3"/>
  <c r="GX91" i="3"/>
  <c r="GV91" i="3"/>
  <c r="GW91" i="3" s="1"/>
  <c r="GZ90" i="3"/>
  <c r="GX90" i="3"/>
  <c r="GV90" i="3"/>
  <c r="GW90" i="3" s="1"/>
  <c r="GZ89" i="3"/>
  <c r="GX89" i="3"/>
  <c r="GV89" i="3"/>
  <c r="GW89" i="3" s="1"/>
  <c r="GZ88" i="3"/>
  <c r="GX88" i="3"/>
  <c r="GV88" i="3"/>
  <c r="GW88" i="3" s="1"/>
  <c r="GZ87" i="3"/>
  <c r="GX87" i="3"/>
  <c r="GV87" i="3"/>
  <c r="GW87" i="3" s="1"/>
  <c r="GZ86" i="3"/>
  <c r="GX86" i="3"/>
  <c r="GV86" i="3"/>
  <c r="GW86" i="3" s="1"/>
  <c r="GZ85" i="3"/>
  <c r="GX85" i="3"/>
  <c r="GV85" i="3"/>
  <c r="GW85" i="3" s="1"/>
  <c r="GZ84" i="3"/>
  <c r="GX84" i="3"/>
  <c r="GV84" i="3"/>
  <c r="GW84" i="3" s="1"/>
  <c r="GZ83" i="3"/>
  <c r="GX83" i="3"/>
  <c r="GV83" i="3"/>
  <c r="GW83" i="3" s="1"/>
  <c r="GZ82" i="3"/>
  <c r="GX82" i="3"/>
  <c r="GV82" i="3"/>
  <c r="GW82" i="3" s="1"/>
  <c r="GZ81" i="3"/>
  <c r="GX81" i="3"/>
  <c r="GV81" i="3"/>
  <c r="GW81" i="3" s="1"/>
  <c r="GZ80" i="3"/>
  <c r="GX80" i="3"/>
  <c r="GW80" i="3"/>
  <c r="GV80" i="3"/>
  <c r="GZ79" i="3"/>
  <c r="GX79" i="3"/>
  <c r="GV79" i="3"/>
  <c r="GW79" i="3" s="1"/>
  <c r="GZ78" i="3"/>
  <c r="GX78" i="3"/>
  <c r="GV78" i="3"/>
  <c r="GW78" i="3" s="1"/>
  <c r="GZ77" i="3"/>
  <c r="GX77" i="3"/>
  <c r="GV77" i="3"/>
  <c r="GW77" i="3" s="1"/>
  <c r="GZ76" i="3"/>
  <c r="GX76" i="3"/>
  <c r="GV76" i="3"/>
  <c r="GW76" i="3" s="1"/>
  <c r="GZ75" i="3"/>
  <c r="GX75" i="3"/>
  <c r="GV75" i="3"/>
  <c r="GW75" i="3" s="1"/>
  <c r="GZ74" i="3"/>
  <c r="GX74" i="3"/>
  <c r="GV74" i="3"/>
  <c r="GW74" i="3" s="1"/>
  <c r="GZ73" i="3"/>
  <c r="GX73" i="3"/>
  <c r="GV73" i="3"/>
  <c r="GW73" i="3" s="1"/>
  <c r="GZ72" i="3"/>
  <c r="GX72" i="3"/>
  <c r="GV72" i="3"/>
  <c r="GW72" i="3" s="1"/>
  <c r="GZ71" i="3"/>
  <c r="GX71" i="3"/>
  <c r="GV71" i="3"/>
  <c r="GW71" i="3" s="1"/>
  <c r="GZ70" i="3"/>
  <c r="GX70" i="3"/>
  <c r="GW70" i="3"/>
  <c r="GV70" i="3"/>
  <c r="GZ69" i="3"/>
  <c r="GX69" i="3"/>
  <c r="GV69" i="3"/>
  <c r="GW69" i="3" s="1"/>
  <c r="GZ68" i="3"/>
  <c r="GX68" i="3"/>
  <c r="GV68" i="3"/>
  <c r="GW68" i="3" s="1"/>
  <c r="GZ67" i="3"/>
  <c r="GX67" i="3"/>
  <c r="GV67" i="3"/>
  <c r="GW67" i="3" s="1"/>
  <c r="GZ66" i="3"/>
  <c r="GX66" i="3"/>
  <c r="GV66" i="3"/>
  <c r="GW66" i="3" s="1"/>
  <c r="GZ65" i="3"/>
  <c r="GX65" i="3"/>
  <c r="GV65" i="3"/>
  <c r="GW65" i="3" s="1"/>
  <c r="GZ64" i="3"/>
  <c r="GX64" i="3"/>
  <c r="GV64" i="3"/>
  <c r="GW64" i="3" s="1"/>
  <c r="GZ63" i="3"/>
  <c r="GX63" i="3"/>
  <c r="GV63" i="3"/>
  <c r="GW63" i="3" s="1"/>
  <c r="GZ62" i="3"/>
  <c r="GX62" i="3"/>
  <c r="GV62" i="3"/>
  <c r="GW62" i="3" s="1"/>
  <c r="GZ61" i="3"/>
  <c r="GX61" i="3"/>
  <c r="GV61" i="3"/>
  <c r="GW61" i="3" s="1"/>
  <c r="GZ60" i="3"/>
  <c r="GX60" i="3"/>
  <c r="GW60" i="3"/>
  <c r="GV60" i="3"/>
  <c r="GZ59" i="3"/>
  <c r="GX59" i="3"/>
  <c r="GV59" i="3"/>
  <c r="GW59" i="3" s="1"/>
  <c r="GZ58" i="3"/>
  <c r="GX58" i="3"/>
  <c r="GV58" i="3"/>
  <c r="GW58" i="3" s="1"/>
  <c r="GZ57" i="3"/>
  <c r="GX57" i="3"/>
  <c r="GV57" i="3"/>
  <c r="GW57" i="3" s="1"/>
  <c r="GZ56" i="3"/>
  <c r="GX56" i="3"/>
  <c r="GV56" i="3"/>
  <c r="GW56" i="3" s="1"/>
  <c r="GZ55" i="3"/>
  <c r="GX55" i="3"/>
  <c r="GV55" i="3"/>
  <c r="GW55" i="3" s="1"/>
  <c r="GZ54" i="3"/>
  <c r="GX54" i="3"/>
  <c r="GV54" i="3"/>
  <c r="GW54" i="3" s="1"/>
  <c r="GZ53" i="3"/>
  <c r="GX53" i="3"/>
  <c r="GV53" i="3"/>
  <c r="GW53" i="3" s="1"/>
  <c r="GZ52" i="3"/>
  <c r="GX52" i="3"/>
  <c r="GV52" i="3"/>
  <c r="GW52" i="3" s="1"/>
  <c r="GZ51" i="3"/>
  <c r="GX51" i="3"/>
  <c r="GV51" i="3"/>
  <c r="GW51" i="3" s="1"/>
  <c r="GZ50" i="3"/>
  <c r="GX50" i="3"/>
  <c r="GV50" i="3"/>
  <c r="GW50" i="3" s="1"/>
  <c r="GZ49" i="3"/>
  <c r="GX49" i="3"/>
  <c r="GV49" i="3"/>
  <c r="GW49" i="3" s="1"/>
  <c r="GZ48" i="3"/>
  <c r="GX48" i="3"/>
  <c r="GW48" i="3"/>
  <c r="GV48" i="3"/>
  <c r="GZ47" i="3"/>
  <c r="GX47" i="3"/>
  <c r="GV47" i="3"/>
  <c r="GW47" i="3" s="1"/>
  <c r="GZ46" i="3"/>
  <c r="GX46" i="3"/>
  <c r="GV46" i="3"/>
  <c r="GW46" i="3" s="1"/>
  <c r="GZ45" i="3"/>
  <c r="GX45" i="3"/>
  <c r="GV45" i="3"/>
  <c r="GW45" i="3" s="1"/>
  <c r="GZ44" i="3"/>
  <c r="GX44" i="3"/>
  <c r="GW44" i="3"/>
  <c r="GV44" i="3"/>
  <c r="GZ43" i="3"/>
  <c r="GX43" i="3"/>
  <c r="GV43" i="3"/>
  <c r="GW43" i="3" s="1"/>
  <c r="GZ42" i="3"/>
  <c r="GX42" i="3"/>
  <c r="GV42" i="3"/>
  <c r="GW42" i="3" s="1"/>
  <c r="GZ41" i="3"/>
  <c r="GX41" i="3"/>
  <c r="GV41" i="3"/>
  <c r="GW41" i="3" s="1"/>
  <c r="GZ40" i="3"/>
  <c r="GX40" i="3"/>
  <c r="GW40" i="3"/>
  <c r="GV40" i="3"/>
  <c r="GZ39" i="3"/>
  <c r="GX39" i="3"/>
  <c r="GV39" i="3"/>
  <c r="GW39" i="3" s="1"/>
  <c r="GZ38" i="3"/>
  <c r="GX38" i="3"/>
  <c r="GV38" i="3"/>
  <c r="GW38" i="3" s="1"/>
  <c r="GZ37" i="3"/>
  <c r="GX37" i="3"/>
  <c r="GV37" i="3"/>
  <c r="GW37" i="3" s="1"/>
  <c r="GZ36" i="3"/>
  <c r="GX36" i="3"/>
  <c r="GW36" i="3"/>
  <c r="GV36" i="3"/>
  <c r="GZ35" i="3"/>
  <c r="GX35" i="3"/>
  <c r="GV35" i="3"/>
  <c r="GW35" i="3" s="1"/>
  <c r="GZ34" i="3"/>
  <c r="GX34" i="3"/>
  <c r="GV34" i="3"/>
  <c r="GW34" i="3" s="1"/>
  <c r="GZ33" i="3"/>
  <c r="GX33" i="3"/>
  <c r="GV33" i="3"/>
  <c r="GW33" i="3" s="1"/>
  <c r="GZ32" i="3"/>
  <c r="GX32" i="3"/>
  <c r="GW32" i="3"/>
  <c r="GV32" i="3"/>
  <c r="GZ31" i="3"/>
  <c r="GX31" i="3"/>
  <c r="GV31" i="3"/>
  <c r="GW31" i="3" s="1"/>
  <c r="GZ30" i="3"/>
  <c r="GX30" i="3"/>
  <c r="GV30" i="3"/>
  <c r="GW30" i="3" s="1"/>
  <c r="GZ29" i="3"/>
  <c r="GX29" i="3"/>
  <c r="GV29" i="3"/>
  <c r="GW29" i="3" s="1"/>
  <c r="GZ28" i="3"/>
  <c r="GX28" i="3"/>
  <c r="GW28" i="3"/>
  <c r="GV28" i="3"/>
  <c r="GZ27" i="3"/>
  <c r="GX27" i="3"/>
  <c r="GV27" i="3"/>
  <c r="GW27" i="3" s="1"/>
  <c r="GZ26" i="3"/>
  <c r="GX26" i="3"/>
  <c r="GV26" i="3"/>
  <c r="GW26" i="3" s="1"/>
  <c r="GZ25" i="3"/>
  <c r="GX25" i="3"/>
  <c r="GV25" i="3"/>
  <c r="GW25" i="3" s="1"/>
  <c r="GZ24" i="3"/>
  <c r="GX24" i="3"/>
  <c r="GW24" i="3"/>
  <c r="GV24" i="3"/>
  <c r="GZ23" i="3"/>
  <c r="GX23" i="3"/>
  <c r="GV23" i="3"/>
  <c r="GW23" i="3" s="1"/>
  <c r="GZ22" i="3"/>
  <c r="GX22" i="3"/>
  <c r="GV22" i="3"/>
  <c r="GW22" i="3" s="1"/>
  <c r="GZ21" i="3"/>
  <c r="GX21" i="3"/>
  <c r="GV21" i="3"/>
  <c r="GW21" i="3" s="1"/>
  <c r="GZ20" i="3"/>
  <c r="GX20" i="3"/>
  <c r="GW20" i="3"/>
  <c r="GV20" i="3"/>
  <c r="GZ19" i="3"/>
  <c r="GX19" i="3"/>
  <c r="GV19" i="3"/>
  <c r="GW19" i="3" s="1"/>
  <c r="GZ18" i="3"/>
  <c r="GX18" i="3"/>
  <c r="GV18" i="3"/>
  <c r="GW18" i="3" s="1"/>
  <c r="GZ17" i="3"/>
  <c r="GX17" i="3"/>
  <c r="GV17" i="3"/>
  <c r="GW17" i="3" s="1"/>
  <c r="GZ16" i="3"/>
  <c r="GX16" i="3"/>
  <c r="GW16" i="3"/>
  <c r="GV16" i="3"/>
  <c r="GZ15" i="3"/>
  <c r="GX15" i="3"/>
  <c r="GV15" i="3"/>
  <c r="GW15" i="3" s="1"/>
  <c r="GZ14" i="3"/>
  <c r="GX14" i="3"/>
  <c r="GV14" i="3"/>
  <c r="GW14" i="3" s="1"/>
  <c r="GZ13" i="3"/>
  <c r="GX13" i="3"/>
  <c r="GV13" i="3"/>
  <c r="GW13" i="3" s="1"/>
  <c r="GZ12" i="3"/>
  <c r="GX12" i="3"/>
  <c r="GW12" i="3"/>
  <c r="GV12" i="3"/>
  <c r="GZ11" i="3"/>
  <c r="GX11" i="3"/>
  <c r="GV11" i="3"/>
  <c r="GW11" i="3" s="1"/>
  <c r="GZ10" i="3"/>
  <c r="GX10" i="3"/>
  <c r="GV10" i="3"/>
  <c r="GW10" i="3" s="1"/>
  <c r="GZ9" i="3"/>
  <c r="GX9" i="3"/>
  <c r="GV9" i="3"/>
  <c r="GW9" i="3" s="1"/>
  <c r="GZ8" i="3"/>
  <c r="GX8" i="3"/>
  <c r="GW8" i="3"/>
  <c r="GV8" i="3"/>
  <c r="GZ7" i="3"/>
  <c r="GX7" i="3"/>
  <c r="GV7" i="3"/>
  <c r="GW7" i="3" s="1"/>
  <c r="GZ6" i="3"/>
  <c r="GX6" i="3"/>
  <c r="GV6" i="3"/>
  <c r="GW6" i="3" s="1"/>
  <c r="GZ5" i="3"/>
  <c r="GX5" i="3"/>
  <c r="GV5" i="3"/>
  <c r="GW5" i="3" s="1"/>
  <c r="GM217" i="3"/>
  <c r="GK217" i="3"/>
  <c r="GI217" i="3"/>
  <c r="GJ217" i="3" s="1"/>
  <c r="GM216" i="3"/>
  <c r="GK216" i="3"/>
  <c r="GI216" i="3"/>
  <c r="GJ216" i="3" s="1"/>
  <c r="GM215" i="3"/>
  <c r="GK215" i="3"/>
  <c r="GI215" i="3"/>
  <c r="GJ215" i="3" s="1"/>
  <c r="GM214" i="3"/>
  <c r="GK214" i="3"/>
  <c r="GI214" i="3"/>
  <c r="GJ214" i="3" s="1"/>
  <c r="GM213" i="3"/>
  <c r="GK213" i="3"/>
  <c r="GI213" i="3"/>
  <c r="GJ213" i="3" s="1"/>
  <c r="GM212" i="3"/>
  <c r="GK212" i="3"/>
  <c r="GI212" i="3"/>
  <c r="GJ212" i="3" s="1"/>
  <c r="GM211" i="3"/>
  <c r="GK211" i="3"/>
  <c r="GI211" i="3"/>
  <c r="GJ211" i="3" s="1"/>
  <c r="GM210" i="3"/>
  <c r="GK210" i="3"/>
  <c r="GI210" i="3"/>
  <c r="GJ210" i="3" s="1"/>
  <c r="GM209" i="3"/>
  <c r="GK209" i="3"/>
  <c r="GI209" i="3"/>
  <c r="GJ209" i="3" s="1"/>
  <c r="GM208" i="3"/>
  <c r="GK208" i="3"/>
  <c r="GI208" i="3"/>
  <c r="GJ208" i="3" s="1"/>
  <c r="GM207" i="3"/>
  <c r="GK207" i="3"/>
  <c r="GI207" i="3"/>
  <c r="GJ207" i="3" s="1"/>
  <c r="GM206" i="3"/>
  <c r="GK206" i="3"/>
  <c r="GI206" i="3"/>
  <c r="GJ206" i="3" s="1"/>
  <c r="GM205" i="3"/>
  <c r="GK205" i="3"/>
  <c r="GI205" i="3"/>
  <c r="GJ205" i="3" s="1"/>
  <c r="GM204" i="3"/>
  <c r="GK204" i="3"/>
  <c r="GI204" i="3"/>
  <c r="GJ204" i="3" s="1"/>
  <c r="GM203" i="3"/>
  <c r="GK203" i="3"/>
  <c r="GI203" i="3"/>
  <c r="GJ203" i="3" s="1"/>
  <c r="GM202" i="3"/>
  <c r="GK202" i="3"/>
  <c r="GI202" i="3"/>
  <c r="GJ202" i="3" s="1"/>
  <c r="GM201" i="3"/>
  <c r="GK201" i="3"/>
  <c r="GI201" i="3"/>
  <c r="GJ201" i="3" s="1"/>
  <c r="GM200" i="3"/>
  <c r="GK200" i="3"/>
  <c r="GI200" i="3"/>
  <c r="GJ200" i="3" s="1"/>
  <c r="GM199" i="3"/>
  <c r="GK199" i="3"/>
  <c r="GI199" i="3"/>
  <c r="GJ199" i="3" s="1"/>
  <c r="GM198" i="3"/>
  <c r="GK198" i="3"/>
  <c r="GI198" i="3"/>
  <c r="GJ198" i="3" s="1"/>
  <c r="GM197" i="3"/>
  <c r="GK197" i="3"/>
  <c r="GI197" i="3"/>
  <c r="GJ197" i="3" s="1"/>
  <c r="GM196" i="3"/>
  <c r="GK196" i="3"/>
  <c r="GI196" i="3"/>
  <c r="GJ196" i="3" s="1"/>
  <c r="GM195" i="3"/>
  <c r="GK195" i="3"/>
  <c r="GI195" i="3"/>
  <c r="GJ195" i="3" s="1"/>
  <c r="GM194" i="3"/>
  <c r="GK194" i="3"/>
  <c r="GI194" i="3"/>
  <c r="GJ194" i="3" s="1"/>
  <c r="GM193" i="3"/>
  <c r="GK193" i="3"/>
  <c r="GI193" i="3"/>
  <c r="GJ193" i="3" s="1"/>
  <c r="GM192" i="3"/>
  <c r="GK192" i="3"/>
  <c r="GI192" i="3"/>
  <c r="GJ192" i="3" s="1"/>
  <c r="GM191" i="3"/>
  <c r="GK191" i="3"/>
  <c r="GI191" i="3"/>
  <c r="GJ191" i="3" s="1"/>
  <c r="GM190" i="3"/>
  <c r="GK190" i="3"/>
  <c r="GI190" i="3"/>
  <c r="GJ190" i="3" s="1"/>
  <c r="GM189" i="3"/>
  <c r="GK189" i="3"/>
  <c r="GI189" i="3"/>
  <c r="GJ189" i="3" s="1"/>
  <c r="GM188" i="3"/>
  <c r="GK188" i="3"/>
  <c r="GI188" i="3"/>
  <c r="GJ188" i="3" s="1"/>
  <c r="GM187" i="3"/>
  <c r="GK187" i="3"/>
  <c r="GI187" i="3"/>
  <c r="GJ187" i="3" s="1"/>
  <c r="GM186" i="3"/>
  <c r="GK186" i="3"/>
  <c r="GI186" i="3"/>
  <c r="GJ186" i="3" s="1"/>
  <c r="GM185" i="3"/>
  <c r="GK185" i="3"/>
  <c r="GI185" i="3"/>
  <c r="GJ185" i="3" s="1"/>
  <c r="GM184" i="3"/>
  <c r="GK184" i="3"/>
  <c r="GI184" i="3"/>
  <c r="GJ184" i="3" s="1"/>
  <c r="GM183" i="3"/>
  <c r="GK183" i="3"/>
  <c r="GI183" i="3"/>
  <c r="GJ183" i="3" s="1"/>
  <c r="GM182" i="3"/>
  <c r="GK182" i="3"/>
  <c r="GI182" i="3"/>
  <c r="GJ182" i="3" s="1"/>
  <c r="GM181" i="3"/>
  <c r="GK181" i="3"/>
  <c r="GI181" i="3"/>
  <c r="GJ181" i="3" s="1"/>
  <c r="GM180" i="3"/>
  <c r="GK180" i="3"/>
  <c r="GI180" i="3"/>
  <c r="GJ180" i="3" s="1"/>
  <c r="GM179" i="3"/>
  <c r="GK179" i="3"/>
  <c r="GI179" i="3"/>
  <c r="GJ179" i="3" s="1"/>
  <c r="GM178" i="3"/>
  <c r="GK178" i="3"/>
  <c r="GI178" i="3"/>
  <c r="GJ178" i="3" s="1"/>
  <c r="GM177" i="3"/>
  <c r="GK177" i="3"/>
  <c r="GI177" i="3"/>
  <c r="GJ177" i="3" s="1"/>
  <c r="GM176" i="3"/>
  <c r="GK176" i="3"/>
  <c r="GI176" i="3"/>
  <c r="GJ176" i="3" s="1"/>
  <c r="GM175" i="3"/>
  <c r="GK175" i="3"/>
  <c r="GI175" i="3"/>
  <c r="GJ175" i="3" s="1"/>
  <c r="GM174" i="3"/>
  <c r="GK174" i="3"/>
  <c r="GI174" i="3"/>
  <c r="GJ174" i="3" s="1"/>
  <c r="GM173" i="3"/>
  <c r="GK173" i="3"/>
  <c r="GI173" i="3"/>
  <c r="GJ173" i="3" s="1"/>
  <c r="GM172" i="3"/>
  <c r="GK172" i="3"/>
  <c r="GI172" i="3"/>
  <c r="GJ172" i="3" s="1"/>
  <c r="GM171" i="3"/>
  <c r="GK171" i="3"/>
  <c r="GI171" i="3"/>
  <c r="GJ171" i="3" s="1"/>
  <c r="GM170" i="3"/>
  <c r="GK170" i="3"/>
  <c r="GI170" i="3"/>
  <c r="GJ170" i="3" s="1"/>
  <c r="GM169" i="3"/>
  <c r="GK169" i="3"/>
  <c r="GI169" i="3"/>
  <c r="GJ169" i="3" s="1"/>
  <c r="GM168" i="3"/>
  <c r="GK168" i="3"/>
  <c r="GI168" i="3"/>
  <c r="GJ168" i="3" s="1"/>
  <c r="GM167" i="3"/>
  <c r="GK167" i="3"/>
  <c r="GI167" i="3"/>
  <c r="GJ167" i="3" s="1"/>
  <c r="GM166" i="3"/>
  <c r="GK166" i="3"/>
  <c r="GI166" i="3"/>
  <c r="GJ166" i="3" s="1"/>
  <c r="GM165" i="3"/>
  <c r="GK165" i="3"/>
  <c r="GI165" i="3"/>
  <c r="GJ165" i="3" s="1"/>
  <c r="GM164" i="3"/>
  <c r="GK164" i="3"/>
  <c r="GI164" i="3"/>
  <c r="GJ164" i="3" s="1"/>
  <c r="GM163" i="3"/>
  <c r="GK163" i="3"/>
  <c r="GI163" i="3"/>
  <c r="GJ163" i="3" s="1"/>
  <c r="GM162" i="3"/>
  <c r="GK162" i="3"/>
  <c r="GI162" i="3"/>
  <c r="GJ162" i="3" s="1"/>
  <c r="GM161" i="3"/>
  <c r="GK161" i="3"/>
  <c r="GI161" i="3"/>
  <c r="GJ161" i="3" s="1"/>
  <c r="GM160" i="3"/>
  <c r="GK160" i="3"/>
  <c r="GI160" i="3"/>
  <c r="GJ160" i="3" s="1"/>
  <c r="GM159" i="3"/>
  <c r="GK159" i="3"/>
  <c r="GI159" i="3"/>
  <c r="GJ159" i="3" s="1"/>
  <c r="GM158" i="3"/>
  <c r="GK158" i="3"/>
  <c r="GI158" i="3"/>
  <c r="GJ158" i="3" s="1"/>
  <c r="GM157" i="3"/>
  <c r="GK157" i="3"/>
  <c r="GI157" i="3"/>
  <c r="GJ157" i="3" s="1"/>
  <c r="GM156" i="3"/>
  <c r="GK156" i="3"/>
  <c r="GI156" i="3"/>
  <c r="GJ156" i="3" s="1"/>
  <c r="GM155" i="3"/>
  <c r="GK155" i="3"/>
  <c r="GI155" i="3"/>
  <c r="GJ155" i="3" s="1"/>
  <c r="GM154" i="3"/>
  <c r="GK154" i="3"/>
  <c r="GI154" i="3"/>
  <c r="GJ154" i="3" s="1"/>
  <c r="GM153" i="3"/>
  <c r="GK153" i="3"/>
  <c r="GI153" i="3"/>
  <c r="GJ153" i="3" s="1"/>
  <c r="GM152" i="3"/>
  <c r="GK152" i="3"/>
  <c r="GI152" i="3"/>
  <c r="GJ152" i="3" s="1"/>
  <c r="GM151" i="3"/>
  <c r="GK151" i="3"/>
  <c r="GI151" i="3"/>
  <c r="GJ151" i="3" s="1"/>
  <c r="GM150" i="3"/>
  <c r="GK150" i="3"/>
  <c r="GI150" i="3"/>
  <c r="GJ150" i="3" s="1"/>
  <c r="GM149" i="3"/>
  <c r="GK149" i="3"/>
  <c r="GI149" i="3"/>
  <c r="GJ149" i="3" s="1"/>
  <c r="GM148" i="3"/>
  <c r="GK148" i="3"/>
  <c r="GI148" i="3"/>
  <c r="GJ148" i="3" s="1"/>
  <c r="GM147" i="3"/>
  <c r="GK147" i="3"/>
  <c r="GI147" i="3"/>
  <c r="GJ147" i="3" s="1"/>
  <c r="GM146" i="3"/>
  <c r="GK146" i="3"/>
  <c r="GI146" i="3"/>
  <c r="GJ146" i="3" s="1"/>
  <c r="GM145" i="3"/>
  <c r="GK145" i="3"/>
  <c r="GI145" i="3"/>
  <c r="GJ145" i="3" s="1"/>
  <c r="GM144" i="3"/>
  <c r="GK144" i="3"/>
  <c r="GI144" i="3"/>
  <c r="GJ144" i="3" s="1"/>
  <c r="GM143" i="3"/>
  <c r="GK143" i="3"/>
  <c r="GI143" i="3"/>
  <c r="GJ143" i="3" s="1"/>
  <c r="GM142" i="3"/>
  <c r="GK142" i="3"/>
  <c r="GI142" i="3"/>
  <c r="GJ142" i="3" s="1"/>
  <c r="GM141" i="3"/>
  <c r="GK141" i="3"/>
  <c r="GI141" i="3"/>
  <c r="GJ141" i="3" s="1"/>
  <c r="GM140" i="3"/>
  <c r="GK140" i="3"/>
  <c r="GI140" i="3"/>
  <c r="GJ140" i="3" s="1"/>
  <c r="GM139" i="3"/>
  <c r="GK139" i="3"/>
  <c r="GI139" i="3"/>
  <c r="GJ139" i="3" s="1"/>
  <c r="GM138" i="3"/>
  <c r="GK138" i="3"/>
  <c r="GI138" i="3"/>
  <c r="GJ138" i="3" s="1"/>
  <c r="GM137" i="3"/>
  <c r="GK137" i="3"/>
  <c r="GI137" i="3"/>
  <c r="GJ137" i="3" s="1"/>
  <c r="GM136" i="3"/>
  <c r="GK136" i="3"/>
  <c r="GI136" i="3"/>
  <c r="GJ136" i="3" s="1"/>
  <c r="GM135" i="3"/>
  <c r="GK135" i="3"/>
  <c r="GI135" i="3"/>
  <c r="GJ135" i="3" s="1"/>
  <c r="GM134" i="3"/>
  <c r="GK134" i="3"/>
  <c r="GI134" i="3"/>
  <c r="GJ134" i="3" s="1"/>
  <c r="GM133" i="3"/>
  <c r="GK133" i="3"/>
  <c r="GI133" i="3"/>
  <c r="GJ133" i="3" s="1"/>
  <c r="GM132" i="3"/>
  <c r="GK132" i="3"/>
  <c r="GI132" i="3"/>
  <c r="GJ132" i="3" s="1"/>
  <c r="GM131" i="3"/>
  <c r="GK131" i="3"/>
  <c r="GI131" i="3"/>
  <c r="GJ131" i="3" s="1"/>
  <c r="GM130" i="3"/>
  <c r="GK130" i="3"/>
  <c r="GI130" i="3"/>
  <c r="GJ130" i="3" s="1"/>
  <c r="GM129" i="3"/>
  <c r="GK129" i="3"/>
  <c r="GI129" i="3"/>
  <c r="GJ129" i="3" s="1"/>
  <c r="GM128" i="3"/>
  <c r="GK128" i="3"/>
  <c r="GI128" i="3"/>
  <c r="GJ128" i="3" s="1"/>
  <c r="GM127" i="3"/>
  <c r="GK127" i="3"/>
  <c r="GI127" i="3"/>
  <c r="GJ127" i="3" s="1"/>
  <c r="GM126" i="3"/>
  <c r="GK126" i="3"/>
  <c r="GI126" i="3"/>
  <c r="GJ126" i="3" s="1"/>
  <c r="GM125" i="3"/>
  <c r="GK125" i="3"/>
  <c r="GI125" i="3"/>
  <c r="GJ125" i="3" s="1"/>
  <c r="GM124" i="3"/>
  <c r="GK124" i="3"/>
  <c r="GI124" i="3"/>
  <c r="GJ124" i="3" s="1"/>
  <c r="GM123" i="3"/>
  <c r="GK123" i="3"/>
  <c r="GI123" i="3"/>
  <c r="GJ123" i="3" s="1"/>
  <c r="GM122" i="3"/>
  <c r="GK122" i="3"/>
  <c r="GI122" i="3"/>
  <c r="GJ122" i="3" s="1"/>
  <c r="GM121" i="3"/>
  <c r="GK121" i="3"/>
  <c r="GI121" i="3"/>
  <c r="GJ121" i="3" s="1"/>
  <c r="GM120" i="3"/>
  <c r="GK120" i="3"/>
  <c r="GI120" i="3"/>
  <c r="GJ120" i="3" s="1"/>
  <c r="GM119" i="3"/>
  <c r="GK119" i="3"/>
  <c r="GI119" i="3"/>
  <c r="GJ119" i="3" s="1"/>
  <c r="GM118" i="3"/>
  <c r="GK118" i="3"/>
  <c r="GI118" i="3"/>
  <c r="GJ118" i="3" s="1"/>
  <c r="GM117" i="3"/>
  <c r="GK117" i="3"/>
  <c r="GI117" i="3"/>
  <c r="GJ117" i="3" s="1"/>
  <c r="GM116" i="3"/>
  <c r="GK116" i="3"/>
  <c r="GI116" i="3"/>
  <c r="GJ116" i="3" s="1"/>
  <c r="GM115" i="3"/>
  <c r="GK115" i="3"/>
  <c r="GI115" i="3"/>
  <c r="GJ115" i="3" s="1"/>
  <c r="GM114" i="3"/>
  <c r="GK114" i="3"/>
  <c r="GI114" i="3"/>
  <c r="GJ114" i="3" s="1"/>
  <c r="GM113" i="3"/>
  <c r="GK113" i="3"/>
  <c r="GI113" i="3"/>
  <c r="GJ113" i="3" s="1"/>
  <c r="GM112" i="3"/>
  <c r="GK112" i="3"/>
  <c r="GI112" i="3"/>
  <c r="GJ112" i="3" s="1"/>
  <c r="GM111" i="3"/>
  <c r="GK111" i="3"/>
  <c r="GI111" i="3"/>
  <c r="GJ111" i="3" s="1"/>
  <c r="GM110" i="3"/>
  <c r="GK110" i="3"/>
  <c r="GI110" i="3"/>
  <c r="GJ110" i="3" s="1"/>
  <c r="GM109" i="3"/>
  <c r="GK109" i="3"/>
  <c r="GI109" i="3"/>
  <c r="GJ109" i="3" s="1"/>
  <c r="GM108" i="3"/>
  <c r="GK108" i="3"/>
  <c r="GI108" i="3"/>
  <c r="GJ108" i="3" s="1"/>
  <c r="GM107" i="3"/>
  <c r="GK107" i="3"/>
  <c r="GI107" i="3"/>
  <c r="GJ107" i="3" s="1"/>
  <c r="GM106" i="3"/>
  <c r="GK106" i="3"/>
  <c r="GI106" i="3"/>
  <c r="GJ106" i="3" s="1"/>
  <c r="GM105" i="3"/>
  <c r="GK105" i="3"/>
  <c r="GI105" i="3"/>
  <c r="GJ105" i="3" s="1"/>
  <c r="GM104" i="3"/>
  <c r="GK104" i="3"/>
  <c r="GI104" i="3"/>
  <c r="GJ104" i="3" s="1"/>
  <c r="GM103" i="3"/>
  <c r="GK103" i="3"/>
  <c r="GI103" i="3"/>
  <c r="GJ103" i="3" s="1"/>
  <c r="GM102" i="3"/>
  <c r="GK102" i="3"/>
  <c r="GI102" i="3"/>
  <c r="GJ102" i="3" s="1"/>
  <c r="GM101" i="3"/>
  <c r="GK101" i="3"/>
  <c r="GI101" i="3"/>
  <c r="GJ101" i="3" s="1"/>
  <c r="GM100" i="3"/>
  <c r="GK100" i="3"/>
  <c r="GI100" i="3"/>
  <c r="GJ100" i="3" s="1"/>
  <c r="GM99" i="3"/>
  <c r="GK99" i="3"/>
  <c r="GI99" i="3"/>
  <c r="GJ99" i="3" s="1"/>
  <c r="GM98" i="3"/>
  <c r="GK98" i="3"/>
  <c r="GI98" i="3"/>
  <c r="GJ98" i="3" s="1"/>
  <c r="GM97" i="3"/>
  <c r="GK97" i="3"/>
  <c r="GI97" i="3"/>
  <c r="GJ97" i="3" s="1"/>
  <c r="GM96" i="3"/>
  <c r="GK96" i="3"/>
  <c r="GI96" i="3"/>
  <c r="GJ96" i="3" s="1"/>
  <c r="GM95" i="3"/>
  <c r="GK95" i="3"/>
  <c r="GI95" i="3"/>
  <c r="GJ95" i="3" s="1"/>
  <c r="GM94" i="3"/>
  <c r="GK94" i="3"/>
  <c r="GI94" i="3"/>
  <c r="GJ94" i="3" s="1"/>
  <c r="GM93" i="3"/>
  <c r="GK93" i="3"/>
  <c r="GI93" i="3"/>
  <c r="GJ93" i="3" s="1"/>
  <c r="GM92" i="3"/>
  <c r="GK92" i="3"/>
  <c r="GI92" i="3"/>
  <c r="GJ92" i="3" s="1"/>
  <c r="GM91" i="3"/>
  <c r="GK91" i="3"/>
  <c r="GI91" i="3"/>
  <c r="GJ91" i="3" s="1"/>
  <c r="GM90" i="3"/>
  <c r="GK90" i="3"/>
  <c r="GI90" i="3"/>
  <c r="GJ90" i="3" s="1"/>
  <c r="GM89" i="3"/>
  <c r="GK89" i="3"/>
  <c r="GI89" i="3"/>
  <c r="GJ89" i="3" s="1"/>
  <c r="GM88" i="3"/>
  <c r="GK88" i="3"/>
  <c r="GI88" i="3"/>
  <c r="GJ88" i="3" s="1"/>
  <c r="GM87" i="3"/>
  <c r="GK87" i="3"/>
  <c r="GI87" i="3"/>
  <c r="GJ87" i="3" s="1"/>
  <c r="GM86" i="3"/>
  <c r="GK86" i="3"/>
  <c r="GI86" i="3"/>
  <c r="GJ86" i="3" s="1"/>
  <c r="GM85" i="3"/>
  <c r="GK85" i="3"/>
  <c r="GI85" i="3"/>
  <c r="GJ85" i="3" s="1"/>
  <c r="GM84" i="3"/>
  <c r="GK84" i="3"/>
  <c r="GI84" i="3"/>
  <c r="GJ84" i="3" s="1"/>
  <c r="GM83" i="3"/>
  <c r="GK83" i="3"/>
  <c r="GI83" i="3"/>
  <c r="GJ83" i="3" s="1"/>
  <c r="GM82" i="3"/>
  <c r="GK82" i="3"/>
  <c r="GI82" i="3"/>
  <c r="GJ82" i="3" s="1"/>
  <c r="GM81" i="3"/>
  <c r="GK81" i="3"/>
  <c r="GI81" i="3"/>
  <c r="GJ81" i="3" s="1"/>
  <c r="GM80" i="3"/>
  <c r="GK80" i="3"/>
  <c r="GI80" i="3"/>
  <c r="GJ80" i="3" s="1"/>
  <c r="GM79" i="3"/>
  <c r="GK79" i="3"/>
  <c r="GI79" i="3"/>
  <c r="GJ79" i="3" s="1"/>
  <c r="GM78" i="3"/>
  <c r="GK78" i="3"/>
  <c r="GI78" i="3"/>
  <c r="GJ78" i="3" s="1"/>
  <c r="GM77" i="3"/>
  <c r="GK77" i="3"/>
  <c r="GI77" i="3"/>
  <c r="GJ77" i="3" s="1"/>
  <c r="GM76" i="3"/>
  <c r="GK76" i="3"/>
  <c r="GI76" i="3"/>
  <c r="GJ76" i="3" s="1"/>
  <c r="GM75" i="3"/>
  <c r="GK75" i="3"/>
  <c r="GI75" i="3"/>
  <c r="GJ75" i="3" s="1"/>
  <c r="GM74" i="3"/>
  <c r="GK74" i="3"/>
  <c r="GI74" i="3"/>
  <c r="GJ74" i="3" s="1"/>
  <c r="GM73" i="3"/>
  <c r="GK73" i="3"/>
  <c r="GI73" i="3"/>
  <c r="GJ73" i="3" s="1"/>
  <c r="GM72" i="3"/>
  <c r="GK72" i="3"/>
  <c r="GI72" i="3"/>
  <c r="GJ72" i="3" s="1"/>
  <c r="GM71" i="3"/>
  <c r="GK71" i="3"/>
  <c r="GI71" i="3"/>
  <c r="GJ71" i="3" s="1"/>
  <c r="GM70" i="3"/>
  <c r="GK70" i="3"/>
  <c r="GI70" i="3"/>
  <c r="GJ70" i="3" s="1"/>
  <c r="GM69" i="3"/>
  <c r="GK69" i="3"/>
  <c r="GI69" i="3"/>
  <c r="GJ69" i="3" s="1"/>
  <c r="GM68" i="3"/>
  <c r="GK68" i="3"/>
  <c r="GI68" i="3"/>
  <c r="GJ68" i="3" s="1"/>
  <c r="GM67" i="3"/>
  <c r="GK67" i="3"/>
  <c r="GI67" i="3"/>
  <c r="GJ67" i="3" s="1"/>
  <c r="GM66" i="3"/>
  <c r="GK66" i="3"/>
  <c r="GI66" i="3"/>
  <c r="GJ66" i="3" s="1"/>
  <c r="GM65" i="3"/>
  <c r="GK65" i="3"/>
  <c r="GI65" i="3"/>
  <c r="GJ65" i="3" s="1"/>
  <c r="GM64" i="3"/>
  <c r="GK64" i="3"/>
  <c r="GI64" i="3"/>
  <c r="GJ64" i="3" s="1"/>
  <c r="GM63" i="3"/>
  <c r="GK63" i="3"/>
  <c r="GI63" i="3"/>
  <c r="GJ63" i="3" s="1"/>
  <c r="GM62" i="3"/>
  <c r="GK62" i="3"/>
  <c r="GI62" i="3"/>
  <c r="GJ62" i="3" s="1"/>
  <c r="GM61" i="3"/>
  <c r="GK61" i="3"/>
  <c r="GI61" i="3"/>
  <c r="GJ61" i="3" s="1"/>
  <c r="GM60" i="3"/>
  <c r="GK60" i="3"/>
  <c r="GI60" i="3"/>
  <c r="GJ60" i="3" s="1"/>
  <c r="GM59" i="3"/>
  <c r="GK59" i="3"/>
  <c r="GI59" i="3"/>
  <c r="GJ59" i="3" s="1"/>
  <c r="GM58" i="3"/>
  <c r="GK58" i="3"/>
  <c r="GI58" i="3"/>
  <c r="GJ58" i="3" s="1"/>
  <c r="GM57" i="3"/>
  <c r="GK57" i="3"/>
  <c r="GI57" i="3"/>
  <c r="GJ57" i="3" s="1"/>
  <c r="GM56" i="3"/>
  <c r="GK56" i="3"/>
  <c r="GI56" i="3"/>
  <c r="GJ56" i="3" s="1"/>
  <c r="GM55" i="3"/>
  <c r="GK55" i="3"/>
  <c r="GI55" i="3"/>
  <c r="GJ55" i="3" s="1"/>
  <c r="GM54" i="3"/>
  <c r="GK54" i="3"/>
  <c r="GI54" i="3"/>
  <c r="GJ54" i="3" s="1"/>
  <c r="GM53" i="3"/>
  <c r="GK53" i="3"/>
  <c r="GI53" i="3"/>
  <c r="GJ53" i="3" s="1"/>
  <c r="GM52" i="3"/>
  <c r="GK52" i="3"/>
  <c r="GI52" i="3"/>
  <c r="GJ52" i="3" s="1"/>
  <c r="GM51" i="3"/>
  <c r="GK51" i="3"/>
  <c r="GI51" i="3"/>
  <c r="GJ51" i="3" s="1"/>
  <c r="GM50" i="3"/>
  <c r="GK50" i="3"/>
  <c r="GI50" i="3"/>
  <c r="GJ50" i="3" s="1"/>
  <c r="GM49" i="3"/>
  <c r="GK49" i="3"/>
  <c r="GI49" i="3"/>
  <c r="GJ49" i="3" s="1"/>
  <c r="GM48" i="3"/>
  <c r="GK48" i="3"/>
  <c r="GI48" i="3"/>
  <c r="GJ48" i="3" s="1"/>
  <c r="GM47" i="3"/>
  <c r="GK47" i="3"/>
  <c r="GI47" i="3"/>
  <c r="GJ47" i="3" s="1"/>
  <c r="GM46" i="3"/>
  <c r="GK46" i="3"/>
  <c r="GI46" i="3"/>
  <c r="GJ46" i="3" s="1"/>
  <c r="GM45" i="3"/>
  <c r="GK45" i="3"/>
  <c r="GI45" i="3"/>
  <c r="GJ45" i="3" s="1"/>
  <c r="GM44" i="3"/>
  <c r="GK44" i="3"/>
  <c r="GI44" i="3"/>
  <c r="GJ44" i="3" s="1"/>
  <c r="GM43" i="3"/>
  <c r="GK43" i="3"/>
  <c r="GI43" i="3"/>
  <c r="GJ43" i="3" s="1"/>
  <c r="GM42" i="3"/>
  <c r="GK42" i="3"/>
  <c r="GI42" i="3"/>
  <c r="GJ42" i="3" s="1"/>
  <c r="GM41" i="3"/>
  <c r="GK41" i="3"/>
  <c r="GI41" i="3"/>
  <c r="GJ41" i="3" s="1"/>
  <c r="GM40" i="3"/>
  <c r="GK40" i="3"/>
  <c r="GI40" i="3"/>
  <c r="GJ40" i="3" s="1"/>
  <c r="GM39" i="3"/>
  <c r="GK39" i="3"/>
  <c r="GI39" i="3"/>
  <c r="GJ39" i="3" s="1"/>
  <c r="GM38" i="3"/>
  <c r="GK38" i="3"/>
  <c r="GI38" i="3"/>
  <c r="GJ38" i="3" s="1"/>
  <c r="GM37" i="3"/>
  <c r="GK37" i="3"/>
  <c r="GI37" i="3"/>
  <c r="GJ37" i="3" s="1"/>
  <c r="GM36" i="3"/>
  <c r="GK36" i="3"/>
  <c r="GI36" i="3"/>
  <c r="GJ36" i="3" s="1"/>
  <c r="GM35" i="3"/>
  <c r="GK35" i="3"/>
  <c r="GI35" i="3"/>
  <c r="GJ35" i="3" s="1"/>
  <c r="GM34" i="3"/>
  <c r="GK34" i="3"/>
  <c r="GI34" i="3"/>
  <c r="GJ34" i="3" s="1"/>
  <c r="GM33" i="3"/>
  <c r="GK33" i="3"/>
  <c r="GI33" i="3"/>
  <c r="GJ33" i="3" s="1"/>
  <c r="GM32" i="3"/>
  <c r="GK32" i="3"/>
  <c r="GI32" i="3"/>
  <c r="GJ32" i="3" s="1"/>
  <c r="GM31" i="3"/>
  <c r="GK31" i="3"/>
  <c r="GI31" i="3"/>
  <c r="GJ31" i="3" s="1"/>
  <c r="GM30" i="3"/>
  <c r="GK30" i="3"/>
  <c r="GI30" i="3"/>
  <c r="GJ30" i="3" s="1"/>
  <c r="GM29" i="3"/>
  <c r="GK29" i="3"/>
  <c r="GI29" i="3"/>
  <c r="GJ29" i="3" s="1"/>
  <c r="GM28" i="3"/>
  <c r="GK28" i="3"/>
  <c r="GI28" i="3"/>
  <c r="GJ28" i="3" s="1"/>
  <c r="GM27" i="3"/>
  <c r="GK27" i="3"/>
  <c r="GI27" i="3"/>
  <c r="GJ27" i="3" s="1"/>
  <c r="GM26" i="3"/>
  <c r="GK26" i="3"/>
  <c r="GI26" i="3"/>
  <c r="GJ26" i="3" s="1"/>
  <c r="GM25" i="3"/>
  <c r="GK25" i="3"/>
  <c r="GI25" i="3"/>
  <c r="GJ25" i="3" s="1"/>
  <c r="GM24" i="3"/>
  <c r="GK24" i="3"/>
  <c r="GI24" i="3"/>
  <c r="GJ24" i="3" s="1"/>
  <c r="GM23" i="3"/>
  <c r="GK23" i="3"/>
  <c r="GI23" i="3"/>
  <c r="GJ23" i="3" s="1"/>
  <c r="GM22" i="3"/>
  <c r="GK22" i="3"/>
  <c r="GI22" i="3"/>
  <c r="GJ22" i="3" s="1"/>
  <c r="GM21" i="3"/>
  <c r="GK21" i="3"/>
  <c r="GI21" i="3"/>
  <c r="GJ21" i="3" s="1"/>
  <c r="GM20" i="3"/>
  <c r="GK20" i="3"/>
  <c r="GI20" i="3"/>
  <c r="GJ20" i="3" s="1"/>
  <c r="GM19" i="3"/>
  <c r="GK19" i="3"/>
  <c r="GI19" i="3"/>
  <c r="GJ19" i="3" s="1"/>
  <c r="GM18" i="3"/>
  <c r="GK18" i="3"/>
  <c r="GI18" i="3"/>
  <c r="GJ18" i="3" s="1"/>
  <c r="GM17" i="3"/>
  <c r="GK17" i="3"/>
  <c r="GI17" i="3"/>
  <c r="GJ17" i="3" s="1"/>
  <c r="GM16" i="3"/>
  <c r="GK16" i="3"/>
  <c r="GI16" i="3"/>
  <c r="GJ16" i="3" s="1"/>
  <c r="GM15" i="3"/>
  <c r="GK15" i="3"/>
  <c r="GI15" i="3"/>
  <c r="GJ15" i="3" s="1"/>
  <c r="GM14" i="3"/>
  <c r="GK14" i="3"/>
  <c r="GI14" i="3"/>
  <c r="GJ14" i="3" s="1"/>
  <c r="GM13" i="3"/>
  <c r="GK13" i="3"/>
  <c r="GI13" i="3"/>
  <c r="GJ13" i="3" s="1"/>
  <c r="GM12" i="3"/>
  <c r="GK12" i="3"/>
  <c r="GI12" i="3"/>
  <c r="GJ12" i="3" s="1"/>
  <c r="GM11" i="3"/>
  <c r="GK11" i="3"/>
  <c r="GI11" i="3"/>
  <c r="GJ11" i="3" s="1"/>
  <c r="GM10" i="3"/>
  <c r="GK10" i="3"/>
  <c r="GI10" i="3"/>
  <c r="GJ10" i="3" s="1"/>
  <c r="GM9" i="3"/>
  <c r="GK9" i="3"/>
  <c r="GI9" i="3"/>
  <c r="GJ9" i="3" s="1"/>
  <c r="GM8" i="3"/>
  <c r="GK8" i="3"/>
  <c r="GI8" i="3"/>
  <c r="GJ8" i="3" s="1"/>
  <c r="GM7" i="3"/>
  <c r="GK7" i="3"/>
  <c r="GI7" i="3"/>
  <c r="GJ7" i="3" s="1"/>
  <c r="GM6" i="3"/>
  <c r="GK6" i="3"/>
  <c r="GI6" i="3"/>
  <c r="GJ6" i="3" s="1"/>
  <c r="GM5" i="3"/>
  <c r="GK5" i="3"/>
  <c r="GI5" i="3"/>
  <c r="GJ5" i="3" s="1"/>
  <c r="FZ217" i="3"/>
  <c r="FX217" i="3"/>
  <c r="FV217" i="3"/>
  <c r="FW217" i="3" s="1"/>
  <c r="FZ216" i="3"/>
  <c r="FX216" i="3"/>
  <c r="FV216" i="3"/>
  <c r="FW216" i="3" s="1"/>
  <c r="FZ215" i="3"/>
  <c r="FX215" i="3"/>
  <c r="FV215" i="3"/>
  <c r="FW215" i="3" s="1"/>
  <c r="FZ214" i="3"/>
  <c r="FX214" i="3"/>
  <c r="FW214" i="3"/>
  <c r="FV214" i="3"/>
  <c r="FZ213" i="3"/>
  <c r="FX213" i="3"/>
  <c r="FV213" i="3"/>
  <c r="FW213" i="3" s="1"/>
  <c r="FZ212" i="3"/>
  <c r="FX212" i="3"/>
  <c r="FV212" i="3"/>
  <c r="FW212" i="3" s="1"/>
  <c r="FZ211" i="3"/>
  <c r="FX211" i="3"/>
  <c r="FV211" i="3"/>
  <c r="FW211" i="3" s="1"/>
  <c r="FZ210" i="3"/>
  <c r="FX210" i="3"/>
  <c r="FV210" i="3"/>
  <c r="FW210" i="3" s="1"/>
  <c r="FZ209" i="3"/>
  <c r="FX209" i="3"/>
  <c r="FV209" i="3"/>
  <c r="FW209" i="3" s="1"/>
  <c r="FZ208" i="3"/>
  <c r="FX208" i="3"/>
  <c r="FV208" i="3"/>
  <c r="FW208" i="3" s="1"/>
  <c r="FZ207" i="3"/>
  <c r="FX207" i="3"/>
  <c r="FV207" i="3"/>
  <c r="FW207" i="3" s="1"/>
  <c r="FZ206" i="3"/>
  <c r="FX206" i="3"/>
  <c r="FV206" i="3"/>
  <c r="FW206" i="3" s="1"/>
  <c r="FZ205" i="3"/>
  <c r="FX205" i="3"/>
  <c r="FV205" i="3"/>
  <c r="FW205" i="3" s="1"/>
  <c r="FZ204" i="3"/>
  <c r="FX204" i="3"/>
  <c r="FV204" i="3"/>
  <c r="FW204" i="3" s="1"/>
  <c r="FZ203" i="3"/>
  <c r="FX203" i="3"/>
  <c r="FV203" i="3"/>
  <c r="FW203" i="3" s="1"/>
  <c r="FZ202" i="3"/>
  <c r="FX202" i="3"/>
  <c r="FV202" i="3"/>
  <c r="FW202" i="3" s="1"/>
  <c r="FZ201" i="3"/>
  <c r="FX201" i="3"/>
  <c r="FV201" i="3"/>
  <c r="FW201" i="3" s="1"/>
  <c r="FZ200" i="3"/>
  <c r="FX200" i="3"/>
  <c r="FV200" i="3"/>
  <c r="FW200" i="3" s="1"/>
  <c r="FZ199" i="3"/>
  <c r="FX199" i="3"/>
  <c r="FV199" i="3"/>
  <c r="FW199" i="3" s="1"/>
  <c r="FZ198" i="3"/>
  <c r="FX198" i="3"/>
  <c r="FW198" i="3"/>
  <c r="FV198" i="3"/>
  <c r="FZ197" i="3"/>
  <c r="FX197" i="3"/>
  <c r="FV197" i="3"/>
  <c r="FW197" i="3" s="1"/>
  <c r="FZ196" i="3"/>
  <c r="FX196" i="3"/>
  <c r="FV196" i="3"/>
  <c r="FW196" i="3" s="1"/>
  <c r="FZ195" i="3"/>
  <c r="FX195" i="3"/>
  <c r="FV195" i="3"/>
  <c r="FW195" i="3" s="1"/>
  <c r="FZ194" i="3"/>
  <c r="FX194" i="3"/>
  <c r="FV194" i="3"/>
  <c r="FW194" i="3" s="1"/>
  <c r="FZ193" i="3"/>
  <c r="FX193" i="3"/>
  <c r="FV193" i="3"/>
  <c r="FW193" i="3" s="1"/>
  <c r="FZ192" i="3"/>
  <c r="FX192" i="3"/>
  <c r="FV192" i="3"/>
  <c r="FW192" i="3" s="1"/>
  <c r="FZ191" i="3"/>
  <c r="FX191" i="3"/>
  <c r="FV191" i="3"/>
  <c r="FW191" i="3" s="1"/>
  <c r="FZ190" i="3"/>
  <c r="FX190" i="3"/>
  <c r="FV190" i="3"/>
  <c r="FW190" i="3" s="1"/>
  <c r="FZ189" i="3"/>
  <c r="FX189" i="3"/>
  <c r="FV189" i="3"/>
  <c r="FW189" i="3" s="1"/>
  <c r="FZ188" i="3"/>
  <c r="FX188" i="3"/>
  <c r="FV188" i="3"/>
  <c r="FW188" i="3" s="1"/>
  <c r="FZ187" i="3"/>
  <c r="FX187" i="3"/>
  <c r="FV187" i="3"/>
  <c r="FW187" i="3" s="1"/>
  <c r="FZ186" i="3"/>
  <c r="FX186" i="3"/>
  <c r="FV186" i="3"/>
  <c r="FW186" i="3" s="1"/>
  <c r="FZ185" i="3"/>
  <c r="FX185" i="3"/>
  <c r="FV185" i="3"/>
  <c r="FW185" i="3" s="1"/>
  <c r="FZ184" i="3"/>
  <c r="FX184" i="3"/>
  <c r="FV184" i="3"/>
  <c r="FW184" i="3" s="1"/>
  <c r="FZ183" i="3"/>
  <c r="FX183" i="3"/>
  <c r="FV183" i="3"/>
  <c r="FW183" i="3" s="1"/>
  <c r="FZ182" i="3"/>
  <c r="FX182" i="3"/>
  <c r="FW182" i="3"/>
  <c r="FV182" i="3"/>
  <c r="FZ181" i="3"/>
  <c r="FX181" i="3"/>
  <c r="FV181" i="3"/>
  <c r="FW181" i="3" s="1"/>
  <c r="FZ180" i="3"/>
  <c r="FX180" i="3"/>
  <c r="FV180" i="3"/>
  <c r="FW180" i="3" s="1"/>
  <c r="FZ179" i="3"/>
  <c r="FX179" i="3"/>
  <c r="FV179" i="3"/>
  <c r="FW179" i="3" s="1"/>
  <c r="FZ178" i="3"/>
  <c r="FX178" i="3"/>
  <c r="FV178" i="3"/>
  <c r="FW178" i="3" s="1"/>
  <c r="FZ177" i="3"/>
  <c r="FX177" i="3"/>
  <c r="FV177" i="3"/>
  <c r="FW177" i="3" s="1"/>
  <c r="FZ176" i="3"/>
  <c r="FX176" i="3"/>
  <c r="FV176" i="3"/>
  <c r="FW176" i="3" s="1"/>
  <c r="FZ175" i="3"/>
  <c r="FX175" i="3"/>
  <c r="FV175" i="3"/>
  <c r="FW175" i="3" s="1"/>
  <c r="FZ174" i="3"/>
  <c r="FX174" i="3"/>
  <c r="FV174" i="3"/>
  <c r="FW174" i="3" s="1"/>
  <c r="FZ173" i="3"/>
  <c r="FX173" i="3"/>
  <c r="FV173" i="3"/>
  <c r="FW173" i="3" s="1"/>
  <c r="FZ172" i="3"/>
  <c r="FX172" i="3"/>
  <c r="FV172" i="3"/>
  <c r="FW172" i="3" s="1"/>
  <c r="FZ171" i="3"/>
  <c r="FX171" i="3"/>
  <c r="FV171" i="3"/>
  <c r="FW171" i="3" s="1"/>
  <c r="FZ170" i="3"/>
  <c r="FX170" i="3"/>
  <c r="FV170" i="3"/>
  <c r="FW170" i="3" s="1"/>
  <c r="FZ169" i="3"/>
  <c r="FX169" i="3"/>
  <c r="FV169" i="3"/>
  <c r="FW169" i="3" s="1"/>
  <c r="FZ168" i="3"/>
  <c r="FX168" i="3"/>
  <c r="FV168" i="3"/>
  <c r="FW168" i="3" s="1"/>
  <c r="FZ167" i="3"/>
  <c r="FX167" i="3"/>
  <c r="FV167" i="3"/>
  <c r="FW167" i="3" s="1"/>
  <c r="FZ166" i="3"/>
  <c r="FX166" i="3"/>
  <c r="FW166" i="3"/>
  <c r="FV166" i="3"/>
  <c r="FZ165" i="3"/>
  <c r="FX165" i="3"/>
  <c r="FV165" i="3"/>
  <c r="FW165" i="3" s="1"/>
  <c r="FZ164" i="3"/>
  <c r="FX164" i="3"/>
  <c r="FV164" i="3"/>
  <c r="FW164" i="3" s="1"/>
  <c r="FZ163" i="3"/>
  <c r="FX163" i="3"/>
  <c r="FV163" i="3"/>
  <c r="FW163" i="3" s="1"/>
  <c r="FZ162" i="3"/>
  <c r="FX162" i="3"/>
  <c r="FV162" i="3"/>
  <c r="FW162" i="3" s="1"/>
  <c r="FZ161" i="3"/>
  <c r="FX161" i="3"/>
  <c r="FV161" i="3"/>
  <c r="FW161" i="3" s="1"/>
  <c r="FZ160" i="3"/>
  <c r="FX160" i="3"/>
  <c r="FV160" i="3"/>
  <c r="FW160" i="3" s="1"/>
  <c r="FZ159" i="3"/>
  <c r="FX159" i="3"/>
  <c r="FV159" i="3"/>
  <c r="FW159" i="3" s="1"/>
  <c r="FZ158" i="3"/>
  <c r="FX158" i="3"/>
  <c r="FV158" i="3"/>
  <c r="FW158" i="3" s="1"/>
  <c r="FZ157" i="3"/>
  <c r="FX157" i="3"/>
  <c r="FV157" i="3"/>
  <c r="FW157" i="3" s="1"/>
  <c r="FZ156" i="3"/>
  <c r="FX156" i="3"/>
  <c r="FW156" i="3"/>
  <c r="FV156" i="3"/>
  <c r="FZ155" i="3"/>
  <c r="FX155" i="3"/>
  <c r="FV155" i="3"/>
  <c r="FW155" i="3" s="1"/>
  <c r="FZ154" i="3"/>
  <c r="FX154" i="3"/>
  <c r="FV154" i="3"/>
  <c r="FW154" i="3" s="1"/>
  <c r="FZ153" i="3"/>
  <c r="FX153" i="3"/>
  <c r="FV153" i="3"/>
  <c r="FW153" i="3" s="1"/>
  <c r="FZ152" i="3"/>
  <c r="FX152" i="3"/>
  <c r="FV152" i="3"/>
  <c r="FW152" i="3" s="1"/>
  <c r="FZ151" i="3"/>
  <c r="FX151" i="3"/>
  <c r="FV151" i="3"/>
  <c r="FW151" i="3" s="1"/>
  <c r="FZ150" i="3"/>
  <c r="FX150" i="3"/>
  <c r="FV150" i="3"/>
  <c r="FW150" i="3" s="1"/>
  <c r="FZ149" i="3"/>
  <c r="FX149" i="3"/>
  <c r="FV149" i="3"/>
  <c r="FW149" i="3" s="1"/>
  <c r="FZ148" i="3"/>
  <c r="FX148" i="3"/>
  <c r="FV148" i="3"/>
  <c r="FW148" i="3" s="1"/>
  <c r="FZ147" i="3"/>
  <c r="FX147" i="3"/>
  <c r="FV147" i="3"/>
  <c r="FW147" i="3" s="1"/>
  <c r="FZ146" i="3"/>
  <c r="FX146" i="3"/>
  <c r="FV146" i="3"/>
  <c r="FW146" i="3" s="1"/>
  <c r="FZ145" i="3"/>
  <c r="FX145" i="3"/>
  <c r="FV145" i="3"/>
  <c r="FW145" i="3" s="1"/>
  <c r="FZ144" i="3"/>
  <c r="FX144" i="3"/>
  <c r="FV144" i="3"/>
  <c r="FW144" i="3" s="1"/>
  <c r="FZ143" i="3"/>
  <c r="FX143" i="3"/>
  <c r="FV143" i="3"/>
  <c r="FW143" i="3" s="1"/>
  <c r="FZ142" i="3"/>
  <c r="FX142" i="3"/>
  <c r="FW142" i="3"/>
  <c r="FV142" i="3"/>
  <c r="FZ141" i="3"/>
  <c r="FX141" i="3"/>
  <c r="FV141" i="3"/>
  <c r="FW141" i="3" s="1"/>
  <c r="FZ140" i="3"/>
  <c r="FX140" i="3"/>
  <c r="FV140" i="3"/>
  <c r="FW140" i="3" s="1"/>
  <c r="FZ139" i="3"/>
  <c r="FX139" i="3"/>
  <c r="FV139" i="3"/>
  <c r="FW139" i="3" s="1"/>
  <c r="FZ138" i="3"/>
  <c r="FX138" i="3"/>
  <c r="FV138" i="3"/>
  <c r="FW138" i="3" s="1"/>
  <c r="FZ137" i="3"/>
  <c r="FX137" i="3"/>
  <c r="FV137" i="3"/>
  <c r="FW137" i="3" s="1"/>
  <c r="FZ136" i="3"/>
  <c r="FX136" i="3"/>
  <c r="FV136" i="3"/>
  <c r="FW136" i="3" s="1"/>
  <c r="FZ135" i="3"/>
  <c r="FX135" i="3"/>
  <c r="FV135" i="3"/>
  <c r="FW135" i="3" s="1"/>
  <c r="FZ134" i="3"/>
  <c r="FX134" i="3"/>
  <c r="FW134" i="3"/>
  <c r="FV134" i="3"/>
  <c r="FZ133" i="3"/>
  <c r="FX133" i="3"/>
  <c r="FV133" i="3"/>
  <c r="FW133" i="3" s="1"/>
  <c r="FZ132" i="3"/>
  <c r="FX132" i="3"/>
  <c r="FV132" i="3"/>
  <c r="FW132" i="3" s="1"/>
  <c r="FZ131" i="3"/>
  <c r="FX131" i="3"/>
  <c r="FV131" i="3"/>
  <c r="FW131" i="3" s="1"/>
  <c r="FZ130" i="3"/>
  <c r="FX130" i="3"/>
  <c r="FV130" i="3"/>
  <c r="FW130" i="3" s="1"/>
  <c r="FZ129" i="3"/>
  <c r="FX129" i="3"/>
  <c r="FV129" i="3"/>
  <c r="FW129" i="3" s="1"/>
  <c r="FZ128" i="3"/>
  <c r="FX128" i="3"/>
  <c r="FV128" i="3"/>
  <c r="FW128" i="3" s="1"/>
  <c r="FZ127" i="3"/>
  <c r="FX127" i="3"/>
  <c r="FV127" i="3"/>
  <c r="FW127" i="3" s="1"/>
  <c r="FZ126" i="3"/>
  <c r="FX126" i="3"/>
  <c r="FV126" i="3"/>
  <c r="FW126" i="3" s="1"/>
  <c r="FZ125" i="3"/>
  <c r="FX125" i="3"/>
  <c r="FV125" i="3"/>
  <c r="FW125" i="3" s="1"/>
  <c r="FZ124" i="3"/>
  <c r="FX124" i="3"/>
  <c r="FW124" i="3"/>
  <c r="FV124" i="3"/>
  <c r="FZ123" i="3"/>
  <c r="FX123" i="3"/>
  <c r="FV123" i="3"/>
  <c r="FW123" i="3" s="1"/>
  <c r="FZ122" i="3"/>
  <c r="FX122" i="3"/>
  <c r="FV122" i="3"/>
  <c r="FW122" i="3" s="1"/>
  <c r="FZ121" i="3"/>
  <c r="FX121" i="3"/>
  <c r="FV121" i="3"/>
  <c r="FW121" i="3" s="1"/>
  <c r="FZ120" i="3"/>
  <c r="FX120" i="3"/>
  <c r="FV120" i="3"/>
  <c r="FW120" i="3" s="1"/>
  <c r="FZ119" i="3"/>
  <c r="FX119" i="3"/>
  <c r="FV119" i="3"/>
  <c r="FW119" i="3" s="1"/>
  <c r="FZ118" i="3"/>
  <c r="FX118" i="3"/>
  <c r="FV118" i="3"/>
  <c r="FW118" i="3" s="1"/>
  <c r="FZ117" i="3"/>
  <c r="FX117" i="3"/>
  <c r="FV117" i="3"/>
  <c r="FW117" i="3" s="1"/>
  <c r="FZ116" i="3"/>
  <c r="FX116" i="3"/>
  <c r="FV116" i="3"/>
  <c r="FW116" i="3" s="1"/>
  <c r="FZ115" i="3"/>
  <c r="FX115" i="3"/>
  <c r="FV115" i="3"/>
  <c r="FW115" i="3" s="1"/>
  <c r="FZ114" i="3"/>
  <c r="FX114" i="3"/>
  <c r="FV114" i="3"/>
  <c r="FW114" i="3" s="1"/>
  <c r="FZ113" i="3"/>
  <c r="FX113" i="3"/>
  <c r="FV113" i="3"/>
  <c r="FW113" i="3" s="1"/>
  <c r="FZ112" i="3"/>
  <c r="FX112" i="3"/>
  <c r="FV112" i="3"/>
  <c r="FW112" i="3" s="1"/>
  <c r="FZ111" i="3"/>
  <c r="FX111" i="3"/>
  <c r="FV111" i="3"/>
  <c r="FW111" i="3" s="1"/>
  <c r="FZ110" i="3"/>
  <c r="FX110" i="3"/>
  <c r="FW110" i="3"/>
  <c r="FV110" i="3"/>
  <c r="FZ109" i="3"/>
  <c r="FX109" i="3"/>
  <c r="FV109" i="3"/>
  <c r="FW109" i="3" s="1"/>
  <c r="FZ108" i="3"/>
  <c r="FX108" i="3"/>
  <c r="FV108" i="3"/>
  <c r="FW108" i="3" s="1"/>
  <c r="FZ107" i="3"/>
  <c r="FX107" i="3"/>
  <c r="FV107" i="3"/>
  <c r="FW107" i="3" s="1"/>
  <c r="FZ106" i="3"/>
  <c r="FX106" i="3"/>
  <c r="FV106" i="3"/>
  <c r="FW106" i="3" s="1"/>
  <c r="FZ105" i="3"/>
  <c r="FX105" i="3"/>
  <c r="FV105" i="3"/>
  <c r="FW105" i="3" s="1"/>
  <c r="FZ104" i="3"/>
  <c r="FX104" i="3"/>
  <c r="FV104" i="3"/>
  <c r="FW104" i="3" s="1"/>
  <c r="FZ103" i="3"/>
  <c r="FX103" i="3"/>
  <c r="FV103" i="3"/>
  <c r="FW103" i="3" s="1"/>
  <c r="FZ102" i="3"/>
  <c r="FX102" i="3"/>
  <c r="FW102" i="3"/>
  <c r="FV102" i="3"/>
  <c r="FZ101" i="3"/>
  <c r="FX101" i="3"/>
  <c r="FV101" i="3"/>
  <c r="FW101" i="3" s="1"/>
  <c r="FZ100" i="3"/>
  <c r="FX100" i="3"/>
  <c r="FV100" i="3"/>
  <c r="FW100" i="3" s="1"/>
  <c r="FZ99" i="3"/>
  <c r="FX99" i="3"/>
  <c r="FV99" i="3"/>
  <c r="FW99" i="3" s="1"/>
  <c r="FZ98" i="3"/>
  <c r="FX98" i="3"/>
  <c r="FV98" i="3"/>
  <c r="FW98" i="3" s="1"/>
  <c r="FZ97" i="3"/>
  <c r="FX97" i="3"/>
  <c r="FV97" i="3"/>
  <c r="FW97" i="3" s="1"/>
  <c r="FZ96" i="3"/>
  <c r="FX96" i="3"/>
  <c r="FV96" i="3"/>
  <c r="FW96" i="3" s="1"/>
  <c r="FZ95" i="3"/>
  <c r="FX95" i="3"/>
  <c r="FV95" i="3"/>
  <c r="FW95" i="3" s="1"/>
  <c r="FZ94" i="3"/>
  <c r="FX94" i="3"/>
  <c r="FV94" i="3"/>
  <c r="FW94" i="3" s="1"/>
  <c r="FZ93" i="3"/>
  <c r="FX93" i="3"/>
  <c r="FV93" i="3"/>
  <c r="FW93" i="3" s="1"/>
  <c r="FZ92" i="3"/>
  <c r="FX92" i="3"/>
  <c r="FW92" i="3"/>
  <c r="FV92" i="3"/>
  <c r="FZ91" i="3"/>
  <c r="FX91" i="3"/>
  <c r="FV91" i="3"/>
  <c r="FW91" i="3" s="1"/>
  <c r="FZ90" i="3"/>
  <c r="FX90" i="3"/>
  <c r="FV90" i="3"/>
  <c r="FW90" i="3" s="1"/>
  <c r="FZ89" i="3"/>
  <c r="FX89" i="3"/>
  <c r="FV89" i="3"/>
  <c r="FW89" i="3" s="1"/>
  <c r="FZ88" i="3"/>
  <c r="FX88" i="3"/>
  <c r="FV88" i="3"/>
  <c r="FW88" i="3" s="1"/>
  <c r="FZ87" i="3"/>
  <c r="FX87" i="3"/>
  <c r="FV87" i="3"/>
  <c r="FW87" i="3" s="1"/>
  <c r="FZ86" i="3"/>
  <c r="FX86" i="3"/>
  <c r="FV86" i="3"/>
  <c r="FW86" i="3" s="1"/>
  <c r="FZ85" i="3"/>
  <c r="FX85" i="3"/>
  <c r="FV85" i="3"/>
  <c r="FW85" i="3" s="1"/>
  <c r="FZ84" i="3"/>
  <c r="FX84" i="3"/>
  <c r="FV84" i="3"/>
  <c r="FW84" i="3" s="1"/>
  <c r="FZ83" i="3"/>
  <c r="FX83" i="3"/>
  <c r="FV83" i="3"/>
  <c r="FW83" i="3" s="1"/>
  <c r="FZ82" i="3"/>
  <c r="FX82" i="3"/>
  <c r="FV82" i="3"/>
  <c r="FW82" i="3" s="1"/>
  <c r="FZ81" i="3"/>
  <c r="FX81" i="3"/>
  <c r="FV81" i="3"/>
  <c r="FW81" i="3" s="1"/>
  <c r="FZ80" i="3"/>
  <c r="FX80" i="3"/>
  <c r="FV80" i="3"/>
  <c r="FW80" i="3" s="1"/>
  <c r="FZ79" i="3"/>
  <c r="FX79" i="3"/>
  <c r="FV79" i="3"/>
  <c r="FW79" i="3" s="1"/>
  <c r="FZ78" i="3"/>
  <c r="FX78" i="3"/>
  <c r="FW78" i="3"/>
  <c r="FV78" i="3"/>
  <c r="FZ77" i="3"/>
  <c r="FX77" i="3"/>
  <c r="FV77" i="3"/>
  <c r="FW77" i="3" s="1"/>
  <c r="FZ76" i="3"/>
  <c r="FX76" i="3"/>
  <c r="FV76" i="3"/>
  <c r="FW76" i="3" s="1"/>
  <c r="FZ75" i="3"/>
  <c r="FX75" i="3"/>
  <c r="FV75" i="3"/>
  <c r="FW75" i="3" s="1"/>
  <c r="FZ74" i="3"/>
  <c r="FX74" i="3"/>
  <c r="FV74" i="3"/>
  <c r="FW74" i="3" s="1"/>
  <c r="FZ73" i="3"/>
  <c r="FX73" i="3"/>
  <c r="FV73" i="3"/>
  <c r="FW73" i="3" s="1"/>
  <c r="FZ72" i="3"/>
  <c r="FX72" i="3"/>
  <c r="FV72" i="3"/>
  <c r="FW72" i="3" s="1"/>
  <c r="FZ71" i="3"/>
  <c r="FX71" i="3"/>
  <c r="FV71" i="3"/>
  <c r="FW71" i="3" s="1"/>
  <c r="FZ70" i="3"/>
  <c r="FX70" i="3"/>
  <c r="FW70" i="3"/>
  <c r="FV70" i="3"/>
  <c r="FZ69" i="3"/>
  <c r="FX69" i="3"/>
  <c r="FV69" i="3"/>
  <c r="FW69" i="3" s="1"/>
  <c r="FZ68" i="3"/>
  <c r="FX68" i="3"/>
  <c r="FV68" i="3"/>
  <c r="FW68" i="3" s="1"/>
  <c r="FZ67" i="3"/>
  <c r="FX67" i="3"/>
  <c r="FV67" i="3"/>
  <c r="FW67" i="3" s="1"/>
  <c r="FZ66" i="3"/>
  <c r="FX66" i="3"/>
  <c r="FV66" i="3"/>
  <c r="FW66" i="3" s="1"/>
  <c r="FZ65" i="3"/>
  <c r="FX65" i="3"/>
  <c r="FV65" i="3"/>
  <c r="FW65" i="3" s="1"/>
  <c r="FZ64" i="3"/>
  <c r="FX64" i="3"/>
  <c r="FV64" i="3"/>
  <c r="FW64" i="3" s="1"/>
  <c r="FZ63" i="3"/>
  <c r="FX63" i="3"/>
  <c r="FV63" i="3"/>
  <c r="FW63" i="3" s="1"/>
  <c r="FZ62" i="3"/>
  <c r="FX62" i="3"/>
  <c r="FV62" i="3"/>
  <c r="FW62" i="3" s="1"/>
  <c r="FZ61" i="3"/>
  <c r="FX61" i="3"/>
  <c r="FV61" i="3"/>
  <c r="FW61" i="3" s="1"/>
  <c r="FZ60" i="3"/>
  <c r="FX60" i="3"/>
  <c r="FW60" i="3"/>
  <c r="FV60" i="3"/>
  <c r="FZ59" i="3"/>
  <c r="FX59" i="3"/>
  <c r="FV59" i="3"/>
  <c r="FW59" i="3" s="1"/>
  <c r="FZ58" i="3"/>
  <c r="FX58" i="3"/>
  <c r="FV58" i="3"/>
  <c r="FW58" i="3" s="1"/>
  <c r="FZ57" i="3"/>
  <c r="FX57" i="3"/>
  <c r="FV57" i="3"/>
  <c r="FW57" i="3" s="1"/>
  <c r="FZ56" i="3"/>
  <c r="FX56" i="3"/>
  <c r="FV56" i="3"/>
  <c r="FW56" i="3" s="1"/>
  <c r="FZ55" i="3"/>
  <c r="FX55" i="3"/>
  <c r="FV55" i="3"/>
  <c r="FW55" i="3" s="1"/>
  <c r="FZ54" i="3"/>
  <c r="FX54" i="3"/>
  <c r="FV54" i="3"/>
  <c r="FW54" i="3" s="1"/>
  <c r="FZ53" i="3"/>
  <c r="FX53" i="3"/>
  <c r="FV53" i="3"/>
  <c r="FW53" i="3" s="1"/>
  <c r="FZ52" i="3"/>
  <c r="FX52" i="3"/>
  <c r="FV52" i="3"/>
  <c r="FW52" i="3" s="1"/>
  <c r="FZ51" i="3"/>
  <c r="FX51" i="3"/>
  <c r="FV51" i="3"/>
  <c r="FW51" i="3" s="1"/>
  <c r="FZ50" i="3"/>
  <c r="FX50" i="3"/>
  <c r="FV50" i="3"/>
  <c r="FW50" i="3" s="1"/>
  <c r="FZ49" i="3"/>
  <c r="FX49" i="3"/>
  <c r="FV49" i="3"/>
  <c r="FW49" i="3" s="1"/>
  <c r="FZ48" i="3"/>
  <c r="FX48" i="3"/>
  <c r="FV48" i="3"/>
  <c r="FW48" i="3" s="1"/>
  <c r="FZ47" i="3"/>
  <c r="FX47" i="3"/>
  <c r="FV47" i="3"/>
  <c r="FW47" i="3" s="1"/>
  <c r="FZ46" i="3"/>
  <c r="FX46" i="3"/>
  <c r="FV46" i="3"/>
  <c r="FW46" i="3" s="1"/>
  <c r="FZ45" i="3"/>
  <c r="FX45" i="3"/>
  <c r="FV45" i="3"/>
  <c r="FW45" i="3" s="1"/>
  <c r="FZ44" i="3"/>
  <c r="FX44" i="3"/>
  <c r="FV44" i="3"/>
  <c r="FW44" i="3" s="1"/>
  <c r="FZ43" i="3"/>
  <c r="FX43" i="3"/>
  <c r="FV43" i="3"/>
  <c r="FW43" i="3" s="1"/>
  <c r="FZ42" i="3"/>
  <c r="FX42" i="3"/>
  <c r="FV42" i="3"/>
  <c r="FW42" i="3" s="1"/>
  <c r="FZ41" i="3"/>
  <c r="FX41" i="3"/>
  <c r="FV41" i="3"/>
  <c r="FW41" i="3" s="1"/>
  <c r="FZ40" i="3"/>
  <c r="FX40" i="3"/>
  <c r="FV40" i="3"/>
  <c r="FW40" i="3" s="1"/>
  <c r="FZ39" i="3"/>
  <c r="FX39" i="3"/>
  <c r="FV39" i="3"/>
  <c r="FW39" i="3" s="1"/>
  <c r="FZ38" i="3"/>
  <c r="FX38" i="3"/>
  <c r="FV38" i="3"/>
  <c r="FW38" i="3" s="1"/>
  <c r="FZ37" i="3"/>
  <c r="FX37" i="3"/>
  <c r="FV37" i="3"/>
  <c r="FW37" i="3" s="1"/>
  <c r="FZ36" i="3"/>
  <c r="FX36" i="3"/>
  <c r="FV36" i="3"/>
  <c r="FW36" i="3" s="1"/>
  <c r="FZ35" i="3"/>
  <c r="FX35" i="3"/>
  <c r="FV35" i="3"/>
  <c r="FW35" i="3" s="1"/>
  <c r="FZ34" i="3"/>
  <c r="FX34" i="3"/>
  <c r="FV34" i="3"/>
  <c r="FW34" i="3" s="1"/>
  <c r="FZ33" i="3"/>
  <c r="FX33" i="3"/>
  <c r="FV33" i="3"/>
  <c r="FW33" i="3" s="1"/>
  <c r="FZ32" i="3"/>
  <c r="FX32" i="3"/>
  <c r="FV32" i="3"/>
  <c r="FW32" i="3" s="1"/>
  <c r="FZ31" i="3"/>
  <c r="FX31" i="3"/>
  <c r="FV31" i="3"/>
  <c r="FW31" i="3" s="1"/>
  <c r="FZ30" i="3"/>
  <c r="FX30" i="3"/>
  <c r="FV30" i="3"/>
  <c r="FW30" i="3" s="1"/>
  <c r="FZ29" i="3"/>
  <c r="FX29" i="3"/>
  <c r="FV29" i="3"/>
  <c r="FW29" i="3" s="1"/>
  <c r="FZ28" i="3"/>
  <c r="FX28" i="3"/>
  <c r="FV28" i="3"/>
  <c r="FW28" i="3" s="1"/>
  <c r="FZ27" i="3"/>
  <c r="FX27" i="3"/>
  <c r="FV27" i="3"/>
  <c r="FW27" i="3" s="1"/>
  <c r="FZ26" i="3"/>
  <c r="FX26" i="3"/>
  <c r="FV26" i="3"/>
  <c r="FW26" i="3" s="1"/>
  <c r="FZ25" i="3"/>
  <c r="FX25" i="3"/>
  <c r="FV25" i="3"/>
  <c r="FW25" i="3" s="1"/>
  <c r="FZ24" i="3"/>
  <c r="FX24" i="3"/>
  <c r="FV24" i="3"/>
  <c r="FW24" i="3" s="1"/>
  <c r="FZ23" i="3"/>
  <c r="FX23" i="3"/>
  <c r="FV23" i="3"/>
  <c r="FW23" i="3" s="1"/>
  <c r="FZ22" i="3"/>
  <c r="FX22" i="3"/>
  <c r="FV22" i="3"/>
  <c r="FW22" i="3" s="1"/>
  <c r="FZ21" i="3"/>
  <c r="FX21" i="3"/>
  <c r="FV21" i="3"/>
  <c r="FW21" i="3" s="1"/>
  <c r="FZ20" i="3"/>
  <c r="FX20" i="3"/>
  <c r="FV20" i="3"/>
  <c r="FW20" i="3" s="1"/>
  <c r="FZ19" i="3"/>
  <c r="FX19" i="3"/>
  <c r="FV19" i="3"/>
  <c r="FW19" i="3" s="1"/>
  <c r="FZ18" i="3"/>
  <c r="FX18" i="3"/>
  <c r="FV18" i="3"/>
  <c r="FW18" i="3" s="1"/>
  <c r="FZ17" i="3"/>
  <c r="FX17" i="3"/>
  <c r="FV17" i="3"/>
  <c r="FW17" i="3" s="1"/>
  <c r="FZ16" i="3"/>
  <c r="FX16" i="3"/>
  <c r="FV16" i="3"/>
  <c r="FW16" i="3" s="1"/>
  <c r="FZ15" i="3"/>
  <c r="FX15" i="3"/>
  <c r="FV15" i="3"/>
  <c r="FW15" i="3" s="1"/>
  <c r="FZ14" i="3"/>
  <c r="FX14" i="3"/>
  <c r="FV14" i="3"/>
  <c r="FW14" i="3" s="1"/>
  <c r="FZ13" i="3"/>
  <c r="FX13" i="3"/>
  <c r="FV13" i="3"/>
  <c r="FW13" i="3" s="1"/>
  <c r="FZ12" i="3"/>
  <c r="FX12" i="3"/>
  <c r="FV12" i="3"/>
  <c r="FW12" i="3" s="1"/>
  <c r="FZ11" i="3"/>
  <c r="FX11" i="3"/>
  <c r="FV11" i="3"/>
  <c r="FW11" i="3" s="1"/>
  <c r="FZ10" i="3"/>
  <c r="FX10" i="3"/>
  <c r="FV10" i="3"/>
  <c r="FW10" i="3" s="1"/>
  <c r="FZ9" i="3"/>
  <c r="FX9" i="3"/>
  <c r="FV9" i="3"/>
  <c r="FW9" i="3" s="1"/>
  <c r="FZ8" i="3"/>
  <c r="FX8" i="3"/>
  <c r="FV8" i="3"/>
  <c r="FW8" i="3" s="1"/>
  <c r="FZ7" i="3"/>
  <c r="FX7" i="3"/>
  <c r="FV7" i="3"/>
  <c r="FW7" i="3" s="1"/>
  <c r="FZ6" i="3"/>
  <c r="FX6" i="3"/>
  <c r="FV6" i="3"/>
  <c r="FW6" i="3" s="1"/>
  <c r="FZ5" i="3"/>
  <c r="FX5" i="3"/>
  <c r="FV5" i="3"/>
  <c r="FW5" i="3" s="1"/>
  <c r="FM217" i="3"/>
  <c r="FK217" i="3"/>
  <c r="FI217" i="3"/>
  <c r="FJ217" i="3" s="1"/>
  <c r="FM216" i="3"/>
  <c r="FK216" i="3"/>
  <c r="FI216" i="3"/>
  <c r="FJ216" i="3" s="1"/>
  <c r="FM215" i="3"/>
  <c r="FK215" i="3"/>
  <c r="FI215" i="3"/>
  <c r="FJ215" i="3" s="1"/>
  <c r="FM214" i="3"/>
  <c r="FK214" i="3"/>
  <c r="FI214" i="3"/>
  <c r="FJ214" i="3" s="1"/>
  <c r="FM213" i="3"/>
  <c r="FK213" i="3"/>
  <c r="FI213" i="3"/>
  <c r="FJ213" i="3" s="1"/>
  <c r="FM212" i="3"/>
  <c r="FK212" i="3"/>
  <c r="FI212" i="3"/>
  <c r="FJ212" i="3" s="1"/>
  <c r="FM211" i="3"/>
  <c r="FK211" i="3"/>
  <c r="FJ211" i="3"/>
  <c r="FI211" i="3"/>
  <c r="FM210" i="3"/>
  <c r="FK210" i="3"/>
  <c r="FI210" i="3"/>
  <c r="FJ210" i="3" s="1"/>
  <c r="FM209" i="3"/>
  <c r="FK209" i="3"/>
  <c r="FI209" i="3"/>
  <c r="FJ209" i="3" s="1"/>
  <c r="FM208" i="3"/>
  <c r="FK208" i="3"/>
  <c r="FI208" i="3"/>
  <c r="FJ208" i="3" s="1"/>
  <c r="FM207" i="3"/>
  <c r="FK207" i="3"/>
  <c r="FI207" i="3"/>
  <c r="FJ207" i="3" s="1"/>
  <c r="FM206" i="3"/>
  <c r="FK206" i="3"/>
  <c r="FI206" i="3"/>
  <c r="FJ206" i="3" s="1"/>
  <c r="FM205" i="3"/>
  <c r="FK205" i="3"/>
  <c r="FI205" i="3"/>
  <c r="FJ205" i="3" s="1"/>
  <c r="FM204" i="3"/>
  <c r="FK204" i="3"/>
  <c r="FI204" i="3"/>
  <c r="FJ204" i="3" s="1"/>
  <c r="FM203" i="3"/>
  <c r="FK203" i="3"/>
  <c r="FI203" i="3"/>
  <c r="FJ203" i="3" s="1"/>
  <c r="FM202" i="3"/>
  <c r="FK202" i="3"/>
  <c r="FI202" i="3"/>
  <c r="FJ202" i="3" s="1"/>
  <c r="FM201" i="3"/>
  <c r="FK201" i="3"/>
  <c r="FJ201" i="3"/>
  <c r="FI201" i="3"/>
  <c r="FM200" i="3"/>
  <c r="FK200" i="3"/>
  <c r="FI200" i="3"/>
  <c r="FJ200" i="3" s="1"/>
  <c r="FM199" i="3"/>
  <c r="FK199" i="3"/>
  <c r="FI199" i="3"/>
  <c r="FJ199" i="3" s="1"/>
  <c r="FM198" i="3"/>
  <c r="FK198" i="3"/>
  <c r="FI198" i="3"/>
  <c r="FJ198" i="3" s="1"/>
  <c r="FM197" i="3"/>
  <c r="FK197" i="3"/>
  <c r="FI197" i="3"/>
  <c r="FJ197" i="3" s="1"/>
  <c r="FM196" i="3"/>
  <c r="FK196" i="3"/>
  <c r="FI196" i="3"/>
  <c r="FJ196" i="3" s="1"/>
  <c r="FM195" i="3"/>
  <c r="FK195" i="3"/>
  <c r="FI195" i="3"/>
  <c r="FJ195" i="3" s="1"/>
  <c r="FM194" i="3"/>
  <c r="FK194" i="3"/>
  <c r="FI194" i="3"/>
  <c r="FJ194" i="3" s="1"/>
  <c r="FM193" i="3"/>
  <c r="FK193" i="3"/>
  <c r="FI193" i="3"/>
  <c r="FJ193" i="3" s="1"/>
  <c r="FM192" i="3"/>
  <c r="FK192" i="3"/>
  <c r="FI192" i="3"/>
  <c r="FJ192" i="3" s="1"/>
  <c r="FM191" i="3"/>
  <c r="FK191" i="3"/>
  <c r="FI191" i="3"/>
  <c r="FJ191" i="3" s="1"/>
  <c r="FM190" i="3"/>
  <c r="FK190" i="3"/>
  <c r="FI190" i="3"/>
  <c r="FJ190" i="3" s="1"/>
  <c r="FM189" i="3"/>
  <c r="FK189" i="3"/>
  <c r="FJ189" i="3"/>
  <c r="FI189" i="3"/>
  <c r="FM188" i="3"/>
  <c r="FK188" i="3"/>
  <c r="FI188" i="3"/>
  <c r="FJ188" i="3" s="1"/>
  <c r="FM187" i="3"/>
  <c r="FK187" i="3"/>
  <c r="FI187" i="3"/>
  <c r="FJ187" i="3" s="1"/>
  <c r="FM186" i="3"/>
  <c r="FK186" i="3"/>
  <c r="FI186" i="3"/>
  <c r="FJ186" i="3" s="1"/>
  <c r="FM185" i="3"/>
  <c r="FK185" i="3"/>
  <c r="FI185" i="3"/>
  <c r="FJ185" i="3" s="1"/>
  <c r="FM184" i="3"/>
  <c r="FK184" i="3"/>
  <c r="FI184" i="3"/>
  <c r="FJ184" i="3" s="1"/>
  <c r="FM183" i="3"/>
  <c r="FK183" i="3"/>
  <c r="FI183" i="3"/>
  <c r="FJ183" i="3" s="1"/>
  <c r="FM182" i="3"/>
  <c r="FK182" i="3"/>
  <c r="FI182" i="3"/>
  <c r="FJ182" i="3" s="1"/>
  <c r="FM181" i="3"/>
  <c r="FK181" i="3"/>
  <c r="FI181" i="3"/>
  <c r="FJ181" i="3" s="1"/>
  <c r="FM180" i="3"/>
  <c r="FK180" i="3"/>
  <c r="FI180" i="3"/>
  <c r="FJ180" i="3" s="1"/>
  <c r="FM179" i="3"/>
  <c r="FK179" i="3"/>
  <c r="FJ179" i="3"/>
  <c r="FI179" i="3"/>
  <c r="FM178" i="3"/>
  <c r="FK178" i="3"/>
  <c r="FI178" i="3"/>
  <c r="FJ178" i="3" s="1"/>
  <c r="FM177" i="3"/>
  <c r="FK177" i="3"/>
  <c r="FI177" i="3"/>
  <c r="FJ177" i="3" s="1"/>
  <c r="FM176" i="3"/>
  <c r="FK176" i="3"/>
  <c r="FI176" i="3"/>
  <c r="FJ176" i="3" s="1"/>
  <c r="FM175" i="3"/>
  <c r="FK175" i="3"/>
  <c r="FI175" i="3"/>
  <c r="FJ175" i="3" s="1"/>
  <c r="FM174" i="3"/>
  <c r="FK174" i="3"/>
  <c r="FI174" i="3"/>
  <c r="FJ174" i="3" s="1"/>
  <c r="FM173" i="3"/>
  <c r="FK173" i="3"/>
  <c r="FI173" i="3"/>
  <c r="FJ173" i="3" s="1"/>
  <c r="FM172" i="3"/>
  <c r="FK172" i="3"/>
  <c r="FI172" i="3"/>
  <c r="FJ172" i="3" s="1"/>
  <c r="FM171" i="3"/>
  <c r="FK171" i="3"/>
  <c r="FI171" i="3"/>
  <c r="FJ171" i="3" s="1"/>
  <c r="FM170" i="3"/>
  <c r="FK170" i="3"/>
  <c r="FI170" i="3"/>
  <c r="FJ170" i="3" s="1"/>
  <c r="FM169" i="3"/>
  <c r="FK169" i="3"/>
  <c r="FJ169" i="3"/>
  <c r="FI169" i="3"/>
  <c r="FM168" i="3"/>
  <c r="FK168" i="3"/>
  <c r="FI168" i="3"/>
  <c r="FJ168" i="3" s="1"/>
  <c r="FM167" i="3"/>
  <c r="FK167" i="3"/>
  <c r="FI167" i="3"/>
  <c r="FJ167" i="3" s="1"/>
  <c r="FM166" i="3"/>
  <c r="FK166" i="3"/>
  <c r="FI166" i="3"/>
  <c r="FJ166" i="3" s="1"/>
  <c r="FM165" i="3"/>
  <c r="FK165" i="3"/>
  <c r="FI165" i="3"/>
  <c r="FJ165" i="3" s="1"/>
  <c r="FM164" i="3"/>
  <c r="FK164" i="3"/>
  <c r="FI164" i="3"/>
  <c r="FJ164" i="3" s="1"/>
  <c r="FM163" i="3"/>
  <c r="FK163" i="3"/>
  <c r="FI163" i="3"/>
  <c r="FJ163" i="3" s="1"/>
  <c r="FM162" i="3"/>
  <c r="FK162" i="3"/>
  <c r="FI162" i="3"/>
  <c r="FJ162" i="3" s="1"/>
  <c r="FM161" i="3"/>
  <c r="FK161" i="3"/>
  <c r="FI161" i="3"/>
  <c r="FJ161" i="3" s="1"/>
  <c r="FM160" i="3"/>
  <c r="FK160" i="3"/>
  <c r="FI160" i="3"/>
  <c r="FJ160" i="3" s="1"/>
  <c r="FM159" i="3"/>
  <c r="FK159" i="3"/>
  <c r="FI159" i="3"/>
  <c r="FJ159" i="3" s="1"/>
  <c r="FM158" i="3"/>
  <c r="FK158" i="3"/>
  <c r="FI158" i="3"/>
  <c r="FJ158" i="3" s="1"/>
  <c r="FM157" i="3"/>
  <c r="FK157" i="3"/>
  <c r="FJ157" i="3"/>
  <c r="FI157" i="3"/>
  <c r="FM156" i="3"/>
  <c r="FK156" i="3"/>
  <c r="FI156" i="3"/>
  <c r="FJ156" i="3" s="1"/>
  <c r="FM155" i="3"/>
  <c r="FK155" i="3"/>
  <c r="FI155" i="3"/>
  <c r="FJ155" i="3" s="1"/>
  <c r="FM154" i="3"/>
  <c r="FK154" i="3"/>
  <c r="FI154" i="3"/>
  <c r="FJ154" i="3" s="1"/>
  <c r="FM153" i="3"/>
  <c r="FK153" i="3"/>
  <c r="FI153" i="3"/>
  <c r="FJ153" i="3" s="1"/>
  <c r="FM152" i="3"/>
  <c r="FK152" i="3"/>
  <c r="FI152" i="3"/>
  <c r="FJ152" i="3" s="1"/>
  <c r="FM151" i="3"/>
  <c r="FK151" i="3"/>
  <c r="FI151" i="3"/>
  <c r="FJ151" i="3" s="1"/>
  <c r="FM150" i="3"/>
  <c r="FK150" i="3"/>
  <c r="FI150" i="3"/>
  <c r="FJ150" i="3" s="1"/>
  <c r="FM149" i="3"/>
  <c r="FK149" i="3"/>
  <c r="FI149" i="3"/>
  <c r="FJ149" i="3" s="1"/>
  <c r="FM148" i="3"/>
  <c r="FK148" i="3"/>
  <c r="FI148" i="3"/>
  <c r="FJ148" i="3" s="1"/>
  <c r="FM147" i="3"/>
  <c r="FK147" i="3"/>
  <c r="FI147" i="3"/>
  <c r="FJ147" i="3" s="1"/>
  <c r="FM146" i="3"/>
  <c r="FK146" i="3"/>
  <c r="FI146" i="3"/>
  <c r="FJ146" i="3" s="1"/>
  <c r="FM145" i="3"/>
  <c r="FK145" i="3"/>
  <c r="FI145" i="3"/>
  <c r="FJ145" i="3" s="1"/>
  <c r="FM144" i="3"/>
  <c r="FK144" i="3"/>
  <c r="FI144" i="3"/>
  <c r="FJ144" i="3" s="1"/>
  <c r="FM143" i="3"/>
  <c r="FK143" i="3"/>
  <c r="FI143" i="3"/>
  <c r="FJ143" i="3" s="1"/>
  <c r="FM142" i="3"/>
  <c r="FK142" i="3"/>
  <c r="FI142" i="3"/>
  <c r="FJ142" i="3" s="1"/>
  <c r="FM141" i="3"/>
  <c r="FK141" i="3"/>
  <c r="FJ141" i="3"/>
  <c r="FI141" i="3"/>
  <c r="FM140" i="3"/>
  <c r="FK140" i="3"/>
  <c r="FI140" i="3"/>
  <c r="FJ140" i="3" s="1"/>
  <c r="FM139" i="3"/>
  <c r="FK139" i="3"/>
  <c r="FI139" i="3"/>
  <c r="FJ139" i="3" s="1"/>
  <c r="FM138" i="3"/>
  <c r="FK138" i="3"/>
  <c r="FI138" i="3"/>
  <c r="FJ138" i="3" s="1"/>
  <c r="FM137" i="3"/>
  <c r="FK137" i="3"/>
  <c r="FI137" i="3"/>
  <c r="FJ137" i="3" s="1"/>
  <c r="FM136" i="3"/>
  <c r="FK136" i="3"/>
  <c r="FI136" i="3"/>
  <c r="FJ136" i="3" s="1"/>
  <c r="FM135" i="3"/>
  <c r="FK135" i="3"/>
  <c r="FI135" i="3"/>
  <c r="FJ135" i="3" s="1"/>
  <c r="FM134" i="3"/>
  <c r="FK134" i="3"/>
  <c r="FI134" i="3"/>
  <c r="FJ134" i="3" s="1"/>
  <c r="FM133" i="3"/>
  <c r="FK133" i="3"/>
  <c r="FJ133" i="3"/>
  <c r="FI133" i="3"/>
  <c r="FM132" i="3"/>
  <c r="FK132" i="3"/>
  <c r="FI132" i="3"/>
  <c r="FJ132" i="3" s="1"/>
  <c r="FM131" i="3"/>
  <c r="FK131" i="3"/>
  <c r="FI131" i="3"/>
  <c r="FJ131" i="3" s="1"/>
  <c r="FM130" i="3"/>
  <c r="FK130" i="3"/>
  <c r="FI130" i="3"/>
  <c r="FJ130" i="3" s="1"/>
  <c r="FM129" i="3"/>
  <c r="FK129" i="3"/>
  <c r="FI129" i="3"/>
  <c r="FJ129" i="3" s="1"/>
  <c r="FM128" i="3"/>
  <c r="FK128" i="3"/>
  <c r="FI128" i="3"/>
  <c r="FJ128" i="3" s="1"/>
  <c r="FM127" i="3"/>
  <c r="FK127" i="3"/>
  <c r="FI127" i="3"/>
  <c r="FJ127" i="3" s="1"/>
  <c r="FM126" i="3"/>
  <c r="FK126" i="3"/>
  <c r="FI126" i="3"/>
  <c r="FJ126" i="3" s="1"/>
  <c r="FM125" i="3"/>
  <c r="FK125" i="3"/>
  <c r="FI125" i="3"/>
  <c r="FJ125" i="3" s="1"/>
  <c r="FM124" i="3"/>
  <c r="FK124" i="3"/>
  <c r="FI124" i="3"/>
  <c r="FJ124" i="3" s="1"/>
  <c r="FM123" i="3"/>
  <c r="FK123" i="3"/>
  <c r="FI123" i="3"/>
  <c r="FJ123" i="3" s="1"/>
  <c r="FM122" i="3"/>
  <c r="FK122" i="3"/>
  <c r="FI122" i="3"/>
  <c r="FJ122" i="3" s="1"/>
  <c r="FM121" i="3"/>
  <c r="FK121" i="3"/>
  <c r="FJ121" i="3"/>
  <c r="FI121" i="3"/>
  <c r="FM120" i="3"/>
  <c r="FK120" i="3"/>
  <c r="FI120" i="3"/>
  <c r="FJ120" i="3" s="1"/>
  <c r="FM119" i="3"/>
  <c r="FK119" i="3"/>
  <c r="FI119" i="3"/>
  <c r="FJ119" i="3" s="1"/>
  <c r="FM118" i="3"/>
  <c r="FK118" i="3"/>
  <c r="FI118" i="3"/>
  <c r="FJ118" i="3" s="1"/>
  <c r="FM117" i="3"/>
  <c r="FK117" i="3"/>
  <c r="FI117" i="3"/>
  <c r="FJ117" i="3" s="1"/>
  <c r="FM116" i="3"/>
  <c r="FK116" i="3"/>
  <c r="FI116" i="3"/>
  <c r="FJ116" i="3" s="1"/>
  <c r="FM115" i="3"/>
  <c r="FK115" i="3"/>
  <c r="FI115" i="3"/>
  <c r="FJ115" i="3" s="1"/>
  <c r="FM114" i="3"/>
  <c r="FK114" i="3"/>
  <c r="FI114" i="3"/>
  <c r="FJ114" i="3" s="1"/>
  <c r="FM113" i="3"/>
  <c r="FK113" i="3"/>
  <c r="FI113" i="3"/>
  <c r="FJ113" i="3" s="1"/>
  <c r="FM112" i="3"/>
  <c r="FK112" i="3"/>
  <c r="FI112" i="3"/>
  <c r="FJ112" i="3" s="1"/>
  <c r="FM111" i="3"/>
  <c r="FK111" i="3"/>
  <c r="FI111" i="3"/>
  <c r="FJ111" i="3" s="1"/>
  <c r="FM110" i="3"/>
  <c r="FK110" i="3"/>
  <c r="FI110" i="3"/>
  <c r="FJ110" i="3" s="1"/>
  <c r="FM109" i="3"/>
  <c r="FK109" i="3"/>
  <c r="FJ109" i="3"/>
  <c r="FI109" i="3"/>
  <c r="FM108" i="3"/>
  <c r="FK108" i="3"/>
  <c r="FI108" i="3"/>
  <c r="FJ108" i="3" s="1"/>
  <c r="FM107" i="3"/>
  <c r="FK107" i="3"/>
  <c r="FI107" i="3"/>
  <c r="FJ107" i="3" s="1"/>
  <c r="FM106" i="3"/>
  <c r="FK106" i="3"/>
  <c r="FI106" i="3"/>
  <c r="FJ106" i="3" s="1"/>
  <c r="FM105" i="3"/>
  <c r="FK105" i="3"/>
  <c r="FI105" i="3"/>
  <c r="FJ105" i="3" s="1"/>
  <c r="FM104" i="3"/>
  <c r="FK104" i="3"/>
  <c r="FI104" i="3"/>
  <c r="FJ104" i="3" s="1"/>
  <c r="FM103" i="3"/>
  <c r="FK103" i="3"/>
  <c r="FI103" i="3"/>
  <c r="FJ103" i="3" s="1"/>
  <c r="FM102" i="3"/>
  <c r="FK102" i="3"/>
  <c r="FI102" i="3"/>
  <c r="FJ102" i="3" s="1"/>
  <c r="FM101" i="3"/>
  <c r="FK101" i="3"/>
  <c r="FJ101" i="3"/>
  <c r="FI101" i="3"/>
  <c r="FM100" i="3"/>
  <c r="FK100" i="3"/>
  <c r="FI100" i="3"/>
  <c r="FJ100" i="3" s="1"/>
  <c r="FM99" i="3"/>
  <c r="FK99" i="3"/>
  <c r="FI99" i="3"/>
  <c r="FJ99" i="3" s="1"/>
  <c r="FM98" i="3"/>
  <c r="FK98" i="3"/>
  <c r="FI98" i="3"/>
  <c r="FJ98" i="3" s="1"/>
  <c r="FM97" i="3"/>
  <c r="FK97" i="3"/>
  <c r="FI97" i="3"/>
  <c r="FJ97" i="3" s="1"/>
  <c r="FM96" i="3"/>
  <c r="FK96" i="3"/>
  <c r="FI96" i="3"/>
  <c r="FJ96" i="3" s="1"/>
  <c r="FM95" i="3"/>
  <c r="FK95" i="3"/>
  <c r="FI95" i="3"/>
  <c r="FJ95" i="3" s="1"/>
  <c r="FM94" i="3"/>
  <c r="FK94" i="3"/>
  <c r="FI94" i="3"/>
  <c r="FJ94" i="3" s="1"/>
  <c r="FM93" i="3"/>
  <c r="FK93" i="3"/>
  <c r="FI93" i="3"/>
  <c r="FJ93" i="3" s="1"/>
  <c r="FM92" i="3"/>
  <c r="FK92" i="3"/>
  <c r="FI92" i="3"/>
  <c r="FJ92" i="3" s="1"/>
  <c r="FM91" i="3"/>
  <c r="FK91" i="3"/>
  <c r="FI91" i="3"/>
  <c r="FJ91" i="3" s="1"/>
  <c r="FM90" i="3"/>
  <c r="FK90" i="3"/>
  <c r="FI90" i="3"/>
  <c r="FJ90" i="3" s="1"/>
  <c r="FM89" i="3"/>
  <c r="FK89" i="3"/>
  <c r="FJ89" i="3"/>
  <c r="FI89" i="3"/>
  <c r="FM88" i="3"/>
  <c r="FK88" i="3"/>
  <c r="FI88" i="3"/>
  <c r="FJ88" i="3" s="1"/>
  <c r="FM87" i="3"/>
  <c r="FK87" i="3"/>
  <c r="FI87" i="3"/>
  <c r="FJ87" i="3" s="1"/>
  <c r="FM86" i="3"/>
  <c r="FK86" i="3"/>
  <c r="FI86" i="3"/>
  <c r="FJ86" i="3" s="1"/>
  <c r="FM85" i="3"/>
  <c r="FK85" i="3"/>
  <c r="FI85" i="3"/>
  <c r="FJ85" i="3" s="1"/>
  <c r="FM84" i="3"/>
  <c r="FK84" i="3"/>
  <c r="FI84" i="3"/>
  <c r="FJ84" i="3" s="1"/>
  <c r="FM83" i="3"/>
  <c r="FK83" i="3"/>
  <c r="FI83" i="3"/>
  <c r="FJ83" i="3" s="1"/>
  <c r="FM82" i="3"/>
  <c r="FK82" i="3"/>
  <c r="FI82" i="3"/>
  <c r="FJ82" i="3" s="1"/>
  <c r="FM81" i="3"/>
  <c r="FK81" i="3"/>
  <c r="FI81" i="3"/>
  <c r="FJ81" i="3" s="1"/>
  <c r="FM80" i="3"/>
  <c r="FK80" i="3"/>
  <c r="FI80" i="3"/>
  <c r="FJ80" i="3" s="1"/>
  <c r="FM79" i="3"/>
  <c r="FK79" i="3"/>
  <c r="FI79" i="3"/>
  <c r="FJ79" i="3" s="1"/>
  <c r="FM78" i="3"/>
  <c r="FK78" i="3"/>
  <c r="FI78" i="3"/>
  <c r="FJ78" i="3" s="1"/>
  <c r="FM77" i="3"/>
  <c r="FK77" i="3"/>
  <c r="FJ77" i="3"/>
  <c r="FI77" i="3"/>
  <c r="FM76" i="3"/>
  <c r="FK76" i="3"/>
  <c r="FI76" i="3"/>
  <c r="FJ76" i="3" s="1"/>
  <c r="FM75" i="3"/>
  <c r="FK75" i="3"/>
  <c r="FI75" i="3"/>
  <c r="FJ75" i="3" s="1"/>
  <c r="FM74" i="3"/>
  <c r="FK74" i="3"/>
  <c r="FI74" i="3"/>
  <c r="FJ74" i="3" s="1"/>
  <c r="FM73" i="3"/>
  <c r="FK73" i="3"/>
  <c r="FI73" i="3"/>
  <c r="FJ73" i="3" s="1"/>
  <c r="FM72" i="3"/>
  <c r="FK72" i="3"/>
  <c r="FI72" i="3"/>
  <c r="FJ72" i="3" s="1"/>
  <c r="FM71" i="3"/>
  <c r="FK71" i="3"/>
  <c r="FI71" i="3"/>
  <c r="FJ71" i="3" s="1"/>
  <c r="FM70" i="3"/>
  <c r="FK70" i="3"/>
  <c r="FI70" i="3"/>
  <c r="FJ70" i="3" s="1"/>
  <c r="FM69" i="3"/>
  <c r="FK69" i="3"/>
  <c r="FJ69" i="3"/>
  <c r="FI69" i="3"/>
  <c r="FM68" i="3"/>
  <c r="FK68" i="3"/>
  <c r="FI68" i="3"/>
  <c r="FJ68" i="3" s="1"/>
  <c r="FM67" i="3"/>
  <c r="FK67" i="3"/>
  <c r="FI67" i="3"/>
  <c r="FJ67" i="3" s="1"/>
  <c r="FM66" i="3"/>
  <c r="FK66" i="3"/>
  <c r="FI66" i="3"/>
  <c r="FJ66" i="3" s="1"/>
  <c r="FM65" i="3"/>
  <c r="FK65" i="3"/>
  <c r="FI65" i="3"/>
  <c r="FJ65" i="3" s="1"/>
  <c r="FM64" i="3"/>
  <c r="FK64" i="3"/>
  <c r="FI64" i="3"/>
  <c r="FJ64" i="3" s="1"/>
  <c r="FM63" i="3"/>
  <c r="FK63" i="3"/>
  <c r="FI63" i="3"/>
  <c r="FJ63" i="3" s="1"/>
  <c r="FM62" i="3"/>
  <c r="FK62" i="3"/>
  <c r="FI62" i="3"/>
  <c r="FJ62" i="3" s="1"/>
  <c r="FM61" i="3"/>
  <c r="FK61" i="3"/>
  <c r="FI61" i="3"/>
  <c r="FJ61" i="3" s="1"/>
  <c r="FM60" i="3"/>
  <c r="FK60" i="3"/>
  <c r="FI60" i="3"/>
  <c r="FJ60" i="3" s="1"/>
  <c r="FM59" i="3"/>
  <c r="FK59" i="3"/>
  <c r="FI59" i="3"/>
  <c r="FJ59" i="3" s="1"/>
  <c r="FM58" i="3"/>
  <c r="FK58" i="3"/>
  <c r="FI58" i="3"/>
  <c r="FJ58" i="3" s="1"/>
  <c r="FM57" i="3"/>
  <c r="FK57" i="3"/>
  <c r="FJ57" i="3"/>
  <c r="FI57" i="3"/>
  <c r="FM56" i="3"/>
  <c r="FK56" i="3"/>
  <c r="FI56" i="3"/>
  <c r="FJ56" i="3" s="1"/>
  <c r="FM55" i="3"/>
  <c r="FK55" i="3"/>
  <c r="FI55" i="3"/>
  <c r="FJ55" i="3" s="1"/>
  <c r="FM54" i="3"/>
  <c r="FK54" i="3"/>
  <c r="FI54" i="3"/>
  <c r="FJ54" i="3" s="1"/>
  <c r="FM53" i="3"/>
  <c r="FK53" i="3"/>
  <c r="FI53" i="3"/>
  <c r="FJ53" i="3" s="1"/>
  <c r="FM52" i="3"/>
  <c r="FK52" i="3"/>
  <c r="FI52" i="3"/>
  <c r="FJ52" i="3" s="1"/>
  <c r="FM51" i="3"/>
  <c r="FK51" i="3"/>
  <c r="FI51" i="3"/>
  <c r="FJ51" i="3" s="1"/>
  <c r="FM50" i="3"/>
  <c r="FK50" i="3"/>
  <c r="FI50" i="3"/>
  <c r="FJ50" i="3" s="1"/>
  <c r="FM49" i="3"/>
  <c r="FK49" i="3"/>
  <c r="FI49" i="3"/>
  <c r="FJ49" i="3" s="1"/>
  <c r="FM48" i="3"/>
  <c r="FK48" i="3"/>
  <c r="FI48" i="3"/>
  <c r="FJ48" i="3" s="1"/>
  <c r="FM47" i="3"/>
  <c r="FK47" i="3"/>
  <c r="FI47" i="3"/>
  <c r="FJ47" i="3" s="1"/>
  <c r="FM46" i="3"/>
  <c r="FK46" i="3"/>
  <c r="FI46" i="3"/>
  <c r="FJ46" i="3" s="1"/>
  <c r="FM45" i="3"/>
  <c r="FK45" i="3"/>
  <c r="FI45" i="3"/>
  <c r="FJ45" i="3" s="1"/>
  <c r="FM44" i="3"/>
  <c r="FK44" i="3"/>
  <c r="FI44" i="3"/>
  <c r="FJ44" i="3" s="1"/>
  <c r="FM43" i="3"/>
  <c r="FK43" i="3"/>
  <c r="FI43" i="3"/>
  <c r="FJ43" i="3" s="1"/>
  <c r="FM42" i="3"/>
  <c r="FK42" i="3"/>
  <c r="FI42" i="3"/>
  <c r="FJ42" i="3" s="1"/>
  <c r="FM41" i="3"/>
  <c r="FK41" i="3"/>
  <c r="FI41" i="3"/>
  <c r="FJ41" i="3" s="1"/>
  <c r="FM40" i="3"/>
  <c r="FK40" i="3"/>
  <c r="FI40" i="3"/>
  <c r="FJ40" i="3" s="1"/>
  <c r="FM39" i="3"/>
  <c r="FK39" i="3"/>
  <c r="FI39" i="3"/>
  <c r="FJ39" i="3" s="1"/>
  <c r="FM38" i="3"/>
  <c r="FK38" i="3"/>
  <c r="FI38" i="3"/>
  <c r="FJ38" i="3" s="1"/>
  <c r="FM37" i="3"/>
  <c r="FK37" i="3"/>
  <c r="FI37" i="3"/>
  <c r="FJ37" i="3" s="1"/>
  <c r="FM36" i="3"/>
  <c r="FK36" i="3"/>
  <c r="FI36" i="3"/>
  <c r="FJ36" i="3" s="1"/>
  <c r="FM35" i="3"/>
  <c r="FK35" i="3"/>
  <c r="FI35" i="3"/>
  <c r="FJ35" i="3" s="1"/>
  <c r="FM34" i="3"/>
  <c r="FK34" i="3"/>
  <c r="FI34" i="3"/>
  <c r="FJ34" i="3" s="1"/>
  <c r="FM33" i="3"/>
  <c r="FK33" i="3"/>
  <c r="FI33" i="3"/>
  <c r="FJ33" i="3" s="1"/>
  <c r="FM32" i="3"/>
  <c r="FK32" i="3"/>
  <c r="FI32" i="3"/>
  <c r="FJ32" i="3" s="1"/>
  <c r="FM31" i="3"/>
  <c r="FK31" i="3"/>
  <c r="FI31" i="3"/>
  <c r="FJ31" i="3" s="1"/>
  <c r="FM30" i="3"/>
  <c r="FK30" i="3"/>
  <c r="FI30" i="3"/>
  <c r="FJ30" i="3" s="1"/>
  <c r="FM29" i="3"/>
  <c r="FK29" i="3"/>
  <c r="FI29" i="3"/>
  <c r="FJ29" i="3" s="1"/>
  <c r="FM28" i="3"/>
  <c r="FK28" i="3"/>
  <c r="FI28" i="3"/>
  <c r="FJ28" i="3" s="1"/>
  <c r="FM27" i="3"/>
  <c r="FK27" i="3"/>
  <c r="FI27" i="3"/>
  <c r="FJ27" i="3" s="1"/>
  <c r="FM26" i="3"/>
  <c r="FK26" i="3"/>
  <c r="FI26" i="3"/>
  <c r="FJ26" i="3" s="1"/>
  <c r="FM25" i="3"/>
  <c r="FK25" i="3"/>
  <c r="FI25" i="3"/>
  <c r="FJ25" i="3" s="1"/>
  <c r="FM24" i="3"/>
  <c r="FK24" i="3"/>
  <c r="FI24" i="3"/>
  <c r="FJ24" i="3" s="1"/>
  <c r="FM23" i="3"/>
  <c r="FK23" i="3"/>
  <c r="FI23" i="3"/>
  <c r="FJ23" i="3" s="1"/>
  <c r="FM22" i="3"/>
  <c r="FK22" i="3"/>
  <c r="FI22" i="3"/>
  <c r="FJ22" i="3" s="1"/>
  <c r="FM21" i="3"/>
  <c r="FK21" i="3"/>
  <c r="FI21" i="3"/>
  <c r="FJ21" i="3" s="1"/>
  <c r="FM20" i="3"/>
  <c r="FK20" i="3"/>
  <c r="FI20" i="3"/>
  <c r="FJ20" i="3" s="1"/>
  <c r="FM19" i="3"/>
  <c r="FK19" i="3"/>
  <c r="FI19" i="3"/>
  <c r="FJ19" i="3" s="1"/>
  <c r="FM18" i="3"/>
  <c r="FK18" i="3"/>
  <c r="FI18" i="3"/>
  <c r="FJ18" i="3" s="1"/>
  <c r="FM17" i="3"/>
  <c r="FK17" i="3"/>
  <c r="FI17" i="3"/>
  <c r="FJ17" i="3" s="1"/>
  <c r="FM16" i="3"/>
  <c r="FK16" i="3"/>
  <c r="FI16" i="3"/>
  <c r="FJ16" i="3" s="1"/>
  <c r="FM15" i="3"/>
  <c r="FK15" i="3"/>
  <c r="FI15" i="3"/>
  <c r="FJ15" i="3" s="1"/>
  <c r="FM14" i="3"/>
  <c r="FK14" i="3"/>
  <c r="FI14" i="3"/>
  <c r="FJ14" i="3" s="1"/>
  <c r="FM13" i="3"/>
  <c r="FK13" i="3"/>
  <c r="FI13" i="3"/>
  <c r="FJ13" i="3" s="1"/>
  <c r="FM12" i="3"/>
  <c r="FK12" i="3"/>
  <c r="FI12" i="3"/>
  <c r="FJ12" i="3" s="1"/>
  <c r="FM11" i="3"/>
  <c r="FK11" i="3"/>
  <c r="FI11" i="3"/>
  <c r="FJ11" i="3" s="1"/>
  <c r="FM10" i="3"/>
  <c r="FK10" i="3"/>
  <c r="FI10" i="3"/>
  <c r="FJ10" i="3" s="1"/>
  <c r="FM9" i="3"/>
  <c r="FK9" i="3"/>
  <c r="FI9" i="3"/>
  <c r="FJ9" i="3" s="1"/>
  <c r="FM8" i="3"/>
  <c r="FK8" i="3"/>
  <c r="FI8" i="3"/>
  <c r="FJ8" i="3" s="1"/>
  <c r="FM7" i="3"/>
  <c r="FK7" i="3"/>
  <c r="FI7" i="3"/>
  <c r="FJ7" i="3" s="1"/>
  <c r="FM6" i="3"/>
  <c r="FK6" i="3"/>
  <c r="FI6" i="3"/>
  <c r="FJ6" i="3" s="1"/>
  <c r="FM5" i="3"/>
  <c r="FK5" i="3"/>
  <c r="FI5" i="3"/>
  <c r="FJ5" i="3" s="1"/>
  <c r="EZ217" i="3"/>
  <c r="EX217" i="3"/>
  <c r="EV217" i="3"/>
  <c r="EW217" i="3" s="1"/>
  <c r="EZ216" i="3"/>
  <c r="EX216" i="3"/>
  <c r="EV216" i="3"/>
  <c r="EW216" i="3" s="1"/>
  <c r="EZ215" i="3"/>
  <c r="EX215" i="3"/>
  <c r="EV215" i="3"/>
  <c r="EW215" i="3" s="1"/>
  <c r="EZ214" i="3"/>
  <c r="EX214" i="3"/>
  <c r="EW214" i="3"/>
  <c r="EV214" i="3"/>
  <c r="EZ213" i="3"/>
  <c r="EX213" i="3"/>
  <c r="EV213" i="3"/>
  <c r="EW213" i="3" s="1"/>
  <c r="EZ212" i="3"/>
  <c r="EX212" i="3"/>
  <c r="EV212" i="3"/>
  <c r="EW212" i="3" s="1"/>
  <c r="EZ211" i="3"/>
  <c r="EX211" i="3"/>
  <c r="EV211" i="3"/>
  <c r="EW211" i="3" s="1"/>
  <c r="EZ210" i="3"/>
  <c r="EX210" i="3"/>
  <c r="EV210" i="3"/>
  <c r="EW210" i="3" s="1"/>
  <c r="EZ209" i="3"/>
  <c r="EX209" i="3"/>
  <c r="EV209" i="3"/>
  <c r="EW209" i="3" s="1"/>
  <c r="EZ208" i="3"/>
  <c r="EX208" i="3"/>
  <c r="EW208" i="3"/>
  <c r="EV208" i="3"/>
  <c r="EZ207" i="3"/>
  <c r="EX207" i="3"/>
  <c r="EV207" i="3"/>
  <c r="EW207" i="3" s="1"/>
  <c r="EZ206" i="3"/>
  <c r="EX206" i="3"/>
  <c r="EV206" i="3"/>
  <c r="EW206" i="3" s="1"/>
  <c r="EZ205" i="3"/>
  <c r="EX205" i="3"/>
  <c r="EV205" i="3"/>
  <c r="EW205" i="3" s="1"/>
  <c r="EZ204" i="3"/>
  <c r="EX204" i="3"/>
  <c r="EV204" i="3"/>
  <c r="EW204" i="3" s="1"/>
  <c r="EZ203" i="3"/>
  <c r="EX203" i="3"/>
  <c r="EV203" i="3"/>
  <c r="EW203" i="3" s="1"/>
  <c r="EZ202" i="3"/>
  <c r="EX202" i="3"/>
  <c r="EV202" i="3"/>
  <c r="EW202" i="3" s="1"/>
  <c r="EZ201" i="3"/>
  <c r="EX201" i="3"/>
  <c r="EV201" i="3"/>
  <c r="EW201" i="3" s="1"/>
  <c r="EZ200" i="3"/>
  <c r="EX200" i="3"/>
  <c r="EV200" i="3"/>
  <c r="EW200" i="3" s="1"/>
  <c r="EZ199" i="3"/>
  <c r="EX199" i="3"/>
  <c r="EV199" i="3"/>
  <c r="EW199" i="3" s="1"/>
  <c r="EZ198" i="3"/>
  <c r="EX198" i="3"/>
  <c r="EW198" i="3"/>
  <c r="EV198" i="3"/>
  <c r="EZ197" i="3"/>
  <c r="EX197" i="3"/>
  <c r="EV197" i="3"/>
  <c r="EW197" i="3" s="1"/>
  <c r="EZ196" i="3"/>
  <c r="EX196" i="3"/>
  <c r="EV196" i="3"/>
  <c r="EW196" i="3" s="1"/>
  <c r="EZ195" i="3"/>
  <c r="EX195" i="3"/>
  <c r="EV195" i="3"/>
  <c r="EW195" i="3" s="1"/>
  <c r="EZ194" i="3"/>
  <c r="EX194" i="3"/>
  <c r="EV194" i="3"/>
  <c r="EW194" i="3" s="1"/>
  <c r="EZ193" i="3"/>
  <c r="EX193" i="3"/>
  <c r="EV193" i="3"/>
  <c r="EW193" i="3" s="1"/>
  <c r="EZ192" i="3"/>
  <c r="EX192" i="3"/>
  <c r="EW192" i="3"/>
  <c r="EV192" i="3"/>
  <c r="EZ191" i="3"/>
  <c r="EX191" i="3"/>
  <c r="EV191" i="3"/>
  <c r="EW191" i="3" s="1"/>
  <c r="EZ190" i="3"/>
  <c r="EX190" i="3"/>
  <c r="EV190" i="3"/>
  <c r="EW190" i="3" s="1"/>
  <c r="EZ189" i="3"/>
  <c r="EX189" i="3"/>
  <c r="EV189" i="3"/>
  <c r="EW189" i="3" s="1"/>
  <c r="EZ188" i="3"/>
  <c r="EX188" i="3"/>
  <c r="EV188" i="3"/>
  <c r="EW188" i="3" s="1"/>
  <c r="EZ187" i="3"/>
  <c r="EX187" i="3"/>
  <c r="EV187" i="3"/>
  <c r="EW187" i="3" s="1"/>
  <c r="EZ186" i="3"/>
  <c r="EX186" i="3"/>
  <c r="EV186" i="3"/>
  <c r="EW186" i="3" s="1"/>
  <c r="EZ185" i="3"/>
  <c r="EX185" i="3"/>
  <c r="EV185" i="3"/>
  <c r="EW185" i="3" s="1"/>
  <c r="EZ184" i="3"/>
  <c r="EX184" i="3"/>
  <c r="EV184" i="3"/>
  <c r="EW184" i="3" s="1"/>
  <c r="EZ183" i="3"/>
  <c r="EX183" i="3"/>
  <c r="EV183" i="3"/>
  <c r="EW183" i="3" s="1"/>
  <c r="EZ182" i="3"/>
  <c r="EX182" i="3"/>
  <c r="EW182" i="3"/>
  <c r="EV182" i="3"/>
  <c r="EZ181" i="3"/>
  <c r="EX181" i="3"/>
  <c r="EV181" i="3"/>
  <c r="EW181" i="3" s="1"/>
  <c r="EZ180" i="3"/>
  <c r="EX180" i="3"/>
  <c r="EV180" i="3"/>
  <c r="EW180" i="3" s="1"/>
  <c r="EZ179" i="3"/>
  <c r="EX179" i="3"/>
  <c r="EV179" i="3"/>
  <c r="EW179" i="3" s="1"/>
  <c r="EZ178" i="3"/>
  <c r="EX178" i="3"/>
  <c r="EV178" i="3"/>
  <c r="EW178" i="3" s="1"/>
  <c r="EZ177" i="3"/>
  <c r="EX177" i="3"/>
  <c r="EV177" i="3"/>
  <c r="EW177" i="3" s="1"/>
  <c r="EZ176" i="3"/>
  <c r="EX176" i="3"/>
  <c r="EW176" i="3"/>
  <c r="EV176" i="3"/>
  <c r="EZ175" i="3"/>
  <c r="EX175" i="3"/>
  <c r="EV175" i="3"/>
  <c r="EW175" i="3" s="1"/>
  <c r="EZ174" i="3"/>
  <c r="EX174" i="3"/>
  <c r="EV174" i="3"/>
  <c r="EW174" i="3" s="1"/>
  <c r="EZ173" i="3"/>
  <c r="EX173" i="3"/>
  <c r="EV173" i="3"/>
  <c r="EW173" i="3" s="1"/>
  <c r="EZ172" i="3"/>
  <c r="EX172" i="3"/>
  <c r="EV172" i="3"/>
  <c r="EW172" i="3" s="1"/>
  <c r="EZ171" i="3"/>
  <c r="EX171" i="3"/>
  <c r="EV171" i="3"/>
  <c r="EW171" i="3" s="1"/>
  <c r="EZ170" i="3"/>
  <c r="EX170" i="3"/>
  <c r="EV170" i="3"/>
  <c r="EW170" i="3" s="1"/>
  <c r="EZ169" i="3"/>
  <c r="EX169" i="3"/>
  <c r="EV169" i="3"/>
  <c r="EW169" i="3" s="1"/>
  <c r="EZ168" i="3"/>
  <c r="EX168" i="3"/>
  <c r="EV168" i="3"/>
  <c r="EW168" i="3" s="1"/>
  <c r="EZ167" i="3"/>
  <c r="EX167" i="3"/>
  <c r="EV167" i="3"/>
  <c r="EW167" i="3" s="1"/>
  <c r="EZ166" i="3"/>
  <c r="EX166" i="3"/>
  <c r="EW166" i="3"/>
  <c r="EV166" i="3"/>
  <c r="EZ165" i="3"/>
  <c r="EX165" i="3"/>
  <c r="EV165" i="3"/>
  <c r="EW165" i="3" s="1"/>
  <c r="EZ164" i="3"/>
  <c r="EX164" i="3"/>
  <c r="EV164" i="3"/>
  <c r="EW164" i="3" s="1"/>
  <c r="EZ163" i="3"/>
  <c r="EX163" i="3"/>
  <c r="EV163" i="3"/>
  <c r="EW163" i="3" s="1"/>
  <c r="EZ162" i="3"/>
  <c r="EX162" i="3"/>
  <c r="EV162" i="3"/>
  <c r="EW162" i="3" s="1"/>
  <c r="EZ161" i="3"/>
  <c r="EX161" i="3"/>
  <c r="EV161" i="3"/>
  <c r="EW161" i="3" s="1"/>
  <c r="EZ160" i="3"/>
  <c r="EX160" i="3"/>
  <c r="EW160" i="3"/>
  <c r="EV160" i="3"/>
  <c r="EZ159" i="3"/>
  <c r="EX159" i="3"/>
  <c r="EV159" i="3"/>
  <c r="EW159" i="3" s="1"/>
  <c r="EZ158" i="3"/>
  <c r="EX158" i="3"/>
  <c r="EV158" i="3"/>
  <c r="EW158" i="3" s="1"/>
  <c r="EZ157" i="3"/>
  <c r="EX157" i="3"/>
  <c r="EV157" i="3"/>
  <c r="EW157" i="3" s="1"/>
  <c r="EZ156" i="3"/>
  <c r="EX156" i="3"/>
  <c r="EV156" i="3"/>
  <c r="EW156" i="3" s="1"/>
  <c r="EZ155" i="3"/>
  <c r="EX155" i="3"/>
  <c r="EV155" i="3"/>
  <c r="EW155" i="3" s="1"/>
  <c r="EZ154" i="3"/>
  <c r="EX154" i="3"/>
  <c r="EV154" i="3"/>
  <c r="EW154" i="3" s="1"/>
  <c r="EZ153" i="3"/>
  <c r="EX153" i="3"/>
  <c r="EV153" i="3"/>
  <c r="EW153" i="3" s="1"/>
  <c r="EZ152" i="3"/>
  <c r="EX152" i="3"/>
  <c r="EV152" i="3"/>
  <c r="EW152" i="3" s="1"/>
  <c r="EZ151" i="3"/>
  <c r="EX151" i="3"/>
  <c r="EV151" i="3"/>
  <c r="EW151" i="3" s="1"/>
  <c r="EZ150" i="3"/>
  <c r="EX150" i="3"/>
  <c r="EV150" i="3"/>
  <c r="EW150" i="3" s="1"/>
  <c r="EZ149" i="3"/>
  <c r="EX149" i="3"/>
  <c r="EV149" i="3"/>
  <c r="EW149" i="3" s="1"/>
  <c r="EZ148" i="3"/>
  <c r="EX148" i="3"/>
  <c r="EW148" i="3"/>
  <c r="EV148" i="3"/>
  <c r="EZ147" i="3"/>
  <c r="EX147" i="3"/>
  <c r="EV147" i="3"/>
  <c r="EW147" i="3" s="1"/>
  <c r="EZ146" i="3"/>
  <c r="EX146" i="3"/>
  <c r="EV146" i="3"/>
  <c r="EW146" i="3" s="1"/>
  <c r="EZ145" i="3"/>
  <c r="EX145" i="3"/>
  <c r="EV145" i="3"/>
  <c r="EW145" i="3" s="1"/>
  <c r="EZ144" i="3"/>
  <c r="EX144" i="3"/>
  <c r="EV144" i="3"/>
  <c r="EW144" i="3" s="1"/>
  <c r="EZ143" i="3"/>
  <c r="EX143" i="3"/>
  <c r="EV143" i="3"/>
  <c r="EW143" i="3" s="1"/>
  <c r="EZ142" i="3"/>
  <c r="EX142" i="3"/>
  <c r="EW142" i="3"/>
  <c r="EV142" i="3"/>
  <c r="EZ141" i="3"/>
  <c r="EX141" i="3"/>
  <c r="EV141" i="3"/>
  <c r="EW141" i="3" s="1"/>
  <c r="EZ140" i="3"/>
  <c r="EX140" i="3"/>
  <c r="EV140" i="3"/>
  <c r="EW140" i="3" s="1"/>
  <c r="EZ139" i="3"/>
  <c r="EX139" i="3"/>
  <c r="EV139" i="3"/>
  <c r="EW139" i="3" s="1"/>
  <c r="EZ138" i="3"/>
  <c r="EX138" i="3"/>
  <c r="EV138" i="3"/>
  <c r="EW138" i="3" s="1"/>
  <c r="EZ137" i="3"/>
  <c r="EX137" i="3"/>
  <c r="EV137" i="3"/>
  <c r="EW137" i="3" s="1"/>
  <c r="EZ136" i="3"/>
  <c r="EX136" i="3"/>
  <c r="EV136" i="3"/>
  <c r="EW136" i="3" s="1"/>
  <c r="EZ135" i="3"/>
  <c r="EX135" i="3"/>
  <c r="EV135" i="3"/>
  <c r="EW135" i="3" s="1"/>
  <c r="EZ134" i="3"/>
  <c r="EX134" i="3"/>
  <c r="EV134" i="3"/>
  <c r="EW134" i="3" s="1"/>
  <c r="EZ133" i="3"/>
  <c r="EX133" i="3"/>
  <c r="EV133" i="3"/>
  <c r="EW133" i="3" s="1"/>
  <c r="EZ132" i="3"/>
  <c r="EX132" i="3"/>
  <c r="EW132" i="3"/>
  <c r="EV132" i="3"/>
  <c r="EZ131" i="3"/>
  <c r="EX131" i="3"/>
  <c r="EV131" i="3"/>
  <c r="EW131" i="3" s="1"/>
  <c r="EZ130" i="3"/>
  <c r="EX130" i="3"/>
  <c r="EV130" i="3"/>
  <c r="EW130" i="3" s="1"/>
  <c r="EZ129" i="3"/>
  <c r="EX129" i="3"/>
  <c r="EV129" i="3"/>
  <c r="EW129" i="3" s="1"/>
  <c r="EZ128" i="3"/>
  <c r="EX128" i="3"/>
  <c r="EV128" i="3"/>
  <c r="EW128" i="3" s="1"/>
  <c r="EZ127" i="3"/>
  <c r="EX127" i="3"/>
  <c r="EV127" i="3"/>
  <c r="EW127" i="3" s="1"/>
  <c r="EZ126" i="3"/>
  <c r="EX126" i="3"/>
  <c r="EW126" i="3"/>
  <c r="EV126" i="3"/>
  <c r="EZ125" i="3"/>
  <c r="EX125" i="3"/>
  <c r="EV125" i="3"/>
  <c r="EW125" i="3" s="1"/>
  <c r="EZ124" i="3"/>
  <c r="EX124" i="3"/>
  <c r="EV124" i="3"/>
  <c r="EW124" i="3" s="1"/>
  <c r="EZ123" i="3"/>
  <c r="EX123" i="3"/>
  <c r="EV123" i="3"/>
  <c r="EW123" i="3" s="1"/>
  <c r="EZ122" i="3"/>
  <c r="EX122" i="3"/>
  <c r="EV122" i="3"/>
  <c r="EW122" i="3" s="1"/>
  <c r="EZ121" i="3"/>
  <c r="EX121" i="3"/>
  <c r="EV121" i="3"/>
  <c r="EW121" i="3" s="1"/>
  <c r="EZ120" i="3"/>
  <c r="EX120" i="3"/>
  <c r="EV120" i="3"/>
  <c r="EW120" i="3" s="1"/>
  <c r="EZ119" i="3"/>
  <c r="EX119" i="3"/>
  <c r="EV119" i="3"/>
  <c r="EW119" i="3" s="1"/>
  <c r="EZ118" i="3"/>
  <c r="EX118" i="3"/>
  <c r="EV118" i="3"/>
  <c r="EW118" i="3" s="1"/>
  <c r="EZ117" i="3"/>
  <c r="EX117" i="3"/>
  <c r="EV117" i="3"/>
  <c r="EW117" i="3" s="1"/>
  <c r="EZ116" i="3"/>
  <c r="EX116" i="3"/>
  <c r="EW116" i="3"/>
  <c r="EV116" i="3"/>
  <c r="EZ115" i="3"/>
  <c r="EX115" i="3"/>
  <c r="EV115" i="3"/>
  <c r="EW115" i="3" s="1"/>
  <c r="EZ114" i="3"/>
  <c r="EX114" i="3"/>
  <c r="EV114" i="3"/>
  <c r="EW114" i="3" s="1"/>
  <c r="EZ113" i="3"/>
  <c r="EX113" i="3"/>
  <c r="EV113" i="3"/>
  <c r="EW113" i="3" s="1"/>
  <c r="EZ112" i="3"/>
  <c r="EX112" i="3"/>
  <c r="EV112" i="3"/>
  <c r="EW112" i="3" s="1"/>
  <c r="EZ111" i="3"/>
  <c r="EX111" i="3"/>
  <c r="EV111" i="3"/>
  <c r="EW111" i="3" s="1"/>
  <c r="EZ110" i="3"/>
  <c r="EX110" i="3"/>
  <c r="EW110" i="3"/>
  <c r="EV110" i="3"/>
  <c r="EZ109" i="3"/>
  <c r="EX109" i="3"/>
  <c r="EV109" i="3"/>
  <c r="EW109" i="3" s="1"/>
  <c r="EZ108" i="3"/>
  <c r="EX108" i="3"/>
  <c r="EV108" i="3"/>
  <c r="EW108" i="3" s="1"/>
  <c r="EZ107" i="3"/>
  <c r="EX107" i="3"/>
  <c r="EV107" i="3"/>
  <c r="EW107" i="3" s="1"/>
  <c r="EZ106" i="3"/>
  <c r="EX106" i="3"/>
  <c r="EV106" i="3"/>
  <c r="EW106" i="3" s="1"/>
  <c r="EZ105" i="3"/>
  <c r="EX105" i="3"/>
  <c r="EV105" i="3"/>
  <c r="EW105" i="3" s="1"/>
  <c r="EZ104" i="3"/>
  <c r="EX104" i="3"/>
  <c r="EV104" i="3"/>
  <c r="EW104" i="3" s="1"/>
  <c r="EZ103" i="3"/>
  <c r="EX103" i="3"/>
  <c r="EV103" i="3"/>
  <c r="EW103" i="3" s="1"/>
  <c r="EZ102" i="3"/>
  <c r="EX102" i="3"/>
  <c r="EV102" i="3"/>
  <c r="EW102" i="3" s="1"/>
  <c r="EZ101" i="3"/>
  <c r="EX101" i="3"/>
  <c r="EV101" i="3"/>
  <c r="EW101" i="3" s="1"/>
  <c r="EZ100" i="3"/>
  <c r="EX100" i="3"/>
  <c r="EW100" i="3"/>
  <c r="EV100" i="3"/>
  <c r="EZ99" i="3"/>
  <c r="EX99" i="3"/>
  <c r="EV99" i="3"/>
  <c r="EW99" i="3" s="1"/>
  <c r="EZ98" i="3"/>
  <c r="EX98" i="3"/>
  <c r="EV98" i="3"/>
  <c r="EW98" i="3" s="1"/>
  <c r="EZ97" i="3"/>
  <c r="EX97" i="3"/>
  <c r="EV97" i="3"/>
  <c r="EW97" i="3" s="1"/>
  <c r="EZ96" i="3"/>
  <c r="EX96" i="3"/>
  <c r="EV96" i="3"/>
  <c r="EW96" i="3" s="1"/>
  <c r="EZ95" i="3"/>
  <c r="EX95" i="3"/>
  <c r="EV95" i="3"/>
  <c r="EW95" i="3" s="1"/>
  <c r="EZ94" i="3"/>
  <c r="EX94" i="3"/>
  <c r="EW94" i="3"/>
  <c r="EV94" i="3"/>
  <c r="EZ93" i="3"/>
  <c r="EX93" i="3"/>
  <c r="EV93" i="3"/>
  <c r="EW93" i="3" s="1"/>
  <c r="EZ92" i="3"/>
  <c r="EX92" i="3"/>
  <c r="EV92" i="3"/>
  <c r="EW92" i="3" s="1"/>
  <c r="EZ91" i="3"/>
  <c r="EX91" i="3"/>
  <c r="EV91" i="3"/>
  <c r="EW91" i="3" s="1"/>
  <c r="EZ90" i="3"/>
  <c r="EX90" i="3"/>
  <c r="EV90" i="3"/>
  <c r="EW90" i="3" s="1"/>
  <c r="EZ89" i="3"/>
  <c r="EX89" i="3"/>
  <c r="EV89" i="3"/>
  <c r="EW89" i="3" s="1"/>
  <c r="EZ88" i="3"/>
  <c r="EX88" i="3"/>
  <c r="EV88" i="3"/>
  <c r="EW88" i="3" s="1"/>
  <c r="EZ87" i="3"/>
  <c r="EX87" i="3"/>
  <c r="EV87" i="3"/>
  <c r="EW87" i="3" s="1"/>
  <c r="EZ86" i="3"/>
  <c r="EX86" i="3"/>
  <c r="EV86" i="3"/>
  <c r="EW86" i="3" s="1"/>
  <c r="EZ85" i="3"/>
  <c r="EX85" i="3"/>
  <c r="EV85" i="3"/>
  <c r="EW85" i="3" s="1"/>
  <c r="EZ84" i="3"/>
  <c r="EX84" i="3"/>
  <c r="EW84" i="3"/>
  <c r="EV84" i="3"/>
  <c r="EZ83" i="3"/>
  <c r="EX83" i="3"/>
  <c r="EV83" i="3"/>
  <c r="EW83" i="3" s="1"/>
  <c r="EZ82" i="3"/>
  <c r="EX82" i="3"/>
  <c r="EV82" i="3"/>
  <c r="EW82" i="3" s="1"/>
  <c r="EZ81" i="3"/>
  <c r="EX81" i="3"/>
  <c r="EV81" i="3"/>
  <c r="EW81" i="3" s="1"/>
  <c r="EZ80" i="3"/>
  <c r="EX80" i="3"/>
  <c r="EV80" i="3"/>
  <c r="EW80" i="3" s="1"/>
  <c r="EZ79" i="3"/>
  <c r="EX79" i="3"/>
  <c r="EV79" i="3"/>
  <c r="EW79" i="3" s="1"/>
  <c r="EZ78" i="3"/>
  <c r="EX78" i="3"/>
  <c r="EW78" i="3"/>
  <c r="EV78" i="3"/>
  <c r="EZ77" i="3"/>
  <c r="EX77" i="3"/>
  <c r="EV77" i="3"/>
  <c r="EW77" i="3" s="1"/>
  <c r="EZ76" i="3"/>
  <c r="EX76" i="3"/>
  <c r="EV76" i="3"/>
  <c r="EW76" i="3" s="1"/>
  <c r="EZ75" i="3"/>
  <c r="EX75" i="3"/>
  <c r="EV75" i="3"/>
  <c r="EW75" i="3" s="1"/>
  <c r="EZ74" i="3"/>
  <c r="EX74" i="3"/>
  <c r="EV74" i="3"/>
  <c r="EW74" i="3" s="1"/>
  <c r="EZ73" i="3"/>
  <c r="EX73" i="3"/>
  <c r="EV73" i="3"/>
  <c r="EW73" i="3" s="1"/>
  <c r="EZ72" i="3"/>
  <c r="EX72" i="3"/>
  <c r="EV72" i="3"/>
  <c r="EW72" i="3" s="1"/>
  <c r="EZ71" i="3"/>
  <c r="EX71" i="3"/>
  <c r="EV71" i="3"/>
  <c r="EW71" i="3" s="1"/>
  <c r="EZ70" i="3"/>
  <c r="EX70" i="3"/>
  <c r="EV70" i="3"/>
  <c r="EW70" i="3" s="1"/>
  <c r="EZ69" i="3"/>
  <c r="EX69" i="3"/>
  <c r="EV69" i="3"/>
  <c r="EW69" i="3" s="1"/>
  <c r="EZ68" i="3"/>
  <c r="EX68" i="3"/>
  <c r="EW68" i="3"/>
  <c r="EV68" i="3"/>
  <c r="EZ67" i="3"/>
  <c r="EX67" i="3"/>
  <c r="EV67" i="3"/>
  <c r="EW67" i="3" s="1"/>
  <c r="EZ66" i="3"/>
  <c r="EX66" i="3"/>
  <c r="EV66" i="3"/>
  <c r="EW66" i="3" s="1"/>
  <c r="EZ65" i="3"/>
  <c r="EX65" i="3"/>
  <c r="EV65" i="3"/>
  <c r="EW65" i="3" s="1"/>
  <c r="EZ64" i="3"/>
  <c r="EX64" i="3"/>
  <c r="EV64" i="3"/>
  <c r="EW64" i="3" s="1"/>
  <c r="EZ63" i="3"/>
  <c r="EX63" i="3"/>
  <c r="EV63" i="3"/>
  <c r="EW63" i="3" s="1"/>
  <c r="EZ62" i="3"/>
  <c r="EX62" i="3"/>
  <c r="EW62" i="3"/>
  <c r="EV62" i="3"/>
  <c r="EZ61" i="3"/>
  <c r="EX61" i="3"/>
  <c r="EV61" i="3"/>
  <c r="EW61" i="3" s="1"/>
  <c r="EZ60" i="3"/>
  <c r="EX60" i="3"/>
  <c r="EV60" i="3"/>
  <c r="EW60" i="3" s="1"/>
  <c r="EZ59" i="3"/>
  <c r="EX59" i="3"/>
  <c r="EV59" i="3"/>
  <c r="EW59" i="3" s="1"/>
  <c r="EZ58" i="3"/>
  <c r="EX58" i="3"/>
  <c r="EV58" i="3"/>
  <c r="EW58" i="3" s="1"/>
  <c r="EZ57" i="3"/>
  <c r="EX57" i="3"/>
  <c r="EV57" i="3"/>
  <c r="EW57" i="3" s="1"/>
  <c r="EZ56" i="3"/>
  <c r="EX56" i="3"/>
  <c r="EV56" i="3"/>
  <c r="EW56" i="3" s="1"/>
  <c r="EZ55" i="3"/>
  <c r="EX55" i="3"/>
  <c r="EV55" i="3"/>
  <c r="EW55" i="3" s="1"/>
  <c r="EZ54" i="3"/>
  <c r="EX54" i="3"/>
  <c r="EV54" i="3"/>
  <c r="EW54" i="3" s="1"/>
  <c r="EZ53" i="3"/>
  <c r="EX53" i="3"/>
  <c r="EV53" i="3"/>
  <c r="EW53" i="3" s="1"/>
  <c r="EZ52" i="3"/>
  <c r="EX52" i="3"/>
  <c r="EW52" i="3"/>
  <c r="EV52" i="3"/>
  <c r="EZ51" i="3"/>
  <c r="EX51" i="3"/>
  <c r="EV51" i="3"/>
  <c r="EW51" i="3" s="1"/>
  <c r="EZ50" i="3"/>
  <c r="EX50" i="3"/>
  <c r="EV50" i="3"/>
  <c r="EW50" i="3" s="1"/>
  <c r="EZ49" i="3"/>
  <c r="EX49" i="3"/>
  <c r="EV49" i="3"/>
  <c r="EW49" i="3" s="1"/>
  <c r="EZ48" i="3"/>
  <c r="EX48" i="3"/>
  <c r="EV48" i="3"/>
  <c r="EW48" i="3" s="1"/>
  <c r="EZ47" i="3"/>
  <c r="EX47" i="3"/>
  <c r="EV47" i="3"/>
  <c r="EW47" i="3" s="1"/>
  <c r="EZ46" i="3"/>
  <c r="EX46" i="3"/>
  <c r="EW46" i="3"/>
  <c r="EV46" i="3"/>
  <c r="EZ45" i="3"/>
  <c r="EX45" i="3"/>
  <c r="EV45" i="3"/>
  <c r="EW45" i="3" s="1"/>
  <c r="EZ44" i="3"/>
  <c r="EX44" i="3"/>
  <c r="EV44" i="3"/>
  <c r="EW44" i="3" s="1"/>
  <c r="EZ43" i="3"/>
  <c r="EX43" i="3"/>
  <c r="EV43" i="3"/>
  <c r="EW43" i="3" s="1"/>
  <c r="EZ42" i="3"/>
  <c r="EX42" i="3"/>
  <c r="EW42" i="3"/>
  <c r="EV42" i="3"/>
  <c r="EZ41" i="3"/>
  <c r="EX41" i="3"/>
  <c r="EV41" i="3"/>
  <c r="EW41" i="3" s="1"/>
  <c r="EZ40" i="3"/>
  <c r="EX40" i="3"/>
  <c r="EV40" i="3"/>
  <c r="EW40" i="3" s="1"/>
  <c r="EZ39" i="3"/>
  <c r="EX39" i="3"/>
  <c r="EV39" i="3"/>
  <c r="EW39" i="3" s="1"/>
  <c r="EZ38" i="3"/>
  <c r="EX38" i="3"/>
  <c r="EW38" i="3"/>
  <c r="EV38" i="3"/>
  <c r="EZ37" i="3"/>
  <c r="EX37" i="3"/>
  <c r="EV37" i="3"/>
  <c r="EW37" i="3" s="1"/>
  <c r="EZ36" i="3"/>
  <c r="EX36" i="3"/>
  <c r="EV36" i="3"/>
  <c r="EW36" i="3" s="1"/>
  <c r="EZ35" i="3"/>
  <c r="EX35" i="3"/>
  <c r="EV35" i="3"/>
  <c r="EW35" i="3" s="1"/>
  <c r="EZ34" i="3"/>
  <c r="EX34" i="3"/>
  <c r="EW34" i="3"/>
  <c r="EV34" i="3"/>
  <c r="EZ33" i="3"/>
  <c r="EX33" i="3"/>
  <c r="EV33" i="3"/>
  <c r="EW33" i="3" s="1"/>
  <c r="EZ32" i="3"/>
  <c r="EX32" i="3"/>
  <c r="EV32" i="3"/>
  <c r="EW32" i="3" s="1"/>
  <c r="EZ31" i="3"/>
  <c r="EX31" i="3"/>
  <c r="EV31" i="3"/>
  <c r="EW31" i="3" s="1"/>
  <c r="EZ30" i="3"/>
  <c r="EX30" i="3"/>
  <c r="EW30" i="3"/>
  <c r="EV30" i="3"/>
  <c r="EZ29" i="3"/>
  <c r="EX29" i="3"/>
  <c r="EV29" i="3"/>
  <c r="EW29" i="3" s="1"/>
  <c r="EZ28" i="3"/>
  <c r="EX28" i="3"/>
  <c r="EV28" i="3"/>
  <c r="EW28" i="3" s="1"/>
  <c r="EZ27" i="3"/>
  <c r="EX27" i="3"/>
  <c r="EV27" i="3"/>
  <c r="EW27" i="3" s="1"/>
  <c r="EZ26" i="3"/>
  <c r="EX26" i="3"/>
  <c r="EW26" i="3"/>
  <c r="EV26" i="3"/>
  <c r="EZ25" i="3"/>
  <c r="EX25" i="3"/>
  <c r="EV25" i="3"/>
  <c r="EW25" i="3" s="1"/>
  <c r="EZ24" i="3"/>
  <c r="EX24" i="3"/>
  <c r="EV24" i="3"/>
  <c r="EW24" i="3" s="1"/>
  <c r="EZ23" i="3"/>
  <c r="EX23" i="3"/>
  <c r="EV23" i="3"/>
  <c r="EW23" i="3" s="1"/>
  <c r="EZ22" i="3"/>
  <c r="EX22" i="3"/>
  <c r="EW22" i="3"/>
  <c r="EV22" i="3"/>
  <c r="EZ21" i="3"/>
  <c r="EX21" i="3"/>
  <c r="EV21" i="3"/>
  <c r="EW21" i="3" s="1"/>
  <c r="EZ20" i="3"/>
  <c r="EX20" i="3"/>
  <c r="EV20" i="3"/>
  <c r="EW20" i="3" s="1"/>
  <c r="EZ19" i="3"/>
  <c r="EX19" i="3"/>
  <c r="EV19" i="3"/>
  <c r="EW19" i="3" s="1"/>
  <c r="EZ18" i="3"/>
  <c r="EX18" i="3"/>
  <c r="EW18" i="3"/>
  <c r="EV18" i="3"/>
  <c r="EZ17" i="3"/>
  <c r="EX17" i="3"/>
  <c r="EV17" i="3"/>
  <c r="EW17" i="3" s="1"/>
  <c r="EZ16" i="3"/>
  <c r="EX16" i="3"/>
  <c r="EV16" i="3"/>
  <c r="EW16" i="3" s="1"/>
  <c r="EZ15" i="3"/>
  <c r="EX15" i="3"/>
  <c r="EV15" i="3"/>
  <c r="EW15" i="3" s="1"/>
  <c r="EZ14" i="3"/>
  <c r="EX14" i="3"/>
  <c r="EW14" i="3"/>
  <c r="EV14" i="3"/>
  <c r="EZ13" i="3"/>
  <c r="EX13" i="3"/>
  <c r="EV13" i="3"/>
  <c r="EW13" i="3" s="1"/>
  <c r="EZ12" i="3"/>
  <c r="EX12" i="3"/>
  <c r="EV12" i="3"/>
  <c r="EW12" i="3" s="1"/>
  <c r="EZ11" i="3"/>
  <c r="EX11" i="3"/>
  <c r="EV11" i="3"/>
  <c r="EW11" i="3" s="1"/>
  <c r="EZ10" i="3"/>
  <c r="EX10" i="3"/>
  <c r="EW10" i="3"/>
  <c r="EV10" i="3"/>
  <c r="EZ9" i="3"/>
  <c r="EX9" i="3"/>
  <c r="EV9" i="3"/>
  <c r="EW9" i="3" s="1"/>
  <c r="EZ8" i="3"/>
  <c r="EX8" i="3"/>
  <c r="EV8" i="3"/>
  <c r="EW8" i="3" s="1"/>
  <c r="EZ7" i="3"/>
  <c r="EX7" i="3"/>
  <c r="EV7" i="3"/>
  <c r="EW7" i="3" s="1"/>
  <c r="EZ6" i="3"/>
  <c r="EX6" i="3"/>
  <c r="EW6" i="3"/>
  <c r="EV6" i="3"/>
  <c r="EZ5" i="3"/>
  <c r="EX5" i="3"/>
  <c r="EV5" i="3"/>
  <c r="EW5" i="3" s="1"/>
  <c r="EM217" i="3"/>
  <c r="EK217" i="3"/>
  <c r="EI217" i="3"/>
  <c r="EJ217" i="3" s="1"/>
  <c r="EM216" i="3"/>
  <c r="EK216" i="3"/>
  <c r="EI216" i="3"/>
  <c r="EJ216" i="3" s="1"/>
  <c r="EM215" i="3"/>
  <c r="EK215" i="3"/>
  <c r="EI215" i="3"/>
  <c r="EJ215" i="3" s="1"/>
  <c r="EM214" i="3"/>
  <c r="EK214" i="3"/>
  <c r="EJ214" i="3"/>
  <c r="EI214" i="3"/>
  <c r="EM213" i="3"/>
  <c r="EK213" i="3"/>
  <c r="EI213" i="3"/>
  <c r="EJ213" i="3" s="1"/>
  <c r="EM212" i="3"/>
  <c r="EK212" i="3"/>
  <c r="EI212" i="3"/>
  <c r="EJ212" i="3" s="1"/>
  <c r="EM211" i="3"/>
  <c r="EK211" i="3"/>
  <c r="EI211" i="3"/>
  <c r="EJ211" i="3" s="1"/>
  <c r="EM210" i="3"/>
  <c r="EK210" i="3"/>
  <c r="EI210" i="3"/>
  <c r="EJ210" i="3" s="1"/>
  <c r="EM209" i="3"/>
  <c r="EK209" i="3"/>
  <c r="EI209" i="3"/>
  <c r="EJ209" i="3" s="1"/>
  <c r="EM208" i="3"/>
  <c r="EK208" i="3"/>
  <c r="EI208" i="3"/>
  <c r="EJ208" i="3" s="1"/>
  <c r="EM207" i="3"/>
  <c r="EK207" i="3"/>
  <c r="EI207" i="3"/>
  <c r="EJ207" i="3" s="1"/>
  <c r="EM206" i="3"/>
  <c r="EK206" i="3"/>
  <c r="EI206" i="3"/>
  <c r="EJ206" i="3" s="1"/>
  <c r="EM205" i="3"/>
  <c r="EK205" i="3"/>
  <c r="EI205" i="3"/>
  <c r="EJ205" i="3" s="1"/>
  <c r="EM204" i="3"/>
  <c r="EK204" i="3"/>
  <c r="EJ204" i="3"/>
  <c r="EI204" i="3"/>
  <c r="EM203" i="3"/>
  <c r="EK203" i="3"/>
  <c r="EI203" i="3"/>
  <c r="EJ203" i="3" s="1"/>
  <c r="EM202" i="3"/>
  <c r="EK202" i="3"/>
  <c r="EI202" i="3"/>
  <c r="EJ202" i="3" s="1"/>
  <c r="EM201" i="3"/>
  <c r="EK201" i="3"/>
  <c r="EI201" i="3"/>
  <c r="EJ201" i="3" s="1"/>
  <c r="EM200" i="3"/>
  <c r="EK200" i="3"/>
  <c r="EI200" i="3"/>
  <c r="EJ200" i="3" s="1"/>
  <c r="EM199" i="3"/>
  <c r="EK199" i="3"/>
  <c r="EI199" i="3"/>
  <c r="EJ199" i="3" s="1"/>
  <c r="EM198" i="3"/>
  <c r="EK198" i="3"/>
  <c r="EI198" i="3"/>
  <c r="EJ198" i="3" s="1"/>
  <c r="EM197" i="3"/>
  <c r="EK197" i="3"/>
  <c r="EI197" i="3"/>
  <c r="EJ197" i="3" s="1"/>
  <c r="EM196" i="3"/>
  <c r="EK196" i="3"/>
  <c r="EI196" i="3"/>
  <c r="EJ196" i="3" s="1"/>
  <c r="EM195" i="3"/>
  <c r="EK195" i="3"/>
  <c r="EI195" i="3"/>
  <c r="EJ195" i="3" s="1"/>
  <c r="EM194" i="3"/>
  <c r="EK194" i="3"/>
  <c r="EI194" i="3"/>
  <c r="EJ194" i="3" s="1"/>
  <c r="EM193" i="3"/>
  <c r="EK193" i="3"/>
  <c r="EI193" i="3"/>
  <c r="EJ193" i="3" s="1"/>
  <c r="EM192" i="3"/>
  <c r="EK192" i="3"/>
  <c r="EI192" i="3"/>
  <c r="EJ192" i="3" s="1"/>
  <c r="EM191" i="3"/>
  <c r="EK191" i="3"/>
  <c r="EI191" i="3"/>
  <c r="EJ191" i="3" s="1"/>
  <c r="EM190" i="3"/>
  <c r="EK190" i="3"/>
  <c r="EJ190" i="3"/>
  <c r="EI190" i="3"/>
  <c r="EM189" i="3"/>
  <c r="EK189" i="3"/>
  <c r="EI189" i="3"/>
  <c r="EJ189" i="3" s="1"/>
  <c r="EM188" i="3"/>
  <c r="EK188" i="3"/>
  <c r="EI188" i="3"/>
  <c r="EJ188" i="3" s="1"/>
  <c r="EM187" i="3"/>
  <c r="EK187" i="3"/>
  <c r="EI187" i="3"/>
  <c r="EJ187" i="3" s="1"/>
  <c r="EM186" i="3"/>
  <c r="EK186" i="3"/>
  <c r="EI186" i="3"/>
  <c r="EJ186" i="3" s="1"/>
  <c r="EM185" i="3"/>
  <c r="EK185" i="3"/>
  <c r="EI185" i="3"/>
  <c r="EJ185" i="3" s="1"/>
  <c r="EM184" i="3"/>
  <c r="EK184" i="3"/>
  <c r="EI184" i="3"/>
  <c r="EJ184" i="3" s="1"/>
  <c r="EM183" i="3"/>
  <c r="EK183" i="3"/>
  <c r="EI183" i="3"/>
  <c r="EJ183" i="3" s="1"/>
  <c r="EM182" i="3"/>
  <c r="EK182" i="3"/>
  <c r="EJ182" i="3"/>
  <c r="EI182" i="3"/>
  <c r="EM181" i="3"/>
  <c r="EK181" i="3"/>
  <c r="EI181" i="3"/>
  <c r="EJ181" i="3" s="1"/>
  <c r="EM180" i="3"/>
  <c r="EK180" i="3"/>
  <c r="EI180" i="3"/>
  <c r="EJ180" i="3" s="1"/>
  <c r="EM179" i="3"/>
  <c r="EK179" i="3"/>
  <c r="EI179" i="3"/>
  <c r="EJ179" i="3" s="1"/>
  <c r="EM178" i="3"/>
  <c r="EK178" i="3"/>
  <c r="EI178" i="3"/>
  <c r="EJ178" i="3" s="1"/>
  <c r="EM177" i="3"/>
  <c r="EK177" i="3"/>
  <c r="EI177" i="3"/>
  <c r="EJ177" i="3" s="1"/>
  <c r="EM176" i="3"/>
  <c r="EK176" i="3"/>
  <c r="EI176" i="3"/>
  <c r="EJ176" i="3" s="1"/>
  <c r="EM175" i="3"/>
  <c r="EK175" i="3"/>
  <c r="EI175" i="3"/>
  <c r="EJ175" i="3" s="1"/>
  <c r="EM174" i="3"/>
  <c r="EK174" i="3"/>
  <c r="EI174" i="3"/>
  <c r="EJ174" i="3" s="1"/>
  <c r="EM173" i="3"/>
  <c r="EK173" i="3"/>
  <c r="EI173" i="3"/>
  <c r="EJ173" i="3" s="1"/>
  <c r="EM172" i="3"/>
  <c r="EK172" i="3"/>
  <c r="EJ172" i="3"/>
  <c r="EI172" i="3"/>
  <c r="EM171" i="3"/>
  <c r="EK171" i="3"/>
  <c r="EI171" i="3"/>
  <c r="EJ171" i="3" s="1"/>
  <c r="EM170" i="3"/>
  <c r="EK170" i="3"/>
  <c r="EI170" i="3"/>
  <c r="EJ170" i="3" s="1"/>
  <c r="EM169" i="3"/>
  <c r="EK169" i="3"/>
  <c r="EI169" i="3"/>
  <c r="EJ169" i="3" s="1"/>
  <c r="EM168" i="3"/>
  <c r="EK168" i="3"/>
  <c r="EI168" i="3"/>
  <c r="EJ168" i="3" s="1"/>
  <c r="EM167" i="3"/>
  <c r="EK167" i="3"/>
  <c r="EI167" i="3"/>
  <c r="EJ167" i="3" s="1"/>
  <c r="EM166" i="3"/>
  <c r="EK166" i="3"/>
  <c r="EI166" i="3"/>
  <c r="EJ166" i="3" s="1"/>
  <c r="EM165" i="3"/>
  <c r="EK165" i="3"/>
  <c r="EI165" i="3"/>
  <c r="EJ165" i="3" s="1"/>
  <c r="EM164" i="3"/>
  <c r="EK164" i="3"/>
  <c r="EI164" i="3"/>
  <c r="EJ164" i="3" s="1"/>
  <c r="EM163" i="3"/>
  <c r="EK163" i="3"/>
  <c r="EI163" i="3"/>
  <c r="EJ163" i="3" s="1"/>
  <c r="EM162" i="3"/>
  <c r="EK162" i="3"/>
  <c r="EI162" i="3"/>
  <c r="EJ162" i="3" s="1"/>
  <c r="EM161" i="3"/>
  <c r="EK161" i="3"/>
  <c r="EI161" i="3"/>
  <c r="EJ161" i="3" s="1"/>
  <c r="EM160" i="3"/>
  <c r="EK160" i="3"/>
  <c r="EI160" i="3"/>
  <c r="EJ160" i="3" s="1"/>
  <c r="EM159" i="3"/>
  <c r="EK159" i="3"/>
  <c r="EI159" i="3"/>
  <c r="EJ159" i="3" s="1"/>
  <c r="EM158" i="3"/>
  <c r="EK158" i="3"/>
  <c r="EJ158" i="3"/>
  <c r="EI158" i="3"/>
  <c r="EM157" i="3"/>
  <c r="EK157" i="3"/>
  <c r="EI157" i="3"/>
  <c r="EJ157" i="3" s="1"/>
  <c r="EM156" i="3"/>
  <c r="EK156" i="3"/>
  <c r="EI156" i="3"/>
  <c r="EJ156" i="3" s="1"/>
  <c r="EM155" i="3"/>
  <c r="EK155" i="3"/>
  <c r="EI155" i="3"/>
  <c r="EJ155" i="3" s="1"/>
  <c r="EM154" i="3"/>
  <c r="EK154" i="3"/>
  <c r="EI154" i="3"/>
  <c r="EJ154" i="3" s="1"/>
  <c r="EM153" i="3"/>
  <c r="EK153" i="3"/>
  <c r="EI153" i="3"/>
  <c r="EJ153" i="3" s="1"/>
  <c r="EM152" i="3"/>
  <c r="EK152" i="3"/>
  <c r="EI152" i="3"/>
  <c r="EJ152" i="3" s="1"/>
  <c r="EM151" i="3"/>
  <c r="EK151" i="3"/>
  <c r="EI151" i="3"/>
  <c r="EJ151" i="3" s="1"/>
  <c r="EM150" i="3"/>
  <c r="EK150" i="3"/>
  <c r="EJ150" i="3"/>
  <c r="EI150" i="3"/>
  <c r="EM149" i="3"/>
  <c r="EK149" i="3"/>
  <c r="EI149" i="3"/>
  <c r="EJ149" i="3" s="1"/>
  <c r="EM148" i="3"/>
  <c r="EK148" i="3"/>
  <c r="EI148" i="3"/>
  <c r="EJ148" i="3" s="1"/>
  <c r="EM147" i="3"/>
  <c r="EK147" i="3"/>
  <c r="EI147" i="3"/>
  <c r="EJ147" i="3" s="1"/>
  <c r="EM146" i="3"/>
  <c r="EK146" i="3"/>
  <c r="EI146" i="3"/>
  <c r="EJ146" i="3" s="1"/>
  <c r="EM145" i="3"/>
  <c r="EK145" i="3"/>
  <c r="EI145" i="3"/>
  <c r="EJ145" i="3" s="1"/>
  <c r="EM144" i="3"/>
  <c r="EK144" i="3"/>
  <c r="EI144" i="3"/>
  <c r="EJ144" i="3" s="1"/>
  <c r="EM143" i="3"/>
  <c r="EK143" i="3"/>
  <c r="EI143" i="3"/>
  <c r="EJ143" i="3" s="1"/>
  <c r="EM142" i="3"/>
  <c r="EK142" i="3"/>
  <c r="EI142" i="3"/>
  <c r="EJ142" i="3" s="1"/>
  <c r="EM141" i="3"/>
  <c r="EK141" i="3"/>
  <c r="EI141" i="3"/>
  <c r="EJ141" i="3" s="1"/>
  <c r="EM140" i="3"/>
  <c r="EK140" i="3"/>
  <c r="EJ140" i="3"/>
  <c r="EI140" i="3"/>
  <c r="EM139" i="3"/>
  <c r="EK139" i="3"/>
  <c r="EI139" i="3"/>
  <c r="EJ139" i="3" s="1"/>
  <c r="EM138" i="3"/>
  <c r="EK138" i="3"/>
  <c r="EI138" i="3"/>
  <c r="EJ138" i="3" s="1"/>
  <c r="EM137" i="3"/>
  <c r="EK137" i="3"/>
  <c r="EI137" i="3"/>
  <c r="EJ137" i="3" s="1"/>
  <c r="EM136" i="3"/>
  <c r="EK136" i="3"/>
  <c r="EI136" i="3"/>
  <c r="EJ136" i="3" s="1"/>
  <c r="EM135" i="3"/>
  <c r="EK135" i="3"/>
  <c r="EI135" i="3"/>
  <c r="EJ135" i="3" s="1"/>
  <c r="EM134" i="3"/>
  <c r="EK134" i="3"/>
  <c r="EI134" i="3"/>
  <c r="EJ134" i="3" s="1"/>
  <c r="EM133" i="3"/>
  <c r="EK133" i="3"/>
  <c r="EI133" i="3"/>
  <c r="EJ133" i="3" s="1"/>
  <c r="EM132" i="3"/>
  <c r="EK132" i="3"/>
  <c r="EI132" i="3"/>
  <c r="EJ132" i="3" s="1"/>
  <c r="EM131" i="3"/>
  <c r="EK131" i="3"/>
  <c r="EI131" i="3"/>
  <c r="EJ131" i="3" s="1"/>
  <c r="EM130" i="3"/>
  <c r="EK130" i="3"/>
  <c r="EI130" i="3"/>
  <c r="EJ130" i="3" s="1"/>
  <c r="EM129" i="3"/>
  <c r="EK129" i="3"/>
  <c r="EI129" i="3"/>
  <c r="EJ129" i="3" s="1"/>
  <c r="EM128" i="3"/>
  <c r="EK128" i="3"/>
  <c r="EI128" i="3"/>
  <c r="EJ128" i="3" s="1"/>
  <c r="EM127" i="3"/>
  <c r="EK127" i="3"/>
  <c r="EI127" i="3"/>
  <c r="EJ127" i="3" s="1"/>
  <c r="EM126" i="3"/>
  <c r="EK126" i="3"/>
  <c r="EJ126" i="3"/>
  <c r="EI126" i="3"/>
  <c r="EM125" i="3"/>
  <c r="EK125" i="3"/>
  <c r="EI125" i="3"/>
  <c r="EJ125" i="3" s="1"/>
  <c r="EM124" i="3"/>
  <c r="EK124" i="3"/>
  <c r="EI124" i="3"/>
  <c r="EJ124" i="3" s="1"/>
  <c r="EM123" i="3"/>
  <c r="EK123" i="3"/>
  <c r="EI123" i="3"/>
  <c r="EJ123" i="3" s="1"/>
  <c r="EM122" i="3"/>
  <c r="EK122" i="3"/>
  <c r="EI122" i="3"/>
  <c r="EJ122" i="3" s="1"/>
  <c r="EM121" i="3"/>
  <c r="EK121" i="3"/>
  <c r="EI121" i="3"/>
  <c r="EJ121" i="3" s="1"/>
  <c r="EM120" i="3"/>
  <c r="EK120" i="3"/>
  <c r="EI120" i="3"/>
  <c r="EJ120" i="3" s="1"/>
  <c r="EM119" i="3"/>
  <c r="EK119" i="3"/>
  <c r="EI119" i="3"/>
  <c r="EJ119" i="3" s="1"/>
  <c r="EM118" i="3"/>
  <c r="EK118" i="3"/>
  <c r="EJ118" i="3"/>
  <c r="EI118" i="3"/>
  <c r="EM117" i="3"/>
  <c r="EK117" i="3"/>
  <c r="EI117" i="3"/>
  <c r="EJ117" i="3" s="1"/>
  <c r="EM116" i="3"/>
  <c r="EK116" i="3"/>
  <c r="EI116" i="3"/>
  <c r="EJ116" i="3" s="1"/>
  <c r="EM115" i="3"/>
  <c r="EK115" i="3"/>
  <c r="EI115" i="3"/>
  <c r="EJ115" i="3" s="1"/>
  <c r="EM114" i="3"/>
  <c r="EK114" i="3"/>
  <c r="EI114" i="3"/>
  <c r="EJ114" i="3" s="1"/>
  <c r="EM113" i="3"/>
  <c r="EK113" i="3"/>
  <c r="EI113" i="3"/>
  <c r="EJ113" i="3" s="1"/>
  <c r="EM112" i="3"/>
  <c r="EK112" i="3"/>
  <c r="EI112" i="3"/>
  <c r="EJ112" i="3" s="1"/>
  <c r="EM111" i="3"/>
  <c r="EK111" i="3"/>
  <c r="EI111" i="3"/>
  <c r="EJ111" i="3" s="1"/>
  <c r="EM110" i="3"/>
  <c r="EK110" i="3"/>
  <c r="EJ110" i="3"/>
  <c r="EI110" i="3"/>
  <c r="EM109" i="3"/>
  <c r="EK109" i="3"/>
  <c r="EI109" i="3"/>
  <c r="EJ109" i="3" s="1"/>
  <c r="EM108" i="3"/>
  <c r="EK108" i="3"/>
  <c r="EI108" i="3"/>
  <c r="EJ108" i="3" s="1"/>
  <c r="EM107" i="3"/>
  <c r="EK107" i="3"/>
  <c r="EI107" i="3"/>
  <c r="EJ107" i="3" s="1"/>
  <c r="EM106" i="3"/>
  <c r="EK106" i="3"/>
  <c r="EI106" i="3"/>
  <c r="EJ106" i="3" s="1"/>
  <c r="EM105" i="3"/>
  <c r="EK105" i="3"/>
  <c r="EI105" i="3"/>
  <c r="EJ105" i="3" s="1"/>
  <c r="EM104" i="3"/>
  <c r="EK104" i="3"/>
  <c r="EI104" i="3"/>
  <c r="EJ104" i="3" s="1"/>
  <c r="EM103" i="3"/>
  <c r="EK103" i="3"/>
  <c r="EI103" i="3"/>
  <c r="EJ103" i="3" s="1"/>
  <c r="EM102" i="3"/>
  <c r="EK102" i="3"/>
  <c r="EJ102" i="3"/>
  <c r="EI102" i="3"/>
  <c r="EM101" i="3"/>
  <c r="EK101" i="3"/>
  <c r="EI101" i="3"/>
  <c r="EJ101" i="3" s="1"/>
  <c r="EM100" i="3"/>
  <c r="EK100" i="3"/>
  <c r="EI100" i="3"/>
  <c r="EJ100" i="3" s="1"/>
  <c r="EM99" i="3"/>
  <c r="EK99" i="3"/>
  <c r="EI99" i="3"/>
  <c r="EJ99" i="3" s="1"/>
  <c r="EM98" i="3"/>
  <c r="EK98" i="3"/>
  <c r="EI98" i="3"/>
  <c r="EJ98" i="3" s="1"/>
  <c r="EM97" i="3"/>
  <c r="EK97" i="3"/>
  <c r="EI97" i="3"/>
  <c r="EJ97" i="3" s="1"/>
  <c r="EM96" i="3"/>
  <c r="EK96" i="3"/>
  <c r="EI96" i="3"/>
  <c r="EJ96" i="3" s="1"/>
  <c r="EM95" i="3"/>
  <c r="EK95" i="3"/>
  <c r="EI95" i="3"/>
  <c r="EJ95" i="3" s="1"/>
  <c r="EM94" i="3"/>
  <c r="EK94" i="3"/>
  <c r="EJ94" i="3"/>
  <c r="EI94" i="3"/>
  <c r="EM93" i="3"/>
  <c r="EK93" i="3"/>
  <c r="EI93" i="3"/>
  <c r="EJ93" i="3" s="1"/>
  <c r="EM92" i="3"/>
  <c r="EK92" i="3"/>
  <c r="EI92" i="3"/>
  <c r="EJ92" i="3" s="1"/>
  <c r="EM91" i="3"/>
  <c r="EK91" i="3"/>
  <c r="EI91" i="3"/>
  <c r="EJ91" i="3" s="1"/>
  <c r="EM90" i="3"/>
  <c r="EK90" i="3"/>
  <c r="EI90" i="3"/>
  <c r="EJ90" i="3" s="1"/>
  <c r="EM89" i="3"/>
  <c r="EK89" i="3"/>
  <c r="EI89" i="3"/>
  <c r="EJ89" i="3" s="1"/>
  <c r="EM88" i="3"/>
  <c r="EK88" i="3"/>
  <c r="EI88" i="3"/>
  <c r="EJ88" i="3" s="1"/>
  <c r="EM87" i="3"/>
  <c r="EK87" i="3"/>
  <c r="EI87" i="3"/>
  <c r="EJ87" i="3" s="1"/>
  <c r="EM86" i="3"/>
  <c r="EK86" i="3"/>
  <c r="EJ86" i="3"/>
  <c r="EI86" i="3"/>
  <c r="EM85" i="3"/>
  <c r="EK85" i="3"/>
  <c r="EI85" i="3"/>
  <c r="EJ85" i="3" s="1"/>
  <c r="EM84" i="3"/>
  <c r="EK84" i="3"/>
  <c r="EI84" i="3"/>
  <c r="EJ84" i="3" s="1"/>
  <c r="EM83" i="3"/>
  <c r="EK83" i="3"/>
  <c r="EI83" i="3"/>
  <c r="EJ83" i="3" s="1"/>
  <c r="EM82" i="3"/>
  <c r="EK82" i="3"/>
  <c r="EI82" i="3"/>
  <c r="EJ82" i="3" s="1"/>
  <c r="EM81" i="3"/>
  <c r="EK81" i="3"/>
  <c r="EI81" i="3"/>
  <c r="EJ81" i="3" s="1"/>
  <c r="EM80" i="3"/>
  <c r="EK80" i="3"/>
  <c r="EI80" i="3"/>
  <c r="EJ80" i="3" s="1"/>
  <c r="EM79" i="3"/>
  <c r="EK79" i="3"/>
  <c r="EI79" i="3"/>
  <c r="EJ79" i="3" s="1"/>
  <c r="EM78" i="3"/>
  <c r="EK78" i="3"/>
  <c r="EJ78" i="3"/>
  <c r="EI78" i="3"/>
  <c r="EM77" i="3"/>
  <c r="EK77" i="3"/>
  <c r="EI77" i="3"/>
  <c r="EJ77" i="3" s="1"/>
  <c r="EM76" i="3"/>
  <c r="EK76" i="3"/>
  <c r="EI76" i="3"/>
  <c r="EJ76" i="3" s="1"/>
  <c r="EM75" i="3"/>
  <c r="EK75" i="3"/>
  <c r="EI75" i="3"/>
  <c r="EJ75" i="3" s="1"/>
  <c r="EM74" i="3"/>
  <c r="EK74" i="3"/>
  <c r="EI74" i="3"/>
  <c r="EJ74" i="3" s="1"/>
  <c r="EM73" i="3"/>
  <c r="EK73" i="3"/>
  <c r="EI73" i="3"/>
  <c r="EJ73" i="3" s="1"/>
  <c r="EM72" i="3"/>
  <c r="EK72" i="3"/>
  <c r="EI72" i="3"/>
  <c r="EJ72" i="3" s="1"/>
  <c r="EM71" i="3"/>
  <c r="EK71" i="3"/>
  <c r="EI71" i="3"/>
  <c r="EJ71" i="3" s="1"/>
  <c r="EM70" i="3"/>
  <c r="EK70" i="3"/>
  <c r="EJ70" i="3"/>
  <c r="EI70" i="3"/>
  <c r="EM69" i="3"/>
  <c r="EK69" i="3"/>
  <c r="EI69" i="3"/>
  <c r="EJ69" i="3" s="1"/>
  <c r="EM68" i="3"/>
  <c r="EK68" i="3"/>
  <c r="EI68" i="3"/>
  <c r="EJ68" i="3" s="1"/>
  <c r="EM67" i="3"/>
  <c r="EK67" i="3"/>
  <c r="EI67" i="3"/>
  <c r="EJ67" i="3" s="1"/>
  <c r="EM66" i="3"/>
  <c r="EK66" i="3"/>
  <c r="EI66" i="3"/>
  <c r="EJ66" i="3" s="1"/>
  <c r="EM65" i="3"/>
  <c r="EK65" i="3"/>
  <c r="EI65" i="3"/>
  <c r="EJ65" i="3" s="1"/>
  <c r="EM64" i="3"/>
  <c r="EK64" i="3"/>
  <c r="EI64" i="3"/>
  <c r="EJ64" i="3" s="1"/>
  <c r="EM63" i="3"/>
  <c r="EK63" i="3"/>
  <c r="EI63" i="3"/>
  <c r="EJ63" i="3" s="1"/>
  <c r="EM62" i="3"/>
  <c r="EK62" i="3"/>
  <c r="EJ62" i="3"/>
  <c r="EI62" i="3"/>
  <c r="EM61" i="3"/>
  <c r="EK61" i="3"/>
  <c r="EI61" i="3"/>
  <c r="EJ61" i="3" s="1"/>
  <c r="EM60" i="3"/>
  <c r="EK60" i="3"/>
  <c r="EI60" i="3"/>
  <c r="EJ60" i="3" s="1"/>
  <c r="EM59" i="3"/>
  <c r="EK59" i="3"/>
  <c r="EI59" i="3"/>
  <c r="EJ59" i="3" s="1"/>
  <c r="EM58" i="3"/>
  <c r="EK58" i="3"/>
  <c r="EI58" i="3"/>
  <c r="EJ58" i="3" s="1"/>
  <c r="EM57" i="3"/>
  <c r="EK57" i="3"/>
  <c r="EI57" i="3"/>
  <c r="EJ57" i="3" s="1"/>
  <c r="EM56" i="3"/>
  <c r="EK56" i="3"/>
  <c r="EI56" i="3"/>
  <c r="EJ56" i="3" s="1"/>
  <c r="EM55" i="3"/>
  <c r="EK55" i="3"/>
  <c r="EI55" i="3"/>
  <c r="EJ55" i="3" s="1"/>
  <c r="EM54" i="3"/>
  <c r="EK54" i="3"/>
  <c r="EJ54" i="3"/>
  <c r="EI54" i="3"/>
  <c r="EM53" i="3"/>
  <c r="EK53" i="3"/>
  <c r="EI53" i="3"/>
  <c r="EJ53" i="3" s="1"/>
  <c r="EM52" i="3"/>
  <c r="EK52" i="3"/>
  <c r="EI52" i="3"/>
  <c r="EJ52" i="3" s="1"/>
  <c r="EM51" i="3"/>
  <c r="EK51" i="3"/>
  <c r="EI51" i="3"/>
  <c r="EJ51" i="3" s="1"/>
  <c r="EM50" i="3"/>
  <c r="EK50" i="3"/>
  <c r="EI50" i="3"/>
  <c r="EJ50" i="3" s="1"/>
  <c r="EM49" i="3"/>
  <c r="EK49" i="3"/>
  <c r="EI49" i="3"/>
  <c r="EJ49" i="3" s="1"/>
  <c r="EM48" i="3"/>
  <c r="EK48" i="3"/>
  <c r="EI48" i="3"/>
  <c r="EJ48" i="3" s="1"/>
  <c r="EM47" i="3"/>
  <c r="EK47" i="3"/>
  <c r="EI47" i="3"/>
  <c r="EJ47" i="3" s="1"/>
  <c r="EM46" i="3"/>
  <c r="EK46" i="3"/>
  <c r="EJ46" i="3"/>
  <c r="EI46" i="3"/>
  <c r="EM45" i="3"/>
  <c r="EK45" i="3"/>
  <c r="EI45" i="3"/>
  <c r="EJ45" i="3" s="1"/>
  <c r="EM44" i="3"/>
  <c r="EK44" i="3"/>
  <c r="EI44" i="3"/>
  <c r="EJ44" i="3" s="1"/>
  <c r="EM43" i="3"/>
  <c r="EK43" i="3"/>
  <c r="EI43" i="3"/>
  <c r="EJ43" i="3" s="1"/>
  <c r="EM42" i="3"/>
  <c r="EK42" i="3"/>
  <c r="EJ42" i="3"/>
  <c r="EI42" i="3"/>
  <c r="EM41" i="3"/>
  <c r="EK41" i="3"/>
  <c r="EI41" i="3"/>
  <c r="EJ41" i="3" s="1"/>
  <c r="EM40" i="3"/>
  <c r="EK40" i="3"/>
  <c r="EI40" i="3"/>
  <c r="EJ40" i="3" s="1"/>
  <c r="EM39" i="3"/>
  <c r="EK39" i="3"/>
  <c r="EI39" i="3"/>
  <c r="EJ39" i="3" s="1"/>
  <c r="EM38" i="3"/>
  <c r="EK38" i="3"/>
  <c r="EJ38" i="3"/>
  <c r="EI38" i="3"/>
  <c r="EM37" i="3"/>
  <c r="EK37" i="3"/>
  <c r="EI37" i="3"/>
  <c r="EJ37" i="3" s="1"/>
  <c r="EM36" i="3"/>
  <c r="EK36" i="3"/>
  <c r="EI36" i="3"/>
  <c r="EJ36" i="3" s="1"/>
  <c r="EM35" i="3"/>
  <c r="EK35" i="3"/>
  <c r="EI35" i="3"/>
  <c r="EJ35" i="3" s="1"/>
  <c r="EM34" i="3"/>
  <c r="EK34" i="3"/>
  <c r="EJ34" i="3"/>
  <c r="EI34" i="3"/>
  <c r="EM33" i="3"/>
  <c r="EK33" i="3"/>
  <c r="EI33" i="3"/>
  <c r="EJ33" i="3" s="1"/>
  <c r="EM32" i="3"/>
  <c r="EK32" i="3"/>
  <c r="EI32" i="3"/>
  <c r="EJ32" i="3" s="1"/>
  <c r="EM31" i="3"/>
  <c r="EK31" i="3"/>
  <c r="EI31" i="3"/>
  <c r="EJ31" i="3" s="1"/>
  <c r="EM30" i="3"/>
  <c r="EK30" i="3"/>
  <c r="EJ30" i="3"/>
  <c r="EI30" i="3"/>
  <c r="EM29" i="3"/>
  <c r="EK29" i="3"/>
  <c r="EI29" i="3"/>
  <c r="EJ29" i="3" s="1"/>
  <c r="EM28" i="3"/>
  <c r="EK28" i="3"/>
  <c r="EI28" i="3"/>
  <c r="EJ28" i="3" s="1"/>
  <c r="EM27" i="3"/>
  <c r="EK27" i="3"/>
  <c r="EI27" i="3"/>
  <c r="EJ27" i="3" s="1"/>
  <c r="EM26" i="3"/>
  <c r="EK26" i="3"/>
  <c r="EJ26" i="3"/>
  <c r="EI26" i="3"/>
  <c r="EM25" i="3"/>
  <c r="EK25" i="3"/>
  <c r="EI25" i="3"/>
  <c r="EJ25" i="3" s="1"/>
  <c r="EM24" i="3"/>
  <c r="EK24" i="3"/>
  <c r="EI24" i="3"/>
  <c r="EJ24" i="3" s="1"/>
  <c r="EM23" i="3"/>
  <c r="EK23" i="3"/>
  <c r="EI23" i="3"/>
  <c r="EJ23" i="3" s="1"/>
  <c r="EM22" i="3"/>
  <c r="EK22" i="3"/>
  <c r="EJ22" i="3"/>
  <c r="EI22" i="3"/>
  <c r="EM21" i="3"/>
  <c r="EK21" i="3"/>
  <c r="EI21" i="3"/>
  <c r="EJ21" i="3" s="1"/>
  <c r="EM20" i="3"/>
  <c r="EK20" i="3"/>
  <c r="EI20" i="3"/>
  <c r="EJ20" i="3" s="1"/>
  <c r="EM19" i="3"/>
  <c r="EK19" i="3"/>
  <c r="EI19" i="3"/>
  <c r="EJ19" i="3" s="1"/>
  <c r="EM18" i="3"/>
  <c r="EK18" i="3"/>
  <c r="EJ18" i="3"/>
  <c r="EI18" i="3"/>
  <c r="EM17" i="3"/>
  <c r="EK17" i="3"/>
  <c r="EI17" i="3"/>
  <c r="EJ17" i="3" s="1"/>
  <c r="EM16" i="3"/>
  <c r="EK16" i="3"/>
  <c r="EI16" i="3"/>
  <c r="EJ16" i="3" s="1"/>
  <c r="EM15" i="3"/>
  <c r="EK15" i="3"/>
  <c r="EI15" i="3"/>
  <c r="EJ15" i="3" s="1"/>
  <c r="EM14" i="3"/>
  <c r="EK14" i="3"/>
  <c r="EJ14" i="3"/>
  <c r="EI14" i="3"/>
  <c r="EM13" i="3"/>
  <c r="EK13" i="3"/>
  <c r="EI13" i="3"/>
  <c r="EJ13" i="3" s="1"/>
  <c r="EM12" i="3"/>
  <c r="EK12" i="3"/>
  <c r="EI12" i="3"/>
  <c r="EJ12" i="3" s="1"/>
  <c r="EM11" i="3"/>
  <c r="EK11" i="3"/>
  <c r="EI11" i="3"/>
  <c r="EJ11" i="3" s="1"/>
  <c r="EM10" i="3"/>
  <c r="EK10" i="3"/>
  <c r="EI10" i="3"/>
  <c r="EJ10" i="3" s="1"/>
  <c r="EM9" i="3"/>
  <c r="EK9" i="3"/>
  <c r="EI9" i="3"/>
  <c r="EJ9" i="3" s="1"/>
  <c r="EM8" i="3"/>
  <c r="EK8" i="3"/>
  <c r="EI8" i="3"/>
  <c r="EJ8" i="3" s="1"/>
  <c r="EM7" i="3"/>
  <c r="EK7" i="3"/>
  <c r="EI7" i="3"/>
  <c r="EJ7" i="3" s="1"/>
  <c r="EM6" i="3"/>
  <c r="EK6" i="3"/>
  <c r="EI6" i="3"/>
  <c r="EJ6" i="3" s="1"/>
  <c r="EM5" i="3"/>
  <c r="EK5" i="3"/>
  <c r="EI5" i="3"/>
  <c r="EJ5" i="3" s="1"/>
  <c r="DZ217" i="3"/>
  <c r="DX217" i="3"/>
  <c r="DV217" i="3"/>
  <c r="DW217" i="3" s="1"/>
  <c r="DZ216" i="3"/>
  <c r="DX216" i="3"/>
  <c r="DV216" i="3"/>
  <c r="DW216" i="3" s="1"/>
  <c r="DZ215" i="3"/>
  <c r="DX215" i="3"/>
  <c r="DV215" i="3"/>
  <c r="DW215" i="3" s="1"/>
  <c r="DZ214" i="3"/>
  <c r="DX214" i="3"/>
  <c r="DV214" i="3"/>
  <c r="DW214" i="3" s="1"/>
  <c r="DZ213" i="3"/>
  <c r="DX213" i="3"/>
  <c r="DV213" i="3"/>
  <c r="DW213" i="3" s="1"/>
  <c r="DZ212" i="3"/>
  <c r="DX212" i="3"/>
  <c r="DV212" i="3"/>
  <c r="DW212" i="3" s="1"/>
  <c r="DZ211" i="3"/>
  <c r="DX211" i="3"/>
  <c r="DV211" i="3"/>
  <c r="DW211" i="3" s="1"/>
  <c r="DZ210" i="3"/>
  <c r="DX210" i="3"/>
  <c r="DV210" i="3"/>
  <c r="DW210" i="3" s="1"/>
  <c r="DZ209" i="3"/>
  <c r="DX209" i="3"/>
  <c r="DV209" i="3"/>
  <c r="DW209" i="3" s="1"/>
  <c r="DZ208" i="3"/>
  <c r="DX208" i="3"/>
  <c r="DV208" i="3"/>
  <c r="DW208" i="3" s="1"/>
  <c r="DZ207" i="3"/>
  <c r="DX207" i="3"/>
  <c r="DV207" i="3"/>
  <c r="DW207" i="3" s="1"/>
  <c r="DZ206" i="3"/>
  <c r="DX206" i="3"/>
  <c r="DW206" i="3"/>
  <c r="DV206" i="3"/>
  <c r="DZ205" i="3"/>
  <c r="DX205" i="3"/>
  <c r="DV205" i="3"/>
  <c r="DW205" i="3" s="1"/>
  <c r="DZ204" i="3"/>
  <c r="DX204" i="3"/>
  <c r="DV204" i="3"/>
  <c r="DW204" i="3" s="1"/>
  <c r="DZ203" i="3"/>
  <c r="DX203" i="3"/>
  <c r="DV203" i="3"/>
  <c r="DW203" i="3" s="1"/>
  <c r="DZ202" i="3"/>
  <c r="DX202" i="3"/>
  <c r="DV202" i="3"/>
  <c r="DW202" i="3" s="1"/>
  <c r="DZ201" i="3"/>
  <c r="DX201" i="3"/>
  <c r="DV201" i="3"/>
  <c r="DW201" i="3" s="1"/>
  <c r="DZ200" i="3"/>
  <c r="DX200" i="3"/>
  <c r="DW200" i="3"/>
  <c r="DV200" i="3"/>
  <c r="DZ199" i="3"/>
  <c r="DX199" i="3"/>
  <c r="DV199" i="3"/>
  <c r="DW199" i="3" s="1"/>
  <c r="DZ198" i="3"/>
  <c r="DX198" i="3"/>
  <c r="DV198" i="3"/>
  <c r="DW198" i="3" s="1"/>
  <c r="DZ197" i="3"/>
  <c r="DX197" i="3"/>
  <c r="DV197" i="3"/>
  <c r="DW197" i="3" s="1"/>
  <c r="DZ196" i="3"/>
  <c r="DX196" i="3"/>
  <c r="DV196" i="3"/>
  <c r="DW196" i="3" s="1"/>
  <c r="DZ195" i="3"/>
  <c r="DX195" i="3"/>
  <c r="DV195" i="3"/>
  <c r="DW195" i="3" s="1"/>
  <c r="DZ194" i="3"/>
  <c r="DX194" i="3"/>
  <c r="DV194" i="3"/>
  <c r="DW194" i="3" s="1"/>
  <c r="DZ193" i="3"/>
  <c r="DX193" i="3"/>
  <c r="DV193" i="3"/>
  <c r="DW193" i="3" s="1"/>
  <c r="DZ192" i="3"/>
  <c r="DX192" i="3"/>
  <c r="DV192" i="3"/>
  <c r="DW192" i="3" s="1"/>
  <c r="DZ191" i="3"/>
  <c r="DX191" i="3"/>
  <c r="DV191" i="3"/>
  <c r="DW191" i="3" s="1"/>
  <c r="DZ190" i="3"/>
  <c r="DX190" i="3"/>
  <c r="DV190" i="3"/>
  <c r="DW190" i="3" s="1"/>
  <c r="DZ189" i="3"/>
  <c r="DX189" i="3"/>
  <c r="DV189" i="3"/>
  <c r="DW189" i="3" s="1"/>
  <c r="DZ188" i="3"/>
  <c r="DX188" i="3"/>
  <c r="DW188" i="3"/>
  <c r="DV188" i="3"/>
  <c r="DZ187" i="3"/>
  <c r="DX187" i="3"/>
  <c r="DV187" i="3"/>
  <c r="DW187" i="3" s="1"/>
  <c r="DZ186" i="3"/>
  <c r="DX186" i="3"/>
  <c r="DV186" i="3"/>
  <c r="DW186" i="3" s="1"/>
  <c r="DZ185" i="3"/>
  <c r="DX185" i="3"/>
  <c r="DV185" i="3"/>
  <c r="DW185" i="3" s="1"/>
  <c r="DZ184" i="3"/>
  <c r="DX184" i="3"/>
  <c r="DV184" i="3"/>
  <c r="DW184" i="3" s="1"/>
  <c r="DZ183" i="3"/>
  <c r="DX183" i="3"/>
  <c r="DV183" i="3"/>
  <c r="DW183" i="3" s="1"/>
  <c r="DZ182" i="3"/>
  <c r="DX182" i="3"/>
  <c r="DV182" i="3"/>
  <c r="DW182" i="3" s="1"/>
  <c r="DZ181" i="3"/>
  <c r="DX181" i="3"/>
  <c r="DV181" i="3"/>
  <c r="DW181" i="3" s="1"/>
  <c r="DZ180" i="3"/>
  <c r="DX180" i="3"/>
  <c r="DV180" i="3"/>
  <c r="DW180" i="3" s="1"/>
  <c r="DZ179" i="3"/>
  <c r="DX179" i="3"/>
  <c r="DV179" i="3"/>
  <c r="DW179" i="3" s="1"/>
  <c r="DZ178" i="3"/>
  <c r="DX178" i="3"/>
  <c r="DV178" i="3"/>
  <c r="DW178" i="3" s="1"/>
  <c r="DZ177" i="3"/>
  <c r="DX177" i="3"/>
  <c r="DV177" i="3"/>
  <c r="DW177" i="3" s="1"/>
  <c r="DZ176" i="3"/>
  <c r="DX176" i="3"/>
  <c r="DV176" i="3"/>
  <c r="DW176" i="3" s="1"/>
  <c r="DZ175" i="3"/>
  <c r="DX175" i="3"/>
  <c r="DV175" i="3"/>
  <c r="DW175" i="3" s="1"/>
  <c r="DZ174" i="3"/>
  <c r="DX174" i="3"/>
  <c r="DW174" i="3"/>
  <c r="DV174" i="3"/>
  <c r="DZ173" i="3"/>
  <c r="DX173" i="3"/>
  <c r="DV173" i="3"/>
  <c r="DW173" i="3" s="1"/>
  <c r="DZ172" i="3"/>
  <c r="DX172" i="3"/>
  <c r="DV172" i="3"/>
  <c r="DW172" i="3" s="1"/>
  <c r="DZ171" i="3"/>
  <c r="DX171" i="3"/>
  <c r="DV171" i="3"/>
  <c r="DW171" i="3" s="1"/>
  <c r="DZ170" i="3"/>
  <c r="DX170" i="3"/>
  <c r="DV170" i="3"/>
  <c r="DW170" i="3" s="1"/>
  <c r="DZ169" i="3"/>
  <c r="DX169" i="3"/>
  <c r="DV169" i="3"/>
  <c r="DW169" i="3" s="1"/>
  <c r="DZ168" i="3"/>
  <c r="DX168" i="3"/>
  <c r="DW168" i="3"/>
  <c r="DV168" i="3"/>
  <c r="DZ167" i="3"/>
  <c r="DX167" i="3"/>
  <c r="DV167" i="3"/>
  <c r="DW167" i="3" s="1"/>
  <c r="DZ166" i="3"/>
  <c r="DX166" i="3"/>
  <c r="DV166" i="3"/>
  <c r="DW166" i="3" s="1"/>
  <c r="DZ165" i="3"/>
  <c r="DX165" i="3"/>
  <c r="DV165" i="3"/>
  <c r="DW165" i="3" s="1"/>
  <c r="DZ164" i="3"/>
  <c r="DX164" i="3"/>
  <c r="DV164" i="3"/>
  <c r="DW164" i="3" s="1"/>
  <c r="DZ163" i="3"/>
  <c r="DX163" i="3"/>
  <c r="DV163" i="3"/>
  <c r="DW163" i="3" s="1"/>
  <c r="DZ162" i="3"/>
  <c r="DX162" i="3"/>
  <c r="DV162" i="3"/>
  <c r="DW162" i="3" s="1"/>
  <c r="DZ161" i="3"/>
  <c r="DX161" i="3"/>
  <c r="DV161" i="3"/>
  <c r="DW161" i="3" s="1"/>
  <c r="DZ160" i="3"/>
  <c r="DX160" i="3"/>
  <c r="DV160" i="3"/>
  <c r="DW160" i="3" s="1"/>
  <c r="DZ159" i="3"/>
  <c r="DX159" i="3"/>
  <c r="DV159" i="3"/>
  <c r="DW159" i="3" s="1"/>
  <c r="DZ158" i="3"/>
  <c r="DX158" i="3"/>
  <c r="DV158" i="3"/>
  <c r="DW158" i="3" s="1"/>
  <c r="DZ157" i="3"/>
  <c r="DX157" i="3"/>
  <c r="DV157" i="3"/>
  <c r="DW157" i="3" s="1"/>
  <c r="DZ156" i="3"/>
  <c r="DX156" i="3"/>
  <c r="DW156" i="3"/>
  <c r="DV156" i="3"/>
  <c r="DZ155" i="3"/>
  <c r="DX155" i="3"/>
  <c r="DV155" i="3"/>
  <c r="DW155" i="3" s="1"/>
  <c r="DZ154" i="3"/>
  <c r="DX154" i="3"/>
  <c r="DV154" i="3"/>
  <c r="DW154" i="3" s="1"/>
  <c r="DZ153" i="3"/>
  <c r="DX153" i="3"/>
  <c r="DV153" i="3"/>
  <c r="DW153" i="3" s="1"/>
  <c r="DZ152" i="3"/>
  <c r="DX152" i="3"/>
  <c r="DV152" i="3"/>
  <c r="DW152" i="3" s="1"/>
  <c r="DZ151" i="3"/>
  <c r="DX151" i="3"/>
  <c r="DV151" i="3"/>
  <c r="DW151" i="3" s="1"/>
  <c r="DZ150" i="3"/>
  <c r="DX150" i="3"/>
  <c r="DV150" i="3"/>
  <c r="DW150" i="3" s="1"/>
  <c r="DZ149" i="3"/>
  <c r="DX149" i="3"/>
  <c r="DV149" i="3"/>
  <c r="DW149" i="3" s="1"/>
  <c r="DZ148" i="3"/>
  <c r="DX148" i="3"/>
  <c r="DV148" i="3"/>
  <c r="DW148" i="3" s="1"/>
  <c r="DZ147" i="3"/>
  <c r="DX147" i="3"/>
  <c r="DV147" i="3"/>
  <c r="DW147" i="3" s="1"/>
  <c r="DZ146" i="3"/>
  <c r="DX146" i="3"/>
  <c r="DV146" i="3"/>
  <c r="DW146" i="3" s="1"/>
  <c r="DZ145" i="3"/>
  <c r="DX145" i="3"/>
  <c r="DV145" i="3"/>
  <c r="DW145" i="3" s="1"/>
  <c r="DZ144" i="3"/>
  <c r="DX144" i="3"/>
  <c r="DV144" i="3"/>
  <c r="DW144" i="3" s="1"/>
  <c r="DZ143" i="3"/>
  <c r="DX143" i="3"/>
  <c r="DV143" i="3"/>
  <c r="DW143" i="3" s="1"/>
  <c r="DZ142" i="3"/>
  <c r="DX142" i="3"/>
  <c r="DW142" i="3"/>
  <c r="DV142" i="3"/>
  <c r="DZ141" i="3"/>
  <c r="DX141" i="3"/>
  <c r="DV141" i="3"/>
  <c r="DW141" i="3" s="1"/>
  <c r="DZ140" i="3"/>
  <c r="DX140" i="3"/>
  <c r="DV140" i="3"/>
  <c r="DW140" i="3" s="1"/>
  <c r="DZ139" i="3"/>
  <c r="DX139" i="3"/>
  <c r="DV139" i="3"/>
  <c r="DW139" i="3" s="1"/>
  <c r="DZ138" i="3"/>
  <c r="DX138" i="3"/>
  <c r="DV138" i="3"/>
  <c r="DW138" i="3" s="1"/>
  <c r="DZ137" i="3"/>
  <c r="DX137" i="3"/>
  <c r="DV137" i="3"/>
  <c r="DW137" i="3" s="1"/>
  <c r="DZ136" i="3"/>
  <c r="DX136" i="3"/>
  <c r="DW136" i="3"/>
  <c r="DV136" i="3"/>
  <c r="DZ135" i="3"/>
  <c r="DX135" i="3"/>
  <c r="DV135" i="3"/>
  <c r="DW135" i="3" s="1"/>
  <c r="DZ134" i="3"/>
  <c r="DX134" i="3"/>
  <c r="DV134" i="3"/>
  <c r="DW134" i="3" s="1"/>
  <c r="DZ133" i="3"/>
  <c r="DX133" i="3"/>
  <c r="DV133" i="3"/>
  <c r="DW133" i="3" s="1"/>
  <c r="DZ132" i="3"/>
  <c r="DX132" i="3"/>
  <c r="DV132" i="3"/>
  <c r="DW132" i="3" s="1"/>
  <c r="DZ131" i="3"/>
  <c r="DX131" i="3"/>
  <c r="DV131" i="3"/>
  <c r="DW131" i="3" s="1"/>
  <c r="DZ130" i="3"/>
  <c r="DX130" i="3"/>
  <c r="DV130" i="3"/>
  <c r="DW130" i="3" s="1"/>
  <c r="DZ129" i="3"/>
  <c r="DX129" i="3"/>
  <c r="DV129" i="3"/>
  <c r="DW129" i="3" s="1"/>
  <c r="DZ128" i="3"/>
  <c r="DX128" i="3"/>
  <c r="DV128" i="3"/>
  <c r="DW128" i="3" s="1"/>
  <c r="DZ127" i="3"/>
  <c r="DX127" i="3"/>
  <c r="DV127" i="3"/>
  <c r="DW127" i="3" s="1"/>
  <c r="DZ126" i="3"/>
  <c r="DX126" i="3"/>
  <c r="DV126" i="3"/>
  <c r="DW126" i="3" s="1"/>
  <c r="DZ125" i="3"/>
  <c r="DX125" i="3"/>
  <c r="DV125" i="3"/>
  <c r="DW125" i="3" s="1"/>
  <c r="DZ124" i="3"/>
  <c r="DX124" i="3"/>
  <c r="DW124" i="3"/>
  <c r="DV124" i="3"/>
  <c r="DZ123" i="3"/>
  <c r="DX123" i="3"/>
  <c r="DV123" i="3"/>
  <c r="DW123" i="3" s="1"/>
  <c r="DZ122" i="3"/>
  <c r="DX122" i="3"/>
  <c r="DV122" i="3"/>
  <c r="DW122" i="3" s="1"/>
  <c r="DZ121" i="3"/>
  <c r="DX121" i="3"/>
  <c r="DV121" i="3"/>
  <c r="DW121" i="3" s="1"/>
  <c r="DZ120" i="3"/>
  <c r="DX120" i="3"/>
  <c r="DV120" i="3"/>
  <c r="DW120" i="3" s="1"/>
  <c r="DZ119" i="3"/>
  <c r="DX119" i="3"/>
  <c r="DV119" i="3"/>
  <c r="DW119" i="3" s="1"/>
  <c r="DZ118" i="3"/>
  <c r="DX118" i="3"/>
  <c r="DV118" i="3"/>
  <c r="DW118" i="3" s="1"/>
  <c r="DZ117" i="3"/>
  <c r="DX117" i="3"/>
  <c r="DV117" i="3"/>
  <c r="DW117" i="3" s="1"/>
  <c r="DZ116" i="3"/>
  <c r="DX116" i="3"/>
  <c r="DV116" i="3"/>
  <c r="DW116" i="3" s="1"/>
  <c r="DZ115" i="3"/>
  <c r="DX115" i="3"/>
  <c r="DV115" i="3"/>
  <c r="DW115" i="3" s="1"/>
  <c r="DZ114" i="3"/>
  <c r="DX114" i="3"/>
  <c r="DV114" i="3"/>
  <c r="DW114" i="3" s="1"/>
  <c r="DZ113" i="3"/>
  <c r="DX113" i="3"/>
  <c r="DV113" i="3"/>
  <c r="DW113" i="3" s="1"/>
  <c r="DZ112" i="3"/>
  <c r="DX112" i="3"/>
  <c r="DV112" i="3"/>
  <c r="DW112" i="3" s="1"/>
  <c r="DZ111" i="3"/>
  <c r="DX111" i="3"/>
  <c r="DV111" i="3"/>
  <c r="DW111" i="3" s="1"/>
  <c r="DZ110" i="3"/>
  <c r="DX110" i="3"/>
  <c r="DW110" i="3"/>
  <c r="DV110" i="3"/>
  <c r="DZ109" i="3"/>
  <c r="DX109" i="3"/>
  <c r="DV109" i="3"/>
  <c r="DW109" i="3" s="1"/>
  <c r="DZ108" i="3"/>
  <c r="DX108" i="3"/>
  <c r="DV108" i="3"/>
  <c r="DW108" i="3" s="1"/>
  <c r="DZ107" i="3"/>
  <c r="DX107" i="3"/>
  <c r="DV107" i="3"/>
  <c r="DW107" i="3" s="1"/>
  <c r="DZ106" i="3"/>
  <c r="DX106" i="3"/>
  <c r="DV106" i="3"/>
  <c r="DW106" i="3" s="1"/>
  <c r="DZ105" i="3"/>
  <c r="DX105" i="3"/>
  <c r="DV105" i="3"/>
  <c r="DW105" i="3" s="1"/>
  <c r="DZ104" i="3"/>
  <c r="DX104" i="3"/>
  <c r="DW104" i="3"/>
  <c r="DV104" i="3"/>
  <c r="DZ103" i="3"/>
  <c r="DX103" i="3"/>
  <c r="DV103" i="3"/>
  <c r="DW103" i="3" s="1"/>
  <c r="DZ102" i="3"/>
  <c r="DX102" i="3"/>
  <c r="DV102" i="3"/>
  <c r="DW102" i="3" s="1"/>
  <c r="DZ101" i="3"/>
  <c r="DX101" i="3"/>
  <c r="DV101" i="3"/>
  <c r="DW101" i="3" s="1"/>
  <c r="DZ100" i="3"/>
  <c r="DX100" i="3"/>
  <c r="DV100" i="3"/>
  <c r="DW100" i="3" s="1"/>
  <c r="DZ99" i="3"/>
  <c r="DX99" i="3"/>
  <c r="DV99" i="3"/>
  <c r="DW99" i="3" s="1"/>
  <c r="DZ98" i="3"/>
  <c r="DX98" i="3"/>
  <c r="DV98" i="3"/>
  <c r="DW98" i="3" s="1"/>
  <c r="DZ97" i="3"/>
  <c r="DX97" i="3"/>
  <c r="DV97" i="3"/>
  <c r="DW97" i="3" s="1"/>
  <c r="DZ96" i="3"/>
  <c r="DX96" i="3"/>
  <c r="DV96" i="3"/>
  <c r="DW96" i="3" s="1"/>
  <c r="DZ95" i="3"/>
  <c r="DX95" i="3"/>
  <c r="DV95" i="3"/>
  <c r="DW95" i="3" s="1"/>
  <c r="DZ94" i="3"/>
  <c r="DX94" i="3"/>
  <c r="DV94" i="3"/>
  <c r="DW94" i="3" s="1"/>
  <c r="DZ93" i="3"/>
  <c r="DX93" i="3"/>
  <c r="DV93" i="3"/>
  <c r="DW93" i="3" s="1"/>
  <c r="DZ92" i="3"/>
  <c r="DX92" i="3"/>
  <c r="DW92" i="3"/>
  <c r="DV92" i="3"/>
  <c r="DZ91" i="3"/>
  <c r="DX91" i="3"/>
  <c r="DV91" i="3"/>
  <c r="DW91" i="3" s="1"/>
  <c r="DZ90" i="3"/>
  <c r="DX90" i="3"/>
  <c r="DV90" i="3"/>
  <c r="DW90" i="3" s="1"/>
  <c r="DZ89" i="3"/>
  <c r="DX89" i="3"/>
  <c r="DV89" i="3"/>
  <c r="DW89" i="3" s="1"/>
  <c r="DZ88" i="3"/>
  <c r="DX88" i="3"/>
  <c r="DV88" i="3"/>
  <c r="DW88" i="3" s="1"/>
  <c r="DZ87" i="3"/>
  <c r="DX87" i="3"/>
  <c r="DV87" i="3"/>
  <c r="DW87" i="3" s="1"/>
  <c r="DZ86" i="3"/>
  <c r="DX86" i="3"/>
  <c r="DV86" i="3"/>
  <c r="DW86" i="3" s="1"/>
  <c r="DZ85" i="3"/>
  <c r="DX85" i="3"/>
  <c r="DV85" i="3"/>
  <c r="DW85" i="3" s="1"/>
  <c r="DZ84" i="3"/>
  <c r="DX84" i="3"/>
  <c r="DV84" i="3"/>
  <c r="DW84" i="3" s="1"/>
  <c r="DZ83" i="3"/>
  <c r="DX83" i="3"/>
  <c r="DV83" i="3"/>
  <c r="DW83" i="3" s="1"/>
  <c r="DZ82" i="3"/>
  <c r="DX82" i="3"/>
  <c r="DV82" i="3"/>
  <c r="DW82" i="3" s="1"/>
  <c r="DZ81" i="3"/>
  <c r="DX81" i="3"/>
  <c r="DV81" i="3"/>
  <c r="DW81" i="3" s="1"/>
  <c r="DZ80" i="3"/>
  <c r="DX80" i="3"/>
  <c r="DV80" i="3"/>
  <c r="DW80" i="3" s="1"/>
  <c r="DZ79" i="3"/>
  <c r="DX79" i="3"/>
  <c r="DV79" i="3"/>
  <c r="DW79" i="3" s="1"/>
  <c r="DZ78" i="3"/>
  <c r="DX78" i="3"/>
  <c r="DW78" i="3"/>
  <c r="DV78" i="3"/>
  <c r="DZ77" i="3"/>
  <c r="DX77" i="3"/>
  <c r="DV77" i="3"/>
  <c r="DW77" i="3" s="1"/>
  <c r="DZ76" i="3"/>
  <c r="DX76" i="3"/>
  <c r="DV76" i="3"/>
  <c r="DW76" i="3" s="1"/>
  <c r="DZ75" i="3"/>
  <c r="DX75" i="3"/>
  <c r="DV75" i="3"/>
  <c r="DW75" i="3" s="1"/>
  <c r="DZ74" i="3"/>
  <c r="DX74" i="3"/>
  <c r="DV74" i="3"/>
  <c r="DW74" i="3" s="1"/>
  <c r="DZ73" i="3"/>
  <c r="DX73" i="3"/>
  <c r="DV73" i="3"/>
  <c r="DW73" i="3" s="1"/>
  <c r="DZ72" i="3"/>
  <c r="DX72" i="3"/>
  <c r="DW72" i="3"/>
  <c r="DV72" i="3"/>
  <c r="DZ71" i="3"/>
  <c r="DX71" i="3"/>
  <c r="DV71" i="3"/>
  <c r="DW71" i="3" s="1"/>
  <c r="DZ70" i="3"/>
  <c r="DX70" i="3"/>
  <c r="DV70" i="3"/>
  <c r="DW70" i="3" s="1"/>
  <c r="DZ69" i="3"/>
  <c r="DX69" i="3"/>
  <c r="DV69" i="3"/>
  <c r="DW69" i="3" s="1"/>
  <c r="DZ68" i="3"/>
  <c r="DX68" i="3"/>
  <c r="DV68" i="3"/>
  <c r="DW68" i="3" s="1"/>
  <c r="DZ67" i="3"/>
  <c r="DX67" i="3"/>
  <c r="DV67" i="3"/>
  <c r="DW67" i="3" s="1"/>
  <c r="DZ66" i="3"/>
  <c r="DX66" i="3"/>
  <c r="DV66" i="3"/>
  <c r="DW66" i="3" s="1"/>
  <c r="DZ65" i="3"/>
  <c r="DX65" i="3"/>
  <c r="DV65" i="3"/>
  <c r="DW65" i="3" s="1"/>
  <c r="DZ64" i="3"/>
  <c r="DX64" i="3"/>
  <c r="DV64" i="3"/>
  <c r="DW64" i="3" s="1"/>
  <c r="DZ63" i="3"/>
  <c r="DX63" i="3"/>
  <c r="DV63" i="3"/>
  <c r="DW63" i="3" s="1"/>
  <c r="DZ62" i="3"/>
  <c r="DX62" i="3"/>
  <c r="DV62" i="3"/>
  <c r="DW62" i="3" s="1"/>
  <c r="DZ61" i="3"/>
  <c r="DX61" i="3"/>
  <c r="DV61" i="3"/>
  <c r="DW61" i="3" s="1"/>
  <c r="DZ60" i="3"/>
  <c r="DX60" i="3"/>
  <c r="DW60" i="3"/>
  <c r="DV60" i="3"/>
  <c r="DZ59" i="3"/>
  <c r="DX59" i="3"/>
  <c r="DV59" i="3"/>
  <c r="DW59" i="3" s="1"/>
  <c r="DZ58" i="3"/>
  <c r="DX58" i="3"/>
  <c r="DV58" i="3"/>
  <c r="DW58" i="3" s="1"/>
  <c r="DZ57" i="3"/>
  <c r="DX57" i="3"/>
  <c r="DV57" i="3"/>
  <c r="DW57" i="3" s="1"/>
  <c r="DZ56" i="3"/>
  <c r="DX56" i="3"/>
  <c r="DV56" i="3"/>
  <c r="DW56" i="3" s="1"/>
  <c r="DZ55" i="3"/>
  <c r="DX55" i="3"/>
  <c r="DV55" i="3"/>
  <c r="DW55" i="3" s="1"/>
  <c r="DZ54" i="3"/>
  <c r="DX54" i="3"/>
  <c r="DV54" i="3"/>
  <c r="DW54" i="3" s="1"/>
  <c r="DZ53" i="3"/>
  <c r="DX53" i="3"/>
  <c r="DV53" i="3"/>
  <c r="DW53" i="3" s="1"/>
  <c r="DZ52" i="3"/>
  <c r="DX52" i="3"/>
  <c r="DV52" i="3"/>
  <c r="DW52" i="3" s="1"/>
  <c r="DZ51" i="3"/>
  <c r="DX51" i="3"/>
  <c r="DV51" i="3"/>
  <c r="DW51" i="3" s="1"/>
  <c r="DZ50" i="3"/>
  <c r="DX50" i="3"/>
  <c r="DV50" i="3"/>
  <c r="DW50" i="3" s="1"/>
  <c r="DZ49" i="3"/>
  <c r="DX49" i="3"/>
  <c r="DV49" i="3"/>
  <c r="DW49" i="3" s="1"/>
  <c r="DZ48" i="3"/>
  <c r="DX48" i="3"/>
  <c r="DV48" i="3"/>
  <c r="DW48" i="3" s="1"/>
  <c r="DZ47" i="3"/>
  <c r="DX47" i="3"/>
  <c r="DV47" i="3"/>
  <c r="DW47" i="3" s="1"/>
  <c r="DZ46" i="3"/>
  <c r="DX46" i="3"/>
  <c r="DV46" i="3"/>
  <c r="DW46" i="3" s="1"/>
  <c r="DZ45" i="3"/>
  <c r="DX45" i="3"/>
  <c r="DW45" i="3"/>
  <c r="DV45" i="3"/>
  <c r="DZ44" i="3"/>
  <c r="DX44" i="3"/>
  <c r="DV44" i="3"/>
  <c r="DW44" i="3" s="1"/>
  <c r="DZ43" i="3"/>
  <c r="DX43" i="3"/>
  <c r="DV43" i="3"/>
  <c r="DW43" i="3" s="1"/>
  <c r="DZ42" i="3"/>
  <c r="DX42" i="3"/>
  <c r="DV42" i="3"/>
  <c r="DW42" i="3" s="1"/>
  <c r="DZ41" i="3"/>
  <c r="DX41" i="3"/>
  <c r="DW41" i="3"/>
  <c r="DV41" i="3"/>
  <c r="DZ40" i="3"/>
  <c r="DX40" i="3"/>
  <c r="DV40" i="3"/>
  <c r="DW40" i="3" s="1"/>
  <c r="DZ39" i="3"/>
  <c r="DX39" i="3"/>
  <c r="DV39" i="3"/>
  <c r="DW39" i="3" s="1"/>
  <c r="DZ38" i="3"/>
  <c r="DX38" i="3"/>
  <c r="DV38" i="3"/>
  <c r="DW38" i="3" s="1"/>
  <c r="DZ37" i="3"/>
  <c r="DX37" i="3"/>
  <c r="DW37" i="3"/>
  <c r="DV37" i="3"/>
  <c r="DZ36" i="3"/>
  <c r="DX36" i="3"/>
  <c r="DV36" i="3"/>
  <c r="DW36" i="3" s="1"/>
  <c r="DZ35" i="3"/>
  <c r="DX35" i="3"/>
  <c r="DV35" i="3"/>
  <c r="DW35" i="3" s="1"/>
  <c r="DZ34" i="3"/>
  <c r="DX34" i="3"/>
  <c r="DV34" i="3"/>
  <c r="DW34" i="3" s="1"/>
  <c r="DZ33" i="3"/>
  <c r="DX33" i="3"/>
  <c r="DW33" i="3"/>
  <c r="DV33" i="3"/>
  <c r="DZ32" i="3"/>
  <c r="DX32" i="3"/>
  <c r="DV32" i="3"/>
  <c r="DW32" i="3" s="1"/>
  <c r="DZ31" i="3"/>
  <c r="DX31" i="3"/>
  <c r="DV31" i="3"/>
  <c r="DW31" i="3" s="1"/>
  <c r="DZ30" i="3"/>
  <c r="DX30" i="3"/>
  <c r="DV30" i="3"/>
  <c r="DW30" i="3" s="1"/>
  <c r="DZ29" i="3"/>
  <c r="DX29" i="3"/>
  <c r="DW29" i="3"/>
  <c r="DV29" i="3"/>
  <c r="DZ28" i="3"/>
  <c r="DX28" i="3"/>
  <c r="DV28" i="3"/>
  <c r="DW28" i="3" s="1"/>
  <c r="DZ27" i="3"/>
  <c r="DX27" i="3"/>
  <c r="DV27" i="3"/>
  <c r="DW27" i="3" s="1"/>
  <c r="DZ26" i="3"/>
  <c r="DX26" i="3"/>
  <c r="DV26" i="3"/>
  <c r="DW26" i="3" s="1"/>
  <c r="DZ25" i="3"/>
  <c r="DX25" i="3"/>
  <c r="DW25" i="3"/>
  <c r="DV25" i="3"/>
  <c r="DZ24" i="3"/>
  <c r="DX24" i="3"/>
  <c r="DV24" i="3"/>
  <c r="DW24" i="3" s="1"/>
  <c r="DZ23" i="3"/>
  <c r="DX23" i="3"/>
  <c r="DV23" i="3"/>
  <c r="DW23" i="3" s="1"/>
  <c r="DZ22" i="3"/>
  <c r="DX22" i="3"/>
  <c r="DV22" i="3"/>
  <c r="DW22" i="3" s="1"/>
  <c r="DZ21" i="3"/>
  <c r="DX21" i="3"/>
  <c r="DW21" i="3"/>
  <c r="DV21" i="3"/>
  <c r="DZ20" i="3"/>
  <c r="DX20" i="3"/>
  <c r="DV20" i="3"/>
  <c r="DW20" i="3" s="1"/>
  <c r="DZ19" i="3"/>
  <c r="DX19" i="3"/>
  <c r="DV19" i="3"/>
  <c r="DW19" i="3" s="1"/>
  <c r="DZ18" i="3"/>
  <c r="DX18" i="3"/>
  <c r="DV18" i="3"/>
  <c r="DW18" i="3" s="1"/>
  <c r="DZ17" i="3"/>
  <c r="DX17" i="3"/>
  <c r="DW17" i="3"/>
  <c r="DV17" i="3"/>
  <c r="DZ16" i="3"/>
  <c r="DX16" i="3"/>
  <c r="DV16" i="3"/>
  <c r="DW16" i="3" s="1"/>
  <c r="DZ15" i="3"/>
  <c r="DX15" i="3"/>
  <c r="DV15" i="3"/>
  <c r="DW15" i="3" s="1"/>
  <c r="DZ14" i="3"/>
  <c r="DX14" i="3"/>
  <c r="DV14" i="3"/>
  <c r="DW14" i="3" s="1"/>
  <c r="DZ13" i="3"/>
  <c r="DX13" i="3"/>
  <c r="DW13" i="3"/>
  <c r="DV13" i="3"/>
  <c r="DZ12" i="3"/>
  <c r="DX12" i="3"/>
  <c r="DV12" i="3"/>
  <c r="DW12" i="3" s="1"/>
  <c r="DZ11" i="3"/>
  <c r="DX11" i="3"/>
  <c r="DV11" i="3"/>
  <c r="DW11" i="3" s="1"/>
  <c r="DZ10" i="3"/>
  <c r="DX10" i="3"/>
  <c r="DV10" i="3"/>
  <c r="DW10" i="3" s="1"/>
  <c r="DZ9" i="3"/>
  <c r="DX9" i="3"/>
  <c r="DW9" i="3"/>
  <c r="DV9" i="3"/>
  <c r="DZ8" i="3"/>
  <c r="DX8" i="3"/>
  <c r="DV8" i="3"/>
  <c r="DW8" i="3" s="1"/>
  <c r="DZ7" i="3"/>
  <c r="DX7" i="3"/>
  <c r="DV7" i="3"/>
  <c r="DW7" i="3" s="1"/>
  <c r="DZ6" i="3"/>
  <c r="DX6" i="3"/>
  <c r="DV6" i="3"/>
  <c r="DW6" i="3" s="1"/>
  <c r="DZ5" i="3"/>
  <c r="DX5" i="3"/>
  <c r="DW5" i="3"/>
  <c r="DV5" i="3"/>
  <c r="DM217" i="3"/>
  <c r="DK217" i="3"/>
  <c r="DI217" i="3"/>
  <c r="DJ217" i="3" s="1"/>
  <c r="DM216" i="3"/>
  <c r="DK216" i="3"/>
  <c r="DI216" i="3"/>
  <c r="DJ216" i="3" s="1"/>
  <c r="DM215" i="3"/>
  <c r="DK215" i="3"/>
  <c r="DI215" i="3"/>
  <c r="DJ215" i="3" s="1"/>
  <c r="DM214" i="3"/>
  <c r="DK214" i="3"/>
  <c r="DI214" i="3"/>
  <c r="DJ214" i="3" s="1"/>
  <c r="DM213" i="3"/>
  <c r="DK213" i="3"/>
  <c r="DI213" i="3"/>
  <c r="DJ213" i="3" s="1"/>
  <c r="DM212" i="3"/>
  <c r="DK212" i="3"/>
  <c r="DI212" i="3"/>
  <c r="DJ212" i="3" s="1"/>
  <c r="DM211" i="3"/>
  <c r="DK211" i="3"/>
  <c r="DI211" i="3"/>
  <c r="DJ211" i="3" s="1"/>
  <c r="DM210" i="3"/>
  <c r="DK210" i="3"/>
  <c r="DI210" i="3"/>
  <c r="DJ210" i="3" s="1"/>
  <c r="DM209" i="3"/>
  <c r="DK209" i="3"/>
  <c r="DI209" i="3"/>
  <c r="DJ209" i="3" s="1"/>
  <c r="DM208" i="3"/>
  <c r="DK208" i="3"/>
  <c r="DI208" i="3"/>
  <c r="DJ208" i="3" s="1"/>
  <c r="DM207" i="3"/>
  <c r="DK207" i="3"/>
  <c r="DI207" i="3"/>
  <c r="DJ207" i="3" s="1"/>
  <c r="DM206" i="3"/>
  <c r="DK206" i="3"/>
  <c r="DJ206" i="3"/>
  <c r="DI206" i="3"/>
  <c r="DM205" i="3"/>
  <c r="DK205" i="3"/>
  <c r="DI205" i="3"/>
  <c r="DJ205" i="3" s="1"/>
  <c r="DM204" i="3"/>
  <c r="DK204" i="3"/>
  <c r="DI204" i="3"/>
  <c r="DJ204" i="3" s="1"/>
  <c r="DM203" i="3"/>
  <c r="DK203" i="3"/>
  <c r="DI203" i="3"/>
  <c r="DJ203" i="3" s="1"/>
  <c r="DM202" i="3"/>
  <c r="DK202" i="3"/>
  <c r="DI202" i="3"/>
  <c r="DJ202" i="3" s="1"/>
  <c r="DM201" i="3"/>
  <c r="DK201" i="3"/>
  <c r="DI201" i="3"/>
  <c r="DJ201" i="3" s="1"/>
  <c r="DM200" i="3"/>
  <c r="DK200" i="3"/>
  <c r="DI200" i="3"/>
  <c r="DJ200" i="3" s="1"/>
  <c r="DM199" i="3"/>
  <c r="DK199" i="3"/>
  <c r="DI199" i="3"/>
  <c r="DJ199" i="3" s="1"/>
  <c r="DM198" i="3"/>
  <c r="DK198" i="3"/>
  <c r="DJ198" i="3"/>
  <c r="DI198" i="3"/>
  <c r="DM197" i="3"/>
  <c r="DK197" i="3"/>
  <c r="DI197" i="3"/>
  <c r="DJ197" i="3" s="1"/>
  <c r="DM196" i="3"/>
  <c r="DK196" i="3"/>
  <c r="DI196" i="3"/>
  <c r="DJ196" i="3" s="1"/>
  <c r="DM195" i="3"/>
  <c r="DK195" i="3"/>
  <c r="DI195" i="3"/>
  <c r="DJ195" i="3" s="1"/>
  <c r="DM194" i="3"/>
  <c r="DK194" i="3"/>
  <c r="DI194" i="3"/>
  <c r="DJ194" i="3" s="1"/>
  <c r="DM193" i="3"/>
  <c r="DK193" i="3"/>
  <c r="DI193" i="3"/>
  <c r="DJ193" i="3" s="1"/>
  <c r="DM192" i="3"/>
  <c r="DK192" i="3"/>
  <c r="DI192" i="3"/>
  <c r="DJ192" i="3" s="1"/>
  <c r="DM191" i="3"/>
  <c r="DK191" i="3"/>
  <c r="DI191" i="3"/>
  <c r="DJ191" i="3" s="1"/>
  <c r="DM190" i="3"/>
  <c r="DK190" i="3"/>
  <c r="DI190" i="3"/>
  <c r="DJ190" i="3" s="1"/>
  <c r="DM189" i="3"/>
  <c r="DK189" i="3"/>
  <c r="DI189" i="3"/>
  <c r="DJ189" i="3" s="1"/>
  <c r="DM188" i="3"/>
  <c r="DK188" i="3"/>
  <c r="DJ188" i="3"/>
  <c r="DI188" i="3"/>
  <c r="DM187" i="3"/>
  <c r="DK187" i="3"/>
  <c r="DI187" i="3"/>
  <c r="DJ187" i="3" s="1"/>
  <c r="DM186" i="3"/>
  <c r="DK186" i="3"/>
  <c r="DI186" i="3"/>
  <c r="DJ186" i="3" s="1"/>
  <c r="DM185" i="3"/>
  <c r="DK185" i="3"/>
  <c r="DI185" i="3"/>
  <c r="DJ185" i="3" s="1"/>
  <c r="DM184" i="3"/>
  <c r="DK184" i="3"/>
  <c r="DI184" i="3"/>
  <c r="DJ184" i="3" s="1"/>
  <c r="DM183" i="3"/>
  <c r="DK183" i="3"/>
  <c r="DI183" i="3"/>
  <c r="DJ183" i="3" s="1"/>
  <c r="DM182" i="3"/>
  <c r="DK182" i="3"/>
  <c r="DI182" i="3"/>
  <c r="DJ182" i="3" s="1"/>
  <c r="DM181" i="3"/>
  <c r="DK181" i="3"/>
  <c r="DI181" i="3"/>
  <c r="DJ181" i="3" s="1"/>
  <c r="DM180" i="3"/>
  <c r="DK180" i="3"/>
  <c r="DI180" i="3"/>
  <c r="DJ180" i="3" s="1"/>
  <c r="DM179" i="3"/>
  <c r="DK179" i="3"/>
  <c r="DI179" i="3"/>
  <c r="DJ179" i="3" s="1"/>
  <c r="DM178" i="3"/>
  <c r="DK178" i="3"/>
  <c r="DI178" i="3"/>
  <c r="DJ178" i="3" s="1"/>
  <c r="DM177" i="3"/>
  <c r="DK177" i="3"/>
  <c r="DI177" i="3"/>
  <c r="DJ177" i="3" s="1"/>
  <c r="DM176" i="3"/>
  <c r="DK176" i="3"/>
  <c r="DI176" i="3"/>
  <c r="DJ176" i="3" s="1"/>
  <c r="DM175" i="3"/>
  <c r="DK175" i="3"/>
  <c r="DI175" i="3"/>
  <c r="DJ175" i="3" s="1"/>
  <c r="DM174" i="3"/>
  <c r="DK174" i="3"/>
  <c r="DJ174" i="3"/>
  <c r="DI174" i="3"/>
  <c r="DM173" i="3"/>
  <c r="DK173" i="3"/>
  <c r="DI173" i="3"/>
  <c r="DJ173" i="3" s="1"/>
  <c r="DM172" i="3"/>
  <c r="DK172" i="3"/>
  <c r="DI172" i="3"/>
  <c r="DJ172" i="3" s="1"/>
  <c r="DM171" i="3"/>
  <c r="DK171" i="3"/>
  <c r="DI171" i="3"/>
  <c r="DJ171" i="3" s="1"/>
  <c r="DM170" i="3"/>
  <c r="DK170" i="3"/>
  <c r="DI170" i="3"/>
  <c r="DJ170" i="3" s="1"/>
  <c r="DM169" i="3"/>
  <c r="DK169" i="3"/>
  <c r="DI169" i="3"/>
  <c r="DJ169" i="3" s="1"/>
  <c r="DM168" i="3"/>
  <c r="DK168" i="3"/>
  <c r="DI168" i="3"/>
  <c r="DJ168" i="3" s="1"/>
  <c r="DM167" i="3"/>
  <c r="DK167" i="3"/>
  <c r="DI167" i="3"/>
  <c r="DJ167" i="3" s="1"/>
  <c r="DM166" i="3"/>
  <c r="DK166" i="3"/>
  <c r="DJ166" i="3"/>
  <c r="DI166" i="3"/>
  <c r="DM165" i="3"/>
  <c r="DK165" i="3"/>
  <c r="DI165" i="3"/>
  <c r="DJ165" i="3" s="1"/>
  <c r="DM164" i="3"/>
  <c r="DK164" i="3"/>
  <c r="DI164" i="3"/>
  <c r="DJ164" i="3" s="1"/>
  <c r="DM163" i="3"/>
  <c r="DK163" i="3"/>
  <c r="DI163" i="3"/>
  <c r="DJ163" i="3" s="1"/>
  <c r="DM162" i="3"/>
  <c r="DK162" i="3"/>
  <c r="DI162" i="3"/>
  <c r="DJ162" i="3" s="1"/>
  <c r="DM161" i="3"/>
  <c r="DK161" i="3"/>
  <c r="DI161" i="3"/>
  <c r="DJ161" i="3" s="1"/>
  <c r="DM160" i="3"/>
  <c r="DK160" i="3"/>
  <c r="DI160" i="3"/>
  <c r="DJ160" i="3" s="1"/>
  <c r="DM159" i="3"/>
  <c r="DK159" i="3"/>
  <c r="DI159" i="3"/>
  <c r="DJ159" i="3" s="1"/>
  <c r="DM158" i="3"/>
  <c r="DK158" i="3"/>
  <c r="DI158" i="3"/>
  <c r="DJ158" i="3" s="1"/>
  <c r="DM157" i="3"/>
  <c r="DK157" i="3"/>
  <c r="DI157" i="3"/>
  <c r="DJ157" i="3" s="1"/>
  <c r="DM156" i="3"/>
  <c r="DK156" i="3"/>
  <c r="DJ156" i="3"/>
  <c r="DI156" i="3"/>
  <c r="DM155" i="3"/>
  <c r="DK155" i="3"/>
  <c r="DI155" i="3"/>
  <c r="DJ155" i="3" s="1"/>
  <c r="DM154" i="3"/>
  <c r="DK154" i="3"/>
  <c r="DI154" i="3"/>
  <c r="DJ154" i="3" s="1"/>
  <c r="DM153" i="3"/>
  <c r="DK153" i="3"/>
  <c r="DI153" i="3"/>
  <c r="DJ153" i="3" s="1"/>
  <c r="DM152" i="3"/>
  <c r="DK152" i="3"/>
  <c r="DI152" i="3"/>
  <c r="DJ152" i="3" s="1"/>
  <c r="DM151" i="3"/>
  <c r="DK151" i="3"/>
  <c r="DI151" i="3"/>
  <c r="DJ151" i="3" s="1"/>
  <c r="DM150" i="3"/>
  <c r="DK150" i="3"/>
  <c r="DI150" i="3"/>
  <c r="DJ150" i="3" s="1"/>
  <c r="DM149" i="3"/>
  <c r="DK149" i="3"/>
  <c r="DI149" i="3"/>
  <c r="DJ149" i="3" s="1"/>
  <c r="DM148" i="3"/>
  <c r="DK148" i="3"/>
  <c r="DI148" i="3"/>
  <c r="DJ148" i="3" s="1"/>
  <c r="DM147" i="3"/>
  <c r="DK147" i="3"/>
  <c r="DI147" i="3"/>
  <c r="DJ147" i="3" s="1"/>
  <c r="DM146" i="3"/>
  <c r="DK146" i="3"/>
  <c r="DI146" i="3"/>
  <c r="DJ146" i="3" s="1"/>
  <c r="DM145" i="3"/>
  <c r="DK145" i="3"/>
  <c r="DI145" i="3"/>
  <c r="DJ145" i="3" s="1"/>
  <c r="DM144" i="3"/>
  <c r="DK144" i="3"/>
  <c r="DI144" i="3"/>
  <c r="DJ144" i="3" s="1"/>
  <c r="DM143" i="3"/>
  <c r="DK143" i="3"/>
  <c r="DI143" i="3"/>
  <c r="DJ143" i="3" s="1"/>
  <c r="DM142" i="3"/>
  <c r="DK142" i="3"/>
  <c r="DJ142" i="3"/>
  <c r="DI142" i="3"/>
  <c r="DM141" i="3"/>
  <c r="DK141" i="3"/>
  <c r="DI141" i="3"/>
  <c r="DJ141" i="3" s="1"/>
  <c r="DM140" i="3"/>
  <c r="DK140" i="3"/>
  <c r="DI140" i="3"/>
  <c r="DJ140" i="3" s="1"/>
  <c r="DM139" i="3"/>
  <c r="DK139" i="3"/>
  <c r="DI139" i="3"/>
  <c r="DJ139" i="3" s="1"/>
  <c r="DM138" i="3"/>
  <c r="DK138" i="3"/>
  <c r="DI138" i="3"/>
  <c r="DJ138" i="3" s="1"/>
  <c r="DM137" i="3"/>
  <c r="DK137" i="3"/>
  <c r="DI137" i="3"/>
  <c r="DJ137" i="3" s="1"/>
  <c r="DM136" i="3"/>
  <c r="DK136" i="3"/>
  <c r="DI136" i="3"/>
  <c r="DJ136" i="3" s="1"/>
  <c r="DM135" i="3"/>
  <c r="DK135" i="3"/>
  <c r="DI135" i="3"/>
  <c r="DJ135" i="3" s="1"/>
  <c r="DM134" i="3"/>
  <c r="DK134" i="3"/>
  <c r="DJ134" i="3"/>
  <c r="DI134" i="3"/>
  <c r="DM133" i="3"/>
  <c r="DK133" i="3"/>
  <c r="DI133" i="3"/>
  <c r="DJ133" i="3" s="1"/>
  <c r="DM132" i="3"/>
  <c r="DK132" i="3"/>
  <c r="DI132" i="3"/>
  <c r="DJ132" i="3" s="1"/>
  <c r="DM131" i="3"/>
  <c r="DK131" i="3"/>
  <c r="DI131" i="3"/>
  <c r="DJ131" i="3" s="1"/>
  <c r="DM130" i="3"/>
  <c r="DK130" i="3"/>
  <c r="DI130" i="3"/>
  <c r="DJ130" i="3" s="1"/>
  <c r="DM129" i="3"/>
  <c r="DK129" i="3"/>
  <c r="DI129" i="3"/>
  <c r="DJ129" i="3" s="1"/>
  <c r="DM128" i="3"/>
  <c r="DK128" i="3"/>
  <c r="DI128" i="3"/>
  <c r="DJ128" i="3" s="1"/>
  <c r="DM127" i="3"/>
  <c r="DK127" i="3"/>
  <c r="DI127" i="3"/>
  <c r="DJ127" i="3" s="1"/>
  <c r="DM126" i="3"/>
  <c r="DK126" i="3"/>
  <c r="DI126" i="3"/>
  <c r="DJ126" i="3" s="1"/>
  <c r="DM125" i="3"/>
  <c r="DK125" i="3"/>
  <c r="DI125" i="3"/>
  <c r="DJ125" i="3" s="1"/>
  <c r="DM124" i="3"/>
  <c r="DK124" i="3"/>
  <c r="DJ124" i="3"/>
  <c r="DI124" i="3"/>
  <c r="DM123" i="3"/>
  <c r="DK123" i="3"/>
  <c r="DI123" i="3"/>
  <c r="DJ123" i="3" s="1"/>
  <c r="DM122" i="3"/>
  <c r="DK122" i="3"/>
  <c r="DI122" i="3"/>
  <c r="DJ122" i="3" s="1"/>
  <c r="DM121" i="3"/>
  <c r="DK121" i="3"/>
  <c r="DI121" i="3"/>
  <c r="DJ121" i="3" s="1"/>
  <c r="DM120" i="3"/>
  <c r="DK120" i="3"/>
  <c r="DI120" i="3"/>
  <c r="DJ120" i="3" s="1"/>
  <c r="DM119" i="3"/>
  <c r="DK119" i="3"/>
  <c r="DI119" i="3"/>
  <c r="DJ119" i="3" s="1"/>
  <c r="DM118" i="3"/>
  <c r="DK118" i="3"/>
  <c r="DI118" i="3"/>
  <c r="DJ118" i="3" s="1"/>
  <c r="DM117" i="3"/>
  <c r="DK117" i="3"/>
  <c r="DI117" i="3"/>
  <c r="DJ117" i="3" s="1"/>
  <c r="DM116" i="3"/>
  <c r="DK116" i="3"/>
  <c r="DI116" i="3"/>
  <c r="DJ116" i="3" s="1"/>
  <c r="DM115" i="3"/>
  <c r="DK115" i="3"/>
  <c r="DI115" i="3"/>
  <c r="DJ115" i="3" s="1"/>
  <c r="DM114" i="3"/>
  <c r="DK114" i="3"/>
  <c r="DI114" i="3"/>
  <c r="DJ114" i="3" s="1"/>
  <c r="DM113" i="3"/>
  <c r="DK113" i="3"/>
  <c r="DI113" i="3"/>
  <c r="DJ113" i="3" s="1"/>
  <c r="DM112" i="3"/>
  <c r="DK112" i="3"/>
  <c r="DI112" i="3"/>
  <c r="DJ112" i="3" s="1"/>
  <c r="DM111" i="3"/>
  <c r="DK111" i="3"/>
  <c r="DI111" i="3"/>
  <c r="DJ111" i="3" s="1"/>
  <c r="DM110" i="3"/>
  <c r="DK110" i="3"/>
  <c r="DJ110" i="3"/>
  <c r="DI110" i="3"/>
  <c r="DM109" i="3"/>
  <c r="DK109" i="3"/>
  <c r="DI109" i="3"/>
  <c r="DJ109" i="3" s="1"/>
  <c r="DM108" i="3"/>
  <c r="DK108" i="3"/>
  <c r="DI108" i="3"/>
  <c r="DJ108" i="3" s="1"/>
  <c r="DM107" i="3"/>
  <c r="DK107" i="3"/>
  <c r="DI107" i="3"/>
  <c r="DJ107" i="3" s="1"/>
  <c r="DM106" i="3"/>
  <c r="DK106" i="3"/>
  <c r="DI106" i="3"/>
  <c r="DJ106" i="3" s="1"/>
  <c r="DM105" i="3"/>
  <c r="DK105" i="3"/>
  <c r="DI105" i="3"/>
  <c r="DJ105" i="3" s="1"/>
  <c r="DM104" i="3"/>
  <c r="DK104" i="3"/>
  <c r="DI104" i="3"/>
  <c r="DJ104" i="3" s="1"/>
  <c r="DM103" i="3"/>
  <c r="DK103" i="3"/>
  <c r="DI103" i="3"/>
  <c r="DJ103" i="3" s="1"/>
  <c r="DM102" i="3"/>
  <c r="DK102" i="3"/>
  <c r="DJ102" i="3"/>
  <c r="DI102" i="3"/>
  <c r="DM101" i="3"/>
  <c r="DK101" i="3"/>
  <c r="DI101" i="3"/>
  <c r="DJ101" i="3" s="1"/>
  <c r="DM100" i="3"/>
  <c r="DK100" i="3"/>
  <c r="DI100" i="3"/>
  <c r="DJ100" i="3" s="1"/>
  <c r="DM99" i="3"/>
  <c r="DK99" i="3"/>
  <c r="DI99" i="3"/>
  <c r="DJ99" i="3" s="1"/>
  <c r="DM98" i="3"/>
  <c r="DK98" i="3"/>
  <c r="DI98" i="3"/>
  <c r="DJ98" i="3" s="1"/>
  <c r="DM97" i="3"/>
  <c r="DK97" i="3"/>
  <c r="DI97" i="3"/>
  <c r="DJ97" i="3" s="1"/>
  <c r="DM96" i="3"/>
  <c r="DK96" i="3"/>
  <c r="DI96" i="3"/>
  <c r="DJ96" i="3" s="1"/>
  <c r="DM95" i="3"/>
  <c r="DK95" i="3"/>
  <c r="DI95" i="3"/>
  <c r="DJ95" i="3" s="1"/>
  <c r="DM94" i="3"/>
  <c r="DK94" i="3"/>
  <c r="DI94" i="3"/>
  <c r="DJ94" i="3" s="1"/>
  <c r="DM93" i="3"/>
  <c r="DK93" i="3"/>
  <c r="DI93" i="3"/>
  <c r="DJ93" i="3" s="1"/>
  <c r="DM92" i="3"/>
  <c r="DK92" i="3"/>
  <c r="DJ92" i="3"/>
  <c r="DI92" i="3"/>
  <c r="DM91" i="3"/>
  <c r="DK91" i="3"/>
  <c r="DI91" i="3"/>
  <c r="DJ91" i="3" s="1"/>
  <c r="DM90" i="3"/>
  <c r="DK90" i="3"/>
  <c r="DI90" i="3"/>
  <c r="DJ90" i="3" s="1"/>
  <c r="DM89" i="3"/>
  <c r="DK89" i="3"/>
  <c r="DI89" i="3"/>
  <c r="DJ89" i="3" s="1"/>
  <c r="DM88" i="3"/>
  <c r="DK88" i="3"/>
  <c r="DI88" i="3"/>
  <c r="DJ88" i="3" s="1"/>
  <c r="DM87" i="3"/>
  <c r="DK87" i="3"/>
  <c r="DI87" i="3"/>
  <c r="DJ87" i="3" s="1"/>
  <c r="DM86" i="3"/>
  <c r="DK86" i="3"/>
  <c r="DI86" i="3"/>
  <c r="DJ86" i="3" s="1"/>
  <c r="DM85" i="3"/>
  <c r="DK85" i="3"/>
  <c r="DI85" i="3"/>
  <c r="DJ85" i="3" s="1"/>
  <c r="DM84" i="3"/>
  <c r="DK84" i="3"/>
  <c r="DI84" i="3"/>
  <c r="DJ84" i="3" s="1"/>
  <c r="DM83" i="3"/>
  <c r="DK83" i="3"/>
  <c r="DI83" i="3"/>
  <c r="DJ83" i="3" s="1"/>
  <c r="DM82" i="3"/>
  <c r="DK82" i="3"/>
  <c r="DI82" i="3"/>
  <c r="DJ82" i="3" s="1"/>
  <c r="DM81" i="3"/>
  <c r="DK81" i="3"/>
  <c r="DI81" i="3"/>
  <c r="DJ81" i="3" s="1"/>
  <c r="DM80" i="3"/>
  <c r="DK80" i="3"/>
  <c r="DI80" i="3"/>
  <c r="DJ80" i="3" s="1"/>
  <c r="DM79" i="3"/>
  <c r="DK79" i="3"/>
  <c r="DI79" i="3"/>
  <c r="DJ79" i="3" s="1"/>
  <c r="DM78" i="3"/>
  <c r="DK78" i="3"/>
  <c r="DJ78" i="3"/>
  <c r="DI78" i="3"/>
  <c r="DM77" i="3"/>
  <c r="DK77" i="3"/>
  <c r="DI77" i="3"/>
  <c r="DJ77" i="3" s="1"/>
  <c r="DM76" i="3"/>
  <c r="DK76" i="3"/>
  <c r="DI76" i="3"/>
  <c r="DJ76" i="3" s="1"/>
  <c r="DM75" i="3"/>
  <c r="DK75" i="3"/>
  <c r="DI75" i="3"/>
  <c r="DJ75" i="3" s="1"/>
  <c r="DM74" i="3"/>
  <c r="DK74" i="3"/>
  <c r="DI74" i="3"/>
  <c r="DJ74" i="3" s="1"/>
  <c r="DM73" i="3"/>
  <c r="DK73" i="3"/>
  <c r="DI73" i="3"/>
  <c r="DJ73" i="3" s="1"/>
  <c r="DM72" i="3"/>
  <c r="DK72" i="3"/>
  <c r="DI72" i="3"/>
  <c r="DJ72" i="3" s="1"/>
  <c r="DM71" i="3"/>
  <c r="DK71" i="3"/>
  <c r="DI71" i="3"/>
  <c r="DJ71" i="3" s="1"/>
  <c r="DM70" i="3"/>
  <c r="DK70" i="3"/>
  <c r="DJ70" i="3"/>
  <c r="DI70" i="3"/>
  <c r="DM69" i="3"/>
  <c r="DK69" i="3"/>
  <c r="DI69" i="3"/>
  <c r="DJ69" i="3" s="1"/>
  <c r="DM68" i="3"/>
  <c r="DK68" i="3"/>
  <c r="DI68" i="3"/>
  <c r="DJ68" i="3" s="1"/>
  <c r="DM67" i="3"/>
  <c r="DK67" i="3"/>
  <c r="DI67" i="3"/>
  <c r="DJ67" i="3" s="1"/>
  <c r="DM66" i="3"/>
  <c r="DK66" i="3"/>
  <c r="DI66" i="3"/>
  <c r="DJ66" i="3" s="1"/>
  <c r="DM65" i="3"/>
  <c r="DK65" i="3"/>
  <c r="DI65" i="3"/>
  <c r="DJ65" i="3" s="1"/>
  <c r="DM64" i="3"/>
  <c r="DK64" i="3"/>
  <c r="DI64" i="3"/>
  <c r="DJ64" i="3" s="1"/>
  <c r="DM63" i="3"/>
  <c r="DK63" i="3"/>
  <c r="DI63" i="3"/>
  <c r="DJ63" i="3" s="1"/>
  <c r="DM62" i="3"/>
  <c r="DK62" i="3"/>
  <c r="DI62" i="3"/>
  <c r="DJ62" i="3" s="1"/>
  <c r="DM61" i="3"/>
  <c r="DK61" i="3"/>
  <c r="DI61" i="3"/>
  <c r="DJ61" i="3" s="1"/>
  <c r="DM60" i="3"/>
  <c r="DK60" i="3"/>
  <c r="DJ60" i="3"/>
  <c r="DI60" i="3"/>
  <c r="DM59" i="3"/>
  <c r="DK59" i="3"/>
  <c r="DI59" i="3"/>
  <c r="DJ59" i="3" s="1"/>
  <c r="DM58" i="3"/>
  <c r="DK58" i="3"/>
  <c r="DI58" i="3"/>
  <c r="DJ58" i="3" s="1"/>
  <c r="DM57" i="3"/>
  <c r="DK57" i="3"/>
  <c r="DI57" i="3"/>
  <c r="DJ57" i="3" s="1"/>
  <c r="DM56" i="3"/>
  <c r="DK56" i="3"/>
  <c r="DI56" i="3"/>
  <c r="DJ56" i="3" s="1"/>
  <c r="DM55" i="3"/>
  <c r="DK55" i="3"/>
  <c r="DI55" i="3"/>
  <c r="DJ55" i="3" s="1"/>
  <c r="DM54" i="3"/>
  <c r="DK54" i="3"/>
  <c r="DI54" i="3"/>
  <c r="DJ54" i="3" s="1"/>
  <c r="DM53" i="3"/>
  <c r="DK53" i="3"/>
  <c r="DI53" i="3"/>
  <c r="DJ53" i="3" s="1"/>
  <c r="DM52" i="3"/>
  <c r="DK52" i="3"/>
  <c r="DI52" i="3"/>
  <c r="DJ52" i="3" s="1"/>
  <c r="DM51" i="3"/>
  <c r="DK51" i="3"/>
  <c r="DI51" i="3"/>
  <c r="DJ51" i="3" s="1"/>
  <c r="DM50" i="3"/>
  <c r="DK50" i="3"/>
  <c r="DI50" i="3"/>
  <c r="DJ50" i="3" s="1"/>
  <c r="DM49" i="3"/>
  <c r="DK49" i="3"/>
  <c r="DI49" i="3"/>
  <c r="DJ49" i="3" s="1"/>
  <c r="DM48" i="3"/>
  <c r="DK48" i="3"/>
  <c r="DI48" i="3"/>
  <c r="DJ48" i="3" s="1"/>
  <c r="DM47" i="3"/>
  <c r="DK47" i="3"/>
  <c r="DI47" i="3"/>
  <c r="DJ47" i="3" s="1"/>
  <c r="DM46" i="3"/>
  <c r="DK46" i="3"/>
  <c r="DI46" i="3"/>
  <c r="DJ46" i="3" s="1"/>
  <c r="DM45" i="3"/>
  <c r="DK45" i="3"/>
  <c r="DI45" i="3"/>
  <c r="DJ45" i="3" s="1"/>
  <c r="DM44" i="3"/>
  <c r="DK44" i="3"/>
  <c r="DI44" i="3"/>
  <c r="DJ44" i="3" s="1"/>
  <c r="DM43" i="3"/>
  <c r="DK43" i="3"/>
  <c r="DI43" i="3"/>
  <c r="DJ43" i="3" s="1"/>
  <c r="DM42" i="3"/>
  <c r="DK42" i="3"/>
  <c r="DI42" i="3"/>
  <c r="DJ42" i="3" s="1"/>
  <c r="DM41" i="3"/>
  <c r="DK41" i="3"/>
  <c r="DI41" i="3"/>
  <c r="DJ41" i="3" s="1"/>
  <c r="DM40" i="3"/>
  <c r="DK40" i="3"/>
  <c r="DI40" i="3"/>
  <c r="DJ40" i="3" s="1"/>
  <c r="DM39" i="3"/>
  <c r="DK39" i="3"/>
  <c r="DI39" i="3"/>
  <c r="DJ39" i="3" s="1"/>
  <c r="DM38" i="3"/>
  <c r="DK38" i="3"/>
  <c r="DI38" i="3"/>
  <c r="DJ38" i="3" s="1"/>
  <c r="DM37" i="3"/>
  <c r="DK37" i="3"/>
  <c r="DI37" i="3"/>
  <c r="DJ37" i="3" s="1"/>
  <c r="DM36" i="3"/>
  <c r="DK36" i="3"/>
  <c r="DI36" i="3"/>
  <c r="DJ36" i="3" s="1"/>
  <c r="DM35" i="3"/>
  <c r="DK35" i="3"/>
  <c r="DI35" i="3"/>
  <c r="DJ35" i="3" s="1"/>
  <c r="DM34" i="3"/>
  <c r="DK34" i="3"/>
  <c r="DI34" i="3"/>
  <c r="DJ34" i="3" s="1"/>
  <c r="DM33" i="3"/>
  <c r="DK33" i="3"/>
  <c r="DI33" i="3"/>
  <c r="DJ33" i="3" s="1"/>
  <c r="DM32" i="3"/>
  <c r="DK32" i="3"/>
  <c r="DI32" i="3"/>
  <c r="DJ32" i="3" s="1"/>
  <c r="DM31" i="3"/>
  <c r="DK31" i="3"/>
  <c r="DI31" i="3"/>
  <c r="DJ31" i="3" s="1"/>
  <c r="DM30" i="3"/>
  <c r="DK30" i="3"/>
  <c r="DI30" i="3"/>
  <c r="DJ30" i="3" s="1"/>
  <c r="DM29" i="3"/>
  <c r="DK29" i="3"/>
  <c r="DI29" i="3"/>
  <c r="DJ29" i="3" s="1"/>
  <c r="DM28" i="3"/>
  <c r="DK28" i="3"/>
  <c r="DI28" i="3"/>
  <c r="DJ28" i="3" s="1"/>
  <c r="DM27" i="3"/>
  <c r="DK27" i="3"/>
  <c r="DI27" i="3"/>
  <c r="DJ27" i="3" s="1"/>
  <c r="DM26" i="3"/>
  <c r="DK26" i="3"/>
  <c r="DI26" i="3"/>
  <c r="DJ26" i="3" s="1"/>
  <c r="DM25" i="3"/>
  <c r="DK25" i="3"/>
  <c r="DI25" i="3"/>
  <c r="DJ25" i="3" s="1"/>
  <c r="DM24" i="3"/>
  <c r="DK24" i="3"/>
  <c r="DI24" i="3"/>
  <c r="DJ24" i="3" s="1"/>
  <c r="DM23" i="3"/>
  <c r="DK23" i="3"/>
  <c r="DI23" i="3"/>
  <c r="DJ23" i="3" s="1"/>
  <c r="DM22" i="3"/>
  <c r="DK22" i="3"/>
  <c r="DI22" i="3"/>
  <c r="DJ22" i="3" s="1"/>
  <c r="DM21" i="3"/>
  <c r="DK21" i="3"/>
  <c r="DI21" i="3"/>
  <c r="DJ21" i="3" s="1"/>
  <c r="DM20" i="3"/>
  <c r="DK20" i="3"/>
  <c r="DI20" i="3"/>
  <c r="DJ20" i="3" s="1"/>
  <c r="DM19" i="3"/>
  <c r="DK19" i="3"/>
  <c r="DI19" i="3"/>
  <c r="DJ19" i="3" s="1"/>
  <c r="DM18" i="3"/>
  <c r="DK18" i="3"/>
  <c r="DI18" i="3"/>
  <c r="DJ18" i="3" s="1"/>
  <c r="DM17" i="3"/>
  <c r="DK17" i="3"/>
  <c r="DI17" i="3"/>
  <c r="DJ17" i="3" s="1"/>
  <c r="DM16" i="3"/>
  <c r="DK16" i="3"/>
  <c r="DI16" i="3"/>
  <c r="DJ16" i="3" s="1"/>
  <c r="DM15" i="3"/>
  <c r="DK15" i="3"/>
  <c r="DI15" i="3"/>
  <c r="DJ15" i="3" s="1"/>
  <c r="DM14" i="3"/>
  <c r="DK14" i="3"/>
  <c r="DI14" i="3"/>
  <c r="DJ14" i="3" s="1"/>
  <c r="DM13" i="3"/>
  <c r="DK13" i="3"/>
  <c r="DI13" i="3"/>
  <c r="DJ13" i="3" s="1"/>
  <c r="DM12" i="3"/>
  <c r="DK12" i="3"/>
  <c r="DI12" i="3"/>
  <c r="DJ12" i="3" s="1"/>
  <c r="DM11" i="3"/>
  <c r="DK11" i="3"/>
  <c r="DI11" i="3"/>
  <c r="DJ11" i="3" s="1"/>
  <c r="DM10" i="3"/>
  <c r="DK10" i="3"/>
  <c r="DI10" i="3"/>
  <c r="DJ10" i="3" s="1"/>
  <c r="DM9" i="3"/>
  <c r="DK9" i="3"/>
  <c r="DI9" i="3"/>
  <c r="DJ9" i="3" s="1"/>
  <c r="DM8" i="3"/>
  <c r="DK8" i="3"/>
  <c r="DI8" i="3"/>
  <c r="DJ8" i="3" s="1"/>
  <c r="DM7" i="3"/>
  <c r="DK7" i="3"/>
  <c r="DI7" i="3"/>
  <c r="DJ7" i="3" s="1"/>
  <c r="DM6" i="3"/>
  <c r="DK6" i="3"/>
  <c r="DI6" i="3"/>
  <c r="DJ6" i="3" s="1"/>
  <c r="DM5" i="3"/>
  <c r="DK5" i="3"/>
  <c r="DI5" i="3"/>
  <c r="DJ5" i="3" s="1"/>
  <c r="CZ217" i="3"/>
  <c r="CX217" i="3"/>
  <c r="CV217" i="3"/>
  <c r="CW217" i="3" s="1"/>
  <c r="CZ216" i="3"/>
  <c r="CX216" i="3"/>
  <c r="CV216" i="3"/>
  <c r="CW216" i="3" s="1"/>
  <c r="CZ215" i="3"/>
  <c r="CX215" i="3"/>
  <c r="CV215" i="3"/>
  <c r="CW215" i="3" s="1"/>
  <c r="CZ214" i="3"/>
  <c r="CX214" i="3"/>
  <c r="CV214" i="3"/>
  <c r="CW214" i="3" s="1"/>
  <c r="CZ213" i="3"/>
  <c r="CX213" i="3"/>
  <c r="CV213" i="3"/>
  <c r="CW213" i="3" s="1"/>
  <c r="CZ212" i="3"/>
  <c r="CX212" i="3"/>
  <c r="CW212" i="3"/>
  <c r="CV212" i="3"/>
  <c r="CZ211" i="3"/>
  <c r="CX211" i="3"/>
  <c r="CV211" i="3"/>
  <c r="CW211" i="3" s="1"/>
  <c r="CZ210" i="3"/>
  <c r="CX210" i="3"/>
  <c r="CV210" i="3"/>
  <c r="CW210" i="3" s="1"/>
  <c r="CZ209" i="3"/>
  <c r="CX209" i="3"/>
  <c r="CV209" i="3"/>
  <c r="CW209" i="3" s="1"/>
  <c r="CZ208" i="3"/>
  <c r="CX208" i="3"/>
  <c r="CV208" i="3"/>
  <c r="CW208" i="3" s="1"/>
  <c r="CZ207" i="3"/>
  <c r="CX207" i="3"/>
  <c r="CV207" i="3"/>
  <c r="CW207" i="3" s="1"/>
  <c r="CZ206" i="3"/>
  <c r="CX206" i="3"/>
  <c r="CV206" i="3"/>
  <c r="CW206" i="3" s="1"/>
  <c r="CZ205" i="3"/>
  <c r="CX205" i="3"/>
  <c r="CV205" i="3"/>
  <c r="CW205" i="3" s="1"/>
  <c r="CZ204" i="3"/>
  <c r="CX204" i="3"/>
  <c r="CW204" i="3"/>
  <c r="CV204" i="3"/>
  <c r="CZ203" i="3"/>
  <c r="CX203" i="3"/>
  <c r="CV203" i="3"/>
  <c r="CW203" i="3" s="1"/>
  <c r="CZ202" i="3"/>
  <c r="CX202" i="3"/>
  <c r="CV202" i="3"/>
  <c r="CW202" i="3" s="1"/>
  <c r="CZ201" i="3"/>
  <c r="CX201" i="3"/>
  <c r="CV201" i="3"/>
  <c r="CW201" i="3" s="1"/>
  <c r="CZ200" i="3"/>
  <c r="CX200" i="3"/>
  <c r="CV200" i="3"/>
  <c r="CW200" i="3" s="1"/>
  <c r="CZ199" i="3"/>
  <c r="CX199" i="3"/>
  <c r="CV199" i="3"/>
  <c r="CW199" i="3" s="1"/>
  <c r="CZ198" i="3"/>
  <c r="CX198" i="3"/>
  <c r="CV198" i="3"/>
  <c r="CW198" i="3" s="1"/>
  <c r="CZ197" i="3"/>
  <c r="CX197" i="3"/>
  <c r="CV197" i="3"/>
  <c r="CW197" i="3" s="1"/>
  <c r="CZ196" i="3"/>
  <c r="CX196" i="3"/>
  <c r="CW196" i="3"/>
  <c r="CV196" i="3"/>
  <c r="CZ195" i="3"/>
  <c r="CX195" i="3"/>
  <c r="CV195" i="3"/>
  <c r="CW195" i="3" s="1"/>
  <c r="CZ194" i="3"/>
  <c r="CX194" i="3"/>
  <c r="CV194" i="3"/>
  <c r="CW194" i="3" s="1"/>
  <c r="CZ193" i="3"/>
  <c r="CX193" i="3"/>
  <c r="CV193" i="3"/>
  <c r="CW193" i="3" s="1"/>
  <c r="CZ192" i="3"/>
  <c r="CX192" i="3"/>
  <c r="CV192" i="3"/>
  <c r="CW192" i="3" s="1"/>
  <c r="CZ191" i="3"/>
  <c r="CX191" i="3"/>
  <c r="CV191" i="3"/>
  <c r="CW191" i="3" s="1"/>
  <c r="CZ190" i="3"/>
  <c r="CX190" i="3"/>
  <c r="CV190" i="3"/>
  <c r="CW190" i="3" s="1"/>
  <c r="CZ189" i="3"/>
  <c r="CX189" i="3"/>
  <c r="CV189" i="3"/>
  <c r="CW189" i="3" s="1"/>
  <c r="CZ188" i="3"/>
  <c r="CX188" i="3"/>
  <c r="CW188" i="3"/>
  <c r="CV188" i="3"/>
  <c r="CZ187" i="3"/>
  <c r="CX187" i="3"/>
  <c r="CV187" i="3"/>
  <c r="CW187" i="3" s="1"/>
  <c r="CZ186" i="3"/>
  <c r="CX186" i="3"/>
  <c r="CV186" i="3"/>
  <c r="CW186" i="3" s="1"/>
  <c r="CZ185" i="3"/>
  <c r="CX185" i="3"/>
  <c r="CV185" i="3"/>
  <c r="CW185" i="3" s="1"/>
  <c r="CZ184" i="3"/>
  <c r="CX184" i="3"/>
  <c r="CV184" i="3"/>
  <c r="CW184" i="3" s="1"/>
  <c r="CZ183" i="3"/>
  <c r="CX183" i="3"/>
  <c r="CV183" i="3"/>
  <c r="CW183" i="3" s="1"/>
  <c r="CZ182" i="3"/>
  <c r="CX182" i="3"/>
  <c r="CV182" i="3"/>
  <c r="CW182" i="3" s="1"/>
  <c r="CZ181" i="3"/>
  <c r="CX181" i="3"/>
  <c r="CV181" i="3"/>
  <c r="CW181" i="3" s="1"/>
  <c r="CZ180" i="3"/>
  <c r="CX180" i="3"/>
  <c r="CW180" i="3"/>
  <c r="CV180" i="3"/>
  <c r="CZ179" i="3"/>
  <c r="CX179" i="3"/>
  <c r="CV179" i="3"/>
  <c r="CW179" i="3" s="1"/>
  <c r="CZ178" i="3"/>
  <c r="CX178" i="3"/>
  <c r="CV178" i="3"/>
  <c r="CW178" i="3" s="1"/>
  <c r="CZ177" i="3"/>
  <c r="CX177" i="3"/>
  <c r="CV177" i="3"/>
  <c r="CW177" i="3" s="1"/>
  <c r="CZ176" i="3"/>
  <c r="CX176" i="3"/>
  <c r="CV176" i="3"/>
  <c r="CW176" i="3" s="1"/>
  <c r="CZ175" i="3"/>
  <c r="CX175" i="3"/>
  <c r="CV175" i="3"/>
  <c r="CW175" i="3" s="1"/>
  <c r="CZ174" i="3"/>
  <c r="CX174" i="3"/>
  <c r="CV174" i="3"/>
  <c r="CW174" i="3" s="1"/>
  <c r="CZ173" i="3"/>
  <c r="CX173" i="3"/>
  <c r="CV173" i="3"/>
  <c r="CW173" i="3" s="1"/>
  <c r="CZ172" i="3"/>
  <c r="CX172" i="3"/>
  <c r="CW172" i="3"/>
  <c r="CV172" i="3"/>
  <c r="CZ171" i="3"/>
  <c r="CX171" i="3"/>
  <c r="CV171" i="3"/>
  <c r="CW171" i="3" s="1"/>
  <c r="CZ170" i="3"/>
  <c r="CX170" i="3"/>
  <c r="CV170" i="3"/>
  <c r="CW170" i="3" s="1"/>
  <c r="CZ169" i="3"/>
  <c r="CX169" i="3"/>
  <c r="CV169" i="3"/>
  <c r="CW169" i="3" s="1"/>
  <c r="CZ168" i="3"/>
  <c r="CX168" i="3"/>
  <c r="CV168" i="3"/>
  <c r="CW168" i="3" s="1"/>
  <c r="CZ167" i="3"/>
  <c r="CX167" i="3"/>
  <c r="CV167" i="3"/>
  <c r="CW167" i="3" s="1"/>
  <c r="CZ166" i="3"/>
  <c r="CX166" i="3"/>
  <c r="CV166" i="3"/>
  <c r="CW166" i="3" s="1"/>
  <c r="CZ165" i="3"/>
  <c r="CX165" i="3"/>
  <c r="CV165" i="3"/>
  <c r="CW165" i="3" s="1"/>
  <c r="CZ164" i="3"/>
  <c r="CX164" i="3"/>
  <c r="CW164" i="3"/>
  <c r="CV164" i="3"/>
  <c r="CZ163" i="3"/>
  <c r="CX163" i="3"/>
  <c r="CV163" i="3"/>
  <c r="CW163" i="3" s="1"/>
  <c r="CZ162" i="3"/>
  <c r="CX162" i="3"/>
  <c r="CV162" i="3"/>
  <c r="CW162" i="3" s="1"/>
  <c r="CZ161" i="3"/>
  <c r="CX161" i="3"/>
  <c r="CV161" i="3"/>
  <c r="CW161" i="3" s="1"/>
  <c r="CZ160" i="3"/>
  <c r="CX160" i="3"/>
  <c r="CV160" i="3"/>
  <c r="CW160" i="3" s="1"/>
  <c r="CZ159" i="3"/>
  <c r="CX159" i="3"/>
  <c r="CV159" i="3"/>
  <c r="CW159" i="3" s="1"/>
  <c r="CZ158" i="3"/>
  <c r="CX158" i="3"/>
  <c r="CV158" i="3"/>
  <c r="CW158" i="3" s="1"/>
  <c r="CZ157" i="3"/>
  <c r="CX157" i="3"/>
  <c r="CV157" i="3"/>
  <c r="CW157" i="3" s="1"/>
  <c r="CZ156" i="3"/>
  <c r="CX156" i="3"/>
  <c r="CW156" i="3"/>
  <c r="CV156" i="3"/>
  <c r="CZ155" i="3"/>
  <c r="CX155" i="3"/>
  <c r="CV155" i="3"/>
  <c r="CW155" i="3" s="1"/>
  <c r="CZ154" i="3"/>
  <c r="CX154" i="3"/>
  <c r="CV154" i="3"/>
  <c r="CW154" i="3" s="1"/>
  <c r="CZ153" i="3"/>
  <c r="CX153" i="3"/>
  <c r="CV153" i="3"/>
  <c r="CW153" i="3" s="1"/>
  <c r="CZ152" i="3"/>
  <c r="CX152" i="3"/>
  <c r="CV152" i="3"/>
  <c r="CW152" i="3" s="1"/>
  <c r="CZ151" i="3"/>
  <c r="CX151" i="3"/>
  <c r="CV151" i="3"/>
  <c r="CW151" i="3" s="1"/>
  <c r="CZ150" i="3"/>
  <c r="CX150" i="3"/>
  <c r="CV150" i="3"/>
  <c r="CW150" i="3" s="1"/>
  <c r="CZ149" i="3"/>
  <c r="CX149" i="3"/>
  <c r="CV149" i="3"/>
  <c r="CW149" i="3" s="1"/>
  <c r="CZ148" i="3"/>
  <c r="CX148" i="3"/>
  <c r="CW148" i="3"/>
  <c r="CV148" i="3"/>
  <c r="CZ147" i="3"/>
  <c r="CX147" i="3"/>
  <c r="CV147" i="3"/>
  <c r="CW147" i="3" s="1"/>
  <c r="CZ146" i="3"/>
  <c r="CX146" i="3"/>
  <c r="CV146" i="3"/>
  <c r="CW146" i="3" s="1"/>
  <c r="CZ145" i="3"/>
  <c r="CX145" i="3"/>
  <c r="CV145" i="3"/>
  <c r="CW145" i="3" s="1"/>
  <c r="CZ144" i="3"/>
  <c r="CX144" i="3"/>
  <c r="CV144" i="3"/>
  <c r="CW144" i="3" s="1"/>
  <c r="CZ143" i="3"/>
  <c r="CX143" i="3"/>
  <c r="CV143" i="3"/>
  <c r="CW143" i="3" s="1"/>
  <c r="CZ142" i="3"/>
  <c r="CX142" i="3"/>
  <c r="CV142" i="3"/>
  <c r="CW142" i="3" s="1"/>
  <c r="CZ141" i="3"/>
  <c r="CX141" i="3"/>
  <c r="CV141" i="3"/>
  <c r="CW141" i="3" s="1"/>
  <c r="CZ140" i="3"/>
  <c r="CX140" i="3"/>
  <c r="CW140" i="3"/>
  <c r="CV140" i="3"/>
  <c r="CZ139" i="3"/>
  <c r="CX139" i="3"/>
  <c r="CV139" i="3"/>
  <c r="CW139" i="3" s="1"/>
  <c r="CZ138" i="3"/>
  <c r="CX138" i="3"/>
  <c r="CV138" i="3"/>
  <c r="CW138" i="3" s="1"/>
  <c r="CZ137" i="3"/>
  <c r="CX137" i="3"/>
  <c r="CV137" i="3"/>
  <c r="CW137" i="3" s="1"/>
  <c r="CZ136" i="3"/>
  <c r="CX136" i="3"/>
  <c r="CV136" i="3"/>
  <c r="CW136" i="3" s="1"/>
  <c r="CZ135" i="3"/>
  <c r="CX135" i="3"/>
  <c r="CV135" i="3"/>
  <c r="CW135" i="3" s="1"/>
  <c r="CZ134" i="3"/>
  <c r="CX134" i="3"/>
  <c r="CV134" i="3"/>
  <c r="CW134" i="3" s="1"/>
  <c r="CZ133" i="3"/>
  <c r="CX133" i="3"/>
  <c r="CV133" i="3"/>
  <c r="CW133" i="3" s="1"/>
  <c r="CZ132" i="3"/>
  <c r="CX132" i="3"/>
  <c r="CW132" i="3"/>
  <c r="CV132" i="3"/>
  <c r="CZ131" i="3"/>
  <c r="CX131" i="3"/>
  <c r="CV131" i="3"/>
  <c r="CW131" i="3" s="1"/>
  <c r="CZ130" i="3"/>
  <c r="CX130" i="3"/>
  <c r="CV130" i="3"/>
  <c r="CW130" i="3" s="1"/>
  <c r="CZ129" i="3"/>
  <c r="CX129" i="3"/>
  <c r="CV129" i="3"/>
  <c r="CW129" i="3" s="1"/>
  <c r="CZ128" i="3"/>
  <c r="CX128" i="3"/>
  <c r="CV128" i="3"/>
  <c r="CW128" i="3" s="1"/>
  <c r="CZ127" i="3"/>
  <c r="CX127" i="3"/>
  <c r="CV127" i="3"/>
  <c r="CW127" i="3" s="1"/>
  <c r="CZ126" i="3"/>
  <c r="CX126" i="3"/>
  <c r="CV126" i="3"/>
  <c r="CW126" i="3" s="1"/>
  <c r="CZ125" i="3"/>
  <c r="CX125" i="3"/>
  <c r="CV125" i="3"/>
  <c r="CW125" i="3" s="1"/>
  <c r="CZ124" i="3"/>
  <c r="CX124" i="3"/>
  <c r="CW124" i="3"/>
  <c r="CV124" i="3"/>
  <c r="CZ123" i="3"/>
  <c r="CX123" i="3"/>
  <c r="CV123" i="3"/>
  <c r="CW123" i="3" s="1"/>
  <c r="CZ122" i="3"/>
  <c r="CX122" i="3"/>
  <c r="CV122" i="3"/>
  <c r="CW122" i="3" s="1"/>
  <c r="CZ121" i="3"/>
  <c r="CX121" i="3"/>
  <c r="CV121" i="3"/>
  <c r="CW121" i="3" s="1"/>
  <c r="CZ120" i="3"/>
  <c r="CX120" i="3"/>
  <c r="CV120" i="3"/>
  <c r="CW120" i="3" s="1"/>
  <c r="CZ119" i="3"/>
  <c r="CX119" i="3"/>
  <c r="CV119" i="3"/>
  <c r="CW119" i="3" s="1"/>
  <c r="CZ118" i="3"/>
  <c r="CX118" i="3"/>
  <c r="CV118" i="3"/>
  <c r="CW118" i="3" s="1"/>
  <c r="CZ117" i="3"/>
  <c r="CX117" i="3"/>
  <c r="CV117" i="3"/>
  <c r="CW117" i="3" s="1"/>
  <c r="CZ116" i="3"/>
  <c r="CX116" i="3"/>
  <c r="CW116" i="3"/>
  <c r="CV116" i="3"/>
  <c r="CZ115" i="3"/>
  <c r="CX115" i="3"/>
  <c r="CV115" i="3"/>
  <c r="CW115" i="3" s="1"/>
  <c r="CZ114" i="3"/>
  <c r="CX114" i="3"/>
  <c r="CV114" i="3"/>
  <c r="CW114" i="3" s="1"/>
  <c r="CZ113" i="3"/>
  <c r="CX113" i="3"/>
  <c r="CV113" i="3"/>
  <c r="CW113" i="3" s="1"/>
  <c r="CZ112" i="3"/>
  <c r="CX112" i="3"/>
  <c r="CV112" i="3"/>
  <c r="CW112" i="3" s="1"/>
  <c r="CZ111" i="3"/>
  <c r="CX111" i="3"/>
  <c r="CV111" i="3"/>
  <c r="CW111" i="3" s="1"/>
  <c r="CZ110" i="3"/>
  <c r="CX110" i="3"/>
  <c r="CV110" i="3"/>
  <c r="CW110" i="3" s="1"/>
  <c r="CZ109" i="3"/>
  <c r="CX109" i="3"/>
  <c r="CV109" i="3"/>
  <c r="CW109" i="3" s="1"/>
  <c r="CZ108" i="3"/>
  <c r="CX108" i="3"/>
  <c r="CW108" i="3"/>
  <c r="CV108" i="3"/>
  <c r="CZ107" i="3"/>
  <c r="CX107" i="3"/>
  <c r="CV107" i="3"/>
  <c r="CW107" i="3" s="1"/>
  <c r="CZ106" i="3"/>
  <c r="CX106" i="3"/>
  <c r="CV106" i="3"/>
  <c r="CW106" i="3" s="1"/>
  <c r="CZ105" i="3"/>
  <c r="CX105" i="3"/>
  <c r="CV105" i="3"/>
  <c r="CW105" i="3" s="1"/>
  <c r="CZ104" i="3"/>
  <c r="CX104" i="3"/>
  <c r="CV104" i="3"/>
  <c r="CW104" i="3" s="1"/>
  <c r="CZ103" i="3"/>
  <c r="CX103" i="3"/>
  <c r="CV103" i="3"/>
  <c r="CW103" i="3" s="1"/>
  <c r="CZ102" i="3"/>
  <c r="CX102" i="3"/>
  <c r="CV102" i="3"/>
  <c r="CW102" i="3" s="1"/>
  <c r="CZ101" i="3"/>
  <c r="CX101" i="3"/>
  <c r="CV101" i="3"/>
  <c r="CW101" i="3" s="1"/>
  <c r="CZ100" i="3"/>
  <c r="CX100" i="3"/>
  <c r="CW100" i="3"/>
  <c r="CV100" i="3"/>
  <c r="CZ99" i="3"/>
  <c r="CX99" i="3"/>
  <c r="CV99" i="3"/>
  <c r="CW99" i="3" s="1"/>
  <c r="CZ98" i="3"/>
  <c r="CX98" i="3"/>
  <c r="CV98" i="3"/>
  <c r="CW98" i="3" s="1"/>
  <c r="CZ97" i="3"/>
  <c r="CX97" i="3"/>
  <c r="CV97" i="3"/>
  <c r="CW97" i="3" s="1"/>
  <c r="CZ96" i="3"/>
  <c r="CX96" i="3"/>
  <c r="CV96" i="3"/>
  <c r="CW96" i="3" s="1"/>
  <c r="CZ95" i="3"/>
  <c r="CX95" i="3"/>
  <c r="CV95" i="3"/>
  <c r="CW95" i="3" s="1"/>
  <c r="CZ94" i="3"/>
  <c r="CX94" i="3"/>
  <c r="CV94" i="3"/>
  <c r="CW94" i="3" s="1"/>
  <c r="CZ93" i="3"/>
  <c r="CX93" i="3"/>
  <c r="CV93" i="3"/>
  <c r="CW93" i="3" s="1"/>
  <c r="CZ92" i="3"/>
  <c r="CX92" i="3"/>
  <c r="CW92" i="3"/>
  <c r="CV92" i="3"/>
  <c r="CZ91" i="3"/>
  <c r="CX91" i="3"/>
  <c r="CV91" i="3"/>
  <c r="CW91" i="3" s="1"/>
  <c r="CZ90" i="3"/>
  <c r="CX90" i="3"/>
  <c r="CV90" i="3"/>
  <c r="CW90" i="3" s="1"/>
  <c r="CZ89" i="3"/>
  <c r="CX89" i="3"/>
  <c r="CV89" i="3"/>
  <c r="CW89" i="3" s="1"/>
  <c r="CZ88" i="3"/>
  <c r="CX88" i="3"/>
  <c r="CV88" i="3"/>
  <c r="CW88" i="3" s="1"/>
  <c r="CZ87" i="3"/>
  <c r="CX87" i="3"/>
  <c r="CV87" i="3"/>
  <c r="CW87" i="3" s="1"/>
  <c r="CZ86" i="3"/>
  <c r="CX86" i="3"/>
  <c r="CV86" i="3"/>
  <c r="CW86" i="3" s="1"/>
  <c r="CZ85" i="3"/>
  <c r="CX85" i="3"/>
  <c r="CV85" i="3"/>
  <c r="CW85" i="3" s="1"/>
  <c r="CZ84" i="3"/>
  <c r="CX84" i="3"/>
  <c r="CW84" i="3"/>
  <c r="CV84" i="3"/>
  <c r="CZ83" i="3"/>
  <c r="CX83" i="3"/>
  <c r="CV83" i="3"/>
  <c r="CW83" i="3" s="1"/>
  <c r="CZ82" i="3"/>
  <c r="CX82" i="3"/>
  <c r="CV82" i="3"/>
  <c r="CW82" i="3" s="1"/>
  <c r="CZ81" i="3"/>
  <c r="CX81" i="3"/>
  <c r="CV81" i="3"/>
  <c r="CW81" i="3" s="1"/>
  <c r="CZ80" i="3"/>
  <c r="CX80" i="3"/>
  <c r="CV80" i="3"/>
  <c r="CW80" i="3" s="1"/>
  <c r="CZ79" i="3"/>
  <c r="CX79" i="3"/>
  <c r="CV79" i="3"/>
  <c r="CW79" i="3" s="1"/>
  <c r="CZ78" i="3"/>
  <c r="CX78" i="3"/>
  <c r="CV78" i="3"/>
  <c r="CW78" i="3" s="1"/>
  <c r="CZ77" i="3"/>
  <c r="CX77" i="3"/>
  <c r="CV77" i="3"/>
  <c r="CW77" i="3" s="1"/>
  <c r="CZ76" i="3"/>
  <c r="CX76" i="3"/>
  <c r="CW76" i="3"/>
  <c r="CV76" i="3"/>
  <c r="CZ75" i="3"/>
  <c r="CX75" i="3"/>
  <c r="CV75" i="3"/>
  <c r="CW75" i="3" s="1"/>
  <c r="CZ74" i="3"/>
  <c r="CX74" i="3"/>
  <c r="CV74" i="3"/>
  <c r="CW74" i="3" s="1"/>
  <c r="CZ73" i="3"/>
  <c r="CX73" i="3"/>
  <c r="CV73" i="3"/>
  <c r="CW73" i="3" s="1"/>
  <c r="CZ72" i="3"/>
  <c r="CX72" i="3"/>
  <c r="CV72" i="3"/>
  <c r="CW72" i="3" s="1"/>
  <c r="CZ71" i="3"/>
  <c r="CX71" i="3"/>
  <c r="CV71" i="3"/>
  <c r="CW71" i="3" s="1"/>
  <c r="CZ70" i="3"/>
  <c r="CX70" i="3"/>
  <c r="CV70" i="3"/>
  <c r="CW70" i="3" s="1"/>
  <c r="CZ69" i="3"/>
  <c r="CX69" i="3"/>
  <c r="CV69" i="3"/>
  <c r="CW69" i="3" s="1"/>
  <c r="CZ68" i="3"/>
  <c r="CX68" i="3"/>
  <c r="CW68" i="3"/>
  <c r="CV68" i="3"/>
  <c r="CZ67" i="3"/>
  <c r="CX67" i="3"/>
  <c r="CV67" i="3"/>
  <c r="CW67" i="3" s="1"/>
  <c r="CZ66" i="3"/>
  <c r="CX66" i="3"/>
  <c r="CV66" i="3"/>
  <c r="CW66" i="3" s="1"/>
  <c r="CZ65" i="3"/>
  <c r="CX65" i="3"/>
  <c r="CV65" i="3"/>
  <c r="CW65" i="3" s="1"/>
  <c r="CZ64" i="3"/>
  <c r="CX64" i="3"/>
  <c r="CV64" i="3"/>
  <c r="CW64" i="3" s="1"/>
  <c r="CZ63" i="3"/>
  <c r="CX63" i="3"/>
  <c r="CV63" i="3"/>
  <c r="CW63" i="3" s="1"/>
  <c r="CZ62" i="3"/>
  <c r="CX62" i="3"/>
  <c r="CV62" i="3"/>
  <c r="CW62" i="3" s="1"/>
  <c r="CZ61" i="3"/>
  <c r="CX61" i="3"/>
  <c r="CV61" i="3"/>
  <c r="CW61" i="3" s="1"/>
  <c r="CZ60" i="3"/>
  <c r="CX60" i="3"/>
  <c r="CV60" i="3"/>
  <c r="CW60" i="3" s="1"/>
  <c r="CZ59" i="3"/>
  <c r="CX59" i="3"/>
  <c r="CV59" i="3"/>
  <c r="CW59" i="3" s="1"/>
  <c r="CZ58" i="3"/>
  <c r="CX58" i="3"/>
  <c r="CV58" i="3"/>
  <c r="CW58" i="3" s="1"/>
  <c r="CZ57" i="3"/>
  <c r="CX57" i="3"/>
  <c r="CV57" i="3"/>
  <c r="CW57" i="3" s="1"/>
  <c r="CZ56" i="3"/>
  <c r="CX56" i="3"/>
  <c r="CV56" i="3"/>
  <c r="CW56" i="3" s="1"/>
  <c r="CZ55" i="3"/>
  <c r="CX55" i="3"/>
  <c r="CV55" i="3"/>
  <c r="CW55" i="3" s="1"/>
  <c r="CZ54" i="3"/>
  <c r="CX54" i="3"/>
  <c r="CW54" i="3"/>
  <c r="CV54" i="3"/>
  <c r="CZ53" i="3"/>
  <c r="CX53" i="3"/>
  <c r="CV53" i="3"/>
  <c r="CW53" i="3" s="1"/>
  <c r="CZ52" i="3"/>
  <c r="CX52" i="3"/>
  <c r="CV52" i="3"/>
  <c r="CW52" i="3" s="1"/>
  <c r="CZ51" i="3"/>
  <c r="CX51" i="3"/>
  <c r="CV51" i="3"/>
  <c r="CW51" i="3" s="1"/>
  <c r="CZ50" i="3"/>
  <c r="CX50" i="3"/>
  <c r="CV50" i="3"/>
  <c r="CW50" i="3" s="1"/>
  <c r="CZ49" i="3"/>
  <c r="CX49" i="3"/>
  <c r="CV49" i="3"/>
  <c r="CW49" i="3" s="1"/>
  <c r="CZ48" i="3"/>
  <c r="CX48" i="3"/>
  <c r="CV48" i="3"/>
  <c r="CW48" i="3" s="1"/>
  <c r="CZ47" i="3"/>
  <c r="CX47" i="3"/>
  <c r="CV47" i="3"/>
  <c r="CW47" i="3" s="1"/>
  <c r="CZ46" i="3"/>
  <c r="CX46" i="3"/>
  <c r="CV46" i="3"/>
  <c r="CW46" i="3" s="1"/>
  <c r="CZ45" i="3"/>
  <c r="CX45" i="3"/>
  <c r="CV45" i="3"/>
  <c r="CW45" i="3" s="1"/>
  <c r="CZ44" i="3"/>
  <c r="CX44" i="3"/>
  <c r="CV44" i="3"/>
  <c r="CW44" i="3" s="1"/>
  <c r="CZ43" i="3"/>
  <c r="CX43" i="3"/>
  <c r="CV43" i="3"/>
  <c r="CW43" i="3" s="1"/>
  <c r="CZ42" i="3"/>
  <c r="CX42" i="3"/>
  <c r="CV42" i="3"/>
  <c r="CW42" i="3" s="1"/>
  <c r="CZ41" i="3"/>
  <c r="CX41" i="3"/>
  <c r="CV41" i="3"/>
  <c r="CW41" i="3" s="1"/>
  <c r="CZ40" i="3"/>
  <c r="CX40" i="3"/>
  <c r="CV40" i="3"/>
  <c r="CW40" i="3" s="1"/>
  <c r="CZ39" i="3"/>
  <c r="CX39" i="3"/>
  <c r="CV39" i="3"/>
  <c r="CW39" i="3" s="1"/>
  <c r="CZ38" i="3"/>
  <c r="CX38" i="3"/>
  <c r="CV38" i="3"/>
  <c r="CW38" i="3" s="1"/>
  <c r="CZ37" i="3"/>
  <c r="CX37" i="3"/>
  <c r="CV37" i="3"/>
  <c r="CW37" i="3" s="1"/>
  <c r="CZ36" i="3"/>
  <c r="CX36" i="3"/>
  <c r="CV36" i="3"/>
  <c r="CW36" i="3" s="1"/>
  <c r="CZ35" i="3"/>
  <c r="CX35" i="3"/>
  <c r="CV35" i="3"/>
  <c r="CW35" i="3" s="1"/>
  <c r="CZ34" i="3"/>
  <c r="CX34" i="3"/>
  <c r="CV34" i="3"/>
  <c r="CW34" i="3" s="1"/>
  <c r="CZ33" i="3"/>
  <c r="CX33" i="3"/>
  <c r="CV33" i="3"/>
  <c r="CW33" i="3" s="1"/>
  <c r="CZ32" i="3"/>
  <c r="CX32" i="3"/>
  <c r="CV32" i="3"/>
  <c r="CW32" i="3" s="1"/>
  <c r="CZ31" i="3"/>
  <c r="CX31" i="3"/>
  <c r="CV31" i="3"/>
  <c r="CW31" i="3" s="1"/>
  <c r="CZ30" i="3"/>
  <c r="CX30" i="3"/>
  <c r="CV30" i="3"/>
  <c r="CW30" i="3" s="1"/>
  <c r="CZ29" i="3"/>
  <c r="CX29" i="3"/>
  <c r="CV29" i="3"/>
  <c r="CW29" i="3" s="1"/>
  <c r="CZ28" i="3"/>
  <c r="CX28" i="3"/>
  <c r="CV28" i="3"/>
  <c r="CW28" i="3" s="1"/>
  <c r="CZ27" i="3"/>
  <c r="CX27" i="3"/>
  <c r="CV27" i="3"/>
  <c r="CW27" i="3" s="1"/>
  <c r="CZ26" i="3"/>
  <c r="CX26" i="3"/>
  <c r="CV26" i="3"/>
  <c r="CW26" i="3" s="1"/>
  <c r="CZ25" i="3"/>
  <c r="CX25" i="3"/>
  <c r="CV25" i="3"/>
  <c r="CW25" i="3" s="1"/>
  <c r="CZ24" i="3"/>
  <c r="CX24" i="3"/>
  <c r="CV24" i="3"/>
  <c r="CW24" i="3" s="1"/>
  <c r="CZ23" i="3"/>
  <c r="CX23" i="3"/>
  <c r="CV23" i="3"/>
  <c r="CW23" i="3" s="1"/>
  <c r="CZ22" i="3"/>
  <c r="CX22" i="3"/>
  <c r="CV22" i="3"/>
  <c r="CW22" i="3" s="1"/>
  <c r="CZ21" i="3"/>
  <c r="CX21" i="3"/>
  <c r="CV21" i="3"/>
  <c r="CW21" i="3" s="1"/>
  <c r="CZ20" i="3"/>
  <c r="CX20" i="3"/>
  <c r="CV20" i="3"/>
  <c r="CW20" i="3" s="1"/>
  <c r="CZ19" i="3"/>
  <c r="CX19" i="3"/>
  <c r="CV19" i="3"/>
  <c r="CW19" i="3" s="1"/>
  <c r="CZ18" i="3"/>
  <c r="CX18" i="3"/>
  <c r="CV18" i="3"/>
  <c r="CW18" i="3" s="1"/>
  <c r="CZ17" i="3"/>
  <c r="CX17" i="3"/>
  <c r="CV17" i="3"/>
  <c r="CW17" i="3" s="1"/>
  <c r="CZ16" i="3"/>
  <c r="CX16" i="3"/>
  <c r="CV16" i="3"/>
  <c r="CW16" i="3" s="1"/>
  <c r="CZ15" i="3"/>
  <c r="CX15" i="3"/>
  <c r="CV15" i="3"/>
  <c r="CW15" i="3" s="1"/>
  <c r="CZ14" i="3"/>
  <c r="CX14" i="3"/>
  <c r="CV14" i="3"/>
  <c r="CW14" i="3" s="1"/>
  <c r="CZ13" i="3"/>
  <c r="CX13" i="3"/>
  <c r="CV13" i="3"/>
  <c r="CW13" i="3" s="1"/>
  <c r="CZ12" i="3"/>
  <c r="CX12" i="3"/>
  <c r="CV12" i="3"/>
  <c r="CW12" i="3" s="1"/>
  <c r="CZ11" i="3"/>
  <c r="CX11" i="3"/>
  <c r="CV11" i="3"/>
  <c r="CW11" i="3" s="1"/>
  <c r="CZ10" i="3"/>
  <c r="CX10" i="3"/>
  <c r="CV10" i="3"/>
  <c r="CW10" i="3" s="1"/>
  <c r="CZ9" i="3"/>
  <c r="CX9" i="3"/>
  <c r="CV9" i="3"/>
  <c r="CW9" i="3" s="1"/>
  <c r="CZ8" i="3"/>
  <c r="CX8" i="3"/>
  <c r="CV8" i="3"/>
  <c r="CW8" i="3" s="1"/>
  <c r="CZ7" i="3"/>
  <c r="CX7" i="3"/>
  <c r="CV7" i="3"/>
  <c r="CW7" i="3" s="1"/>
  <c r="CZ6" i="3"/>
  <c r="CX6" i="3"/>
  <c r="CV6" i="3"/>
  <c r="CW6" i="3" s="1"/>
  <c r="CZ5" i="3"/>
  <c r="CX5" i="3"/>
  <c r="CV5" i="3"/>
  <c r="CW5" i="3" s="1"/>
  <c r="CM217" i="3"/>
  <c r="CK217" i="3"/>
  <c r="CI217" i="3"/>
  <c r="CJ217" i="3" s="1"/>
  <c r="CM216" i="3"/>
  <c r="CK216" i="3"/>
  <c r="CI216" i="3"/>
  <c r="CJ216" i="3" s="1"/>
  <c r="CM215" i="3"/>
  <c r="CK215" i="3"/>
  <c r="CI215" i="3"/>
  <c r="CJ215" i="3" s="1"/>
  <c r="CM214" i="3"/>
  <c r="CK214" i="3"/>
  <c r="CI214" i="3"/>
  <c r="CJ214" i="3" s="1"/>
  <c r="CM213" i="3"/>
  <c r="CK213" i="3"/>
  <c r="CI213" i="3"/>
  <c r="CJ213" i="3" s="1"/>
  <c r="CM212" i="3"/>
  <c r="CK212" i="3"/>
  <c r="CI212" i="3"/>
  <c r="CJ212" i="3" s="1"/>
  <c r="CM211" i="3"/>
  <c r="CK211" i="3"/>
  <c r="CJ211" i="3"/>
  <c r="CI211" i="3"/>
  <c r="CM210" i="3"/>
  <c r="CK210" i="3"/>
  <c r="CI210" i="3"/>
  <c r="CJ210" i="3" s="1"/>
  <c r="CM209" i="3"/>
  <c r="CK209" i="3"/>
  <c r="CI209" i="3"/>
  <c r="CJ209" i="3" s="1"/>
  <c r="CM208" i="3"/>
  <c r="CK208" i="3"/>
  <c r="CI208" i="3"/>
  <c r="CJ208" i="3" s="1"/>
  <c r="CM207" i="3"/>
  <c r="CK207" i="3"/>
  <c r="CI207" i="3"/>
  <c r="CJ207" i="3" s="1"/>
  <c r="CM206" i="3"/>
  <c r="CK206" i="3"/>
  <c r="CI206" i="3"/>
  <c r="CJ206" i="3" s="1"/>
  <c r="CM205" i="3"/>
  <c r="CK205" i="3"/>
  <c r="CI205" i="3"/>
  <c r="CJ205" i="3" s="1"/>
  <c r="CM204" i="3"/>
  <c r="CK204" i="3"/>
  <c r="CI204" i="3"/>
  <c r="CJ204" i="3" s="1"/>
  <c r="CM203" i="3"/>
  <c r="CK203" i="3"/>
  <c r="CI203" i="3"/>
  <c r="CJ203" i="3" s="1"/>
  <c r="CM202" i="3"/>
  <c r="CK202" i="3"/>
  <c r="CI202" i="3"/>
  <c r="CJ202" i="3" s="1"/>
  <c r="CM201" i="3"/>
  <c r="CK201" i="3"/>
  <c r="CI201" i="3"/>
  <c r="CJ201" i="3" s="1"/>
  <c r="CM200" i="3"/>
  <c r="CK200" i="3"/>
  <c r="CI200" i="3"/>
  <c r="CJ200" i="3" s="1"/>
  <c r="CM199" i="3"/>
  <c r="CK199" i="3"/>
  <c r="CI199" i="3"/>
  <c r="CJ199" i="3" s="1"/>
  <c r="CM198" i="3"/>
  <c r="CK198" i="3"/>
  <c r="CI198" i="3"/>
  <c r="CJ198" i="3" s="1"/>
  <c r="CM197" i="3"/>
  <c r="CK197" i="3"/>
  <c r="CI197" i="3"/>
  <c r="CJ197" i="3" s="1"/>
  <c r="CM196" i="3"/>
  <c r="CK196" i="3"/>
  <c r="CI196" i="3"/>
  <c r="CJ196" i="3" s="1"/>
  <c r="CM195" i="3"/>
  <c r="CK195" i="3"/>
  <c r="CJ195" i="3"/>
  <c r="CI195" i="3"/>
  <c r="CM194" i="3"/>
  <c r="CK194" i="3"/>
  <c r="CI194" i="3"/>
  <c r="CJ194" i="3" s="1"/>
  <c r="CM193" i="3"/>
  <c r="CK193" i="3"/>
  <c r="CI193" i="3"/>
  <c r="CJ193" i="3" s="1"/>
  <c r="CM192" i="3"/>
  <c r="CK192" i="3"/>
  <c r="CI192" i="3"/>
  <c r="CJ192" i="3" s="1"/>
  <c r="CM191" i="3"/>
  <c r="CK191" i="3"/>
  <c r="CI191" i="3"/>
  <c r="CJ191" i="3" s="1"/>
  <c r="CM190" i="3"/>
  <c r="CK190" i="3"/>
  <c r="CI190" i="3"/>
  <c r="CJ190" i="3" s="1"/>
  <c r="CM189" i="3"/>
  <c r="CK189" i="3"/>
  <c r="CI189" i="3"/>
  <c r="CJ189" i="3" s="1"/>
  <c r="CM188" i="3"/>
  <c r="CK188" i="3"/>
  <c r="CI188" i="3"/>
  <c r="CJ188" i="3" s="1"/>
  <c r="CM187" i="3"/>
  <c r="CK187" i="3"/>
  <c r="CI187" i="3"/>
  <c r="CJ187" i="3" s="1"/>
  <c r="CM186" i="3"/>
  <c r="CK186" i="3"/>
  <c r="CI186" i="3"/>
  <c r="CJ186" i="3" s="1"/>
  <c r="CM185" i="3"/>
  <c r="CK185" i="3"/>
  <c r="CI185" i="3"/>
  <c r="CJ185" i="3" s="1"/>
  <c r="CM184" i="3"/>
  <c r="CK184" i="3"/>
  <c r="CI184" i="3"/>
  <c r="CJ184" i="3" s="1"/>
  <c r="CM183" i="3"/>
  <c r="CK183" i="3"/>
  <c r="CI183" i="3"/>
  <c r="CJ183" i="3" s="1"/>
  <c r="CM182" i="3"/>
  <c r="CK182" i="3"/>
  <c r="CI182" i="3"/>
  <c r="CJ182" i="3" s="1"/>
  <c r="CM181" i="3"/>
  <c r="CK181" i="3"/>
  <c r="CI181" i="3"/>
  <c r="CJ181" i="3" s="1"/>
  <c r="CM180" i="3"/>
  <c r="CK180" i="3"/>
  <c r="CI180" i="3"/>
  <c r="CJ180" i="3" s="1"/>
  <c r="CM179" i="3"/>
  <c r="CK179" i="3"/>
  <c r="CJ179" i="3"/>
  <c r="CI179" i="3"/>
  <c r="CM178" i="3"/>
  <c r="CK178" i="3"/>
  <c r="CI178" i="3"/>
  <c r="CJ178" i="3" s="1"/>
  <c r="CM177" i="3"/>
  <c r="CK177" i="3"/>
  <c r="CI177" i="3"/>
  <c r="CJ177" i="3" s="1"/>
  <c r="CM176" i="3"/>
  <c r="CK176" i="3"/>
  <c r="CI176" i="3"/>
  <c r="CJ176" i="3" s="1"/>
  <c r="CM175" i="3"/>
  <c r="CK175" i="3"/>
  <c r="CI175" i="3"/>
  <c r="CJ175" i="3" s="1"/>
  <c r="CM174" i="3"/>
  <c r="CK174" i="3"/>
  <c r="CI174" i="3"/>
  <c r="CJ174" i="3" s="1"/>
  <c r="CM173" i="3"/>
  <c r="CK173" i="3"/>
  <c r="CI173" i="3"/>
  <c r="CJ173" i="3" s="1"/>
  <c r="CM172" i="3"/>
  <c r="CK172" i="3"/>
  <c r="CI172" i="3"/>
  <c r="CJ172" i="3" s="1"/>
  <c r="CM171" i="3"/>
  <c r="CK171" i="3"/>
  <c r="CI171" i="3"/>
  <c r="CJ171" i="3" s="1"/>
  <c r="CM170" i="3"/>
  <c r="CK170" i="3"/>
  <c r="CI170" i="3"/>
  <c r="CJ170" i="3" s="1"/>
  <c r="CM169" i="3"/>
  <c r="CK169" i="3"/>
  <c r="CI169" i="3"/>
  <c r="CJ169" i="3" s="1"/>
  <c r="CM168" i="3"/>
  <c r="CK168" i="3"/>
  <c r="CI168" i="3"/>
  <c r="CJ168" i="3" s="1"/>
  <c r="CM167" i="3"/>
  <c r="CK167" i="3"/>
  <c r="CI167" i="3"/>
  <c r="CJ167" i="3" s="1"/>
  <c r="CM166" i="3"/>
  <c r="CK166" i="3"/>
  <c r="CI166" i="3"/>
  <c r="CJ166" i="3" s="1"/>
  <c r="CM165" i="3"/>
  <c r="CK165" i="3"/>
  <c r="CI165" i="3"/>
  <c r="CJ165" i="3" s="1"/>
  <c r="CM164" i="3"/>
  <c r="CK164" i="3"/>
  <c r="CI164" i="3"/>
  <c r="CJ164" i="3" s="1"/>
  <c r="CM163" i="3"/>
  <c r="CK163" i="3"/>
  <c r="CJ163" i="3"/>
  <c r="CI163" i="3"/>
  <c r="CM162" i="3"/>
  <c r="CK162" i="3"/>
  <c r="CI162" i="3"/>
  <c r="CJ162" i="3" s="1"/>
  <c r="CM161" i="3"/>
  <c r="CK161" i="3"/>
  <c r="CI161" i="3"/>
  <c r="CJ161" i="3" s="1"/>
  <c r="CM160" i="3"/>
  <c r="CK160" i="3"/>
  <c r="CI160" i="3"/>
  <c r="CJ160" i="3" s="1"/>
  <c r="CM159" i="3"/>
  <c r="CK159" i="3"/>
  <c r="CI159" i="3"/>
  <c r="CJ159" i="3" s="1"/>
  <c r="CM158" i="3"/>
  <c r="CK158" i="3"/>
  <c r="CI158" i="3"/>
  <c r="CJ158" i="3" s="1"/>
  <c r="CM157" i="3"/>
  <c r="CK157" i="3"/>
  <c r="CI157" i="3"/>
  <c r="CJ157" i="3" s="1"/>
  <c r="CM156" i="3"/>
  <c r="CK156" i="3"/>
  <c r="CI156" i="3"/>
  <c r="CJ156" i="3" s="1"/>
  <c r="CM155" i="3"/>
  <c r="CK155" i="3"/>
  <c r="CI155" i="3"/>
  <c r="CJ155" i="3" s="1"/>
  <c r="CM154" i="3"/>
  <c r="CK154" i="3"/>
  <c r="CI154" i="3"/>
  <c r="CJ154" i="3" s="1"/>
  <c r="CM153" i="3"/>
  <c r="CK153" i="3"/>
  <c r="CI153" i="3"/>
  <c r="CJ153" i="3" s="1"/>
  <c r="CM152" i="3"/>
  <c r="CK152" i="3"/>
  <c r="CI152" i="3"/>
  <c r="CJ152" i="3" s="1"/>
  <c r="CM151" i="3"/>
  <c r="CK151" i="3"/>
  <c r="CI151" i="3"/>
  <c r="CJ151" i="3" s="1"/>
  <c r="CM150" i="3"/>
  <c r="CK150" i="3"/>
  <c r="CI150" i="3"/>
  <c r="CJ150" i="3" s="1"/>
  <c r="CM149" i="3"/>
  <c r="CK149" i="3"/>
  <c r="CI149" i="3"/>
  <c r="CJ149" i="3" s="1"/>
  <c r="CM148" i="3"/>
  <c r="CK148" i="3"/>
  <c r="CI148" i="3"/>
  <c r="CJ148" i="3" s="1"/>
  <c r="CM147" i="3"/>
  <c r="CK147" i="3"/>
  <c r="CJ147" i="3"/>
  <c r="CI147" i="3"/>
  <c r="CM146" i="3"/>
  <c r="CK146" i="3"/>
  <c r="CI146" i="3"/>
  <c r="CJ146" i="3" s="1"/>
  <c r="CM145" i="3"/>
  <c r="CK145" i="3"/>
  <c r="CI145" i="3"/>
  <c r="CJ145" i="3" s="1"/>
  <c r="CM144" i="3"/>
  <c r="CK144" i="3"/>
  <c r="CI144" i="3"/>
  <c r="CJ144" i="3" s="1"/>
  <c r="CM143" i="3"/>
  <c r="CK143" i="3"/>
  <c r="CI143" i="3"/>
  <c r="CJ143" i="3" s="1"/>
  <c r="CM142" i="3"/>
  <c r="CK142" i="3"/>
  <c r="CI142" i="3"/>
  <c r="CJ142" i="3" s="1"/>
  <c r="CM141" i="3"/>
  <c r="CK141" i="3"/>
  <c r="CI141" i="3"/>
  <c r="CJ141" i="3" s="1"/>
  <c r="CM140" i="3"/>
  <c r="CK140" i="3"/>
  <c r="CI140" i="3"/>
  <c r="CJ140" i="3" s="1"/>
  <c r="CM139" i="3"/>
  <c r="CK139" i="3"/>
  <c r="CI139" i="3"/>
  <c r="CJ139" i="3" s="1"/>
  <c r="CM138" i="3"/>
  <c r="CK138" i="3"/>
  <c r="CI138" i="3"/>
  <c r="CJ138" i="3" s="1"/>
  <c r="CM137" i="3"/>
  <c r="CK137" i="3"/>
  <c r="CI137" i="3"/>
  <c r="CJ137" i="3" s="1"/>
  <c r="CM136" i="3"/>
  <c r="CK136" i="3"/>
  <c r="CI136" i="3"/>
  <c r="CJ136" i="3" s="1"/>
  <c r="CM135" i="3"/>
  <c r="CK135" i="3"/>
  <c r="CI135" i="3"/>
  <c r="CJ135" i="3" s="1"/>
  <c r="CM134" i="3"/>
  <c r="CK134" i="3"/>
  <c r="CI134" i="3"/>
  <c r="CJ134" i="3" s="1"/>
  <c r="CM133" i="3"/>
  <c r="CK133" i="3"/>
  <c r="CI133" i="3"/>
  <c r="CJ133" i="3" s="1"/>
  <c r="CM132" i="3"/>
  <c r="CK132" i="3"/>
  <c r="CI132" i="3"/>
  <c r="CJ132" i="3" s="1"/>
  <c r="CM131" i="3"/>
  <c r="CK131" i="3"/>
  <c r="CJ131" i="3"/>
  <c r="CI131" i="3"/>
  <c r="CM130" i="3"/>
  <c r="CK130" i="3"/>
  <c r="CI130" i="3"/>
  <c r="CJ130" i="3" s="1"/>
  <c r="CM129" i="3"/>
  <c r="CK129" i="3"/>
  <c r="CI129" i="3"/>
  <c r="CJ129" i="3" s="1"/>
  <c r="CM128" i="3"/>
  <c r="CK128" i="3"/>
  <c r="CI128" i="3"/>
  <c r="CJ128" i="3" s="1"/>
  <c r="CM127" i="3"/>
  <c r="CK127" i="3"/>
  <c r="CI127" i="3"/>
  <c r="CJ127" i="3" s="1"/>
  <c r="CM126" i="3"/>
  <c r="CK126" i="3"/>
  <c r="CI126" i="3"/>
  <c r="CJ126" i="3" s="1"/>
  <c r="CM125" i="3"/>
  <c r="CK125" i="3"/>
  <c r="CI125" i="3"/>
  <c r="CJ125" i="3" s="1"/>
  <c r="CM124" i="3"/>
  <c r="CK124" i="3"/>
  <c r="CI124" i="3"/>
  <c r="CJ124" i="3" s="1"/>
  <c r="CM123" i="3"/>
  <c r="CK123" i="3"/>
  <c r="CI123" i="3"/>
  <c r="CJ123" i="3" s="1"/>
  <c r="CM122" i="3"/>
  <c r="CK122" i="3"/>
  <c r="CI122" i="3"/>
  <c r="CJ122" i="3" s="1"/>
  <c r="CM121" i="3"/>
  <c r="CK121" i="3"/>
  <c r="CI121" i="3"/>
  <c r="CJ121" i="3" s="1"/>
  <c r="CM120" i="3"/>
  <c r="CK120" i="3"/>
  <c r="CI120" i="3"/>
  <c r="CJ120" i="3" s="1"/>
  <c r="CM119" i="3"/>
  <c r="CK119" i="3"/>
  <c r="CI119" i="3"/>
  <c r="CJ119" i="3" s="1"/>
  <c r="CM118" i="3"/>
  <c r="CK118" i="3"/>
  <c r="CI118" i="3"/>
  <c r="CJ118" i="3" s="1"/>
  <c r="CM117" i="3"/>
  <c r="CK117" i="3"/>
  <c r="CI117" i="3"/>
  <c r="CJ117" i="3" s="1"/>
  <c r="CM116" i="3"/>
  <c r="CK116" i="3"/>
  <c r="CI116" i="3"/>
  <c r="CJ116" i="3" s="1"/>
  <c r="CM115" i="3"/>
  <c r="CK115" i="3"/>
  <c r="CJ115" i="3"/>
  <c r="CI115" i="3"/>
  <c r="CM114" i="3"/>
  <c r="CK114" i="3"/>
  <c r="CI114" i="3"/>
  <c r="CJ114" i="3" s="1"/>
  <c r="CM113" i="3"/>
  <c r="CK113" i="3"/>
  <c r="CI113" i="3"/>
  <c r="CJ113" i="3" s="1"/>
  <c r="CM112" i="3"/>
  <c r="CK112" i="3"/>
  <c r="CI112" i="3"/>
  <c r="CJ112" i="3" s="1"/>
  <c r="CM111" i="3"/>
  <c r="CK111" i="3"/>
  <c r="CI111" i="3"/>
  <c r="CJ111" i="3" s="1"/>
  <c r="CM110" i="3"/>
  <c r="CK110" i="3"/>
  <c r="CI110" i="3"/>
  <c r="CJ110" i="3" s="1"/>
  <c r="CM109" i="3"/>
  <c r="CK109" i="3"/>
  <c r="CI109" i="3"/>
  <c r="CJ109" i="3" s="1"/>
  <c r="CM108" i="3"/>
  <c r="CK108" i="3"/>
  <c r="CI108" i="3"/>
  <c r="CJ108" i="3" s="1"/>
  <c r="CM107" i="3"/>
  <c r="CK107" i="3"/>
  <c r="CI107" i="3"/>
  <c r="CJ107" i="3" s="1"/>
  <c r="CM106" i="3"/>
  <c r="CK106" i="3"/>
  <c r="CI106" i="3"/>
  <c r="CJ106" i="3" s="1"/>
  <c r="CM105" i="3"/>
  <c r="CK105" i="3"/>
  <c r="CI105" i="3"/>
  <c r="CJ105" i="3" s="1"/>
  <c r="CM104" i="3"/>
  <c r="CK104" i="3"/>
  <c r="CI104" i="3"/>
  <c r="CJ104" i="3" s="1"/>
  <c r="CM103" i="3"/>
  <c r="CK103" i="3"/>
  <c r="CI103" i="3"/>
  <c r="CJ103" i="3" s="1"/>
  <c r="CM102" i="3"/>
  <c r="CK102" i="3"/>
  <c r="CI102" i="3"/>
  <c r="CJ102" i="3" s="1"/>
  <c r="CM101" i="3"/>
  <c r="CK101" i="3"/>
  <c r="CI101" i="3"/>
  <c r="CJ101" i="3" s="1"/>
  <c r="CM100" i="3"/>
  <c r="CK100" i="3"/>
  <c r="CI100" i="3"/>
  <c r="CJ100" i="3" s="1"/>
  <c r="CM99" i="3"/>
  <c r="CK99" i="3"/>
  <c r="CJ99" i="3"/>
  <c r="CI99" i="3"/>
  <c r="CM98" i="3"/>
  <c r="CK98" i="3"/>
  <c r="CI98" i="3"/>
  <c r="CJ98" i="3" s="1"/>
  <c r="CM97" i="3"/>
  <c r="CK97" i="3"/>
  <c r="CI97" i="3"/>
  <c r="CJ97" i="3" s="1"/>
  <c r="CM96" i="3"/>
  <c r="CK96" i="3"/>
  <c r="CI96" i="3"/>
  <c r="CJ96" i="3" s="1"/>
  <c r="CM95" i="3"/>
  <c r="CK95" i="3"/>
  <c r="CI95" i="3"/>
  <c r="CJ95" i="3" s="1"/>
  <c r="CM94" i="3"/>
  <c r="CK94" i="3"/>
  <c r="CI94" i="3"/>
  <c r="CJ94" i="3" s="1"/>
  <c r="CM93" i="3"/>
  <c r="CK93" i="3"/>
  <c r="CI93" i="3"/>
  <c r="CJ93" i="3" s="1"/>
  <c r="CM92" i="3"/>
  <c r="CK92" i="3"/>
  <c r="CI92" i="3"/>
  <c r="CJ92" i="3" s="1"/>
  <c r="CM91" i="3"/>
  <c r="CK91" i="3"/>
  <c r="CI91" i="3"/>
  <c r="CJ91" i="3" s="1"/>
  <c r="CM90" i="3"/>
  <c r="CK90" i="3"/>
  <c r="CI90" i="3"/>
  <c r="CJ90" i="3" s="1"/>
  <c r="CM89" i="3"/>
  <c r="CK89" i="3"/>
  <c r="CI89" i="3"/>
  <c r="CJ89" i="3" s="1"/>
  <c r="CM88" i="3"/>
  <c r="CK88" i="3"/>
  <c r="CI88" i="3"/>
  <c r="CJ88" i="3" s="1"/>
  <c r="CM87" i="3"/>
  <c r="CK87" i="3"/>
  <c r="CI87" i="3"/>
  <c r="CJ87" i="3" s="1"/>
  <c r="CM86" i="3"/>
  <c r="CK86" i="3"/>
  <c r="CI86" i="3"/>
  <c r="CJ86" i="3" s="1"/>
  <c r="CM85" i="3"/>
  <c r="CK85" i="3"/>
  <c r="CI85" i="3"/>
  <c r="CJ85" i="3" s="1"/>
  <c r="CM84" i="3"/>
  <c r="CK84" i="3"/>
  <c r="CI84" i="3"/>
  <c r="CJ84" i="3" s="1"/>
  <c r="CM83" i="3"/>
  <c r="CK83" i="3"/>
  <c r="CJ83" i="3"/>
  <c r="CI83" i="3"/>
  <c r="CM82" i="3"/>
  <c r="CK82" i="3"/>
  <c r="CI82" i="3"/>
  <c r="CJ82" i="3" s="1"/>
  <c r="CM81" i="3"/>
  <c r="CK81" i="3"/>
  <c r="CI81" i="3"/>
  <c r="CJ81" i="3" s="1"/>
  <c r="CM80" i="3"/>
  <c r="CK80" i="3"/>
  <c r="CI80" i="3"/>
  <c r="CJ80" i="3" s="1"/>
  <c r="CM79" i="3"/>
  <c r="CK79" i="3"/>
  <c r="CI79" i="3"/>
  <c r="CJ79" i="3" s="1"/>
  <c r="CM78" i="3"/>
  <c r="CK78" i="3"/>
  <c r="CI78" i="3"/>
  <c r="CJ78" i="3" s="1"/>
  <c r="CM77" i="3"/>
  <c r="CK77" i="3"/>
  <c r="CI77" i="3"/>
  <c r="CJ77" i="3" s="1"/>
  <c r="CM76" i="3"/>
  <c r="CK76" i="3"/>
  <c r="CI76" i="3"/>
  <c r="CJ76" i="3" s="1"/>
  <c r="CM75" i="3"/>
  <c r="CK75" i="3"/>
  <c r="CI75" i="3"/>
  <c r="CJ75" i="3" s="1"/>
  <c r="CM74" i="3"/>
  <c r="CK74" i="3"/>
  <c r="CI74" i="3"/>
  <c r="CJ74" i="3" s="1"/>
  <c r="CM73" i="3"/>
  <c r="CK73" i="3"/>
  <c r="CI73" i="3"/>
  <c r="CJ73" i="3" s="1"/>
  <c r="CM72" i="3"/>
  <c r="CK72" i="3"/>
  <c r="CI72" i="3"/>
  <c r="CJ72" i="3" s="1"/>
  <c r="CM71" i="3"/>
  <c r="CK71" i="3"/>
  <c r="CI71" i="3"/>
  <c r="CJ71" i="3" s="1"/>
  <c r="CM70" i="3"/>
  <c r="CK70" i="3"/>
  <c r="CI70" i="3"/>
  <c r="CJ70" i="3" s="1"/>
  <c r="CM69" i="3"/>
  <c r="CK69" i="3"/>
  <c r="CI69" i="3"/>
  <c r="CJ69" i="3" s="1"/>
  <c r="CM68" i="3"/>
  <c r="CK68" i="3"/>
  <c r="CI68" i="3"/>
  <c r="CJ68" i="3" s="1"/>
  <c r="CM67" i="3"/>
  <c r="CK67" i="3"/>
  <c r="CJ67" i="3"/>
  <c r="CI67" i="3"/>
  <c r="CM66" i="3"/>
  <c r="CK66" i="3"/>
  <c r="CI66" i="3"/>
  <c r="CJ66" i="3" s="1"/>
  <c r="CM65" i="3"/>
  <c r="CK65" i="3"/>
  <c r="CI65" i="3"/>
  <c r="CJ65" i="3" s="1"/>
  <c r="CM64" i="3"/>
  <c r="CK64" i="3"/>
  <c r="CI64" i="3"/>
  <c r="CJ64" i="3" s="1"/>
  <c r="CM63" i="3"/>
  <c r="CK63" i="3"/>
  <c r="CI63" i="3"/>
  <c r="CJ63" i="3" s="1"/>
  <c r="CM62" i="3"/>
  <c r="CK62" i="3"/>
  <c r="CI62" i="3"/>
  <c r="CJ62" i="3" s="1"/>
  <c r="CM61" i="3"/>
  <c r="CK61" i="3"/>
  <c r="CI61" i="3"/>
  <c r="CJ61" i="3" s="1"/>
  <c r="CM60" i="3"/>
  <c r="CK60" i="3"/>
  <c r="CI60" i="3"/>
  <c r="CJ60" i="3" s="1"/>
  <c r="CM59" i="3"/>
  <c r="CK59" i="3"/>
  <c r="CI59" i="3"/>
  <c r="CJ59" i="3" s="1"/>
  <c r="CM58" i="3"/>
  <c r="CK58" i="3"/>
  <c r="CI58" i="3"/>
  <c r="CJ58" i="3" s="1"/>
  <c r="CM57" i="3"/>
  <c r="CK57" i="3"/>
  <c r="CI57" i="3"/>
  <c r="CJ57" i="3" s="1"/>
  <c r="CM56" i="3"/>
  <c r="CK56" i="3"/>
  <c r="CI56" i="3"/>
  <c r="CJ56" i="3" s="1"/>
  <c r="CM55" i="3"/>
  <c r="CK55" i="3"/>
  <c r="CI55" i="3"/>
  <c r="CJ55" i="3" s="1"/>
  <c r="CM54" i="3"/>
  <c r="CK54" i="3"/>
  <c r="CI54" i="3"/>
  <c r="CJ54" i="3" s="1"/>
  <c r="CM53" i="3"/>
  <c r="CK53" i="3"/>
  <c r="CI53" i="3"/>
  <c r="CJ53" i="3" s="1"/>
  <c r="CM52" i="3"/>
  <c r="CK52" i="3"/>
  <c r="CI52" i="3"/>
  <c r="CJ52" i="3" s="1"/>
  <c r="CM51" i="3"/>
  <c r="CK51" i="3"/>
  <c r="CJ51" i="3"/>
  <c r="CI51" i="3"/>
  <c r="CM50" i="3"/>
  <c r="CK50" i="3"/>
  <c r="CI50" i="3"/>
  <c r="CJ50" i="3" s="1"/>
  <c r="CM49" i="3"/>
  <c r="CK49" i="3"/>
  <c r="CI49" i="3"/>
  <c r="CJ49" i="3" s="1"/>
  <c r="CM48" i="3"/>
  <c r="CK48" i="3"/>
  <c r="CI48" i="3"/>
  <c r="CJ48" i="3" s="1"/>
  <c r="CM47" i="3"/>
  <c r="CK47" i="3"/>
  <c r="CI47" i="3"/>
  <c r="CJ47" i="3" s="1"/>
  <c r="CM46" i="3"/>
  <c r="CK46" i="3"/>
  <c r="CI46" i="3"/>
  <c r="CJ46" i="3" s="1"/>
  <c r="CM45" i="3"/>
  <c r="CK45" i="3"/>
  <c r="CI45" i="3"/>
  <c r="CJ45" i="3" s="1"/>
  <c r="CM44" i="3"/>
  <c r="CK44" i="3"/>
  <c r="CI44" i="3"/>
  <c r="CJ44" i="3" s="1"/>
  <c r="CM43" i="3"/>
  <c r="CK43" i="3"/>
  <c r="CI43" i="3"/>
  <c r="CJ43" i="3" s="1"/>
  <c r="CM42" i="3"/>
  <c r="CK42" i="3"/>
  <c r="CI42" i="3"/>
  <c r="CJ42" i="3" s="1"/>
  <c r="CM41" i="3"/>
  <c r="CK41" i="3"/>
  <c r="CI41" i="3"/>
  <c r="CJ41" i="3" s="1"/>
  <c r="CM40" i="3"/>
  <c r="CK40" i="3"/>
  <c r="CI40" i="3"/>
  <c r="CJ40" i="3" s="1"/>
  <c r="CM39" i="3"/>
  <c r="CK39" i="3"/>
  <c r="CI39" i="3"/>
  <c r="CJ39" i="3" s="1"/>
  <c r="CM38" i="3"/>
  <c r="CK38" i="3"/>
  <c r="CI38" i="3"/>
  <c r="CJ38" i="3" s="1"/>
  <c r="CM37" i="3"/>
  <c r="CK37" i="3"/>
  <c r="CI37" i="3"/>
  <c r="CJ37" i="3" s="1"/>
  <c r="CM36" i="3"/>
  <c r="CK36" i="3"/>
  <c r="CI36" i="3"/>
  <c r="CJ36" i="3" s="1"/>
  <c r="CM35" i="3"/>
  <c r="CK35" i="3"/>
  <c r="CI35" i="3"/>
  <c r="CJ35" i="3" s="1"/>
  <c r="CM34" i="3"/>
  <c r="CK34" i="3"/>
  <c r="CI34" i="3"/>
  <c r="CJ34" i="3" s="1"/>
  <c r="CM33" i="3"/>
  <c r="CK33" i="3"/>
  <c r="CI33" i="3"/>
  <c r="CJ33" i="3" s="1"/>
  <c r="CM32" i="3"/>
  <c r="CK32" i="3"/>
  <c r="CI32" i="3"/>
  <c r="CJ32" i="3" s="1"/>
  <c r="CM31" i="3"/>
  <c r="CK31" i="3"/>
  <c r="CI31" i="3"/>
  <c r="CJ31" i="3" s="1"/>
  <c r="CM30" i="3"/>
  <c r="CK30" i="3"/>
  <c r="CI30" i="3"/>
  <c r="CJ30" i="3" s="1"/>
  <c r="CM29" i="3"/>
  <c r="CK29" i="3"/>
  <c r="CI29" i="3"/>
  <c r="CJ29" i="3" s="1"/>
  <c r="CM28" i="3"/>
  <c r="CK28" i="3"/>
  <c r="CI28" i="3"/>
  <c r="CJ28" i="3" s="1"/>
  <c r="CM27" i="3"/>
  <c r="CK27" i="3"/>
  <c r="CI27" i="3"/>
  <c r="CJ27" i="3" s="1"/>
  <c r="CM26" i="3"/>
  <c r="CK26" i="3"/>
  <c r="CI26" i="3"/>
  <c r="CJ26" i="3" s="1"/>
  <c r="CM25" i="3"/>
  <c r="CK25" i="3"/>
  <c r="CI25" i="3"/>
  <c r="CJ25" i="3" s="1"/>
  <c r="CM24" i="3"/>
  <c r="CK24" i="3"/>
  <c r="CI24" i="3"/>
  <c r="CJ24" i="3" s="1"/>
  <c r="CM23" i="3"/>
  <c r="CK23" i="3"/>
  <c r="CI23" i="3"/>
  <c r="CJ23" i="3" s="1"/>
  <c r="CM22" i="3"/>
  <c r="CK22" i="3"/>
  <c r="CI22" i="3"/>
  <c r="CJ22" i="3" s="1"/>
  <c r="CM21" i="3"/>
  <c r="CK21" i="3"/>
  <c r="CI21" i="3"/>
  <c r="CJ21" i="3" s="1"/>
  <c r="CM20" i="3"/>
  <c r="CK20" i="3"/>
  <c r="CI20" i="3"/>
  <c r="CJ20" i="3" s="1"/>
  <c r="CM19" i="3"/>
  <c r="CK19" i="3"/>
  <c r="CI19" i="3"/>
  <c r="CJ19" i="3" s="1"/>
  <c r="CM18" i="3"/>
  <c r="CK18" i="3"/>
  <c r="CI18" i="3"/>
  <c r="CJ18" i="3" s="1"/>
  <c r="CM17" i="3"/>
  <c r="CK17" i="3"/>
  <c r="CI17" i="3"/>
  <c r="CJ17" i="3" s="1"/>
  <c r="CM16" i="3"/>
  <c r="CK16" i="3"/>
  <c r="CI16" i="3"/>
  <c r="CJ16" i="3" s="1"/>
  <c r="CM15" i="3"/>
  <c r="CK15" i="3"/>
  <c r="CI15" i="3"/>
  <c r="CJ15" i="3" s="1"/>
  <c r="CM14" i="3"/>
  <c r="CK14" i="3"/>
  <c r="CI14" i="3"/>
  <c r="CJ14" i="3" s="1"/>
  <c r="CM13" i="3"/>
  <c r="CK13" i="3"/>
  <c r="CI13" i="3"/>
  <c r="CJ13" i="3" s="1"/>
  <c r="CM12" i="3"/>
  <c r="CK12" i="3"/>
  <c r="CI12" i="3"/>
  <c r="CJ12" i="3" s="1"/>
  <c r="CM11" i="3"/>
  <c r="CK11" i="3"/>
  <c r="CI11" i="3"/>
  <c r="CJ11" i="3" s="1"/>
  <c r="CM10" i="3"/>
  <c r="CK10" i="3"/>
  <c r="CI10" i="3"/>
  <c r="CJ10" i="3" s="1"/>
  <c r="CM9" i="3"/>
  <c r="CK9" i="3"/>
  <c r="CI9" i="3"/>
  <c r="CJ9" i="3" s="1"/>
  <c r="CM8" i="3"/>
  <c r="CK8" i="3"/>
  <c r="CI8" i="3"/>
  <c r="CJ8" i="3" s="1"/>
  <c r="CM7" i="3"/>
  <c r="CK7" i="3"/>
  <c r="CI7" i="3"/>
  <c r="CJ7" i="3" s="1"/>
  <c r="CM6" i="3"/>
  <c r="CK6" i="3"/>
  <c r="CI6" i="3"/>
  <c r="CJ6" i="3" s="1"/>
  <c r="CM5" i="3"/>
  <c r="CK5" i="3"/>
  <c r="CI5" i="3"/>
  <c r="CJ5" i="3" s="1"/>
  <c r="BZ217" i="3"/>
  <c r="BX217" i="3"/>
  <c r="BV217" i="3"/>
  <c r="BW217" i="3" s="1"/>
  <c r="BZ216" i="3"/>
  <c r="BX216" i="3"/>
  <c r="BV216" i="3"/>
  <c r="BW216" i="3" s="1"/>
  <c r="BZ215" i="3"/>
  <c r="BX215" i="3"/>
  <c r="BW215" i="3"/>
  <c r="BV215" i="3"/>
  <c r="BZ214" i="3"/>
  <c r="BX214" i="3"/>
  <c r="BV214" i="3"/>
  <c r="BW214" i="3" s="1"/>
  <c r="BZ213" i="3"/>
  <c r="BX213" i="3"/>
  <c r="BV213" i="3"/>
  <c r="BW213" i="3" s="1"/>
  <c r="BZ212" i="3"/>
  <c r="BX212" i="3"/>
  <c r="BV212" i="3"/>
  <c r="BW212" i="3" s="1"/>
  <c r="BZ211" i="3"/>
  <c r="BX211" i="3"/>
  <c r="BV211" i="3"/>
  <c r="BW211" i="3" s="1"/>
  <c r="BZ210" i="3"/>
  <c r="BX210" i="3"/>
  <c r="BV210" i="3"/>
  <c r="BW210" i="3" s="1"/>
  <c r="BZ209" i="3"/>
  <c r="BX209" i="3"/>
  <c r="BV209" i="3"/>
  <c r="BW209" i="3" s="1"/>
  <c r="BZ208" i="3"/>
  <c r="BX208" i="3"/>
  <c r="BV208" i="3"/>
  <c r="BW208" i="3" s="1"/>
  <c r="BZ207" i="3"/>
  <c r="BX207" i="3"/>
  <c r="BV207" i="3"/>
  <c r="BW207" i="3" s="1"/>
  <c r="BZ206" i="3"/>
  <c r="BX206" i="3"/>
  <c r="BV206" i="3"/>
  <c r="BW206" i="3" s="1"/>
  <c r="BZ205" i="3"/>
  <c r="BX205" i="3"/>
  <c r="BW205" i="3"/>
  <c r="BV205" i="3"/>
  <c r="BZ204" i="3"/>
  <c r="BX204" i="3"/>
  <c r="BV204" i="3"/>
  <c r="BW204" i="3" s="1"/>
  <c r="BZ203" i="3"/>
  <c r="BX203" i="3"/>
  <c r="BV203" i="3"/>
  <c r="BW203" i="3" s="1"/>
  <c r="BZ202" i="3"/>
  <c r="BX202" i="3"/>
  <c r="BV202" i="3"/>
  <c r="BW202" i="3" s="1"/>
  <c r="BZ201" i="3"/>
  <c r="BX201" i="3"/>
  <c r="BV201" i="3"/>
  <c r="BW201" i="3" s="1"/>
  <c r="BZ200" i="3"/>
  <c r="BX200" i="3"/>
  <c r="BV200" i="3"/>
  <c r="BW200" i="3" s="1"/>
  <c r="BZ199" i="3"/>
  <c r="BX199" i="3"/>
  <c r="BV199" i="3"/>
  <c r="BW199" i="3" s="1"/>
  <c r="BZ198" i="3"/>
  <c r="BX198" i="3"/>
  <c r="BV198" i="3"/>
  <c r="BW198" i="3" s="1"/>
  <c r="BZ197" i="3"/>
  <c r="BX197" i="3"/>
  <c r="BV197" i="3"/>
  <c r="BW197" i="3" s="1"/>
  <c r="BZ196" i="3"/>
  <c r="BX196" i="3"/>
  <c r="BV196" i="3"/>
  <c r="BW196" i="3" s="1"/>
  <c r="BZ195" i="3"/>
  <c r="BX195" i="3"/>
  <c r="BW195" i="3"/>
  <c r="BV195" i="3"/>
  <c r="BZ194" i="3"/>
  <c r="BX194" i="3"/>
  <c r="BV194" i="3"/>
  <c r="BW194" i="3" s="1"/>
  <c r="BZ193" i="3"/>
  <c r="BX193" i="3"/>
  <c r="BV193" i="3"/>
  <c r="BW193" i="3" s="1"/>
  <c r="BZ192" i="3"/>
  <c r="BX192" i="3"/>
  <c r="BV192" i="3"/>
  <c r="BW192" i="3" s="1"/>
  <c r="BZ191" i="3"/>
  <c r="BX191" i="3"/>
  <c r="BV191" i="3"/>
  <c r="BW191" i="3" s="1"/>
  <c r="BZ190" i="3"/>
  <c r="BX190" i="3"/>
  <c r="BV190" i="3"/>
  <c r="BW190" i="3" s="1"/>
  <c r="BZ189" i="3"/>
  <c r="BX189" i="3"/>
  <c r="BV189" i="3"/>
  <c r="BW189" i="3" s="1"/>
  <c r="BZ188" i="3"/>
  <c r="BX188" i="3"/>
  <c r="BV188" i="3"/>
  <c r="BW188" i="3" s="1"/>
  <c r="BZ187" i="3"/>
  <c r="BX187" i="3"/>
  <c r="BV187" i="3"/>
  <c r="BW187" i="3" s="1"/>
  <c r="BZ186" i="3"/>
  <c r="BX186" i="3"/>
  <c r="BV186" i="3"/>
  <c r="BW186" i="3" s="1"/>
  <c r="BZ185" i="3"/>
  <c r="BX185" i="3"/>
  <c r="BV185" i="3"/>
  <c r="BW185" i="3" s="1"/>
  <c r="BZ184" i="3"/>
  <c r="BX184" i="3"/>
  <c r="BV184" i="3"/>
  <c r="BW184" i="3" s="1"/>
  <c r="BZ183" i="3"/>
  <c r="BX183" i="3"/>
  <c r="BW183" i="3"/>
  <c r="BV183" i="3"/>
  <c r="BZ182" i="3"/>
  <c r="BX182" i="3"/>
  <c r="BV182" i="3"/>
  <c r="BW182" i="3" s="1"/>
  <c r="BZ181" i="3"/>
  <c r="BX181" i="3"/>
  <c r="BV181" i="3"/>
  <c r="BW181" i="3" s="1"/>
  <c r="BZ180" i="3"/>
  <c r="BX180" i="3"/>
  <c r="BV180" i="3"/>
  <c r="BW180" i="3" s="1"/>
  <c r="BZ179" i="3"/>
  <c r="BX179" i="3"/>
  <c r="BV179" i="3"/>
  <c r="BW179" i="3" s="1"/>
  <c r="BZ178" i="3"/>
  <c r="BX178" i="3"/>
  <c r="BV178" i="3"/>
  <c r="BW178" i="3" s="1"/>
  <c r="BZ177" i="3"/>
  <c r="BX177" i="3"/>
  <c r="BV177" i="3"/>
  <c r="BW177" i="3" s="1"/>
  <c r="BZ176" i="3"/>
  <c r="BX176" i="3"/>
  <c r="BV176" i="3"/>
  <c r="BW176" i="3" s="1"/>
  <c r="BZ175" i="3"/>
  <c r="BX175" i="3"/>
  <c r="BV175" i="3"/>
  <c r="BW175" i="3" s="1"/>
  <c r="BZ174" i="3"/>
  <c r="BX174" i="3"/>
  <c r="BV174" i="3"/>
  <c r="BW174" i="3" s="1"/>
  <c r="BZ173" i="3"/>
  <c r="BX173" i="3"/>
  <c r="BW173" i="3"/>
  <c r="BV173" i="3"/>
  <c r="BZ172" i="3"/>
  <c r="BX172" i="3"/>
  <c r="BV172" i="3"/>
  <c r="BW172" i="3" s="1"/>
  <c r="BZ171" i="3"/>
  <c r="BX171" i="3"/>
  <c r="BV171" i="3"/>
  <c r="BW171" i="3" s="1"/>
  <c r="BZ170" i="3"/>
  <c r="BX170" i="3"/>
  <c r="BV170" i="3"/>
  <c r="BW170" i="3" s="1"/>
  <c r="BZ169" i="3"/>
  <c r="BX169" i="3"/>
  <c r="BV169" i="3"/>
  <c r="BW169" i="3" s="1"/>
  <c r="BZ168" i="3"/>
  <c r="BX168" i="3"/>
  <c r="BV168" i="3"/>
  <c r="BW168" i="3" s="1"/>
  <c r="BZ167" i="3"/>
  <c r="BX167" i="3"/>
  <c r="BV167" i="3"/>
  <c r="BW167" i="3" s="1"/>
  <c r="BZ166" i="3"/>
  <c r="BX166" i="3"/>
  <c r="BV166" i="3"/>
  <c r="BW166" i="3" s="1"/>
  <c r="BZ165" i="3"/>
  <c r="BX165" i="3"/>
  <c r="BV165" i="3"/>
  <c r="BW165" i="3" s="1"/>
  <c r="BZ164" i="3"/>
  <c r="BX164" i="3"/>
  <c r="BV164" i="3"/>
  <c r="BW164" i="3" s="1"/>
  <c r="BZ163" i="3"/>
  <c r="BX163" i="3"/>
  <c r="BW163" i="3"/>
  <c r="BV163" i="3"/>
  <c r="BZ162" i="3"/>
  <c r="BX162" i="3"/>
  <c r="BV162" i="3"/>
  <c r="BW162" i="3" s="1"/>
  <c r="BZ161" i="3"/>
  <c r="BX161" i="3"/>
  <c r="BV161" i="3"/>
  <c r="BW161" i="3" s="1"/>
  <c r="BZ160" i="3"/>
  <c r="BX160" i="3"/>
  <c r="BV160" i="3"/>
  <c r="BW160" i="3" s="1"/>
  <c r="BZ159" i="3"/>
  <c r="BX159" i="3"/>
  <c r="BV159" i="3"/>
  <c r="BW159" i="3" s="1"/>
  <c r="BZ158" i="3"/>
  <c r="BX158" i="3"/>
  <c r="BV158" i="3"/>
  <c r="BW158" i="3" s="1"/>
  <c r="BZ157" i="3"/>
  <c r="BX157" i="3"/>
  <c r="BV157" i="3"/>
  <c r="BW157" i="3" s="1"/>
  <c r="BZ156" i="3"/>
  <c r="BX156" i="3"/>
  <c r="BV156" i="3"/>
  <c r="BW156" i="3" s="1"/>
  <c r="BZ155" i="3"/>
  <c r="BX155" i="3"/>
  <c r="BV155" i="3"/>
  <c r="BW155" i="3" s="1"/>
  <c r="BZ154" i="3"/>
  <c r="BX154" i="3"/>
  <c r="BV154" i="3"/>
  <c r="BW154" i="3" s="1"/>
  <c r="BZ153" i="3"/>
  <c r="BX153" i="3"/>
  <c r="BV153" i="3"/>
  <c r="BW153" i="3" s="1"/>
  <c r="BZ152" i="3"/>
  <c r="BX152" i="3"/>
  <c r="BV152" i="3"/>
  <c r="BW152" i="3" s="1"/>
  <c r="BZ151" i="3"/>
  <c r="BX151" i="3"/>
  <c r="BW151" i="3"/>
  <c r="BV151" i="3"/>
  <c r="BZ150" i="3"/>
  <c r="BX150" i="3"/>
  <c r="BV150" i="3"/>
  <c r="BW150" i="3" s="1"/>
  <c r="BZ149" i="3"/>
  <c r="BX149" i="3"/>
  <c r="BV149" i="3"/>
  <c r="BW149" i="3" s="1"/>
  <c r="BZ148" i="3"/>
  <c r="BX148" i="3"/>
  <c r="BV148" i="3"/>
  <c r="BW148" i="3" s="1"/>
  <c r="BZ147" i="3"/>
  <c r="BX147" i="3"/>
  <c r="BV147" i="3"/>
  <c r="BW147" i="3" s="1"/>
  <c r="BZ146" i="3"/>
  <c r="BX146" i="3"/>
  <c r="BV146" i="3"/>
  <c r="BW146" i="3" s="1"/>
  <c r="BZ145" i="3"/>
  <c r="BX145" i="3"/>
  <c r="BV145" i="3"/>
  <c r="BW145" i="3" s="1"/>
  <c r="BZ144" i="3"/>
  <c r="BX144" i="3"/>
  <c r="BV144" i="3"/>
  <c r="BW144" i="3" s="1"/>
  <c r="BZ143" i="3"/>
  <c r="BX143" i="3"/>
  <c r="BV143" i="3"/>
  <c r="BW143" i="3" s="1"/>
  <c r="BZ142" i="3"/>
  <c r="BX142" i="3"/>
  <c r="BV142" i="3"/>
  <c r="BW142" i="3" s="1"/>
  <c r="BZ141" i="3"/>
  <c r="BX141" i="3"/>
  <c r="BW141" i="3"/>
  <c r="BV141" i="3"/>
  <c r="BZ140" i="3"/>
  <c r="BX140" i="3"/>
  <c r="BV140" i="3"/>
  <c r="BW140" i="3" s="1"/>
  <c r="BZ139" i="3"/>
  <c r="BX139" i="3"/>
  <c r="BV139" i="3"/>
  <c r="BW139" i="3" s="1"/>
  <c r="BZ138" i="3"/>
  <c r="BX138" i="3"/>
  <c r="BV138" i="3"/>
  <c r="BW138" i="3" s="1"/>
  <c r="BZ137" i="3"/>
  <c r="BX137" i="3"/>
  <c r="BV137" i="3"/>
  <c r="BW137" i="3" s="1"/>
  <c r="BZ136" i="3"/>
  <c r="BX136" i="3"/>
  <c r="BV136" i="3"/>
  <c r="BW136" i="3" s="1"/>
  <c r="BZ135" i="3"/>
  <c r="BX135" i="3"/>
  <c r="BV135" i="3"/>
  <c r="BW135" i="3" s="1"/>
  <c r="BZ134" i="3"/>
  <c r="BX134" i="3"/>
  <c r="BV134" i="3"/>
  <c r="BW134" i="3" s="1"/>
  <c r="BZ133" i="3"/>
  <c r="BX133" i="3"/>
  <c r="BV133" i="3"/>
  <c r="BW133" i="3" s="1"/>
  <c r="BZ132" i="3"/>
  <c r="BX132" i="3"/>
  <c r="BV132" i="3"/>
  <c r="BW132" i="3" s="1"/>
  <c r="BZ131" i="3"/>
  <c r="BX131" i="3"/>
  <c r="BW131" i="3"/>
  <c r="BV131" i="3"/>
  <c r="BZ130" i="3"/>
  <c r="BX130" i="3"/>
  <c r="BV130" i="3"/>
  <c r="BW130" i="3" s="1"/>
  <c r="BZ129" i="3"/>
  <c r="BX129" i="3"/>
  <c r="BV129" i="3"/>
  <c r="BW129" i="3" s="1"/>
  <c r="BZ128" i="3"/>
  <c r="BX128" i="3"/>
  <c r="BV128" i="3"/>
  <c r="BW128" i="3" s="1"/>
  <c r="BZ127" i="3"/>
  <c r="BX127" i="3"/>
  <c r="BV127" i="3"/>
  <c r="BW127" i="3" s="1"/>
  <c r="BZ126" i="3"/>
  <c r="BX126" i="3"/>
  <c r="BV126" i="3"/>
  <c r="BW126" i="3" s="1"/>
  <c r="BZ125" i="3"/>
  <c r="BX125" i="3"/>
  <c r="BV125" i="3"/>
  <c r="BW125" i="3" s="1"/>
  <c r="BZ124" i="3"/>
  <c r="BX124" i="3"/>
  <c r="BV124" i="3"/>
  <c r="BW124" i="3" s="1"/>
  <c r="BZ123" i="3"/>
  <c r="BX123" i="3"/>
  <c r="BV123" i="3"/>
  <c r="BW123" i="3" s="1"/>
  <c r="BZ122" i="3"/>
  <c r="BX122" i="3"/>
  <c r="BV122" i="3"/>
  <c r="BW122" i="3" s="1"/>
  <c r="BZ121" i="3"/>
  <c r="BX121" i="3"/>
  <c r="BV121" i="3"/>
  <c r="BW121" i="3" s="1"/>
  <c r="BZ120" i="3"/>
  <c r="BX120" i="3"/>
  <c r="BV120" i="3"/>
  <c r="BW120" i="3" s="1"/>
  <c r="BZ119" i="3"/>
  <c r="BX119" i="3"/>
  <c r="BW119" i="3"/>
  <c r="BV119" i="3"/>
  <c r="BZ118" i="3"/>
  <c r="BX118" i="3"/>
  <c r="BV118" i="3"/>
  <c r="BW118" i="3" s="1"/>
  <c r="BZ117" i="3"/>
  <c r="BX117" i="3"/>
  <c r="BV117" i="3"/>
  <c r="BW117" i="3" s="1"/>
  <c r="BZ116" i="3"/>
  <c r="BX116" i="3"/>
  <c r="BV116" i="3"/>
  <c r="BW116" i="3" s="1"/>
  <c r="BZ115" i="3"/>
  <c r="BX115" i="3"/>
  <c r="BV115" i="3"/>
  <c r="BW115" i="3" s="1"/>
  <c r="BZ114" i="3"/>
  <c r="BX114" i="3"/>
  <c r="BV114" i="3"/>
  <c r="BW114" i="3" s="1"/>
  <c r="BZ113" i="3"/>
  <c r="BX113" i="3"/>
  <c r="BV113" i="3"/>
  <c r="BW113" i="3" s="1"/>
  <c r="BZ112" i="3"/>
  <c r="BX112" i="3"/>
  <c r="BV112" i="3"/>
  <c r="BW112" i="3" s="1"/>
  <c r="BZ111" i="3"/>
  <c r="BX111" i="3"/>
  <c r="BV111" i="3"/>
  <c r="BW111" i="3" s="1"/>
  <c r="BZ110" i="3"/>
  <c r="BX110" i="3"/>
  <c r="BV110" i="3"/>
  <c r="BW110" i="3" s="1"/>
  <c r="BZ109" i="3"/>
  <c r="BX109" i="3"/>
  <c r="BW109" i="3"/>
  <c r="BV109" i="3"/>
  <c r="BZ108" i="3"/>
  <c r="BX108" i="3"/>
  <c r="BV108" i="3"/>
  <c r="BW108" i="3" s="1"/>
  <c r="BZ107" i="3"/>
  <c r="BX107" i="3"/>
  <c r="BV107" i="3"/>
  <c r="BW107" i="3" s="1"/>
  <c r="BZ106" i="3"/>
  <c r="BX106" i="3"/>
  <c r="BV106" i="3"/>
  <c r="BW106" i="3" s="1"/>
  <c r="BZ105" i="3"/>
  <c r="BX105" i="3"/>
  <c r="BV105" i="3"/>
  <c r="BW105" i="3" s="1"/>
  <c r="BZ104" i="3"/>
  <c r="BX104" i="3"/>
  <c r="BV104" i="3"/>
  <c r="BW104" i="3" s="1"/>
  <c r="BZ103" i="3"/>
  <c r="BX103" i="3"/>
  <c r="BV103" i="3"/>
  <c r="BW103" i="3" s="1"/>
  <c r="BZ102" i="3"/>
  <c r="BX102" i="3"/>
  <c r="BV102" i="3"/>
  <c r="BW102" i="3" s="1"/>
  <c r="BZ101" i="3"/>
  <c r="BX101" i="3"/>
  <c r="BV101" i="3"/>
  <c r="BW101" i="3" s="1"/>
  <c r="BZ100" i="3"/>
  <c r="BX100" i="3"/>
  <c r="BV100" i="3"/>
  <c r="BW100" i="3" s="1"/>
  <c r="BZ99" i="3"/>
  <c r="BX99" i="3"/>
  <c r="BW99" i="3"/>
  <c r="BV99" i="3"/>
  <c r="BZ98" i="3"/>
  <c r="BX98" i="3"/>
  <c r="BV98" i="3"/>
  <c r="BW98" i="3" s="1"/>
  <c r="BZ97" i="3"/>
  <c r="BX97" i="3"/>
  <c r="BV97" i="3"/>
  <c r="BW97" i="3" s="1"/>
  <c r="BZ96" i="3"/>
  <c r="BX96" i="3"/>
  <c r="BV96" i="3"/>
  <c r="BW96" i="3" s="1"/>
  <c r="BZ95" i="3"/>
  <c r="BX95" i="3"/>
  <c r="BV95" i="3"/>
  <c r="BW95" i="3" s="1"/>
  <c r="BZ94" i="3"/>
  <c r="BX94" i="3"/>
  <c r="BV94" i="3"/>
  <c r="BW94" i="3" s="1"/>
  <c r="BZ93" i="3"/>
  <c r="BX93" i="3"/>
  <c r="BV93" i="3"/>
  <c r="BW93" i="3" s="1"/>
  <c r="BZ92" i="3"/>
  <c r="BX92" i="3"/>
  <c r="BV92" i="3"/>
  <c r="BW92" i="3" s="1"/>
  <c r="BZ91" i="3"/>
  <c r="BX91" i="3"/>
  <c r="BV91" i="3"/>
  <c r="BW91" i="3" s="1"/>
  <c r="BZ90" i="3"/>
  <c r="BX90" i="3"/>
  <c r="BV90" i="3"/>
  <c r="BW90" i="3" s="1"/>
  <c r="BZ89" i="3"/>
  <c r="BX89" i="3"/>
  <c r="BV89" i="3"/>
  <c r="BW89" i="3" s="1"/>
  <c r="BZ88" i="3"/>
  <c r="BX88" i="3"/>
  <c r="BV88" i="3"/>
  <c r="BW88" i="3" s="1"/>
  <c r="BZ87" i="3"/>
  <c r="BX87" i="3"/>
  <c r="BW87" i="3"/>
  <c r="BV87" i="3"/>
  <c r="BZ86" i="3"/>
  <c r="BX86" i="3"/>
  <c r="BV86" i="3"/>
  <c r="BW86" i="3" s="1"/>
  <c r="BZ85" i="3"/>
  <c r="BX85" i="3"/>
  <c r="BV85" i="3"/>
  <c r="BW85" i="3" s="1"/>
  <c r="BZ84" i="3"/>
  <c r="BX84" i="3"/>
  <c r="BV84" i="3"/>
  <c r="BW84" i="3" s="1"/>
  <c r="BZ83" i="3"/>
  <c r="BX83" i="3"/>
  <c r="BV83" i="3"/>
  <c r="BW83" i="3" s="1"/>
  <c r="BZ82" i="3"/>
  <c r="BX82" i="3"/>
  <c r="BV82" i="3"/>
  <c r="BW82" i="3" s="1"/>
  <c r="BZ81" i="3"/>
  <c r="BX81" i="3"/>
  <c r="BV81" i="3"/>
  <c r="BW81" i="3" s="1"/>
  <c r="BZ80" i="3"/>
  <c r="BX80" i="3"/>
  <c r="BV80" i="3"/>
  <c r="BW80" i="3" s="1"/>
  <c r="BZ79" i="3"/>
  <c r="BX79" i="3"/>
  <c r="BV79" i="3"/>
  <c r="BW79" i="3" s="1"/>
  <c r="BZ78" i="3"/>
  <c r="BX78" i="3"/>
  <c r="BV78" i="3"/>
  <c r="BW78" i="3" s="1"/>
  <c r="BZ77" i="3"/>
  <c r="BX77" i="3"/>
  <c r="BW77" i="3"/>
  <c r="BV77" i="3"/>
  <c r="BZ76" i="3"/>
  <c r="BX76" i="3"/>
  <c r="BV76" i="3"/>
  <c r="BW76" i="3" s="1"/>
  <c r="BZ75" i="3"/>
  <c r="BX75" i="3"/>
  <c r="BV75" i="3"/>
  <c r="BW75" i="3" s="1"/>
  <c r="BZ74" i="3"/>
  <c r="BX74" i="3"/>
  <c r="BV74" i="3"/>
  <c r="BW74" i="3" s="1"/>
  <c r="BZ73" i="3"/>
  <c r="BX73" i="3"/>
  <c r="BV73" i="3"/>
  <c r="BW73" i="3" s="1"/>
  <c r="BZ72" i="3"/>
  <c r="BX72" i="3"/>
  <c r="BV72" i="3"/>
  <c r="BW72" i="3" s="1"/>
  <c r="BZ71" i="3"/>
  <c r="BX71" i="3"/>
  <c r="BV71" i="3"/>
  <c r="BW71" i="3" s="1"/>
  <c r="BZ70" i="3"/>
  <c r="BX70" i="3"/>
  <c r="BV70" i="3"/>
  <c r="BW70" i="3" s="1"/>
  <c r="BZ69" i="3"/>
  <c r="BX69" i="3"/>
  <c r="BV69" i="3"/>
  <c r="BW69" i="3" s="1"/>
  <c r="BZ68" i="3"/>
  <c r="BX68" i="3"/>
  <c r="BV68" i="3"/>
  <c r="BW68" i="3" s="1"/>
  <c r="BZ67" i="3"/>
  <c r="BX67" i="3"/>
  <c r="BW67" i="3"/>
  <c r="BV67" i="3"/>
  <c r="BZ66" i="3"/>
  <c r="BX66" i="3"/>
  <c r="BV66" i="3"/>
  <c r="BW66" i="3" s="1"/>
  <c r="BZ65" i="3"/>
  <c r="BX65" i="3"/>
  <c r="BV65" i="3"/>
  <c r="BW65" i="3" s="1"/>
  <c r="BZ64" i="3"/>
  <c r="BX64" i="3"/>
  <c r="BV64" i="3"/>
  <c r="BW64" i="3" s="1"/>
  <c r="BZ63" i="3"/>
  <c r="BX63" i="3"/>
  <c r="BV63" i="3"/>
  <c r="BW63" i="3" s="1"/>
  <c r="BZ62" i="3"/>
  <c r="BX62" i="3"/>
  <c r="BV62" i="3"/>
  <c r="BW62" i="3" s="1"/>
  <c r="BZ61" i="3"/>
  <c r="BX61" i="3"/>
  <c r="BV61" i="3"/>
  <c r="BW61" i="3" s="1"/>
  <c r="BZ60" i="3"/>
  <c r="BX60" i="3"/>
  <c r="BV60" i="3"/>
  <c r="BW60" i="3" s="1"/>
  <c r="BZ59" i="3"/>
  <c r="BX59" i="3"/>
  <c r="BV59" i="3"/>
  <c r="BW59" i="3" s="1"/>
  <c r="BZ58" i="3"/>
  <c r="BX58" i="3"/>
  <c r="BV58" i="3"/>
  <c r="BW58" i="3" s="1"/>
  <c r="BZ57" i="3"/>
  <c r="BX57" i="3"/>
  <c r="BV57" i="3"/>
  <c r="BW57" i="3" s="1"/>
  <c r="BZ56" i="3"/>
  <c r="BX56" i="3"/>
  <c r="BV56" i="3"/>
  <c r="BW56" i="3" s="1"/>
  <c r="BZ55" i="3"/>
  <c r="BX55" i="3"/>
  <c r="BW55" i="3"/>
  <c r="BV55" i="3"/>
  <c r="BZ54" i="3"/>
  <c r="BX54" i="3"/>
  <c r="BV54" i="3"/>
  <c r="BW54" i="3" s="1"/>
  <c r="BZ53" i="3"/>
  <c r="BX53" i="3"/>
  <c r="BV53" i="3"/>
  <c r="BW53" i="3" s="1"/>
  <c r="BZ52" i="3"/>
  <c r="BX52" i="3"/>
  <c r="BV52" i="3"/>
  <c r="BW52" i="3" s="1"/>
  <c r="BZ51" i="3"/>
  <c r="BX51" i="3"/>
  <c r="BV51" i="3"/>
  <c r="BW51" i="3" s="1"/>
  <c r="BZ50" i="3"/>
  <c r="BX50" i="3"/>
  <c r="BV50" i="3"/>
  <c r="BW50" i="3" s="1"/>
  <c r="BZ49" i="3"/>
  <c r="BX49" i="3"/>
  <c r="BV49" i="3"/>
  <c r="BW49" i="3" s="1"/>
  <c r="BZ48" i="3"/>
  <c r="BX48" i="3"/>
  <c r="BV48" i="3"/>
  <c r="BW48" i="3" s="1"/>
  <c r="BZ47" i="3"/>
  <c r="BX47" i="3"/>
  <c r="BV47" i="3"/>
  <c r="BW47" i="3" s="1"/>
  <c r="BZ46" i="3"/>
  <c r="BX46" i="3"/>
  <c r="BV46" i="3"/>
  <c r="BW46" i="3" s="1"/>
  <c r="BZ45" i="3"/>
  <c r="BX45" i="3"/>
  <c r="BV45" i="3"/>
  <c r="BW45" i="3" s="1"/>
  <c r="BZ44" i="3"/>
  <c r="BX44" i="3"/>
  <c r="BW44" i="3"/>
  <c r="BV44" i="3"/>
  <c r="BZ43" i="3"/>
  <c r="BX43" i="3"/>
  <c r="BV43" i="3"/>
  <c r="BW43" i="3" s="1"/>
  <c r="BZ42" i="3"/>
  <c r="BX42" i="3"/>
  <c r="BV42" i="3"/>
  <c r="BW42" i="3" s="1"/>
  <c r="BZ41" i="3"/>
  <c r="BX41" i="3"/>
  <c r="BV41" i="3"/>
  <c r="BW41" i="3" s="1"/>
  <c r="BZ40" i="3"/>
  <c r="BX40" i="3"/>
  <c r="BW40" i="3"/>
  <c r="BV40" i="3"/>
  <c r="BZ39" i="3"/>
  <c r="BX39" i="3"/>
  <c r="BV39" i="3"/>
  <c r="BW39" i="3" s="1"/>
  <c r="BZ38" i="3"/>
  <c r="BX38" i="3"/>
  <c r="BV38" i="3"/>
  <c r="BW38" i="3" s="1"/>
  <c r="BZ37" i="3"/>
  <c r="BX37" i="3"/>
  <c r="BV37" i="3"/>
  <c r="BW37" i="3" s="1"/>
  <c r="BZ36" i="3"/>
  <c r="BX36" i="3"/>
  <c r="BW36" i="3"/>
  <c r="BV36" i="3"/>
  <c r="BZ35" i="3"/>
  <c r="BX35" i="3"/>
  <c r="BV35" i="3"/>
  <c r="BW35" i="3" s="1"/>
  <c r="BZ34" i="3"/>
  <c r="BX34" i="3"/>
  <c r="BV34" i="3"/>
  <c r="BW34" i="3" s="1"/>
  <c r="BZ33" i="3"/>
  <c r="BX33" i="3"/>
  <c r="BV33" i="3"/>
  <c r="BW33" i="3" s="1"/>
  <c r="BZ32" i="3"/>
  <c r="BX32" i="3"/>
  <c r="BW32" i="3"/>
  <c r="BV32" i="3"/>
  <c r="BZ31" i="3"/>
  <c r="BX31" i="3"/>
  <c r="BV31" i="3"/>
  <c r="BW31" i="3" s="1"/>
  <c r="BZ30" i="3"/>
  <c r="BX30" i="3"/>
  <c r="BV30" i="3"/>
  <c r="BW30" i="3" s="1"/>
  <c r="BZ29" i="3"/>
  <c r="BX29" i="3"/>
  <c r="BV29" i="3"/>
  <c r="BW29" i="3" s="1"/>
  <c r="BZ28" i="3"/>
  <c r="BX28" i="3"/>
  <c r="BW28" i="3"/>
  <c r="BV28" i="3"/>
  <c r="BZ27" i="3"/>
  <c r="BX27" i="3"/>
  <c r="BV27" i="3"/>
  <c r="BW27" i="3" s="1"/>
  <c r="BZ26" i="3"/>
  <c r="BX26" i="3"/>
  <c r="BV26" i="3"/>
  <c r="BW26" i="3" s="1"/>
  <c r="BZ25" i="3"/>
  <c r="BX25" i="3"/>
  <c r="BV25" i="3"/>
  <c r="BW25" i="3" s="1"/>
  <c r="BZ24" i="3"/>
  <c r="BX24" i="3"/>
  <c r="BW24" i="3"/>
  <c r="BV24" i="3"/>
  <c r="BZ23" i="3"/>
  <c r="BX23" i="3"/>
  <c r="BV23" i="3"/>
  <c r="BW23" i="3" s="1"/>
  <c r="BZ22" i="3"/>
  <c r="BX22" i="3"/>
  <c r="BV22" i="3"/>
  <c r="BW22" i="3" s="1"/>
  <c r="BZ21" i="3"/>
  <c r="BX21" i="3"/>
  <c r="BV21" i="3"/>
  <c r="BW21" i="3" s="1"/>
  <c r="BZ20" i="3"/>
  <c r="BX20" i="3"/>
  <c r="BW20" i="3"/>
  <c r="BV20" i="3"/>
  <c r="BZ19" i="3"/>
  <c r="BX19" i="3"/>
  <c r="BV19" i="3"/>
  <c r="BW19" i="3" s="1"/>
  <c r="BZ18" i="3"/>
  <c r="BX18" i="3"/>
  <c r="BV18" i="3"/>
  <c r="BW18" i="3" s="1"/>
  <c r="BZ17" i="3"/>
  <c r="BX17" i="3"/>
  <c r="BV17" i="3"/>
  <c r="BW17" i="3" s="1"/>
  <c r="BZ16" i="3"/>
  <c r="BX16" i="3"/>
  <c r="BW16" i="3"/>
  <c r="BV16" i="3"/>
  <c r="BZ15" i="3"/>
  <c r="BX15" i="3"/>
  <c r="BV15" i="3"/>
  <c r="BW15" i="3" s="1"/>
  <c r="BZ14" i="3"/>
  <c r="BX14" i="3"/>
  <c r="BV14" i="3"/>
  <c r="BW14" i="3" s="1"/>
  <c r="BZ13" i="3"/>
  <c r="BX13" i="3"/>
  <c r="BV13" i="3"/>
  <c r="BW13" i="3" s="1"/>
  <c r="BZ12" i="3"/>
  <c r="BX12" i="3"/>
  <c r="BW12" i="3"/>
  <c r="BV12" i="3"/>
  <c r="BZ11" i="3"/>
  <c r="BX11" i="3"/>
  <c r="BV11" i="3"/>
  <c r="BW11" i="3" s="1"/>
  <c r="BZ10" i="3"/>
  <c r="BX10" i="3"/>
  <c r="BV10" i="3"/>
  <c r="BW10" i="3" s="1"/>
  <c r="BZ9" i="3"/>
  <c r="BX9" i="3"/>
  <c r="BV9" i="3"/>
  <c r="BW9" i="3" s="1"/>
  <c r="BZ8" i="3"/>
  <c r="BX8" i="3"/>
  <c r="BW8" i="3"/>
  <c r="BV8" i="3"/>
  <c r="BZ7" i="3"/>
  <c r="BX7" i="3"/>
  <c r="BV7" i="3"/>
  <c r="BW7" i="3" s="1"/>
  <c r="BZ6" i="3"/>
  <c r="BX6" i="3"/>
  <c r="BV6" i="3"/>
  <c r="BW6" i="3" s="1"/>
  <c r="BZ5" i="3"/>
  <c r="BX5" i="3"/>
  <c r="BV5" i="3"/>
  <c r="BW5" i="3" s="1"/>
  <c r="BM217" i="3"/>
  <c r="BK217" i="3"/>
  <c r="BI217" i="3"/>
  <c r="BJ217" i="3" s="1"/>
  <c r="BM216" i="3"/>
  <c r="BK216" i="3"/>
  <c r="BI216" i="3"/>
  <c r="BJ216" i="3" s="1"/>
  <c r="BM215" i="3"/>
  <c r="BK215" i="3"/>
  <c r="BI215" i="3"/>
  <c r="BJ215" i="3" s="1"/>
  <c r="BM214" i="3"/>
  <c r="BK214" i="3"/>
  <c r="BI214" i="3"/>
  <c r="BJ214" i="3" s="1"/>
  <c r="BM213" i="3"/>
  <c r="BK213" i="3"/>
  <c r="BI213" i="3"/>
  <c r="BJ213" i="3" s="1"/>
  <c r="BM212" i="3"/>
  <c r="BK212" i="3"/>
  <c r="BI212" i="3"/>
  <c r="BJ212" i="3" s="1"/>
  <c r="BM211" i="3"/>
  <c r="BK211" i="3"/>
  <c r="BI211" i="3"/>
  <c r="BJ211" i="3" s="1"/>
  <c r="BM210" i="3"/>
  <c r="BK210" i="3"/>
  <c r="BI210" i="3"/>
  <c r="BJ210" i="3" s="1"/>
  <c r="BM209" i="3"/>
  <c r="BK209" i="3"/>
  <c r="BI209" i="3"/>
  <c r="BJ209" i="3" s="1"/>
  <c r="BM208" i="3"/>
  <c r="BK208" i="3"/>
  <c r="BJ208" i="3"/>
  <c r="BI208" i="3"/>
  <c r="BM207" i="3"/>
  <c r="BK207" i="3"/>
  <c r="BI207" i="3"/>
  <c r="BJ207" i="3" s="1"/>
  <c r="BM206" i="3"/>
  <c r="BK206" i="3"/>
  <c r="BI206" i="3"/>
  <c r="BJ206" i="3" s="1"/>
  <c r="BM205" i="3"/>
  <c r="BK205" i="3"/>
  <c r="BI205" i="3"/>
  <c r="BJ205" i="3" s="1"/>
  <c r="BM204" i="3"/>
  <c r="BK204" i="3"/>
  <c r="BI204" i="3"/>
  <c r="BJ204" i="3" s="1"/>
  <c r="BM203" i="3"/>
  <c r="BK203" i="3"/>
  <c r="BI203" i="3"/>
  <c r="BJ203" i="3" s="1"/>
  <c r="BM202" i="3"/>
  <c r="BK202" i="3"/>
  <c r="BI202" i="3"/>
  <c r="BJ202" i="3" s="1"/>
  <c r="BM201" i="3"/>
  <c r="BK201" i="3"/>
  <c r="BI201" i="3"/>
  <c r="BJ201" i="3" s="1"/>
  <c r="BM200" i="3"/>
  <c r="BK200" i="3"/>
  <c r="BI200" i="3"/>
  <c r="BJ200" i="3" s="1"/>
  <c r="BM199" i="3"/>
  <c r="BK199" i="3"/>
  <c r="BI199" i="3"/>
  <c r="BJ199" i="3" s="1"/>
  <c r="BM198" i="3"/>
  <c r="BK198" i="3"/>
  <c r="BJ198" i="3"/>
  <c r="BI198" i="3"/>
  <c r="BM197" i="3"/>
  <c r="BK197" i="3"/>
  <c r="BI197" i="3"/>
  <c r="BJ197" i="3" s="1"/>
  <c r="BM196" i="3"/>
  <c r="BK196" i="3"/>
  <c r="BI196" i="3"/>
  <c r="BJ196" i="3" s="1"/>
  <c r="BM195" i="3"/>
  <c r="BK195" i="3"/>
  <c r="BI195" i="3"/>
  <c r="BJ195" i="3" s="1"/>
  <c r="BM194" i="3"/>
  <c r="BK194" i="3"/>
  <c r="BI194" i="3"/>
  <c r="BJ194" i="3" s="1"/>
  <c r="BM193" i="3"/>
  <c r="BK193" i="3"/>
  <c r="BI193" i="3"/>
  <c r="BJ193" i="3" s="1"/>
  <c r="BM192" i="3"/>
  <c r="BK192" i="3"/>
  <c r="BI192" i="3"/>
  <c r="BJ192" i="3" s="1"/>
  <c r="BM191" i="3"/>
  <c r="BK191" i="3"/>
  <c r="BI191" i="3"/>
  <c r="BJ191" i="3" s="1"/>
  <c r="BM190" i="3"/>
  <c r="BK190" i="3"/>
  <c r="BI190" i="3"/>
  <c r="BJ190" i="3" s="1"/>
  <c r="BM189" i="3"/>
  <c r="BK189" i="3"/>
  <c r="BI189" i="3"/>
  <c r="BJ189" i="3" s="1"/>
  <c r="BM188" i="3"/>
  <c r="BK188" i="3"/>
  <c r="BJ188" i="3"/>
  <c r="BI188" i="3"/>
  <c r="BM187" i="3"/>
  <c r="BK187" i="3"/>
  <c r="BI187" i="3"/>
  <c r="BJ187" i="3" s="1"/>
  <c r="BM186" i="3"/>
  <c r="BK186" i="3"/>
  <c r="BI186" i="3"/>
  <c r="BJ186" i="3" s="1"/>
  <c r="BM185" i="3"/>
  <c r="BK185" i="3"/>
  <c r="BI185" i="3"/>
  <c r="BJ185" i="3" s="1"/>
  <c r="BM184" i="3"/>
  <c r="BK184" i="3"/>
  <c r="BI184" i="3"/>
  <c r="BJ184" i="3" s="1"/>
  <c r="BM183" i="3"/>
  <c r="BK183" i="3"/>
  <c r="BI183" i="3"/>
  <c r="BJ183" i="3" s="1"/>
  <c r="BM182" i="3"/>
  <c r="BK182" i="3"/>
  <c r="BI182" i="3"/>
  <c r="BJ182" i="3" s="1"/>
  <c r="BM181" i="3"/>
  <c r="BK181" i="3"/>
  <c r="BI181" i="3"/>
  <c r="BJ181" i="3" s="1"/>
  <c r="BM180" i="3"/>
  <c r="BK180" i="3"/>
  <c r="BI180" i="3"/>
  <c r="BJ180" i="3" s="1"/>
  <c r="BM179" i="3"/>
  <c r="BK179" i="3"/>
  <c r="BI179" i="3"/>
  <c r="BJ179" i="3" s="1"/>
  <c r="BM178" i="3"/>
  <c r="BK178" i="3"/>
  <c r="BI178" i="3"/>
  <c r="BJ178" i="3" s="1"/>
  <c r="BM177" i="3"/>
  <c r="BK177" i="3"/>
  <c r="BI177" i="3"/>
  <c r="BJ177" i="3" s="1"/>
  <c r="BM176" i="3"/>
  <c r="BK176" i="3"/>
  <c r="BJ176" i="3"/>
  <c r="BI176" i="3"/>
  <c r="BM175" i="3"/>
  <c r="BK175" i="3"/>
  <c r="BI175" i="3"/>
  <c r="BJ175" i="3" s="1"/>
  <c r="BM174" i="3"/>
  <c r="BK174" i="3"/>
  <c r="BI174" i="3"/>
  <c r="BJ174" i="3" s="1"/>
  <c r="BM173" i="3"/>
  <c r="BK173" i="3"/>
  <c r="BI173" i="3"/>
  <c r="BJ173" i="3" s="1"/>
  <c r="BM172" i="3"/>
  <c r="BK172" i="3"/>
  <c r="BI172" i="3"/>
  <c r="BJ172" i="3" s="1"/>
  <c r="BM171" i="3"/>
  <c r="BK171" i="3"/>
  <c r="BI171" i="3"/>
  <c r="BJ171" i="3" s="1"/>
  <c r="BM170" i="3"/>
  <c r="BK170" i="3"/>
  <c r="BI170" i="3"/>
  <c r="BJ170" i="3" s="1"/>
  <c r="BM169" i="3"/>
  <c r="BK169" i="3"/>
  <c r="BI169" i="3"/>
  <c r="BJ169" i="3" s="1"/>
  <c r="BM168" i="3"/>
  <c r="BK168" i="3"/>
  <c r="BI168" i="3"/>
  <c r="BJ168" i="3" s="1"/>
  <c r="BM167" i="3"/>
  <c r="BK167" i="3"/>
  <c r="BI167" i="3"/>
  <c r="BJ167" i="3" s="1"/>
  <c r="BM166" i="3"/>
  <c r="BK166" i="3"/>
  <c r="BJ166" i="3"/>
  <c r="BI166" i="3"/>
  <c r="BM165" i="3"/>
  <c r="BK165" i="3"/>
  <c r="BI165" i="3"/>
  <c r="BJ165" i="3" s="1"/>
  <c r="BM164" i="3"/>
  <c r="BK164" i="3"/>
  <c r="BI164" i="3"/>
  <c r="BJ164" i="3" s="1"/>
  <c r="BM163" i="3"/>
  <c r="BK163" i="3"/>
  <c r="BI163" i="3"/>
  <c r="BJ163" i="3" s="1"/>
  <c r="BM162" i="3"/>
  <c r="BK162" i="3"/>
  <c r="BI162" i="3"/>
  <c r="BJ162" i="3" s="1"/>
  <c r="BM161" i="3"/>
  <c r="BK161" i="3"/>
  <c r="BI161" i="3"/>
  <c r="BJ161" i="3" s="1"/>
  <c r="BM160" i="3"/>
  <c r="BK160" i="3"/>
  <c r="BI160" i="3"/>
  <c r="BJ160" i="3" s="1"/>
  <c r="BM159" i="3"/>
  <c r="BK159" i="3"/>
  <c r="BI159" i="3"/>
  <c r="BJ159" i="3" s="1"/>
  <c r="BM158" i="3"/>
  <c r="BK158" i="3"/>
  <c r="BI158" i="3"/>
  <c r="BJ158" i="3" s="1"/>
  <c r="BM157" i="3"/>
  <c r="BK157" i="3"/>
  <c r="BI157" i="3"/>
  <c r="BJ157" i="3" s="1"/>
  <c r="BM156" i="3"/>
  <c r="BK156" i="3"/>
  <c r="BJ156" i="3"/>
  <c r="BI156" i="3"/>
  <c r="BM155" i="3"/>
  <c r="BK155" i="3"/>
  <c r="BI155" i="3"/>
  <c r="BJ155" i="3" s="1"/>
  <c r="BM154" i="3"/>
  <c r="BK154" i="3"/>
  <c r="BI154" i="3"/>
  <c r="BJ154" i="3" s="1"/>
  <c r="BM153" i="3"/>
  <c r="BK153" i="3"/>
  <c r="BI153" i="3"/>
  <c r="BJ153" i="3" s="1"/>
  <c r="BM152" i="3"/>
  <c r="BK152" i="3"/>
  <c r="BI152" i="3"/>
  <c r="BJ152" i="3" s="1"/>
  <c r="BM151" i="3"/>
  <c r="BK151" i="3"/>
  <c r="BI151" i="3"/>
  <c r="BJ151" i="3" s="1"/>
  <c r="BM150" i="3"/>
  <c r="BK150" i="3"/>
  <c r="BI150" i="3"/>
  <c r="BJ150" i="3" s="1"/>
  <c r="BM149" i="3"/>
  <c r="BK149" i="3"/>
  <c r="BI149" i="3"/>
  <c r="BJ149" i="3" s="1"/>
  <c r="BM148" i="3"/>
  <c r="BK148" i="3"/>
  <c r="BI148" i="3"/>
  <c r="BJ148" i="3" s="1"/>
  <c r="BM147" i="3"/>
  <c r="BK147" i="3"/>
  <c r="BI147" i="3"/>
  <c r="BJ147" i="3" s="1"/>
  <c r="BM146" i="3"/>
  <c r="BK146" i="3"/>
  <c r="BI146" i="3"/>
  <c r="BJ146" i="3" s="1"/>
  <c r="BM145" i="3"/>
  <c r="BK145" i="3"/>
  <c r="BI145" i="3"/>
  <c r="BJ145" i="3" s="1"/>
  <c r="BM144" i="3"/>
  <c r="BK144" i="3"/>
  <c r="BJ144" i="3"/>
  <c r="BI144" i="3"/>
  <c r="BM143" i="3"/>
  <c r="BK143" i="3"/>
  <c r="BI143" i="3"/>
  <c r="BJ143" i="3" s="1"/>
  <c r="BM142" i="3"/>
  <c r="BK142" i="3"/>
  <c r="BI142" i="3"/>
  <c r="BJ142" i="3" s="1"/>
  <c r="BM141" i="3"/>
  <c r="BK141" i="3"/>
  <c r="BI141" i="3"/>
  <c r="BJ141" i="3" s="1"/>
  <c r="BM140" i="3"/>
  <c r="BK140" i="3"/>
  <c r="BI140" i="3"/>
  <c r="BJ140" i="3" s="1"/>
  <c r="BM139" i="3"/>
  <c r="BK139" i="3"/>
  <c r="BI139" i="3"/>
  <c r="BJ139" i="3" s="1"/>
  <c r="BM138" i="3"/>
  <c r="BK138" i="3"/>
  <c r="BI138" i="3"/>
  <c r="BJ138" i="3" s="1"/>
  <c r="BM137" i="3"/>
  <c r="BK137" i="3"/>
  <c r="BI137" i="3"/>
  <c r="BJ137" i="3" s="1"/>
  <c r="BM136" i="3"/>
  <c r="BK136" i="3"/>
  <c r="BI136" i="3"/>
  <c r="BJ136" i="3" s="1"/>
  <c r="BM135" i="3"/>
  <c r="BK135" i="3"/>
  <c r="BI135" i="3"/>
  <c r="BJ135" i="3" s="1"/>
  <c r="BM134" i="3"/>
  <c r="BK134" i="3"/>
  <c r="BJ134" i="3"/>
  <c r="BI134" i="3"/>
  <c r="BM133" i="3"/>
  <c r="BK133" i="3"/>
  <c r="BI133" i="3"/>
  <c r="BJ133" i="3" s="1"/>
  <c r="BM132" i="3"/>
  <c r="BK132" i="3"/>
  <c r="BI132" i="3"/>
  <c r="BJ132" i="3" s="1"/>
  <c r="BM131" i="3"/>
  <c r="BK131" i="3"/>
  <c r="BI131" i="3"/>
  <c r="BJ131" i="3" s="1"/>
  <c r="BM130" i="3"/>
  <c r="BK130" i="3"/>
  <c r="BI130" i="3"/>
  <c r="BJ130" i="3" s="1"/>
  <c r="BM129" i="3"/>
  <c r="BK129" i="3"/>
  <c r="BI129" i="3"/>
  <c r="BJ129" i="3" s="1"/>
  <c r="BM128" i="3"/>
  <c r="BK128" i="3"/>
  <c r="BI128" i="3"/>
  <c r="BJ128" i="3" s="1"/>
  <c r="BM127" i="3"/>
  <c r="BK127" i="3"/>
  <c r="BI127" i="3"/>
  <c r="BJ127" i="3" s="1"/>
  <c r="BM126" i="3"/>
  <c r="BK126" i="3"/>
  <c r="BI126" i="3"/>
  <c r="BJ126" i="3" s="1"/>
  <c r="BM125" i="3"/>
  <c r="BK125" i="3"/>
  <c r="BI125" i="3"/>
  <c r="BJ125" i="3" s="1"/>
  <c r="BM124" i="3"/>
  <c r="BK124" i="3"/>
  <c r="BJ124" i="3"/>
  <c r="BI124" i="3"/>
  <c r="BM123" i="3"/>
  <c r="BK123" i="3"/>
  <c r="BI123" i="3"/>
  <c r="BJ123" i="3" s="1"/>
  <c r="BM122" i="3"/>
  <c r="BK122" i="3"/>
  <c r="BI122" i="3"/>
  <c r="BJ122" i="3" s="1"/>
  <c r="BM121" i="3"/>
  <c r="BK121" i="3"/>
  <c r="BI121" i="3"/>
  <c r="BJ121" i="3" s="1"/>
  <c r="BM120" i="3"/>
  <c r="BK120" i="3"/>
  <c r="BI120" i="3"/>
  <c r="BJ120" i="3" s="1"/>
  <c r="BM119" i="3"/>
  <c r="BK119" i="3"/>
  <c r="BI119" i="3"/>
  <c r="BJ119" i="3" s="1"/>
  <c r="BM118" i="3"/>
  <c r="BK118" i="3"/>
  <c r="BI118" i="3"/>
  <c r="BJ118" i="3" s="1"/>
  <c r="BM117" i="3"/>
  <c r="BK117" i="3"/>
  <c r="BI117" i="3"/>
  <c r="BJ117" i="3" s="1"/>
  <c r="BM116" i="3"/>
  <c r="BK116" i="3"/>
  <c r="BI116" i="3"/>
  <c r="BJ116" i="3" s="1"/>
  <c r="BM115" i="3"/>
  <c r="BK115" i="3"/>
  <c r="BI115" i="3"/>
  <c r="BJ115" i="3" s="1"/>
  <c r="BM114" i="3"/>
  <c r="BK114" i="3"/>
  <c r="BI114" i="3"/>
  <c r="BJ114" i="3" s="1"/>
  <c r="BM113" i="3"/>
  <c r="BK113" i="3"/>
  <c r="BI113" i="3"/>
  <c r="BJ113" i="3" s="1"/>
  <c r="BM112" i="3"/>
  <c r="BK112" i="3"/>
  <c r="BJ112" i="3"/>
  <c r="BI112" i="3"/>
  <c r="BM111" i="3"/>
  <c r="BK111" i="3"/>
  <c r="BI111" i="3"/>
  <c r="BJ111" i="3" s="1"/>
  <c r="BM110" i="3"/>
  <c r="BK110" i="3"/>
  <c r="BI110" i="3"/>
  <c r="BJ110" i="3" s="1"/>
  <c r="BM109" i="3"/>
  <c r="BK109" i="3"/>
  <c r="BI109" i="3"/>
  <c r="BJ109" i="3" s="1"/>
  <c r="BM108" i="3"/>
  <c r="BK108" i="3"/>
  <c r="BI108" i="3"/>
  <c r="BJ108" i="3" s="1"/>
  <c r="BM107" i="3"/>
  <c r="BK107" i="3"/>
  <c r="BI107" i="3"/>
  <c r="BJ107" i="3" s="1"/>
  <c r="BM106" i="3"/>
  <c r="BK106" i="3"/>
  <c r="BI106" i="3"/>
  <c r="BJ106" i="3" s="1"/>
  <c r="BM105" i="3"/>
  <c r="BK105" i="3"/>
  <c r="BI105" i="3"/>
  <c r="BJ105" i="3" s="1"/>
  <c r="BM104" i="3"/>
  <c r="BK104" i="3"/>
  <c r="BI104" i="3"/>
  <c r="BJ104" i="3" s="1"/>
  <c r="BM103" i="3"/>
  <c r="BK103" i="3"/>
  <c r="BI103" i="3"/>
  <c r="BJ103" i="3" s="1"/>
  <c r="BM102" i="3"/>
  <c r="BK102" i="3"/>
  <c r="BJ102" i="3"/>
  <c r="BI102" i="3"/>
  <c r="BM101" i="3"/>
  <c r="BK101" i="3"/>
  <c r="BI101" i="3"/>
  <c r="BJ101" i="3" s="1"/>
  <c r="BM100" i="3"/>
  <c r="BK100" i="3"/>
  <c r="BI100" i="3"/>
  <c r="BJ100" i="3" s="1"/>
  <c r="BM99" i="3"/>
  <c r="BK99" i="3"/>
  <c r="BI99" i="3"/>
  <c r="BJ99" i="3" s="1"/>
  <c r="BM98" i="3"/>
  <c r="BK98" i="3"/>
  <c r="BI98" i="3"/>
  <c r="BJ98" i="3" s="1"/>
  <c r="BM97" i="3"/>
  <c r="BK97" i="3"/>
  <c r="BI97" i="3"/>
  <c r="BJ97" i="3" s="1"/>
  <c r="BM96" i="3"/>
  <c r="BK96" i="3"/>
  <c r="BI96" i="3"/>
  <c r="BJ96" i="3" s="1"/>
  <c r="BM95" i="3"/>
  <c r="BK95" i="3"/>
  <c r="BI95" i="3"/>
  <c r="BJ95" i="3" s="1"/>
  <c r="BM94" i="3"/>
  <c r="BK94" i="3"/>
  <c r="BI94" i="3"/>
  <c r="BJ94" i="3" s="1"/>
  <c r="BM93" i="3"/>
  <c r="BK93" i="3"/>
  <c r="BI93" i="3"/>
  <c r="BJ93" i="3" s="1"/>
  <c r="BM92" i="3"/>
  <c r="BK92" i="3"/>
  <c r="BJ92" i="3"/>
  <c r="BI92" i="3"/>
  <c r="BM91" i="3"/>
  <c r="BK91" i="3"/>
  <c r="BI91" i="3"/>
  <c r="BJ91" i="3" s="1"/>
  <c r="BM90" i="3"/>
  <c r="BK90" i="3"/>
  <c r="BI90" i="3"/>
  <c r="BJ90" i="3" s="1"/>
  <c r="BM89" i="3"/>
  <c r="BK89" i="3"/>
  <c r="BI89" i="3"/>
  <c r="BJ89" i="3" s="1"/>
  <c r="BM88" i="3"/>
  <c r="BK88" i="3"/>
  <c r="BI88" i="3"/>
  <c r="BJ88" i="3" s="1"/>
  <c r="BM87" i="3"/>
  <c r="BK87" i="3"/>
  <c r="BI87" i="3"/>
  <c r="BJ87" i="3" s="1"/>
  <c r="BM86" i="3"/>
  <c r="BK86" i="3"/>
  <c r="BI86" i="3"/>
  <c r="BJ86" i="3" s="1"/>
  <c r="BM85" i="3"/>
  <c r="BK85" i="3"/>
  <c r="BI85" i="3"/>
  <c r="BJ85" i="3" s="1"/>
  <c r="BM84" i="3"/>
  <c r="BK84" i="3"/>
  <c r="BI84" i="3"/>
  <c r="BJ84" i="3" s="1"/>
  <c r="BM83" i="3"/>
  <c r="BK83" i="3"/>
  <c r="BI83" i="3"/>
  <c r="BJ83" i="3" s="1"/>
  <c r="BM82" i="3"/>
  <c r="BK82" i="3"/>
  <c r="BI82" i="3"/>
  <c r="BJ82" i="3" s="1"/>
  <c r="BM81" i="3"/>
  <c r="BK81" i="3"/>
  <c r="BI81" i="3"/>
  <c r="BJ81" i="3" s="1"/>
  <c r="BM80" i="3"/>
  <c r="BK80" i="3"/>
  <c r="BJ80" i="3"/>
  <c r="BI80" i="3"/>
  <c r="BM79" i="3"/>
  <c r="BK79" i="3"/>
  <c r="BI79" i="3"/>
  <c r="BJ79" i="3" s="1"/>
  <c r="BM78" i="3"/>
  <c r="BK78" i="3"/>
  <c r="BI78" i="3"/>
  <c r="BJ78" i="3" s="1"/>
  <c r="BM77" i="3"/>
  <c r="BK77" i="3"/>
  <c r="BI77" i="3"/>
  <c r="BJ77" i="3" s="1"/>
  <c r="BM76" i="3"/>
  <c r="BK76" i="3"/>
  <c r="BI76" i="3"/>
  <c r="BJ76" i="3" s="1"/>
  <c r="BM75" i="3"/>
  <c r="BK75" i="3"/>
  <c r="BI75" i="3"/>
  <c r="BJ75" i="3" s="1"/>
  <c r="BM74" i="3"/>
  <c r="BK74" i="3"/>
  <c r="BI74" i="3"/>
  <c r="BJ74" i="3" s="1"/>
  <c r="BM73" i="3"/>
  <c r="BK73" i="3"/>
  <c r="BI73" i="3"/>
  <c r="BJ73" i="3" s="1"/>
  <c r="BM72" i="3"/>
  <c r="BK72" i="3"/>
  <c r="BI72" i="3"/>
  <c r="BJ72" i="3" s="1"/>
  <c r="BM71" i="3"/>
  <c r="BK71" i="3"/>
  <c r="BI71" i="3"/>
  <c r="BJ71" i="3" s="1"/>
  <c r="BM70" i="3"/>
  <c r="BK70" i="3"/>
  <c r="BJ70" i="3"/>
  <c r="BI70" i="3"/>
  <c r="BM69" i="3"/>
  <c r="BK69" i="3"/>
  <c r="BI69" i="3"/>
  <c r="BJ69" i="3" s="1"/>
  <c r="BM68" i="3"/>
  <c r="BK68" i="3"/>
  <c r="BI68" i="3"/>
  <c r="BJ68" i="3" s="1"/>
  <c r="BM67" i="3"/>
  <c r="BK67" i="3"/>
  <c r="BI67" i="3"/>
  <c r="BJ67" i="3" s="1"/>
  <c r="BM66" i="3"/>
  <c r="BK66" i="3"/>
  <c r="BI66" i="3"/>
  <c r="BJ66" i="3" s="1"/>
  <c r="BM65" i="3"/>
  <c r="BK65" i="3"/>
  <c r="BI65" i="3"/>
  <c r="BJ65" i="3" s="1"/>
  <c r="BM64" i="3"/>
  <c r="BK64" i="3"/>
  <c r="BI64" i="3"/>
  <c r="BJ64" i="3" s="1"/>
  <c r="BM63" i="3"/>
  <c r="BK63" i="3"/>
  <c r="BI63" i="3"/>
  <c r="BJ63" i="3" s="1"/>
  <c r="BM62" i="3"/>
  <c r="BK62" i="3"/>
  <c r="BI62" i="3"/>
  <c r="BJ62" i="3" s="1"/>
  <c r="BM61" i="3"/>
  <c r="BK61" i="3"/>
  <c r="BI61" i="3"/>
  <c r="BJ61" i="3" s="1"/>
  <c r="BM60" i="3"/>
  <c r="BK60" i="3"/>
  <c r="BJ60" i="3"/>
  <c r="BI60" i="3"/>
  <c r="BM59" i="3"/>
  <c r="BK59" i="3"/>
  <c r="BI59" i="3"/>
  <c r="BJ59" i="3" s="1"/>
  <c r="BM58" i="3"/>
  <c r="BK58" i="3"/>
  <c r="BI58" i="3"/>
  <c r="BJ58" i="3" s="1"/>
  <c r="BM57" i="3"/>
  <c r="BK57" i="3"/>
  <c r="BI57" i="3"/>
  <c r="BJ57" i="3" s="1"/>
  <c r="BM56" i="3"/>
  <c r="BK56" i="3"/>
  <c r="BI56" i="3"/>
  <c r="BJ56" i="3" s="1"/>
  <c r="BM55" i="3"/>
  <c r="BK55" i="3"/>
  <c r="BI55" i="3"/>
  <c r="BJ55" i="3" s="1"/>
  <c r="BM54" i="3"/>
  <c r="BK54" i="3"/>
  <c r="BI54" i="3"/>
  <c r="BJ54" i="3" s="1"/>
  <c r="BM53" i="3"/>
  <c r="BK53" i="3"/>
  <c r="BI53" i="3"/>
  <c r="BJ53" i="3" s="1"/>
  <c r="BM52" i="3"/>
  <c r="BK52" i="3"/>
  <c r="BI52" i="3"/>
  <c r="BJ52" i="3" s="1"/>
  <c r="BM51" i="3"/>
  <c r="BK51" i="3"/>
  <c r="BI51" i="3"/>
  <c r="BJ51" i="3" s="1"/>
  <c r="BM50" i="3"/>
  <c r="BK50" i="3"/>
  <c r="BI50" i="3"/>
  <c r="BJ50" i="3" s="1"/>
  <c r="BM49" i="3"/>
  <c r="BK49" i="3"/>
  <c r="BI49" i="3"/>
  <c r="BJ49" i="3" s="1"/>
  <c r="BM48" i="3"/>
  <c r="BK48" i="3"/>
  <c r="BJ48" i="3"/>
  <c r="BI48" i="3"/>
  <c r="BM47" i="3"/>
  <c r="BK47" i="3"/>
  <c r="BI47" i="3"/>
  <c r="BJ47" i="3" s="1"/>
  <c r="BM46" i="3"/>
  <c r="BK46" i="3"/>
  <c r="BI46" i="3"/>
  <c r="BJ46" i="3" s="1"/>
  <c r="BM45" i="3"/>
  <c r="BK45" i="3"/>
  <c r="BI45" i="3"/>
  <c r="BJ45" i="3" s="1"/>
  <c r="BM44" i="3"/>
  <c r="BK44" i="3"/>
  <c r="BJ44" i="3"/>
  <c r="BI44" i="3"/>
  <c r="BM43" i="3"/>
  <c r="BK43" i="3"/>
  <c r="BI43" i="3"/>
  <c r="BJ43" i="3" s="1"/>
  <c r="BM42" i="3"/>
  <c r="BK42" i="3"/>
  <c r="BI42" i="3"/>
  <c r="BJ42" i="3" s="1"/>
  <c r="BM41" i="3"/>
  <c r="BK41" i="3"/>
  <c r="BI41" i="3"/>
  <c r="BJ41" i="3" s="1"/>
  <c r="BM40" i="3"/>
  <c r="BK40" i="3"/>
  <c r="BJ40" i="3"/>
  <c r="BI40" i="3"/>
  <c r="BM39" i="3"/>
  <c r="BK39" i="3"/>
  <c r="BI39" i="3"/>
  <c r="BJ39" i="3" s="1"/>
  <c r="BM38" i="3"/>
  <c r="BK38" i="3"/>
  <c r="BI38" i="3"/>
  <c r="BJ38" i="3" s="1"/>
  <c r="BM37" i="3"/>
  <c r="BK37" i="3"/>
  <c r="BI37" i="3"/>
  <c r="BJ37" i="3" s="1"/>
  <c r="BM36" i="3"/>
  <c r="BK36" i="3"/>
  <c r="BJ36" i="3"/>
  <c r="BI36" i="3"/>
  <c r="BM35" i="3"/>
  <c r="BK35" i="3"/>
  <c r="BI35" i="3"/>
  <c r="BJ35" i="3" s="1"/>
  <c r="BM34" i="3"/>
  <c r="BK34" i="3"/>
  <c r="BI34" i="3"/>
  <c r="BJ34" i="3" s="1"/>
  <c r="BM33" i="3"/>
  <c r="BK33" i="3"/>
  <c r="BI33" i="3"/>
  <c r="BJ33" i="3" s="1"/>
  <c r="BM32" i="3"/>
  <c r="BK32" i="3"/>
  <c r="BJ32" i="3"/>
  <c r="BI32" i="3"/>
  <c r="BM31" i="3"/>
  <c r="BK31" i="3"/>
  <c r="BI31" i="3"/>
  <c r="BJ31" i="3" s="1"/>
  <c r="BM30" i="3"/>
  <c r="BK30" i="3"/>
  <c r="BI30" i="3"/>
  <c r="BJ30" i="3" s="1"/>
  <c r="BM29" i="3"/>
  <c r="BK29" i="3"/>
  <c r="BI29" i="3"/>
  <c r="BJ29" i="3" s="1"/>
  <c r="BM28" i="3"/>
  <c r="BK28" i="3"/>
  <c r="BJ28" i="3"/>
  <c r="BI28" i="3"/>
  <c r="BM27" i="3"/>
  <c r="BK27" i="3"/>
  <c r="BI27" i="3"/>
  <c r="BJ27" i="3" s="1"/>
  <c r="BM26" i="3"/>
  <c r="BK26" i="3"/>
  <c r="BI26" i="3"/>
  <c r="BJ26" i="3" s="1"/>
  <c r="BM25" i="3"/>
  <c r="BK25" i="3"/>
  <c r="BI25" i="3"/>
  <c r="BJ25" i="3" s="1"/>
  <c r="BM24" i="3"/>
  <c r="BK24" i="3"/>
  <c r="BJ24" i="3"/>
  <c r="BI24" i="3"/>
  <c r="BM23" i="3"/>
  <c r="BK23" i="3"/>
  <c r="BI23" i="3"/>
  <c r="BJ23" i="3" s="1"/>
  <c r="BM22" i="3"/>
  <c r="BK22" i="3"/>
  <c r="BI22" i="3"/>
  <c r="BJ22" i="3" s="1"/>
  <c r="BM21" i="3"/>
  <c r="BK21" i="3"/>
  <c r="BI21" i="3"/>
  <c r="BJ21" i="3" s="1"/>
  <c r="BM20" i="3"/>
  <c r="BK20" i="3"/>
  <c r="BJ20" i="3"/>
  <c r="BI20" i="3"/>
  <c r="BM19" i="3"/>
  <c r="BK19" i="3"/>
  <c r="BI19" i="3"/>
  <c r="BJ19" i="3" s="1"/>
  <c r="BM18" i="3"/>
  <c r="BK18" i="3"/>
  <c r="BI18" i="3"/>
  <c r="BJ18" i="3" s="1"/>
  <c r="BM17" i="3"/>
  <c r="BK17" i="3"/>
  <c r="BI17" i="3"/>
  <c r="BJ17" i="3" s="1"/>
  <c r="BM16" i="3"/>
  <c r="BK16" i="3"/>
  <c r="BJ16" i="3"/>
  <c r="BI16" i="3"/>
  <c r="BM15" i="3"/>
  <c r="BK15" i="3"/>
  <c r="BI15" i="3"/>
  <c r="BJ15" i="3" s="1"/>
  <c r="BM14" i="3"/>
  <c r="BK14" i="3"/>
  <c r="BI14" i="3"/>
  <c r="BJ14" i="3" s="1"/>
  <c r="BM13" i="3"/>
  <c r="BK13" i="3"/>
  <c r="BI13" i="3"/>
  <c r="BJ13" i="3" s="1"/>
  <c r="BM12" i="3"/>
  <c r="BK12" i="3"/>
  <c r="BJ12" i="3"/>
  <c r="BI12" i="3"/>
  <c r="BM11" i="3"/>
  <c r="BK11" i="3"/>
  <c r="BI11" i="3"/>
  <c r="BJ11" i="3" s="1"/>
  <c r="BM10" i="3"/>
  <c r="BK10" i="3"/>
  <c r="BI10" i="3"/>
  <c r="BJ10" i="3" s="1"/>
  <c r="BM9" i="3"/>
  <c r="BK9" i="3"/>
  <c r="BI9" i="3"/>
  <c r="BJ9" i="3" s="1"/>
  <c r="BM8" i="3"/>
  <c r="BK8" i="3"/>
  <c r="BJ8" i="3"/>
  <c r="BI8" i="3"/>
  <c r="BM7" i="3"/>
  <c r="BK7" i="3"/>
  <c r="BI7" i="3"/>
  <c r="BJ7" i="3" s="1"/>
  <c r="BM6" i="3"/>
  <c r="BK6" i="3"/>
  <c r="BI6" i="3"/>
  <c r="BJ6" i="3" s="1"/>
  <c r="BM5" i="3"/>
  <c r="BK5" i="3"/>
  <c r="BI5" i="3"/>
  <c r="BJ5" i="3" s="1"/>
  <c r="AZ217" i="3"/>
  <c r="AX217" i="3"/>
  <c r="AV217" i="3"/>
  <c r="AW217" i="3" s="1"/>
  <c r="AZ216" i="3"/>
  <c r="AX216" i="3"/>
  <c r="AV216" i="3"/>
  <c r="AW216" i="3" s="1"/>
  <c r="AZ215" i="3"/>
  <c r="AX215" i="3"/>
  <c r="AV215" i="3"/>
  <c r="AW215" i="3" s="1"/>
  <c r="AZ214" i="3"/>
  <c r="AX214" i="3"/>
  <c r="AV214" i="3"/>
  <c r="AW214" i="3" s="1"/>
  <c r="AZ213" i="3"/>
  <c r="AX213" i="3"/>
  <c r="AV213" i="3"/>
  <c r="AW213" i="3" s="1"/>
  <c r="AZ212" i="3"/>
  <c r="AX212" i="3"/>
  <c r="AV212" i="3"/>
  <c r="AW212" i="3" s="1"/>
  <c r="AZ211" i="3"/>
  <c r="AX211" i="3"/>
  <c r="AV211" i="3"/>
  <c r="AW211" i="3" s="1"/>
  <c r="AZ210" i="3"/>
  <c r="AX210" i="3"/>
  <c r="AV210" i="3"/>
  <c r="AW210" i="3" s="1"/>
  <c r="AZ209" i="3"/>
  <c r="AX209" i="3"/>
  <c r="AV209" i="3"/>
  <c r="AW209" i="3" s="1"/>
  <c r="AZ208" i="3"/>
  <c r="AX208" i="3"/>
  <c r="AV208" i="3"/>
  <c r="AW208" i="3" s="1"/>
  <c r="AZ207" i="3"/>
  <c r="AX207" i="3"/>
  <c r="AV207" i="3"/>
  <c r="AW207" i="3" s="1"/>
  <c r="AZ206" i="3"/>
  <c r="AX206" i="3"/>
  <c r="AV206" i="3"/>
  <c r="AW206" i="3" s="1"/>
  <c r="AZ205" i="3"/>
  <c r="AX205" i="3"/>
  <c r="AV205" i="3"/>
  <c r="AW205" i="3" s="1"/>
  <c r="AZ204" i="3"/>
  <c r="AX204" i="3"/>
  <c r="AV204" i="3"/>
  <c r="AW204" i="3" s="1"/>
  <c r="AZ203" i="3"/>
  <c r="AX203" i="3"/>
  <c r="AV203" i="3"/>
  <c r="AW203" i="3" s="1"/>
  <c r="AZ202" i="3"/>
  <c r="AX202" i="3"/>
  <c r="AV202" i="3"/>
  <c r="AW202" i="3" s="1"/>
  <c r="AZ201" i="3"/>
  <c r="AX201" i="3"/>
  <c r="AV201" i="3"/>
  <c r="AW201" i="3" s="1"/>
  <c r="AZ200" i="3"/>
  <c r="AX200" i="3"/>
  <c r="AV200" i="3"/>
  <c r="AW200" i="3" s="1"/>
  <c r="AZ199" i="3"/>
  <c r="AX199" i="3"/>
  <c r="AV199" i="3"/>
  <c r="AW199" i="3" s="1"/>
  <c r="AZ198" i="3"/>
  <c r="AX198" i="3"/>
  <c r="AV198" i="3"/>
  <c r="AW198" i="3" s="1"/>
  <c r="AZ197" i="3"/>
  <c r="AX197" i="3"/>
  <c r="AV197" i="3"/>
  <c r="AW197" i="3" s="1"/>
  <c r="AZ196" i="3"/>
  <c r="AX196" i="3"/>
  <c r="AV196" i="3"/>
  <c r="AW196" i="3" s="1"/>
  <c r="AZ195" i="3"/>
  <c r="AX195" i="3"/>
  <c r="AV195" i="3"/>
  <c r="AW195" i="3" s="1"/>
  <c r="AZ194" i="3"/>
  <c r="AX194" i="3"/>
  <c r="AV194" i="3"/>
  <c r="AW194" i="3" s="1"/>
  <c r="AZ193" i="3"/>
  <c r="AX193" i="3"/>
  <c r="AV193" i="3"/>
  <c r="AW193" i="3" s="1"/>
  <c r="AZ192" i="3"/>
  <c r="AX192" i="3"/>
  <c r="AV192" i="3"/>
  <c r="AW192" i="3" s="1"/>
  <c r="AZ191" i="3"/>
  <c r="AX191" i="3"/>
  <c r="AV191" i="3"/>
  <c r="AW191" i="3" s="1"/>
  <c r="AZ190" i="3"/>
  <c r="AX190" i="3"/>
  <c r="AV190" i="3"/>
  <c r="AW190" i="3" s="1"/>
  <c r="AZ189" i="3"/>
  <c r="AX189" i="3"/>
  <c r="AV189" i="3"/>
  <c r="AW189" i="3" s="1"/>
  <c r="AZ188" i="3"/>
  <c r="AX188" i="3"/>
  <c r="AV188" i="3"/>
  <c r="AW188" i="3" s="1"/>
  <c r="AZ187" i="3"/>
  <c r="AX187" i="3"/>
  <c r="AV187" i="3"/>
  <c r="AW187" i="3" s="1"/>
  <c r="AZ186" i="3"/>
  <c r="AX186" i="3"/>
  <c r="AV186" i="3"/>
  <c r="AW186" i="3" s="1"/>
  <c r="AZ185" i="3"/>
  <c r="AX185" i="3"/>
  <c r="AV185" i="3"/>
  <c r="AW185" i="3" s="1"/>
  <c r="AZ184" i="3"/>
  <c r="AX184" i="3"/>
  <c r="AV184" i="3"/>
  <c r="AW184" i="3" s="1"/>
  <c r="AZ183" i="3"/>
  <c r="AX183" i="3"/>
  <c r="AV183" i="3"/>
  <c r="AW183" i="3" s="1"/>
  <c r="AZ182" i="3"/>
  <c r="AX182" i="3"/>
  <c r="AV182" i="3"/>
  <c r="AW182" i="3" s="1"/>
  <c r="AZ181" i="3"/>
  <c r="AX181" i="3"/>
  <c r="AV181" i="3"/>
  <c r="AW181" i="3" s="1"/>
  <c r="AZ180" i="3"/>
  <c r="AX180" i="3"/>
  <c r="AV180" i="3"/>
  <c r="AW180" i="3" s="1"/>
  <c r="AZ179" i="3"/>
  <c r="AX179" i="3"/>
  <c r="AV179" i="3"/>
  <c r="AW179" i="3" s="1"/>
  <c r="AZ178" i="3"/>
  <c r="AX178" i="3"/>
  <c r="AV178" i="3"/>
  <c r="AW178" i="3" s="1"/>
  <c r="AZ177" i="3"/>
  <c r="AX177" i="3"/>
  <c r="AV177" i="3"/>
  <c r="AW177" i="3" s="1"/>
  <c r="AZ176" i="3"/>
  <c r="AX176" i="3"/>
  <c r="AV176" i="3"/>
  <c r="AW176" i="3" s="1"/>
  <c r="AZ175" i="3"/>
  <c r="AX175" i="3"/>
  <c r="AV175" i="3"/>
  <c r="AW175" i="3" s="1"/>
  <c r="AZ174" i="3"/>
  <c r="AX174" i="3"/>
  <c r="AV174" i="3"/>
  <c r="AW174" i="3" s="1"/>
  <c r="AZ173" i="3"/>
  <c r="AX173" i="3"/>
  <c r="AV173" i="3"/>
  <c r="AW173" i="3" s="1"/>
  <c r="AZ172" i="3"/>
  <c r="AX172" i="3"/>
  <c r="AV172" i="3"/>
  <c r="AW172" i="3" s="1"/>
  <c r="AZ171" i="3"/>
  <c r="AX171" i="3"/>
  <c r="AV171" i="3"/>
  <c r="AW171" i="3" s="1"/>
  <c r="AZ170" i="3"/>
  <c r="AX170" i="3"/>
  <c r="AV170" i="3"/>
  <c r="AW170" i="3" s="1"/>
  <c r="AZ169" i="3"/>
  <c r="AX169" i="3"/>
  <c r="AV169" i="3"/>
  <c r="AW169" i="3" s="1"/>
  <c r="AZ168" i="3"/>
  <c r="AX168" i="3"/>
  <c r="AV168" i="3"/>
  <c r="AW168" i="3" s="1"/>
  <c r="AZ167" i="3"/>
  <c r="AX167" i="3"/>
  <c r="AV167" i="3"/>
  <c r="AW167" i="3" s="1"/>
  <c r="AZ166" i="3"/>
  <c r="AX166" i="3"/>
  <c r="AV166" i="3"/>
  <c r="AW166" i="3" s="1"/>
  <c r="AZ165" i="3"/>
  <c r="AX165" i="3"/>
  <c r="AV165" i="3"/>
  <c r="AW165" i="3" s="1"/>
  <c r="AZ164" i="3"/>
  <c r="AX164" i="3"/>
  <c r="AV164" i="3"/>
  <c r="AW164" i="3" s="1"/>
  <c r="AZ163" i="3"/>
  <c r="AX163" i="3"/>
  <c r="AV163" i="3"/>
  <c r="AW163" i="3" s="1"/>
  <c r="AZ162" i="3"/>
  <c r="AX162" i="3"/>
  <c r="AV162" i="3"/>
  <c r="AW162" i="3" s="1"/>
  <c r="AZ161" i="3"/>
  <c r="AX161" i="3"/>
  <c r="AV161" i="3"/>
  <c r="AW161" i="3" s="1"/>
  <c r="AZ160" i="3"/>
  <c r="AX160" i="3"/>
  <c r="AV160" i="3"/>
  <c r="AW160" i="3" s="1"/>
  <c r="AZ159" i="3"/>
  <c r="AX159" i="3"/>
  <c r="AV159" i="3"/>
  <c r="AW159" i="3" s="1"/>
  <c r="AZ158" i="3"/>
  <c r="AX158" i="3"/>
  <c r="AV158" i="3"/>
  <c r="AW158" i="3" s="1"/>
  <c r="AZ157" i="3"/>
  <c r="AX157" i="3"/>
  <c r="AV157" i="3"/>
  <c r="AW157" i="3" s="1"/>
  <c r="AZ156" i="3"/>
  <c r="AX156" i="3"/>
  <c r="AV156" i="3"/>
  <c r="AW156" i="3" s="1"/>
  <c r="AZ155" i="3"/>
  <c r="AX155" i="3"/>
  <c r="AV155" i="3"/>
  <c r="AW155" i="3" s="1"/>
  <c r="AZ154" i="3"/>
  <c r="AX154" i="3"/>
  <c r="AV154" i="3"/>
  <c r="AW154" i="3" s="1"/>
  <c r="AZ153" i="3"/>
  <c r="AX153" i="3"/>
  <c r="AV153" i="3"/>
  <c r="AW153" i="3" s="1"/>
  <c r="AZ152" i="3"/>
  <c r="AX152" i="3"/>
  <c r="AV152" i="3"/>
  <c r="AW152" i="3" s="1"/>
  <c r="AZ151" i="3"/>
  <c r="AX151" i="3"/>
  <c r="AV151" i="3"/>
  <c r="AW151" i="3" s="1"/>
  <c r="AZ150" i="3"/>
  <c r="AX150" i="3"/>
  <c r="AV150" i="3"/>
  <c r="AW150" i="3" s="1"/>
  <c r="AZ149" i="3"/>
  <c r="AX149" i="3"/>
  <c r="AV149" i="3"/>
  <c r="AW149" i="3" s="1"/>
  <c r="AZ148" i="3"/>
  <c r="AX148" i="3"/>
  <c r="AV148" i="3"/>
  <c r="AW148" i="3" s="1"/>
  <c r="AZ147" i="3"/>
  <c r="AX147" i="3"/>
  <c r="AV147" i="3"/>
  <c r="AW147" i="3" s="1"/>
  <c r="AZ146" i="3"/>
  <c r="AX146" i="3"/>
  <c r="AV146" i="3"/>
  <c r="AW146" i="3" s="1"/>
  <c r="AZ145" i="3"/>
  <c r="AX145" i="3"/>
  <c r="AV145" i="3"/>
  <c r="AW145" i="3" s="1"/>
  <c r="AZ144" i="3"/>
  <c r="AX144" i="3"/>
  <c r="AV144" i="3"/>
  <c r="AW144" i="3" s="1"/>
  <c r="AZ143" i="3"/>
  <c r="AX143" i="3"/>
  <c r="AV143" i="3"/>
  <c r="AW143" i="3" s="1"/>
  <c r="AZ142" i="3"/>
  <c r="AX142" i="3"/>
  <c r="AV142" i="3"/>
  <c r="AW142" i="3" s="1"/>
  <c r="AZ141" i="3"/>
  <c r="AX141" i="3"/>
  <c r="AV141" i="3"/>
  <c r="AW141" i="3" s="1"/>
  <c r="AZ140" i="3"/>
  <c r="AX140" i="3"/>
  <c r="AV140" i="3"/>
  <c r="AW140" i="3" s="1"/>
  <c r="AZ139" i="3"/>
  <c r="AX139" i="3"/>
  <c r="AV139" i="3"/>
  <c r="AW139" i="3" s="1"/>
  <c r="AZ138" i="3"/>
  <c r="AX138" i="3"/>
  <c r="AV138" i="3"/>
  <c r="AW138" i="3" s="1"/>
  <c r="AZ137" i="3"/>
  <c r="AX137" i="3"/>
  <c r="AV137" i="3"/>
  <c r="AW137" i="3" s="1"/>
  <c r="AZ136" i="3"/>
  <c r="AX136" i="3"/>
  <c r="AV136" i="3"/>
  <c r="AW136" i="3" s="1"/>
  <c r="AZ135" i="3"/>
  <c r="AX135" i="3"/>
  <c r="AV135" i="3"/>
  <c r="AW135" i="3" s="1"/>
  <c r="AZ134" i="3"/>
  <c r="AX134" i="3"/>
  <c r="AV134" i="3"/>
  <c r="AW134" i="3" s="1"/>
  <c r="AZ133" i="3"/>
  <c r="AX133" i="3"/>
  <c r="AV133" i="3"/>
  <c r="AW133" i="3" s="1"/>
  <c r="AZ132" i="3"/>
  <c r="AX132" i="3"/>
  <c r="AV132" i="3"/>
  <c r="AW132" i="3" s="1"/>
  <c r="AZ131" i="3"/>
  <c r="AX131" i="3"/>
  <c r="AV131" i="3"/>
  <c r="AW131" i="3" s="1"/>
  <c r="AZ130" i="3"/>
  <c r="AX130" i="3"/>
  <c r="AV130" i="3"/>
  <c r="AW130" i="3" s="1"/>
  <c r="AZ129" i="3"/>
  <c r="AX129" i="3"/>
  <c r="AV129" i="3"/>
  <c r="AW129" i="3" s="1"/>
  <c r="AZ128" i="3"/>
  <c r="AX128" i="3"/>
  <c r="AV128" i="3"/>
  <c r="AW128" i="3" s="1"/>
  <c r="AZ127" i="3"/>
  <c r="AX127" i="3"/>
  <c r="AV127" i="3"/>
  <c r="AW127" i="3" s="1"/>
  <c r="AZ126" i="3"/>
  <c r="AX126" i="3"/>
  <c r="AV126" i="3"/>
  <c r="AW126" i="3" s="1"/>
  <c r="AZ125" i="3"/>
  <c r="AX125" i="3"/>
  <c r="AV125" i="3"/>
  <c r="AW125" i="3" s="1"/>
  <c r="AZ124" i="3"/>
  <c r="AX124" i="3"/>
  <c r="AV124" i="3"/>
  <c r="AW124" i="3" s="1"/>
  <c r="AZ123" i="3"/>
  <c r="AX123" i="3"/>
  <c r="AV123" i="3"/>
  <c r="AW123" i="3" s="1"/>
  <c r="AZ122" i="3"/>
  <c r="AX122" i="3"/>
  <c r="AV122" i="3"/>
  <c r="AW122" i="3" s="1"/>
  <c r="AZ121" i="3"/>
  <c r="AX121" i="3"/>
  <c r="AV121" i="3"/>
  <c r="AW121" i="3" s="1"/>
  <c r="AZ120" i="3"/>
  <c r="AX120" i="3"/>
  <c r="AV120" i="3"/>
  <c r="AW120" i="3" s="1"/>
  <c r="AZ119" i="3"/>
  <c r="AX119" i="3"/>
  <c r="AV119" i="3"/>
  <c r="AW119" i="3" s="1"/>
  <c r="AZ118" i="3"/>
  <c r="AX118" i="3"/>
  <c r="AV118" i="3"/>
  <c r="AW118" i="3" s="1"/>
  <c r="AZ117" i="3"/>
  <c r="AX117" i="3"/>
  <c r="AV117" i="3"/>
  <c r="AW117" i="3" s="1"/>
  <c r="AZ116" i="3"/>
  <c r="AX116" i="3"/>
  <c r="AV116" i="3"/>
  <c r="AW116" i="3" s="1"/>
  <c r="AZ115" i="3"/>
  <c r="AX115" i="3"/>
  <c r="AV115" i="3"/>
  <c r="AW115" i="3" s="1"/>
  <c r="AZ114" i="3"/>
  <c r="AX114" i="3"/>
  <c r="AV114" i="3"/>
  <c r="AW114" i="3" s="1"/>
  <c r="AZ113" i="3"/>
  <c r="AX113" i="3"/>
  <c r="AV113" i="3"/>
  <c r="AW113" i="3" s="1"/>
  <c r="AZ112" i="3"/>
  <c r="AX112" i="3"/>
  <c r="AV112" i="3"/>
  <c r="AW112" i="3" s="1"/>
  <c r="AZ111" i="3"/>
  <c r="AX111" i="3"/>
  <c r="AV111" i="3"/>
  <c r="AW111" i="3" s="1"/>
  <c r="AZ110" i="3"/>
  <c r="AX110" i="3"/>
  <c r="AV110" i="3"/>
  <c r="AW110" i="3" s="1"/>
  <c r="AZ109" i="3"/>
  <c r="AX109" i="3"/>
  <c r="AV109" i="3"/>
  <c r="AW109" i="3" s="1"/>
  <c r="AZ108" i="3"/>
  <c r="AX108" i="3"/>
  <c r="AV108" i="3"/>
  <c r="AW108" i="3" s="1"/>
  <c r="AZ107" i="3"/>
  <c r="AX107" i="3"/>
  <c r="AV107" i="3"/>
  <c r="AW107" i="3" s="1"/>
  <c r="AZ106" i="3"/>
  <c r="AX106" i="3"/>
  <c r="AV106" i="3"/>
  <c r="AW106" i="3" s="1"/>
  <c r="AZ105" i="3"/>
  <c r="AX105" i="3"/>
  <c r="AV105" i="3"/>
  <c r="AW105" i="3" s="1"/>
  <c r="AZ104" i="3"/>
  <c r="AX104" i="3"/>
  <c r="AV104" i="3"/>
  <c r="AW104" i="3" s="1"/>
  <c r="AZ103" i="3"/>
  <c r="AX103" i="3"/>
  <c r="AV103" i="3"/>
  <c r="AW103" i="3" s="1"/>
  <c r="AZ102" i="3"/>
  <c r="AX102" i="3"/>
  <c r="AV102" i="3"/>
  <c r="AW102" i="3" s="1"/>
  <c r="AZ101" i="3"/>
  <c r="AX101" i="3"/>
  <c r="AV101" i="3"/>
  <c r="AW101" i="3" s="1"/>
  <c r="AZ100" i="3"/>
  <c r="AX100" i="3"/>
  <c r="AV100" i="3"/>
  <c r="AW100" i="3" s="1"/>
  <c r="AZ99" i="3"/>
  <c r="AX99" i="3"/>
  <c r="AV99" i="3"/>
  <c r="AW99" i="3" s="1"/>
  <c r="AZ98" i="3"/>
  <c r="AX98" i="3"/>
  <c r="AV98" i="3"/>
  <c r="AW98" i="3" s="1"/>
  <c r="AZ97" i="3"/>
  <c r="AX97" i="3"/>
  <c r="AV97" i="3"/>
  <c r="AW97" i="3" s="1"/>
  <c r="AZ96" i="3"/>
  <c r="AX96" i="3"/>
  <c r="AV96" i="3"/>
  <c r="AW96" i="3" s="1"/>
  <c r="AZ95" i="3"/>
  <c r="AX95" i="3"/>
  <c r="AV95" i="3"/>
  <c r="AW95" i="3" s="1"/>
  <c r="AZ94" i="3"/>
  <c r="AX94" i="3"/>
  <c r="AV94" i="3"/>
  <c r="AW94" i="3" s="1"/>
  <c r="AZ93" i="3"/>
  <c r="AX93" i="3"/>
  <c r="AV93" i="3"/>
  <c r="AW93" i="3" s="1"/>
  <c r="AZ92" i="3"/>
  <c r="AX92" i="3"/>
  <c r="AV92" i="3"/>
  <c r="AW92" i="3" s="1"/>
  <c r="AZ91" i="3"/>
  <c r="AX91" i="3"/>
  <c r="AV91" i="3"/>
  <c r="AW91" i="3" s="1"/>
  <c r="AZ90" i="3"/>
  <c r="AX90" i="3"/>
  <c r="AV90" i="3"/>
  <c r="AW90" i="3" s="1"/>
  <c r="AZ89" i="3"/>
  <c r="AX89" i="3"/>
  <c r="AV89" i="3"/>
  <c r="AW89" i="3" s="1"/>
  <c r="AZ88" i="3"/>
  <c r="AX88" i="3"/>
  <c r="AV88" i="3"/>
  <c r="AW88" i="3" s="1"/>
  <c r="AZ87" i="3"/>
  <c r="AX87" i="3"/>
  <c r="AV87" i="3"/>
  <c r="AW87" i="3" s="1"/>
  <c r="AZ86" i="3"/>
  <c r="AX86" i="3"/>
  <c r="AV86" i="3"/>
  <c r="AW86" i="3" s="1"/>
  <c r="AZ85" i="3"/>
  <c r="AX85" i="3"/>
  <c r="AV85" i="3"/>
  <c r="AW85" i="3" s="1"/>
  <c r="AZ84" i="3"/>
  <c r="AX84" i="3"/>
  <c r="AV84" i="3"/>
  <c r="AW84" i="3" s="1"/>
  <c r="AZ83" i="3"/>
  <c r="AX83" i="3"/>
  <c r="AV83" i="3"/>
  <c r="AW83" i="3" s="1"/>
  <c r="AZ82" i="3"/>
  <c r="AX82" i="3"/>
  <c r="AV82" i="3"/>
  <c r="AW82" i="3" s="1"/>
  <c r="AZ81" i="3"/>
  <c r="AX81" i="3"/>
  <c r="AV81" i="3"/>
  <c r="AW81" i="3" s="1"/>
  <c r="AZ80" i="3"/>
  <c r="AX80" i="3"/>
  <c r="AV80" i="3"/>
  <c r="AW80" i="3" s="1"/>
  <c r="AZ79" i="3"/>
  <c r="AX79" i="3"/>
  <c r="AV79" i="3"/>
  <c r="AW79" i="3" s="1"/>
  <c r="AZ78" i="3"/>
  <c r="AX78" i="3"/>
  <c r="AV78" i="3"/>
  <c r="AW78" i="3" s="1"/>
  <c r="AZ77" i="3"/>
  <c r="AX77" i="3"/>
  <c r="AV77" i="3"/>
  <c r="AW77" i="3" s="1"/>
  <c r="AZ76" i="3"/>
  <c r="AX76" i="3"/>
  <c r="AV76" i="3"/>
  <c r="AW76" i="3" s="1"/>
  <c r="AZ75" i="3"/>
  <c r="AX75" i="3"/>
  <c r="AV75" i="3"/>
  <c r="AW75" i="3" s="1"/>
  <c r="AZ74" i="3"/>
  <c r="AX74" i="3"/>
  <c r="AV74" i="3"/>
  <c r="AW74" i="3" s="1"/>
  <c r="AZ73" i="3"/>
  <c r="AX73" i="3"/>
  <c r="AV73" i="3"/>
  <c r="AW73" i="3" s="1"/>
  <c r="AZ72" i="3"/>
  <c r="AX72" i="3"/>
  <c r="AV72" i="3"/>
  <c r="AW72" i="3" s="1"/>
  <c r="AZ71" i="3"/>
  <c r="AX71" i="3"/>
  <c r="AV71" i="3"/>
  <c r="AW71" i="3" s="1"/>
  <c r="AZ70" i="3"/>
  <c r="AX70" i="3"/>
  <c r="AV70" i="3"/>
  <c r="AW70" i="3" s="1"/>
  <c r="AZ69" i="3"/>
  <c r="AX69" i="3"/>
  <c r="AV69" i="3"/>
  <c r="AW69" i="3" s="1"/>
  <c r="AZ68" i="3"/>
  <c r="AX68" i="3"/>
  <c r="AV68" i="3"/>
  <c r="AW68" i="3" s="1"/>
  <c r="AZ67" i="3"/>
  <c r="AX67" i="3"/>
  <c r="AV67" i="3"/>
  <c r="AW67" i="3" s="1"/>
  <c r="AZ66" i="3"/>
  <c r="AX66" i="3"/>
  <c r="AV66" i="3"/>
  <c r="AW66" i="3" s="1"/>
  <c r="AZ65" i="3"/>
  <c r="AX65" i="3"/>
  <c r="AV65" i="3"/>
  <c r="AW65" i="3" s="1"/>
  <c r="AZ64" i="3"/>
  <c r="AX64" i="3"/>
  <c r="AV64" i="3"/>
  <c r="AW64" i="3" s="1"/>
  <c r="AZ63" i="3"/>
  <c r="AX63" i="3"/>
  <c r="AV63" i="3"/>
  <c r="AW63" i="3" s="1"/>
  <c r="AZ62" i="3"/>
  <c r="AX62" i="3"/>
  <c r="AV62" i="3"/>
  <c r="AW62" i="3" s="1"/>
  <c r="AZ61" i="3"/>
  <c r="AX61" i="3"/>
  <c r="AV61" i="3"/>
  <c r="AW61" i="3" s="1"/>
  <c r="AZ60" i="3"/>
  <c r="AX60" i="3"/>
  <c r="AV60" i="3"/>
  <c r="AW60" i="3" s="1"/>
  <c r="AZ59" i="3"/>
  <c r="AX59" i="3"/>
  <c r="AV59" i="3"/>
  <c r="AW59" i="3" s="1"/>
  <c r="AZ58" i="3"/>
  <c r="AX58" i="3"/>
  <c r="AV58" i="3"/>
  <c r="AW58" i="3" s="1"/>
  <c r="AZ57" i="3"/>
  <c r="AX57" i="3"/>
  <c r="AV57" i="3"/>
  <c r="AW57" i="3" s="1"/>
  <c r="AZ56" i="3"/>
  <c r="AX56" i="3"/>
  <c r="AV56" i="3"/>
  <c r="AW56" i="3" s="1"/>
  <c r="AZ55" i="3"/>
  <c r="AX55" i="3"/>
  <c r="AV55" i="3"/>
  <c r="AW55" i="3" s="1"/>
  <c r="AZ54" i="3"/>
  <c r="AX54" i="3"/>
  <c r="AV54" i="3"/>
  <c r="AW54" i="3" s="1"/>
  <c r="AZ53" i="3"/>
  <c r="AX53" i="3"/>
  <c r="AV53" i="3"/>
  <c r="AW53" i="3" s="1"/>
  <c r="AZ52" i="3"/>
  <c r="AX52" i="3"/>
  <c r="AV52" i="3"/>
  <c r="AW52" i="3" s="1"/>
  <c r="AZ51" i="3"/>
  <c r="AX51" i="3"/>
  <c r="AV51" i="3"/>
  <c r="AW51" i="3" s="1"/>
  <c r="AZ50" i="3"/>
  <c r="AX50" i="3"/>
  <c r="AV50" i="3"/>
  <c r="AW50" i="3" s="1"/>
  <c r="AZ49" i="3"/>
  <c r="AX49" i="3"/>
  <c r="AV49" i="3"/>
  <c r="AW49" i="3" s="1"/>
  <c r="AZ48" i="3"/>
  <c r="AX48" i="3"/>
  <c r="AV48" i="3"/>
  <c r="AW48" i="3" s="1"/>
  <c r="AZ47" i="3"/>
  <c r="AX47" i="3"/>
  <c r="AV47" i="3"/>
  <c r="AW47" i="3" s="1"/>
  <c r="AZ46" i="3"/>
  <c r="AX46" i="3"/>
  <c r="AV46" i="3"/>
  <c r="AW46" i="3" s="1"/>
  <c r="AZ45" i="3"/>
  <c r="AX45" i="3"/>
  <c r="AV45" i="3"/>
  <c r="AW45" i="3" s="1"/>
  <c r="AZ44" i="3"/>
  <c r="AX44" i="3"/>
  <c r="AV44" i="3"/>
  <c r="AW44" i="3" s="1"/>
  <c r="AZ43" i="3"/>
  <c r="AX43" i="3"/>
  <c r="AV43" i="3"/>
  <c r="AW43" i="3" s="1"/>
  <c r="AZ42" i="3"/>
  <c r="AX42" i="3"/>
  <c r="AV42" i="3"/>
  <c r="AW42" i="3" s="1"/>
  <c r="AZ41" i="3"/>
  <c r="AX41" i="3"/>
  <c r="AV41" i="3"/>
  <c r="AW41" i="3" s="1"/>
  <c r="AZ40" i="3"/>
  <c r="AX40" i="3"/>
  <c r="AV40" i="3"/>
  <c r="AW40" i="3" s="1"/>
  <c r="AZ39" i="3"/>
  <c r="AX39" i="3"/>
  <c r="AV39" i="3"/>
  <c r="AW39" i="3" s="1"/>
  <c r="AZ38" i="3"/>
  <c r="AX38" i="3"/>
  <c r="AV38" i="3"/>
  <c r="AW38" i="3" s="1"/>
  <c r="AZ37" i="3"/>
  <c r="AX37" i="3"/>
  <c r="AV37" i="3"/>
  <c r="AW37" i="3" s="1"/>
  <c r="AZ36" i="3"/>
  <c r="AX36" i="3"/>
  <c r="AV36" i="3"/>
  <c r="AW36" i="3" s="1"/>
  <c r="AZ35" i="3"/>
  <c r="AX35" i="3"/>
  <c r="AV35" i="3"/>
  <c r="AW35" i="3" s="1"/>
  <c r="AZ34" i="3"/>
  <c r="AX34" i="3"/>
  <c r="AV34" i="3"/>
  <c r="AW34" i="3" s="1"/>
  <c r="AZ33" i="3"/>
  <c r="AX33" i="3"/>
  <c r="AV33" i="3"/>
  <c r="AW33" i="3" s="1"/>
  <c r="AZ32" i="3"/>
  <c r="AX32" i="3"/>
  <c r="AV32" i="3"/>
  <c r="AW32" i="3" s="1"/>
  <c r="AZ31" i="3"/>
  <c r="AX31" i="3"/>
  <c r="AV31" i="3"/>
  <c r="AW31" i="3" s="1"/>
  <c r="AZ30" i="3"/>
  <c r="AX30" i="3"/>
  <c r="AV30" i="3"/>
  <c r="AW30" i="3" s="1"/>
  <c r="AZ29" i="3"/>
  <c r="AX29" i="3"/>
  <c r="AV29" i="3"/>
  <c r="AW29" i="3" s="1"/>
  <c r="AZ28" i="3"/>
  <c r="AX28" i="3"/>
  <c r="AV28" i="3"/>
  <c r="AW28" i="3" s="1"/>
  <c r="AZ27" i="3"/>
  <c r="AX27" i="3"/>
  <c r="AV27" i="3"/>
  <c r="AW27" i="3" s="1"/>
  <c r="AZ26" i="3"/>
  <c r="AX26" i="3"/>
  <c r="AV26" i="3"/>
  <c r="AW26" i="3" s="1"/>
  <c r="AZ25" i="3"/>
  <c r="AX25" i="3"/>
  <c r="AV25" i="3"/>
  <c r="AW25" i="3" s="1"/>
  <c r="AZ24" i="3"/>
  <c r="AX24" i="3"/>
  <c r="AV24" i="3"/>
  <c r="AW24" i="3" s="1"/>
  <c r="AZ23" i="3"/>
  <c r="AX23" i="3"/>
  <c r="AV23" i="3"/>
  <c r="AW23" i="3" s="1"/>
  <c r="AZ22" i="3"/>
  <c r="AX22" i="3"/>
  <c r="AV22" i="3"/>
  <c r="AW22" i="3" s="1"/>
  <c r="AZ21" i="3"/>
  <c r="AX21" i="3"/>
  <c r="AV21" i="3"/>
  <c r="AW21" i="3" s="1"/>
  <c r="AZ20" i="3"/>
  <c r="AX20" i="3"/>
  <c r="AV20" i="3"/>
  <c r="AW20" i="3" s="1"/>
  <c r="AZ19" i="3"/>
  <c r="AX19" i="3"/>
  <c r="AV19" i="3"/>
  <c r="AW19" i="3" s="1"/>
  <c r="AZ18" i="3"/>
  <c r="AX18" i="3"/>
  <c r="AV18" i="3"/>
  <c r="AW18" i="3" s="1"/>
  <c r="AZ17" i="3"/>
  <c r="AX17" i="3"/>
  <c r="AV17" i="3"/>
  <c r="AW17" i="3" s="1"/>
  <c r="AZ16" i="3"/>
  <c r="AX16" i="3"/>
  <c r="AV16" i="3"/>
  <c r="AW16" i="3" s="1"/>
  <c r="AZ15" i="3"/>
  <c r="AX15" i="3"/>
  <c r="AV15" i="3"/>
  <c r="AW15" i="3" s="1"/>
  <c r="AZ14" i="3"/>
  <c r="AX14" i="3"/>
  <c r="AV14" i="3"/>
  <c r="AW14" i="3" s="1"/>
  <c r="AZ13" i="3"/>
  <c r="AX13" i="3"/>
  <c r="AV13" i="3"/>
  <c r="AW13" i="3" s="1"/>
  <c r="AZ12" i="3"/>
  <c r="AX12" i="3"/>
  <c r="AV12" i="3"/>
  <c r="AW12" i="3" s="1"/>
  <c r="AZ11" i="3"/>
  <c r="AX11" i="3"/>
  <c r="AV11" i="3"/>
  <c r="AW11" i="3" s="1"/>
  <c r="AZ10" i="3"/>
  <c r="AX10" i="3"/>
  <c r="AV10" i="3"/>
  <c r="AW10" i="3" s="1"/>
  <c r="AZ9" i="3"/>
  <c r="AX9" i="3"/>
  <c r="AV9" i="3"/>
  <c r="AW9" i="3" s="1"/>
  <c r="AZ8" i="3"/>
  <c r="AX8" i="3"/>
  <c r="AV8" i="3"/>
  <c r="AW8" i="3" s="1"/>
  <c r="AZ7" i="3"/>
  <c r="AX7" i="3"/>
  <c r="AV7" i="3"/>
  <c r="AW7" i="3" s="1"/>
  <c r="AZ6" i="3"/>
  <c r="AX6" i="3"/>
  <c r="AV6" i="3"/>
  <c r="AW6" i="3" s="1"/>
  <c r="AZ5" i="3"/>
  <c r="AX5" i="3"/>
  <c r="AV5" i="3"/>
  <c r="AW5" i="3" s="1"/>
  <c r="AM217" i="3"/>
  <c r="AK217" i="3"/>
  <c r="AI217" i="3"/>
  <c r="AJ217" i="3" s="1"/>
  <c r="AM216" i="3"/>
  <c r="AK216" i="3"/>
  <c r="AI216" i="3"/>
  <c r="AJ216" i="3" s="1"/>
  <c r="AM215" i="3"/>
  <c r="AK215" i="3"/>
  <c r="AI215" i="3"/>
  <c r="AJ215" i="3" s="1"/>
  <c r="AM214" i="3"/>
  <c r="AK214" i="3"/>
  <c r="AI214" i="3"/>
  <c r="AJ214" i="3" s="1"/>
  <c r="AM213" i="3"/>
  <c r="AK213" i="3"/>
  <c r="AI213" i="3"/>
  <c r="AJ213" i="3" s="1"/>
  <c r="AM212" i="3"/>
  <c r="AK212" i="3"/>
  <c r="AI212" i="3"/>
  <c r="AJ212" i="3" s="1"/>
  <c r="AM211" i="3"/>
  <c r="AK211" i="3"/>
  <c r="AI211" i="3"/>
  <c r="AJ211" i="3" s="1"/>
  <c r="AM210" i="3"/>
  <c r="AK210" i="3"/>
  <c r="AI210" i="3"/>
  <c r="AJ210" i="3" s="1"/>
  <c r="AM209" i="3"/>
  <c r="AK209" i="3"/>
  <c r="AI209" i="3"/>
  <c r="AJ209" i="3" s="1"/>
  <c r="AM208" i="3"/>
  <c r="AK208" i="3"/>
  <c r="AI208" i="3"/>
  <c r="AJ208" i="3" s="1"/>
  <c r="AM207" i="3"/>
  <c r="AK207" i="3"/>
  <c r="AI207" i="3"/>
  <c r="AJ207" i="3" s="1"/>
  <c r="AM206" i="3"/>
  <c r="AK206" i="3"/>
  <c r="AI206" i="3"/>
  <c r="AJ206" i="3" s="1"/>
  <c r="AM205" i="3"/>
  <c r="AK205" i="3"/>
  <c r="AI205" i="3"/>
  <c r="AJ205" i="3" s="1"/>
  <c r="AM204" i="3"/>
  <c r="AK204" i="3"/>
  <c r="AJ204" i="3"/>
  <c r="AI204" i="3"/>
  <c r="AM203" i="3"/>
  <c r="AK203" i="3"/>
  <c r="AI203" i="3"/>
  <c r="AJ203" i="3" s="1"/>
  <c r="AM202" i="3"/>
  <c r="AK202" i="3"/>
  <c r="AI202" i="3"/>
  <c r="AJ202" i="3" s="1"/>
  <c r="AM201" i="3"/>
  <c r="AK201" i="3"/>
  <c r="AI201" i="3"/>
  <c r="AJ201" i="3" s="1"/>
  <c r="AM200" i="3"/>
  <c r="AK200" i="3"/>
  <c r="AI200" i="3"/>
  <c r="AJ200" i="3" s="1"/>
  <c r="AM199" i="3"/>
  <c r="AK199" i="3"/>
  <c r="AI199" i="3"/>
  <c r="AJ199" i="3" s="1"/>
  <c r="AM198" i="3"/>
  <c r="AK198" i="3"/>
  <c r="AI198" i="3"/>
  <c r="AJ198" i="3" s="1"/>
  <c r="AM197" i="3"/>
  <c r="AK197" i="3"/>
  <c r="AI197" i="3"/>
  <c r="AJ197" i="3" s="1"/>
  <c r="AM196" i="3"/>
  <c r="AK196" i="3"/>
  <c r="AI196" i="3"/>
  <c r="AJ196" i="3" s="1"/>
  <c r="AM195" i="3"/>
  <c r="AK195" i="3"/>
  <c r="AI195" i="3"/>
  <c r="AJ195" i="3" s="1"/>
  <c r="AM194" i="3"/>
  <c r="AK194" i="3"/>
  <c r="AI194" i="3"/>
  <c r="AJ194" i="3" s="1"/>
  <c r="AM193" i="3"/>
  <c r="AK193" i="3"/>
  <c r="AI193" i="3"/>
  <c r="AJ193" i="3" s="1"/>
  <c r="AM192" i="3"/>
  <c r="AK192" i="3"/>
  <c r="AI192" i="3"/>
  <c r="AJ192" i="3" s="1"/>
  <c r="AM191" i="3"/>
  <c r="AK191" i="3"/>
  <c r="AI191" i="3"/>
  <c r="AJ191" i="3" s="1"/>
  <c r="AM190" i="3"/>
  <c r="AK190" i="3"/>
  <c r="AI190" i="3"/>
  <c r="AJ190" i="3" s="1"/>
  <c r="AM189" i="3"/>
  <c r="AK189" i="3"/>
  <c r="AI189" i="3"/>
  <c r="AJ189" i="3" s="1"/>
  <c r="AM188" i="3"/>
  <c r="AK188" i="3"/>
  <c r="AJ188" i="3"/>
  <c r="AI188" i="3"/>
  <c r="AM187" i="3"/>
  <c r="AK187" i="3"/>
  <c r="AI187" i="3"/>
  <c r="AJ187" i="3" s="1"/>
  <c r="AM186" i="3"/>
  <c r="AK186" i="3"/>
  <c r="AI186" i="3"/>
  <c r="AJ186" i="3" s="1"/>
  <c r="AM185" i="3"/>
  <c r="AK185" i="3"/>
  <c r="AI185" i="3"/>
  <c r="AJ185" i="3" s="1"/>
  <c r="AM184" i="3"/>
  <c r="AK184" i="3"/>
  <c r="AI184" i="3"/>
  <c r="AJ184" i="3" s="1"/>
  <c r="AM183" i="3"/>
  <c r="AK183" i="3"/>
  <c r="AI183" i="3"/>
  <c r="AJ183" i="3" s="1"/>
  <c r="AM182" i="3"/>
  <c r="AK182" i="3"/>
  <c r="AI182" i="3"/>
  <c r="AJ182" i="3" s="1"/>
  <c r="AM181" i="3"/>
  <c r="AK181" i="3"/>
  <c r="AI181" i="3"/>
  <c r="AJ181" i="3" s="1"/>
  <c r="AM180" i="3"/>
  <c r="AK180" i="3"/>
  <c r="AI180" i="3"/>
  <c r="AJ180" i="3" s="1"/>
  <c r="AM179" i="3"/>
  <c r="AK179" i="3"/>
  <c r="AI179" i="3"/>
  <c r="AJ179" i="3" s="1"/>
  <c r="AM178" i="3"/>
  <c r="AK178" i="3"/>
  <c r="AI178" i="3"/>
  <c r="AJ178" i="3" s="1"/>
  <c r="AM177" i="3"/>
  <c r="AK177" i="3"/>
  <c r="AI177" i="3"/>
  <c r="AJ177" i="3" s="1"/>
  <c r="AM176" i="3"/>
  <c r="AK176" i="3"/>
  <c r="AI176" i="3"/>
  <c r="AJ176" i="3" s="1"/>
  <c r="AM175" i="3"/>
  <c r="AK175" i="3"/>
  <c r="AI175" i="3"/>
  <c r="AJ175" i="3" s="1"/>
  <c r="AM174" i="3"/>
  <c r="AK174" i="3"/>
  <c r="AI174" i="3"/>
  <c r="AJ174" i="3" s="1"/>
  <c r="AM173" i="3"/>
  <c r="AK173" i="3"/>
  <c r="AI173" i="3"/>
  <c r="AJ173" i="3" s="1"/>
  <c r="AM172" i="3"/>
  <c r="AK172" i="3"/>
  <c r="AJ172" i="3"/>
  <c r="AI172" i="3"/>
  <c r="AM171" i="3"/>
  <c r="AK171" i="3"/>
  <c r="AI171" i="3"/>
  <c r="AJ171" i="3" s="1"/>
  <c r="AM170" i="3"/>
  <c r="AK170" i="3"/>
  <c r="AI170" i="3"/>
  <c r="AJ170" i="3" s="1"/>
  <c r="AM169" i="3"/>
  <c r="AK169" i="3"/>
  <c r="AI169" i="3"/>
  <c r="AJ169" i="3" s="1"/>
  <c r="AM168" i="3"/>
  <c r="AK168" i="3"/>
  <c r="AI168" i="3"/>
  <c r="AJ168" i="3" s="1"/>
  <c r="AM167" i="3"/>
  <c r="AK167" i="3"/>
  <c r="AI167" i="3"/>
  <c r="AJ167" i="3" s="1"/>
  <c r="AM166" i="3"/>
  <c r="AK166" i="3"/>
  <c r="AI166" i="3"/>
  <c r="AJ166" i="3" s="1"/>
  <c r="AM165" i="3"/>
  <c r="AK165" i="3"/>
  <c r="AI165" i="3"/>
  <c r="AJ165" i="3" s="1"/>
  <c r="AM164" i="3"/>
  <c r="AK164" i="3"/>
  <c r="AI164" i="3"/>
  <c r="AJ164" i="3" s="1"/>
  <c r="AM163" i="3"/>
  <c r="AK163" i="3"/>
  <c r="AI163" i="3"/>
  <c r="AJ163" i="3" s="1"/>
  <c r="AM162" i="3"/>
  <c r="AK162" i="3"/>
  <c r="AI162" i="3"/>
  <c r="AJ162" i="3" s="1"/>
  <c r="AM161" i="3"/>
  <c r="AK161" i="3"/>
  <c r="AI161" i="3"/>
  <c r="AJ161" i="3" s="1"/>
  <c r="AM160" i="3"/>
  <c r="AK160" i="3"/>
  <c r="AI160" i="3"/>
  <c r="AJ160" i="3" s="1"/>
  <c r="AM159" i="3"/>
  <c r="AK159" i="3"/>
  <c r="AI159" i="3"/>
  <c r="AJ159" i="3" s="1"/>
  <c r="AM158" i="3"/>
  <c r="AK158" i="3"/>
  <c r="AI158" i="3"/>
  <c r="AJ158" i="3" s="1"/>
  <c r="AM157" i="3"/>
  <c r="AK157" i="3"/>
  <c r="AI157" i="3"/>
  <c r="AJ157" i="3" s="1"/>
  <c r="AM156" i="3"/>
  <c r="AK156" i="3"/>
  <c r="AJ156" i="3"/>
  <c r="AI156" i="3"/>
  <c r="AM155" i="3"/>
  <c r="AK155" i="3"/>
  <c r="AI155" i="3"/>
  <c r="AJ155" i="3" s="1"/>
  <c r="AM154" i="3"/>
  <c r="AK154" i="3"/>
  <c r="AI154" i="3"/>
  <c r="AJ154" i="3" s="1"/>
  <c r="AM153" i="3"/>
  <c r="AK153" i="3"/>
  <c r="AI153" i="3"/>
  <c r="AJ153" i="3" s="1"/>
  <c r="AM152" i="3"/>
  <c r="AK152" i="3"/>
  <c r="AI152" i="3"/>
  <c r="AJ152" i="3" s="1"/>
  <c r="AM151" i="3"/>
  <c r="AK151" i="3"/>
  <c r="AI151" i="3"/>
  <c r="AJ151" i="3" s="1"/>
  <c r="AM150" i="3"/>
  <c r="AK150" i="3"/>
  <c r="AI150" i="3"/>
  <c r="AJ150" i="3" s="1"/>
  <c r="AM149" i="3"/>
  <c r="AK149" i="3"/>
  <c r="AI149" i="3"/>
  <c r="AJ149" i="3" s="1"/>
  <c r="AM148" i="3"/>
  <c r="AK148" i="3"/>
  <c r="AI148" i="3"/>
  <c r="AJ148" i="3" s="1"/>
  <c r="AM147" i="3"/>
  <c r="AK147" i="3"/>
  <c r="AI147" i="3"/>
  <c r="AJ147" i="3" s="1"/>
  <c r="AM146" i="3"/>
  <c r="AK146" i="3"/>
  <c r="AI146" i="3"/>
  <c r="AJ146" i="3" s="1"/>
  <c r="AM145" i="3"/>
  <c r="AK145" i="3"/>
  <c r="AI145" i="3"/>
  <c r="AJ145" i="3" s="1"/>
  <c r="AM144" i="3"/>
  <c r="AK144" i="3"/>
  <c r="AI144" i="3"/>
  <c r="AJ144" i="3" s="1"/>
  <c r="AM143" i="3"/>
  <c r="AK143" i="3"/>
  <c r="AI143" i="3"/>
  <c r="AJ143" i="3" s="1"/>
  <c r="AM142" i="3"/>
  <c r="AK142" i="3"/>
  <c r="AI142" i="3"/>
  <c r="AJ142" i="3" s="1"/>
  <c r="AM141" i="3"/>
  <c r="AK141" i="3"/>
  <c r="AI141" i="3"/>
  <c r="AJ141" i="3" s="1"/>
  <c r="AM140" i="3"/>
  <c r="AK140" i="3"/>
  <c r="AJ140" i="3"/>
  <c r="AI140" i="3"/>
  <c r="AM139" i="3"/>
  <c r="AK139" i="3"/>
  <c r="AI139" i="3"/>
  <c r="AJ139" i="3" s="1"/>
  <c r="AM138" i="3"/>
  <c r="AK138" i="3"/>
  <c r="AI138" i="3"/>
  <c r="AJ138" i="3" s="1"/>
  <c r="AM137" i="3"/>
  <c r="AK137" i="3"/>
  <c r="AI137" i="3"/>
  <c r="AJ137" i="3" s="1"/>
  <c r="AM136" i="3"/>
  <c r="AK136" i="3"/>
  <c r="AI136" i="3"/>
  <c r="AJ136" i="3" s="1"/>
  <c r="AM135" i="3"/>
  <c r="AK135" i="3"/>
  <c r="AI135" i="3"/>
  <c r="AJ135" i="3" s="1"/>
  <c r="AM134" i="3"/>
  <c r="AK134" i="3"/>
  <c r="AI134" i="3"/>
  <c r="AJ134" i="3" s="1"/>
  <c r="AM133" i="3"/>
  <c r="AK133" i="3"/>
  <c r="AI133" i="3"/>
  <c r="AJ133" i="3" s="1"/>
  <c r="AM132" i="3"/>
  <c r="AK132" i="3"/>
  <c r="AI132" i="3"/>
  <c r="AJ132" i="3" s="1"/>
  <c r="AM131" i="3"/>
  <c r="AK131" i="3"/>
  <c r="AI131" i="3"/>
  <c r="AJ131" i="3" s="1"/>
  <c r="AM130" i="3"/>
  <c r="AK130" i="3"/>
  <c r="AI130" i="3"/>
  <c r="AJ130" i="3" s="1"/>
  <c r="AM129" i="3"/>
  <c r="AK129" i="3"/>
  <c r="AI129" i="3"/>
  <c r="AJ129" i="3" s="1"/>
  <c r="AM128" i="3"/>
  <c r="AK128" i="3"/>
  <c r="AI128" i="3"/>
  <c r="AJ128" i="3" s="1"/>
  <c r="AM127" i="3"/>
  <c r="AK127" i="3"/>
  <c r="AI127" i="3"/>
  <c r="AJ127" i="3" s="1"/>
  <c r="AM126" i="3"/>
  <c r="AK126" i="3"/>
  <c r="AI126" i="3"/>
  <c r="AJ126" i="3" s="1"/>
  <c r="AM125" i="3"/>
  <c r="AK125" i="3"/>
  <c r="AI125" i="3"/>
  <c r="AJ125" i="3" s="1"/>
  <c r="AM124" i="3"/>
  <c r="AK124" i="3"/>
  <c r="AJ124" i="3"/>
  <c r="AI124" i="3"/>
  <c r="AM123" i="3"/>
  <c r="AK123" i="3"/>
  <c r="AI123" i="3"/>
  <c r="AJ123" i="3" s="1"/>
  <c r="AM122" i="3"/>
  <c r="AK122" i="3"/>
  <c r="AI122" i="3"/>
  <c r="AJ122" i="3" s="1"/>
  <c r="AM121" i="3"/>
  <c r="AK121" i="3"/>
  <c r="AI121" i="3"/>
  <c r="AJ121" i="3" s="1"/>
  <c r="AM120" i="3"/>
  <c r="AK120" i="3"/>
  <c r="AI120" i="3"/>
  <c r="AJ120" i="3" s="1"/>
  <c r="AM119" i="3"/>
  <c r="AK119" i="3"/>
  <c r="AI119" i="3"/>
  <c r="AJ119" i="3" s="1"/>
  <c r="AM118" i="3"/>
  <c r="AK118" i="3"/>
  <c r="AI118" i="3"/>
  <c r="AJ118" i="3" s="1"/>
  <c r="AM117" i="3"/>
  <c r="AK117" i="3"/>
  <c r="AI117" i="3"/>
  <c r="AJ117" i="3" s="1"/>
  <c r="AM116" i="3"/>
  <c r="AK116" i="3"/>
  <c r="AI116" i="3"/>
  <c r="AJ116" i="3" s="1"/>
  <c r="AM115" i="3"/>
  <c r="AK115" i="3"/>
  <c r="AI115" i="3"/>
  <c r="AJ115" i="3" s="1"/>
  <c r="AM114" i="3"/>
  <c r="AK114" i="3"/>
  <c r="AI114" i="3"/>
  <c r="AJ114" i="3" s="1"/>
  <c r="AM113" i="3"/>
  <c r="AK113" i="3"/>
  <c r="AI113" i="3"/>
  <c r="AJ113" i="3" s="1"/>
  <c r="AM112" i="3"/>
  <c r="AK112" i="3"/>
  <c r="AI112" i="3"/>
  <c r="AJ112" i="3" s="1"/>
  <c r="AM111" i="3"/>
  <c r="AK111" i="3"/>
  <c r="AI111" i="3"/>
  <c r="AJ111" i="3" s="1"/>
  <c r="AM110" i="3"/>
  <c r="AK110" i="3"/>
  <c r="AI110" i="3"/>
  <c r="AJ110" i="3" s="1"/>
  <c r="AM109" i="3"/>
  <c r="AK109" i="3"/>
  <c r="AI109" i="3"/>
  <c r="AJ109" i="3" s="1"/>
  <c r="AM108" i="3"/>
  <c r="AK108" i="3"/>
  <c r="AJ108" i="3"/>
  <c r="AI108" i="3"/>
  <c r="AM107" i="3"/>
  <c r="AK107" i="3"/>
  <c r="AI107" i="3"/>
  <c r="AJ107" i="3" s="1"/>
  <c r="AM106" i="3"/>
  <c r="AK106" i="3"/>
  <c r="AI106" i="3"/>
  <c r="AJ106" i="3" s="1"/>
  <c r="AM105" i="3"/>
  <c r="AK105" i="3"/>
  <c r="AI105" i="3"/>
  <c r="AJ105" i="3" s="1"/>
  <c r="AM104" i="3"/>
  <c r="AK104" i="3"/>
  <c r="AI104" i="3"/>
  <c r="AJ104" i="3" s="1"/>
  <c r="AM103" i="3"/>
  <c r="AK103" i="3"/>
  <c r="AI103" i="3"/>
  <c r="AJ103" i="3" s="1"/>
  <c r="AM102" i="3"/>
  <c r="AK102" i="3"/>
  <c r="AI102" i="3"/>
  <c r="AJ102" i="3" s="1"/>
  <c r="AM101" i="3"/>
  <c r="AK101" i="3"/>
  <c r="AI101" i="3"/>
  <c r="AJ101" i="3" s="1"/>
  <c r="AM100" i="3"/>
  <c r="AK100" i="3"/>
  <c r="AI100" i="3"/>
  <c r="AJ100" i="3" s="1"/>
  <c r="AM99" i="3"/>
  <c r="AK99" i="3"/>
  <c r="AI99" i="3"/>
  <c r="AJ99" i="3" s="1"/>
  <c r="AM98" i="3"/>
  <c r="AK98" i="3"/>
  <c r="AI98" i="3"/>
  <c r="AJ98" i="3" s="1"/>
  <c r="AM97" i="3"/>
  <c r="AK97" i="3"/>
  <c r="AI97" i="3"/>
  <c r="AJ97" i="3" s="1"/>
  <c r="AM96" i="3"/>
  <c r="AK96" i="3"/>
  <c r="AI96" i="3"/>
  <c r="AJ96" i="3" s="1"/>
  <c r="AM95" i="3"/>
  <c r="AK95" i="3"/>
  <c r="AI95" i="3"/>
  <c r="AJ95" i="3" s="1"/>
  <c r="AM94" i="3"/>
  <c r="AK94" i="3"/>
  <c r="AI94" i="3"/>
  <c r="AJ94" i="3" s="1"/>
  <c r="AM93" i="3"/>
  <c r="AK93" i="3"/>
  <c r="AI93" i="3"/>
  <c r="AJ93" i="3" s="1"/>
  <c r="AM92" i="3"/>
  <c r="AK92" i="3"/>
  <c r="AJ92" i="3"/>
  <c r="AI92" i="3"/>
  <c r="AM91" i="3"/>
  <c r="AK91" i="3"/>
  <c r="AI91" i="3"/>
  <c r="AJ91" i="3" s="1"/>
  <c r="AM90" i="3"/>
  <c r="AK90" i="3"/>
  <c r="AI90" i="3"/>
  <c r="AJ90" i="3" s="1"/>
  <c r="AM89" i="3"/>
  <c r="AK89" i="3"/>
  <c r="AI89" i="3"/>
  <c r="AJ89" i="3" s="1"/>
  <c r="AM88" i="3"/>
  <c r="AK88" i="3"/>
  <c r="AI88" i="3"/>
  <c r="AJ88" i="3" s="1"/>
  <c r="AM87" i="3"/>
  <c r="AK87" i="3"/>
  <c r="AI87" i="3"/>
  <c r="AJ87" i="3" s="1"/>
  <c r="AM86" i="3"/>
  <c r="AK86" i="3"/>
  <c r="AI86" i="3"/>
  <c r="AJ86" i="3" s="1"/>
  <c r="AM85" i="3"/>
  <c r="AK85" i="3"/>
  <c r="AI85" i="3"/>
  <c r="AJ85" i="3" s="1"/>
  <c r="AM84" i="3"/>
  <c r="AK84" i="3"/>
  <c r="AI84" i="3"/>
  <c r="AJ84" i="3" s="1"/>
  <c r="AM83" i="3"/>
  <c r="AK83" i="3"/>
  <c r="AI83" i="3"/>
  <c r="AJ83" i="3" s="1"/>
  <c r="AM82" i="3"/>
  <c r="AK82" i="3"/>
  <c r="AI82" i="3"/>
  <c r="AJ82" i="3" s="1"/>
  <c r="AM81" i="3"/>
  <c r="AK81" i="3"/>
  <c r="AI81" i="3"/>
  <c r="AJ81" i="3" s="1"/>
  <c r="AM80" i="3"/>
  <c r="AK80" i="3"/>
  <c r="AI80" i="3"/>
  <c r="AJ80" i="3" s="1"/>
  <c r="AM79" i="3"/>
  <c r="AK79" i="3"/>
  <c r="AI79" i="3"/>
  <c r="AJ79" i="3" s="1"/>
  <c r="AM78" i="3"/>
  <c r="AK78" i="3"/>
  <c r="AI78" i="3"/>
  <c r="AJ78" i="3" s="1"/>
  <c r="AM77" i="3"/>
  <c r="AK77" i="3"/>
  <c r="AI77" i="3"/>
  <c r="AJ77" i="3" s="1"/>
  <c r="AM76" i="3"/>
  <c r="AK76" i="3"/>
  <c r="AJ76" i="3"/>
  <c r="AI76" i="3"/>
  <c r="AM75" i="3"/>
  <c r="AK75" i="3"/>
  <c r="AI75" i="3"/>
  <c r="AJ75" i="3" s="1"/>
  <c r="AM74" i="3"/>
  <c r="AK74" i="3"/>
  <c r="AI74" i="3"/>
  <c r="AJ74" i="3" s="1"/>
  <c r="AM73" i="3"/>
  <c r="AK73" i="3"/>
  <c r="AI73" i="3"/>
  <c r="AJ73" i="3" s="1"/>
  <c r="AM72" i="3"/>
  <c r="AK72" i="3"/>
  <c r="AI72" i="3"/>
  <c r="AJ72" i="3" s="1"/>
  <c r="AM71" i="3"/>
  <c r="AK71" i="3"/>
  <c r="AI71" i="3"/>
  <c r="AJ71" i="3" s="1"/>
  <c r="AM70" i="3"/>
  <c r="AK70" i="3"/>
  <c r="AI70" i="3"/>
  <c r="AJ70" i="3" s="1"/>
  <c r="AM69" i="3"/>
  <c r="AK69" i="3"/>
  <c r="AI69" i="3"/>
  <c r="AJ69" i="3" s="1"/>
  <c r="AM68" i="3"/>
  <c r="AK68" i="3"/>
  <c r="AI68" i="3"/>
  <c r="AJ68" i="3" s="1"/>
  <c r="AM67" i="3"/>
  <c r="AK67" i="3"/>
  <c r="AI67" i="3"/>
  <c r="AJ67" i="3" s="1"/>
  <c r="AM66" i="3"/>
  <c r="AK66" i="3"/>
  <c r="AI66" i="3"/>
  <c r="AJ66" i="3" s="1"/>
  <c r="AM65" i="3"/>
  <c r="AK65" i="3"/>
  <c r="AI65" i="3"/>
  <c r="AJ65" i="3" s="1"/>
  <c r="AM64" i="3"/>
  <c r="AK64" i="3"/>
  <c r="AI64" i="3"/>
  <c r="AJ64" i="3" s="1"/>
  <c r="AM63" i="3"/>
  <c r="AK63" i="3"/>
  <c r="AI63" i="3"/>
  <c r="AJ63" i="3" s="1"/>
  <c r="AM62" i="3"/>
  <c r="AK62" i="3"/>
  <c r="AI62" i="3"/>
  <c r="AJ62" i="3" s="1"/>
  <c r="AM61" i="3"/>
  <c r="AK61" i="3"/>
  <c r="AI61" i="3"/>
  <c r="AJ61" i="3" s="1"/>
  <c r="AM60" i="3"/>
  <c r="AK60" i="3"/>
  <c r="AJ60" i="3"/>
  <c r="AI60" i="3"/>
  <c r="AM59" i="3"/>
  <c r="AK59" i="3"/>
  <c r="AI59" i="3"/>
  <c r="AJ59" i="3" s="1"/>
  <c r="AM58" i="3"/>
  <c r="AK58" i="3"/>
  <c r="AI58" i="3"/>
  <c r="AJ58" i="3" s="1"/>
  <c r="AM57" i="3"/>
  <c r="AK57" i="3"/>
  <c r="AI57" i="3"/>
  <c r="AJ57" i="3" s="1"/>
  <c r="AM56" i="3"/>
  <c r="AK56" i="3"/>
  <c r="AI56" i="3"/>
  <c r="AJ56" i="3" s="1"/>
  <c r="AM55" i="3"/>
  <c r="AK55" i="3"/>
  <c r="AI55" i="3"/>
  <c r="AJ55" i="3" s="1"/>
  <c r="AM54" i="3"/>
  <c r="AK54" i="3"/>
  <c r="AI54" i="3"/>
  <c r="AJ54" i="3" s="1"/>
  <c r="AM53" i="3"/>
  <c r="AK53" i="3"/>
  <c r="AI53" i="3"/>
  <c r="AJ53" i="3" s="1"/>
  <c r="AM52" i="3"/>
  <c r="AK52" i="3"/>
  <c r="AI52" i="3"/>
  <c r="AJ52" i="3" s="1"/>
  <c r="AM51" i="3"/>
  <c r="AK51" i="3"/>
  <c r="AI51" i="3"/>
  <c r="AJ51" i="3" s="1"/>
  <c r="AM50" i="3"/>
  <c r="AK50" i="3"/>
  <c r="AI50" i="3"/>
  <c r="AJ50" i="3" s="1"/>
  <c r="AM49" i="3"/>
  <c r="AK49" i="3"/>
  <c r="AI49" i="3"/>
  <c r="AJ49" i="3" s="1"/>
  <c r="AM48" i="3"/>
  <c r="AK48" i="3"/>
  <c r="AI48" i="3"/>
  <c r="AJ48" i="3" s="1"/>
  <c r="AM47" i="3"/>
  <c r="AK47" i="3"/>
  <c r="AI47" i="3"/>
  <c r="AJ47" i="3" s="1"/>
  <c r="AM46" i="3"/>
  <c r="AK46" i="3"/>
  <c r="AI46" i="3"/>
  <c r="AJ46" i="3" s="1"/>
  <c r="AM45" i="3"/>
  <c r="AK45" i="3"/>
  <c r="AI45" i="3"/>
  <c r="AJ45" i="3" s="1"/>
  <c r="AM44" i="3"/>
  <c r="AK44" i="3"/>
  <c r="AI44" i="3"/>
  <c r="AJ44" i="3" s="1"/>
  <c r="AM43" i="3"/>
  <c r="AK43" i="3"/>
  <c r="AI43" i="3"/>
  <c r="AJ43" i="3" s="1"/>
  <c r="AM42" i="3"/>
  <c r="AK42" i="3"/>
  <c r="AI42" i="3"/>
  <c r="AJ42" i="3" s="1"/>
  <c r="AM41" i="3"/>
  <c r="AK41" i="3"/>
  <c r="AI41" i="3"/>
  <c r="AJ41" i="3" s="1"/>
  <c r="AM40" i="3"/>
  <c r="AK40" i="3"/>
  <c r="AI40" i="3"/>
  <c r="AJ40" i="3" s="1"/>
  <c r="AM39" i="3"/>
  <c r="AK39" i="3"/>
  <c r="AI39" i="3"/>
  <c r="AJ39" i="3" s="1"/>
  <c r="AM38" i="3"/>
  <c r="AK38" i="3"/>
  <c r="AI38" i="3"/>
  <c r="AJ38" i="3" s="1"/>
  <c r="AM37" i="3"/>
  <c r="AK37" i="3"/>
  <c r="AI37" i="3"/>
  <c r="AJ37" i="3" s="1"/>
  <c r="AM36" i="3"/>
  <c r="AK36" i="3"/>
  <c r="AI36" i="3"/>
  <c r="AJ36" i="3" s="1"/>
  <c r="AM35" i="3"/>
  <c r="AK35" i="3"/>
  <c r="AI35" i="3"/>
  <c r="AJ35" i="3" s="1"/>
  <c r="AM34" i="3"/>
  <c r="AK34" i="3"/>
  <c r="AI34" i="3"/>
  <c r="AJ34" i="3" s="1"/>
  <c r="AM33" i="3"/>
  <c r="AK33" i="3"/>
  <c r="AI33" i="3"/>
  <c r="AJ33" i="3" s="1"/>
  <c r="AM32" i="3"/>
  <c r="AK32" i="3"/>
  <c r="AI32" i="3"/>
  <c r="AJ32" i="3" s="1"/>
  <c r="AM31" i="3"/>
  <c r="AK31" i="3"/>
  <c r="AI31" i="3"/>
  <c r="AJ31" i="3" s="1"/>
  <c r="AM30" i="3"/>
  <c r="AK30" i="3"/>
  <c r="AI30" i="3"/>
  <c r="AJ30" i="3" s="1"/>
  <c r="AM29" i="3"/>
  <c r="AK29" i="3"/>
  <c r="AI29" i="3"/>
  <c r="AJ29" i="3" s="1"/>
  <c r="AM28" i="3"/>
  <c r="AK28" i="3"/>
  <c r="AI28" i="3"/>
  <c r="AJ28" i="3" s="1"/>
  <c r="AM27" i="3"/>
  <c r="AK27" i="3"/>
  <c r="AI27" i="3"/>
  <c r="AJ27" i="3" s="1"/>
  <c r="AM26" i="3"/>
  <c r="AK26" i="3"/>
  <c r="AI26" i="3"/>
  <c r="AJ26" i="3" s="1"/>
  <c r="AM25" i="3"/>
  <c r="AK25" i="3"/>
  <c r="AI25" i="3"/>
  <c r="AJ25" i="3" s="1"/>
  <c r="AM24" i="3"/>
  <c r="AK24" i="3"/>
  <c r="AI24" i="3"/>
  <c r="AJ24" i="3" s="1"/>
  <c r="AM23" i="3"/>
  <c r="AK23" i="3"/>
  <c r="AI23" i="3"/>
  <c r="AJ23" i="3" s="1"/>
  <c r="AM22" i="3"/>
  <c r="AK22" i="3"/>
  <c r="AI22" i="3"/>
  <c r="AJ22" i="3" s="1"/>
  <c r="AM21" i="3"/>
  <c r="AK21" i="3"/>
  <c r="AI21" i="3"/>
  <c r="AJ21" i="3" s="1"/>
  <c r="AM20" i="3"/>
  <c r="AK20" i="3"/>
  <c r="AI20" i="3"/>
  <c r="AJ20" i="3" s="1"/>
  <c r="AM19" i="3"/>
  <c r="AK19" i="3"/>
  <c r="AI19" i="3"/>
  <c r="AJ19" i="3" s="1"/>
  <c r="AM18" i="3"/>
  <c r="AK18" i="3"/>
  <c r="AI18" i="3"/>
  <c r="AJ18" i="3" s="1"/>
  <c r="AM17" i="3"/>
  <c r="AK17" i="3"/>
  <c r="AI17" i="3"/>
  <c r="AJ17" i="3" s="1"/>
  <c r="AM16" i="3"/>
  <c r="AK16" i="3"/>
  <c r="AI16" i="3"/>
  <c r="AJ16" i="3" s="1"/>
  <c r="AM15" i="3"/>
  <c r="AK15" i="3"/>
  <c r="AI15" i="3"/>
  <c r="AJ15" i="3" s="1"/>
  <c r="AM14" i="3"/>
  <c r="AK14" i="3"/>
  <c r="AI14" i="3"/>
  <c r="AJ14" i="3" s="1"/>
  <c r="AM13" i="3"/>
  <c r="AK13" i="3"/>
  <c r="AI13" i="3"/>
  <c r="AJ13" i="3" s="1"/>
  <c r="AM12" i="3"/>
  <c r="AK12" i="3"/>
  <c r="AI12" i="3"/>
  <c r="AJ12" i="3" s="1"/>
  <c r="AM11" i="3"/>
  <c r="AK11" i="3"/>
  <c r="AI11" i="3"/>
  <c r="AJ11" i="3" s="1"/>
  <c r="AM10" i="3"/>
  <c r="AK10" i="3"/>
  <c r="AI10" i="3"/>
  <c r="AJ10" i="3" s="1"/>
  <c r="AM9" i="3"/>
  <c r="AK9" i="3"/>
  <c r="AI9" i="3"/>
  <c r="AJ9" i="3" s="1"/>
  <c r="AM8" i="3"/>
  <c r="AK8" i="3"/>
  <c r="AI8" i="3"/>
  <c r="AJ8" i="3" s="1"/>
  <c r="AM7" i="3"/>
  <c r="AK7" i="3"/>
  <c r="AI7" i="3"/>
  <c r="AJ7" i="3" s="1"/>
  <c r="AM6" i="3"/>
  <c r="AK6" i="3"/>
  <c r="AI6" i="3"/>
  <c r="AJ6" i="3" s="1"/>
  <c r="AM5" i="3"/>
  <c r="AK5" i="3"/>
  <c r="AI5" i="3"/>
  <c r="AJ5" i="3" s="1"/>
  <c r="Z217" i="3"/>
  <c r="X217" i="3"/>
  <c r="V217" i="3"/>
  <c r="W217" i="3" s="1"/>
  <c r="Z216" i="3"/>
  <c r="X216" i="3"/>
  <c r="V216" i="3"/>
  <c r="W216" i="3" s="1"/>
  <c r="Z215" i="3"/>
  <c r="X215" i="3"/>
  <c r="V215" i="3"/>
  <c r="W215" i="3" s="1"/>
  <c r="Z214" i="3"/>
  <c r="X214" i="3"/>
  <c r="V214" i="3"/>
  <c r="W214" i="3" s="1"/>
  <c r="Z213" i="3"/>
  <c r="X213" i="3"/>
  <c r="V213" i="3"/>
  <c r="W213" i="3" s="1"/>
  <c r="Z212" i="3"/>
  <c r="X212" i="3"/>
  <c r="V212" i="3"/>
  <c r="W212" i="3" s="1"/>
  <c r="Z211" i="3"/>
  <c r="X211" i="3"/>
  <c r="V211" i="3"/>
  <c r="W211" i="3" s="1"/>
  <c r="Z210" i="3"/>
  <c r="X210" i="3"/>
  <c r="V210" i="3"/>
  <c r="W210" i="3" s="1"/>
  <c r="Z209" i="3"/>
  <c r="X209" i="3"/>
  <c r="V209" i="3"/>
  <c r="W209" i="3" s="1"/>
  <c r="Z208" i="3"/>
  <c r="X208" i="3"/>
  <c r="V208" i="3"/>
  <c r="W208" i="3" s="1"/>
  <c r="Z207" i="3"/>
  <c r="X207" i="3"/>
  <c r="V207" i="3"/>
  <c r="W207" i="3" s="1"/>
  <c r="Z206" i="3"/>
  <c r="X206" i="3"/>
  <c r="V206" i="3"/>
  <c r="W206" i="3" s="1"/>
  <c r="Z205" i="3"/>
  <c r="X205" i="3"/>
  <c r="V205" i="3"/>
  <c r="W205" i="3" s="1"/>
  <c r="Z204" i="3"/>
  <c r="X204" i="3"/>
  <c r="W204" i="3"/>
  <c r="V204" i="3"/>
  <c r="Z203" i="3"/>
  <c r="X203" i="3"/>
  <c r="V203" i="3"/>
  <c r="W203" i="3" s="1"/>
  <c r="Z202" i="3"/>
  <c r="X202" i="3"/>
  <c r="V202" i="3"/>
  <c r="W202" i="3" s="1"/>
  <c r="Z201" i="3"/>
  <c r="X201" i="3"/>
  <c r="V201" i="3"/>
  <c r="W201" i="3" s="1"/>
  <c r="Z200" i="3"/>
  <c r="X200" i="3"/>
  <c r="V200" i="3"/>
  <c r="W200" i="3" s="1"/>
  <c r="Z199" i="3"/>
  <c r="X199" i="3"/>
  <c r="V199" i="3"/>
  <c r="W199" i="3" s="1"/>
  <c r="Z198" i="3"/>
  <c r="X198" i="3"/>
  <c r="V198" i="3"/>
  <c r="W198" i="3" s="1"/>
  <c r="Z197" i="3"/>
  <c r="X197" i="3"/>
  <c r="V197" i="3"/>
  <c r="W197" i="3" s="1"/>
  <c r="Z196" i="3"/>
  <c r="X196" i="3"/>
  <c r="V196" i="3"/>
  <c r="W196" i="3" s="1"/>
  <c r="Z195" i="3"/>
  <c r="X195" i="3"/>
  <c r="V195" i="3"/>
  <c r="W195" i="3" s="1"/>
  <c r="Z194" i="3"/>
  <c r="X194" i="3"/>
  <c r="V194" i="3"/>
  <c r="W194" i="3" s="1"/>
  <c r="Z193" i="3"/>
  <c r="X193" i="3"/>
  <c r="V193" i="3"/>
  <c r="W193" i="3" s="1"/>
  <c r="Z192" i="3"/>
  <c r="X192" i="3"/>
  <c r="V192" i="3"/>
  <c r="W192" i="3" s="1"/>
  <c r="Z191" i="3"/>
  <c r="X191" i="3"/>
  <c r="V191" i="3"/>
  <c r="W191" i="3" s="1"/>
  <c r="Z190" i="3"/>
  <c r="X190" i="3"/>
  <c r="V190" i="3"/>
  <c r="W190" i="3" s="1"/>
  <c r="Z189" i="3"/>
  <c r="X189" i="3"/>
  <c r="V189" i="3"/>
  <c r="W189" i="3" s="1"/>
  <c r="Z188" i="3"/>
  <c r="X188" i="3"/>
  <c r="W188" i="3"/>
  <c r="V188" i="3"/>
  <c r="Z187" i="3"/>
  <c r="X187" i="3"/>
  <c r="V187" i="3"/>
  <c r="W187" i="3" s="1"/>
  <c r="Z186" i="3"/>
  <c r="X186" i="3"/>
  <c r="V186" i="3"/>
  <c r="W186" i="3" s="1"/>
  <c r="Z185" i="3"/>
  <c r="X185" i="3"/>
  <c r="V185" i="3"/>
  <c r="W185" i="3" s="1"/>
  <c r="Z184" i="3"/>
  <c r="X184" i="3"/>
  <c r="V184" i="3"/>
  <c r="W184" i="3" s="1"/>
  <c r="Z183" i="3"/>
  <c r="X183" i="3"/>
  <c r="V183" i="3"/>
  <c r="W183" i="3" s="1"/>
  <c r="Z182" i="3"/>
  <c r="X182" i="3"/>
  <c r="V182" i="3"/>
  <c r="W182" i="3" s="1"/>
  <c r="Z181" i="3"/>
  <c r="X181" i="3"/>
  <c r="V181" i="3"/>
  <c r="W181" i="3" s="1"/>
  <c r="Z180" i="3"/>
  <c r="X180" i="3"/>
  <c r="V180" i="3"/>
  <c r="W180" i="3" s="1"/>
  <c r="Z179" i="3"/>
  <c r="X179" i="3"/>
  <c r="V179" i="3"/>
  <c r="W179" i="3" s="1"/>
  <c r="Z178" i="3"/>
  <c r="X178" i="3"/>
  <c r="V178" i="3"/>
  <c r="W178" i="3" s="1"/>
  <c r="Z177" i="3"/>
  <c r="X177" i="3"/>
  <c r="V177" i="3"/>
  <c r="W177" i="3" s="1"/>
  <c r="Z176" i="3"/>
  <c r="X176" i="3"/>
  <c r="V176" i="3"/>
  <c r="W176" i="3" s="1"/>
  <c r="Z175" i="3"/>
  <c r="X175" i="3"/>
  <c r="V175" i="3"/>
  <c r="W175" i="3" s="1"/>
  <c r="Z174" i="3"/>
  <c r="X174" i="3"/>
  <c r="V174" i="3"/>
  <c r="W174" i="3" s="1"/>
  <c r="Z173" i="3"/>
  <c r="X173" i="3"/>
  <c r="V173" i="3"/>
  <c r="W173" i="3" s="1"/>
  <c r="Z172" i="3"/>
  <c r="X172" i="3"/>
  <c r="W172" i="3"/>
  <c r="V172" i="3"/>
  <c r="Z171" i="3"/>
  <c r="X171" i="3"/>
  <c r="V171" i="3"/>
  <c r="W171" i="3" s="1"/>
  <c r="Z170" i="3"/>
  <c r="X170" i="3"/>
  <c r="V170" i="3"/>
  <c r="W170" i="3" s="1"/>
  <c r="Z169" i="3"/>
  <c r="X169" i="3"/>
  <c r="V169" i="3"/>
  <c r="W169" i="3" s="1"/>
  <c r="Z168" i="3"/>
  <c r="X168" i="3"/>
  <c r="V168" i="3"/>
  <c r="W168" i="3" s="1"/>
  <c r="Z167" i="3"/>
  <c r="X167" i="3"/>
  <c r="V167" i="3"/>
  <c r="W167" i="3" s="1"/>
  <c r="Z166" i="3"/>
  <c r="X166" i="3"/>
  <c r="V166" i="3"/>
  <c r="W166" i="3" s="1"/>
  <c r="Z165" i="3"/>
  <c r="X165" i="3"/>
  <c r="V165" i="3"/>
  <c r="W165" i="3" s="1"/>
  <c r="Z164" i="3"/>
  <c r="X164" i="3"/>
  <c r="V164" i="3"/>
  <c r="W164" i="3" s="1"/>
  <c r="Z163" i="3"/>
  <c r="X163" i="3"/>
  <c r="V163" i="3"/>
  <c r="W163" i="3" s="1"/>
  <c r="Z162" i="3"/>
  <c r="X162" i="3"/>
  <c r="V162" i="3"/>
  <c r="W162" i="3" s="1"/>
  <c r="Z161" i="3"/>
  <c r="X161" i="3"/>
  <c r="V161" i="3"/>
  <c r="W161" i="3" s="1"/>
  <c r="Z160" i="3"/>
  <c r="X160" i="3"/>
  <c r="V160" i="3"/>
  <c r="W160" i="3" s="1"/>
  <c r="Z159" i="3"/>
  <c r="X159" i="3"/>
  <c r="V159" i="3"/>
  <c r="W159" i="3" s="1"/>
  <c r="Z158" i="3"/>
  <c r="X158" i="3"/>
  <c r="V158" i="3"/>
  <c r="W158" i="3" s="1"/>
  <c r="Z157" i="3"/>
  <c r="X157" i="3"/>
  <c r="V157" i="3"/>
  <c r="W157" i="3" s="1"/>
  <c r="Z156" i="3"/>
  <c r="X156" i="3"/>
  <c r="W156" i="3"/>
  <c r="V156" i="3"/>
  <c r="Z155" i="3"/>
  <c r="X155" i="3"/>
  <c r="V155" i="3"/>
  <c r="W155" i="3" s="1"/>
  <c r="Z154" i="3"/>
  <c r="X154" i="3"/>
  <c r="V154" i="3"/>
  <c r="W154" i="3" s="1"/>
  <c r="Z153" i="3"/>
  <c r="X153" i="3"/>
  <c r="V153" i="3"/>
  <c r="W153" i="3" s="1"/>
  <c r="Z152" i="3"/>
  <c r="X152" i="3"/>
  <c r="V152" i="3"/>
  <c r="W152" i="3" s="1"/>
  <c r="Z151" i="3"/>
  <c r="X151" i="3"/>
  <c r="V151" i="3"/>
  <c r="W151" i="3" s="1"/>
  <c r="Z150" i="3"/>
  <c r="X150" i="3"/>
  <c r="V150" i="3"/>
  <c r="W150" i="3" s="1"/>
  <c r="Z149" i="3"/>
  <c r="X149" i="3"/>
  <c r="V149" i="3"/>
  <c r="W149" i="3" s="1"/>
  <c r="Z148" i="3"/>
  <c r="X148" i="3"/>
  <c r="V148" i="3"/>
  <c r="W148" i="3" s="1"/>
  <c r="Z147" i="3"/>
  <c r="X147" i="3"/>
  <c r="V147" i="3"/>
  <c r="W147" i="3" s="1"/>
  <c r="Z146" i="3"/>
  <c r="X146" i="3"/>
  <c r="V146" i="3"/>
  <c r="W146" i="3" s="1"/>
  <c r="Z145" i="3"/>
  <c r="X145" i="3"/>
  <c r="V145" i="3"/>
  <c r="W145" i="3" s="1"/>
  <c r="Z144" i="3"/>
  <c r="X144" i="3"/>
  <c r="V144" i="3"/>
  <c r="W144" i="3" s="1"/>
  <c r="Z143" i="3"/>
  <c r="X143" i="3"/>
  <c r="V143" i="3"/>
  <c r="W143" i="3" s="1"/>
  <c r="Z142" i="3"/>
  <c r="X142" i="3"/>
  <c r="V142" i="3"/>
  <c r="W142" i="3" s="1"/>
  <c r="Z141" i="3"/>
  <c r="X141" i="3"/>
  <c r="V141" i="3"/>
  <c r="W141" i="3" s="1"/>
  <c r="Z140" i="3"/>
  <c r="X140" i="3"/>
  <c r="W140" i="3"/>
  <c r="V140" i="3"/>
  <c r="Z139" i="3"/>
  <c r="X139" i="3"/>
  <c r="V139" i="3"/>
  <c r="W139" i="3" s="1"/>
  <c r="Z138" i="3"/>
  <c r="X138" i="3"/>
  <c r="V138" i="3"/>
  <c r="W138" i="3" s="1"/>
  <c r="Z137" i="3"/>
  <c r="X137" i="3"/>
  <c r="V137" i="3"/>
  <c r="W137" i="3" s="1"/>
  <c r="Z136" i="3"/>
  <c r="X136" i="3"/>
  <c r="V136" i="3"/>
  <c r="W136" i="3" s="1"/>
  <c r="Z135" i="3"/>
  <c r="X135" i="3"/>
  <c r="V135" i="3"/>
  <c r="W135" i="3" s="1"/>
  <c r="Z134" i="3"/>
  <c r="X134" i="3"/>
  <c r="V134" i="3"/>
  <c r="W134" i="3" s="1"/>
  <c r="Z133" i="3"/>
  <c r="X133" i="3"/>
  <c r="V133" i="3"/>
  <c r="W133" i="3" s="1"/>
  <c r="Z132" i="3"/>
  <c r="X132" i="3"/>
  <c r="V132" i="3"/>
  <c r="W132" i="3" s="1"/>
  <c r="Z131" i="3"/>
  <c r="X131" i="3"/>
  <c r="V131" i="3"/>
  <c r="W131" i="3" s="1"/>
  <c r="Z130" i="3"/>
  <c r="X130" i="3"/>
  <c r="V130" i="3"/>
  <c r="W130" i="3" s="1"/>
  <c r="Z129" i="3"/>
  <c r="X129" i="3"/>
  <c r="V129" i="3"/>
  <c r="W129" i="3" s="1"/>
  <c r="Z128" i="3"/>
  <c r="X128" i="3"/>
  <c r="V128" i="3"/>
  <c r="W128" i="3" s="1"/>
  <c r="Z127" i="3"/>
  <c r="X127" i="3"/>
  <c r="V127" i="3"/>
  <c r="W127" i="3" s="1"/>
  <c r="Z126" i="3"/>
  <c r="X126" i="3"/>
  <c r="V126" i="3"/>
  <c r="W126" i="3" s="1"/>
  <c r="Z125" i="3"/>
  <c r="X125" i="3"/>
  <c r="V125" i="3"/>
  <c r="W125" i="3" s="1"/>
  <c r="Z124" i="3"/>
  <c r="X124" i="3"/>
  <c r="W124" i="3"/>
  <c r="V124" i="3"/>
  <c r="Z123" i="3"/>
  <c r="X123" i="3"/>
  <c r="V123" i="3"/>
  <c r="W123" i="3" s="1"/>
  <c r="Z122" i="3"/>
  <c r="X122" i="3"/>
  <c r="V122" i="3"/>
  <c r="W122" i="3" s="1"/>
  <c r="Z121" i="3"/>
  <c r="X121" i="3"/>
  <c r="V121" i="3"/>
  <c r="W121" i="3" s="1"/>
  <c r="Z120" i="3"/>
  <c r="X120" i="3"/>
  <c r="V120" i="3"/>
  <c r="W120" i="3" s="1"/>
  <c r="Z119" i="3"/>
  <c r="X119" i="3"/>
  <c r="V119" i="3"/>
  <c r="W119" i="3" s="1"/>
  <c r="Z118" i="3"/>
  <c r="X118" i="3"/>
  <c r="V118" i="3"/>
  <c r="W118" i="3" s="1"/>
  <c r="Z117" i="3"/>
  <c r="X117" i="3"/>
  <c r="V117" i="3"/>
  <c r="W117" i="3" s="1"/>
  <c r="Z116" i="3"/>
  <c r="X116" i="3"/>
  <c r="V116" i="3"/>
  <c r="W116" i="3" s="1"/>
  <c r="Z115" i="3"/>
  <c r="X115" i="3"/>
  <c r="V115" i="3"/>
  <c r="W115" i="3" s="1"/>
  <c r="Z114" i="3"/>
  <c r="X114" i="3"/>
  <c r="V114" i="3"/>
  <c r="W114" i="3" s="1"/>
  <c r="Z113" i="3"/>
  <c r="X113" i="3"/>
  <c r="V113" i="3"/>
  <c r="W113" i="3" s="1"/>
  <c r="Z112" i="3"/>
  <c r="X112" i="3"/>
  <c r="V112" i="3"/>
  <c r="W112" i="3" s="1"/>
  <c r="Z111" i="3"/>
  <c r="X111" i="3"/>
  <c r="V111" i="3"/>
  <c r="W111" i="3" s="1"/>
  <c r="Z110" i="3"/>
  <c r="X110" i="3"/>
  <c r="V110" i="3"/>
  <c r="W110" i="3" s="1"/>
  <c r="Z109" i="3"/>
  <c r="X109" i="3"/>
  <c r="V109" i="3"/>
  <c r="W109" i="3" s="1"/>
  <c r="Z108" i="3"/>
  <c r="X108" i="3"/>
  <c r="W108" i="3"/>
  <c r="V108" i="3"/>
  <c r="Z107" i="3"/>
  <c r="X107" i="3"/>
  <c r="V107" i="3"/>
  <c r="W107" i="3" s="1"/>
  <c r="Z106" i="3"/>
  <c r="X106" i="3"/>
  <c r="V106" i="3"/>
  <c r="W106" i="3" s="1"/>
  <c r="Z105" i="3"/>
  <c r="X105" i="3"/>
  <c r="V105" i="3"/>
  <c r="W105" i="3" s="1"/>
  <c r="Z104" i="3"/>
  <c r="X104" i="3"/>
  <c r="V104" i="3"/>
  <c r="W104" i="3" s="1"/>
  <c r="Z103" i="3"/>
  <c r="X103" i="3"/>
  <c r="V103" i="3"/>
  <c r="W103" i="3" s="1"/>
  <c r="Z102" i="3"/>
  <c r="X102" i="3"/>
  <c r="V102" i="3"/>
  <c r="W102" i="3" s="1"/>
  <c r="Z101" i="3"/>
  <c r="X101" i="3"/>
  <c r="V101" i="3"/>
  <c r="W101" i="3" s="1"/>
  <c r="Z100" i="3"/>
  <c r="X100" i="3"/>
  <c r="V100" i="3"/>
  <c r="W100" i="3" s="1"/>
  <c r="Z99" i="3"/>
  <c r="X99" i="3"/>
  <c r="V99" i="3"/>
  <c r="W99" i="3" s="1"/>
  <c r="Z98" i="3"/>
  <c r="X98" i="3"/>
  <c r="V98" i="3"/>
  <c r="W98" i="3" s="1"/>
  <c r="Z97" i="3"/>
  <c r="X97" i="3"/>
  <c r="V97" i="3"/>
  <c r="W97" i="3" s="1"/>
  <c r="Z96" i="3"/>
  <c r="X96" i="3"/>
  <c r="V96" i="3"/>
  <c r="W96" i="3" s="1"/>
  <c r="Z95" i="3"/>
  <c r="X95" i="3"/>
  <c r="V95" i="3"/>
  <c r="W95" i="3" s="1"/>
  <c r="Z94" i="3"/>
  <c r="X94" i="3"/>
  <c r="V94" i="3"/>
  <c r="W94" i="3" s="1"/>
  <c r="Z93" i="3"/>
  <c r="X93" i="3"/>
  <c r="V93" i="3"/>
  <c r="W93" i="3" s="1"/>
  <c r="Z92" i="3"/>
  <c r="X92" i="3"/>
  <c r="W92" i="3"/>
  <c r="V92" i="3"/>
  <c r="Z91" i="3"/>
  <c r="X91" i="3"/>
  <c r="V91" i="3"/>
  <c r="W91" i="3" s="1"/>
  <c r="Z90" i="3"/>
  <c r="X90" i="3"/>
  <c r="V90" i="3"/>
  <c r="W90" i="3" s="1"/>
  <c r="Z89" i="3"/>
  <c r="X89" i="3"/>
  <c r="V89" i="3"/>
  <c r="W89" i="3" s="1"/>
  <c r="Z88" i="3"/>
  <c r="X88" i="3"/>
  <c r="V88" i="3"/>
  <c r="W88" i="3" s="1"/>
  <c r="Z87" i="3"/>
  <c r="X87" i="3"/>
  <c r="V87" i="3"/>
  <c r="W87" i="3" s="1"/>
  <c r="Z86" i="3"/>
  <c r="X86" i="3"/>
  <c r="V86" i="3"/>
  <c r="W86" i="3" s="1"/>
  <c r="Z85" i="3"/>
  <c r="X85" i="3"/>
  <c r="V85" i="3"/>
  <c r="W85" i="3" s="1"/>
  <c r="Z84" i="3"/>
  <c r="X84" i="3"/>
  <c r="V84" i="3"/>
  <c r="W84" i="3" s="1"/>
  <c r="Z83" i="3"/>
  <c r="X83" i="3"/>
  <c r="V83" i="3"/>
  <c r="W83" i="3" s="1"/>
  <c r="Z82" i="3"/>
  <c r="X82" i="3"/>
  <c r="V82" i="3"/>
  <c r="W82" i="3" s="1"/>
  <c r="Z81" i="3"/>
  <c r="X81" i="3"/>
  <c r="V81" i="3"/>
  <c r="W81" i="3" s="1"/>
  <c r="Z80" i="3"/>
  <c r="X80" i="3"/>
  <c r="V80" i="3"/>
  <c r="W80" i="3" s="1"/>
  <c r="Z79" i="3"/>
  <c r="X79" i="3"/>
  <c r="V79" i="3"/>
  <c r="W79" i="3" s="1"/>
  <c r="Z78" i="3"/>
  <c r="X78" i="3"/>
  <c r="W78" i="3"/>
  <c r="V78" i="3"/>
  <c r="Z77" i="3"/>
  <c r="X77" i="3"/>
  <c r="V77" i="3"/>
  <c r="W77" i="3" s="1"/>
  <c r="Z76" i="3"/>
  <c r="X76" i="3"/>
  <c r="V76" i="3"/>
  <c r="W76" i="3" s="1"/>
  <c r="Z75" i="3"/>
  <c r="X75" i="3"/>
  <c r="V75" i="3"/>
  <c r="W75" i="3" s="1"/>
  <c r="Z74" i="3"/>
  <c r="X74" i="3"/>
  <c r="V74" i="3"/>
  <c r="W74" i="3" s="1"/>
  <c r="Z73" i="3"/>
  <c r="X73" i="3"/>
  <c r="V73" i="3"/>
  <c r="W73" i="3" s="1"/>
  <c r="Z72" i="3"/>
  <c r="X72" i="3"/>
  <c r="V72" i="3"/>
  <c r="W72" i="3" s="1"/>
  <c r="Z71" i="3"/>
  <c r="X71" i="3"/>
  <c r="V71" i="3"/>
  <c r="W71" i="3" s="1"/>
  <c r="Z70" i="3"/>
  <c r="X70" i="3"/>
  <c r="W70" i="3"/>
  <c r="V70" i="3"/>
  <c r="Z69" i="3"/>
  <c r="X69" i="3"/>
  <c r="V69" i="3"/>
  <c r="W69" i="3" s="1"/>
  <c r="Z68" i="3"/>
  <c r="X68" i="3"/>
  <c r="V68" i="3"/>
  <c r="W68" i="3" s="1"/>
  <c r="Z67" i="3"/>
  <c r="X67" i="3"/>
  <c r="V67" i="3"/>
  <c r="W67" i="3" s="1"/>
  <c r="Z66" i="3"/>
  <c r="X66" i="3"/>
  <c r="V66" i="3"/>
  <c r="W66" i="3" s="1"/>
  <c r="Z65" i="3"/>
  <c r="X65" i="3"/>
  <c r="V65" i="3"/>
  <c r="W65" i="3" s="1"/>
  <c r="Z64" i="3"/>
  <c r="X64" i="3"/>
  <c r="V64" i="3"/>
  <c r="W64" i="3" s="1"/>
  <c r="Z63" i="3"/>
  <c r="X63" i="3"/>
  <c r="V63" i="3"/>
  <c r="W63" i="3" s="1"/>
  <c r="Z62" i="3"/>
  <c r="X62" i="3"/>
  <c r="V62" i="3"/>
  <c r="W62" i="3" s="1"/>
  <c r="Z61" i="3"/>
  <c r="X61" i="3"/>
  <c r="V61" i="3"/>
  <c r="W61" i="3" s="1"/>
  <c r="Z60" i="3"/>
  <c r="X60" i="3"/>
  <c r="W60" i="3"/>
  <c r="V60" i="3"/>
  <c r="Z59" i="3"/>
  <c r="X59" i="3"/>
  <c r="V59" i="3"/>
  <c r="W59" i="3" s="1"/>
  <c r="Z58" i="3"/>
  <c r="X58" i="3"/>
  <c r="V58" i="3"/>
  <c r="W58" i="3" s="1"/>
  <c r="Z57" i="3"/>
  <c r="X57" i="3"/>
  <c r="V57" i="3"/>
  <c r="W57" i="3" s="1"/>
  <c r="Z56" i="3"/>
  <c r="X56" i="3"/>
  <c r="V56" i="3"/>
  <c r="W56" i="3" s="1"/>
  <c r="Z55" i="3"/>
  <c r="X55" i="3"/>
  <c r="V55" i="3"/>
  <c r="W55" i="3" s="1"/>
  <c r="Z54" i="3"/>
  <c r="X54" i="3"/>
  <c r="V54" i="3"/>
  <c r="W54" i="3" s="1"/>
  <c r="Z53" i="3"/>
  <c r="X53" i="3"/>
  <c r="V53" i="3"/>
  <c r="W53" i="3" s="1"/>
  <c r="Z52" i="3"/>
  <c r="X52" i="3"/>
  <c r="V52" i="3"/>
  <c r="W52" i="3" s="1"/>
  <c r="Z51" i="3"/>
  <c r="X51" i="3"/>
  <c r="V51" i="3"/>
  <c r="W51" i="3" s="1"/>
  <c r="Z50" i="3"/>
  <c r="X50" i="3"/>
  <c r="V50" i="3"/>
  <c r="W50" i="3" s="1"/>
  <c r="Z49" i="3"/>
  <c r="X49" i="3"/>
  <c r="V49" i="3"/>
  <c r="W49" i="3" s="1"/>
  <c r="Z48" i="3"/>
  <c r="X48" i="3"/>
  <c r="V48" i="3"/>
  <c r="W48" i="3" s="1"/>
  <c r="Z47" i="3"/>
  <c r="X47" i="3"/>
  <c r="V47" i="3"/>
  <c r="W47" i="3" s="1"/>
  <c r="Z46" i="3"/>
  <c r="X46" i="3"/>
  <c r="V46" i="3"/>
  <c r="W46" i="3" s="1"/>
  <c r="Z45" i="3"/>
  <c r="X45" i="3"/>
  <c r="V45" i="3"/>
  <c r="W45" i="3" s="1"/>
  <c r="Z44" i="3"/>
  <c r="X44" i="3"/>
  <c r="V44" i="3"/>
  <c r="W44" i="3" s="1"/>
  <c r="Z43" i="3"/>
  <c r="X43" i="3"/>
  <c r="V43" i="3"/>
  <c r="W43" i="3" s="1"/>
  <c r="Z42" i="3"/>
  <c r="X42" i="3"/>
  <c r="V42" i="3"/>
  <c r="W42" i="3" s="1"/>
  <c r="Z41" i="3"/>
  <c r="X41" i="3"/>
  <c r="V41" i="3"/>
  <c r="W41" i="3" s="1"/>
  <c r="Z40" i="3"/>
  <c r="X40" i="3"/>
  <c r="V40" i="3"/>
  <c r="W40" i="3" s="1"/>
  <c r="Z39" i="3"/>
  <c r="X39" i="3"/>
  <c r="V39" i="3"/>
  <c r="W39" i="3" s="1"/>
  <c r="Z38" i="3"/>
  <c r="X38" i="3"/>
  <c r="V38" i="3"/>
  <c r="W38" i="3" s="1"/>
  <c r="Z37" i="3"/>
  <c r="X37" i="3"/>
  <c r="V37" i="3"/>
  <c r="W37" i="3" s="1"/>
  <c r="Z36" i="3"/>
  <c r="X36" i="3"/>
  <c r="V36" i="3"/>
  <c r="W36" i="3" s="1"/>
  <c r="Z35" i="3"/>
  <c r="X35" i="3"/>
  <c r="V35" i="3"/>
  <c r="W35" i="3" s="1"/>
  <c r="Z34" i="3"/>
  <c r="X34" i="3"/>
  <c r="V34" i="3"/>
  <c r="W34" i="3" s="1"/>
  <c r="Z33" i="3"/>
  <c r="X33" i="3"/>
  <c r="V33" i="3"/>
  <c r="W33" i="3" s="1"/>
  <c r="Z32" i="3"/>
  <c r="X32" i="3"/>
  <c r="V32" i="3"/>
  <c r="W32" i="3" s="1"/>
  <c r="Z31" i="3"/>
  <c r="X31" i="3"/>
  <c r="V31" i="3"/>
  <c r="W31" i="3" s="1"/>
  <c r="Z30" i="3"/>
  <c r="X30" i="3"/>
  <c r="V30" i="3"/>
  <c r="W30" i="3" s="1"/>
  <c r="Z29" i="3"/>
  <c r="X29" i="3"/>
  <c r="V29" i="3"/>
  <c r="W29" i="3" s="1"/>
  <c r="Z28" i="3"/>
  <c r="X28" i="3"/>
  <c r="V28" i="3"/>
  <c r="W28" i="3" s="1"/>
  <c r="Z27" i="3"/>
  <c r="X27" i="3"/>
  <c r="V27" i="3"/>
  <c r="W27" i="3" s="1"/>
  <c r="Z26" i="3"/>
  <c r="X26" i="3"/>
  <c r="V26" i="3"/>
  <c r="W26" i="3" s="1"/>
  <c r="Z25" i="3"/>
  <c r="X25" i="3"/>
  <c r="V25" i="3"/>
  <c r="W25" i="3" s="1"/>
  <c r="Z24" i="3"/>
  <c r="X24" i="3"/>
  <c r="V24" i="3"/>
  <c r="W24" i="3" s="1"/>
  <c r="Z23" i="3"/>
  <c r="X23" i="3"/>
  <c r="V23" i="3"/>
  <c r="W23" i="3" s="1"/>
  <c r="Z22" i="3"/>
  <c r="X22" i="3"/>
  <c r="V22" i="3"/>
  <c r="W22" i="3" s="1"/>
  <c r="Z21" i="3"/>
  <c r="X21" i="3"/>
  <c r="V21" i="3"/>
  <c r="W21" i="3" s="1"/>
  <c r="Z20" i="3"/>
  <c r="X20" i="3"/>
  <c r="V20" i="3"/>
  <c r="W20" i="3" s="1"/>
  <c r="Z19" i="3"/>
  <c r="X19" i="3"/>
  <c r="V19" i="3"/>
  <c r="W19" i="3" s="1"/>
  <c r="Z18" i="3"/>
  <c r="X18" i="3"/>
  <c r="V18" i="3"/>
  <c r="W18" i="3" s="1"/>
  <c r="Z17" i="3"/>
  <c r="X17" i="3"/>
  <c r="V17" i="3"/>
  <c r="W17" i="3" s="1"/>
  <c r="Z16" i="3"/>
  <c r="X16" i="3"/>
  <c r="V16" i="3"/>
  <c r="W16" i="3" s="1"/>
  <c r="Z15" i="3"/>
  <c r="X15" i="3"/>
  <c r="V15" i="3"/>
  <c r="W15" i="3" s="1"/>
  <c r="Z14" i="3"/>
  <c r="X14" i="3"/>
  <c r="V14" i="3"/>
  <c r="W14" i="3" s="1"/>
  <c r="Z13" i="3"/>
  <c r="X13" i="3"/>
  <c r="V13" i="3"/>
  <c r="W13" i="3" s="1"/>
  <c r="Z12" i="3"/>
  <c r="X12" i="3"/>
  <c r="V12" i="3"/>
  <c r="W12" i="3" s="1"/>
  <c r="Z11" i="3"/>
  <c r="X11" i="3"/>
  <c r="V11" i="3"/>
  <c r="W11" i="3" s="1"/>
  <c r="Z10" i="3"/>
  <c r="X10" i="3"/>
  <c r="V10" i="3"/>
  <c r="W10" i="3" s="1"/>
  <c r="Z9" i="3"/>
  <c r="X9" i="3"/>
  <c r="V9" i="3"/>
  <c r="W9" i="3" s="1"/>
  <c r="Z8" i="3"/>
  <c r="X8" i="3"/>
  <c r="V8" i="3"/>
  <c r="W8" i="3" s="1"/>
  <c r="Z7" i="3"/>
  <c r="X7" i="3"/>
  <c r="V7" i="3"/>
  <c r="W7" i="3" s="1"/>
  <c r="Z6" i="3"/>
  <c r="X6" i="3"/>
  <c r="V6" i="3"/>
  <c r="W6" i="3" s="1"/>
  <c r="Z5" i="3"/>
  <c r="X5" i="3"/>
  <c r="V5" i="3"/>
  <c r="W5" i="3" s="1"/>
  <c r="M217" i="3"/>
  <c r="K217" i="3"/>
  <c r="I217" i="3"/>
  <c r="J217" i="3" s="1"/>
  <c r="M216" i="3"/>
  <c r="K216" i="3"/>
  <c r="I216" i="3"/>
  <c r="J216" i="3" s="1"/>
  <c r="M215" i="3"/>
  <c r="K215" i="3"/>
  <c r="I215" i="3"/>
  <c r="J215" i="3" s="1"/>
  <c r="M214" i="3"/>
  <c r="K214" i="3"/>
  <c r="I214" i="3"/>
  <c r="J214" i="3" s="1"/>
  <c r="M213" i="3"/>
  <c r="K213" i="3"/>
  <c r="I213" i="3"/>
  <c r="J213" i="3" s="1"/>
  <c r="M212" i="3"/>
  <c r="K212" i="3"/>
  <c r="I212" i="3"/>
  <c r="J212" i="3" s="1"/>
  <c r="M211" i="3"/>
  <c r="K211" i="3"/>
  <c r="I211" i="3"/>
  <c r="J211" i="3" s="1"/>
  <c r="M210" i="3"/>
  <c r="K210" i="3"/>
  <c r="I210" i="3"/>
  <c r="J210" i="3" s="1"/>
  <c r="M209" i="3"/>
  <c r="K209" i="3"/>
  <c r="I209" i="3"/>
  <c r="J209" i="3" s="1"/>
  <c r="M208" i="3"/>
  <c r="K208" i="3"/>
  <c r="J208" i="3"/>
  <c r="I208" i="3"/>
  <c r="M207" i="3"/>
  <c r="K207" i="3"/>
  <c r="I207" i="3"/>
  <c r="J207" i="3" s="1"/>
  <c r="M206" i="3"/>
  <c r="K206" i="3"/>
  <c r="I206" i="3"/>
  <c r="J206" i="3" s="1"/>
  <c r="M205" i="3"/>
  <c r="K205" i="3"/>
  <c r="I205" i="3"/>
  <c r="J205" i="3" s="1"/>
  <c r="M204" i="3"/>
  <c r="K204" i="3"/>
  <c r="I204" i="3"/>
  <c r="J204" i="3" s="1"/>
  <c r="M203" i="3"/>
  <c r="K203" i="3"/>
  <c r="I203" i="3"/>
  <c r="J203" i="3" s="1"/>
  <c r="M202" i="3"/>
  <c r="K202" i="3"/>
  <c r="I202" i="3"/>
  <c r="J202" i="3" s="1"/>
  <c r="M201" i="3"/>
  <c r="K201" i="3"/>
  <c r="I201" i="3"/>
  <c r="J201" i="3" s="1"/>
  <c r="M200" i="3"/>
  <c r="K200" i="3"/>
  <c r="I200" i="3"/>
  <c r="J200" i="3" s="1"/>
  <c r="M199" i="3"/>
  <c r="K199" i="3"/>
  <c r="I199" i="3"/>
  <c r="J199" i="3" s="1"/>
  <c r="M198" i="3"/>
  <c r="K198" i="3"/>
  <c r="J198" i="3"/>
  <c r="I198" i="3"/>
  <c r="M197" i="3"/>
  <c r="K197" i="3"/>
  <c r="I197" i="3"/>
  <c r="J197" i="3" s="1"/>
  <c r="M196" i="3"/>
  <c r="K196" i="3"/>
  <c r="I196" i="3"/>
  <c r="J196" i="3" s="1"/>
  <c r="M195" i="3"/>
  <c r="K195" i="3"/>
  <c r="I195" i="3"/>
  <c r="J195" i="3" s="1"/>
  <c r="M194" i="3"/>
  <c r="K194" i="3"/>
  <c r="I194" i="3"/>
  <c r="J194" i="3" s="1"/>
  <c r="M193" i="3"/>
  <c r="K193" i="3"/>
  <c r="I193" i="3"/>
  <c r="J193" i="3" s="1"/>
  <c r="M192" i="3"/>
  <c r="K192" i="3"/>
  <c r="I192" i="3"/>
  <c r="J192" i="3" s="1"/>
  <c r="M191" i="3"/>
  <c r="K191" i="3"/>
  <c r="I191" i="3"/>
  <c r="J191" i="3" s="1"/>
  <c r="M190" i="3"/>
  <c r="K190" i="3"/>
  <c r="I190" i="3"/>
  <c r="J190" i="3" s="1"/>
  <c r="M189" i="3"/>
  <c r="K189" i="3"/>
  <c r="I189" i="3"/>
  <c r="J189" i="3" s="1"/>
  <c r="M188" i="3"/>
  <c r="K188" i="3"/>
  <c r="J188" i="3"/>
  <c r="I188" i="3"/>
  <c r="M187" i="3"/>
  <c r="K187" i="3"/>
  <c r="I187" i="3"/>
  <c r="J187" i="3" s="1"/>
  <c r="M186" i="3"/>
  <c r="K186" i="3"/>
  <c r="I186" i="3"/>
  <c r="J186" i="3" s="1"/>
  <c r="M185" i="3"/>
  <c r="K185" i="3"/>
  <c r="I185" i="3"/>
  <c r="J185" i="3" s="1"/>
  <c r="M184" i="3"/>
  <c r="K184" i="3"/>
  <c r="I184" i="3"/>
  <c r="J184" i="3" s="1"/>
  <c r="M183" i="3"/>
  <c r="K183" i="3"/>
  <c r="I183" i="3"/>
  <c r="J183" i="3" s="1"/>
  <c r="M182" i="3"/>
  <c r="K182" i="3"/>
  <c r="I182" i="3"/>
  <c r="J182" i="3" s="1"/>
  <c r="M181" i="3"/>
  <c r="K181" i="3"/>
  <c r="I181" i="3"/>
  <c r="J181" i="3" s="1"/>
  <c r="M180" i="3"/>
  <c r="K180" i="3"/>
  <c r="I180" i="3"/>
  <c r="J180" i="3" s="1"/>
  <c r="M179" i="3"/>
  <c r="K179" i="3"/>
  <c r="I179" i="3"/>
  <c r="J179" i="3" s="1"/>
  <c r="M178" i="3"/>
  <c r="K178" i="3"/>
  <c r="I178" i="3"/>
  <c r="J178" i="3" s="1"/>
  <c r="M177" i="3"/>
  <c r="K177" i="3"/>
  <c r="I177" i="3"/>
  <c r="J177" i="3" s="1"/>
  <c r="M176" i="3"/>
  <c r="K176" i="3"/>
  <c r="J176" i="3"/>
  <c r="I176" i="3"/>
  <c r="M175" i="3"/>
  <c r="K175" i="3"/>
  <c r="I175" i="3"/>
  <c r="J175" i="3" s="1"/>
  <c r="M174" i="3"/>
  <c r="K174" i="3"/>
  <c r="I174" i="3"/>
  <c r="J174" i="3" s="1"/>
  <c r="M173" i="3"/>
  <c r="K173" i="3"/>
  <c r="I173" i="3"/>
  <c r="J173" i="3" s="1"/>
  <c r="M172" i="3"/>
  <c r="K172" i="3"/>
  <c r="I172" i="3"/>
  <c r="J172" i="3" s="1"/>
  <c r="M171" i="3"/>
  <c r="K171" i="3"/>
  <c r="I171" i="3"/>
  <c r="J171" i="3" s="1"/>
  <c r="M170" i="3"/>
  <c r="K170" i="3"/>
  <c r="I170" i="3"/>
  <c r="J170" i="3" s="1"/>
  <c r="M169" i="3"/>
  <c r="K169" i="3"/>
  <c r="I169" i="3"/>
  <c r="J169" i="3" s="1"/>
  <c r="M168" i="3"/>
  <c r="K168" i="3"/>
  <c r="I168" i="3"/>
  <c r="J168" i="3" s="1"/>
  <c r="M167" i="3"/>
  <c r="K167" i="3"/>
  <c r="I167" i="3"/>
  <c r="J167" i="3" s="1"/>
  <c r="M166" i="3"/>
  <c r="K166" i="3"/>
  <c r="J166" i="3"/>
  <c r="I166" i="3"/>
  <c r="M165" i="3"/>
  <c r="K165" i="3"/>
  <c r="I165" i="3"/>
  <c r="J165" i="3" s="1"/>
  <c r="M164" i="3"/>
  <c r="K164" i="3"/>
  <c r="I164" i="3"/>
  <c r="J164" i="3" s="1"/>
  <c r="M163" i="3"/>
  <c r="K163" i="3"/>
  <c r="I163" i="3"/>
  <c r="J163" i="3" s="1"/>
  <c r="M162" i="3"/>
  <c r="K162" i="3"/>
  <c r="I162" i="3"/>
  <c r="J162" i="3" s="1"/>
  <c r="M161" i="3"/>
  <c r="K161" i="3"/>
  <c r="I161" i="3"/>
  <c r="J161" i="3" s="1"/>
  <c r="M160" i="3"/>
  <c r="K160" i="3"/>
  <c r="I160" i="3"/>
  <c r="J160" i="3" s="1"/>
  <c r="M159" i="3"/>
  <c r="K159" i="3"/>
  <c r="I159" i="3"/>
  <c r="J159" i="3" s="1"/>
  <c r="M158" i="3"/>
  <c r="K158" i="3"/>
  <c r="I158" i="3"/>
  <c r="J158" i="3" s="1"/>
  <c r="M157" i="3"/>
  <c r="K157" i="3"/>
  <c r="I157" i="3"/>
  <c r="J157" i="3" s="1"/>
  <c r="M156" i="3"/>
  <c r="K156" i="3"/>
  <c r="J156" i="3"/>
  <c r="I156" i="3"/>
  <c r="M155" i="3"/>
  <c r="K155" i="3"/>
  <c r="I155" i="3"/>
  <c r="J155" i="3" s="1"/>
  <c r="M154" i="3"/>
  <c r="K154" i="3"/>
  <c r="I154" i="3"/>
  <c r="J154" i="3" s="1"/>
  <c r="M153" i="3"/>
  <c r="K153" i="3"/>
  <c r="I153" i="3"/>
  <c r="J153" i="3" s="1"/>
  <c r="M152" i="3"/>
  <c r="K152" i="3"/>
  <c r="I152" i="3"/>
  <c r="J152" i="3" s="1"/>
  <c r="M151" i="3"/>
  <c r="K151" i="3"/>
  <c r="I151" i="3"/>
  <c r="J151" i="3" s="1"/>
  <c r="M150" i="3"/>
  <c r="K150" i="3"/>
  <c r="I150" i="3"/>
  <c r="J150" i="3" s="1"/>
  <c r="M149" i="3"/>
  <c r="K149" i="3"/>
  <c r="I149" i="3"/>
  <c r="J149" i="3" s="1"/>
  <c r="M148" i="3"/>
  <c r="K148" i="3"/>
  <c r="I148" i="3"/>
  <c r="J148" i="3" s="1"/>
  <c r="M147" i="3"/>
  <c r="K147" i="3"/>
  <c r="I147" i="3"/>
  <c r="J147" i="3" s="1"/>
  <c r="M146" i="3"/>
  <c r="K146" i="3"/>
  <c r="I146" i="3"/>
  <c r="J146" i="3" s="1"/>
  <c r="M145" i="3"/>
  <c r="K145" i="3"/>
  <c r="I145" i="3"/>
  <c r="J145" i="3" s="1"/>
  <c r="M144" i="3"/>
  <c r="K144" i="3"/>
  <c r="J144" i="3"/>
  <c r="I144" i="3"/>
  <c r="M143" i="3"/>
  <c r="K143" i="3"/>
  <c r="I143" i="3"/>
  <c r="J143" i="3" s="1"/>
  <c r="M142" i="3"/>
  <c r="K142" i="3"/>
  <c r="I142" i="3"/>
  <c r="J142" i="3" s="1"/>
  <c r="M141" i="3"/>
  <c r="K141" i="3"/>
  <c r="I141" i="3"/>
  <c r="J141" i="3" s="1"/>
  <c r="M140" i="3"/>
  <c r="K140" i="3"/>
  <c r="I140" i="3"/>
  <c r="J140" i="3" s="1"/>
  <c r="M139" i="3"/>
  <c r="K139" i="3"/>
  <c r="I139" i="3"/>
  <c r="J139" i="3" s="1"/>
  <c r="M138" i="3"/>
  <c r="K138" i="3"/>
  <c r="I138" i="3"/>
  <c r="J138" i="3" s="1"/>
  <c r="M137" i="3"/>
  <c r="K137" i="3"/>
  <c r="I137" i="3"/>
  <c r="J137" i="3" s="1"/>
  <c r="M136" i="3"/>
  <c r="K136" i="3"/>
  <c r="I136" i="3"/>
  <c r="J136" i="3" s="1"/>
  <c r="M135" i="3"/>
  <c r="K135" i="3"/>
  <c r="I135" i="3"/>
  <c r="J135" i="3" s="1"/>
  <c r="M134" i="3"/>
  <c r="K134" i="3"/>
  <c r="J134" i="3"/>
  <c r="I134" i="3"/>
  <c r="M133" i="3"/>
  <c r="K133" i="3"/>
  <c r="I133" i="3"/>
  <c r="J133" i="3" s="1"/>
  <c r="M132" i="3"/>
  <c r="K132" i="3"/>
  <c r="I132" i="3"/>
  <c r="J132" i="3" s="1"/>
  <c r="M131" i="3"/>
  <c r="K131" i="3"/>
  <c r="I131" i="3"/>
  <c r="J131" i="3" s="1"/>
  <c r="M130" i="3"/>
  <c r="K130" i="3"/>
  <c r="I130" i="3"/>
  <c r="J130" i="3" s="1"/>
  <c r="M129" i="3"/>
  <c r="K129" i="3"/>
  <c r="I129" i="3"/>
  <c r="J129" i="3" s="1"/>
  <c r="M128" i="3"/>
  <c r="K128" i="3"/>
  <c r="I128" i="3"/>
  <c r="J128" i="3" s="1"/>
  <c r="M127" i="3"/>
  <c r="K127" i="3"/>
  <c r="I127" i="3"/>
  <c r="J127" i="3" s="1"/>
  <c r="M126" i="3"/>
  <c r="K126" i="3"/>
  <c r="I126" i="3"/>
  <c r="J126" i="3" s="1"/>
  <c r="M125" i="3"/>
  <c r="K125" i="3"/>
  <c r="I125" i="3"/>
  <c r="J125" i="3" s="1"/>
  <c r="M124" i="3"/>
  <c r="K124" i="3"/>
  <c r="J124" i="3"/>
  <c r="I124" i="3"/>
  <c r="M123" i="3"/>
  <c r="K123" i="3"/>
  <c r="I123" i="3"/>
  <c r="J123" i="3" s="1"/>
  <c r="M122" i="3"/>
  <c r="K122" i="3"/>
  <c r="I122" i="3"/>
  <c r="J122" i="3" s="1"/>
  <c r="M121" i="3"/>
  <c r="K121" i="3"/>
  <c r="I121" i="3"/>
  <c r="J121" i="3" s="1"/>
  <c r="M120" i="3"/>
  <c r="K120" i="3"/>
  <c r="I120" i="3"/>
  <c r="J120" i="3" s="1"/>
  <c r="M119" i="3"/>
  <c r="K119" i="3"/>
  <c r="I119" i="3"/>
  <c r="J119" i="3" s="1"/>
  <c r="M118" i="3"/>
  <c r="K118" i="3"/>
  <c r="I118" i="3"/>
  <c r="J118" i="3" s="1"/>
  <c r="M117" i="3"/>
  <c r="K117" i="3"/>
  <c r="I117" i="3"/>
  <c r="J117" i="3" s="1"/>
  <c r="M116" i="3"/>
  <c r="K116" i="3"/>
  <c r="I116" i="3"/>
  <c r="J116" i="3" s="1"/>
  <c r="M115" i="3"/>
  <c r="K115" i="3"/>
  <c r="I115" i="3"/>
  <c r="J115" i="3" s="1"/>
  <c r="M114" i="3"/>
  <c r="K114" i="3"/>
  <c r="I114" i="3"/>
  <c r="J114" i="3" s="1"/>
  <c r="M113" i="3"/>
  <c r="K113" i="3"/>
  <c r="I113" i="3"/>
  <c r="J113" i="3" s="1"/>
  <c r="M112" i="3"/>
  <c r="K112" i="3"/>
  <c r="J112" i="3"/>
  <c r="I112" i="3"/>
  <c r="M111" i="3"/>
  <c r="K111" i="3"/>
  <c r="I111" i="3"/>
  <c r="J111" i="3" s="1"/>
  <c r="M110" i="3"/>
  <c r="K110" i="3"/>
  <c r="I110" i="3"/>
  <c r="J110" i="3" s="1"/>
  <c r="M109" i="3"/>
  <c r="K109" i="3"/>
  <c r="I109" i="3"/>
  <c r="J109" i="3" s="1"/>
  <c r="M108" i="3"/>
  <c r="K108" i="3"/>
  <c r="I108" i="3"/>
  <c r="J108" i="3" s="1"/>
  <c r="M107" i="3"/>
  <c r="K107" i="3"/>
  <c r="I107" i="3"/>
  <c r="J107" i="3" s="1"/>
  <c r="M106" i="3"/>
  <c r="K106" i="3"/>
  <c r="I106" i="3"/>
  <c r="J106" i="3" s="1"/>
  <c r="M105" i="3"/>
  <c r="K105" i="3"/>
  <c r="I105" i="3"/>
  <c r="J105" i="3" s="1"/>
  <c r="M104" i="3"/>
  <c r="K104" i="3"/>
  <c r="I104" i="3"/>
  <c r="J104" i="3" s="1"/>
  <c r="M103" i="3"/>
  <c r="K103" i="3"/>
  <c r="I103" i="3"/>
  <c r="J103" i="3" s="1"/>
  <c r="M102" i="3"/>
  <c r="K102" i="3"/>
  <c r="J102" i="3"/>
  <c r="I102" i="3"/>
  <c r="M101" i="3"/>
  <c r="K101" i="3"/>
  <c r="I101" i="3"/>
  <c r="J101" i="3" s="1"/>
  <c r="M100" i="3"/>
  <c r="K100" i="3"/>
  <c r="I100" i="3"/>
  <c r="J100" i="3" s="1"/>
  <c r="M99" i="3"/>
  <c r="K99" i="3"/>
  <c r="I99" i="3"/>
  <c r="J99" i="3" s="1"/>
  <c r="M98" i="3"/>
  <c r="K98" i="3"/>
  <c r="I98" i="3"/>
  <c r="J98" i="3" s="1"/>
  <c r="M97" i="3"/>
  <c r="K97" i="3"/>
  <c r="I97" i="3"/>
  <c r="J97" i="3" s="1"/>
  <c r="M96" i="3"/>
  <c r="K96" i="3"/>
  <c r="I96" i="3"/>
  <c r="J96" i="3" s="1"/>
  <c r="M95" i="3"/>
  <c r="K95" i="3"/>
  <c r="I95" i="3"/>
  <c r="J95" i="3" s="1"/>
  <c r="M94" i="3"/>
  <c r="K94" i="3"/>
  <c r="I94" i="3"/>
  <c r="J94" i="3" s="1"/>
  <c r="M93" i="3"/>
  <c r="K93" i="3"/>
  <c r="I93" i="3"/>
  <c r="J93" i="3" s="1"/>
  <c r="M92" i="3"/>
  <c r="K92" i="3"/>
  <c r="J92" i="3"/>
  <c r="I92" i="3"/>
  <c r="M91" i="3"/>
  <c r="K91" i="3"/>
  <c r="I91" i="3"/>
  <c r="J91" i="3" s="1"/>
  <c r="M90" i="3"/>
  <c r="K90" i="3"/>
  <c r="I90" i="3"/>
  <c r="J90" i="3" s="1"/>
  <c r="M89" i="3"/>
  <c r="K89" i="3"/>
  <c r="I89" i="3"/>
  <c r="J89" i="3" s="1"/>
  <c r="M88" i="3"/>
  <c r="K88" i="3"/>
  <c r="I88" i="3"/>
  <c r="J88" i="3" s="1"/>
  <c r="M87" i="3"/>
  <c r="K87" i="3"/>
  <c r="I87" i="3"/>
  <c r="J87" i="3" s="1"/>
  <c r="M86" i="3"/>
  <c r="K86" i="3"/>
  <c r="I86" i="3"/>
  <c r="J86" i="3" s="1"/>
  <c r="M85" i="3"/>
  <c r="K85" i="3"/>
  <c r="I85" i="3"/>
  <c r="J85" i="3" s="1"/>
  <c r="M84" i="3"/>
  <c r="K84" i="3"/>
  <c r="I84" i="3"/>
  <c r="J84" i="3" s="1"/>
  <c r="M83" i="3"/>
  <c r="K83" i="3"/>
  <c r="I83" i="3"/>
  <c r="J83" i="3" s="1"/>
  <c r="M82" i="3"/>
  <c r="K82" i="3"/>
  <c r="I82" i="3"/>
  <c r="J82" i="3" s="1"/>
  <c r="M81" i="3"/>
  <c r="K81" i="3"/>
  <c r="I81" i="3"/>
  <c r="J81" i="3" s="1"/>
  <c r="M80" i="3"/>
  <c r="K80" i="3"/>
  <c r="J80" i="3"/>
  <c r="I80" i="3"/>
  <c r="M79" i="3"/>
  <c r="K79" i="3"/>
  <c r="I79" i="3"/>
  <c r="J79" i="3" s="1"/>
  <c r="M78" i="3"/>
  <c r="K78" i="3"/>
  <c r="I78" i="3"/>
  <c r="J78" i="3" s="1"/>
  <c r="M77" i="3"/>
  <c r="K77" i="3"/>
  <c r="I77" i="3"/>
  <c r="J77" i="3" s="1"/>
  <c r="M76" i="3"/>
  <c r="K76" i="3"/>
  <c r="I76" i="3"/>
  <c r="J76" i="3" s="1"/>
  <c r="M75" i="3"/>
  <c r="K75" i="3"/>
  <c r="I75" i="3"/>
  <c r="J75" i="3" s="1"/>
  <c r="M74" i="3"/>
  <c r="K74" i="3"/>
  <c r="I74" i="3"/>
  <c r="J74" i="3" s="1"/>
  <c r="M73" i="3"/>
  <c r="K73" i="3"/>
  <c r="I73" i="3"/>
  <c r="J73" i="3" s="1"/>
  <c r="M72" i="3"/>
  <c r="K72" i="3"/>
  <c r="I72" i="3"/>
  <c r="J72" i="3" s="1"/>
  <c r="M71" i="3"/>
  <c r="K71" i="3"/>
  <c r="I71" i="3"/>
  <c r="J71" i="3" s="1"/>
  <c r="M70" i="3"/>
  <c r="K70" i="3"/>
  <c r="J70" i="3"/>
  <c r="I70" i="3"/>
  <c r="M69" i="3"/>
  <c r="K69" i="3"/>
  <c r="I69" i="3"/>
  <c r="J69" i="3" s="1"/>
  <c r="M68" i="3"/>
  <c r="K68" i="3"/>
  <c r="I68" i="3"/>
  <c r="J68" i="3" s="1"/>
  <c r="M67" i="3"/>
  <c r="K67" i="3"/>
  <c r="I67" i="3"/>
  <c r="J67" i="3" s="1"/>
  <c r="M66" i="3"/>
  <c r="K66" i="3"/>
  <c r="I66" i="3"/>
  <c r="J66" i="3" s="1"/>
  <c r="M65" i="3"/>
  <c r="K65" i="3"/>
  <c r="I65" i="3"/>
  <c r="J65" i="3" s="1"/>
  <c r="M64" i="3"/>
  <c r="K64" i="3"/>
  <c r="I64" i="3"/>
  <c r="J64" i="3" s="1"/>
  <c r="M63" i="3"/>
  <c r="K63" i="3"/>
  <c r="I63" i="3"/>
  <c r="J63" i="3" s="1"/>
  <c r="M62" i="3"/>
  <c r="K62" i="3"/>
  <c r="I62" i="3"/>
  <c r="J62" i="3" s="1"/>
  <c r="M61" i="3"/>
  <c r="K61" i="3"/>
  <c r="I61" i="3"/>
  <c r="J61" i="3" s="1"/>
  <c r="M60" i="3"/>
  <c r="K60" i="3"/>
  <c r="J60" i="3"/>
  <c r="I60" i="3"/>
  <c r="M59" i="3"/>
  <c r="K59" i="3"/>
  <c r="I59" i="3"/>
  <c r="J59" i="3" s="1"/>
  <c r="M58" i="3"/>
  <c r="K58" i="3"/>
  <c r="I58" i="3"/>
  <c r="J58" i="3" s="1"/>
  <c r="M57" i="3"/>
  <c r="K57" i="3"/>
  <c r="I57" i="3"/>
  <c r="J57" i="3" s="1"/>
  <c r="M56" i="3"/>
  <c r="K56" i="3"/>
  <c r="I56" i="3"/>
  <c r="J56" i="3" s="1"/>
  <c r="M55" i="3"/>
  <c r="K55" i="3"/>
  <c r="I55" i="3"/>
  <c r="J55" i="3" s="1"/>
  <c r="M54" i="3"/>
  <c r="K54" i="3"/>
  <c r="I54" i="3"/>
  <c r="J54" i="3" s="1"/>
  <c r="M53" i="3"/>
  <c r="K53" i="3"/>
  <c r="I53" i="3"/>
  <c r="J53" i="3" s="1"/>
  <c r="M52" i="3"/>
  <c r="K52" i="3"/>
  <c r="I52" i="3"/>
  <c r="J52" i="3" s="1"/>
  <c r="M51" i="3"/>
  <c r="K51" i="3"/>
  <c r="I51" i="3"/>
  <c r="J51" i="3" s="1"/>
  <c r="M50" i="3"/>
  <c r="K50" i="3"/>
  <c r="I50" i="3"/>
  <c r="J50" i="3" s="1"/>
  <c r="M49" i="3"/>
  <c r="K49" i="3"/>
  <c r="I49" i="3"/>
  <c r="J49" i="3" s="1"/>
  <c r="M48" i="3"/>
  <c r="K48" i="3"/>
  <c r="J48" i="3"/>
  <c r="I48" i="3"/>
  <c r="M47" i="3"/>
  <c r="K47" i="3"/>
  <c r="I47" i="3"/>
  <c r="J47" i="3" s="1"/>
  <c r="M46" i="3"/>
  <c r="K46" i="3"/>
  <c r="I46" i="3"/>
  <c r="J46" i="3" s="1"/>
  <c r="M45" i="3"/>
  <c r="K45" i="3"/>
  <c r="I45" i="3"/>
  <c r="J45" i="3" s="1"/>
  <c r="M44" i="3"/>
  <c r="K44" i="3"/>
  <c r="J44" i="3"/>
  <c r="I44" i="3"/>
  <c r="M43" i="3"/>
  <c r="K43" i="3"/>
  <c r="I43" i="3"/>
  <c r="J43" i="3" s="1"/>
  <c r="M42" i="3"/>
  <c r="K42" i="3"/>
  <c r="I42" i="3"/>
  <c r="J42" i="3" s="1"/>
  <c r="M41" i="3"/>
  <c r="K41" i="3"/>
  <c r="I41" i="3"/>
  <c r="J41" i="3" s="1"/>
  <c r="M40" i="3"/>
  <c r="K40" i="3"/>
  <c r="J40" i="3"/>
  <c r="I40" i="3"/>
  <c r="M39" i="3"/>
  <c r="K39" i="3"/>
  <c r="I39" i="3"/>
  <c r="J39" i="3" s="1"/>
  <c r="M38" i="3"/>
  <c r="K38" i="3"/>
  <c r="I38" i="3"/>
  <c r="J38" i="3" s="1"/>
  <c r="M37" i="3"/>
  <c r="K37" i="3"/>
  <c r="I37" i="3"/>
  <c r="J37" i="3" s="1"/>
  <c r="M36" i="3"/>
  <c r="K36" i="3"/>
  <c r="J36" i="3"/>
  <c r="I36" i="3"/>
  <c r="M35" i="3"/>
  <c r="K35" i="3"/>
  <c r="I35" i="3"/>
  <c r="J35" i="3" s="1"/>
  <c r="M34" i="3"/>
  <c r="K34" i="3"/>
  <c r="I34" i="3"/>
  <c r="J34" i="3" s="1"/>
  <c r="M33" i="3"/>
  <c r="K33" i="3"/>
  <c r="I33" i="3"/>
  <c r="J33" i="3" s="1"/>
  <c r="M32" i="3"/>
  <c r="K32" i="3"/>
  <c r="J32" i="3"/>
  <c r="I32" i="3"/>
  <c r="M31" i="3"/>
  <c r="K31" i="3"/>
  <c r="I31" i="3"/>
  <c r="J31" i="3" s="1"/>
  <c r="M30" i="3"/>
  <c r="K30" i="3"/>
  <c r="I30" i="3"/>
  <c r="J30" i="3" s="1"/>
  <c r="M29" i="3"/>
  <c r="K29" i="3"/>
  <c r="I29" i="3"/>
  <c r="J29" i="3" s="1"/>
  <c r="M28" i="3"/>
  <c r="K28" i="3"/>
  <c r="J28" i="3"/>
  <c r="I28" i="3"/>
  <c r="M27" i="3"/>
  <c r="K27" i="3"/>
  <c r="I27" i="3"/>
  <c r="J27" i="3" s="1"/>
  <c r="M26" i="3"/>
  <c r="K26" i="3"/>
  <c r="I26" i="3"/>
  <c r="J26" i="3" s="1"/>
  <c r="M25" i="3"/>
  <c r="K25" i="3"/>
  <c r="I25" i="3"/>
  <c r="J25" i="3" s="1"/>
  <c r="M24" i="3"/>
  <c r="K24" i="3"/>
  <c r="J24" i="3"/>
  <c r="I24" i="3"/>
  <c r="M23" i="3"/>
  <c r="K23" i="3"/>
  <c r="I23" i="3"/>
  <c r="J23" i="3" s="1"/>
  <c r="M22" i="3"/>
  <c r="K22" i="3"/>
  <c r="I22" i="3"/>
  <c r="J22" i="3" s="1"/>
  <c r="M21" i="3"/>
  <c r="K21" i="3"/>
  <c r="I21" i="3"/>
  <c r="J21" i="3" s="1"/>
  <c r="M20" i="3"/>
  <c r="K20" i="3"/>
  <c r="J20" i="3"/>
  <c r="I20" i="3"/>
  <c r="M19" i="3"/>
  <c r="K19" i="3"/>
  <c r="I19" i="3"/>
  <c r="J19" i="3" s="1"/>
  <c r="M18" i="3"/>
  <c r="K18" i="3"/>
  <c r="I18" i="3"/>
  <c r="J18" i="3" s="1"/>
  <c r="M17" i="3"/>
  <c r="K17" i="3"/>
  <c r="I17" i="3"/>
  <c r="J17" i="3" s="1"/>
  <c r="M16" i="3"/>
  <c r="K16" i="3"/>
  <c r="J16" i="3"/>
  <c r="I16" i="3"/>
  <c r="M15" i="3"/>
  <c r="K15" i="3"/>
  <c r="I15" i="3"/>
  <c r="J15" i="3" s="1"/>
  <c r="M14" i="3"/>
  <c r="K14" i="3"/>
  <c r="I14" i="3"/>
  <c r="J14" i="3" s="1"/>
  <c r="M13" i="3"/>
  <c r="K13" i="3"/>
  <c r="I13" i="3"/>
  <c r="J13" i="3" s="1"/>
  <c r="M12" i="3"/>
  <c r="K12" i="3"/>
  <c r="J12" i="3"/>
  <c r="I12" i="3"/>
  <c r="M11" i="3"/>
  <c r="K11" i="3"/>
  <c r="I11" i="3"/>
  <c r="J11" i="3" s="1"/>
  <c r="M10" i="3"/>
  <c r="K10" i="3"/>
  <c r="I10" i="3"/>
  <c r="J10" i="3" s="1"/>
  <c r="M9" i="3"/>
  <c r="K9" i="3"/>
  <c r="I9" i="3"/>
  <c r="J9" i="3" s="1"/>
  <c r="M8" i="3"/>
  <c r="K8" i="3"/>
  <c r="J8" i="3"/>
  <c r="I8" i="3"/>
  <c r="M7" i="3"/>
  <c r="K7" i="3"/>
  <c r="I7" i="3"/>
  <c r="J7" i="3" s="1"/>
  <c r="M6" i="3"/>
  <c r="K6" i="3"/>
  <c r="I6" i="3"/>
  <c r="J6" i="3" s="1"/>
  <c r="M5" i="3"/>
  <c r="K5" i="3"/>
  <c r="I5" i="3"/>
  <c r="J5" i="3" s="1"/>
  <c r="IZ217" i="2"/>
  <c r="IX217" i="2"/>
  <c r="IV217" i="2"/>
  <c r="IW217" i="2" s="1"/>
  <c r="IZ216" i="2"/>
  <c r="IX216" i="2"/>
  <c r="IV216" i="2"/>
  <c r="IW216" i="2" s="1"/>
  <c r="IZ215" i="2"/>
  <c r="IX215" i="2"/>
  <c r="IV215" i="2"/>
  <c r="IW215" i="2" s="1"/>
  <c r="IZ214" i="2"/>
  <c r="IX214" i="2"/>
  <c r="IW214" i="2"/>
  <c r="IV214" i="2"/>
  <c r="IZ213" i="2"/>
  <c r="IX213" i="2"/>
  <c r="IV213" i="2"/>
  <c r="IW213" i="2" s="1"/>
  <c r="IZ212" i="2"/>
  <c r="IX212" i="2"/>
  <c r="IV212" i="2"/>
  <c r="IW212" i="2" s="1"/>
  <c r="IZ211" i="2"/>
  <c r="IX211" i="2"/>
  <c r="IV211" i="2"/>
  <c r="IW211" i="2" s="1"/>
  <c r="IZ210" i="2"/>
  <c r="IX210" i="2"/>
  <c r="IW210" i="2"/>
  <c r="IV210" i="2"/>
  <c r="IZ209" i="2"/>
  <c r="IX209" i="2"/>
  <c r="IV209" i="2"/>
  <c r="IW209" i="2" s="1"/>
  <c r="IZ208" i="2"/>
  <c r="IX208" i="2"/>
  <c r="IV208" i="2"/>
  <c r="IW208" i="2" s="1"/>
  <c r="IZ207" i="2"/>
  <c r="IX207" i="2"/>
  <c r="IV207" i="2"/>
  <c r="IW207" i="2" s="1"/>
  <c r="IZ206" i="2"/>
  <c r="IX206" i="2"/>
  <c r="IW206" i="2"/>
  <c r="IV206" i="2"/>
  <c r="IZ205" i="2"/>
  <c r="IX205" i="2"/>
  <c r="IV205" i="2"/>
  <c r="IW205" i="2" s="1"/>
  <c r="IZ204" i="2"/>
  <c r="IX204" i="2"/>
  <c r="IV204" i="2"/>
  <c r="IW204" i="2" s="1"/>
  <c r="IZ203" i="2"/>
  <c r="IX203" i="2"/>
  <c r="IV203" i="2"/>
  <c r="IW203" i="2" s="1"/>
  <c r="IZ202" i="2"/>
  <c r="IX202" i="2"/>
  <c r="IW202" i="2"/>
  <c r="IV202" i="2"/>
  <c r="IZ201" i="2"/>
  <c r="IX201" i="2"/>
  <c r="IV201" i="2"/>
  <c r="IW201" i="2" s="1"/>
  <c r="IZ200" i="2"/>
  <c r="IX200" i="2"/>
  <c r="IV200" i="2"/>
  <c r="IW200" i="2" s="1"/>
  <c r="IZ199" i="2"/>
  <c r="IX199" i="2"/>
  <c r="IV199" i="2"/>
  <c r="IW199" i="2" s="1"/>
  <c r="IZ198" i="2"/>
  <c r="IX198" i="2"/>
  <c r="IW198" i="2"/>
  <c r="IV198" i="2"/>
  <c r="IZ197" i="2"/>
  <c r="IX197" i="2"/>
  <c r="IV197" i="2"/>
  <c r="IW197" i="2" s="1"/>
  <c r="IZ196" i="2"/>
  <c r="IX196" i="2"/>
  <c r="IV196" i="2"/>
  <c r="IW196" i="2" s="1"/>
  <c r="IZ195" i="2"/>
  <c r="IX195" i="2"/>
  <c r="IV195" i="2"/>
  <c r="IW195" i="2" s="1"/>
  <c r="IZ194" i="2"/>
  <c r="IX194" i="2"/>
  <c r="IW194" i="2"/>
  <c r="IV194" i="2"/>
  <c r="IZ193" i="2"/>
  <c r="IX193" i="2"/>
  <c r="IV193" i="2"/>
  <c r="IW193" i="2" s="1"/>
  <c r="IZ192" i="2"/>
  <c r="IX192" i="2"/>
  <c r="IV192" i="2"/>
  <c r="IW192" i="2" s="1"/>
  <c r="IZ191" i="2"/>
  <c r="IX191" i="2"/>
  <c r="IV191" i="2"/>
  <c r="IW191" i="2" s="1"/>
  <c r="IZ190" i="2"/>
  <c r="IX190" i="2"/>
  <c r="IW190" i="2"/>
  <c r="IV190" i="2"/>
  <c r="IZ189" i="2"/>
  <c r="IX189" i="2"/>
  <c r="IV189" i="2"/>
  <c r="IW189" i="2" s="1"/>
  <c r="IZ188" i="2"/>
  <c r="IX188" i="2"/>
  <c r="IV188" i="2"/>
  <c r="IW188" i="2" s="1"/>
  <c r="IZ187" i="2"/>
  <c r="IX187" i="2"/>
  <c r="IV187" i="2"/>
  <c r="IW187" i="2" s="1"/>
  <c r="IZ186" i="2"/>
  <c r="IX186" i="2"/>
  <c r="IW186" i="2"/>
  <c r="IV186" i="2"/>
  <c r="IZ185" i="2"/>
  <c r="IX185" i="2"/>
  <c r="IV185" i="2"/>
  <c r="IW185" i="2" s="1"/>
  <c r="IZ184" i="2"/>
  <c r="IX184" i="2"/>
  <c r="IV184" i="2"/>
  <c r="IW184" i="2" s="1"/>
  <c r="IZ183" i="2"/>
  <c r="IX183" i="2"/>
  <c r="IV183" i="2"/>
  <c r="IW183" i="2" s="1"/>
  <c r="IZ182" i="2"/>
  <c r="IX182" i="2"/>
  <c r="IW182" i="2"/>
  <c r="IV182" i="2"/>
  <c r="IZ181" i="2"/>
  <c r="IX181" i="2"/>
  <c r="IV181" i="2"/>
  <c r="IW181" i="2" s="1"/>
  <c r="IZ180" i="2"/>
  <c r="IX180" i="2"/>
  <c r="IV180" i="2"/>
  <c r="IW180" i="2" s="1"/>
  <c r="IZ179" i="2"/>
  <c r="IX179" i="2"/>
  <c r="IV179" i="2"/>
  <c r="IW179" i="2" s="1"/>
  <c r="IZ178" i="2"/>
  <c r="IX178" i="2"/>
  <c r="IW178" i="2"/>
  <c r="IV178" i="2"/>
  <c r="IZ177" i="2"/>
  <c r="IX177" i="2"/>
  <c r="IV177" i="2"/>
  <c r="IW177" i="2" s="1"/>
  <c r="IZ176" i="2"/>
  <c r="IX176" i="2"/>
  <c r="IV176" i="2"/>
  <c r="IW176" i="2" s="1"/>
  <c r="IZ175" i="2"/>
  <c r="IX175" i="2"/>
  <c r="IV175" i="2"/>
  <c r="IW175" i="2" s="1"/>
  <c r="IZ174" i="2"/>
  <c r="IX174" i="2"/>
  <c r="IW174" i="2"/>
  <c r="IV174" i="2"/>
  <c r="IZ173" i="2"/>
  <c r="IX173" i="2"/>
  <c r="IV173" i="2"/>
  <c r="IW173" i="2" s="1"/>
  <c r="IZ172" i="2"/>
  <c r="IX172" i="2"/>
  <c r="IV172" i="2"/>
  <c r="IW172" i="2" s="1"/>
  <c r="IZ171" i="2"/>
  <c r="IX171" i="2"/>
  <c r="IV171" i="2"/>
  <c r="IW171" i="2" s="1"/>
  <c r="IZ170" i="2"/>
  <c r="IX170" i="2"/>
  <c r="IW170" i="2"/>
  <c r="IV170" i="2"/>
  <c r="IZ169" i="2"/>
  <c r="IX169" i="2"/>
  <c r="IV169" i="2"/>
  <c r="IW169" i="2" s="1"/>
  <c r="IZ168" i="2"/>
  <c r="IX168" i="2"/>
  <c r="IV168" i="2"/>
  <c r="IW168" i="2" s="1"/>
  <c r="IZ167" i="2"/>
  <c r="IX167" i="2"/>
  <c r="IV167" i="2"/>
  <c r="IW167" i="2" s="1"/>
  <c r="IZ166" i="2"/>
  <c r="IX166" i="2"/>
  <c r="IW166" i="2"/>
  <c r="IV166" i="2"/>
  <c r="IZ165" i="2"/>
  <c r="IX165" i="2"/>
  <c r="IV165" i="2"/>
  <c r="IW165" i="2" s="1"/>
  <c r="IZ164" i="2"/>
  <c r="IX164" i="2"/>
  <c r="IV164" i="2"/>
  <c r="IW164" i="2" s="1"/>
  <c r="IZ163" i="2"/>
  <c r="IX163" i="2"/>
  <c r="IV163" i="2"/>
  <c r="IW163" i="2" s="1"/>
  <c r="IZ162" i="2"/>
  <c r="IX162" i="2"/>
  <c r="IW162" i="2"/>
  <c r="IV162" i="2"/>
  <c r="IZ161" i="2"/>
  <c r="IX161" i="2"/>
  <c r="IV161" i="2"/>
  <c r="IW161" i="2" s="1"/>
  <c r="IZ160" i="2"/>
  <c r="IX160" i="2"/>
  <c r="IV160" i="2"/>
  <c r="IW160" i="2" s="1"/>
  <c r="IZ159" i="2"/>
  <c r="IX159" i="2"/>
  <c r="IV159" i="2"/>
  <c r="IW159" i="2" s="1"/>
  <c r="IZ158" i="2"/>
  <c r="IX158" i="2"/>
  <c r="IW158" i="2"/>
  <c r="IV158" i="2"/>
  <c r="IZ157" i="2"/>
  <c r="IX157" i="2"/>
  <c r="IV157" i="2"/>
  <c r="IW157" i="2" s="1"/>
  <c r="IZ156" i="2"/>
  <c r="IX156" i="2"/>
  <c r="IV156" i="2"/>
  <c r="IW156" i="2" s="1"/>
  <c r="IZ155" i="2"/>
  <c r="IX155" i="2"/>
  <c r="IV155" i="2"/>
  <c r="IW155" i="2" s="1"/>
  <c r="IZ154" i="2"/>
  <c r="IX154" i="2"/>
  <c r="IW154" i="2"/>
  <c r="IV154" i="2"/>
  <c r="IZ153" i="2"/>
  <c r="IX153" i="2"/>
  <c r="IV153" i="2"/>
  <c r="IW153" i="2" s="1"/>
  <c r="IZ152" i="2"/>
  <c r="IX152" i="2"/>
  <c r="IV152" i="2"/>
  <c r="IW152" i="2" s="1"/>
  <c r="IZ151" i="2"/>
  <c r="IX151" i="2"/>
  <c r="IV151" i="2"/>
  <c r="IW151" i="2" s="1"/>
  <c r="IZ150" i="2"/>
  <c r="IX150" i="2"/>
  <c r="IW150" i="2"/>
  <c r="IV150" i="2"/>
  <c r="IZ149" i="2"/>
  <c r="IX149" i="2"/>
  <c r="IV149" i="2"/>
  <c r="IW149" i="2" s="1"/>
  <c r="IZ148" i="2"/>
  <c r="IX148" i="2"/>
  <c r="IV148" i="2"/>
  <c r="IW148" i="2" s="1"/>
  <c r="IZ147" i="2"/>
  <c r="IX147" i="2"/>
  <c r="IV147" i="2"/>
  <c r="IW147" i="2" s="1"/>
  <c r="IZ146" i="2"/>
  <c r="IX146" i="2"/>
  <c r="IW146" i="2"/>
  <c r="IV146" i="2"/>
  <c r="IZ145" i="2"/>
  <c r="IX145" i="2"/>
  <c r="IV145" i="2"/>
  <c r="IW145" i="2" s="1"/>
  <c r="IZ144" i="2"/>
  <c r="IX144" i="2"/>
  <c r="IV144" i="2"/>
  <c r="IW144" i="2" s="1"/>
  <c r="IZ143" i="2"/>
  <c r="IX143" i="2"/>
  <c r="IV143" i="2"/>
  <c r="IW143" i="2" s="1"/>
  <c r="IZ142" i="2"/>
  <c r="IX142" i="2"/>
  <c r="IW142" i="2"/>
  <c r="IV142" i="2"/>
  <c r="IZ141" i="2"/>
  <c r="IX141" i="2"/>
  <c r="IV141" i="2"/>
  <c r="IW141" i="2" s="1"/>
  <c r="IZ140" i="2"/>
  <c r="IX140" i="2"/>
  <c r="IV140" i="2"/>
  <c r="IW140" i="2" s="1"/>
  <c r="IZ139" i="2"/>
  <c r="IX139" i="2"/>
  <c r="IV139" i="2"/>
  <c r="IW139" i="2" s="1"/>
  <c r="IZ138" i="2"/>
  <c r="IX138" i="2"/>
  <c r="IW138" i="2"/>
  <c r="IV138" i="2"/>
  <c r="IZ137" i="2"/>
  <c r="IX137" i="2"/>
  <c r="IV137" i="2"/>
  <c r="IW137" i="2" s="1"/>
  <c r="IZ136" i="2"/>
  <c r="IX136" i="2"/>
  <c r="IV136" i="2"/>
  <c r="IW136" i="2" s="1"/>
  <c r="IZ135" i="2"/>
  <c r="IX135" i="2"/>
  <c r="IV135" i="2"/>
  <c r="IW135" i="2" s="1"/>
  <c r="IZ134" i="2"/>
  <c r="IX134" i="2"/>
  <c r="IW134" i="2"/>
  <c r="IV134" i="2"/>
  <c r="IZ133" i="2"/>
  <c r="IX133" i="2"/>
  <c r="IV133" i="2"/>
  <c r="IW133" i="2" s="1"/>
  <c r="IZ132" i="2"/>
  <c r="IX132" i="2"/>
  <c r="IV132" i="2"/>
  <c r="IW132" i="2" s="1"/>
  <c r="IZ131" i="2"/>
  <c r="IX131" i="2"/>
  <c r="IV131" i="2"/>
  <c r="IW131" i="2" s="1"/>
  <c r="IZ130" i="2"/>
  <c r="IX130" i="2"/>
  <c r="IW130" i="2"/>
  <c r="IV130" i="2"/>
  <c r="IZ129" i="2"/>
  <c r="IX129" i="2"/>
  <c r="IV129" i="2"/>
  <c r="IW129" i="2" s="1"/>
  <c r="IZ128" i="2"/>
  <c r="IX128" i="2"/>
  <c r="IV128" i="2"/>
  <c r="IW128" i="2" s="1"/>
  <c r="IZ127" i="2"/>
  <c r="IX127" i="2"/>
  <c r="IV127" i="2"/>
  <c r="IW127" i="2" s="1"/>
  <c r="IZ126" i="2"/>
  <c r="IX126" i="2"/>
  <c r="IW126" i="2"/>
  <c r="IV126" i="2"/>
  <c r="IZ125" i="2"/>
  <c r="IX125" i="2"/>
  <c r="IV125" i="2"/>
  <c r="IW125" i="2" s="1"/>
  <c r="IZ124" i="2"/>
  <c r="IX124" i="2"/>
  <c r="IV124" i="2"/>
  <c r="IW124" i="2" s="1"/>
  <c r="IZ123" i="2"/>
  <c r="IX123" i="2"/>
  <c r="IV123" i="2"/>
  <c r="IW123" i="2" s="1"/>
  <c r="IZ122" i="2"/>
  <c r="IX122" i="2"/>
  <c r="IW122" i="2"/>
  <c r="IV122" i="2"/>
  <c r="IZ121" i="2"/>
  <c r="IX121" i="2"/>
  <c r="IV121" i="2"/>
  <c r="IW121" i="2" s="1"/>
  <c r="IZ120" i="2"/>
  <c r="IX120" i="2"/>
  <c r="IV120" i="2"/>
  <c r="IW120" i="2" s="1"/>
  <c r="IZ119" i="2"/>
  <c r="IX119" i="2"/>
  <c r="IV119" i="2"/>
  <c r="IW119" i="2" s="1"/>
  <c r="IZ118" i="2"/>
  <c r="IX118" i="2"/>
  <c r="IW118" i="2"/>
  <c r="IV118" i="2"/>
  <c r="IZ117" i="2"/>
  <c r="IX117" i="2"/>
  <c r="IV117" i="2"/>
  <c r="IW117" i="2" s="1"/>
  <c r="IZ116" i="2"/>
  <c r="IX116" i="2"/>
  <c r="IV116" i="2"/>
  <c r="IW116" i="2" s="1"/>
  <c r="IZ115" i="2"/>
  <c r="IX115" i="2"/>
  <c r="IV115" i="2"/>
  <c r="IW115" i="2" s="1"/>
  <c r="IZ114" i="2"/>
  <c r="IX114" i="2"/>
  <c r="IW114" i="2"/>
  <c r="IV114" i="2"/>
  <c r="IZ113" i="2"/>
  <c r="IX113" i="2"/>
  <c r="IV113" i="2"/>
  <c r="IW113" i="2" s="1"/>
  <c r="IZ112" i="2"/>
  <c r="IX112" i="2"/>
  <c r="IV112" i="2"/>
  <c r="IW112" i="2" s="1"/>
  <c r="IZ111" i="2"/>
  <c r="IX111" i="2"/>
  <c r="IV111" i="2"/>
  <c r="IW111" i="2" s="1"/>
  <c r="IZ110" i="2"/>
  <c r="IX110" i="2"/>
  <c r="IW110" i="2"/>
  <c r="IV110" i="2"/>
  <c r="IZ109" i="2"/>
  <c r="IX109" i="2"/>
  <c r="IV109" i="2"/>
  <c r="IW109" i="2" s="1"/>
  <c r="IZ108" i="2"/>
  <c r="IX108" i="2"/>
  <c r="IV108" i="2"/>
  <c r="IW108" i="2" s="1"/>
  <c r="IZ107" i="2"/>
  <c r="IX107" i="2"/>
  <c r="IV107" i="2"/>
  <c r="IW107" i="2" s="1"/>
  <c r="IZ106" i="2"/>
  <c r="IX106" i="2"/>
  <c r="IW106" i="2"/>
  <c r="IV106" i="2"/>
  <c r="IZ105" i="2"/>
  <c r="IX105" i="2"/>
  <c r="IV105" i="2"/>
  <c r="IW105" i="2" s="1"/>
  <c r="IZ104" i="2"/>
  <c r="IX104" i="2"/>
  <c r="IV104" i="2"/>
  <c r="IW104" i="2" s="1"/>
  <c r="IZ103" i="2"/>
  <c r="IX103" i="2"/>
  <c r="IV103" i="2"/>
  <c r="IW103" i="2" s="1"/>
  <c r="IZ102" i="2"/>
  <c r="IX102" i="2"/>
  <c r="IW102" i="2"/>
  <c r="IV102" i="2"/>
  <c r="IZ101" i="2"/>
  <c r="IX101" i="2"/>
  <c r="IV101" i="2"/>
  <c r="IW101" i="2" s="1"/>
  <c r="IZ100" i="2"/>
  <c r="IX100" i="2"/>
  <c r="IV100" i="2"/>
  <c r="IW100" i="2" s="1"/>
  <c r="IZ99" i="2"/>
  <c r="IX99" i="2"/>
  <c r="IV99" i="2"/>
  <c r="IW99" i="2" s="1"/>
  <c r="IZ98" i="2"/>
  <c r="IX98" i="2"/>
  <c r="IW98" i="2"/>
  <c r="IV98" i="2"/>
  <c r="IZ97" i="2"/>
  <c r="IX97" i="2"/>
  <c r="IV97" i="2"/>
  <c r="IW97" i="2" s="1"/>
  <c r="IZ96" i="2"/>
  <c r="IX96" i="2"/>
  <c r="IV96" i="2"/>
  <c r="IW96" i="2" s="1"/>
  <c r="IZ95" i="2"/>
  <c r="IX95" i="2"/>
  <c r="IV95" i="2"/>
  <c r="IW95" i="2" s="1"/>
  <c r="IZ94" i="2"/>
  <c r="IX94" i="2"/>
  <c r="IW94" i="2"/>
  <c r="IV94" i="2"/>
  <c r="IZ93" i="2"/>
  <c r="IX93" i="2"/>
  <c r="IV93" i="2"/>
  <c r="IW93" i="2" s="1"/>
  <c r="IZ92" i="2"/>
  <c r="IX92" i="2"/>
  <c r="IV92" i="2"/>
  <c r="IW92" i="2" s="1"/>
  <c r="IZ91" i="2"/>
  <c r="IX91" i="2"/>
  <c r="IV91" i="2"/>
  <c r="IW91" i="2" s="1"/>
  <c r="IZ90" i="2"/>
  <c r="IX90" i="2"/>
  <c r="IW90" i="2"/>
  <c r="IV90" i="2"/>
  <c r="IZ89" i="2"/>
  <c r="IX89" i="2"/>
  <c r="IV89" i="2"/>
  <c r="IW89" i="2" s="1"/>
  <c r="IZ88" i="2"/>
  <c r="IX88" i="2"/>
  <c r="IV88" i="2"/>
  <c r="IW88" i="2" s="1"/>
  <c r="IZ87" i="2"/>
  <c r="IX87" i="2"/>
  <c r="IV87" i="2"/>
  <c r="IW87" i="2" s="1"/>
  <c r="IZ86" i="2"/>
  <c r="IX86" i="2"/>
  <c r="IW86" i="2"/>
  <c r="IV86" i="2"/>
  <c r="IZ85" i="2"/>
  <c r="IX85" i="2"/>
  <c r="IV85" i="2"/>
  <c r="IW85" i="2" s="1"/>
  <c r="IZ84" i="2"/>
  <c r="IX84" i="2"/>
  <c r="IV84" i="2"/>
  <c r="IW84" i="2" s="1"/>
  <c r="IZ83" i="2"/>
  <c r="IX83" i="2"/>
  <c r="IV83" i="2"/>
  <c r="IW83" i="2" s="1"/>
  <c r="IZ82" i="2"/>
  <c r="IX82" i="2"/>
  <c r="IW82" i="2"/>
  <c r="IV82" i="2"/>
  <c r="IZ81" i="2"/>
  <c r="IX81" i="2"/>
  <c r="IV81" i="2"/>
  <c r="IW81" i="2" s="1"/>
  <c r="IZ80" i="2"/>
  <c r="IX80" i="2"/>
  <c r="IV80" i="2"/>
  <c r="IW80" i="2" s="1"/>
  <c r="IZ79" i="2"/>
  <c r="IX79" i="2"/>
  <c r="IV79" i="2"/>
  <c r="IW79" i="2" s="1"/>
  <c r="IZ78" i="2"/>
  <c r="IX78" i="2"/>
  <c r="IW78" i="2"/>
  <c r="IV78" i="2"/>
  <c r="IZ77" i="2"/>
  <c r="IX77" i="2"/>
  <c r="IV77" i="2"/>
  <c r="IW77" i="2" s="1"/>
  <c r="IZ76" i="2"/>
  <c r="IX76" i="2"/>
  <c r="IV76" i="2"/>
  <c r="IW76" i="2" s="1"/>
  <c r="IZ75" i="2"/>
  <c r="IX75" i="2"/>
  <c r="IV75" i="2"/>
  <c r="IW75" i="2" s="1"/>
  <c r="IZ74" i="2"/>
  <c r="IX74" i="2"/>
  <c r="IW74" i="2"/>
  <c r="IV74" i="2"/>
  <c r="IZ73" i="2"/>
  <c r="IX73" i="2"/>
  <c r="IV73" i="2"/>
  <c r="IW73" i="2" s="1"/>
  <c r="IZ72" i="2"/>
  <c r="IX72" i="2"/>
  <c r="IV72" i="2"/>
  <c r="IW72" i="2" s="1"/>
  <c r="IZ71" i="2"/>
  <c r="IX71" i="2"/>
  <c r="IV71" i="2"/>
  <c r="IW71" i="2" s="1"/>
  <c r="IZ70" i="2"/>
  <c r="IX70" i="2"/>
  <c r="IW70" i="2"/>
  <c r="IV70" i="2"/>
  <c r="IZ69" i="2"/>
  <c r="IX69" i="2"/>
  <c r="IV69" i="2"/>
  <c r="IW69" i="2" s="1"/>
  <c r="IZ68" i="2"/>
  <c r="IX68" i="2"/>
  <c r="IV68" i="2"/>
  <c r="IW68" i="2" s="1"/>
  <c r="IZ67" i="2"/>
  <c r="IX67" i="2"/>
  <c r="IV67" i="2"/>
  <c r="IW67" i="2" s="1"/>
  <c r="IZ66" i="2"/>
  <c r="IX66" i="2"/>
  <c r="IW66" i="2"/>
  <c r="IV66" i="2"/>
  <c r="IZ65" i="2"/>
  <c r="IX65" i="2"/>
  <c r="IV65" i="2"/>
  <c r="IW65" i="2" s="1"/>
  <c r="IZ64" i="2"/>
  <c r="IX64" i="2"/>
  <c r="IV64" i="2"/>
  <c r="IW64" i="2" s="1"/>
  <c r="IZ63" i="2"/>
  <c r="IX63" i="2"/>
  <c r="IV63" i="2"/>
  <c r="IW63" i="2" s="1"/>
  <c r="IZ62" i="2"/>
  <c r="IX62" i="2"/>
  <c r="IW62" i="2"/>
  <c r="IV62" i="2"/>
  <c r="IZ61" i="2"/>
  <c r="IX61" i="2"/>
  <c r="IV61" i="2"/>
  <c r="IW61" i="2" s="1"/>
  <c r="IZ60" i="2"/>
  <c r="IX60" i="2"/>
  <c r="IV60" i="2"/>
  <c r="IW60" i="2" s="1"/>
  <c r="IZ59" i="2"/>
  <c r="IX59" i="2"/>
  <c r="IV59" i="2"/>
  <c r="IW59" i="2" s="1"/>
  <c r="IZ58" i="2"/>
  <c r="IX58" i="2"/>
  <c r="IW58" i="2"/>
  <c r="IV58" i="2"/>
  <c r="IZ57" i="2"/>
  <c r="IX57" i="2"/>
  <c r="IV57" i="2"/>
  <c r="IW57" i="2" s="1"/>
  <c r="IZ56" i="2"/>
  <c r="IX56" i="2"/>
  <c r="IV56" i="2"/>
  <c r="IW56" i="2" s="1"/>
  <c r="IZ55" i="2"/>
  <c r="IX55" i="2"/>
  <c r="IV55" i="2"/>
  <c r="IW55" i="2" s="1"/>
  <c r="IZ54" i="2"/>
  <c r="IX54" i="2"/>
  <c r="IW54" i="2"/>
  <c r="IV54" i="2"/>
  <c r="IZ53" i="2"/>
  <c r="IX53" i="2"/>
  <c r="IV53" i="2"/>
  <c r="IW53" i="2" s="1"/>
  <c r="IZ52" i="2"/>
  <c r="IX52" i="2"/>
  <c r="IV52" i="2"/>
  <c r="IW52" i="2" s="1"/>
  <c r="IZ51" i="2"/>
  <c r="IX51" i="2"/>
  <c r="IV51" i="2"/>
  <c r="IW51" i="2" s="1"/>
  <c r="IZ50" i="2"/>
  <c r="IX50" i="2"/>
  <c r="IW50" i="2"/>
  <c r="IV50" i="2"/>
  <c r="IZ49" i="2"/>
  <c r="IX49" i="2"/>
  <c r="IV49" i="2"/>
  <c r="IW49" i="2" s="1"/>
  <c r="IZ48" i="2"/>
  <c r="IX48" i="2"/>
  <c r="IV48" i="2"/>
  <c r="IW48" i="2" s="1"/>
  <c r="IZ47" i="2"/>
  <c r="IX47" i="2"/>
  <c r="IV47" i="2"/>
  <c r="IW47" i="2" s="1"/>
  <c r="IZ46" i="2"/>
  <c r="IX46" i="2"/>
  <c r="IW46" i="2"/>
  <c r="IV46" i="2"/>
  <c r="IZ45" i="2"/>
  <c r="IX45" i="2"/>
  <c r="IV45" i="2"/>
  <c r="IW45" i="2" s="1"/>
  <c r="IZ44" i="2"/>
  <c r="IX44" i="2"/>
  <c r="IV44" i="2"/>
  <c r="IW44" i="2" s="1"/>
  <c r="IZ43" i="2"/>
  <c r="IX43" i="2"/>
  <c r="IV43" i="2"/>
  <c r="IW43" i="2" s="1"/>
  <c r="IZ42" i="2"/>
  <c r="IX42" i="2"/>
  <c r="IW42" i="2"/>
  <c r="IV42" i="2"/>
  <c r="IZ41" i="2"/>
  <c r="IX41" i="2"/>
  <c r="IV41" i="2"/>
  <c r="IW41" i="2" s="1"/>
  <c r="IZ40" i="2"/>
  <c r="IX40" i="2"/>
  <c r="IV40" i="2"/>
  <c r="IW40" i="2" s="1"/>
  <c r="IZ39" i="2"/>
  <c r="IX39" i="2"/>
  <c r="IV39" i="2"/>
  <c r="IW39" i="2" s="1"/>
  <c r="IZ38" i="2"/>
  <c r="IX38" i="2"/>
  <c r="IW38" i="2"/>
  <c r="IV38" i="2"/>
  <c r="IZ37" i="2"/>
  <c r="IX37" i="2"/>
  <c r="IV37" i="2"/>
  <c r="IW37" i="2" s="1"/>
  <c r="IZ36" i="2"/>
  <c r="IX36" i="2"/>
  <c r="IV36" i="2"/>
  <c r="IW36" i="2" s="1"/>
  <c r="IZ35" i="2"/>
  <c r="IX35" i="2"/>
  <c r="IV35" i="2"/>
  <c r="IW35" i="2" s="1"/>
  <c r="IZ34" i="2"/>
  <c r="IX34" i="2"/>
  <c r="IW34" i="2"/>
  <c r="IV34" i="2"/>
  <c r="IZ33" i="2"/>
  <c r="IX33" i="2"/>
  <c r="IV33" i="2"/>
  <c r="IW33" i="2" s="1"/>
  <c r="IZ32" i="2"/>
  <c r="IX32" i="2"/>
  <c r="IV32" i="2"/>
  <c r="IW32" i="2" s="1"/>
  <c r="IZ31" i="2"/>
  <c r="IX31" i="2"/>
  <c r="IV31" i="2"/>
  <c r="IW31" i="2" s="1"/>
  <c r="IZ30" i="2"/>
  <c r="IX30" i="2"/>
  <c r="IW30" i="2"/>
  <c r="IV30" i="2"/>
  <c r="IZ29" i="2"/>
  <c r="IX29" i="2"/>
  <c r="IV29" i="2"/>
  <c r="IW29" i="2" s="1"/>
  <c r="IZ28" i="2"/>
  <c r="IX28" i="2"/>
  <c r="IV28" i="2"/>
  <c r="IW28" i="2" s="1"/>
  <c r="IZ27" i="2"/>
  <c r="IX27" i="2"/>
  <c r="IV27" i="2"/>
  <c r="IW27" i="2" s="1"/>
  <c r="IZ26" i="2"/>
  <c r="IX26" i="2"/>
  <c r="IW26" i="2"/>
  <c r="IV26" i="2"/>
  <c r="IZ25" i="2"/>
  <c r="IX25" i="2"/>
  <c r="IV25" i="2"/>
  <c r="IW25" i="2" s="1"/>
  <c r="IZ24" i="2"/>
  <c r="IX24" i="2"/>
  <c r="IV24" i="2"/>
  <c r="IW24" i="2" s="1"/>
  <c r="IZ23" i="2"/>
  <c r="IX23" i="2"/>
  <c r="IV23" i="2"/>
  <c r="IW23" i="2" s="1"/>
  <c r="IZ22" i="2"/>
  <c r="IX22" i="2"/>
  <c r="IW22" i="2"/>
  <c r="IV22" i="2"/>
  <c r="IZ21" i="2"/>
  <c r="IX21" i="2"/>
  <c r="IV21" i="2"/>
  <c r="IW21" i="2" s="1"/>
  <c r="IZ20" i="2"/>
  <c r="IX20" i="2"/>
  <c r="IV20" i="2"/>
  <c r="IW20" i="2" s="1"/>
  <c r="IZ19" i="2"/>
  <c r="IX19" i="2"/>
  <c r="IV19" i="2"/>
  <c r="IW19" i="2" s="1"/>
  <c r="IZ18" i="2"/>
  <c r="IX18" i="2"/>
  <c r="IW18" i="2"/>
  <c r="IV18" i="2"/>
  <c r="IZ17" i="2"/>
  <c r="IX17" i="2"/>
  <c r="IV17" i="2"/>
  <c r="IW17" i="2" s="1"/>
  <c r="IZ16" i="2"/>
  <c r="IX16" i="2"/>
  <c r="IV16" i="2"/>
  <c r="IW16" i="2" s="1"/>
  <c r="IZ15" i="2"/>
  <c r="IX15" i="2"/>
  <c r="IV15" i="2"/>
  <c r="IW15" i="2" s="1"/>
  <c r="IZ14" i="2"/>
  <c r="IX14" i="2"/>
  <c r="IW14" i="2"/>
  <c r="IV14" i="2"/>
  <c r="IZ13" i="2"/>
  <c r="IX13" i="2"/>
  <c r="IV13" i="2"/>
  <c r="IW13" i="2" s="1"/>
  <c r="IZ12" i="2"/>
  <c r="IX12" i="2"/>
  <c r="IV12" i="2"/>
  <c r="IW12" i="2" s="1"/>
  <c r="IZ11" i="2"/>
  <c r="IX11" i="2"/>
  <c r="IV11" i="2"/>
  <c r="IW11" i="2" s="1"/>
  <c r="IZ10" i="2"/>
  <c r="IX10" i="2"/>
  <c r="IV10" i="2"/>
  <c r="IW10" i="2" s="1"/>
  <c r="IZ9" i="2"/>
  <c r="IX9" i="2"/>
  <c r="IV9" i="2"/>
  <c r="IW9" i="2" s="1"/>
  <c r="IZ8" i="2"/>
  <c r="IX8" i="2"/>
  <c r="IW8" i="2"/>
  <c r="IV8" i="2"/>
  <c r="IZ7" i="2"/>
  <c r="IX7" i="2"/>
  <c r="IV7" i="2"/>
  <c r="IW7" i="2" s="1"/>
  <c r="IZ6" i="2"/>
  <c r="IX6" i="2"/>
  <c r="IV6" i="2"/>
  <c r="IW6" i="2" s="1"/>
  <c r="IZ5" i="2"/>
  <c r="IX5" i="2"/>
  <c r="IV5" i="2"/>
  <c r="IW5" i="2" s="1"/>
  <c r="IM217" i="2"/>
  <c r="IK217" i="2"/>
  <c r="II217" i="2"/>
  <c r="IJ217" i="2" s="1"/>
  <c r="IM216" i="2"/>
  <c r="IK216" i="2"/>
  <c r="II216" i="2"/>
  <c r="IJ216" i="2" s="1"/>
  <c r="IM215" i="2"/>
  <c r="IK215" i="2"/>
  <c r="II215" i="2"/>
  <c r="IJ215" i="2" s="1"/>
  <c r="IM214" i="2"/>
  <c r="IK214" i="2"/>
  <c r="II214" i="2"/>
  <c r="IJ214" i="2" s="1"/>
  <c r="IM213" i="2"/>
  <c r="IK213" i="2"/>
  <c r="II213" i="2"/>
  <c r="IJ213" i="2" s="1"/>
  <c r="IM212" i="2"/>
  <c r="IK212" i="2"/>
  <c r="II212" i="2"/>
  <c r="IJ212" i="2" s="1"/>
  <c r="IM211" i="2"/>
  <c r="IK211" i="2"/>
  <c r="II211" i="2"/>
  <c r="IJ211" i="2" s="1"/>
  <c r="IM210" i="2"/>
  <c r="IK210" i="2"/>
  <c r="II210" i="2"/>
  <c r="IJ210" i="2" s="1"/>
  <c r="IM209" i="2"/>
  <c r="IK209" i="2"/>
  <c r="II209" i="2"/>
  <c r="IJ209" i="2" s="1"/>
  <c r="IM208" i="2"/>
  <c r="IK208" i="2"/>
  <c r="II208" i="2"/>
  <c r="IJ208" i="2" s="1"/>
  <c r="IM207" i="2"/>
  <c r="IK207" i="2"/>
  <c r="II207" i="2"/>
  <c r="IJ207" i="2" s="1"/>
  <c r="IM206" i="2"/>
  <c r="IK206" i="2"/>
  <c r="IJ206" i="2"/>
  <c r="II206" i="2"/>
  <c r="IM205" i="2"/>
  <c r="IK205" i="2"/>
  <c r="II205" i="2"/>
  <c r="IJ205" i="2" s="1"/>
  <c r="IM204" i="2"/>
  <c r="IK204" i="2"/>
  <c r="II204" i="2"/>
  <c r="IJ204" i="2" s="1"/>
  <c r="IM203" i="2"/>
  <c r="IK203" i="2"/>
  <c r="II203" i="2"/>
  <c r="IJ203" i="2" s="1"/>
  <c r="IM202" i="2"/>
  <c r="IK202" i="2"/>
  <c r="II202" i="2"/>
  <c r="IJ202" i="2" s="1"/>
  <c r="IM201" i="2"/>
  <c r="IK201" i="2"/>
  <c r="II201" i="2"/>
  <c r="IJ201" i="2" s="1"/>
  <c r="IM200" i="2"/>
  <c r="IK200" i="2"/>
  <c r="II200" i="2"/>
  <c r="IJ200" i="2" s="1"/>
  <c r="IM199" i="2"/>
  <c r="IK199" i="2"/>
  <c r="II199" i="2"/>
  <c r="IJ199" i="2" s="1"/>
  <c r="IM198" i="2"/>
  <c r="IK198" i="2"/>
  <c r="IJ198" i="2"/>
  <c r="II198" i="2"/>
  <c r="IM197" i="2"/>
  <c r="IK197" i="2"/>
  <c r="II197" i="2"/>
  <c r="IJ197" i="2" s="1"/>
  <c r="IM196" i="2"/>
  <c r="IK196" i="2"/>
  <c r="II196" i="2"/>
  <c r="IJ196" i="2" s="1"/>
  <c r="IM195" i="2"/>
  <c r="IK195" i="2"/>
  <c r="II195" i="2"/>
  <c r="IJ195" i="2" s="1"/>
  <c r="IM194" i="2"/>
  <c r="IK194" i="2"/>
  <c r="II194" i="2"/>
  <c r="IJ194" i="2" s="1"/>
  <c r="IM193" i="2"/>
  <c r="IK193" i="2"/>
  <c r="II193" i="2"/>
  <c r="IJ193" i="2" s="1"/>
  <c r="IM192" i="2"/>
  <c r="IK192" i="2"/>
  <c r="II192" i="2"/>
  <c r="IJ192" i="2" s="1"/>
  <c r="IM191" i="2"/>
  <c r="IK191" i="2"/>
  <c r="II191" i="2"/>
  <c r="IJ191" i="2" s="1"/>
  <c r="IM190" i="2"/>
  <c r="IK190" i="2"/>
  <c r="II190" i="2"/>
  <c r="IJ190" i="2" s="1"/>
  <c r="IM189" i="2"/>
  <c r="IK189" i="2"/>
  <c r="II189" i="2"/>
  <c r="IJ189" i="2" s="1"/>
  <c r="IM188" i="2"/>
  <c r="IK188" i="2"/>
  <c r="IJ188" i="2"/>
  <c r="II188" i="2"/>
  <c r="IM187" i="2"/>
  <c r="IK187" i="2"/>
  <c r="II187" i="2"/>
  <c r="IJ187" i="2" s="1"/>
  <c r="IM186" i="2"/>
  <c r="IK186" i="2"/>
  <c r="II186" i="2"/>
  <c r="IJ186" i="2" s="1"/>
  <c r="IM185" i="2"/>
  <c r="IK185" i="2"/>
  <c r="II185" i="2"/>
  <c r="IJ185" i="2" s="1"/>
  <c r="IM184" i="2"/>
  <c r="IK184" i="2"/>
  <c r="II184" i="2"/>
  <c r="IJ184" i="2" s="1"/>
  <c r="IM183" i="2"/>
  <c r="IK183" i="2"/>
  <c r="II183" i="2"/>
  <c r="IJ183" i="2" s="1"/>
  <c r="IM182" i="2"/>
  <c r="IK182" i="2"/>
  <c r="II182" i="2"/>
  <c r="IJ182" i="2" s="1"/>
  <c r="IM181" i="2"/>
  <c r="IK181" i="2"/>
  <c r="II181" i="2"/>
  <c r="IJ181" i="2" s="1"/>
  <c r="IM180" i="2"/>
  <c r="IK180" i="2"/>
  <c r="II180" i="2"/>
  <c r="IJ180" i="2" s="1"/>
  <c r="IM179" i="2"/>
  <c r="IK179" i="2"/>
  <c r="II179" i="2"/>
  <c r="IJ179" i="2" s="1"/>
  <c r="IM178" i="2"/>
  <c r="IK178" i="2"/>
  <c r="II178" i="2"/>
  <c r="IJ178" i="2" s="1"/>
  <c r="IM177" i="2"/>
  <c r="IK177" i="2"/>
  <c r="II177" i="2"/>
  <c r="IJ177" i="2" s="1"/>
  <c r="IM176" i="2"/>
  <c r="IK176" i="2"/>
  <c r="II176" i="2"/>
  <c r="IJ176" i="2" s="1"/>
  <c r="IM175" i="2"/>
  <c r="IK175" i="2"/>
  <c r="II175" i="2"/>
  <c r="IJ175" i="2" s="1"/>
  <c r="IM174" i="2"/>
  <c r="IK174" i="2"/>
  <c r="IJ174" i="2"/>
  <c r="II174" i="2"/>
  <c r="IM173" i="2"/>
  <c r="IK173" i="2"/>
  <c r="II173" i="2"/>
  <c r="IJ173" i="2" s="1"/>
  <c r="IM172" i="2"/>
  <c r="IK172" i="2"/>
  <c r="II172" i="2"/>
  <c r="IJ172" i="2" s="1"/>
  <c r="IM171" i="2"/>
  <c r="IK171" i="2"/>
  <c r="II171" i="2"/>
  <c r="IJ171" i="2" s="1"/>
  <c r="IM170" i="2"/>
  <c r="IK170" i="2"/>
  <c r="II170" i="2"/>
  <c r="IJ170" i="2" s="1"/>
  <c r="IM169" i="2"/>
  <c r="IK169" i="2"/>
  <c r="II169" i="2"/>
  <c r="IJ169" i="2" s="1"/>
  <c r="IM168" i="2"/>
  <c r="IK168" i="2"/>
  <c r="II168" i="2"/>
  <c r="IJ168" i="2" s="1"/>
  <c r="IM167" i="2"/>
  <c r="IK167" i="2"/>
  <c r="II167" i="2"/>
  <c r="IJ167" i="2" s="1"/>
  <c r="IM166" i="2"/>
  <c r="IK166" i="2"/>
  <c r="IJ166" i="2"/>
  <c r="II166" i="2"/>
  <c r="IM165" i="2"/>
  <c r="IK165" i="2"/>
  <c r="II165" i="2"/>
  <c r="IJ165" i="2" s="1"/>
  <c r="IM164" i="2"/>
  <c r="IK164" i="2"/>
  <c r="II164" i="2"/>
  <c r="IJ164" i="2" s="1"/>
  <c r="IM163" i="2"/>
  <c r="IK163" i="2"/>
  <c r="II163" i="2"/>
  <c r="IJ163" i="2" s="1"/>
  <c r="IM162" i="2"/>
  <c r="IK162" i="2"/>
  <c r="II162" i="2"/>
  <c r="IJ162" i="2" s="1"/>
  <c r="IM161" i="2"/>
  <c r="IK161" i="2"/>
  <c r="II161" i="2"/>
  <c r="IJ161" i="2" s="1"/>
  <c r="IM160" i="2"/>
  <c r="IK160" i="2"/>
  <c r="II160" i="2"/>
  <c r="IJ160" i="2" s="1"/>
  <c r="IM159" i="2"/>
  <c r="IK159" i="2"/>
  <c r="II159" i="2"/>
  <c r="IJ159" i="2" s="1"/>
  <c r="IM158" i="2"/>
  <c r="IK158" i="2"/>
  <c r="IJ158" i="2"/>
  <c r="II158" i="2"/>
  <c r="IM157" i="2"/>
  <c r="IK157" i="2"/>
  <c r="II157" i="2"/>
  <c r="IJ157" i="2" s="1"/>
  <c r="IM156" i="2"/>
  <c r="IK156" i="2"/>
  <c r="II156" i="2"/>
  <c r="IJ156" i="2" s="1"/>
  <c r="IM155" i="2"/>
  <c r="IK155" i="2"/>
  <c r="II155" i="2"/>
  <c r="IJ155" i="2" s="1"/>
  <c r="IM154" i="2"/>
  <c r="IK154" i="2"/>
  <c r="II154" i="2"/>
  <c r="IJ154" i="2" s="1"/>
  <c r="IM153" i="2"/>
  <c r="IK153" i="2"/>
  <c r="II153" i="2"/>
  <c r="IJ153" i="2" s="1"/>
  <c r="IM152" i="2"/>
  <c r="IK152" i="2"/>
  <c r="II152" i="2"/>
  <c r="IJ152" i="2" s="1"/>
  <c r="IM151" i="2"/>
  <c r="IK151" i="2"/>
  <c r="II151" i="2"/>
  <c r="IJ151" i="2" s="1"/>
  <c r="IM150" i="2"/>
  <c r="IK150" i="2"/>
  <c r="IJ150" i="2"/>
  <c r="II150" i="2"/>
  <c r="IM149" i="2"/>
  <c r="IK149" i="2"/>
  <c r="II149" i="2"/>
  <c r="IJ149" i="2" s="1"/>
  <c r="IM148" i="2"/>
  <c r="IK148" i="2"/>
  <c r="II148" i="2"/>
  <c r="IJ148" i="2" s="1"/>
  <c r="IM147" i="2"/>
  <c r="IK147" i="2"/>
  <c r="II147" i="2"/>
  <c r="IJ147" i="2" s="1"/>
  <c r="IM146" i="2"/>
  <c r="IK146" i="2"/>
  <c r="II146" i="2"/>
  <c r="IJ146" i="2" s="1"/>
  <c r="IM145" i="2"/>
  <c r="IK145" i="2"/>
  <c r="II145" i="2"/>
  <c r="IJ145" i="2" s="1"/>
  <c r="IM144" i="2"/>
  <c r="IK144" i="2"/>
  <c r="II144" i="2"/>
  <c r="IJ144" i="2" s="1"/>
  <c r="IM143" i="2"/>
  <c r="IK143" i="2"/>
  <c r="II143" i="2"/>
  <c r="IJ143" i="2" s="1"/>
  <c r="IM142" i="2"/>
  <c r="IK142" i="2"/>
  <c r="IJ142" i="2"/>
  <c r="II142" i="2"/>
  <c r="IM141" i="2"/>
  <c r="IK141" i="2"/>
  <c r="II141" i="2"/>
  <c r="IJ141" i="2" s="1"/>
  <c r="IM140" i="2"/>
  <c r="IK140" i="2"/>
  <c r="II140" i="2"/>
  <c r="IJ140" i="2" s="1"/>
  <c r="IM139" i="2"/>
  <c r="IK139" i="2"/>
  <c r="II139" i="2"/>
  <c r="IJ139" i="2" s="1"/>
  <c r="IM138" i="2"/>
  <c r="IK138" i="2"/>
  <c r="II138" i="2"/>
  <c r="IJ138" i="2" s="1"/>
  <c r="IM137" i="2"/>
  <c r="IK137" i="2"/>
  <c r="II137" i="2"/>
  <c r="IJ137" i="2" s="1"/>
  <c r="IM136" i="2"/>
  <c r="IK136" i="2"/>
  <c r="II136" i="2"/>
  <c r="IJ136" i="2" s="1"/>
  <c r="IM135" i="2"/>
  <c r="IK135" i="2"/>
  <c r="II135" i="2"/>
  <c r="IJ135" i="2" s="1"/>
  <c r="IM134" i="2"/>
  <c r="IK134" i="2"/>
  <c r="IJ134" i="2"/>
  <c r="II134" i="2"/>
  <c r="IM133" i="2"/>
  <c r="IK133" i="2"/>
  <c r="II133" i="2"/>
  <c r="IJ133" i="2" s="1"/>
  <c r="IM132" i="2"/>
  <c r="IK132" i="2"/>
  <c r="II132" i="2"/>
  <c r="IJ132" i="2" s="1"/>
  <c r="IM131" i="2"/>
  <c r="IK131" i="2"/>
  <c r="II131" i="2"/>
  <c r="IJ131" i="2" s="1"/>
  <c r="IM130" i="2"/>
  <c r="IK130" i="2"/>
  <c r="II130" i="2"/>
  <c r="IJ130" i="2" s="1"/>
  <c r="IM129" i="2"/>
  <c r="IK129" i="2"/>
  <c r="II129" i="2"/>
  <c r="IJ129" i="2" s="1"/>
  <c r="IM128" i="2"/>
  <c r="IK128" i="2"/>
  <c r="II128" i="2"/>
  <c r="IJ128" i="2" s="1"/>
  <c r="IM127" i="2"/>
  <c r="IK127" i="2"/>
  <c r="II127" i="2"/>
  <c r="IJ127" i="2" s="1"/>
  <c r="IM126" i="2"/>
  <c r="IK126" i="2"/>
  <c r="IJ126" i="2"/>
  <c r="II126" i="2"/>
  <c r="IM125" i="2"/>
  <c r="IK125" i="2"/>
  <c r="II125" i="2"/>
  <c r="IJ125" i="2" s="1"/>
  <c r="IM124" i="2"/>
  <c r="IK124" i="2"/>
  <c r="II124" i="2"/>
  <c r="IJ124" i="2" s="1"/>
  <c r="IM123" i="2"/>
  <c r="IK123" i="2"/>
  <c r="II123" i="2"/>
  <c r="IJ123" i="2" s="1"/>
  <c r="IM122" i="2"/>
  <c r="IK122" i="2"/>
  <c r="II122" i="2"/>
  <c r="IJ122" i="2" s="1"/>
  <c r="IM121" i="2"/>
  <c r="IK121" i="2"/>
  <c r="II121" i="2"/>
  <c r="IJ121" i="2" s="1"/>
  <c r="IM120" i="2"/>
  <c r="IK120" i="2"/>
  <c r="II120" i="2"/>
  <c r="IJ120" i="2" s="1"/>
  <c r="IM119" i="2"/>
  <c r="IK119" i="2"/>
  <c r="II119" i="2"/>
  <c r="IJ119" i="2" s="1"/>
  <c r="IM118" i="2"/>
  <c r="IK118" i="2"/>
  <c r="IJ118" i="2"/>
  <c r="II118" i="2"/>
  <c r="IM117" i="2"/>
  <c r="IK117" i="2"/>
  <c r="II117" i="2"/>
  <c r="IJ117" i="2" s="1"/>
  <c r="IM116" i="2"/>
  <c r="IK116" i="2"/>
  <c r="II116" i="2"/>
  <c r="IJ116" i="2" s="1"/>
  <c r="IM115" i="2"/>
  <c r="IK115" i="2"/>
  <c r="II115" i="2"/>
  <c r="IJ115" i="2" s="1"/>
  <c r="IM114" i="2"/>
  <c r="IK114" i="2"/>
  <c r="II114" i="2"/>
  <c r="IJ114" i="2" s="1"/>
  <c r="IM113" i="2"/>
  <c r="IK113" i="2"/>
  <c r="II113" i="2"/>
  <c r="IJ113" i="2" s="1"/>
  <c r="IM112" i="2"/>
  <c r="IK112" i="2"/>
  <c r="II112" i="2"/>
  <c r="IJ112" i="2" s="1"/>
  <c r="IM111" i="2"/>
  <c r="IK111" i="2"/>
  <c r="II111" i="2"/>
  <c r="IJ111" i="2" s="1"/>
  <c r="IM110" i="2"/>
  <c r="IK110" i="2"/>
  <c r="IJ110" i="2"/>
  <c r="II110" i="2"/>
  <c r="IM109" i="2"/>
  <c r="IK109" i="2"/>
  <c r="II109" i="2"/>
  <c r="IJ109" i="2" s="1"/>
  <c r="IM108" i="2"/>
  <c r="IK108" i="2"/>
  <c r="II108" i="2"/>
  <c r="IJ108" i="2" s="1"/>
  <c r="IM107" i="2"/>
  <c r="IK107" i="2"/>
  <c r="II107" i="2"/>
  <c r="IJ107" i="2" s="1"/>
  <c r="IM106" i="2"/>
  <c r="IK106" i="2"/>
  <c r="II106" i="2"/>
  <c r="IJ106" i="2" s="1"/>
  <c r="IM105" i="2"/>
  <c r="IK105" i="2"/>
  <c r="II105" i="2"/>
  <c r="IJ105" i="2" s="1"/>
  <c r="IM104" i="2"/>
  <c r="IK104" i="2"/>
  <c r="II104" i="2"/>
  <c r="IJ104" i="2" s="1"/>
  <c r="IM103" i="2"/>
  <c r="IK103" i="2"/>
  <c r="II103" i="2"/>
  <c r="IJ103" i="2" s="1"/>
  <c r="IM102" i="2"/>
  <c r="IK102" i="2"/>
  <c r="IJ102" i="2"/>
  <c r="II102" i="2"/>
  <c r="IM101" i="2"/>
  <c r="IK101" i="2"/>
  <c r="II101" i="2"/>
  <c r="IJ101" i="2" s="1"/>
  <c r="IM100" i="2"/>
  <c r="IK100" i="2"/>
  <c r="II100" i="2"/>
  <c r="IJ100" i="2" s="1"/>
  <c r="IM99" i="2"/>
  <c r="IK99" i="2"/>
  <c r="II99" i="2"/>
  <c r="IJ99" i="2" s="1"/>
  <c r="IM98" i="2"/>
  <c r="IK98" i="2"/>
  <c r="II98" i="2"/>
  <c r="IJ98" i="2" s="1"/>
  <c r="IM97" i="2"/>
  <c r="IK97" i="2"/>
  <c r="II97" i="2"/>
  <c r="IJ97" i="2" s="1"/>
  <c r="IM96" i="2"/>
  <c r="IK96" i="2"/>
  <c r="II96" i="2"/>
  <c r="IJ96" i="2" s="1"/>
  <c r="IM95" i="2"/>
  <c r="IK95" i="2"/>
  <c r="II95" i="2"/>
  <c r="IJ95" i="2" s="1"/>
  <c r="IM94" i="2"/>
  <c r="IK94" i="2"/>
  <c r="IJ94" i="2"/>
  <c r="II94" i="2"/>
  <c r="IM93" i="2"/>
  <c r="IK93" i="2"/>
  <c r="II93" i="2"/>
  <c r="IJ93" i="2" s="1"/>
  <c r="IM92" i="2"/>
  <c r="IK92" i="2"/>
  <c r="II92" i="2"/>
  <c r="IJ92" i="2" s="1"/>
  <c r="IM91" i="2"/>
  <c r="IK91" i="2"/>
  <c r="II91" i="2"/>
  <c r="IJ91" i="2" s="1"/>
  <c r="IM90" i="2"/>
  <c r="IK90" i="2"/>
  <c r="II90" i="2"/>
  <c r="IJ90" i="2" s="1"/>
  <c r="IM89" i="2"/>
  <c r="IK89" i="2"/>
  <c r="II89" i="2"/>
  <c r="IJ89" i="2" s="1"/>
  <c r="IM88" i="2"/>
  <c r="IK88" i="2"/>
  <c r="II88" i="2"/>
  <c r="IJ88" i="2" s="1"/>
  <c r="IM87" i="2"/>
  <c r="IK87" i="2"/>
  <c r="II87" i="2"/>
  <c r="IJ87" i="2" s="1"/>
  <c r="IM86" i="2"/>
  <c r="IK86" i="2"/>
  <c r="IJ86" i="2"/>
  <c r="II86" i="2"/>
  <c r="IM85" i="2"/>
  <c r="IK85" i="2"/>
  <c r="II85" i="2"/>
  <c r="IJ85" i="2" s="1"/>
  <c r="IM84" i="2"/>
  <c r="IK84" i="2"/>
  <c r="II84" i="2"/>
  <c r="IJ84" i="2" s="1"/>
  <c r="IM83" i="2"/>
  <c r="IK83" i="2"/>
  <c r="II83" i="2"/>
  <c r="IJ83" i="2" s="1"/>
  <c r="IM82" i="2"/>
  <c r="IK82" i="2"/>
  <c r="II82" i="2"/>
  <c r="IJ82" i="2" s="1"/>
  <c r="IM81" i="2"/>
  <c r="IK81" i="2"/>
  <c r="II81" i="2"/>
  <c r="IJ81" i="2" s="1"/>
  <c r="IM80" i="2"/>
  <c r="IK80" i="2"/>
  <c r="II80" i="2"/>
  <c r="IJ80" i="2" s="1"/>
  <c r="IM79" i="2"/>
  <c r="IK79" i="2"/>
  <c r="II79" i="2"/>
  <c r="IJ79" i="2" s="1"/>
  <c r="IM78" i="2"/>
  <c r="IK78" i="2"/>
  <c r="IJ78" i="2"/>
  <c r="II78" i="2"/>
  <c r="IM77" i="2"/>
  <c r="IK77" i="2"/>
  <c r="II77" i="2"/>
  <c r="IJ77" i="2" s="1"/>
  <c r="IM76" i="2"/>
  <c r="IK76" i="2"/>
  <c r="II76" i="2"/>
  <c r="IJ76" i="2" s="1"/>
  <c r="IM75" i="2"/>
  <c r="IK75" i="2"/>
  <c r="II75" i="2"/>
  <c r="IJ75" i="2" s="1"/>
  <c r="IM74" i="2"/>
  <c r="IK74" i="2"/>
  <c r="II74" i="2"/>
  <c r="IJ74" i="2" s="1"/>
  <c r="IM73" i="2"/>
  <c r="IK73" i="2"/>
  <c r="II73" i="2"/>
  <c r="IJ73" i="2" s="1"/>
  <c r="IM72" i="2"/>
  <c r="IK72" i="2"/>
  <c r="II72" i="2"/>
  <c r="IJ72" i="2" s="1"/>
  <c r="IM71" i="2"/>
  <c r="IK71" i="2"/>
  <c r="II71" i="2"/>
  <c r="IJ71" i="2" s="1"/>
  <c r="IM70" i="2"/>
  <c r="IK70" i="2"/>
  <c r="IJ70" i="2"/>
  <c r="II70" i="2"/>
  <c r="IM69" i="2"/>
  <c r="IK69" i="2"/>
  <c r="II69" i="2"/>
  <c r="IJ69" i="2" s="1"/>
  <c r="IM68" i="2"/>
  <c r="IK68" i="2"/>
  <c r="II68" i="2"/>
  <c r="IJ68" i="2" s="1"/>
  <c r="IM67" i="2"/>
  <c r="IK67" i="2"/>
  <c r="II67" i="2"/>
  <c r="IJ67" i="2" s="1"/>
  <c r="IM66" i="2"/>
  <c r="IK66" i="2"/>
  <c r="II66" i="2"/>
  <c r="IJ66" i="2" s="1"/>
  <c r="IM65" i="2"/>
  <c r="IK65" i="2"/>
  <c r="II65" i="2"/>
  <c r="IJ65" i="2" s="1"/>
  <c r="IM64" i="2"/>
  <c r="IK64" i="2"/>
  <c r="II64" i="2"/>
  <c r="IJ64" i="2" s="1"/>
  <c r="IM63" i="2"/>
  <c r="IK63" i="2"/>
  <c r="II63" i="2"/>
  <c r="IJ63" i="2" s="1"/>
  <c r="IM62" i="2"/>
  <c r="IK62" i="2"/>
  <c r="IJ62" i="2"/>
  <c r="II62" i="2"/>
  <c r="IM61" i="2"/>
  <c r="IK61" i="2"/>
  <c r="II61" i="2"/>
  <c r="IJ61" i="2" s="1"/>
  <c r="IM60" i="2"/>
  <c r="IK60" i="2"/>
  <c r="II60" i="2"/>
  <c r="IJ60" i="2" s="1"/>
  <c r="IM59" i="2"/>
  <c r="IK59" i="2"/>
  <c r="II59" i="2"/>
  <c r="IJ59" i="2" s="1"/>
  <c r="IM58" i="2"/>
  <c r="IK58" i="2"/>
  <c r="II58" i="2"/>
  <c r="IJ58" i="2" s="1"/>
  <c r="IM57" i="2"/>
  <c r="IK57" i="2"/>
  <c r="II57" i="2"/>
  <c r="IJ57" i="2" s="1"/>
  <c r="IM56" i="2"/>
  <c r="IK56" i="2"/>
  <c r="II56" i="2"/>
  <c r="IJ56" i="2" s="1"/>
  <c r="IM55" i="2"/>
  <c r="IK55" i="2"/>
  <c r="II55" i="2"/>
  <c r="IJ55" i="2" s="1"/>
  <c r="IM54" i="2"/>
  <c r="IK54" i="2"/>
  <c r="IJ54" i="2"/>
  <c r="II54" i="2"/>
  <c r="IM53" i="2"/>
  <c r="IK53" i="2"/>
  <c r="II53" i="2"/>
  <c r="IJ53" i="2" s="1"/>
  <c r="IM52" i="2"/>
  <c r="IK52" i="2"/>
  <c r="II52" i="2"/>
  <c r="IJ52" i="2" s="1"/>
  <c r="IM51" i="2"/>
  <c r="IK51" i="2"/>
  <c r="II51" i="2"/>
  <c r="IJ51" i="2" s="1"/>
  <c r="IM50" i="2"/>
  <c r="IK50" i="2"/>
  <c r="II50" i="2"/>
  <c r="IJ50" i="2" s="1"/>
  <c r="IM49" i="2"/>
  <c r="IK49" i="2"/>
  <c r="II49" i="2"/>
  <c r="IJ49" i="2" s="1"/>
  <c r="IM48" i="2"/>
  <c r="IK48" i="2"/>
  <c r="II48" i="2"/>
  <c r="IJ48" i="2" s="1"/>
  <c r="IM47" i="2"/>
  <c r="IK47" i="2"/>
  <c r="II47" i="2"/>
  <c r="IJ47" i="2" s="1"/>
  <c r="IM46" i="2"/>
  <c r="IK46" i="2"/>
  <c r="IJ46" i="2"/>
  <c r="II46" i="2"/>
  <c r="IM45" i="2"/>
  <c r="IK45" i="2"/>
  <c r="II45" i="2"/>
  <c r="IJ45" i="2" s="1"/>
  <c r="IM44" i="2"/>
  <c r="IK44" i="2"/>
  <c r="II44" i="2"/>
  <c r="IJ44" i="2" s="1"/>
  <c r="IM43" i="2"/>
  <c r="IK43" i="2"/>
  <c r="II43" i="2"/>
  <c r="IJ43" i="2" s="1"/>
  <c r="IM42" i="2"/>
  <c r="IK42" i="2"/>
  <c r="IJ42" i="2"/>
  <c r="II42" i="2"/>
  <c r="IM41" i="2"/>
  <c r="IK41" i="2"/>
  <c r="II41" i="2"/>
  <c r="IJ41" i="2" s="1"/>
  <c r="IM40" i="2"/>
  <c r="IK40" i="2"/>
  <c r="II40" i="2"/>
  <c r="IJ40" i="2" s="1"/>
  <c r="IM39" i="2"/>
  <c r="IK39" i="2"/>
  <c r="II39" i="2"/>
  <c r="IJ39" i="2" s="1"/>
  <c r="IM38" i="2"/>
  <c r="IK38" i="2"/>
  <c r="IJ38" i="2"/>
  <c r="II38" i="2"/>
  <c r="IM37" i="2"/>
  <c r="IK37" i="2"/>
  <c r="II37" i="2"/>
  <c r="IJ37" i="2" s="1"/>
  <c r="IM36" i="2"/>
  <c r="IK36" i="2"/>
  <c r="II36" i="2"/>
  <c r="IJ36" i="2" s="1"/>
  <c r="IM35" i="2"/>
  <c r="IK35" i="2"/>
  <c r="II35" i="2"/>
  <c r="IJ35" i="2" s="1"/>
  <c r="IM34" i="2"/>
  <c r="IK34" i="2"/>
  <c r="IJ34" i="2"/>
  <c r="II34" i="2"/>
  <c r="IM33" i="2"/>
  <c r="IK33" i="2"/>
  <c r="II33" i="2"/>
  <c r="IJ33" i="2" s="1"/>
  <c r="IM32" i="2"/>
  <c r="IK32" i="2"/>
  <c r="II32" i="2"/>
  <c r="IJ32" i="2" s="1"/>
  <c r="IM31" i="2"/>
  <c r="IK31" i="2"/>
  <c r="II31" i="2"/>
  <c r="IJ31" i="2" s="1"/>
  <c r="IM30" i="2"/>
  <c r="IK30" i="2"/>
  <c r="IJ30" i="2"/>
  <c r="II30" i="2"/>
  <c r="IM29" i="2"/>
  <c r="IK29" i="2"/>
  <c r="II29" i="2"/>
  <c r="IJ29" i="2" s="1"/>
  <c r="IM28" i="2"/>
  <c r="IK28" i="2"/>
  <c r="II28" i="2"/>
  <c r="IJ28" i="2" s="1"/>
  <c r="IM27" i="2"/>
  <c r="IK27" i="2"/>
  <c r="II27" i="2"/>
  <c r="IJ27" i="2" s="1"/>
  <c r="IM26" i="2"/>
  <c r="IK26" i="2"/>
  <c r="IJ26" i="2"/>
  <c r="II26" i="2"/>
  <c r="IM25" i="2"/>
  <c r="IK25" i="2"/>
  <c r="II25" i="2"/>
  <c r="IJ25" i="2" s="1"/>
  <c r="IM24" i="2"/>
  <c r="IK24" i="2"/>
  <c r="II24" i="2"/>
  <c r="IJ24" i="2" s="1"/>
  <c r="IM23" i="2"/>
  <c r="IK23" i="2"/>
  <c r="II23" i="2"/>
  <c r="IJ23" i="2" s="1"/>
  <c r="IM22" i="2"/>
  <c r="IK22" i="2"/>
  <c r="IJ22" i="2"/>
  <c r="II22" i="2"/>
  <c r="IM21" i="2"/>
  <c r="IK21" i="2"/>
  <c r="II21" i="2"/>
  <c r="IJ21" i="2" s="1"/>
  <c r="IM20" i="2"/>
  <c r="IK20" i="2"/>
  <c r="II20" i="2"/>
  <c r="IJ20" i="2" s="1"/>
  <c r="IM19" i="2"/>
  <c r="IK19" i="2"/>
  <c r="II19" i="2"/>
  <c r="IJ19" i="2" s="1"/>
  <c r="IM18" i="2"/>
  <c r="IK18" i="2"/>
  <c r="IJ18" i="2"/>
  <c r="II18" i="2"/>
  <c r="IM17" i="2"/>
  <c r="IK17" i="2"/>
  <c r="II17" i="2"/>
  <c r="IJ17" i="2" s="1"/>
  <c r="IM16" i="2"/>
  <c r="IK16" i="2"/>
  <c r="II16" i="2"/>
  <c r="IJ16" i="2" s="1"/>
  <c r="IM15" i="2"/>
  <c r="IK15" i="2"/>
  <c r="II15" i="2"/>
  <c r="IJ15" i="2" s="1"/>
  <c r="IM14" i="2"/>
  <c r="IK14" i="2"/>
  <c r="IJ14" i="2"/>
  <c r="II14" i="2"/>
  <c r="IM13" i="2"/>
  <c r="IK13" i="2"/>
  <c r="II13" i="2"/>
  <c r="IJ13" i="2" s="1"/>
  <c r="IM12" i="2"/>
  <c r="IK12" i="2"/>
  <c r="II12" i="2"/>
  <c r="IJ12" i="2" s="1"/>
  <c r="IM11" i="2"/>
  <c r="IK11" i="2"/>
  <c r="II11" i="2"/>
  <c r="IJ11" i="2" s="1"/>
  <c r="IM10" i="2"/>
  <c r="IK10" i="2"/>
  <c r="IJ10" i="2"/>
  <c r="II10" i="2"/>
  <c r="IM9" i="2"/>
  <c r="IK9" i="2"/>
  <c r="II9" i="2"/>
  <c r="IJ9" i="2" s="1"/>
  <c r="IM8" i="2"/>
  <c r="IK8" i="2"/>
  <c r="II8" i="2"/>
  <c r="IJ8" i="2" s="1"/>
  <c r="IM7" i="2"/>
  <c r="IK7" i="2"/>
  <c r="II7" i="2"/>
  <c r="IJ7" i="2" s="1"/>
  <c r="IM6" i="2"/>
  <c r="IK6" i="2"/>
  <c r="IJ6" i="2"/>
  <c r="II6" i="2"/>
  <c r="IM5" i="2"/>
  <c r="IK5" i="2"/>
  <c r="II5" i="2"/>
  <c r="IJ5" i="2" s="1"/>
  <c r="HZ217" i="2"/>
  <c r="HX217" i="2"/>
  <c r="HV217" i="2"/>
  <c r="HW217" i="2" s="1"/>
  <c r="HZ216" i="2"/>
  <c r="HX216" i="2"/>
  <c r="HV216" i="2"/>
  <c r="HW216" i="2" s="1"/>
  <c r="HZ215" i="2"/>
  <c r="HX215" i="2"/>
  <c r="HV215" i="2"/>
  <c r="HW215" i="2" s="1"/>
  <c r="HZ214" i="2"/>
  <c r="HX214" i="2"/>
  <c r="HW214" i="2"/>
  <c r="HV214" i="2"/>
  <c r="HZ213" i="2"/>
  <c r="HX213" i="2"/>
  <c r="HV213" i="2"/>
  <c r="HW213" i="2" s="1"/>
  <c r="HZ212" i="2"/>
  <c r="HX212" i="2"/>
  <c r="HV212" i="2"/>
  <c r="HW212" i="2" s="1"/>
  <c r="HZ211" i="2"/>
  <c r="HX211" i="2"/>
  <c r="HV211" i="2"/>
  <c r="HW211" i="2" s="1"/>
  <c r="HZ210" i="2"/>
  <c r="HX210" i="2"/>
  <c r="HV210" i="2"/>
  <c r="HW210" i="2" s="1"/>
  <c r="HZ209" i="2"/>
  <c r="HX209" i="2"/>
  <c r="HV209" i="2"/>
  <c r="HW209" i="2" s="1"/>
  <c r="HZ208" i="2"/>
  <c r="HX208" i="2"/>
  <c r="HV208" i="2"/>
  <c r="HW208" i="2" s="1"/>
  <c r="HZ207" i="2"/>
  <c r="HX207" i="2"/>
  <c r="HV207" i="2"/>
  <c r="HW207" i="2" s="1"/>
  <c r="HZ206" i="2"/>
  <c r="HX206" i="2"/>
  <c r="HV206" i="2"/>
  <c r="HW206" i="2" s="1"/>
  <c r="HZ205" i="2"/>
  <c r="HX205" i="2"/>
  <c r="HV205" i="2"/>
  <c r="HW205" i="2" s="1"/>
  <c r="HZ204" i="2"/>
  <c r="HX204" i="2"/>
  <c r="HW204" i="2"/>
  <c r="HV204" i="2"/>
  <c r="HZ203" i="2"/>
  <c r="HX203" i="2"/>
  <c r="HV203" i="2"/>
  <c r="HW203" i="2" s="1"/>
  <c r="HZ202" i="2"/>
  <c r="HX202" i="2"/>
  <c r="HV202" i="2"/>
  <c r="HW202" i="2" s="1"/>
  <c r="HZ201" i="2"/>
  <c r="HX201" i="2"/>
  <c r="HV201" i="2"/>
  <c r="HW201" i="2" s="1"/>
  <c r="HZ200" i="2"/>
  <c r="HX200" i="2"/>
  <c r="HV200" i="2"/>
  <c r="HW200" i="2" s="1"/>
  <c r="HZ199" i="2"/>
  <c r="HX199" i="2"/>
  <c r="HV199" i="2"/>
  <c r="HW199" i="2" s="1"/>
  <c r="HZ198" i="2"/>
  <c r="HX198" i="2"/>
  <c r="HV198" i="2"/>
  <c r="HW198" i="2" s="1"/>
  <c r="HZ197" i="2"/>
  <c r="HX197" i="2"/>
  <c r="HV197" i="2"/>
  <c r="HW197" i="2" s="1"/>
  <c r="HZ196" i="2"/>
  <c r="HX196" i="2"/>
  <c r="HW196" i="2"/>
  <c r="HV196" i="2"/>
  <c r="HZ195" i="2"/>
  <c r="HX195" i="2"/>
  <c r="HV195" i="2"/>
  <c r="HW195" i="2" s="1"/>
  <c r="HZ194" i="2"/>
  <c r="HX194" i="2"/>
  <c r="HV194" i="2"/>
  <c r="HW194" i="2" s="1"/>
  <c r="HZ193" i="2"/>
  <c r="HX193" i="2"/>
  <c r="HV193" i="2"/>
  <c r="HW193" i="2" s="1"/>
  <c r="HZ192" i="2"/>
  <c r="HX192" i="2"/>
  <c r="HV192" i="2"/>
  <c r="HW192" i="2" s="1"/>
  <c r="HZ191" i="2"/>
  <c r="HX191" i="2"/>
  <c r="HV191" i="2"/>
  <c r="HW191" i="2" s="1"/>
  <c r="HZ190" i="2"/>
  <c r="HX190" i="2"/>
  <c r="HV190" i="2"/>
  <c r="HW190" i="2" s="1"/>
  <c r="HZ189" i="2"/>
  <c r="HX189" i="2"/>
  <c r="HV189" i="2"/>
  <c r="HW189" i="2" s="1"/>
  <c r="HZ188" i="2"/>
  <c r="HX188" i="2"/>
  <c r="HW188" i="2"/>
  <c r="HV188" i="2"/>
  <c r="HZ187" i="2"/>
  <c r="HX187" i="2"/>
  <c r="HV187" i="2"/>
  <c r="HW187" i="2" s="1"/>
  <c r="HZ186" i="2"/>
  <c r="HX186" i="2"/>
  <c r="HV186" i="2"/>
  <c r="HW186" i="2" s="1"/>
  <c r="HZ185" i="2"/>
  <c r="HX185" i="2"/>
  <c r="HV185" i="2"/>
  <c r="HW185" i="2" s="1"/>
  <c r="HZ184" i="2"/>
  <c r="HX184" i="2"/>
  <c r="HV184" i="2"/>
  <c r="HW184" i="2" s="1"/>
  <c r="HZ183" i="2"/>
  <c r="HX183" i="2"/>
  <c r="HV183" i="2"/>
  <c r="HW183" i="2" s="1"/>
  <c r="HZ182" i="2"/>
  <c r="HX182" i="2"/>
  <c r="HV182" i="2"/>
  <c r="HW182" i="2" s="1"/>
  <c r="HZ181" i="2"/>
  <c r="HX181" i="2"/>
  <c r="HV181" i="2"/>
  <c r="HW181" i="2" s="1"/>
  <c r="HZ180" i="2"/>
  <c r="HX180" i="2"/>
  <c r="HV180" i="2"/>
  <c r="HW180" i="2" s="1"/>
  <c r="HZ179" i="2"/>
  <c r="HX179" i="2"/>
  <c r="HV179" i="2"/>
  <c r="HW179" i="2" s="1"/>
  <c r="HZ178" i="2"/>
  <c r="HX178" i="2"/>
  <c r="HV178" i="2"/>
  <c r="HW178" i="2" s="1"/>
  <c r="HZ177" i="2"/>
  <c r="HX177" i="2"/>
  <c r="HV177" i="2"/>
  <c r="HW177" i="2" s="1"/>
  <c r="HZ176" i="2"/>
  <c r="HX176" i="2"/>
  <c r="HW176" i="2"/>
  <c r="HV176" i="2"/>
  <c r="HZ175" i="2"/>
  <c r="HX175" i="2"/>
  <c r="HV175" i="2"/>
  <c r="HW175" i="2" s="1"/>
  <c r="HZ174" i="2"/>
  <c r="HX174" i="2"/>
  <c r="HV174" i="2"/>
  <c r="HW174" i="2" s="1"/>
  <c r="HZ173" i="2"/>
  <c r="HX173" i="2"/>
  <c r="HV173" i="2"/>
  <c r="HW173" i="2" s="1"/>
  <c r="HZ172" i="2"/>
  <c r="HX172" i="2"/>
  <c r="HV172" i="2"/>
  <c r="HW172" i="2" s="1"/>
  <c r="HZ171" i="2"/>
  <c r="HX171" i="2"/>
  <c r="HV171" i="2"/>
  <c r="HW171" i="2" s="1"/>
  <c r="HZ170" i="2"/>
  <c r="HX170" i="2"/>
  <c r="HV170" i="2"/>
  <c r="HW170" i="2" s="1"/>
  <c r="HZ169" i="2"/>
  <c r="HX169" i="2"/>
  <c r="HV169" i="2"/>
  <c r="HW169" i="2" s="1"/>
  <c r="HZ168" i="2"/>
  <c r="HX168" i="2"/>
  <c r="HV168" i="2"/>
  <c r="HW168" i="2" s="1"/>
  <c r="HZ167" i="2"/>
  <c r="HX167" i="2"/>
  <c r="HV167" i="2"/>
  <c r="HW167" i="2" s="1"/>
  <c r="HZ166" i="2"/>
  <c r="HX166" i="2"/>
  <c r="HW166" i="2"/>
  <c r="HV166" i="2"/>
  <c r="HZ165" i="2"/>
  <c r="HX165" i="2"/>
  <c r="HV165" i="2"/>
  <c r="HW165" i="2" s="1"/>
  <c r="HZ164" i="2"/>
  <c r="HX164" i="2"/>
  <c r="HV164" i="2"/>
  <c r="HW164" i="2" s="1"/>
  <c r="HZ163" i="2"/>
  <c r="HX163" i="2"/>
  <c r="HV163" i="2"/>
  <c r="HW163" i="2" s="1"/>
  <c r="HZ162" i="2"/>
  <c r="HX162" i="2"/>
  <c r="HV162" i="2"/>
  <c r="HW162" i="2" s="1"/>
  <c r="HZ161" i="2"/>
  <c r="HX161" i="2"/>
  <c r="HV161" i="2"/>
  <c r="HW161" i="2" s="1"/>
  <c r="HZ160" i="2"/>
  <c r="HX160" i="2"/>
  <c r="HV160" i="2"/>
  <c r="HW160" i="2" s="1"/>
  <c r="HZ159" i="2"/>
  <c r="HX159" i="2"/>
  <c r="HV159" i="2"/>
  <c r="HW159" i="2" s="1"/>
  <c r="HZ158" i="2"/>
  <c r="HX158" i="2"/>
  <c r="HV158" i="2"/>
  <c r="HW158" i="2" s="1"/>
  <c r="HZ157" i="2"/>
  <c r="HX157" i="2"/>
  <c r="HV157" i="2"/>
  <c r="HW157" i="2" s="1"/>
  <c r="HZ156" i="2"/>
  <c r="HX156" i="2"/>
  <c r="HW156" i="2"/>
  <c r="HV156" i="2"/>
  <c r="HZ155" i="2"/>
  <c r="HX155" i="2"/>
  <c r="HV155" i="2"/>
  <c r="HW155" i="2" s="1"/>
  <c r="HZ154" i="2"/>
  <c r="HX154" i="2"/>
  <c r="HV154" i="2"/>
  <c r="HW154" i="2" s="1"/>
  <c r="HZ153" i="2"/>
  <c r="HX153" i="2"/>
  <c r="HV153" i="2"/>
  <c r="HW153" i="2" s="1"/>
  <c r="HZ152" i="2"/>
  <c r="HX152" i="2"/>
  <c r="HV152" i="2"/>
  <c r="HW152" i="2" s="1"/>
  <c r="HZ151" i="2"/>
  <c r="HX151" i="2"/>
  <c r="HV151" i="2"/>
  <c r="HW151" i="2" s="1"/>
  <c r="HZ150" i="2"/>
  <c r="HX150" i="2"/>
  <c r="HV150" i="2"/>
  <c r="HW150" i="2" s="1"/>
  <c r="HZ149" i="2"/>
  <c r="HX149" i="2"/>
  <c r="HV149" i="2"/>
  <c r="HW149" i="2" s="1"/>
  <c r="HZ148" i="2"/>
  <c r="HX148" i="2"/>
  <c r="HV148" i="2"/>
  <c r="HW148" i="2" s="1"/>
  <c r="HZ147" i="2"/>
  <c r="HX147" i="2"/>
  <c r="HV147" i="2"/>
  <c r="HW147" i="2" s="1"/>
  <c r="HZ146" i="2"/>
  <c r="HX146" i="2"/>
  <c r="HV146" i="2"/>
  <c r="HW146" i="2" s="1"/>
  <c r="HZ145" i="2"/>
  <c r="HX145" i="2"/>
  <c r="HV145" i="2"/>
  <c r="HW145" i="2" s="1"/>
  <c r="HZ144" i="2"/>
  <c r="HX144" i="2"/>
  <c r="HW144" i="2"/>
  <c r="HV144" i="2"/>
  <c r="HZ143" i="2"/>
  <c r="HX143" i="2"/>
  <c r="HV143" i="2"/>
  <c r="HW143" i="2" s="1"/>
  <c r="HZ142" i="2"/>
  <c r="HX142" i="2"/>
  <c r="HV142" i="2"/>
  <c r="HW142" i="2" s="1"/>
  <c r="HZ141" i="2"/>
  <c r="HX141" i="2"/>
  <c r="HV141" i="2"/>
  <c r="HW141" i="2" s="1"/>
  <c r="HZ140" i="2"/>
  <c r="HX140" i="2"/>
  <c r="HV140" i="2"/>
  <c r="HW140" i="2" s="1"/>
  <c r="HZ139" i="2"/>
  <c r="HX139" i="2"/>
  <c r="HV139" i="2"/>
  <c r="HW139" i="2" s="1"/>
  <c r="HZ138" i="2"/>
  <c r="HX138" i="2"/>
  <c r="HV138" i="2"/>
  <c r="HW138" i="2" s="1"/>
  <c r="HZ137" i="2"/>
  <c r="HX137" i="2"/>
  <c r="HV137" i="2"/>
  <c r="HW137" i="2" s="1"/>
  <c r="HZ136" i="2"/>
  <c r="HX136" i="2"/>
  <c r="HV136" i="2"/>
  <c r="HW136" i="2" s="1"/>
  <c r="HZ135" i="2"/>
  <c r="HX135" i="2"/>
  <c r="HV135" i="2"/>
  <c r="HW135" i="2" s="1"/>
  <c r="HZ134" i="2"/>
  <c r="HX134" i="2"/>
  <c r="HW134" i="2"/>
  <c r="HV134" i="2"/>
  <c r="HZ133" i="2"/>
  <c r="HX133" i="2"/>
  <c r="HV133" i="2"/>
  <c r="HW133" i="2" s="1"/>
  <c r="HZ132" i="2"/>
  <c r="HX132" i="2"/>
  <c r="HV132" i="2"/>
  <c r="HW132" i="2" s="1"/>
  <c r="HZ131" i="2"/>
  <c r="HX131" i="2"/>
  <c r="HV131" i="2"/>
  <c r="HW131" i="2" s="1"/>
  <c r="HZ130" i="2"/>
  <c r="HX130" i="2"/>
  <c r="HV130" i="2"/>
  <c r="HW130" i="2" s="1"/>
  <c r="HZ129" i="2"/>
  <c r="HX129" i="2"/>
  <c r="HV129" i="2"/>
  <c r="HW129" i="2" s="1"/>
  <c r="HZ128" i="2"/>
  <c r="HX128" i="2"/>
  <c r="HV128" i="2"/>
  <c r="HW128" i="2" s="1"/>
  <c r="HZ127" i="2"/>
  <c r="HX127" i="2"/>
  <c r="HV127" i="2"/>
  <c r="HW127" i="2" s="1"/>
  <c r="HZ126" i="2"/>
  <c r="HX126" i="2"/>
  <c r="HV126" i="2"/>
  <c r="HW126" i="2" s="1"/>
  <c r="HZ125" i="2"/>
  <c r="HX125" i="2"/>
  <c r="HV125" i="2"/>
  <c r="HW125" i="2" s="1"/>
  <c r="HZ124" i="2"/>
  <c r="HX124" i="2"/>
  <c r="HW124" i="2"/>
  <c r="HV124" i="2"/>
  <c r="HZ123" i="2"/>
  <c r="HX123" i="2"/>
  <c r="HV123" i="2"/>
  <c r="HW123" i="2" s="1"/>
  <c r="HZ122" i="2"/>
  <c r="HX122" i="2"/>
  <c r="HV122" i="2"/>
  <c r="HW122" i="2" s="1"/>
  <c r="HZ121" i="2"/>
  <c r="HX121" i="2"/>
  <c r="HV121" i="2"/>
  <c r="HW121" i="2" s="1"/>
  <c r="HZ120" i="2"/>
  <c r="HX120" i="2"/>
  <c r="HV120" i="2"/>
  <c r="HW120" i="2" s="1"/>
  <c r="HZ119" i="2"/>
  <c r="HX119" i="2"/>
  <c r="HV119" i="2"/>
  <c r="HW119" i="2" s="1"/>
  <c r="HZ118" i="2"/>
  <c r="HX118" i="2"/>
  <c r="HV118" i="2"/>
  <c r="HW118" i="2" s="1"/>
  <c r="HZ117" i="2"/>
  <c r="HX117" i="2"/>
  <c r="HV117" i="2"/>
  <c r="HW117" i="2" s="1"/>
  <c r="HZ116" i="2"/>
  <c r="HX116" i="2"/>
  <c r="HV116" i="2"/>
  <c r="HW116" i="2" s="1"/>
  <c r="HZ115" i="2"/>
  <c r="HX115" i="2"/>
  <c r="HV115" i="2"/>
  <c r="HW115" i="2" s="1"/>
  <c r="HZ114" i="2"/>
  <c r="HX114" i="2"/>
  <c r="HV114" i="2"/>
  <c r="HW114" i="2" s="1"/>
  <c r="HZ113" i="2"/>
  <c r="HX113" i="2"/>
  <c r="HV113" i="2"/>
  <c r="HW113" i="2" s="1"/>
  <c r="HZ112" i="2"/>
  <c r="HX112" i="2"/>
  <c r="HW112" i="2"/>
  <c r="HV112" i="2"/>
  <c r="HZ111" i="2"/>
  <c r="HX111" i="2"/>
  <c r="HV111" i="2"/>
  <c r="HW111" i="2" s="1"/>
  <c r="HZ110" i="2"/>
  <c r="HX110" i="2"/>
  <c r="HV110" i="2"/>
  <c r="HW110" i="2" s="1"/>
  <c r="HZ109" i="2"/>
  <c r="HX109" i="2"/>
  <c r="HV109" i="2"/>
  <c r="HW109" i="2" s="1"/>
  <c r="HZ108" i="2"/>
  <c r="HX108" i="2"/>
  <c r="HV108" i="2"/>
  <c r="HW108" i="2" s="1"/>
  <c r="HZ107" i="2"/>
  <c r="HX107" i="2"/>
  <c r="HV107" i="2"/>
  <c r="HW107" i="2" s="1"/>
  <c r="HZ106" i="2"/>
  <c r="HX106" i="2"/>
  <c r="HV106" i="2"/>
  <c r="HW106" i="2" s="1"/>
  <c r="HZ105" i="2"/>
  <c r="HX105" i="2"/>
  <c r="HV105" i="2"/>
  <c r="HW105" i="2" s="1"/>
  <c r="HZ104" i="2"/>
  <c r="HX104" i="2"/>
  <c r="HV104" i="2"/>
  <c r="HW104" i="2" s="1"/>
  <c r="HZ103" i="2"/>
  <c r="HX103" i="2"/>
  <c r="HV103" i="2"/>
  <c r="HW103" i="2" s="1"/>
  <c r="HZ102" i="2"/>
  <c r="HX102" i="2"/>
  <c r="HW102" i="2"/>
  <c r="HV102" i="2"/>
  <c r="HZ101" i="2"/>
  <c r="HX101" i="2"/>
  <c r="HV101" i="2"/>
  <c r="HW101" i="2" s="1"/>
  <c r="HZ100" i="2"/>
  <c r="HX100" i="2"/>
  <c r="HV100" i="2"/>
  <c r="HW100" i="2" s="1"/>
  <c r="HZ99" i="2"/>
  <c r="HX99" i="2"/>
  <c r="HV99" i="2"/>
  <c r="HW99" i="2" s="1"/>
  <c r="HZ98" i="2"/>
  <c r="HX98" i="2"/>
  <c r="HV98" i="2"/>
  <c r="HW98" i="2" s="1"/>
  <c r="HZ97" i="2"/>
  <c r="HX97" i="2"/>
  <c r="HV97" i="2"/>
  <c r="HW97" i="2" s="1"/>
  <c r="HZ96" i="2"/>
  <c r="HX96" i="2"/>
  <c r="HV96" i="2"/>
  <c r="HW96" i="2" s="1"/>
  <c r="HZ95" i="2"/>
  <c r="HX95" i="2"/>
  <c r="HV95" i="2"/>
  <c r="HW95" i="2" s="1"/>
  <c r="HZ94" i="2"/>
  <c r="HX94" i="2"/>
  <c r="HV94" i="2"/>
  <c r="HW94" i="2" s="1"/>
  <c r="HZ93" i="2"/>
  <c r="HX93" i="2"/>
  <c r="HV93" i="2"/>
  <c r="HW93" i="2" s="1"/>
  <c r="HZ92" i="2"/>
  <c r="HX92" i="2"/>
  <c r="HW92" i="2"/>
  <c r="HV92" i="2"/>
  <c r="HZ91" i="2"/>
  <c r="HX91" i="2"/>
  <c r="HV91" i="2"/>
  <c r="HW91" i="2" s="1"/>
  <c r="HZ90" i="2"/>
  <c r="HX90" i="2"/>
  <c r="HV90" i="2"/>
  <c r="HW90" i="2" s="1"/>
  <c r="HZ89" i="2"/>
  <c r="HX89" i="2"/>
  <c r="HV89" i="2"/>
  <c r="HW89" i="2" s="1"/>
  <c r="HZ88" i="2"/>
  <c r="HX88" i="2"/>
  <c r="HV88" i="2"/>
  <c r="HW88" i="2" s="1"/>
  <c r="HZ87" i="2"/>
  <c r="HX87" i="2"/>
  <c r="HV87" i="2"/>
  <c r="HW87" i="2" s="1"/>
  <c r="HZ86" i="2"/>
  <c r="HX86" i="2"/>
  <c r="HV86" i="2"/>
  <c r="HW86" i="2" s="1"/>
  <c r="HZ85" i="2"/>
  <c r="HX85" i="2"/>
  <c r="HV85" i="2"/>
  <c r="HW85" i="2" s="1"/>
  <c r="HZ84" i="2"/>
  <c r="HX84" i="2"/>
  <c r="HV84" i="2"/>
  <c r="HW84" i="2" s="1"/>
  <c r="HZ83" i="2"/>
  <c r="HX83" i="2"/>
  <c r="HV83" i="2"/>
  <c r="HW83" i="2" s="1"/>
  <c r="HZ82" i="2"/>
  <c r="HX82" i="2"/>
  <c r="HV82" i="2"/>
  <c r="HW82" i="2" s="1"/>
  <c r="HZ81" i="2"/>
  <c r="HX81" i="2"/>
  <c r="HV81" i="2"/>
  <c r="HW81" i="2" s="1"/>
  <c r="HZ80" i="2"/>
  <c r="HX80" i="2"/>
  <c r="HW80" i="2"/>
  <c r="HV80" i="2"/>
  <c r="HZ79" i="2"/>
  <c r="HX79" i="2"/>
  <c r="HV79" i="2"/>
  <c r="HW79" i="2" s="1"/>
  <c r="HZ78" i="2"/>
  <c r="HX78" i="2"/>
  <c r="HV78" i="2"/>
  <c r="HW78" i="2" s="1"/>
  <c r="HZ77" i="2"/>
  <c r="HX77" i="2"/>
  <c r="HV77" i="2"/>
  <c r="HW77" i="2" s="1"/>
  <c r="HZ76" i="2"/>
  <c r="HX76" i="2"/>
  <c r="HV76" i="2"/>
  <c r="HW76" i="2" s="1"/>
  <c r="HZ75" i="2"/>
  <c r="HX75" i="2"/>
  <c r="HV75" i="2"/>
  <c r="HW75" i="2" s="1"/>
  <c r="HZ74" i="2"/>
  <c r="HX74" i="2"/>
  <c r="HV74" i="2"/>
  <c r="HW74" i="2" s="1"/>
  <c r="HZ73" i="2"/>
  <c r="HX73" i="2"/>
  <c r="HV73" i="2"/>
  <c r="HW73" i="2" s="1"/>
  <c r="HZ72" i="2"/>
  <c r="HX72" i="2"/>
  <c r="HV72" i="2"/>
  <c r="HW72" i="2" s="1"/>
  <c r="HZ71" i="2"/>
  <c r="HX71" i="2"/>
  <c r="HV71" i="2"/>
  <c r="HW71" i="2" s="1"/>
  <c r="HZ70" i="2"/>
  <c r="HX70" i="2"/>
  <c r="HW70" i="2"/>
  <c r="HV70" i="2"/>
  <c r="HZ69" i="2"/>
  <c r="HX69" i="2"/>
  <c r="HV69" i="2"/>
  <c r="HW69" i="2" s="1"/>
  <c r="HZ68" i="2"/>
  <c r="HX68" i="2"/>
  <c r="HV68" i="2"/>
  <c r="HW68" i="2" s="1"/>
  <c r="HZ67" i="2"/>
  <c r="HX67" i="2"/>
  <c r="HV67" i="2"/>
  <c r="HW67" i="2" s="1"/>
  <c r="HZ66" i="2"/>
  <c r="HX66" i="2"/>
  <c r="HV66" i="2"/>
  <c r="HW66" i="2" s="1"/>
  <c r="HZ65" i="2"/>
  <c r="HX65" i="2"/>
  <c r="HV65" i="2"/>
  <c r="HW65" i="2" s="1"/>
  <c r="HZ64" i="2"/>
  <c r="HX64" i="2"/>
  <c r="HV64" i="2"/>
  <c r="HW64" i="2" s="1"/>
  <c r="HZ63" i="2"/>
  <c r="HX63" i="2"/>
  <c r="HV63" i="2"/>
  <c r="HW63" i="2" s="1"/>
  <c r="HZ62" i="2"/>
  <c r="HX62" i="2"/>
  <c r="HV62" i="2"/>
  <c r="HW62" i="2" s="1"/>
  <c r="HZ61" i="2"/>
  <c r="HX61" i="2"/>
  <c r="HV61" i="2"/>
  <c r="HW61" i="2" s="1"/>
  <c r="HZ60" i="2"/>
  <c r="HX60" i="2"/>
  <c r="HW60" i="2"/>
  <c r="HV60" i="2"/>
  <c r="HZ59" i="2"/>
  <c r="HX59" i="2"/>
  <c r="HV59" i="2"/>
  <c r="HW59" i="2" s="1"/>
  <c r="HZ58" i="2"/>
  <c r="HX58" i="2"/>
  <c r="HV58" i="2"/>
  <c r="HW58" i="2" s="1"/>
  <c r="HZ57" i="2"/>
  <c r="HX57" i="2"/>
  <c r="HV57" i="2"/>
  <c r="HW57" i="2" s="1"/>
  <c r="HZ56" i="2"/>
  <c r="HX56" i="2"/>
  <c r="HV56" i="2"/>
  <c r="HW56" i="2" s="1"/>
  <c r="HZ55" i="2"/>
  <c r="HX55" i="2"/>
  <c r="HV55" i="2"/>
  <c r="HW55" i="2" s="1"/>
  <c r="HZ54" i="2"/>
  <c r="HX54" i="2"/>
  <c r="HV54" i="2"/>
  <c r="HW54" i="2" s="1"/>
  <c r="HZ53" i="2"/>
  <c r="HX53" i="2"/>
  <c r="HV53" i="2"/>
  <c r="HW53" i="2" s="1"/>
  <c r="HZ52" i="2"/>
  <c r="HX52" i="2"/>
  <c r="HV52" i="2"/>
  <c r="HW52" i="2" s="1"/>
  <c r="HZ51" i="2"/>
  <c r="HX51" i="2"/>
  <c r="HV51" i="2"/>
  <c r="HW51" i="2" s="1"/>
  <c r="HZ50" i="2"/>
  <c r="HX50" i="2"/>
  <c r="HV50" i="2"/>
  <c r="HW50" i="2" s="1"/>
  <c r="HZ49" i="2"/>
  <c r="HX49" i="2"/>
  <c r="HV49" i="2"/>
  <c r="HW49" i="2" s="1"/>
  <c r="HZ48" i="2"/>
  <c r="HX48" i="2"/>
  <c r="HW48" i="2"/>
  <c r="HV48" i="2"/>
  <c r="HZ47" i="2"/>
  <c r="HX47" i="2"/>
  <c r="HV47" i="2"/>
  <c r="HW47" i="2" s="1"/>
  <c r="HZ46" i="2"/>
  <c r="HX46" i="2"/>
  <c r="HV46" i="2"/>
  <c r="HW46" i="2" s="1"/>
  <c r="HZ45" i="2"/>
  <c r="HX45" i="2"/>
  <c r="HV45" i="2"/>
  <c r="HW45" i="2" s="1"/>
  <c r="HZ44" i="2"/>
  <c r="HX44" i="2"/>
  <c r="HW44" i="2"/>
  <c r="HV44" i="2"/>
  <c r="HZ43" i="2"/>
  <c r="HX43" i="2"/>
  <c r="HV43" i="2"/>
  <c r="HW43" i="2" s="1"/>
  <c r="HZ42" i="2"/>
  <c r="HX42" i="2"/>
  <c r="HV42" i="2"/>
  <c r="HW42" i="2" s="1"/>
  <c r="HZ41" i="2"/>
  <c r="HX41" i="2"/>
  <c r="HV41" i="2"/>
  <c r="HW41" i="2" s="1"/>
  <c r="HZ40" i="2"/>
  <c r="HX40" i="2"/>
  <c r="HW40" i="2"/>
  <c r="HV40" i="2"/>
  <c r="HZ39" i="2"/>
  <c r="HX39" i="2"/>
  <c r="HV39" i="2"/>
  <c r="HW39" i="2" s="1"/>
  <c r="HZ38" i="2"/>
  <c r="HX38" i="2"/>
  <c r="HV38" i="2"/>
  <c r="HW38" i="2" s="1"/>
  <c r="HZ37" i="2"/>
  <c r="HX37" i="2"/>
  <c r="HV37" i="2"/>
  <c r="HW37" i="2" s="1"/>
  <c r="HZ36" i="2"/>
  <c r="HX36" i="2"/>
  <c r="HW36" i="2"/>
  <c r="HV36" i="2"/>
  <c r="HZ35" i="2"/>
  <c r="HX35" i="2"/>
  <c r="HV35" i="2"/>
  <c r="HW35" i="2" s="1"/>
  <c r="HZ34" i="2"/>
  <c r="HX34" i="2"/>
  <c r="HV34" i="2"/>
  <c r="HW34" i="2" s="1"/>
  <c r="HZ33" i="2"/>
  <c r="HX33" i="2"/>
  <c r="HV33" i="2"/>
  <c r="HW33" i="2" s="1"/>
  <c r="HZ32" i="2"/>
  <c r="HX32" i="2"/>
  <c r="HW32" i="2"/>
  <c r="HV32" i="2"/>
  <c r="HZ31" i="2"/>
  <c r="HX31" i="2"/>
  <c r="HV31" i="2"/>
  <c r="HW31" i="2" s="1"/>
  <c r="HZ30" i="2"/>
  <c r="HX30" i="2"/>
  <c r="HV30" i="2"/>
  <c r="HW30" i="2" s="1"/>
  <c r="HZ29" i="2"/>
  <c r="HX29" i="2"/>
  <c r="HV29" i="2"/>
  <c r="HW29" i="2" s="1"/>
  <c r="HZ28" i="2"/>
  <c r="HX28" i="2"/>
  <c r="HW28" i="2"/>
  <c r="HV28" i="2"/>
  <c r="HZ27" i="2"/>
  <c r="HX27" i="2"/>
  <c r="HV27" i="2"/>
  <c r="HW27" i="2" s="1"/>
  <c r="HZ26" i="2"/>
  <c r="HX26" i="2"/>
  <c r="HV26" i="2"/>
  <c r="HW26" i="2" s="1"/>
  <c r="HZ25" i="2"/>
  <c r="HX25" i="2"/>
  <c r="HV25" i="2"/>
  <c r="HW25" i="2" s="1"/>
  <c r="HZ24" i="2"/>
  <c r="HX24" i="2"/>
  <c r="HW24" i="2"/>
  <c r="HV24" i="2"/>
  <c r="HZ23" i="2"/>
  <c r="HX23" i="2"/>
  <c r="HV23" i="2"/>
  <c r="HW23" i="2" s="1"/>
  <c r="HZ22" i="2"/>
  <c r="HX22" i="2"/>
  <c r="HV22" i="2"/>
  <c r="HW22" i="2" s="1"/>
  <c r="HZ21" i="2"/>
  <c r="HX21" i="2"/>
  <c r="HV21" i="2"/>
  <c r="HW21" i="2" s="1"/>
  <c r="HZ20" i="2"/>
  <c r="HX20" i="2"/>
  <c r="HW20" i="2"/>
  <c r="HV20" i="2"/>
  <c r="HZ19" i="2"/>
  <c r="HX19" i="2"/>
  <c r="HV19" i="2"/>
  <c r="HW19" i="2" s="1"/>
  <c r="HZ18" i="2"/>
  <c r="HX18" i="2"/>
  <c r="HV18" i="2"/>
  <c r="HW18" i="2" s="1"/>
  <c r="HZ17" i="2"/>
  <c r="HX17" i="2"/>
  <c r="HV17" i="2"/>
  <c r="HW17" i="2" s="1"/>
  <c r="HZ16" i="2"/>
  <c r="HX16" i="2"/>
  <c r="HW16" i="2"/>
  <c r="HV16" i="2"/>
  <c r="HZ15" i="2"/>
  <c r="HX15" i="2"/>
  <c r="HV15" i="2"/>
  <c r="HW15" i="2" s="1"/>
  <c r="HZ14" i="2"/>
  <c r="HX14" i="2"/>
  <c r="HV14" i="2"/>
  <c r="HW14" i="2" s="1"/>
  <c r="HZ13" i="2"/>
  <c r="HX13" i="2"/>
  <c r="HV13" i="2"/>
  <c r="HW13" i="2" s="1"/>
  <c r="HZ12" i="2"/>
  <c r="HX12" i="2"/>
  <c r="HW12" i="2"/>
  <c r="HV12" i="2"/>
  <c r="HZ11" i="2"/>
  <c r="HX11" i="2"/>
  <c r="HV11" i="2"/>
  <c r="HW11" i="2" s="1"/>
  <c r="HZ10" i="2"/>
  <c r="HX10" i="2"/>
  <c r="HV10" i="2"/>
  <c r="HW10" i="2" s="1"/>
  <c r="HZ9" i="2"/>
  <c r="HX9" i="2"/>
  <c r="HV9" i="2"/>
  <c r="HW9" i="2" s="1"/>
  <c r="HZ8" i="2"/>
  <c r="HX8" i="2"/>
  <c r="HV8" i="2"/>
  <c r="HW8" i="2" s="1"/>
  <c r="HZ7" i="2"/>
  <c r="HX7" i="2"/>
  <c r="HV7" i="2"/>
  <c r="HW7" i="2" s="1"/>
  <c r="HZ6" i="2"/>
  <c r="HX6" i="2"/>
  <c r="HV6" i="2"/>
  <c r="HW6" i="2" s="1"/>
  <c r="HZ5" i="2"/>
  <c r="HX5" i="2"/>
  <c r="HV5" i="2"/>
  <c r="HW5" i="2" s="1"/>
  <c r="HM217" i="2"/>
  <c r="HK217" i="2"/>
  <c r="HI217" i="2"/>
  <c r="HJ217" i="2" s="1"/>
  <c r="HM216" i="2"/>
  <c r="HK216" i="2"/>
  <c r="HI216" i="2"/>
  <c r="HJ216" i="2" s="1"/>
  <c r="HM215" i="2"/>
  <c r="HK215" i="2"/>
  <c r="HI215" i="2"/>
  <c r="HJ215" i="2" s="1"/>
  <c r="HM214" i="2"/>
  <c r="HK214" i="2"/>
  <c r="HJ214" i="2"/>
  <c r="HI214" i="2"/>
  <c r="HM213" i="2"/>
  <c r="HK213" i="2"/>
  <c r="HI213" i="2"/>
  <c r="HJ213" i="2" s="1"/>
  <c r="HM212" i="2"/>
  <c r="HK212" i="2"/>
  <c r="HI212" i="2"/>
  <c r="HJ212" i="2" s="1"/>
  <c r="HM211" i="2"/>
  <c r="HK211" i="2"/>
  <c r="HI211" i="2"/>
  <c r="HJ211" i="2" s="1"/>
  <c r="HM210" i="2"/>
  <c r="HK210" i="2"/>
  <c r="HI210" i="2"/>
  <c r="HJ210" i="2" s="1"/>
  <c r="HM209" i="2"/>
  <c r="HK209" i="2"/>
  <c r="HI209" i="2"/>
  <c r="HJ209" i="2" s="1"/>
  <c r="HM208" i="2"/>
  <c r="HK208" i="2"/>
  <c r="HJ208" i="2"/>
  <c r="HI208" i="2"/>
  <c r="HM207" i="2"/>
  <c r="HK207" i="2"/>
  <c r="HI207" i="2"/>
  <c r="HJ207" i="2" s="1"/>
  <c r="HM206" i="2"/>
  <c r="HK206" i="2"/>
  <c r="HI206" i="2"/>
  <c r="HJ206" i="2" s="1"/>
  <c r="HM205" i="2"/>
  <c r="HK205" i="2"/>
  <c r="HI205" i="2"/>
  <c r="HJ205" i="2" s="1"/>
  <c r="HM204" i="2"/>
  <c r="HK204" i="2"/>
  <c r="HI204" i="2"/>
  <c r="HJ204" i="2" s="1"/>
  <c r="HM203" i="2"/>
  <c r="HK203" i="2"/>
  <c r="HI203" i="2"/>
  <c r="HJ203" i="2" s="1"/>
  <c r="HM202" i="2"/>
  <c r="HK202" i="2"/>
  <c r="HI202" i="2"/>
  <c r="HJ202" i="2" s="1"/>
  <c r="HM201" i="2"/>
  <c r="HK201" i="2"/>
  <c r="HI201" i="2"/>
  <c r="HJ201" i="2" s="1"/>
  <c r="HM200" i="2"/>
  <c r="HK200" i="2"/>
  <c r="HI200" i="2"/>
  <c r="HJ200" i="2" s="1"/>
  <c r="HM199" i="2"/>
  <c r="HK199" i="2"/>
  <c r="HI199" i="2"/>
  <c r="HJ199" i="2" s="1"/>
  <c r="HM198" i="2"/>
  <c r="HK198" i="2"/>
  <c r="HJ198" i="2"/>
  <c r="HI198" i="2"/>
  <c r="HM197" i="2"/>
  <c r="HK197" i="2"/>
  <c r="HI197" i="2"/>
  <c r="HJ197" i="2" s="1"/>
  <c r="HM196" i="2"/>
  <c r="HK196" i="2"/>
  <c r="HI196" i="2"/>
  <c r="HJ196" i="2" s="1"/>
  <c r="HM195" i="2"/>
  <c r="HK195" i="2"/>
  <c r="HI195" i="2"/>
  <c r="HJ195" i="2" s="1"/>
  <c r="HM194" i="2"/>
  <c r="HK194" i="2"/>
  <c r="HI194" i="2"/>
  <c r="HJ194" i="2" s="1"/>
  <c r="HM193" i="2"/>
  <c r="HK193" i="2"/>
  <c r="HI193" i="2"/>
  <c r="HJ193" i="2" s="1"/>
  <c r="HM192" i="2"/>
  <c r="HK192" i="2"/>
  <c r="HJ192" i="2"/>
  <c r="HI192" i="2"/>
  <c r="HM191" i="2"/>
  <c r="HK191" i="2"/>
  <c r="HI191" i="2"/>
  <c r="HJ191" i="2" s="1"/>
  <c r="HM190" i="2"/>
  <c r="HK190" i="2"/>
  <c r="HI190" i="2"/>
  <c r="HJ190" i="2" s="1"/>
  <c r="HM189" i="2"/>
  <c r="HK189" i="2"/>
  <c r="HI189" i="2"/>
  <c r="HJ189" i="2" s="1"/>
  <c r="HM188" i="2"/>
  <c r="HK188" i="2"/>
  <c r="HI188" i="2"/>
  <c r="HJ188" i="2" s="1"/>
  <c r="HM187" i="2"/>
  <c r="HK187" i="2"/>
  <c r="HI187" i="2"/>
  <c r="HJ187" i="2" s="1"/>
  <c r="HM186" i="2"/>
  <c r="HK186" i="2"/>
  <c r="HI186" i="2"/>
  <c r="HJ186" i="2" s="1"/>
  <c r="HM185" i="2"/>
  <c r="HK185" i="2"/>
  <c r="HI185" i="2"/>
  <c r="HJ185" i="2" s="1"/>
  <c r="HM184" i="2"/>
  <c r="HK184" i="2"/>
  <c r="HI184" i="2"/>
  <c r="HJ184" i="2" s="1"/>
  <c r="HM183" i="2"/>
  <c r="HK183" i="2"/>
  <c r="HI183" i="2"/>
  <c r="HJ183" i="2" s="1"/>
  <c r="HM182" i="2"/>
  <c r="HK182" i="2"/>
  <c r="HJ182" i="2"/>
  <c r="HI182" i="2"/>
  <c r="HM181" i="2"/>
  <c r="HK181" i="2"/>
  <c r="HI181" i="2"/>
  <c r="HJ181" i="2" s="1"/>
  <c r="HM180" i="2"/>
  <c r="HK180" i="2"/>
  <c r="HI180" i="2"/>
  <c r="HJ180" i="2" s="1"/>
  <c r="HM179" i="2"/>
  <c r="HK179" i="2"/>
  <c r="HI179" i="2"/>
  <c r="HJ179" i="2" s="1"/>
  <c r="HM178" i="2"/>
  <c r="HK178" i="2"/>
  <c r="HI178" i="2"/>
  <c r="HJ178" i="2" s="1"/>
  <c r="HM177" i="2"/>
  <c r="HK177" i="2"/>
  <c r="HI177" i="2"/>
  <c r="HJ177" i="2" s="1"/>
  <c r="HM176" i="2"/>
  <c r="HK176" i="2"/>
  <c r="HJ176" i="2"/>
  <c r="HI176" i="2"/>
  <c r="HM175" i="2"/>
  <c r="HK175" i="2"/>
  <c r="HI175" i="2"/>
  <c r="HJ175" i="2" s="1"/>
  <c r="HM174" i="2"/>
  <c r="HK174" i="2"/>
  <c r="HI174" i="2"/>
  <c r="HJ174" i="2" s="1"/>
  <c r="HM173" i="2"/>
  <c r="HK173" i="2"/>
  <c r="HI173" i="2"/>
  <c r="HJ173" i="2" s="1"/>
  <c r="HM172" i="2"/>
  <c r="HK172" i="2"/>
  <c r="HI172" i="2"/>
  <c r="HJ172" i="2" s="1"/>
  <c r="HM171" i="2"/>
  <c r="HK171" i="2"/>
  <c r="HI171" i="2"/>
  <c r="HJ171" i="2" s="1"/>
  <c r="HM170" i="2"/>
  <c r="HK170" i="2"/>
  <c r="HI170" i="2"/>
  <c r="HJ170" i="2" s="1"/>
  <c r="HM169" i="2"/>
  <c r="HK169" i="2"/>
  <c r="HI169" i="2"/>
  <c r="HJ169" i="2" s="1"/>
  <c r="HM168" i="2"/>
  <c r="HK168" i="2"/>
  <c r="HI168" i="2"/>
  <c r="HJ168" i="2" s="1"/>
  <c r="HM167" i="2"/>
  <c r="HK167" i="2"/>
  <c r="HI167" i="2"/>
  <c r="HJ167" i="2" s="1"/>
  <c r="HM166" i="2"/>
  <c r="HK166" i="2"/>
  <c r="HJ166" i="2"/>
  <c r="HI166" i="2"/>
  <c r="HM165" i="2"/>
  <c r="HK165" i="2"/>
  <c r="HI165" i="2"/>
  <c r="HJ165" i="2" s="1"/>
  <c r="HM164" i="2"/>
  <c r="HK164" i="2"/>
  <c r="HI164" i="2"/>
  <c r="HJ164" i="2" s="1"/>
  <c r="HM163" i="2"/>
  <c r="HK163" i="2"/>
  <c r="HI163" i="2"/>
  <c r="HJ163" i="2" s="1"/>
  <c r="HM162" i="2"/>
  <c r="HK162" i="2"/>
  <c r="HI162" i="2"/>
  <c r="HJ162" i="2" s="1"/>
  <c r="HM161" i="2"/>
  <c r="HK161" i="2"/>
  <c r="HI161" i="2"/>
  <c r="HJ161" i="2" s="1"/>
  <c r="HM160" i="2"/>
  <c r="HK160" i="2"/>
  <c r="HJ160" i="2"/>
  <c r="HI160" i="2"/>
  <c r="HM159" i="2"/>
  <c r="HK159" i="2"/>
  <c r="HI159" i="2"/>
  <c r="HJ159" i="2" s="1"/>
  <c r="HM158" i="2"/>
  <c r="HK158" i="2"/>
  <c r="HI158" i="2"/>
  <c r="HJ158" i="2" s="1"/>
  <c r="HM157" i="2"/>
  <c r="HK157" i="2"/>
  <c r="HI157" i="2"/>
  <c r="HJ157" i="2" s="1"/>
  <c r="HM156" i="2"/>
  <c r="HK156" i="2"/>
  <c r="HI156" i="2"/>
  <c r="HJ156" i="2" s="1"/>
  <c r="HM155" i="2"/>
  <c r="HK155" i="2"/>
  <c r="HI155" i="2"/>
  <c r="HJ155" i="2" s="1"/>
  <c r="HM154" i="2"/>
  <c r="HK154" i="2"/>
  <c r="HI154" i="2"/>
  <c r="HJ154" i="2" s="1"/>
  <c r="HM153" i="2"/>
  <c r="HK153" i="2"/>
  <c r="HI153" i="2"/>
  <c r="HJ153" i="2" s="1"/>
  <c r="HM152" i="2"/>
  <c r="HK152" i="2"/>
  <c r="HI152" i="2"/>
  <c r="HJ152" i="2" s="1"/>
  <c r="HM151" i="2"/>
  <c r="HK151" i="2"/>
  <c r="HI151" i="2"/>
  <c r="HJ151" i="2" s="1"/>
  <c r="HM150" i="2"/>
  <c r="HK150" i="2"/>
  <c r="HJ150" i="2"/>
  <c r="HI150" i="2"/>
  <c r="HM149" i="2"/>
  <c r="HK149" i="2"/>
  <c r="HI149" i="2"/>
  <c r="HJ149" i="2" s="1"/>
  <c r="HM148" i="2"/>
  <c r="HK148" i="2"/>
  <c r="HI148" i="2"/>
  <c r="HJ148" i="2" s="1"/>
  <c r="HM147" i="2"/>
  <c r="HK147" i="2"/>
  <c r="HI147" i="2"/>
  <c r="HJ147" i="2" s="1"/>
  <c r="HM146" i="2"/>
  <c r="HK146" i="2"/>
  <c r="HI146" i="2"/>
  <c r="HJ146" i="2" s="1"/>
  <c r="HM145" i="2"/>
  <c r="HK145" i="2"/>
  <c r="HI145" i="2"/>
  <c r="HJ145" i="2" s="1"/>
  <c r="HM144" i="2"/>
  <c r="HK144" i="2"/>
  <c r="HJ144" i="2"/>
  <c r="HI144" i="2"/>
  <c r="HM143" i="2"/>
  <c r="HK143" i="2"/>
  <c r="HI143" i="2"/>
  <c r="HJ143" i="2" s="1"/>
  <c r="HM142" i="2"/>
  <c r="HK142" i="2"/>
  <c r="HI142" i="2"/>
  <c r="HJ142" i="2" s="1"/>
  <c r="HM141" i="2"/>
  <c r="HK141" i="2"/>
  <c r="HI141" i="2"/>
  <c r="HJ141" i="2" s="1"/>
  <c r="HM140" i="2"/>
  <c r="HK140" i="2"/>
  <c r="HI140" i="2"/>
  <c r="HJ140" i="2" s="1"/>
  <c r="HM139" i="2"/>
  <c r="HK139" i="2"/>
  <c r="HI139" i="2"/>
  <c r="HJ139" i="2" s="1"/>
  <c r="HM138" i="2"/>
  <c r="HK138" i="2"/>
  <c r="HI138" i="2"/>
  <c r="HJ138" i="2" s="1"/>
  <c r="HM137" i="2"/>
  <c r="HK137" i="2"/>
  <c r="HI137" i="2"/>
  <c r="HJ137" i="2" s="1"/>
  <c r="HM136" i="2"/>
  <c r="HK136" i="2"/>
  <c r="HI136" i="2"/>
  <c r="HJ136" i="2" s="1"/>
  <c r="HM135" i="2"/>
  <c r="HK135" i="2"/>
  <c r="HI135" i="2"/>
  <c r="HJ135" i="2" s="1"/>
  <c r="HM134" i="2"/>
  <c r="HK134" i="2"/>
  <c r="HJ134" i="2"/>
  <c r="HI134" i="2"/>
  <c r="HM133" i="2"/>
  <c r="HK133" i="2"/>
  <c r="HI133" i="2"/>
  <c r="HJ133" i="2" s="1"/>
  <c r="HM132" i="2"/>
  <c r="HK132" i="2"/>
  <c r="HI132" i="2"/>
  <c r="HJ132" i="2" s="1"/>
  <c r="HM131" i="2"/>
  <c r="HK131" i="2"/>
  <c r="HI131" i="2"/>
  <c r="HJ131" i="2" s="1"/>
  <c r="HM130" i="2"/>
  <c r="HK130" i="2"/>
  <c r="HI130" i="2"/>
  <c r="HJ130" i="2" s="1"/>
  <c r="HM129" i="2"/>
  <c r="HK129" i="2"/>
  <c r="HI129" i="2"/>
  <c r="HJ129" i="2" s="1"/>
  <c r="HM128" i="2"/>
  <c r="HK128" i="2"/>
  <c r="HJ128" i="2"/>
  <c r="HI128" i="2"/>
  <c r="HM127" i="2"/>
  <c r="HK127" i="2"/>
  <c r="HI127" i="2"/>
  <c r="HJ127" i="2" s="1"/>
  <c r="HM126" i="2"/>
  <c r="HK126" i="2"/>
  <c r="HI126" i="2"/>
  <c r="HJ126" i="2" s="1"/>
  <c r="HM125" i="2"/>
  <c r="HK125" i="2"/>
  <c r="HI125" i="2"/>
  <c r="HJ125" i="2" s="1"/>
  <c r="HM124" i="2"/>
  <c r="HK124" i="2"/>
  <c r="HI124" i="2"/>
  <c r="HJ124" i="2" s="1"/>
  <c r="HM123" i="2"/>
  <c r="HK123" i="2"/>
  <c r="HI123" i="2"/>
  <c r="HJ123" i="2" s="1"/>
  <c r="HM122" i="2"/>
  <c r="HK122" i="2"/>
  <c r="HI122" i="2"/>
  <c r="HJ122" i="2" s="1"/>
  <c r="HM121" i="2"/>
  <c r="HK121" i="2"/>
  <c r="HI121" i="2"/>
  <c r="HJ121" i="2" s="1"/>
  <c r="HM120" i="2"/>
  <c r="HK120" i="2"/>
  <c r="HI120" i="2"/>
  <c r="HJ120" i="2" s="1"/>
  <c r="HM119" i="2"/>
  <c r="HK119" i="2"/>
  <c r="HI119" i="2"/>
  <c r="HJ119" i="2" s="1"/>
  <c r="HM118" i="2"/>
  <c r="HK118" i="2"/>
  <c r="HJ118" i="2"/>
  <c r="HI118" i="2"/>
  <c r="HM117" i="2"/>
  <c r="HK117" i="2"/>
  <c r="HI117" i="2"/>
  <c r="HJ117" i="2" s="1"/>
  <c r="HM116" i="2"/>
  <c r="HK116" i="2"/>
  <c r="HI116" i="2"/>
  <c r="HJ116" i="2" s="1"/>
  <c r="HM115" i="2"/>
  <c r="HK115" i="2"/>
  <c r="HI115" i="2"/>
  <c r="HJ115" i="2" s="1"/>
  <c r="HM114" i="2"/>
  <c r="HK114" i="2"/>
  <c r="HI114" i="2"/>
  <c r="HJ114" i="2" s="1"/>
  <c r="HM113" i="2"/>
  <c r="HK113" i="2"/>
  <c r="HI113" i="2"/>
  <c r="HJ113" i="2" s="1"/>
  <c r="HM112" i="2"/>
  <c r="HK112" i="2"/>
  <c r="HJ112" i="2"/>
  <c r="HI112" i="2"/>
  <c r="HM111" i="2"/>
  <c r="HK111" i="2"/>
  <c r="HI111" i="2"/>
  <c r="HJ111" i="2" s="1"/>
  <c r="HM110" i="2"/>
  <c r="HK110" i="2"/>
  <c r="HI110" i="2"/>
  <c r="HJ110" i="2" s="1"/>
  <c r="HM109" i="2"/>
  <c r="HK109" i="2"/>
  <c r="HI109" i="2"/>
  <c r="HJ109" i="2" s="1"/>
  <c r="HM108" i="2"/>
  <c r="HK108" i="2"/>
  <c r="HI108" i="2"/>
  <c r="HJ108" i="2" s="1"/>
  <c r="HM107" i="2"/>
  <c r="HK107" i="2"/>
  <c r="HI107" i="2"/>
  <c r="HJ107" i="2" s="1"/>
  <c r="HM106" i="2"/>
  <c r="HK106" i="2"/>
  <c r="HI106" i="2"/>
  <c r="HJ106" i="2" s="1"/>
  <c r="HM105" i="2"/>
  <c r="HK105" i="2"/>
  <c r="HI105" i="2"/>
  <c r="HJ105" i="2" s="1"/>
  <c r="HM104" i="2"/>
  <c r="HK104" i="2"/>
  <c r="HI104" i="2"/>
  <c r="HJ104" i="2" s="1"/>
  <c r="HM103" i="2"/>
  <c r="HK103" i="2"/>
  <c r="HI103" i="2"/>
  <c r="HJ103" i="2" s="1"/>
  <c r="HM102" i="2"/>
  <c r="HK102" i="2"/>
  <c r="HJ102" i="2"/>
  <c r="HI102" i="2"/>
  <c r="HM101" i="2"/>
  <c r="HK101" i="2"/>
  <c r="HI101" i="2"/>
  <c r="HJ101" i="2" s="1"/>
  <c r="HM100" i="2"/>
  <c r="HK100" i="2"/>
  <c r="HI100" i="2"/>
  <c r="HJ100" i="2" s="1"/>
  <c r="HM99" i="2"/>
  <c r="HK99" i="2"/>
  <c r="HI99" i="2"/>
  <c r="HJ99" i="2" s="1"/>
  <c r="HM98" i="2"/>
  <c r="HK98" i="2"/>
  <c r="HI98" i="2"/>
  <c r="HJ98" i="2" s="1"/>
  <c r="HM97" i="2"/>
  <c r="HK97" i="2"/>
  <c r="HI97" i="2"/>
  <c r="HJ97" i="2" s="1"/>
  <c r="HM96" i="2"/>
  <c r="HK96" i="2"/>
  <c r="HJ96" i="2"/>
  <c r="HI96" i="2"/>
  <c r="HM95" i="2"/>
  <c r="HK95" i="2"/>
  <c r="HI95" i="2"/>
  <c r="HJ95" i="2" s="1"/>
  <c r="HM94" i="2"/>
  <c r="HK94" i="2"/>
  <c r="HI94" i="2"/>
  <c r="HJ94" i="2" s="1"/>
  <c r="HM93" i="2"/>
  <c r="HK93" i="2"/>
  <c r="HI93" i="2"/>
  <c r="HJ93" i="2" s="1"/>
  <c r="HM92" i="2"/>
  <c r="HK92" i="2"/>
  <c r="HI92" i="2"/>
  <c r="HJ92" i="2" s="1"/>
  <c r="HM91" i="2"/>
  <c r="HK91" i="2"/>
  <c r="HI91" i="2"/>
  <c r="HJ91" i="2" s="1"/>
  <c r="HM90" i="2"/>
  <c r="HK90" i="2"/>
  <c r="HI90" i="2"/>
  <c r="HJ90" i="2" s="1"/>
  <c r="HM89" i="2"/>
  <c r="HK89" i="2"/>
  <c r="HI89" i="2"/>
  <c r="HJ89" i="2" s="1"/>
  <c r="HM88" i="2"/>
  <c r="HK88" i="2"/>
  <c r="HI88" i="2"/>
  <c r="HJ88" i="2" s="1"/>
  <c r="HM87" i="2"/>
  <c r="HK87" i="2"/>
  <c r="HI87" i="2"/>
  <c r="HJ87" i="2" s="1"/>
  <c r="HM86" i="2"/>
  <c r="HK86" i="2"/>
  <c r="HJ86" i="2"/>
  <c r="HI86" i="2"/>
  <c r="HM85" i="2"/>
  <c r="HK85" i="2"/>
  <c r="HI85" i="2"/>
  <c r="HJ85" i="2" s="1"/>
  <c r="HM84" i="2"/>
  <c r="HK84" i="2"/>
  <c r="HI84" i="2"/>
  <c r="HJ84" i="2" s="1"/>
  <c r="HM83" i="2"/>
  <c r="HK83" i="2"/>
  <c r="HI83" i="2"/>
  <c r="HJ83" i="2" s="1"/>
  <c r="HM82" i="2"/>
  <c r="HK82" i="2"/>
  <c r="HI82" i="2"/>
  <c r="HJ82" i="2" s="1"/>
  <c r="HM81" i="2"/>
  <c r="HK81" i="2"/>
  <c r="HI81" i="2"/>
  <c r="HJ81" i="2" s="1"/>
  <c r="HM80" i="2"/>
  <c r="HK80" i="2"/>
  <c r="HJ80" i="2"/>
  <c r="HI80" i="2"/>
  <c r="HM79" i="2"/>
  <c r="HK79" i="2"/>
  <c r="HI79" i="2"/>
  <c r="HJ79" i="2" s="1"/>
  <c r="HM78" i="2"/>
  <c r="HK78" i="2"/>
  <c r="HI78" i="2"/>
  <c r="HJ78" i="2" s="1"/>
  <c r="HM77" i="2"/>
  <c r="HK77" i="2"/>
  <c r="HI77" i="2"/>
  <c r="HJ77" i="2" s="1"/>
  <c r="HM76" i="2"/>
  <c r="HK76" i="2"/>
  <c r="HI76" i="2"/>
  <c r="HJ76" i="2" s="1"/>
  <c r="HM75" i="2"/>
  <c r="HK75" i="2"/>
  <c r="HI75" i="2"/>
  <c r="HJ75" i="2" s="1"/>
  <c r="HM74" i="2"/>
  <c r="HK74" i="2"/>
  <c r="HI74" i="2"/>
  <c r="HJ74" i="2" s="1"/>
  <c r="HM73" i="2"/>
  <c r="HK73" i="2"/>
  <c r="HI73" i="2"/>
  <c r="HJ73" i="2" s="1"/>
  <c r="HM72" i="2"/>
  <c r="HK72" i="2"/>
  <c r="HI72" i="2"/>
  <c r="HJ72" i="2" s="1"/>
  <c r="HM71" i="2"/>
  <c r="HK71" i="2"/>
  <c r="HI71" i="2"/>
  <c r="HJ71" i="2" s="1"/>
  <c r="HM70" i="2"/>
  <c r="HK70" i="2"/>
  <c r="HJ70" i="2"/>
  <c r="HI70" i="2"/>
  <c r="HM69" i="2"/>
  <c r="HK69" i="2"/>
  <c r="HI69" i="2"/>
  <c r="HJ69" i="2" s="1"/>
  <c r="HM68" i="2"/>
  <c r="HK68" i="2"/>
  <c r="HI68" i="2"/>
  <c r="HJ68" i="2" s="1"/>
  <c r="HM67" i="2"/>
  <c r="HK67" i="2"/>
  <c r="HI67" i="2"/>
  <c r="HJ67" i="2" s="1"/>
  <c r="HM66" i="2"/>
  <c r="HK66" i="2"/>
  <c r="HI66" i="2"/>
  <c r="HJ66" i="2" s="1"/>
  <c r="HM65" i="2"/>
  <c r="HK65" i="2"/>
  <c r="HI65" i="2"/>
  <c r="HJ65" i="2" s="1"/>
  <c r="HM64" i="2"/>
  <c r="HK64" i="2"/>
  <c r="HI64" i="2"/>
  <c r="HJ64" i="2" s="1"/>
  <c r="HM63" i="2"/>
  <c r="HK63" i="2"/>
  <c r="HI63" i="2"/>
  <c r="HJ63" i="2" s="1"/>
  <c r="HM62" i="2"/>
  <c r="HK62" i="2"/>
  <c r="HJ62" i="2"/>
  <c r="HI62" i="2"/>
  <c r="HM61" i="2"/>
  <c r="HK61" i="2"/>
  <c r="HI61" i="2"/>
  <c r="HJ61" i="2" s="1"/>
  <c r="HM60" i="2"/>
  <c r="HK60" i="2"/>
  <c r="HI60" i="2"/>
  <c r="HJ60" i="2" s="1"/>
  <c r="HM59" i="2"/>
  <c r="HK59" i="2"/>
  <c r="HI59" i="2"/>
  <c r="HJ59" i="2" s="1"/>
  <c r="HM58" i="2"/>
  <c r="HK58" i="2"/>
  <c r="HI58" i="2"/>
  <c r="HJ58" i="2" s="1"/>
  <c r="HM57" i="2"/>
  <c r="HK57" i="2"/>
  <c r="HI57" i="2"/>
  <c r="HJ57" i="2" s="1"/>
  <c r="HM56" i="2"/>
  <c r="HK56" i="2"/>
  <c r="HI56" i="2"/>
  <c r="HJ56" i="2" s="1"/>
  <c r="HM55" i="2"/>
  <c r="HK55" i="2"/>
  <c r="HI55" i="2"/>
  <c r="HJ55" i="2" s="1"/>
  <c r="HM54" i="2"/>
  <c r="HK54" i="2"/>
  <c r="HI54" i="2"/>
  <c r="HJ54" i="2" s="1"/>
  <c r="HM53" i="2"/>
  <c r="HK53" i="2"/>
  <c r="HI53" i="2"/>
  <c r="HJ53" i="2" s="1"/>
  <c r="HM52" i="2"/>
  <c r="HK52" i="2"/>
  <c r="HJ52" i="2"/>
  <c r="HI52" i="2"/>
  <c r="HM51" i="2"/>
  <c r="HK51" i="2"/>
  <c r="HI51" i="2"/>
  <c r="HJ51" i="2" s="1"/>
  <c r="HM50" i="2"/>
  <c r="HK50" i="2"/>
  <c r="HI50" i="2"/>
  <c r="HJ50" i="2" s="1"/>
  <c r="HM49" i="2"/>
  <c r="HK49" i="2"/>
  <c r="HI49" i="2"/>
  <c r="HJ49" i="2" s="1"/>
  <c r="HM48" i="2"/>
  <c r="HK48" i="2"/>
  <c r="HI48" i="2"/>
  <c r="HJ48" i="2" s="1"/>
  <c r="HM47" i="2"/>
  <c r="HK47" i="2"/>
  <c r="HI47" i="2"/>
  <c r="HJ47" i="2" s="1"/>
  <c r="HM46" i="2"/>
  <c r="HK46" i="2"/>
  <c r="HI46" i="2"/>
  <c r="HJ46" i="2" s="1"/>
  <c r="HM45" i="2"/>
  <c r="HK45" i="2"/>
  <c r="HI45" i="2"/>
  <c r="HJ45" i="2" s="1"/>
  <c r="HM44" i="2"/>
  <c r="HK44" i="2"/>
  <c r="HI44" i="2"/>
  <c r="HJ44" i="2" s="1"/>
  <c r="HM43" i="2"/>
  <c r="HK43" i="2"/>
  <c r="HI43" i="2"/>
  <c r="HJ43" i="2" s="1"/>
  <c r="HM42" i="2"/>
  <c r="HK42" i="2"/>
  <c r="HI42" i="2"/>
  <c r="HJ42" i="2" s="1"/>
  <c r="HM41" i="2"/>
  <c r="HK41" i="2"/>
  <c r="HI41" i="2"/>
  <c r="HJ41" i="2" s="1"/>
  <c r="HM40" i="2"/>
  <c r="HK40" i="2"/>
  <c r="HI40" i="2"/>
  <c r="HJ40" i="2" s="1"/>
  <c r="HM39" i="2"/>
  <c r="HK39" i="2"/>
  <c r="HI39" i="2"/>
  <c r="HJ39" i="2" s="1"/>
  <c r="HM38" i="2"/>
  <c r="HK38" i="2"/>
  <c r="HI38" i="2"/>
  <c r="HJ38" i="2" s="1"/>
  <c r="HM37" i="2"/>
  <c r="HK37" i="2"/>
  <c r="HI37" i="2"/>
  <c r="HJ37" i="2" s="1"/>
  <c r="HM36" i="2"/>
  <c r="HK36" i="2"/>
  <c r="HI36" i="2"/>
  <c r="HJ36" i="2" s="1"/>
  <c r="HM35" i="2"/>
  <c r="HK35" i="2"/>
  <c r="HI35" i="2"/>
  <c r="HJ35" i="2" s="1"/>
  <c r="HM34" i="2"/>
  <c r="HK34" i="2"/>
  <c r="HI34" i="2"/>
  <c r="HJ34" i="2" s="1"/>
  <c r="HM33" i="2"/>
  <c r="HK33" i="2"/>
  <c r="HI33" i="2"/>
  <c r="HJ33" i="2" s="1"/>
  <c r="HM32" i="2"/>
  <c r="HK32" i="2"/>
  <c r="HI32" i="2"/>
  <c r="HJ32" i="2" s="1"/>
  <c r="HM31" i="2"/>
  <c r="HK31" i="2"/>
  <c r="HI31" i="2"/>
  <c r="HJ31" i="2" s="1"/>
  <c r="HM30" i="2"/>
  <c r="HK30" i="2"/>
  <c r="HI30" i="2"/>
  <c r="HJ30" i="2" s="1"/>
  <c r="HM29" i="2"/>
  <c r="HK29" i="2"/>
  <c r="HI29" i="2"/>
  <c r="HJ29" i="2" s="1"/>
  <c r="HM28" i="2"/>
  <c r="HK28" i="2"/>
  <c r="HI28" i="2"/>
  <c r="HJ28" i="2" s="1"/>
  <c r="HM27" i="2"/>
  <c r="HK27" i="2"/>
  <c r="HI27" i="2"/>
  <c r="HJ27" i="2" s="1"/>
  <c r="HM26" i="2"/>
  <c r="HK26" i="2"/>
  <c r="HI26" i="2"/>
  <c r="HJ26" i="2" s="1"/>
  <c r="HM25" i="2"/>
  <c r="HK25" i="2"/>
  <c r="HI25" i="2"/>
  <c r="HJ25" i="2" s="1"/>
  <c r="HM24" i="2"/>
  <c r="HK24" i="2"/>
  <c r="HI24" i="2"/>
  <c r="HJ24" i="2" s="1"/>
  <c r="HM23" i="2"/>
  <c r="HK23" i="2"/>
  <c r="HI23" i="2"/>
  <c r="HJ23" i="2" s="1"/>
  <c r="HM22" i="2"/>
  <c r="HK22" i="2"/>
  <c r="HI22" i="2"/>
  <c r="HJ22" i="2" s="1"/>
  <c r="HM21" i="2"/>
  <c r="HK21" i="2"/>
  <c r="HI21" i="2"/>
  <c r="HJ21" i="2" s="1"/>
  <c r="HM20" i="2"/>
  <c r="HK20" i="2"/>
  <c r="HI20" i="2"/>
  <c r="HJ20" i="2" s="1"/>
  <c r="HM19" i="2"/>
  <c r="HK19" i="2"/>
  <c r="HI19" i="2"/>
  <c r="HJ19" i="2" s="1"/>
  <c r="HM18" i="2"/>
  <c r="HK18" i="2"/>
  <c r="HI18" i="2"/>
  <c r="HJ18" i="2" s="1"/>
  <c r="HM17" i="2"/>
  <c r="HK17" i="2"/>
  <c r="HI17" i="2"/>
  <c r="HJ17" i="2" s="1"/>
  <c r="HM16" i="2"/>
  <c r="HK16" i="2"/>
  <c r="HI16" i="2"/>
  <c r="HJ16" i="2" s="1"/>
  <c r="HM15" i="2"/>
  <c r="HK15" i="2"/>
  <c r="HI15" i="2"/>
  <c r="HJ15" i="2" s="1"/>
  <c r="HM14" i="2"/>
  <c r="HK14" i="2"/>
  <c r="HI14" i="2"/>
  <c r="HJ14" i="2" s="1"/>
  <c r="HM13" i="2"/>
  <c r="HK13" i="2"/>
  <c r="HI13" i="2"/>
  <c r="HJ13" i="2" s="1"/>
  <c r="HM12" i="2"/>
  <c r="HK12" i="2"/>
  <c r="HI12" i="2"/>
  <c r="HJ12" i="2" s="1"/>
  <c r="HM11" i="2"/>
  <c r="HK11" i="2"/>
  <c r="HI11" i="2"/>
  <c r="HJ11" i="2" s="1"/>
  <c r="HM10" i="2"/>
  <c r="HK10" i="2"/>
  <c r="HI10" i="2"/>
  <c r="HJ10" i="2" s="1"/>
  <c r="HM9" i="2"/>
  <c r="HK9" i="2"/>
  <c r="HI9" i="2"/>
  <c r="HJ9" i="2" s="1"/>
  <c r="HM8" i="2"/>
  <c r="HK8" i="2"/>
  <c r="HI8" i="2"/>
  <c r="HJ8" i="2" s="1"/>
  <c r="HM7" i="2"/>
  <c r="HK7" i="2"/>
  <c r="HI7" i="2"/>
  <c r="HJ7" i="2" s="1"/>
  <c r="HM6" i="2"/>
  <c r="HK6" i="2"/>
  <c r="HI6" i="2"/>
  <c r="HJ6" i="2" s="1"/>
  <c r="HM5" i="2"/>
  <c r="HK5" i="2"/>
  <c r="HI5" i="2"/>
  <c r="HJ5" i="2" s="1"/>
  <c r="GZ217" i="2"/>
  <c r="GX217" i="2"/>
  <c r="GV217" i="2"/>
  <c r="GW217" i="2" s="1"/>
  <c r="GZ216" i="2"/>
  <c r="GX216" i="2"/>
  <c r="GV216" i="2"/>
  <c r="GW216" i="2" s="1"/>
  <c r="GZ215" i="2"/>
  <c r="GX215" i="2"/>
  <c r="GV215" i="2"/>
  <c r="GW215" i="2" s="1"/>
  <c r="GZ214" i="2"/>
  <c r="GX214" i="2"/>
  <c r="GW214" i="2"/>
  <c r="GV214" i="2"/>
  <c r="GZ213" i="2"/>
  <c r="GX213" i="2"/>
  <c r="GV213" i="2"/>
  <c r="GW213" i="2" s="1"/>
  <c r="GZ212" i="2"/>
  <c r="GX212" i="2"/>
  <c r="GV212" i="2"/>
  <c r="GW212" i="2" s="1"/>
  <c r="GZ211" i="2"/>
  <c r="GX211" i="2"/>
  <c r="GV211" i="2"/>
  <c r="GW211" i="2" s="1"/>
  <c r="GZ210" i="2"/>
  <c r="GX210" i="2"/>
  <c r="GV210" i="2"/>
  <c r="GW210" i="2" s="1"/>
  <c r="GZ209" i="2"/>
  <c r="GX209" i="2"/>
  <c r="GV209" i="2"/>
  <c r="GW209" i="2" s="1"/>
  <c r="GZ208" i="2"/>
  <c r="GX208" i="2"/>
  <c r="GV208" i="2"/>
  <c r="GW208" i="2" s="1"/>
  <c r="GZ207" i="2"/>
  <c r="GX207" i="2"/>
  <c r="GV207" i="2"/>
  <c r="GW207" i="2" s="1"/>
  <c r="GZ206" i="2"/>
  <c r="GX206" i="2"/>
  <c r="GV206" i="2"/>
  <c r="GW206" i="2" s="1"/>
  <c r="GZ205" i="2"/>
  <c r="GX205" i="2"/>
  <c r="GV205" i="2"/>
  <c r="GW205" i="2" s="1"/>
  <c r="GZ204" i="2"/>
  <c r="GX204" i="2"/>
  <c r="GV204" i="2"/>
  <c r="GW204" i="2" s="1"/>
  <c r="GZ203" i="2"/>
  <c r="GX203" i="2"/>
  <c r="GV203" i="2"/>
  <c r="GW203" i="2" s="1"/>
  <c r="GZ202" i="2"/>
  <c r="GX202" i="2"/>
  <c r="GV202" i="2"/>
  <c r="GW202" i="2" s="1"/>
  <c r="GZ201" i="2"/>
  <c r="GX201" i="2"/>
  <c r="GV201" i="2"/>
  <c r="GW201" i="2" s="1"/>
  <c r="GZ200" i="2"/>
  <c r="GX200" i="2"/>
  <c r="GV200" i="2"/>
  <c r="GW200" i="2" s="1"/>
  <c r="GZ199" i="2"/>
  <c r="GX199" i="2"/>
  <c r="GV199" i="2"/>
  <c r="GW199" i="2" s="1"/>
  <c r="GZ198" i="2"/>
  <c r="GX198" i="2"/>
  <c r="GW198" i="2"/>
  <c r="GV198" i="2"/>
  <c r="GZ197" i="2"/>
  <c r="GX197" i="2"/>
  <c r="GV197" i="2"/>
  <c r="GW197" i="2" s="1"/>
  <c r="GZ196" i="2"/>
  <c r="GX196" i="2"/>
  <c r="GV196" i="2"/>
  <c r="GW196" i="2" s="1"/>
  <c r="GZ195" i="2"/>
  <c r="GX195" i="2"/>
  <c r="GV195" i="2"/>
  <c r="GW195" i="2" s="1"/>
  <c r="GZ194" i="2"/>
  <c r="GX194" i="2"/>
  <c r="GV194" i="2"/>
  <c r="GW194" i="2" s="1"/>
  <c r="GZ193" i="2"/>
  <c r="GX193" i="2"/>
  <c r="GV193" i="2"/>
  <c r="GW193" i="2" s="1"/>
  <c r="GZ192" i="2"/>
  <c r="GX192" i="2"/>
  <c r="GV192" i="2"/>
  <c r="GW192" i="2" s="1"/>
  <c r="GZ191" i="2"/>
  <c r="GX191" i="2"/>
  <c r="GV191" i="2"/>
  <c r="GW191" i="2" s="1"/>
  <c r="GZ190" i="2"/>
  <c r="GX190" i="2"/>
  <c r="GV190" i="2"/>
  <c r="GW190" i="2" s="1"/>
  <c r="GZ189" i="2"/>
  <c r="GX189" i="2"/>
  <c r="GV189" i="2"/>
  <c r="GW189" i="2" s="1"/>
  <c r="GZ188" i="2"/>
  <c r="GX188" i="2"/>
  <c r="GV188" i="2"/>
  <c r="GW188" i="2" s="1"/>
  <c r="GZ187" i="2"/>
  <c r="GX187" i="2"/>
  <c r="GV187" i="2"/>
  <c r="GW187" i="2" s="1"/>
  <c r="GZ186" i="2"/>
  <c r="GX186" i="2"/>
  <c r="GV186" i="2"/>
  <c r="GW186" i="2" s="1"/>
  <c r="GZ185" i="2"/>
  <c r="GX185" i="2"/>
  <c r="GV185" i="2"/>
  <c r="GW185" i="2" s="1"/>
  <c r="GZ184" i="2"/>
  <c r="GX184" i="2"/>
  <c r="GV184" i="2"/>
  <c r="GW184" i="2" s="1"/>
  <c r="GZ183" i="2"/>
  <c r="GX183" i="2"/>
  <c r="GV183" i="2"/>
  <c r="GW183" i="2" s="1"/>
  <c r="GZ182" i="2"/>
  <c r="GX182" i="2"/>
  <c r="GW182" i="2"/>
  <c r="GV182" i="2"/>
  <c r="GZ181" i="2"/>
  <c r="GX181" i="2"/>
  <c r="GV181" i="2"/>
  <c r="GW181" i="2" s="1"/>
  <c r="GZ180" i="2"/>
  <c r="GX180" i="2"/>
  <c r="GV180" i="2"/>
  <c r="GW180" i="2" s="1"/>
  <c r="GZ179" i="2"/>
  <c r="GX179" i="2"/>
  <c r="GV179" i="2"/>
  <c r="GW179" i="2" s="1"/>
  <c r="GZ178" i="2"/>
  <c r="GX178" i="2"/>
  <c r="GV178" i="2"/>
  <c r="GW178" i="2" s="1"/>
  <c r="GZ177" i="2"/>
  <c r="GX177" i="2"/>
  <c r="GV177" i="2"/>
  <c r="GW177" i="2" s="1"/>
  <c r="GZ176" i="2"/>
  <c r="GX176" i="2"/>
  <c r="GV176" i="2"/>
  <c r="GW176" i="2" s="1"/>
  <c r="GZ175" i="2"/>
  <c r="GX175" i="2"/>
  <c r="GV175" i="2"/>
  <c r="GW175" i="2" s="1"/>
  <c r="GZ174" i="2"/>
  <c r="GX174" i="2"/>
  <c r="GV174" i="2"/>
  <c r="GW174" i="2" s="1"/>
  <c r="GZ173" i="2"/>
  <c r="GX173" i="2"/>
  <c r="GV173" i="2"/>
  <c r="GW173" i="2" s="1"/>
  <c r="GZ172" i="2"/>
  <c r="GX172" i="2"/>
  <c r="GV172" i="2"/>
  <c r="GW172" i="2" s="1"/>
  <c r="GZ171" i="2"/>
  <c r="GX171" i="2"/>
  <c r="GV171" i="2"/>
  <c r="GW171" i="2" s="1"/>
  <c r="GZ170" i="2"/>
  <c r="GX170" i="2"/>
  <c r="GV170" i="2"/>
  <c r="GW170" i="2" s="1"/>
  <c r="GZ169" i="2"/>
  <c r="GX169" i="2"/>
  <c r="GV169" i="2"/>
  <c r="GW169" i="2" s="1"/>
  <c r="GZ168" i="2"/>
  <c r="GX168" i="2"/>
  <c r="GV168" i="2"/>
  <c r="GW168" i="2" s="1"/>
  <c r="GZ167" i="2"/>
  <c r="GX167" i="2"/>
  <c r="GV167" i="2"/>
  <c r="GW167" i="2" s="1"/>
  <c r="GZ166" i="2"/>
  <c r="GX166" i="2"/>
  <c r="GW166" i="2"/>
  <c r="GV166" i="2"/>
  <c r="GZ165" i="2"/>
  <c r="GX165" i="2"/>
  <c r="GV165" i="2"/>
  <c r="GW165" i="2" s="1"/>
  <c r="GZ164" i="2"/>
  <c r="GX164" i="2"/>
  <c r="GV164" i="2"/>
  <c r="GW164" i="2" s="1"/>
  <c r="GZ163" i="2"/>
  <c r="GX163" i="2"/>
  <c r="GV163" i="2"/>
  <c r="GW163" i="2" s="1"/>
  <c r="GZ162" i="2"/>
  <c r="GX162" i="2"/>
  <c r="GV162" i="2"/>
  <c r="GW162" i="2" s="1"/>
  <c r="GZ161" i="2"/>
  <c r="GX161" i="2"/>
  <c r="GV161" i="2"/>
  <c r="GW161" i="2" s="1"/>
  <c r="GZ160" i="2"/>
  <c r="GX160" i="2"/>
  <c r="GV160" i="2"/>
  <c r="GW160" i="2" s="1"/>
  <c r="GZ159" i="2"/>
  <c r="GX159" i="2"/>
  <c r="GV159" i="2"/>
  <c r="GW159" i="2" s="1"/>
  <c r="GZ158" i="2"/>
  <c r="GX158" i="2"/>
  <c r="GV158" i="2"/>
  <c r="GW158" i="2" s="1"/>
  <c r="GZ157" i="2"/>
  <c r="GX157" i="2"/>
  <c r="GV157" i="2"/>
  <c r="GW157" i="2" s="1"/>
  <c r="GZ156" i="2"/>
  <c r="GX156" i="2"/>
  <c r="GV156" i="2"/>
  <c r="GW156" i="2" s="1"/>
  <c r="GZ155" i="2"/>
  <c r="GX155" i="2"/>
  <c r="GV155" i="2"/>
  <c r="GW155" i="2" s="1"/>
  <c r="GZ154" i="2"/>
  <c r="GX154" i="2"/>
  <c r="GV154" i="2"/>
  <c r="GW154" i="2" s="1"/>
  <c r="GZ153" i="2"/>
  <c r="GX153" i="2"/>
  <c r="GV153" i="2"/>
  <c r="GW153" i="2" s="1"/>
  <c r="GZ152" i="2"/>
  <c r="GX152" i="2"/>
  <c r="GV152" i="2"/>
  <c r="GW152" i="2" s="1"/>
  <c r="GZ151" i="2"/>
  <c r="GX151" i="2"/>
  <c r="GV151" i="2"/>
  <c r="GW151" i="2" s="1"/>
  <c r="GZ150" i="2"/>
  <c r="GX150" i="2"/>
  <c r="GW150" i="2"/>
  <c r="GV150" i="2"/>
  <c r="GZ149" i="2"/>
  <c r="GX149" i="2"/>
  <c r="GV149" i="2"/>
  <c r="GW149" i="2" s="1"/>
  <c r="GZ148" i="2"/>
  <c r="GX148" i="2"/>
  <c r="GV148" i="2"/>
  <c r="GW148" i="2" s="1"/>
  <c r="GZ147" i="2"/>
  <c r="GX147" i="2"/>
  <c r="GV147" i="2"/>
  <c r="GW147" i="2" s="1"/>
  <c r="GZ146" i="2"/>
  <c r="GX146" i="2"/>
  <c r="GV146" i="2"/>
  <c r="GW146" i="2" s="1"/>
  <c r="GZ145" i="2"/>
  <c r="GX145" i="2"/>
  <c r="GV145" i="2"/>
  <c r="GW145" i="2" s="1"/>
  <c r="GZ144" i="2"/>
  <c r="GX144" i="2"/>
  <c r="GV144" i="2"/>
  <c r="GW144" i="2" s="1"/>
  <c r="GZ143" i="2"/>
  <c r="GX143" i="2"/>
  <c r="GV143" i="2"/>
  <c r="GW143" i="2" s="1"/>
  <c r="GZ142" i="2"/>
  <c r="GX142" i="2"/>
  <c r="GV142" i="2"/>
  <c r="GW142" i="2" s="1"/>
  <c r="GZ141" i="2"/>
  <c r="GX141" i="2"/>
  <c r="GV141" i="2"/>
  <c r="GW141" i="2" s="1"/>
  <c r="GZ140" i="2"/>
  <c r="GX140" i="2"/>
  <c r="GV140" i="2"/>
  <c r="GW140" i="2" s="1"/>
  <c r="GZ139" i="2"/>
  <c r="GX139" i="2"/>
  <c r="GV139" i="2"/>
  <c r="GW139" i="2" s="1"/>
  <c r="GZ138" i="2"/>
  <c r="GX138" i="2"/>
  <c r="GV138" i="2"/>
  <c r="GW138" i="2" s="1"/>
  <c r="GZ137" i="2"/>
  <c r="GX137" i="2"/>
  <c r="GV137" i="2"/>
  <c r="GW137" i="2" s="1"/>
  <c r="GZ136" i="2"/>
  <c r="GX136" i="2"/>
  <c r="GV136" i="2"/>
  <c r="GW136" i="2" s="1"/>
  <c r="GZ135" i="2"/>
  <c r="GX135" i="2"/>
  <c r="GV135" i="2"/>
  <c r="GW135" i="2" s="1"/>
  <c r="GZ134" i="2"/>
  <c r="GX134" i="2"/>
  <c r="GW134" i="2"/>
  <c r="GV134" i="2"/>
  <c r="GZ133" i="2"/>
  <c r="GX133" i="2"/>
  <c r="GV133" i="2"/>
  <c r="GW133" i="2" s="1"/>
  <c r="GZ132" i="2"/>
  <c r="GX132" i="2"/>
  <c r="GV132" i="2"/>
  <c r="GW132" i="2" s="1"/>
  <c r="GZ131" i="2"/>
  <c r="GX131" i="2"/>
  <c r="GV131" i="2"/>
  <c r="GW131" i="2" s="1"/>
  <c r="GZ130" i="2"/>
  <c r="GX130" i="2"/>
  <c r="GV130" i="2"/>
  <c r="GW130" i="2" s="1"/>
  <c r="GZ129" i="2"/>
  <c r="GX129" i="2"/>
  <c r="GV129" i="2"/>
  <c r="GW129" i="2" s="1"/>
  <c r="GZ128" i="2"/>
  <c r="GX128" i="2"/>
  <c r="GV128" i="2"/>
  <c r="GW128" i="2" s="1"/>
  <c r="GZ127" i="2"/>
  <c r="GX127" i="2"/>
  <c r="GV127" i="2"/>
  <c r="GW127" i="2" s="1"/>
  <c r="GZ126" i="2"/>
  <c r="GX126" i="2"/>
  <c r="GV126" i="2"/>
  <c r="GW126" i="2" s="1"/>
  <c r="GZ125" i="2"/>
  <c r="GX125" i="2"/>
  <c r="GV125" i="2"/>
  <c r="GW125" i="2" s="1"/>
  <c r="GZ124" i="2"/>
  <c r="GX124" i="2"/>
  <c r="GW124" i="2"/>
  <c r="GV124" i="2"/>
  <c r="GZ123" i="2"/>
  <c r="GX123" i="2"/>
  <c r="GV123" i="2"/>
  <c r="GW123" i="2" s="1"/>
  <c r="GZ122" i="2"/>
  <c r="GX122" i="2"/>
  <c r="GV122" i="2"/>
  <c r="GW122" i="2" s="1"/>
  <c r="GZ121" i="2"/>
  <c r="GX121" i="2"/>
  <c r="GV121" i="2"/>
  <c r="GW121" i="2" s="1"/>
  <c r="GZ120" i="2"/>
  <c r="GX120" i="2"/>
  <c r="GV120" i="2"/>
  <c r="GW120" i="2" s="1"/>
  <c r="GZ119" i="2"/>
  <c r="GX119" i="2"/>
  <c r="GV119" i="2"/>
  <c r="GW119" i="2" s="1"/>
  <c r="GZ118" i="2"/>
  <c r="GX118" i="2"/>
  <c r="GV118" i="2"/>
  <c r="GW118" i="2" s="1"/>
  <c r="GZ117" i="2"/>
  <c r="GX117" i="2"/>
  <c r="GV117" i="2"/>
  <c r="GW117" i="2" s="1"/>
  <c r="GZ116" i="2"/>
  <c r="GX116" i="2"/>
  <c r="GV116" i="2"/>
  <c r="GW116" i="2" s="1"/>
  <c r="GZ115" i="2"/>
  <c r="GX115" i="2"/>
  <c r="GV115" i="2"/>
  <c r="GW115" i="2" s="1"/>
  <c r="GZ114" i="2"/>
  <c r="GX114" i="2"/>
  <c r="GV114" i="2"/>
  <c r="GW114" i="2" s="1"/>
  <c r="GZ113" i="2"/>
  <c r="GX113" i="2"/>
  <c r="GV113" i="2"/>
  <c r="GW113" i="2" s="1"/>
  <c r="GZ112" i="2"/>
  <c r="GX112" i="2"/>
  <c r="GW112" i="2"/>
  <c r="GV112" i="2"/>
  <c r="GZ111" i="2"/>
  <c r="GX111" i="2"/>
  <c r="GV111" i="2"/>
  <c r="GW111" i="2" s="1"/>
  <c r="GZ110" i="2"/>
  <c r="GX110" i="2"/>
  <c r="GV110" i="2"/>
  <c r="GW110" i="2" s="1"/>
  <c r="GZ109" i="2"/>
  <c r="GX109" i="2"/>
  <c r="GV109" i="2"/>
  <c r="GW109" i="2" s="1"/>
  <c r="GZ108" i="2"/>
  <c r="GX108" i="2"/>
  <c r="GV108" i="2"/>
  <c r="GW108" i="2" s="1"/>
  <c r="GZ107" i="2"/>
  <c r="GX107" i="2"/>
  <c r="GV107" i="2"/>
  <c r="GW107" i="2" s="1"/>
  <c r="GZ106" i="2"/>
  <c r="GX106" i="2"/>
  <c r="GV106" i="2"/>
  <c r="GW106" i="2" s="1"/>
  <c r="GZ105" i="2"/>
  <c r="GX105" i="2"/>
  <c r="GV105" i="2"/>
  <c r="GW105" i="2" s="1"/>
  <c r="GZ104" i="2"/>
  <c r="GX104" i="2"/>
  <c r="GV104" i="2"/>
  <c r="GW104" i="2" s="1"/>
  <c r="GZ103" i="2"/>
  <c r="GX103" i="2"/>
  <c r="GV103" i="2"/>
  <c r="GW103" i="2" s="1"/>
  <c r="GZ102" i="2"/>
  <c r="GX102" i="2"/>
  <c r="GW102" i="2"/>
  <c r="GV102" i="2"/>
  <c r="GZ101" i="2"/>
  <c r="GX101" i="2"/>
  <c r="GV101" i="2"/>
  <c r="GW101" i="2" s="1"/>
  <c r="GZ100" i="2"/>
  <c r="GX100" i="2"/>
  <c r="GV100" i="2"/>
  <c r="GW100" i="2" s="1"/>
  <c r="GZ99" i="2"/>
  <c r="GX99" i="2"/>
  <c r="GV99" i="2"/>
  <c r="GW99" i="2" s="1"/>
  <c r="GZ98" i="2"/>
  <c r="GX98" i="2"/>
  <c r="GV98" i="2"/>
  <c r="GW98" i="2" s="1"/>
  <c r="GZ97" i="2"/>
  <c r="GX97" i="2"/>
  <c r="GV97" i="2"/>
  <c r="GW97" i="2" s="1"/>
  <c r="GZ96" i="2"/>
  <c r="GX96" i="2"/>
  <c r="GV96" i="2"/>
  <c r="GW96" i="2" s="1"/>
  <c r="GZ95" i="2"/>
  <c r="GX95" i="2"/>
  <c r="GV95" i="2"/>
  <c r="GW95" i="2" s="1"/>
  <c r="GZ94" i="2"/>
  <c r="GX94" i="2"/>
  <c r="GV94" i="2"/>
  <c r="GW94" i="2" s="1"/>
  <c r="GZ93" i="2"/>
  <c r="GX93" i="2"/>
  <c r="GV93" i="2"/>
  <c r="GW93" i="2" s="1"/>
  <c r="GZ92" i="2"/>
  <c r="GX92" i="2"/>
  <c r="GW92" i="2"/>
  <c r="GV92" i="2"/>
  <c r="GZ91" i="2"/>
  <c r="GX91" i="2"/>
  <c r="GV91" i="2"/>
  <c r="GW91" i="2" s="1"/>
  <c r="GZ90" i="2"/>
  <c r="GX90" i="2"/>
  <c r="GV90" i="2"/>
  <c r="GW90" i="2" s="1"/>
  <c r="GZ89" i="2"/>
  <c r="GX89" i="2"/>
  <c r="GV89" i="2"/>
  <c r="GW89" i="2" s="1"/>
  <c r="GZ88" i="2"/>
  <c r="GX88" i="2"/>
  <c r="GV88" i="2"/>
  <c r="GW88" i="2" s="1"/>
  <c r="GZ87" i="2"/>
  <c r="GX87" i="2"/>
  <c r="GV87" i="2"/>
  <c r="GW87" i="2" s="1"/>
  <c r="GZ86" i="2"/>
  <c r="GX86" i="2"/>
  <c r="GV86" i="2"/>
  <c r="GW86" i="2" s="1"/>
  <c r="GZ85" i="2"/>
  <c r="GX85" i="2"/>
  <c r="GV85" i="2"/>
  <c r="GW85" i="2" s="1"/>
  <c r="GZ84" i="2"/>
  <c r="GX84" i="2"/>
  <c r="GV84" i="2"/>
  <c r="GW84" i="2" s="1"/>
  <c r="GZ83" i="2"/>
  <c r="GX83" i="2"/>
  <c r="GV83" i="2"/>
  <c r="GW83" i="2" s="1"/>
  <c r="GZ82" i="2"/>
  <c r="GX82" i="2"/>
  <c r="GV82" i="2"/>
  <c r="GW82" i="2" s="1"/>
  <c r="GZ81" i="2"/>
  <c r="GX81" i="2"/>
  <c r="GV81" i="2"/>
  <c r="GW81" i="2" s="1"/>
  <c r="GZ80" i="2"/>
  <c r="GX80" i="2"/>
  <c r="GW80" i="2"/>
  <c r="GV80" i="2"/>
  <c r="GZ79" i="2"/>
  <c r="GX79" i="2"/>
  <c r="GV79" i="2"/>
  <c r="GW79" i="2" s="1"/>
  <c r="GZ78" i="2"/>
  <c r="GX78" i="2"/>
  <c r="GV78" i="2"/>
  <c r="GW78" i="2" s="1"/>
  <c r="GZ77" i="2"/>
  <c r="GX77" i="2"/>
  <c r="GV77" i="2"/>
  <c r="GW77" i="2" s="1"/>
  <c r="GZ76" i="2"/>
  <c r="GX76" i="2"/>
  <c r="GV76" i="2"/>
  <c r="GW76" i="2" s="1"/>
  <c r="GZ75" i="2"/>
  <c r="GX75" i="2"/>
  <c r="GV75" i="2"/>
  <c r="GW75" i="2" s="1"/>
  <c r="GZ74" i="2"/>
  <c r="GX74" i="2"/>
  <c r="GV74" i="2"/>
  <c r="GW74" i="2" s="1"/>
  <c r="GZ73" i="2"/>
  <c r="GX73" i="2"/>
  <c r="GV73" i="2"/>
  <c r="GW73" i="2" s="1"/>
  <c r="GZ72" i="2"/>
  <c r="GX72" i="2"/>
  <c r="GV72" i="2"/>
  <c r="GW72" i="2" s="1"/>
  <c r="GZ71" i="2"/>
  <c r="GX71" i="2"/>
  <c r="GV71" i="2"/>
  <c r="GW71" i="2" s="1"/>
  <c r="GZ70" i="2"/>
  <c r="GX70" i="2"/>
  <c r="GW70" i="2"/>
  <c r="GV70" i="2"/>
  <c r="GZ69" i="2"/>
  <c r="GX69" i="2"/>
  <c r="GV69" i="2"/>
  <c r="GW69" i="2" s="1"/>
  <c r="GZ68" i="2"/>
  <c r="GX68" i="2"/>
  <c r="GV68" i="2"/>
  <c r="GW68" i="2" s="1"/>
  <c r="GZ67" i="2"/>
  <c r="GX67" i="2"/>
  <c r="GV67" i="2"/>
  <c r="GW67" i="2" s="1"/>
  <c r="GZ66" i="2"/>
  <c r="GX66" i="2"/>
  <c r="GV66" i="2"/>
  <c r="GW66" i="2" s="1"/>
  <c r="GZ65" i="2"/>
  <c r="GX65" i="2"/>
  <c r="GV65" i="2"/>
  <c r="GW65" i="2" s="1"/>
  <c r="GZ64" i="2"/>
  <c r="GX64" i="2"/>
  <c r="GV64" i="2"/>
  <c r="GW64" i="2" s="1"/>
  <c r="GZ63" i="2"/>
  <c r="GX63" i="2"/>
  <c r="GV63" i="2"/>
  <c r="GW63" i="2" s="1"/>
  <c r="GZ62" i="2"/>
  <c r="GX62" i="2"/>
  <c r="GV62" i="2"/>
  <c r="GW62" i="2" s="1"/>
  <c r="GZ61" i="2"/>
  <c r="GX61" i="2"/>
  <c r="GV61" i="2"/>
  <c r="GW61" i="2" s="1"/>
  <c r="GZ60" i="2"/>
  <c r="GX60" i="2"/>
  <c r="GW60" i="2"/>
  <c r="GV60" i="2"/>
  <c r="GZ59" i="2"/>
  <c r="GX59" i="2"/>
  <c r="GV59" i="2"/>
  <c r="GW59" i="2" s="1"/>
  <c r="GZ58" i="2"/>
  <c r="GX58" i="2"/>
  <c r="GV58" i="2"/>
  <c r="GW58" i="2" s="1"/>
  <c r="GZ57" i="2"/>
  <c r="GX57" i="2"/>
  <c r="GV57" i="2"/>
  <c r="GW57" i="2" s="1"/>
  <c r="GZ56" i="2"/>
  <c r="GX56" i="2"/>
  <c r="GV56" i="2"/>
  <c r="GW56" i="2" s="1"/>
  <c r="GZ55" i="2"/>
  <c r="GX55" i="2"/>
  <c r="GV55" i="2"/>
  <c r="GW55" i="2" s="1"/>
  <c r="GZ54" i="2"/>
  <c r="GX54" i="2"/>
  <c r="GV54" i="2"/>
  <c r="GW54" i="2" s="1"/>
  <c r="GZ53" i="2"/>
  <c r="GX53" i="2"/>
  <c r="GV53" i="2"/>
  <c r="GW53" i="2" s="1"/>
  <c r="GZ52" i="2"/>
  <c r="GX52" i="2"/>
  <c r="GV52" i="2"/>
  <c r="GW52" i="2" s="1"/>
  <c r="GZ51" i="2"/>
  <c r="GX51" i="2"/>
  <c r="GV51" i="2"/>
  <c r="GW51" i="2" s="1"/>
  <c r="GZ50" i="2"/>
  <c r="GX50" i="2"/>
  <c r="GV50" i="2"/>
  <c r="GW50" i="2" s="1"/>
  <c r="GZ49" i="2"/>
  <c r="GX49" i="2"/>
  <c r="GV49" i="2"/>
  <c r="GW49" i="2" s="1"/>
  <c r="GZ48" i="2"/>
  <c r="GX48" i="2"/>
  <c r="GW48" i="2"/>
  <c r="GV48" i="2"/>
  <c r="GZ47" i="2"/>
  <c r="GX47" i="2"/>
  <c r="GV47" i="2"/>
  <c r="GW47" i="2" s="1"/>
  <c r="GZ46" i="2"/>
  <c r="GX46" i="2"/>
  <c r="GV46" i="2"/>
  <c r="GW46" i="2" s="1"/>
  <c r="GZ45" i="2"/>
  <c r="GX45" i="2"/>
  <c r="GV45" i="2"/>
  <c r="GW45" i="2" s="1"/>
  <c r="GZ44" i="2"/>
  <c r="GX44" i="2"/>
  <c r="GW44" i="2"/>
  <c r="GV44" i="2"/>
  <c r="GZ43" i="2"/>
  <c r="GX43" i="2"/>
  <c r="GV43" i="2"/>
  <c r="GW43" i="2" s="1"/>
  <c r="GZ42" i="2"/>
  <c r="GX42" i="2"/>
  <c r="GV42" i="2"/>
  <c r="GW42" i="2" s="1"/>
  <c r="GZ41" i="2"/>
  <c r="GX41" i="2"/>
  <c r="GV41" i="2"/>
  <c r="GW41" i="2" s="1"/>
  <c r="GZ40" i="2"/>
  <c r="GX40" i="2"/>
  <c r="GW40" i="2"/>
  <c r="GV40" i="2"/>
  <c r="GZ39" i="2"/>
  <c r="GX39" i="2"/>
  <c r="GV39" i="2"/>
  <c r="GW39" i="2" s="1"/>
  <c r="GZ38" i="2"/>
  <c r="GX38" i="2"/>
  <c r="GV38" i="2"/>
  <c r="GW38" i="2" s="1"/>
  <c r="GZ37" i="2"/>
  <c r="GX37" i="2"/>
  <c r="GV37" i="2"/>
  <c r="GW37" i="2" s="1"/>
  <c r="GZ36" i="2"/>
  <c r="GX36" i="2"/>
  <c r="GW36" i="2"/>
  <c r="GV36" i="2"/>
  <c r="GZ35" i="2"/>
  <c r="GX35" i="2"/>
  <c r="GV35" i="2"/>
  <c r="GW35" i="2" s="1"/>
  <c r="GZ34" i="2"/>
  <c r="GX34" i="2"/>
  <c r="GV34" i="2"/>
  <c r="GW34" i="2" s="1"/>
  <c r="GZ33" i="2"/>
  <c r="GX33" i="2"/>
  <c r="GV33" i="2"/>
  <c r="GW33" i="2" s="1"/>
  <c r="GZ32" i="2"/>
  <c r="GX32" i="2"/>
  <c r="GW32" i="2"/>
  <c r="GV32" i="2"/>
  <c r="GZ31" i="2"/>
  <c r="GX31" i="2"/>
  <c r="GV31" i="2"/>
  <c r="GW31" i="2" s="1"/>
  <c r="GZ30" i="2"/>
  <c r="GX30" i="2"/>
  <c r="GV30" i="2"/>
  <c r="GW30" i="2" s="1"/>
  <c r="GZ29" i="2"/>
  <c r="GX29" i="2"/>
  <c r="GV29" i="2"/>
  <c r="GW29" i="2" s="1"/>
  <c r="GZ28" i="2"/>
  <c r="GX28" i="2"/>
  <c r="GW28" i="2"/>
  <c r="GV28" i="2"/>
  <c r="GZ27" i="2"/>
  <c r="GX27" i="2"/>
  <c r="GV27" i="2"/>
  <c r="GW27" i="2" s="1"/>
  <c r="GZ26" i="2"/>
  <c r="GX26" i="2"/>
  <c r="GV26" i="2"/>
  <c r="GW26" i="2" s="1"/>
  <c r="GZ25" i="2"/>
  <c r="GX25" i="2"/>
  <c r="GV25" i="2"/>
  <c r="GW25" i="2" s="1"/>
  <c r="GZ24" i="2"/>
  <c r="GX24" i="2"/>
  <c r="GW24" i="2"/>
  <c r="GV24" i="2"/>
  <c r="GZ23" i="2"/>
  <c r="GX23" i="2"/>
  <c r="GV23" i="2"/>
  <c r="GW23" i="2" s="1"/>
  <c r="GZ22" i="2"/>
  <c r="GX22" i="2"/>
  <c r="GV22" i="2"/>
  <c r="GW22" i="2" s="1"/>
  <c r="GZ21" i="2"/>
  <c r="GX21" i="2"/>
  <c r="GV21" i="2"/>
  <c r="GW21" i="2" s="1"/>
  <c r="GZ20" i="2"/>
  <c r="GX20" i="2"/>
  <c r="GV20" i="2"/>
  <c r="GW20" i="2" s="1"/>
  <c r="GZ19" i="2"/>
  <c r="GX19" i="2"/>
  <c r="GV19" i="2"/>
  <c r="GW19" i="2" s="1"/>
  <c r="GZ18" i="2"/>
  <c r="GX18" i="2"/>
  <c r="GV18" i="2"/>
  <c r="GW18" i="2" s="1"/>
  <c r="GZ17" i="2"/>
  <c r="GX17" i="2"/>
  <c r="GV17" i="2"/>
  <c r="GW17" i="2" s="1"/>
  <c r="GZ16" i="2"/>
  <c r="GX16" i="2"/>
  <c r="GV16" i="2"/>
  <c r="GW16" i="2" s="1"/>
  <c r="GZ15" i="2"/>
  <c r="GX15" i="2"/>
  <c r="GV15" i="2"/>
  <c r="GW15" i="2" s="1"/>
  <c r="GZ14" i="2"/>
  <c r="GX14" i="2"/>
  <c r="GV14" i="2"/>
  <c r="GW14" i="2" s="1"/>
  <c r="GZ13" i="2"/>
  <c r="GX13" i="2"/>
  <c r="GV13" i="2"/>
  <c r="GW13" i="2" s="1"/>
  <c r="GZ12" i="2"/>
  <c r="GX12" i="2"/>
  <c r="GV12" i="2"/>
  <c r="GW12" i="2" s="1"/>
  <c r="GZ11" i="2"/>
  <c r="GX11" i="2"/>
  <c r="GV11" i="2"/>
  <c r="GW11" i="2" s="1"/>
  <c r="GZ10" i="2"/>
  <c r="GX10" i="2"/>
  <c r="GV10" i="2"/>
  <c r="GW10" i="2" s="1"/>
  <c r="GZ9" i="2"/>
  <c r="GX9" i="2"/>
  <c r="GV9" i="2"/>
  <c r="GW9" i="2" s="1"/>
  <c r="GZ8" i="2"/>
  <c r="GX8" i="2"/>
  <c r="GV8" i="2"/>
  <c r="GW8" i="2" s="1"/>
  <c r="GZ7" i="2"/>
  <c r="GX7" i="2"/>
  <c r="GV7" i="2"/>
  <c r="GW7" i="2" s="1"/>
  <c r="GZ6" i="2"/>
  <c r="GX6" i="2"/>
  <c r="GV6" i="2"/>
  <c r="GW6" i="2" s="1"/>
  <c r="GZ5" i="2"/>
  <c r="GX5" i="2"/>
  <c r="GV5" i="2"/>
  <c r="GW5" i="2" s="1"/>
  <c r="GM217" i="2"/>
  <c r="GK217" i="2"/>
  <c r="GI217" i="2"/>
  <c r="GJ217" i="2" s="1"/>
  <c r="GM216" i="2"/>
  <c r="GK216" i="2"/>
  <c r="GI216" i="2"/>
  <c r="GJ216" i="2" s="1"/>
  <c r="GM215" i="2"/>
  <c r="GK215" i="2"/>
  <c r="GI215" i="2"/>
  <c r="GJ215" i="2" s="1"/>
  <c r="GM214" i="2"/>
  <c r="GK214" i="2"/>
  <c r="GI214" i="2"/>
  <c r="GJ214" i="2" s="1"/>
  <c r="GM213" i="2"/>
  <c r="GK213" i="2"/>
  <c r="GI213" i="2"/>
  <c r="GJ213" i="2" s="1"/>
  <c r="GM212" i="2"/>
  <c r="GK212" i="2"/>
  <c r="GJ212" i="2"/>
  <c r="GI212" i="2"/>
  <c r="GM211" i="2"/>
  <c r="GK211" i="2"/>
  <c r="GI211" i="2"/>
  <c r="GJ211" i="2" s="1"/>
  <c r="GM210" i="2"/>
  <c r="GK210" i="2"/>
  <c r="GI210" i="2"/>
  <c r="GJ210" i="2" s="1"/>
  <c r="GM209" i="2"/>
  <c r="GK209" i="2"/>
  <c r="GI209" i="2"/>
  <c r="GJ209" i="2" s="1"/>
  <c r="GM208" i="2"/>
  <c r="GK208" i="2"/>
  <c r="GI208" i="2"/>
  <c r="GJ208" i="2" s="1"/>
  <c r="GM207" i="2"/>
  <c r="GK207" i="2"/>
  <c r="GI207" i="2"/>
  <c r="GJ207" i="2" s="1"/>
  <c r="GM206" i="2"/>
  <c r="GK206" i="2"/>
  <c r="GI206" i="2"/>
  <c r="GJ206" i="2" s="1"/>
  <c r="GM205" i="2"/>
  <c r="GK205" i="2"/>
  <c r="GI205" i="2"/>
  <c r="GJ205" i="2" s="1"/>
  <c r="GM204" i="2"/>
  <c r="GK204" i="2"/>
  <c r="GJ204" i="2"/>
  <c r="GI204" i="2"/>
  <c r="GM203" i="2"/>
  <c r="GK203" i="2"/>
  <c r="GI203" i="2"/>
  <c r="GJ203" i="2" s="1"/>
  <c r="GM202" i="2"/>
  <c r="GK202" i="2"/>
  <c r="GI202" i="2"/>
  <c r="GJ202" i="2" s="1"/>
  <c r="GM201" i="2"/>
  <c r="GK201" i="2"/>
  <c r="GI201" i="2"/>
  <c r="GJ201" i="2" s="1"/>
  <c r="GM200" i="2"/>
  <c r="GK200" i="2"/>
  <c r="GI200" i="2"/>
  <c r="GJ200" i="2" s="1"/>
  <c r="GM199" i="2"/>
  <c r="GK199" i="2"/>
  <c r="GI199" i="2"/>
  <c r="GJ199" i="2" s="1"/>
  <c r="GM198" i="2"/>
  <c r="GK198" i="2"/>
  <c r="GI198" i="2"/>
  <c r="GJ198" i="2" s="1"/>
  <c r="GM197" i="2"/>
  <c r="GK197" i="2"/>
  <c r="GI197" i="2"/>
  <c r="GJ197" i="2" s="1"/>
  <c r="GM196" i="2"/>
  <c r="GK196" i="2"/>
  <c r="GJ196" i="2"/>
  <c r="GI196" i="2"/>
  <c r="GM195" i="2"/>
  <c r="GK195" i="2"/>
  <c r="GI195" i="2"/>
  <c r="GJ195" i="2" s="1"/>
  <c r="GM194" i="2"/>
  <c r="GK194" i="2"/>
  <c r="GI194" i="2"/>
  <c r="GJ194" i="2" s="1"/>
  <c r="GM193" i="2"/>
  <c r="GK193" i="2"/>
  <c r="GI193" i="2"/>
  <c r="GJ193" i="2" s="1"/>
  <c r="GM192" i="2"/>
  <c r="GK192" i="2"/>
  <c r="GI192" i="2"/>
  <c r="GJ192" i="2" s="1"/>
  <c r="GM191" i="2"/>
  <c r="GK191" i="2"/>
  <c r="GI191" i="2"/>
  <c r="GJ191" i="2" s="1"/>
  <c r="GM190" i="2"/>
  <c r="GK190" i="2"/>
  <c r="GI190" i="2"/>
  <c r="GJ190" i="2" s="1"/>
  <c r="GM189" i="2"/>
  <c r="GK189" i="2"/>
  <c r="GI189" i="2"/>
  <c r="GJ189" i="2" s="1"/>
  <c r="GM188" i="2"/>
  <c r="GK188" i="2"/>
  <c r="GJ188" i="2"/>
  <c r="GI188" i="2"/>
  <c r="GM187" i="2"/>
  <c r="GK187" i="2"/>
  <c r="GI187" i="2"/>
  <c r="GJ187" i="2" s="1"/>
  <c r="GM186" i="2"/>
  <c r="GK186" i="2"/>
  <c r="GI186" i="2"/>
  <c r="GJ186" i="2" s="1"/>
  <c r="GM185" i="2"/>
  <c r="GK185" i="2"/>
  <c r="GI185" i="2"/>
  <c r="GJ185" i="2" s="1"/>
  <c r="GM184" i="2"/>
  <c r="GK184" i="2"/>
  <c r="GI184" i="2"/>
  <c r="GJ184" i="2" s="1"/>
  <c r="GM183" i="2"/>
  <c r="GK183" i="2"/>
  <c r="GI183" i="2"/>
  <c r="GJ183" i="2" s="1"/>
  <c r="GM182" i="2"/>
  <c r="GK182" i="2"/>
  <c r="GI182" i="2"/>
  <c r="GJ182" i="2" s="1"/>
  <c r="GM181" i="2"/>
  <c r="GK181" i="2"/>
  <c r="GI181" i="2"/>
  <c r="GJ181" i="2" s="1"/>
  <c r="GM180" i="2"/>
  <c r="GK180" i="2"/>
  <c r="GJ180" i="2"/>
  <c r="GI180" i="2"/>
  <c r="GM179" i="2"/>
  <c r="GK179" i="2"/>
  <c r="GI179" i="2"/>
  <c r="GJ179" i="2" s="1"/>
  <c r="GM178" i="2"/>
  <c r="GK178" i="2"/>
  <c r="GI178" i="2"/>
  <c r="GJ178" i="2" s="1"/>
  <c r="GM177" i="2"/>
  <c r="GK177" i="2"/>
  <c r="GI177" i="2"/>
  <c r="GJ177" i="2" s="1"/>
  <c r="GM176" i="2"/>
  <c r="GK176" i="2"/>
  <c r="GI176" i="2"/>
  <c r="GJ176" i="2" s="1"/>
  <c r="GM175" i="2"/>
  <c r="GK175" i="2"/>
  <c r="GI175" i="2"/>
  <c r="GJ175" i="2" s="1"/>
  <c r="GM174" i="2"/>
  <c r="GK174" i="2"/>
  <c r="GI174" i="2"/>
  <c r="GJ174" i="2" s="1"/>
  <c r="GM173" i="2"/>
  <c r="GK173" i="2"/>
  <c r="GI173" i="2"/>
  <c r="GJ173" i="2" s="1"/>
  <c r="GM172" i="2"/>
  <c r="GK172" i="2"/>
  <c r="GJ172" i="2"/>
  <c r="GI172" i="2"/>
  <c r="GM171" i="2"/>
  <c r="GK171" i="2"/>
  <c r="GI171" i="2"/>
  <c r="GJ171" i="2" s="1"/>
  <c r="GM170" i="2"/>
  <c r="GK170" i="2"/>
  <c r="GI170" i="2"/>
  <c r="GJ170" i="2" s="1"/>
  <c r="GM169" i="2"/>
  <c r="GK169" i="2"/>
  <c r="GI169" i="2"/>
  <c r="GJ169" i="2" s="1"/>
  <c r="GM168" i="2"/>
  <c r="GK168" i="2"/>
  <c r="GI168" i="2"/>
  <c r="GJ168" i="2" s="1"/>
  <c r="GM167" i="2"/>
  <c r="GK167" i="2"/>
  <c r="GI167" i="2"/>
  <c r="GJ167" i="2" s="1"/>
  <c r="GM166" i="2"/>
  <c r="GK166" i="2"/>
  <c r="GI166" i="2"/>
  <c r="GJ166" i="2" s="1"/>
  <c r="GM165" i="2"/>
  <c r="GK165" i="2"/>
  <c r="GI165" i="2"/>
  <c r="GJ165" i="2" s="1"/>
  <c r="GM164" i="2"/>
  <c r="GK164" i="2"/>
  <c r="GJ164" i="2"/>
  <c r="GI164" i="2"/>
  <c r="GM163" i="2"/>
  <c r="GK163" i="2"/>
  <c r="GI163" i="2"/>
  <c r="GJ163" i="2" s="1"/>
  <c r="GM162" i="2"/>
  <c r="GK162" i="2"/>
  <c r="GI162" i="2"/>
  <c r="GJ162" i="2" s="1"/>
  <c r="GM161" i="2"/>
  <c r="GK161" i="2"/>
  <c r="GI161" i="2"/>
  <c r="GJ161" i="2" s="1"/>
  <c r="GM160" i="2"/>
  <c r="GK160" i="2"/>
  <c r="GI160" i="2"/>
  <c r="GJ160" i="2" s="1"/>
  <c r="GM159" i="2"/>
  <c r="GK159" i="2"/>
  <c r="GI159" i="2"/>
  <c r="GJ159" i="2" s="1"/>
  <c r="GM158" i="2"/>
  <c r="GK158" i="2"/>
  <c r="GI158" i="2"/>
  <c r="GJ158" i="2" s="1"/>
  <c r="GM157" i="2"/>
  <c r="GK157" i="2"/>
  <c r="GI157" i="2"/>
  <c r="GJ157" i="2" s="1"/>
  <c r="GM156" i="2"/>
  <c r="GK156" i="2"/>
  <c r="GJ156" i="2"/>
  <c r="GI156" i="2"/>
  <c r="GM155" i="2"/>
  <c r="GK155" i="2"/>
  <c r="GI155" i="2"/>
  <c r="GJ155" i="2" s="1"/>
  <c r="GM154" i="2"/>
  <c r="GK154" i="2"/>
  <c r="GI154" i="2"/>
  <c r="GJ154" i="2" s="1"/>
  <c r="GM153" i="2"/>
  <c r="GK153" i="2"/>
  <c r="GI153" i="2"/>
  <c r="GJ153" i="2" s="1"/>
  <c r="GM152" i="2"/>
  <c r="GK152" i="2"/>
  <c r="GI152" i="2"/>
  <c r="GJ152" i="2" s="1"/>
  <c r="GM151" i="2"/>
  <c r="GK151" i="2"/>
  <c r="GI151" i="2"/>
  <c r="GJ151" i="2" s="1"/>
  <c r="GM150" i="2"/>
  <c r="GK150" i="2"/>
  <c r="GI150" i="2"/>
  <c r="GJ150" i="2" s="1"/>
  <c r="GM149" i="2"/>
  <c r="GK149" i="2"/>
  <c r="GI149" i="2"/>
  <c r="GJ149" i="2" s="1"/>
  <c r="GM148" i="2"/>
  <c r="GK148" i="2"/>
  <c r="GJ148" i="2"/>
  <c r="GI148" i="2"/>
  <c r="GM147" i="2"/>
  <c r="GK147" i="2"/>
  <c r="GI147" i="2"/>
  <c r="GJ147" i="2" s="1"/>
  <c r="GM146" i="2"/>
  <c r="GK146" i="2"/>
  <c r="GI146" i="2"/>
  <c r="GJ146" i="2" s="1"/>
  <c r="GM145" i="2"/>
  <c r="GK145" i="2"/>
  <c r="GI145" i="2"/>
  <c r="GJ145" i="2" s="1"/>
  <c r="GM144" i="2"/>
  <c r="GK144" i="2"/>
  <c r="GI144" i="2"/>
  <c r="GJ144" i="2" s="1"/>
  <c r="GM143" i="2"/>
  <c r="GK143" i="2"/>
  <c r="GI143" i="2"/>
  <c r="GJ143" i="2" s="1"/>
  <c r="GM142" i="2"/>
  <c r="GK142" i="2"/>
  <c r="GI142" i="2"/>
  <c r="GJ142" i="2" s="1"/>
  <c r="GM141" i="2"/>
  <c r="GK141" i="2"/>
  <c r="GI141" i="2"/>
  <c r="GJ141" i="2" s="1"/>
  <c r="GM140" i="2"/>
  <c r="GK140" i="2"/>
  <c r="GJ140" i="2"/>
  <c r="GI140" i="2"/>
  <c r="GM139" i="2"/>
  <c r="GK139" i="2"/>
  <c r="GI139" i="2"/>
  <c r="GJ139" i="2" s="1"/>
  <c r="GM138" i="2"/>
  <c r="GK138" i="2"/>
  <c r="GI138" i="2"/>
  <c r="GJ138" i="2" s="1"/>
  <c r="GM137" i="2"/>
  <c r="GK137" i="2"/>
  <c r="GI137" i="2"/>
  <c r="GJ137" i="2" s="1"/>
  <c r="GM136" i="2"/>
  <c r="GK136" i="2"/>
  <c r="GI136" i="2"/>
  <c r="GJ136" i="2" s="1"/>
  <c r="GM135" i="2"/>
  <c r="GK135" i="2"/>
  <c r="GI135" i="2"/>
  <c r="GJ135" i="2" s="1"/>
  <c r="GM134" i="2"/>
  <c r="GK134" i="2"/>
  <c r="GI134" i="2"/>
  <c r="GJ134" i="2" s="1"/>
  <c r="GM133" i="2"/>
  <c r="GK133" i="2"/>
  <c r="GI133" i="2"/>
  <c r="GJ133" i="2" s="1"/>
  <c r="GM132" i="2"/>
  <c r="GK132" i="2"/>
  <c r="GJ132" i="2"/>
  <c r="GI132" i="2"/>
  <c r="GM131" i="2"/>
  <c r="GK131" i="2"/>
  <c r="GI131" i="2"/>
  <c r="GJ131" i="2" s="1"/>
  <c r="GM130" i="2"/>
  <c r="GK130" i="2"/>
  <c r="GI130" i="2"/>
  <c r="GJ130" i="2" s="1"/>
  <c r="GM129" i="2"/>
  <c r="GK129" i="2"/>
  <c r="GI129" i="2"/>
  <c r="GJ129" i="2" s="1"/>
  <c r="GM128" i="2"/>
  <c r="GK128" i="2"/>
  <c r="GI128" i="2"/>
  <c r="GJ128" i="2" s="1"/>
  <c r="GM127" i="2"/>
  <c r="GK127" i="2"/>
  <c r="GI127" i="2"/>
  <c r="GJ127" i="2" s="1"/>
  <c r="GM126" i="2"/>
  <c r="GK126" i="2"/>
  <c r="GI126" i="2"/>
  <c r="GJ126" i="2" s="1"/>
  <c r="GM125" i="2"/>
  <c r="GK125" i="2"/>
  <c r="GI125" i="2"/>
  <c r="GJ125" i="2" s="1"/>
  <c r="GM124" i="2"/>
  <c r="GK124" i="2"/>
  <c r="GJ124" i="2"/>
  <c r="GI124" i="2"/>
  <c r="GM123" i="2"/>
  <c r="GK123" i="2"/>
  <c r="GI123" i="2"/>
  <c r="GJ123" i="2" s="1"/>
  <c r="GM122" i="2"/>
  <c r="GK122" i="2"/>
  <c r="GI122" i="2"/>
  <c r="GJ122" i="2" s="1"/>
  <c r="GM121" i="2"/>
  <c r="GK121" i="2"/>
  <c r="GI121" i="2"/>
  <c r="GJ121" i="2" s="1"/>
  <c r="GM120" i="2"/>
  <c r="GK120" i="2"/>
  <c r="GI120" i="2"/>
  <c r="GJ120" i="2" s="1"/>
  <c r="GM119" i="2"/>
  <c r="GK119" i="2"/>
  <c r="GI119" i="2"/>
  <c r="GJ119" i="2" s="1"/>
  <c r="GM118" i="2"/>
  <c r="GK118" i="2"/>
  <c r="GI118" i="2"/>
  <c r="GJ118" i="2" s="1"/>
  <c r="GM117" i="2"/>
  <c r="GK117" i="2"/>
  <c r="GI117" i="2"/>
  <c r="GJ117" i="2" s="1"/>
  <c r="GM116" i="2"/>
  <c r="GK116" i="2"/>
  <c r="GJ116" i="2"/>
  <c r="GI116" i="2"/>
  <c r="GM115" i="2"/>
  <c r="GK115" i="2"/>
  <c r="GI115" i="2"/>
  <c r="GJ115" i="2" s="1"/>
  <c r="GM114" i="2"/>
  <c r="GK114" i="2"/>
  <c r="GI114" i="2"/>
  <c r="GJ114" i="2" s="1"/>
  <c r="GM113" i="2"/>
  <c r="GK113" i="2"/>
  <c r="GI113" i="2"/>
  <c r="GJ113" i="2" s="1"/>
  <c r="GM112" i="2"/>
  <c r="GK112" i="2"/>
  <c r="GI112" i="2"/>
  <c r="GJ112" i="2" s="1"/>
  <c r="GM111" i="2"/>
  <c r="GK111" i="2"/>
  <c r="GI111" i="2"/>
  <c r="GJ111" i="2" s="1"/>
  <c r="GM110" i="2"/>
  <c r="GK110" i="2"/>
  <c r="GI110" i="2"/>
  <c r="GJ110" i="2" s="1"/>
  <c r="GM109" i="2"/>
  <c r="GK109" i="2"/>
  <c r="GI109" i="2"/>
  <c r="GJ109" i="2" s="1"/>
  <c r="GM108" i="2"/>
  <c r="GK108" i="2"/>
  <c r="GJ108" i="2"/>
  <c r="GI108" i="2"/>
  <c r="GM107" i="2"/>
  <c r="GK107" i="2"/>
  <c r="GI107" i="2"/>
  <c r="GJ107" i="2" s="1"/>
  <c r="GM106" i="2"/>
  <c r="GK106" i="2"/>
  <c r="GI106" i="2"/>
  <c r="GJ106" i="2" s="1"/>
  <c r="GM105" i="2"/>
  <c r="GK105" i="2"/>
  <c r="GI105" i="2"/>
  <c r="GJ105" i="2" s="1"/>
  <c r="GM104" i="2"/>
  <c r="GK104" i="2"/>
  <c r="GI104" i="2"/>
  <c r="GJ104" i="2" s="1"/>
  <c r="GM103" i="2"/>
  <c r="GK103" i="2"/>
  <c r="GI103" i="2"/>
  <c r="GJ103" i="2" s="1"/>
  <c r="GM102" i="2"/>
  <c r="GK102" i="2"/>
  <c r="GI102" i="2"/>
  <c r="GJ102" i="2" s="1"/>
  <c r="GM101" i="2"/>
  <c r="GK101" i="2"/>
  <c r="GI101" i="2"/>
  <c r="GJ101" i="2" s="1"/>
  <c r="GM100" i="2"/>
  <c r="GK100" i="2"/>
  <c r="GJ100" i="2"/>
  <c r="GI100" i="2"/>
  <c r="GM99" i="2"/>
  <c r="GK99" i="2"/>
  <c r="GI99" i="2"/>
  <c r="GJ99" i="2" s="1"/>
  <c r="GM98" i="2"/>
  <c r="GK98" i="2"/>
  <c r="GI98" i="2"/>
  <c r="GJ98" i="2" s="1"/>
  <c r="GM97" i="2"/>
  <c r="GK97" i="2"/>
  <c r="GI97" i="2"/>
  <c r="GJ97" i="2" s="1"/>
  <c r="GM96" i="2"/>
  <c r="GK96" i="2"/>
  <c r="GI96" i="2"/>
  <c r="GJ96" i="2" s="1"/>
  <c r="GM95" i="2"/>
  <c r="GK95" i="2"/>
  <c r="GI95" i="2"/>
  <c r="GJ95" i="2" s="1"/>
  <c r="GM94" i="2"/>
  <c r="GK94" i="2"/>
  <c r="GI94" i="2"/>
  <c r="GJ94" i="2" s="1"/>
  <c r="GM93" i="2"/>
  <c r="GK93" i="2"/>
  <c r="GI93" i="2"/>
  <c r="GJ93" i="2" s="1"/>
  <c r="GM92" i="2"/>
  <c r="GK92" i="2"/>
  <c r="GJ92" i="2"/>
  <c r="GI92" i="2"/>
  <c r="GM91" i="2"/>
  <c r="GK91" i="2"/>
  <c r="GI91" i="2"/>
  <c r="GJ91" i="2" s="1"/>
  <c r="GM90" i="2"/>
  <c r="GK90" i="2"/>
  <c r="GI90" i="2"/>
  <c r="GJ90" i="2" s="1"/>
  <c r="GM89" i="2"/>
  <c r="GK89" i="2"/>
  <c r="GI89" i="2"/>
  <c r="GJ89" i="2" s="1"/>
  <c r="GM88" i="2"/>
  <c r="GK88" i="2"/>
  <c r="GI88" i="2"/>
  <c r="GJ88" i="2" s="1"/>
  <c r="GM87" i="2"/>
  <c r="GK87" i="2"/>
  <c r="GI87" i="2"/>
  <c r="GJ87" i="2" s="1"/>
  <c r="GM86" i="2"/>
  <c r="GK86" i="2"/>
  <c r="GI86" i="2"/>
  <c r="GJ86" i="2" s="1"/>
  <c r="GM85" i="2"/>
  <c r="GK85" i="2"/>
  <c r="GI85" i="2"/>
  <c r="GJ85" i="2" s="1"/>
  <c r="GM84" i="2"/>
  <c r="GK84" i="2"/>
  <c r="GJ84" i="2"/>
  <c r="GI84" i="2"/>
  <c r="GM83" i="2"/>
  <c r="GK83" i="2"/>
  <c r="GI83" i="2"/>
  <c r="GJ83" i="2" s="1"/>
  <c r="GM82" i="2"/>
  <c r="GK82" i="2"/>
  <c r="GI82" i="2"/>
  <c r="GJ82" i="2" s="1"/>
  <c r="GM81" i="2"/>
  <c r="GK81" i="2"/>
  <c r="GI81" i="2"/>
  <c r="GJ81" i="2" s="1"/>
  <c r="GM80" i="2"/>
  <c r="GK80" i="2"/>
  <c r="GI80" i="2"/>
  <c r="GJ80" i="2" s="1"/>
  <c r="GM79" i="2"/>
  <c r="GK79" i="2"/>
  <c r="GI79" i="2"/>
  <c r="GJ79" i="2" s="1"/>
  <c r="GM78" i="2"/>
  <c r="GK78" i="2"/>
  <c r="GI78" i="2"/>
  <c r="GJ78" i="2" s="1"/>
  <c r="GM77" i="2"/>
  <c r="GK77" i="2"/>
  <c r="GI77" i="2"/>
  <c r="GJ77" i="2" s="1"/>
  <c r="GM76" i="2"/>
  <c r="GK76" i="2"/>
  <c r="GJ76" i="2"/>
  <c r="GI76" i="2"/>
  <c r="GM75" i="2"/>
  <c r="GK75" i="2"/>
  <c r="GI75" i="2"/>
  <c r="GJ75" i="2" s="1"/>
  <c r="GM74" i="2"/>
  <c r="GK74" i="2"/>
  <c r="GI74" i="2"/>
  <c r="GJ74" i="2" s="1"/>
  <c r="GM73" i="2"/>
  <c r="GK73" i="2"/>
  <c r="GI73" i="2"/>
  <c r="GJ73" i="2" s="1"/>
  <c r="GM72" i="2"/>
  <c r="GK72" i="2"/>
  <c r="GI72" i="2"/>
  <c r="GJ72" i="2" s="1"/>
  <c r="GM71" i="2"/>
  <c r="GK71" i="2"/>
  <c r="GI71" i="2"/>
  <c r="GJ71" i="2" s="1"/>
  <c r="GM70" i="2"/>
  <c r="GK70" i="2"/>
  <c r="GI70" i="2"/>
  <c r="GJ70" i="2" s="1"/>
  <c r="GM69" i="2"/>
  <c r="GK69" i="2"/>
  <c r="GI69" i="2"/>
  <c r="GJ69" i="2" s="1"/>
  <c r="GM68" i="2"/>
  <c r="GK68" i="2"/>
  <c r="GJ68" i="2"/>
  <c r="GI68" i="2"/>
  <c r="GM67" i="2"/>
  <c r="GK67" i="2"/>
  <c r="GI67" i="2"/>
  <c r="GJ67" i="2" s="1"/>
  <c r="GM66" i="2"/>
  <c r="GK66" i="2"/>
  <c r="GI66" i="2"/>
  <c r="GJ66" i="2" s="1"/>
  <c r="GM65" i="2"/>
  <c r="GK65" i="2"/>
  <c r="GI65" i="2"/>
  <c r="GJ65" i="2" s="1"/>
  <c r="GM64" i="2"/>
  <c r="GK64" i="2"/>
  <c r="GI64" i="2"/>
  <c r="GJ64" i="2" s="1"/>
  <c r="GM63" i="2"/>
  <c r="GK63" i="2"/>
  <c r="GI63" i="2"/>
  <c r="GJ63" i="2" s="1"/>
  <c r="GM62" i="2"/>
  <c r="GK62" i="2"/>
  <c r="GI62" i="2"/>
  <c r="GJ62" i="2" s="1"/>
  <c r="GM61" i="2"/>
  <c r="GK61" i="2"/>
  <c r="GI61" i="2"/>
  <c r="GJ61" i="2" s="1"/>
  <c r="GM60" i="2"/>
  <c r="GK60" i="2"/>
  <c r="GJ60" i="2"/>
  <c r="GI60" i="2"/>
  <c r="GM59" i="2"/>
  <c r="GK59" i="2"/>
  <c r="GI59" i="2"/>
  <c r="GJ59" i="2" s="1"/>
  <c r="GM58" i="2"/>
  <c r="GK58" i="2"/>
  <c r="GI58" i="2"/>
  <c r="GJ58" i="2" s="1"/>
  <c r="GM57" i="2"/>
  <c r="GK57" i="2"/>
  <c r="GI57" i="2"/>
  <c r="GJ57" i="2" s="1"/>
  <c r="GM56" i="2"/>
  <c r="GK56" i="2"/>
  <c r="GI56" i="2"/>
  <c r="GJ56" i="2" s="1"/>
  <c r="GM55" i="2"/>
  <c r="GK55" i="2"/>
  <c r="GI55" i="2"/>
  <c r="GJ55" i="2" s="1"/>
  <c r="GM54" i="2"/>
  <c r="GK54" i="2"/>
  <c r="GI54" i="2"/>
  <c r="GJ54" i="2" s="1"/>
  <c r="GM53" i="2"/>
  <c r="GK53" i="2"/>
  <c r="GI53" i="2"/>
  <c r="GJ53" i="2" s="1"/>
  <c r="GM52" i="2"/>
  <c r="GK52" i="2"/>
  <c r="GJ52" i="2"/>
  <c r="GI52" i="2"/>
  <c r="GM51" i="2"/>
  <c r="GK51" i="2"/>
  <c r="GI51" i="2"/>
  <c r="GJ51" i="2" s="1"/>
  <c r="GM50" i="2"/>
  <c r="GK50" i="2"/>
  <c r="GI50" i="2"/>
  <c r="GJ50" i="2" s="1"/>
  <c r="GM49" i="2"/>
  <c r="GK49" i="2"/>
  <c r="GI49" i="2"/>
  <c r="GJ49" i="2" s="1"/>
  <c r="GM48" i="2"/>
  <c r="GK48" i="2"/>
  <c r="GI48" i="2"/>
  <c r="GJ48" i="2" s="1"/>
  <c r="GM47" i="2"/>
  <c r="GK47" i="2"/>
  <c r="GJ47" i="2"/>
  <c r="GI47" i="2"/>
  <c r="GM46" i="2"/>
  <c r="GK46" i="2"/>
  <c r="GI46" i="2"/>
  <c r="GJ46" i="2" s="1"/>
  <c r="GM45" i="2"/>
  <c r="GK45" i="2"/>
  <c r="GI45" i="2"/>
  <c r="GJ45" i="2" s="1"/>
  <c r="GM44" i="2"/>
  <c r="GK44" i="2"/>
  <c r="GI44" i="2"/>
  <c r="GJ44" i="2" s="1"/>
  <c r="GM43" i="2"/>
  <c r="GK43" i="2"/>
  <c r="GJ43" i="2"/>
  <c r="GI43" i="2"/>
  <c r="GM42" i="2"/>
  <c r="GK42" i="2"/>
  <c r="GI42" i="2"/>
  <c r="GJ42" i="2" s="1"/>
  <c r="GM41" i="2"/>
  <c r="GK41" i="2"/>
  <c r="GI41" i="2"/>
  <c r="GJ41" i="2" s="1"/>
  <c r="GM40" i="2"/>
  <c r="GK40" i="2"/>
  <c r="GI40" i="2"/>
  <c r="GJ40" i="2" s="1"/>
  <c r="GM39" i="2"/>
  <c r="GK39" i="2"/>
  <c r="GJ39" i="2"/>
  <c r="GI39" i="2"/>
  <c r="GM38" i="2"/>
  <c r="GK38" i="2"/>
  <c r="GI38" i="2"/>
  <c r="GJ38" i="2" s="1"/>
  <c r="GM37" i="2"/>
  <c r="GK37" i="2"/>
  <c r="GI37" i="2"/>
  <c r="GJ37" i="2" s="1"/>
  <c r="GM36" i="2"/>
  <c r="GK36" i="2"/>
  <c r="GI36" i="2"/>
  <c r="GJ36" i="2" s="1"/>
  <c r="GM35" i="2"/>
  <c r="GK35" i="2"/>
  <c r="GJ35" i="2"/>
  <c r="GI35" i="2"/>
  <c r="GM34" i="2"/>
  <c r="GK34" i="2"/>
  <c r="GI34" i="2"/>
  <c r="GJ34" i="2" s="1"/>
  <c r="GM33" i="2"/>
  <c r="GK33" i="2"/>
  <c r="GI33" i="2"/>
  <c r="GJ33" i="2" s="1"/>
  <c r="GM32" i="2"/>
  <c r="GK32" i="2"/>
  <c r="GI32" i="2"/>
  <c r="GJ32" i="2" s="1"/>
  <c r="GM31" i="2"/>
  <c r="GK31" i="2"/>
  <c r="GJ31" i="2"/>
  <c r="GI31" i="2"/>
  <c r="GM30" i="2"/>
  <c r="GK30" i="2"/>
  <c r="GI30" i="2"/>
  <c r="GJ30" i="2" s="1"/>
  <c r="GM29" i="2"/>
  <c r="GK29" i="2"/>
  <c r="GI29" i="2"/>
  <c r="GJ29" i="2" s="1"/>
  <c r="GM28" i="2"/>
  <c r="GK28" i="2"/>
  <c r="GI28" i="2"/>
  <c r="GJ28" i="2" s="1"/>
  <c r="GM27" i="2"/>
  <c r="GK27" i="2"/>
  <c r="GJ27" i="2"/>
  <c r="GI27" i="2"/>
  <c r="GM26" i="2"/>
  <c r="GK26" i="2"/>
  <c r="GI26" i="2"/>
  <c r="GJ26" i="2" s="1"/>
  <c r="GM25" i="2"/>
  <c r="GK25" i="2"/>
  <c r="GI25" i="2"/>
  <c r="GJ25" i="2" s="1"/>
  <c r="GM24" i="2"/>
  <c r="GK24" i="2"/>
  <c r="GI24" i="2"/>
  <c r="GJ24" i="2" s="1"/>
  <c r="GM23" i="2"/>
  <c r="GK23" i="2"/>
  <c r="GJ23" i="2"/>
  <c r="GI23" i="2"/>
  <c r="GM22" i="2"/>
  <c r="GK22" i="2"/>
  <c r="GI22" i="2"/>
  <c r="GJ22" i="2" s="1"/>
  <c r="GM21" i="2"/>
  <c r="GK21" i="2"/>
  <c r="GI21" i="2"/>
  <c r="GJ21" i="2" s="1"/>
  <c r="GM20" i="2"/>
  <c r="GK20" i="2"/>
  <c r="GI20" i="2"/>
  <c r="GJ20" i="2" s="1"/>
  <c r="GM19" i="2"/>
  <c r="GK19" i="2"/>
  <c r="GJ19" i="2"/>
  <c r="GI19" i="2"/>
  <c r="GM18" i="2"/>
  <c r="GK18" i="2"/>
  <c r="GI18" i="2"/>
  <c r="GJ18" i="2" s="1"/>
  <c r="GM17" i="2"/>
  <c r="GK17" i="2"/>
  <c r="GI17" i="2"/>
  <c r="GJ17" i="2" s="1"/>
  <c r="GM16" i="2"/>
  <c r="GK16" i="2"/>
  <c r="GI16" i="2"/>
  <c r="GJ16" i="2" s="1"/>
  <c r="GM15" i="2"/>
  <c r="GK15" i="2"/>
  <c r="GJ15" i="2"/>
  <c r="GI15" i="2"/>
  <c r="GM14" i="2"/>
  <c r="GK14" i="2"/>
  <c r="GI14" i="2"/>
  <c r="GJ14" i="2" s="1"/>
  <c r="GM13" i="2"/>
  <c r="GK13" i="2"/>
  <c r="GI13" i="2"/>
  <c r="GJ13" i="2" s="1"/>
  <c r="GM12" i="2"/>
  <c r="GK12" i="2"/>
  <c r="GI12" i="2"/>
  <c r="GJ12" i="2" s="1"/>
  <c r="GM11" i="2"/>
  <c r="GK11" i="2"/>
  <c r="GJ11" i="2"/>
  <c r="GI11" i="2"/>
  <c r="GM10" i="2"/>
  <c r="GK10" i="2"/>
  <c r="GI10" i="2"/>
  <c r="GJ10" i="2" s="1"/>
  <c r="GM9" i="2"/>
  <c r="GK9" i="2"/>
  <c r="GI9" i="2"/>
  <c r="GJ9" i="2" s="1"/>
  <c r="GM8" i="2"/>
  <c r="GK8" i="2"/>
  <c r="GI8" i="2"/>
  <c r="GJ8" i="2" s="1"/>
  <c r="GM7" i="2"/>
  <c r="GK7" i="2"/>
  <c r="GJ7" i="2"/>
  <c r="GI7" i="2"/>
  <c r="GM6" i="2"/>
  <c r="GK6" i="2"/>
  <c r="GI6" i="2"/>
  <c r="GJ6" i="2" s="1"/>
  <c r="GM5" i="2"/>
  <c r="GK5" i="2"/>
  <c r="GI5" i="2"/>
  <c r="GJ5" i="2" s="1"/>
  <c r="FZ217" i="2"/>
  <c r="FX217" i="2"/>
  <c r="FV217" i="2"/>
  <c r="FW217" i="2" s="1"/>
  <c r="FZ216" i="2"/>
  <c r="FX216" i="2"/>
  <c r="FW216" i="2"/>
  <c r="FV216" i="2"/>
  <c r="FZ215" i="2"/>
  <c r="FX215" i="2"/>
  <c r="FV215" i="2"/>
  <c r="FW215" i="2" s="1"/>
  <c r="FZ214" i="2"/>
  <c r="FX214" i="2"/>
  <c r="FV214" i="2"/>
  <c r="FW214" i="2" s="1"/>
  <c r="FZ213" i="2"/>
  <c r="FX213" i="2"/>
  <c r="FV213" i="2"/>
  <c r="FW213" i="2" s="1"/>
  <c r="FZ212" i="2"/>
  <c r="FX212" i="2"/>
  <c r="FV212" i="2"/>
  <c r="FW212" i="2" s="1"/>
  <c r="FZ211" i="2"/>
  <c r="FX211" i="2"/>
  <c r="FV211" i="2"/>
  <c r="FW211" i="2" s="1"/>
  <c r="FZ210" i="2"/>
  <c r="FX210" i="2"/>
  <c r="FV210" i="2"/>
  <c r="FW210" i="2" s="1"/>
  <c r="FZ209" i="2"/>
  <c r="FX209" i="2"/>
  <c r="FV209" i="2"/>
  <c r="FW209" i="2" s="1"/>
  <c r="FZ208" i="2"/>
  <c r="FX208" i="2"/>
  <c r="FV208" i="2"/>
  <c r="FW208" i="2" s="1"/>
  <c r="FZ207" i="2"/>
  <c r="FX207" i="2"/>
  <c r="FV207" i="2"/>
  <c r="FW207" i="2" s="1"/>
  <c r="FZ206" i="2"/>
  <c r="FX206" i="2"/>
  <c r="FV206" i="2"/>
  <c r="FW206" i="2" s="1"/>
  <c r="FZ205" i="2"/>
  <c r="FX205" i="2"/>
  <c r="FV205" i="2"/>
  <c r="FW205" i="2" s="1"/>
  <c r="FZ204" i="2"/>
  <c r="FX204" i="2"/>
  <c r="FV204" i="2"/>
  <c r="FW204" i="2" s="1"/>
  <c r="FZ203" i="2"/>
  <c r="FX203" i="2"/>
  <c r="FV203" i="2"/>
  <c r="FW203" i="2" s="1"/>
  <c r="FZ202" i="2"/>
  <c r="FX202" i="2"/>
  <c r="FV202" i="2"/>
  <c r="FW202" i="2" s="1"/>
  <c r="FZ201" i="2"/>
  <c r="FX201" i="2"/>
  <c r="FV201" i="2"/>
  <c r="FW201" i="2" s="1"/>
  <c r="FZ200" i="2"/>
  <c r="FX200" i="2"/>
  <c r="FW200" i="2"/>
  <c r="FV200" i="2"/>
  <c r="FZ199" i="2"/>
  <c r="FX199" i="2"/>
  <c r="FV199" i="2"/>
  <c r="FW199" i="2" s="1"/>
  <c r="FZ198" i="2"/>
  <c r="FX198" i="2"/>
  <c r="FV198" i="2"/>
  <c r="FW198" i="2" s="1"/>
  <c r="FZ197" i="2"/>
  <c r="FX197" i="2"/>
  <c r="FV197" i="2"/>
  <c r="FW197" i="2" s="1"/>
  <c r="FZ196" i="2"/>
  <c r="FX196" i="2"/>
  <c r="FV196" i="2"/>
  <c r="FW196" i="2" s="1"/>
  <c r="FZ195" i="2"/>
  <c r="FX195" i="2"/>
  <c r="FV195" i="2"/>
  <c r="FW195" i="2" s="1"/>
  <c r="FZ194" i="2"/>
  <c r="FX194" i="2"/>
  <c r="FV194" i="2"/>
  <c r="FW194" i="2" s="1"/>
  <c r="FZ193" i="2"/>
  <c r="FX193" i="2"/>
  <c r="FV193" i="2"/>
  <c r="FW193" i="2" s="1"/>
  <c r="FZ192" i="2"/>
  <c r="FX192" i="2"/>
  <c r="FV192" i="2"/>
  <c r="FW192" i="2" s="1"/>
  <c r="FZ191" i="2"/>
  <c r="FX191" i="2"/>
  <c r="FV191" i="2"/>
  <c r="FW191" i="2" s="1"/>
  <c r="FZ190" i="2"/>
  <c r="FX190" i="2"/>
  <c r="FV190" i="2"/>
  <c r="FW190" i="2" s="1"/>
  <c r="FZ189" i="2"/>
  <c r="FX189" i="2"/>
  <c r="FV189" i="2"/>
  <c r="FW189" i="2" s="1"/>
  <c r="FZ188" i="2"/>
  <c r="FX188" i="2"/>
  <c r="FV188" i="2"/>
  <c r="FW188" i="2" s="1"/>
  <c r="FZ187" i="2"/>
  <c r="FX187" i="2"/>
  <c r="FV187" i="2"/>
  <c r="FW187" i="2" s="1"/>
  <c r="FZ186" i="2"/>
  <c r="FX186" i="2"/>
  <c r="FV186" i="2"/>
  <c r="FW186" i="2" s="1"/>
  <c r="FZ185" i="2"/>
  <c r="FX185" i="2"/>
  <c r="FV185" i="2"/>
  <c r="FW185" i="2" s="1"/>
  <c r="FZ184" i="2"/>
  <c r="FX184" i="2"/>
  <c r="FW184" i="2"/>
  <c r="FV184" i="2"/>
  <c r="FZ183" i="2"/>
  <c r="FX183" i="2"/>
  <c r="FV183" i="2"/>
  <c r="FW183" i="2" s="1"/>
  <c r="FZ182" i="2"/>
  <c r="FX182" i="2"/>
  <c r="FV182" i="2"/>
  <c r="FW182" i="2" s="1"/>
  <c r="FZ181" i="2"/>
  <c r="FX181" i="2"/>
  <c r="FV181" i="2"/>
  <c r="FW181" i="2" s="1"/>
  <c r="FZ180" i="2"/>
  <c r="FX180" i="2"/>
  <c r="FV180" i="2"/>
  <c r="FW180" i="2" s="1"/>
  <c r="FZ179" i="2"/>
  <c r="FX179" i="2"/>
  <c r="FV179" i="2"/>
  <c r="FW179" i="2" s="1"/>
  <c r="FZ178" i="2"/>
  <c r="FX178" i="2"/>
  <c r="FV178" i="2"/>
  <c r="FW178" i="2" s="1"/>
  <c r="FZ177" i="2"/>
  <c r="FX177" i="2"/>
  <c r="FV177" i="2"/>
  <c r="FW177" i="2" s="1"/>
  <c r="FZ176" i="2"/>
  <c r="FX176" i="2"/>
  <c r="FV176" i="2"/>
  <c r="FW176" i="2" s="1"/>
  <c r="FZ175" i="2"/>
  <c r="FX175" i="2"/>
  <c r="FV175" i="2"/>
  <c r="FW175" i="2" s="1"/>
  <c r="FZ174" i="2"/>
  <c r="FX174" i="2"/>
  <c r="FV174" i="2"/>
  <c r="FW174" i="2" s="1"/>
  <c r="FZ173" i="2"/>
  <c r="FX173" i="2"/>
  <c r="FV173" i="2"/>
  <c r="FW173" i="2" s="1"/>
  <c r="FZ172" i="2"/>
  <c r="FX172" i="2"/>
  <c r="FV172" i="2"/>
  <c r="FW172" i="2" s="1"/>
  <c r="FZ171" i="2"/>
  <c r="FX171" i="2"/>
  <c r="FV171" i="2"/>
  <c r="FW171" i="2" s="1"/>
  <c r="FZ170" i="2"/>
  <c r="FX170" i="2"/>
  <c r="FV170" i="2"/>
  <c r="FW170" i="2" s="1"/>
  <c r="FZ169" i="2"/>
  <c r="FX169" i="2"/>
  <c r="FV169" i="2"/>
  <c r="FW169" i="2" s="1"/>
  <c r="FZ168" i="2"/>
  <c r="FX168" i="2"/>
  <c r="FW168" i="2"/>
  <c r="FV168" i="2"/>
  <c r="FZ167" i="2"/>
  <c r="FX167" i="2"/>
  <c r="FV167" i="2"/>
  <c r="FW167" i="2" s="1"/>
  <c r="FZ166" i="2"/>
  <c r="FX166" i="2"/>
  <c r="FV166" i="2"/>
  <c r="FW166" i="2" s="1"/>
  <c r="FZ165" i="2"/>
  <c r="FX165" i="2"/>
  <c r="FV165" i="2"/>
  <c r="FW165" i="2" s="1"/>
  <c r="FZ164" i="2"/>
  <c r="FX164" i="2"/>
  <c r="FV164" i="2"/>
  <c r="FW164" i="2" s="1"/>
  <c r="FZ163" i="2"/>
  <c r="FX163" i="2"/>
  <c r="FV163" i="2"/>
  <c r="FW163" i="2" s="1"/>
  <c r="FZ162" i="2"/>
  <c r="FX162" i="2"/>
  <c r="FV162" i="2"/>
  <c r="FW162" i="2" s="1"/>
  <c r="FZ161" i="2"/>
  <c r="FX161" i="2"/>
  <c r="FV161" i="2"/>
  <c r="FW161" i="2" s="1"/>
  <c r="FZ160" i="2"/>
  <c r="FX160" i="2"/>
  <c r="FV160" i="2"/>
  <c r="FW160" i="2" s="1"/>
  <c r="FZ159" i="2"/>
  <c r="FX159" i="2"/>
  <c r="FV159" i="2"/>
  <c r="FW159" i="2" s="1"/>
  <c r="FZ158" i="2"/>
  <c r="FX158" i="2"/>
  <c r="FV158" i="2"/>
  <c r="FW158" i="2" s="1"/>
  <c r="FZ157" i="2"/>
  <c r="FX157" i="2"/>
  <c r="FV157" i="2"/>
  <c r="FW157" i="2" s="1"/>
  <c r="FZ156" i="2"/>
  <c r="FX156" i="2"/>
  <c r="FV156" i="2"/>
  <c r="FW156" i="2" s="1"/>
  <c r="FZ155" i="2"/>
  <c r="FX155" i="2"/>
  <c r="FV155" i="2"/>
  <c r="FW155" i="2" s="1"/>
  <c r="FZ154" i="2"/>
  <c r="FX154" i="2"/>
  <c r="FV154" i="2"/>
  <c r="FW154" i="2" s="1"/>
  <c r="FZ153" i="2"/>
  <c r="FX153" i="2"/>
  <c r="FV153" i="2"/>
  <c r="FW153" i="2" s="1"/>
  <c r="FZ152" i="2"/>
  <c r="FX152" i="2"/>
  <c r="FW152" i="2"/>
  <c r="FV152" i="2"/>
  <c r="FZ151" i="2"/>
  <c r="FX151" i="2"/>
  <c r="FV151" i="2"/>
  <c r="FW151" i="2" s="1"/>
  <c r="FZ150" i="2"/>
  <c r="FX150" i="2"/>
  <c r="FV150" i="2"/>
  <c r="FW150" i="2" s="1"/>
  <c r="FZ149" i="2"/>
  <c r="FX149" i="2"/>
  <c r="FV149" i="2"/>
  <c r="FW149" i="2" s="1"/>
  <c r="FZ148" i="2"/>
  <c r="FX148" i="2"/>
  <c r="FV148" i="2"/>
  <c r="FW148" i="2" s="1"/>
  <c r="FZ147" i="2"/>
  <c r="FX147" i="2"/>
  <c r="FV147" i="2"/>
  <c r="FW147" i="2" s="1"/>
  <c r="FZ146" i="2"/>
  <c r="FX146" i="2"/>
  <c r="FV146" i="2"/>
  <c r="FW146" i="2" s="1"/>
  <c r="FZ145" i="2"/>
  <c r="FX145" i="2"/>
  <c r="FV145" i="2"/>
  <c r="FW145" i="2" s="1"/>
  <c r="FZ144" i="2"/>
  <c r="FX144" i="2"/>
  <c r="FV144" i="2"/>
  <c r="FW144" i="2" s="1"/>
  <c r="FZ143" i="2"/>
  <c r="FX143" i="2"/>
  <c r="FV143" i="2"/>
  <c r="FW143" i="2" s="1"/>
  <c r="FZ142" i="2"/>
  <c r="FX142" i="2"/>
  <c r="FV142" i="2"/>
  <c r="FW142" i="2" s="1"/>
  <c r="FZ141" i="2"/>
  <c r="FX141" i="2"/>
  <c r="FV141" i="2"/>
  <c r="FW141" i="2" s="1"/>
  <c r="FZ140" i="2"/>
  <c r="FX140" i="2"/>
  <c r="FW140" i="2"/>
  <c r="FV140" i="2"/>
  <c r="FZ139" i="2"/>
  <c r="FX139" i="2"/>
  <c r="FV139" i="2"/>
  <c r="FW139" i="2" s="1"/>
  <c r="FZ138" i="2"/>
  <c r="FX138" i="2"/>
  <c r="FV138" i="2"/>
  <c r="FW138" i="2" s="1"/>
  <c r="FZ137" i="2"/>
  <c r="FX137" i="2"/>
  <c r="FV137" i="2"/>
  <c r="FW137" i="2" s="1"/>
  <c r="FZ136" i="2"/>
  <c r="FX136" i="2"/>
  <c r="FV136" i="2"/>
  <c r="FW136" i="2" s="1"/>
  <c r="FZ135" i="2"/>
  <c r="FX135" i="2"/>
  <c r="FV135" i="2"/>
  <c r="FW135" i="2" s="1"/>
  <c r="FZ134" i="2"/>
  <c r="FX134" i="2"/>
  <c r="FV134" i="2"/>
  <c r="FW134" i="2" s="1"/>
  <c r="FZ133" i="2"/>
  <c r="FX133" i="2"/>
  <c r="FV133" i="2"/>
  <c r="FW133" i="2" s="1"/>
  <c r="FZ132" i="2"/>
  <c r="FX132" i="2"/>
  <c r="FV132" i="2"/>
  <c r="FW132" i="2" s="1"/>
  <c r="FZ131" i="2"/>
  <c r="FX131" i="2"/>
  <c r="FV131" i="2"/>
  <c r="FW131" i="2" s="1"/>
  <c r="FZ130" i="2"/>
  <c r="FX130" i="2"/>
  <c r="FV130" i="2"/>
  <c r="FW130" i="2" s="1"/>
  <c r="FZ129" i="2"/>
  <c r="FX129" i="2"/>
  <c r="FV129" i="2"/>
  <c r="FW129" i="2" s="1"/>
  <c r="FZ128" i="2"/>
  <c r="FX128" i="2"/>
  <c r="FV128" i="2"/>
  <c r="FW128" i="2" s="1"/>
  <c r="FZ127" i="2"/>
  <c r="FX127" i="2"/>
  <c r="FV127" i="2"/>
  <c r="FW127" i="2" s="1"/>
  <c r="FZ126" i="2"/>
  <c r="FX126" i="2"/>
  <c r="FV126" i="2"/>
  <c r="FW126" i="2" s="1"/>
  <c r="FZ125" i="2"/>
  <c r="FX125" i="2"/>
  <c r="FV125" i="2"/>
  <c r="FW125" i="2" s="1"/>
  <c r="FZ124" i="2"/>
  <c r="FX124" i="2"/>
  <c r="FW124" i="2"/>
  <c r="FV124" i="2"/>
  <c r="FZ123" i="2"/>
  <c r="FX123" i="2"/>
  <c r="FV123" i="2"/>
  <c r="FW123" i="2" s="1"/>
  <c r="FZ122" i="2"/>
  <c r="FX122" i="2"/>
  <c r="FV122" i="2"/>
  <c r="FW122" i="2" s="1"/>
  <c r="FZ121" i="2"/>
  <c r="FX121" i="2"/>
  <c r="FV121" i="2"/>
  <c r="FW121" i="2" s="1"/>
  <c r="FZ120" i="2"/>
  <c r="FX120" i="2"/>
  <c r="FV120" i="2"/>
  <c r="FW120" i="2" s="1"/>
  <c r="FZ119" i="2"/>
  <c r="FX119" i="2"/>
  <c r="FV119" i="2"/>
  <c r="FW119" i="2" s="1"/>
  <c r="FZ118" i="2"/>
  <c r="FX118" i="2"/>
  <c r="FV118" i="2"/>
  <c r="FW118" i="2" s="1"/>
  <c r="FZ117" i="2"/>
  <c r="FX117" i="2"/>
  <c r="FV117" i="2"/>
  <c r="FW117" i="2" s="1"/>
  <c r="FZ116" i="2"/>
  <c r="FX116" i="2"/>
  <c r="FV116" i="2"/>
  <c r="FW116" i="2" s="1"/>
  <c r="FZ115" i="2"/>
  <c r="FX115" i="2"/>
  <c r="FV115" i="2"/>
  <c r="FW115" i="2" s="1"/>
  <c r="FZ114" i="2"/>
  <c r="FX114" i="2"/>
  <c r="FV114" i="2"/>
  <c r="FW114" i="2" s="1"/>
  <c r="FZ113" i="2"/>
  <c r="FX113" i="2"/>
  <c r="FV113" i="2"/>
  <c r="FW113" i="2" s="1"/>
  <c r="FZ112" i="2"/>
  <c r="FX112" i="2"/>
  <c r="FW112" i="2"/>
  <c r="FV112" i="2"/>
  <c r="FZ111" i="2"/>
  <c r="FX111" i="2"/>
  <c r="FV111" i="2"/>
  <c r="FW111" i="2" s="1"/>
  <c r="FZ110" i="2"/>
  <c r="FX110" i="2"/>
  <c r="FV110" i="2"/>
  <c r="FW110" i="2" s="1"/>
  <c r="FZ109" i="2"/>
  <c r="FX109" i="2"/>
  <c r="FV109" i="2"/>
  <c r="FW109" i="2" s="1"/>
  <c r="FZ108" i="2"/>
  <c r="FX108" i="2"/>
  <c r="FV108" i="2"/>
  <c r="FW108" i="2" s="1"/>
  <c r="FZ107" i="2"/>
  <c r="FX107" i="2"/>
  <c r="FV107" i="2"/>
  <c r="FW107" i="2" s="1"/>
  <c r="FZ106" i="2"/>
  <c r="FX106" i="2"/>
  <c r="FV106" i="2"/>
  <c r="FW106" i="2" s="1"/>
  <c r="FZ105" i="2"/>
  <c r="FX105" i="2"/>
  <c r="FV105" i="2"/>
  <c r="FW105" i="2" s="1"/>
  <c r="FZ104" i="2"/>
  <c r="FX104" i="2"/>
  <c r="FW104" i="2"/>
  <c r="FV104" i="2"/>
  <c r="FZ103" i="2"/>
  <c r="FX103" i="2"/>
  <c r="FV103" i="2"/>
  <c r="FW103" i="2" s="1"/>
  <c r="FZ102" i="2"/>
  <c r="FX102" i="2"/>
  <c r="FV102" i="2"/>
  <c r="FW102" i="2" s="1"/>
  <c r="FZ101" i="2"/>
  <c r="FX101" i="2"/>
  <c r="FV101" i="2"/>
  <c r="FW101" i="2" s="1"/>
  <c r="FZ100" i="2"/>
  <c r="FX100" i="2"/>
  <c r="FV100" i="2"/>
  <c r="FW100" i="2" s="1"/>
  <c r="FZ99" i="2"/>
  <c r="FX99" i="2"/>
  <c r="FV99" i="2"/>
  <c r="FW99" i="2" s="1"/>
  <c r="FZ98" i="2"/>
  <c r="FX98" i="2"/>
  <c r="FV98" i="2"/>
  <c r="FW98" i="2" s="1"/>
  <c r="FZ97" i="2"/>
  <c r="FX97" i="2"/>
  <c r="FV97" i="2"/>
  <c r="FW97" i="2" s="1"/>
  <c r="FZ96" i="2"/>
  <c r="FX96" i="2"/>
  <c r="FV96" i="2"/>
  <c r="FW96" i="2" s="1"/>
  <c r="FZ95" i="2"/>
  <c r="FX95" i="2"/>
  <c r="FV95" i="2"/>
  <c r="FW95" i="2" s="1"/>
  <c r="FZ94" i="2"/>
  <c r="FX94" i="2"/>
  <c r="FV94" i="2"/>
  <c r="FW94" i="2" s="1"/>
  <c r="FZ93" i="2"/>
  <c r="FX93" i="2"/>
  <c r="FV93" i="2"/>
  <c r="FW93" i="2" s="1"/>
  <c r="FZ92" i="2"/>
  <c r="FX92" i="2"/>
  <c r="FW92" i="2"/>
  <c r="FV92" i="2"/>
  <c r="FZ91" i="2"/>
  <c r="FX91" i="2"/>
  <c r="FV91" i="2"/>
  <c r="FW91" i="2" s="1"/>
  <c r="FZ90" i="2"/>
  <c r="FX90" i="2"/>
  <c r="FV90" i="2"/>
  <c r="FW90" i="2" s="1"/>
  <c r="FZ89" i="2"/>
  <c r="FX89" i="2"/>
  <c r="FV89" i="2"/>
  <c r="FW89" i="2" s="1"/>
  <c r="FZ88" i="2"/>
  <c r="FX88" i="2"/>
  <c r="FV88" i="2"/>
  <c r="FW88" i="2" s="1"/>
  <c r="FZ87" i="2"/>
  <c r="FX87" i="2"/>
  <c r="FV87" i="2"/>
  <c r="FW87" i="2" s="1"/>
  <c r="FZ86" i="2"/>
  <c r="FX86" i="2"/>
  <c r="FV86" i="2"/>
  <c r="FW86" i="2" s="1"/>
  <c r="FZ85" i="2"/>
  <c r="FX85" i="2"/>
  <c r="FV85" i="2"/>
  <c r="FW85" i="2" s="1"/>
  <c r="FZ84" i="2"/>
  <c r="FX84" i="2"/>
  <c r="FV84" i="2"/>
  <c r="FW84" i="2" s="1"/>
  <c r="FZ83" i="2"/>
  <c r="FX83" i="2"/>
  <c r="FV83" i="2"/>
  <c r="FW83" i="2" s="1"/>
  <c r="FZ82" i="2"/>
  <c r="FX82" i="2"/>
  <c r="FV82" i="2"/>
  <c r="FW82" i="2" s="1"/>
  <c r="FZ81" i="2"/>
  <c r="FX81" i="2"/>
  <c r="FV81" i="2"/>
  <c r="FW81" i="2" s="1"/>
  <c r="FZ80" i="2"/>
  <c r="FX80" i="2"/>
  <c r="FW80" i="2"/>
  <c r="FV80" i="2"/>
  <c r="FZ79" i="2"/>
  <c r="FX79" i="2"/>
  <c r="FV79" i="2"/>
  <c r="FW79" i="2" s="1"/>
  <c r="FZ78" i="2"/>
  <c r="FX78" i="2"/>
  <c r="FV78" i="2"/>
  <c r="FW78" i="2" s="1"/>
  <c r="FZ77" i="2"/>
  <c r="FX77" i="2"/>
  <c r="FV77" i="2"/>
  <c r="FW77" i="2" s="1"/>
  <c r="FZ76" i="2"/>
  <c r="FX76" i="2"/>
  <c r="FV76" i="2"/>
  <c r="FW76" i="2" s="1"/>
  <c r="FZ75" i="2"/>
  <c r="FX75" i="2"/>
  <c r="FV75" i="2"/>
  <c r="FW75" i="2" s="1"/>
  <c r="FZ74" i="2"/>
  <c r="FX74" i="2"/>
  <c r="FV74" i="2"/>
  <c r="FW74" i="2" s="1"/>
  <c r="FZ73" i="2"/>
  <c r="FX73" i="2"/>
  <c r="FV73" i="2"/>
  <c r="FW73" i="2" s="1"/>
  <c r="FZ72" i="2"/>
  <c r="FX72" i="2"/>
  <c r="FW72" i="2"/>
  <c r="FV72" i="2"/>
  <c r="FZ71" i="2"/>
  <c r="FX71" i="2"/>
  <c r="FV71" i="2"/>
  <c r="FW71" i="2" s="1"/>
  <c r="FZ70" i="2"/>
  <c r="FX70" i="2"/>
  <c r="FV70" i="2"/>
  <c r="FW70" i="2" s="1"/>
  <c r="FZ69" i="2"/>
  <c r="FX69" i="2"/>
  <c r="FV69" i="2"/>
  <c r="FW69" i="2" s="1"/>
  <c r="FZ68" i="2"/>
  <c r="FX68" i="2"/>
  <c r="FV68" i="2"/>
  <c r="FW68" i="2" s="1"/>
  <c r="FZ67" i="2"/>
  <c r="FX67" i="2"/>
  <c r="FV67" i="2"/>
  <c r="FW67" i="2" s="1"/>
  <c r="FZ66" i="2"/>
  <c r="FX66" i="2"/>
  <c r="FV66" i="2"/>
  <c r="FW66" i="2" s="1"/>
  <c r="FZ65" i="2"/>
  <c r="FX65" i="2"/>
  <c r="FV65" i="2"/>
  <c r="FW65" i="2" s="1"/>
  <c r="FZ64" i="2"/>
  <c r="FX64" i="2"/>
  <c r="FV64" i="2"/>
  <c r="FW64" i="2" s="1"/>
  <c r="FZ63" i="2"/>
  <c r="FX63" i="2"/>
  <c r="FV63" i="2"/>
  <c r="FW63" i="2" s="1"/>
  <c r="FZ62" i="2"/>
  <c r="FX62" i="2"/>
  <c r="FV62" i="2"/>
  <c r="FW62" i="2" s="1"/>
  <c r="FZ61" i="2"/>
  <c r="FX61" i="2"/>
  <c r="FV61" i="2"/>
  <c r="FW61" i="2" s="1"/>
  <c r="FZ60" i="2"/>
  <c r="FX60" i="2"/>
  <c r="FW60" i="2"/>
  <c r="FV60" i="2"/>
  <c r="FZ59" i="2"/>
  <c r="FX59" i="2"/>
  <c r="FV59" i="2"/>
  <c r="FW59" i="2" s="1"/>
  <c r="FZ58" i="2"/>
  <c r="FX58" i="2"/>
  <c r="FV58" i="2"/>
  <c r="FW58" i="2" s="1"/>
  <c r="FZ57" i="2"/>
  <c r="FX57" i="2"/>
  <c r="FV57" i="2"/>
  <c r="FW57" i="2" s="1"/>
  <c r="FZ56" i="2"/>
  <c r="FX56" i="2"/>
  <c r="FV56" i="2"/>
  <c r="FW56" i="2" s="1"/>
  <c r="FZ55" i="2"/>
  <c r="FX55" i="2"/>
  <c r="FV55" i="2"/>
  <c r="FW55" i="2" s="1"/>
  <c r="FZ54" i="2"/>
  <c r="FX54" i="2"/>
  <c r="FV54" i="2"/>
  <c r="FW54" i="2" s="1"/>
  <c r="FZ53" i="2"/>
  <c r="FX53" i="2"/>
  <c r="FV53" i="2"/>
  <c r="FW53" i="2" s="1"/>
  <c r="FZ52" i="2"/>
  <c r="FX52" i="2"/>
  <c r="FV52" i="2"/>
  <c r="FW52" i="2" s="1"/>
  <c r="FZ51" i="2"/>
  <c r="FX51" i="2"/>
  <c r="FV51" i="2"/>
  <c r="FW51" i="2" s="1"/>
  <c r="FZ50" i="2"/>
  <c r="FX50" i="2"/>
  <c r="FV50" i="2"/>
  <c r="FW50" i="2" s="1"/>
  <c r="FZ49" i="2"/>
  <c r="FX49" i="2"/>
  <c r="FV49" i="2"/>
  <c r="FW49" i="2" s="1"/>
  <c r="FZ48" i="2"/>
  <c r="FX48" i="2"/>
  <c r="FW48" i="2"/>
  <c r="FV48" i="2"/>
  <c r="FZ47" i="2"/>
  <c r="FX47" i="2"/>
  <c r="FW47" i="2"/>
  <c r="FV47" i="2"/>
  <c r="FZ46" i="2"/>
  <c r="FX46" i="2"/>
  <c r="FW46" i="2"/>
  <c r="FV46" i="2"/>
  <c r="FZ45" i="2"/>
  <c r="FX45" i="2"/>
  <c r="FW45" i="2"/>
  <c r="FV45" i="2"/>
  <c r="FZ44" i="2"/>
  <c r="FX44" i="2"/>
  <c r="FW44" i="2"/>
  <c r="FV44" i="2"/>
  <c r="FZ43" i="2"/>
  <c r="FX43" i="2"/>
  <c r="FW43" i="2"/>
  <c r="FV43" i="2"/>
  <c r="FZ42" i="2"/>
  <c r="FX42" i="2"/>
  <c r="FW42" i="2"/>
  <c r="FV42" i="2"/>
  <c r="FZ41" i="2"/>
  <c r="FX41" i="2"/>
  <c r="FW41" i="2"/>
  <c r="FV41" i="2"/>
  <c r="FZ40" i="2"/>
  <c r="FX40" i="2"/>
  <c r="FW40" i="2"/>
  <c r="FV40" i="2"/>
  <c r="FZ39" i="2"/>
  <c r="FX39" i="2"/>
  <c r="FW39" i="2"/>
  <c r="FV39" i="2"/>
  <c r="FZ38" i="2"/>
  <c r="FX38" i="2"/>
  <c r="FV38" i="2"/>
  <c r="FW38" i="2" s="1"/>
  <c r="FZ37" i="2"/>
  <c r="FX37" i="2"/>
  <c r="FV37" i="2"/>
  <c r="FW37" i="2" s="1"/>
  <c r="FZ36" i="2"/>
  <c r="FX36" i="2"/>
  <c r="FV36" i="2"/>
  <c r="FW36" i="2" s="1"/>
  <c r="FZ35" i="2"/>
  <c r="FX35" i="2"/>
  <c r="FW35" i="2"/>
  <c r="FV35" i="2"/>
  <c r="FZ34" i="2"/>
  <c r="FX34" i="2"/>
  <c r="FV34" i="2"/>
  <c r="FW34" i="2" s="1"/>
  <c r="FZ33" i="2"/>
  <c r="FX33" i="2"/>
  <c r="FV33" i="2"/>
  <c r="FW33" i="2" s="1"/>
  <c r="FZ32" i="2"/>
  <c r="FX32" i="2"/>
  <c r="FV32" i="2"/>
  <c r="FW32" i="2" s="1"/>
  <c r="FZ31" i="2"/>
  <c r="FX31" i="2"/>
  <c r="FW31" i="2"/>
  <c r="FV31" i="2"/>
  <c r="FZ30" i="2"/>
  <c r="FX30" i="2"/>
  <c r="FV30" i="2"/>
  <c r="FW30" i="2" s="1"/>
  <c r="FZ29" i="2"/>
  <c r="FX29" i="2"/>
  <c r="FV29" i="2"/>
  <c r="FW29" i="2" s="1"/>
  <c r="FZ28" i="2"/>
  <c r="FX28" i="2"/>
  <c r="FV28" i="2"/>
  <c r="FW28" i="2" s="1"/>
  <c r="FZ27" i="2"/>
  <c r="FX27" i="2"/>
  <c r="FW27" i="2"/>
  <c r="FV27" i="2"/>
  <c r="FZ26" i="2"/>
  <c r="FX26" i="2"/>
  <c r="FV26" i="2"/>
  <c r="FW26" i="2" s="1"/>
  <c r="FZ25" i="2"/>
  <c r="FX25" i="2"/>
  <c r="FV25" i="2"/>
  <c r="FW25" i="2" s="1"/>
  <c r="FZ24" i="2"/>
  <c r="FX24" i="2"/>
  <c r="FV24" i="2"/>
  <c r="FW24" i="2" s="1"/>
  <c r="FZ23" i="2"/>
  <c r="FX23" i="2"/>
  <c r="FW23" i="2"/>
  <c r="FV23" i="2"/>
  <c r="FZ22" i="2"/>
  <c r="FX22" i="2"/>
  <c r="FV22" i="2"/>
  <c r="FW22" i="2" s="1"/>
  <c r="FZ21" i="2"/>
  <c r="FX21" i="2"/>
  <c r="FV21" i="2"/>
  <c r="FW21" i="2" s="1"/>
  <c r="FZ20" i="2"/>
  <c r="FX20" i="2"/>
  <c r="FV20" i="2"/>
  <c r="FW20" i="2" s="1"/>
  <c r="FZ19" i="2"/>
  <c r="FX19" i="2"/>
  <c r="FW19" i="2"/>
  <c r="FV19" i="2"/>
  <c r="FZ18" i="2"/>
  <c r="FX18" i="2"/>
  <c r="FV18" i="2"/>
  <c r="FW18" i="2" s="1"/>
  <c r="FZ17" i="2"/>
  <c r="FX17" i="2"/>
  <c r="FV17" i="2"/>
  <c r="FW17" i="2" s="1"/>
  <c r="FZ16" i="2"/>
  <c r="FX16" i="2"/>
  <c r="FV16" i="2"/>
  <c r="FW16" i="2" s="1"/>
  <c r="FZ15" i="2"/>
  <c r="FX15" i="2"/>
  <c r="FW15" i="2"/>
  <c r="FV15" i="2"/>
  <c r="FZ14" i="2"/>
  <c r="FX14" i="2"/>
  <c r="FV14" i="2"/>
  <c r="FW14" i="2" s="1"/>
  <c r="FZ13" i="2"/>
  <c r="FX13" i="2"/>
  <c r="FV13" i="2"/>
  <c r="FW13" i="2" s="1"/>
  <c r="FZ12" i="2"/>
  <c r="FX12" i="2"/>
  <c r="FV12" i="2"/>
  <c r="FW12" i="2" s="1"/>
  <c r="FZ11" i="2"/>
  <c r="FX11" i="2"/>
  <c r="FW11" i="2"/>
  <c r="FV11" i="2"/>
  <c r="FZ10" i="2"/>
  <c r="FX10" i="2"/>
  <c r="FV10" i="2"/>
  <c r="FW10" i="2" s="1"/>
  <c r="FZ9" i="2"/>
  <c r="FX9" i="2"/>
  <c r="FV9" i="2"/>
  <c r="FW9" i="2" s="1"/>
  <c r="FZ8" i="2"/>
  <c r="FX8" i="2"/>
  <c r="FV8" i="2"/>
  <c r="FW8" i="2" s="1"/>
  <c r="FZ7" i="2"/>
  <c r="FX7" i="2"/>
  <c r="FW7" i="2"/>
  <c r="FV7" i="2"/>
  <c r="FZ6" i="2"/>
  <c r="FX6" i="2"/>
  <c r="FV6" i="2"/>
  <c r="FW6" i="2" s="1"/>
  <c r="FZ5" i="2"/>
  <c r="FX5" i="2"/>
  <c r="FV5" i="2"/>
  <c r="FW5" i="2" s="1"/>
  <c r="FM217" i="2"/>
  <c r="FK217" i="2"/>
  <c r="FI217" i="2"/>
  <c r="FJ217" i="2" s="1"/>
  <c r="FM216" i="2"/>
  <c r="FK216" i="2"/>
  <c r="FI216" i="2"/>
  <c r="FJ216" i="2" s="1"/>
  <c r="FM215" i="2"/>
  <c r="FK215" i="2"/>
  <c r="FI215" i="2"/>
  <c r="FJ215" i="2" s="1"/>
  <c r="FM214" i="2"/>
  <c r="FK214" i="2"/>
  <c r="FJ214" i="2"/>
  <c r="FI214" i="2"/>
  <c r="FM213" i="2"/>
  <c r="FK213" i="2"/>
  <c r="FI213" i="2"/>
  <c r="FJ213" i="2" s="1"/>
  <c r="FM212" i="2"/>
  <c r="FK212" i="2"/>
  <c r="FI212" i="2"/>
  <c r="FJ212" i="2" s="1"/>
  <c r="FM211" i="2"/>
  <c r="FK211" i="2"/>
  <c r="FI211" i="2"/>
  <c r="FJ211" i="2" s="1"/>
  <c r="FM210" i="2"/>
  <c r="FK210" i="2"/>
  <c r="FI210" i="2"/>
  <c r="FJ210" i="2" s="1"/>
  <c r="FM209" i="2"/>
  <c r="FK209" i="2"/>
  <c r="FI209" i="2"/>
  <c r="FJ209" i="2" s="1"/>
  <c r="FM208" i="2"/>
  <c r="FK208" i="2"/>
  <c r="FI208" i="2"/>
  <c r="FJ208" i="2" s="1"/>
  <c r="FM207" i="2"/>
  <c r="FK207" i="2"/>
  <c r="FI207" i="2"/>
  <c r="FJ207" i="2" s="1"/>
  <c r="FM206" i="2"/>
  <c r="FK206" i="2"/>
  <c r="FI206" i="2"/>
  <c r="FJ206" i="2" s="1"/>
  <c r="FM205" i="2"/>
  <c r="FK205" i="2"/>
  <c r="FI205" i="2"/>
  <c r="FJ205" i="2" s="1"/>
  <c r="FM204" i="2"/>
  <c r="FK204" i="2"/>
  <c r="FJ204" i="2"/>
  <c r="FI204" i="2"/>
  <c r="FM203" i="2"/>
  <c r="FK203" i="2"/>
  <c r="FI203" i="2"/>
  <c r="FJ203" i="2" s="1"/>
  <c r="FM202" i="2"/>
  <c r="FK202" i="2"/>
  <c r="FI202" i="2"/>
  <c r="FJ202" i="2" s="1"/>
  <c r="FM201" i="2"/>
  <c r="FK201" i="2"/>
  <c r="FI201" i="2"/>
  <c r="FJ201" i="2" s="1"/>
  <c r="FM200" i="2"/>
  <c r="FK200" i="2"/>
  <c r="FI200" i="2"/>
  <c r="FJ200" i="2" s="1"/>
  <c r="FM199" i="2"/>
  <c r="FK199" i="2"/>
  <c r="FI199" i="2"/>
  <c r="FJ199" i="2" s="1"/>
  <c r="FM198" i="2"/>
  <c r="FK198" i="2"/>
  <c r="FI198" i="2"/>
  <c r="FJ198" i="2" s="1"/>
  <c r="FM197" i="2"/>
  <c r="FK197" i="2"/>
  <c r="FI197" i="2"/>
  <c r="FJ197" i="2" s="1"/>
  <c r="FM196" i="2"/>
  <c r="FK196" i="2"/>
  <c r="FI196" i="2"/>
  <c r="FJ196" i="2" s="1"/>
  <c r="FM195" i="2"/>
  <c r="FK195" i="2"/>
  <c r="FI195" i="2"/>
  <c r="FJ195" i="2" s="1"/>
  <c r="FM194" i="2"/>
  <c r="FK194" i="2"/>
  <c r="FI194" i="2"/>
  <c r="FJ194" i="2" s="1"/>
  <c r="FM193" i="2"/>
  <c r="FK193" i="2"/>
  <c r="FI193" i="2"/>
  <c r="FJ193" i="2" s="1"/>
  <c r="FM192" i="2"/>
  <c r="FK192" i="2"/>
  <c r="FI192" i="2"/>
  <c r="FJ192" i="2" s="1"/>
  <c r="FM191" i="2"/>
  <c r="FK191" i="2"/>
  <c r="FI191" i="2"/>
  <c r="FJ191" i="2" s="1"/>
  <c r="FM190" i="2"/>
  <c r="FK190" i="2"/>
  <c r="FJ190" i="2"/>
  <c r="FI190" i="2"/>
  <c r="FM189" i="2"/>
  <c r="FK189" i="2"/>
  <c r="FI189" i="2"/>
  <c r="FJ189" i="2" s="1"/>
  <c r="FM188" i="2"/>
  <c r="FK188" i="2"/>
  <c r="FI188" i="2"/>
  <c r="FJ188" i="2" s="1"/>
  <c r="FM187" i="2"/>
  <c r="FK187" i="2"/>
  <c r="FI187" i="2"/>
  <c r="FJ187" i="2" s="1"/>
  <c r="FM186" i="2"/>
  <c r="FK186" i="2"/>
  <c r="FI186" i="2"/>
  <c r="FJ186" i="2" s="1"/>
  <c r="FM185" i="2"/>
  <c r="FK185" i="2"/>
  <c r="FI185" i="2"/>
  <c r="FJ185" i="2" s="1"/>
  <c r="FM184" i="2"/>
  <c r="FK184" i="2"/>
  <c r="FI184" i="2"/>
  <c r="FJ184" i="2" s="1"/>
  <c r="FM183" i="2"/>
  <c r="FK183" i="2"/>
  <c r="FI183" i="2"/>
  <c r="FJ183" i="2" s="1"/>
  <c r="FM182" i="2"/>
  <c r="FK182" i="2"/>
  <c r="FJ182" i="2"/>
  <c r="FI182" i="2"/>
  <c r="FM181" i="2"/>
  <c r="FK181" i="2"/>
  <c r="FI181" i="2"/>
  <c r="FJ181" i="2" s="1"/>
  <c r="FM180" i="2"/>
  <c r="FK180" i="2"/>
  <c r="FI180" i="2"/>
  <c r="FJ180" i="2" s="1"/>
  <c r="FM179" i="2"/>
  <c r="FK179" i="2"/>
  <c r="FI179" i="2"/>
  <c r="FJ179" i="2" s="1"/>
  <c r="FM178" i="2"/>
  <c r="FK178" i="2"/>
  <c r="FI178" i="2"/>
  <c r="FJ178" i="2" s="1"/>
  <c r="FM177" i="2"/>
  <c r="FK177" i="2"/>
  <c r="FI177" i="2"/>
  <c r="FJ177" i="2" s="1"/>
  <c r="FM176" i="2"/>
  <c r="FK176" i="2"/>
  <c r="FI176" i="2"/>
  <c r="FJ176" i="2" s="1"/>
  <c r="FM175" i="2"/>
  <c r="FK175" i="2"/>
  <c r="FI175" i="2"/>
  <c r="FJ175" i="2" s="1"/>
  <c r="FM174" i="2"/>
  <c r="FK174" i="2"/>
  <c r="FI174" i="2"/>
  <c r="FJ174" i="2" s="1"/>
  <c r="FM173" i="2"/>
  <c r="FK173" i="2"/>
  <c r="FI173" i="2"/>
  <c r="FJ173" i="2" s="1"/>
  <c r="FM172" i="2"/>
  <c r="FK172" i="2"/>
  <c r="FJ172" i="2"/>
  <c r="FI172" i="2"/>
  <c r="FM171" i="2"/>
  <c r="FK171" i="2"/>
  <c r="FI171" i="2"/>
  <c r="FJ171" i="2" s="1"/>
  <c r="FM170" i="2"/>
  <c r="FK170" i="2"/>
  <c r="FI170" i="2"/>
  <c r="FJ170" i="2" s="1"/>
  <c r="FM169" i="2"/>
  <c r="FK169" i="2"/>
  <c r="FI169" i="2"/>
  <c r="FJ169" i="2" s="1"/>
  <c r="FM168" i="2"/>
  <c r="FK168" i="2"/>
  <c r="FI168" i="2"/>
  <c r="FJ168" i="2" s="1"/>
  <c r="FM167" i="2"/>
  <c r="FK167" i="2"/>
  <c r="FI167" i="2"/>
  <c r="FJ167" i="2" s="1"/>
  <c r="FM166" i="2"/>
  <c r="FK166" i="2"/>
  <c r="FI166" i="2"/>
  <c r="FJ166" i="2" s="1"/>
  <c r="FM165" i="2"/>
  <c r="FK165" i="2"/>
  <c r="FI165" i="2"/>
  <c r="FJ165" i="2" s="1"/>
  <c r="FM164" i="2"/>
  <c r="FK164" i="2"/>
  <c r="FI164" i="2"/>
  <c r="FJ164" i="2" s="1"/>
  <c r="FM163" i="2"/>
  <c r="FK163" i="2"/>
  <c r="FI163" i="2"/>
  <c r="FJ163" i="2" s="1"/>
  <c r="FM162" i="2"/>
  <c r="FK162" i="2"/>
  <c r="FI162" i="2"/>
  <c r="FJ162" i="2" s="1"/>
  <c r="FM161" i="2"/>
  <c r="FK161" i="2"/>
  <c r="FI161" i="2"/>
  <c r="FJ161" i="2" s="1"/>
  <c r="FM160" i="2"/>
  <c r="FK160" i="2"/>
  <c r="FI160" i="2"/>
  <c r="FJ160" i="2" s="1"/>
  <c r="FM159" i="2"/>
  <c r="FK159" i="2"/>
  <c r="FI159" i="2"/>
  <c r="FJ159" i="2" s="1"/>
  <c r="FM158" i="2"/>
  <c r="FK158" i="2"/>
  <c r="FJ158" i="2"/>
  <c r="FI158" i="2"/>
  <c r="FM157" i="2"/>
  <c r="FK157" i="2"/>
  <c r="FI157" i="2"/>
  <c r="FJ157" i="2" s="1"/>
  <c r="FM156" i="2"/>
  <c r="FK156" i="2"/>
  <c r="FI156" i="2"/>
  <c r="FJ156" i="2" s="1"/>
  <c r="FM155" i="2"/>
  <c r="FK155" i="2"/>
  <c r="FI155" i="2"/>
  <c r="FJ155" i="2" s="1"/>
  <c r="FM154" i="2"/>
  <c r="FK154" i="2"/>
  <c r="FI154" i="2"/>
  <c r="FJ154" i="2" s="1"/>
  <c r="FM153" i="2"/>
  <c r="FK153" i="2"/>
  <c r="FI153" i="2"/>
  <c r="FJ153" i="2" s="1"/>
  <c r="FM152" i="2"/>
  <c r="FK152" i="2"/>
  <c r="FI152" i="2"/>
  <c r="FJ152" i="2" s="1"/>
  <c r="FM151" i="2"/>
  <c r="FK151" i="2"/>
  <c r="FI151" i="2"/>
  <c r="FJ151" i="2" s="1"/>
  <c r="FM150" i="2"/>
  <c r="FK150" i="2"/>
  <c r="FJ150" i="2"/>
  <c r="FI150" i="2"/>
  <c r="FM149" i="2"/>
  <c r="FK149" i="2"/>
  <c r="FI149" i="2"/>
  <c r="FJ149" i="2" s="1"/>
  <c r="FM148" i="2"/>
  <c r="FK148" i="2"/>
  <c r="FI148" i="2"/>
  <c r="FJ148" i="2" s="1"/>
  <c r="FM147" i="2"/>
  <c r="FK147" i="2"/>
  <c r="FI147" i="2"/>
  <c r="FJ147" i="2" s="1"/>
  <c r="FM146" i="2"/>
  <c r="FK146" i="2"/>
  <c r="FI146" i="2"/>
  <c r="FJ146" i="2" s="1"/>
  <c r="FM145" i="2"/>
  <c r="FK145" i="2"/>
  <c r="FI145" i="2"/>
  <c r="FJ145" i="2" s="1"/>
  <c r="FM144" i="2"/>
  <c r="FK144" i="2"/>
  <c r="FI144" i="2"/>
  <c r="FJ144" i="2" s="1"/>
  <c r="FM143" i="2"/>
  <c r="FK143" i="2"/>
  <c r="FI143" i="2"/>
  <c r="FJ143" i="2" s="1"/>
  <c r="FM142" i="2"/>
  <c r="FK142" i="2"/>
  <c r="FI142" i="2"/>
  <c r="FJ142" i="2" s="1"/>
  <c r="FM141" i="2"/>
  <c r="FK141" i="2"/>
  <c r="FI141" i="2"/>
  <c r="FJ141" i="2" s="1"/>
  <c r="FM140" i="2"/>
  <c r="FK140" i="2"/>
  <c r="FJ140" i="2"/>
  <c r="FI140" i="2"/>
  <c r="FM139" i="2"/>
  <c r="FK139" i="2"/>
  <c r="FI139" i="2"/>
  <c r="FJ139" i="2" s="1"/>
  <c r="FM138" i="2"/>
  <c r="FK138" i="2"/>
  <c r="FI138" i="2"/>
  <c r="FJ138" i="2" s="1"/>
  <c r="FM137" i="2"/>
  <c r="FK137" i="2"/>
  <c r="FI137" i="2"/>
  <c r="FJ137" i="2" s="1"/>
  <c r="FM136" i="2"/>
  <c r="FK136" i="2"/>
  <c r="FI136" i="2"/>
  <c r="FJ136" i="2" s="1"/>
  <c r="FM135" i="2"/>
  <c r="FK135" i="2"/>
  <c r="FI135" i="2"/>
  <c r="FJ135" i="2" s="1"/>
  <c r="FM134" i="2"/>
  <c r="FK134" i="2"/>
  <c r="FI134" i="2"/>
  <c r="FJ134" i="2" s="1"/>
  <c r="FM133" i="2"/>
  <c r="FK133" i="2"/>
  <c r="FI133" i="2"/>
  <c r="FJ133" i="2" s="1"/>
  <c r="FM132" i="2"/>
  <c r="FK132" i="2"/>
  <c r="FI132" i="2"/>
  <c r="FJ132" i="2" s="1"/>
  <c r="FM131" i="2"/>
  <c r="FK131" i="2"/>
  <c r="FI131" i="2"/>
  <c r="FJ131" i="2" s="1"/>
  <c r="FM130" i="2"/>
  <c r="FK130" i="2"/>
  <c r="FI130" i="2"/>
  <c r="FJ130" i="2" s="1"/>
  <c r="FM129" i="2"/>
  <c r="FK129" i="2"/>
  <c r="FI129" i="2"/>
  <c r="FJ129" i="2" s="1"/>
  <c r="FM128" i="2"/>
  <c r="FK128" i="2"/>
  <c r="FI128" i="2"/>
  <c r="FJ128" i="2" s="1"/>
  <c r="FM127" i="2"/>
  <c r="FK127" i="2"/>
  <c r="FI127" i="2"/>
  <c r="FJ127" i="2" s="1"/>
  <c r="FM126" i="2"/>
  <c r="FK126" i="2"/>
  <c r="FJ126" i="2"/>
  <c r="FI126" i="2"/>
  <c r="FM125" i="2"/>
  <c r="FK125" i="2"/>
  <c r="FI125" i="2"/>
  <c r="FJ125" i="2" s="1"/>
  <c r="FM124" i="2"/>
  <c r="FK124" i="2"/>
  <c r="FI124" i="2"/>
  <c r="FJ124" i="2" s="1"/>
  <c r="FM123" i="2"/>
  <c r="FK123" i="2"/>
  <c r="FI123" i="2"/>
  <c r="FJ123" i="2" s="1"/>
  <c r="FM122" i="2"/>
  <c r="FK122" i="2"/>
  <c r="FI122" i="2"/>
  <c r="FJ122" i="2" s="1"/>
  <c r="FM121" i="2"/>
  <c r="FK121" i="2"/>
  <c r="FI121" i="2"/>
  <c r="FJ121" i="2" s="1"/>
  <c r="FM120" i="2"/>
  <c r="FK120" i="2"/>
  <c r="FI120" i="2"/>
  <c r="FJ120" i="2" s="1"/>
  <c r="FM119" i="2"/>
  <c r="FK119" i="2"/>
  <c r="FI119" i="2"/>
  <c r="FJ119" i="2" s="1"/>
  <c r="FM118" i="2"/>
  <c r="FK118" i="2"/>
  <c r="FJ118" i="2"/>
  <c r="FI118" i="2"/>
  <c r="FM117" i="2"/>
  <c r="FK117" i="2"/>
  <c r="FI117" i="2"/>
  <c r="FJ117" i="2" s="1"/>
  <c r="FM116" i="2"/>
  <c r="FK116" i="2"/>
  <c r="FI116" i="2"/>
  <c r="FJ116" i="2" s="1"/>
  <c r="FM115" i="2"/>
  <c r="FK115" i="2"/>
  <c r="FI115" i="2"/>
  <c r="FJ115" i="2" s="1"/>
  <c r="FM114" i="2"/>
  <c r="FK114" i="2"/>
  <c r="FI114" i="2"/>
  <c r="FJ114" i="2" s="1"/>
  <c r="FM113" i="2"/>
  <c r="FK113" i="2"/>
  <c r="FI113" i="2"/>
  <c r="FJ113" i="2" s="1"/>
  <c r="FM112" i="2"/>
  <c r="FK112" i="2"/>
  <c r="FI112" i="2"/>
  <c r="FJ112" i="2" s="1"/>
  <c r="FM111" i="2"/>
  <c r="FK111" i="2"/>
  <c r="FI111" i="2"/>
  <c r="FJ111" i="2" s="1"/>
  <c r="FM110" i="2"/>
  <c r="FK110" i="2"/>
  <c r="FI110" i="2"/>
  <c r="FJ110" i="2" s="1"/>
  <c r="FM109" i="2"/>
  <c r="FK109" i="2"/>
  <c r="FI109" i="2"/>
  <c r="FJ109" i="2" s="1"/>
  <c r="FM108" i="2"/>
  <c r="FK108" i="2"/>
  <c r="FJ108" i="2"/>
  <c r="FI108" i="2"/>
  <c r="FM107" i="2"/>
  <c r="FK107" i="2"/>
  <c r="FI107" i="2"/>
  <c r="FJ107" i="2" s="1"/>
  <c r="FM106" i="2"/>
  <c r="FK106" i="2"/>
  <c r="FI106" i="2"/>
  <c r="FJ106" i="2" s="1"/>
  <c r="FM105" i="2"/>
  <c r="FK105" i="2"/>
  <c r="FI105" i="2"/>
  <c r="FJ105" i="2" s="1"/>
  <c r="FM104" i="2"/>
  <c r="FK104" i="2"/>
  <c r="FI104" i="2"/>
  <c r="FJ104" i="2" s="1"/>
  <c r="FM103" i="2"/>
  <c r="FK103" i="2"/>
  <c r="FI103" i="2"/>
  <c r="FJ103" i="2" s="1"/>
  <c r="FM102" i="2"/>
  <c r="FK102" i="2"/>
  <c r="FI102" i="2"/>
  <c r="FJ102" i="2" s="1"/>
  <c r="FM101" i="2"/>
  <c r="FK101" i="2"/>
  <c r="FI101" i="2"/>
  <c r="FJ101" i="2" s="1"/>
  <c r="FM100" i="2"/>
  <c r="FK100" i="2"/>
  <c r="FI100" i="2"/>
  <c r="FJ100" i="2" s="1"/>
  <c r="FM99" i="2"/>
  <c r="FK99" i="2"/>
  <c r="FI99" i="2"/>
  <c r="FJ99" i="2" s="1"/>
  <c r="FM98" i="2"/>
  <c r="FK98" i="2"/>
  <c r="FI98" i="2"/>
  <c r="FJ98" i="2" s="1"/>
  <c r="FM97" i="2"/>
  <c r="FK97" i="2"/>
  <c r="FI97" i="2"/>
  <c r="FJ97" i="2" s="1"/>
  <c r="FM96" i="2"/>
  <c r="FK96" i="2"/>
  <c r="FI96" i="2"/>
  <c r="FJ96" i="2" s="1"/>
  <c r="FM95" i="2"/>
  <c r="FK95" i="2"/>
  <c r="FI95" i="2"/>
  <c r="FJ95" i="2" s="1"/>
  <c r="FM94" i="2"/>
  <c r="FK94" i="2"/>
  <c r="FJ94" i="2"/>
  <c r="FI94" i="2"/>
  <c r="FM93" i="2"/>
  <c r="FK93" i="2"/>
  <c r="FI93" i="2"/>
  <c r="FJ93" i="2" s="1"/>
  <c r="FM92" i="2"/>
  <c r="FK92" i="2"/>
  <c r="FI92" i="2"/>
  <c r="FJ92" i="2" s="1"/>
  <c r="FM91" i="2"/>
  <c r="FK91" i="2"/>
  <c r="FI91" i="2"/>
  <c r="FJ91" i="2" s="1"/>
  <c r="FM90" i="2"/>
  <c r="FK90" i="2"/>
  <c r="FI90" i="2"/>
  <c r="FJ90" i="2" s="1"/>
  <c r="FM89" i="2"/>
  <c r="FK89" i="2"/>
  <c r="FI89" i="2"/>
  <c r="FJ89" i="2" s="1"/>
  <c r="FM88" i="2"/>
  <c r="FK88" i="2"/>
  <c r="FI88" i="2"/>
  <c r="FJ88" i="2" s="1"/>
  <c r="FM87" i="2"/>
  <c r="FK87" i="2"/>
  <c r="FI87" i="2"/>
  <c r="FJ87" i="2" s="1"/>
  <c r="FM86" i="2"/>
  <c r="FK86" i="2"/>
  <c r="FJ86" i="2"/>
  <c r="FI86" i="2"/>
  <c r="FM85" i="2"/>
  <c r="FK85" i="2"/>
  <c r="FI85" i="2"/>
  <c r="FJ85" i="2" s="1"/>
  <c r="FM84" i="2"/>
  <c r="FK84" i="2"/>
  <c r="FI84" i="2"/>
  <c r="FJ84" i="2" s="1"/>
  <c r="FM83" i="2"/>
  <c r="FK83" i="2"/>
  <c r="FI83" i="2"/>
  <c r="FJ83" i="2" s="1"/>
  <c r="FM82" i="2"/>
  <c r="FK82" i="2"/>
  <c r="FI82" i="2"/>
  <c r="FJ82" i="2" s="1"/>
  <c r="FM81" i="2"/>
  <c r="FK81" i="2"/>
  <c r="FI81" i="2"/>
  <c r="FJ81" i="2" s="1"/>
  <c r="FM80" i="2"/>
  <c r="FK80" i="2"/>
  <c r="FI80" i="2"/>
  <c r="FJ80" i="2" s="1"/>
  <c r="FM79" i="2"/>
  <c r="FK79" i="2"/>
  <c r="FI79" i="2"/>
  <c r="FJ79" i="2" s="1"/>
  <c r="FM78" i="2"/>
  <c r="FK78" i="2"/>
  <c r="FI78" i="2"/>
  <c r="FJ78" i="2" s="1"/>
  <c r="FM77" i="2"/>
  <c r="FK77" i="2"/>
  <c r="FI77" i="2"/>
  <c r="FJ77" i="2" s="1"/>
  <c r="FM76" i="2"/>
  <c r="FK76" i="2"/>
  <c r="FJ76" i="2"/>
  <c r="FI76" i="2"/>
  <c r="FM75" i="2"/>
  <c r="FK75" i="2"/>
  <c r="FI75" i="2"/>
  <c r="FJ75" i="2" s="1"/>
  <c r="FM74" i="2"/>
  <c r="FK74" i="2"/>
  <c r="FI74" i="2"/>
  <c r="FJ74" i="2" s="1"/>
  <c r="FM73" i="2"/>
  <c r="FK73" i="2"/>
  <c r="FI73" i="2"/>
  <c r="FJ73" i="2" s="1"/>
  <c r="FM72" i="2"/>
  <c r="FK72" i="2"/>
  <c r="FI72" i="2"/>
  <c r="FJ72" i="2" s="1"/>
  <c r="FM71" i="2"/>
  <c r="FK71" i="2"/>
  <c r="FI71" i="2"/>
  <c r="FJ71" i="2" s="1"/>
  <c r="FM70" i="2"/>
  <c r="FK70" i="2"/>
  <c r="FI70" i="2"/>
  <c r="FJ70" i="2" s="1"/>
  <c r="FM69" i="2"/>
  <c r="FK69" i="2"/>
  <c r="FI69" i="2"/>
  <c r="FJ69" i="2" s="1"/>
  <c r="FM68" i="2"/>
  <c r="FK68" i="2"/>
  <c r="FI68" i="2"/>
  <c r="FJ68" i="2" s="1"/>
  <c r="FM67" i="2"/>
  <c r="FK67" i="2"/>
  <c r="FI67" i="2"/>
  <c r="FJ67" i="2" s="1"/>
  <c r="FM66" i="2"/>
  <c r="FK66" i="2"/>
  <c r="FI66" i="2"/>
  <c r="FJ66" i="2" s="1"/>
  <c r="FM65" i="2"/>
  <c r="FK65" i="2"/>
  <c r="FI65" i="2"/>
  <c r="FJ65" i="2" s="1"/>
  <c r="FM64" i="2"/>
  <c r="FK64" i="2"/>
  <c r="FI64" i="2"/>
  <c r="FJ64" i="2" s="1"/>
  <c r="FM63" i="2"/>
  <c r="FK63" i="2"/>
  <c r="FI63" i="2"/>
  <c r="FJ63" i="2" s="1"/>
  <c r="FM62" i="2"/>
  <c r="FK62" i="2"/>
  <c r="FJ62" i="2"/>
  <c r="FI62" i="2"/>
  <c r="FM61" i="2"/>
  <c r="FK61" i="2"/>
  <c r="FI61" i="2"/>
  <c r="FJ61" i="2" s="1"/>
  <c r="FM60" i="2"/>
  <c r="FK60" i="2"/>
  <c r="FI60" i="2"/>
  <c r="FJ60" i="2" s="1"/>
  <c r="FM59" i="2"/>
  <c r="FK59" i="2"/>
  <c r="FI59" i="2"/>
  <c r="FJ59" i="2" s="1"/>
  <c r="FM58" i="2"/>
  <c r="FK58" i="2"/>
  <c r="FI58" i="2"/>
  <c r="FJ58" i="2" s="1"/>
  <c r="FM57" i="2"/>
  <c r="FK57" i="2"/>
  <c r="FI57" i="2"/>
  <c r="FJ57" i="2" s="1"/>
  <c r="FM56" i="2"/>
  <c r="FK56" i="2"/>
  <c r="FI56" i="2"/>
  <c r="FJ56" i="2" s="1"/>
  <c r="FM55" i="2"/>
  <c r="FK55" i="2"/>
  <c r="FI55" i="2"/>
  <c r="FJ55" i="2" s="1"/>
  <c r="FM54" i="2"/>
  <c r="FK54" i="2"/>
  <c r="FJ54" i="2"/>
  <c r="FI54" i="2"/>
  <c r="FM53" i="2"/>
  <c r="FK53" i="2"/>
  <c r="FI53" i="2"/>
  <c r="FJ53" i="2" s="1"/>
  <c r="FM52" i="2"/>
  <c r="FK52" i="2"/>
  <c r="FI52" i="2"/>
  <c r="FJ52" i="2" s="1"/>
  <c r="FM51" i="2"/>
  <c r="FK51" i="2"/>
  <c r="FI51" i="2"/>
  <c r="FJ51" i="2" s="1"/>
  <c r="FM50" i="2"/>
  <c r="FK50" i="2"/>
  <c r="FI50" i="2"/>
  <c r="FJ50" i="2" s="1"/>
  <c r="FM49" i="2"/>
  <c r="FK49" i="2"/>
  <c r="FI49" i="2"/>
  <c r="FJ49" i="2" s="1"/>
  <c r="FM48" i="2"/>
  <c r="FK48" i="2"/>
  <c r="FI48" i="2"/>
  <c r="FJ48" i="2" s="1"/>
  <c r="FM47" i="2"/>
  <c r="FK47" i="2"/>
  <c r="FI47" i="2"/>
  <c r="FJ47" i="2" s="1"/>
  <c r="FM46" i="2"/>
  <c r="FK46" i="2"/>
  <c r="FI46" i="2"/>
  <c r="FJ46" i="2" s="1"/>
  <c r="FM45" i="2"/>
  <c r="FK45" i="2"/>
  <c r="FI45" i="2"/>
  <c r="FJ45" i="2" s="1"/>
  <c r="FM44" i="2"/>
  <c r="FK44" i="2"/>
  <c r="FI44" i="2"/>
  <c r="FJ44" i="2" s="1"/>
  <c r="FM43" i="2"/>
  <c r="FK43" i="2"/>
  <c r="FI43" i="2"/>
  <c r="FJ43" i="2" s="1"/>
  <c r="FM42" i="2"/>
  <c r="FK42" i="2"/>
  <c r="FI42" i="2"/>
  <c r="FJ42" i="2" s="1"/>
  <c r="FM41" i="2"/>
  <c r="FK41" i="2"/>
  <c r="FI41" i="2"/>
  <c r="FJ41" i="2" s="1"/>
  <c r="FM40" i="2"/>
  <c r="FK40" i="2"/>
  <c r="FI40" i="2"/>
  <c r="FJ40" i="2" s="1"/>
  <c r="FM39" i="2"/>
  <c r="FK39" i="2"/>
  <c r="FI39" i="2"/>
  <c r="FJ39" i="2" s="1"/>
  <c r="FM38" i="2"/>
  <c r="FK38" i="2"/>
  <c r="FI38" i="2"/>
  <c r="FJ38" i="2" s="1"/>
  <c r="FM37" i="2"/>
  <c r="FK37" i="2"/>
  <c r="FI37" i="2"/>
  <c r="FJ37" i="2" s="1"/>
  <c r="FM36" i="2"/>
  <c r="FK36" i="2"/>
  <c r="FI36" i="2"/>
  <c r="FJ36" i="2" s="1"/>
  <c r="FM35" i="2"/>
  <c r="FK35" i="2"/>
  <c r="FI35" i="2"/>
  <c r="FJ35" i="2" s="1"/>
  <c r="FM34" i="2"/>
  <c r="FK34" i="2"/>
  <c r="FI34" i="2"/>
  <c r="FJ34" i="2" s="1"/>
  <c r="FM33" i="2"/>
  <c r="FK33" i="2"/>
  <c r="FI33" i="2"/>
  <c r="FJ33" i="2" s="1"/>
  <c r="FM32" i="2"/>
  <c r="FK32" i="2"/>
  <c r="FI32" i="2"/>
  <c r="FJ32" i="2" s="1"/>
  <c r="FM31" i="2"/>
  <c r="FK31" i="2"/>
  <c r="FI31" i="2"/>
  <c r="FJ31" i="2" s="1"/>
  <c r="FM30" i="2"/>
  <c r="FK30" i="2"/>
  <c r="FI30" i="2"/>
  <c r="FJ30" i="2" s="1"/>
  <c r="FM29" i="2"/>
  <c r="FK29" i="2"/>
  <c r="FI29" i="2"/>
  <c r="FJ29" i="2" s="1"/>
  <c r="FM28" i="2"/>
  <c r="FK28" i="2"/>
  <c r="FI28" i="2"/>
  <c r="FJ28" i="2" s="1"/>
  <c r="FM27" i="2"/>
  <c r="FK27" i="2"/>
  <c r="FI27" i="2"/>
  <c r="FJ27" i="2" s="1"/>
  <c r="FM26" i="2"/>
  <c r="FK26" i="2"/>
  <c r="FI26" i="2"/>
  <c r="FJ26" i="2" s="1"/>
  <c r="FM25" i="2"/>
  <c r="FK25" i="2"/>
  <c r="FI25" i="2"/>
  <c r="FJ25" i="2" s="1"/>
  <c r="FM24" i="2"/>
  <c r="FK24" i="2"/>
  <c r="FI24" i="2"/>
  <c r="FJ24" i="2" s="1"/>
  <c r="FM23" i="2"/>
  <c r="FK23" i="2"/>
  <c r="FI23" i="2"/>
  <c r="FJ23" i="2" s="1"/>
  <c r="FM22" i="2"/>
  <c r="FK22" i="2"/>
  <c r="FI22" i="2"/>
  <c r="FJ22" i="2" s="1"/>
  <c r="FM21" i="2"/>
  <c r="FK21" i="2"/>
  <c r="FI21" i="2"/>
  <c r="FJ21" i="2" s="1"/>
  <c r="FM20" i="2"/>
  <c r="FK20" i="2"/>
  <c r="FI20" i="2"/>
  <c r="FJ20" i="2" s="1"/>
  <c r="FM19" i="2"/>
  <c r="FK19" i="2"/>
  <c r="FI19" i="2"/>
  <c r="FJ19" i="2" s="1"/>
  <c r="FM18" i="2"/>
  <c r="FK18" i="2"/>
  <c r="FI18" i="2"/>
  <c r="FJ18" i="2" s="1"/>
  <c r="FM17" i="2"/>
  <c r="FK17" i="2"/>
  <c r="FI17" i="2"/>
  <c r="FJ17" i="2" s="1"/>
  <c r="FM16" i="2"/>
  <c r="FK16" i="2"/>
  <c r="FI16" i="2"/>
  <c r="FJ16" i="2" s="1"/>
  <c r="FM15" i="2"/>
  <c r="FK15" i="2"/>
  <c r="FI15" i="2"/>
  <c r="FJ15" i="2" s="1"/>
  <c r="FM14" i="2"/>
  <c r="FK14" i="2"/>
  <c r="FI14" i="2"/>
  <c r="FJ14" i="2" s="1"/>
  <c r="FM13" i="2"/>
  <c r="FK13" i="2"/>
  <c r="FI13" i="2"/>
  <c r="FJ13" i="2" s="1"/>
  <c r="FM12" i="2"/>
  <c r="FK12" i="2"/>
  <c r="FI12" i="2"/>
  <c r="FJ12" i="2" s="1"/>
  <c r="FM11" i="2"/>
  <c r="FK11" i="2"/>
  <c r="FI11" i="2"/>
  <c r="FJ11" i="2" s="1"/>
  <c r="FM10" i="2"/>
  <c r="FK10" i="2"/>
  <c r="FI10" i="2"/>
  <c r="FJ10" i="2" s="1"/>
  <c r="FM9" i="2"/>
  <c r="FK9" i="2"/>
  <c r="FI9" i="2"/>
  <c r="FJ9" i="2" s="1"/>
  <c r="FM8" i="2"/>
  <c r="FK8" i="2"/>
  <c r="FI8" i="2"/>
  <c r="FJ8" i="2" s="1"/>
  <c r="FM7" i="2"/>
  <c r="FK7" i="2"/>
  <c r="FI7" i="2"/>
  <c r="FJ7" i="2" s="1"/>
  <c r="FM6" i="2"/>
  <c r="FK6" i="2"/>
  <c r="FI6" i="2"/>
  <c r="FJ6" i="2" s="1"/>
  <c r="FM5" i="2"/>
  <c r="FK5" i="2"/>
  <c r="FI5" i="2"/>
  <c r="FJ5" i="2" s="1"/>
  <c r="EZ217" i="2"/>
  <c r="EX217" i="2"/>
  <c r="EV217" i="2"/>
  <c r="EW217" i="2" s="1"/>
  <c r="EZ216" i="2"/>
  <c r="EX216" i="2"/>
  <c r="EV216" i="2"/>
  <c r="EW216" i="2" s="1"/>
  <c r="EZ215" i="2"/>
  <c r="EX215" i="2"/>
  <c r="EV215" i="2"/>
  <c r="EW215" i="2" s="1"/>
  <c r="EZ214" i="2"/>
  <c r="EX214" i="2"/>
  <c r="EW214" i="2"/>
  <c r="EV214" i="2"/>
  <c r="EZ213" i="2"/>
  <c r="EX213" i="2"/>
  <c r="EV213" i="2"/>
  <c r="EW213" i="2" s="1"/>
  <c r="EZ212" i="2"/>
  <c r="EX212" i="2"/>
  <c r="EV212" i="2"/>
  <c r="EW212" i="2" s="1"/>
  <c r="EZ211" i="2"/>
  <c r="EX211" i="2"/>
  <c r="EV211" i="2"/>
  <c r="EW211" i="2" s="1"/>
  <c r="EZ210" i="2"/>
  <c r="EX210" i="2"/>
  <c r="EV210" i="2"/>
  <c r="EW210" i="2" s="1"/>
  <c r="EZ209" i="2"/>
  <c r="EX209" i="2"/>
  <c r="EV209" i="2"/>
  <c r="EW209" i="2" s="1"/>
  <c r="EZ208" i="2"/>
  <c r="EX208" i="2"/>
  <c r="EV208" i="2"/>
  <c r="EW208" i="2" s="1"/>
  <c r="EZ207" i="2"/>
  <c r="EX207" i="2"/>
  <c r="EV207" i="2"/>
  <c r="EW207" i="2" s="1"/>
  <c r="EZ206" i="2"/>
  <c r="EX206" i="2"/>
  <c r="EV206" i="2"/>
  <c r="EW206" i="2" s="1"/>
  <c r="EZ205" i="2"/>
  <c r="EX205" i="2"/>
  <c r="EV205" i="2"/>
  <c r="EW205" i="2" s="1"/>
  <c r="EZ204" i="2"/>
  <c r="EX204" i="2"/>
  <c r="EW204" i="2"/>
  <c r="EV204" i="2"/>
  <c r="EZ203" i="2"/>
  <c r="EX203" i="2"/>
  <c r="EV203" i="2"/>
  <c r="EW203" i="2" s="1"/>
  <c r="EZ202" i="2"/>
  <c r="EX202" i="2"/>
  <c r="EV202" i="2"/>
  <c r="EW202" i="2" s="1"/>
  <c r="EZ201" i="2"/>
  <c r="EX201" i="2"/>
  <c r="EV201" i="2"/>
  <c r="EW201" i="2" s="1"/>
  <c r="EZ200" i="2"/>
  <c r="EX200" i="2"/>
  <c r="EV200" i="2"/>
  <c r="EW200" i="2" s="1"/>
  <c r="EZ199" i="2"/>
  <c r="EX199" i="2"/>
  <c r="EV199" i="2"/>
  <c r="EW199" i="2" s="1"/>
  <c r="EZ198" i="2"/>
  <c r="EX198" i="2"/>
  <c r="EV198" i="2"/>
  <c r="EW198" i="2" s="1"/>
  <c r="EZ197" i="2"/>
  <c r="EX197" i="2"/>
  <c r="EV197" i="2"/>
  <c r="EW197" i="2" s="1"/>
  <c r="EZ196" i="2"/>
  <c r="EX196" i="2"/>
  <c r="EV196" i="2"/>
  <c r="EW196" i="2" s="1"/>
  <c r="EZ195" i="2"/>
  <c r="EX195" i="2"/>
  <c r="EV195" i="2"/>
  <c r="EW195" i="2" s="1"/>
  <c r="EZ194" i="2"/>
  <c r="EX194" i="2"/>
  <c r="EV194" i="2"/>
  <c r="EW194" i="2" s="1"/>
  <c r="EZ193" i="2"/>
  <c r="EX193" i="2"/>
  <c r="EV193" i="2"/>
  <c r="EW193" i="2" s="1"/>
  <c r="EZ192" i="2"/>
  <c r="EX192" i="2"/>
  <c r="EV192" i="2"/>
  <c r="EW192" i="2" s="1"/>
  <c r="EZ191" i="2"/>
  <c r="EX191" i="2"/>
  <c r="EV191" i="2"/>
  <c r="EW191" i="2" s="1"/>
  <c r="EZ190" i="2"/>
  <c r="EX190" i="2"/>
  <c r="EW190" i="2"/>
  <c r="EV190" i="2"/>
  <c r="EZ189" i="2"/>
  <c r="EX189" i="2"/>
  <c r="EV189" i="2"/>
  <c r="EW189" i="2" s="1"/>
  <c r="EZ188" i="2"/>
  <c r="EX188" i="2"/>
  <c r="EV188" i="2"/>
  <c r="EW188" i="2" s="1"/>
  <c r="EZ187" i="2"/>
  <c r="EX187" i="2"/>
  <c r="EV187" i="2"/>
  <c r="EW187" i="2" s="1"/>
  <c r="EZ186" i="2"/>
  <c r="EX186" i="2"/>
  <c r="EV186" i="2"/>
  <c r="EW186" i="2" s="1"/>
  <c r="EZ185" i="2"/>
  <c r="EX185" i="2"/>
  <c r="EV185" i="2"/>
  <c r="EW185" i="2" s="1"/>
  <c r="EZ184" i="2"/>
  <c r="EX184" i="2"/>
  <c r="EV184" i="2"/>
  <c r="EW184" i="2" s="1"/>
  <c r="EZ183" i="2"/>
  <c r="EX183" i="2"/>
  <c r="EV183" i="2"/>
  <c r="EW183" i="2" s="1"/>
  <c r="EZ182" i="2"/>
  <c r="EX182" i="2"/>
  <c r="EW182" i="2"/>
  <c r="EV182" i="2"/>
  <c r="EZ181" i="2"/>
  <c r="EX181" i="2"/>
  <c r="EV181" i="2"/>
  <c r="EW181" i="2" s="1"/>
  <c r="EZ180" i="2"/>
  <c r="EX180" i="2"/>
  <c r="EV180" i="2"/>
  <c r="EW180" i="2" s="1"/>
  <c r="EZ179" i="2"/>
  <c r="EX179" i="2"/>
  <c r="EV179" i="2"/>
  <c r="EW179" i="2" s="1"/>
  <c r="EZ178" i="2"/>
  <c r="EX178" i="2"/>
  <c r="EV178" i="2"/>
  <c r="EW178" i="2" s="1"/>
  <c r="EZ177" i="2"/>
  <c r="EX177" i="2"/>
  <c r="EV177" i="2"/>
  <c r="EW177" i="2" s="1"/>
  <c r="EZ176" i="2"/>
  <c r="EX176" i="2"/>
  <c r="EV176" i="2"/>
  <c r="EW176" i="2" s="1"/>
  <c r="EZ175" i="2"/>
  <c r="EX175" i="2"/>
  <c r="EV175" i="2"/>
  <c r="EW175" i="2" s="1"/>
  <c r="EZ174" i="2"/>
  <c r="EX174" i="2"/>
  <c r="EV174" i="2"/>
  <c r="EW174" i="2" s="1"/>
  <c r="EZ173" i="2"/>
  <c r="EX173" i="2"/>
  <c r="EV173" i="2"/>
  <c r="EW173" i="2" s="1"/>
  <c r="EZ172" i="2"/>
  <c r="EX172" i="2"/>
  <c r="EW172" i="2"/>
  <c r="EV172" i="2"/>
  <c r="EZ171" i="2"/>
  <c r="EX171" i="2"/>
  <c r="EV171" i="2"/>
  <c r="EW171" i="2" s="1"/>
  <c r="EZ170" i="2"/>
  <c r="EX170" i="2"/>
  <c r="EV170" i="2"/>
  <c r="EW170" i="2" s="1"/>
  <c r="EZ169" i="2"/>
  <c r="EX169" i="2"/>
  <c r="EV169" i="2"/>
  <c r="EW169" i="2" s="1"/>
  <c r="EZ168" i="2"/>
  <c r="EX168" i="2"/>
  <c r="EV168" i="2"/>
  <c r="EW168" i="2" s="1"/>
  <c r="EZ167" i="2"/>
  <c r="EX167" i="2"/>
  <c r="EV167" i="2"/>
  <c r="EW167" i="2" s="1"/>
  <c r="EZ166" i="2"/>
  <c r="EX166" i="2"/>
  <c r="EV166" i="2"/>
  <c r="EW166" i="2" s="1"/>
  <c r="EZ165" i="2"/>
  <c r="EX165" i="2"/>
  <c r="EV165" i="2"/>
  <c r="EW165" i="2" s="1"/>
  <c r="EZ164" i="2"/>
  <c r="EX164" i="2"/>
  <c r="EV164" i="2"/>
  <c r="EW164" i="2" s="1"/>
  <c r="EZ163" i="2"/>
  <c r="EX163" i="2"/>
  <c r="EV163" i="2"/>
  <c r="EW163" i="2" s="1"/>
  <c r="EZ162" i="2"/>
  <c r="EX162" i="2"/>
  <c r="EV162" i="2"/>
  <c r="EW162" i="2" s="1"/>
  <c r="EZ161" i="2"/>
  <c r="EX161" i="2"/>
  <c r="EV161" i="2"/>
  <c r="EW161" i="2" s="1"/>
  <c r="EZ160" i="2"/>
  <c r="EX160" i="2"/>
  <c r="EV160" i="2"/>
  <c r="EW160" i="2" s="1"/>
  <c r="EZ159" i="2"/>
  <c r="EX159" i="2"/>
  <c r="EV159" i="2"/>
  <c r="EW159" i="2" s="1"/>
  <c r="EZ158" i="2"/>
  <c r="EX158" i="2"/>
  <c r="EW158" i="2"/>
  <c r="EV158" i="2"/>
  <c r="EZ157" i="2"/>
  <c r="EX157" i="2"/>
  <c r="EV157" i="2"/>
  <c r="EW157" i="2" s="1"/>
  <c r="EZ156" i="2"/>
  <c r="EX156" i="2"/>
  <c r="EV156" i="2"/>
  <c r="EW156" i="2" s="1"/>
  <c r="EZ155" i="2"/>
  <c r="EX155" i="2"/>
  <c r="EV155" i="2"/>
  <c r="EW155" i="2" s="1"/>
  <c r="EZ154" i="2"/>
  <c r="EX154" i="2"/>
  <c r="EV154" i="2"/>
  <c r="EW154" i="2" s="1"/>
  <c r="EZ153" i="2"/>
  <c r="EX153" i="2"/>
  <c r="EV153" i="2"/>
  <c r="EW153" i="2" s="1"/>
  <c r="EZ152" i="2"/>
  <c r="EX152" i="2"/>
  <c r="EV152" i="2"/>
  <c r="EW152" i="2" s="1"/>
  <c r="EZ151" i="2"/>
  <c r="EX151" i="2"/>
  <c r="EV151" i="2"/>
  <c r="EW151" i="2" s="1"/>
  <c r="EZ150" i="2"/>
  <c r="EX150" i="2"/>
  <c r="EW150" i="2"/>
  <c r="EV150" i="2"/>
  <c r="EZ149" i="2"/>
  <c r="EX149" i="2"/>
  <c r="EV149" i="2"/>
  <c r="EW149" i="2" s="1"/>
  <c r="EZ148" i="2"/>
  <c r="EX148" i="2"/>
  <c r="EV148" i="2"/>
  <c r="EW148" i="2" s="1"/>
  <c r="EZ147" i="2"/>
  <c r="EX147" i="2"/>
  <c r="EV147" i="2"/>
  <c r="EW147" i="2" s="1"/>
  <c r="EZ146" i="2"/>
  <c r="EX146" i="2"/>
  <c r="EV146" i="2"/>
  <c r="EW146" i="2" s="1"/>
  <c r="EZ145" i="2"/>
  <c r="EX145" i="2"/>
  <c r="EV145" i="2"/>
  <c r="EW145" i="2" s="1"/>
  <c r="EZ144" i="2"/>
  <c r="EX144" i="2"/>
  <c r="EV144" i="2"/>
  <c r="EW144" i="2" s="1"/>
  <c r="EZ143" i="2"/>
  <c r="EX143" i="2"/>
  <c r="EV143" i="2"/>
  <c r="EW143" i="2" s="1"/>
  <c r="EZ142" i="2"/>
  <c r="EX142" i="2"/>
  <c r="EV142" i="2"/>
  <c r="EW142" i="2" s="1"/>
  <c r="EZ141" i="2"/>
  <c r="EX141" i="2"/>
  <c r="EV141" i="2"/>
  <c r="EW141" i="2" s="1"/>
  <c r="EZ140" i="2"/>
  <c r="EX140" i="2"/>
  <c r="EW140" i="2"/>
  <c r="EV140" i="2"/>
  <c r="EZ139" i="2"/>
  <c r="EX139" i="2"/>
  <c r="EV139" i="2"/>
  <c r="EW139" i="2" s="1"/>
  <c r="EZ138" i="2"/>
  <c r="EX138" i="2"/>
  <c r="EV138" i="2"/>
  <c r="EW138" i="2" s="1"/>
  <c r="EZ137" i="2"/>
  <c r="EX137" i="2"/>
  <c r="EV137" i="2"/>
  <c r="EW137" i="2" s="1"/>
  <c r="EZ136" i="2"/>
  <c r="EX136" i="2"/>
  <c r="EV136" i="2"/>
  <c r="EW136" i="2" s="1"/>
  <c r="EZ135" i="2"/>
  <c r="EX135" i="2"/>
  <c r="EV135" i="2"/>
  <c r="EW135" i="2" s="1"/>
  <c r="EZ134" i="2"/>
  <c r="EX134" i="2"/>
  <c r="EV134" i="2"/>
  <c r="EW134" i="2" s="1"/>
  <c r="EZ133" i="2"/>
  <c r="EX133" i="2"/>
  <c r="EV133" i="2"/>
  <c r="EW133" i="2" s="1"/>
  <c r="EZ132" i="2"/>
  <c r="EX132" i="2"/>
  <c r="EV132" i="2"/>
  <c r="EW132" i="2" s="1"/>
  <c r="EZ131" i="2"/>
  <c r="EX131" i="2"/>
  <c r="EV131" i="2"/>
  <c r="EW131" i="2" s="1"/>
  <c r="EZ130" i="2"/>
  <c r="EX130" i="2"/>
  <c r="EV130" i="2"/>
  <c r="EW130" i="2" s="1"/>
  <c r="EZ129" i="2"/>
  <c r="EX129" i="2"/>
  <c r="EV129" i="2"/>
  <c r="EW129" i="2" s="1"/>
  <c r="EZ128" i="2"/>
  <c r="EX128" i="2"/>
  <c r="EW128" i="2"/>
  <c r="EV128" i="2"/>
  <c r="EZ127" i="2"/>
  <c r="EX127" i="2"/>
  <c r="EV127" i="2"/>
  <c r="EW127" i="2" s="1"/>
  <c r="EZ126" i="2"/>
  <c r="EX126" i="2"/>
  <c r="EV126" i="2"/>
  <c r="EW126" i="2" s="1"/>
  <c r="EZ125" i="2"/>
  <c r="EX125" i="2"/>
  <c r="EV125" i="2"/>
  <c r="EW125" i="2" s="1"/>
  <c r="EZ124" i="2"/>
  <c r="EX124" i="2"/>
  <c r="EW124" i="2"/>
  <c r="EV124" i="2"/>
  <c r="EZ123" i="2"/>
  <c r="EX123" i="2"/>
  <c r="EV123" i="2"/>
  <c r="EW123" i="2" s="1"/>
  <c r="EZ122" i="2"/>
  <c r="EX122" i="2"/>
  <c r="EV122" i="2"/>
  <c r="EW122" i="2" s="1"/>
  <c r="EZ121" i="2"/>
  <c r="EX121" i="2"/>
  <c r="EV121" i="2"/>
  <c r="EW121" i="2" s="1"/>
  <c r="EZ120" i="2"/>
  <c r="EX120" i="2"/>
  <c r="EV120" i="2"/>
  <c r="EW120" i="2" s="1"/>
  <c r="EZ119" i="2"/>
  <c r="EX119" i="2"/>
  <c r="EV119" i="2"/>
  <c r="EW119" i="2" s="1"/>
  <c r="EZ118" i="2"/>
  <c r="EX118" i="2"/>
  <c r="EV118" i="2"/>
  <c r="EW118" i="2" s="1"/>
  <c r="EZ117" i="2"/>
  <c r="EX117" i="2"/>
  <c r="EV117" i="2"/>
  <c r="EW117" i="2" s="1"/>
  <c r="EZ116" i="2"/>
  <c r="EX116" i="2"/>
  <c r="EV116" i="2"/>
  <c r="EW116" i="2" s="1"/>
  <c r="EZ115" i="2"/>
  <c r="EX115" i="2"/>
  <c r="EV115" i="2"/>
  <c r="EW115" i="2" s="1"/>
  <c r="EZ114" i="2"/>
  <c r="EX114" i="2"/>
  <c r="EV114" i="2"/>
  <c r="EW114" i="2" s="1"/>
  <c r="EZ113" i="2"/>
  <c r="EX113" i="2"/>
  <c r="EV113" i="2"/>
  <c r="EW113" i="2" s="1"/>
  <c r="EZ112" i="2"/>
  <c r="EX112" i="2"/>
  <c r="EW112" i="2"/>
  <c r="EV112" i="2"/>
  <c r="EZ111" i="2"/>
  <c r="EX111" i="2"/>
  <c r="EV111" i="2"/>
  <c r="EW111" i="2" s="1"/>
  <c r="EZ110" i="2"/>
  <c r="EX110" i="2"/>
  <c r="EV110" i="2"/>
  <c r="EW110" i="2" s="1"/>
  <c r="EZ109" i="2"/>
  <c r="EX109" i="2"/>
  <c r="EV109" i="2"/>
  <c r="EW109" i="2" s="1"/>
  <c r="EZ108" i="2"/>
  <c r="EX108" i="2"/>
  <c r="EW108" i="2"/>
  <c r="EV108" i="2"/>
  <c r="EZ107" i="2"/>
  <c r="EX107" i="2"/>
  <c r="EV107" i="2"/>
  <c r="EW107" i="2" s="1"/>
  <c r="EZ106" i="2"/>
  <c r="EX106" i="2"/>
  <c r="EV106" i="2"/>
  <c r="EW106" i="2" s="1"/>
  <c r="EZ105" i="2"/>
  <c r="EX105" i="2"/>
  <c r="EV105" i="2"/>
  <c r="EW105" i="2" s="1"/>
  <c r="EZ104" i="2"/>
  <c r="EX104" i="2"/>
  <c r="EV104" i="2"/>
  <c r="EW104" i="2" s="1"/>
  <c r="EZ103" i="2"/>
  <c r="EX103" i="2"/>
  <c r="EV103" i="2"/>
  <c r="EW103" i="2" s="1"/>
  <c r="EZ102" i="2"/>
  <c r="EX102" i="2"/>
  <c r="EV102" i="2"/>
  <c r="EW102" i="2" s="1"/>
  <c r="EZ101" i="2"/>
  <c r="EX101" i="2"/>
  <c r="EV101" i="2"/>
  <c r="EW101" i="2" s="1"/>
  <c r="EZ100" i="2"/>
  <c r="EX100" i="2"/>
  <c r="EV100" i="2"/>
  <c r="EW100" i="2" s="1"/>
  <c r="EZ99" i="2"/>
  <c r="EX99" i="2"/>
  <c r="EV99" i="2"/>
  <c r="EW99" i="2" s="1"/>
  <c r="EZ98" i="2"/>
  <c r="EX98" i="2"/>
  <c r="EV98" i="2"/>
  <c r="EW98" i="2" s="1"/>
  <c r="EZ97" i="2"/>
  <c r="EX97" i="2"/>
  <c r="EV97" i="2"/>
  <c r="EW97" i="2" s="1"/>
  <c r="EZ96" i="2"/>
  <c r="EX96" i="2"/>
  <c r="EW96" i="2"/>
  <c r="EV96" i="2"/>
  <c r="EZ95" i="2"/>
  <c r="EX95" i="2"/>
  <c r="EV95" i="2"/>
  <c r="EW95" i="2" s="1"/>
  <c r="EZ94" i="2"/>
  <c r="EX94" i="2"/>
  <c r="EV94" i="2"/>
  <c r="EW94" i="2" s="1"/>
  <c r="EZ93" i="2"/>
  <c r="EX93" i="2"/>
  <c r="EV93" i="2"/>
  <c r="EW93" i="2" s="1"/>
  <c r="EZ92" i="2"/>
  <c r="EX92" i="2"/>
  <c r="EV92" i="2"/>
  <c r="EW92" i="2" s="1"/>
  <c r="EZ91" i="2"/>
  <c r="EX91" i="2"/>
  <c r="EV91" i="2"/>
  <c r="EW91" i="2" s="1"/>
  <c r="EZ90" i="2"/>
  <c r="EX90" i="2"/>
  <c r="EV90" i="2"/>
  <c r="EW90" i="2" s="1"/>
  <c r="EZ89" i="2"/>
  <c r="EX89" i="2"/>
  <c r="EV89" i="2"/>
  <c r="EW89" i="2" s="1"/>
  <c r="EZ88" i="2"/>
  <c r="EX88" i="2"/>
  <c r="EV88" i="2"/>
  <c r="EW88" i="2" s="1"/>
  <c r="EZ87" i="2"/>
  <c r="EX87" i="2"/>
  <c r="EV87" i="2"/>
  <c r="EW87" i="2" s="1"/>
  <c r="EZ86" i="2"/>
  <c r="EX86" i="2"/>
  <c r="EW86" i="2"/>
  <c r="EV86" i="2"/>
  <c r="EZ85" i="2"/>
  <c r="EX85" i="2"/>
  <c r="EV85" i="2"/>
  <c r="EW85" i="2" s="1"/>
  <c r="EZ84" i="2"/>
  <c r="EX84" i="2"/>
  <c r="EV84" i="2"/>
  <c r="EW84" i="2" s="1"/>
  <c r="EZ83" i="2"/>
  <c r="EX83" i="2"/>
  <c r="EV83" i="2"/>
  <c r="EW83" i="2" s="1"/>
  <c r="EZ82" i="2"/>
  <c r="EX82" i="2"/>
  <c r="EV82" i="2"/>
  <c r="EW82" i="2" s="1"/>
  <c r="EZ81" i="2"/>
  <c r="EX81" i="2"/>
  <c r="EV81" i="2"/>
  <c r="EW81" i="2" s="1"/>
  <c r="EZ80" i="2"/>
  <c r="EX80" i="2"/>
  <c r="EV80" i="2"/>
  <c r="EW80" i="2" s="1"/>
  <c r="EZ79" i="2"/>
  <c r="EX79" i="2"/>
  <c r="EV79" i="2"/>
  <c r="EW79" i="2" s="1"/>
  <c r="EZ78" i="2"/>
  <c r="EX78" i="2"/>
  <c r="EW78" i="2"/>
  <c r="EV78" i="2"/>
  <c r="EZ77" i="2"/>
  <c r="EX77" i="2"/>
  <c r="EV77" i="2"/>
  <c r="EW77" i="2" s="1"/>
  <c r="EZ76" i="2"/>
  <c r="EX76" i="2"/>
  <c r="EV76" i="2"/>
  <c r="EW76" i="2" s="1"/>
  <c r="EZ75" i="2"/>
  <c r="EX75" i="2"/>
  <c r="EV75" i="2"/>
  <c r="EW75" i="2" s="1"/>
  <c r="EZ74" i="2"/>
  <c r="EX74" i="2"/>
  <c r="EV74" i="2"/>
  <c r="EW74" i="2" s="1"/>
  <c r="EZ73" i="2"/>
  <c r="EX73" i="2"/>
  <c r="EV73" i="2"/>
  <c r="EW73" i="2" s="1"/>
  <c r="EZ72" i="2"/>
  <c r="EX72" i="2"/>
  <c r="EV72" i="2"/>
  <c r="EW72" i="2" s="1"/>
  <c r="EZ71" i="2"/>
  <c r="EX71" i="2"/>
  <c r="EV71" i="2"/>
  <c r="EW71" i="2" s="1"/>
  <c r="EZ70" i="2"/>
  <c r="EX70" i="2"/>
  <c r="EV70" i="2"/>
  <c r="EW70" i="2" s="1"/>
  <c r="EZ69" i="2"/>
  <c r="EX69" i="2"/>
  <c r="EV69" i="2"/>
  <c r="EW69" i="2" s="1"/>
  <c r="EZ68" i="2"/>
  <c r="EX68" i="2"/>
  <c r="EV68" i="2"/>
  <c r="EW68" i="2" s="1"/>
  <c r="EZ67" i="2"/>
  <c r="EX67" i="2"/>
  <c r="EV67" i="2"/>
  <c r="EW67" i="2" s="1"/>
  <c r="EZ66" i="2"/>
  <c r="EX66" i="2"/>
  <c r="EV66" i="2"/>
  <c r="EW66" i="2" s="1"/>
  <c r="EZ65" i="2"/>
  <c r="EX65" i="2"/>
  <c r="EV65" i="2"/>
  <c r="EW65" i="2" s="1"/>
  <c r="EZ64" i="2"/>
  <c r="EX64" i="2"/>
  <c r="EW64" i="2"/>
  <c r="EV64" i="2"/>
  <c r="EZ63" i="2"/>
  <c r="EX63" i="2"/>
  <c r="EV63" i="2"/>
  <c r="EW63" i="2" s="1"/>
  <c r="EZ62" i="2"/>
  <c r="EX62" i="2"/>
  <c r="EV62" i="2"/>
  <c r="EW62" i="2" s="1"/>
  <c r="EZ61" i="2"/>
  <c r="EX61" i="2"/>
  <c r="EV61" i="2"/>
  <c r="EW61" i="2" s="1"/>
  <c r="EZ60" i="2"/>
  <c r="EX60" i="2"/>
  <c r="EV60" i="2"/>
  <c r="EW60" i="2" s="1"/>
  <c r="EZ59" i="2"/>
  <c r="EX59" i="2"/>
  <c r="EV59" i="2"/>
  <c r="EW59" i="2" s="1"/>
  <c r="EZ58" i="2"/>
  <c r="EX58" i="2"/>
  <c r="EV58" i="2"/>
  <c r="EW58" i="2" s="1"/>
  <c r="EZ57" i="2"/>
  <c r="EX57" i="2"/>
  <c r="EV57" i="2"/>
  <c r="EW57" i="2" s="1"/>
  <c r="EZ56" i="2"/>
  <c r="EX56" i="2"/>
  <c r="EV56" i="2"/>
  <c r="EW56" i="2" s="1"/>
  <c r="EZ55" i="2"/>
  <c r="EX55" i="2"/>
  <c r="EV55" i="2"/>
  <c r="EW55" i="2" s="1"/>
  <c r="EZ54" i="2"/>
  <c r="EX54" i="2"/>
  <c r="EW54" i="2"/>
  <c r="EV54" i="2"/>
  <c r="EZ53" i="2"/>
  <c r="EX53" i="2"/>
  <c r="EV53" i="2"/>
  <c r="EW53" i="2" s="1"/>
  <c r="EZ52" i="2"/>
  <c r="EX52" i="2"/>
  <c r="EV52" i="2"/>
  <c r="EW52" i="2" s="1"/>
  <c r="EZ51" i="2"/>
  <c r="EX51" i="2"/>
  <c r="EV51" i="2"/>
  <c r="EW51" i="2" s="1"/>
  <c r="EZ50" i="2"/>
  <c r="EX50" i="2"/>
  <c r="EV50" i="2"/>
  <c r="EW50" i="2" s="1"/>
  <c r="EZ49" i="2"/>
  <c r="EX49" i="2"/>
  <c r="EV49" i="2"/>
  <c r="EW49" i="2" s="1"/>
  <c r="EZ48" i="2"/>
  <c r="EX48" i="2"/>
  <c r="EV48" i="2"/>
  <c r="EW48" i="2" s="1"/>
  <c r="EZ47" i="2"/>
  <c r="EX47" i="2"/>
  <c r="EV47" i="2"/>
  <c r="EW47" i="2" s="1"/>
  <c r="EZ46" i="2"/>
  <c r="EX46" i="2"/>
  <c r="EW46" i="2"/>
  <c r="EV46" i="2"/>
  <c r="EZ45" i="2"/>
  <c r="EX45" i="2"/>
  <c r="EV45" i="2"/>
  <c r="EW45" i="2" s="1"/>
  <c r="EZ44" i="2"/>
  <c r="EX44" i="2"/>
  <c r="EV44" i="2"/>
  <c r="EW44" i="2" s="1"/>
  <c r="EZ43" i="2"/>
  <c r="EX43" i="2"/>
  <c r="EV43" i="2"/>
  <c r="EW43" i="2" s="1"/>
  <c r="EZ42" i="2"/>
  <c r="EX42" i="2"/>
  <c r="EW42" i="2"/>
  <c r="EV42" i="2"/>
  <c r="EZ41" i="2"/>
  <c r="EX41" i="2"/>
  <c r="EV41" i="2"/>
  <c r="EW41" i="2" s="1"/>
  <c r="EZ40" i="2"/>
  <c r="EX40" i="2"/>
  <c r="EV40" i="2"/>
  <c r="EW40" i="2" s="1"/>
  <c r="EZ39" i="2"/>
  <c r="EX39" i="2"/>
  <c r="EV39" i="2"/>
  <c r="EW39" i="2" s="1"/>
  <c r="EZ38" i="2"/>
  <c r="EX38" i="2"/>
  <c r="EW38" i="2"/>
  <c r="EV38" i="2"/>
  <c r="EZ37" i="2"/>
  <c r="EX37" i="2"/>
  <c r="EV37" i="2"/>
  <c r="EW37" i="2" s="1"/>
  <c r="EZ36" i="2"/>
  <c r="EX36" i="2"/>
  <c r="EV36" i="2"/>
  <c r="EW36" i="2" s="1"/>
  <c r="EZ35" i="2"/>
  <c r="EX35" i="2"/>
  <c r="EV35" i="2"/>
  <c r="EW35" i="2" s="1"/>
  <c r="EZ34" i="2"/>
  <c r="EX34" i="2"/>
  <c r="EW34" i="2"/>
  <c r="EV34" i="2"/>
  <c r="EZ33" i="2"/>
  <c r="EX33" i="2"/>
  <c r="EV33" i="2"/>
  <c r="EW33" i="2" s="1"/>
  <c r="EZ32" i="2"/>
  <c r="EX32" i="2"/>
  <c r="EV32" i="2"/>
  <c r="EW32" i="2" s="1"/>
  <c r="EZ31" i="2"/>
  <c r="EX31" i="2"/>
  <c r="EV31" i="2"/>
  <c r="EW31" i="2" s="1"/>
  <c r="EZ30" i="2"/>
  <c r="EX30" i="2"/>
  <c r="EW30" i="2"/>
  <c r="EV30" i="2"/>
  <c r="EZ29" i="2"/>
  <c r="EX29" i="2"/>
  <c r="EV29" i="2"/>
  <c r="EW29" i="2" s="1"/>
  <c r="EZ28" i="2"/>
  <c r="EX28" i="2"/>
  <c r="EV28" i="2"/>
  <c r="EW28" i="2" s="1"/>
  <c r="EZ27" i="2"/>
  <c r="EX27" i="2"/>
  <c r="EV27" i="2"/>
  <c r="EW27" i="2" s="1"/>
  <c r="EZ26" i="2"/>
  <c r="EX26" i="2"/>
  <c r="EW26" i="2"/>
  <c r="EV26" i="2"/>
  <c r="EZ25" i="2"/>
  <c r="EX25" i="2"/>
  <c r="EV25" i="2"/>
  <c r="EW25" i="2" s="1"/>
  <c r="EZ24" i="2"/>
  <c r="EX24" i="2"/>
  <c r="EV24" i="2"/>
  <c r="EW24" i="2" s="1"/>
  <c r="EZ23" i="2"/>
  <c r="EX23" i="2"/>
  <c r="EV23" i="2"/>
  <c r="EW23" i="2" s="1"/>
  <c r="EZ22" i="2"/>
  <c r="EX22" i="2"/>
  <c r="EV22" i="2"/>
  <c r="EW22" i="2" s="1"/>
  <c r="EZ21" i="2"/>
  <c r="EX21" i="2"/>
  <c r="EV21" i="2"/>
  <c r="EW21" i="2" s="1"/>
  <c r="EZ20" i="2"/>
  <c r="EX20" i="2"/>
  <c r="EW20" i="2"/>
  <c r="EV20" i="2"/>
  <c r="EZ19" i="2"/>
  <c r="EX19" i="2"/>
  <c r="EV19" i="2"/>
  <c r="EW19" i="2" s="1"/>
  <c r="EZ18" i="2"/>
  <c r="EX18" i="2"/>
  <c r="EV18" i="2"/>
  <c r="EW18" i="2" s="1"/>
  <c r="EZ17" i="2"/>
  <c r="EX17" i="2"/>
  <c r="EV17" i="2"/>
  <c r="EW17" i="2" s="1"/>
  <c r="EZ16" i="2"/>
  <c r="EX16" i="2"/>
  <c r="EW16" i="2"/>
  <c r="EV16" i="2"/>
  <c r="EZ15" i="2"/>
  <c r="EX15" i="2"/>
  <c r="EV15" i="2"/>
  <c r="EW15" i="2" s="1"/>
  <c r="EZ14" i="2"/>
  <c r="EX14" i="2"/>
  <c r="EV14" i="2"/>
  <c r="EW14" i="2" s="1"/>
  <c r="EZ13" i="2"/>
  <c r="EX13" i="2"/>
  <c r="EV13" i="2"/>
  <c r="EW13" i="2" s="1"/>
  <c r="EZ12" i="2"/>
  <c r="EX12" i="2"/>
  <c r="EW12" i="2"/>
  <c r="EV12" i="2"/>
  <c r="EZ11" i="2"/>
  <c r="EX11" i="2"/>
  <c r="EV11" i="2"/>
  <c r="EW11" i="2" s="1"/>
  <c r="EZ10" i="2"/>
  <c r="EX10" i="2"/>
  <c r="EV10" i="2"/>
  <c r="EW10" i="2" s="1"/>
  <c r="EZ9" i="2"/>
  <c r="EX9" i="2"/>
  <c r="EV9" i="2"/>
  <c r="EW9" i="2" s="1"/>
  <c r="EZ8" i="2"/>
  <c r="EX8" i="2"/>
  <c r="EW8" i="2"/>
  <c r="EV8" i="2"/>
  <c r="EZ7" i="2"/>
  <c r="EX7" i="2"/>
  <c r="EV7" i="2"/>
  <c r="EW7" i="2" s="1"/>
  <c r="EZ6" i="2"/>
  <c r="EX6" i="2"/>
  <c r="EV6" i="2"/>
  <c r="EW6" i="2" s="1"/>
  <c r="EZ5" i="2"/>
  <c r="EX5" i="2"/>
  <c r="EV5" i="2"/>
  <c r="EW5" i="2" s="1"/>
  <c r="EM217" i="2"/>
  <c r="EK217" i="2"/>
  <c r="EI217" i="2"/>
  <c r="EJ217" i="2" s="1"/>
  <c r="EM216" i="2"/>
  <c r="EK216" i="2"/>
  <c r="EI216" i="2"/>
  <c r="EJ216" i="2" s="1"/>
  <c r="EM215" i="2"/>
  <c r="EK215" i="2"/>
  <c r="EI215" i="2"/>
  <c r="EJ215" i="2" s="1"/>
  <c r="EM214" i="2"/>
  <c r="EK214" i="2"/>
  <c r="EI214" i="2"/>
  <c r="EJ214" i="2" s="1"/>
  <c r="EM213" i="2"/>
  <c r="EK213" i="2"/>
  <c r="EI213" i="2"/>
  <c r="EJ213" i="2" s="1"/>
  <c r="EM212" i="2"/>
  <c r="EK212" i="2"/>
  <c r="EI212" i="2"/>
  <c r="EJ212" i="2" s="1"/>
  <c r="EM211" i="2"/>
  <c r="EK211" i="2"/>
  <c r="EI211" i="2"/>
  <c r="EJ211" i="2" s="1"/>
  <c r="EM210" i="2"/>
  <c r="EK210" i="2"/>
  <c r="EI210" i="2"/>
  <c r="EJ210" i="2" s="1"/>
  <c r="EM209" i="2"/>
  <c r="EK209" i="2"/>
  <c r="EI209" i="2"/>
  <c r="EJ209" i="2" s="1"/>
  <c r="EM208" i="2"/>
  <c r="EK208" i="2"/>
  <c r="EI208" i="2"/>
  <c r="EJ208" i="2" s="1"/>
  <c r="EM207" i="2"/>
  <c r="EK207" i="2"/>
  <c r="EI207" i="2"/>
  <c r="EJ207" i="2" s="1"/>
  <c r="EM206" i="2"/>
  <c r="EK206" i="2"/>
  <c r="EJ206" i="2"/>
  <c r="EI206" i="2"/>
  <c r="EM205" i="2"/>
  <c r="EK205" i="2"/>
  <c r="EI205" i="2"/>
  <c r="EJ205" i="2" s="1"/>
  <c r="EM204" i="2"/>
  <c r="EK204" i="2"/>
  <c r="EI204" i="2"/>
  <c r="EJ204" i="2" s="1"/>
  <c r="EM203" i="2"/>
  <c r="EK203" i="2"/>
  <c r="EI203" i="2"/>
  <c r="EJ203" i="2" s="1"/>
  <c r="EM202" i="2"/>
  <c r="EK202" i="2"/>
  <c r="EI202" i="2"/>
  <c r="EJ202" i="2" s="1"/>
  <c r="EM201" i="2"/>
  <c r="EK201" i="2"/>
  <c r="EI201" i="2"/>
  <c r="EJ201" i="2" s="1"/>
  <c r="EM200" i="2"/>
  <c r="EK200" i="2"/>
  <c r="EI200" i="2"/>
  <c r="EJ200" i="2" s="1"/>
  <c r="EM199" i="2"/>
  <c r="EK199" i="2"/>
  <c r="EI199" i="2"/>
  <c r="EJ199" i="2" s="1"/>
  <c r="EM198" i="2"/>
  <c r="EK198" i="2"/>
  <c r="EJ198" i="2"/>
  <c r="EI198" i="2"/>
  <c r="EM197" i="2"/>
  <c r="EK197" i="2"/>
  <c r="EI197" i="2"/>
  <c r="EJ197" i="2" s="1"/>
  <c r="EM196" i="2"/>
  <c r="EK196" i="2"/>
  <c r="EI196" i="2"/>
  <c r="EJ196" i="2" s="1"/>
  <c r="EM195" i="2"/>
  <c r="EK195" i="2"/>
  <c r="EI195" i="2"/>
  <c r="EJ195" i="2" s="1"/>
  <c r="EM194" i="2"/>
  <c r="EK194" i="2"/>
  <c r="EI194" i="2"/>
  <c r="EJ194" i="2" s="1"/>
  <c r="EM193" i="2"/>
  <c r="EK193" i="2"/>
  <c r="EI193" i="2"/>
  <c r="EJ193" i="2" s="1"/>
  <c r="EM192" i="2"/>
  <c r="EK192" i="2"/>
  <c r="EI192" i="2"/>
  <c r="EJ192" i="2" s="1"/>
  <c r="EM191" i="2"/>
  <c r="EK191" i="2"/>
  <c r="EI191" i="2"/>
  <c r="EJ191" i="2" s="1"/>
  <c r="EM190" i="2"/>
  <c r="EK190" i="2"/>
  <c r="EI190" i="2"/>
  <c r="EJ190" i="2" s="1"/>
  <c r="EM189" i="2"/>
  <c r="EK189" i="2"/>
  <c r="EI189" i="2"/>
  <c r="EJ189" i="2" s="1"/>
  <c r="EM188" i="2"/>
  <c r="EK188" i="2"/>
  <c r="EJ188" i="2"/>
  <c r="EI188" i="2"/>
  <c r="EM187" i="2"/>
  <c r="EK187" i="2"/>
  <c r="EI187" i="2"/>
  <c r="EJ187" i="2" s="1"/>
  <c r="EM186" i="2"/>
  <c r="EK186" i="2"/>
  <c r="EI186" i="2"/>
  <c r="EJ186" i="2" s="1"/>
  <c r="EM185" i="2"/>
  <c r="EK185" i="2"/>
  <c r="EI185" i="2"/>
  <c r="EJ185" i="2" s="1"/>
  <c r="EM184" i="2"/>
  <c r="EK184" i="2"/>
  <c r="EI184" i="2"/>
  <c r="EJ184" i="2" s="1"/>
  <c r="EM183" i="2"/>
  <c r="EK183" i="2"/>
  <c r="EI183" i="2"/>
  <c r="EJ183" i="2" s="1"/>
  <c r="EM182" i="2"/>
  <c r="EK182" i="2"/>
  <c r="EI182" i="2"/>
  <c r="EJ182" i="2" s="1"/>
  <c r="EM181" i="2"/>
  <c r="EK181" i="2"/>
  <c r="EI181" i="2"/>
  <c r="EJ181" i="2" s="1"/>
  <c r="EM180" i="2"/>
  <c r="EK180" i="2"/>
  <c r="EI180" i="2"/>
  <c r="EJ180" i="2" s="1"/>
  <c r="EM179" i="2"/>
  <c r="EK179" i="2"/>
  <c r="EI179" i="2"/>
  <c r="EJ179" i="2" s="1"/>
  <c r="EM178" i="2"/>
  <c r="EK178" i="2"/>
  <c r="EI178" i="2"/>
  <c r="EJ178" i="2" s="1"/>
  <c r="EM177" i="2"/>
  <c r="EK177" i="2"/>
  <c r="EI177" i="2"/>
  <c r="EJ177" i="2" s="1"/>
  <c r="EM176" i="2"/>
  <c r="EK176" i="2"/>
  <c r="EI176" i="2"/>
  <c r="EJ176" i="2" s="1"/>
  <c r="EM175" i="2"/>
  <c r="EK175" i="2"/>
  <c r="EI175" i="2"/>
  <c r="EJ175" i="2" s="1"/>
  <c r="EM174" i="2"/>
  <c r="EK174" i="2"/>
  <c r="EJ174" i="2"/>
  <c r="EI174" i="2"/>
  <c r="EM173" i="2"/>
  <c r="EK173" i="2"/>
  <c r="EI173" i="2"/>
  <c r="EJ173" i="2" s="1"/>
  <c r="EM172" i="2"/>
  <c r="EK172" i="2"/>
  <c r="EI172" i="2"/>
  <c r="EJ172" i="2" s="1"/>
  <c r="EM171" i="2"/>
  <c r="EK171" i="2"/>
  <c r="EI171" i="2"/>
  <c r="EJ171" i="2" s="1"/>
  <c r="EM170" i="2"/>
  <c r="EK170" i="2"/>
  <c r="EI170" i="2"/>
  <c r="EJ170" i="2" s="1"/>
  <c r="EM169" i="2"/>
  <c r="EK169" i="2"/>
  <c r="EI169" i="2"/>
  <c r="EJ169" i="2" s="1"/>
  <c r="EM168" i="2"/>
  <c r="EK168" i="2"/>
  <c r="EI168" i="2"/>
  <c r="EJ168" i="2" s="1"/>
  <c r="EM167" i="2"/>
  <c r="EK167" i="2"/>
  <c r="EI167" i="2"/>
  <c r="EJ167" i="2" s="1"/>
  <c r="EM166" i="2"/>
  <c r="EK166" i="2"/>
  <c r="EJ166" i="2"/>
  <c r="EI166" i="2"/>
  <c r="EM165" i="2"/>
  <c r="EK165" i="2"/>
  <c r="EI165" i="2"/>
  <c r="EJ165" i="2" s="1"/>
  <c r="EM164" i="2"/>
  <c r="EK164" i="2"/>
  <c r="EI164" i="2"/>
  <c r="EJ164" i="2" s="1"/>
  <c r="EM163" i="2"/>
  <c r="EK163" i="2"/>
  <c r="EI163" i="2"/>
  <c r="EJ163" i="2" s="1"/>
  <c r="EM162" i="2"/>
  <c r="EK162" i="2"/>
  <c r="EI162" i="2"/>
  <c r="EJ162" i="2" s="1"/>
  <c r="EM161" i="2"/>
  <c r="EK161" i="2"/>
  <c r="EI161" i="2"/>
  <c r="EJ161" i="2" s="1"/>
  <c r="EM160" i="2"/>
  <c r="EK160" i="2"/>
  <c r="EI160" i="2"/>
  <c r="EJ160" i="2" s="1"/>
  <c r="EM159" i="2"/>
  <c r="EK159" i="2"/>
  <c r="EI159" i="2"/>
  <c r="EJ159" i="2" s="1"/>
  <c r="EM158" i="2"/>
  <c r="EK158" i="2"/>
  <c r="EI158" i="2"/>
  <c r="EJ158" i="2" s="1"/>
  <c r="EM157" i="2"/>
  <c r="EK157" i="2"/>
  <c r="EI157" i="2"/>
  <c r="EJ157" i="2" s="1"/>
  <c r="EM156" i="2"/>
  <c r="EK156" i="2"/>
  <c r="EJ156" i="2"/>
  <c r="EI156" i="2"/>
  <c r="EM155" i="2"/>
  <c r="EK155" i="2"/>
  <c r="EI155" i="2"/>
  <c r="EJ155" i="2" s="1"/>
  <c r="EM154" i="2"/>
  <c r="EK154" i="2"/>
  <c r="EI154" i="2"/>
  <c r="EJ154" i="2" s="1"/>
  <c r="EM153" i="2"/>
  <c r="EK153" i="2"/>
  <c r="EI153" i="2"/>
  <c r="EJ153" i="2" s="1"/>
  <c r="EM152" i="2"/>
  <c r="EK152" i="2"/>
  <c r="EI152" i="2"/>
  <c r="EJ152" i="2" s="1"/>
  <c r="EM151" i="2"/>
  <c r="EK151" i="2"/>
  <c r="EI151" i="2"/>
  <c r="EJ151" i="2" s="1"/>
  <c r="EM150" i="2"/>
  <c r="EK150" i="2"/>
  <c r="EI150" i="2"/>
  <c r="EJ150" i="2" s="1"/>
  <c r="EM149" i="2"/>
  <c r="EK149" i="2"/>
  <c r="EI149" i="2"/>
  <c r="EJ149" i="2" s="1"/>
  <c r="EM148" i="2"/>
  <c r="EK148" i="2"/>
  <c r="EI148" i="2"/>
  <c r="EJ148" i="2" s="1"/>
  <c r="EM147" i="2"/>
  <c r="EK147" i="2"/>
  <c r="EI147" i="2"/>
  <c r="EJ147" i="2" s="1"/>
  <c r="EM146" i="2"/>
  <c r="EK146" i="2"/>
  <c r="EI146" i="2"/>
  <c r="EJ146" i="2" s="1"/>
  <c r="EM145" i="2"/>
  <c r="EK145" i="2"/>
  <c r="EI145" i="2"/>
  <c r="EJ145" i="2" s="1"/>
  <c r="EM144" i="2"/>
  <c r="EK144" i="2"/>
  <c r="EI144" i="2"/>
  <c r="EJ144" i="2" s="1"/>
  <c r="EM143" i="2"/>
  <c r="EK143" i="2"/>
  <c r="EI143" i="2"/>
  <c r="EJ143" i="2" s="1"/>
  <c r="EM142" i="2"/>
  <c r="EK142" i="2"/>
  <c r="EJ142" i="2"/>
  <c r="EI142" i="2"/>
  <c r="EM141" i="2"/>
  <c r="EK141" i="2"/>
  <c r="EI141" i="2"/>
  <c r="EJ141" i="2" s="1"/>
  <c r="EM140" i="2"/>
  <c r="EK140" i="2"/>
  <c r="EI140" i="2"/>
  <c r="EJ140" i="2" s="1"/>
  <c r="EM139" i="2"/>
  <c r="EK139" i="2"/>
  <c r="EI139" i="2"/>
  <c r="EJ139" i="2" s="1"/>
  <c r="EM138" i="2"/>
  <c r="EK138" i="2"/>
  <c r="EI138" i="2"/>
  <c r="EJ138" i="2" s="1"/>
  <c r="EM137" i="2"/>
  <c r="EK137" i="2"/>
  <c r="EI137" i="2"/>
  <c r="EJ137" i="2" s="1"/>
  <c r="EM136" i="2"/>
  <c r="EK136" i="2"/>
  <c r="EI136" i="2"/>
  <c r="EJ136" i="2" s="1"/>
  <c r="EM135" i="2"/>
  <c r="EK135" i="2"/>
  <c r="EI135" i="2"/>
  <c r="EJ135" i="2" s="1"/>
  <c r="EM134" i="2"/>
  <c r="EK134" i="2"/>
  <c r="EJ134" i="2"/>
  <c r="EI134" i="2"/>
  <c r="EM133" i="2"/>
  <c r="EK133" i="2"/>
  <c r="EI133" i="2"/>
  <c r="EJ133" i="2" s="1"/>
  <c r="EM132" i="2"/>
  <c r="EK132" i="2"/>
  <c r="EI132" i="2"/>
  <c r="EJ132" i="2" s="1"/>
  <c r="EM131" i="2"/>
  <c r="EK131" i="2"/>
  <c r="EI131" i="2"/>
  <c r="EJ131" i="2" s="1"/>
  <c r="EM130" i="2"/>
  <c r="EK130" i="2"/>
  <c r="EI130" i="2"/>
  <c r="EJ130" i="2" s="1"/>
  <c r="EM129" i="2"/>
  <c r="EK129" i="2"/>
  <c r="EI129" i="2"/>
  <c r="EJ129" i="2" s="1"/>
  <c r="EM128" i="2"/>
  <c r="EK128" i="2"/>
  <c r="EI128" i="2"/>
  <c r="EJ128" i="2" s="1"/>
  <c r="EM127" i="2"/>
  <c r="EK127" i="2"/>
  <c r="EI127" i="2"/>
  <c r="EJ127" i="2" s="1"/>
  <c r="EM126" i="2"/>
  <c r="EK126" i="2"/>
  <c r="EI126" i="2"/>
  <c r="EJ126" i="2" s="1"/>
  <c r="EM125" i="2"/>
  <c r="EK125" i="2"/>
  <c r="EI125" i="2"/>
  <c r="EJ125" i="2" s="1"/>
  <c r="EM124" i="2"/>
  <c r="EK124" i="2"/>
  <c r="EJ124" i="2"/>
  <c r="EI124" i="2"/>
  <c r="EM123" i="2"/>
  <c r="EK123" i="2"/>
  <c r="EI123" i="2"/>
  <c r="EJ123" i="2" s="1"/>
  <c r="EM122" i="2"/>
  <c r="EK122" i="2"/>
  <c r="EI122" i="2"/>
  <c r="EJ122" i="2" s="1"/>
  <c r="EM121" i="2"/>
  <c r="EK121" i="2"/>
  <c r="EI121" i="2"/>
  <c r="EJ121" i="2" s="1"/>
  <c r="EM120" i="2"/>
  <c r="EK120" i="2"/>
  <c r="EI120" i="2"/>
  <c r="EJ120" i="2" s="1"/>
  <c r="EM119" i="2"/>
  <c r="EK119" i="2"/>
  <c r="EI119" i="2"/>
  <c r="EJ119" i="2" s="1"/>
  <c r="EM118" i="2"/>
  <c r="EK118" i="2"/>
  <c r="EI118" i="2"/>
  <c r="EJ118" i="2" s="1"/>
  <c r="EM117" i="2"/>
  <c r="EK117" i="2"/>
  <c r="EI117" i="2"/>
  <c r="EJ117" i="2" s="1"/>
  <c r="EM116" i="2"/>
  <c r="EK116" i="2"/>
  <c r="EI116" i="2"/>
  <c r="EJ116" i="2" s="1"/>
  <c r="EM115" i="2"/>
  <c r="EK115" i="2"/>
  <c r="EI115" i="2"/>
  <c r="EJ115" i="2" s="1"/>
  <c r="EM114" i="2"/>
  <c r="EK114" i="2"/>
  <c r="EI114" i="2"/>
  <c r="EJ114" i="2" s="1"/>
  <c r="EM113" i="2"/>
  <c r="EK113" i="2"/>
  <c r="EI113" i="2"/>
  <c r="EJ113" i="2" s="1"/>
  <c r="EM112" i="2"/>
  <c r="EK112" i="2"/>
  <c r="EI112" i="2"/>
  <c r="EJ112" i="2" s="1"/>
  <c r="EM111" i="2"/>
  <c r="EK111" i="2"/>
  <c r="EI111" i="2"/>
  <c r="EJ111" i="2" s="1"/>
  <c r="EM110" i="2"/>
  <c r="EK110" i="2"/>
  <c r="EJ110" i="2"/>
  <c r="EI110" i="2"/>
  <c r="EM109" i="2"/>
  <c r="EK109" i="2"/>
  <c r="EI109" i="2"/>
  <c r="EJ109" i="2" s="1"/>
  <c r="EM108" i="2"/>
  <c r="EK108" i="2"/>
  <c r="EI108" i="2"/>
  <c r="EJ108" i="2" s="1"/>
  <c r="EM107" i="2"/>
  <c r="EK107" i="2"/>
  <c r="EI107" i="2"/>
  <c r="EJ107" i="2" s="1"/>
  <c r="EM106" i="2"/>
  <c r="EK106" i="2"/>
  <c r="EI106" i="2"/>
  <c r="EJ106" i="2" s="1"/>
  <c r="EM105" i="2"/>
  <c r="EK105" i="2"/>
  <c r="EI105" i="2"/>
  <c r="EJ105" i="2" s="1"/>
  <c r="EM104" i="2"/>
  <c r="EK104" i="2"/>
  <c r="EI104" i="2"/>
  <c r="EJ104" i="2" s="1"/>
  <c r="EM103" i="2"/>
  <c r="EK103" i="2"/>
  <c r="EI103" i="2"/>
  <c r="EJ103" i="2" s="1"/>
  <c r="EM102" i="2"/>
  <c r="EK102" i="2"/>
  <c r="EJ102" i="2"/>
  <c r="EI102" i="2"/>
  <c r="EM101" i="2"/>
  <c r="EK101" i="2"/>
  <c r="EI101" i="2"/>
  <c r="EJ101" i="2" s="1"/>
  <c r="EM100" i="2"/>
  <c r="EK100" i="2"/>
  <c r="EI100" i="2"/>
  <c r="EJ100" i="2" s="1"/>
  <c r="EM99" i="2"/>
  <c r="EK99" i="2"/>
  <c r="EI99" i="2"/>
  <c r="EJ99" i="2" s="1"/>
  <c r="EM98" i="2"/>
  <c r="EK98" i="2"/>
  <c r="EI98" i="2"/>
  <c r="EJ98" i="2" s="1"/>
  <c r="EM97" i="2"/>
  <c r="EK97" i="2"/>
  <c r="EI97" i="2"/>
  <c r="EJ97" i="2" s="1"/>
  <c r="EM96" i="2"/>
  <c r="EK96" i="2"/>
  <c r="EI96" i="2"/>
  <c r="EJ96" i="2" s="1"/>
  <c r="EM95" i="2"/>
  <c r="EK95" i="2"/>
  <c r="EI95" i="2"/>
  <c r="EJ95" i="2" s="1"/>
  <c r="EM94" i="2"/>
  <c r="EK94" i="2"/>
  <c r="EI94" i="2"/>
  <c r="EJ94" i="2" s="1"/>
  <c r="EM93" i="2"/>
  <c r="EK93" i="2"/>
  <c r="EI93" i="2"/>
  <c r="EJ93" i="2" s="1"/>
  <c r="EM92" i="2"/>
  <c r="EK92" i="2"/>
  <c r="EJ92" i="2"/>
  <c r="EI92" i="2"/>
  <c r="EM91" i="2"/>
  <c r="EK91" i="2"/>
  <c r="EI91" i="2"/>
  <c r="EJ91" i="2" s="1"/>
  <c r="EM90" i="2"/>
  <c r="EK90" i="2"/>
  <c r="EI90" i="2"/>
  <c r="EJ90" i="2" s="1"/>
  <c r="EM89" i="2"/>
  <c r="EK89" i="2"/>
  <c r="EI89" i="2"/>
  <c r="EJ89" i="2" s="1"/>
  <c r="EM88" i="2"/>
  <c r="EK88" i="2"/>
  <c r="EI88" i="2"/>
  <c r="EJ88" i="2" s="1"/>
  <c r="EM87" i="2"/>
  <c r="EK87" i="2"/>
  <c r="EI87" i="2"/>
  <c r="EJ87" i="2" s="1"/>
  <c r="EM86" i="2"/>
  <c r="EK86" i="2"/>
  <c r="EI86" i="2"/>
  <c r="EJ86" i="2" s="1"/>
  <c r="EM85" i="2"/>
  <c r="EK85" i="2"/>
  <c r="EI85" i="2"/>
  <c r="EJ85" i="2" s="1"/>
  <c r="EM84" i="2"/>
  <c r="EK84" i="2"/>
  <c r="EI84" i="2"/>
  <c r="EJ84" i="2" s="1"/>
  <c r="EM83" i="2"/>
  <c r="EK83" i="2"/>
  <c r="EI83" i="2"/>
  <c r="EJ83" i="2" s="1"/>
  <c r="EM82" i="2"/>
  <c r="EK82" i="2"/>
  <c r="EI82" i="2"/>
  <c r="EJ82" i="2" s="1"/>
  <c r="EM81" i="2"/>
  <c r="EK81" i="2"/>
  <c r="EI81" i="2"/>
  <c r="EJ81" i="2" s="1"/>
  <c r="EM80" i="2"/>
  <c r="EK80" i="2"/>
  <c r="EJ80" i="2"/>
  <c r="EI80" i="2"/>
  <c r="EM79" i="2"/>
  <c r="EK79" i="2"/>
  <c r="EI79" i="2"/>
  <c r="EJ79" i="2" s="1"/>
  <c r="EM78" i="2"/>
  <c r="EK78" i="2"/>
  <c r="EI78" i="2"/>
  <c r="EJ78" i="2" s="1"/>
  <c r="EM77" i="2"/>
  <c r="EK77" i="2"/>
  <c r="EI77" i="2"/>
  <c r="EJ77" i="2" s="1"/>
  <c r="EM76" i="2"/>
  <c r="EK76" i="2"/>
  <c r="EJ76" i="2"/>
  <c r="EI76" i="2"/>
  <c r="EM75" i="2"/>
  <c r="EK75" i="2"/>
  <c r="EI75" i="2"/>
  <c r="EJ75" i="2" s="1"/>
  <c r="EM74" i="2"/>
  <c r="EK74" i="2"/>
  <c r="EI74" i="2"/>
  <c r="EJ74" i="2" s="1"/>
  <c r="EM73" i="2"/>
  <c r="EK73" i="2"/>
  <c r="EI73" i="2"/>
  <c r="EJ73" i="2" s="1"/>
  <c r="EM72" i="2"/>
  <c r="EK72" i="2"/>
  <c r="EI72" i="2"/>
  <c r="EJ72" i="2" s="1"/>
  <c r="EM71" i="2"/>
  <c r="EK71" i="2"/>
  <c r="EI71" i="2"/>
  <c r="EJ71" i="2" s="1"/>
  <c r="EM70" i="2"/>
  <c r="EK70" i="2"/>
  <c r="EI70" i="2"/>
  <c r="EJ70" i="2" s="1"/>
  <c r="EM69" i="2"/>
  <c r="EK69" i="2"/>
  <c r="EI69" i="2"/>
  <c r="EJ69" i="2" s="1"/>
  <c r="EM68" i="2"/>
  <c r="EK68" i="2"/>
  <c r="EI68" i="2"/>
  <c r="EJ68" i="2" s="1"/>
  <c r="EM67" i="2"/>
  <c r="EK67" i="2"/>
  <c r="EI67" i="2"/>
  <c r="EJ67" i="2" s="1"/>
  <c r="EM66" i="2"/>
  <c r="EK66" i="2"/>
  <c r="EI66" i="2"/>
  <c r="EJ66" i="2" s="1"/>
  <c r="EM65" i="2"/>
  <c r="EK65" i="2"/>
  <c r="EI65" i="2"/>
  <c r="EJ65" i="2" s="1"/>
  <c r="EM64" i="2"/>
  <c r="EK64" i="2"/>
  <c r="EJ64" i="2"/>
  <c r="EI64" i="2"/>
  <c r="EM63" i="2"/>
  <c r="EK63" i="2"/>
  <c r="EI63" i="2"/>
  <c r="EJ63" i="2" s="1"/>
  <c r="EM62" i="2"/>
  <c r="EK62" i="2"/>
  <c r="EI62" i="2"/>
  <c r="EJ62" i="2" s="1"/>
  <c r="EM61" i="2"/>
  <c r="EK61" i="2"/>
  <c r="EI61" i="2"/>
  <c r="EJ61" i="2" s="1"/>
  <c r="EM60" i="2"/>
  <c r="EK60" i="2"/>
  <c r="EJ60" i="2"/>
  <c r="EI60" i="2"/>
  <c r="EM59" i="2"/>
  <c r="EK59" i="2"/>
  <c r="EI59" i="2"/>
  <c r="EJ59" i="2" s="1"/>
  <c r="EM58" i="2"/>
  <c r="EK58" i="2"/>
  <c r="EI58" i="2"/>
  <c r="EJ58" i="2" s="1"/>
  <c r="EM57" i="2"/>
  <c r="EK57" i="2"/>
  <c r="EI57" i="2"/>
  <c r="EJ57" i="2" s="1"/>
  <c r="EM56" i="2"/>
  <c r="EK56" i="2"/>
  <c r="EI56" i="2"/>
  <c r="EJ56" i="2" s="1"/>
  <c r="EM55" i="2"/>
  <c r="EK55" i="2"/>
  <c r="EI55" i="2"/>
  <c r="EJ55" i="2" s="1"/>
  <c r="EM54" i="2"/>
  <c r="EK54" i="2"/>
  <c r="EI54" i="2"/>
  <c r="EJ54" i="2" s="1"/>
  <c r="EM53" i="2"/>
  <c r="EK53" i="2"/>
  <c r="EI53" i="2"/>
  <c r="EJ53" i="2" s="1"/>
  <c r="EM52" i="2"/>
  <c r="EK52" i="2"/>
  <c r="EI52" i="2"/>
  <c r="EJ52" i="2" s="1"/>
  <c r="EM51" i="2"/>
  <c r="EK51" i="2"/>
  <c r="EI51" i="2"/>
  <c r="EJ51" i="2" s="1"/>
  <c r="EM50" i="2"/>
  <c r="EK50" i="2"/>
  <c r="EI50" i="2"/>
  <c r="EJ50" i="2" s="1"/>
  <c r="EM49" i="2"/>
  <c r="EK49" i="2"/>
  <c r="EI49" i="2"/>
  <c r="EJ49" i="2" s="1"/>
  <c r="EM48" i="2"/>
  <c r="EK48" i="2"/>
  <c r="EJ48" i="2"/>
  <c r="EI48" i="2"/>
  <c r="EM47" i="2"/>
  <c r="EK47" i="2"/>
  <c r="EI47" i="2"/>
  <c r="EJ47" i="2" s="1"/>
  <c r="EM46" i="2"/>
  <c r="EK46" i="2"/>
  <c r="EI46" i="2"/>
  <c r="EJ46" i="2" s="1"/>
  <c r="EM45" i="2"/>
  <c r="EK45" i="2"/>
  <c r="EI45" i="2"/>
  <c r="EJ45" i="2" s="1"/>
  <c r="EM44" i="2"/>
  <c r="EK44" i="2"/>
  <c r="EJ44" i="2"/>
  <c r="EI44" i="2"/>
  <c r="EM43" i="2"/>
  <c r="EK43" i="2"/>
  <c r="EI43" i="2"/>
  <c r="EJ43" i="2" s="1"/>
  <c r="EM42" i="2"/>
  <c r="EK42" i="2"/>
  <c r="EI42" i="2"/>
  <c r="EJ42" i="2" s="1"/>
  <c r="EM41" i="2"/>
  <c r="EK41" i="2"/>
  <c r="EI41" i="2"/>
  <c r="EJ41" i="2" s="1"/>
  <c r="EM40" i="2"/>
  <c r="EK40" i="2"/>
  <c r="EJ40" i="2"/>
  <c r="EI40" i="2"/>
  <c r="EM39" i="2"/>
  <c r="EK39" i="2"/>
  <c r="EI39" i="2"/>
  <c r="EJ39" i="2" s="1"/>
  <c r="EM38" i="2"/>
  <c r="EK38" i="2"/>
  <c r="EI38" i="2"/>
  <c r="EJ38" i="2" s="1"/>
  <c r="EM37" i="2"/>
  <c r="EK37" i="2"/>
  <c r="EI37" i="2"/>
  <c r="EJ37" i="2" s="1"/>
  <c r="EM36" i="2"/>
  <c r="EK36" i="2"/>
  <c r="EJ36" i="2"/>
  <c r="EI36" i="2"/>
  <c r="EM35" i="2"/>
  <c r="EK35" i="2"/>
  <c r="EI35" i="2"/>
  <c r="EJ35" i="2" s="1"/>
  <c r="EM34" i="2"/>
  <c r="EK34" i="2"/>
  <c r="EI34" i="2"/>
  <c r="EJ34" i="2" s="1"/>
  <c r="EM33" i="2"/>
  <c r="EK33" i="2"/>
  <c r="EI33" i="2"/>
  <c r="EJ33" i="2" s="1"/>
  <c r="EM32" i="2"/>
  <c r="EK32" i="2"/>
  <c r="EJ32" i="2"/>
  <c r="EI32" i="2"/>
  <c r="EM31" i="2"/>
  <c r="EK31" i="2"/>
  <c r="EI31" i="2"/>
  <c r="EJ31" i="2" s="1"/>
  <c r="EM30" i="2"/>
  <c r="EK30" i="2"/>
  <c r="EI30" i="2"/>
  <c r="EJ30" i="2" s="1"/>
  <c r="EM29" i="2"/>
  <c r="EK29" i="2"/>
  <c r="EI29" i="2"/>
  <c r="EJ29" i="2" s="1"/>
  <c r="EM28" i="2"/>
  <c r="EK28" i="2"/>
  <c r="EI28" i="2"/>
  <c r="EJ28" i="2" s="1"/>
  <c r="EM27" i="2"/>
  <c r="EK27" i="2"/>
  <c r="EI27" i="2"/>
  <c r="EJ27" i="2" s="1"/>
  <c r="EM26" i="2"/>
  <c r="EK26" i="2"/>
  <c r="EI26" i="2"/>
  <c r="EJ26" i="2" s="1"/>
  <c r="EM25" i="2"/>
  <c r="EK25" i="2"/>
  <c r="EI25" i="2"/>
  <c r="EJ25" i="2" s="1"/>
  <c r="EM24" i="2"/>
  <c r="EK24" i="2"/>
  <c r="EI24" i="2"/>
  <c r="EJ24" i="2" s="1"/>
  <c r="EM23" i="2"/>
  <c r="EK23" i="2"/>
  <c r="EI23" i="2"/>
  <c r="EJ23" i="2" s="1"/>
  <c r="EM22" i="2"/>
  <c r="EK22" i="2"/>
  <c r="EI22" i="2"/>
  <c r="EJ22" i="2" s="1"/>
  <c r="EM21" i="2"/>
  <c r="EK21" i="2"/>
  <c r="EI21" i="2"/>
  <c r="EJ21" i="2" s="1"/>
  <c r="EM20" i="2"/>
  <c r="EK20" i="2"/>
  <c r="EI20" i="2"/>
  <c r="EJ20" i="2" s="1"/>
  <c r="EM19" i="2"/>
  <c r="EK19" i="2"/>
  <c r="EI19" i="2"/>
  <c r="EJ19" i="2" s="1"/>
  <c r="EM18" i="2"/>
  <c r="EK18" i="2"/>
  <c r="EI18" i="2"/>
  <c r="EJ18" i="2" s="1"/>
  <c r="EM17" i="2"/>
  <c r="EK17" i="2"/>
  <c r="EI17" i="2"/>
  <c r="EJ17" i="2" s="1"/>
  <c r="EM16" i="2"/>
  <c r="EK16" i="2"/>
  <c r="EI16" i="2"/>
  <c r="EJ16" i="2" s="1"/>
  <c r="EM15" i="2"/>
  <c r="EK15" i="2"/>
  <c r="EI15" i="2"/>
  <c r="EJ15" i="2" s="1"/>
  <c r="EM14" i="2"/>
  <c r="EK14" i="2"/>
  <c r="EI14" i="2"/>
  <c r="EJ14" i="2" s="1"/>
  <c r="EM13" i="2"/>
  <c r="EK13" i="2"/>
  <c r="EI13" i="2"/>
  <c r="EJ13" i="2" s="1"/>
  <c r="EM12" i="2"/>
  <c r="EK12" i="2"/>
  <c r="EI12" i="2"/>
  <c r="EJ12" i="2" s="1"/>
  <c r="EM11" i="2"/>
  <c r="EK11" i="2"/>
  <c r="EI11" i="2"/>
  <c r="EJ11" i="2" s="1"/>
  <c r="EM10" i="2"/>
  <c r="EK10" i="2"/>
  <c r="EI10" i="2"/>
  <c r="EJ10" i="2" s="1"/>
  <c r="EM9" i="2"/>
  <c r="EK9" i="2"/>
  <c r="EI9" i="2"/>
  <c r="EJ9" i="2" s="1"/>
  <c r="EM8" i="2"/>
  <c r="EK8" i="2"/>
  <c r="EI8" i="2"/>
  <c r="EJ8" i="2" s="1"/>
  <c r="EM7" i="2"/>
  <c r="EK7" i="2"/>
  <c r="EI7" i="2"/>
  <c r="EJ7" i="2" s="1"/>
  <c r="EM6" i="2"/>
  <c r="EK6" i="2"/>
  <c r="EI6" i="2"/>
  <c r="EJ6" i="2" s="1"/>
  <c r="EM5" i="2"/>
  <c r="EK5" i="2"/>
  <c r="EI5" i="2"/>
  <c r="EJ5" i="2" s="1"/>
  <c r="DZ217" i="2"/>
  <c r="DX217" i="2"/>
  <c r="DV217" i="2"/>
  <c r="DW217" i="2" s="1"/>
  <c r="DZ216" i="2"/>
  <c r="DX216" i="2"/>
  <c r="DV216" i="2"/>
  <c r="DW216" i="2" s="1"/>
  <c r="DZ215" i="2"/>
  <c r="DX215" i="2"/>
  <c r="DV215" i="2"/>
  <c r="DW215" i="2" s="1"/>
  <c r="DZ214" i="2"/>
  <c r="DX214" i="2"/>
  <c r="DV214" i="2"/>
  <c r="DW214" i="2" s="1"/>
  <c r="DZ213" i="2"/>
  <c r="DX213" i="2"/>
  <c r="DV213" i="2"/>
  <c r="DW213" i="2" s="1"/>
  <c r="DZ212" i="2"/>
  <c r="DX212" i="2"/>
  <c r="DV212" i="2"/>
  <c r="DW212" i="2" s="1"/>
  <c r="DZ211" i="2"/>
  <c r="DX211" i="2"/>
  <c r="DV211" i="2"/>
  <c r="DW211" i="2" s="1"/>
  <c r="DZ210" i="2"/>
  <c r="DX210" i="2"/>
  <c r="DV210" i="2"/>
  <c r="DW210" i="2" s="1"/>
  <c r="DZ209" i="2"/>
  <c r="DX209" i="2"/>
  <c r="DV209" i="2"/>
  <c r="DW209" i="2" s="1"/>
  <c r="DZ208" i="2"/>
  <c r="DX208" i="2"/>
  <c r="DV208" i="2"/>
  <c r="DW208" i="2" s="1"/>
  <c r="DZ207" i="2"/>
  <c r="DX207" i="2"/>
  <c r="DW207" i="2"/>
  <c r="DV207" i="2"/>
  <c r="DZ206" i="2"/>
  <c r="DX206" i="2"/>
  <c r="DV206" i="2"/>
  <c r="DW206" i="2" s="1"/>
  <c r="DZ205" i="2"/>
  <c r="DX205" i="2"/>
  <c r="DV205" i="2"/>
  <c r="DW205" i="2" s="1"/>
  <c r="DZ204" i="2"/>
  <c r="DX204" i="2"/>
  <c r="DV204" i="2"/>
  <c r="DW204" i="2" s="1"/>
  <c r="DZ203" i="2"/>
  <c r="DX203" i="2"/>
  <c r="DV203" i="2"/>
  <c r="DW203" i="2" s="1"/>
  <c r="DZ202" i="2"/>
  <c r="DX202" i="2"/>
  <c r="DV202" i="2"/>
  <c r="DW202" i="2" s="1"/>
  <c r="DZ201" i="2"/>
  <c r="DX201" i="2"/>
  <c r="DV201" i="2"/>
  <c r="DW201" i="2" s="1"/>
  <c r="DZ200" i="2"/>
  <c r="DX200" i="2"/>
  <c r="DV200" i="2"/>
  <c r="DW200" i="2" s="1"/>
  <c r="DZ199" i="2"/>
  <c r="DX199" i="2"/>
  <c r="DV199" i="2"/>
  <c r="DW199" i="2" s="1"/>
  <c r="DZ198" i="2"/>
  <c r="DX198" i="2"/>
  <c r="DV198" i="2"/>
  <c r="DW198" i="2" s="1"/>
  <c r="DZ197" i="2"/>
  <c r="DX197" i="2"/>
  <c r="DV197" i="2"/>
  <c r="DW197" i="2" s="1"/>
  <c r="DZ196" i="2"/>
  <c r="DX196" i="2"/>
  <c r="DV196" i="2"/>
  <c r="DW196" i="2" s="1"/>
  <c r="DZ195" i="2"/>
  <c r="DX195" i="2"/>
  <c r="DV195" i="2"/>
  <c r="DW195" i="2" s="1"/>
  <c r="DZ194" i="2"/>
  <c r="DX194" i="2"/>
  <c r="DV194" i="2"/>
  <c r="DW194" i="2" s="1"/>
  <c r="DZ193" i="2"/>
  <c r="DX193" i="2"/>
  <c r="DV193" i="2"/>
  <c r="DW193" i="2" s="1"/>
  <c r="DZ192" i="2"/>
  <c r="DX192" i="2"/>
  <c r="DV192" i="2"/>
  <c r="DW192" i="2" s="1"/>
  <c r="DZ191" i="2"/>
  <c r="DX191" i="2"/>
  <c r="DW191" i="2"/>
  <c r="DV191" i="2"/>
  <c r="DZ190" i="2"/>
  <c r="DX190" i="2"/>
  <c r="DV190" i="2"/>
  <c r="DW190" i="2" s="1"/>
  <c r="DZ189" i="2"/>
  <c r="DX189" i="2"/>
  <c r="DV189" i="2"/>
  <c r="DW189" i="2" s="1"/>
  <c r="DZ188" i="2"/>
  <c r="DX188" i="2"/>
  <c r="DV188" i="2"/>
  <c r="DW188" i="2" s="1"/>
  <c r="DZ187" i="2"/>
  <c r="DX187" i="2"/>
  <c r="DV187" i="2"/>
  <c r="DW187" i="2" s="1"/>
  <c r="DZ186" i="2"/>
  <c r="DX186" i="2"/>
  <c r="DV186" i="2"/>
  <c r="DW186" i="2" s="1"/>
  <c r="DZ185" i="2"/>
  <c r="DX185" i="2"/>
  <c r="DV185" i="2"/>
  <c r="DW185" i="2" s="1"/>
  <c r="DZ184" i="2"/>
  <c r="DX184" i="2"/>
  <c r="DV184" i="2"/>
  <c r="DW184" i="2" s="1"/>
  <c r="DZ183" i="2"/>
  <c r="DX183" i="2"/>
  <c r="DV183" i="2"/>
  <c r="DW183" i="2" s="1"/>
  <c r="DZ182" i="2"/>
  <c r="DX182" i="2"/>
  <c r="DV182" i="2"/>
  <c r="DW182" i="2" s="1"/>
  <c r="DZ181" i="2"/>
  <c r="DX181" i="2"/>
  <c r="DV181" i="2"/>
  <c r="DW181" i="2" s="1"/>
  <c r="DZ180" i="2"/>
  <c r="DX180" i="2"/>
  <c r="DV180" i="2"/>
  <c r="DW180" i="2" s="1"/>
  <c r="DZ179" i="2"/>
  <c r="DX179" i="2"/>
  <c r="DV179" i="2"/>
  <c r="DW179" i="2" s="1"/>
  <c r="DZ178" i="2"/>
  <c r="DX178" i="2"/>
  <c r="DV178" i="2"/>
  <c r="DW178" i="2" s="1"/>
  <c r="DZ177" i="2"/>
  <c r="DX177" i="2"/>
  <c r="DV177" i="2"/>
  <c r="DW177" i="2" s="1"/>
  <c r="DZ176" i="2"/>
  <c r="DX176" i="2"/>
  <c r="DV176" i="2"/>
  <c r="DW176" i="2" s="1"/>
  <c r="DZ175" i="2"/>
  <c r="DX175" i="2"/>
  <c r="DV175" i="2"/>
  <c r="DW175" i="2" s="1"/>
  <c r="DZ174" i="2"/>
  <c r="DX174" i="2"/>
  <c r="DV174" i="2"/>
  <c r="DW174" i="2" s="1"/>
  <c r="DZ173" i="2"/>
  <c r="DX173" i="2"/>
  <c r="DV173" i="2"/>
  <c r="DW173" i="2" s="1"/>
  <c r="DZ172" i="2"/>
  <c r="DX172" i="2"/>
  <c r="DV172" i="2"/>
  <c r="DW172" i="2" s="1"/>
  <c r="DZ171" i="2"/>
  <c r="DX171" i="2"/>
  <c r="DV171" i="2"/>
  <c r="DW171" i="2" s="1"/>
  <c r="DZ170" i="2"/>
  <c r="DX170" i="2"/>
  <c r="DV170" i="2"/>
  <c r="DW170" i="2" s="1"/>
  <c r="DZ169" i="2"/>
  <c r="DX169" i="2"/>
  <c r="DV169" i="2"/>
  <c r="DW169" i="2" s="1"/>
  <c r="DZ168" i="2"/>
  <c r="DX168" i="2"/>
  <c r="DV168" i="2"/>
  <c r="DW168" i="2" s="1"/>
  <c r="DZ167" i="2"/>
  <c r="DX167" i="2"/>
  <c r="DV167" i="2"/>
  <c r="DW167" i="2" s="1"/>
  <c r="DZ166" i="2"/>
  <c r="DX166" i="2"/>
  <c r="DV166" i="2"/>
  <c r="DW166" i="2" s="1"/>
  <c r="DZ165" i="2"/>
  <c r="DX165" i="2"/>
  <c r="DV165" i="2"/>
  <c r="DW165" i="2" s="1"/>
  <c r="DZ164" i="2"/>
  <c r="DX164" i="2"/>
  <c r="DV164" i="2"/>
  <c r="DW164" i="2" s="1"/>
  <c r="DZ163" i="2"/>
  <c r="DX163" i="2"/>
  <c r="DW163" i="2"/>
  <c r="DV163" i="2"/>
  <c r="DZ162" i="2"/>
  <c r="DX162" i="2"/>
  <c r="DV162" i="2"/>
  <c r="DW162" i="2" s="1"/>
  <c r="DZ161" i="2"/>
  <c r="DX161" i="2"/>
  <c r="DV161" i="2"/>
  <c r="DW161" i="2" s="1"/>
  <c r="DZ160" i="2"/>
  <c r="DX160" i="2"/>
  <c r="DV160" i="2"/>
  <c r="DW160" i="2" s="1"/>
  <c r="DZ159" i="2"/>
  <c r="DX159" i="2"/>
  <c r="DW159" i="2"/>
  <c r="DV159" i="2"/>
  <c r="DZ158" i="2"/>
  <c r="DX158" i="2"/>
  <c r="DV158" i="2"/>
  <c r="DW158" i="2" s="1"/>
  <c r="DZ157" i="2"/>
  <c r="DX157" i="2"/>
  <c r="DV157" i="2"/>
  <c r="DW157" i="2" s="1"/>
  <c r="DZ156" i="2"/>
  <c r="DX156" i="2"/>
  <c r="DV156" i="2"/>
  <c r="DW156" i="2" s="1"/>
  <c r="DZ155" i="2"/>
  <c r="DX155" i="2"/>
  <c r="DV155" i="2"/>
  <c r="DW155" i="2" s="1"/>
  <c r="DZ154" i="2"/>
  <c r="DX154" i="2"/>
  <c r="DV154" i="2"/>
  <c r="DW154" i="2" s="1"/>
  <c r="DZ153" i="2"/>
  <c r="DX153" i="2"/>
  <c r="DV153" i="2"/>
  <c r="DW153" i="2" s="1"/>
  <c r="DZ152" i="2"/>
  <c r="DX152" i="2"/>
  <c r="DV152" i="2"/>
  <c r="DW152" i="2" s="1"/>
  <c r="DZ151" i="2"/>
  <c r="DX151" i="2"/>
  <c r="DV151" i="2"/>
  <c r="DW151" i="2" s="1"/>
  <c r="DZ150" i="2"/>
  <c r="DX150" i="2"/>
  <c r="DV150" i="2"/>
  <c r="DW150" i="2" s="1"/>
  <c r="DZ149" i="2"/>
  <c r="DX149" i="2"/>
  <c r="DV149" i="2"/>
  <c r="DW149" i="2" s="1"/>
  <c r="DZ148" i="2"/>
  <c r="DX148" i="2"/>
  <c r="DV148" i="2"/>
  <c r="DW148" i="2" s="1"/>
  <c r="DZ147" i="2"/>
  <c r="DX147" i="2"/>
  <c r="DV147" i="2"/>
  <c r="DW147" i="2" s="1"/>
  <c r="DZ146" i="2"/>
  <c r="DX146" i="2"/>
  <c r="DV146" i="2"/>
  <c r="DW146" i="2" s="1"/>
  <c r="DZ145" i="2"/>
  <c r="DX145" i="2"/>
  <c r="DV145" i="2"/>
  <c r="DW145" i="2" s="1"/>
  <c r="DZ144" i="2"/>
  <c r="DX144" i="2"/>
  <c r="DV144" i="2"/>
  <c r="DW144" i="2" s="1"/>
  <c r="DZ143" i="2"/>
  <c r="DX143" i="2"/>
  <c r="DV143" i="2"/>
  <c r="DW143" i="2" s="1"/>
  <c r="DZ142" i="2"/>
  <c r="DX142" i="2"/>
  <c r="DV142" i="2"/>
  <c r="DW142" i="2" s="1"/>
  <c r="DZ141" i="2"/>
  <c r="DX141" i="2"/>
  <c r="DV141" i="2"/>
  <c r="DW141" i="2" s="1"/>
  <c r="DZ140" i="2"/>
  <c r="DX140" i="2"/>
  <c r="DV140" i="2"/>
  <c r="DW140" i="2" s="1"/>
  <c r="DZ139" i="2"/>
  <c r="DX139" i="2"/>
  <c r="DV139" i="2"/>
  <c r="DW139" i="2" s="1"/>
  <c r="DZ138" i="2"/>
  <c r="DX138" i="2"/>
  <c r="DV138" i="2"/>
  <c r="DW138" i="2" s="1"/>
  <c r="DZ137" i="2"/>
  <c r="DX137" i="2"/>
  <c r="DV137" i="2"/>
  <c r="DW137" i="2" s="1"/>
  <c r="DZ136" i="2"/>
  <c r="DX136" i="2"/>
  <c r="DV136" i="2"/>
  <c r="DW136" i="2" s="1"/>
  <c r="DZ135" i="2"/>
  <c r="DX135" i="2"/>
  <c r="DV135" i="2"/>
  <c r="DW135" i="2" s="1"/>
  <c r="DZ134" i="2"/>
  <c r="DX134" i="2"/>
  <c r="DV134" i="2"/>
  <c r="DW134" i="2" s="1"/>
  <c r="DZ133" i="2"/>
  <c r="DX133" i="2"/>
  <c r="DV133" i="2"/>
  <c r="DW133" i="2" s="1"/>
  <c r="DZ132" i="2"/>
  <c r="DX132" i="2"/>
  <c r="DV132" i="2"/>
  <c r="DW132" i="2" s="1"/>
  <c r="DZ131" i="2"/>
  <c r="DX131" i="2"/>
  <c r="DW131" i="2"/>
  <c r="DV131" i="2"/>
  <c r="DZ130" i="2"/>
  <c r="DX130" i="2"/>
  <c r="DV130" i="2"/>
  <c r="DW130" i="2" s="1"/>
  <c r="DZ129" i="2"/>
  <c r="DX129" i="2"/>
  <c r="DV129" i="2"/>
  <c r="DW129" i="2" s="1"/>
  <c r="DZ128" i="2"/>
  <c r="DX128" i="2"/>
  <c r="DV128" i="2"/>
  <c r="DW128" i="2" s="1"/>
  <c r="DZ127" i="2"/>
  <c r="DX127" i="2"/>
  <c r="DW127" i="2"/>
  <c r="DV127" i="2"/>
  <c r="DZ126" i="2"/>
  <c r="DX126" i="2"/>
  <c r="DV126" i="2"/>
  <c r="DW126" i="2" s="1"/>
  <c r="DZ125" i="2"/>
  <c r="DX125" i="2"/>
  <c r="DV125" i="2"/>
  <c r="DW125" i="2" s="1"/>
  <c r="DZ124" i="2"/>
  <c r="DX124" i="2"/>
  <c r="DV124" i="2"/>
  <c r="DW124" i="2" s="1"/>
  <c r="DZ123" i="2"/>
  <c r="DX123" i="2"/>
  <c r="DV123" i="2"/>
  <c r="DW123" i="2" s="1"/>
  <c r="DZ122" i="2"/>
  <c r="DX122" i="2"/>
  <c r="DV122" i="2"/>
  <c r="DW122" i="2" s="1"/>
  <c r="DZ121" i="2"/>
  <c r="DX121" i="2"/>
  <c r="DV121" i="2"/>
  <c r="DW121" i="2" s="1"/>
  <c r="DZ120" i="2"/>
  <c r="DX120" i="2"/>
  <c r="DV120" i="2"/>
  <c r="DW120" i="2" s="1"/>
  <c r="DZ119" i="2"/>
  <c r="DX119" i="2"/>
  <c r="DV119" i="2"/>
  <c r="DW119" i="2" s="1"/>
  <c r="DZ118" i="2"/>
  <c r="DX118" i="2"/>
  <c r="DV118" i="2"/>
  <c r="DW118" i="2" s="1"/>
  <c r="DZ117" i="2"/>
  <c r="DX117" i="2"/>
  <c r="DV117" i="2"/>
  <c r="DW117" i="2" s="1"/>
  <c r="DZ116" i="2"/>
  <c r="DX116" i="2"/>
  <c r="DV116" i="2"/>
  <c r="DW116" i="2" s="1"/>
  <c r="DZ115" i="2"/>
  <c r="DX115" i="2"/>
  <c r="DV115" i="2"/>
  <c r="DW115" i="2" s="1"/>
  <c r="DZ114" i="2"/>
  <c r="DX114" i="2"/>
  <c r="DV114" i="2"/>
  <c r="DW114" i="2" s="1"/>
  <c r="DZ113" i="2"/>
  <c r="DX113" i="2"/>
  <c r="DV113" i="2"/>
  <c r="DW113" i="2" s="1"/>
  <c r="DZ112" i="2"/>
  <c r="DX112" i="2"/>
  <c r="DV112" i="2"/>
  <c r="DW112" i="2" s="1"/>
  <c r="DZ111" i="2"/>
  <c r="DX111" i="2"/>
  <c r="DV111" i="2"/>
  <c r="DW111" i="2" s="1"/>
  <c r="DZ110" i="2"/>
  <c r="DX110" i="2"/>
  <c r="DV110" i="2"/>
  <c r="DW110" i="2" s="1"/>
  <c r="DZ109" i="2"/>
  <c r="DX109" i="2"/>
  <c r="DV109" i="2"/>
  <c r="DW109" i="2" s="1"/>
  <c r="DZ108" i="2"/>
  <c r="DX108" i="2"/>
  <c r="DV108" i="2"/>
  <c r="DW108" i="2" s="1"/>
  <c r="DZ107" i="2"/>
  <c r="DX107" i="2"/>
  <c r="DV107" i="2"/>
  <c r="DW107" i="2" s="1"/>
  <c r="DZ106" i="2"/>
  <c r="DX106" i="2"/>
  <c r="DV106" i="2"/>
  <c r="DW106" i="2" s="1"/>
  <c r="DZ105" i="2"/>
  <c r="DX105" i="2"/>
  <c r="DV105" i="2"/>
  <c r="DW105" i="2" s="1"/>
  <c r="DZ104" i="2"/>
  <c r="DX104" i="2"/>
  <c r="DV104" i="2"/>
  <c r="DW104" i="2" s="1"/>
  <c r="DZ103" i="2"/>
  <c r="DX103" i="2"/>
  <c r="DV103" i="2"/>
  <c r="DW103" i="2" s="1"/>
  <c r="DZ102" i="2"/>
  <c r="DX102" i="2"/>
  <c r="DV102" i="2"/>
  <c r="DW102" i="2" s="1"/>
  <c r="DZ101" i="2"/>
  <c r="DX101" i="2"/>
  <c r="DV101" i="2"/>
  <c r="DW101" i="2" s="1"/>
  <c r="DZ100" i="2"/>
  <c r="DX100" i="2"/>
  <c r="DV100" i="2"/>
  <c r="DW100" i="2" s="1"/>
  <c r="DZ99" i="2"/>
  <c r="DX99" i="2"/>
  <c r="DW99" i="2"/>
  <c r="DV99" i="2"/>
  <c r="DZ98" i="2"/>
  <c r="DX98" i="2"/>
  <c r="DV98" i="2"/>
  <c r="DW98" i="2" s="1"/>
  <c r="DZ97" i="2"/>
  <c r="DX97" i="2"/>
  <c r="DV97" i="2"/>
  <c r="DW97" i="2" s="1"/>
  <c r="DZ96" i="2"/>
  <c r="DX96" i="2"/>
  <c r="DV96" i="2"/>
  <c r="DW96" i="2" s="1"/>
  <c r="DZ95" i="2"/>
  <c r="DX95" i="2"/>
  <c r="DV95" i="2"/>
  <c r="DW95" i="2" s="1"/>
  <c r="DZ94" i="2"/>
  <c r="DX94" i="2"/>
  <c r="DV94" i="2"/>
  <c r="DW94" i="2" s="1"/>
  <c r="DZ93" i="2"/>
  <c r="DX93" i="2"/>
  <c r="DV93" i="2"/>
  <c r="DW93" i="2" s="1"/>
  <c r="DZ92" i="2"/>
  <c r="DX92" i="2"/>
  <c r="DV92" i="2"/>
  <c r="DW92" i="2" s="1"/>
  <c r="DZ91" i="2"/>
  <c r="DX91" i="2"/>
  <c r="DV91" i="2"/>
  <c r="DW91" i="2" s="1"/>
  <c r="DZ90" i="2"/>
  <c r="DX90" i="2"/>
  <c r="DV90" i="2"/>
  <c r="DW90" i="2" s="1"/>
  <c r="DZ89" i="2"/>
  <c r="DX89" i="2"/>
  <c r="DV89" i="2"/>
  <c r="DW89" i="2" s="1"/>
  <c r="DZ88" i="2"/>
  <c r="DX88" i="2"/>
  <c r="DV88" i="2"/>
  <c r="DW88" i="2" s="1"/>
  <c r="DZ87" i="2"/>
  <c r="DX87" i="2"/>
  <c r="DW87" i="2"/>
  <c r="DV87" i="2"/>
  <c r="DZ86" i="2"/>
  <c r="DX86" i="2"/>
  <c r="DV86" i="2"/>
  <c r="DW86" i="2" s="1"/>
  <c r="DZ85" i="2"/>
  <c r="DX85" i="2"/>
  <c r="DV85" i="2"/>
  <c r="DW85" i="2" s="1"/>
  <c r="DZ84" i="2"/>
  <c r="DX84" i="2"/>
  <c r="DV84" i="2"/>
  <c r="DW84" i="2" s="1"/>
  <c r="DZ83" i="2"/>
  <c r="DX83" i="2"/>
  <c r="DV83" i="2"/>
  <c r="DW83" i="2" s="1"/>
  <c r="DZ82" i="2"/>
  <c r="DX82" i="2"/>
  <c r="DV82" i="2"/>
  <c r="DW82" i="2" s="1"/>
  <c r="DZ81" i="2"/>
  <c r="DX81" i="2"/>
  <c r="DV81" i="2"/>
  <c r="DW81" i="2" s="1"/>
  <c r="DZ80" i="2"/>
  <c r="DX80" i="2"/>
  <c r="DV80" i="2"/>
  <c r="DW80" i="2" s="1"/>
  <c r="DZ79" i="2"/>
  <c r="DX79" i="2"/>
  <c r="DW79" i="2"/>
  <c r="DV79" i="2"/>
  <c r="DZ78" i="2"/>
  <c r="DX78" i="2"/>
  <c r="DV78" i="2"/>
  <c r="DW78" i="2" s="1"/>
  <c r="DZ77" i="2"/>
  <c r="DX77" i="2"/>
  <c r="DV77" i="2"/>
  <c r="DW77" i="2" s="1"/>
  <c r="DZ76" i="2"/>
  <c r="DX76" i="2"/>
  <c r="DV76" i="2"/>
  <c r="DW76" i="2" s="1"/>
  <c r="DZ75" i="2"/>
  <c r="DX75" i="2"/>
  <c r="DV75" i="2"/>
  <c r="DW75" i="2" s="1"/>
  <c r="DZ74" i="2"/>
  <c r="DX74" i="2"/>
  <c r="DV74" i="2"/>
  <c r="DW74" i="2" s="1"/>
  <c r="DZ73" i="2"/>
  <c r="DX73" i="2"/>
  <c r="DV73" i="2"/>
  <c r="DW73" i="2" s="1"/>
  <c r="DZ72" i="2"/>
  <c r="DX72" i="2"/>
  <c r="DV72" i="2"/>
  <c r="DW72" i="2" s="1"/>
  <c r="DZ71" i="2"/>
  <c r="DX71" i="2"/>
  <c r="DV71" i="2"/>
  <c r="DW71" i="2" s="1"/>
  <c r="DZ70" i="2"/>
  <c r="DX70" i="2"/>
  <c r="DV70" i="2"/>
  <c r="DW70" i="2" s="1"/>
  <c r="DZ69" i="2"/>
  <c r="DX69" i="2"/>
  <c r="DV69" i="2"/>
  <c r="DW69" i="2" s="1"/>
  <c r="DZ68" i="2"/>
  <c r="DX68" i="2"/>
  <c r="DV68" i="2"/>
  <c r="DW68" i="2" s="1"/>
  <c r="DZ67" i="2"/>
  <c r="DX67" i="2"/>
  <c r="DW67" i="2"/>
  <c r="DV67" i="2"/>
  <c r="DZ66" i="2"/>
  <c r="DX66" i="2"/>
  <c r="DV66" i="2"/>
  <c r="DW66" i="2" s="1"/>
  <c r="DZ65" i="2"/>
  <c r="DX65" i="2"/>
  <c r="DV65" i="2"/>
  <c r="DW65" i="2" s="1"/>
  <c r="DZ64" i="2"/>
  <c r="DX64" i="2"/>
  <c r="DV64" i="2"/>
  <c r="DW64" i="2" s="1"/>
  <c r="DZ63" i="2"/>
  <c r="DX63" i="2"/>
  <c r="DV63" i="2"/>
  <c r="DW63" i="2" s="1"/>
  <c r="DZ62" i="2"/>
  <c r="DX62" i="2"/>
  <c r="DV62" i="2"/>
  <c r="DW62" i="2" s="1"/>
  <c r="DZ61" i="2"/>
  <c r="DX61" i="2"/>
  <c r="DV61" i="2"/>
  <c r="DW61" i="2" s="1"/>
  <c r="DZ60" i="2"/>
  <c r="DX60" i="2"/>
  <c r="DV60" i="2"/>
  <c r="DW60" i="2" s="1"/>
  <c r="DZ59" i="2"/>
  <c r="DX59" i="2"/>
  <c r="DV59" i="2"/>
  <c r="DW59" i="2" s="1"/>
  <c r="DZ58" i="2"/>
  <c r="DX58" i="2"/>
  <c r="DV58" i="2"/>
  <c r="DW58" i="2" s="1"/>
  <c r="DZ57" i="2"/>
  <c r="DX57" i="2"/>
  <c r="DV57" i="2"/>
  <c r="DW57" i="2" s="1"/>
  <c r="DZ56" i="2"/>
  <c r="DX56" i="2"/>
  <c r="DV56" i="2"/>
  <c r="DW56" i="2" s="1"/>
  <c r="DZ55" i="2"/>
  <c r="DX55" i="2"/>
  <c r="DV55" i="2"/>
  <c r="DW55" i="2" s="1"/>
  <c r="DZ54" i="2"/>
  <c r="DX54" i="2"/>
  <c r="DV54" i="2"/>
  <c r="DW54" i="2" s="1"/>
  <c r="DZ53" i="2"/>
  <c r="DX53" i="2"/>
  <c r="DV53" i="2"/>
  <c r="DW53" i="2" s="1"/>
  <c r="DZ52" i="2"/>
  <c r="DX52" i="2"/>
  <c r="DV52" i="2"/>
  <c r="DW52" i="2" s="1"/>
  <c r="DZ51" i="2"/>
  <c r="DX51" i="2"/>
  <c r="DW51" i="2"/>
  <c r="DV51" i="2"/>
  <c r="DZ50" i="2"/>
  <c r="DX50" i="2"/>
  <c r="DV50" i="2"/>
  <c r="DW50" i="2" s="1"/>
  <c r="DZ49" i="2"/>
  <c r="DX49" i="2"/>
  <c r="DV49" i="2"/>
  <c r="DW49" i="2" s="1"/>
  <c r="DZ48" i="2"/>
  <c r="DX48" i="2"/>
  <c r="DV48" i="2"/>
  <c r="DW48" i="2" s="1"/>
  <c r="DZ47" i="2"/>
  <c r="DX47" i="2"/>
  <c r="DV47" i="2"/>
  <c r="DW47" i="2" s="1"/>
  <c r="DZ46" i="2"/>
  <c r="DX46" i="2"/>
  <c r="DV46" i="2"/>
  <c r="DW46" i="2" s="1"/>
  <c r="DZ45" i="2"/>
  <c r="DX45" i="2"/>
  <c r="DW45" i="2"/>
  <c r="DV45" i="2"/>
  <c r="DZ44" i="2"/>
  <c r="DX44" i="2"/>
  <c r="DV44" i="2"/>
  <c r="DW44" i="2" s="1"/>
  <c r="DZ43" i="2"/>
  <c r="DX43" i="2"/>
  <c r="DV43" i="2"/>
  <c r="DW43" i="2" s="1"/>
  <c r="DZ42" i="2"/>
  <c r="DX42" i="2"/>
  <c r="DV42" i="2"/>
  <c r="DW42" i="2" s="1"/>
  <c r="DZ41" i="2"/>
  <c r="DX41" i="2"/>
  <c r="DV41" i="2"/>
  <c r="DW41" i="2" s="1"/>
  <c r="DZ40" i="2"/>
  <c r="DX40" i="2"/>
  <c r="DV40" i="2"/>
  <c r="DW40" i="2" s="1"/>
  <c r="DZ39" i="2"/>
  <c r="DX39" i="2"/>
  <c r="DV39" i="2"/>
  <c r="DW39" i="2" s="1"/>
  <c r="DZ38" i="2"/>
  <c r="DX38" i="2"/>
  <c r="DV38" i="2"/>
  <c r="DW38" i="2" s="1"/>
  <c r="DZ37" i="2"/>
  <c r="DX37" i="2"/>
  <c r="DW37" i="2"/>
  <c r="DV37" i="2"/>
  <c r="DZ36" i="2"/>
  <c r="DX36" i="2"/>
  <c r="DV36" i="2"/>
  <c r="DW36" i="2" s="1"/>
  <c r="DZ35" i="2"/>
  <c r="DX35" i="2"/>
  <c r="DV35" i="2"/>
  <c r="DW35" i="2" s="1"/>
  <c r="DZ34" i="2"/>
  <c r="DX34" i="2"/>
  <c r="DV34" i="2"/>
  <c r="DW34" i="2" s="1"/>
  <c r="DZ33" i="2"/>
  <c r="DX33" i="2"/>
  <c r="DV33" i="2"/>
  <c r="DW33" i="2" s="1"/>
  <c r="DZ32" i="2"/>
  <c r="DX32" i="2"/>
  <c r="DV32" i="2"/>
  <c r="DW32" i="2" s="1"/>
  <c r="DZ31" i="2"/>
  <c r="DX31" i="2"/>
  <c r="DV31" i="2"/>
  <c r="DW31" i="2" s="1"/>
  <c r="DZ30" i="2"/>
  <c r="DX30" i="2"/>
  <c r="DV30" i="2"/>
  <c r="DW30" i="2" s="1"/>
  <c r="DZ29" i="2"/>
  <c r="DX29" i="2"/>
  <c r="DW29" i="2"/>
  <c r="DV29" i="2"/>
  <c r="DZ28" i="2"/>
  <c r="DX28" i="2"/>
  <c r="DV28" i="2"/>
  <c r="DW28" i="2" s="1"/>
  <c r="DZ27" i="2"/>
  <c r="DX27" i="2"/>
  <c r="DV27" i="2"/>
  <c r="DW27" i="2" s="1"/>
  <c r="DZ26" i="2"/>
  <c r="DX26" i="2"/>
  <c r="DV26" i="2"/>
  <c r="DW26" i="2" s="1"/>
  <c r="DZ25" i="2"/>
  <c r="DX25" i="2"/>
  <c r="DV25" i="2"/>
  <c r="DW25" i="2" s="1"/>
  <c r="DZ24" i="2"/>
  <c r="DX24" i="2"/>
  <c r="DV24" i="2"/>
  <c r="DW24" i="2" s="1"/>
  <c r="DZ23" i="2"/>
  <c r="DX23" i="2"/>
  <c r="DV23" i="2"/>
  <c r="DW23" i="2" s="1"/>
  <c r="DZ22" i="2"/>
  <c r="DX22" i="2"/>
  <c r="DV22" i="2"/>
  <c r="DW22" i="2" s="1"/>
  <c r="DZ21" i="2"/>
  <c r="DX21" i="2"/>
  <c r="DW21" i="2"/>
  <c r="DV21" i="2"/>
  <c r="DZ20" i="2"/>
  <c r="DX20" i="2"/>
  <c r="DV20" i="2"/>
  <c r="DW20" i="2" s="1"/>
  <c r="DZ19" i="2"/>
  <c r="DX19" i="2"/>
  <c r="DV19" i="2"/>
  <c r="DW19" i="2" s="1"/>
  <c r="DZ18" i="2"/>
  <c r="DX18" i="2"/>
  <c r="DV18" i="2"/>
  <c r="DW18" i="2" s="1"/>
  <c r="DZ17" i="2"/>
  <c r="DX17" i="2"/>
  <c r="DV17" i="2"/>
  <c r="DW17" i="2" s="1"/>
  <c r="DZ16" i="2"/>
  <c r="DX16" i="2"/>
  <c r="DV16" i="2"/>
  <c r="DW16" i="2" s="1"/>
  <c r="DZ15" i="2"/>
  <c r="DX15" i="2"/>
  <c r="DV15" i="2"/>
  <c r="DW15" i="2" s="1"/>
  <c r="DZ14" i="2"/>
  <c r="DX14" i="2"/>
  <c r="DV14" i="2"/>
  <c r="DW14" i="2" s="1"/>
  <c r="DZ13" i="2"/>
  <c r="DX13" i="2"/>
  <c r="DW13" i="2"/>
  <c r="DV13" i="2"/>
  <c r="DZ12" i="2"/>
  <c r="DX12" i="2"/>
  <c r="DV12" i="2"/>
  <c r="DW12" i="2" s="1"/>
  <c r="DZ11" i="2"/>
  <c r="DX11" i="2"/>
  <c r="DV11" i="2"/>
  <c r="DW11" i="2" s="1"/>
  <c r="DZ10" i="2"/>
  <c r="DX10" i="2"/>
  <c r="DV10" i="2"/>
  <c r="DW10" i="2" s="1"/>
  <c r="DZ9" i="2"/>
  <c r="DX9" i="2"/>
  <c r="DV9" i="2"/>
  <c r="DW9" i="2" s="1"/>
  <c r="DZ8" i="2"/>
  <c r="DX8" i="2"/>
  <c r="DV8" i="2"/>
  <c r="DW8" i="2" s="1"/>
  <c r="DZ7" i="2"/>
  <c r="DX7" i="2"/>
  <c r="DV7" i="2"/>
  <c r="DW7" i="2" s="1"/>
  <c r="DZ6" i="2"/>
  <c r="DX6" i="2"/>
  <c r="DV6" i="2"/>
  <c r="DW6" i="2" s="1"/>
  <c r="DZ5" i="2"/>
  <c r="DX5" i="2"/>
  <c r="DW5" i="2"/>
  <c r="DV5" i="2"/>
  <c r="DM217" i="2"/>
  <c r="DK217" i="2"/>
  <c r="DI217" i="2"/>
  <c r="DJ217" i="2" s="1"/>
  <c r="DM216" i="2"/>
  <c r="DK216" i="2"/>
  <c r="DI216" i="2"/>
  <c r="DJ216" i="2" s="1"/>
  <c r="DM215" i="2"/>
  <c r="DK215" i="2"/>
  <c r="DI215" i="2"/>
  <c r="DJ215" i="2" s="1"/>
  <c r="DM214" i="2"/>
  <c r="DK214" i="2"/>
  <c r="DI214" i="2"/>
  <c r="DJ214" i="2" s="1"/>
  <c r="DM213" i="2"/>
  <c r="DK213" i="2"/>
  <c r="DI213" i="2"/>
  <c r="DJ213" i="2" s="1"/>
  <c r="DM212" i="2"/>
  <c r="DK212" i="2"/>
  <c r="DI212" i="2"/>
  <c r="DJ212" i="2" s="1"/>
  <c r="DM211" i="2"/>
  <c r="DK211" i="2"/>
  <c r="DI211" i="2"/>
  <c r="DJ211" i="2" s="1"/>
  <c r="DM210" i="2"/>
  <c r="DK210" i="2"/>
  <c r="DI210" i="2"/>
  <c r="DJ210" i="2" s="1"/>
  <c r="DM209" i="2"/>
  <c r="DK209" i="2"/>
  <c r="DI209" i="2"/>
  <c r="DJ209" i="2" s="1"/>
  <c r="DM208" i="2"/>
  <c r="DK208" i="2"/>
  <c r="DI208" i="2"/>
  <c r="DJ208" i="2" s="1"/>
  <c r="DM207" i="2"/>
  <c r="DK207" i="2"/>
  <c r="DI207" i="2"/>
  <c r="DJ207" i="2" s="1"/>
  <c r="DM206" i="2"/>
  <c r="DK206" i="2"/>
  <c r="DI206" i="2"/>
  <c r="DJ206" i="2" s="1"/>
  <c r="DM205" i="2"/>
  <c r="DK205" i="2"/>
  <c r="DI205" i="2"/>
  <c r="DJ205" i="2" s="1"/>
  <c r="DM204" i="2"/>
  <c r="DK204" i="2"/>
  <c r="DI204" i="2"/>
  <c r="DJ204" i="2" s="1"/>
  <c r="DM203" i="2"/>
  <c r="DK203" i="2"/>
  <c r="DI203" i="2"/>
  <c r="DJ203" i="2" s="1"/>
  <c r="DM202" i="2"/>
  <c r="DK202" i="2"/>
  <c r="DI202" i="2"/>
  <c r="DJ202" i="2" s="1"/>
  <c r="DM201" i="2"/>
  <c r="DK201" i="2"/>
  <c r="DI201" i="2"/>
  <c r="DJ201" i="2" s="1"/>
  <c r="DM200" i="2"/>
  <c r="DK200" i="2"/>
  <c r="DI200" i="2"/>
  <c r="DJ200" i="2" s="1"/>
  <c r="DM199" i="2"/>
  <c r="DK199" i="2"/>
  <c r="DI199" i="2"/>
  <c r="DJ199" i="2" s="1"/>
  <c r="DM198" i="2"/>
  <c r="DK198" i="2"/>
  <c r="DI198" i="2"/>
  <c r="DJ198" i="2" s="1"/>
  <c r="DM197" i="2"/>
  <c r="DK197" i="2"/>
  <c r="DI197" i="2"/>
  <c r="DJ197" i="2" s="1"/>
  <c r="DM196" i="2"/>
  <c r="DK196" i="2"/>
  <c r="DI196" i="2"/>
  <c r="DJ196" i="2" s="1"/>
  <c r="DM195" i="2"/>
  <c r="DK195" i="2"/>
  <c r="DJ195" i="2"/>
  <c r="DI195" i="2"/>
  <c r="DM194" i="2"/>
  <c r="DK194" i="2"/>
  <c r="DI194" i="2"/>
  <c r="DJ194" i="2" s="1"/>
  <c r="DM193" i="2"/>
  <c r="DK193" i="2"/>
  <c r="DI193" i="2"/>
  <c r="DJ193" i="2" s="1"/>
  <c r="DM192" i="2"/>
  <c r="DK192" i="2"/>
  <c r="DI192" i="2"/>
  <c r="DJ192" i="2" s="1"/>
  <c r="DM191" i="2"/>
  <c r="DK191" i="2"/>
  <c r="DI191" i="2"/>
  <c r="DJ191" i="2" s="1"/>
  <c r="DM190" i="2"/>
  <c r="DK190" i="2"/>
  <c r="DI190" i="2"/>
  <c r="DJ190" i="2" s="1"/>
  <c r="DM189" i="2"/>
  <c r="DK189" i="2"/>
  <c r="DJ189" i="2"/>
  <c r="DI189" i="2"/>
  <c r="DM188" i="2"/>
  <c r="DK188" i="2"/>
  <c r="DI188" i="2"/>
  <c r="DJ188" i="2" s="1"/>
  <c r="DM187" i="2"/>
  <c r="DK187" i="2"/>
  <c r="DI187" i="2"/>
  <c r="DJ187" i="2" s="1"/>
  <c r="DM186" i="2"/>
  <c r="DK186" i="2"/>
  <c r="DI186" i="2"/>
  <c r="DJ186" i="2" s="1"/>
  <c r="DM185" i="2"/>
  <c r="DK185" i="2"/>
  <c r="DI185" i="2"/>
  <c r="DJ185" i="2" s="1"/>
  <c r="DM184" i="2"/>
  <c r="DK184" i="2"/>
  <c r="DI184" i="2"/>
  <c r="DJ184" i="2" s="1"/>
  <c r="DM183" i="2"/>
  <c r="DK183" i="2"/>
  <c r="DJ183" i="2"/>
  <c r="DI183" i="2"/>
  <c r="DM182" i="2"/>
  <c r="DK182" i="2"/>
  <c r="DI182" i="2"/>
  <c r="DJ182" i="2" s="1"/>
  <c r="DM181" i="2"/>
  <c r="DK181" i="2"/>
  <c r="DI181" i="2"/>
  <c r="DJ181" i="2" s="1"/>
  <c r="DM180" i="2"/>
  <c r="DK180" i="2"/>
  <c r="DI180" i="2"/>
  <c r="DJ180" i="2" s="1"/>
  <c r="DM179" i="2"/>
  <c r="DK179" i="2"/>
  <c r="DI179" i="2"/>
  <c r="DJ179" i="2" s="1"/>
  <c r="DM178" i="2"/>
  <c r="DK178" i="2"/>
  <c r="DI178" i="2"/>
  <c r="DJ178" i="2" s="1"/>
  <c r="DM177" i="2"/>
  <c r="DK177" i="2"/>
  <c r="DJ177" i="2"/>
  <c r="DI177" i="2"/>
  <c r="DM176" i="2"/>
  <c r="DK176" i="2"/>
  <c r="DI176" i="2"/>
  <c r="DJ176" i="2" s="1"/>
  <c r="DM175" i="2"/>
  <c r="DK175" i="2"/>
  <c r="DI175" i="2"/>
  <c r="DJ175" i="2" s="1"/>
  <c r="DM174" i="2"/>
  <c r="DK174" i="2"/>
  <c r="DI174" i="2"/>
  <c r="DJ174" i="2" s="1"/>
  <c r="DM173" i="2"/>
  <c r="DK173" i="2"/>
  <c r="DI173" i="2"/>
  <c r="DJ173" i="2" s="1"/>
  <c r="DM172" i="2"/>
  <c r="DK172" i="2"/>
  <c r="DI172" i="2"/>
  <c r="DJ172" i="2" s="1"/>
  <c r="DM171" i="2"/>
  <c r="DK171" i="2"/>
  <c r="DJ171" i="2"/>
  <c r="DI171" i="2"/>
  <c r="DM170" i="2"/>
  <c r="DK170" i="2"/>
  <c r="DI170" i="2"/>
  <c r="DJ170" i="2" s="1"/>
  <c r="DM169" i="2"/>
  <c r="DK169" i="2"/>
  <c r="DI169" i="2"/>
  <c r="DJ169" i="2" s="1"/>
  <c r="DM168" i="2"/>
  <c r="DK168" i="2"/>
  <c r="DI168" i="2"/>
  <c r="DJ168" i="2" s="1"/>
  <c r="DM167" i="2"/>
  <c r="DK167" i="2"/>
  <c r="DI167" i="2"/>
  <c r="DJ167" i="2" s="1"/>
  <c r="DM166" i="2"/>
  <c r="DK166" i="2"/>
  <c r="DI166" i="2"/>
  <c r="DJ166" i="2" s="1"/>
  <c r="DM165" i="2"/>
  <c r="DK165" i="2"/>
  <c r="DI165" i="2"/>
  <c r="DJ165" i="2" s="1"/>
  <c r="DM164" i="2"/>
  <c r="DK164" i="2"/>
  <c r="DI164" i="2"/>
  <c r="DJ164" i="2" s="1"/>
  <c r="DM163" i="2"/>
  <c r="DK163" i="2"/>
  <c r="DI163" i="2"/>
  <c r="DJ163" i="2" s="1"/>
  <c r="DM162" i="2"/>
  <c r="DK162" i="2"/>
  <c r="DI162" i="2"/>
  <c r="DJ162" i="2" s="1"/>
  <c r="DM161" i="2"/>
  <c r="DK161" i="2"/>
  <c r="DI161" i="2"/>
  <c r="DJ161" i="2" s="1"/>
  <c r="DM160" i="2"/>
  <c r="DK160" i="2"/>
  <c r="DI160" i="2"/>
  <c r="DJ160" i="2" s="1"/>
  <c r="DM159" i="2"/>
  <c r="DK159" i="2"/>
  <c r="DI159" i="2"/>
  <c r="DJ159" i="2" s="1"/>
  <c r="DM158" i="2"/>
  <c r="DK158" i="2"/>
  <c r="DI158" i="2"/>
  <c r="DJ158" i="2" s="1"/>
  <c r="DM157" i="2"/>
  <c r="DK157" i="2"/>
  <c r="DI157" i="2"/>
  <c r="DJ157" i="2" s="1"/>
  <c r="DM156" i="2"/>
  <c r="DK156" i="2"/>
  <c r="DI156" i="2"/>
  <c r="DJ156" i="2" s="1"/>
  <c r="DM155" i="2"/>
  <c r="DK155" i="2"/>
  <c r="DI155" i="2"/>
  <c r="DJ155" i="2" s="1"/>
  <c r="DM154" i="2"/>
  <c r="DK154" i="2"/>
  <c r="DI154" i="2"/>
  <c r="DJ154" i="2" s="1"/>
  <c r="DM153" i="2"/>
  <c r="DK153" i="2"/>
  <c r="DI153" i="2"/>
  <c r="DJ153" i="2" s="1"/>
  <c r="DM152" i="2"/>
  <c r="DK152" i="2"/>
  <c r="DI152" i="2"/>
  <c r="DJ152" i="2" s="1"/>
  <c r="DM151" i="2"/>
  <c r="DK151" i="2"/>
  <c r="DI151" i="2"/>
  <c r="DJ151" i="2" s="1"/>
  <c r="DM150" i="2"/>
  <c r="DK150" i="2"/>
  <c r="DI150" i="2"/>
  <c r="DJ150" i="2" s="1"/>
  <c r="DM149" i="2"/>
  <c r="DK149" i="2"/>
  <c r="DI149" i="2"/>
  <c r="DJ149" i="2" s="1"/>
  <c r="DM148" i="2"/>
  <c r="DK148" i="2"/>
  <c r="DI148" i="2"/>
  <c r="DJ148" i="2" s="1"/>
  <c r="DM147" i="2"/>
  <c r="DK147" i="2"/>
  <c r="DI147" i="2"/>
  <c r="DJ147" i="2" s="1"/>
  <c r="DM146" i="2"/>
  <c r="DK146" i="2"/>
  <c r="DI146" i="2"/>
  <c r="DJ146" i="2" s="1"/>
  <c r="DM145" i="2"/>
  <c r="DK145" i="2"/>
  <c r="DI145" i="2"/>
  <c r="DJ145" i="2" s="1"/>
  <c r="DM144" i="2"/>
  <c r="DK144" i="2"/>
  <c r="DI144" i="2"/>
  <c r="DJ144" i="2" s="1"/>
  <c r="DM143" i="2"/>
  <c r="DK143" i="2"/>
  <c r="DI143" i="2"/>
  <c r="DJ143" i="2" s="1"/>
  <c r="DM142" i="2"/>
  <c r="DK142" i="2"/>
  <c r="DI142" i="2"/>
  <c r="DJ142" i="2" s="1"/>
  <c r="DM141" i="2"/>
  <c r="DK141" i="2"/>
  <c r="DI141" i="2"/>
  <c r="DJ141" i="2" s="1"/>
  <c r="DM140" i="2"/>
  <c r="DK140" i="2"/>
  <c r="DI140" i="2"/>
  <c r="DJ140" i="2" s="1"/>
  <c r="DM139" i="2"/>
  <c r="DK139" i="2"/>
  <c r="DI139" i="2"/>
  <c r="DJ139" i="2" s="1"/>
  <c r="DM138" i="2"/>
  <c r="DK138" i="2"/>
  <c r="DI138" i="2"/>
  <c r="DJ138" i="2" s="1"/>
  <c r="DM137" i="2"/>
  <c r="DK137" i="2"/>
  <c r="DI137" i="2"/>
  <c r="DJ137" i="2" s="1"/>
  <c r="DM136" i="2"/>
  <c r="DK136" i="2"/>
  <c r="DI136" i="2"/>
  <c r="DJ136" i="2" s="1"/>
  <c r="DM135" i="2"/>
  <c r="DK135" i="2"/>
  <c r="DI135" i="2"/>
  <c r="DJ135" i="2" s="1"/>
  <c r="DM134" i="2"/>
  <c r="DK134" i="2"/>
  <c r="DI134" i="2"/>
  <c r="DJ134" i="2" s="1"/>
  <c r="DM133" i="2"/>
  <c r="DK133" i="2"/>
  <c r="DI133" i="2"/>
  <c r="DJ133" i="2" s="1"/>
  <c r="DM132" i="2"/>
  <c r="DK132" i="2"/>
  <c r="DI132" i="2"/>
  <c r="DJ132" i="2" s="1"/>
  <c r="DM131" i="2"/>
  <c r="DK131" i="2"/>
  <c r="DJ131" i="2"/>
  <c r="DI131" i="2"/>
  <c r="DM130" i="2"/>
  <c r="DK130" i="2"/>
  <c r="DI130" i="2"/>
  <c r="DJ130" i="2" s="1"/>
  <c r="DM129" i="2"/>
  <c r="DK129" i="2"/>
  <c r="DI129" i="2"/>
  <c r="DJ129" i="2" s="1"/>
  <c r="DM128" i="2"/>
  <c r="DK128" i="2"/>
  <c r="DI128" i="2"/>
  <c r="DJ128" i="2" s="1"/>
  <c r="DM127" i="2"/>
  <c r="DK127" i="2"/>
  <c r="DI127" i="2"/>
  <c r="DJ127" i="2" s="1"/>
  <c r="DM126" i="2"/>
  <c r="DK126" i="2"/>
  <c r="DI126" i="2"/>
  <c r="DJ126" i="2" s="1"/>
  <c r="DM125" i="2"/>
  <c r="DK125" i="2"/>
  <c r="DJ125" i="2"/>
  <c r="DI125" i="2"/>
  <c r="DM124" i="2"/>
  <c r="DK124" i="2"/>
  <c r="DI124" i="2"/>
  <c r="DJ124" i="2" s="1"/>
  <c r="DM123" i="2"/>
  <c r="DK123" i="2"/>
  <c r="DI123" i="2"/>
  <c r="DJ123" i="2" s="1"/>
  <c r="DM122" i="2"/>
  <c r="DK122" i="2"/>
  <c r="DI122" i="2"/>
  <c r="DJ122" i="2" s="1"/>
  <c r="DM121" i="2"/>
  <c r="DK121" i="2"/>
  <c r="DI121" i="2"/>
  <c r="DJ121" i="2" s="1"/>
  <c r="DM120" i="2"/>
  <c r="DK120" i="2"/>
  <c r="DI120" i="2"/>
  <c r="DJ120" i="2" s="1"/>
  <c r="DM119" i="2"/>
  <c r="DK119" i="2"/>
  <c r="DJ119" i="2"/>
  <c r="DI119" i="2"/>
  <c r="DM118" i="2"/>
  <c r="DK118" i="2"/>
  <c r="DI118" i="2"/>
  <c r="DJ118" i="2" s="1"/>
  <c r="DM117" i="2"/>
  <c r="DK117" i="2"/>
  <c r="DI117" i="2"/>
  <c r="DJ117" i="2" s="1"/>
  <c r="DM116" i="2"/>
  <c r="DK116" i="2"/>
  <c r="DI116" i="2"/>
  <c r="DJ116" i="2" s="1"/>
  <c r="DM115" i="2"/>
  <c r="DK115" i="2"/>
  <c r="DI115" i="2"/>
  <c r="DJ115" i="2" s="1"/>
  <c r="DM114" i="2"/>
  <c r="DK114" i="2"/>
  <c r="DI114" i="2"/>
  <c r="DJ114" i="2" s="1"/>
  <c r="DM113" i="2"/>
  <c r="DK113" i="2"/>
  <c r="DJ113" i="2"/>
  <c r="DI113" i="2"/>
  <c r="DM112" i="2"/>
  <c r="DK112" i="2"/>
  <c r="DI112" i="2"/>
  <c r="DJ112" i="2" s="1"/>
  <c r="DM111" i="2"/>
  <c r="DK111" i="2"/>
  <c r="DI111" i="2"/>
  <c r="DJ111" i="2" s="1"/>
  <c r="DM110" i="2"/>
  <c r="DK110" i="2"/>
  <c r="DI110" i="2"/>
  <c r="DJ110" i="2" s="1"/>
  <c r="DM109" i="2"/>
  <c r="DK109" i="2"/>
  <c r="DI109" i="2"/>
  <c r="DJ109" i="2" s="1"/>
  <c r="DM108" i="2"/>
  <c r="DK108" i="2"/>
  <c r="DI108" i="2"/>
  <c r="DJ108" i="2" s="1"/>
  <c r="DM107" i="2"/>
  <c r="DK107" i="2"/>
  <c r="DJ107" i="2"/>
  <c r="DI107" i="2"/>
  <c r="DM106" i="2"/>
  <c r="DK106" i="2"/>
  <c r="DI106" i="2"/>
  <c r="DJ106" i="2" s="1"/>
  <c r="DM105" i="2"/>
  <c r="DK105" i="2"/>
  <c r="DI105" i="2"/>
  <c r="DJ105" i="2" s="1"/>
  <c r="DM104" i="2"/>
  <c r="DK104" i="2"/>
  <c r="DI104" i="2"/>
  <c r="DJ104" i="2" s="1"/>
  <c r="DM103" i="2"/>
  <c r="DK103" i="2"/>
  <c r="DI103" i="2"/>
  <c r="DJ103" i="2" s="1"/>
  <c r="DM102" i="2"/>
  <c r="DK102" i="2"/>
  <c r="DI102" i="2"/>
  <c r="DJ102" i="2" s="1"/>
  <c r="DM101" i="2"/>
  <c r="DK101" i="2"/>
  <c r="DI101" i="2"/>
  <c r="DJ101" i="2" s="1"/>
  <c r="DM100" i="2"/>
  <c r="DK100" i="2"/>
  <c r="DI100" i="2"/>
  <c r="DJ100" i="2" s="1"/>
  <c r="DM99" i="2"/>
  <c r="DK99" i="2"/>
  <c r="DI99" i="2"/>
  <c r="DJ99" i="2" s="1"/>
  <c r="DM98" i="2"/>
  <c r="DK98" i="2"/>
  <c r="DI98" i="2"/>
  <c r="DJ98" i="2" s="1"/>
  <c r="DM97" i="2"/>
  <c r="DK97" i="2"/>
  <c r="DI97" i="2"/>
  <c r="DJ97" i="2" s="1"/>
  <c r="DM96" i="2"/>
  <c r="DK96" i="2"/>
  <c r="DI96" i="2"/>
  <c r="DJ96" i="2" s="1"/>
  <c r="DM95" i="2"/>
  <c r="DK95" i="2"/>
  <c r="DI95" i="2"/>
  <c r="DJ95" i="2" s="1"/>
  <c r="DM94" i="2"/>
  <c r="DK94" i="2"/>
  <c r="DI94" i="2"/>
  <c r="DJ94" i="2" s="1"/>
  <c r="DM93" i="2"/>
  <c r="DK93" i="2"/>
  <c r="DI93" i="2"/>
  <c r="DJ93" i="2" s="1"/>
  <c r="DM92" i="2"/>
  <c r="DK92" i="2"/>
  <c r="DI92" i="2"/>
  <c r="DJ92" i="2" s="1"/>
  <c r="DM91" i="2"/>
  <c r="DK91" i="2"/>
  <c r="DI91" i="2"/>
  <c r="DJ91" i="2" s="1"/>
  <c r="DM90" i="2"/>
  <c r="DK90" i="2"/>
  <c r="DI90" i="2"/>
  <c r="DJ90" i="2" s="1"/>
  <c r="DM89" i="2"/>
  <c r="DK89" i="2"/>
  <c r="DI89" i="2"/>
  <c r="DJ89" i="2" s="1"/>
  <c r="DM88" i="2"/>
  <c r="DK88" i="2"/>
  <c r="DI88" i="2"/>
  <c r="DJ88" i="2" s="1"/>
  <c r="DM87" i="2"/>
  <c r="DK87" i="2"/>
  <c r="DI87" i="2"/>
  <c r="DJ87" i="2" s="1"/>
  <c r="DM86" i="2"/>
  <c r="DK86" i="2"/>
  <c r="DI86" i="2"/>
  <c r="DJ86" i="2" s="1"/>
  <c r="DM85" i="2"/>
  <c r="DK85" i="2"/>
  <c r="DI85" i="2"/>
  <c r="DJ85" i="2" s="1"/>
  <c r="DM84" i="2"/>
  <c r="DK84" i="2"/>
  <c r="DI84" i="2"/>
  <c r="DJ84" i="2" s="1"/>
  <c r="DM83" i="2"/>
  <c r="DK83" i="2"/>
  <c r="DI83" i="2"/>
  <c r="DJ83" i="2" s="1"/>
  <c r="DM82" i="2"/>
  <c r="DK82" i="2"/>
  <c r="DI82" i="2"/>
  <c r="DJ82" i="2" s="1"/>
  <c r="DM81" i="2"/>
  <c r="DK81" i="2"/>
  <c r="DI81" i="2"/>
  <c r="DJ81" i="2" s="1"/>
  <c r="DM80" i="2"/>
  <c r="DK80" i="2"/>
  <c r="DI80" i="2"/>
  <c r="DJ80" i="2" s="1"/>
  <c r="DM79" i="2"/>
  <c r="DK79" i="2"/>
  <c r="DI79" i="2"/>
  <c r="DJ79" i="2" s="1"/>
  <c r="DM78" i="2"/>
  <c r="DK78" i="2"/>
  <c r="DI78" i="2"/>
  <c r="DJ78" i="2" s="1"/>
  <c r="DM77" i="2"/>
  <c r="DK77" i="2"/>
  <c r="DI77" i="2"/>
  <c r="DJ77" i="2" s="1"/>
  <c r="DM76" i="2"/>
  <c r="DK76" i="2"/>
  <c r="DI76" i="2"/>
  <c r="DJ76" i="2" s="1"/>
  <c r="DM75" i="2"/>
  <c r="DK75" i="2"/>
  <c r="DI75" i="2"/>
  <c r="DJ75" i="2" s="1"/>
  <c r="DM74" i="2"/>
  <c r="DK74" i="2"/>
  <c r="DI74" i="2"/>
  <c r="DJ74" i="2" s="1"/>
  <c r="DM73" i="2"/>
  <c r="DK73" i="2"/>
  <c r="DI73" i="2"/>
  <c r="DJ73" i="2" s="1"/>
  <c r="DM72" i="2"/>
  <c r="DK72" i="2"/>
  <c r="DI72" i="2"/>
  <c r="DJ72" i="2" s="1"/>
  <c r="DM71" i="2"/>
  <c r="DK71" i="2"/>
  <c r="DI71" i="2"/>
  <c r="DJ71" i="2" s="1"/>
  <c r="DM70" i="2"/>
  <c r="DK70" i="2"/>
  <c r="DI70" i="2"/>
  <c r="DJ70" i="2" s="1"/>
  <c r="DM69" i="2"/>
  <c r="DK69" i="2"/>
  <c r="DI69" i="2"/>
  <c r="DJ69" i="2" s="1"/>
  <c r="DM68" i="2"/>
  <c r="DK68" i="2"/>
  <c r="DI68" i="2"/>
  <c r="DJ68" i="2" s="1"/>
  <c r="DM67" i="2"/>
  <c r="DK67" i="2"/>
  <c r="DJ67" i="2"/>
  <c r="DI67" i="2"/>
  <c r="DM66" i="2"/>
  <c r="DK66" i="2"/>
  <c r="DI66" i="2"/>
  <c r="DJ66" i="2" s="1"/>
  <c r="DM65" i="2"/>
  <c r="DK65" i="2"/>
  <c r="DI65" i="2"/>
  <c r="DJ65" i="2" s="1"/>
  <c r="DM64" i="2"/>
  <c r="DK64" i="2"/>
  <c r="DI64" i="2"/>
  <c r="DJ64" i="2" s="1"/>
  <c r="DM63" i="2"/>
  <c r="DK63" i="2"/>
  <c r="DI63" i="2"/>
  <c r="DJ63" i="2" s="1"/>
  <c r="DM62" i="2"/>
  <c r="DK62" i="2"/>
  <c r="DI62" i="2"/>
  <c r="DJ62" i="2" s="1"/>
  <c r="DM61" i="2"/>
  <c r="DK61" i="2"/>
  <c r="DI61" i="2"/>
  <c r="DJ61" i="2" s="1"/>
  <c r="DM60" i="2"/>
  <c r="DK60" i="2"/>
  <c r="DI60" i="2"/>
  <c r="DJ60" i="2" s="1"/>
  <c r="DM59" i="2"/>
  <c r="DK59" i="2"/>
  <c r="DI59" i="2"/>
  <c r="DJ59" i="2" s="1"/>
  <c r="DM58" i="2"/>
  <c r="DK58" i="2"/>
  <c r="DI58" i="2"/>
  <c r="DJ58" i="2" s="1"/>
  <c r="DM57" i="2"/>
  <c r="DK57" i="2"/>
  <c r="DI57" i="2"/>
  <c r="DJ57" i="2" s="1"/>
  <c r="DM56" i="2"/>
  <c r="DK56" i="2"/>
  <c r="DI56" i="2"/>
  <c r="DJ56" i="2" s="1"/>
  <c r="DM55" i="2"/>
  <c r="DK55" i="2"/>
  <c r="DI55" i="2"/>
  <c r="DJ55" i="2" s="1"/>
  <c r="DM54" i="2"/>
  <c r="DK54" i="2"/>
  <c r="DI54" i="2"/>
  <c r="DJ54" i="2" s="1"/>
  <c r="DM53" i="2"/>
  <c r="DK53" i="2"/>
  <c r="DI53" i="2"/>
  <c r="DJ53" i="2" s="1"/>
  <c r="DM52" i="2"/>
  <c r="DK52" i="2"/>
  <c r="DI52" i="2"/>
  <c r="DJ52" i="2" s="1"/>
  <c r="DM51" i="2"/>
  <c r="DK51" i="2"/>
  <c r="DJ51" i="2"/>
  <c r="DI51" i="2"/>
  <c r="DM50" i="2"/>
  <c r="DK50" i="2"/>
  <c r="DI50" i="2"/>
  <c r="DJ50" i="2" s="1"/>
  <c r="DM49" i="2"/>
  <c r="DK49" i="2"/>
  <c r="DI49" i="2"/>
  <c r="DJ49" i="2" s="1"/>
  <c r="DM48" i="2"/>
  <c r="DK48" i="2"/>
  <c r="DI48" i="2"/>
  <c r="DJ48" i="2" s="1"/>
  <c r="DM47" i="2"/>
  <c r="DK47" i="2"/>
  <c r="DI47" i="2"/>
  <c r="DJ47" i="2" s="1"/>
  <c r="DM46" i="2"/>
  <c r="DK46" i="2"/>
  <c r="DI46" i="2"/>
  <c r="DJ46" i="2" s="1"/>
  <c r="DM45" i="2"/>
  <c r="DK45" i="2"/>
  <c r="DI45" i="2"/>
  <c r="DJ45" i="2" s="1"/>
  <c r="DM44" i="2"/>
  <c r="DK44" i="2"/>
  <c r="DJ44" i="2"/>
  <c r="DI44" i="2"/>
  <c r="DM43" i="2"/>
  <c r="DK43" i="2"/>
  <c r="DI43" i="2"/>
  <c r="DJ43" i="2" s="1"/>
  <c r="DM42" i="2"/>
  <c r="DK42" i="2"/>
  <c r="DI42" i="2"/>
  <c r="DJ42" i="2" s="1"/>
  <c r="DM41" i="2"/>
  <c r="DK41" i="2"/>
  <c r="DI41" i="2"/>
  <c r="DJ41" i="2" s="1"/>
  <c r="DM40" i="2"/>
  <c r="DK40" i="2"/>
  <c r="DI40" i="2"/>
  <c r="DJ40" i="2" s="1"/>
  <c r="DM39" i="2"/>
  <c r="DK39" i="2"/>
  <c r="DI39" i="2"/>
  <c r="DJ39" i="2" s="1"/>
  <c r="DM38" i="2"/>
  <c r="DK38" i="2"/>
  <c r="DI38" i="2"/>
  <c r="DJ38" i="2" s="1"/>
  <c r="DM37" i="2"/>
  <c r="DK37" i="2"/>
  <c r="DI37" i="2"/>
  <c r="DJ37" i="2" s="1"/>
  <c r="DM36" i="2"/>
  <c r="DK36" i="2"/>
  <c r="DJ36" i="2"/>
  <c r="DI36" i="2"/>
  <c r="DM35" i="2"/>
  <c r="DK35" i="2"/>
  <c r="DI35" i="2"/>
  <c r="DJ35" i="2" s="1"/>
  <c r="DM34" i="2"/>
  <c r="DK34" i="2"/>
  <c r="DI34" i="2"/>
  <c r="DJ34" i="2" s="1"/>
  <c r="DM33" i="2"/>
  <c r="DK33" i="2"/>
  <c r="DI33" i="2"/>
  <c r="DJ33" i="2" s="1"/>
  <c r="DM32" i="2"/>
  <c r="DK32" i="2"/>
  <c r="DI32" i="2"/>
  <c r="DJ32" i="2" s="1"/>
  <c r="DM31" i="2"/>
  <c r="DK31" i="2"/>
  <c r="DI31" i="2"/>
  <c r="DJ31" i="2" s="1"/>
  <c r="DM30" i="2"/>
  <c r="DK30" i="2"/>
  <c r="DI30" i="2"/>
  <c r="DJ30" i="2" s="1"/>
  <c r="DM29" i="2"/>
  <c r="DK29" i="2"/>
  <c r="DI29" i="2"/>
  <c r="DJ29" i="2" s="1"/>
  <c r="DM28" i="2"/>
  <c r="DK28" i="2"/>
  <c r="DJ28" i="2"/>
  <c r="DI28" i="2"/>
  <c r="DM27" i="2"/>
  <c r="DK27" i="2"/>
  <c r="DI27" i="2"/>
  <c r="DJ27" i="2" s="1"/>
  <c r="DM26" i="2"/>
  <c r="DK26" i="2"/>
  <c r="DI26" i="2"/>
  <c r="DJ26" i="2" s="1"/>
  <c r="DM25" i="2"/>
  <c r="DK25" i="2"/>
  <c r="DI25" i="2"/>
  <c r="DJ25" i="2" s="1"/>
  <c r="DM24" i="2"/>
  <c r="DK24" i="2"/>
  <c r="DI24" i="2"/>
  <c r="DJ24" i="2" s="1"/>
  <c r="DM23" i="2"/>
  <c r="DK23" i="2"/>
  <c r="DI23" i="2"/>
  <c r="DJ23" i="2" s="1"/>
  <c r="DM22" i="2"/>
  <c r="DK22" i="2"/>
  <c r="DI22" i="2"/>
  <c r="DJ22" i="2" s="1"/>
  <c r="DM21" i="2"/>
  <c r="DK21" i="2"/>
  <c r="DI21" i="2"/>
  <c r="DJ21" i="2" s="1"/>
  <c r="DM20" i="2"/>
  <c r="DK20" i="2"/>
  <c r="DJ20" i="2"/>
  <c r="DI20" i="2"/>
  <c r="DM19" i="2"/>
  <c r="DK19" i="2"/>
  <c r="DI19" i="2"/>
  <c r="DJ19" i="2" s="1"/>
  <c r="DM18" i="2"/>
  <c r="DK18" i="2"/>
  <c r="DI18" i="2"/>
  <c r="DJ18" i="2" s="1"/>
  <c r="DM17" i="2"/>
  <c r="DK17" i="2"/>
  <c r="DI17" i="2"/>
  <c r="DJ17" i="2" s="1"/>
  <c r="DM16" i="2"/>
  <c r="DK16" i="2"/>
  <c r="DI16" i="2"/>
  <c r="DJ16" i="2" s="1"/>
  <c r="DM15" i="2"/>
  <c r="DK15" i="2"/>
  <c r="DI15" i="2"/>
  <c r="DJ15" i="2" s="1"/>
  <c r="DM14" i="2"/>
  <c r="DK14" i="2"/>
  <c r="DI14" i="2"/>
  <c r="DJ14" i="2" s="1"/>
  <c r="DM13" i="2"/>
  <c r="DK13" i="2"/>
  <c r="DI13" i="2"/>
  <c r="DJ13" i="2" s="1"/>
  <c r="DM12" i="2"/>
  <c r="DK12" i="2"/>
  <c r="DJ12" i="2"/>
  <c r="DI12" i="2"/>
  <c r="DM11" i="2"/>
  <c r="DK11" i="2"/>
  <c r="DI11" i="2"/>
  <c r="DJ11" i="2" s="1"/>
  <c r="DM10" i="2"/>
  <c r="DK10" i="2"/>
  <c r="DI10" i="2"/>
  <c r="DJ10" i="2" s="1"/>
  <c r="DM9" i="2"/>
  <c r="DK9" i="2"/>
  <c r="DI9" i="2"/>
  <c r="DJ9" i="2" s="1"/>
  <c r="DM8" i="2"/>
  <c r="DK8" i="2"/>
  <c r="DI8" i="2"/>
  <c r="DJ8" i="2" s="1"/>
  <c r="DM7" i="2"/>
  <c r="DK7" i="2"/>
  <c r="DI7" i="2"/>
  <c r="DJ7" i="2" s="1"/>
  <c r="DM6" i="2"/>
  <c r="DK6" i="2"/>
  <c r="DI6" i="2"/>
  <c r="DJ6" i="2" s="1"/>
  <c r="DM5" i="2"/>
  <c r="DK5" i="2"/>
  <c r="DI5" i="2"/>
  <c r="DJ5" i="2" s="1"/>
  <c r="CZ217" i="2"/>
  <c r="CX217" i="2"/>
  <c r="CV217" i="2"/>
  <c r="CW217" i="2" s="1"/>
  <c r="CZ216" i="2"/>
  <c r="CX216" i="2"/>
  <c r="CV216" i="2"/>
  <c r="CW216" i="2" s="1"/>
  <c r="CZ215" i="2"/>
  <c r="CX215" i="2"/>
  <c r="CV215" i="2"/>
  <c r="CW215" i="2" s="1"/>
  <c r="CZ214" i="2"/>
  <c r="CX214" i="2"/>
  <c r="CW214" i="2"/>
  <c r="CV214" i="2"/>
  <c r="CZ213" i="2"/>
  <c r="CX213" i="2"/>
  <c r="CV213" i="2"/>
  <c r="CW213" i="2" s="1"/>
  <c r="CZ212" i="2"/>
  <c r="CX212" i="2"/>
  <c r="CV212" i="2"/>
  <c r="CW212" i="2" s="1"/>
  <c r="CZ211" i="2"/>
  <c r="CX211" i="2"/>
  <c r="CV211" i="2"/>
  <c r="CW211" i="2" s="1"/>
  <c r="CZ210" i="2"/>
  <c r="CX210" i="2"/>
  <c r="CV210" i="2"/>
  <c r="CW210" i="2" s="1"/>
  <c r="CZ209" i="2"/>
  <c r="CX209" i="2"/>
  <c r="CV209" i="2"/>
  <c r="CW209" i="2" s="1"/>
  <c r="CZ208" i="2"/>
  <c r="CX208" i="2"/>
  <c r="CV208" i="2"/>
  <c r="CW208" i="2" s="1"/>
  <c r="CZ207" i="2"/>
  <c r="CX207" i="2"/>
  <c r="CV207" i="2"/>
  <c r="CW207" i="2" s="1"/>
  <c r="CZ206" i="2"/>
  <c r="CX206" i="2"/>
  <c r="CV206" i="2"/>
  <c r="CW206" i="2" s="1"/>
  <c r="CZ205" i="2"/>
  <c r="CX205" i="2"/>
  <c r="CV205" i="2"/>
  <c r="CW205" i="2" s="1"/>
  <c r="CZ204" i="2"/>
  <c r="CX204" i="2"/>
  <c r="CW204" i="2"/>
  <c r="CV204" i="2"/>
  <c r="CZ203" i="2"/>
  <c r="CX203" i="2"/>
  <c r="CV203" i="2"/>
  <c r="CW203" i="2" s="1"/>
  <c r="CZ202" i="2"/>
  <c r="CX202" i="2"/>
  <c r="CV202" i="2"/>
  <c r="CW202" i="2" s="1"/>
  <c r="CZ201" i="2"/>
  <c r="CX201" i="2"/>
  <c r="CV201" i="2"/>
  <c r="CW201" i="2" s="1"/>
  <c r="CZ200" i="2"/>
  <c r="CX200" i="2"/>
  <c r="CV200" i="2"/>
  <c r="CW200" i="2" s="1"/>
  <c r="CZ199" i="2"/>
  <c r="CX199" i="2"/>
  <c r="CV199" i="2"/>
  <c r="CW199" i="2" s="1"/>
  <c r="CZ198" i="2"/>
  <c r="CX198" i="2"/>
  <c r="CV198" i="2"/>
  <c r="CW198" i="2" s="1"/>
  <c r="CZ197" i="2"/>
  <c r="CX197" i="2"/>
  <c r="CV197" i="2"/>
  <c r="CW197" i="2" s="1"/>
  <c r="CZ196" i="2"/>
  <c r="CX196" i="2"/>
  <c r="CV196" i="2"/>
  <c r="CW196" i="2" s="1"/>
  <c r="CZ195" i="2"/>
  <c r="CX195" i="2"/>
  <c r="CV195" i="2"/>
  <c r="CW195" i="2" s="1"/>
  <c r="CZ194" i="2"/>
  <c r="CX194" i="2"/>
  <c r="CV194" i="2"/>
  <c r="CW194" i="2" s="1"/>
  <c r="CZ193" i="2"/>
  <c r="CX193" i="2"/>
  <c r="CV193" i="2"/>
  <c r="CW193" i="2" s="1"/>
  <c r="CZ192" i="2"/>
  <c r="CX192" i="2"/>
  <c r="CV192" i="2"/>
  <c r="CW192" i="2" s="1"/>
  <c r="CZ191" i="2"/>
  <c r="CX191" i="2"/>
  <c r="CV191" i="2"/>
  <c r="CW191" i="2" s="1"/>
  <c r="CZ190" i="2"/>
  <c r="CX190" i="2"/>
  <c r="CW190" i="2"/>
  <c r="CV190" i="2"/>
  <c r="CZ189" i="2"/>
  <c r="CX189" i="2"/>
  <c r="CV189" i="2"/>
  <c r="CW189" i="2" s="1"/>
  <c r="CZ188" i="2"/>
  <c r="CX188" i="2"/>
  <c r="CV188" i="2"/>
  <c r="CW188" i="2" s="1"/>
  <c r="CZ187" i="2"/>
  <c r="CX187" i="2"/>
  <c r="CV187" i="2"/>
  <c r="CW187" i="2" s="1"/>
  <c r="CZ186" i="2"/>
  <c r="CX186" i="2"/>
  <c r="CV186" i="2"/>
  <c r="CW186" i="2" s="1"/>
  <c r="CZ185" i="2"/>
  <c r="CX185" i="2"/>
  <c r="CV185" i="2"/>
  <c r="CW185" i="2" s="1"/>
  <c r="CZ184" i="2"/>
  <c r="CX184" i="2"/>
  <c r="CV184" i="2"/>
  <c r="CW184" i="2" s="1"/>
  <c r="CZ183" i="2"/>
  <c r="CX183" i="2"/>
  <c r="CV183" i="2"/>
  <c r="CW183" i="2" s="1"/>
  <c r="CZ182" i="2"/>
  <c r="CX182" i="2"/>
  <c r="CV182" i="2"/>
  <c r="CW182" i="2" s="1"/>
  <c r="CZ181" i="2"/>
  <c r="CX181" i="2"/>
  <c r="CV181" i="2"/>
  <c r="CW181" i="2" s="1"/>
  <c r="CZ180" i="2"/>
  <c r="CX180" i="2"/>
  <c r="CV180" i="2"/>
  <c r="CW180" i="2" s="1"/>
  <c r="CZ179" i="2"/>
  <c r="CX179" i="2"/>
  <c r="CV179" i="2"/>
  <c r="CW179" i="2" s="1"/>
  <c r="CZ178" i="2"/>
  <c r="CX178" i="2"/>
  <c r="CV178" i="2"/>
  <c r="CW178" i="2" s="1"/>
  <c r="CZ177" i="2"/>
  <c r="CX177" i="2"/>
  <c r="CV177" i="2"/>
  <c r="CW177" i="2" s="1"/>
  <c r="CZ176" i="2"/>
  <c r="CX176" i="2"/>
  <c r="CV176" i="2"/>
  <c r="CW176" i="2" s="1"/>
  <c r="CZ175" i="2"/>
  <c r="CX175" i="2"/>
  <c r="CV175" i="2"/>
  <c r="CW175" i="2" s="1"/>
  <c r="CZ174" i="2"/>
  <c r="CX174" i="2"/>
  <c r="CV174" i="2"/>
  <c r="CW174" i="2" s="1"/>
  <c r="CZ173" i="2"/>
  <c r="CX173" i="2"/>
  <c r="CV173" i="2"/>
  <c r="CW173" i="2" s="1"/>
  <c r="CZ172" i="2"/>
  <c r="CX172" i="2"/>
  <c r="CV172" i="2"/>
  <c r="CW172" i="2" s="1"/>
  <c r="CZ171" i="2"/>
  <c r="CX171" i="2"/>
  <c r="CV171" i="2"/>
  <c r="CW171" i="2" s="1"/>
  <c r="CZ170" i="2"/>
  <c r="CX170" i="2"/>
  <c r="CV170" i="2"/>
  <c r="CW170" i="2" s="1"/>
  <c r="CZ169" i="2"/>
  <c r="CX169" i="2"/>
  <c r="CV169" i="2"/>
  <c r="CW169" i="2" s="1"/>
  <c r="CZ168" i="2"/>
  <c r="CX168" i="2"/>
  <c r="CV168" i="2"/>
  <c r="CW168" i="2" s="1"/>
  <c r="CZ167" i="2"/>
  <c r="CX167" i="2"/>
  <c r="CV167" i="2"/>
  <c r="CW167" i="2" s="1"/>
  <c r="CZ166" i="2"/>
  <c r="CX166" i="2"/>
  <c r="CV166" i="2"/>
  <c r="CW166" i="2" s="1"/>
  <c r="CZ165" i="2"/>
  <c r="CX165" i="2"/>
  <c r="CV165" i="2"/>
  <c r="CW165" i="2" s="1"/>
  <c r="CZ164" i="2"/>
  <c r="CX164" i="2"/>
  <c r="CV164" i="2"/>
  <c r="CW164" i="2" s="1"/>
  <c r="CZ163" i="2"/>
  <c r="CX163" i="2"/>
  <c r="CV163" i="2"/>
  <c r="CW163" i="2" s="1"/>
  <c r="CZ162" i="2"/>
  <c r="CX162" i="2"/>
  <c r="CV162" i="2"/>
  <c r="CW162" i="2" s="1"/>
  <c r="CZ161" i="2"/>
  <c r="CX161" i="2"/>
  <c r="CV161" i="2"/>
  <c r="CW161" i="2" s="1"/>
  <c r="CZ160" i="2"/>
  <c r="CX160" i="2"/>
  <c r="CV160" i="2"/>
  <c r="CW160" i="2" s="1"/>
  <c r="CZ159" i="2"/>
  <c r="CX159" i="2"/>
  <c r="CV159" i="2"/>
  <c r="CW159" i="2" s="1"/>
  <c r="CZ158" i="2"/>
  <c r="CX158" i="2"/>
  <c r="CV158" i="2"/>
  <c r="CW158" i="2" s="1"/>
  <c r="CZ157" i="2"/>
  <c r="CX157" i="2"/>
  <c r="CV157" i="2"/>
  <c r="CW157" i="2" s="1"/>
  <c r="CZ156" i="2"/>
  <c r="CX156" i="2"/>
  <c r="CV156" i="2"/>
  <c r="CW156" i="2" s="1"/>
  <c r="CZ155" i="2"/>
  <c r="CX155" i="2"/>
  <c r="CV155" i="2"/>
  <c r="CW155" i="2" s="1"/>
  <c r="CZ154" i="2"/>
  <c r="CX154" i="2"/>
  <c r="CV154" i="2"/>
  <c r="CW154" i="2" s="1"/>
  <c r="CZ153" i="2"/>
  <c r="CX153" i="2"/>
  <c r="CV153" i="2"/>
  <c r="CW153" i="2" s="1"/>
  <c r="CZ152" i="2"/>
  <c r="CX152" i="2"/>
  <c r="CV152" i="2"/>
  <c r="CW152" i="2" s="1"/>
  <c r="CZ151" i="2"/>
  <c r="CX151" i="2"/>
  <c r="CV151" i="2"/>
  <c r="CW151" i="2" s="1"/>
  <c r="CZ150" i="2"/>
  <c r="CX150" i="2"/>
  <c r="CW150" i="2"/>
  <c r="CV150" i="2"/>
  <c r="CZ149" i="2"/>
  <c r="CX149" i="2"/>
  <c r="CV149" i="2"/>
  <c r="CW149" i="2" s="1"/>
  <c r="CZ148" i="2"/>
  <c r="CX148" i="2"/>
  <c r="CV148" i="2"/>
  <c r="CW148" i="2" s="1"/>
  <c r="CZ147" i="2"/>
  <c r="CX147" i="2"/>
  <c r="CV147" i="2"/>
  <c r="CW147" i="2" s="1"/>
  <c r="CZ146" i="2"/>
  <c r="CX146" i="2"/>
  <c r="CV146" i="2"/>
  <c r="CW146" i="2" s="1"/>
  <c r="CZ145" i="2"/>
  <c r="CX145" i="2"/>
  <c r="CV145" i="2"/>
  <c r="CW145" i="2" s="1"/>
  <c r="CZ144" i="2"/>
  <c r="CX144" i="2"/>
  <c r="CV144" i="2"/>
  <c r="CW144" i="2" s="1"/>
  <c r="CZ143" i="2"/>
  <c r="CX143" i="2"/>
  <c r="CV143" i="2"/>
  <c r="CW143" i="2" s="1"/>
  <c r="CZ142" i="2"/>
  <c r="CX142" i="2"/>
  <c r="CV142" i="2"/>
  <c r="CW142" i="2" s="1"/>
  <c r="CZ141" i="2"/>
  <c r="CX141" i="2"/>
  <c r="CV141" i="2"/>
  <c r="CW141" i="2" s="1"/>
  <c r="CZ140" i="2"/>
  <c r="CX140" i="2"/>
  <c r="CW140" i="2"/>
  <c r="CV140" i="2"/>
  <c r="CZ139" i="2"/>
  <c r="CX139" i="2"/>
  <c r="CV139" i="2"/>
  <c r="CW139" i="2" s="1"/>
  <c r="CZ138" i="2"/>
  <c r="CX138" i="2"/>
  <c r="CV138" i="2"/>
  <c r="CW138" i="2" s="1"/>
  <c r="CZ137" i="2"/>
  <c r="CX137" i="2"/>
  <c r="CV137" i="2"/>
  <c r="CW137" i="2" s="1"/>
  <c r="CZ136" i="2"/>
  <c r="CX136" i="2"/>
  <c r="CV136" i="2"/>
  <c r="CW136" i="2" s="1"/>
  <c r="CZ135" i="2"/>
  <c r="CX135" i="2"/>
  <c r="CV135" i="2"/>
  <c r="CW135" i="2" s="1"/>
  <c r="CZ134" i="2"/>
  <c r="CX134" i="2"/>
  <c r="CV134" i="2"/>
  <c r="CW134" i="2" s="1"/>
  <c r="CZ133" i="2"/>
  <c r="CX133" i="2"/>
  <c r="CV133" i="2"/>
  <c r="CW133" i="2" s="1"/>
  <c r="CZ132" i="2"/>
  <c r="CX132" i="2"/>
  <c r="CV132" i="2"/>
  <c r="CW132" i="2" s="1"/>
  <c r="CZ131" i="2"/>
  <c r="CX131" i="2"/>
  <c r="CV131" i="2"/>
  <c r="CW131" i="2" s="1"/>
  <c r="CZ130" i="2"/>
  <c r="CX130" i="2"/>
  <c r="CV130" i="2"/>
  <c r="CW130" i="2" s="1"/>
  <c r="CZ129" i="2"/>
  <c r="CX129" i="2"/>
  <c r="CV129" i="2"/>
  <c r="CW129" i="2" s="1"/>
  <c r="CZ128" i="2"/>
  <c r="CX128" i="2"/>
  <c r="CV128" i="2"/>
  <c r="CW128" i="2" s="1"/>
  <c r="CZ127" i="2"/>
  <c r="CX127" i="2"/>
  <c r="CV127" i="2"/>
  <c r="CW127" i="2" s="1"/>
  <c r="CZ126" i="2"/>
  <c r="CX126" i="2"/>
  <c r="CW126" i="2"/>
  <c r="CV126" i="2"/>
  <c r="CZ125" i="2"/>
  <c r="CX125" i="2"/>
  <c r="CV125" i="2"/>
  <c r="CW125" i="2" s="1"/>
  <c r="CZ124" i="2"/>
  <c r="CX124" i="2"/>
  <c r="CV124" i="2"/>
  <c r="CW124" i="2" s="1"/>
  <c r="CZ123" i="2"/>
  <c r="CX123" i="2"/>
  <c r="CV123" i="2"/>
  <c r="CW123" i="2" s="1"/>
  <c r="CZ122" i="2"/>
  <c r="CX122" i="2"/>
  <c r="CV122" i="2"/>
  <c r="CW122" i="2" s="1"/>
  <c r="CZ121" i="2"/>
  <c r="CX121" i="2"/>
  <c r="CV121" i="2"/>
  <c r="CW121" i="2" s="1"/>
  <c r="CZ120" i="2"/>
  <c r="CX120" i="2"/>
  <c r="CV120" i="2"/>
  <c r="CW120" i="2" s="1"/>
  <c r="CZ119" i="2"/>
  <c r="CX119" i="2"/>
  <c r="CV119" i="2"/>
  <c r="CW119" i="2" s="1"/>
  <c r="CZ118" i="2"/>
  <c r="CX118" i="2"/>
  <c r="CV118" i="2"/>
  <c r="CW118" i="2" s="1"/>
  <c r="CZ117" i="2"/>
  <c r="CX117" i="2"/>
  <c r="CV117" i="2"/>
  <c r="CW117" i="2" s="1"/>
  <c r="CZ116" i="2"/>
  <c r="CX116" i="2"/>
  <c r="CV116" i="2"/>
  <c r="CW116" i="2" s="1"/>
  <c r="CZ115" i="2"/>
  <c r="CX115" i="2"/>
  <c r="CV115" i="2"/>
  <c r="CW115" i="2" s="1"/>
  <c r="CZ114" i="2"/>
  <c r="CX114" i="2"/>
  <c r="CV114" i="2"/>
  <c r="CW114" i="2" s="1"/>
  <c r="CZ113" i="2"/>
  <c r="CX113" i="2"/>
  <c r="CV113" i="2"/>
  <c r="CW113" i="2" s="1"/>
  <c r="CZ112" i="2"/>
  <c r="CX112" i="2"/>
  <c r="CV112" i="2"/>
  <c r="CW112" i="2" s="1"/>
  <c r="CZ111" i="2"/>
  <c r="CX111" i="2"/>
  <c r="CV111" i="2"/>
  <c r="CW111" i="2" s="1"/>
  <c r="CZ110" i="2"/>
  <c r="CX110" i="2"/>
  <c r="CV110" i="2"/>
  <c r="CW110" i="2" s="1"/>
  <c r="CZ109" i="2"/>
  <c r="CX109" i="2"/>
  <c r="CV109" i="2"/>
  <c r="CW109" i="2" s="1"/>
  <c r="CZ108" i="2"/>
  <c r="CX108" i="2"/>
  <c r="CV108" i="2"/>
  <c r="CW108" i="2" s="1"/>
  <c r="CZ107" i="2"/>
  <c r="CX107" i="2"/>
  <c r="CV107" i="2"/>
  <c r="CW107" i="2" s="1"/>
  <c r="CZ106" i="2"/>
  <c r="CX106" i="2"/>
  <c r="CV106" i="2"/>
  <c r="CW106" i="2" s="1"/>
  <c r="CZ105" i="2"/>
  <c r="CX105" i="2"/>
  <c r="CV105" i="2"/>
  <c r="CW105" i="2" s="1"/>
  <c r="CZ104" i="2"/>
  <c r="CX104" i="2"/>
  <c r="CV104" i="2"/>
  <c r="CW104" i="2" s="1"/>
  <c r="CZ103" i="2"/>
  <c r="CX103" i="2"/>
  <c r="CV103" i="2"/>
  <c r="CW103" i="2" s="1"/>
  <c r="CZ102" i="2"/>
  <c r="CX102" i="2"/>
  <c r="CV102" i="2"/>
  <c r="CW102" i="2" s="1"/>
  <c r="CZ101" i="2"/>
  <c r="CX101" i="2"/>
  <c r="CV101" i="2"/>
  <c r="CW101" i="2" s="1"/>
  <c r="CZ100" i="2"/>
  <c r="CX100" i="2"/>
  <c r="CV100" i="2"/>
  <c r="CW100" i="2" s="1"/>
  <c r="CZ99" i="2"/>
  <c r="CX99" i="2"/>
  <c r="CV99" i="2"/>
  <c r="CW99" i="2" s="1"/>
  <c r="CZ98" i="2"/>
  <c r="CX98" i="2"/>
  <c r="CV98" i="2"/>
  <c r="CW98" i="2" s="1"/>
  <c r="CZ97" i="2"/>
  <c r="CX97" i="2"/>
  <c r="CV97" i="2"/>
  <c r="CW97" i="2" s="1"/>
  <c r="CZ96" i="2"/>
  <c r="CX96" i="2"/>
  <c r="CV96" i="2"/>
  <c r="CW96" i="2" s="1"/>
  <c r="CZ95" i="2"/>
  <c r="CX95" i="2"/>
  <c r="CV95" i="2"/>
  <c r="CW95" i="2" s="1"/>
  <c r="CZ94" i="2"/>
  <c r="CX94" i="2"/>
  <c r="CV94" i="2"/>
  <c r="CW94" i="2" s="1"/>
  <c r="CZ93" i="2"/>
  <c r="CX93" i="2"/>
  <c r="CV93" i="2"/>
  <c r="CW93" i="2" s="1"/>
  <c r="CZ92" i="2"/>
  <c r="CX92" i="2"/>
  <c r="CV92" i="2"/>
  <c r="CW92" i="2" s="1"/>
  <c r="CZ91" i="2"/>
  <c r="CX91" i="2"/>
  <c r="CV91" i="2"/>
  <c r="CW91" i="2" s="1"/>
  <c r="CZ90" i="2"/>
  <c r="CX90" i="2"/>
  <c r="CV90" i="2"/>
  <c r="CW90" i="2" s="1"/>
  <c r="CZ89" i="2"/>
  <c r="CX89" i="2"/>
  <c r="CV89" i="2"/>
  <c r="CW89" i="2" s="1"/>
  <c r="CZ88" i="2"/>
  <c r="CX88" i="2"/>
  <c r="CV88" i="2"/>
  <c r="CW88" i="2" s="1"/>
  <c r="CZ87" i="2"/>
  <c r="CX87" i="2"/>
  <c r="CV87" i="2"/>
  <c r="CW87" i="2" s="1"/>
  <c r="CZ86" i="2"/>
  <c r="CX86" i="2"/>
  <c r="CW86" i="2"/>
  <c r="CV86" i="2"/>
  <c r="CZ85" i="2"/>
  <c r="CX85" i="2"/>
  <c r="CV85" i="2"/>
  <c r="CW85" i="2" s="1"/>
  <c r="CZ84" i="2"/>
  <c r="CX84" i="2"/>
  <c r="CV84" i="2"/>
  <c r="CW84" i="2" s="1"/>
  <c r="CZ83" i="2"/>
  <c r="CX83" i="2"/>
  <c r="CV83" i="2"/>
  <c r="CW83" i="2" s="1"/>
  <c r="CZ82" i="2"/>
  <c r="CX82" i="2"/>
  <c r="CV82" i="2"/>
  <c r="CW82" i="2" s="1"/>
  <c r="CZ81" i="2"/>
  <c r="CX81" i="2"/>
  <c r="CV81" i="2"/>
  <c r="CW81" i="2" s="1"/>
  <c r="CZ80" i="2"/>
  <c r="CX80" i="2"/>
  <c r="CV80" i="2"/>
  <c r="CW80" i="2" s="1"/>
  <c r="CZ79" i="2"/>
  <c r="CX79" i="2"/>
  <c r="CV79" i="2"/>
  <c r="CW79" i="2" s="1"/>
  <c r="CZ78" i="2"/>
  <c r="CX78" i="2"/>
  <c r="CV78" i="2"/>
  <c r="CW78" i="2" s="1"/>
  <c r="CZ77" i="2"/>
  <c r="CX77" i="2"/>
  <c r="CV77" i="2"/>
  <c r="CW77" i="2" s="1"/>
  <c r="CZ76" i="2"/>
  <c r="CX76" i="2"/>
  <c r="CV76" i="2"/>
  <c r="CW76" i="2" s="1"/>
  <c r="CZ75" i="2"/>
  <c r="CX75" i="2"/>
  <c r="CV75" i="2"/>
  <c r="CW75" i="2" s="1"/>
  <c r="CZ74" i="2"/>
  <c r="CX74" i="2"/>
  <c r="CV74" i="2"/>
  <c r="CW74" i="2" s="1"/>
  <c r="CZ73" i="2"/>
  <c r="CX73" i="2"/>
  <c r="CV73" i="2"/>
  <c r="CW73" i="2" s="1"/>
  <c r="CZ72" i="2"/>
  <c r="CX72" i="2"/>
  <c r="CV72" i="2"/>
  <c r="CW72" i="2" s="1"/>
  <c r="CZ71" i="2"/>
  <c r="CX71" i="2"/>
  <c r="CV71" i="2"/>
  <c r="CW71" i="2" s="1"/>
  <c r="CZ70" i="2"/>
  <c r="CX70" i="2"/>
  <c r="CW70" i="2"/>
  <c r="CV70" i="2"/>
  <c r="CZ69" i="2"/>
  <c r="CX69" i="2"/>
  <c r="CV69" i="2"/>
  <c r="CW69" i="2" s="1"/>
  <c r="CZ68" i="2"/>
  <c r="CX68" i="2"/>
  <c r="CV68" i="2"/>
  <c r="CW68" i="2" s="1"/>
  <c r="CZ67" i="2"/>
  <c r="CX67" i="2"/>
  <c r="CV67" i="2"/>
  <c r="CW67" i="2" s="1"/>
  <c r="CZ66" i="2"/>
  <c r="CX66" i="2"/>
  <c r="CV66" i="2"/>
  <c r="CW66" i="2" s="1"/>
  <c r="CZ65" i="2"/>
  <c r="CX65" i="2"/>
  <c r="CV65" i="2"/>
  <c r="CW65" i="2" s="1"/>
  <c r="CZ64" i="2"/>
  <c r="CX64" i="2"/>
  <c r="CV64" i="2"/>
  <c r="CW64" i="2" s="1"/>
  <c r="CZ63" i="2"/>
  <c r="CX63" i="2"/>
  <c r="CV63" i="2"/>
  <c r="CW63" i="2" s="1"/>
  <c r="CZ62" i="2"/>
  <c r="CX62" i="2"/>
  <c r="CV62" i="2"/>
  <c r="CW62" i="2" s="1"/>
  <c r="CZ61" i="2"/>
  <c r="CX61" i="2"/>
  <c r="CV61" i="2"/>
  <c r="CW61" i="2" s="1"/>
  <c r="CZ60" i="2"/>
  <c r="CX60" i="2"/>
  <c r="CV60" i="2"/>
  <c r="CW60" i="2" s="1"/>
  <c r="CZ59" i="2"/>
  <c r="CX59" i="2"/>
  <c r="CV59" i="2"/>
  <c r="CW59" i="2" s="1"/>
  <c r="CZ58" i="2"/>
  <c r="CX58" i="2"/>
  <c r="CV58" i="2"/>
  <c r="CW58" i="2" s="1"/>
  <c r="CZ57" i="2"/>
  <c r="CX57" i="2"/>
  <c r="CV57" i="2"/>
  <c r="CW57" i="2" s="1"/>
  <c r="CZ56" i="2"/>
  <c r="CX56" i="2"/>
  <c r="CV56" i="2"/>
  <c r="CW56" i="2" s="1"/>
  <c r="CZ55" i="2"/>
  <c r="CX55" i="2"/>
  <c r="CV55" i="2"/>
  <c r="CW55" i="2" s="1"/>
  <c r="CZ54" i="2"/>
  <c r="CX54" i="2"/>
  <c r="CV54" i="2"/>
  <c r="CW54" i="2" s="1"/>
  <c r="CZ53" i="2"/>
  <c r="CX53" i="2"/>
  <c r="CV53" i="2"/>
  <c r="CW53" i="2" s="1"/>
  <c r="CZ52" i="2"/>
  <c r="CX52" i="2"/>
  <c r="CV52" i="2"/>
  <c r="CW52" i="2" s="1"/>
  <c r="CZ51" i="2"/>
  <c r="CX51" i="2"/>
  <c r="CV51" i="2"/>
  <c r="CW51" i="2" s="1"/>
  <c r="CZ50" i="2"/>
  <c r="CX50" i="2"/>
  <c r="CV50" i="2"/>
  <c r="CW50" i="2" s="1"/>
  <c r="CZ49" i="2"/>
  <c r="CX49" i="2"/>
  <c r="CV49" i="2"/>
  <c r="CW49" i="2" s="1"/>
  <c r="CZ48" i="2"/>
  <c r="CX48" i="2"/>
  <c r="CV48" i="2"/>
  <c r="CW48" i="2" s="1"/>
  <c r="CZ47" i="2"/>
  <c r="CX47" i="2"/>
  <c r="CV47" i="2"/>
  <c r="CW47" i="2" s="1"/>
  <c r="CZ46" i="2"/>
  <c r="CX46" i="2"/>
  <c r="CV46" i="2"/>
  <c r="CW46" i="2" s="1"/>
  <c r="CZ45" i="2"/>
  <c r="CX45" i="2"/>
  <c r="CV45" i="2"/>
  <c r="CW45" i="2" s="1"/>
  <c r="CZ44" i="2"/>
  <c r="CX44" i="2"/>
  <c r="CV44" i="2"/>
  <c r="CW44" i="2" s="1"/>
  <c r="CZ43" i="2"/>
  <c r="CX43" i="2"/>
  <c r="CV43" i="2"/>
  <c r="CW43" i="2" s="1"/>
  <c r="CZ42" i="2"/>
  <c r="CX42" i="2"/>
  <c r="CW42" i="2"/>
  <c r="CV42" i="2"/>
  <c r="CZ41" i="2"/>
  <c r="CX41" i="2"/>
  <c r="CV41" i="2"/>
  <c r="CW41" i="2" s="1"/>
  <c r="CZ40" i="2"/>
  <c r="CX40" i="2"/>
  <c r="CV40" i="2"/>
  <c r="CW40" i="2" s="1"/>
  <c r="CZ39" i="2"/>
  <c r="CX39" i="2"/>
  <c r="CV39" i="2"/>
  <c r="CW39" i="2" s="1"/>
  <c r="CZ38" i="2"/>
  <c r="CX38" i="2"/>
  <c r="CV38" i="2"/>
  <c r="CW38" i="2" s="1"/>
  <c r="CZ37" i="2"/>
  <c r="CX37" i="2"/>
  <c r="CV37" i="2"/>
  <c r="CW37" i="2" s="1"/>
  <c r="CZ36" i="2"/>
  <c r="CX36" i="2"/>
  <c r="CV36" i="2"/>
  <c r="CW36" i="2" s="1"/>
  <c r="CZ35" i="2"/>
  <c r="CX35" i="2"/>
  <c r="CV35" i="2"/>
  <c r="CW35" i="2" s="1"/>
  <c r="CZ34" i="2"/>
  <c r="CX34" i="2"/>
  <c r="CV34" i="2"/>
  <c r="CW34" i="2" s="1"/>
  <c r="CZ33" i="2"/>
  <c r="CX33" i="2"/>
  <c r="CV33" i="2"/>
  <c r="CW33" i="2" s="1"/>
  <c r="CZ32" i="2"/>
  <c r="CX32" i="2"/>
  <c r="CV32" i="2"/>
  <c r="CW32" i="2" s="1"/>
  <c r="CZ31" i="2"/>
  <c r="CX31" i="2"/>
  <c r="CV31" i="2"/>
  <c r="CW31" i="2" s="1"/>
  <c r="CZ30" i="2"/>
  <c r="CX30" i="2"/>
  <c r="CV30" i="2"/>
  <c r="CW30" i="2" s="1"/>
  <c r="CZ29" i="2"/>
  <c r="CX29" i="2"/>
  <c r="CV29" i="2"/>
  <c r="CW29" i="2" s="1"/>
  <c r="CZ28" i="2"/>
  <c r="CX28" i="2"/>
  <c r="CV28" i="2"/>
  <c r="CW28" i="2" s="1"/>
  <c r="CZ27" i="2"/>
  <c r="CX27" i="2"/>
  <c r="CV27" i="2"/>
  <c r="CW27" i="2" s="1"/>
  <c r="CZ26" i="2"/>
  <c r="CX26" i="2"/>
  <c r="CV26" i="2"/>
  <c r="CW26" i="2" s="1"/>
  <c r="CZ25" i="2"/>
  <c r="CX25" i="2"/>
  <c r="CV25" i="2"/>
  <c r="CW25" i="2" s="1"/>
  <c r="CZ24" i="2"/>
  <c r="CX24" i="2"/>
  <c r="CV24" i="2"/>
  <c r="CW24" i="2" s="1"/>
  <c r="CZ23" i="2"/>
  <c r="CX23" i="2"/>
  <c r="CV23" i="2"/>
  <c r="CW23" i="2" s="1"/>
  <c r="CZ22" i="2"/>
  <c r="CX22" i="2"/>
  <c r="CV22" i="2"/>
  <c r="CW22" i="2" s="1"/>
  <c r="CZ21" i="2"/>
  <c r="CX21" i="2"/>
  <c r="CV21" i="2"/>
  <c r="CW21" i="2" s="1"/>
  <c r="CZ20" i="2"/>
  <c r="CX20" i="2"/>
  <c r="CV20" i="2"/>
  <c r="CW20" i="2" s="1"/>
  <c r="CZ19" i="2"/>
  <c r="CX19" i="2"/>
  <c r="CV19" i="2"/>
  <c r="CW19" i="2" s="1"/>
  <c r="CZ18" i="2"/>
  <c r="CX18" i="2"/>
  <c r="CV18" i="2"/>
  <c r="CW18" i="2" s="1"/>
  <c r="CZ17" i="2"/>
  <c r="CX17" i="2"/>
  <c r="CV17" i="2"/>
  <c r="CW17" i="2" s="1"/>
  <c r="CZ16" i="2"/>
  <c r="CX16" i="2"/>
  <c r="CV16" i="2"/>
  <c r="CW16" i="2" s="1"/>
  <c r="CZ15" i="2"/>
  <c r="CX15" i="2"/>
  <c r="CV15" i="2"/>
  <c r="CW15" i="2" s="1"/>
  <c r="CZ14" i="2"/>
  <c r="CX14" i="2"/>
  <c r="CV14" i="2"/>
  <c r="CW14" i="2" s="1"/>
  <c r="CZ13" i="2"/>
  <c r="CX13" i="2"/>
  <c r="CV13" i="2"/>
  <c r="CW13" i="2" s="1"/>
  <c r="CZ12" i="2"/>
  <c r="CX12" i="2"/>
  <c r="CV12" i="2"/>
  <c r="CW12" i="2" s="1"/>
  <c r="CZ11" i="2"/>
  <c r="CX11" i="2"/>
  <c r="CV11" i="2"/>
  <c r="CW11" i="2" s="1"/>
  <c r="CZ10" i="2"/>
  <c r="CX10" i="2"/>
  <c r="CV10" i="2"/>
  <c r="CW10" i="2" s="1"/>
  <c r="CZ9" i="2"/>
  <c r="CX9" i="2"/>
  <c r="CV9" i="2"/>
  <c r="CW9" i="2" s="1"/>
  <c r="CZ8" i="2"/>
  <c r="CX8" i="2"/>
  <c r="CV8" i="2"/>
  <c r="CW8" i="2" s="1"/>
  <c r="CZ7" i="2"/>
  <c r="CX7" i="2"/>
  <c r="CV7" i="2"/>
  <c r="CW7" i="2" s="1"/>
  <c r="CZ6" i="2"/>
  <c r="CX6" i="2"/>
  <c r="CV6" i="2"/>
  <c r="CW6" i="2" s="1"/>
  <c r="CZ5" i="2"/>
  <c r="CX5" i="2"/>
  <c r="CV5" i="2"/>
  <c r="CW5" i="2" s="1"/>
  <c r="CM217" i="2"/>
  <c r="CK217" i="2"/>
  <c r="CI217" i="2"/>
  <c r="CJ217" i="2" s="1"/>
  <c r="CM216" i="2"/>
  <c r="CK216" i="2"/>
  <c r="CI216" i="2"/>
  <c r="CJ216" i="2" s="1"/>
  <c r="CM215" i="2"/>
  <c r="CK215" i="2"/>
  <c r="CI215" i="2"/>
  <c r="CJ215" i="2" s="1"/>
  <c r="CM214" i="2"/>
  <c r="CK214" i="2"/>
  <c r="CI214" i="2"/>
  <c r="CJ214" i="2" s="1"/>
  <c r="CM213" i="2"/>
  <c r="CK213" i="2"/>
  <c r="CI213" i="2"/>
  <c r="CJ213" i="2" s="1"/>
  <c r="CM212" i="2"/>
  <c r="CK212" i="2"/>
  <c r="CI212" i="2"/>
  <c r="CJ212" i="2" s="1"/>
  <c r="CM211" i="2"/>
  <c r="CK211" i="2"/>
  <c r="CI211" i="2"/>
  <c r="CJ211" i="2" s="1"/>
  <c r="CM210" i="2"/>
  <c r="CK210" i="2"/>
  <c r="CI210" i="2"/>
  <c r="CJ210" i="2" s="1"/>
  <c r="CM209" i="2"/>
  <c r="CK209" i="2"/>
  <c r="CI209" i="2"/>
  <c r="CJ209" i="2" s="1"/>
  <c r="CM208" i="2"/>
  <c r="CK208" i="2"/>
  <c r="CI208" i="2"/>
  <c r="CJ208" i="2" s="1"/>
  <c r="CM207" i="2"/>
  <c r="CK207" i="2"/>
  <c r="CI207" i="2"/>
  <c r="CJ207" i="2" s="1"/>
  <c r="CM206" i="2"/>
  <c r="CK206" i="2"/>
  <c r="CI206" i="2"/>
  <c r="CJ206" i="2" s="1"/>
  <c r="CM205" i="2"/>
  <c r="CK205" i="2"/>
  <c r="CI205" i="2"/>
  <c r="CJ205" i="2" s="1"/>
  <c r="CM204" i="2"/>
  <c r="CK204" i="2"/>
  <c r="CI204" i="2"/>
  <c r="CJ204" i="2" s="1"/>
  <c r="CM203" i="2"/>
  <c r="CK203" i="2"/>
  <c r="CI203" i="2"/>
  <c r="CJ203" i="2" s="1"/>
  <c r="CM202" i="2"/>
  <c r="CK202" i="2"/>
  <c r="CI202" i="2"/>
  <c r="CJ202" i="2" s="1"/>
  <c r="CM201" i="2"/>
  <c r="CK201" i="2"/>
  <c r="CI201" i="2"/>
  <c r="CJ201" i="2" s="1"/>
  <c r="CM200" i="2"/>
  <c r="CK200" i="2"/>
  <c r="CI200" i="2"/>
  <c r="CJ200" i="2" s="1"/>
  <c r="CM199" i="2"/>
  <c r="CK199" i="2"/>
  <c r="CI199" i="2"/>
  <c r="CJ199" i="2" s="1"/>
  <c r="CM198" i="2"/>
  <c r="CK198" i="2"/>
  <c r="CI198" i="2"/>
  <c r="CJ198" i="2" s="1"/>
  <c r="CM197" i="2"/>
  <c r="CK197" i="2"/>
  <c r="CI197" i="2"/>
  <c r="CJ197" i="2" s="1"/>
  <c r="CM196" i="2"/>
  <c r="CK196" i="2"/>
  <c r="CI196" i="2"/>
  <c r="CJ196" i="2" s="1"/>
  <c r="CM195" i="2"/>
  <c r="CK195" i="2"/>
  <c r="CI195" i="2"/>
  <c r="CJ195" i="2" s="1"/>
  <c r="CM194" i="2"/>
  <c r="CK194" i="2"/>
  <c r="CI194" i="2"/>
  <c r="CJ194" i="2" s="1"/>
  <c r="CM193" i="2"/>
  <c r="CK193" i="2"/>
  <c r="CI193" i="2"/>
  <c r="CJ193" i="2" s="1"/>
  <c r="CM192" i="2"/>
  <c r="CK192" i="2"/>
  <c r="CI192" i="2"/>
  <c r="CJ192" i="2" s="1"/>
  <c r="CM191" i="2"/>
  <c r="CK191" i="2"/>
  <c r="CI191" i="2"/>
  <c r="CJ191" i="2" s="1"/>
  <c r="CM190" i="2"/>
  <c r="CK190" i="2"/>
  <c r="CI190" i="2"/>
  <c r="CJ190" i="2" s="1"/>
  <c r="CM189" i="2"/>
  <c r="CK189" i="2"/>
  <c r="CI189" i="2"/>
  <c r="CJ189" i="2" s="1"/>
  <c r="CM188" i="2"/>
  <c r="CK188" i="2"/>
  <c r="CI188" i="2"/>
  <c r="CJ188" i="2" s="1"/>
  <c r="CM187" i="2"/>
  <c r="CK187" i="2"/>
  <c r="CI187" i="2"/>
  <c r="CJ187" i="2" s="1"/>
  <c r="CM186" i="2"/>
  <c r="CK186" i="2"/>
  <c r="CI186" i="2"/>
  <c r="CJ186" i="2" s="1"/>
  <c r="CM185" i="2"/>
  <c r="CK185" i="2"/>
  <c r="CI185" i="2"/>
  <c r="CJ185" i="2" s="1"/>
  <c r="CM184" i="2"/>
  <c r="CK184" i="2"/>
  <c r="CI184" i="2"/>
  <c r="CJ184" i="2" s="1"/>
  <c r="CM183" i="2"/>
  <c r="CK183" i="2"/>
  <c r="CI183" i="2"/>
  <c r="CJ183" i="2" s="1"/>
  <c r="CM182" i="2"/>
  <c r="CK182" i="2"/>
  <c r="CI182" i="2"/>
  <c r="CJ182" i="2" s="1"/>
  <c r="CM181" i="2"/>
  <c r="CK181" i="2"/>
  <c r="CI181" i="2"/>
  <c r="CJ181" i="2" s="1"/>
  <c r="CM180" i="2"/>
  <c r="CK180" i="2"/>
  <c r="CI180" i="2"/>
  <c r="CJ180" i="2" s="1"/>
  <c r="CM179" i="2"/>
  <c r="CK179" i="2"/>
  <c r="CI179" i="2"/>
  <c r="CJ179" i="2" s="1"/>
  <c r="CM178" i="2"/>
  <c r="CK178" i="2"/>
  <c r="CI178" i="2"/>
  <c r="CJ178" i="2" s="1"/>
  <c r="CM177" i="2"/>
  <c r="CK177" i="2"/>
  <c r="CI177" i="2"/>
  <c r="CJ177" i="2" s="1"/>
  <c r="CM176" i="2"/>
  <c r="CK176" i="2"/>
  <c r="CI176" i="2"/>
  <c r="CJ176" i="2" s="1"/>
  <c r="CM175" i="2"/>
  <c r="CK175" i="2"/>
  <c r="CI175" i="2"/>
  <c r="CJ175" i="2" s="1"/>
  <c r="CM174" i="2"/>
  <c r="CK174" i="2"/>
  <c r="CI174" i="2"/>
  <c r="CJ174" i="2" s="1"/>
  <c r="CM173" i="2"/>
  <c r="CK173" i="2"/>
  <c r="CI173" i="2"/>
  <c r="CJ173" i="2" s="1"/>
  <c r="CM172" i="2"/>
  <c r="CK172" i="2"/>
  <c r="CI172" i="2"/>
  <c r="CJ172" i="2" s="1"/>
  <c r="CM171" i="2"/>
  <c r="CK171" i="2"/>
  <c r="CI171" i="2"/>
  <c r="CJ171" i="2" s="1"/>
  <c r="CM170" i="2"/>
  <c r="CK170" i="2"/>
  <c r="CI170" i="2"/>
  <c r="CJ170" i="2" s="1"/>
  <c r="CM169" i="2"/>
  <c r="CK169" i="2"/>
  <c r="CI169" i="2"/>
  <c r="CJ169" i="2" s="1"/>
  <c r="CM168" i="2"/>
  <c r="CK168" i="2"/>
  <c r="CI168" i="2"/>
  <c r="CJ168" i="2" s="1"/>
  <c r="CM167" i="2"/>
  <c r="CK167" i="2"/>
  <c r="CI167" i="2"/>
  <c r="CJ167" i="2" s="1"/>
  <c r="CM166" i="2"/>
  <c r="CK166" i="2"/>
  <c r="CI166" i="2"/>
  <c r="CJ166" i="2" s="1"/>
  <c r="CM165" i="2"/>
  <c r="CK165" i="2"/>
  <c r="CI165" i="2"/>
  <c r="CJ165" i="2" s="1"/>
  <c r="CM164" i="2"/>
  <c r="CK164" i="2"/>
  <c r="CI164" i="2"/>
  <c r="CJ164" i="2" s="1"/>
  <c r="CM163" i="2"/>
  <c r="CK163" i="2"/>
  <c r="CI163" i="2"/>
  <c r="CJ163" i="2" s="1"/>
  <c r="CM162" i="2"/>
  <c r="CK162" i="2"/>
  <c r="CI162" i="2"/>
  <c r="CJ162" i="2" s="1"/>
  <c r="CM161" i="2"/>
  <c r="CK161" i="2"/>
  <c r="CI161" i="2"/>
  <c r="CJ161" i="2" s="1"/>
  <c r="CM160" i="2"/>
  <c r="CK160" i="2"/>
  <c r="CI160" i="2"/>
  <c r="CJ160" i="2" s="1"/>
  <c r="CM159" i="2"/>
  <c r="CK159" i="2"/>
  <c r="CI159" i="2"/>
  <c r="CJ159" i="2" s="1"/>
  <c r="CM158" i="2"/>
  <c r="CK158" i="2"/>
  <c r="CI158" i="2"/>
  <c r="CJ158" i="2" s="1"/>
  <c r="CM157" i="2"/>
  <c r="CK157" i="2"/>
  <c r="CI157" i="2"/>
  <c r="CJ157" i="2" s="1"/>
  <c r="CM156" i="2"/>
  <c r="CK156" i="2"/>
  <c r="CI156" i="2"/>
  <c r="CJ156" i="2" s="1"/>
  <c r="CM155" i="2"/>
  <c r="CK155" i="2"/>
  <c r="CI155" i="2"/>
  <c r="CJ155" i="2" s="1"/>
  <c r="CM154" i="2"/>
  <c r="CK154" i="2"/>
  <c r="CI154" i="2"/>
  <c r="CJ154" i="2" s="1"/>
  <c r="CM153" i="2"/>
  <c r="CK153" i="2"/>
  <c r="CI153" i="2"/>
  <c r="CJ153" i="2" s="1"/>
  <c r="CM152" i="2"/>
  <c r="CK152" i="2"/>
  <c r="CI152" i="2"/>
  <c r="CJ152" i="2" s="1"/>
  <c r="CM151" i="2"/>
  <c r="CK151" i="2"/>
  <c r="CI151" i="2"/>
  <c r="CJ151" i="2" s="1"/>
  <c r="CM150" i="2"/>
  <c r="CK150" i="2"/>
  <c r="CI150" i="2"/>
  <c r="CJ150" i="2" s="1"/>
  <c r="CM149" i="2"/>
  <c r="CK149" i="2"/>
  <c r="CI149" i="2"/>
  <c r="CJ149" i="2" s="1"/>
  <c r="CM148" i="2"/>
  <c r="CK148" i="2"/>
  <c r="CI148" i="2"/>
  <c r="CJ148" i="2" s="1"/>
  <c r="CM147" i="2"/>
  <c r="CK147" i="2"/>
  <c r="CI147" i="2"/>
  <c r="CJ147" i="2" s="1"/>
  <c r="CM146" i="2"/>
  <c r="CK146" i="2"/>
  <c r="CI146" i="2"/>
  <c r="CJ146" i="2" s="1"/>
  <c r="CM145" i="2"/>
  <c r="CK145" i="2"/>
  <c r="CI145" i="2"/>
  <c r="CJ145" i="2" s="1"/>
  <c r="CM144" i="2"/>
  <c r="CK144" i="2"/>
  <c r="CI144" i="2"/>
  <c r="CJ144" i="2" s="1"/>
  <c r="CM143" i="2"/>
  <c r="CK143" i="2"/>
  <c r="CI143" i="2"/>
  <c r="CJ143" i="2" s="1"/>
  <c r="CM142" i="2"/>
  <c r="CK142" i="2"/>
  <c r="CI142" i="2"/>
  <c r="CJ142" i="2" s="1"/>
  <c r="CM141" i="2"/>
  <c r="CK141" i="2"/>
  <c r="CI141" i="2"/>
  <c r="CJ141" i="2" s="1"/>
  <c r="CM140" i="2"/>
  <c r="CK140" i="2"/>
  <c r="CI140" i="2"/>
  <c r="CJ140" i="2" s="1"/>
  <c r="CM139" i="2"/>
  <c r="CK139" i="2"/>
  <c r="CI139" i="2"/>
  <c r="CJ139" i="2" s="1"/>
  <c r="CM138" i="2"/>
  <c r="CK138" i="2"/>
  <c r="CI138" i="2"/>
  <c r="CJ138" i="2" s="1"/>
  <c r="CM137" i="2"/>
  <c r="CK137" i="2"/>
  <c r="CI137" i="2"/>
  <c r="CJ137" i="2" s="1"/>
  <c r="CM136" i="2"/>
  <c r="CK136" i="2"/>
  <c r="CI136" i="2"/>
  <c r="CJ136" i="2" s="1"/>
  <c r="CM135" i="2"/>
  <c r="CK135" i="2"/>
  <c r="CI135" i="2"/>
  <c r="CJ135" i="2" s="1"/>
  <c r="CM134" i="2"/>
  <c r="CK134" i="2"/>
  <c r="CI134" i="2"/>
  <c r="CJ134" i="2" s="1"/>
  <c r="CM133" i="2"/>
  <c r="CK133" i="2"/>
  <c r="CI133" i="2"/>
  <c r="CJ133" i="2" s="1"/>
  <c r="CM132" i="2"/>
  <c r="CK132" i="2"/>
  <c r="CI132" i="2"/>
  <c r="CJ132" i="2" s="1"/>
  <c r="CM131" i="2"/>
  <c r="CK131" i="2"/>
  <c r="CI131" i="2"/>
  <c r="CJ131" i="2" s="1"/>
  <c r="CM130" i="2"/>
  <c r="CK130" i="2"/>
  <c r="CI130" i="2"/>
  <c r="CJ130" i="2" s="1"/>
  <c r="CM129" i="2"/>
  <c r="CK129" i="2"/>
  <c r="CI129" i="2"/>
  <c r="CJ129" i="2" s="1"/>
  <c r="CM128" i="2"/>
  <c r="CK128" i="2"/>
  <c r="CI128" i="2"/>
  <c r="CJ128" i="2" s="1"/>
  <c r="CM127" i="2"/>
  <c r="CK127" i="2"/>
  <c r="CI127" i="2"/>
  <c r="CJ127" i="2" s="1"/>
  <c r="CM126" i="2"/>
  <c r="CK126" i="2"/>
  <c r="CI126" i="2"/>
  <c r="CJ126" i="2" s="1"/>
  <c r="CM125" i="2"/>
  <c r="CK125" i="2"/>
  <c r="CI125" i="2"/>
  <c r="CJ125" i="2" s="1"/>
  <c r="CM124" i="2"/>
  <c r="CK124" i="2"/>
  <c r="CI124" i="2"/>
  <c r="CJ124" i="2" s="1"/>
  <c r="CM123" i="2"/>
  <c r="CK123" i="2"/>
  <c r="CI123" i="2"/>
  <c r="CJ123" i="2" s="1"/>
  <c r="CM122" i="2"/>
  <c r="CK122" i="2"/>
  <c r="CI122" i="2"/>
  <c r="CJ122" i="2" s="1"/>
  <c r="CM121" i="2"/>
  <c r="CK121" i="2"/>
  <c r="CI121" i="2"/>
  <c r="CJ121" i="2" s="1"/>
  <c r="CM120" i="2"/>
  <c r="CK120" i="2"/>
  <c r="CI120" i="2"/>
  <c r="CJ120" i="2" s="1"/>
  <c r="CM119" i="2"/>
  <c r="CK119" i="2"/>
  <c r="CI119" i="2"/>
  <c r="CJ119" i="2" s="1"/>
  <c r="CM118" i="2"/>
  <c r="CK118" i="2"/>
  <c r="CI118" i="2"/>
  <c r="CJ118" i="2" s="1"/>
  <c r="CM117" i="2"/>
  <c r="CK117" i="2"/>
  <c r="CI117" i="2"/>
  <c r="CJ117" i="2" s="1"/>
  <c r="CM116" i="2"/>
  <c r="CK116" i="2"/>
  <c r="CI116" i="2"/>
  <c r="CJ116" i="2" s="1"/>
  <c r="CM115" i="2"/>
  <c r="CK115" i="2"/>
  <c r="CI115" i="2"/>
  <c r="CJ115" i="2" s="1"/>
  <c r="CM114" i="2"/>
  <c r="CK114" i="2"/>
  <c r="CI114" i="2"/>
  <c r="CJ114" i="2" s="1"/>
  <c r="CM113" i="2"/>
  <c r="CK113" i="2"/>
  <c r="CI113" i="2"/>
  <c r="CJ113" i="2" s="1"/>
  <c r="CM112" i="2"/>
  <c r="CK112" i="2"/>
  <c r="CI112" i="2"/>
  <c r="CJ112" i="2" s="1"/>
  <c r="CM111" i="2"/>
  <c r="CK111" i="2"/>
  <c r="CI111" i="2"/>
  <c r="CJ111" i="2" s="1"/>
  <c r="CM110" i="2"/>
  <c r="CK110" i="2"/>
  <c r="CI110" i="2"/>
  <c r="CJ110" i="2" s="1"/>
  <c r="CM109" i="2"/>
  <c r="CK109" i="2"/>
  <c r="CI109" i="2"/>
  <c r="CJ109" i="2" s="1"/>
  <c r="CM108" i="2"/>
  <c r="CK108" i="2"/>
  <c r="CI108" i="2"/>
  <c r="CJ108" i="2" s="1"/>
  <c r="CM107" i="2"/>
  <c r="CK107" i="2"/>
  <c r="CI107" i="2"/>
  <c r="CJ107" i="2" s="1"/>
  <c r="CM106" i="2"/>
  <c r="CK106" i="2"/>
  <c r="CI106" i="2"/>
  <c r="CJ106" i="2" s="1"/>
  <c r="CM105" i="2"/>
  <c r="CK105" i="2"/>
  <c r="CI105" i="2"/>
  <c r="CJ105" i="2" s="1"/>
  <c r="CM104" i="2"/>
  <c r="CK104" i="2"/>
  <c r="CI104" i="2"/>
  <c r="CJ104" i="2" s="1"/>
  <c r="CM103" i="2"/>
  <c r="CK103" i="2"/>
  <c r="CI103" i="2"/>
  <c r="CJ103" i="2" s="1"/>
  <c r="CM102" i="2"/>
  <c r="CK102" i="2"/>
  <c r="CI102" i="2"/>
  <c r="CJ102" i="2" s="1"/>
  <c r="CM101" i="2"/>
  <c r="CK101" i="2"/>
  <c r="CI101" i="2"/>
  <c r="CJ101" i="2" s="1"/>
  <c r="CM100" i="2"/>
  <c r="CK100" i="2"/>
  <c r="CI100" i="2"/>
  <c r="CJ100" i="2" s="1"/>
  <c r="CM99" i="2"/>
  <c r="CK99" i="2"/>
  <c r="CI99" i="2"/>
  <c r="CJ99" i="2" s="1"/>
  <c r="CM98" i="2"/>
  <c r="CK98" i="2"/>
  <c r="CJ98" i="2"/>
  <c r="CI98" i="2"/>
  <c r="CM97" i="2"/>
  <c r="CK97" i="2"/>
  <c r="CI97" i="2"/>
  <c r="CJ97" i="2" s="1"/>
  <c r="CM96" i="2"/>
  <c r="CK96" i="2"/>
  <c r="CI96" i="2"/>
  <c r="CJ96" i="2" s="1"/>
  <c r="CM95" i="2"/>
  <c r="CK95" i="2"/>
  <c r="CI95" i="2"/>
  <c r="CJ95" i="2" s="1"/>
  <c r="CM94" i="2"/>
  <c r="CK94" i="2"/>
  <c r="CI94" i="2"/>
  <c r="CJ94" i="2" s="1"/>
  <c r="CM93" i="2"/>
  <c r="CK93" i="2"/>
  <c r="CI93" i="2"/>
  <c r="CJ93" i="2" s="1"/>
  <c r="CM92" i="2"/>
  <c r="CK92" i="2"/>
  <c r="CI92" i="2"/>
  <c r="CJ92" i="2" s="1"/>
  <c r="CM91" i="2"/>
  <c r="CK91" i="2"/>
  <c r="CI91" i="2"/>
  <c r="CJ91" i="2" s="1"/>
  <c r="CM90" i="2"/>
  <c r="CK90" i="2"/>
  <c r="CI90" i="2"/>
  <c r="CJ90" i="2" s="1"/>
  <c r="CM89" i="2"/>
  <c r="CK89" i="2"/>
  <c r="CI89" i="2"/>
  <c r="CJ89" i="2" s="1"/>
  <c r="CM88" i="2"/>
  <c r="CK88" i="2"/>
  <c r="CI88" i="2"/>
  <c r="CJ88" i="2" s="1"/>
  <c r="CM87" i="2"/>
  <c r="CK87" i="2"/>
  <c r="CI87" i="2"/>
  <c r="CJ87" i="2" s="1"/>
  <c r="CM86" i="2"/>
  <c r="CK86" i="2"/>
  <c r="CI86" i="2"/>
  <c r="CJ86" i="2" s="1"/>
  <c r="CM85" i="2"/>
  <c r="CK85" i="2"/>
  <c r="CI85" i="2"/>
  <c r="CJ85" i="2" s="1"/>
  <c r="CM84" i="2"/>
  <c r="CK84" i="2"/>
  <c r="CI84" i="2"/>
  <c r="CJ84" i="2" s="1"/>
  <c r="CM83" i="2"/>
  <c r="CK83" i="2"/>
  <c r="CI83" i="2"/>
  <c r="CJ83" i="2" s="1"/>
  <c r="CM82" i="2"/>
  <c r="CK82" i="2"/>
  <c r="CJ82" i="2"/>
  <c r="CI82" i="2"/>
  <c r="CM81" i="2"/>
  <c r="CK81" i="2"/>
  <c r="CI81" i="2"/>
  <c r="CJ81" i="2" s="1"/>
  <c r="CM80" i="2"/>
  <c r="CK80" i="2"/>
  <c r="CI80" i="2"/>
  <c r="CJ80" i="2" s="1"/>
  <c r="CM79" i="2"/>
  <c r="CK79" i="2"/>
  <c r="CI79" i="2"/>
  <c r="CJ79" i="2" s="1"/>
  <c r="CM78" i="2"/>
  <c r="CK78" i="2"/>
  <c r="CI78" i="2"/>
  <c r="CJ78" i="2" s="1"/>
  <c r="CM77" i="2"/>
  <c r="CK77" i="2"/>
  <c r="CI77" i="2"/>
  <c r="CJ77" i="2" s="1"/>
  <c r="CM76" i="2"/>
  <c r="CK76" i="2"/>
  <c r="CI76" i="2"/>
  <c r="CJ76" i="2" s="1"/>
  <c r="CM75" i="2"/>
  <c r="CK75" i="2"/>
  <c r="CI75" i="2"/>
  <c r="CJ75" i="2" s="1"/>
  <c r="CM74" i="2"/>
  <c r="CK74" i="2"/>
  <c r="CI74" i="2"/>
  <c r="CJ74" i="2" s="1"/>
  <c r="CM73" i="2"/>
  <c r="CK73" i="2"/>
  <c r="CI73" i="2"/>
  <c r="CJ73" i="2" s="1"/>
  <c r="CM72" i="2"/>
  <c r="CK72" i="2"/>
  <c r="CI72" i="2"/>
  <c r="CJ72" i="2" s="1"/>
  <c r="CM71" i="2"/>
  <c r="CK71" i="2"/>
  <c r="CI71" i="2"/>
  <c r="CJ71" i="2" s="1"/>
  <c r="CM70" i="2"/>
  <c r="CK70" i="2"/>
  <c r="CI70" i="2"/>
  <c r="CJ70" i="2" s="1"/>
  <c r="CM69" i="2"/>
  <c r="CK69" i="2"/>
  <c r="CI69" i="2"/>
  <c r="CJ69" i="2" s="1"/>
  <c r="CM68" i="2"/>
  <c r="CK68" i="2"/>
  <c r="CI68" i="2"/>
  <c r="CJ68" i="2" s="1"/>
  <c r="CM67" i="2"/>
  <c r="CK67" i="2"/>
  <c r="CI67" i="2"/>
  <c r="CJ67" i="2" s="1"/>
  <c r="CM66" i="2"/>
  <c r="CK66" i="2"/>
  <c r="CJ66" i="2"/>
  <c r="CI66" i="2"/>
  <c r="CM65" i="2"/>
  <c r="CK65" i="2"/>
  <c r="CI65" i="2"/>
  <c r="CJ65" i="2" s="1"/>
  <c r="CM64" i="2"/>
  <c r="CK64" i="2"/>
  <c r="CI64" i="2"/>
  <c r="CJ64" i="2" s="1"/>
  <c r="CM63" i="2"/>
  <c r="CK63" i="2"/>
  <c r="CI63" i="2"/>
  <c r="CJ63" i="2" s="1"/>
  <c r="CM62" i="2"/>
  <c r="CK62" i="2"/>
  <c r="CI62" i="2"/>
  <c r="CJ62" i="2" s="1"/>
  <c r="CM61" i="2"/>
  <c r="CK61" i="2"/>
  <c r="CI61" i="2"/>
  <c r="CJ61" i="2" s="1"/>
  <c r="CM60" i="2"/>
  <c r="CK60" i="2"/>
  <c r="CI60" i="2"/>
  <c r="CJ60" i="2" s="1"/>
  <c r="CM59" i="2"/>
  <c r="CK59" i="2"/>
  <c r="CI59" i="2"/>
  <c r="CJ59" i="2" s="1"/>
  <c r="CM58" i="2"/>
  <c r="CK58" i="2"/>
  <c r="CI58" i="2"/>
  <c r="CJ58" i="2" s="1"/>
  <c r="CM57" i="2"/>
  <c r="CK57" i="2"/>
  <c r="CI57" i="2"/>
  <c r="CJ57" i="2" s="1"/>
  <c r="CM56" i="2"/>
  <c r="CK56" i="2"/>
  <c r="CI56" i="2"/>
  <c r="CJ56" i="2" s="1"/>
  <c r="CM55" i="2"/>
  <c r="CK55" i="2"/>
  <c r="CI55" i="2"/>
  <c r="CJ55" i="2" s="1"/>
  <c r="CM54" i="2"/>
  <c r="CK54" i="2"/>
  <c r="CI54" i="2"/>
  <c r="CJ54" i="2" s="1"/>
  <c r="CM53" i="2"/>
  <c r="CK53" i="2"/>
  <c r="CI53" i="2"/>
  <c r="CJ53" i="2" s="1"/>
  <c r="CM52" i="2"/>
  <c r="CK52" i="2"/>
  <c r="CI52" i="2"/>
  <c r="CJ52" i="2" s="1"/>
  <c r="CM51" i="2"/>
  <c r="CK51" i="2"/>
  <c r="CI51" i="2"/>
  <c r="CJ51" i="2" s="1"/>
  <c r="CM50" i="2"/>
  <c r="CK50" i="2"/>
  <c r="CJ50" i="2"/>
  <c r="CI50" i="2"/>
  <c r="CM49" i="2"/>
  <c r="CK49" i="2"/>
  <c r="CI49" i="2"/>
  <c r="CJ49" i="2" s="1"/>
  <c r="CM48" i="2"/>
  <c r="CK48" i="2"/>
  <c r="CI48" i="2"/>
  <c r="CJ48" i="2" s="1"/>
  <c r="CM47" i="2"/>
  <c r="CK47" i="2"/>
  <c r="CI47" i="2"/>
  <c r="CJ47" i="2" s="1"/>
  <c r="CM46" i="2"/>
  <c r="CK46" i="2"/>
  <c r="CI46" i="2"/>
  <c r="CJ46" i="2" s="1"/>
  <c r="CM45" i="2"/>
  <c r="CK45" i="2"/>
  <c r="CI45" i="2"/>
  <c r="CJ45" i="2" s="1"/>
  <c r="CM44" i="2"/>
  <c r="CK44" i="2"/>
  <c r="CI44" i="2"/>
  <c r="CJ44" i="2" s="1"/>
  <c r="CM43" i="2"/>
  <c r="CK43" i="2"/>
  <c r="CI43" i="2"/>
  <c r="CJ43" i="2" s="1"/>
  <c r="CM42" i="2"/>
  <c r="CK42" i="2"/>
  <c r="CI42" i="2"/>
  <c r="CJ42" i="2" s="1"/>
  <c r="CM41" i="2"/>
  <c r="CK41" i="2"/>
  <c r="CI41" i="2"/>
  <c r="CJ41" i="2" s="1"/>
  <c r="CM40" i="2"/>
  <c r="CK40" i="2"/>
  <c r="CI40" i="2"/>
  <c r="CJ40" i="2" s="1"/>
  <c r="CM39" i="2"/>
  <c r="CK39" i="2"/>
  <c r="CI39" i="2"/>
  <c r="CJ39" i="2" s="1"/>
  <c r="CM38" i="2"/>
  <c r="CK38" i="2"/>
  <c r="CI38" i="2"/>
  <c r="CJ38" i="2" s="1"/>
  <c r="CM37" i="2"/>
  <c r="CK37" i="2"/>
  <c r="CI37" i="2"/>
  <c r="CJ37" i="2" s="1"/>
  <c r="CM36" i="2"/>
  <c r="CK36" i="2"/>
  <c r="CI36" i="2"/>
  <c r="CJ36" i="2" s="1"/>
  <c r="CM35" i="2"/>
  <c r="CK35" i="2"/>
  <c r="CI35" i="2"/>
  <c r="CJ35" i="2" s="1"/>
  <c r="CM34" i="2"/>
  <c r="CK34" i="2"/>
  <c r="CI34" i="2"/>
  <c r="CJ34" i="2" s="1"/>
  <c r="CM33" i="2"/>
  <c r="CK33" i="2"/>
  <c r="CI33" i="2"/>
  <c r="CJ33" i="2" s="1"/>
  <c r="CM32" i="2"/>
  <c r="CK32" i="2"/>
  <c r="CI32" i="2"/>
  <c r="CJ32" i="2" s="1"/>
  <c r="CM31" i="2"/>
  <c r="CK31" i="2"/>
  <c r="CI31" i="2"/>
  <c r="CJ31" i="2" s="1"/>
  <c r="CM30" i="2"/>
  <c r="CK30" i="2"/>
  <c r="CI30" i="2"/>
  <c r="CJ30" i="2" s="1"/>
  <c r="CM29" i="2"/>
  <c r="CK29" i="2"/>
  <c r="CI29" i="2"/>
  <c r="CJ29" i="2" s="1"/>
  <c r="CM28" i="2"/>
  <c r="CK28" i="2"/>
  <c r="CI28" i="2"/>
  <c r="CJ28" i="2" s="1"/>
  <c r="CM27" i="2"/>
  <c r="CK27" i="2"/>
  <c r="CI27" i="2"/>
  <c r="CJ27" i="2" s="1"/>
  <c r="CM26" i="2"/>
  <c r="CK26" i="2"/>
  <c r="CI26" i="2"/>
  <c r="CJ26" i="2" s="1"/>
  <c r="CM25" i="2"/>
  <c r="CK25" i="2"/>
  <c r="CI25" i="2"/>
  <c r="CJ25" i="2" s="1"/>
  <c r="CM24" i="2"/>
  <c r="CK24" i="2"/>
  <c r="CI24" i="2"/>
  <c r="CJ24" i="2" s="1"/>
  <c r="CM23" i="2"/>
  <c r="CK23" i="2"/>
  <c r="CI23" i="2"/>
  <c r="CJ23" i="2" s="1"/>
  <c r="CM22" i="2"/>
  <c r="CK22" i="2"/>
  <c r="CI22" i="2"/>
  <c r="CJ22" i="2" s="1"/>
  <c r="CM21" i="2"/>
  <c r="CK21" i="2"/>
  <c r="CI21" i="2"/>
  <c r="CJ21" i="2" s="1"/>
  <c r="CM20" i="2"/>
  <c r="CK20" i="2"/>
  <c r="CI20" i="2"/>
  <c r="CJ20" i="2" s="1"/>
  <c r="CM19" i="2"/>
  <c r="CK19" i="2"/>
  <c r="CI19" i="2"/>
  <c r="CJ19" i="2" s="1"/>
  <c r="CM18" i="2"/>
  <c r="CK18" i="2"/>
  <c r="CI18" i="2"/>
  <c r="CJ18" i="2" s="1"/>
  <c r="CM17" i="2"/>
  <c r="CK17" i="2"/>
  <c r="CI17" i="2"/>
  <c r="CJ17" i="2" s="1"/>
  <c r="CM16" i="2"/>
  <c r="CK16" i="2"/>
  <c r="CI16" i="2"/>
  <c r="CJ16" i="2" s="1"/>
  <c r="CM15" i="2"/>
  <c r="CK15" i="2"/>
  <c r="CI15" i="2"/>
  <c r="CJ15" i="2" s="1"/>
  <c r="CM14" i="2"/>
  <c r="CK14" i="2"/>
  <c r="CI14" i="2"/>
  <c r="CJ14" i="2" s="1"/>
  <c r="CM13" i="2"/>
  <c r="CK13" i="2"/>
  <c r="CI13" i="2"/>
  <c r="CJ13" i="2" s="1"/>
  <c r="CM12" i="2"/>
  <c r="CK12" i="2"/>
  <c r="CI12" i="2"/>
  <c r="CJ12" i="2" s="1"/>
  <c r="CM11" i="2"/>
  <c r="CK11" i="2"/>
  <c r="CI11" i="2"/>
  <c r="CJ11" i="2" s="1"/>
  <c r="CM10" i="2"/>
  <c r="CK10" i="2"/>
  <c r="CI10" i="2"/>
  <c r="CJ10" i="2" s="1"/>
  <c r="CM9" i="2"/>
  <c r="CK9" i="2"/>
  <c r="CI9" i="2"/>
  <c r="CJ9" i="2" s="1"/>
  <c r="CM8" i="2"/>
  <c r="CK8" i="2"/>
  <c r="CI8" i="2"/>
  <c r="CJ8" i="2" s="1"/>
  <c r="CM7" i="2"/>
  <c r="CK7" i="2"/>
  <c r="CI7" i="2"/>
  <c r="CJ7" i="2" s="1"/>
  <c r="CM6" i="2"/>
  <c r="CK6" i="2"/>
  <c r="CI6" i="2"/>
  <c r="CJ6" i="2" s="1"/>
  <c r="CM5" i="2"/>
  <c r="CK5" i="2"/>
  <c r="CI5" i="2"/>
  <c r="CJ5" i="2" s="1"/>
  <c r="BZ217" i="2"/>
  <c r="BX217" i="2"/>
  <c r="BV217" i="2"/>
  <c r="BW217" i="2" s="1"/>
  <c r="BZ216" i="2"/>
  <c r="BX216" i="2"/>
  <c r="BV216" i="2"/>
  <c r="BW216" i="2" s="1"/>
  <c r="BZ215" i="2"/>
  <c r="BX215" i="2"/>
  <c r="BV215" i="2"/>
  <c r="BW215" i="2" s="1"/>
  <c r="BZ214" i="2"/>
  <c r="BX214" i="2"/>
  <c r="BW214" i="2"/>
  <c r="BV214" i="2"/>
  <c r="BZ213" i="2"/>
  <c r="BX213" i="2"/>
  <c r="BV213" i="2"/>
  <c r="BW213" i="2" s="1"/>
  <c r="BZ212" i="2"/>
  <c r="BX212" i="2"/>
  <c r="BV212" i="2"/>
  <c r="BW212" i="2" s="1"/>
  <c r="BZ211" i="2"/>
  <c r="BX211" i="2"/>
  <c r="BV211" i="2"/>
  <c r="BW211" i="2" s="1"/>
  <c r="BZ210" i="2"/>
  <c r="BX210" i="2"/>
  <c r="BV210" i="2"/>
  <c r="BW210" i="2" s="1"/>
  <c r="BZ209" i="2"/>
  <c r="BX209" i="2"/>
  <c r="BV209" i="2"/>
  <c r="BW209" i="2" s="1"/>
  <c r="BZ208" i="2"/>
  <c r="BX208" i="2"/>
  <c r="BV208" i="2"/>
  <c r="BW208" i="2" s="1"/>
  <c r="BZ207" i="2"/>
  <c r="BX207" i="2"/>
  <c r="BV207" i="2"/>
  <c r="BW207" i="2" s="1"/>
  <c r="BZ206" i="2"/>
  <c r="BX206" i="2"/>
  <c r="BV206" i="2"/>
  <c r="BW206" i="2" s="1"/>
  <c r="BZ205" i="2"/>
  <c r="BX205" i="2"/>
  <c r="BV205" i="2"/>
  <c r="BW205" i="2" s="1"/>
  <c r="BZ204" i="2"/>
  <c r="BX204" i="2"/>
  <c r="BW204" i="2"/>
  <c r="BV204" i="2"/>
  <c r="BZ203" i="2"/>
  <c r="BX203" i="2"/>
  <c r="BV203" i="2"/>
  <c r="BW203" i="2" s="1"/>
  <c r="BZ202" i="2"/>
  <c r="BX202" i="2"/>
  <c r="BV202" i="2"/>
  <c r="BW202" i="2" s="1"/>
  <c r="BZ201" i="2"/>
  <c r="BX201" i="2"/>
  <c r="BV201" i="2"/>
  <c r="BW201" i="2" s="1"/>
  <c r="BZ200" i="2"/>
  <c r="BX200" i="2"/>
  <c r="BV200" i="2"/>
  <c r="BW200" i="2" s="1"/>
  <c r="BZ199" i="2"/>
  <c r="BX199" i="2"/>
  <c r="BV199" i="2"/>
  <c r="BW199" i="2" s="1"/>
  <c r="BZ198" i="2"/>
  <c r="BX198" i="2"/>
  <c r="BV198" i="2"/>
  <c r="BW198" i="2" s="1"/>
  <c r="BZ197" i="2"/>
  <c r="BX197" i="2"/>
  <c r="BV197" i="2"/>
  <c r="BW197" i="2" s="1"/>
  <c r="BZ196" i="2"/>
  <c r="BX196" i="2"/>
  <c r="BV196" i="2"/>
  <c r="BW196" i="2" s="1"/>
  <c r="BZ195" i="2"/>
  <c r="BX195" i="2"/>
  <c r="BV195" i="2"/>
  <c r="BW195" i="2" s="1"/>
  <c r="BZ194" i="2"/>
  <c r="BX194" i="2"/>
  <c r="BV194" i="2"/>
  <c r="BW194" i="2" s="1"/>
  <c r="BZ193" i="2"/>
  <c r="BX193" i="2"/>
  <c r="BV193" i="2"/>
  <c r="BW193" i="2" s="1"/>
  <c r="BZ192" i="2"/>
  <c r="BX192" i="2"/>
  <c r="BV192" i="2"/>
  <c r="BW192" i="2" s="1"/>
  <c r="BZ191" i="2"/>
  <c r="BX191" i="2"/>
  <c r="BV191" i="2"/>
  <c r="BW191" i="2" s="1"/>
  <c r="BZ190" i="2"/>
  <c r="BX190" i="2"/>
  <c r="BW190" i="2"/>
  <c r="BV190" i="2"/>
  <c r="BZ189" i="2"/>
  <c r="BX189" i="2"/>
  <c r="BV189" i="2"/>
  <c r="BW189" i="2" s="1"/>
  <c r="BZ188" i="2"/>
  <c r="BX188" i="2"/>
  <c r="BV188" i="2"/>
  <c r="BW188" i="2" s="1"/>
  <c r="BZ187" i="2"/>
  <c r="BX187" i="2"/>
  <c r="BV187" i="2"/>
  <c r="BW187" i="2" s="1"/>
  <c r="BZ186" i="2"/>
  <c r="BX186" i="2"/>
  <c r="BV186" i="2"/>
  <c r="BW186" i="2" s="1"/>
  <c r="BZ185" i="2"/>
  <c r="BX185" i="2"/>
  <c r="BV185" i="2"/>
  <c r="BW185" i="2" s="1"/>
  <c r="BZ184" i="2"/>
  <c r="BX184" i="2"/>
  <c r="BV184" i="2"/>
  <c r="BW184" i="2" s="1"/>
  <c r="BZ183" i="2"/>
  <c r="BX183" i="2"/>
  <c r="BV183" i="2"/>
  <c r="BW183" i="2" s="1"/>
  <c r="BZ182" i="2"/>
  <c r="BX182" i="2"/>
  <c r="BV182" i="2"/>
  <c r="BW182" i="2" s="1"/>
  <c r="BZ181" i="2"/>
  <c r="BX181" i="2"/>
  <c r="BV181" i="2"/>
  <c r="BW181" i="2" s="1"/>
  <c r="BZ180" i="2"/>
  <c r="BX180" i="2"/>
  <c r="BV180" i="2"/>
  <c r="BW180" i="2" s="1"/>
  <c r="BZ179" i="2"/>
  <c r="BX179" i="2"/>
  <c r="BV179" i="2"/>
  <c r="BW179" i="2" s="1"/>
  <c r="BZ178" i="2"/>
  <c r="BX178" i="2"/>
  <c r="BV178" i="2"/>
  <c r="BW178" i="2" s="1"/>
  <c r="BZ177" i="2"/>
  <c r="BX177" i="2"/>
  <c r="BV177" i="2"/>
  <c r="BW177" i="2" s="1"/>
  <c r="BZ176" i="2"/>
  <c r="BX176" i="2"/>
  <c r="BV176" i="2"/>
  <c r="BW176" i="2" s="1"/>
  <c r="BZ175" i="2"/>
  <c r="BX175" i="2"/>
  <c r="BV175" i="2"/>
  <c r="BW175" i="2" s="1"/>
  <c r="BZ174" i="2"/>
  <c r="BX174" i="2"/>
  <c r="BV174" i="2"/>
  <c r="BW174" i="2" s="1"/>
  <c r="BZ173" i="2"/>
  <c r="BX173" i="2"/>
  <c r="BV173" i="2"/>
  <c r="BW173" i="2" s="1"/>
  <c r="BZ172" i="2"/>
  <c r="BX172" i="2"/>
  <c r="BV172" i="2"/>
  <c r="BW172" i="2" s="1"/>
  <c r="BZ171" i="2"/>
  <c r="BX171" i="2"/>
  <c r="BV171" i="2"/>
  <c r="BW171" i="2" s="1"/>
  <c r="BZ170" i="2"/>
  <c r="BX170" i="2"/>
  <c r="BV170" i="2"/>
  <c r="BW170" i="2" s="1"/>
  <c r="BZ169" i="2"/>
  <c r="BX169" i="2"/>
  <c r="BV169" i="2"/>
  <c r="BW169" i="2" s="1"/>
  <c r="BZ168" i="2"/>
  <c r="BX168" i="2"/>
  <c r="BV168" i="2"/>
  <c r="BW168" i="2" s="1"/>
  <c r="BZ167" i="2"/>
  <c r="BX167" i="2"/>
  <c r="BV167" i="2"/>
  <c r="BW167" i="2" s="1"/>
  <c r="BZ166" i="2"/>
  <c r="BX166" i="2"/>
  <c r="BV166" i="2"/>
  <c r="BW166" i="2" s="1"/>
  <c r="BZ165" i="2"/>
  <c r="BX165" i="2"/>
  <c r="BV165" i="2"/>
  <c r="BW165" i="2" s="1"/>
  <c r="BZ164" i="2"/>
  <c r="BX164" i="2"/>
  <c r="BV164" i="2"/>
  <c r="BW164" i="2" s="1"/>
  <c r="BZ163" i="2"/>
  <c r="BX163" i="2"/>
  <c r="BV163" i="2"/>
  <c r="BW163" i="2" s="1"/>
  <c r="BZ162" i="2"/>
  <c r="BX162" i="2"/>
  <c r="BV162" i="2"/>
  <c r="BW162" i="2" s="1"/>
  <c r="BZ161" i="2"/>
  <c r="BX161" i="2"/>
  <c r="BV161" i="2"/>
  <c r="BW161" i="2" s="1"/>
  <c r="BZ160" i="2"/>
  <c r="BX160" i="2"/>
  <c r="BV160" i="2"/>
  <c r="BW160" i="2" s="1"/>
  <c r="BZ159" i="2"/>
  <c r="BX159" i="2"/>
  <c r="BV159" i="2"/>
  <c r="BW159" i="2" s="1"/>
  <c r="BZ158" i="2"/>
  <c r="BX158" i="2"/>
  <c r="BV158" i="2"/>
  <c r="BW158" i="2" s="1"/>
  <c r="BZ157" i="2"/>
  <c r="BX157" i="2"/>
  <c r="BV157" i="2"/>
  <c r="BW157" i="2" s="1"/>
  <c r="BZ156" i="2"/>
  <c r="BX156" i="2"/>
  <c r="BV156" i="2"/>
  <c r="BW156" i="2" s="1"/>
  <c r="BZ155" i="2"/>
  <c r="BX155" i="2"/>
  <c r="BV155" i="2"/>
  <c r="BW155" i="2" s="1"/>
  <c r="BZ154" i="2"/>
  <c r="BX154" i="2"/>
  <c r="BV154" i="2"/>
  <c r="BW154" i="2" s="1"/>
  <c r="BZ153" i="2"/>
  <c r="BX153" i="2"/>
  <c r="BV153" i="2"/>
  <c r="BW153" i="2" s="1"/>
  <c r="BZ152" i="2"/>
  <c r="BX152" i="2"/>
  <c r="BV152" i="2"/>
  <c r="BW152" i="2" s="1"/>
  <c r="BZ151" i="2"/>
  <c r="BX151" i="2"/>
  <c r="BV151" i="2"/>
  <c r="BW151" i="2" s="1"/>
  <c r="BZ150" i="2"/>
  <c r="BX150" i="2"/>
  <c r="BW150" i="2"/>
  <c r="BV150" i="2"/>
  <c r="BZ149" i="2"/>
  <c r="BX149" i="2"/>
  <c r="BV149" i="2"/>
  <c r="BW149" i="2" s="1"/>
  <c r="BZ148" i="2"/>
  <c r="BX148" i="2"/>
  <c r="BV148" i="2"/>
  <c r="BW148" i="2" s="1"/>
  <c r="BZ147" i="2"/>
  <c r="BX147" i="2"/>
  <c r="BV147" i="2"/>
  <c r="BW147" i="2" s="1"/>
  <c r="BZ146" i="2"/>
  <c r="BX146" i="2"/>
  <c r="BV146" i="2"/>
  <c r="BW146" i="2" s="1"/>
  <c r="BZ145" i="2"/>
  <c r="BX145" i="2"/>
  <c r="BV145" i="2"/>
  <c r="BW145" i="2" s="1"/>
  <c r="BZ144" i="2"/>
  <c r="BX144" i="2"/>
  <c r="BV144" i="2"/>
  <c r="BW144" i="2" s="1"/>
  <c r="BZ143" i="2"/>
  <c r="BX143" i="2"/>
  <c r="BV143" i="2"/>
  <c r="BW143" i="2" s="1"/>
  <c r="BZ142" i="2"/>
  <c r="BX142" i="2"/>
  <c r="BV142" i="2"/>
  <c r="BW142" i="2" s="1"/>
  <c r="BZ141" i="2"/>
  <c r="BX141" i="2"/>
  <c r="BV141" i="2"/>
  <c r="BW141" i="2" s="1"/>
  <c r="BZ140" i="2"/>
  <c r="BX140" i="2"/>
  <c r="BW140" i="2"/>
  <c r="BV140" i="2"/>
  <c r="BZ139" i="2"/>
  <c r="BX139" i="2"/>
  <c r="BV139" i="2"/>
  <c r="BW139" i="2" s="1"/>
  <c r="BZ138" i="2"/>
  <c r="BX138" i="2"/>
  <c r="BV138" i="2"/>
  <c r="BW138" i="2" s="1"/>
  <c r="BZ137" i="2"/>
  <c r="BX137" i="2"/>
  <c r="BV137" i="2"/>
  <c r="BW137" i="2" s="1"/>
  <c r="BZ136" i="2"/>
  <c r="BX136" i="2"/>
  <c r="BV136" i="2"/>
  <c r="BW136" i="2" s="1"/>
  <c r="BZ135" i="2"/>
  <c r="BX135" i="2"/>
  <c r="BV135" i="2"/>
  <c r="BW135" i="2" s="1"/>
  <c r="BZ134" i="2"/>
  <c r="BX134" i="2"/>
  <c r="BV134" i="2"/>
  <c r="BW134" i="2" s="1"/>
  <c r="BZ133" i="2"/>
  <c r="BX133" i="2"/>
  <c r="BV133" i="2"/>
  <c r="BW133" i="2" s="1"/>
  <c r="BZ132" i="2"/>
  <c r="BX132" i="2"/>
  <c r="BV132" i="2"/>
  <c r="BW132" i="2" s="1"/>
  <c r="BZ131" i="2"/>
  <c r="BX131" i="2"/>
  <c r="BV131" i="2"/>
  <c r="BW131" i="2" s="1"/>
  <c r="BZ130" i="2"/>
  <c r="BX130" i="2"/>
  <c r="BV130" i="2"/>
  <c r="BW130" i="2" s="1"/>
  <c r="BZ129" i="2"/>
  <c r="BX129" i="2"/>
  <c r="BV129" i="2"/>
  <c r="BW129" i="2" s="1"/>
  <c r="BZ128" i="2"/>
  <c r="BX128" i="2"/>
  <c r="BV128" i="2"/>
  <c r="BW128" i="2" s="1"/>
  <c r="BZ127" i="2"/>
  <c r="BX127" i="2"/>
  <c r="BV127" i="2"/>
  <c r="BW127" i="2" s="1"/>
  <c r="BZ126" i="2"/>
  <c r="BX126" i="2"/>
  <c r="BW126" i="2"/>
  <c r="BV126" i="2"/>
  <c r="BZ125" i="2"/>
  <c r="BX125" i="2"/>
  <c r="BV125" i="2"/>
  <c r="BW125" i="2" s="1"/>
  <c r="BZ124" i="2"/>
  <c r="BX124" i="2"/>
  <c r="BV124" i="2"/>
  <c r="BW124" i="2" s="1"/>
  <c r="BZ123" i="2"/>
  <c r="BX123" i="2"/>
  <c r="BV123" i="2"/>
  <c r="BW123" i="2" s="1"/>
  <c r="BZ122" i="2"/>
  <c r="BX122" i="2"/>
  <c r="BV122" i="2"/>
  <c r="BW122" i="2" s="1"/>
  <c r="BZ121" i="2"/>
  <c r="BX121" i="2"/>
  <c r="BV121" i="2"/>
  <c r="BW121" i="2" s="1"/>
  <c r="BZ120" i="2"/>
  <c r="BX120" i="2"/>
  <c r="BV120" i="2"/>
  <c r="BW120" i="2" s="1"/>
  <c r="BZ119" i="2"/>
  <c r="BX119" i="2"/>
  <c r="BV119" i="2"/>
  <c r="BW119" i="2" s="1"/>
  <c r="BZ118" i="2"/>
  <c r="BX118" i="2"/>
  <c r="BV118" i="2"/>
  <c r="BW118" i="2" s="1"/>
  <c r="BZ117" i="2"/>
  <c r="BX117" i="2"/>
  <c r="BV117" i="2"/>
  <c r="BW117" i="2" s="1"/>
  <c r="BZ116" i="2"/>
  <c r="BX116" i="2"/>
  <c r="BV116" i="2"/>
  <c r="BW116" i="2" s="1"/>
  <c r="BZ115" i="2"/>
  <c r="BX115" i="2"/>
  <c r="BV115" i="2"/>
  <c r="BW115" i="2" s="1"/>
  <c r="BZ114" i="2"/>
  <c r="BX114" i="2"/>
  <c r="BV114" i="2"/>
  <c r="BW114" i="2" s="1"/>
  <c r="BZ113" i="2"/>
  <c r="BX113" i="2"/>
  <c r="BV113" i="2"/>
  <c r="BW113" i="2" s="1"/>
  <c r="BZ112" i="2"/>
  <c r="BX112" i="2"/>
  <c r="BV112" i="2"/>
  <c r="BW112" i="2" s="1"/>
  <c r="BZ111" i="2"/>
  <c r="BX111" i="2"/>
  <c r="BV111" i="2"/>
  <c r="BW111" i="2" s="1"/>
  <c r="BZ110" i="2"/>
  <c r="BX110" i="2"/>
  <c r="BV110" i="2"/>
  <c r="BW110" i="2" s="1"/>
  <c r="BZ109" i="2"/>
  <c r="BX109" i="2"/>
  <c r="BV109" i="2"/>
  <c r="BW109" i="2" s="1"/>
  <c r="BZ108" i="2"/>
  <c r="BX108" i="2"/>
  <c r="BV108" i="2"/>
  <c r="BW108" i="2" s="1"/>
  <c r="BZ107" i="2"/>
  <c r="BX107" i="2"/>
  <c r="BV107" i="2"/>
  <c r="BW107" i="2" s="1"/>
  <c r="BZ106" i="2"/>
  <c r="BX106" i="2"/>
  <c r="BV106" i="2"/>
  <c r="BW106" i="2" s="1"/>
  <c r="BZ105" i="2"/>
  <c r="BX105" i="2"/>
  <c r="BV105" i="2"/>
  <c r="BW105" i="2" s="1"/>
  <c r="BZ104" i="2"/>
  <c r="BX104" i="2"/>
  <c r="BV104" i="2"/>
  <c r="BW104" i="2" s="1"/>
  <c r="BZ103" i="2"/>
  <c r="BX103" i="2"/>
  <c r="BV103" i="2"/>
  <c r="BW103" i="2" s="1"/>
  <c r="BZ102" i="2"/>
  <c r="BX102" i="2"/>
  <c r="BV102" i="2"/>
  <c r="BW102" i="2" s="1"/>
  <c r="BZ101" i="2"/>
  <c r="BX101" i="2"/>
  <c r="BV101" i="2"/>
  <c r="BW101" i="2" s="1"/>
  <c r="BZ100" i="2"/>
  <c r="BX100" i="2"/>
  <c r="BV100" i="2"/>
  <c r="BW100" i="2" s="1"/>
  <c r="BZ99" i="2"/>
  <c r="BX99" i="2"/>
  <c r="BV99" i="2"/>
  <c r="BW99" i="2" s="1"/>
  <c r="BZ98" i="2"/>
  <c r="BX98" i="2"/>
  <c r="BV98" i="2"/>
  <c r="BW98" i="2" s="1"/>
  <c r="BZ97" i="2"/>
  <c r="BX97" i="2"/>
  <c r="BV97" i="2"/>
  <c r="BW97" i="2" s="1"/>
  <c r="BZ96" i="2"/>
  <c r="BX96" i="2"/>
  <c r="BV96" i="2"/>
  <c r="BW96" i="2" s="1"/>
  <c r="BZ95" i="2"/>
  <c r="BX95" i="2"/>
  <c r="BV95" i="2"/>
  <c r="BW95" i="2" s="1"/>
  <c r="BZ94" i="2"/>
  <c r="BX94" i="2"/>
  <c r="BV94" i="2"/>
  <c r="BW94" i="2" s="1"/>
  <c r="BZ93" i="2"/>
  <c r="BX93" i="2"/>
  <c r="BV93" i="2"/>
  <c r="BW93" i="2" s="1"/>
  <c r="BZ92" i="2"/>
  <c r="BX92" i="2"/>
  <c r="BV92" i="2"/>
  <c r="BW92" i="2" s="1"/>
  <c r="BZ91" i="2"/>
  <c r="BX91" i="2"/>
  <c r="BV91" i="2"/>
  <c r="BW91" i="2" s="1"/>
  <c r="BZ90" i="2"/>
  <c r="BX90" i="2"/>
  <c r="BV90" i="2"/>
  <c r="BW90" i="2" s="1"/>
  <c r="BZ89" i="2"/>
  <c r="BX89" i="2"/>
  <c r="BV89" i="2"/>
  <c r="BW89" i="2" s="1"/>
  <c r="BZ88" i="2"/>
  <c r="BX88" i="2"/>
  <c r="BV88" i="2"/>
  <c r="BW88" i="2" s="1"/>
  <c r="BZ87" i="2"/>
  <c r="BX87" i="2"/>
  <c r="BV87" i="2"/>
  <c r="BW87" i="2" s="1"/>
  <c r="BZ86" i="2"/>
  <c r="BX86" i="2"/>
  <c r="BW86" i="2"/>
  <c r="BV86" i="2"/>
  <c r="BZ85" i="2"/>
  <c r="BX85" i="2"/>
  <c r="BV85" i="2"/>
  <c r="BW85" i="2" s="1"/>
  <c r="BZ84" i="2"/>
  <c r="BX84" i="2"/>
  <c r="BV84" i="2"/>
  <c r="BW84" i="2" s="1"/>
  <c r="BZ83" i="2"/>
  <c r="BX83" i="2"/>
  <c r="BV83" i="2"/>
  <c r="BW83" i="2" s="1"/>
  <c r="BZ82" i="2"/>
  <c r="BX82" i="2"/>
  <c r="BV82" i="2"/>
  <c r="BW82" i="2" s="1"/>
  <c r="BZ81" i="2"/>
  <c r="BX81" i="2"/>
  <c r="BV81" i="2"/>
  <c r="BW81" i="2" s="1"/>
  <c r="BZ80" i="2"/>
  <c r="BX80" i="2"/>
  <c r="BV80" i="2"/>
  <c r="BW80" i="2" s="1"/>
  <c r="BZ79" i="2"/>
  <c r="BX79" i="2"/>
  <c r="BV79" i="2"/>
  <c r="BW79" i="2" s="1"/>
  <c r="BZ78" i="2"/>
  <c r="BX78" i="2"/>
  <c r="BV78" i="2"/>
  <c r="BW78" i="2" s="1"/>
  <c r="BZ77" i="2"/>
  <c r="BX77" i="2"/>
  <c r="BV77" i="2"/>
  <c r="BW77" i="2" s="1"/>
  <c r="BZ76" i="2"/>
  <c r="BX76" i="2"/>
  <c r="BW76" i="2"/>
  <c r="BV76" i="2"/>
  <c r="BZ75" i="2"/>
  <c r="BX75" i="2"/>
  <c r="BV75" i="2"/>
  <c r="BW75" i="2" s="1"/>
  <c r="BZ74" i="2"/>
  <c r="BX74" i="2"/>
  <c r="BV74" i="2"/>
  <c r="BW74" i="2" s="1"/>
  <c r="BZ73" i="2"/>
  <c r="BX73" i="2"/>
  <c r="BV73" i="2"/>
  <c r="BW73" i="2" s="1"/>
  <c r="BZ72" i="2"/>
  <c r="BX72" i="2"/>
  <c r="BV72" i="2"/>
  <c r="BW72" i="2" s="1"/>
  <c r="BZ71" i="2"/>
  <c r="BX71" i="2"/>
  <c r="BV71" i="2"/>
  <c r="BW71" i="2" s="1"/>
  <c r="BZ70" i="2"/>
  <c r="BX70" i="2"/>
  <c r="BV70" i="2"/>
  <c r="BW70" i="2" s="1"/>
  <c r="BZ69" i="2"/>
  <c r="BX69" i="2"/>
  <c r="BV69" i="2"/>
  <c r="BW69" i="2" s="1"/>
  <c r="BZ68" i="2"/>
  <c r="BX68" i="2"/>
  <c r="BV68" i="2"/>
  <c r="BW68" i="2" s="1"/>
  <c r="BZ67" i="2"/>
  <c r="BX67" i="2"/>
  <c r="BV67" i="2"/>
  <c r="BW67" i="2" s="1"/>
  <c r="BZ66" i="2"/>
  <c r="BX66" i="2"/>
  <c r="BV66" i="2"/>
  <c r="BW66" i="2" s="1"/>
  <c r="BZ65" i="2"/>
  <c r="BX65" i="2"/>
  <c r="BV65" i="2"/>
  <c r="BW65" i="2" s="1"/>
  <c r="BZ64" i="2"/>
  <c r="BX64" i="2"/>
  <c r="BV64" i="2"/>
  <c r="BW64" i="2" s="1"/>
  <c r="BZ63" i="2"/>
  <c r="BX63" i="2"/>
  <c r="BV63" i="2"/>
  <c r="BW63" i="2" s="1"/>
  <c r="BZ62" i="2"/>
  <c r="BX62" i="2"/>
  <c r="BW62" i="2"/>
  <c r="BV62" i="2"/>
  <c r="BZ61" i="2"/>
  <c r="BX61" i="2"/>
  <c r="BV61" i="2"/>
  <c r="BW61" i="2" s="1"/>
  <c r="BZ60" i="2"/>
  <c r="BX60" i="2"/>
  <c r="BV60" i="2"/>
  <c r="BW60" i="2" s="1"/>
  <c r="BZ59" i="2"/>
  <c r="BX59" i="2"/>
  <c r="BV59" i="2"/>
  <c r="BW59" i="2" s="1"/>
  <c r="BZ58" i="2"/>
  <c r="BX58" i="2"/>
  <c r="BV58" i="2"/>
  <c r="BW58" i="2" s="1"/>
  <c r="BZ57" i="2"/>
  <c r="BX57" i="2"/>
  <c r="BV57" i="2"/>
  <c r="BW57" i="2" s="1"/>
  <c r="BZ56" i="2"/>
  <c r="BX56" i="2"/>
  <c r="BV56" i="2"/>
  <c r="BW56" i="2" s="1"/>
  <c r="BZ55" i="2"/>
  <c r="BX55" i="2"/>
  <c r="BV55" i="2"/>
  <c r="BW55" i="2" s="1"/>
  <c r="BZ54" i="2"/>
  <c r="BX54" i="2"/>
  <c r="BV54" i="2"/>
  <c r="BW54" i="2" s="1"/>
  <c r="BZ53" i="2"/>
  <c r="BX53" i="2"/>
  <c r="BV53" i="2"/>
  <c r="BW53" i="2" s="1"/>
  <c r="BZ52" i="2"/>
  <c r="BX52" i="2"/>
  <c r="BV52" i="2"/>
  <c r="BW52" i="2" s="1"/>
  <c r="BZ51" i="2"/>
  <c r="BX51" i="2"/>
  <c r="BV51" i="2"/>
  <c r="BW51" i="2" s="1"/>
  <c r="BZ50" i="2"/>
  <c r="BX50" i="2"/>
  <c r="BV50" i="2"/>
  <c r="BW50" i="2" s="1"/>
  <c r="BZ49" i="2"/>
  <c r="BX49" i="2"/>
  <c r="BV49" i="2"/>
  <c r="BW49" i="2" s="1"/>
  <c r="BZ48" i="2"/>
  <c r="BX48" i="2"/>
  <c r="BV48" i="2"/>
  <c r="BW48" i="2" s="1"/>
  <c r="BZ47" i="2"/>
  <c r="BX47" i="2"/>
  <c r="BV47" i="2"/>
  <c r="BW47" i="2" s="1"/>
  <c r="BZ46" i="2"/>
  <c r="BX46" i="2"/>
  <c r="BV46" i="2"/>
  <c r="BW46" i="2" s="1"/>
  <c r="BZ45" i="2"/>
  <c r="BX45" i="2"/>
  <c r="BV45" i="2"/>
  <c r="BW45" i="2" s="1"/>
  <c r="BZ44" i="2"/>
  <c r="BX44" i="2"/>
  <c r="BV44" i="2"/>
  <c r="BW44" i="2" s="1"/>
  <c r="BZ43" i="2"/>
  <c r="BX43" i="2"/>
  <c r="BV43" i="2"/>
  <c r="BW43" i="2" s="1"/>
  <c r="BZ42" i="2"/>
  <c r="BX42" i="2"/>
  <c r="BV42" i="2"/>
  <c r="BW42" i="2" s="1"/>
  <c r="BZ41" i="2"/>
  <c r="BX41" i="2"/>
  <c r="BV41" i="2"/>
  <c r="BW41" i="2" s="1"/>
  <c r="BZ40" i="2"/>
  <c r="BX40" i="2"/>
  <c r="BV40" i="2"/>
  <c r="BW40" i="2" s="1"/>
  <c r="BZ39" i="2"/>
  <c r="BX39" i="2"/>
  <c r="BV39" i="2"/>
  <c r="BW39" i="2" s="1"/>
  <c r="BZ38" i="2"/>
  <c r="BX38" i="2"/>
  <c r="BV38" i="2"/>
  <c r="BW38" i="2" s="1"/>
  <c r="BZ37" i="2"/>
  <c r="BX37" i="2"/>
  <c r="BV37" i="2"/>
  <c r="BW37" i="2" s="1"/>
  <c r="BZ36" i="2"/>
  <c r="BX36" i="2"/>
  <c r="BV36" i="2"/>
  <c r="BW36" i="2" s="1"/>
  <c r="BZ35" i="2"/>
  <c r="BX35" i="2"/>
  <c r="BV35" i="2"/>
  <c r="BW35" i="2" s="1"/>
  <c r="BZ34" i="2"/>
  <c r="BX34" i="2"/>
  <c r="BV34" i="2"/>
  <c r="BW34" i="2" s="1"/>
  <c r="BZ33" i="2"/>
  <c r="BX33" i="2"/>
  <c r="BV33" i="2"/>
  <c r="BW33" i="2" s="1"/>
  <c r="BZ32" i="2"/>
  <c r="BX32" i="2"/>
  <c r="BV32" i="2"/>
  <c r="BW32" i="2" s="1"/>
  <c r="BZ31" i="2"/>
  <c r="BX31" i="2"/>
  <c r="BV31" i="2"/>
  <c r="BW31" i="2" s="1"/>
  <c r="BZ30" i="2"/>
  <c r="BX30" i="2"/>
  <c r="BV30" i="2"/>
  <c r="BW30" i="2" s="1"/>
  <c r="BZ29" i="2"/>
  <c r="BX29" i="2"/>
  <c r="BV29" i="2"/>
  <c r="BW29" i="2" s="1"/>
  <c r="BZ28" i="2"/>
  <c r="BX28" i="2"/>
  <c r="BV28" i="2"/>
  <c r="BW28" i="2" s="1"/>
  <c r="BZ27" i="2"/>
  <c r="BX27" i="2"/>
  <c r="BV27" i="2"/>
  <c r="BW27" i="2" s="1"/>
  <c r="BZ26" i="2"/>
  <c r="BX26" i="2"/>
  <c r="BV26" i="2"/>
  <c r="BW26" i="2" s="1"/>
  <c r="BZ25" i="2"/>
  <c r="BX25" i="2"/>
  <c r="BV25" i="2"/>
  <c r="BW25" i="2" s="1"/>
  <c r="BZ24" i="2"/>
  <c r="BX24" i="2"/>
  <c r="BV24" i="2"/>
  <c r="BW24" i="2" s="1"/>
  <c r="BZ23" i="2"/>
  <c r="BX23" i="2"/>
  <c r="BV23" i="2"/>
  <c r="BW23" i="2" s="1"/>
  <c r="BZ22" i="2"/>
  <c r="BX22" i="2"/>
  <c r="BV22" i="2"/>
  <c r="BW22" i="2" s="1"/>
  <c r="BZ21" i="2"/>
  <c r="BX21" i="2"/>
  <c r="BV21" i="2"/>
  <c r="BW21" i="2" s="1"/>
  <c r="BZ20" i="2"/>
  <c r="BX20" i="2"/>
  <c r="BV20" i="2"/>
  <c r="BW20" i="2" s="1"/>
  <c r="BZ19" i="2"/>
  <c r="BX19" i="2"/>
  <c r="BV19" i="2"/>
  <c r="BW19" i="2" s="1"/>
  <c r="BZ18" i="2"/>
  <c r="BX18" i="2"/>
  <c r="BV18" i="2"/>
  <c r="BW18" i="2" s="1"/>
  <c r="BZ17" i="2"/>
  <c r="BX17" i="2"/>
  <c r="BV17" i="2"/>
  <c r="BW17" i="2" s="1"/>
  <c r="BZ16" i="2"/>
  <c r="BX16" i="2"/>
  <c r="BV16" i="2"/>
  <c r="BW16" i="2" s="1"/>
  <c r="BZ15" i="2"/>
  <c r="BX15" i="2"/>
  <c r="BV15" i="2"/>
  <c r="BW15" i="2" s="1"/>
  <c r="BZ14" i="2"/>
  <c r="BX14" i="2"/>
  <c r="BV14" i="2"/>
  <c r="BW14" i="2" s="1"/>
  <c r="BZ13" i="2"/>
  <c r="BX13" i="2"/>
  <c r="BV13" i="2"/>
  <c r="BW13" i="2" s="1"/>
  <c r="BZ12" i="2"/>
  <c r="BX12" i="2"/>
  <c r="BV12" i="2"/>
  <c r="BW12" i="2" s="1"/>
  <c r="BZ11" i="2"/>
  <c r="BX11" i="2"/>
  <c r="BV11" i="2"/>
  <c r="BW11" i="2" s="1"/>
  <c r="BZ10" i="2"/>
  <c r="BX10" i="2"/>
  <c r="BV10" i="2"/>
  <c r="BW10" i="2" s="1"/>
  <c r="BZ9" i="2"/>
  <c r="BX9" i="2"/>
  <c r="BV9" i="2"/>
  <c r="BW9" i="2" s="1"/>
  <c r="BZ8" i="2"/>
  <c r="BX8" i="2"/>
  <c r="BV8" i="2"/>
  <c r="BW8" i="2" s="1"/>
  <c r="BZ7" i="2"/>
  <c r="BX7" i="2"/>
  <c r="BV7" i="2"/>
  <c r="BW7" i="2" s="1"/>
  <c r="BZ6" i="2"/>
  <c r="BX6" i="2"/>
  <c r="BV6" i="2"/>
  <c r="BW6" i="2" s="1"/>
  <c r="BZ5" i="2"/>
  <c r="BX5" i="2"/>
  <c r="BV5" i="2"/>
  <c r="BW5" i="2" s="1"/>
  <c r="BM217" i="2"/>
  <c r="BK217" i="2"/>
  <c r="BI217" i="2"/>
  <c r="BJ217" i="2" s="1"/>
  <c r="BM216" i="2"/>
  <c r="BK216" i="2"/>
  <c r="BJ216" i="2"/>
  <c r="BI216" i="2"/>
  <c r="BM215" i="2"/>
  <c r="BK215" i="2"/>
  <c r="BI215" i="2"/>
  <c r="BJ215" i="2" s="1"/>
  <c r="BM214" i="2"/>
  <c r="BK214" i="2"/>
  <c r="BI214" i="2"/>
  <c r="BJ214" i="2" s="1"/>
  <c r="BM213" i="2"/>
  <c r="BK213" i="2"/>
  <c r="BI213" i="2"/>
  <c r="BJ213" i="2" s="1"/>
  <c r="BM212" i="2"/>
  <c r="BK212" i="2"/>
  <c r="BI212" i="2"/>
  <c r="BJ212" i="2" s="1"/>
  <c r="BM211" i="2"/>
  <c r="BK211" i="2"/>
  <c r="BI211" i="2"/>
  <c r="BJ211" i="2" s="1"/>
  <c r="BM210" i="2"/>
  <c r="BK210" i="2"/>
  <c r="BI210" i="2"/>
  <c r="BJ210" i="2" s="1"/>
  <c r="BM209" i="2"/>
  <c r="BK209" i="2"/>
  <c r="BI209" i="2"/>
  <c r="BJ209" i="2" s="1"/>
  <c r="BM208" i="2"/>
  <c r="BK208" i="2"/>
  <c r="BI208" i="2"/>
  <c r="BJ208" i="2" s="1"/>
  <c r="BM207" i="2"/>
  <c r="BK207" i="2"/>
  <c r="BI207" i="2"/>
  <c r="BJ207" i="2" s="1"/>
  <c r="BM206" i="2"/>
  <c r="BK206" i="2"/>
  <c r="BI206" i="2"/>
  <c r="BJ206" i="2" s="1"/>
  <c r="BM205" i="2"/>
  <c r="BK205" i="2"/>
  <c r="BI205" i="2"/>
  <c r="BJ205" i="2" s="1"/>
  <c r="BM204" i="2"/>
  <c r="BK204" i="2"/>
  <c r="BI204" i="2"/>
  <c r="BJ204" i="2" s="1"/>
  <c r="BM203" i="2"/>
  <c r="BK203" i="2"/>
  <c r="BI203" i="2"/>
  <c r="BJ203" i="2" s="1"/>
  <c r="BM202" i="2"/>
  <c r="BK202" i="2"/>
  <c r="BI202" i="2"/>
  <c r="BJ202" i="2" s="1"/>
  <c r="BM201" i="2"/>
  <c r="BK201" i="2"/>
  <c r="BI201" i="2"/>
  <c r="BJ201" i="2" s="1"/>
  <c r="BM200" i="2"/>
  <c r="BK200" i="2"/>
  <c r="BI200" i="2"/>
  <c r="BJ200" i="2" s="1"/>
  <c r="BM199" i="2"/>
  <c r="BK199" i="2"/>
  <c r="BI199" i="2"/>
  <c r="BJ199" i="2" s="1"/>
  <c r="BM198" i="2"/>
  <c r="BK198" i="2"/>
  <c r="BI198" i="2"/>
  <c r="BJ198" i="2" s="1"/>
  <c r="BM197" i="2"/>
  <c r="BK197" i="2"/>
  <c r="BI197" i="2"/>
  <c r="BJ197" i="2" s="1"/>
  <c r="BM196" i="2"/>
  <c r="BK196" i="2"/>
  <c r="BI196" i="2"/>
  <c r="BJ196" i="2" s="1"/>
  <c r="BM195" i="2"/>
  <c r="BK195" i="2"/>
  <c r="BI195" i="2"/>
  <c r="BJ195" i="2" s="1"/>
  <c r="BM194" i="2"/>
  <c r="BK194" i="2"/>
  <c r="BI194" i="2"/>
  <c r="BJ194" i="2" s="1"/>
  <c r="BM193" i="2"/>
  <c r="BK193" i="2"/>
  <c r="BI193" i="2"/>
  <c r="BJ193" i="2" s="1"/>
  <c r="BM192" i="2"/>
  <c r="BK192" i="2"/>
  <c r="BI192" i="2"/>
  <c r="BJ192" i="2" s="1"/>
  <c r="BM191" i="2"/>
  <c r="BK191" i="2"/>
  <c r="BI191" i="2"/>
  <c r="BJ191" i="2" s="1"/>
  <c r="BM190" i="2"/>
  <c r="BK190" i="2"/>
  <c r="BI190" i="2"/>
  <c r="BJ190" i="2" s="1"/>
  <c r="BM189" i="2"/>
  <c r="BK189" i="2"/>
  <c r="BI189" i="2"/>
  <c r="BJ189" i="2" s="1"/>
  <c r="BM188" i="2"/>
  <c r="BK188" i="2"/>
  <c r="BI188" i="2"/>
  <c r="BJ188" i="2" s="1"/>
  <c r="BM187" i="2"/>
  <c r="BK187" i="2"/>
  <c r="BI187" i="2"/>
  <c r="BJ187" i="2" s="1"/>
  <c r="BM186" i="2"/>
  <c r="BK186" i="2"/>
  <c r="BI186" i="2"/>
  <c r="BJ186" i="2" s="1"/>
  <c r="BM185" i="2"/>
  <c r="BK185" i="2"/>
  <c r="BI185" i="2"/>
  <c r="BJ185" i="2" s="1"/>
  <c r="BM184" i="2"/>
  <c r="BK184" i="2"/>
  <c r="BI184" i="2"/>
  <c r="BJ184" i="2" s="1"/>
  <c r="BM183" i="2"/>
  <c r="BK183" i="2"/>
  <c r="BI183" i="2"/>
  <c r="BJ183" i="2" s="1"/>
  <c r="BM182" i="2"/>
  <c r="BK182" i="2"/>
  <c r="BI182" i="2"/>
  <c r="BJ182" i="2" s="1"/>
  <c r="BM181" i="2"/>
  <c r="BK181" i="2"/>
  <c r="BI181" i="2"/>
  <c r="BJ181" i="2" s="1"/>
  <c r="BM180" i="2"/>
  <c r="BK180" i="2"/>
  <c r="BI180" i="2"/>
  <c r="BJ180" i="2" s="1"/>
  <c r="BM179" i="2"/>
  <c r="BK179" i="2"/>
  <c r="BI179" i="2"/>
  <c r="BJ179" i="2" s="1"/>
  <c r="BM178" i="2"/>
  <c r="BK178" i="2"/>
  <c r="BI178" i="2"/>
  <c r="BJ178" i="2" s="1"/>
  <c r="BM177" i="2"/>
  <c r="BK177" i="2"/>
  <c r="BI177" i="2"/>
  <c r="BJ177" i="2" s="1"/>
  <c r="BM176" i="2"/>
  <c r="BK176" i="2"/>
  <c r="BI176" i="2"/>
  <c r="BJ176" i="2" s="1"/>
  <c r="BM175" i="2"/>
  <c r="BK175" i="2"/>
  <c r="BI175" i="2"/>
  <c r="BJ175" i="2" s="1"/>
  <c r="BM174" i="2"/>
  <c r="BK174" i="2"/>
  <c r="BI174" i="2"/>
  <c r="BJ174" i="2" s="1"/>
  <c r="BM173" i="2"/>
  <c r="BK173" i="2"/>
  <c r="BI173" i="2"/>
  <c r="BJ173" i="2" s="1"/>
  <c r="BM172" i="2"/>
  <c r="BK172" i="2"/>
  <c r="BJ172" i="2"/>
  <c r="BI172" i="2"/>
  <c r="BM171" i="2"/>
  <c r="BK171" i="2"/>
  <c r="BI171" i="2"/>
  <c r="BJ171" i="2" s="1"/>
  <c r="BM170" i="2"/>
  <c r="BK170" i="2"/>
  <c r="BI170" i="2"/>
  <c r="BJ170" i="2" s="1"/>
  <c r="BM169" i="2"/>
  <c r="BK169" i="2"/>
  <c r="BI169" i="2"/>
  <c r="BJ169" i="2" s="1"/>
  <c r="BM168" i="2"/>
  <c r="BK168" i="2"/>
  <c r="BI168" i="2"/>
  <c r="BJ168" i="2" s="1"/>
  <c r="BM167" i="2"/>
  <c r="BK167" i="2"/>
  <c r="BI167" i="2"/>
  <c r="BJ167" i="2" s="1"/>
  <c r="BM166" i="2"/>
  <c r="BK166" i="2"/>
  <c r="BI166" i="2"/>
  <c r="BJ166" i="2" s="1"/>
  <c r="BM165" i="2"/>
  <c r="BK165" i="2"/>
  <c r="BI165" i="2"/>
  <c r="BJ165" i="2" s="1"/>
  <c r="BM164" i="2"/>
  <c r="BK164" i="2"/>
  <c r="BI164" i="2"/>
  <c r="BJ164" i="2" s="1"/>
  <c r="BM163" i="2"/>
  <c r="BK163" i="2"/>
  <c r="BI163" i="2"/>
  <c r="BJ163" i="2" s="1"/>
  <c r="BM162" i="2"/>
  <c r="BK162" i="2"/>
  <c r="BI162" i="2"/>
  <c r="BJ162" i="2" s="1"/>
  <c r="BM161" i="2"/>
  <c r="BK161" i="2"/>
  <c r="BI161" i="2"/>
  <c r="BJ161" i="2" s="1"/>
  <c r="BM160" i="2"/>
  <c r="BK160" i="2"/>
  <c r="BI160" i="2"/>
  <c r="BJ160" i="2" s="1"/>
  <c r="BM159" i="2"/>
  <c r="BK159" i="2"/>
  <c r="BI159" i="2"/>
  <c r="BJ159" i="2" s="1"/>
  <c r="BM158" i="2"/>
  <c r="BK158" i="2"/>
  <c r="BJ158" i="2"/>
  <c r="BI158" i="2"/>
  <c r="BM157" i="2"/>
  <c r="BK157" i="2"/>
  <c r="BI157" i="2"/>
  <c r="BJ157" i="2" s="1"/>
  <c r="BM156" i="2"/>
  <c r="BK156" i="2"/>
  <c r="BI156" i="2"/>
  <c r="BJ156" i="2" s="1"/>
  <c r="BM155" i="2"/>
  <c r="BK155" i="2"/>
  <c r="BI155" i="2"/>
  <c r="BJ155" i="2" s="1"/>
  <c r="BM154" i="2"/>
  <c r="BK154" i="2"/>
  <c r="BI154" i="2"/>
  <c r="BJ154" i="2" s="1"/>
  <c r="BM153" i="2"/>
  <c r="BK153" i="2"/>
  <c r="BI153" i="2"/>
  <c r="BJ153" i="2" s="1"/>
  <c r="BM152" i="2"/>
  <c r="BK152" i="2"/>
  <c r="BJ152" i="2"/>
  <c r="BI152" i="2"/>
  <c r="BM151" i="2"/>
  <c r="BK151" i="2"/>
  <c r="BI151" i="2"/>
  <c r="BJ151" i="2" s="1"/>
  <c r="BM150" i="2"/>
  <c r="BK150" i="2"/>
  <c r="BI150" i="2"/>
  <c r="BJ150" i="2" s="1"/>
  <c r="BM149" i="2"/>
  <c r="BK149" i="2"/>
  <c r="BI149" i="2"/>
  <c r="BJ149" i="2" s="1"/>
  <c r="BM148" i="2"/>
  <c r="BK148" i="2"/>
  <c r="BI148" i="2"/>
  <c r="BJ148" i="2" s="1"/>
  <c r="BM147" i="2"/>
  <c r="BK147" i="2"/>
  <c r="BI147" i="2"/>
  <c r="BJ147" i="2" s="1"/>
  <c r="BM146" i="2"/>
  <c r="BK146" i="2"/>
  <c r="BI146" i="2"/>
  <c r="BJ146" i="2" s="1"/>
  <c r="BM145" i="2"/>
  <c r="BK145" i="2"/>
  <c r="BI145" i="2"/>
  <c r="BJ145" i="2" s="1"/>
  <c r="BM144" i="2"/>
  <c r="BK144" i="2"/>
  <c r="BI144" i="2"/>
  <c r="BJ144" i="2" s="1"/>
  <c r="BM143" i="2"/>
  <c r="BK143" i="2"/>
  <c r="BI143" i="2"/>
  <c r="BJ143" i="2" s="1"/>
  <c r="BM142" i="2"/>
  <c r="BK142" i="2"/>
  <c r="BI142" i="2"/>
  <c r="BJ142" i="2" s="1"/>
  <c r="BM141" i="2"/>
  <c r="BK141" i="2"/>
  <c r="BI141" i="2"/>
  <c r="BJ141" i="2" s="1"/>
  <c r="BM140" i="2"/>
  <c r="BK140" i="2"/>
  <c r="BI140" i="2"/>
  <c r="BJ140" i="2" s="1"/>
  <c r="BM139" i="2"/>
  <c r="BK139" i="2"/>
  <c r="BI139" i="2"/>
  <c r="BJ139" i="2" s="1"/>
  <c r="BM138" i="2"/>
  <c r="BK138" i="2"/>
  <c r="BI138" i="2"/>
  <c r="BJ138" i="2" s="1"/>
  <c r="BM137" i="2"/>
  <c r="BK137" i="2"/>
  <c r="BI137" i="2"/>
  <c r="BJ137" i="2" s="1"/>
  <c r="BM136" i="2"/>
  <c r="BK136" i="2"/>
  <c r="BI136" i="2"/>
  <c r="BJ136" i="2" s="1"/>
  <c r="BM135" i="2"/>
  <c r="BK135" i="2"/>
  <c r="BI135" i="2"/>
  <c r="BJ135" i="2" s="1"/>
  <c r="BM134" i="2"/>
  <c r="BK134" i="2"/>
  <c r="BI134" i="2"/>
  <c r="BJ134" i="2" s="1"/>
  <c r="BM133" i="2"/>
  <c r="BK133" i="2"/>
  <c r="BI133" i="2"/>
  <c r="BJ133" i="2" s="1"/>
  <c r="BM132" i="2"/>
  <c r="BK132" i="2"/>
  <c r="BI132" i="2"/>
  <c r="BJ132" i="2" s="1"/>
  <c r="BM131" i="2"/>
  <c r="BK131" i="2"/>
  <c r="BI131" i="2"/>
  <c r="BJ131" i="2" s="1"/>
  <c r="BM130" i="2"/>
  <c r="BK130" i="2"/>
  <c r="BI130" i="2"/>
  <c r="BJ130" i="2" s="1"/>
  <c r="BM129" i="2"/>
  <c r="BK129" i="2"/>
  <c r="BI129" i="2"/>
  <c r="BJ129" i="2" s="1"/>
  <c r="BM128" i="2"/>
  <c r="BK128" i="2"/>
  <c r="BI128" i="2"/>
  <c r="BJ128" i="2" s="1"/>
  <c r="BM127" i="2"/>
  <c r="BK127" i="2"/>
  <c r="BI127" i="2"/>
  <c r="BJ127" i="2" s="1"/>
  <c r="BM126" i="2"/>
  <c r="BK126" i="2"/>
  <c r="BI126" i="2"/>
  <c r="BJ126" i="2" s="1"/>
  <c r="BM125" i="2"/>
  <c r="BK125" i="2"/>
  <c r="BI125" i="2"/>
  <c r="BJ125" i="2" s="1"/>
  <c r="BM124" i="2"/>
  <c r="BK124" i="2"/>
  <c r="BI124" i="2"/>
  <c r="BJ124" i="2" s="1"/>
  <c r="BM123" i="2"/>
  <c r="BK123" i="2"/>
  <c r="BI123" i="2"/>
  <c r="BJ123" i="2" s="1"/>
  <c r="BM122" i="2"/>
  <c r="BK122" i="2"/>
  <c r="BI122" i="2"/>
  <c r="BJ122" i="2" s="1"/>
  <c r="BM121" i="2"/>
  <c r="BK121" i="2"/>
  <c r="BI121" i="2"/>
  <c r="BJ121" i="2" s="1"/>
  <c r="BM120" i="2"/>
  <c r="BK120" i="2"/>
  <c r="BI120" i="2"/>
  <c r="BJ120" i="2" s="1"/>
  <c r="BM119" i="2"/>
  <c r="BK119" i="2"/>
  <c r="BI119" i="2"/>
  <c r="BJ119" i="2" s="1"/>
  <c r="BM118" i="2"/>
  <c r="BK118" i="2"/>
  <c r="BI118" i="2"/>
  <c r="BJ118" i="2" s="1"/>
  <c r="BM117" i="2"/>
  <c r="BK117" i="2"/>
  <c r="BI117" i="2"/>
  <c r="BJ117" i="2" s="1"/>
  <c r="BM116" i="2"/>
  <c r="BK116" i="2"/>
  <c r="BI116" i="2"/>
  <c r="BJ116" i="2" s="1"/>
  <c r="BM115" i="2"/>
  <c r="BK115" i="2"/>
  <c r="BI115" i="2"/>
  <c r="BJ115" i="2" s="1"/>
  <c r="BM114" i="2"/>
  <c r="BK114" i="2"/>
  <c r="BI114" i="2"/>
  <c r="BJ114" i="2" s="1"/>
  <c r="BM113" i="2"/>
  <c r="BK113" i="2"/>
  <c r="BI113" i="2"/>
  <c r="BJ113" i="2" s="1"/>
  <c r="BM112" i="2"/>
  <c r="BK112" i="2"/>
  <c r="BI112" i="2"/>
  <c r="BJ112" i="2" s="1"/>
  <c r="BM111" i="2"/>
  <c r="BK111" i="2"/>
  <c r="BI111" i="2"/>
  <c r="BJ111" i="2" s="1"/>
  <c r="BM110" i="2"/>
  <c r="BK110" i="2"/>
  <c r="BI110" i="2"/>
  <c r="BJ110" i="2" s="1"/>
  <c r="BM109" i="2"/>
  <c r="BK109" i="2"/>
  <c r="BI109" i="2"/>
  <c r="BJ109" i="2" s="1"/>
  <c r="BM108" i="2"/>
  <c r="BK108" i="2"/>
  <c r="BI108" i="2"/>
  <c r="BJ108" i="2" s="1"/>
  <c r="BM107" i="2"/>
  <c r="BK107" i="2"/>
  <c r="BI107" i="2"/>
  <c r="BJ107" i="2" s="1"/>
  <c r="BM106" i="2"/>
  <c r="BK106" i="2"/>
  <c r="BI106" i="2"/>
  <c r="BJ106" i="2" s="1"/>
  <c r="BM105" i="2"/>
  <c r="BK105" i="2"/>
  <c r="BI105" i="2"/>
  <c r="BJ105" i="2" s="1"/>
  <c r="BM104" i="2"/>
  <c r="BK104" i="2"/>
  <c r="BI104" i="2"/>
  <c r="BJ104" i="2" s="1"/>
  <c r="BM103" i="2"/>
  <c r="BK103" i="2"/>
  <c r="BI103" i="2"/>
  <c r="BJ103" i="2" s="1"/>
  <c r="BM102" i="2"/>
  <c r="BK102" i="2"/>
  <c r="BI102" i="2"/>
  <c r="BJ102" i="2" s="1"/>
  <c r="BM101" i="2"/>
  <c r="BK101" i="2"/>
  <c r="BI101" i="2"/>
  <c r="BJ101" i="2" s="1"/>
  <c r="BM100" i="2"/>
  <c r="BK100" i="2"/>
  <c r="BI100" i="2"/>
  <c r="BJ100" i="2" s="1"/>
  <c r="BM99" i="2"/>
  <c r="BK99" i="2"/>
  <c r="BI99" i="2"/>
  <c r="BJ99" i="2" s="1"/>
  <c r="BM98" i="2"/>
  <c r="BK98" i="2"/>
  <c r="BI98" i="2"/>
  <c r="BJ98" i="2" s="1"/>
  <c r="BM97" i="2"/>
  <c r="BK97" i="2"/>
  <c r="BI97" i="2"/>
  <c r="BJ97" i="2" s="1"/>
  <c r="BM96" i="2"/>
  <c r="BK96" i="2"/>
  <c r="BI96" i="2"/>
  <c r="BJ96" i="2" s="1"/>
  <c r="BM95" i="2"/>
  <c r="BK95" i="2"/>
  <c r="BI95" i="2"/>
  <c r="BJ95" i="2" s="1"/>
  <c r="BM94" i="2"/>
  <c r="BK94" i="2"/>
  <c r="BI94" i="2"/>
  <c r="BJ94" i="2" s="1"/>
  <c r="BM93" i="2"/>
  <c r="BK93" i="2"/>
  <c r="BI93" i="2"/>
  <c r="BJ93" i="2" s="1"/>
  <c r="BM92" i="2"/>
  <c r="BK92" i="2"/>
  <c r="BI92" i="2"/>
  <c r="BJ92" i="2" s="1"/>
  <c r="BM91" i="2"/>
  <c r="BK91" i="2"/>
  <c r="BI91" i="2"/>
  <c r="BJ91" i="2" s="1"/>
  <c r="BM90" i="2"/>
  <c r="BK90" i="2"/>
  <c r="BI90" i="2"/>
  <c r="BJ90" i="2" s="1"/>
  <c r="BM89" i="2"/>
  <c r="BK89" i="2"/>
  <c r="BI89" i="2"/>
  <c r="BJ89" i="2" s="1"/>
  <c r="BM88" i="2"/>
  <c r="BK88" i="2"/>
  <c r="BI88" i="2"/>
  <c r="BJ88" i="2" s="1"/>
  <c r="BM87" i="2"/>
  <c r="BK87" i="2"/>
  <c r="BI87" i="2"/>
  <c r="BJ87" i="2" s="1"/>
  <c r="BM86" i="2"/>
  <c r="BK86" i="2"/>
  <c r="BI86" i="2"/>
  <c r="BJ86" i="2" s="1"/>
  <c r="BM85" i="2"/>
  <c r="BK85" i="2"/>
  <c r="BI85" i="2"/>
  <c r="BJ85" i="2" s="1"/>
  <c r="BM84" i="2"/>
  <c r="BK84" i="2"/>
  <c r="BI84" i="2"/>
  <c r="BJ84" i="2" s="1"/>
  <c r="BM83" i="2"/>
  <c r="BK83" i="2"/>
  <c r="BI83" i="2"/>
  <c r="BJ83" i="2" s="1"/>
  <c r="BM82" i="2"/>
  <c r="BK82" i="2"/>
  <c r="BI82" i="2"/>
  <c r="BJ82" i="2" s="1"/>
  <c r="BM81" i="2"/>
  <c r="BK81" i="2"/>
  <c r="BI81" i="2"/>
  <c r="BJ81" i="2" s="1"/>
  <c r="BM80" i="2"/>
  <c r="BK80" i="2"/>
  <c r="BI80" i="2"/>
  <c r="BJ80" i="2" s="1"/>
  <c r="BM79" i="2"/>
  <c r="BK79" i="2"/>
  <c r="BI79" i="2"/>
  <c r="BJ79" i="2" s="1"/>
  <c r="BM78" i="2"/>
  <c r="BK78" i="2"/>
  <c r="BI78" i="2"/>
  <c r="BJ78" i="2" s="1"/>
  <c r="BM77" i="2"/>
  <c r="BK77" i="2"/>
  <c r="BI77" i="2"/>
  <c r="BJ77" i="2" s="1"/>
  <c r="BM76" i="2"/>
  <c r="BK76" i="2"/>
  <c r="BI76" i="2"/>
  <c r="BJ76" i="2" s="1"/>
  <c r="BM75" i="2"/>
  <c r="BK75" i="2"/>
  <c r="BI75" i="2"/>
  <c r="BJ75" i="2" s="1"/>
  <c r="BM74" i="2"/>
  <c r="BK74" i="2"/>
  <c r="BI74" i="2"/>
  <c r="BJ74" i="2" s="1"/>
  <c r="BM73" i="2"/>
  <c r="BK73" i="2"/>
  <c r="BI73" i="2"/>
  <c r="BJ73" i="2" s="1"/>
  <c r="BM72" i="2"/>
  <c r="BK72" i="2"/>
  <c r="BI72" i="2"/>
  <c r="BJ72" i="2" s="1"/>
  <c r="BM71" i="2"/>
  <c r="BK71" i="2"/>
  <c r="BI71" i="2"/>
  <c r="BJ71" i="2" s="1"/>
  <c r="BM70" i="2"/>
  <c r="BK70" i="2"/>
  <c r="BI70" i="2"/>
  <c r="BJ70" i="2" s="1"/>
  <c r="BM69" i="2"/>
  <c r="BK69" i="2"/>
  <c r="BI69" i="2"/>
  <c r="BJ69" i="2" s="1"/>
  <c r="BM68" i="2"/>
  <c r="BK68" i="2"/>
  <c r="BI68" i="2"/>
  <c r="BJ68" i="2" s="1"/>
  <c r="BM67" i="2"/>
  <c r="BK67" i="2"/>
  <c r="BI67" i="2"/>
  <c r="BJ67" i="2" s="1"/>
  <c r="BM66" i="2"/>
  <c r="BK66" i="2"/>
  <c r="BI66" i="2"/>
  <c r="BJ66" i="2" s="1"/>
  <c r="BM65" i="2"/>
  <c r="BK65" i="2"/>
  <c r="BI65" i="2"/>
  <c r="BJ65" i="2" s="1"/>
  <c r="BM64" i="2"/>
  <c r="BK64" i="2"/>
  <c r="BI64" i="2"/>
  <c r="BJ64" i="2" s="1"/>
  <c r="BM63" i="2"/>
  <c r="BK63" i="2"/>
  <c r="BI63" i="2"/>
  <c r="BJ63" i="2" s="1"/>
  <c r="BM62" i="2"/>
  <c r="BK62" i="2"/>
  <c r="BI62" i="2"/>
  <c r="BJ62" i="2" s="1"/>
  <c r="BM61" i="2"/>
  <c r="BK61" i="2"/>
  <c r="BI61" i="2"/>
  <c r="BJ61" i="2" s="1"/>
  <c r="BM60" i="2"/>
  <c r="BK60" i="2"/>
  <c r="BI60" i="2"/>
  <c r="BJ60" i="2" s="1"/>
  <c r="BM59" i="2"/>
  <c r="BK59" i="2"/>
  <c r="BI59" i="2"/>
  <c r="BJ59" i="2" s="1"/>
  <c r="BM58" i="2"/>
  <c r="BK58" i="2"/>
  <c r="BI58" i="2"/>
  <c r="BJ58" i="2" s="1"/>
  <c r="BM57" i="2"/>
  <c r="BK57" i="2"/>
  <c r="BI57" i="2"/>
  <c r="BJ57" i="2" s="1"/>
  <c r="BM56" i="2"/>
  <c r="BK56" i="2"/>
  <c r="BI56" i="2"/>
  <c r="BJ56" i="2" s="1"/>
  <c r="BM55" i="2"/>
  <c r="BK55" i="2"/>
  <c r="BI55" i="2"/>
  <c r="BJ55" i="2" s="1"/>
  <c r="BM54" i="2"/>
  <c r="BK54" i="2"/>
  <c r="BI54" i="2"/>
  <c r="BJ54" i="2" s="1"/>
  <c r="BM53" i="2"/>
  <c r="BK53" i="2"/>
  <c r="BI53" i="2"/>
  <c r="BJ53" i="2" s="1"/>
  <c r="BM52" i="2"/>
  <c r="BK52" i="2"/>
  <c r="BI52" i="2"/>
  <c r="BJ52" i="2" s="1"/>
  <c r="BM51" i="2"/>
  <c r="BK51" i="2"/>
  <c r="BI51" i="2"/>
  <c r="BJ51" i="2" s="1"/>
  <c r="BM50" i="2"/>
  <c r="BK50" i="2"/>
  <c r="BI50" i="2"/>
  <c r="BJ50" i="2" s="1"/>
  <c r="BM49" i="2"/>
  <c r="BK49" i="2"/>
  <c r="BI49" i="2"/>
  <c r="BJ49" i="2" s="1"/>
  <c r="BM48" i="2"/>
  <c r="BK48" i="2"/>
  <c r="BI48" i="2"/>
  <c r="BJ48" i="2" s="1"/>
  <c r="BM47" i="2"/>
  <c r="BK47" i="2"/>
  <c r="BI47" i="2"/>
  <c r="BJ47" i="2" s="1"/>
  <c r="BM46" i="2"/>
  <c r="BK46" i="2"/>
  <c r="BI46" i="2"/>
  <c r="BJ46" i="2" s="1"/>
  <c r="BM45" i="2"/>
  <c r="BK45" i="2"/>
  <c r="BI45" i="2"/>
  <c r="BJ45" i="2" s="1"/>
  <c r="BM44" i="2"/>
  <c r="BK44" i="2"/>
  <c r="BI44" i="2"/>
  <c r="BJ44" i="2" s="1"/>
  <c r="BM43" i="2"/>
  <c r="BK43" i="2"/>
  <c r="BI43" i="2"/>
  <c r="BJ43" i="2" s="1"/>
  <c r="BM42" i="2"/>
  <c r="BK42" i="2"/>
  <c r="BI42" i="2"/>
  <c r="BJ42" i="2" s="1"/>
  <c r="BM41" i="2"/>
  <c r="BK41" i="2"/>
  <c r="BI41" i="2"/>
  <c r="BJ41" i="2" s="1"/>
  <c r="BM40" i="2"/>
  <c r="BK40" i="2"/>
  <c r="BI40" i="2"/>
  <c r="BJ40" i="2" s="1"/>
  <c r="BM39" i="2"/>
  <c r="BK39" i="2"/>
  <c r="BI39" i="2"/>
  <c r="BJ39" i="2" s="1"/>
  <c r="BM38" i="2"/>
  <c r="BK38" i="2"/>
  <c r="BI38" i="2"/>
  <c r="BJ38" i="2" s="1"/>
  <c r="BM37" i="2"/>
  <c r="BK37" i="2"/>
  <c r="BI37" i="2"/>
  <c r="BJ37" i="2" s="1"/>
  <c r="BM36" i="2"/>
  <c r="BK36" i="2"/>
  <c r="BI36" i="2"/>
  <c r="BJ36" i="2" s="1"/>
  <c r="BM35" i="2"/>
  <c r="BK35" i="2"/>
  <c r="BI35" i="2"/>
  <c r="BJ35" i="2" s="1"/>
  <c r="BM34" i="2"/>
  <c r="BK34" i="2"/>
  <c r="BI34" i="2"/>
  <c r="BJ34" i="2" s="1"/>
  <c r="BM33" i="2"/>
  <c r="BK33" i="2"/>
  <c r="BI33" i="2"/>
  <c r="BJ33" i="2" s="1"/>
  <c r="BM32" i="2"/>
  <c r="BK32" i="2"/>
  <c r="BI32" i="2"/>
  <c r="BJ32" i="2" s="1"/>
  <c r="BM31" i="2"/>
  <c r="BK31" i="2"/>
  <c r="BI31" i="2"/>
  <c r="BJ31" i="2" s="1"/>
  <c r="BM30" i="2"/>
  <c r="BK30" i="2"/>
  <c r="BI30" i="2"/>
  <c r="BJ30" i="2" s="1"/>
  <c r="BM29" i="2"/>
  <c r="BK29" i="2"/>
  <c r="BI29" i="2"/>
  <c r="BJ29" i="2" s="1"/>
  <c r="BM28" i="2"/>
  <c r="BK28" i="2"/>
  <c r="BI28" i="2"/>
  <c r="BJ28" i="2" s="1"/>
  <c r="BM27" i="2"/>
  <c r="BK27" i="2"/>
  <c r="BI27" i="2"/>
  <c r="BJ27" i="2" s="1"/>
  <c r="BM26" i="2"/>
  <c r="BK26" i="2"/>
  <c r="BI26" i="2"/>
  <c r="BJ26" i="2" s="1"/>
  <c r="BM25" i="2"/>
  <c r="BK25" i="2"/>
  <c r="BI25" i="2"/>
  <c r="BJ25" i="2" s="1"/>
  <c r="BM24" i="2"/>
  <c r="BK24" i="2"/>
  <c r="BI24" i="2"/>
  <c r="BJ24" i="2" s="1"/>
  <c r="BM23" i="2"/>
  <c r="BK23" i="2"/>
  <c r="BI23" i="2"/>
  <c r="BJ23" i="2" s="1"/>
  <c r="BM22" i="2"/>
  <c r="BK22" i="2"/>
  <c r="BI22" i="2"/>
  <c r="BJ22" i="2" s="1"/>
  <c r="BM21" i="2"/>
  <c r="BK21" i="2"/>
  <c r="BI21" i="2"/>
  <c r="BJ21" i="2" s="1"/>
  <c r="BM20" i="2"/>
  <c r="BK20" i="2"/>
  <c r="BI20" i="2"/>
  <c r="BJ20" i="2" s="1"/>
  <c r="BM19" i="2"/>
  <c r="BK19" i="2"/>
  <c r="BI19" i="2"/>
  <c r="BJ19" i="2" s="1"/>
  <c r="BM18" i="2"/>
  <c r="BK18" i="2"/>
  <c r="BI18" i="2"/>
  <c r="BJ18" i="2" s="1"/>
  <c r="BM17" i="2"/>
  <c r="BK17" i="2"/>
  <c r="BI17" i="2"/>
  <c r="BJ17" i="2" s="1"/>
  <c r="BM16" i="2"/>
  <c r="BK16" i="2"/>
  <c r="BI16" i="2"/>
  <c r="BJ16" i="2" s="1"/>
  <c r="BM15" i="2"/>
  <c r="BK15" i="2"/>
  <c r="BI15" i="2"/>
  <c r="BJ15" i="2" s="1"/>
  <c r="BM14" i="2"/>
  <c r="BK14" i="2"/>
  <c r="BI14" i="2"/>
  <c r="BJ14" i="2" s="1"/>
  <c r="BM13" i="2"/>
  <c r="BK13" i="2"/>
  <c r="BI13" i="2"/>
  <c r="BJ13" i="2" s="1"/>
  <c r="BM12" i="2"/>
  <c r="BK12" i="2"/>
  <c r="BI12" i="2"/>
  <c r="BJ12" i="2" s="1"/>
  <c r="BM11" i="2"/>
  <c r="BK11" i="2"/>
  <c r="BI11" i="2"/>
  <c r="BJ11" i="2" s="1"/>
  <c r="BM10" i="2"/>
  <c r="BK10" i="2"/>
  <c r="BI10" i="2"/>
  <c r="BJ10" i="2" s="1"/>
  <c r="BM9" i="2"/>
  <c r="BK9" i="2"/>
  <c r="BI9" i="2"/>
  <c r="BJ9" i="2" s="1"/>
  <c r="BM8" i="2"/>
  <c r="BK8" i="2"/>
  <c r="BI8" i="2"/>
  <c r="BJ8" i="2" s="1"/>
  <c r="BM7" i="2"/>
  <c r="BK7" i="2"/>
  <c r="BI7" i="2"/>
  <c r="BJ7" i="2" s="1"/>
  <c r="BM6" i="2"/>
  <c r="BK6" i="2"/>
  <c r="BI6" i="2"/>
  <c r="BJ6" i="2" s="1"/>
  <c r="BM5" i="2"/>
  <c r="BK5" i="2"/>
  <c r="BI5" i="2"/>
  <c r="BJ5" i="2" s="1"/>
  <c r="AZ217" i="2"/>
  <c r="AX217" i="2"/>
  <c r="AV217" i="2"/>
  <c r="AW217" i="2" s="1"/>
  <c r="AZ216" i="2"/>
  <c r="AX216" i="2"/>
  <c r="AV216" i="2"/>
  <c r="AW216" i="2" s="1"/>
  <c r="AZ215" i="2"/>
  <c r="AX215" i="2"/>
  <c r="AW215" i="2"/>
  <c r="AV215" i="2"/>
  <c r="AZ214" i="2"/>
  <c r="AX214" i="2"/>
  <c r="AV214" i="2"/>
  <c r="AW214" i="2" s="1"/>
  <c r="AZ213" i="2"/>
  <c r="AX213" i="2"/>
  <c r="AV213" i="2"/>
  <c r="AW213" i="2" s="1"/>
  <c r="AZ212" i="2"/>
  <c r="AX212" i="2"/>
  <c r="AV212" i="2"/>
  <c r="AW212" i="2" s="1"/>
  <c r="AZ211" i="2"/>
  <c r="AX211" i="2"/>
  <c r="AW211" i="2"/>
  <c r="AV211" i="2"/>
  <c r="AZ210" i="2"/>
  <c r="AX210" i="2"/>
  <c r="AV210" i="2"/>
  <c r="AW210" i="2" s="1"/>
  <c r="AZ209" i="2"/>
  <c r="AX209" i="2"/>
  <c r="AV209" i="2"/>
  <c r="AW209" i="2" s="1"/>
  <c r="AZ208" i="2"/>
  <c r="AX208" i="2"/>
  <c r="AV208" i="2"/>
  <c r="AW208" i="2" s="1"/>
  <c r="AZ207" i="2"/>
  <c r="AX207" i="2"/>
  <c r="AW207" i="2"/>
  <c r="AV207" i="2"/>
  <c r="AZ206" i="2"/>
  <c r="AX206" i="2"/>
  <c r="AV206" i="2"/>
  <c r="AW206" i="2" s="1"/>
  <c r="AZ205" i="2"/>
  <c r="AX205" i="2"/>
  <c r="AV205" i="2"/>
  <c r="AW205" i="2" s="1"/>
  <c r="AZ204" i="2"/>
  <c r="AX204" i="2"/>
  <c r="AV204" i="2"/>
  <c r="AW204" i="2" s="1"/>
  <c r="AZ203" i="2"/>
  <c r="AX203" i="2"/>
  <c r="AW203" i="2"/>
  <c r="AV203" i="2"/>
  <c r="AZ202" i="2"/>
  <c r="AX202" i="2"/>
  <c r="AV202" i="2"/>
  <c r="AW202" i="2" s="1"/>
  <c r="AZ201" i="2"/>
  <c r="AX201" i="2"/>
  <c r="AV201" i="2"/>
  <c r="AW201" i="2" s="1"/>
  <c r="AZ200" i="2"/>
  <c r="AX200" i="2"/>
  <c r="AV200" i="2"/>
  <c r="AW200" i="2" s="1"/>
  <c r="AZ199" i="2"/>
  <c r="AX199" i="2"/>
  <c r="AW199" i="2"/>
  <c r="AV199" i="2"/>
  <c r="AZ198" i="2"/>
  <c r="AX198" i="2"/>
  <c r="AV198" i="2"/>
  <c r="AW198" i="2" s="1"/>
  <c r="AZ197" i="2"/>
  <c r="AX197" i="2"/>
  <c r="AV197" i="2"/>
  <c r="AW197" i="2" s="1"/>
  <c r="AZ196" i="2"/>
  <c r="AX196" i="2"/>
  <c r="AV196" i="2"/>
  <c r="AW196" i="2" s="1"/>
  <c r="AZ195" i="2"/>
  <c r="AX195" i="2"/>
  <c r="AW195" i="2"/>
  <c r="AV195" i="2"/>
  <c r="AZ194" i="2"/>
  <c r="AX194" i="2"/>
  <c r="AV194" i="2"/>
  <c r="AW194" i="2" s="1"/>
  <c r="AZ193" i="2"/>
  <c r="AX193" i="2"/>
  <c r="AV193" i="2"/>
  <c r="AW193" i="2" s="1"/>
  <c r="AZ192" i="2"/>
  <c r="AX192" i="2"/>
  <c r="AV192" i="2"/>
  <c r="AW192" i="2" s="1"/>
  <c r="AZ191" i="2"/>
  <c r="AX191" i="2"/>
  <c r="AV191" i="2"/>
  <c r="AW191" i="2" s="1"/>
  <c r="AZ190" i="2"/>
  <c r="AX190" i="2"/>
  <c r="AV190" i="2"/>
  <c r="AW190" i="2" s="1"/>
  <c r="AZ189" i="2"/>
  <c r="AX189" i="2"/>
  <c r="AV189" i="2"/>
  <c r="AW189" i="2" s="1"/>
  <c r="AZ188" i="2"/>
  <c r="AX188" i="2"/>
  <c r="AV188" i="2"/>
  <c r="AW188" i="2" s="1"/>
  <c r="AZ187" i="2"/>
  <c r="AX187" i="2"/>
  <c r="AV187" i="2"/>
  <c r="AW187" i="2" s="1"/>
  <c r="AZ186" i="2"/>
  <c r="AX186" i="2"/>
  <c r="AV186" i="2"/>
  <c r="AW186" i="2" s="1"/>
  <c r="AZ185" i="2"/>
  <c r="AX185" i="2"/>
  <c r="AV185" i="2"/>
  <c r="AW185" i="2" s="1"/>
  <c r="AZ184" i="2"/>
  <c r="AX184" i="2"/>
  <c r="AV184" i="2"/>
  <c r="AW184" i="2" s="1"/>
  <c r="AZ183" i="2"/>
  <c r="AX183" i="2"/>
  <c r="AW183" i="2"/>
  <c r="AV183" i="2"/>
  <c r="AZ182" i="2"/>
  <c r="AX182" i="2"/>
  <c r="AV182" i="2"/>
  <c r="AW182" i="2" s="1"/>
  <c r="AZ181" i="2"/>
  <c r="AX181" i="2"/>
  <c r="AV181" i="2"/>
  <c r="AW181" i="2" s="1"/>
  <c r="AZ180" i="2"/>
  <c r="AX180" i="2"/>
  <c r="AV180" i="2"/>
  <c r="AW180" i="2" s="1"/>
  <c r="AZ179" i="2"/>
  <c r="AX179" i="2"/>
  <c r="AW179" i="2"/>
  <c r="AV179" i="2"/>
  <c r="AZ178" i="2"/>
  <c r="AX178" i="2"/>
  <c r="AV178" i="2"/>
  <c r="AW178" i="2" s="1"/>
  <c r="AZ177" i="2"/>
  <c r="AX177" i="2"/>
  <c r="AV177" i="2"/>
  <c r="AW177" i="2" s="1"/>
  <c r="AZ176" i="2"/>
  <c r="AX176" i="2"/>
  <c r="AV176" i="2"/>
  <c r="AW176" i="2" s="1"/>
  <c r="AZ175" i="2"/>
  <c r="AX175" i="2"/>
  <c r="AV175" i="2"/>
  <c r="AW175" i="2" s="1"/>
  <c r="AZ174" i="2"/>
  <c r="AX174" i="2"/>
  <c r="AV174" i="2"/>
  <c r="AW174" i="2" s="1"/>
  <c r="AZ173" i="2"/>
  <c r="AX173" i="2"/>
  <c r="AV173" i="2"/>
  <c r="AW173" i="2" s="1"/>
  <c r="AZ172" i="2"/>
  <c r="AX172" i="2"/>
  <c r="AV172" i="2"/>
  <c r="AW172" i="2" s="1"/>
  <c r="AZ171" i="2"/>
  <c r="AX171" i="2"/>
  <c r="AV171" i="2"/>
  <c r="AW171" i="2" s="1"/>
  <c r="AZ170" i="2"/>
  <c r="AX170" i="2"/>
  <c r="AV170" i="2"/>
  <c r="AW170" i="2" s="1"/>
  <c r="AZ169" i="2"/>
  <c r="AX169" i="2"/>
  <c r="AV169" i="2"/>
  <c r="AW169" i="2" s="1"/>
  <c r="AZ168" i="2"/>
  <c r="AX168" i="2"/>
  <c r="AV168" i="2"/>
  <c r="AW168" i="2" s="1"/>
  <c r="AZ167" i="2"/>
  <c r="AX167" i="2"/>
  <c r="AW167" i="2"/>
  <c r="AV167" i="2"/>
  <c r="AZ166" i="2"/>
  <c r="AX166" i="2"/>
  <c r="AV166" i="2"/>
  <c r="AW166" i="2" s="1"/>
  <c r="AZ165" i="2"/>
  <c r="AX165" i="2"/>
  <c r="AV165" i="2"/>
  <c r="AW165" i="2" s="1"/>
  <c r="AZ164" i="2"/>
  <c r="AX164" i="2"/>
  <c r="AV164" i="2"/>
  <c r="AW164" i="2" s="1"/>
  <c r="AZ163" i="2"/>
  <c r="AX163" i="2"/>
  <c r="AW163" i="2"/>
  <c r="AV163" i="2"/>
  <c r="AZ162" i="2"/>
  <c r="AX162" i="2"/>
  <c r="AV162" i="2"/>
  <c r="AW162" i="2" s="1"/>
  <c r="AZ161" i="2"/>
  <c r="AX161" i="2"/>
  <c r="AV161" i="2"/>
  <c r="AW161" i="2" s="1"/>
  <c r="AZ160" i="2"/>
  <c r="AX160" i="2"/>
  <c r="AV160" i="2"/>
  <c r="AW160" i="2" s="1"/>
  <c r="AZ159" i="2"/>
  <c r="AX159" i="2"/>
  <c r="AV159" i="2"/>
  <c r="AW159" i="2" s="1"/>
  <c r="AZ158" i="2"/>
  <c r="AX158" i="2"/>
  <c r="AV158" i="2"/>
  <c r="AW158" i="2" s="1"/>
  <c r="AZ157" i="2"/>
  <c r="AX157" i="2"/>
  <c r="AV157" i="2"/>
  <c r="AW157" i="2" s="1"/>
  <c r="AZ156" i="2"/>
  <c r="AX156" i="2"/>
  <c r="AV156" i="2"/>
  <c r="AW156" i="2" s="1"/>
  <c r="AZ155" i="2"/>
  <c r="AX155" i="2"/>
  <c r="AV155" i="2"/>
  <c r="AW155" i="2" s="1"/>
  <c r="AZ154" i="2"/>
  <c r="AX154" i="2"/>
  <c r="AV154" i="2"/>
  <c r="AW154" i="2" s="1"/>
  <c r="AZ153" i="2"/>
  <c r="AX153" i="2"/>
  <c r="AV153" i="2"/>
  <c r="AW153" i="2" s="1"/>
  <c r="AZ152" i="2"/>
  <c r="AX152" i="2"/>
  <c r="AV152" i="2"/>
  <c r="AW152" i="2" s="1"/>
  <c r="AZ151" i="2"/>
  <c r="AX151" i="2"/>
  <c r="AV151" i="2"/>
  <c r="AW151" i="2" s="1"/>
  <c r="AZ150" i="2"/>
  <c r="AX150" i="2"/>
  <c r="AV150" i="2"/>
  <c r="AW150" i="2" s="1"/>
  <c r="AZ149" i="2"/>
  <c r="AX149" i="2"/>
  <c r="AV149" i="2"/>
  <c r="AW149" i="2" s="1"/>
  <c r="AZ148" i="2"/>
  <c r="AX148" i="2"/>
  <c r="AV148" i="2"/>
  <c r="AW148" i="2" s="1"/>
  <c r="AZ147" i="2"/>
  <c r="AX147" i="2"/>
  <c r="AW147" i="2"/>
  <c r="AV147" i="2"/>
  <c r="AZ146" i="2"/>
  <c r="AX146" i="2"/>
  <c r="AV146" i="2"/>
  <c r="AW146" i="2" s="1"/>
  <c r="AZ145" i="2"/>
  <c r="AX145" i="2"/>
  <c r="AV145" i="2"/>
  <c r="AW145" i="2" s="1"/>
  <c r="AZ144" i="2"/>
  <c r="AX144" i="2"/>
  <c r="AV144" i="2"/>
  <c r="AW144" i="2" s="1"/>
  <c r="AZ143" i="2"/>
  <c r="AX143" i="2"/>
  <c r="AV143" i="2"/>
  <c r="AW143" i="2" s="1"/>
  <c r="AZ142" i="2"/>
  <c r="AX142" i="2"/>
  <c r="AV142" i="2"/>
  <c r="AW142" i="2" s="1"/>
  <c r="AZ141" i="2"/>
  <c r="AX141" i="2"/>
  <c r="AV141" i="2"/>
  <c r="AW141" i="2" s="1"/>
  <c r="AZ140" i="2"/>
  <c r="AX140" i="2"/>
  <c r="AV140" i="2"/>
  <c r="AW140" i="2" s="1"/>
  <c r="AZ139" i="2"/>
  <c r="AX139" i="2"/>
  <c r="AV139" i="2"/>
  <c r="AW139" i="2" s="1"/>
  <c r="AZ138" i="2"/>
  <c r="AX138" i="2"/>
  <c r="AV138" i="2"/>
  <c r="AW138" i="2" s="1"/>
  <c r="AZ137" i="2"/>
  <c r="AX137" i="2"/>
  <c r="AV137" i="2"/>
  <c r="AW137" i="2" s="1"/>
  <c r="AZ136" i="2"/>
  <c r="AX136" i="2"/>
  <c r="AV136" i="2"/>
  <c r="AW136" i="2" s="1"/>
  <c r="AZ135" i="2"/>
  <c r="AX135" i="2"/>
  <c r="AV135" i="2"/>
  <c r="AW135" i="2" s="1"/>
  <c r="AZ134" i="2"/>
  <c r="AX134" i="2"/>
  <c r="AV134" i="2"/>
  <c r="AW134" i="2" s="1"/>
  <c r="AZ133" i="2"/>
  <c r="AX133" i="2"/>
  <c r="AV133" i="2"/>
  <c r="AW133" i="2" s="1"/>
  <c r="AZ132" i="2"/>
  <c r="AX132" i="2"/>
  <c r="AV132" i="2"/>
  <c r="AW132" i="2" s="1"/>
  <c r="AZ131" i="2"/>
  <c r="AX131" i="2"/>
  <c r="AW131" i="2"/>
  <c r="AV131" i="2"/>
  <c r="AZ130" i="2"/>
  <c r="AX130" i="2"/>
  <c r="AV130" i="2"/>
  <c r="AW130" i="2" s="1"/>
  <c r="AZ129" i="2"/>
  <c r="AX129" i="2"/>
  <c r="AV129" i="2"/>
  <c r="AW129" i="2" s="1"/>
  <c r="AZ128" i="2"/>
  <c r="AX128" i="2"/>
  <c r="AV128" i="2"/>
  <c r="AW128" i="2" s="1"/>
  <c r="AZ127" i="2"/>
  <c r="AX127" i="2"/>
  <c r="AV127" i="2"/>
  <c r="AW127" i="2" s="1"/>
  <c r="AZ126" i="2"/>
  <c r="AX126" i="2"/>
  <c r="AV126" i="2"/>
  <c r="AW126" i="2" s="1"/>
  <c r="AZ125" i="2"/>
  <c r="AX125" i="2"/>
  <c r="AV125" i="2"/>
  <c r="AW125" i="2" s="1"/>
  <c r="AZ124" i="2"/>
  <c r="AX124" i="2"/>
  <c r="AV124" i="2"/>
  <c r="AW124" i="2" s="1"/>
  <c r="AZ123" i="2"/>
  <c r="AX123" i="2"/>
  <c r="AV123" i="2"/>
  <c r="AW123" i="2" s="1"/>
  <c r="AZ122" i="2"/>
  <c r="AX122" i="2"/>
  <c r="AV122" i="2"/>
  <c r="AW122" i="2" s="1"/>
  <c r="AZ121" i="2"/>
  <c r="AX121" i="2"/>
  <c r="AV121" i="2"/>
  <c r="AW121" i="2" s="1"/>
  <c r="AZ120" i="2"/>
  <c r="AX120" i="2"/>
  <c r="AV120" i="2"/>
  <c r="AW120" i="2" s="1"/>
  <c r="AZ119" i="2"/>
  <c r="AX119" i="2"/>
  <c r="AV119" i="2"/>
  <c r="AW119" i="2" s="1"/>
  <c r="AZ118" i="2"/>
  <c r="AX118" i="2"/>
  <c r="AV118" i="2"/>
  <c r="AW118" i="2" s="1"/>
  <c r="AZ117" i="2"/>
  <c r="AX117" i="2"/>
  <c r="AV117" i="2"/>
  <c r="AW117" i="2" s="1"/>
  <c r="AZ116" i="2"/>
  <c r="AX116" i="2"/>
  <c r="AV116" i="2"/>
  <c r="AW116" i="2" s="1"/>
  <c r="AZ115" i="2"/>
  <c r="AX115" i="2"/>
  <c r="AV115" i="2"/>
  <c r="AW115" i="2" s="1"/>
  <c r="AZ114" i="2"/>
  <c r="AX114" i="2"/>
  <c r="AV114" i="2"/>
  <c r="AW114" i="2" s="1"/>
  <c r="AZ113" i="2"/>
  <c r="AX113" i="2"/>
  <c r="AV113" i="2"/>
  <c r="AW113" i="2" s="1"/>
  <c r="AZ112" i="2"/>
  <c r="AX112" i="2"/>
  <c r="AV112" i="2"/>
  <c r="AW112" i="2" s="1"/>
  <c r="AZ111" i="2"/>
  <c r="AX111" i="2"/>
  <c r="AV111" i="2"/>
  <c r="AW111" i="2" s="1"/>
  <c r="AZ110" i="2"/>
  <c r="AX110" i="2"/>
  <c r="AV110" i="2"/>
  <c r="AW110" i="2" s="1"/>
  <c r="AZ109" i="2"/>
  <c r="AX109" i="2"/>
  <c r="AV109" i="2"/>
  <c r="AW109" i="2" s="1"/>
  <c r="AZ108" i="2"/>
  <c r="AX108" i="2"/>
  <c r="AV108" i="2"/>
  <c r="AW108" i="2" s="1"/>
  <c r="AZ107" i="2"/>
  <c r="AX107" i="2"/>
  <c r="AV107" i="2"/>
  <c r="AW107" i="2" s="1"/>
  <c r="AZ106" i="2"/>
  <c r="AX106" i="2"/>
  <c r="AV106" i="2"/>
  <c r="AW106" i="2" s="1"/>
  <c r="AZ105" i="2"/>
  <c r="AX105" i="2"/>
  <c r="AV105" i="2"/>
  <c r="AW105" i="2" s="1"/>
  <c r="AZ104" i="2"/>
  <c r="AX104" i="2"/>
  <c r="AV104" i="2"/>
  <c r="AW104" i="2" s="1"/>
  <c r="AZ103" i="2"/>
  <c r="AX103" i="2"/>
  <c r="AV103" i="2"/>
  <c r="AW103" i="2" s="1"/>
  <c r="AZ102" i="2"/>
  <c r="AX102" i="2"/>
  <c r="AV102" i="2"/>
  <c r="AW102" i="2" s="1"/>
  <c r="AZ101" i="2"/>
  <c r="AX101" i="2"/>
  <c r="AV101" i="2"/>
  <c r="AW101" i="2" s="1"/>
  <c r="AZ100" i="2"/>
  <c r="AX100" i="2"/>
  <c r="AV100" i="2"/>
  <c r="AW100" i="2" s="1"/>
  <c r="AZ99" i="2"/>
  <c r="AX99" i="2"/>
  <c r="AV99" i="2"/>
  <c r="AW99" i="2" s="1"/>
  <c r="AZ98" i="2"/>
  <c r="AX98" i="2"/>
  <c r="AV98" i="2"/>
  <c r="AW98" i="2" s="1"/>
  <c r="AZ97" i="2"/>
  <c r="AX97" i="2"/>
  <c r="AV97" i="2"/>
  <c r="AW97" i="2" s="1"/>
  <c r="AZ96" i="2"/>
  <c r="AX96" i="2"/>
  <c r="AV96" i="2"/>
  <c r="AW96" i="2" s="1"/>
  <c r="AZ95" i="2"/>
  <c r="AX95" i="2"/>
  <c r="AV95" i="2"/>
  <c r="AW95" i="2" s="1"/>
  <c r="AZ94" i="2"/>
  <c r="AX94" i="2"/>
  <c r="AV94" i="2"/>
  <c r="AW94" i="2" s="1"/>
  <c r="AZ93" i="2"/>
  <c r="AX93" i="2"/>
  <c r="AV93" i="2"/>
  <c r="AW93" i="2" s="1"/>
  <c r="AZ92" i="2"/>
  <c r="AX92" i="2"/>
  <c r="AV92" i="2"/>
  <c r="AW92" i="2" s="1"/>
  <c r="AZ91" i="2"/>
  <c r="AX91" i="2"/>
  <c r="AV91" i="2"/>
  <c r="AW91" i="2" s="1"/>
  <c r="AZ90" i="2"/>
  <c r="AX90" i="2"/>
  <c r="AV90" i="2"/>
  <c r="AW90" i="2" s="1"/>
  <c r="AZ89" i="2"/>
  <c r="AX89" i="2"/>
  <c r="AV89" i="2"/>
  <c r="AW89" i="2" s="1"/>
  <c r="AZ88" i="2"/>
  <c r="AX88" i="2"/>
  <c r="AV88" i="2"/>
  <c r="AW88" i="2" s="1"/>
  <c r="AZ87" i="2"/>
  <c r="AX87" i="2"/>
  <c r="AV87" i="2"/>
  <c r="AW87" i="2" s="1"/>
  <c r="AZ86" i="2"/>
  <c r="AX86" i="2"/>
  <c r="AV86" i="2"/>
  <c r="AW86" i="2" s="1"/>
  <c r="AZ85" i="2"/>
  <c r="AX85" i="2"/>
  <c r="AV85" i="2"/>
  <c r="AW85" i="2" s="1"/>
  <c r="AZ84" i="2"/>
  <c r="AX84" i="2"/>
  <c r="AV84" i="2"/>
  <c r="AW84" i="2" s="1"/>
  <c r="AZ83" i="2"/>
  <c r="AX83" i="2"/>
  <c r="AV83" i="2"/>
  <c r="AW83" i="2" s="1"/>
  <c r="AZ82" i="2"/>
  <c r="AX82" i="2"/>
  <c r="AV82" i="2"/>
  <c r="AW82" i="2" s="1"/>
  <c r="AZ81" i="2"/>
  <c r="AX81" i="2"/>
  <c r="AV81" i="2"/>
  <c r="AW81" i="2" s="1"/>
  <c r="AZ80" i="2"/>
  <c r="AX80" i="2"/>
  <c r="AV80" i="2"/>
  <c r="AW80" i="2" s="1"/>
  <c r="AZ79" i="2"/>
  <c r="AX79" i="2"/>
  <c r="AV79" i="2"/>
  <c r="AW79" i="2" s="1"/>
  <c r="AZ78" i="2"/>
  <c r="AX78" i="2"/>
  <c r="AV78" i="2"/>
  <c r="AW78" i="2" s="1"/>
  <c r="AZ77" i="2"/>
  <c r="AX77" i="2"/>
  <c r="AV77" i="2"/>
  <c r="AW77" i="2" s="1"/>
  <c r="AZ76" i="2"/>
  <c r="AX76" i="2"/>
  <c r="AV76" i="2"/>
  <c r="AW76" i="2" s="1"/>
  <c r="AZ75" i="2"/>
  <c r="AX75" i="2"/>
  <c r="AV75" i="2"/>
  <c r="AW75" i="2" s="1"/>
  <c r="AZ74" i="2"/>
  <c r="AX74" i="2"/>
  <c r="AV74" i="2"/>
  <c r="AW74" i="2" s="1"/>
  <c r="AZ73" i="2"/>
  <c r="AX73" i="2"/>
  <c r="AV73" i="2"/>
  <c r="AW73" i="2" s="1"/>
  <c r="AZ72" i="2"/>
  <c r="AX72" i="2"/>
  <c r="AV72" i="2"/>
  <c r="AW72" i="2" s="1"/>
  <c r="AZ71" i="2"/>
  <c r="AX71" i="2"/>
  <c r="AV71" i="2"/>
  <c r="AW71" i="2" s="1"/>
  <c r="AZ70" i="2"/>
  <c r="AX70" i="2"/>
  <c r="AV70" i="2"/>
  <c r="AW70" i="2" s="1"/>
  <c r="AZ69" i="2"/>
  <c r="AX69" i="2"/>
  <c r="AV69" i="2"/>
  <c r="AW69" i="2" s="1"/>
  <c r="AZ68" i="2"/>
  <c r="AX68" i="2"/>
  <c r="AV68" i="2"/>
  <c r="AW68" i="2" s="1"/>
  <c r="AZ67" i="2"/>
  <c r="AX67" i="2"/>
  <c r="AV67" i="2"/>
  <c r="AW67" i="2" s="1"/>
  <c r="AZ66" i="2"/>
  <c r="AX66" i="2"/>
  <c r="AV66" i="2"/>
  <c r="AW66" i="2" s="1"/>
  <c r="AZ65" i="2"/>
  <c r="AX65" i="2"/>
  <c r="AV65" i="2"/>
  <c r="AW65" i="2" s="1"/>
  <c r="AZ64" i="2"/>
  <c r="AX64" i="2"/>
  <c r="AV64" i="2"/>
  <c r="AW64" i="2" s="1"/>
  <c r="AZ63" i="2"/>
  <c r="AX63" i="2"/>
  <c r="AV63" i="2"/>
  <c r="AW63" i="2" s="1"/>
  <c r="AZ62" i="2"/>
  <c r="AX62" i="2"/>
  <c r="AV62" i="2"/>
  <c r="AW62" i="2" s="1"/>
  <c r="AZ61" i="2"/>
  <c r="AX61" i="2"/>
  <c r="AV61" i="2"/>
  <c r="AW61" i="2" s="1"/>
  <c r="AZ60" i="2"/>
  <c r="AX60" i="2"/>
  <c r="AV60" i="2"/>
  <c r="AW60" i="2" s="1"/>
  <c r="AZ59" i="2"/>
  <c r="AX59" i="2"/>
  <c r="AV59" i="2"/>
  <c r="AW59" i="2" s="1"/>
  <c r="AZ58" i="2"/>
  <c r="AX58" i="2"/>
  <c r="AV58" i="2"/>
  <c r="AW58" i="2" s="1"/>
  <c r="AZ57" i="2"/>
  <c r="AX57" i="2"/>
  <c r="AV57" i="2"/>
  <c r="AW57" i="2" s="1"/>
  <c r="AZ56" i="2"/>
  <c r="AX56" i="2"/>
  <c r="AV56" i="2"/>
  <c r="AW56" i="2" s="1"/>
  <c r="AZ55" i="2"/>
  <c r="AX55" i="2"/>
  <c r="AV55" i="2"/>
  <c r="AW55" i="2" s="1"/>
  <c r="AZ54" i="2"/>
  <c r="AX54" i="2"/>
  <c r="AV54" i="2"/>
  <c r="AW54" i="2" s="1"/>
  <c r="AZ53" i="2"/>
  <c r="AX53" i="2"/>
  <c r="AV53" i="2"/>
  <c r="AW53" i="2" s="1"/>
  <c r="AZ52" i="2"/>
  <c r="AX52" i="2"/>
  <c r="AV52" i="2"/>
  <c r="AW52" i="2" s="1"/>
  <c r="AZ51" i="2"/>
  <c r="AX51" i="2"/>
  <c r="AV51" i="2"/>
  <c r="AW51" i="2" s="1"/>
  <c r="AZ50" i="2"/>
  <c r="AX50" i="2"/>
  <c r="AV50" i="2"/>
  <c r="AW50" i="2" s="1"/>
  <c r="AZ49" i="2"/>
  <c r="AX49" i="2"/>
  <c r="AV49" i="2"/>
  <c r="AW49" i="2" s="1"/>
  <c r="AZ48" i="2"/>
  <c r="AX48" i="2"/>
  <c r="AV48" i="2"/>
  <c r="AW48" i="2" s="1"/>
  <c r="AZ47" i="2"/>
  <c r="AX47" i="2"/>
  <c r="AV47" i="2"/>
  <c r="AW47" i="2" s="1"/>
  <c r="AZ46" i="2"/>
  <c r="AX46" i="2"/>
  <c r="AV46" i="2"/>
  <c r="AW46" i="2" s="1"/>
  <c r="AZ45" i="2"/>
  <c r="AX45" i="2"/>
  <c r="AV45" i="2"/>
  <c r="AW45" i="2" s="1"/>
  <c r="AZ44" i="2"/>
  <c r="AX44" i="2"/>
  <c r="AV44" i="2"/>
  <c r="AW44" i="2" s="1"/>
  <c r="AZ43" i="2"/>
  <c r="AX43" i="2"/>
  <c r="AV43" i="2"/>
  <c r="AW43" i="2" s="1"/>
  <c r="AZ42" i="2"/>
  <c r="AX42" i="2"/>
  <c r="AV42" i="2"/>
  <c r="AW42" i="2" s="1"/>
  <c r="AZ41" i="2"/>
  <c r="AX41" i="2"/>
  <c r="AV41" i="2"/>
  <c r="AW41" i="2" s="1"/>
  <c r="AZ40" i="2"/>
  <c r="AX40" i="2"/>
  <c r="AV40" i="2"/>
  <c r="AW40" i="2" s="1"/>
  <c r="AZ39" i="2"/>
  <c r="AX39" i="2"/>
  <c r="AV39" i="2"/>
  <c r="AW39" i="2" s="1"/>
  <c r="AZ38" i="2"/>
  <c r="AX38" i="2"/>
  <c r="AV38" i="2"/>
  <c r="AW38" i="2" s="1"/>
  <c r="AZ37" i="2"/>
  <c r="AX37" i="2"/>
  <c r="AV37" i="2"/>
  <c r="AW37" i="2" s="1"/>
  <c r="AZ36" i="2"/>
  <c r="AX36" i="2"/>
  <c r="AV36" i="2"/>
  <c r="AW36" i="2" s="1"/>
  <c r="AZ35" i="2"/>
  <c r="AX35" i="2"/>
  <c r="AV35" i="2"/>
  <c r="AW35" i="2" s="1"/>
  <c r="AZ34" i="2"/>
  <c r="AX34" i="2"/>
  <c r="AV34" i="2"/>
  <c r="AW34" i="2" s="1"/>
  <c r="AZ33" i="2"/>
  <c r="AX33" i="2"/>
  <c r="AV33" i="2"/>
  <c r="AW33" i="2" s="1"/>
  <c r="AZ32" i="2"/>
  <c r="AX32" i="2"/>
  <c r="AV32" i="2"/>
  <c r="AW32" i="2" s="1"/>
  <c r="AZ31" i="2"/>
  <c r="AX31" i="2"/>
  <c r="AV31" i="2"/>
  <c r="AW31" i="2" s="1"/>
  <c r="AZ30" i="2"/>
  <c r="AX30" i="2"/>
  <c r="AV30" i="2"/>
  <c r="AW30" i="2" s="1"/>
  <c r="AZ29" i="2"/>
  <c r="AX29" i="2"/>
  <c r="AV29" i="2"/>
  <c r="AW29" i="2" s="1"/>
  <c r="AZ28" i="2"/>
  <c r="AX28" i="2"/>
  <c r="AV28" i="2"/>
  <c r="AW28" i="2" s="1"/>
  <c r="AZ27" i="2"/>
  <c r="AX27" i="2"/>
  <c r="AV27" i="2"/>
  <c r="AW27" i="2" s="1"/>
  <c r="AZ26" i="2"/>
  <c r="AX26" i="2"/>
  <c r="AV26" i="2"/>
  <c r="AW26" i="2" s="1"/>
  <c r="AZ25" i="2"/>
  <c r="AX25" i="2"/>
  <c r="AV25" i="2"/>
  <c r="AW25" i="2" s="1"/>
  <c r="AZ24" i="2"/>
  <c r="AX24" i="2"/>
  <c r="AV24" i="2"/>
  <c r="AW24" i="2" s="1"/>
  <c r="AZ23" i="2"/>
  <c r="AX23" i="2"/>
  <c r="AV23" i="2"/>
  <c r="AW23" i="2" s="1"/>
  <c r="AZ22" i="2"/>
  <c r="AX22" i="2"/>
  <c r="AV22" i="2"/>
  <c r="AW22" i="2" s="1"/>
  <c r="AZ21" i="2"/>
  <c r="AX21" i="2"/>
  <c r="AV21" i="2"/>
  <c r="AW21" i="2" s="1"/>
  <c r="AZ20" i="2"/>
  <c r="AX20" i="2"/>
  <c r="AV20" i="2"/>
  <c r="AW20" i="2" s="1"/>
  <c r="AZ19" i="2"/>
  <c r="AX19" i="2"/>
  <c r="AV19" i="2"/>
  <c r="AW19" i="2" s="1"/>
  <c r="AZ18" i="2"/>
  <c r="AX18" i="2"/>
  <c r="AV18" i="2"/>
  <c r="AW18" i="2" s="1"/>
  <c r="AZ17" i="2"/>
  <c r="AX17" i="2"/>
  <c r="AV17" i="2"/>
  <c r="AW17" i="2" s="1"/>
  <c r="AZ16" i="2"/>
  <c r="AX16" i="2"/>
  <c r="AV16" i="2"/>
  <c r="AW16" i="2" s="1"/>
  <c r="AZ15" i="2"/>
  <c r="AX15" i="2"/>
  <c r="AV15" i="2"/>
  <c r="AW15" i="2" s="1"/>
  <c r="AZ14" i="2"/>
  <c r="AX14" i="2"/>
  <c r="AV14" i="2"/>
  <c r="AW14" i="2" s="1"/>
  <c r="AZ13" i="2"/>
  <c r="AX13" i="2"/>
  <c r="AV13" i="2"/>
  <c r="AW13" i="2" s="1"/>
  <c r="AZ12" i="2"/>
  <c r="AX12" i="2"/>
  <c r="AV12" i="2"/>
  <c r="AW12" i="2" s="1"/>
  <c r="AZ11" i="2"/>
  <c r="AX11" i="2"/>
  <c r="AV11" i="2"/>
  <c r="AW11" i="2" s="1"/>
  <c r="AZ10" i="2"/>
  <c r="AX10" i="2"/>
  <c r="AV10" i="2"/>
  <c r="AW10" i="2" s="1"/>
  <c r="AZ9" i="2"/>
  <c r="AX9" i="2"/>
  <c r="AV9" i="2"/>
  <c r="AW9" i="2" s="1"/>
  <c r="AZ8" i="2"/>
  <c r="AX8" i="2"/>
  <c r="AV8" i="2"/>
  <c r="AW8" i="2" s="1"/>
  <c r="AZ7" i="2"/>
  <c r="AX7" i="2"/>
  <c r="AV7" i="2"/>
  <c r="AW7" i="2" s="1"/>
  <c r="AZ6" i="2"/>
  <c r="AX6" i="2"/>
  <c r="AV6" i="2"/>
  <c r="AW6" i="2" s="1"/>
  <c r="AZ5" i="2"/>
  <c r="AX5" i="2"/>
  <c r="AV5" i="2"/>
  <c r="AW5" i="2" s="1"/>
  <c r="AM217" i="2"/>
  <c r="AK217" i="2"/>
  <c r="AI217" i="2"/>
  <c r="AJ217" i="2" s="1"/>
  <c r="AM216" i="2"/>
  <c r="AK216" i="2"/>
  <c r="AI216" i="2"/>
  <c r="AJ216" i="2" s="1"/>
  <c r="AM215" i="2"/>
  <c r="AK215" i="2"/>
  <c r="AI215" i="2"/>
  <c r="AJ215" i="2" s="1"/>
  <c r="AM214" i="2"/>
  <c r="AK214" i="2"/>
  <c r="AI214" i="2"/>
  <c r="AJ214" i="2" s="1"/>
  <c r="AM213" i="2"/>
  <c r="AK213" i="2"/>
  <c r="AI213" i="2"/>
  <c r="AJ213" i="2" s="1"/>
  <c r="AM212" i="2"/>
  <c r="AK212" i="2"/>
  <c r="AI212" i="2"/>
  <c r="AJ212" i="2" s="1"/>
  <c r="AM211" i="2"/>
  <c r="AK211" i="2"/>
  <c r="AI211" i="2"/>
  <c r="AJ211" i="2" s="1"/>
  <c r="AM210" i="2"/>
  <c r="AK210" i="2"/>
  <c r="AI210" i="2"/>
  <c r="AJ210" i="2" s="1"/>
  <c r="AM209" i="2"/>
  <c r="AK209" i="2"/>
  <c r="AI209" i="2"/>
  <c r="AJ209" i="2" s="1"/>
  <c r="AM208" i="2"/>
  <c r="AK208" i="2"/>
  <c r="AI208" i="2"/>
  <c r="AJ208" i="2" s="1"/>
  <c r="AM207" i="2"/>
  <c r="AK207" i="2"/>
  <c r="AI207" i="2"/>
  <c r="AJ207" i="2" s="1"/>
  <c r="AM206" i="2"/>
  <c r="AK206" i="2"/>
  <c r="AI206" i="2"/>
  <c r="AJ206" i="2" s="1"/>
  <c r="AM205" i="2"/>
  <c r="AK205" i="2"/>
  <c r="AI205" i="2"/>
  <c r="AJ205" i="2" s="1"/>
  <c r="AM204" i="2"/>
  <c r="AK204" i="2"/>
  <c r="AI204" i="2"/>
  <c r="AJ204" i="2" s="1"/>
  <c r="AM203" i="2"/>
  <c r="AK203" i="2"/>
  <c r="AI203" i="2"/>
  <c r="AJ203" i="2" s="1"/>
  <c r="AM202" i="2"/>
  <c r="AK202" i="2"/>
  <c r="AI202" i="2"/>
  <c r="AJ202" i="2" s="1"/>
  <c r="AM201" i="2"/>
  <c r="AK201" i="2"/>
  <c r="AI201" i="2"/>
  <c r="AJ201" i="2" s="1"/>
  <c r="AM200" i="2"/>
  <c r="AK200" i="2"/>
  <c r="AI200" i="2"/>
  <c r="AJ200" i="2" s="1"/>
  <c r="AM199" i="2"/>
  <c r="AK199" i="2"/>
  <c r="AI199" i="2"/>
  <c r="AJ199" i="2" s="1"/>
  <c r="AM198" i="2"/>
  <c r="AK198" i="2"/>
  <c r="AI198" i="2"/>
  <c r="AJ198" i="2" s="1"/>
  <c r="AM197" i="2"/>
  <c r="AK197" i="2"/>
  <c r="AI197" i="2"/>
  <c r="AJ197" i="2" s="1"/>
  <c r="AM196" i="2"/>
  <c r="AK196" i="2"/>
  <c r="AI196" i="2"/>
  <c r="AJ196" i="2" s="1"/>
  <c r="AM195" i="2"/>
  <c r="AK195" i="2"/>
  <c r="AI195" i="2"/>
  <c r="AJ195" i="2" s="1"/>
  <c r="AM194" i="2"/>
  <c r="AK194" i="2"/>
  <c r="AI194" i="2"/>
  <c r="AJ194" i="2" s="1"/>
  <c r="AM193" i="2"/>
  <c r="AK193" i="2"/>
  <c r="AI193" i="2"/>
  <c r="AJ193" i="2" s="1"/>
  <c r="AM192" i="2"/>
  <c r="AK192" i="2"/>
  <c r="AI192" i="2"/>
  <c r="AJ192" i="2" s="1"/>
  <c r="AM191" i="2"/>
  <c r="AK191" i="2"/>
  <c r="AI191" i="2"/>
  <c r="AJ191" i="2" s="1"/>
  <c r="AM190" i="2"/>
  <c r="AK190" i="2"/>
  <c r="AI190" i="2"/>
  <c r="AJ190" i="2" s="1"/>
  <c r="AM189" i="2"/>
  <c r="AK189" i="2"/>
  <c r="AI189" i="2"/>
  <c r="AJ189" i="2" s="1"/>
  <c r="AM188" i="2"/>
  <c r="AK188" i="2"/>
  <c r="AI188" i="2"/>
  <c r="AJ188" i="2" s="1"/>
  <c r="AM187" i="2"/>
  <c r="AK187" i="2"/>
  <c r="AI187" i="2"/>
  <c r="AJ187" i="2" s="1"/>
  <c r="AM186" i="2"/>
  <c r="AK186" i="2"/>
  <c r="AI186" i="2"/>
  <c r="AJ186" i="2" s="1"/>
  <c r="AM185" i="2"/>
  <c r="AK185" i="2"/>
  <c r="AI185" i="2"/>
  <c r="AJ185" i="2" s="1"/>
  <c r="AM184" i="2"/>
  <c r="AK184" i="2"/>
  <c r="AI184" i="2"/>
  <c r="AJ184" i="2" s="1"/>
  <c r="AM183" i="2"/>
  <c r="AK183" i="2"/>
  <c r="AI183" i="2"/>
  <c r="AJ183" i="2" s="1"/>
  <c r="AM182" i="2"/>
  <c r="AK182" i="2"/>
  <c r="AI182" i="2"/>
  <c r="AJ182" i="2" s="1"/>
  <c r="AM181" i="2"/>
  <c r="AK181" i="2"/>
  <c r="AI181" i="2"/>
  <c r="AJ181" i="2" s="1"/>
  <c r="AM180" i="2"/>
  <c r="AK180" i="2"/>
  <c r="AI180" i="2"/>
  <c r="AJ180" i="2" s="1"/>
  <c r="AM179" i="2"/>
  <c r="AK179" i="2"/>
  <c r="AI179" i="2"/>
  <c r="AJ179" i="2" s="1"/>
  <c r="AM178" i="2"/>
  <c r="AK178" i="2"/>
  <c r="AI178" i="2"/>
  <c r="AJ178" i="2" s="1"/>
  <c r="AM177" i="2"/>
  <c r="AK177" i="2"/>
  <c r="AI177" i="2"/>
  <c r="AJ177" i="2" s="1"/>
  <c r="AM176" i="2"/>
  <c r="AK176" i="2"/>
  <c r="AI176" i="2"/>
  <c r="AJ176" i="2" s="1"/>
  <c r="AM175" i="2"/>
  <c r="AK175" i="2"/>
  <c r="AI175" i="2"/>
  <c r="AJ175" i="2" s="1"/>
  <c r="AM174" i="2"/>
  <c r="AK174" i="2"/>
  <c r="AI174" i="2"/>
  <c r="AJ174" i="2" s="1"/>
  <c r="AM173" i="2"/>
  <c r="AK173" i="2"/>
  <c r="AI173" i="2"/>
  <c r="AJ173" i="2" s="1"/>
  <c r="AM172" i="2"/>
  <c r="AK172" i="2"/>
  <c r="AI172" i="2"/>
  <c r="AJ172" i="2" s="1"/>
  <c r="AM171" i="2"/>
  <c r="AK171" i="2"/>
  <c r="AI171" i="2"/>
  <c r="AJ171" i="2" s="1"/>
  <c r="AM170" i="2"/>
  <c r="AK170" i="2"/>
  <c r="AI170" i="2"/>
  <c r="AJ170" i="2" s="1"/>
  <c r="AM169" i="2"/>
  <c r="AK169" i="2"/>
  <c r="AI169" i="2"/>
  <c r="AJ169" i="2" s="1"/>
  <c r="AM168" i="2"/>
  <c r="AK168" i="2"/>
  <c r="AI168" i="2"/>
  <c r="AJ168" i="2" s="1"/>
  <c r="AM167" i="2"/>
  <c r="AK167" i="2"/>
  <c r="AI167" i="2"/>
  <c r="AJ167" i="2" s="1"/>
  <c r="AM166" i="2"/>
  <c r="AK166" i="2"/>
  <c r="AI166" i="2"/>
  <c r="AJ166" i="2" s="1"/>
  <c r="AM165" i="2"/>
  <c r="AK165" i="2"/>
  <c r="AI165" i="2"/>
  <c r="AJ165" i="2" s="1"/>
  <c r="AM164" i="2"/>
  <c r="AK164" i="2"/>
  <c r="AI164" i="2"/>
  <c r="AJ164" i="2" s="1"/>
  <c r="AM163" i="2"/>
  <c r="AK163" i="2"/>
  <c r="AI163" i="2"/>
  <c r="AJ163" i="2" s="1"/>
  <c r="AM162" i="2"/>
  <c r="AK162" i="2"/>
  <c r="AI162" i="2"/>
  <c r="AJ162" i="2" s="1"/>
  <c r="AM161" i="2"/>
  <c r="AK161" i="2"/>
  <c r="AI161" i="2"/>
  <c r="AJ161" i="2" s="1"/>
  <c r="AM160" i="2"/>
  <c r="AK160" i="2"/>
  <c r="AI160" i="2"/>
  <c r="AJ160" i="2" s="1"/>
  <c r="AM159" i="2"/>
  <c r="AK159" i="2"/>
  <c r="AI159" i="2"/>
  <c r="AJ159" i="2" s="1"/>
  <c r="AM158" i="2"/>
  <c r="AK158" i="2"/>
  <c r="AI158" i="2"/>
  <c r="AJ158" i="2" s="1"/>
  <c r="AM157" i="2"/>
  <c r="AK157" i="2"/>
  <c r="AI157" i="2"/>
  <c r="AJ157" i="2" s="1"/>
  <c r="AM156" i="2"/>
  <c r="AK156" i="2"/>
  <c r="AI156" i="2"/>
  <c r="AJ156" i="2" s="1"/>
  <c r="AM155" i="2"/>
  <c r="AK155" i="2"/>
  <c r="AI155" i="2"/>
  <c r="AJ155" i="2" s="1"/>
  <c r="AM154" i="2"/>
  <c r="AK154" i="2"/>
  <c r="AI154" i="2"/>
  <c r="AJ154" i="2" s="1"/>
  <c r="AM153" i="2"/>
  <c r="AK153" i="2"/>
  <c r="AI153" i="2"/>
  <c r="AJ153" i="2" s="1"/>
  <c r="AM152" i="2"/>
  <c r="AK152" i="2"/>
  <c r="AI152" i="2"/>
  <c r="AJ152" i="2" s="1"/>
  <c r="AM151" i="2"/>
  <c r="AK151" i="2"/>
  <c r="AI151" i="2"/>
  <c r="AJ151" i="2" s="1"/>
  <c r="AM150" i="2"/>
  <c r="AK150" i="2"/>
  <c r="AI150" i="2"/>
  <c r="AJ150" i="2" s="1"/>
  <c r="AM149" i="2"/>
  <c r="AK149" i="2"/>
  <c r="AI149" i="2"/>
  <c r="AJ149" i="2" s="1"/>
  <c r="AM148" i="2"/>
  <c r="AK148" i="2"/>
  <c r="AI148" i="2"/>
  <c r="AJ148" i="2" s="1"/>
  <c r="AM147" i="2"/>
  <c r="AK147" i="2"/>
  <c r="AI147" i="2"/>
  <c r="AJ147" i="2" s="1"/>
  <c r="AM146" i="2"/>
  <c r="AK146" i="2"/>
  <c r="AI146" i="2"/>
  <c r="AJ146" i="2" s="1"/>
  <c r="AM145" i="2"/>
  <c r="AK145" i="2"/>
  <c r="AI145" i="2"/>
  <c r="AJ145" i="2" s="1"/>
  <c r="AM144" i="2"/>
  <c r="AK144" i="2"/>
  <c r="AI144" i="2"/>
  <c r="AJ144" i="2" s="1"/>
  <c r="AM143" i="2"/>
  <c r="AK143" i="2"/>
  <c r="AI143" i="2"/>
  <c r="AJ143" i="2" s="1"/>
  <c r="AM142" i="2"/>
  <c r="AK142" i="2"/>
  <c r="AI142" i="2"/>
  <c r="AJ142" i="2" s="1"/>
  <c r="AM141" i="2"/>
  <c r="AK141" i="2"/>
  <c r="AI141" i="2"/>
  <c r="AJ141" i="2" s="1"/>
  <c r="AM140" i="2"/>
  <c r="AK140" i="2"/>
  <c r="AI140" i="2"/>
  <c r="AJ140" i="2" s="1"/>
  <c r="AM139" i="2"/>
  <c r="AK139" i="2"/>
  <c r="AI139" i="2"/>
  <c r="AJ139" i="2" s="1"/>
  <c r="AM138" i="2"/>
  <c r="AK138" i="2"/>
  <c r="AI138" i="2"/>
  <c r="AJ138" i="2" s="1"/>
  <c r="AM137" i="2"/>
  <c r="AK137" i="2"/>
  <c r="AI137" i="2"/>
  <c r="AJ137" i="2" s="1"/>
  <c r="AM136" i="2"/>
  <c r="AK136" i="2"/>
  <c r="AI136" i="2"/>
  <c r="AJ136" i="2" s="1"/>
  <c r="AM135" i="2"/>
  <c r="AK135" i="2"/>
  <c r="AI135" i="2"/>
  <c r="AJ135" i="2" s="1"/>
  <c r="AM134" i="2"/>
  <c r="AK134" i="2"/>
  <c r="AI134" i="2"/>
  <c r="AJ134" i="2" s="1"/>
  <c r="AM133" i="2"/>
  <c r="AK133" i="2"/>
  <c r="AI133" i="2"/>
  <c r="AJ133" i="2" s="1"/>
  <c r="AM132" i="2"/>
  <c r="AK132" i="2"/>
  <c r="AI132" i="2"/>
  <c r="AJ132" i="2" s="1"/>
  <c r="AM131" i="2"/>
  <c r="AK131" i="2"/>
  <c r="AI131" i="2"/>
  <c r="AJ131" i="2" s="1"/>
  <c r="AM130" i="2"/>
  <c r="AK130" i="2"/>
  <c r="AI130" i="2"/>
  <c r="AJ130" i="2" s="1"/>
  <c r="AM129" i="2"/>
  <c r="AK129" i="2"/>
  <c r="AI129" i="2"/>
  <c r="AJ129" i="2" s="1"/>
  <c r="AM128" i="2"/>
  <c r="AK128" i="2"/>
  <c r="AI128" i="2"/>
  <c r="AJ128" i="2" s="1"/>
  <c r="AM127" i="2"/>
  <c r="AK127" i="2"/>
  <c r="AI127" i="2"/>
  <c r="AJ127" i="2" s="1"/>
  <c r="AM126" i="2"/>
  <c r="AK126" i="2"/>
  <c r="AI126" i="2"/>
  <c r="AJ126" i="2" s="1"/>
  <c r="AM125" i="2"/>
  <c r="AK125" i="2"/>
  <c r="AI125" i="2"/>
  <c r="AJ125" i="2" s="1"/>
  <c r="AM124" i="2"/>
  <c r="AK124" i="2"/>
  <c r="AI124" i="2"/>
  <c r="AJ124" i="2" s="1"/>
  <c r="AM123" i="2"/>
  <c r="AK123" i="2"/>
  <c r="AI123" i="2"/>
  <c r="AJ123" i="2" s="1"/>
  <c r="AM122" i="2"/>
  <c r="AK122" i="2"/>
  <c r="AI122" i="2"/>
  <c r="AJ122" i="2" s="1"/>
  <c r="AM121" i="2"/>
  <c r="AK121" i="2"/>
  <c r="AI121" i="2"/>
  <c r="AJ121" i="2" s="1"/>
  <c r="AM120" i="2"/>
  <c r="AK120" i="2"/>
  <c r="AI120" i="2"/>
  <c r="AJ120" i="2" s="1"/>
  <c r="AM119" i="2"/>
  <c r="AK119" i="2"/>
  <c r="AI119" i="2"/>
  <c r="AJ119" i="2" s="1"/>
  <c r="AM118" i="2"/>
  <c r="AK118" i="2"/>
  <c r="AI118" i="2"/>
  <c r="AJ118" i="2" s="1"/>
  <c r="AM117" i="2"/>
  <c r="AK117" i="2"/>
  <c r="AI117" i="2"/>
  <c r="AJ117" i="2" s="1"/>
  <c r="AM116" i="2"/>
  <c r="AK116" i="2"/>
  <c r="AI116" i="2"/>
  <c r="AJ116" i="2" s="1"/>
  <c r="AM115" i="2"/>
  <c r="AK115" i="2"/>
  <c r="AI115" i="2"/>
  <c r="AJ115" i="2" s="1"/>
  <c r="AM114" i="2"/>
  <c r="AK114" i="2"/>
  <c r="AI114" i="2"/>
  <c r="AJ114" i="2" s="1"/>
  <c r="AM113" i="2"/>
  <c r="AK113" i="2"/>
  <c r="AI113" i="2"/>
  <c r="AJ113" i="2" s="1"/>
  <c r="AM112" i="2"/>
  <c r="AK112" i="2"/>
  <c r="AI112" i="2"/>
  <c r="AJ112" i="2" s="1"/>
  <c r="AM111" i="2"/>
  <c r="AK111" i="2"/>
  <c r="AI111" i="2"/>
  <c r="AJ111" i="2" s="1"/>
  <c r="AM110" i="2"/>
  <c r="AK110" i="2"/>
  <c r="AI110" i="2"/>
  <c r="AJ110" i="2" s="1"/>
  <c r="AM109" i="2"/>
  <c r="AK109" i="2"/>
  <c r="AI109" i="2"/>
  <c r="AJ109" i="2" s="1"/>
  <c r="AM108" i="2"/>
  <c r="AK108" i="2"/>
  <c r="AI108" i="2"/>
  <c r="AJ108" i="2" s="1"/>
  <c r="AM107" i="2"/>
  <c r="AK107" i="2"/>
  <c r="AI107" i="2"/>
  <c r="AJ107" i="2" s="1"/>
  <c r="AM106" i="2"/>
  <c r="AK106" i="2"/>
  <c r="AI106" i="2"/>
  <c r="AJ106" i="2" s="1"/>
  <c r="AM105" i="2"/>
  <c r="AK105" i="2"/>
  <c r="AI105" i="2"/>
  <c r="AJ105" i="2" s="1"/>
  <c r="AM104" i="2"/>
  <c r="AK104" i="2"/>
  <c r="AI104" i="2"/>
  <c r="AJ104" i="2" s="1"/>
  <c r="AM103" i="2"/>
  <c r="AK103" i="2"/>
  <c r="AI103" i="2"/>
  <c r="AJ103" i="2" s="1"/>
  <c r="AM102" i="2"/>
  <c r="AK102" i="2"/>
  <c r="AI102" i="2"/>
  <c r="AJ102" i="2" s="1"/>
  <c r="AM101" i="2"/>
  <c r="AK101" i="2"/>
  <c r="AI101" i="2"/>
  <c r="AJ101" i="2" s="1"/>
  <c r="AM100" i="2"/>
  <c r="AK100" i="2"/>
  <c r="AI100" i="2"/>
  <c r="AJ100" i="2" s="1"/>
  <c r="AM99" i="2"/>
  <c r="AK99" i="2"/>
  <c r="AI99" i="2"/>
  <c r="AJ99" i="2" s="1"/>
  <c r="AM98" i="2"/>
  <c r="AK98" i="2"/>
  <c r="AI98" i="2"/>
  <c r="AJ98" i="2" s="1"/>
  <c r="AM97" i="2"/>
  <c r="AK97" i="2"/>
  <c r="AI97" i="2"/>
  <c r="AJ97" i="2" s="1"/>
  <c r="AM96" i="2"/>
  <c r="AK96" i="2"/>
  <c r="AI96" i="2"/>
  <c r="AJ96" i="2" s="1"/>
  <c r="AM95" i="2"/>
  <c r="AK95" i="2"/>
  <c r="AI95" i="2"/>
  <c r="AJ95" i="2" s="1"/>
  <c r="AM94" i="2"/>
  <c r="AK94" i="2"/>
  <c r="AI94" i="2"/>
  <c r="AJ94" i="2" s="1"/>
  <c r="AM93" i="2"/>
  <c r="AK93" i="2"/>
  <c r="AI93" i="2"/>
  <c r="AJ93" i="2" s="1"/>
  <c r="AM92" i="2"/>
  <c r="AK92" i="2"/>
  <c r="AI92" i="2"/>
  <c r="AJ92" i="2" s="1"/>
  <c r="AM91" i="2"/>
  <c r="AK91" i="2"/>
  <c r="AI91" i="2"/>
  <c r="AJ91" i="2" s="1"/>
  <c r="AM90" i="2"/>
  <c r="AK90" i="2"/>
  <c r="AI90" i="2"/>
  <c r="AJ90" i="2" s="1"/>
  <c r="AM89" i="2"/>
  <c r="AK89" i="2"/>
  <c r="AI89" i="2"/>
  <c r="AJ89" i="2" s="1"/>
  <c r="AM88" i="2"/>
  <c r="AK88" i="2"/>
  <c r="AI88" i="2"/>
  <c r="AJ88" i="2" s="1"/>
  <c r="AM87" i="2"/>
  <c r="AK87" i="2"/>
  <c r="AI87" i="2"/>
  <c r="AJ87" i="2" s="1"/>
  <c r="AM86" i="2"/>
  <c r="AK86" i="2"/>
  <c r="AI86" i="2"/>
  <c r="AJ86" i="2" s="1"/>
  <c r="AM85" i="2"/>
  <c r="AK85" i="2"/>
  <c r="AI85" i="2"/>
  <c r="AJ85" i="2" s="1"/>
  <c r="AM84" i="2"/>
  <c r="AK84" i="2"/>
  <c r="AI84" i="2"/>
  <c r="AJ84" i="2" s="1"/>
  <c r="AM83" i="2"/>
  <c r="AK83" i="2"/>
  <c r="AI83" i="2"/>
  <c r="AJ83" i="2" s="1"/>
  <c r="AM82" i="2"/>
  <c r="AK82" i="2"/>
  <c r="AI82" i="2"/>
  <c r="AJ82" i="2" s="1"/>
  <c r="AM81" i="2"/>
  <c r="AK81" i="2"/>
  <c r="AI81" i="2"/>
  <c r="AJ81" i="2" s="1"/>
  <c r="AM80" i="2"/>
  <c r="AK80" i="2"/>
  <c r="AI80" i="2"/>
  <c r="AJ80" i="2" s="1"/>
  <c r="AM79" i="2"/>
  <c r="AK79" i="2"/>
  <c r="AI79" i="2"/>
  <c r="AJ79" i="2" s="1"/>
  <c r="AM78" i="2"/>
  <c r="AK78" i="2"/>
  <c r="AI78" i="2"/>
  <c r="AJ78" i="2" s="1"/>
  <c r="AM77" i="2"/>
  <c r="AK77" i="2"/>
  <c r="AI77" i="2"/>
  <c r="AJ77" i="2" s="1"/>
  <c r="AM76" i="2"/>
  <c r="AK76" i="2"/>
  <c r="AI76" i="2"/>
  <c r="AJ76" i="2" s="1"/>
  <c r="AM75" i="2"/>
  <c r="AK75" i="2"/>
  <c r="AI75" i="2"/>
  <c r="AJ75" i="2" s="1"/>
  <c r="AM74" i="2"/>
  <c r="AK74" i="2"/>
  <c r="AI74" i="2"/>
  <c r="AJ74" i="2" s="1"/>
  <c r="AM73" i="2"/>
  <c r="AK73" i="2"/>
  <c r="AI73" i="2"/>
  <c r="AJ73" i="2" s="1"/>
  <c r="AM72" i="2"/>
  <c r="AK72" i="2"/>
  <c r="AI72" i="2"/>
  <c r="AJ72" i="2" s="1"/>
  <c r="AM71" i="2"/>
  <c r="AK71" i="2"/>
  <c r="AI71" i="2"/>
  <c r="AJ71" i="2" s="1"/>
  <c r="AM70" i="2"/>
  <c r="AK70" i="2"/>
  <c r="AI70" i="2"/>
  <c r="AJ70" i="2" s="1"/>
  <c r="AM69" i="2"/>
  <c r="AK69" i="2"/>
  <c r="AI69" i="2"/>
  <c r="AJ69" i="2" s="1"/>
  <c r="AM68" i="2"/>
  <c r="AK68" i="2"/>
  <c r="AI68" i="2"/>
  <c r="AJ68" i="2" s="1"/>
  <c r="AM67" i="2"/>
  <c r="AK67" i="2"/>
  <c r="AI67" i="2"/>
  <c r="AJ67" i="2" s="1"/>
  <c r="AM66" i="2"/>
  <c r="AK66" i="2"/>
  <c r="AI66" i="2"/>
  <c r="AJ66" i="2" s="1"/>
  <c r="AM65" i="2"/>
  <c r="AK65" i="2"/>
  <c r="AI65" i="2"/>
  <c r="AJ65" i="2" s="1"/>
  <c r="AM64" i="2"/>
  <c r="AK64" i="2"/>
  <c r="AI64" i="2"/>
  <c r="AJ64" i="2" s="1"/>
  <c r="AM63" i="2"/>
  <c r="AK63" i="2"/>
  <c r="AI63" i="2"/>
  <c r="AJ63" i="2" s="1"/>
  <c r="AM62" i="2"/>
  <c r="AK62" i="2"/>
  <c r="AI62" i="2"/>
  <c r="AJ62" i="2" s="1"/>
  <c r="AM61" i="2"/>
  <c r="AK61" i="2"/>
  <c r="AI61" i="2"/>
  <c r="AJ61" i="2" s="1"/>
  <c r="AM60" i="2"/>
  <c r="AK60" i="2"/>
  <c r="AI60" i="2"/>
  <c r="AJ60" i="2" s="1"/>
  <c r="AM59" i="2"/>
  <c r="AK59" i="2"/>
  <c r="AI59" i="2"/>
  <c r="AJ59" i="2" s="1"/>
  <c r="AM58" i="2"/>
  <c r="AK58" i="2"/>
  <c r="AI58" i="2"/>
  <c r="AJ58" i="2" s="1"/>
  <c r="AM57" i="2"/>
  <c r="AK57" i="2"/>
  <c r="AI57" i="2"/>
  <c r="AJ57" i="2" s="1"/>
  <c r="AM56" i="2"/>
  <c r="AK56" i="2"/>
  <c r="AI56" i="2"/>
  <c r="AJ56" i="2" s="1"/>
  <c r="AM55" i="2"/>
  <c r="AK55" i="2"/>
  <c r="AI55" i="2"/>
  <c r="AJ55" i="2" s="1"/>
  <c r="AM54" i="2"/>
  <c r="AK54" i="2"/>
  <c r="AI54" i="2"/>
  <c r="AJ54" i="2" s="1"/>
  <c r="AM53" i="2"/>
  <c r="AK53" i="2"/>
  <c r="AI53" i="2"/>
  <c r="AJ53" i="2" s="1"/>
  <c r="AM52" i="2"/>
  <c r="AK52" i="2"/>
  <c r="AI52" i="2"/>
  <c r="AJ52" i="2" s="1"/>
  <c r="AM51" i="2"/>
  <c r="AK51" i="2"/>
  <c r="AI51" i="2"/>
  <c r="AJ51" i="2" s="1"/>
  <c r="AM50" i="2"/>
  <c r="AK50" i="2"/>
  <c r="AI50" i="2"/>
  <c r="AJ50" i="2" s="1"/>
  <c r="AM49" i="2"/>
  <c r="AK49" i="2"/>
  <c r="AI49" i="2"/>
  <c r="AJ49" i="2" s="1"/>
  <c r="AM48" i="2"/>
  <c r="AK48" i="2"/>
  <c r="AI48" i="2"/>
  <c r="AJ48" i="2" s="1"/>
  <c r="AM47" i="2"/>
  <c r="AK47" i="2"/>
  <c r="AI47" i="2"/>
  <c r="AJ47" i="2" s="1"/>
  <c r="AM46" i="2"/>
  <c r="AK46" i="2"/>
  <c r="AI46" i="2"/>
  <c r="AJ46" i="2" s="1"/>
  <c r="AM45" i="2"/>
  <c r="AK45" i="2"/>
  <c r="AI45" i="2"/>
  <c r="AJ45" i="2" s="1"/>
  <c r="AM44" i="2"/>
  <c r="AK44" i="2"/>
  <c r="AI44" i="2"/>
  <c r="AJ44" i="2" s="1"/>
  <c r="AM43" i="2"/>
  <c r="AK43" i="2"/>
  <c r="AI43" i="2"/>
  <c r="AJ43" i="2" s="1"/>
  <c r="AM42" i="2"/>
  <c r="AK42" i="2"/>
  <c r="AI42" i="2"/>
  <c r="AJ42" i="2" s="1"/>
  <c r="AM41" i="2"/>
  <c r="AK41" i="2"/>
  <c r="AI41" i="2"/>
  <c r="AJ41" i="2" s="1"/>
  <c r="AM40" i="2"/>
  <c r="AK40" i="2"/>
  <c r="AI40" i="2"/>
  <c r="AJ40" i="2" s="1"/>
  <c r="AM39" i="2"/>
  <c r="AK39" i="2"/>
  <c r="AI39" i="2"/>
  <c r="AJ39" i="2" s="1"/>
  <c r="AM38" i="2"/>
  <c r="AK38" i="2"/>
  <c r="AI38" i="2"/>
  <c r="AJ38" i="2" s="1"/>
  <c r="AM37" i="2"/>
  <c r="AK37" i="2"/>
  <c r="AI37" i="2"/>
  <c r="AJ37" i="2" s="1"/>
  <c r="AM36" i="2"/>
  <c r="AK36" i="2"/>
  <c r="AI36" i="2"/>
  <c r="AJ36" i="2" s="1"/>
  <c r="AM35" i="2"/>
  <c r="AK35" i="2"/>
  <c r="AI35" i="2"/>
  <c r="AJ35" i="2" s="1"/>
  <c r="AM34" i="2"/>
  <c r="AK34" i="2"/>
  <c r="AI34" i="2"/>
  <c r="AJ34" i="2" s="1"/>
  <c r="AM33" i="2"/>
  <c r="AK33" i="2"/>
  <c r="AI33" i="2"/>
  <c r="AJ33" i="2" s="1"/>
  <c r="AM32" i="2"/>
  <c r="AK32" i="2"/>
  <c r="AI32" i="2"/>
  <c r="AJ32" i="2" s="1"/>
  <c r="AM31" i="2"/>
  <c r="AK31" i="2"/>
  <c r="AI31" i="2"/>
  <c r="AJ31" i="2" s="1"/>
  <c r="AM30" i="2"/>
  <c r="AK30" i="2"/>
  <c r="AI30" i="2"/>
  <c r="AJ30" i="2" s="1"/>
  <c r="AM29" i="2"/>
  <c r="AK29" i="2"/>
  <c r="AI29" i="2"/>
  <c r="AJ29" i="2" s="1"/>
  <c r="AM28" i="2"/>
  <c r="AK28" i="2"/>
  <c r="AI28" i="2"/>
  <c r="AJ28" i="2" s="1"/>
  <c r="AM27" i="2"/>
  <c r="AK27" i="2"/>
  <c r="AI27" i="2"/>
  <c r="AJ27" i="2" s="1"/>
  <c r="AM26" i="2"/>
  <c r="AK26" i="2"/>
  <c r="AI26" i="2"/>
  <c r="AJ26" i="2" s="1"/>
  <c r="AM25" i="2"/>
  <c r="AK25" i="2"/>
  <c r="AI25" i="2"/>
  <c r="AJ25" i="2" s="1"/>
  <c r="AM24" i="2"/>
  <c r="AK24" i="2"/>
  <c r="AI24" i="2"/>
  <c r="AJ24" i="2" s="1"/>
  <c r="AM23" i="2"/>
  <c r="AK23" i="2"/>
  <c r="AI23" i="2"/>
  <c r="AJ23" i="2" s="1"/>
  <c r="AM22" i="2"/>
  <c r="AK22" i="2"/>
  <c r="AI22" i="2"/>
  <c r="AJ22" i="2" s="1"/>
  <c r="AM21" i="2"/>
  <c r="AK21" i="2"/>
  <c r="AI21" i="2"/>
  <c r="AJ21" i="2" s="1"/>
  <c r="AM20" i="2"/>
  <c r="AK20" i="2"/>
  <c r="AI20" i="2"/>
  <c r="AJ20" i="2" s="1"/>
  <c r="AM19" i="2"/>
  <c r="AK19" i="2"/>
  <c r="AI19" i="2"/>
  <c r="AJ19" i="2" s="1"/>
  <c r="AM18" i="2"/>
  <c r="AK18" i="2"/>
  <c r="AI18" i="2"/>
  <c r="AJ18" i="2" s="1"/>
  <c r="AM17" i="2"/>
  <c r="AK17" i="2"/>
  <c r="AI17" i="2"/>
  <c r="AJ17" i="2" s="1"/>
  <c r="AM16" i="2"/>
  <c r="AK16" i="2"/>
  <c r="AI16" i="2"/>
  <c r="AJ16" i="2" s="1"/>
  <c r="AM15" i="2"/>
  <c r="AK15" i="2"/>
  <c r="AI15" i="2"/>
  <c r="AJ15" i="2" s="1"/>
  <c r="AM14" i="2"/>
  <c r="AK14" i="2"/>
  <c r="AI14" i="2"/>
  <c r="AJ14" i="2" s="1"/>
  <c r="AM13" i="2"/>
  <c r="AK13" i="2"/>
  <c r="AI13" i="2"/>
  <c r="AJ13" i="2" s="1"/>
  <c r="AM12" i="2"/>
  <c r="AK12" i="2"/>
  <c r="AI12" i="2"/>
  <c r="AJ12" i="2" s="1"/>
  <c r="AM11" i="2"/>
  <c r="AK11" i="2"/>
  <c r="AI11" i="2"/>
  <c r="AJ11" i="2" s="1"/>
  <c r="AM10" i="2"/>
  <c r="AK10" i="2"/>
  <c r="AI10" i="2"/>
  <c r="AJ10" i="2" s="1"/>
  <c r="AM9" i="2"/>
  <c r="AK9" i="2"/>
  <c r="AI9" i="2"/>
  <c r="AJ9" i="2" s="1"/>
  <c r="AM8" i="2"/>
  <c r="AK8" i="2"/>
  <c r="AI8" i="2"/>
  <c r="AJ8" i="2" s="1"/>
  <c r="AM7" i="2"/>
  <c r="AK7" i="2"/>
  <c r="AI7" i="2"/>
  <c r="AJ7" i="2" s="1"/>
  <c r="AM6" i="2"/>
  <c r="AK6" i="2"/>
  <c r="AI6" i="2"/>
  <c r="AJ6" i="2" s="1"/>
  <c r="AM5" i="2"/>
  <c r="AK5" i="2"/>
  <c r="AI5" i="2"/>
  <c r="AJ5" i="2" s="1"/>
  <c r="Z217" i="2"/>
  <c r="X217" i="2"/>
  <c r="V217" i="2"/>
  <c r="W217" i="2" s="1"/>
  <c r="Z216" i="2"/>
  <c r="X216" i="2"/>
  <c r="V216" i="2"/>
  <c r="W216" i="2" s="1"/>
  <c r="Z215" i="2"/>
  <c r="X215" i="2"/>
  <c r="V215" i="2"/>
  <c r="W215" i="2" s="1"/>
  <c r="Z214" i="2"/>
  <c r="X214" i="2"/>
  <c r="V214" i="2"/>
  <c r="W214" i="2" s="1"/>
  <c r="Z213" i="2"/>
  <c r="X213" i="2"/>
  <c r="V213" i="2"/>
  <c r="W213" i="2" s="1"/>
  <c r="Z212" i="2"/>
  <c r="X212" i="2"/>
  <c r="V212" i="2"/>
  <c r="W212" i="2" s="1"/>
  <c r="Z211" i="2"/>
  <c r="X211" i="2"/>
  <c r="V211" i="2"/>
  <c r="W211" i="2" s="1"/>
  <c r="Z210" i="2"/>
  <c r="X210" i="2"/>
  <c r="V210" i="2"/>
  <c r="W210" i="2" s="1"/>
  <c r="Z209" i="2"/>
  <c r="X209" i="2"/>
  <c r="V209" i="2"/>
  <c r="W209" i="2" s="1"/>
  <c r="Z208" i="2"/>
  <c r="X208" i="2"/>
  <c r="V208" i="2"/>
  <c r="W208" i="2" s="1"/>
  <c r="Z207" i="2"/>
  <c r="X207" i="2"/>
  <c r="V207" i="2"/>
  <c r="W207" i="2" s="1"/>
  <c r="Z206" i="2"/>
  <c r="X206" i="2"/>
  <c r="V206" i="2"/>
  <c r="W206" i="2" s="1"/>
  <c r="Z205" i="2"/>
  <c r="X205" i="2"/>
  <c r="V205" i="2"/>
  <c r="W205" i="2" s="1"/>
  <c r="Z204" i="2"/>
  <c r="X204" i="2"/>
  <c r="V204" i="2"/>
  <c r="W204" i="2" s="1"/>
  <c r="Z203" i="2"/>
  <c r="X203" i="2"/>
  <c r="V203" i="2"/>
  <c r="W203" i="2" s="1"/>
  <c r="Z202" i="2"/>
  <c r="X202" i="2"/>
  <c r="V202" i="2"/>
  <c r="W202" i="2" s="1"/>
  <c r="Z201" i="2"/>
  <c r="X201" i="2"/>
  <c r="V201" i="2"/>
  <c r="W201" i="2" s="1"/>
  <c r="Z200" i="2"/>
  <c r="X200" i="2"/>
  <c r="V200" i="2"/>
  <c r="W200" i="2" s="1"/>
  <c r="Z199" i="2"/>
  <c r="X199" i="2"/>
  <c r="V199" i="2"/>
  <c r="W199" i="2" s="1"/>
  <c r="Z198" i="2"/>
  <c r="X198" i="2"/>
  <c r="V198" i="2"/>
  <c r="W198" i="2" s="1"/>
  <c r="Z197" i="2"/>
  <c r="X197" i="2"/>
  <c r="V197" i="2"/>
  <c r="W197" i="2" s="1"/>
  <c r="Z196" i="2"/>
  <c r="X196" i="2"/>
  <c r="V196" i="2"/>
  <c r="W196" i="2" s="1"/>
  <c r="Z195" i="2"/>
  <c r="X195" i="2"/>
  <c r="V195" i="2"/>
  <c r="W195" i="2" s="1"/>
  <c r="Z194" i="2"/>
  <c r="X194" i="2"/>
  <c r="V194" i="2"/>
  <c r="W194" i="2" s="1"/>
  <c r="Z193" i="2"/>
  <c r="X193" i="2"/>
  <c r="V193" i="2"/>
  <c r="W193" i="2" s="1"/>
  <c r="Z192" i="2"/>
  <c r="X192" i="2"/>
  <c r="V192" i="2"/>
  <c r="W192" i="2" s="1"/>
  <c r="Z191" i="2"/>
  <c r="X191" i="2"/>
  <c r="V191" i="2"/>
  <c r="W191" i="2" s="1"/>
  <c r="Z190" i="2"/>
  <c r="X190" i="2"/>
  <c r="V190" i="2"/>
  <c r="W190" i="2" s="1"/>
  <c r="Z189" i="2"/>
  <c r="X189" i="2"/>
  <c r="V189" i="2"/>
  <c r="W189" i="2" s="1"/>
  <c r="Z188" i="2"/>
  <c r="X188" i="2"/>
  <c r="V188" i="2"/>
  <c r="W188" i="2" s="1"/>
  <c r="Z187" i="2"/>
  <c r="X187" i="2"/>
  <c r="V187" i="2"/>
  <c r="W187" i="2" s="1"/>
  <c r="Z186" i="2"/>
  <c r="X186" i="2"/>
  <c r="V186" i="2"/>
  <c r="W186" i="2" s="1"/>
  <c r="Z185" i="2"/>
  <c r="X185" i="2"/>
  <c r="V185" i="2"/>
  <c r="W185" i="2" s="1"/>
  <c r="Z184" i="2"/>
  <c r="X184" i="2"/>
  <c r="V184" i="2"/>
  <c r="W184" i="2" s="1"/>
  <c r="Z183" i="2"/>
  <c r="X183" i="2"/>
  <c r="V183" i="2"/>
  <c r="W183" i="2" s="1"/>
  <c r="Z182" i="2"/>
  <c r="X182" i="2"/>
  <c r="V182" i="2"/>
  <c r="W182" i="2" s="1"/>
  <c r="Z181" i="2"/>
  <c r="X181" i="2"/>
  <c r="V181" i="2"/>
  <c r="W181" i="2" s="1"/>
  <c r="Z180" i="2"/>
  <c r="X180" i="2"/>
  <c r="V180" i="2"/>
  <c r="W180" i="2" s="1"/>
  <c r="Z179" i="2"/>
  <c r="X179" i="2"/>
  <c r="V179" i="2"/>
  <c r="W179" i="2" s="1"/>
  <c r="Z178" i="2"/>
  <c r="X178" i="2"/>
  <c r="V178" i="2"/>
  <c r="W178" i="2" s="1"/>
  <c r="Z177" i="2"/>
  <c r="X177" i="2"/>
  <c r="V177" i="2"/>
  <c r="W177" i="2" s="1"/>
  <c r="Z176" i="2"/>
  <c r="X176" i="2"/>
  <c r="V176" i="2"/>
  <c r="W176" i="2" s="1"/>
  <c r="Z175" i="2"/>
  <c r="X175" i="2"/>
  <c r="V175" i="2"/>
  <c r="W175" i="2" s="1"/>
  <c r="Z174" i="2"/>
  <c r="X174" i="2"/>
  <c r="V174" i="2"/>
  <c r="W174" i="2" s="1"/>
  <c r="Z173" i="2"/>
  <c r="X173" i="2"/>
  <c r="V173" i="2"/>
  <c r="W173" i="2" s="1"/>
  <c r="Z172" i="2"/>
  <c r="X172" i="2"/>
  <c r="V172" i="2"/>
  <c r="W172" i="2" s="1"/>
  <c r="Z171" i="2"/>
  <c r="X171" i="2"/>
  <c r="V171" i="2"/>
  <c r="W171" i="2" s="1"/>
  <c r="Z170" i="2"/>
  <c r="X170" i="2"/>
  <c r="V170" i="2"/>
  <c r="W170" i="2" s="1"/>
  <c r="Z169" i="2"/>
  <c r="X169" i="2"/>
  <c r="V169" i="2"/>
  <c r="W169" i="2" s="1"/>
  <c r="Z168" i="2"/>
  <c r="X168" i="2"/>
  <c r="V168" i="2"/>
  <c r="W168" i="2" s="1"/>
  <c r="Z167" i="2"/>
  <c r="X167" i="2"/>
  <c r="V167" i="2"/>
  <c r="W167" i="2" s="1"/>
  <c r="Z166" i="2"/>
  <c r="X166" i="2"/>
  <c r="V166" i="2"/>
  <c r="W166" i="2" s="1"/>
  <c r="Z165" i="2"/>
  <c r="X165" i="2"/>
  <c r="V165" i="2"/>
  <c r="W165" i="2" s="1"/>
  <c r="Z164" i="2"/>
  <c r="X164" i="2"/>
  <c r="V164" i="2"/>
  <c r="W164" i="2" s="1"/>
  <c r="Z163" i="2"/>
  <c r="X163" i="2"/>
  <c r="V163" i="2"/>
  <c r="W163" i="2" s="1"/>
  <c r="Z162" i="2"/>
  <c r="X162" i="2"/>
  <c r="V162" i="2"/>
  <c r="W162" i="2" s="1"/>
  <c r="Z161" i="2"/>
  <c r="X161" i="2"/>
  <c r="V161" i="2"/>
  <c r="W161" i="2" s="1"/>
  <c r="Z160" i="2"/>
  <c r="X160" i="2"/>
  <c r="V160" i="2"/>
  <c r="W160" i="2" s="1"/>
  <c r="Z159" i="2"/>
  <c r="X159" i="2"/>
  <c r="V159" i="2"/>
  <c r="W159" i="2" s="1"/>
  <c r="Z158" i="2"/>
  <c r="X158" i="2"/>
  <c r="V158" i="2"/>
  <c r="W158" i="2" s="1"/>
  <c r="Z157" i="2"/>
  <c r="X157" i="2"/>
  <c r="V157" i="2"/>
  <c r="W157" i="2" s="1"/>
  <c r="Z156" i="2"/>
  <c r="X156" i="2"/>
  <c r="V156" i="2"/>
  <c r="W156" i="2" s="1"/>
  <c r="Z155" i="2"/>
  <c r="X155" i="2"/>
  <c r="V155" i="2"/>
  <c r="W155" i="2" s="1"/>
  <c r="Z154" i="2"/>
  <c r="X154" i="2"/>
  <c r="V154" i="2"/>
  <c r="W154" i="2" s="1"/>
  <c r="Z153" i="2"/>
  <c r="X153" i="2"/>
  <c r="V153" i="2"/>
  <c r="W153" i="2" s="1"/>
  <c r="Z152" i="2"/>
  <c r="X152" i="2"/>
  <c r="V152" i="2"/>
  <c r="W152" i="2" s="1"/>
  <c r="Z151" i="2"/>
  <c r="X151" i="2"/>
  <c r="V151" i="2"/>
  <c r="W151" i="2" s="1"/>
  <c r="Z150" i="2"/>
  <c r="X150" i="2"/>
  <c r="V150" i="2"/>
  <c r="W150" i="2" s="1"/>
  <c r="Z149" i="2"/>
  <c r="X149" i="2"/>
  <c r="V149" i="2"/>
  <c r="W149" i="2" s="1"/>
  <c r="Z148" i="2"/>
  <c r="X148" i="2"/>
  <c r="V148" i="2"/>
  <c r="W148" i="2" s="1"/>
  <c r="Z147" i="2"/>
  <c r="X147" i="2"/>
  <c r="V147" i="2"/>
  <c r="W147" i="2" s="1"/>
  <c r="Z146" i="2"/>
  <c r="X146" i="2"/>
  <c r="V146" i="2"/>
  <c r="W146" i="2" s="1"/>
  <c r="Z145" i="2"/>
  <c r="X145" i="2"/>
  <c r="V145" i="2"/>
  <c r="W145" i="2" s="1"/>
  <c r="Z144" i="2"/>
  <c r="X144" i="2"/>
  <c r="V144" i="2"/>
  <c r="W144" i="2" s="1"/>
  <c r="Z143" i="2"/>
  <c r="X143" i="2"/>
  <c r="V143" i="2"/>
  <c r="W143" i="2" s="1"/>
  <c r="Z142" i="2"/>
  <c r="X142" i="2"/>
  <c r="V142" i="2"/>
  <c r="W142" i="2" s="1"/>
  <c r="Z141" i="2"/>
  <c r="X141" i="2"/>
  <c r="V141" i="2"/>
  <c r="W141" i="2" s="1"/>
  <c r="Z140" i="2"/>
  <c r="X140" i="2"/>
  <c r="V140" i="2"/>
  <c r="W140" i="2" s="1"/>
  <c r="Z139" i="2"/>
  <c r="X139" i="2"/>
  <c r="V139" i="2"/>
  <c r="W139" i="2" s="1"/>
  <c r="Z138" i="2"/>
  <c r="X138" i="2"/>
  <c r="V138" i="2"/>
  <c r="W138" i="2" s="1"/>
  <c r="Z137" i="2"/>
  <c r="X137" i="2"/>
  <c r="V137" i="2"/>
  <c r="W137" i="2" s="1"/>
  <c r="Z136" i="2"/>
  <c r="X136" i="2"/>
  <c r="V136" i="2"/>
  <c r="W136" i="2" s="1"/>
  <c r="Z135" i="2"/>
  <c r="X135" i="2"/>
  <c r="V135" i="2"/>
  <c r="W135" i="2" s="1"/>
  <c r="Z134" i="2"/>
  <c r="X134" i="2"/>
  <c r="V134" i="2"/>
  <c r="W134" i="2" s="1"/>
  <c r="Z133" i="2"/>
  <c r="X133" i="2"/>
  <c r="V133" i="2"/>
  <c r="W133" i="2" s="1"/>
  <c r="Z132" i="2"/>
  <c r="X132" i="2"/>
  <c r="V132" i="2"/>
  <c r="W132" i="2" s="1"/>
  <c r="Z131" i="2"/>
  <c r="X131" i="2"/>
  <c r="V131" i="2"/>
  <c r="W131" i="2" s="1"/>
  <c r="Z130" i="2"/>
  <c r="X130" i="2"/>
  <c r="V130" i="2"/>
  <c r="W130" i="2" s="1"/>
  <c r="Z129" i="2"/>
  <c r="X129" i="2"/>
  <c r="V129" i="2"/>
  <c r="W129" i="2" s="1"/>
  <c r="Z128" i="2"/>
  <c r="X128" i="2"/>
  <c r="V128" i="2"/>
  <c r="W128" i="2" s="1"/>
  <c r="Z127" i="2"/>
  <c r="X127" i="2"/>
  <c r="V127" i="2"/>
  <c r="W127" i="2" s="1"/>
  <c r="Z126" i="2"/>
  <c r="X126" i="2"/>
  <c r="V126" i="2"/>
  <c r="W126" i="2" s="1"/>
  <c r="Z125" i="2"/>
  <c r="X125" i="2"/>
  <c r="V125" i="2"/>
  <c r="W125" i="2" s="1"/>
  <c r="Z124" i="2"/>
  <c r="X124" i="2"/>
  <c r="V124" i="2"/>
  <c r="W124" i="2" s="1"/>
  <c r="Z123" i="2"/>
  <c r="X123" i="2"/>
  <c r="V123" i="2"/>
  <c r="W123" i="2" s="1"/>
  <c r="Z122" i="2"/>
  <c r="X122" i="2"/>
  <c r="V122" i="2"/>
  <c r="W122" i="2" s="1"/>
  <c r="Z121" i="2"/>
  <c r="X121" i="2"/>
  <c r="V121" i="2"/>
  <c r="W121" i="2" s="1"/>
  <c r="Z120" i="2"/>
  <c r="X120" i="2"/>
  <c r="V120" i="2"/>
  <c r="W120" i="2" s="1"/>
  <c r="Z119" i="2"/>
  <c r="X119" i="2"/>
  <c r="V119" i="2"/>
  <c r="W119" i="2" s="1"/>
  <c r="Z118" i="2"/>
  <c r="X118" i="2"/>
  <c r="V118" i="2"/>
  <c r="W118" i="2" s="1"/>
  <c r="Z117" i="2"/>
  <c r="X117" i="2"/>
  <c r="V117" i="2"/>
  <c r="W117" i="2" s="1"/>
  <c r="Z116" i="2"/>
  <c r="X116" i="2"/>
  <c r="V116" i="2"/>
  <c r="W116" i="2" s="1"/>
  <c r="Z115" i="2"/>
  <c r="X115" i="2"/>
  <c r="V115" i="2"/>
  <c r="W115" i="2" s="1"/>
  <c r="Z114" i="2"/>
  <c r="X114" i="2"/>
  <c r="V114" i="2"/>
  <c r="W114" i="2" s="1"/>
  <c r="Z113" i="2"/>
  <c r="X113" i="2"/>
  <c r="V113" i="2"/>
  <c r="W113" i="2" s="1"/>
  <c r="Z112" i="2"/>
  <c r="X112" i="2"/>
  <c r="V112" i="2"/>
  <c r="W112" i="2" s="1"/>
  <c r="Z111" i="2"/>
  <c r="X111" i="2"/>
  <c r="V111" i="2"/>
  <c r="W111" i="2" s="1"/>
  <c r="Z110" i="2"/>
  <c r="X110" i="2"/>
  <c r="V110" i="2"/>
  <c r="W110" i="2" s="1"/>
  <c r="Z109" i="2"/>
  <c r="X109" i="2"/>
  <c r="V109" i="2"/>
  <c r="W109" i="2" s="1"/>
  <c r="Z108" i="2"/>
  <c r="X108" i="2"/>
  <c r="V108" i="2"/>
  <c r="W108" i="2" s="1"/>
  <c r="Z107" i="2"/>
  <c r="X107" i="2"/>
  <c r="V107" i="2"/>
  <c r="W107" i="2" s="1"/>
  <c r="Z106" i="2"/>
  <c r="X106" i="2"/>
  <c r="V106" i="2"/>
  <c r="W106" i="2" s="1"/>
  <c r="Z105" i="2"/>
  <c r="X105" i="2"/>
  <c r="V105" i="2"/>
  <c r="W105" i="2" s="1"/>
  <c r="Z104" i="2"/>
  <c r="X104" i="2"/>
  <c r="V104" i="2"/>
  <c r="W104" i="2" s="1"/>
  <c r="Z103" i="2"/>
  <c r="X103" i="2"/>
  <c r="V103" i="2"/>
  <c r="W103" i="2" s="1"/>
  <c r="Z102" i="2"/>
  <c r="X102" i="2"/>
  <c r="V102" i="2"/>
  <c r="W102" i="2" s="1"/>
  <c r="Z101" i="2"/>
  <c r="X101" i="2"/>
  <c r="V101" i="2"/>
  <c r="W101" i="2" s="1"/>
  <c r="Z100" i="2"/>
  <c r="X100" i="2"/>
  <c r="V100" i="2"/>
  <c r="W100" i="2" s="1"/>
  <c r="Z99" i="2"/>
  <c r="X99" i="2"/>
  <c r="V99" i="2"/>
  <c r="W99" i="2" s="1"/>
  <c r="Z98" i="2"/>
  <c r="X98" i="2"/>
  <c r="V98" i="2"/>
  <c r="W98" i="2" s="1"/>
  <c r="Z97" i="2"/>
  <c r="X97" i="2"/>
  <c r="V97" i="2"/>
  <c r="W97" i="2" s="1"/>
  <c r="Z96" i="2"/>
  <c r="X96" i="2"/>
  <c r="V96" i="2"/>
  <c r="W96" i="2" s="1"/>
  <c r="Z95" i="2"/>
  <c r="X95" i="2"/>
  <c r="V95" i="2"/>
  <c r="W95" i="2" s="1"/>
  <c r="Z94" i="2"/>
  <c r="X94" i="2"/>
  <c r="V94" i="2"/>
  <c r="W94" i="2" s="1"/>
  <c r="Z93" i="2"/>
  <c r="X93" i="2"/>
  <c r="V93" i="2"/>
  <c r="W93" i="2" s="1"/>
  <c r="Z92" i="2"/>
  <c r="X92" i="2"/>
  <c r="V92" i="2"/>
  <c r="W92" i="2" s="1"/>
  <c r="Z91" i="2"/>
  <c r="X91" i="2"/>
  <c r="V91" i="2"/>
  <c r="W91" i="2" s="1"/>
  <c r="Z90" i="2"/>
  <c r="X90" i="2"/>
  <c r="V90" i="2"/>
  <c r="W90" i="2" s="1"/>
  <c r="Z89" i="2"/>
  <c r="X89" i="2"/>
  <c r="V89" i="2"/>
  <c r="W89" i="2" s="1"/>
  <c r="Z88" i="2"/>
  <c r="X88" i="2"/>
  <c r="V88" i="2"/>
  <c r="W88" i="2" s="1"/>
  <c r="Z87" i="2"/>
  <c r="X87" i="2"/>
  <c r="V87" i="2"/>
  <c r="W87" i="2" s="1"/>
  <c r="Z86" i="2"/>
  <c r="X86" i="2"/>
  <c r="V86" i="2"/>
  <c r="W86" i="2" s="1"/>
  <c r="Z85" i="2"/>
  <c r="X85" i="2"/>
  <c r="V85" i="2"/>
  <c r="W85" i="2" s="1"/>
  <c r="Z84" i="2"/>
  <c r="X84" i="2"/>
  <c r="V84" i="2"/>
  <c r="W84" i="2" s="1"/>
  <c r="Z83" i="2"/>
  <c r="X83" i="2"/>
  <c r="V83" i="2"/>
  <c r="W83" i="2" s="1"/>
  <c r="Z82" i="2"/>
  <c r="X82" i="2"/>
  <c r="V82" i="2"/>
  <c r="W82" i="2" s="1"/>
  <c r="Z81" i="2"/>
  <c r="X81" i="2"/>
  <c r="V81" i="2"/>
  <c r="W81" i="2" s="1"/>
  <c r="Z80" i="2"/>
  <c r="X80" i="2"/>
  <c r="V80" i="2"/>
  <c r="W80" i="2" s="1"/>
  <c r="Z79" i="2"/>
  <c r="X79" i="2"/>
  <c r="V79" i="2"/>
  <c r="W79" i="2" s="1"/>
  <c r="Z78" i="2"/>
  <c r="X78" i="2"/>
  <c r="V78" i="2"/>
  <c r="W78" i="2" s="1"/>
  <c r="Z77" i="2"/>
  <c r="X77" i="2"/>
  <c r="V77" i="2"/>
  <c r="W77" i="2" s="1"/>
  <c r="Z76" i="2"/>
  <c r="X76" i="2"/>
  <c r="V76" i="2"/>
  <c r="W76" i="2" s="1"/>
  <c r="Z75" i="2"/>
  <c r="X75" i="2"/>
  <c r="V75" i="2"/>
  <c r="W75" i="2" s="1"/>
  <c r="Z74" i="2"/>
  <c r="X74" i="2"/>
  <c r="V74" i="2"/>
  <c r="W74" i="2" s="1"/>
  <c r="Z73" i="2"/>
  <c r="X73" i="2"/>
  <c r="V73" i="2"/>
  <c r="W73" i="2" s="1"/>
  <c r="Z72" i="2"/>
  <c r="X72" i="2"/>
  <c r="V72" i="2"/>
  <c r="W72" i="2" s="1"/>
  <c r="Z71" i="2"/>
  <c r="X71" i="2"/>
  <c r="V71" i="2"/>
  <c r="W71" i="2" s="1"/>
  <c r="Z70" i="2"/>
  <c r="X70" i="2"/>
  <c r="V70" i="2"/>
  <c r="W70" i="2" s="1"/>
  <c r="Z69" i="2"/>
  <c r="X69" i="2"/>
  <c r="V69" i="2"/>
  <c r="W69" i="2" s="1"/>
  <c r="Z68" i="2"/>
  <c r="X68" i="2"/>
  <c r="V68" i="2"/>
  <c r="W68" i="2" s="1"/>
  <c r="Z67" i="2"/>
  <c r="X67" i="2"/>
  <c r="V67" i="2"/>
  <c r="W67" i="2" s="1"/>
  <c r="Z66" i="2"/>
  <c r="X66" i="2"/>
  <c r="V66" i="2"/>
  <c r="W66" i="2" s="1"/>
  <c r="Z65" i="2"/>
  <c r="X65" i="2"/>
  <c r="V65" i="2"/>
  <c r="W65" i="2" s="1"/>
  <c r="Z64" i="2"/>
  <c r="X64" i="2"/>
  <c r="V64" i="2"/>
  <c r="W64" i="2" s="1"/>
  <c r="Z63" i="2"/>
  <c r="X63" i="2"/>
  <c r="V63" i="2"/>
  <c r="W63" i="2" s="1"/>
  <c r="Z62" i="2"/>
  <c r="X62" i="2"/>
  <c r="V62" i="2"/>
  <c r="W62" i="2" s="1"/>
  <c r="Z61" i="2"/>
  <c r="X61" i="2"/>
  <c r="V61" i="2"/>
  <c r="W61" i="2" s="1"/>
  <c r="Z60" i="2"/>
  <c r="X60" i="2"/>
  <c r="V60" i="2"/>
  <c r="W60" i="2" s="1"/>
  <c r="Z59" i="2"/>
  <c r="X59" i="2"/>
  <c r="V59" i="2"/>
  <c r="W59" i="2" s="1"/>
  <c r="Z58" i="2"/>
  <c r="X58" i="2"/>
  <c r="V58" i="2"/>
  <c r="W58" i="2" s="1"/>
  <c r="Z57" i="2"/>
  <c r="X57" i="2"/>
  <c r="V57" i="2"/>
  <c r="W57" i="2" s="1"/>
  <c r="Z56" i="2"/>
  <c r="X56" i="2"/>
  <c r="V56" i="2"/>
  <c r="W56" i="2" s="1"/>
  <c r="Z55" i="2"/>
  <c r="X55" i="2"/>
  <c r="V55" i="2"/>
  <c r="W55" i="2" s="1"/>
  <c r="Z54" i="2"/>
  <c r="X54" i="2"/>
  <c r="V54" i="2"/>
  <c r="W54" i="2" s="1"/>
  <c r="Z53" i="2"/>
  <c r="X53" i="2"/>
  <c r="V53" i="2"/>
  <c r="W53" i="2" s="1"/>
  <c r="Z52" i="2"/>
  <c r="X52" i="2"/>
  <c r="V52" i="2"/>
  <c r="W52" i="2" s="1"/>
  <c r="Z51" i="2"/>
  <c r="X51" i="2"/>
  <c r="V51" i="2"/>
  <c r="W51" i="2" s="1"/>
  <c r="Z50" i="2"/>
  <c r="X50" i="2"/>
  <c r="V50" i="2"/>
  <c r="W50" i="2" s="1"/>
  <c r="Z49" i="2"/>
  <c r="X49" i="2"/>
  <c r="V49" i="2"/>
  <c r="W49" i="2" s="1"/>
  <c r="Z48" i="2"/>
  <c r="X48" i="2"/>
  <c r="V48" i="2"/>
  <c r="W48" i="2" s="1"/>
  <c r="Z47" i="2"/>
  <c r="X47" i="2"/>
  <c r="V47" i="2"/>
  <c r="W47" i="2" s="1"/>
  <c r="Z46" i="2"/>
  <c r="X46" i="2"/>
  <c r="V46" i="2"/>
  <c r="W46" i="2" s="1"/>
  <c r="Z45" i="2"/>
  <c r="X45" i="2"/>
  <c r="V45" i="2"/>
  <c r="W45" i="2" s="1"/>
  <c r="Z44" i="2"/>
  <c r="X44" i="2"/>
  <c r="V44" i="2"/>
  <c r="W44" i="2" s="1"/>
  <c r="Z43" i="2"/>
  <c r="X43" i="2"/>
  <c r="V43" i="2"/>
  <c r="W43" i="2" s="1"/>
  <c r="Z42" i="2"/>
  <c r="X42" i="2"/>
  <c r="V42" i="2"/>
  <c r="W42" i="2" s="1"/>
  <c r="Z41" i="2"/>
  <c r="X41" i="2"/>
  <c r="V41" i="2"/>
  <c r="W41" i="2" s="1"/>
  <c r="Z40" i="2"/>
  <c r="X40" i="2"/>
  <c r="V40" i="2"/>
  <c r="W40" i="2" s="1"/>
  <c r="Z39" i="2"/>
  <c r="X39" i="2"/>
  <c r="V39" i="2"/>
  <c r="W39" i="2" s="1"/>
  <c r="Z38" i="2"/>
  <c r="X38" i="2"/>
  <c r="V38" i="2"/>
  <c r="W38" i="2" s="1"/>
  <c r="Z37" i="2"/>
  <c r="X37" i="2"/>
  <c r="V37" i="2"/>
  <c r="W37" i="2" s="1"/>
  <c r="Z36" i="2"/>
  <c r="X36" i="2"/>
  <c r="V36" i="2"/>
  <c r="W36" i="2" s="1"/>
  <c r="Z35" i="2"/>
  <c r="X35" i="2"/>
  <c r="V35" i="2"/>
  <c r="W35" i="2" s="1"/>
  <c r="Z34" i="2"/>
  <c r="X34" i="2"/>
  <c r="V34" i="2"/>
  <c r="W34" i="2" s="1"/>
  <c r="Z33" i="2"/>
  <c r="X33" i="2"/>
  <c r="V33" i="2"/>
  <c r="W33" i="2" s="1"/>
  <c r="Z32" i="2"/>
  <c r="X32" i="2"/>
  <c r="V32" i="2"/>
  <c r="W32" i="2" s="1"/>
  <c r="Z31" i="2"/>
  <c r="X31" i="2"/>
  <c r="V31" i="2"/>
  <c r="W31" i="2" s="1"/>
  <c r="Z30" i="2"/>
  <c r="X30" i="2"/>
  <c r="V30" i="2"/>
  <c r="W30" i="2" s="1"/>
  <c r="Z29" i="2"/>
  <c r="X29" i="2"/>
  <c r="V29" i="2"/>
  <c r="W29" i="2" s="1"/>
  <c r="Z28" i="2"/>
  <c r="X28" i="2"/>
  <c r="V28" i="2"/>
  <c r="W28" i="2" s="1"/>
  <c r="Z27" i="2"/>
  <c r="X27" i="2"/>
  <c r="V27" i="2"/>
  <c r="W27" i="2" s="1"/>
  <c r="Z26" i="2"/>
  <c r="X26" i="2"/>
  <c r="V26" i="2"/>
  <c r="W26" i="2" s="1"/>
  <c r="Z25" i="2"/>
  <c r="X25" i="2"/>
  <c r="V25" i="2"/>
  <c r="W25" i="2" s="1"/>
  <c r="Z24" i="2"/>
  <c r="X24" i="2"/>
  <c r="V24" i="2"/>
  <c r="W24" i="2" s="1"/>
  <c r="Z23" i="2"/>
  <c r="X23" i="2"/>
  <c r="V23" i="2"/>
  <c r="W23" i="2" s="1"/>
  <c r="Z22" i="2"/>
  <c r="X22" i="2"/>
  <c r="V22" i="2"/>
  <c r="W22" i="2" s="1"/>
  <c r="Z21" i="2"/>
  <c r="X21" i="2"/>
  <c r="V21" i="2"/>
  <c r="W21" i="2" s="1"/>
  <c r="Z20" i="2"/>
  <c r="X20" i="2"/>
  <c r="V20" i="2"/>
  <c r="W20" i="2" s="1"/>
  <c r="Z19" i="2"/>
  <c r="X19" i="2"/>
  <c r="V19" i="2"/>
  <c r="W19" i="2" s="1"/>
  <c r="Z18" i="2"/>
  <c r="X18" i="2"/>
  <c r="V18" i="2"/>
  <c r="W18" i="2" s="1"/>
  <c r="Z17" i="2"/>
  <c r="X17" i="2"/>
  <c r="V17" i="2"/>
  <c r="W17" i="2" s="1"/>
  <c r="Z16" i="2"/>
  <c r="X16" i="2"/>
  <c r="V16" i="2"/>
  <c r="W16" i="2" s="1"/>
  <c r="Z15" i="2"/>
  <c r="X15" i="2"/>
  <c r="V15" i="2"/>
  <c r="W15" i="2" s="1"/>
  <c r="Z14" i="2"/>
  <c r="X14" i="2"/>
  <c r="V14" i="2"/>
  <c r="W14" i="2" s="1"/>
  <c r="Z13" i="2"/>
  <c r="X13" i="2"/>
  <c r="V13" i="2"/>
  <c r="W13" i="2" s="1"/>
  <c r="Z12" i="2"/>
  <c r="X12" i="2"/>
  <c r="V12" i="2"/>
  <c r="W12" i="2" s="1"/>
  <c r="Z11" i="2"/>
  <c r="X11" i="2"/>
  <c r="V11" i="2"/>
  <c r="W11" i="2" s="1"/>
  <c r="Z10" i="2"/>
  <c r="X10" i="2"/>
  <c r="V10" i="2"/>
  <c r="W10" i="2" s="1"/>
  <c r="Z9" i="2"/>
  <c r="X9" i="2"/>
  <c r="V9" i="2"/>
  <c r="W9" i="2" s="1"/>
  <c r="Z8" i="2"/>
  <c r="X8" i="2"/>
  <c r="V8" i="2"/>
  <c r="W8" i="2" s="1"/>
  <c r="Z7" i="2"/>
  <c r="X7" i="2"/>
  <c r="V7" i="2"/>
  <c r="W7" i="2" s="1"/>
  <c r="Z6" i="2"/>
  <c r="X6" i="2"/>
  <c r="V6" i="2"/>
  <c r="W6" i="2" s="1"/>
  <c r="Z5" i="2"/>
  <c r="X5" i="2"/>
  <c r="V5" i="2"/>
  <c r="W5" i="2" s="1"/>
  <c r="M213" i="2"/>
  <c r="K213" i="2"/>
  <c r="I213" i="2"/>
  <c r="J213" i="2" s="1"/>
  <c r="K212" i="2"/>
  <c r="I212" i="2"/>
  <c r="J212" i="2" s="1"/>
  <c r="I7" i="2"/>
  <c r="J7" i="2" s="1"/>
  <c r="K7" i="2"/>
  <c r="I8" i="2"/>
  <c r="J8" i="2" s="1"/>
  <c r="K8" i="2"/>
  <c r="I9" i="2"/>
  <c r="J9" i="2" s="1"/>
  <c r="K9" i="2"/>
  <c r="I10" i="2"/>
  <c r="J10" i="2"/>
  <c r="K10" i="2"/>
  <c r="I11" i="2"/>
  <c r="J11" i="2" s="1"/>
  <c r="K11" i="2"/>
  <c r="I12" i="2"/>
  <c r="J12" i="2" s="1"/>
  <c r="K12" i="2"/>
  <c r="I13" i="2"/>
  <c r="J13" i="2"/>
  <c r="K13" i="2"/>
  <c r="I14" i="2"/>
  <c r="J14" i="2"/>
  <c r="K14" i="2"/>
  <c r="I15" i="2"/>
  <c r="J15" i="2" s="1"/>
  <c r="K15" i="2"/>
  <c r="I16" i="2"/>
  <c r="J16" i="2"/>
  <c r="K16" i="2"/>
  <c r="I17" i="2"/>
  <c r="J17" i="2"/>
  <c r="K17" i="2"/>
  <c r="I18" i="2"/>
  <c r="J18" i="2"/>
  <c r="K18" i="2"/>
  <c r="I19" i="2"/>
  <c r="J19" i="2" s="1"/>
  <c r="K19" i="2"/>
  <c r="I20" i="2"/>
  <c r="J20" i="2" s="1"/>
  <c r="K20" i="2"/>
  <c r="I21" i="2"/>
  <c r="J21" i="2" s="1"/>
  <c r="K21" i="2"/>
  <c r="I22" i="2"/>
  <c r="J22" i="2"/>
  <c r="K22" i="2"/>
  <c r="I23" i="2"/>
  <c r="J23" i="2"/>
  <c r="K23" i="2"/>
  <c r="I24" i="2"/>
  <c r="J24" i="2"/>
  <c r="K24" i="2"/>
  <c r="I25" i="2"/>
  <c r="J25" i="2" s="1"/>
  <c r="K25" i="2"/>
  <c r="I26" i="2"/>
  <c r="J26" i="2"/>
  <c r="K26" i="2"/>
  <c r="I27" i="2"/>
  <c r="J27" i="2" s="1"/>
  <c r="K27" i="2"/>
  <c r="I28" i="2"/>
  <c r="J28" i="2" s="1"/>
  <c r="K28" i="2"/>
  <c r="I29" i="2"/>
  <c r="J29" i="2"/>
  <c r="K29" i="2"/>
  <c r="I30" i="2"/>
  <c r="J30" i="2"/>
  <c r="K30" i="2"/>
  <c r="I31" i="2"/>
  <c r="J31" i="2" s="1"/>
  <c r="K31" i="2"/>
  <c r="I32" i="2"/>
  <c r="J32" i="2"/>
  <c r="K32" i="2"/>
  <c r="I33" i="2"/>
  <c r="J33" i="2"/>
  <c r="K33" i="2"/>
  <c r="I34" i="2"/>
  <c r="J34" i="2"/>
  <c r="K34" i="2"/>
  <c r="I35" i="2"/>
  <c r="J35" i="2" s="1"/>
  <c r="K35" i="2"/>
  <c r="I36" i="2"/>
  <c r="J36" i="2" s="1"/>
  <c r="K36" i="2"/>
  <c r="I37" i="2"/>
  <c r="J37" i="2" s="1"/>
  <c r="K37" i="2"/>
  <c r="I38" i="2"/>
  <c r="J38" i="2"/>
  <c r="K38" i="2"/>
  <c r="I39" i="2"/>
  <c r="J39" i="2"/>
  <c r="K39" i="2"/>
  <c r="I40" i="2"/>
  <c r="J40" i="2"/>
  <c r="K40" i="2"/>
  <c r="I41" i="2"/>
  <c r="J41" i="2" s="1"/>
  <c r="K41" i="2"/>
  <c r="I42" i="2"/>
  <c r="J42" i="2"/>
  <c r="K42" i="2"/>
  <c r="I43" i="2"/>
  <c r="J43" i="2" s="1"/>
  <c r="K43" i="2"/>
  <c r="I44" i="2"/>
  <c r="J44" i="2" s="1"/>
  <c r="K44" i="2"/>
  <c r="I45" i="2"/>
  <c r="J45" i="2"/>
  <c r="K45" i="2"/>
  <c r="I46" i="2"/>
  <c r="J46" i="2"/>
  <c r="K46" i="2"/>
  <c r="I47" i="2"/>
  <c r="J47" i="2" s="1"/>
  <c r="K47" i="2"/>
  <c r="I48" i="2"/>
  <c r="J48" i="2"/>
  <c r="K48" i="2"/>
  <c r="I49" i="2"/>
  <c r="J49" i="2"/>
  <c r="K49" i="2"/>
  <c r="I50" i="2"/>
  <c r="J50" i="2"/>
  <c r="K50" i="2"/>
  <c r="I51" i="2"/>
  <c r="J51" i="2" s="1"/>
  <c r="K51" i="2"/>
  <c r="I52" i="2"/>
  <c r="J52" i="2" s="1"/>
  <c r="K52" i="2"/>
  <c r="I53" i="2"/>
  <c r="J53" i="2" s="1"/>
  <c r="K53" i="2"/>
  <c r="I54" i="2"/>
  <c r="J54" i="2"/>
  <c r="K54" i="2"/>
  <c r="I55" i="2"/>
  <c r="J55" i="2"/>
  <c r="K55" i="2"/>
  <c r="I56" i="2"/>
  <c r="J56" i="2"/>
  <c r="K56" i="2"/>
  <c r="I57" i="2"/>
  <c r="J57" i="2" s="1"/>
  <c r="K57" i="2"/>
  <c r="I58" i="2"/>
  <c r="J58" i="2"/>
  <c r="K58" i="2"/>
  <c r="I59" i="2"/>
  <c r="J59" i="2" s="1"/>
  <c r="K59" i="2"/>
  <c r="I60" i="2"/>
  <c r="J60" i="2" s="1"/>
  <c r="K60" i="2"/>
  <c r="I61" i="2"/>
  <c r="J61" i="2"/>
  <c r="K61" i="2"/>
  <c r="I62" i="2"/>
  <c r="J62" i="2"/>
  <c r="K62" i="2"/>
  <c r="I63" i="2"/>
  <c r="J63" i="2" s="1"/>
  <c r="K63" i="2"/>
  <c r="I64" i="2"/>
  <c r="J64" i="2"/>
  <c r="K64" i="2"/>
  <c r="I65" i="2"/>
  <c r="J65" i="2"/>
  <c r="K65" i="2"/>
  <c r="I66" i="2"/>
  <c r="J66" i="2"/>
  <c r="K66" i="2"/>
  <c r="I67" i="2"/>
  <c r="J67" i="2" s="1"/>
  <c r="K67" i="2"/>
  <c r="I68" i="2"/>
  <c r="J68" i="2" s="1"/>
  <c r="K68" i="2"/>
  <c r="I69" i="2"/>
  <c r="J69" i="2" s="1"/>
  <c r="K69" i="2"/>
  <c r="I70" i="2"/>
  <c r="J70" i="2"/>
  <c r="K70" i="2"/>
  <c r="I71" i="2"/>
  <c r="J71" i="2"/>
  <c r="K71" i="2"/>
  <c r="I72" i="2"/>
  <c r="J72" i="2"/>
  <c r="K72" i="2"/>
  <c r="I73" i="2"/>
  <c r="J73" i="2" s="1"/>
  <c r="K73" i="2"/>
  <c r="I74" i="2"/>
  <c r="J74" i="2"/>
  <c r="K74" i="2"/>
  <c r="I75" i="2"/>
  <c r="J75" i="2" s="1"/>
  <c r="K75" i="2"/>
  <c r="I76" i="2"/>
  <c r="J76" i="2" s="1"/>
  <c r="K76" i="2"/>
  <c r="I77" i="2"/>
  <c r="J77" i="2"/>
  <c r="K77" i="2"/>
  <c r="I78" i="2"/>
  <c r="J78" i="2"/>
  <c r="K78" i="2"/>
  <c r="I79" i="2"/>
  <c r="J79" i="2" s="1"/>
  <c r="K79" i="2"/>
  <c r="I80" i="2"/>
  <c r="J80" i="2"/>
  <c r="K80" i="2"/>
  <c r="I81" i="2"/>
  <c r="J81" i="2"/>
  <c r="K81" i="2"/>
  <c r="I82" i="2"/>
  <c r="J82" i="2"/>
  <c r="K82" i="2"/>
  <c r="I83" i="2"/>
  <c r="J83" i="2" s="1"/>
  <c r="K83" i="2"/>
  <c r="I84" i="2"/>
  <c r="J84" i="2" s="1"/>
  <c r="K84" i="2"/>
  <c r="I85" i="2"/>
  <c r="J85" i="2" s="1"/>
  <c r="K85" i="2"/>
  <c r="I86" i="2"/>
  <c r="J86" i="2"/>
  <c r="K86" i="2"/>
  <c r="I87" i="2"/>
  <c r="J87" i="2"/>
  <c r="K87" i="2"/>
  <c r="I88" i="2"/>
  <c r="J88" i="2"/>
  <c r="K88" i="2"/>
  <c r="I89" i="2"/>
  <c r="J89" i="2" s="1"/>
  <c r="K89" i="2"/>
  <c r="I90" i="2"/>
  <c r="J90" i="2"/>
  <c r="K90" i="2"/>
  <c r="I91" i="2"/>
  <c r="J91" i="2" s="1"/>
  <c r="K91" i="2"/>
  <c r="I92" i="2"/>
  <c r="J92" i="2" s="1"/>
  <c r="K92" i="2"/>
  <c r="I93" i="2"/>
  <c r="J93" i="2"/>
  <c r="K93" i="2"/>
  <c r="I94" i="2"/>
  <c r="J94" i="2"/>
  <c r="K94" i="2"/>
  <c r="I95" i="2"/>
  <c r="J95" i="2" s="1"/>
  <c r="K95" i="2"/>
  <c r="I96" i="2"/>
  <c r="J96" i="2"/>
  <c r="K96" i="2"/>
  <c r="I97" i="2"/>
  <c r="J97" i="2"/>
  <c r="K97" i="2"/>
  <c r="I98" i="2"/>
  <c r="J98" i="2"/>
  <c r="K98" i="2"/>
  <c r="I99" i="2"/>
  <c r="J99" i="2" s="1"/>
  <c r="K99" i="2"/>
  <c r="I100" i="2"/>
  <c r="J100" i="2" s="1"/>
  <c r="K100" i="2"/>
  <c r="I101" i="2"/>
  <c r="J101" i="2" s="1"/>
  <c r="K101" i="2"/>
  <c r="I102" i="2"/>
  <c r="J102" i="2"/>
  <c r="K102" i="2"/>
  <c r="I103" i="2"/>
  <c r="J103" i="2"/>
  <c r="K103" i="2"/>
  <c r="I104" i="2"/>
  <c r="J104" i="2"/>
  <c r="K104" i="2"/>
  <c r="I105" i="2"/>
  <c r="J105" i="2" s="1"/>
  <c r="K105" i="2"/>
  <c r="I106" i="2"/>
  <c r="J106" i="2"/>
  <c r="K106" i="2"/>
  <c r="I107" i="2"/>
  <c r="J107" i="2" s="1"/>
  <c r="K107" i="2"/>
  <c r="I108" i="2"/>
  <c r="J108" i="2" s="1"/>
  <c r="K108" i="2"/>
  <c r="I109" i="2"/>
  <c r="J109" i="2"/>
  <c r="K109" i="2"/>
  <c r="I110" i="2"/>
  <c r="J110" i="2"/>
  <c r="K110" i="2"/>
  <c r="I111" i="2"/>
  <c r="J111" i="2" s="1"/>
  <c r="K111" i="2"/>
  <c r="I112" i="2"/>
  <c r="J112" i="2"/>
  <c r="K112" i="2"/>
  <c r="I113" i="2"/>
  <c r="J113" i="2"/>
  <c r="K113" i="2"/>
  <c r="I114" i="2"/>
  <c r="J114" i="2"/>
  <c r="K114" i="2"/>
  <c r="I115" i="2"/>
  <c r="J115" i="2" s="1"/>
  <c r="K115" i="2"/>
  <c r="I116" i="2"/>
  <c r="J116" i="2" s="1"/>
  <c r="K116" i="2"/>
  <c r="I117" i="2"/>
  <c r="J117" i="2" s="1"/>
  <c r="K117" i="2"/>
  <c r="I118" i="2"/>
  <c r="J118" i="2"/>
  <c r="K118" i="2"/>
  <c r="I119" i="2"/>
  <c r="J119" i="2"/>
  <c r="K119" i="2"/>
  <c r="I120" i="2"/>
  <c r="J120" i="2"/>
  <c r="K120" i="2"/>
  <c r="I121" i="2"/>
  <c r="J121" i="2" s="1"/>
  <c r="K121" i="2"/>
  <c r="I122" i="2"/>
  <c r="J122" i="2"/>
  <c r="K122" i="2"/>
  <c r="I123" i="2"/>
  <c r="J123" i="2" s="1"/>
  <c r="K123" i="2"/>
  <c r="I124" i="2"/>
  <c r="J124" i="2" s="1"/>
  <c r="K124" i="2"/>
  <c r="I125" i="2"/>
  <c r="J125" i="2"/>
  <c r="K125" i="2"/>
  <c r="I126" i="2"/>
  <c r="J126" i="2"/>
  <c r="K126" i="2"/>
  <c r="I127" i="2"/>
  <c r="J127" i="2" s="1"/>
  <c r="K127" i="2"/>
  <c r="I128" i="2"/>
  <c r="J128" i="2"/>
  <c r="K128" i="2"/>
  <c r="I129" i="2"/>
  <c r="J129" i="2"/>
  <c r="K129" i="2"/>
  <c r="I130" i="2"/>
  <c r="J130" i="2"/>
  <c r="K130" i="2"/>
  <c r="I131" i="2"/>
  <c r="J131" i="2" s="1"/>
  <c r="K131" i="2"/>
  <c r="I132" i="2"/>
  <c r="J132" i="2" s="1"/>
  <c r="K132" i="2"/>
  <c r="I133" i="2"/>
  <c r="J133" i="2" s="1"/>
  <c r="K133" i="2"/>
  <c r="I134" i="2"/>
  <c r="J134" i="2"/>
  <c r="K134" i="2"/>
  <c r="I135" i="2"/>
  <c r="J135" i="2"/>
  <c r="K135" i="2"/>
  <c r="I136" i="2"/>
  <c r="J136" i="2"/>
  <c r="K136" i="2"/>
  <c r="I137" i="2"/>
  <c r="J137" i="2" s="1"/>
  <c r="K137" i="2"/>
  <c r="I138" i="2"/>
  <c r="J138" i="2"/>
  <c r="K138" i="2"/>
  <c r="I139" i="2"/>
  <c r="J139" i="2" s="1"/>
  <c r="K139" i="2"/>
  <c r="I140" i="2"/>
  <c r="J140" i="2" s="1"/>
  <c r="K140" i="2"/>
  <c r="I141" i="2"/>
  <c r="J141" i="2"/>
  <c r="K141" i="2"/>
  <c r="I142" i="2"/>
  <c r="J142" i="2"/>
  <c r="K142" i="2"/>
  <c r="I143" i="2"/>
  <c r="J143" i="2" s="1"/>
  <c r="K143" i="2"/>
  <c r="I144" i="2"/>
  <c r="J144" i="2"/>
  <c r="K144" i="2"/>
  <c r="I145" i="2"/>
  <c r="J145" i="2"/>
  <c r="K145" i="2"/>
  <c r="I146" i="2"/>
  <c r="J146" i="2"/>
  <c r="K146" i="2"/>
  <c r="I147" i="2"/>
  <c r="J147" i="2" s="1"/>
  <c r="K147" i="2"/>
  <c r="I148" i="2"/>
  <c r="J148" i="2" s="1"/>
  <c r="K148" i="2"/>
  <c r="I149" i="2"/>
  <c r="J149" i="2" s="1"/>
  <c r="K149" i="2"/>
  <c r="I150" i="2"/>
  <c r="J150" i="2"/>
  <c r="K150" i="2"/>
  <c r="I151" i="2"/>
  <c r="J151" i="2"/>
  <c r="K151" i="2"/>
  <c r="I152" i="2"/>
  <c r="J152" i="2"/>
  <c r="K152" i="2"/>
  <c r="I153" i="2"/>
  <c r="J153" i="2" s="1"/>
  <c r="K153" i="2"/>
  <c r="I154" i="2"/>
  <c r="J154" i="2"/>
  <c r="K154" i="2"/>
  <c r="I155" i="2"/>
  <c r="J155" i="2" s="1"/>
  <c r="K155" i="2"/>
  <c r="I156" i="2"/>
  <c r="J156" i="2" s="1"/>
  <c r="K156" i="2"/>
  <c r="I157" i="2"/>
  <c r="J157" i="2"/>
  <c r="K157" i="2"/>
  <c r="I158" i="2"/>
  <c r="J158" i="2"/>
  <c r="K158" i="2"/>
  <c r="I159" i="2"/>
  <c r="J159" i="2" s="1"/>
  <c r="K159" i="2"/>
  <c r="I160" i="2"/>
  <c r="J160" i="2"/>
  <c r="K160" i="2"/>
  <c r="I161" i="2"/>
  <c r="J161" i="2"/>
  <c r="K161" i="2"/>
  <c r="I162" i="2"/>
  <c r="J162" i="2"/>
  <c r="K162" i="2"/>
  <c r="I163" i="2"/>
  <c r="J163" i="2" s="1"/>
  <c r="K163" i="2"/>
  <c r="I164" i="2"/>
  <c r="J164" i="2" s="1"/>
  <c r="K164" i="2"/>
  <c r="I165" i="2"/>
  <c r="J165" i="2" s="1"/>
  <c r="K165" i="2"/>
  <c r="I166" i="2"/>
  <c r="J166" i="2"/>
  <c r="K166" i="2"/>
  <c r="I167" i="2"/>
  <c r="J167" i="2"/>
  <c r="K167" i="2"/>
  <c r="I168" i="2"/>
  <c r="J168" i="2"/>
  <c r="K168" i="2"/>
  <c r="I169" i="2"/>
  <c r="J169" i="2" s="1"/>
  <c r="K169" i="2"/>
  <c r="I170" i="2"/>
  <c r="J170" i="2"/>
  <c r="K170" i="2"/>
  <c r="I171" i="2"/>
  <c r="J171" i="2" s="1"/>
  <c r="K171" i="2"/>
  <c r="I172" i="2"/>
  <c r="J172" i="2" s="1"/>
  <c r="K172" i="2"/>
  <c r="I173" i="2"/>
  <c r="J173" i="2"/>
  <c r="K173" i="2"/>
  <c r="I174" i="2"/>
  <c r="J174" i="2"/>
  <c r="K174" i="2"/>
  <c r="I175" i="2"/>
  <c r="J175" i="2" s="1"/>
  <c r="K175" i="2"/>
  <c r="I176" i="2"/>
  <c r="J176" i="2"/>
  <c r="K176" i="2"/>
  <c r="I177" i="2"/>
  <c r="J177" i="2"/>
  <c r="K177" i="2"/>
  <c r="I178" i="2"/>
  <c r="J178" i="2"/>
  <c r="K178" i="2"/>
  <c r="I179" i="2"/>
  <c r="J179" i="2" s="1"/>
  <c r="K179" i="2"/>
  <c r="I180" i="2"/>
  <c r="J180" i="2" s="1"/>
  <c r="K180" i="2"/>
  <c r="I181" i="2"/>
  <c r="J181" i="2" s="1"/>
  <c r="K181" i="2"/>
  <c r="I182" i="2"/>
  <c r="J182" i="2"/>
  <c r="K182" i="2"/>
  <c r="I183" i="2"/>
  <c r="J183" i="2"/>
  <c r="K183" i="2"/>
  <c r="I184" i="2"/>
  <c r="J184" i="2"/>
  <c r="K184" i="2"/>
  <c r="I185" i="2"/>
  <c r="J185" i="2" s="1"/>
  <c r="K185" i="2"/>
  <c r="I186" i="2"/>
  <c r="J186" i="2"/>
  <c r="K186" i="2"/>
  <c r="I187" i="2"/>
  <c r="J187" i="2" s="1"/>
  <c r="K187" i="2"/>
  <c r="I188" i="2"/>
  <c r="J188" i="2" s="1"/>
  <c r="K188" i="2"/>
  <c r="I189" i="2"/>
  <c r="J189" i="2"/>
  <c r="K189" i="2"/>
  <c r="I190" i="2"/>
  <c r="J190" i="2"/>
  <c r="K190" i="2"/>
  <c r="I191" i="2"/>
  <c r="J191" i="2" s="1"/>
  <c r="K191" i="2"/>
  <c r="I192" i="2"/>
  <c r="J192" i="2"/>
  <c r="K192" i="2"/>
  <c r="I193" i="2"/>
  <c r="J193" i="2"/>
  <c r="K193" i="2"/>
  <c r="I194" i="2"/>
  <c r="J194" i="2"/>
  <c r="K194" i="2"/>
  <c r="I195" i="2"/>
  <c r="J195" i="2" s="1"/>
  <c r="K195" i="2"/>
  <c r="I196" i="2"/>
  <c r="J196" i="2" s="1"/>
  <c r="K196" i="2"/>
  <c r="I197" i="2"/>
  <c r="J197" i="2" s="1"/>
  <c r="K197" i="2"/>
  <c r="I198" i="2"/>
  <c r="J198" i="2"/>
  <c r="K198" i="2"/>
  <c r="I199" i="2"/>
  <c r="J199" i="2"/>
  <c r="K199" i="2"/>
  <c r="I200" i="2"/>
  <c r="J200" i="2"/>
  <c r="K200" i="2"/>
  <c r="I201" i="2"/>
  <c r="J201" i="2" s="1"/>
  <c r="K201" i="2"/>
  <c r="I202" i="2"/>
  <c r="J202" i="2"/>
  <c r="K202" i="2"/>
  <c r="I203" i="2"/>
  <c r="J203" i="2" s="1"/>
  <c r="K203" i="2"/>
  <c r="I204" i="2"/>
  <c r="J204" i="2" s="1"/>
  <c r="K204" i="2"/>
  <c r="I205" i="2"/>
  <c r="J205" i="2"/>
  <c r="K205" i="2"/>
  <c r="I206" i="2"/>
  <c r="J206" i="2"/>
  <c r="K206" i="2"/>
  <c r="I207" i="2"/>
  <c r="J207" i="2" s="1"/>
  <c r="K207" i="2"/>
  <c r="I208" i="2"/>
  <c r="J208" i="2"/>
  <c r="K208" i="2"/>
  <c r="I209" i="2"/>
  <c r="J209" i="2"/>
  <c r="K209" i="2"/>
  <c r="I210" i="2"/>
  <c r="J210" i="2"/>
  <c r="K210" i="2"/>
  <c r="I211" i="2"/>
  <c r="J211" i="2" s="1"/>
  <c r="K211" i="2"/>
  <c r="I214" i="2"/>
  <c r="J214" i="2"/>
  <c r="K214" i="2"/>
  <c r="I215" i="2"/>
  <c r="J215" i="2"/>
  <c r="K215" i="2"/>
  <c r="I216" i="2"/>
  <c r="J216" i="2" s="1"/>
  <c r="K216" i="2"/>
  <c r="I217" i="2"/>
  <c r="J217" i="2"/>
  <c r="K217" i="2"/>
  <c r="JD5" i="2" l="1"/>
  <c r="FJ1" i="2" l="1"/>
  <c r="M2" i="2" l="1"/>
  <c r="N5" i="5" l="1"/>
  <c r="JV217" i="4" l="1"/>
  <c r="JV216" i="4"/>
  <c r="JV215" i="4"/>
  <c r="JV214" i="4"/>
  <c r="JV213" i="4"/>
  <c r="JV212" i="4"/>
  <c r="JV211" i="4"/>
  <c r="JV210" i="4"/>
  <c r="JV209" i="4"/>
  <c r="JV208" i="4"/>
  <c r="JV207" i="4"/>
  <c r="JV206" i="4"/>
  <c r="JV205" i="4"/>
  <c r="JV204" i="4"/>
  <c r="JV203" i="4"/>
  <c r="JV202" i="4"/>
  <c r="JV201" i="4"/>
  <c r="JV200" i="4"/>
  <c r="JV199" i="4"/>
  <c r="JV198" i="4"/>
  <c r="JV197" i="4"/>
  <c r="JV196" i="4"/>
  <c r="JV195" i="4"/>
  <c r="JV194" i="4"/>
  <c r="JV193" i="4"/>
  <c r="JV192" i="4"/>
  <c r="JV191" i="4"/>
  <c r="JV190" i="4"/>
  <c r="JV189" i="4"/>
  <c r="JV188" i="4"/>
  <c r="JV187" i="4"/>
  <c r="JV186" i="4"/>
  <c r="JV185" i="4"/>
  <c r="JV184" i="4"/>
  <c r="JV183" i="4"/>
  <c r="JV182" i="4"/>
  <c r="JV181" i="4"/>
  <c r="JV180" i="4"/>
  <c r="JV179" i="4"/>
  <c r="JV178" i="4"/>
  <c r="JV177" i="4"/>
  <c r="JV176" i="4"/>
  <c r="JV175" i="4"/>
  <c r="JV174" i="4"/>
  <c r="JV173" i="4"/>
  <c r="JV172" i="4"/>
  <c r="JV171" i="4"/>
  <c r="JV170" i="4"/>
  <c r="JV169" i="4"/>
  <c r="JV168" i="4"/>
  <c r="JV167" i="4"/>
  <c r="JV166" i="4"/>
  <c r="JV165" i="4"/>
  <c r="JV164" i="4"/>
  <c r="JV163" i="4"/>
  <c r="JV162" i="4"/>
  <c r="JV161" i="4"/>
  <c r="JV160" i="4"/>
  <c r="JV159" i="4"/>
  <c r="JV158" i="4"/>
  <c r="JV157" i="4"/>
  <c r="JV156" i="4"/>
  <c r="JV155" i="4"/>
  <c r="JV154" i="4"/>
  <c r="JV153" i="4"/>
  <c r="JV152" i="4"/>
  <c r="JV151" i="4"/>
  <c r="JV150" i="4"/>
  <c r="JV149" i="4"/>
  <c r="JV148" i="4"/>
  <c r="JV147" i="4"/>
  <c r="JV146" i="4"/>
  <c r="JV145" i="4"/>
  <c r="JV144" i="4"/>
  <c r="JV143" i="4"/>
  <c r="JV142" i="4"/>
  <c r="JV141" i="4"/>
  <c r="JV140" i="4"/>
  <c r="JV139" i="4"/>
  <c r="JV138" i="4"/>
  <c r="JV137" i="4"/>
  <c r="JV136" i="4"/>
  <c r="JV135" i="4"/>
  <c r="JV134" i="4"/>
  <c r="JV133" i="4"/>
  <c r="JV132" i="4"/>
  <c r="JV131" i="4"/>
  <c r="JV130" i="4"/>
  <c r="JV129" i="4"/>
  <c r="JV128" i="4"/>
  <c r="JV127" i="4"/>
  <c r="JV126" i="4"/>
  <c r="JV125" i="4"/>
  <c r="JV124" i="4"/>
  <c r="JV123" i="4"/>
  <c r="JV122" i="4"/>
  <c r="JV121" i="4"/>
  <c r="JV120" i="4"/>
  <c r="JV119" i="4"/>
  <c r="JV118" i="4"/>
  <c r="JV117" i="4"/>
  <c r="JV116" i="4"/>
  <c r="JV115" i="4"/>
  <c r="JV114" i="4"/>
  <c r="JV113" i="4"/>
  <c r="JV112" i="4"/>
  <c r="JV111" i="4"/>
  <c r="JV110" i="4"/>
  <c r="JV109" i="4"/>
  <c r="JV108" i="4"/>
  <c r="JV107" i="4"/>
  <c r="JV106" i="4"/>
  <c r="JV105" i="4"/>
  <c r="JV104" i="4"/>
  <c r="JV103" i="4"/>
  <c r="JV102" i="4"/>
  <c r="JV101" i="4"/>
  <c r="JV100" i="4"/>
  <c r="JV99" i="4"/>
  <c r="JV98" i="4"/>
  <c r="JV97" i="4"/>
  <c r="JV96" i="4"/>
  <c r="JV95" i="4"/>
  <c r="JV94" i="4"/>
  <c r="JV93" i="4"/>
  <c r="JV92" i="4"/>
  <c r="JV91" i="4"/>
  <c r="JV90" i="4"/>
  <c r="JV89" i="4"/>
  <c r="JV88" i="4"/>
  <c r="JV87" i="4"/>
  <c r="JV86" i="4"/>
  <c r="JV85" i="4"/>
  <c r="JV84" i="4"/>
  <c r="JV83" i="4"/>
  <c r="JV82" i="4"/>
  <c r="JV81" i="4"/>
  <c r="JV80" i="4"/>
  <c r="JV79" i="4"/>
  <c r="JV78" i="4"/>
  <c r="JV77" i="4"/>
  <c r="JV76" i="4"/>
  <c r="JV75" i="4"/>
  <c r="JV74" i="4"/>
  <c r="JV73" i="4"/>
  <c r="JV72" i="4"/>
  <c r="JV71" i="4"/>
  <c r="JV70" i="4"/>
  <c r="JV69" i="4"/>
  <c r="JV68" i="4"/>
  <c r="JV67" i="4"/>
  <c r="JV66" i="4"/>
  <c r="JV65" i="4"/>
  <c r="JV64" i="4"/>
  <c r="JV63" i="4"/>
  <c r="JV62" i="4"/>
  <c r="JV61" i="4"/>
  <c r="JV60" i="4"/>
  <c r="JV59" i="4"/>
  <c r="JV58" i="4"/>
  <c r="JV57" i="4"/>
  <c r="JV56" i="4"/>
  <c r="JV55" i="4"/>
  <c r="JV54" i="4"/>
  <c r="JV53" i="4"/>
  <c r="JV52" i="4"/>
  <c r="JV51" i="4"/>
  <c r="JV50" i="4"/>
  <c r="JV49" i="4"/>
  <c r="JV48" i="4"/>
  <c r="JV47" i="4"/>
  <c r="JV46" i="4"/>
  <c r="JV45" i="4"/>
  <c r="JV44" i="4"/>
  <c r="JV43" i="4"/>
  <c r="JV42" i="4"/>
  <c r="JV41" i="4"/>
  <c r="JV40" i="4"/>
  <c r="JV39" i="4"/>
  <c r="JV38" i="4"/>
  <c r="JV37" i="4"/>
  <c r="JV36" i="4"/>
  <c r="JV35" i="4"/>
  <c r="JV34" i="4"/>
  <c r="JV33" i="4"/>
  <c r="JV32" i="4"/>
  <c r="JV31" i="4"/>
  <c r="JV30" i="4"/>
  <c r="JV29" i="4"/>
  <c r="JV28" i="4"/>
  <c r="JV27" i="4"/>
  <c r="JV26" i="4"/>
  <c r="JV25" i="4"/>
  <c r="JV24" i="4"/>
  <c r="JV23" i="4"/>
  <c r="JV22" i="4"/>
  <c r="JV21" i="4"/>
  <c r="JV20" i="4"/>
  <c r="JV19" i="4"/>
  <c r="JV18" i="4"/>
  <c r="JV17" i="4"/>
  <c r="JV16" i="4"/>
  <c r="JV15" i="4"/>
  <c r="JV14" i="4"/>
  <c r="JV13" i="4"/>
  <c r="JV12" i="4"/>
  <c r="JV11" i="4"/>
  <c r="JV10" i="4"/>
  <c r="JV9" i="4"/>
  <c r="JV8" i="4"/>
  <c r="JV7" i="4"/>
  <c r="JV6" i="4"/>
  <c r="JO217" i="4"/>
  <c r="JO216" i="4"/>
  <c r="JO215" i="4"/>
  <c r="JO214" i="4"/>
  <c r="JO213" i="4"/>
  <c r="JO212" i="4"/>
  <c r="JO211" i="4"/>
  <c r="JO210" i="4"/>
  <c r="JO209" i="4"/>
  <c r="JO208" i="4"/>
  <c r="JO207" i="4"/>
  <c r="JO206" i="4"/>
  <c r="JO205" i="4"/>
  <c r="JO204" i="4"/>
  <c r="JO203" i="4"/>
  <c r="JO202" i="4"/>
  <c r="JO201" i="4"/>
  <c r="JO200" i="4"/>
  <c r="JO199" i="4"/>
  <c r="JO198" i="4"/>
  <c r="JO197" i="4"/>
  <c r="JO196" i="4"/>
  <c r="JO195" i="4"/>
  <c r="JO194" i="4"/>
  <c r="JO193" i="4"/>
  <c r="JO192" i="4"/>
  <c r="JO191" i="4"/>
  <c r="JO190" i="4"/>
  <c r="JO189" i="4"/>
  <c r="JO188" i="4"/>
  <c r="JO187" i="4"/>
  <c r="JO186" i="4"/>
  <c r="JO185" i="4"/>
  <c r="JO184" i="4"/>
  <c r="JO183" i="4"/>
  <c r="JO182" i="4"/>
  <c r="JO181" i="4"/>
  <c r="JO180" i="4"/>
  <c r="JO179" i="4"/>
  <c r="JO178" i="4"/>
  <c r="JO177" i="4"/>
  <c r="JO176" i="4"/>
  <c r="JO175" i="4"/>
  <c r="JO174" i="4"/>
  <c r="JO173" i="4"/>
  <c r="JO172" i="4"/>
  <c r="JO171" i="4"/>
  <c r="JO170" i="4"/>
  <c r="JO169" i="4"/>
  <c r="JO168" i="4"/>
  <c r="JO167" i="4"/>
  <c r="JO166" i="4"/>
  <c r="JO165" i="4"/>
  <c r="JO164" i="4"/>
  <c r="JO163" i="4"/>
  <c r="JO162" i="4"/>
  <c r="JO161" i="4"/>
  <c r="JO160" i="4"/>
  <c r="JO159" i="4"/>
  <c r="JO158" i="4"/>
  <c r="JO157" i="4"/>
  <c r="JO156" i="4"/>
  <c r="JO155" i="4"/>
  <c r="JO154" i="4"/>
  <c r="JO153" i="4"/>
  <c r="JO152" i="4"/>
  <c r="JO151" i="4"/>
  <c r="JO150" i="4"/>
  <c r="JO149" i="4"/>
  <c r="JO148" i="4"/>
  <c r="JO147" i="4"/>
  <c r="JO146" i="4"/>
  <c r="JO145" i="4"/>
  <c r="JO144" i="4"/>
  <c r="JO143" i="4"/>
  <c r="JO142" i="4"/>
  <c r="JO141" i="4"/>
  <c r="JO140" i="4"/>
  <c r="JO139" i="4"/>
  <c r="JO138" i="4"/>
  <c r="JO137" i="4"/>
  <c r="JO136" i="4"/>
  <c r="JO135" i="4"/>
  <c r="JO134" i="4"/>
  <c r="JO133" i="4"/>
  <c r="JO132" i="4"/>
  <c r="JO131" i="4"/>
  <c r="JO130" i="4"/>
  <c r="JO129" i="4"/>
  <c r="JO128" i="4"/>
  <c r="JO127" i="4"/>
  <c r="JO126" i="4"/>
  <c r="JO125" i="4"/>
  <c r="JO124" i="4"/>
  <c r="JO123" i="4"/>
  <c r="JO122" i="4"/>
  <c r="JO121" i="4"/>
  <c r="JO120" i="4"/>
  <c r="JO119" i="4"/>
  <c r="JO118" i="4"/>
  <c r="JO117" i="4"/>
  <c r="JO116" i="4"/>
  <c r="JO115" i="4"/>
  <c r="JO114" i="4"/>
  <c r="JO113" i="4"/>
  <c r="JO112" i="4"/>
  <c r="JO111" i="4"/>
  <c r="JO110" i="4"/>
  <c r="JO109" i="4"/>
  <c r="JO108" i="4"/>
  <c r="JO107" i="4"/>
  <c r="JO106" i="4"/>
  <c r="JO105" i="4"/>
  <c r="JO104" i="4"/>
  <c r="JO103" i="4"/>
  <c r="JO102" i="4"/>
  <c r="JO101" i="4"/>
  <c r="JO100" i="4"/>
  <c r="JO99" i="4"/>
  <c r="JO98" i="4"/>
  <c r="JO97" i="4"/>
  <c r="JO96" i="4"/>
  <c r="JO95" i="4"/>
  <c r="JO94" i="4"/>
  <c r="JO93" i="4"/>
  <c r="JO92" i="4"/>
  <c r="JO91" i="4"/>
  <c r="JO90" i="4"/>
  <c r="JO89" i="4"/>
  <c r="JO88" i="4"/>
  <c r="JO87" i="4"/>
  <c r="JO86" i="4"/>
  <c r="JO85" i="4"/>
  <c r="JO84" i="4"/>
  <c r="JO83" i="4"/>
  <c r="JO82" i="4"/>
  <c r="JO81" i="4"/>
  <c r="JO80" i="4"/>
  <c r="JO79" i="4"/>
  <c r="JO78" i="4"/>
  <c r="JO77" i="4"/>
  <c r="JO76" i="4"/>
  <c r="JO75" i="4"/>
  <c r="JO74" i="4"/>
  <c r="JO73" i="4"/>
  <c r="JO72" i="4"/>
  <c r="JO71" i="4"/>
  <c r="JO70" i="4"/>
  <c r="JO69" i="4"/>
  <c r="JO68" i="4"/>
  <c r="JO67" i="4"/>
  <c r="JO66" i="4"/>
  <c r="JO65" i="4"/>
  <c r="JO64" i="4"/>
  <c r="JO63" i="4"/>
  <c r="JO62" i="4"/>
  <c r="JO61" i="4"/>
  <c r="JO60" i="4"/>
  <c r="JO59" i="4"/>
  <c r="JO58" i="4"/>
  <c r="JO57" i="4"/>
  <c r="JO56" i="4"/>
  <c r="JO55" i="4"/>
  <c r="JO54" i="4"/>
  <c r="JO53" i="4"/>
  <c r="JO52" i="4"/>
  <c r="JO51" i="4"/>
  <c r="JO50" i="4"/>
  <c r="JO49" i="4"/>
  <c r="JO48" i="4"/>
  <c r="JO47" i="4"/>
  <c r="JO46" i="4"/>
  <c r="JO45" i="4"/>
  <c r="JO44" i="4"/>
  <c r="JO43" i="4"/>
  <c r="JO42" i="4"/>
  <c r="JO41" i="4"/>
  <c r="JO40" i="4"/>
  <c r="JO39" i="4"/>
  <c r="JO38" i="4"/>
  <c r="JO37" i="4"/>
  <c r="JO36" i="4"/>
  <c r="JO35" i="4"/>
  <c r="JO34" i="4"/>
  <c r="JO33" i="4"/>
  <c r="JO32" i="4"/>
  <c r="JO31" i="4"/>
  <c r="JO30" i="4"/>
  <c r="JO29" i="4"/>
  <c r="JO28" i="4"/>
  <c r="JO27" i="4"/>
  <c r="JO26" i="4"/>
  <c r="JO25" i="4"/>
  <c r="JO24" i="4"/>
  <c r="JO23" i="4"/>
  <c r="JO22" i="4"/>
  <c r="JO21" i="4"/>
  <c r="JO20" i="4"/>
  <c r="JO19" i="4"/>
  <c r="JO18" i="4"/>
  <c r="JO17" i="4"/>
  <c r="JO16" i="4"/>
  <c r="JO15" i="4"/>
  <c r="JO14" i="4"/>
  <c r="JO13" i="4"/>
  <c r="JO12" i="4"/>
  <c r="JO11" i="4"/>
  <c r="JO10" i="4"/>
  <c r="JO9" i="4"/>
  <c r="JO8" i="4"/>
  <c r="JO7" i="4"/>
  <c r="JO6" i="4"/>
  <c r="JH217" i="4"/>
  <c r="JH216" i="4"/>
  <c r="JH215" i="4"/>
  <c r="JH214" i="4"/>
  <c r="JH213" i="4"/>
  <c r="JH212" i="4"/>
  <c r="JH211" i="4"/>
  <c r="JH210" i="4"/>
  <c r="JH209" i="4"/>
  <c r="JH208" i="4"/>
  <c r="JH207" i="4"/>
  <c r="JH206" i="4"/>
  <c r="JH205" i="4"/>
  <c r="JH204" i="4"/>
  <c r="JH203" i="4"/>
  <c r="JH202" i="4"/>
  <c r="JH201" i="4"/>
  <c r="JH200" i="4"/>
  <c r="JH199" i="4"/>
  <c r="JH198" i="4"/>
  <c r="JH197" i="4"/>
  <c r="JH196" i="4"/>
  <c r="JH195" i="4"/>
  <c r="JH194" i="4"/>
  <c r="JH193" i="4"/>
  <c r="JH192" i="4"/>
  <c r="JH191" i="4"/>
  <c r="JH190" i="4"/>
  <c r="JH189" i="4"/>
  <c r="JH188" i="4"/>
  <c r="JH187" i="4"/>
  <c r="JH186" i="4"/>
  <c r="JH185" i="4"/>
  <c r="JH184" i="4"/>
  <c r="JH183" i="4"/>
  <c r="JH182" i="4"/>
  <c r="JH181" i="4"/>
  <c r="JH180" i="4"/>
  <c r="JH179" i="4"/>
  <c r="JH178" i="4"/>
  <c r="JH177" i="4"/>
  <c r="JH176" i="4"/>
  <c r="JH175" i="4"/>
  <c r="JH174" i="4"/>
  <c r="JH173" i="4"/>
  <c r="JH172" i="4"/>
  <c r="JH171" i="4"/>
  <c r="JH170" i="4"/>
  <c r="JH169" i="4"/>
  <c r="JH168" i="4"/>
  <c r="JH167" i="4"/>
  <c r="JH166" i="4"/>
  <c r="JH165" i="4"/>
  <c r="JH164" i="4"/>
  <c r="JH163" i="4"/>
  <c r="JH162" i="4"/>
  <c r="JH161" i="4"/>
  <c r="JH160" i="4"/>
  <c r="JH159" i="4"/>
  <c r="JH158" i="4"/>
  <c r="JH157" i="4"/>
  <c r="JH156" i="4"/>
  <c r="JH155" i="4"/>
  <c r="JH154" i="4"/>
  <c r="JH153" i="4"/>
  <c r="JH152" i="4"/>
  <c r="JH151" i="4"/>
  <c r="JH150" i="4"/>
  <c r="JH149" i="4"/>
  <c r="JH148" i="4"/>
  <c r="JH147" i="4"/>
  <c r="JH146" i="4"/>
  <c r="JH145" i="4"/>
  <c r="JH144" i="4"/>
  <c r="JH143" i="4"/>
  <c r="JH142" i="4"/>
  <c r="JH141" i="4"/>
  <c r="JH140" i="4"/>
  <c r="JH139" i="4"/>
  <c r="JH138" i="4"/>
  <c r="JH137" i="4"/>
  <c r="JH136" i="4"/>
  <c r="JH135" i="4"/>
  <c r="JH134" i="4"/>
  <c r="JH133" i="4"/>
  <c r="JH132" i="4"/>
  <c r="JH131" i="4"/>
  <c r="JH130" i="4"/>
  <c r="JH129" i="4"/>
  <c r="JH128" i="4"/>
  <c r="JH127" i="4"/>
  <c r="JH126" i="4"/>
  <c r="JH125" i="4"/>
  <c r="JH124" i="4"/>
  <c r="JH123" i="4"/>
  <c r="JH122" i="4"/>
  <c r="JH121" i="4"/>
  <c r="JH120" i="4"/>
  <c r="JH119" i="4"/>
  <c r="JH118" i="4"/>
  <c r="JH117" i="4"/>
  <c r="JH116" i="4"/>
  <c r="JH115" i="4"/>
  <c r="JH114" i="4"/>
  <c r="JH113" i="4"/>
  <c r="JH112" i="4"/>
  <c r="JH111" i="4"/>
  <c r="JH110" i="4"/>
  <c r="JH109" i="4"/>
  <c r="JH108" i="4"/>
  <c r="JH107" i="4"/>
  <c r="JH106" i="4"/>
  <c r="JH105" i="4"/>
  <c r="JH104" i="4"/>
  <c r="JH103" i="4"/>
  <c r="JH102" i="4"/>
  <c r="JH101" i="4"/>
  <c r="JH100" i="4"/>
  <c r="JH99" i="4"/>
  <c r="JH98" i="4"/>
  <c r="JH97" i="4"/>
  <c r="JH96" i="4"/>
  <c r="JH95" i="4"/>
  <c r="JH94" i="4"/>
  <c r="JH93" i="4"/>
  <c r="JH92" i="4"/>
  <c r="JH91" i="4"/>
  <c r="JH90" i="4"/>
  <c r="JH89" i="4"/>
  <c r="JH88" i="4"/>
  <c r="JH87" i="4"/>
  <c r="JH86" i="4"/>
  <c r="JH85" i="4"/>
  <c r="JH84" i="4"/>
  <c r="JH83" i="4"/>
  <c r="JH82" i="4"/>
  <c r="JH81" i="4"/>
  <c r="JH80" i="4"/>
  <c r="JH79" i="4"/>
  <c r="JH78" i="4"/>
  <c r="JH77" i="4"/>
  <c r="JH76" i="4"/>
  <c r="JH75" i="4"/>
  <c r="JH74" i="4"/>
  <c r="JH73" i="4"/>
  <c r="JH72" i="4"/>
  <c r="JH71" i="4"/>
  <c r="JH70" i="4"/>
  <c r="JH69" i="4"/>
  <c r="JH68" i="4"/>
  <c r="JH67" i="4"/>
  <c r="JH66" i="4"/>
  <c r="JH65" i="4"/>
  <c r="JH64" i="4"/>
  <c r="JH63" i="4"/>
  <c r="JH62" i="4"/>
  <c r="JH61" i="4"/>
  <c r="JH60" i="4"/>
  <c r="JH59" i="4"/>
  <c r="JH58" i="4"/>
  <c r="JH57" i="4"/>
  <c r="JH56" i="4"/>
  <c r="JH55" i="4"/>
  <c r="JH54" i="4"/>
  <c r="JH53" i="4"/>
  <c r="JH52" i="4"/>
  <c r="JH51" i="4"/>
  <c r="JH50" i="4"/>
  <c r="JH49" i="4"/>
  <c r="JH48" i="4"/>
  <c r="JH47" i="4"/>
  <c r="JH46" i="4"/>
  <c r="JH45" i="4"/>
  <c r="JH44" i="4"/>
  <c r="JH43" i="4"/>
  <c r="JH42" i="4"/>
  <c r="JH41" i="4"/>
  <c r="JH40" i="4"/>
  <c r="JH39" i="4"/>
  <c r="JH38" i="4"/>
  <c r="JH37" i="4"/>
  <c r="JH36" i="4"/>
  <c r="JH35" i="4"/>
  <c r="JH34" i="4"/>
  <c r="JH33" i="4"/>
  <c r="JH32" i="4"/>
  <c r="JH31" i="4"/>
  <c r="JH30" i="4"/>
  <c r="JH29" i="4"/>
  <c r="JH28" i="4"/>
  <c r="JH27" i="4"/>
  <c r="JH26" i="4"/>
  <c r="JH25" i="4"/>
  <c r="JH24" i="4"/>
  <c r="JH23" i="4"/>
  <c r="JH22" i="4"/>
  <c r="JH21" i="4"/>
  <c r="JH20" i="4"/>
  <c r="JH19" i="4"/>
  <c r="JH18" i="4"/>
  <c r="JH17" i="4"/>
  <c r="JH16" i="4"/>
  <c r="JH15" i="4"/>
  <c r="JH14" i="4"/>
  <c r="JH13" i="4"/>
  <c r="JH12" i="4"/>
  <c r="JH11" i="4"/>
  <c r="JH10" i="4"/>
  <c r="JH9" i="4"/>
  <c r="JH8" i="4"/>
  <c r="JH7" i="4"/>
  <c r="JH6" i="4"/>
  <c r="JA217" i="4"/>
  <c r="JA216" i="4"/>
  <c r="JA215" i="4"/>
  <c r="JA214" i="4"/>
  <c r="JA213" i="4"/>
  <c r="JA212" i="4"/>
  <c r="JA211" i="4"/>
  <c r="JA210" i="4"/>
  <c r="JA209" i="4"/>
  <c r="JA208" i="4"/>
  <c r="JA207" i="4"/>
  <c r="JA206" i="4"/>
  <c r="JA205" i="4"/>
  <c r="JA204" i="4"/>
  <c r="JA203" i="4"/>
  <c r="JA202" i="4"/>
  <c r="JA201" i="4"/>
  <c r="JA200" i="4"/>
  <c r="JA199" i="4"/>
  <c r="JA198" i="4"/>
  <c r="JA197" i="4"/>
  <c r="JA196" i="4"/>
  <c r="JA195" i="4"/>
  <c r="JA194" i="4"/>
  <c r="JA193" i="4"/>
  <c r="JA192" i="4"/>
  <c r="JA191" i="4"/>
  <c r="JA190" i="4"/>
  <c r="JA189" i="4"/>
  <c r="JA188" i="4"/>
  <c r="JA187" i="4"/>
  <c r="JA186" i="4"/>
  <c r="JA185" i="4"/>
  <c r="JA184" i="4"/>
  <c r="JA183" i="4"/>
  <c r="JA182" i="4"/>
  <c r="JA181" i="4"/>
  <c r="JA180" i="4"/>
  <c r="JA179" i="4"/>
  <c r="JA178" i="4"/>
  <c r="JA177" i="4"/>
  <c r="JA176" i="4"/>
  <c r="JA175" i="4"/>
  <c r="JA174" i="4"/>
  <c r="JA173" i="4"/>
  <c r="JA172" i="4"/>
  <c r="JA171" i="4"/>
  <c r="JA170" i="4"/>
  <c r="JA169" i="4"/>
  <c r="JA168" i="4"/>
  <c r="JA167" i="4"/>
  <c r="JA166" i="4"/>
  <c r="JA165" i="4"/>
  <c r="JA164" i="4"/>
  <c r="JA163" i="4"/>
  <c r="JA162" i="4"/>
  <c r="JA161" i="4"/>
  <c r="JA160" i="4"/>
  <c r="JA159" i="4"/>
  <c r="JA158" i="4"/>
  <c r="JA157" i="4"/>
  <c r="JA156" i="4"/>
  <c r="JA155" i="4"/>
  <c r="JA154" i="4"/>
  <c r="JA153" i="4"/>
  <c r="JA152" i="4"/>
  <c r="JA151" i="4"/>
  <c r="JA150" i="4"/>
  <c r="JA149" i="4"/>
  <c r="JA148" i="4"/>
  <c r="JA147" i="4"/>
  <c r="JA146" i="4"/>
  <c r="JA145" i="4"/>
  <c r="JA144" i="4"/>
  <c r="JA143" i="4"/>
  <c r="JA142" i="4"/>
  <c r="JA141" i="4"/>
  <c r="JA140" i="4"/>
  <c r="JA139" i="4"/>
  <c r="JA138" i="4"/>
  <c r="JA137" i="4"/>
  <c r="JA136" i="4"/>
  <c r="JA135" i="4"/>
  <c r="JA134" i="4"/>
  <c r="JA133" i="4"/>
  <c r="JA132" i="4"/>
  <c r="JA131" i="4"/>
  <c r="JA130" i="4"/>
  <c r="JA129" i="4"/>
  <c r="JA128" i="4"/>
  <c r="JA127" i="4"/>
  <c r="JA126" i="4"/>
  <c r="JA125" i="4"/>
  <c r="JA124" i="4"/>
  <c r="JA123" i="4"/>
  <c r="JA122" i="4"/>
  <c r="JA121" i="4"/>
  <c r="JA120" i="4"/>
  <c r="JA119" i="4"/>
  <c r="JA118" i="4"/>
  <c r="JA117" i="4"/>
  <c r="JA116" i="4"/>
  <c r="JA115" i="4"/>
  <c r="JA114" i="4"/>
  <c r="JA113" i="4"/>
  <c r="JA112" i="4"/>
  <c r="JA111" i="4"/>
  <c r="JA110" i="4"/>
  <c r="JA109" i="4"/>
  <c r="JA108" i="4"/>
  <c r="JA107" i="4"/>
  <c r="JA106" i="4"/>
  <c r="JA105" i="4"/>
  <c r="JA104" i="4"/>
  <c r="JA103" i="4"/>
  <c r="JA102" i="4"/>
  <c r="JA101" i="4"/>
  <c r="JA100" i="4"/>
  <c r="JA99" i="4"/>
  <c r="JA98" i="4"/>
  <c r="JA97" i="4"/>
  <c r="JA96" i="4"/>
  <c r="JA95" i="4"/>
  <c r="JA94" i="4"/>
  <c r="JA93" i="4"/>
  <c r="JA92" i="4"/>
  <c r="JA91" i="4"/>
  <c r="JA90" i="4"/>
  <c r="JA89" i="4"/>
  <c r="JA88" i="4"/>
  <c r="JA87" i="4"/>
  <c r="JA86" i="4"/>
  <c r="JA85" i="4"/>
  <c r="JA84" i="4"/>
  <c r="JA83" i="4"/>
  <c r="JA82" i="4"/>
  <c r="JA81" i="4"/>
  <c r="JA80" i="4"/>
  <c r="JA79" i="4"/>
  <c r="JA78" i="4"/>
  <c r="JA77" i="4"/>
  <c r="JA76" i="4"/>
  <c r="JA75" i="4"/>
  <c r="JA74" i="4"/>
  <c r="JA73" i="4"/>
  <c r="JA72" i="4"/>
  <c r="JA71" i="4"/>
  <c r="JA70" i="4"/>
  <c r="JA69" i="4"/>
  <c r="JA68" i="4"/>
  <c r="JA67" i="4"/>
  <c r="JA66" i="4"/>
  <c r="JA65" i="4"/>
  <c r="JA64" i="4"/>
  <c r="JA63" i="4"/>
  <c r="JA62" i="4"/>
  <c r="JA61" i="4"/>
  <c r="JA60" i="4"/>
  <c r="JA59" i="4"/>
  <c r="JA58" i="4"/>
  <c r="JA57" i="4"/>
  <c r="JA56" i="4"/>
  <c r="JA55" i="4"/>
  <c r="JA54" i="4"/>
  <c r="JA53" i="4"/>
  <c r="JA52" i="4"/>
  <c r="JA51" i="4"/>
  <c r="JA50" i="4"/>
  <c r="JA49" i="4"/>
  <c r="JA48" i="4"/>
  <c r="JA47" i="4"/>
  <c r="JA46" i="4"/>
  <c r="JA45" i="4"/>
  <c r="JA44" i="4"/>
  <c r="JA43" i="4"/>
  <c r="JA42" i="4"/>
  <c r="JA41" i="4"/>
  <c r="JA40" i="4"/>
  <c r="JA39" i="4"/>
  <c r="JA38" i="4"/>
  <c r="JA37" i="4"/>
  <c r="JA36" i="4"/>
  <c r="JA35" i="4"/>
  <c r="JA34" i="4"/>
  <c r="JA33" i="4"/>
  <c r="JA32" i="4"/>
  <c r="JA31" i="4"/>
  <c r="JA30" i="4"/>
  <c r="JA29" i="4"/>
  <c r="JA28" i="4"/>
  <c r="JA27" i="4"/>
  <c r="JA26" i="4"/>
  <c r="JA25" i="4"/>
  <c r="JA24" i="4"/>
  <c r="JA23" i="4"/>
  <c r="JA22" i="4"/>
  <c r="JA21" i="4"/>
  <c r="JA20" i="4"/>
  <c r="JA19" i="4"/>
  <c r="JA18" i="4"/>
  <c r="JA17" i="4"/>
  <c r="JA16" i="4"/>
  <c r="JA15" i="4"/>
  <c r="JA14" i="4"/>
  <c r="JA13" i="4"/>
  <c r="JA12" i="4"/>
  <c r="JA11" i="4"/>
  <c r="JA10" i="4"/>
  <c r="JA9" i="4"/>
  <c r="JA8" i="4"/>
  <c r="JA7" i="4"/>
  <c r="JA6" i="4"/>
  <c r="IT217" i="4"/>
  <c r="IT216" i="4"/>
  <c r="IT215" i="4"/>
  <c r="IT214" i="4"/>
  <c r="IT213" i="4"/>
  <c r="IT212" i="4"/>
  <c r="IT211" i="4"/>
  <c r="IT210" i="4"/>
  <c r="IT209" i="4"/>
  <c r="IT208" i="4"/>
  <c r="IT207" i="4"/>
  <c r="IT206" i="4"/>
  <c r="IT205" i="4"/>
  <c r="IT204" i="4"/>
  <c r="IT203" i="4"/>
  <c r="IT202" i="4"/>
  <c r="IT201" i="4"/>
  <c r="IT200" i="4"/>
  <c r="IT199" i="4"/>
  <c r="IT198" i="4"/>
  <c r="IT197" i="4"/>
  <c r="IT196" i="4"/>
  <c r="IT195" i="4"/>
  <c r="IT194" i="4"/>
  <c r="IT193" i="4"/>
  <c r="IT192" i="4"/>
  <c r="IT191" i="4"/>
  <c r="IT190" i="4"/>
  <c r="IT189" i="4"/>
  <c r="IT188" i="4"/>
  <c r="IT187" i="4"/>
  <c r="IT186" i="4"/>
  <c r="IT185" i="4"/>
  <c r="IT184" i="4"/>
  <c r="IT183" i="4"/>
  <c r="IT182" i="4"/>
  <c r="IT181" i="4"/>
  <c r="IT180" i="4"/>
  <c r="IT179" i="4"/>
  <c r="IT178" i="4"/>
  <c r="IT177" i="4"/>
  <c r="IT176" i="4"/>
  <c r="IT175" i="4"/>
  <c r="IT174" i="4"/>
  <c r="IT173" i="4"/>
  <c r="IT172" i="4"/>
  <c r="IT171" i="4"/>
  <c r="IT170" i="4"/>
  <c r="IT169" i="4"/>
  <c r="IT168" i="4"/>
  <c r="IT167" i="4"/>
  <c r="IT166" i="4"/>
  <c r="IT165" i="4"/>
  <c r="IT164" i="4"/>
  <c r="IT163" i="4"/>
  <c r="IT162" i="4"/>
  <c r="IT161" i="4"/>
  <c r="IT160" i="4"/>
  <c r="IT159" i="4"/>
  <c r="IT158" i="4"/>
  <c r="IT157" i="4"/>
  <c r="IT156" i="4"/>
  <c r="IT155" i="4"/>
  <c r="IT154" i="4"/>
  <c r="IT153" i="4"/>
  <c r="IT152" i="4"/>
  <c r="IT151" i="4"/>
  <c r="IT150" i="4"/>
  <c r="IT149" i="4"/>
  <c r="IT148" i="4"/>
  <c r="IT147" i="4"/>
  <c r="IT146" i="4"/>
  <c r="IT145" i="4"/>
  <c r="IT144" i="4"/>
  <c r="IT143" i="4"/>
  <c r="IT142" i="4"/>
  <c r="IT141" i="4"/>
  <c r="IT140" i="4"/>
  <c r="IT139" i="4"/>
  <c r="IT138" i="4"/>
  <c r="IT137" i="4"/>
  <c r="IT136" i="4"/>
  <c r="IT135" i="4"/>
  <c r="IT134" i="4"/>
  <c r="IT133" i="4"/>
  <c r="IT132" i="4"/>
  <c r="IT131" i="4"/>
  <c r="IT130" i="4"/>
  <c r="IT129" i="4"/>
  <c r="IT128" i="4"/>
  <c r="IT127" i="4"/>
  <c r="IT126" i="4"/>
  <c r="IT125" i="4"/>
  <c r="IT124" i="4"/>
  <c r="IT123" i="4"/>
  <c r="IT122" i="4"/>
  <c r="IT121" i="4"/>
  <c r="IT120" i="4"/>
  <c r="IT119" i="4"/>
  <c r="IT118" i="4"/>
  <c r="IT117" i="4"/>
  <c r="IT116" i="4"/>
  <c r="IT115" i="4"/>
  <c r="IT114" i="4"/>
  <c r="IT113" i="4"/>
  <c r="IT112" i="4"/>
  <c r="IT111" i="4"/>
  <c r="IT110" i="4"/>
  <c r="IT109" i="4"/>
  <c r="IT108" i="4"/>
  <c r="IT107" i="4"/>
  <c r="IT106" i="4"/>
  <c r="IT105" i="4"/>
  <c r="IT104" i="4"/>
  <c r="IT103" i="4"/>
  <c r="IT102" i="4"/>
  <c r="IT101" i="4"/>
  <c r="IT100" i="4"/>
  <c r="IT99" i="4"/>
  <c r="IT98" i="4"/>
  <c r="IT97" i="4"/>
  <c r="IT96" i="4"/>
  <c r="IT95" i="4"/>
  <c r="IT94" i="4"/>
  <c r="IT93" i="4"/>
  <c r="IT92" i="4"/>
  <c r="IT91" i="4"/>
  <c r="IT90" i="4"/>
  <c r="IT89" i="4"/>
  <c r="IT88" i="4"/>
  <c r="IT87" i="4"/>
  <c r="IT86" i="4"/>
  <c r="IT85" i="4"/>
  <c r="IT84" i="4"/>
  <c r="IT83" i="4"/>
  <c r="IT82" i="4"/>
  <c r="IT81" i="4"/>
  <c r="IT80" i="4"/>
  <c r="IT79" i="4"/>
  <c r="IT78" i="4"/>
  <c r="IT77" i="4"/>
  <c r="IT76" i="4"/>
  <c r="IT75" i="4"/>
  <c r="IT74" i="4"/>
  <c r="IT73" i="4"/>
  <c r="IT72" i="4"/>
  <c r="IT71" i="4"/>
  <c r="IT70" i="4"/>
  <c r="IT69" i="4"/>
  <c r="IT68" i="4"/>
  <c r="IT67" i="4"/>
  <c r="IT66" i="4"/>
  <c r="IT65" i="4"/>
  <c r="IT64" i="4"/>
  <c r="IT63" i="4"/>
  <c r="IT62" i="4"/>
  <c r="IT61" i="4"/>
  <c r="IT60" i="4"/>
  <c r="IT59" i="4"/>
  <c r="IT58" i="4"/>
  <c r="IT57" i="4"/>
  <c r="IT56" i="4"/>
  <c r="IT55" i="4"/>
  <c r="IT54" i="4"/>
  <c r="IT53" i="4"/>
  <c r="IT52" i="4"/>
  <c r="IT51" i="4"/>
  <c r="IT50" i="4"/>
  <c r="IT49" i="4"/>
  <c r="IT48" i="4"/>
  <c r="IT47" i="4"/>
  <c r="IT46" i="4"/>
  <c r="IT45" i="4"/>
  <c r="IT44" i="4"/>
  <c r="IT43" i="4"/>
  <c r="IT42" i="4"/>
  <c r="IT41" i="4"/>
  <c r="IT40" i="4"/>
  <c r="IT39" i="4"/>
  <c r="IT38" i="4"/>
  <c r="IT37" i="4"/>
  <c r="IT36" i="4"/>
  <c r="IT35" i="4"/>
  <c r="IT34" i="4"/>
  <c r="IT33" i="4"/>
  <c r="IT32" i="4"/>
  <c r="IT31" i="4"/>
  <c r="IT30" i="4"/>
  <c r="IT29" i="4"/>
  <c r="IT28" i="4"/>
  <c r="IT27" i="4"/>
  <c r="IT26" i="4"/>
  <c r="IT25" i="4"/>
  <c r="IT24" i="4"/>
  <c r="IT23" i="4"/>
  <c r="IT22" i="4"/>
  <c r="IT21" i="4"/>
  <c r="IT20" i="4"/>
  <c r="IT19" i="4"/>
  <c r="IT18" i="4"/>
  <c r="IT17" i="4"/>
  <c r="IT16" i="4"/>
  <c r="IT15" i="4"/>
  <c r="IT14" i="4"/>
  <c r="IT13" i="4"/>
  <c r="IT12" i="4"/>
  <c r="IT11" i="4"/>
  <c r="IT10" i="4"/>
  <c r="IT9" i="4"/>
  <c r="IT8" i="4"/>
  <c r="IT7" i="4"/>
  <c r="IT6" i="4"/>
  <c r="IM217" i="4"/>
  <c r="IM216" i="4"/>
  <c r="IM215" i="4"/>
  <c r="IM214" i="4"/>
  <c r="IM213" i="4"/>
  <c r="IM212" i="4"/>
  <c r="IM211" i="4"/>
  <c r="IM210" i="4"/>
  <c r="IM209" i="4"/>
  <c r="IM208" i="4"/>
  <c r="IM207" i="4"/>
  <c r="IM206" i="4"/>
  <c r="IM205" i="4"/>
  <c r="IM204" i="4"/>
  <c r="IM203" i="4"/>
  <c r="IM202" i="4"/>
  <c r="IM201" i="4"/>
  <c r="IM200" i="4"/>
  <c r="IM199" i="4"/>
  <c r="IM198" i="4"/>
  <c r="IM197" i="4"/>
  <c r="IM196" i="4"/>
  <c r="IM195" i="4"/>
  <c r="IM194" i="4"/>
  <c r="IM193" i="4"/>
  <c r="IM192" i="4"/>
  <c r="IM191" i="4"/>
  <c r="IM190" i="4"/>
  <c r="IM189" i="4"/>
  <c r="IM188" i="4"/>
  <c r="IM187" i="4"/>
  <c r="IM186" i="4"/>
  <c r="IM185" i="4"/>
  <c r="IM184" i="4"/>
  <c r="IM183" i="4"/>
  <c r="IM182" i="4"/>
  <c r="IM181" i="4"/>
  <c r="IM180" i="4"/>
  <c r="IM179" i="4"/>
  <c r="IM178" i="4"/>
  <c r="IM177" i="4"/>
  <c r="IM176" i="4"/>
  <c r="IM175" i="4"/>
  <c r="IM174" i="4"/>
  <c r="IM173" i="4"/>
  <c r="IM172" i="4"/>
  <c r="IM171" i="4"/>
  <c r="IM170" i="4"/>
  <c r="IM169" i="4"/>
  <c r="IM168" i="4"/>
  <c r="IM167" i="4"/>
  <c r="IM166" i="4"/>
  <c r="IM165" i="4"/>
  <c r="IM164" i="4"/>
  <c r="IM163" i="4"/>
  <c r="IM162" i="4"/>
  <c r="IM161" i="4"/>
  <c r="IM160" i="4"/>
  <c r="IM159" i="4"/>
  <c r="IM158" i="4"/>
  <c r="IM157" i="4"/>
  <c r="IM156" i="4"/>
  <c r="IM155" i="4"/>
  <c r="IM154" i="4"/>
  <c r="IM153" i="4"/>
  <c r="IM152" i="4"/>
  <c r="IM151" i="4"/>
  <c r="IM150" i="4"/>
  <c r="IM149" i="4"/>
  <c r="IM148" i="4"/>
  <c r="IM147" i="4"/>
  <c r="IM146" i="4"/>
  <c r="IM145" i="4"/>
  <c r="IM144" i="4"/>
  <c r="IM143" i="4"/>
  <c r="IM142" i="4"/>
  <c r="IM141" i="4"/>
  <c r="IM140" i="4"/>
  <c r="IM139" i="4"/>
  <c r="IM138" i="4"/>
  <c r="IM137" i="4"/>
  <c r="IM136" i="4"/>
  <c r="IM135" i="4"/>
  <c r="IM134" i="4"/>
  <c r="IM133" i="4"/>
  <c r="IM132" i="4"/>
  <c r="IM131" i="4"/>
  <c r="IM130" i="4"/>
  <c r="IM129" i="4"/>
  <c r="IM128" i="4"/>
  <c r="IM127" i="4"/>
  <c r="IM126" i="4"/>
  <c r="IM125" i="4"/>
  <c r="IM124" i="4"/>
  <c r="IM123" i="4"/>
  <c r="IM122" i="4"/>
  <c r="IM121" i="4"/>
  <c r="IM120" i="4"/>
  <c r="IM119" i="4"/>
  <c r="IM118" i="4"/>
  <c r="IM117" i="4"/>
  <c r="IM116" i="4"/>
  <c r="IM115" i="4"/>
  <c r="IM114" i="4"/>
  <c r="IM113" i="4"/>
  <c r="IM112" i="4"/>
  <c r="IM111" i="4"/>
  <c r="IM110" i="4"/>
  <c r="IM109" i="4"/>
  <c r="IM108" i="4"/>
  <c r="IM107" i="4"/>
  <c r="IM106" i="4"/>
  <c r="IM105" i="4"/>
  <c r="IM104" i="4"/>
  <c r="IM103" i="4"/>
  <c r="IM102" i="4"/>
  <c r="IM101" i="4"/>
  <c r="IM100" i="4"/>
  <c r="IM99" i="4"/>
  <c r="IM98" i="4"/>
  <c r="IM97" i="4"/>
  <c r="IM96" i="4"/>
  <c r="IM95" i="4"/>
  <c r="IM94" i="4"/>
  <c r="IM93" i="4"/>
  <c r="IM92" i="4"/>
  <c r="IM91" i="4"/>
  <c r="IM90" i="4"/>
  <c r="IM89" i="4"/>
  <c r="IM88" i="4"/>
  <c r="IM87" i="4"/>
  <c r="IM86" i="4"/>
  <c r="IM85" i="4"/>
  <c r="IM84" i="4"/>
  <c r="IM83" i="4"/>
  <c r="IM82" i="4"/>
  <c r="IM81" i="4"/>
  <c r="IM80" i="4"/>
  <c r="IM79" i="4"/>
  <c r="IM78" i="4"/>
  <c r="IM77" i="4"/>
  <c r="IM76" i="4"/>
  <c r="IM75" i="4"/>
  <c r="IM74" i="4"/>
  <c r="IM73" i="4"/>
  <c r="IM72" i="4"/>
  <c r="IM71" i="4"/>
  <c r="IM70" i="4"/>
  <c r="IM69" i="4"/>
  <c r="IM68" i="4"/>
  <c r="IM67" i="4"/>
  <c r="IM66" i="4"/>
  <c r="IM65" i="4"/>
  <c r="IM64" i="4"/>
  <c r="IM63" i="4"/>
  <c r="IM62" i="4"/>
  <c r="IM61" i="4"/>
  <c r="IM60" i="4"/>
  <c r="IM59" i="4"/>
  <c r="IM58" i="4"/>
  <c r="IM57" i="4"/>
  <c r="IM56" i="4"/>
  <c r="IM55" i="4"/>
  <c r="IM54" i="4"/>
  <c r="IM53" i="4"/>
  <c r="IM52" i="4"/>
  <c r="IM51" i="4"/>
  <c r="IM50" i="4"/>
  <c r="IM49" i="4"/>
  <c r="IM48" i="4"/>
  <c r="IM47" i="4"/>
  <c r="IM46" i="4"/>
  <c r="IM45" i="4"/>
  <c r="IM44" i="4"/>
  <c r="IM43" i="4"/>
  <c r="IM42" i="4"/>
  <c r="IM41" i="4"/>
  <c r="IM40" i="4"/>
  <c r="IM39" i="4"/>
  <c r="IM38" i="4"/>
  <c r="IM37" i="4"/>
  <c r="IM36" i="4"/>
  <c r="IM35" i="4"/>
  <c r="IM34" i="4"/>
  <c r="IM33" i="4"/>
  <c r="IM32" i="4"/>
  <c r="IM31" i="4"/>
  <c r="IM30" i="4"/>
  <c r="IM29" i="4"/>
  <c r="IM28" i="4"/>
  <c r="IM27" i="4"/>
  <c r="IM26" i="4"/>
  <c r="IM25" i="4"/>
  <c r="IM24" i="4"/>
  <c r="IM23" i="4"/>
  <c r="IM22" i="4"/>
  <c r="IM21" i="4"/>
  <c r="IM20" i="4"/>
  <c r="IM19" i="4"/>
  <c r="IM18" i="4"/>
  <c r="IM17" i="4"/>
  <c r="IM16" i="4"/>
  <c r="IM15" i="4"/>
  <c r="IM14" i="4"/>
  <c r="IM13" i="4"/>
  <c r="IM12" i="4"/>
  <c r="IM11" i="4"/>
  <c r="IM10" i="4"/>
  <c r="IM9" i="4"/>
  <c r="IM8" i="4"/>
  <c r="IM7" i="4"/>
  <c r="IM6" i="4"/>
  <c r="IF217" i="4"/>
  <c r="IF216" i="4"/>
  <c r="IF215" i="4"/>
  <c r="IF214" i="4"/>
  <c r="IF213" i="4"/>
  <c r="IF212" i="4"/>
  <c r="IF211" i="4"/>
  <c r="IF210" i="4"/>
  <c r="IF209" i="4"/>
  <c r="IF208" i="4"/>
  <c r="IF207" i="4"/>
  <c r="IF206" i="4"/>
  <c r="IF205" i="4"/>
  <c r="IF204" i="4"/>
  <c r="IF203" i="4"/>
  <c r="IF202" i="4"/>
  <c r="IF201" i="4"/>
  <c r="IF200" i="4"/>
  <c r="IF199" i="4"/>
  <c r="IF198" i="4"/>
  <c r="IF197" i="4"/>
  <c r="IF196" i="4"/>
  <c r="IF195" i="4"/>
  <c r="IF194" i="4"/>
  <c r="IF193" i="4"/>
  <c r="IF192" i="4"/>
  <c r="IF191" i="4"/>
  <c r="IF190" i="4"/>
  <c r="IF189" i="4"/>
  <c r="IF188" i="4"/>
  <c r="IF187" i="4"/>
  <c r="IF186" i="4"/>
  <c r="IF185" i="4"/>
  <c r="IF184" i="4"/>
  <c r="IF183" i="4"/>
  <c r="IF182" i="4"/>
  <c r="IF181" i="4"/>
  <c r="IF180" i="4"/>
  <c r="IF179" i="4"/>
  <c r="IF178" i="4"/>
  <c r="IF177" i="4"/>
  <c r="IF176" i="4"/>
  <c r="IF175" i="4"/>
  <c r="IF174" i="4"/>
  <c r="IF173" i="4"/>
  <c r="IF172" i="4"/>
  <c r="IF171" i="4"/>
  <c r="IF170" i="4"/>
  <c r="IF169" i="4"/>
  <c r="IF168" i="4"/>
  <c r="IF167" i="4"/>
  <c r="IF166" i="4"/>
  <c r="IF165" i="4"/>
  <c r="IF164" i="4"/>
  <c r="IF163" i="4"/>
  <c r="IF162" i="4"/>
  <c r="IF161" i="4"/>
  <c r="IF160" i="4"/>
  <c r="IF159" i="4"/>
  <c r="IF158" i="4"/>
  <c r="IF157" i="4"/>
  <c r="IF156" i="4"/>
  <c r="IF155" i="4"/>
  <c r="IF154" i="4"/>
  <c r="IF153" i="4"/>
  <c r="IF152" i="4"/>
  <c r="IF151" i="4"/>
  <c r="IF150" i="4"/>
  <c r="IF149" i="4"/>
  <c r="IF148" i="4"/>
  <c r="IF147" i="4"/>
  <c r="IF146" i="4"/>
  <c r="IF145" i="4"/>
  <c r="IF144" i="4"/>
  <c r="IF143" i="4"/>
  <c r="IF142" i="4"/>
  <c r="IF141" i="4"/>
  <c r="IF140" i="4"/>
  <c r="IF139" i="4"/>
  <c r="IF138" i="4"/>
  <c r="IF137" i="4"/>
  <c r="IF136" i="4"/>
  <c r="IF135" i="4"/>
  <c r="IF134" i="4"/>
  <c r="IF133" i="4"/>
  <c r="IF132" i="4"/>
  <c r="IF131" i="4"/>
  <c r="IF130" i="4"/>
  <c r="IF129" i="4"/>
  <c r="IF128" i="4"/>
  <c r="IF127" i="4"/>
  <c r="IF126" i="4"/>
  <c r="IF125" i="4"/>
  <c r="IF124" i="4"/>
  <c r="IF123" i="4"/>
  <c r="IF122" i="4"/>
  <c r="IF121" i="4"/>
  <c r="IF120" i="4"/>
  <c r="IF119" i="4"/>
  <c r="IF118" i="4"/>
  <c r="IF117" i="4"/>
  <c r="IF116" i="4"/>
  <c r="IF115" i="4"/>
  <c r="IF114" i="4"/>
  <c r="IF113" i="4"/>
  <c r="IF112" i="4"/>
  <c r="IF111" i="4"/>
  <c r="IF110" i="4"/>
  <c r="IF109" i="4"/>
  <c r="IF108" i="4"/>
  <c r="IF107" i="4"/>
  <c r="IF106" i="4"/>
  <c r="IF105" i="4"/>
  <c r="IF104" i="4"/>
  <c r="IF103" i="4"/>
  <c r="IF102" i="4"/>
  <c r="IF101" i="4"/>
  <c r="IF100" i="4"/>
  <c r="IF99" i="4"/>
  <c r="IF98" i="4"/>
  <c r="IF97" i="4"/>
  <c r="IF96" i="4"/>
  <c r="IF95" i="4"/>
  <c r="IF94" i="4"/>
  <c r="IF93" i="4"/>
  <c r="IF92" i="4"/>
  <c r="IF91" i="4"/>
  <c r="IF90" i="4"/>
  <c r="IF89" i="4"/>
  <c r="IF88" i="4"/>
  <c r="IF87" i="4"/>
  <c r="IF86" i="4"/>
  <c r="IF85" i="4"/>
  <c r="IF84" i="4"/>
  <c r="IF83" i="4"/>
  <c r="IF82" i="4"/>
  <c r="IF81" i="4"/>
  <c r="IF80" i="4"/>
  <c r="IF79" i="4"/>
  <c r="IF78" i="4"/>
  <c r="IF77" i="4"/>
  <c r="IF76" i="4"/>
  <c r="IF75" i="4"/>
  <c r="IF74" i="4"/>
  <c r="IF73" i="4"/>
  <c r="IF72" i="4"/>
  <c r="IF71" i="4"/>
  <c r="IF70" i="4"/>
  <c r="IF69" i="4"/>
  <c r="IF68" i="4"/>
  <c r="IF67" i="4"/>
  <c r="IF66" i="4"/>
  <c r="IF65" i="4"/>
  <c r="IF64" i="4"/>
  <c r="IF63" i="4"/>
  <c r="IF62" i="4"/>
  <c r="IF61" i="4"/>
  <c r="IF60" i="4"/>
  <c r="IF59" i="4"/>
  <c r="IF58" i="4"/>
  <c r="IF57" i="4"/>
  <c r="IF56" i="4"/>
  <c r="IF55" i="4"/>
  <c r="IF54" i="4"/>
  <c r="IF53" i="4"/>
  <c r="IF52" i="4"/>
  <c r="IF51" i="4"/>
  <c r="IF50" i="4"/>
  <c r="IF49" i="4"/>
  <c r="IF48" i="4"/>
  <c r="IF47" i="4"/>
  <c r="IF46" i="4"/>
  <c r="IF45" i="4"/>
  <c r="IF44" i="4"/>
  <c r="IF43" i="4"/>
  <c r="IF42" i="4"/>
  <c r="IF41" i="4"/>
  <c r="IF40" i="4"/>
  <c r="IF39" i="4"/>
  <c r="IF38" i="4"/>
  <c r="IF37" i="4"/>
  <c r="IF36" i="4"/>
  <c r="IF35" i="4"/>
  <c r="IF34" i="4"/>
  <c r="IF33" i="4"/>
  <c r="IF32" i="4"/>
  <c r="IF31" i="4"/>
  <c r="IF30" i="4"/>
  <c r="IF29" i="4"/>
  <c r="IF28" i="4"/>
  <c r="IF27" i="4"/>
  <c r="IF26" i="4"/>
  <c r="IF25" i="4"/>
  <c r="IF24" i="4"/>
  <c r="IF23" i="4"/>
  <c r="IF22" i="4"/>
  <c r="IF21" i="4"/>
  <c r="IF20" i="4"/>
  <c r="IF19" i="4"/>
  <c r="IF18" i="4"/>
  <c r="IF17" i="4"/>
  <c r="IF16" i="4"/>
  <c r="IF15" i="4"/>
  <c r="IF14" i="4"/>
  <c r="IF13" i="4"/>
  <c r="IF12" i="4"/>
  <c r="IF11" i="4"/>
  <c r="IF10" i="4"/>
  <c r="IF9" i="4"/>
  <c r="IF8" i="4"/>
  <c r="IF7" i="4"/>
  <c r="IF6" i="4"/>
  <c r="HY217" i="4"/>
  <c r="HY216" i="4"/>
  <c r="HY215" i="4"/>
  <c r="HY214" i="4"/>
  <c r="HY213" i="4"/>
  <c r="HY212" i="4"/>
  <c r="HY211" i="4"/>
  <c r="HY210" i="4"/>
  <c r="HY209" i="4"/>
  <c r="HY208" i="4"/>
  <c r="HY207" i="4"/>
  <c r="HY206" i="4"/>
  <c r="HY205" i="4"/>
  <c r="HY204" i="4"/>
  <c r="HY203" i="4"/>
  <c r="HY202" i="4"/>
  <c r="HY201" i="4"/>
  <c r="HY200" i="4"/>
  <c r="HY199" i="4"/>
  <c r="HY198" i="4"/>
  <c r="HY197" i="4"/>
  <c r="HY196" i="4"/>
  <c r="HY195" i="4"/>
  <c r="HY194" i="4"/>
  <c r="HY193" i="4"/>
  <c r="HY192" i="4"/>
  <c r="HY191" i="4"/>
  <c r="HY190" i="4"/>
  <c r="HY189" i="4"/>
  <c r="HY188" i="4"/>
  <c r="HY187" i="4"/>
  <c r="HY186" i="4"/>
  <c r="HY185" i="4"/>
  <c r="HY184" i="4"/>
  <c r="HY183" i="4"/>
  <c r="HY182" i="4"/>
  <c r="HY181" i="4"/>
  <c r="HY180" i="4"/>
  <c r="HY179" i="4"/>
  <c r="HY178" i="4"/>
  <c r="HY177" i="4"/>
  <c r="HY176" i="4"/>
  <c r="HY175" i="4"/>
  <c r="HY174" i="4"/>
  <c r="HY173" i="4"/>
  <c r="HY172" i="4"/>
  <c r="HY171" i="4"/>
  <c r="HY170" i="4"/>
  <c r="HY169" i="4"/>
  <c r="HY168" i="4"/>
  <c r="HY167" i="4"/>
  <c r="HY166" i="4"/>
  <c r="HY165" i="4"/>
  <c r="HY164" i="4"/>
  <c r="HY163" i="4"/>
  <c r="HY162" i="4"/>
  <c r="HY161" i="4"/>
  <c r="HY160" i="4"/>
  <c r="HY159" i="4"/>
  <c r="HY158" i="4"/>
  <c r="HY157" i="4"/>
  <c r="HY156" i="4"/>
  <c r="HY155" i="4"/>
  <c r="HY154" i="4"/>
  <c r="HY153" i="4"/>
  <c r="HY152" i="4"/>
  <c r="HY151" i="4"/>
  <c r="HY150" i="4"/>
  <c r="HY149" i="4"/>
  <c r="HY148" i="4"/>
  <c r="HY147" i="4"/>
  <c r="HY146" i="4"/>
  <c r="HY145" i="4"/>
  <c r="HY144" i="4"/>
  <c r="HY143" i="4"/>
  <c r="HY142" i="4"/>
  <c r="HY141" i="4"/>
  <c r="HY140" i="4"/>
  <c r="HY139" i="4"/>
  <c r="HY138" i="4"/>
  <c r="HY137" i="4"/>
  <c r="HY136" i="4"/>
  <c r="HY135" i="4"/>
  <c r="HY134" i="4"/>
  <c r="HY133" i="4"/>
  <c r="HY132" i="4"/>
  <c r="HY131" i="4"/>
  <c r="HY130" i="4"/>
  <c r="HY129" i="4"/>
  <c r="HY128" i="4"/>
  <c r="HY127" i="4"/>
  <c r="HY126" i="4"/>
  <c r="HY125" i="4"/>
  <c r="HY124" i="4"/>
  <c r="HY123" i="4"/>
  <c r="HY122" i="4"/>
  <c r="HY121" i="4"/>
  <c r="HY120" i="4"/>
  <c r="HY119" i="4"/>
  <c r="HY118" i="4"/>
  <c r="HY117" i="4"/>
  <c r="HY116" i="4"/>
  <c r="HY115" i="4"/>
  <c r="HY114" i="4"/>
  <c r="HY113" i="4"/>
  <c r="HY112" i="4"/>
  <c r="HY111" i="4"/>
  <c r="HY110" i="4"/>
  <c r="HY109" i="4"/>
  <c r="HY108" i="4"/>
  <c r="HY107" i="4"/>
  <c r="HY106" i="4"/>
  <c r="HY105" i="4"/>
  <c r="HY104" i="4"/>
  <c r="HY103" i="4"/>
  <c r="HY102" i="4"/>
  <c r="HY101" i="4"/>
  <c r="HY100" i="4"/>
  <c r="HY99" i="4"/>
  <c r="HY98" i="4"/>
  <c r="HY97" i="4"/>
  <c r="HY96" i="4"/>
  <c r="HY95" i="4"/>
  <c r="HY94" i="4"/>
  <c r="HY93" i="4"/>
  <c r="HY92" i="4"/>
  <c r="HY91" i="4"/>
  <c r="HY90" i="4"/>
  <c r="HY89" i="4"/>
  <c r="HY88" i="4"/>
  <c r="HY87" i="4"/>
  <c r="HY86" i="4"/>
  <c r="HY85" i="4"/>
  <c r="HY84" i="4"/>
  <c r="HY83" i="4"/>
  <c r="HY82" i="4"/>
  <c r="HY81" i="4"/>
  <c r="HY80" i="4"/>
  <c r="HY79" i="4"/>
  <c r="HY78" i="4"/>
  <c r="HY77" i="4"/>
  <c r="HY76" i="4"/>
  <c r="HY75" i="4"/>
  <c r="HY74" i="4"/>
  <c r="HY73" i="4"/>
  <c r="HY72" i="4"/>
  <c r="HY71" i="4"/>
  <c r="HY70" i="4"/>
  <c r="HY69" i="4"/>
  <c r="HY68" i="4"/>
  <c r="HY67" i="4"/>
  <c r="HY66" i="4"/>
  <c r="HY65" i="4"/>
  <c r="HY64" i="4"/>
  <c r="HY63" i="4"/>
  <c r="HY62" i="4"/>
  <c r="HY61" i="4"/>
  <c r="HY60" i="4"/>
  <c r="HY59" i="4"/>
  <c r="HY58" i="4"/>
  <c r="HY57" i="4"/>
  <c r="HY56" i="4"/>
  <c r="HY55" i="4"/>
  <c r="HY54" i="4"/>
  <c r="HY53" i="4"/>
  <c r="HY52" i="4"/>
  <c r="HY51" i="4"/>
  <c r="HY50" i="4"/>
  <c r="HY49" i="4"/>
  <c r="HY48" i="4"/>
  <c r="HY47" i="4"/>
  <c r="HY46" i="4"/>
  <c r="HY45" i="4"/>
  <c r="HY44" i="4"/>
  <c r="HY43" i="4"/>
  <c r="HY42" i="4"/>
  <c r="HY41" i="4"/>
  <c r="HY40" i="4"/>
  <c r="HY39" i="4"/>
  <c r="HY38" i="4"/>
  <c r="HY37" i="4"/>
  <c r="HY36" i="4"/>
  <c r="HY35" i="4"/>
  <c r="HY34" i="4"/>
  <c r="HY33" i="4"/>
  <c r="HY32" i="4"/>
  <c r="HY31" i="4"/>
  <c r="HY30" i="4"/>
  <c r="HY29" i="4"/>
  <c r="HY28" i="4"/>
  <c r="HY27" i="4"/>
  <c r="HY26" i="4"/>
  <c r="HY25" i="4"/>
  <c r="HY24" i="4"/>
  <c r="HY23" i="4"/>
  <c r="HY22" i="4"/>
  <c r="HY21" i="4"/>
  <c r="HY20" i="4"/>
  <c r="HY19" i="4"/>
  <c r="HY18" i="4"/>
  <c r="HY17" i="4"/>
  <c r="HY16" i="4"/>
  <c r="HY15" i="4"/>
  <c r="HY14" i="4"/>
  <c r="HY13" i="4"/>
  <c r="HY12" i="4"/>
  <c r="HY11" i="4"/>
  <c r="HY10" i="4"/>
  <c r="HY9" i="4"/>
  <c r="HY8" i="4"/>
  <c r="HY7" i="4"/>
  <c r="HY6" i="4"/>
  <c r="HR217" i="4"/>
  <c r="HR216" i="4"/>
  <c r="HR215" i="4"/>
  <c r="HR214" i="4"/>
  <c r="HR213" i="4"/>
  <c r="HR212" i="4"/>
  <c r="HR211" i="4"/>
  <c r="HR210" i="4"/>
  <c r="HR209" i="4"/>
  <c r="HR208" i="4"/>
  <c r="HR207" i="4"/>
  <c r="HR206" i="4"/>
  <c r="HR205" i="4"/>
  <c r="HR204" i="4"/>
  <c r="HR203" i="4"/>
  <c r="HR202" i="4"/>
  <c r="HR201" i="4"/>
  <c r="HR200" i="4"/>
  <c r="HR199" i="4"/>
  <c r="HR198" i="4"/>
  <c r="HR197" i="4"/>
  <c r="HR196" i="4"/>
  <c r="HR195" i="4"/>
  <c r="HR194" i="4"/>
  <c r="HR193" i="4"/>
  <c r="HR192" i="4"/>
  <c r="HR191" i="4"/>
  <c r="HR190" i="4"/>
  <c r="HR189" i="4"/>
  <c r="HR188" i="4"/>
  <c r="HR187" i="4"/>
  <c r="HR186" i="4"/>
  <c r="HR185" i="4"/>
  <c r="HR184" i="4"/>
  <c r="HR183" i="4"/>
  <c r="HR182" i="4"/>
  <c r="HR181" i="4"/>
  <c r="HR180" i="4"/>
  <c r="HR179" i="4"/>
  <c r="HR178" i="4"/>
  <c r="HR177" i="4"/>
  <c r="HR176" i="4"/>
  <c r="HR175" i="4"/>
  <c r="HR174" i="4"/>
  <c r="HR173" i="4"/>
  <c r="HR172" i="4"/>
  <c r="HR171" i="4"/>
  <c r="HR170" i="4"/>
  <c r="HR169" i="4"/>
  <c r="HR168" i="4"/>
  <c r="HR167" i="4"/>
  <c r="HR166" i="4"/>
  <c r="HR165" i="4"/>
  <c r="HR164" i="4"/>
  <c r="HR163" i="4"/>
  <c r="HR162" i="4"/>
  <c r="HR161" i="4"/>
  <c r="HR160" i="4"/>
  <c r="HR159" i="4"/>
  <c r="HR158" i="4"/>
  <c r="HR157" i="4"/>
  <c r="HR156" i="4"/>
  <c r="HR155" i="4"/>
  <c r="HR154" i="4"/>
  <c r="HR153" i="4"/>
  <c r="HR152" i="4"/>
  <c r="HR151" i="4"/>
  <c r="HR150" i="4"/>
  <c r="HR149" i="4"/>
  <c r="HR148" i="4"/>
  <c r="HR147" i="4"/>
  <c r="HR146" i="4"/>
  <c r="HR145" i="4"/>
  <c r="HR144" i="4"/>
  <c r="HR143" i="4"/>
  <c r="HR142" i="4"/>
  <c r="HR141" i="4"/>
  <c r="HR140" i="4"/>
  <c r="HR139" i="4"/>
  <c r="HR138" i="4"/>
  <c r="HR137" i="4"/>
  <c r="HR136" i="4"/>
  <c r="HR135" i="4"/>
  <c r="HR134" i="4"/>
  <c r="HR133" i="4"/>
  <c r="HR132" i="4"/>
  <c r="HR131" i="4"/>
  <c r="HR130" i="4"/>
  <c r="HR129" i="4"/>
  <c r="HR128" i="4"/>
  <c r="HR127" i="4"/>
  <c r="HR126" i="4"/>
  <c r="HR125" i="4"/>
  <c r="HR124" i="4"/>
  <c r="HR123" i="4"/>
  <c r="HR122" i="4"/>
  <c r="HR121" i="4"/>
  <c r="HR120" i="4"/>
  <c r="HR119" i="4"/>
  <c r="HR118" i="4"/>
  <c r="HR117" i="4"/>
  <c r="HR116" i="4"/>
  <c r="HR115" i="4"/>
  <c r="HR114" i="4"/>
  <c r="HR113" i="4"/>
  <c r="HR112" i="4"/>
  <c r="HR111" i="4"/>
  <c r="HR110" i="4"/>
  <c r="HR109" i="4"/>
  <c r="HR108" i="4"/>
  <c r="HR107" i="4"/>
  <c r="HR106" i="4"/>
  <c r="HR105" i="4"/>
  <c r="HR104" i="4"/>
  <c r="HR103" i="4"/>
  <c r="HR102" i="4"/>
  <c r="HR101" i="4"/>
  <c r="HR100" i="4"/>
  <c r="HR99" i="4"/>
  <c r="HR98" i="4"/>
  <c r="HR97" i="4"/>
  <c r="HR96" i="4"/>
  <c r="HR95" i="4"/>
  <c r="HR94" i="4"/>
  <c r="HR93" i="4"/>
  <c r="HR92" i="4"/>
  <c r="HR91" i="4"/>
  <c r="HR90" i="4"/>
  <c r="HR89" i="4"/>
  <c r="HR88" i="4"/>
  <c r="HR87" i="4"/>
  <c r="HR86" i="4"/>
  <c r="HR85" i="4"/>
  <c r="HR84" i="4"/>
  <c r="HR83" i="4"/>
  <c r="HR82" i="4"/>
  <c r="HR81" i="4"/>
  <c r="HR80" i="4"/>
  <c r="HR79" i="4"/>
  <c r="HR78" i="4"/>
  <c r="HR77" i="4"/>
  <c r="HR76" i="4"/>
  <c r="HR75" i="4"/>
  <c r="HR74" i="4"/>
  <c r="HR73" i="4"/>
  <c r="HR72" i="4"/>
  <c r="HR71" i="4"/>
  <c r="HR70" i="4"/>
  <c r="HR69" i="4"/>
  <c r="HR68" i="4"/>
  <c r="HR67" i="4"/>
  <c r="HR66" i="4"/>
  <c r="HR65" i="4"/>
  <c r="HR64" i="4"/>
  <c r="HR63" i="4"/>
  <c r="HR62" i="4"/>
  <c r="HR61" i="4"/>
  <c r="HR60" i="4"/>
  <c r="HR59" i="4"/>
  <c r="HR58" i="4"/>
  <c r="HR57" i="4"/>
  <c r="HR56" i="4"/>
  <c r="HR55" i="4"/>
  <c r="HR54" i="4"/>
  <c r="HR53" i="4"/>
  <c r="HR52" i="4"/>
  <c r="HR51" i="4"/>
  <c r="HR50" i="4"/>
  <c r="HR49" i="4"/>
  <c r="HR48" i="4"/>
  <c r="HR47" i="4"/>
  <c r="HR46" i="4"/>
  <c r="HR45" i="4"/>
  <c r="HR44" i="4"/>
  <c r="HR43" i="4"/>
  <c r="HR42" i="4"/>
  <c r="HR41" i="4"/>
  <c r="HR40" i="4"/>
  <c r="HR39" i="4"/>
  <c r="HR38" i="4"/>
  <c r="HR37" i="4"/>
  <c r="HR36" i="4"/>
  <c r="HR35" i="4"/>
  <c r="HR34" i="4"/>
  <c r="HR33" i="4"/>
  <c r="HR32" i="4"/>
  <c r="HR31" i="4"/>
  <c r="HR30" i="4"/>
  <c r="HR29" i="4"/>
  <c r="HR28" i="4"/>
  <c r="HR27" i="4"/>
  <c r="HR26" i="4"/>
  <c r="HR25" i="4"/>
  <c r="HR24" i="4"/>
  <c r="HR23" i="4"/>
  <c r="HR22" i="4"/>
  <c r="HR21" i="4"/>
  <c r="HR20" i="4"/>
  <c r="HR19" i="4"/>
  <c r="HR18" i="4"/>
  <c r="HR17" i="4"/>
  <c r="HR16" i="4"/>
  <c r="HR15" i="4"/>
  <c r="HR14" i="4"/>
  <c r="HR13" i="4"/>
  <c r="HR12" i="4"/>
  <c r="HR11" i="4"/>
  <c r="HR10" i="4"/>
  <c r="HR9" i="4"/>
  <c r="HR8" i="4"/>
  <c r="HR7" i="4"/>
  <c r="HR6" i="4"/>
  <c r="HK217" i="4"/>
  <c r="HK216" i="4"/>
  <c r="HK215" i="4"/>
  <c r="HK214" i="4"/>
  <c r="HK213" i="4"/>
  <c r="HK212" i="4"/>
  <c r="HK211" i="4"/>
  <c r="HK210" i="4"/>
  <c r="HK209" i="4"/>
  <c r="HK208" i="4"/>
  <c r="HK207" i="4"/>
  <c r="HK206" i="4"/>
  <c r="HK205" i="4"/>
  <c r="HK204" i="4"/>
  <c r="HK203" i="4"/>
  <c r="HK202" i="4"/>
  <c r="HK201" i="4"/>
  <c r="HK200" i="4"/>
  <c r="HK199" i="4"/>
  <c r="HK198" i="4"/>
  <c r="HK197" i="4"/>
  <c r="HK196" i="4"/>
  <c r="HK195" i="4"/>
  <c r="HK194" i="4"/>
  <c r="HK193" i="4"/>
  <c r="HK192" i="4"/>
  <c r="HK191" i="4"/>
  <c r="HK190" i="4"/>
  <c r="HK189" i="4"/>
  <c r="HK188" i="4"/>
  <c r="HK187" i="4"/>
  <c r="HK186" i="4"/>
  <c r="HK185" i="4"/>
  <c r="HK184" i="4"/>
  <c r="HK183" i="4"/>
  <c r="HK182" i="4"/>
  <c r="HK181" i="4"/>
  <c r="HK180" i="4"/>
  <c r="HK179" i="4"/>
  <c r="HK178" i="4"/>
  <c r="HK177" i="4"/>
  <c r="HK176" i="4"/>
  <c r="HK175" i="4"/>
  <c r="HK174" i="4"/>
  <c r="HK173" i="4"/>
  <c r="HK172" i="4"/>
  <c r="HK171" i="4"/>
  <c r="HK170" i="4"/>
  <c r="HK169" i="4"/>
  <c r="HK168" i="4"/>
  <c r="HK167" i="4"/>
  <c r="HK166" i="4"/>
  <c r="HK165" i="4"/>
  <c r="HK164" i="4"/>
  <c r="HK163" i="4"/>
  <c r="HK162" i="4"/>
  <c r="HK161" i="4"/>
  <c r="HK160" i="4"/>
  <c r="HK159" i="4"/>
  <c r="HK158" i="4"/>
  <c r="HK157" i="4"/>
  <c r="HK156" i="4"/>
  <c r="HK155" i="4"/>
  <c r="HK154" i="4"/>
  <c r="HK153" i="4"/>
  <c r="HK152" i="4"/>
  <c r="HK151" i="4"/>
  <c r="HK150" i="4"/>
  <c r="HK149" i="4"/>
  <c r="HK148" i="4"/>
  <c r="HK147" i="4"/>
  <c r="HK146" i="4"/>
  <c r="HK145" i="4"/>
  <c r="HK144" i="4"/>
  <c r="HK143" i="4"/>
  <c r="HK142" i="4"/>
  <c r="HK141" i="4"/>
  <c r="HK140" i="4"/>
  <c r="HK139" i="4"/>
  <c r="HK138" i="4"/>
  <c r="HK137" i="4"/>
  <c r="HK136" i="4"/>
  <c r="HK135" i="4"/>
  <c r="HK134" i="4"/>
  <c r="HK133" i="4"/>
  <c r="HK132" i="4"/>
  <c r="HK131" i="4"/>
  <c r="HK130" i="4"/>
  <c r="HK129" i="4"/>
  <c r="HK128" i="4"/>
  <c r="HK127" i="4"/>
  <c r="HK126" i="4"/>
  <c r="HK125" i="4"/>
  <c r="HK124" i="4"/>
  <c r="HK123" i="4"/>
  <c r="HK122" i="4"/>
  <c r="HK121" i="4"/>
  <c r="HK120" i="4"/>
  <c r="HK119" i="4"/>
  <c r="HK118" i="4"/>
  <c r="HK117" i="4"/>
  <c r="HK116" i="4"/>
  <c r="HK115" i="4"/>
  <c r="HK114" i="4"/>
  <c r="HK113" i="4"/>
  <c r="HK112" i="4"/>
  <c r="HK111" i="4"/>
  <c r="HK110" i="4"/>
  <c r="HK109" i="4"/>
  <c r="HK108" i="4"/>
  <c r="HK107" i="4"/>
  <c r="HK106" i="4"/>
  <c r="HK105" i="4"/>
  <c r="HK104" i="4"/>
  <c r="HK103" i="4"/>
  <c r="HK102" i="4"/>
  <c r="HK101" i="4"/>
  <c r="HK100" i="4"/>
  <c r="HK99" i="4"/>
  <c r="HK98" i="4"/>
  <c r="HK97" i="4"/>
  <c r="HK96" i="4"/>
  <c r="HK95" i="4"/>
  <c r="HK94" i="4"/>
  <c r="HK93" i="4"/>
  <c r="HK92" i="4"/>
  <c r="HK91" i="4"/>
  <c r="HK90" i="4"/>
  <c r="HK89" i="4"/>
  <c r="HK88" i="4"/>
  <c r="HK87" i="4"/>
  <c r="HK86" i="4"/>
  <c r="HK85" i="4"/>
  <c r="HK84" i="4"/>
  <c r="HK83" i="4"/>
  <c r="HK82" i="4"/>
  <c r="HK81" i="4"/>
  <c r="HK80" i="4"/>
  <c r="HK79" i="4"/>
  <c r="HK78" i="4"/>
  <c r="HK77" i="4"/>
  <c r="HK76" i="4"/>
  <c r="HK75" i="4"/>
  <c r="HK74" i="4"/>
  <c r="HK73" i="4"/>
  <c r="HK72" i="4"/>
  <c r="HK71" i="4"/>
  <c r="HK70" i="4"/>
  <c r="HK69" i="4"/>
  <c r="HK68" i="4"/>
  <c r="HK67" i="4"/>
  <c r="HK66" i="4"/>
  <c r="HK65" i="4"/>
  <c r="HK64" i="4"/>
  <c r="HK63" i="4"/>
  <c r="HK62" i="4"/>
  <c r="HK61" i="4"/>
  <c r="HK60" i="4"/>
  <c r="HK59" i="4"/>
  <c r="HK58" i="4"/>
  <c r="HK57" i="4"/>
  <c r="HK56" i="4"/>
  <c r="HK55" i="4"/>
  <c r="HK54" i="4"/>
  <c r="HK53" i="4"/>
  <c r="HK52" i="4"/>
  <c r="HK51" i="4"/>
  <c r="HK50" i="4"/>
  <c r="HK49" i="4"/>
  <c r="HK48" i="4"/>
  <c r="HK47" i="4"/>
  <c r="HK46" i="4"/>
  <c r="HK45" i="4"/>
  <c r="HK44" i="4"/>
  <c r="HK43" i="4"/>
  <c r="HK42" i="4"/>
  <c r="HK41" i="4"/>
  <c r="HK40" i="4"/>
  <c r="HK39" i="4"/>
  <c r="HK38" i="4"/>
  <c r="HK37" i="4"/>
  <c r="HK36" i="4"/>
  <c r="HK35" i="4"/>
  <c r="HK34" i="4"/>
  <c r="HK33" i="4"/>
  <c r="HK32" i="4"/>
  <c r="HK31" i="4"/>
  <c r="HK30" i="4"/>
  <c r="HK29" i="4"/>
  <c r="HK28" i="4"/>
  <c r="HK27" i="4"/>
  <c r="HK26" i="4"/>
  <c r="HK25" i="4"/>
  <c r="HK24" i="4"/>
  <c r="HK23" i="4"/>
  <c r="HK22" i="4"/>
  <c r="HK21" i="4"/>
  <c r="HK20" i="4"/>
  <c r="HK19" i="4"/>
  <c r="HK18" i="4"/>
  <c r="HK17" i="4"/>
  <c r="HK16" i="4"/>
  <c r="HK15" i="4"/>
  <c r="HK14" i="4"/>
  <c r="HK13" i="4"/>
  <c r="HK12" i="4"/>
  <c r="HK11" i="4"/>
  <c r="HK10" i="4"/>
  <c r="HK9" i="4"/>
  <c r="HK8" i="4"/>
  <c r="HK7" i="4"/>
  <c r="HK6" i="4"/>
  <c r="HD217" i="4"/>
  <c r="HD216" i="4"/>
  <c r="HD215" i="4"/>
  <c r="HD214" i="4"/>
  <c r="HD213" i="4"/>
  <c r="HD212" i="4"/>
  <c r="HD211" i="4"/>
  <c r="HD210" i="4"/>
  <c r="HD209" i="4"/>
  <c r="HD208" i="4"/>
  <c r="HD207" i="4"/>
  <c r="HD206" i="4"/>
  <c r="HD205" i="4"/>
  <c r="HD204" i="4"/>
  <c r="HD203" i="4"/>
  <c r="HD202" i="4"/>
  <c r="HD201" i="4"/>
  <c r="HD200" i="4"/>
  <c r="HD199" i="4"/>
  <c r="HD198" i="4"/>
  <c r="HD197" i="4"/>
  <c r="HD196" i="4"/>
  <c r="HD195" i="4"/>
  <c r="HD194" i="4"/>
  <c r="HD193" i="4"/>
  <c r="HD192" i="4"/>
  <c r="HD191" i="4"/>
  <c r="HD190" i="4"/>
  <c r="HD189" i="4"/>
  <c r="HD188" i="4"/>
  <c r="HD187" i="4"/>
  <c r="HD186" i="4"/>
  <c r="HD185" i="4"/>
  <c r="HD184" i="4"/>
  <c r="HD183" i="4"/>
  <c r="HD182" i="4"/>
  <c r="HD181" i="4"/>
  <c r="HD180" i="4"/>
  <c r="HD179" i="4"/>
  <c r="HD178" i="4"/>
  <c r="HD177" i="4"/>
  <c r="HD176" i="4"/>
  <c r="HD175" i="4"/>
  <c r="HD174" i="4"/>
  <c r="HD173" i="4"/>
  <c r="HD172" i="4"/>
  <c r="HD171" i="4"/>
  <c r="HD170" i="4"/>
  <c r="HD169" i="4"/>
  <c r="HD168" i="4"/>
  <c r="HD167" i="4"/>
  <c r="HD166" i="4"/>
  <c r="HD165" i="4"/>
  <c r="HD164" i="4"/>
  <c r="HD163" i="4"/>
  <c r="HD162" i="4"/>
  <c r="HD161" i="4"/>
  <c r="HD160" i="4"/>
  <c r="HD159" i="4"/>
  <c r="HD158" i="4"/>
  <c r="HD157" i="4"/>
  <c r="HD156" i="4"/>
  <c r="HD155" i="4"/>
  <c r="HD154" i="4"/>
  <c r="HD153" i="4"/>
  <c r="HD152" i="4"/>
  <c r="HD151" i="4"/>
  <c r="HD150" i="4"/>
  <c r="HD149" i="4"/>
  <c r="HD148" i="4"/>
  <c r="HD147" i="4"/>
  <c r="HD146" i="4"/>
  <c r="HD145" i="4"/>
  <c r="HD144" i="4"/>
  <c r="HD143" i="4"/>
  <c r="HD142" i="4"/>
  <c r="HD141" i="4"/>
  <c r="HD140" i="4"/>
  <c r="HD139" i="4"/>
  <c r="HD138" i="4"/>
  <c r="HD137" i="4"/>
  <c r="HD136" i="4"/>
  <c r="HD135" i="4"/>
  <c r="HD134" i="4"/>
  <c r="HD133" i="4"/>
  <c r="HD132" i="4"/>
  <c r="HD131" i="4"/>
  <c r="HD130" i="4"/>
  <c r="HD129" i="4"/>
  <c r="HD128" i="4"/>
  <c r="HD127" i="4"/>
  <c r="HD126" i="4"/>
  <c r="HD125" i="4"/>
  <c r="HD124" i="4"/>
  <c r="HD123" i="4"/>
  <c r="HD122" i="4"/>
  <c r="HD121" i="4"/>
  <c r="HD120" i="4"/>
  <c r="HD119" i="4"/>
  <c r="HD118" i="4"/>
  <c r="HD117" i="4"/>
  <c r="HD116" i="4"/>
  <c r="HD115" i="4"/>
  <c r="HD114" i="4"/>
  <c r="HD113" i="4"/>
  <c r="HD112" i="4"/>
  <c r="HD111" i="4"/>
  <c r="HD110" i="4"/>
  <c r="HD109" i="4"/>
  <c r="HD108" i="4"/>
  <c r="HD107" i="4"/>
  <c r="HD106" i="4"/>
  <c r="HD105" i="4"/>
  <c r="HD104" i="4"/>
  <c r="HD103" i="4"/>
  <c r="HD102" i="4"/>
  <c r="HD101" i="4"/>
  <c r="HD100" i="4"/>
  <c r="HD99" i="4"/>
  <c r="HD98" i="4"/>
  <c r="HD97" i="4"/>
  <c r="HD96" i="4"/>
  <c r="HD95" i="4"/>
  <c r="HD94" i="4"/>
  <c r="HD93" i="4"/>
  <c r="HD92" i="4"/>
  <c r="HD91" i="4"/>
  <c r="HD90" i="4"/>
  <c r="HD89" i="4"/>
  <c r="HD88" i="4"/>
  <c r="HD87" i="4"/>
  <c r="HD86" i="4"/>
  <c r="HD85" i="4"/>
  <c r="HD84" i="4"/>
  <c r="HD83" i="4"/>
  <c r="HD82" i="4"/>
  <c r="HD81" i="4"/>
  <c r="HD80" i="4"/>
  <c r="HD79" i="4"/>
  <c r="HD78" i="4"/>
  <c r="HD77" i="4"/>
  <c r="HD76" i="4"/>
  <c r="HD75" i="4"/>
  <c r="HD74" i="4"/>
  <c r="HD73" i="4"/>
  <c r="HD72" i="4"/>
  <c r="HD71" i="4"/>
  <c r="HD70" i="4"/>
  <c r="HD69" i="4"/>
  <c r="HD68" i="4"/>
  <c r="HD67" i="4"/>
  <c r="HD66" i="4"/>
  <c r="HD65" i="4"/>
  <c r="HD64" i="4"/>
  <c r="HD63" i="4"/>
  <c r="HD62" i="4"/>
  <c r="HD61" i="4"/>
  <c r="HD60" i="4"/>
  <c r="HD59" i="4"/>
  <c r="HD58" i="4"/>
  <c r="HD57" i="4"/>
  <c r="HD56" i="4"/>
  <c r="HD55" i="4"/>
  <c r="HD54" i="4"/>
  <c r="HD53" i="4"/>
  <c r="HD52" i="4"/>
  <c r="HD51" i="4"/>
  <c r="HD50" i="4"/>
  <c r="HD49" i="4"/>
  <c r="HD48" i="4"/>
  <c r="HD47" i="4"/>
  <c r="HD46" i="4"/>
  <c r="HD45" i="4"/>
  <c r="HD44" i="4"/>
  <c r="HD43" i="4"/>
  <c r="HD42" i="4"/>
  <c r="HD41" i="4"/>
  <c r="HD40" i="4"/>
  <c r="HD39" i="4"/>
  <c r="HD38" i="4"/>
  <c r="HD37" i="4"/>
  <c r="HD36" i="4"/>
  <c r="HD35" i="4"/>
  <c r="HD34" i="4"/>
  <c r="HD33" i="4"/>
  <c r="HD32" i="4"/>
  <c r="HD31" i="4"/>
  <c r="HD30" i="4"/>
  <c r="HD29" i="4"/>
  <c r="HD28" i="4"/>
  <c r="HD27" i="4"/>
  <c r="HD26" i="4"/>
  <c r="HD25" i="4"/>
  <c r="HD24" i="4"/>
  <c r="HD23" i="4"/>
  <c r="HD22" i="4"/>
  <c r="HD21" i="4"/>
  <c r="HD20" i="4"/>
  <c r="HD19" i="4"/>
  <c r="HD18" i="4"/>
  <c r="HD17" i="4"/>
  <c r="HD16" i="4"/>
  <c r="HD15" i="4"/>
  <c r="HD14" i="4"/>
  <c r="HD13" i="4"/>
  <c r="HD12" i="4"/>
  <c r="HD11" i="4"/>
  <c r="HD10" i="4"/>
  <c r="HD9" i="4"/>
  <c r="HD8" i="4"/>
  <c r="HD7" i="4"/>
  <c r="HD6" i="4"/>
  <c r="GW217" i="4"/>
  <c r="GW216" i="4"/>
  <c r="GW215" i="4"/>
  <c r="GW214" i="4"/>
  <c r="GW213" i="4"/>
  <c r="GW212" i="4"/>
  <c r="GW211" i="4"/>
  <c r="GW210" i="4"/>
  <c r="GW209" i="4"/>
  <c r="GW208" i="4"/>
  <c r="GW207" i="4"/>
  <c r="GW206" i="4"/>
  <c r="GW205" i="4"/>
  <c r="GW204" i="4"/>
  <c r="GW203" i="4"/>
  <c r="GW202" i="4"/>
  <c r="GW201" i="4"/>
  <c r="GW200" i="4"/>
  <c r="GW199" i="4"/>
  <c r="GW198" i="4"/>
  <c r="GW197" i="4"/>
  <c r="GW196" i="4"/>
  <c r="GW195" i="4"/>
  <c r="GW194" i="4"/>
  <c r="GW193" i="4"/>
  <c r="GW192" i="4"/>
  <c r="GW191" i="4"/>
  <c r="GW190" i="4"/>
  <c r="GW189" i="4"/>
  <c r="GW188" i="4"/>
  <c r="GW187" i="4"/>
  <c r="GW186" i="4"/>
  <c r="GW185" i="4"/>
  <c r="GW184" i="4"/>
  <c r="GW183" i="4"/>
  <c r="GW182" i="4"/>
  <c r="GW181" i="4"/>
  <c r="GW180" i="4"/>
  <c r="GW179" i="4"/>
  <c r="GW178" i="4"/>
  <c r="GW177" i="4"/>
  <c r="GW176" i="4"/>
  <c r="GW175" i="4"/>
  <c r="GW174" i="4"/>
  <c r="GW173" i="4"/>
  <c r="GW172" i="4"/>
  <c r="GW171" i="4"/>
  <c r="GW170" i="4"/>
  <c r="GW169" i="4"/>
  <c r="GW168" i="4"/>
  <c r="GW167" i="4"/>
  <c r="GW166" i="4"/>
  <c r="GW165" i="4"/>
  <c r="GW164" i="4"/>
  <c r="GW163" i="4"/>
  <c r="GW162" i="4"/>
  <c r="GW161" i="4"/>
  <c r="GW160" i="4"/>
  <c r="GW159" i="4"/>
  <c r="GW158" i="4"/>
  <c r="GW157" i="4"/>
  <c r="GW156" i="4"/>
  <c r="GW155" i="4"/>
  <c r="GW154" i="4"/>
  <c r="GW153" i="4"/>
  <c r="GW152" i="4"/>
  <c r="GW151" i="4"/>
  <c r="GW150" i="4"/>
  <c r="GW149" i="4"/>
  <c r="GW148" i="4"/>
  <c r="GW147" i="4"/>
  <c r="GW146" i="4"/>
  <c r="GW145" i="4"/>
  <c r="GW144" i="4"/>
  <c r="GW143" i="4"/>
  <c r="GW142" i="4"/>
  <c r="GW141" i="4"/>
  <c r="GW140" i="4"/>
  <c r="GW139" i="4"/>
  <c r="GW138" i="4"/>
  <c r="GW137" i="4"/>
  <c r="GW136" i="4"/>
  <c r="GW135" i="4"/>
  <c r="GW134" i="4"/>
  <c r="GW133" i="4"/>
  <c r="GW132" i="4"/>
  <c r="GW131" i="4"/>
  <c r="GW130" i="4"/>
  <c r="GW129" i="4"/>
  <c r="GW128" i="4"/>
  <c r="GW127" i="4"/>
  <c r="GW126" i="4"/>
  <c r="GW125" i="4"/>
  <c r="GW124" i="4"/>
  <c r="GW123" i="4"/>
  <c r="GW122" i="4"/>
  <c r="GW121" i="4"/>
  <c r="GW120" i="4"/>
  <c r="GW119" i="4"/>
  <c r="GW118" i="4"/>
  <c r="GW117" i="4"/>
  <c r="GW116" i="4"/>
  <c r="GW115" i="4"/>
  <c r="GW114" i="4"/>
  <c r="GW113" i="4"/>
  <c r="GW112" i="4"/>
  <c r="GW111" i="4"/>
  <c r="GW110" i="4"/>
  <c r="GW109" i="4"/>
  <c r="GW108" i="4"/>
  <c r="GW107" i="4"/>
  <c r="GW106" i="4"/>
  <c r="GW105" i="4"/>
  <c r="GW104" i="4"/>
  <c r="GW103" i="4"/>
  <c r="GW102" i="4"/>
  <c r="GW101" i="4"/>
  <c r="GW100" i="4"/>
  <c r="GW99" i="4"/>
  <c r="GW98" i="4"/>
  <c r="GW97" i="4"/>
  <c r="GW96" i="4"/>
  <c r="GW95" i="4"/>
  <c r="GW94" i="4"/>
  <c r="GW93" i="4"/>
  <c r="GW92" i="4"/>
  <c r="GW91" i="4"/>
  <c r="GW90" i="4"/>
  <c r="GW89" i="4"/>
  <c r="GW88" i="4"/>
  <c r="GW87" i="4"/>
  <c r="GW86" i="4"/>
  <c r="GW85" i="4"/>
  <c r="GW84" i="4"/>
  <c r="GW83" i="4"/>
  <c r="GW82" i="4"/>
  <c r="GW81" i="4"/>
  <c r="GW80" i="4"/>
  <c r="GW79" i="4"/>
  <c r="GW78" i="4"/>
  <c r="GW77" i="4"/>
  <c r="GW76" i="4"/>
  <c r="GW75" i="4"/>
  <c r="GW74" i="4"/>
  <c r="GW73" i="4"/>
  <c r="GW72" i="4"/>
  <c r="GW71" i="4"/>
  <c r="GW70" i="4"/>
  <c r="GW69" i="4"/>
  <c r="GW68" i="4"/>
  <c r="GW67" i="4"/>
  <c r="GW66" i="4"/>
  <c r="GW65" i="4"/>
  <c r="GW64" i="4"/>
  <c r="GW63" i="4"/>
  <c r="GW62" i="4"/>
  <c r="GW61" i="4"/>
  <c r="GW60" i="4"/>
  <c r="GW59" i="4"/>
  <c r="GW58" i="4"/>
  <c r="GW57" i="4"/>
  <c r="GW56" i="4"/>
  <c r="GW55" i="4"/>
  <c r="GW54" i="4"/>
  <c r="GW53" i="4"/>
  <c r="GW52" i="4"/>
  <c r="GW51" i="4"/>
  <c r="GW50" i="4"/>
  <c r="GW49" i="4"/>
  <c r="GW48" i="4"/>
  <c r="GW47" i="4"/>
  <c r="GW46" i="4"/>
  <c r="GW45" i="4"/>
  <c r="GW44" i="4"/>
  <c r="GW43" i="4"/>
  <c r="GW42" i="4"/>
  <c r="GW41" i="4"/>
  <c r="GW40" i="4"/>
  <c r="GW39" i="4"/>
  <c r="GW38" i="4"/>
  <c r="GW37" i="4"/>
  <c r="GW36" i="4"/>
  <c r="GW35" i="4"/>
  <c r="GW34" i="4"/>
  <c r="GW33" i="4"/>
  <c r="GW32" i="4"/>
  <c r="GW31" i="4"/>
  <c r="GW30" i="4"/>
  <c r="GW29" i="4"/>
  <c r="GW28" i="4"/>
  <c r="GW27" i="4"/>
  <c r="GW26" i="4"/>
  <c r="GW25" i="4"/>
  <c r="GW24" i="4"/>
  <c r="GW23" i="4"/>
  <c r="GW22" i="4"/>
  <c r="GW21" i="4"/>
  <c r="GW20" i="4"/>
  <c r="GW19" i="4"/>
  <c r="GW18" i="4"/>
  <c r="GW17" i="4"/>
  <c r="GW16" i="4"/>
  <c r="GW15" i="4"/>
  <c r="GW14" i="4"/>
  <c r="GW13" i="4"/>
  <c r="GW12" i="4"/>
  <c r="GW11" i="4"/>
  <c r="GW10" i="4"/>
  <c r="GW9" i="4"/>
  <c r="GW8" i="4"/>
  <c r="GW7" i="4"/>
  <c r="GW6" i="4"/>
  <c r="GP217" i="4"/>
  <c r="GP216" i="4"/>
  <c r="GP215" i="4"/>
  <c r="GP214" i="4"/>
  <c r="GP213" i="4"/>
  <c r="GP212" i="4"/>
  <c r="GP211" i="4"/>
  <c r="GP210" i="4"/>
  <c r="GP209" i="4"/>
  <c r="GP208" i="4"/>
  <c r="GP207" i="4"/>
  <c r="GP206" i="4"/>
  <c r="GP205" i="4"/>
  <c r="GP204" i="4"/>
  <c r="GP203" i="4"/>
  <c r="GP202" i="4"/>
  <c r="GP201" i="4"/>
  <c r="GP200" i="4"/>
  <c r="GP199" i="4"/>
  <c r="GP198" i="4"/>
  <c r="GP197" i="4"/>
  <c r="GP196" i="4"/>
  <c r="GP195" i="4"/>
  <c r="GP194" i="4"/>
  <c r="GP193" i="4"/>
  <c r="GP192" i="4"/>
  <c r="GP191" i="4"/>
  <c r="GP190" i="4"/>
  <c r="GP189" i="4"/>
  <c r="GP188" i="4"/>
  <c r="GP187" i="4"/>
  <c r="GP186" i="4"/>
  <c r="GP185" i="4"/>
  <c r="GP184" i="4"/>
  <c r="GP183" i="4"/>
  <c r="GP182" i="4"/>
  <c r="GP181" i="4"/>
  <c r="GP180" i="4"/>
  <c r="GP179" i="4"/>
  <c r="GP178" i="4"/>
  <c r="GP177" i="4"/>
  <c r="GP176" i="4"/>
  <c r="GP175" i="4"/>
  <c r="GP174" i="4"/>
  <c r="GP173" i="4"/>
  <c r="GP172" i="4"/>
  <c r="GP171" i="4"/>
  <c r="GP170" i="4"/>
  <c r="GP169" i="4"/>
  <c r="GP168" i="4"/>
  <c r="GP167" i="4"/>
  <c r="GP166" i="4"/>
  <c r="GP165" i="4"/>
  <c r="GP164" i="4"/>
  <c r="GP163" i="4"/>
  <c r="GP162" i="4"/>
  <c r="GP161" i="4"/>
  <c r="GP160" i="4"/>
  <c r="GP159" i="4"/>
  <c r="GP158" i="4"/>
  <c r="GP157" i="4"/>
  <c r="GP156" i="4"/>
  <c r="GP155" i="4"/>
  <c r="GP154" i="4"/>
  <c r="GP153" i="4"/>
  <c r="GP152" i="4"/>
  <c r="GP151" i="4"/>
  <c r="GP150" i="4"/>
  <c r="GP149" i="4"/>
  <c r="GP148" i="4"/>
  <c r="GP147" i="4"/>
  <c r="GP146" i="4"/>
  <c r="GP145" i="4"/>
  <c r="GP144" i="4"/>
  <c r="GP143" i="4"/>
  <c r="GP142" i="4"/>
  <c r="GP141" i="4"/>
  <c r="GP140" i="4"/>
  <c r="GP139" i="4"/>
  <c r="GP138" i="4"/>
  <c r="GP137" i="4"/>
  <c r="GP136" i="4"/>
  <c r="GP135" i="4"/>
  <c r="GP134" i="4"/>
  <c r="GP133" i="4"/>
  <c r="GP132" i="4"/>
  <c r="GP131" i="4"/>
  <c r="GP130" i="4"/>
  <c r="GP129" i="4"/>
  <c r="GP128" i="4"/>
  <c r="GP127" i="4"/>
  <c r="GP126" i="4"/>
  <c r="GP125" i="4"/>
  <c r="GP124" i="4"/>
  <c r="GP123" i="4"/>
  <c r="GP122" i="4"/>
  <c r="GP121" i="4"/>
  <c r="GP120" i="4"/>
  <c r="GP119" i="4"/>
  <c r="GP118" i="4"/>
  <c r="GP117" i="4"/>
  <c r="GP116" i="4"/>
  <c r="GP115" i="4"/>
  <c r="GP114" i="4"/>
  <c r="GP113" i="4"/>
  <c r="GP112" i="4"/>
  <c r="GP111" i="4"/>
  <c r="GP110" i="4"/>
  <c r="GP109" i="4"/>
  <c r="GP108" i="4"/>
  <c r="GP107" i="4"/>
  <c r="GP106" i="4"/>
  <c r="GP105" i="4"/>
  <c r="GP104" i="4"/>
  <c r="GP103" i="4"/>
  <c r="GP102" i="4"/>
  <c r="GP101" i="4"/>
  <c r="GP100" i="4"/>
  <c r="GP99" i="4"/>
  <c r="GP98" i="4"/>
  <c r="GP97" i="4"/>
  <c r="GP96" i="4"/>
  <c r="GP95" i="4"/>
  <c r="GP94" i="4"/>
  <c r="GP93" i="4"/>
  <c r="GP92" i="4"/>
  <c r="GP91" i="4"/>
  <c r="GP90" i="4"/>
  <c r="GP89" i="4"/>
  <c r="GP88" i="4"/>
  <c r="GP87" i="4"/>
  <c r="GP86" i="4"/>
  <c r="GP85" i="4"/>
  <c r="GP84" i="4"/>
  <c r="GP83" i="4"/>
  <c r="GP82" i="4"/>
  <c r="GP81" i="4"/>
  <c r="GP80" i="4"/>
  <c r="GP79" i="4"/>
  <c r="GP78" i="4"/>
  <c r="GP77" i="4"/>
  <c r="GP76" i="4"/>
  <c r="GP75" i="4"/>
  <c r="GP74" i="4"/>
  <c r="GP73" i="4"/>
  <c r="GP72" i="4"/>
  <c r="GP71" i="4"/>
  <c r="GP70" i="4"/>
  <c r="GP69" i="4"/>
  <c r="GP68" i="4"/>
  <c r="GP67" i="4"/>
  <c r="GP66" i="4"/>
  <c r="GP65" i="4"/>
  <c r="GP64" i="4"/>
  <c r="GP63" i="4"/>
  <c r="GP62" i="4"/>
  <c r="GP61" i="4"/>
  <c r="GP60" i="4"/>
  <c r="GP59" i="4"/>
  <c r="GP58" i="4"/>
  <c r="GP57" i="4"/>
  <c r="GP56" i="4"/>
  <c r="GP55" i="4"/>
  <c r="GP54" i="4"/>
  <c r="GP53" i="4"/>
  <c r="GP52" i="4"/>
  <c r="GP51" i="4"/>
  <c r="GP50" i="4"/>
  <c r="GP49" i="4"/>
  <c r="GP48" i="4"/>
  <c r="GP47" i="4"/>
  <c r="GP46" i="4"/>
  <c r="GP45" i="4"/>
  <c r="GP44" i="4"/>
  <c r="GP43" i="4"/>
  <c r="GP42" i="4"/>
  <c r="GP41" i="4"/>
  <c r="GP40" i="4"/>
  <c r="GP39" i="4"/>
  <c r="GP38" i="4"/>
  <c r="GP37" i="4"/>
  <c r="GP36" i="4"/>
  <c r="GP35" i="4"/>
  <c r="GP34" i="4"/>
  <c r="GP33" i="4"/>
  <c r="GP32" i="4"/>
  <c r="GP31" i="4"/>
  <c r="GP30" i="4"/>
  <c r="GP29" i="4"/>
  <c r="GP28" i="4"/>
  <c r="GP27" i="4"/>
  <c r="GP26" i="4"/>
  <c r="GP25" i="4"/>
  <c r="GP24" i="4"/>
  <c r="GP23" i="4"/>
  <c r="GP22" i="4"/>
  <c r="GP21" i="4"/>
  <c r="GP20" i="4"/>
  <c r="GP19" i="4"/>
  <c r="GP18" i="4"/>
  <c r="GP17" i="4"/>
  <c r="GP16" i="4"/>
  <c r="GP15" i="4"/>
  <c r="GP14" i="4"/>
  <c r="GP13" i="4"/>
  <c r="GP12" i="4"/>
  <c r="GP11" i="4"/>
  <c r="GP10" i="4"/>
  <c r="GP9" i="4"/>
  <c r="GP8" i="4"/>
  <c r="GP7" i="4"/>
  <c r="GP6" i="4"/>
  <c r="GI217" i="4"/>
  <c r="GI216" i="4"/>
  <c r="GI215" i="4"/>
  <c r="GI214" i="4"/>
  <c r="GI213" i="4"/>
  <c r="GI212" i="4"/>
  <c r="GI211" i="4"/>
  <c r="GI210" i="4"/>
  <c r="GI209" i="4"/>
  <c r="GI208" i="4"/>
  <c r="GI207" i="4"/>
  <c r="GI206" i="4"/>
  <c r="GI205" i="4"/>
  <c r="GI204" i="4"/>
  <c r="GI203" i="4"/>
  <c r="GI202" i="4"/>
  <c r="GI201" i="4"/>
  <c r="GI200" i="4"/>
  <c r="GI199" i="4"/>
  <c r="GI198" i="4"/>
  <c r="GI197" i="4"/>
  <c r="GI196" i="4"/>
  <c r="GI195" i="4"/>
  <c r="GI194" i="4"/>
  <c r="GI193" i="4"/>
  <c r="GI192" i="4"/>
  <c r="GI191" i="4"/>
  <c r="GI190" i="4"/>
  <c r="GI189" i="4"/>
  <c r="GI188" i="4"/>
  <c r="GI187" i="4"/>
  <c r="GI186" i="4"/>
  <c r="GI185" i="4"/>
  <c r="GI184" i="4"/>
  <c r="GI183" i="4"/>
  <c r="GI182" i="4"/>
  <c r="GI181" i="4"/>
  <c r="GI180" i="4"/>
  <c r="GI179" i="4"/>
  <c r="GI178" i="4"/>
  <c r="GI177" i="4"/>
  <c r="GI176" i="4"/>
  <c r="GI175" i="4"/>
  <c r="GI174" i="4"/>
  <c r="GI173" i="4"/>
  <c r="GI172" i="4"/>
  <c r="GI171" i="4"/>
  <c r="GI170" i="4"/>
  <c r="GI169" i="4"/>
  <c r="GI168" i="4"/>
  <c r="GI167" i="4"/>
  <c r="GI166" i="4"/>
  <c r="GI165" i="4"/>
  <c r="GI164" i="4"/>
  <c r="GI163" i="4"/>
  <c r="GI162" i="4"/>
  <c r="GI161" i="4"/>
  <c r="GI160" i="4"/>
  <c r="GI159" i="4"/>
  <c r="GI158" i="4"/>
  <c r="GI157" i="4"/>
  <c r="GI156" i="4"/>
  <c r="GI155" i="4"/>
  <c r="GI154" i="4"/>
  <c r="GI153" i="4"/>
  <c r="GI152" i="4"/>
  <c r="GI151" i="4"/>
  <c r="GI150" i="4"/>
  <c r="GI149" i="4"/>
  <c r="GI148" i="4"/>
  <c r="GI147" i="4"/>
  <c r="GI146" i="4"/>
  <c r="GI145" i="4"/>
  <c r="GI144" i="4"/>
  <c r="GI143" i="4"/>
  <c r="GI142" i="4"/>
  <c r="GI141" i="4"/>
  <c r="GI140" i="4"/>
  <c r="GI139" i="4"/>
  <c r="GI138" i="4"/>
  <c r="GI137" i="4"/>
  <c r="GI136" i="4"/>
  <c r="GI135" i="4"/>
  <c r="GI134" i="4"/>
  <c r="GI133" i="4"/>
  <c r="GI132" i="4"/>
  <c r="GI131" i="4"/>
  <c r="GI130" i="4"/>
  <c r="GI129" i="4"/>
  <c r="GI128" i="4"/>
  <c r="GI127" i="4"/>
  <c r="GI126" i="4"/>
  <c r="GI125" i="4"/>
  <c r="GI124" i="4"/>
  <c r="GI123" i="4"/>
  <c r="GI122" i="4"/>
  <c r="GI121" i="4"/>
  <c r="GI120" i="4"/>
  <c r="GI119" i="4"/>
  <c r="GI118" i="4"/>
  <c r="GI117" i="4"/>
  <c r="GI116" i="4"/>
  <c r="GI115" i="4"/>
  <c r="GI114" i="4"/>
  <c r="GI113" i="4"/>
  <c r="GI112" i="4"/>
  <c r="GI111" i="4"/>
  <c r="GI110" i="4"/>
  <c r="GI109" i="4"/>
  <c r="GI108" i="4"/>
  <c r="GI107" i="4"/>
  <c r="GI106" i="4"/>
  <c r="GI105" i="4"/>
  <c r="GI104" i="4"/>
  <c r="GI103" i="4"/>
  <c r="GI102" i="4"/>
  <c r="GI101" i="4"/>
  <c r="GI100" i="4"/>
  <c r="GI99" i="4"/>
  <c r="GI98" i="4"/>
  <c r="GI97" i="4"/>
  <c r="GI96" i="4"/>
  <c r="GI95" i="4"/>
  <c r="GI94" i="4"/>
  <c r="GI93" i="4"/>
  <c r="GI92" i="4"/>
  <c r="GI91" i="4"/>
  <c r="GI90" i="4"/>
  <c r="GI89" i="4"/>
  <c r="GI88" i="4"/>
  <c r="GI87" i="4"/>
  <c r="GI86" i="4"/>
  <c r="GI85" i="4"/>
  <c r="GI84" i="4"/>
  <c r="GI83" i="4"/>
  <c r="GI82" i="4"/>
  <c r="GI81" i="4"/>
  <c r="GI80" i="4"/>
  <c r="GI79" i="4"/>
  <c r="GI78" i="4"/>
  <c r="GI77" i="4"/>
  <c r="GI76" i="4"/>
  <c r="GI75" i="4"/>
  <c r="GI74" i="4"/>
  <c r="GI73" i="4"/>
  <c r="GI72" i="4"/>
  <c r="GI71" i="4"/>
  <c r="GI70" i="4"/>
  <c r="GI69" i="4"/>
  <c r="GI68" i="4"/>
  <c r="GI67" i="4"/>
  <c r="GI66" i="4"/>
  <c r="GI65" i="4"/>
  <c r="GI64" i="4"/>
  <c r="GI63" i="4"/>
  <c r="GI62" i="4"/>
  <c r="GI61" i="4"/>
  <c r="GI60" i="4"/>
  <c r="GI59" i="4"/>
  <c r="GI58" i="4"/>
  <c r="GI57" i="4"/>
  <c r="GI56" i="4"/>
  <c r="GI55" i="4"/>
  <c r="GI54" i="4"/>
  <c r="GI53" i="4"/>
  <c r="GI52" i="4"/>
  <c r="GI51" i="4"/>
  <c r="GI50" i="4"/>
  <c r="GI49" i="4"/>
  <c r="GI48" i="4"/>
  <c r="GI47" i="4"/>
  <c r="GI46" i="4"/>
  <c r="GI45" i="4"/>
  <c r="GI44" i="4"/>
  <c r="GI43" i="4"/>
  <c r="GI42" i="4"/>
  <c r="GI41" i="4"/>
  <c r="GI40" i="4"/>
  <c r="GI39" i="4"/>
  <c r="GI38" i="4"/>
  <c r="GI37" i="4"/>
  <c r="GI36" i="4"/>
  <c r="GI35" i="4"/>
  <c r="GI34" i="4"/>
  <c r="GI33" i="4"/>
  <c r="GI32" i="4"/>
  <c r="GI31" i="4"/>
  <c r="GI30" i="4"/>
  <c r="GI29" i="4"/>
  <c r="GI28" i="4"/>
  <c r="GI27" i="4"/>
  <c r="GI26" i="4"/>
  <c r="GI25" i="4"/>
  <c r="GI24" i="4"/>
  <c r="GI23" i="4"/>
  <c r="GI22" i="4"/>
  <c r="GI21" i="4"/>
  <c r="GI20" i="4"/>
  <c r="GI19" i="4"/>
  <c r="GI18" i="4"/>
  <c r="GI17" i="4"/>
  <c r="GI16" i="4"/>
  <c r="GI15" i="4"/>
  <c r="GI14" i="4"/>
  <c r="GI13" i="4"/>
  <c r="GI12" i="4"/>
  <c r="GI11" i="4"/>
  <c r="GI10" i="4"/>
  <c r="GI9" i="4"/>
  <c r="GI8" i="4"/>
  <c r="GI7" i="4"/>
  <c r="GI6" i="4"/>
  <c r="GB217" i="4"/>
  <c r="GB216" i="4"/>
  <c r="GB215" i="4"/>
  <c r="GB214" i="4"/>
  <c r="GB213" i="4"/>
  <c r="GB212" i="4"/>
  <c r="GB211" i="4"/>
  <c r="GB210" i="4"/>
  <c r="GB209" i="4"/>
  <c r="GB208" i="4"/>
  <c r="GB207" i="4"/>
  <c r="GB206" i="4"/>
  <c r="GB205" i="4"/>
  <c r="GB204" i="4"/>
  <c r="GB203" i="4"/>
  <c r="GB202" i="4"/>
  <c r="GB201" i="4"/>
  <c r="GB200" i="4"/>
  <c r="GB199" i="4"/>
  <c r="GB198" i="4"/>
  <c r="GB197" i="4"/>
  <c r="GB196" i="4"/>
  <c r="GB195" i="4"/>
  <c r="GB194" i="4"/>
  <c r="GB193" i="4"/>
  <c r="GB192" i="4"/>
  <c r="GB191" i="4"/>
  <c r="GB190" i="4"/>
  <c r="GB189" i="4"/>
  <c r="GB188" i="4"/>
  <c r="GB187" i="4"/>
  <c r="GB186" i="4"/>
  <c r="GB185" i="4"/>
  <c r="GB184" i="4"/>
  <c r="GB183" i="4"/>
  <c r="GB182" i="4"/>
  <c r="GB181" i="4"/>
  <c r="GB180" i="4"/>
  <c r="GB179" i="4"/>
  <c r="GB178" i="4"/>
  <c r="GB177" i="4"/>
  <c r="GB176" i="4"/>
  <c r="GB175" i="4"/>
  <c r="GB174" i="4"/>
  <c r="GB173" i="4"/>
  <c r="GB172" i="4"/>
  <c r="GB171" i="4"/>
  <c r="GB170" i="4"/>
  <c r="GB169" i="4"/>
  <c r="GB168" i="4"/>
  <c r="GB167" i="4"/>
  <c r="GB166" i="4"/>
  <c r="GB165" i="4"/>
  <c r="GB164" i="4"/>
  <c r="GB163" i="4"/>
  <c r="GB162" i="4"/>
  <c r="GB161" i="4"/>
  <c r="GB160" i="4"/>
  <c r="GB159" i="4"/>
  <c r="GB158" i="4"/>
  <c r="GB157" i="4"/>
  <c r="GB156" i="4"/>
  <c r="GB155" i="4"/>
  <c r="GB154" i="4"/>
  <c r="GB153" i="4"/>
  <c r="GB152" i="4"/>
  <c r="GB151" i="4"/>
  <c r="GB150" i="4"/>
  <c r="GB149" i="4"/>
  <c r="GB148" i="4"/>
  <c r="GB147" i="4"/>
  <c r="GB146" i="4"/>
  <c r="GB145" i="4"/>
  <c r="GB144" i="4"/>
  <c r="GB143" i="4"/>
  <c r="GB142" i="4"/>
  <c r="GB141" i="4"/>
  <c r="GB140" i="4"/>
  <c r="GB139" i="4"/>
  <c r="GB138" i="4"/>
  <c r="GB137" i="4"/>
  <c r="GB136" i="4"/>
  <c r="GB135" i="4"/>
  <c r="GB134" i="4"/>
  <c r="GB133" i="4"/>
  <c r="GB132" i="4"/>
  <c r="GB131" i="4"/>
  <c r="GB130" i="4"/>
  <c r="GB129" i="4"/>
  <c r="GB128" i="4"/>
  <c r="GB127" i="4"/>
  <c r="GB126" i="4"/>
  <c r="GB125" i="4"/>
  <c r="GB124" i="4"/>
  <c r="GB123" i="4"/>
  <c r="GB122" i="4"/>
  <c r="GB121" i="4"/>
  <c r="GB120" i="4"/>
  <c r="GB119" i="4"/>
  <c r="GB118" i="4"/>
  <c r="GB117" i="4"/>
  <c r="GB116" i="4"/>
  <c r="GB115" i="4"/>
  <c r="GB114" i="4"/>
  <c r="GB113" i="4"/>
  <c r="GB112" i="4"/>
  <c r="GB111" i="4"/>
  <c r="GB110" i="4"/>
  <c r="GB109" i="4"/>
  <c r="GB108" i="4"/>
  <c r="GB107" i="4"/>
  <c r="GB106" i="4"/>
  <c r="GB105" i="4"/>
  <c r="GB104" i="4"/>
  <c r="GB103" i="4"/>
  <c r="GB102" i="4"/>
  <c r="GB101" i="4"/>
  <c r="GB100" i="4"/>
  <c r="GB99" i="4"/>
  <c r="GB98" i="4"/>
  <c r="GB97" i="4"/>
  <c r="GB96" i="4"/>
  <c r="GB95" i="4"/>
  <c r="GB94" i="4"/>
  <c r="GB93" i="4"/>
  <c r="GB92" i="4"/>
  <c r="GB91" i="4"/>
  <c r="GB90" i="4"/>
  <c r="GB89" i="4"/>
  <c r="GB88" i="4"/>
  <c r="GB87" i="4"/>
  <c r="GB86" i="4"/>
  <c r="GB85" i="4"/>
  <c r="GB84" i="4"/>
  <c r="GB83" i="4"/>
  <c r="GB82" i="4"/>
  <c r="GB81" i="4"/>
  <c r="GB80" i="4"/>
  <c r="GB79" i="4"/>
  <c r="GB78" i="4"/>
  <c r="GB77" i="4"/>
  <c r="GB76" i="4"/>
  <c r="GB75" i="4"/>
  <c r="GB74" i="4"/>
  <c r="GB73" i="4"/>
  <c r="GB72" i="4"/>
  <c r="GB71" i="4"/>
  <c r="GB70" i="4"/>
  <c r="GB69" i="4"/>
  <c r="GB68" i="4"/>
  <c r="GB67" i="4"/>
  <c r="GB66" i="4"/>
  <c r="GB65" i="4"/>
  <c r="GB64" i="4"/>
  <c r="GB63" i="4"/>
  <c r="GB62" i="4"/>
  <c r="GB61" i="4"/>
  <c r="GB60" i="4"/>
  <c r="GB59" i="4"/>
  <c r="GB58" i="4"/>
  <c r="GB57" i="4"/>
  <c r="GB56" i="4"/>
  <c r="GB55" i="4"/>
  <c r="GB54" i="4"/>
  <c r="GB53" i="4"/>
  <c r="GB52" i="4"/>
  <c r="GB51" i="4"/>
  <c r="GB50" i="4"/>
  <c r="GB49" i="4"/>
  <c r="GB48" i="4"/>
  <c r="GB47" i="4"/>
  <c r="GB46" i="4"/>
  <c r="GB45" i="4"/>
  <c r="GB44" i="4"/>
  <c r="GB43" i="4"/>
  <c r="GB42" i="4"/>
  <c r="GB41" i="4"/>
  <c r="GB40" i="4"/>
  <c r="GB39" i="4"/>
  <c r="GB38" i="4"/>
  <c r="GB37" i="4"/>
  <c r="GB36" i="4"/>
  <c r="GB35" i="4"/>
  <c r="GB34" i="4"/>
  <c r="GB33" i="4"/>
  <c r="GB32" i="4"/>
  <c r="GB31" i="4"/>
  <c r="GB30" i="4"/>
  <c r="GB29" i="4"/>
  <c r="GB28" i="4"/>
  <c r="GB27" i="4"/>
  <c r="GB26" i="4"/>
  <c r="GB25" i="4"/>
  <c r="GB24" i="4"/>
  <c r="GB23" i="4"/>
  <c r="GB22" i="4"/>
  <c r="GB21" i="4"/>
  <c r="GB20" i="4"/>
  <c r="GB19" i="4"/>
  <c r="GB18" i="4"/>
  <c r="GB17" i="4"/>
  <c r="GB16" i="4"/>
  <c r="GB15" i="4"/>
  <c r="GB14" i="4"/>
  <c r="GB13" i="4"/>
  <c r="GB12" i="4"/>
  <c r="GB11" i="4"/>
  <c r="GB10" i="4"/>
  <c r="GB9" i="4"/>
  <c r="GB8" i="4"/>
  <c r="GB7" i="4"/>
  <c r="GB6" i="4"/>
  <c r="FU217" i="4"/>
  <c r="FU216" i="4"/>
  <c r="FU215" i="4"/>
  <c r="FU214" i="4"/>
  <c r="FU213" i="4"/>
  <c r="FU212" i="4"/>
  <c r="FU211" i="4"/>
  <c r="FU210" i="4"/>
  <c r="FU209" i="4"/>
  <c r="FU208" i="4"/>
  <c r="FU207" i="4"/>
  <c r="FU206" i="4"/>
  <c r="FU205" i="4"/>
  <c r="FU204" i="4"/>
  <c r="FU203" i="4"/>
  <c r="FU202" i="4"/>
  <c r="FU201" i="4"/>
  <c r="FU200" i="4"/>
  <c r="FU199" i="4"/>
  <c r="FU198" i="4"/>
  <c r="FU197" i="4"/>
  <c r="FU196" i="4"/>
  <c r="FU195" i="4"/>
  <c r="FU194" i="4"/>
  <c r="FU193" i="4"/>
  <c r="FU192" i="4"/>
  <c r="FU191" i="4"/>
  <c r="FU190" i="4"/>
  <c r="FU189" i="4"/>
  <c r="FU188" i="4"/>
  <c r="FU187" i="4"/>
  <c r="FU186" i="4"/>
  <c r="FU185" i="4"/>
  <c r="FU184" i="4"/>
  <c r="FU183" i="4"/>
  <c r="FU182" i="4"/>
  <c r="FU181" i="4"/>
  <c r="FU180" i="4"/>
  <c r="FU179" i="4"/>
  <c r="FU178" i="4"/>
  <c r="FU177" i="4"/>
  <c r="FU176" i="4"/>
  <c r="FU175" i="4"/>
  <c r="FU174" i="4"/>
  <c r="FU173" i="4"/>
  <c r="FU172" i="4"/>
  <c r="FU171" i="4"/>
  <c r="FU170" i="4"/>
  <c r="FU169" i="4"/>
  <c r="FU168" i="4"/>
  <c r="FU167" i="4"/>
  <c r="FU166" i="4"/>
  <c r="FU165" i="4"/>
  <c r="FU164" i="4"/>
  <c r="FU163" i="4"/>
  <c r="FU162" i="4"/>
  <c r="FU161" i="4"/>
  <c r="FU160" i="4"/>
  <c r="FU159" i="4"/>
  <c r="FU158" i="4"/>
  <c r="FU157" i="4"/>
  <c r="FU156" i="4"/>
  <c r="FU155" i="4"/>
  <c r="FU154" i="4"/>
  <c r="FU153" i="4"/>
  <c r="FU152" i="4"/>
  <c r="FU151" i="4"/>
  <c r="FU150" i="4"/>
  <c r="FU149" i="4"/>
  <c r="FU148" i="4"/>
  <c r="FU147" i="4"/>
  <c r="FU146" i="4"/>
  <c r="FU145" i="4"/>
  <c r="FU144" i="4"/>
  <c r="FU143" i="4"/>
  <c r="FU142" i="4"/>
  <c r="FU141" i="4"/>
  <c r="FU140" i="4"/>
  <c r="FU139" i="4"/>
  <c r="FU138" i="4"/>
  <c r="FU137" i="4"/>
  <c r="FU136" i="4"/>
  <c r="FU135" i="4"/>
  <c r="FU134" i="4"/>
  <c r="FU133" i="4"/>
  <c r="FU132" i="4"/>
  <c r="FU131" i="4"/>
  <c r="FU130" i="4"/>
  <c r="FU129" i="4"/>
  <c r="FU128" i="4"/>
  <c r="FU127" i="4"/>
  <c r="FU126" i="4"/>
  <c r="FU125" i="4"/>
  <c r="FU124" i="4"/>
  <c r="FU123" i="4"/>
  <c r="FU122" i="4"/>
  <c r="FU121" i="4"/>
  <c r="FU120" i="4"/>
  <c r="FU119" i="4"/>
  <c r="FU118" i="4"/>
  <c r="FU117" i="4"/>
  <c r="FU116" i="4"/>
  <c r="FU115" i="4"/>
  <c r="FU114" i="4"/>
  <c r="FU113" i="4"/>
  <c r="FU112" i="4"/>
  <c r="FU111" i="4"/>
  <c r="FU110" i="4"/>
  <c r="FU109" i="4"/>
  <c r="FU108" i="4"/>
  <c r="FU107" i="4"/>
  <c r="FU106" i="4"/>
  <c r="FU105" i="4"/>
  <c r="FU104" i="4"/>
  <c r="FU103" i="4"/>
  <c r="FU102" i="4"/>
  <c r="FU101" i="4"/>
  <c r="FU100" i="4"/>
  <c r="FU99" i="4"/>
  <c r="FU98" i="4"/>
  <c r="FU97" i="4"/>
  <c r="FU96" i="4"/>
  <c r="FU95" i="4"/>
  <c r="FU94" i="4"/>
  <c r="FU93" i="4"/>
  <c r="FU92" i="4"/>
  <c r="FU91" i="4"/>
  <c r="FU90" i="4"/>
  <c r="FU89" i="4"/>
  <c r="FU88" i="4"/>
  <c r="FU87" i="4"/>
  <c r="FU86" i="4"/>
  <c r="FU85" i="4"/>
  <c r="FU84" i="4"/>
  <c r="FU83" i="4"/>
  <c r="FU82" i="4"/>
  <c r="FU81" i="4"/>
  <c r="FU80" i="4"/>
  <c r="FU79" i="4"/>
  <c r="FU78" i="4"/>
  <c r="FU77" i="4"/>
  <c r="FU76" i="4"/>
  <c r="FU75" i="4"/>
  <c r="FU74" i="4"/>
  <c r="FU73" i="4"/>
  <c r="FU72" i="4"/>
  <c r="FU71" i="4"/>
  <c r="FU70" i="4"/>
  <c r="FU69" i="4"/>
  <c r="FU68" i="4"/>
  <c r="FU67" i="4"/>
  <c r="FU66" i="4"/>
  <c r="FU65" i="4"/>
  <c r="FU64" i="4"/>
  <c r="FU63" i="4"/>
  <c r="FU62" i="4"/>
  <c r="FU61" i="4"/>
  <c r="FU60" i="4"/>
  <c r="FU59" i="4"/>
  <c r="FU58" i="4"/>
  <c r="FU57" i="4"/>
  <c r="FU56" i="4"/>
  <c r="FU55" i="4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6" i="4"/>
  <c r="FU35" i="4"/>
  <c r="FU34" i="4"/>
  <c r="FU33" i="4"/>
  <c r="FU32" i="4"/>
  <c r="FU31" i="4"/>
  <c r="FU30" i="4"/>
  <c r="FU29" i="4"/>
  <c r="FU28" i="4"/>
  <c r="FU27" i="4"/>
  <c r="FU26" i="4"/>
  <c r="FU25" i="4"/>
  <c r="FU24" i="4"/>
  <c r="FU23" i="4"/>
  <c r="FU22" i="4"/>
  <c r="FU21" i="4"/>
  <c r="FU20" i="4"/>
  <c r="FU19" i="4"/>
  <c r="FU18" i="4"/>
  <c r="FU17" i="4"/>
  <c r="FU16" i="4"/>
  <c r="FU15" i="4"/>
  <c r="FU14" i="4"/>
  <c r="FU13" i="4"/>
  <c r="FU12" i="4"/>
  <c r="FU11" i="4"/>
  <c r="FU10" i="4"/>
  <c r="FU9" i="4"/>
  <c r="FU8" i="4"/>
  <c r="FU7" i="4"/>
  <c r="FU6" i="4"/>
  <c r="FN217" i="4"/>
  <c r="FN216" i="4"/>
  <c r="FN215" i="4"/>
  <c r="FN214" i="4"/>
  <c r="FN213" i="4"/>
  <c r="FN212" i="4"/>
  <c r="FN211" i="4"/>
  <c r="FN210" i="4"/>
  <c r="FN209" i="4"/>
  <c r="FN208" i="4"/>
  <c r="FN207" i="4"/>
  <c r="FN206" i="4"/>
  <c r="FN205" i="4"/>
  <c r="FN204" i="4"/>
  <c r="FN203" i="4"/>
  <c r="FN202" i="4"/>
  <c r="FN201" i="4"/>
  <c r="FN200" i="4"/>
  <c r="FN199" i="4"/>
  <c r="FN198" i="4"/>
  <c r="FN197" i="4"/>
  <c r="FN196" i="4"/>
  <c r="FN195" i="4"/>
  <c r="FN194" i="4"/>
  <c r="FN193" i="4"/>
  <c r="FN192" i="4"/>
  <c r="FN191" i="4"/>
  <c r="FN190" i="4"/>
  <c r="FN189" i="4"/>
  <c r="FN188" i="4"/>
  <c r="FN187" i="4"/>
  <c r="FN186" i="4"/>
  <c r="FN185" i="4"/>
  <c r="FN184" i="4"/>
  <c r="FN183" i="4"/>
  <c r="FN182" i="4"/>
  <c r="FN181" i="4"/>
  <c r="FN180" i="4"/>
  <c r="FN179" i="4"/>
  <c r="FN178" i="4"/>
  <c r="FN177" i="4"/>
  <c r="FN176" i="4"/>
  <c r="FN175" i="4"/>
  <c r="FN174" i="4"/>
  <c r="FN173" i="4"/>
  <c r="FN172" i="4"/>
  <c r="FN171" i="4"/>
  <c r="FN170" i="4"/>
  <c r="FN169" i="4"/>
  <c r="FN168" i="4"/>
  <c r="FN167" i="4"/>
  <c r="FN166" i="4"/>
  <c r="FN165" i="4"/>
  <c r="FN164" i="4"/>
  <c r="FN163" i="4"/>
  <c r="FN162" i="4"/>
  <c r="FN161" i="4"/>
  <c r="FN160" i="4"/>
  <c r="FN159" i="4"/>
  <c r="FN158" i="4"/>
  <c r="FN157" i="4"/>
  <c r="FN156" i="4"/>
  <c r="FN155" i="4"/>
  <c r="FN154" i="4"/>
  <c r="FN153" i="4"/>
  <c r="FN152" i="4"/>
  <c r="FN151" i="4"/>
  <c r="FN150" i="4"/>
  <c r="FN149" i="4"/>
  <c r="FN148" i="4"/>
  <c r="FN147" i="4"/>
  <c r="FN146" i="4"/>
  <c r="FN145" i="4"/>
  <c r="FN144" i="4"/>
  <c r="FN143" i="4"/>
  <c r="FN142" i="4"/>
  <c r="FN141" i="4"/>
  <c r="FN140" i="4"/>
  <c r="FN139" i="4"/>
  <c r="FN138" i="4"/>
  <c r="FN137" i="4"/>
  <c r="FN136" i="4"/>
  <c r="FN135" i="4"/>
  <c r="FN134" i="4"/>
  <c r="FN133" i="4"/>
  <c r="FN132" i="4"/>
  <c r="FN131" i="4"/>
  <c r="FN130" i="4"/>
  <c r="FN129" i="4"/>
  <c r="FN128" i="4"/>
  <c r="FN127" i="4"/>
  <c r="FN126" i="4"/>
  <c r="FN125" i="4"/>
  <c r="FN124" i="4"/>
  <c r="FN123" i="4"/>
  <c r="FN122" i="4"/>
  <c r="FN121" i="4"/>
  <c r="FN120" i="4"/>
  <c r="FN119" i="4"/>
  <c r="FN118" i="4"/>
  <c r="FN117" i="4"/>
  <c r="FN116" i="4"/>
  <c r="FN115" i="4"/>
  <c r="FN114" i="4"/>
  <c r="FN113" i="4"/>
  <c r="FN112" i="4"/>
  <c r="FN111" i="4"/>
  <c r="FN110" i="4"/>
  <c r="FN109" i="4"/>
  <c r="FN108" i="4"/>
  <c r="FN107" i="4"/>
  <c r="FN106" i="4"/>
  <c r="FN105" i="4"/>
  <c r="FN104" i="4"/>
  <c r="FN103" i="4"/>
  <c r="FN102" i="4"/>
  <c r="FN101" i="4"/>
  <c r="FN100" i="4"/>
  <c r="FN99" i="4"/>
  <c r="FN98" i="4"/>
  <c r="FN97" i="4"/>
  <c r="FN96" i="4"/>
  <c r="FN95" i="4"/>
  <c r="FN94" i="4"/>
  <c r="FN93" i="4"/>
  <c r="FN92" i="4"/>
  <c r="FN91" i="4"/>
  <c r="FN90" i="4"/>
  <c r="FN89" i="4"/>
  <c r="FN88" i="4"/>
  <c r="FN87" i="4"/>
  <c r="FN86" i="4"/>
  <c r="FN85" i="4"/>
  <c r="FN84" i="4"/>
  <c r="FN83" i="4"/>
  <c r="FN82" i="4"/>
  <c r="FN81" i="4"/>
  <c r="FN80" i="4"/>
  <c r="FN79" i="4"/>
  <c r="FN78" i="4"/>
  <c r="FN77" i="4"/>
  <c r="FN76" i="4"/>
  <c r="FN75" i="4"/>
  <c r="FN74" i="4"/>
  <c r="FN73" i="4"/>
  <c r="FN72" i="4"/>
  <c r="FN71" i="4"/>
  <c r="FN70" i="4"/>
  <c r="FN69" i="4"/>
  <c r="FN68" i="4"/>
  <c r="FN67" i="4"/>
  <c r="FN66" i="4"/>
  <c r="FN65" i="4"/>
  <c r="FN64" i="4"/>
  <c r="FN63" i="4"/>
  <c r="FN62" i="4"/>
  <c r="FN61" i="4"/>
  <c r="FN60" i="4"/>
  <c r="FN59" i="4"/>
  <c r="FN58" i="4"/>
  <c r="FN57" i="4"/>
  <c r="FN56" i="4"/>
  <c r="FN55" i="4"/>
  <c r="FN54" i="4"/>
  <c r="FN53" i="4"/>
  <c r="FN52" i="4"/>
  <c r="FN51" i="4"/>
  <c r="FN50" i="4"/>
  <c r="FN49" i="4"/>
  <c r="FN48" i="4"/>
  <c r="FN47" i="4"/>
  <c r="FN46" i="4"/>
  <c r="FN45" i="4"/>
  <c r="FN44" i="4"/>
  <c r="FN43" i="4"/>
  <c r="FN42" i="4"/>
  <c r="FN41" i="4"/>
  <c r="FN40" i="4"/>
  <c r="FN39" i="4"/>
  <c r="FN38" i="4"/>
  <c r="FN37" i="4"/>
  <c r="FN36" i="4"/>
  <c r="FN35" i="4"/>
  <c r="FN34" i="4"/>
  <c r="FN33" i="4"/>
  <c r="FN32" i="4"/>
  <c r="FN31" i="4"/>
  <c r="FN30" i="4"/>
  <c r="FN29" i="4"/>
  <c r="FN28" i="4"/>
  <c r="FN27" i="4"/>
  <c r="FN26" i="4"/>
  <c r="FN25" i="4"/>
  <c r="FN24" i="4"/>
  <c r="FN23" i="4"/>
  <c r="FN22" i="4"/>
  <c r="FN21" i="4"/>
  <c r="FN20" i="4"/>
  <c r="FN19" i="4"/>
  <c r="FN18" i="4"/>
  <c r="FN17" i="4"/>
  <c r="FN16" i="4"/>
  <c r="FN15" i="4"/>
  <c r="FN14" i="4"/>
  <c r="FN13" i="4"/>
  <c r="FN12" i="4"/>
  <c r="FN11" i="4"/>
  <c r="FN10" i="4"/>
  <c r="FN9" i="4"/>
  <c r="FN8" i="4"/>
  <c r="FN7" i="4"/>
  <c r="FN6" i="4"/>
  <c r="FG217" i="4"/>
  <c r="FG216" i="4"/>
  <c r="FG215" i="4"/>
  <c r="FG214" i="4"/>
  <c r="FG213" i="4"/>
  <c r="FG212" i="4"/>
  <c r="FG211" i="4"/>
  <c r="FG210" i="4"/>
  <c r="FG209" i="4"/>
  <c r="FG208" i="4"/>
  <c r="FG207" i="4"/>
  <c r="FG206" i="4"/>
  <c r="FG205" i="4"/>
  <c r="FG204" i="4"/>
  <c r="FG203" i="4"/>
  <c r="FG202" i="4"/>
  <c r="FG201" i="4"/>
  <c r="FG200" i="4"/>
  <c r="FG199" i="4"/>
  <c r="FG198" i="4"/>
  <c r="FG197" i="4"/>
  <c r="FG196" i="4"/>
  <c r="FG195" i="4"/>
  <c r="FG194" i="4"/>
  <c r="FG193" i="4"/>
  <c r="FG192" i="4"/>
  <c r="FG191" i="4"/>
  <c r="FG190" i="4"/>
  <c r="FG189" i="4"/>
  <c r="FG188" i="4"/>
  <c r="FG187" i="4"/>
  <c r="FG186" i="4"/>
  <c r="FG185" i="4"/>
  <c r="FG184" i="4"/>
  <c r="FG183" i="4"/>
  <c r="FG182" i="4"/>
  <c r="FG181" i="4"/>
  <c r="FG180" i="4"/>
  <c r="FG179" i="4"/>
  <c r="FG178" i="4"/>
  <c r="FG177" i="4"/>
  <c r="FG176" i="4"/>
  <c r="FG175" i="4"/>
  <c r="FG174" i="4"/>
  <c r="FG173" i="4"/>
  <c r="FG172" i="4"/>
  <c r="FG171" i="4"/>
  <c r="FG170" i="4"/>
  <c r="FG169" i="4"/>
  <c r="FG168" i="4"/>
  <c r="FG167" i="4"/>
  <c r="FG166" i="4"/>
  <c r="FG165" i="4"/>
  <c r="FG164" i="4"/>
  <c r="FG163" i="4"/>
  <c r="FG162" i="4"/>
  <c r="FG161" i="4"/>
  <c r="FG160" i="4"/>
  <c r="FG159" i="4"/>
  <c r="FG158" i="4"/>
  <c r="FG157" i="4"/>
  <c r="FG156" i="4"/>
  <c r="FG155" i="4"/>
  <c r="FG154" i="4"/>
  <c r="FG153" i="4"/>
  <c r="FG152" i="4"/>
  <c r="FG151" i="4"/>
  <c r="FG150" i="4"/>
  <c r="FG149" i="4"/>
  <c r="FG148" i="4"/>
  <c r="FG147" i="4"/>
  <c r="FG146" i="4"/>
  <c r="FG145" i="4"/>
  <c r="FG144" i="4"/>
  <c r="FG143" i="4"/>
  <c r="FG142" i="4"/>
  <c r="FG141" i="4"/>
  <c r="FG140" i="4"/>
  <c r="FG139" i="4"/>
  <c r="FG138" i="4"/>
  <c r="FG137" i="4"/>
  <c r="FG136" i="4"/>
  <c r="FG135" i="4"/>
  <c r="FG134" i="4"/>
  <c r="FG133" i="4"/>
  <c r="FG132" i="4"/>
  <c r="FG131" i="4"/>
  <c r="FG130" i="4"/>
  <c r="FG129" i="4"/>
  <c r="FG128" i="4"/>
  <c r="FG127" i="4"/>
  <c r="FG126" i="4"/>
  <c r="FG125" i="4"/>
  <c r="FG124" i="4"/>
  <c r="FG123" i="4"/>
  <c r="FG122" i="4"/>
  <c r="FG121" i="4"/>
  <c r="FG120" i="4"/>
  <c r="FG119" i="4"/>
  <c r="FG118" i="4"/>
  <c r="FG117" i="4"/>
  <c r="FG116" i="4"/>
  <c r="FG115" i="4"/>
  <c r="FG114" i="4"/>
  <c r="FG113" i="4"/>
  <c r="FG112" i="4"/>
  <c r="FG111" i="4"/>
  <c r="FG110" i="4"/>
  <c r="FG109" i="4"/>
  <c r="FG108" i="4"/>
  <c r="FG107" i="4"/>
  <c r="FG106" i="4"/>
  <c r="FG105" i="4"/>
  <c r="FG104" i="4"/>
  <c r="FG103" i="4"/>
  <c r="FG102" i="4"/>
  <c r="FG101" i="4"/>
  <c r="FG100" i="4"/>
  <c r="FG99" i="4"/>
  <c r="FG98" i="4"/>
  <c r="FG97" i="4"/>
  <c r="FG96" i="4"/>
  <c r="FG95" i="4"/>
  <c r="FG94" i="4"/>
  <c r="FG93" i="4"/>
  <c r="FG92" i="4"/>
  <c r="FG91" i="4"/>
  <c r="FG90" i="4"/>
  <c r="FG89" i="4"/>
  <c r="FG88" i="4"/>
  <c r="FG87" i="4"/>
  <c r="FG86" i="4"/>
  <c r="FG85" i="4"/>
  <c r="FG84" i="4"/>
  <c r="FG83" i="4"/>
  <c r="FG82" i="4"/>
  <c r="FG81" i="4"/>
  <c r="FG80" i="4"/>
  <c r="FG79" i="4"/>
  <c r="FG78" i="4"/>
  <c r="FG77" i="4"/>
  <c r="FG76" i="4"/>
  <c r="FG75" i="4"/>
  <c r="FG74" i="4"/>
  <c r="FG73" i="4"/>
  <c r="FG72" i="4"/>
  <c r="FG71" i="4"/>
  <c r="FG70" i="4"/>
  <c r="FG69" i="4"/>
  <c r="FG68" i="4"/>
  <c r="FG67" i="4"/>
  <c r="FG66" i="4"/>
  <c r="FG65" i="4"/>
  <c r="FG64" i="4"/>
  <c r="FG63" i="4"/>
  <c r="FG62" i="4"/>
  <c r="FG61" i="4"/>
  <c r="FG60" i="4"/>
  <c r="FG59" i="4"/>
  <c r="FG58" i="4"/>
  <c r="FG57" i="4"/>
  <c r="FG56" i="4"/>
  <c r="FG55" i="4"/>
  <c r="FG54" i="4"/>
  <c r="FG53" i="4"/>
  <c r="FG52" i="4"/>
  <c r="FG51" i="4"/>
  <c r="FG50" i="4"/>
  <c r="FG49" i="4"/>
  <c r="FG48" i="4"/>
  <c r="FG47" i="4"/>
  <c r="FG46" i="4"/>
  <c r="FG45" i="4"/>
  <c r="FG44" i="4"/>
  <c r="FG43" i="4"/>
  <c r="FG42" i="4"/>
  <c r="FG41" i="4"/>
  <c r="FG40" i="4"/>
  <c r="FG39" i="4"/>
  <c r="FG38" i="4"/>
  <c r="FG37" i="4"/>
  <c r="FG36" i="4"/>
  <c r="FG35" i="4"/>
  <c r="FG34" i="4"/>
  <c r="FG33" i="4"/>
  <c r="FG32" i="4"/>
  <c r="FG31" i="4"/>
  <c r="FG30" i="4"/>
  <c r="FG29" i="4"/>
  <c r="FG28" i="4"/>
  <c r="FG27" i="4"/>
  <c r="FG26" i="4"/>
  <c r="FG25" i="4"/>
  <c r="FG24" i="4"/>
  <c r="FG23" i="4"/>
  <c r="FG22" i="4"/>
  <c r="FG21" i="4"/>
  <c r="FG20" i="4"/>
  <c r="FG19" i="4"/>
  <c r="FG18" i="4"/>
  <c r="FG17" i="4"/>
  <c r="FG16" i="4"/>
  <c r="FG15" i="4"/>
  <c r="FG14" i="4"/>
  <c r="FG13" i="4"/>
  <c r="FG12" i="4"/>
  <c r="FG11" i="4"/>
  <c r="FG10" i="4"/>
  <c r="FG9" i="4"/>
  <c r="FG8" i="4"/>
  <c r="FG7" i="4"/>
  <c r="FG6" i="4"/>
  <c r="EZ217" i="4"/>
  <c r="EZ216" i="4"/>
  <c r="EZ215" i="4"/>
  <c r="EZ214" i="4"/>
  <c r="EZ213" i="4"/>
  <c r="EZ212" i="4"/>
  <c r="EZ211" i="4"/>
  <c r="EZ210" i="4"/>
  <c r="EZ209" i="4"/>
  <c r="EZ208" i="4"/>
  <c r="EZ207" i="4"/>
  <c r="EZ206" i="4"/>
  <c r="EZ205" i="4"/>
  <c r="EZ204" i="4"/>
  <c r="EZ203" i="4"/>
  <c r="EZ202" i="4"/>
  <c r="EZ201" i="4"/>
  <c r="EZ200" i="4"/>
  <c r="EZ199" i="4"/>
  <c r="EZ198" i="4"/>
  <c r="EZ197" i="4"/>
  <c r="EZ196" i="4"/>
  <c r="EZ195" i="4"/>
  <c r="EZ194" i="4"/>
  <c r="EZ193" i="4"/>
  <c r="EZ192" i="4"/>
  <c r="EZ191" i="4"/>
  <c r="EZ190" i="4"/>
  <c r="EZ189" i="4"/>
  <c r="EZ188" i="4"/>
  <c r="EZ187" i="4"/>
  <c r="EZ186" i="4"/>
  <c r="EZ185" i="4"/>
  <c r="EZ184" i="4"/>
  <c r="EZ183" i="4"/>
  <c r="EZ182" i="4"/>
  <c r="EZ181" i="4"/>
  <c r="EZ180" i="4"/>
  <c r="EZ179" i="4"/>
  <c r="EZ178" i="4"/>
  <c r="EZ177" i="4"/>
  <c r="EZ176" i="4"/>
  <c r="EZ175" i="4"/>
  <c r="EZ174" i="4"/>
  <c r="EZ173" i="4"/>
  <c r="EZ172" i="4"/>
  <c r="EZ171" i="4"/>
  <c r="EZ170" i="4"/>
  <c r="EZ169" i="4"/>
  <c r="EZ168" i="4"/>
  <c r="EZ167" i="4"/>
  <c r="EZ166" i="4"/>
  <c r="EZ165" i="4"/>
  <c r="EZ164" i="4"/>
  <c r="EZ163" i="4"/>
  <c r="EZ162" i="4"/>
  <c r="EZ161" i="4"/>
  <c r="EZ160" i="4"/>
  <c r="EZ159" i="4"/>
  <c r="EZ158" i="4"/>
  <c r="EZ157" i="4"/>
  <c r="EZ156" i="4"/>
  <c r="EZ155" i="4"/>
  <c r="EZ154" i="4"/>
  <c r="EZ153" i="4"/>
  <c r="EZ152" i="4"/>
  <c r="EZ151" i="4"/>
  <c r="EZ150" i="4"/>
  <c r="EZ149" i="4"/>
  <c r="EZ148" i="4"/>
  <c r="EZ147" i="4"/>
  <c r="EZ146" i="4"/>
  <c r="EZ145" i="4"/>
  <c r="EZ144" i="4"/>
  <c r="EZ143" i="4"/>
  <c r="EZ142" i="4"/>
  <c r="EZ141" i="4"/>
  <c r="EZ140" i="4"/>
  <c r="EZ139" i="4"/>
  <c r="EZ138" i="4"/>
  <c r="EZ137" i="4"/>
  <c r="EZ136" i="4"/>
  <c r="EZ135" i="4"/>
  <c r="EZ134" i="4"/>
  <c r="EZ133" i="4"/>
  <c r="EZ132" i="4"/>
  <c r="EZ131" i="4"/>
  <c r="EZ130" i="4"/>
  <c r="EZ129" i="4"/>
  <c r="EZ128" i="4"/>
  <c r="EZ127" i="4"/>
  <c r="EZ126" i="4"/>
  <c r="EZ125" i="4"/>
  <c r="EZ124" i="4"/>
  <c r="EZ123" i="4"/>
  <c r="EZ122" i="4"/>
  <c r="EZ121" i="4"/>
  <c r="EZ120" i="4"/>
  <c r="EZ119" i="4"/>
  <c r="EZ118" i="4"/>
  <c r="EZ117" i="4"/>
  <c r="EZ116" i="4"/>
  <c r="EZ115" i="4"/>
  <c r="EZ114" i="4"/>
  <c r="EZ113" i="4"/>
  <c r="EZ112" i="4"/>
  <c r="EZ111" i="4"/>
  <c r="EZ110" i="4"/>
  <c r="EZ109" i="4"/>
  <c r="EZ108" i="4"/>
  <c r="EZ107" i="4"/>
  <c r="EZ106" i="4"/>
  <c r="EZ105" i="4"/>
  <c r="EZ104" i="4"/>
  <c r="EZ103" i="4"/>
  <c r="EZ102" i="4"/>
  <c r="EZ101" i="4"/>
  <c r="EZ100" i="4"/>
  <c r="EZ99" i="4"/>
  <c r="EZ98" i="4"/>
  <c r="EZ97" i="4"/>
  <c r="EZ96" i="4"/>
  <c r="EZ95" i="4"/>
  <c r="EZ94" i="4"/>
  <c r="EZ93" i="4"/>
  <c r="EZ92" i="4"/>
  <c r="EZ91" i="4"/>
  <c r="EZ90" i="4"/>
  <c r="EZ89" i="4"/>
  <c r="EZ88" i="4"/>
  <c r="EZ87" i="4"/>
  <c r="EZ86" i="4"/>
  <c r="EZ85" i="4"/>
  <c r="EZ84" i="4"/>
  <c r="EZ83" i="4"/>
  <c r="EZ82" i="4"/>
  <c r="EZ81" i="4"/>
  <c r="EZ80" i="4"/>
  <c r="EZ79" i="4"/>
  <c r="EZ78" i="4"/>
  <c r="EZ77" i="4"/>
  <c r="EZ76" i="4"/>
  <c r="EZ75" i="4"/>
  <c r="EZ74" i="4"/>
  <c r="EZ73" i="4"/>
  <c r="EZ72" i="4"/>
  <c r="EZ71" i="4"/>
  <c r="EZ70" i="4"/>
  <c r="EZ69" i="4"/>
  <c r="EZ68" i="4"/>
  <c r="EZ67" i="4"/>
  <c r="EZ66" i="4"/>
  <c r="EZ65" i="4"/>
  <c r="EZ64" i="4"/>
  <c r="EZ63" i="4"/>
  <c r="EZ62" i="4"/>
  <c r="EZ61" i="4"/>
  <c r="EZ60" i="4"/>
  <c r="EZ59" i="4"/>
  <c r="EZ58" i="4"/>
  <c r="EZ57" i="4"/>
  <c r="EZ56" i="4"/>
  <c r="EZ55" i="4"/>
  <c r="EZ54" i="4"/>
  <c r="EZ53" i="4"/>
  <c r="EZ52" i="4"/>
  <c r="EZ51" i="4"/>
  <c r="EZ50" i="4"/>
  <c r="EZ49" i="4"/>
  <c r="EZ48" i="4"/>
  <c r="EZ47" i="4"/>
  <c r="EZ46" i="4"/>
  <c r="EZ45" i="4"/>
  <c r="EZ44" i="4"/>
  <c r="EZ43" i="4"/>
  <c r="EZ42" i="4"/>
  <c r="EZ41" i="4"/>
  <c r="EZ40" i="4"/>
  <c r="EZ39" i="4"/>
  <c r="EZ38" i="4"/>
  <c r="EZ37" i="4"/>
  <c r="EZ36" i="4"/>
  <c r="EZ35" i="4"/>
  <c r="EZ34" i="4"/>
  <c r="EZ33" i="4"/>
  <c r="EZ32" i="4"/>
  <c r="EZ31" i="4"/>
  <c r="EZ30" i="4"/>
  <c r="EZ29" i="4"/>
  <c r="EZ28" i="4"/>
  <c r="EZ27" i="4"/>
  <c r="EZ26" i="4"/>
  <c r="EZ25" i="4"/>
  <c r="EZ24" i="4"/>
  <c r="EZ23" i="4"/>
  <c r="EZ22" i="4"/>
  <c r="EZ21" i="4"/>
  <c r="EZ20" i="4"/>
  <c r="EZ19" i="4"/>
  <c r="EZ18" i="4"/>
  <c r="EZ17" i="4"/>
  <c r="EZ16" i="4"/>
  <c r="EZ15" i="4"/>
  <c r="EZ14" i="4"/>
  <c r="EZ13" i="4"/>
  <c r="EZ12" i="4"/>
  <c r="EZ11" i="4"/>
  <c r="EZ10" i="4"/>
  <c r="EZ9" i="4"/>
  <c r="EZ8" i="4"/>
  <c r="EZ7" i="4"/>
  <c r="EZ6" i="4"/>
  <c r="ES217" i="4"/>
  <c r="ES216" i="4"/>
  <c r="ES215" i="4"/>
  <c r="ES214" i="4"/>
  <c r="ES213" i="4"/>
  <c r="ES212" i="4"/>
  <c r="ES211" i="4"/>
  <c r="ES210" i="4"/>
  <c r="ES209" i="4"/>
  <c r="ES208" i="4"/>
  <c r="ES207" i="4"/>
  <c r="ES206" i="4"/>
  <c r="ES205" i="4"/>
  <c r="ES204" i="4"/>
  <c r="ES203" i="4"/>
  <c r="ES202" i="4"/>
  <c r="ES201" i="4"/>
  <c r="ES200" i="4"/>
  <c r="ES199" i="4"/>
  <c r="ES198" i="4"/>
  <c r="ES197" i="4"/>
  <c r="ES196" i="4"/>
  <c r="ES195" i="4"/>
  <c r="ES194" i="4"/>
  <c r="ES193" i="4"/>
  <c r="ES192" i="4"/>
  <c r="ES191" i="4"/>
  <c r="ES190" i="4"/>
  <c r="ES189" i="4"/>
  <c r="ES188" i="4"/>
  <c r="ES187" i="4"/>
  <c r="ES186" i="4"/>
  <c r="ES185" i="4"/>
  <c r="ES184" i="4"/>
  <c r="ES183" i="4"/>
  <c r="ES182" i="4"/>
  <c r="ES181" i="4"/>
  <c r="ES180" i="4"/>
  <c r="ES179" i="4"/>
  <c r="ES178" i="4"/>
  <c r="ES177" i="4"/>
  <c r="ES176" i="4"/>
  <c r="ES175" i="4"/>
  <c r="ES174" i="4"/>
  <c r="ES173" i="4"/>
  <c r="ES172" i="4"/>
  <c r="ES171" i="4"/>
  <c r="ES170" i="4"/>
  <c r="ES169" i="4"/>
  <c r="ES168" i="4"/>
  <c r="ES167" i="4"/>
  <c r="ES166" i="4"/>
  <c r="ES165" i="4"/>
  <c r="ES164" i="4"/>
  <c r="ES163" i="4"/>
  <c r="ES162" i="4"/>
  <c r="ES161" i="4"/>
  <c r="ES160" i="4"/>
  <c r="ES159" i="4"/>
  <c r="ES158" i="4"/>
  <c r="ES157" i="4"/>
  <c r="ES156" i="4"/>
  <c r="ES155" i="4"/>
  <c r="ES154" i="4"/>
  <c r="ES153" i="4"/>
  <c r="ES152" i="4"/>
  <c r="ES151" i="4"/>
  <c r="ES150" i="4"/>
  <c r="ES149" i="4"/>
  <c r="ES148" i="4"/>
  <c r="ES147" i="4"/>
  <c r="ES146" i="4"/>
  <c r="ES145" i="4"/>
  <c r="ES144" i="4"/>
  <c r="ES143" i="4"/>
  <c r="ES142" i="4"/>
  <c r="ES141" i="4"/>
  <c r="ES140" i="4"/>
  <c r="ES139" i="4"/>
  <c r="ES138" i="4"/>
  <c r="ES137" i="4"/>
  <c r="ES136" i="4"/>
  <c r="ES135" i="4"/>
  <c r="ES134" i="4"/>
  <c r="ES133" i="4"/>
  <c r="ES132" i="4"/>
  <c r="ES131" i="4"/>
  <c r="ES130" i="4"/>
  <c r="ES129" i="4"/>
  <c r="ES128" i="4"/>
  <c r="ES127" i="4"/>
  <c r="ES126" i="4"/>
  <c r="ES125" i="4"/>
  <c r="ES124" i="4"/>
  <c r="ES123" i="4"/>
  <c r="ES122" i="4"/>
  <c r="ES121" i="4"/>
  <c r="ES120" i="4"/>
  <c r="ES119" i="4"/>
  <c r="ES118" i="4"/>
  <c r="ES117" i="4"/>
  <c r="ES116" i="4"/>
  <c r="ES115" i="4"/>
  <c r="ES114" i="4"/>
  <c r="ES113" i="4"/>
  <c r="ES112" i="4"/>
  <c r="ES111" i="4"/>
  <c r="ES110" i="4"/>
  <c r="ES109" i="4"/>
  <c r="ES108" i="4"/>
  <c r="ES107" i="4"/>
  <c r="ES106" i="4"/>
  <c r="ES105" i="4"/>
  <c r="ES104" i="4"/>
  <c r="ES103" i="4"/>
  <c r="ES102" i="4"/>
  <c r="ES101" i="4"/>
  <c r="ES100" i="4"/>
  <c r="ES99" i="4"/>
  <c r="ES98" i="4"/>
  <c r="ES97" i="4"/>
  <c r="ES96" i="4"/>
  <c r="ES95" i="4"/>
  <c r="ES94" i="4"/>
  <c r="ES93" i="4"/>
  <c r="ES92" i="4"/>
  <c r="ES91" i="4"/>
  <c r="ES90" i="4"/>
  <c r="ES89" i="4"/>
  <c r="ES88" i="4"/>
  <c r="ES87" i="4"/>
  <c r="ES86" i="4"/>
  <c r="ES85" i="4"/>
  <c r="ES84" i="4"/>
  <c r="ES83" i="4"/>
  <c r="ES82" i="4"/>
  <c r="ES81" i="4"/>
  <c r="ES80" i="4"/>
  <c r="ES79" i="4"/>
  <c r="ES78" i="4"/>
  <c r="ES77" i="4"/>
  <c r="ES76" i="4"/>
  <c r="ES75" i="4"/>
  <c r="ES74" i="4"/>
  <c r="ES73" i="4"/>
  <c r="ES72" i="4"/>
  <c r="ES71" i="4"/>
  <c r="ES70" i="4"/>
  <c r="ES69" i="4"/>
  <c r="ES68" i="4"/>
  <c r="ES67" i="4"/>
  <c r="ES66" i="4"/>
  <c r="ES65" i="4"/>
  <c r="ES64" i="4"/>
  <c r="ES63" i="4"/>
  <c r="ES62" i="4"/>
  <c r="ES61" i="4"/>
  <c r="ES60" i="4"/>
  <c r="ES59" i="4"/>
  <c r="ES58" i="4"/>
  <c r="ES57" i="4"/>
  <c r="ES56" i="4"/>
  <c r="ES55" i="4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S32" i="4"/>
  <c r="ES31" i="4"/>
  <c r="ES30" i="4"/>
  <c r="ES29" i="4"/>
  <c r="ES28" i="4"/>
  <c r="ES27" i="4"/>
  <c r="ES26" i="4"/>
  <c r="ES25" i="4"/>
  <c r="ES24" i="4"/>
  <c r="ES23" i="4"/>
  <c r="ES22" i="4"/>
  <c r="ES21" i="4"/>
  <c r="ES20" i="4"/>
  <c r="ES19" i="4"/>
  <c r="ES18" i="4"/>
  <c r="ES17" i="4"/>
  <c r="ES16" i="4"/>
  <c r="ES15" i="4"/>
  <c r="ES14" i="4"/>
  <c r="ES13" i="4"/>
  <c r="ES12" i="4"/>
  <c r="ES11" i="4"/>
  <c r="ES10" i="4"/>
  <c r="ES9" i="4"/>
  <c r="ES8" i="4"/>
  <c r="ES7" i="4"/>
  <c r="ES6" i="4"/>
  <c r="EK217" i="4"/>
  <c r="EK216" i="4"/>
  <c r="EK215" i="4"/>
  <c r="EK214" i="4"/>
  <c r="EK213" i="4"/>
  <c r="EK212" i="4"/>
  <c r="EK211" i="4"/>
  <c r="EK210" i="4"/>
  <c r="EK209" i="4"/>
  <c r="EK208" i="4"/>
  <c r="EK207" i="4"/>
  <c r="EK206" i="4"/>
  <c r="EK205" i="4"/>
  <c r="EK204" i="4"/>
  <c r="EK203" i="4"/>
  <c r="EK202" i="4"/>
  <c r="EK201" i="4"/>
  <c r="EK200" i="4"/>
  <c r="EK199" i="4"/>
  <c r="EK198" i="4"/>
  <c r="EK197" i="4"/>
  <c r="EK196" i="4"/>
  <c r="EK195" i="4"/>
  <c r="EK194" i="4"/>
  <c r="EK193" i="4"/>
  <c r="EK192" i="4"/>
  <c r="EK191" i="4"/>
  <c r="EK190" i="4"/>
  <c r="EK189" i="4"/>
  <c r="EK188" i="4"/>
  <c r="EK187" i="4"/>
  <c r="EK186" i="4"/>
  <c r="EK185" i="4"/>
  <c r="EK184" i="4"/>
  <c r="EK183" i="4"/>
  <c r="EK182" i="4"/>
  <c r="EK181" i="4"/>
  <c r="EK180" i="4"/>
  <c r="EK179" i="4"/>
  <c r="EK178" i="4"/>
  <c r="EK177" i="4"/>
  <c r="EK176" i="4"/>
  <c r="EK175" i="4"/>
  <c r="EK174" i="4"/>
  <c r="EK173" i="4"/>
  <c r="EK172" i="4"/>
  <c r="EK171" i="4"/>
  <c r="EK170" i="4"/>
  <c r="EK169" i="4"/>
  <c r="EK168" i="4"/>
  <c r="EK167" i="4"/>
  <c r="EK166" i="4"/>
  <c r="EK165" i="4"/>
  <c r="EK164" i="4"/>
  <c r="EK163" i="4"/>
  <c r="EK162" i="4"/>
  <c r="EK161" i="4"/>
  <c r="EK160" i="4"/>
  <c r="EK159" i="4"/>
  <c r="EK158" i="4"/>
  <c r="EK157" i="4"/>
  <c r="EK156" i="4"/>
  <c r="EK155" i="4"/>
  <c r="EK154" i="4"/>
  <c r="EK153" i="4"/>
  <c r="EK152" i="4"/>
  <c r="EK151" i="4"/>
  <c r="EK150" i="4"/>
  <c r="EK149" i="4"/>
  <c r="EK148" i="4"/>
  <c r="EK147" i="4"/>
  <c r="EK146" i="4"/>
  <c r="EK145" i="4"/>
  <c r="EK144" i="4"/>
  <c r="EK143" i="4"/>
  <c r="EK142" i="4"/>
  <c r="EK141" i="4"/>
  <c r="EK140" i="4"/>
  <c r="EK139" i="4"/>
  <c r="EK138" i="4"/>
  <c r="EK137" i="4"/>
  <c r="EK136" i="4"/>
  <c r="EK135" i="4"/>
  <c r="EK134" i="4"/>
  <c r="EK133" i="4"/>
  <c r="EK132" i="4"/>
  <c r="EK131" i="4"/>
  <c r="EK130" i="4"/>
  <c r="EK129" i="4"/>
  <c r="EK128" i="4"/>
  <c r="EK127" i="4"/>
  <c r="EK126" i="4"/>
  <c r="EK125" i="4"/>
  <c r="EK124" i="4"/>
  <c r="EK123" i="4"/>
  <c r="EK122" i="4"/>
  <c r="EK121" i="4"/>
  <c r="EK120" i="4"/>
  <c r="EK119" i="4"/>
  <c r="EK118" i="4"/>
  <c r="EK117" i="4"/>
  <c r="EK116" i="4"/>
  <c r="EK115" i="4"/>
  <c r="EK114" i="4"/>
  <c r="EK113" i="4"/>
  <c r="EK112" i="4"/>
  <c r="EK111" i="4"/>
  <c r="EK110" i="4"/>
  <c r="EK109" i="4"/>
  <c r="EK108" i="4"/>
  <c r="EK107" i="4"/>
  <c r="EK106" i="4"/>
  <c r="EK105" i="4"/>
  <c r="EK104" i="4"/>
  <c r="EK103" i="4"/>
  <c r="EK102" i="4"/>
  <c r="EK101" i="4"/>
  <c r="EK100" i="4"/>
  <c r="EK99" i="4"/>
  <c r="EK98" i="4"/>
  <c r="EK97" i="4"/>
  <c r="EK96" i="4"/>
  <c r="EK95" i="4"/>
  <c r="EK94" i="4"/>
  <c r="EK93" i="4"/>
  <c r="EK92" i="4"/>
  <c r="EK91" i="4"/>
  <c r="EK90" i="4"/>
  <c r="EK89" i="4"/>
  <c r="EK88" i="4"/>
  <c r="EK87" i="4"/>
  <c r="EK86" i="4"/>
  <c r="EK85" i="4"/>
  <c r="EK84" i="4"/>
  <c r="EK83" i="4"/>
  <c r="EK82" i="4"/>
  <c r="EK81" i="4"/>
  <c r="EK80" i="4"/>
  <c r="EK79" i="4"/>
  <c r="EK78" i="4"/>
  <c r="EK77" i="4"/>
  <c r="EK76" i="4"/>
  <c r="EK75" i="4"/>
  <c r="EK74" i="4"/>
  <c r="EK73" i="4"/>
  <c r="EK72" i="4"/>
  <c r="EK71" i="4"/>
  <c r="EK70" i="4"/>
  <c r="EK69" i="4"/>
  <c r="EK68" i="4"/>
  <c r="EK67" i="4"/>
  <c r="EK66" i="4"/>
  <c r="EK65" i="4"/>
  <c r="EK64" i="4"/>
  <c r="EK63" i="4"/>
  <c r="EK62" i="4"/>
  <c r="EK61" i="4"/>
  <c r="EK60" i="4"/>
  <c r="EK59" i="4"/>
  <c r="EK58" i="4"/>
  <c r="EK57" i="4"/>
  <c r="EK56" i="4"/>
  <c r="EK55" i="4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K32" i="4"/>
  <c r="EK31" i="4"/>
  <c r="EK30" i="4"/>
  <c r="EK29" i="4"/>
  <c r="EK28" i="4"/>
  <c r="EK27" i="4"/>
  <c r="EK26" i="4"/>
  <c r="EK25" i="4"/>
  <c r="EK24" i="4"/>
  <c r="EK23" i="4"/>
  <c r="EK22" i="4"/>
  <c r="EK21" i="4"/>
  <c r="EK20" i="4"/>
  <c r="EK19" i="4"/>
  <c r="EK18" i="4"/>
  <c r="EK17" i="4"/>
  <c r="EK16" i="4"/>
  <c r="EK15" i="4"/>
  <c r="EK14" i="4"/>
  <c r="EK13" i="4"/>
  <c r="EK12" i="4"/>
  <c r="EK11" i="4"/>
  <c r="EK10" i="4"/>
  <c r="EK9" i="4"/>
  <c r="EK8" i="4"/>
  <c r="EK7" i="4"/>
  <c r="EK6" i="4"/>
  <c r="ED217" i="4"/>
  <c r="ED216" i="4"/>
  <c r="ED215" i="4"/>
  <c r="ED214" i="4"/>
  <c r="ED213" i="4"/>
  <c r="ED212" i="4"/>
  <c r="ED211" i="4"/>
  <c r="ED210" i="4"/>
  <c r="ED209" i="4"/>
  <c r="ED208" i="4"/>
  <c r="ED207" i="4"/>
  <c r="ED206" i="4"/>
  <c r="ED205" i="4"/>
  <c r="ED204" i="4"/>
  <c r="ED203" i="4"/>
  <c r="ED202" i="4"/>
  <c r="ED201" i="4"/>
  <c r="ED200" i="4"/>
  <c r="ED199" i="4"/>
  <c r="ED198" i="4"/>
  <c r="ED197" i="4"/>
  <c r="ED196" i="4"/>
  <c r="ED195" i="4"/>
  <c r="ED194" i="4"/>
  <c r="ED193" i="4"/>
  <c r="ED192" i="4"/>
  <c r="ED191" i="4"/>
  <c r="ED190" i="4"/>
  <c r="ED189" i="4"/>
  <c r="ED188" i="4"/>
  <c r="ED187" i="4"/>
  <c r="ED186" i="4"/>
  <c r="ED185" i="4"/>
  <c r="ED184" i="4"/>
  <c r="ED183" i="4"/>
  <c r="ED182" i="4"/>
  <c r="ED181" i="4"/>
  <c r="ED180" i="4"/>
  <c r="ED179" i="4"/>
  <c r="ED178" i="4"/>
  <c r="ED177" i="4"/>
  <c r="ED176" i="4"/>
  <c r="ED175" i="4"/>
  <c r="ED174" i="4"/>
  <c r="ED173" i="4"/>
  <c r="ED172" i="4"/>
  <c r="ED171" i="4"/>
  <c r="ED170" i="4"/>
  <c r="ED169" i="4"/>
  <c r="ED168" i="4"/>
  <c r="ED167" i="4"/>
  <c r="ED166" i="4"/>
  <c r="ED165" i="4"/>
  <c r="ED164" i="4"/>
  <c r="ED163" i="4"/>
  <c r="ED162" i="4"/>
  <c r="ED161" i="4"/>
  <c r="ED160" i="4"/>
  <c r="ED159" i="4"/>
  <c r="ED158" i="4"/>
  <c r="ED157" i="4"/>
  <c r="ED156" i="4"/>
  <c r="ED155" i="4"/>
  <c r="ED154" i="4"/>
  <c r="ED153" i="4"/>
  <c r="ED152" i="4"/>
  <c r="ED151" i="4"/>
  <c r="ED150" i="4"/>
  <c r="ED149" i="4"/>
  <c r="ED148" i="4"/>
  <c r="ED147" i="4"/>
  <c r="ED146" i="4"/>
  <c r="ED145" i="4"/>
  <c r="ED144" i="4"/>
  <c r="ED143" i="4"/>
  <c r="ED142" i="4"/>
  <c r="ED141" i="4"/>
  <c r="ED140" i="4"/>
  <c r="ED139" i="4"/>
  <c r="ED138" i="4"/>
  <c r="ED137" i="4"/>
  <c r="ED136" i="4"/>
  <c r="ED135" i="4"/>
  <c r="ED134" i="4"/>
  <c r="ED133" i="4"/>
  <c r="ED132" i="4"/>
  <c r="ED131" i="4"/>
  <c r="ED130" i="4"/>
  <c r="ED129" i="4"/>
  <c r="ED128" i="4"/>
  <c r="ED127" i="4"/>
  <c r="ED126" i="4"/>
  <c r="ED125" i="4"/>
  <c r="ED124" i="4"/>
  <c r="ED123" i="4"/>
  <c r="ED122" i="4"/>
  <c r="ED121" i="4"/>
  <c r="ED120" i="4"/>
  <c r="ED119" i="4"/>
  <c r="ED118" i="4"/>
  <c r="ED117" i="4"/>
  <c r="ED116" i="4"/>
  <c r="ED115" i="4"/>
  <c r="ED114" i="4"/>
  <c r="ED113" i="4"/>
  <c r="ED112" i="4"/>
  <c r="ED111" i="4"/>
  <c r="ED110" i="4"/>
  <c r="ED109" i="4"/>
  <c r="ED108" i="4"/>
  <c r="ED107" i="4"/>
  <c r="ED106" i="4"/>
  <c r="ED105" i="4"/>
  <c r="ED104" i="4"/>
  <c r="ED103" i="4"/>
  <c r="ED102" i="4"/>
  <c r="ED101" i="4"/>
  <c r="ED100" i="4"/>
  <c r="ED99" i="4"/>
  <c r="ED98" i="4"/>
  <c r="ED97" i="4"/>
  <c r="ED96" i="4"/>
  <c r="ED95" i="4"/>
  <c r="ED94" i="4"/>
  <c r="ED93" i="4"/>
  <c r="ED92" i="4"/>
  <c r="ED91" i="4"/>
  <c r="ED90" i="4"/>
  <c r="ED89" i="4"/>
  <c r="ED88" i="4"/>
  <c r="ED87" i="4"/>
  <c r="ED86" i="4"/>
  <c r="ED85" i="4"/>
  <c r="ED84" i="4"/>
  <c r="ED83" i="4"/>
  <c r="ED82" i="4"/>
  <c r="ED81" i="4"/>
  <c r="ED80" i="4"/>
  <c r="ED79" i="4"/>
  <c r="ED78" i="4"/>
  <c r="ED77" i="4"/>
  <c r="ED76" i="4"/>
  <c r="ED75" i="4"/>
  <c r="ED74" i="4"/>
  <c r="ED73" i="4"/>
  <c r="ED72" i="4"/>
  <c r="ED71" i="4"/>
  <c r="ED70" i="4"/>
  <c r="ED69" i="4"/>
  <c r="ED68" i="4"/>
  <c r="ED67" i="4"/>
  <c r="ED66" i="4"/>
  <c r="ED65" i="4"/>
  <c r="ED64" i="4"/>
  <c r="ED63" i="4"/>
  <c r="ED62" i="4"/>
  <c r="ED61" i="4"/>
  <c r="ED60" i="4"/>
  <c r="ED59" i="4"/>
  <c r="ED58" i="4"/>
  <c r="ED57" i="4"/>
  <c r="ED56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D32" i="4"/>
  <c r="ED31" i="4"/>
  <c r="ED30" i="4"/>
  <c r="ED29" i="4"/>
  <c r="ED28" i="4"/>
  <c r="ED27" i="4"/>
  <c r="ED26" i="4"/>
  <c r="ED25" i="4"/>
  <c r="ED24" i="4"/>
  <c r="ED23" i="4"/>
  <c r="ED22" i="4"/>
  <c r="ED21" i="4"/>
  <c r="ED20" i="4"/>
  <c r="ED19" i="4"/>
  <c r="ED18" i="4"/>
  <c r="ED17" i="4"/>
  <c r="ED16" i="4"/>
  <c r="ED15" i="4"/>
  <c r="ED14" i="4"/>
  <c r="ED13" i="4"/>
  <c r="ED12" i="4"/>
  <c r="ED11" i="4"/>
  <c r="ED10" i="4"/>
  <c r="ED9" i="4"/>
  <c r="ED8" i="4"/>
  <c r="ED7" i="4"/>
  <c r="ED6" i="4"/>
  <c r="DW217" i="4"/>
  <c r="DW216" i="4"/>
  <c r="DW215" i="4"/>
  <c r="DW214" i="4"/>
  <c r="DW213" i="4"/>
  <c r="DW212" i="4"/>
  <c r="DW211" i="4"/>
  <c r="DW210" i="4"/>
  <c r="DW209" i="4"/>
  <c r="DW208" i="4"/>
  <c r="DW207" i="4"/>
  <c r="DW206" i="4"/>
  <c r="DW205" i="4"/>
  <c r="DW204" i="4"/>
  <c r="DW203" i="4"/>
  <c r="DW202" i="4"/>
  <c r="DW201" i="4"/>
  <c r="DW200" i="4"/>
  <c r="DW199" i="4"/>
  <c r="DW198" i="4"/>
  <c r="DW197" i="4"/>
  <c r="DW196" i="4"/>
  <c r="DW195" i="4"/>
  <c r="DW194" i="4"/>
  <c r="DW193" i="4"/>
  <c r="DW192" i="4"/>
  <c r="DW191" i="4"/>
  <c r="DW190" i="4"/>
  <c r="DW189" i="4"/>
  <c r="DW188" i="4"/>
  <c r="DW187" i="4"/>
  <c r="DW186" i="4"/>
  <c r="DW185" i="4"/>
  <c r="DW184" i="4"/>
  <c r="DW183" i="4"/>
  <c r="DW182" i="4"/>
  <c r="DW181" i="4"/>
  <c r="DW180" i="4"/>
  <c r="DW179" i="4"/>
  <c r="DW178" i="4"/>
  <c r="DW177" i="4"/>
  <c r="DW176" i="4"/>
  <c r="DW175" i="4"/>
  <c r="DW174" i="4"/>
  <c r="DW173" i="4"/>
  <c r="DW172" i="4"/>
  <c r="DW171" i="4"/>
  <c r="DW170" i="4"/>
  <c r="DW169" i="4"/>
  <c r="DW168" i="4"/>
  <c r="DW167" i="4"/>
  <c r="DW166" i="4"/>
  <c r="DW165" i="4"/>
  <c r="DW164" i="4"/>
  <c r="DW163" i="4"/>
  <c r="DW162" i="4"/>
  <c r="DW161" i="4"/>
  <c r="DW160" i="4"/>
  <c r="DW159" i="4"/>
  <c r="DW158" i="4"/>
  <c r="DW157" i="4"/>
  <c r="DW156" i="4"/>
  <c r="DW155" i="4"/>
  <c r="DW154" i="4"/>
  <c r="DW153" i="4"/>
  <c r="DW152" i="4"/>
  <c r="DW151" i="4"/>
  <c r="DW150" i="4"/>
  <c r="DW149" i="4"/>
  <c r="DW148" i="4"/>
  <c r="DW147" i="4"/>
  <c r="DW146" i="4"/>
  <c r="DW145" i="4"/>
  <c r="DW144" i="4"/>
  <c r="DW143" i="4"/>
  <c r="DW142" i="4"/>
  <c r="DW141" i="4"/>
  <c r="DW140" i="4"/>
  <c r="DW139" i="4"/>
  <c r="DW138" i="4"/>
  <c r="DW137" i="4"/>
  <c r="DW136" i="4"/>
  <c r="DW135" i="4"/>
  <c r="DW134" i="4"/>
  <c r="DW133" i="4"/>
  <c r="DW132" i="4"/>
  <c r="DW131" i="4"/>
  <c r="DW130" i="4"/>
  <c r="DW129" i="4"/>
  <c r="DW128" i="4"/>
  <c r="DW127" i="4"/>
  <c r="DW126" i="4"/>
  <c r="DW125" i="4"/>
  <c r="DW124" i="4"/>
  <c r="DW123" i="4"/>
  <c r="DW122" i="4"/>
  <c r="DW121" i="4"/>
  <c r="DW120" i="4"/>
  <c r="DW119" i="4"/>
  <c r="DW118" i="4"/>
  <c r="DW117" i="4"/>
  <c r="DW116" i="4"/>
  <c r="DW115" i="4"/>
  <c r="DW114" i="4"/>
  <c r="DW113" i="4"/>
  <c r="DW112" i="4"/>
  <c r="DW111" i="4"/>
  <c r="DW110" i="4"/>
  <c r="DW109" i="4"/>
  <c r="DW108" i="4"/>
  <c r="DW107" i="4"/>
  <c r="DW106" i="4"/>
  <c r="DW105" i="4"/>
  <c r="DW104" i="4"/>
  <c r="DW103" i="4"/>
  <c r="DW102" i="4"/>
  <c r="DW101" i="4"/>
  <c r="DW100" i="4"/>
  <c r="DW99" i="4"/>
  <c r="DW98" i="4"/>
  <c r="DW97" i="4"/>
  <c r="DW96" i="4"/>
  <c r="DW95" i="4"/>
  <c r="DW94" i="4"/>
  <c r="DW93" i="4"/>
  <c r="DW92" i="4"/>
  <c r="DW91" i="4"/>
  <c r="DW90" i="4"/>
  <c r="DW89" i="4"/>
  <c r="DW88" i="4"/>
  <c r="DW87" i="4"/>
  <c r="DW86" i="4"/>
  <c r="DW85" i="4"/>
  <c r="DW84" i="4"/>
  <c r="DW83" i="4"/>
  <c r="DW82" i="4"/>
  <c r="DW81" i="4"/>
  <c r="DW80" i="4"/>
  <c r="DW79" i="4"/>
  <c r="DW78" i="4"/>
  <c r="DW77" i="4"/>
  <c r="DW76" i="4"/>
  <c r="DW75" i="4"/>
  <c r="DW74" i="4"/>
  <c r="DW73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W32" i="4"/>
  <c r="DW31" i="4"/>
  <c r="DW30" i="4"/>
  <c r="DW29" i="4"/>
  <c r="DW28" i="4"/>
  <c r="DW27" i="4"/>
  <c r="DW26" i="4"/>
  <c r="DW25" i="4"/>
  <c r="DW24" i="4"/>
  <c r="DW23" i="4"/>
  <c r="DW22" i="4"/>
  <c r="DW21" i="4"/>
  <c r="DW20" i="4"/>
  <c r="DW19" i="4"/>
  <c r="DW18" i="4"/>
  <c r="DW17" i="4"/>
  <c r="DW16" i="4"/>
  <c r="DW15" i="4"/>
  <c r="DW14" i="4"/>
  <c r="DW13" i="4"/>
  <c r="DW12" i="4"/>
  <c r="DW11" i="4"/>
  <c r="DW10" i="4"/>
  <c r="DW9" i="4"/>
  <c r="DW8" i="4"/>
  <c r="DW7" i="4"/>
  <c r="DW6" i="4"/>
  <c r="DP217" i="4"/>
  <c r="DP216" i="4"/>
  <c r="DP215" i="4"/>
  <c r="DP214" i="4"/>
  <c r="DP213" i="4"/>
  <c r="DP212" i="4"/>
  <c r="DP211" i="4"/>
  <c r="DP210" i="4"/>
  <c r="DP209" i="4"/>
  <c r="DP208" i="4"/>
  <c r="DP207" i="4"/>
  <c r="DP206" i="4"/>
  <c r="DP205" i="4"/>
  <c r="DP204" i="4"/>
  <c r="DP203" i="4"/>
  <c r="DP202" i="4"/>
  <c r="DP201" i="4"/>
  <c r="DP200" i="4"/>
  <c r="DP199" i="4"/>
  <c r="DP198" i="4"/>
  <c r="DP197" i="4"/>
  <c r="DP196" i="4"/>
  <c r="DP195" i="4"/>
  <c r="DP194" i="4"/>
  <c r="DP193" i="4"/>
  <c r="DP192" i="4"/>
  <c r="DP191" i="4"/>
  <c r="DP190" i="4"/>
  <c r="DP189" i="4"/>
  <c r="DP188" i="4"/>
  <c r="DP187" i="4"/>
  <c r="DP186" i="4"/>
  <c r="DP185" i="4"/>
  <c r="DP184" i="4"/>
  <c r="DP183" i="4"/>
  <c r="DP182" i="4"/>
  <c r="DP181" i="4"/>
  <c r="DP180" i="4"/>
  <c r="DP179" i="4"/>
  <c r="DP178" i="4"/>
  <c r="DP177" i="4"/>
  <c r="DP176" i="4"/>
  <c r="DP175" i="4"/>
  <c r="DP174" i="4"/>
  <c r="DP173" i="4"/>
  <c r="DP172" i="4"/>
  <c r="DP171" i="4"/>
  <c r="DP170" i="4"/>
  <c r="DP169" i="4"/>
  <c r="DP168" i="4"/>
  <c r="DP167" i="4"/>
  <c r="DP166" i="4"/>
  <c r="DP165" i="4"/>
  <c r="DP164" i="4"/>
  <c r="DP163" i="4"/>
  <c r="DP162" i="4"/>
  <c r="DP161" i="4"/>
  <c r="DP160" i="4"/>
  <c r="DP159" i="4"/>
  <c r="DP158" i="4"/>
  <c r="DP157" i="4"/>
  <c r="DP156" i="4"/>
  <c r="DP155" i="4"/>
  <c r="DP154" i="4"/>
  <c r="DP153" i="4"/>
  <c r="DP152" i="4"/>
  <c r="DP151" i="4"/>
  <c r="DP150" i="4"/>
  <c r="DP149" i="4"/>
  <c r="DP148" i="4"/>
  <c r="DP147" i="4"/>
  <c r="DP146" i="4"/>
  <c r="DP145" i="4"/>
  <c r="DP144" i="4"/>
  <c r="DP143" i="4"/>
  <c r="DP142" i="4"/>
  <c r="DP141" i="4"/>
  <c r="DP140" i="4"/>
  <c r="DP139" i="4"/>
  <c r="DP138" i="4"/>
  <c r="DP137" i="4"/>
  <c r="DP136" i="4"/>
  <c r="DP135" i="4"/>
  <c r="DP134" i="4"/>
  <c r="DP133" i="4"/>
  <c r="DP132" i="4"/>
  <c r="DP131" i="4"/>
  <c r="DP130" i="4"/>
  <c r="DP129" i="4"/>
  <c r="DP128" i="4"/>
  <c r="DP127" i="4"/>
  <c r="DP126" i="4"/>
  <c r="DP125" i="4"/>
  <c r="DP124" i="4"/>
  <c r="DP123" i="4"/>
  <c r="DP122" i="4"/>
  <c r="DP121" i="4"/>
  <c r="DP120" i="4"/>
  <c r="DP119" i="4"/>
  <c r="DP118" i="4"/>
  <c r="DP117" i="4"/>
  <c r="DP116" i="4"/>
  <c r="DP115" i="4"/>
  <c r="DP114" i="4"/>
  <c r="DP113" i="4"/>
  <c r="DP112" i="4"/>
  <c r="DP111" i="4"/>
  <c r="DP110" i="4"/>
  <c r="DP109" i="4"/>
  <c r="DP108" i="4"/>
  <c r="DP107" i="4"/>
  <c r="DP106" i="4"/>
  <c r="DP105" i="4"/>
  <c r="DP104" i="4"/>
  <c r="DP103" i="4"/>
  <c r="DP102" i="4"/>
  <c r="DP101" i="4"/>
  <c r="DP100" i="4"/>
  <c r="DP99" i="4"/>
  <c r="DP98" i="4"/>
  <c r="DP97" i="4"/>
  <c r="DP96" i="4"/>
  <c r="DP95" i="4"/>
  <c r="DP94" i="4"/>
  <c r="DP93" i="4"/>
  <c r="DP92" i="4"/>
  <c r="DP91" i="4"/>
  <c r="DP90" i="4"/>
  <c r="DP89" i="4"/>
  <c r="DP88" i="4"/>
  <c r="DP87" i="4"/>
  <c r="DP86" i="4"/>
  <c r="DP85" i="4"/>
  <c r="DP84" i="4"/>
  <c r="DP83" i="4"/>
  <c r="DP82" i="4"/>
  <c r="DP81" i="4"/>
  <c r="DP80" i="4"/>
  <c r="DP79" i="4"/>
  <c r="DP78" i="4"/>
  <c r="DP77" i="4"/>
  <c r="DP76" i="4"/>
  <c r="DP75" i="4"/>
  <c r="DP74" i="4"/>
  <c r="DP73" i="4"/>
  <c r="DP72" i="4"/>
  <c r="DP71" i="4"/>
  <c r="DP70" i="4"/>
  <c r="DP69" i="4"/>
  <c r="DP68" i="4"/>
  <c r="DP67" i="4"/>
  <c r="DP66" i="4"/>
  <c r="DP65" i="4"/>
  <c r="DP64" i="4"/>
  <c r="DP63" i="4"/>
  <c r="DP62" i="4"/>
  <c r="DP61" i="4"/>
  <c r="DP60" i="4"/>
  <c r="DP59" i="4"/>
  <c r="DP58" i="4"/>
  <c r="DP57" i="4"/>
  <c r="DP56" i="4"/>
  <c r="DP55" i="4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P32" i="4"/>
  <c r="DP31" i="4"/>
  <c r="DP30" i="4"/>
  <c r="DP29" i="4"/>
  <c r="DP28" i="4"/>
  <c r="DP27" i="4"/>
  <c r="DP26" i="4"/>
  <c r="DP25" i="4"/>
  <c r="DP24" i="4"/>
  <c r="DP23" i="4"/>
  <c r="DP22" i="4"/>
  <c r="DP21" i="4"/>
  <c r="DP20" i="4"/>
  <c r="DP19" i="4"/>
  <c r="DP18" i="4"/>
  <c r="DP17" i="4"/>
  <c r="DP16" i="4"/>
  <c r="DP15" i="4"/>
  <c r="DP14" i="4"/>
  <c r="DP13" i="4"/>
  <c r="DP12" i="4"/>
  <c r="DP11" i="4"/>
  <c r="DP10" i="4"/>
  <c r="DP9" i="4"/>
  <c r="DP8" i="4"/>
  <c r="DP7" i="4"/>
  <c r="DP6" i="4"/>
  <c r="DI217" i="4"/>
  <c r="DI216" i="4"/>
  <c r="DI215" i="4"/>
  <c r="DI214" i="4"/>
  <c r="DI213" i="4"/>
  <c r="DI212" i="4"/>
  <c r="DI211" i="4"/>
  <c r="DI210" i="4"/>
  <c r="DI209" i="4"/>
  <c r="DI208" i="4"/>
  <c r="DI207" i="4"/>
  <c r="DI206" i="4"/>
  <c r="DI205" i="4"/>
  <c r="DI204" i="4"/>
  <c r="DI203" i="4"/>
  <c r="DI202" i="4"/>
  <c r="DI201" i="4"/>
  <c r="DI200" i="4"/>
  <c r="DI199" i="4"/>
  <c r="DI198" i="4"/>
  <c r="DI197" i="4"/>
  <c r="DI196" i="4"/>
  <c r="DI195" i="4"/>
  <c r="DI194" i="4"/>
  <c r="DI193" i="4"/>
  <c r="DI192" i="4"/>
  <c r="DI191" i="4"/>
  <c r="DI190" i="4"/>
  <c r="DI189" i="4"/>
  <c r="DI188" i="4"/>
  <c r="DI187" i="4"/>
  <c r="DI186" i="4"/>
  <c r="DI185" i="4"/>
  <c r="DI184" i="4"/>
  <c r="DI183" i="4"/>
  <c r="DI182" i="4"/>
  <c r="DI181" i="4"/>
  <c r="DI180" i="4"/>
  <c r="DI179" i="4"/>
  <c r="DI178" i="4"/>
  <c r="DI177" i="4"/>
  <c r="DI176" i="4"/>
  <c r="DI175" i="4"/>
  <c r="DI174" i="4"/>
  <c r="DI173" i="4"/>
  <c r="DI172" i="4"/>
  <c r="DI171" i="4"/>
  <c r="DI170" i="4"/>
  <c r="DI169" i="4"/>
  <c r="DI168" i="4"/>
  <c r="DI167" i="4"/>
  <c r="DI166" i="4"/>
  <c r="DI165" i="4"/>
  <c r="DI164" i="4"/>
  <c r="DI163" i="4"/>
  <c r="DI162" i="4"/>
  <c r="DI161" i="4"/>
  <c r="DI160" i="4"/>
  <c r="DI159" i="4"/>
  <c r="DI158" i="4"/>
  <c r="DI157" i="4"/>
  <c r="DI156" i="4"/>
  <c r="DI155" i="4"/>
  <c r="DI154" i="4"/>
  <c r="DI153" i="4"/>
  <c r="DI152" i="4"/>
  <c r="DI151" i="4"/>
  <c r="DI150" i="4"/>
  <c r="DI149" i="4"/>
  <c r="DI148" i="4"/>
  <c r="DI147" i="4"/>
  <c r="DI146" i="4"/>
  <c r="DI145" i="4"/>
  <c r="DI144" i="4"/>
  <c r="DI143" i="4"/>
  <c r="DI142" i="4"/>
  <c r="DI141" i="4"/>
  <c r="DI140" i="4"/>
  <c r="DI139" i="4"/>
  <c r="DI138" i="4"/>
  <c r="DI137" i="4"/>
  <c r="DI136" i="4"/>
  <c r="DI135" i="4"/>
  <c r="DI134" i="4"/>
  <c r="DI133" i="4"/>
  <c r="DI132" i="4"/>
  <c r="DI131" i="4"/>
  <c r="DI130" i="4"/>
  <c r="DI129" i="4"/>
  <c r="DI128" i="4"/>
  <c r="DI127" i="4"/>
  <c r="DI126" i="4"/>
  <c r="DI125" i="4"/>
  <c r="DI124" i="4"/>
  <c r="DI123" i="4"/>
  <c r="DI122" i="4"/>
  <c r="DI121" i="4"/>
  <c r="DI120" i="4"/>
  <c r="DI119" i="4"/>
  <c r="DI118" i="4"/>
  <c r="DI117" i="4"/>
  <c r="DI116" i="4"/>
  <c r="DI115" i="4"/>
  <c r="DI114" i="4"/>
  <c r="DI113" i="4"/>
  <c r="DI112" i="4"/>
  <c r="DI111" i="4"/>
  <c r="DI110" i="4"/>
  <c r="DI109" i="4"/>
  <c r="DI108" i="4"/>
  <c r="DI107" i="4"/>
  <c r="DI106" i="4"/>
  <c r="DI105" i="4"/>
  <c r="DI104" i="4"/>
  <c r="DI103" i="4"/>
  <c r="DI102" i="4"/>
  <c r="DI101" i="4"/>
  <c r="DI100" i="4"/>
  <c r="DI99" i="4"/>
  <c r="DI98" i="4"/>
  <c r="DI97" i="4"/>
  <c r="DI96" i="4"/>
  <c r="DI95" i="4"/>
  <c r="DI94" i="4"/>
  <c r="DI93" i="4"/>
  <c r="DI92" i="4"/>
  <c r="DI91" i="4"/>
  <c r="DI90" i="4"/>
  <c r="DI89" i="4"/>
  <c r="DI88" i="4"/>
  <c r="DI87" i="4"/>
  <c r="DI86" i="4"/>
  <c r="DI85" i="4"/>
  <c r="DI84" i="4"/>
  <c r="DI83" i="4"/>
  <c r="DI82" i="4"/>
  <c r="DI81" i="4"/>
  <c r="DI80" i="4"/>
  <c r="DI79" i="4"/>
  <c r="DI78" i="4"/>
  <c r="DI77" i="4"/>
  <c r="DI76" i="4"/>
  <c r="DI75" i="4"/>
  <c r="DI74" i="4"/>
  <c r="DI73" i="4"/>
  <c r="DI72" i="4"/>
  <c r="DI71" i="4"/>
  <c r="DI70" i="4"/>
  <c r="DI69" i="4"/>
  <c r="DI68" i="4"/>
  <c r="DI67" i="4"/>
  <c r="DI66" i="4"/>
  <c r="DI65" i="4"/>
  <c r="DI64" i="4"/>
  <c r="DI63" i="4"/>
  <c r="DI62" i="4"/>
  <c r="DI61" i="4"/>
  <c r="DI60" i="4"/>
  <c r="DI59" i="4"/>
  <c r="DI58" i="4"/>
  <c r="DI57" i="4"/>
  <c r="DI56" i="4"/>
  <c r="DI55" i="4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I32" i="4"/>
  <c r="DI31" i="4"/>
  <c r="DI30" i="4"/>
  <c r="DI29" i="4"/>
  <c r="DI28" i="4"/>
  <c r="DI27" i="4"/>
  <c r="DI26" i="4"/>
  <c r="DI25" i="4"/>
  <c r="DI24" i="4"/>
  <c r="DI23" i="4"/>
  <c r="DI22" i="4"/>
  <c r="DI21" i="4"/>
  <c r="DI20" i="4"/>
  <c r="DI19" i="4"/>
  <c r="DI18" i="4"/>
  <c r="DI17" i="4"/>
  <c r="DI16" i="4"/>
  <c r="DI15" i="4"/>
  <c r="DI14" i="4"/>
  <c r="DI13" i="4"/>
  <c r="DI12" i="4"/>
  <c r="DI11" i="4"/>
  <c r="DI10" i="4"/>
  <c r="DI9" i="4"/>
  <c r="DI8" i="4"/>
  <c r="DI7" i="4"/>
  <c r="DI6" i="4"/>
  <c r="DB217" i="4"/>
  <c r="DB216" i="4"/>
  <c r="DB215" i="4"/>
  <c r="DB214" i="4"/>
  <c r="DB213" i="4"/>
  <c r="DB212" i="4"/>
  <c r="DB211" i="4"/>
  <c r="DB210" i="4"/>
  <c r="DB209" i="4"/>
  <c r="DB208" i="4"/>
  <c r="DB207" i="4"/>
  <c r="DB206" i="4"/>
  <c r="DB205" i="4"/>
  <c r="DB204" i="4"/>
  <c r="DB203" i="4"/>
  <c r="DB202" i="4"/>
  <c r="DB201" i="4"/>
  <c r="DB200" i="4"/>
  <c r="DB199" i="4"/>
  <c r="DB198" i="4"/>
  <c r="DB197" i="4"/>
  <c r="DB196" i="4"/>
  <c r="DB195" i="4"/>
  <c r="DB194" i="4"/>
  <c r="DB193" i="4"/>
  <c r="DB192" i="4"/>
  <c r="DB191" i="4"/>
  <c r="DB190" i="4"/>
  <c r="DB189" i="4"/>
  <c r="DB188" i="4"/>
  <c r="DB187" i="4"/>
  <c r="DB186" i="4"/>
  <c r="DB185" i="4"/>
  <c r="DB184" i="4"/>
  <c r="DB183" i="4"/>
  <c r="DB182" i="4"/>
  <c r="DB181" i="4"/>
  <c r="DB180" i="4"/>
  <c r="DB179" i="4"/>
  <c r="DB178" i="4"/>
  <c r="DB177" i="4"/>
  <c r="DB176" i="4"/>
  <c r="DB175" i="4"/>
  <c r="DB174" i="4"/>
  <c r="DB173" i="4"/>
  <c r="DB172" i="4"/>
  <c r="DB171" i="4"/>
  <c r="DB170" i="4"/>
  <c r="DB169" i="4"/>
  <c r="DB168" i="4"/>
  <c r="DB167" i="4"/>
  <c r="DB166" i="4"/>
  <c r="DB165" i="4"/>
  <c r="DB164" i="4"/>
  <c r="DB163" i="4"/>
  <c r="DB162" i="4"/>
  <c r="DB161" i="4"/>
  <c r="DB160" i="4"/>
  <c r="DB159" i="4"/>
  <c r="DB158" i="4"/>
  <c r="DB157" i="4"/>
  <c r="DB156" i="4"/>
  <c r="DB155" i="4"/>
  <c r="DB154" i="4"/>
  <c r="DB153" i="4"/>
  <c r="DB152" i="4"/>
  <c r="DB151" i="4"/>
  <c r="DB150" i="4"/>
  <c r="DB149" i="4"/>
  <c r="DB148" i="4"/>
  <c r="DB147" i="4"/>
  <c r="DB146" i="4"/>
  <c r="DB145" i="4"/>
  <c r="DB144" i="4"/>
  <c r="DB143" i="4"/>
  <c r="DB142" i="4"/>
  <c r="DB141" i="4"/>
  <c r="DB140" i="4"/>
  <c r="DB139" i="4"/>
  <c r="DB138" i="4"/>
  <c r="DB137" i="4"/>
  <c r="DB136" i="4"/>
  <c r="DB135" i="4"/>
  <c r="DB134" i="4"/>
  <c r="DB133" i="4"/>
  <c r="DB132" i="4"/>
  <c r="DB131" i="4"/>
  <c r="DB130" i="4"/>
  <c r="DB129" i="4"/>
  <c r="DB128" i="4"/>
  <c r="DB127" i="4"/>
  <c r="DB126" i="4"/>
  <c r="DB125" i="4"/>
  <c r="DB124" i="4"/>
  <c r="DB123" i="4"/>
  <c r="DB122" i="4"/>
  <c r="DB121" i="4"/>
  <c r="DB120" i="4"/>
  <c r="DB119" i="4"/>
  <c r="DB118" i="4"/>
  <c r="DB117" i="4"/>
  <c r="DB116" i="4"/>
  <c r="DB115" i="4"/>
  <c r="DB114" i="4"/>
  <c r="DB113" i="4"/>
  <c r="DB112" i="4"/>
  <c r="DB111" i="4"/>
  <c r="DB110" i="4"/>
  <c r="DB109" i="4"/>
  <c r="DB108" i="4"/>
  <c r="DB107" i="4"/>
  <c r="DB106" i="4"/>
  <c r="DB105" i="4"/>
  <c r="DB104" i="4"/>
  <c r="DB103" i="4"/>
  <c r="DB102" i="4"/>
  <c r="DB101" i="4"/>
  <c r="DB100" i="4"/>
  <c r="DB99" i="4"/>
  <c r="DB98" i="4"/>
  <c r="DB97" i="4"/>
  <c r="DB96" i="4"/>
  <c r="DB95" i="4"/>
  <c r="DB94" i="4"/>
  <c r="DB93" i="4"/>
  <c r="DB92" i="4"/>
  <c r="DB91" i="4"/>
  <c r="DB90" i="4"/>
  <c r="DB89" i="4"/>
  <c r="DB88" i="4"/>
  <c r="DB87" i="4"/>
  <c r="DB86" i="4"/>
  <c r="DB85" i="4"/>
  <c r="DB84" i="4"/>
  <c r="DB83" i="4"/>
  <c r="DB82" i="4"/>
  <c r="DB81" i="4"/>
  <c r="DB80" i="4"/>
  <c r="DB79" i="4"/>
  <c r="DB78" i="4"/>
  <c r="DB77" i="4"/>
  <c r="DB76" i="4"/>
  <c r="DB75" i="4"/>
  <c r="DB74" i="4"/>
  <c r="DB73" i="4"/>
  <c r="DB72" i="4"/>
  <c r="DB71" i="4"/>
  <c r="DB70" i="4"/>
  <c r="DB69" i="4"/>
  <c r="DB68" i="4"/>
  <c r="DB67" i="4"/>
  <c r="DB66" i="4"/>
  <c r="DB65" i="4"/>
  <c r="DB64" i="4"/>
  <c r="DB63" i="4"/>
  <c r="DB62" i="4"/>
  <c r="DB61" i="4"/>
  <c r="DB60" i="4"/>
  <c r="DB59" i="4"/>
  <c r="DB58" i="4"/>
  <c r="DB57" i="4"/>
  <c r="DB56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20" i="4"/>
  <c r="DB19" i="4"/>
  <c r="DB18" i="4"/>
  <c r="DB17" i="4"/>
  <c r="DB16" i="4"/>
  <c r="DB15" i="4"/>
  <c r="DB14" i="4"/>
  <c r="DB13" i="4"/>
  <c r="DB12" i="4"/>
  <c r="DB11" i="4"/>
  <c r="DB10" i="4"/>
  <c r="DB9" i="4"/>
  <c r="DB8" i="4"/>
  <c r="DB7" i="4"/>
  <c r="DB6" i="4"/>
  <c r="CU217" i="4"/>
  <c r="CU216" i="4"/>
  <c r="CU215" i="4"/>
  <c r="CU214" i="4"/>
  <c r="CU213" i="4"/>
  <c r="CU212" i="4"/>
  <c r="CU211" i="4"/>
  <c r="CU210" i="4"/>
  <c r="CU209" i="4"/>
  <c r="CU208" i="4"/>
  <c r="CU207" i="4"/>
  <c r="CU206" i="4"/>
  <c r="CU205" i="4"/>
  <c r="CU204" i="4"/>
  <c r="CU203" i="4"/>
  <c r="CU202" i="4"/>
  <c r="CU201" i="4"/>
  <c r="CU200" i="4"/>
  <c r="CU199" i="4"/>
  <c r="CU198" i="4"/>
  <c r="CU197" i="4"/>
  <c r="CU196" i="4"/>
  <c r="CU195" i="4"/>
  <c r="CU194" i="4"/>
  <c r="CU193" i="4"/>
  <c r="CU192" i="4"/>
  <c r="CU191" i="4"/>
  <c r="CU190" i="4"/>
  <c r="CU189" i="4"/>
  <c r="CU188" i="4"/>
  <c r="CU187" i="4"/>
  <c r="CU186" i="4"/>
  <c r="CU185" i="4"/>
  <c r="CU184" i="4"/>
  <c r="CU183" i="4"/>
  <c r="CU182" i="4"/>
  <c r="CU181" i="4"/>
  <c r="CU180" i="4"/>
  <c r="CU179" i="4"/>
  <c r="CU178" i="4"/>
  <c r="CU177" i="4"/>
  <c r="CU176" i="4"/>
  <c r="CU175" i="4"/>
  <c r="CU174" i="4"/>
  <c r="CU173" i="4"/>
  <c r="CU172" i="4"/>
  <c r="CU171" i="4"/>
  <c r="CU170" i="4"/>
  <c r="CU169" i="4"/>
  <c r="CU168" i="4"/>
  <c r="CU167" i="4"/>
  <c r="CU166" i="4"/>
  <c r="CU165" i="4"/>
  <c r="CU164" i="4"/>
  <c r="CU163" i="4"/>
  <c r="CU162" i="4"/>
  <c r="CU161" i="4"/>
  <c r="CU160" i="4"/>
  <c r="CU159" i="4"/>
  <c r="CU158" i="4"/>
  <c r="CU157" i="4"/>
  <c r="CU156" i="4"/>
  <c r="CU155" i="4"/>
  <c r="CU154" i="4"/>
  <c r="CU153" i="4"/>
  <c r="CU152" i="4"/>
  <c r="CU151" i="4"/>
  <c r="CU150" i="4"/>
  <c r="CU149" i="4"/>
  <c r="CU148" i="4"/>
  <c r="CU147" i="4"/>
  <c r="CU146" i="4"/>
  <c r="CU145" i="4"/>
  <c r="CU144" i="4"/>
  <c r="CU143" i="4"/>
  <c r="CU142" i="4"/>
  <c r="CU141" i="4"/>
  <c r="CU140" i="4"/>
  <c r="CU139" i="4"/>
  <c r="CU138" i="4"/>
  <c r="CU137" i="4"/>
  <c r="CU136" i="4"/>
  <c r="CU135" i="4"/>
  <c r="CU134" i="4"/>
  <c r="CU133" i="4"/>
  <c r="CU132" i="4"/>
  <c r="CU131" i="4"/>
  <c r="CU130" i="4"/>
  <c r="CU129" i="4"/>
  <c r="CU128" i="4"/>
  <c r="CU127" i="4"/>
  <c r="CU126" i="4"/>
  <c r="CU125" i="4"/>
  <c r="CU124" i="4"/>
  <c r="CU123" i="4"/>
  <c r="CU122" i="4"/>
  <c r="CU121" i="4"/>
  <c r="CU120" i="4"/>
  <c r="CU119" i="4"/>
  <c r="CU118" i="4"/>
  <c r="CU117" i="4"/>
  <c r="CU116" i="4"/>
  <c r="CU115" i="4"/>
  <c r="CU114" i="4"/>
  <c r="CU113" i="4"/>
  <c r="CU112" i="4"/>
  <c r="CU111" i="4"/>
  <c r="CU110" i="4"/>
  <c r="CU109" i="4"/>
  <c r="CU108" i="4"/>
  <c r="CU107" i="4"/>
  <c r="CU106" i="4"/>
  <c r="CU105" i="4"/>
  <c r="CU104" i="4"/>
  <c r="CU103" i="4"/>
  <c r="CU102" i="4"/>
  <c r="CU101" i="4"/>
  <c r="CU100" i="4"/>
  <c r="CU99" i="4"/>
  <c r="CU98" i="4"/>
  <c r="CU97" i="4"/>
  <c r="CU96" i="4"/>
  <c r="CU95" i="4"/>
  <c r="CU94" i="4"/>
  <c r="CU93" i="4"/>
  <c r="CU92" i="4"/>
  <c r="CU91" i="4"/>
  <c r="CU90" i="4"/>
  <c r="CU89" i="4"/>
  <c r="CU88" i="4"/>
  <c r="CU87" i="4"/>
  <c r="CU86" i="4"/>
  <c r="CU85" i="4"/>
  <c r="CU84" i="4"/>
  <c r="CU83" i="4"/>
  <c r="CU82" i="4"/>
  <c r="CU81" i="4"/>
  <c r="CU80" i="4"/>
  <c r="CU79" i="4"/>
  <c r="CU78" i="4"/>
  <c r="CU77" i="4"/>
  <c r="CU76" i="4"/>
  <c r="CU75" i="4"/>
  <c r="CU74" i="4"/>
  <c r="CU73" i="4"/>
  <c r="CU72" i="4"/>
  <c r="CU71" i="4"/>
  <c r="CU70" i="4"/>
  <c r="CU69" i="4"/>
  <c r="CU68" i="4"/>
  <c r="CU67" i="4"/>
  <c r="CU66" i="4"/>
  <c r="CU65" i="4"/>
  <c r="CU64" i="4"/>
  <c r="CU63" i="4"/>
  <c r="CU62" i="4"/>
  <c r="CU61" i="4"/>
  <c r="CU60" i="4"/>
  <c r="CU59" i="4"/>
  <c r="CU58" i="4"/>
  <c r="CU57" i="4"/>
  <c r="CU56" i="4"/>
  <c r="CU55" i="4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U32" i="4"/>
  <c r="CU31" i="4"/>
  <c r="CU30" i="4"/>
  <c r="CU29" i="4"/>
  <c r="CU28" i="4"/>
  <c r="CU27" i="4"/>
  <c r="CU26" i="4"/>
  <c r="CU25" i="4"/>
  <c r="CU24" i="4"/>
  <c r="CU23" i="4"/>
  <c r="CU22" i="4"/>
  <c r="CU21" i="4"/>
  <c r="CU20" i="4"/>
  <c r="CU19" i="4"/>
  <c r="CU18" i="4"/>
  <c r="CU17" i="4"/>
  <c r="CU16" i="4"/>
  <c r="CU15" i="4"/>
  <c r="CU14" i="4"/>
  <c r="CU13" i="4"/>
  <c r="CU12" i="4"/>
  <c r="CU11" i="4"/>
  <c r="CU10" i="4"/>
  <c r="CU9" i="4"/>
  <c r="CU8" i="4"/>
  <c r="CU7" i="4"/>
  <c r="CU6" i="4"/>
  <c r="CN217" i="4"/>
  <c r="CN216" i="4"/>
  <c r="CN215" i="4"/>
  <c r="CN214" i="4"/>
  <c r="CN213" i="4"/>
  <c r="CN212" i="4"/>
  <c r="CN211" i="4"/>
  <c r="CN210" i="4"/>
  <c r="CN209" i="4"/>
  <c r="CN208" i="4"/>
  <c r="CN207" i="4"/>
  <c r="CN206" i="4"/>
  <c r="CN205" i="4"/>
  <c r="CN204" i="4"/>
  <c r="CN203" i="4"/>
  <c r="CN202" i="4"/>
  <c r="CN201" i="4"/>
  <c r="CN200" i="4"/>
  <c r="CN199" i="4"/>
  <c r="CN198" i="4"/>
  <c r="CN197" i="4"/>
  <c r="CN196" i="4"/>
  <c r="CN195" i="4"/>
  <c r="CN194" i="4"/>
  <c r="CN193" i="4"/>
  <c r="CN192" i="4"/>
  <c r="CN191" i="4"/>
  <c r="CN190" i="4"/>
  <c r="CN189" i="4"/>
  <c r="CN188" i="4"/>
  <c r="CN187" i="4"/>
  <c r="CN186" i="4"/>
  <c r="CN185" i="4"/>
  <c r="CN184" i="4"/>
  <c r="CN183" i="4"/>
  <c r="CN182" i="4"/>
  <c r="CN181" i="4"/>
  <c r="CN180" i="4"/>
  <c r="CN179" i="4"/>
  <c r="CN178" i="4"/>
  <c r="CN177" i="4"/>
  <c r="CN176" i="4"/>
  <c r="CN175" i="4"/>
  <c r="CN174" i="4"/>
  <c r="CN173" i="4"/>
  <c r="CN172" i="4"/>
  <c r="CN171" i="4"/>
  <c r="CN170" i="4"/>
  <c r="CN169" i="4"/>
  <c r="CN168" i="4"/>
  <c r="CN167" i="4"/>
  <c r="CN166" i="4"/>
  <c r="CN165" i="4"/>
  <c r="CN164" i="4"/>
  <c r="CN163" i="4"/>
  <c r="CN162" i="4"/>
  <c r="CN161" i="4"/>
  <c r="CN160" i="4"/>
  <c r="CN159" i="4"/>
  <c r="CN158" i="4"/>
  <c r="CN157" i="4"/>
  <c r="CN156" i="4"/>
  <c r="CN155" i="4"/>
  <c r="CN154" i="4"/>
  <c r="CN153" i="4"/>
  <c r="CN152" i="4"/>
  <c r="CN151" i="4"/>
  <c r="CN150" i="4"/>
  <c r="CN149" i="4"/>
  <c r="CN148" i="4"/>
  <c r="CN147" i="4"/>
  <c r="CN146" i="4"/>
  <c r="CN145" i="4"/>
  <c r="CN144" i="4"/>
  <c r="CN143" i="4"/>
  <c r="CN142" i="4"/>
  <c r="CN141" i="4"/>
  <c r="CN140" i="4"/>
  <c r="CN139" i="4"/>
  <c r="CN138" i="4"/>
  <c r="CN137" i="4"/>
  <c r="CN136" i="4"/>
  <c r="CN135" i="4"/>
  <c r="CN134" i="4"/>
  <c r="CN133" i="4"/>
  <c r="CN132" i="4"/>
  <c r="CN131" i="4"/>
  <c r="CN130" i="4"/>
  <c r="CN129" i="4"/>
  <c r="CN128" i="4"/>
  <c r="CN127" i="4"/>
  <c r="CN126" i="4"/>
  <c r="CN125" i="4"/>
  <c r="CN124" i="4"/>
  <c r="CN123" i="4"/>
  <c r="CN122" i="4"/>
  <c r="CN121" i="4"/>
  <c r="CN120" i="4"/>
  <c r="CN119" i="4"/>
  <c r="CN118" i="4"/>
  <c r="CN117" i="4"/>
  <c r="CN116" i="4"/>
  <c r="CN115" i="4"/>
  <c r="CN114" i="4"/>
  <c r="CN113" i="4"/>
  <c r="CN112" i="4"/>
  <c r="CN111" i="4"/>
  <c r="CN110" i="4"/>
  <c r="CN109" i="4"/>
  <c r="CN108" i="4"/>
  <c r="CN107" i="4"/>
  <c r="CN106" i="4"/>
  <c r="CN105" i="4"/>
  <c r="CN104" i="4"/>
  <c r="CN103" i="4"/>
  <c r="CN102" i="4"/>
  <c r="CN101" i="4"/>
  <c r="CN100" i="4"/>
  <c r="CN99" i="4"/>
  <c r="CN98" i="4"/>
  <c r="CN97" i="4"/>
  <c r="CN96" i="4"/>
  <c r="CN95" i="4"/>
  <c r="CN94" i="4"/>
  <c r="CN93" i="4"/>
  <c r="CN92" i="4"/>
  <c r="CN91" i="4"/>
  <c r="CN90" i="4"/>
  <c r="CN89" i="4"/>
  <c r="CN88" i="4"/>
  <c r="CN87" i="4"/>
  <c r="CN86" i="4"/>
  <c r="CN85" i="4"/>
  <c r="CN84" i="4"/>
  <c r="CN83" i="4"/>
  <c r="CN82" i="4"/>
  <c r="CN81" i="4"/>
  <c r="CN80" i="4"/>
  <c r="CN79" i="4"/>
  <c r="CN78" i="4"/>
  <c r="CN77" i="4"/>
  <c r="CN76" i="4"/>
  <c r="CN75" i="4"/>
  <c r="CN74" i="4"/>
  <c r="CN73" i="4"/>
  <c r="CN72" i="4"/>
  <c r="CN71" i="4"/>
  <c r="CN70" i="4"/>
  <c r="CN69" i="4"/>
  <c r="CN68" i="4"/>
  <c r="CN67" i="4"/>
  <c r="CN66" i="4"/>
  <c r="CN65" i="4"/>
  <c r="CN64" i="4"/>
  <c r="CN63" i="4"/>
  <c r="CN62" i="4"/>
  <c r="CN61" i="4"/>
  <c r="CN60" i="4"/>
  <c r="CN59" i="4"/>
  <c r="CN58" i="4"/>
  <c r="CN57" i="4"/>
  <c r="CN56" i="4"/>
  <c r="CN55" i="4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N32" i="4"/>
  <c r="CN31" i="4"/>
  <c r="CN30" i="4"/>
  <c r="CN29" i="4"/>
  <c r="CN28" i="4"/>
  <c r="CN27" i="4"/>
  <c r="CN26" i="4"/>
  <c r="CN25" i="4"/>
  <c r="CN24" i="4"/>
  <c r="CN23" i="4"/>
  <c r="CN22" i="4"/>
  <c r="CN21" i="4"/>
  <c r="CN20" i="4"/>
  <c r="CN19" i="4"/>
  <c r="CN18" i="4"/>
  <c r="CN17" i="4"/>
  <c r="CN16" i="4"/>
  <c r="CN15" i="4"/>
  <c r="CN14" i="4"/>
  <c r="CN13" i="4"/>
  <c r="CN12" i="4"/>
  <c r="CN11" i="4"/>
  <c r="CN10" i="4"/>
  <c r="CN9" i="4"/>
  <c r="CN8" i="4"/>
  <c r="CN7" i="4"/>
  <c r="CN6" i="4"/>
  <c r="CG217" i="4"/>
  <c r="CG216" i="4"/>
  <c r="CG215" i="4"/>
  <c r="CG214" i="4"/>
  <c r="CG213" i="4"/>
  <c r="CG212" i="4"/>
  <c r="CG211" i="4"/>
  <c r="CG210" i="4"/>
  <c r="CG209" i="4"/>
  <c r="CG208" i="4"/>
  <c r="CG207" i="4"/>
  <c r="CG206" i="4"/>
  <c r="CG205" i="4"/>
  <c r="CG204" i="4"/>
  <c r="CG203" i="4"/>
  <c r="CG202" i="4"/>
  <c r="CG201" i="4"/>
  <c r="CG200" i="4"/>
  <c r="CG199" i="4"/>
  <c r="CG198" i="4"/>
  <c r="CG197" i="4"/>
  <c r="CG196" i="4"/>
  <c r="CG195" i="4"/>
  <c r="CG194" i="4"/>
  <c r="CG193" i="4"/>
  <c r="CG192" i="4"/>
  <c r="CG191" i="4"/>
  <c r="CG190" i="4"/>
  <c r="CG189" i="4"/>
  <c r="CG188" i="4"/>
  <c r="CG187" i="4"/>
  <c r="CG186" i="4"/>
  <c r="CG185" i="4"/>
  <c r="CG184" i="4"/>
  <c r="CG183" i="4"/>
  <c r="CG182" i="4"/>
  <c r="CG181" i="4"/>
  <c r="CG180" i="4"/>
  <c r="CG179" i="4"/>
  <c r="CG178" i="4"/>
  <c r="CG177" i="4"/>
  <c r="CG176" i="4"/>
  <c r="CG175" i="4"/>
  <c r="CG174" i="4"/>
  <c r="CG173" i="4"/>
  <c r="CG172" i="4"/>
  <c r="CG171" i="4"/>
  <c r="CG170" i="4"/>
  <c r="CG169" i="4"/>
  <c r="CG168" i="4"/>
  <c r="CG167" i="4"/>
  <c r="CG166" i="4"/>
  <c r="CG165" i="4"/>
  <c r="CG164" i="4"/>
  <c r="CG163" i="4"/>
  <c r="CG162" i="4"/>
  <c r="CG161" i="4"/>
  <c r="CG160" i="4"/>
  <c r="CG159" i="4"/>
  <c r="CG158" i="4"/>
  <c r="CG157" i="4"/>
  <c r="CG156" i="4"/>
  <c r="CG155" i="4"/>
  <c r="CG154" i="4"/>
  <c r="CG153" i="4"/>
  <c r="CG152" i="4"/>
  <c r="CG151" i="4"/>
  <c r="CG150" i="4"/>
  <c r="CG149" i="4"/>
  <c r="CG148" i="4"/>
  <c r="CG147" i="4"/>
  <c r="CG146" i="4"/>
  <c r="CG145" i="4"/>
  <c r="CG144" i="4"/>
  <c r="CG143" i="4"/>
  <c r="CG142" i="4"/>
  <c r="CG141" i="4"/>
  <c r="CG140" i="4"/>
  <c r="CG139" i="4"/>
  <c r="CG138" i="4"/>
  <c r="CG137" i="4"/>
  <c r="CG136" i="4"/>
  <c r="CG135" i="4"/>
  <c r="CG134" i="4"/>
  <c r="CG133" i="4"/>
  <c r="CG132" i="4"/>
  <c r="CG131" i="4"/>
  <c r="CG130" i="4"/>
  <c r="CG129" i="4"/>
  <c r="CG128" i="4"/>
  <c r="CG127" i="4"/>
  <c r="CG126" i="4"/>
  <c r="CG125" i="4"/>
  <c r="CG124" i="4"/>
  <c r="CG123" i="4"/>
  <c r="CG122" i="4"/>
  <c r="CG121" i="4"/>
  <c r="CG120" i="4"/>
  <c r="CG119" i="4"/>
  <c r="CG118" i="4"/>
  <c r="CG117" i="4"/>
  <c r="CG116" i="4"/>
  <c r="CG115" i="4"/>
  <c r="CG114" i="4"/>
  <c r="CG113" i="4"/>
  <c r="CG112" i="4"/>
  <c r="CG111" i="4"/>
  <c r="CG110" i="4"/>
  <c r="CG109" i="4"/>
  <c r="CG108" i="4"/>
  <c r="CG107" i="4"/>
  <c r="CG106" i="4"/>
  <c r="CG105" i="4"/>
  <c r="CG104" i="4"/>
  <c r="CG103" i="4"/>
  <c r="CG102" i="4"/>
  <c r="CG101" i="4"/>
  <c r="CG100" i="4"/>
  <c r="CG99" i="4"/>
  <c r="CG98" i="4"/>
  <c r="CG97" i="4"/>
  <c r="CG96" i="4"/>
  <c r="CG95" i="4"/>
  <c r="CG94" i="4"/>
  <c r="CG93" i="4"/>
  <c r="CG92" i="4"/>
  <c r="CG91" i="4"/>
  <c r="CG90" i="4"/>
  <c r="CG89" i="4"/>
  <c r="CG88" i="4"/>
  <c r="CG87" i="4"/>
  <c r="CG86" i="4"/>
  <c r="CG85" i="4"/>
  <c r="CG84" i="4"/>
  <c r="CG83" i="4"/>
  <c r="CG82" i="4"/>
  <c r="CG81" i="4"/>
  <c r="CG80" i="4"/>
  <c r="CG79" i="4"/>
  <c r="CG78" i="4"/>
  <c r="CG77" i="4"/>
  <c r="CG76" i="4"/>
  <c r="CG75" i="4"/>
  <c r="CG74" i="4"/>
  <c r="CG73" i="4"/>
  <c r="CG72" i="4"/>
  <c r="CG71" i="4"/>
  <c r="CG70" i="4"/>
  <c r="CG69" i="4"/>
  <c r="CG68" i="4"/>
  <c r="CG67" i="4"/>
  <c r="CG66" i="4"/>
  <c r="CG65" i="4"/>
  <c r="CG64" i="4"/>
  <c r="CG63" i="4"/>
  <c r="CG62" i="4"/>
  <c r="CG61" i="4"/>
  <c r="CG60" i="4"/>
  <c r="CG59" i="4"/>
  <c r="CG58" i="4"/>
  <c r="CG57" i="4"/>
  <c r="CG56" i="4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G33" i="4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BZ217" i="4"/>
  <c r="BZ216" i="4"/>
  <c r="BZ215" i="4"/>
  <c r="BZ214" i="4"/>
  <c r="BZ213" i="4"/>
  <c r="BZ212" i="4"/>
  <c r="BZ211" i="4"/>
  <c r="BZ210" i="4"/>
  <c r="BZ209" i="4"/>
  <c r="BZ208" i="4"/>
  <c r="BZ207" i="4"/>
  <c r="BZ206" i="4"/>
  <c r="BZ205" i="4"/>
  <c r="BZ204" i="4"/>
  <c r="BZ203" i="4"/>
  <c r="BZ202" i="4"/>
  <c r="BZ201" i="4"/>
  <c r="BZ200" i="4"/>
  <c r="BZ199" i="4"/>
  <c r="BZ198" i="4"/>
  <c r="BZ197" i="4"/>
  <c r="BZ196" i="4"/>
  <c r="BZ195" i="4"/>
  <c r="BZ194" i="4"/>
  <c r="BZ193" i="4"/>
  <c r="BZ192" i="4"/>
  <c r="BZ191" i="4"/>
  <c r="BZ190" i="4"/>
  <c r="BZ189" i="4"/>
  <c r="BZ188" i="4"/>
  <c r="BZ187" i="4"/>
  <c r="BZ186" i="4"/>
  <c r="BZ185" i="4"/>
  <c r="BZ184" i="4"/>
  <c r="BZ183" i="4"/>
  <c r="BZ182" i="4"/>
  <c r="BZ181" i="4"/>
  <c r="BZ180" i="4"/>
  <c r="BZ179" i="4"/>
  <c r="BZ178" i="4"/>
  <c r="BZ177" i="4"/>
  <c r="BZ176" i="4"/>
  <c r="BZ175" i="4"/>
  <c r="BZ174" i="4"/>
  <c r="BZ173" i="4"/>
  <c r="BZ172" i="4"/>
  <c r="BZ171" i="4"/>
  <c r="BZ170" i="4"/>
  <c r="BZ169" i="4"/>
  <c r="BZ168" i="4"/>
  <c r="BZ167" i="4"/>
  <c r="BZ166" i="4"/>
  <c r="BZ165" i="4"/>
  <c r="BZ164" i="4"/>
  <c r="BZ163" i="4"/>
  <c r="BZ162" i="4"/>
  <c r="BZ161" i="4"/>
  <c r="BZ160" i="4"/>
  <c r="BZ159" i="4"/>
  <c r="BZ158" i="4"/>
  <c r="BZ157" i="4"/>
  <c r="BZ156" i="4"/>
  <c r="BZ155" i="4"/>
  <c r="BZ154" i="4"/>
  <c r="BZ153" i="4"/>
  <c r="BZ152" i="4"/>
  <c r="BZ151" i="4"/>
  <c r="BZ150" i="4"/>
  <c r="BZ149" i="4"/>
  <c r="BZ148" i="4"/>
  <c r="BZ147" i="4"/>
  <c r="BZ146" i="4"/>
  <c r="BZ145" i="4"/>
  <c r="BZ144" i="4"/>
  <c r="BZ143" i="4"/>
  <c r="BZ142" i="4"/>
  <c r="BZ141" i="4"/>
  <c r="BZ140" i="4"/>
  <c r="BZ139" i="4"/>
  <c r="BZ138" i="4"/>
  <c r="BZ137" i="4"/>
  <c r="BZ136" i="4"/>
  <c r="BZ135" i="4"/>
  <c r="BZ134" i="4"/>
  <c r="BZ133" i="4"/>
  <c r="BZ132" i="4"/>
  <c r="BZ131" i="4"/>
  <c r="BZ130" i="4"/>
  <c r="BZ129" i="4"/>
  <c r="BZ128" i="4"/>
  <c r="BZ127" i="4"/>
  <c r="BZ126" i="4"/>
  <c r="BZ125" i="4"/>
  <c r="BZ124" i="4"/>
  <c r="BZ123" i="4"/>
  <c r="BZ122" i="4"/>
  <c r="BZ121" i="4"/>
  <c r="BZ120" i="4"/>
  <c r="BZ119" i="4"/>
  <c r="BZ118" i="4"/>
  <c r="BZ117" i="4"/>
  <c r="BZ116" i="4"/>
  <c r="BZ115" i="4"/>
  <c r="BZ114" i="4"/>
  <c r="BZ113" i="4"/>
  <c r="BZ112" i="4"/>
  <c r="BZ111" i="4"/>
  <c r="BZ110" i="4"/>
  <c r="BZ109" i="4"/>
  <c r="BZ108" i="4"/>
  <c r="BZ107" i="4"/>
  <c r="BZ106" i="4"/>
  <c r="BZ105" i="4"/>
  <c r="BZ104" i="4"/>
  <c r="BZ10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8" i="4"/>
  <c r="BZ7" i="4"/>
  <c r="BZ6" i="4"/>
  <c r="BS217" i="4"/>
  <c r="BS216" i="4"/>
  <c r="BS215" i="4"/>
  <c r="BS214" i="4"/>
  <c r="BS213" i="4"/>
  <c r="BS212" i="4"/>
  <c r="BS211" i="4"/>
  <c r="BS210" i="4"/>
  <c r="BS209" i="4"/>
  <c r="BS208" i="4"/>
  <c r="BS207" i="4"/>
  <c r="BS206" i="4"/>
  <c r="BS205" i="4"/>
  <c r="BS204" i="4"/>
  <c r="BS203" i="4"/>
  <c r="BS202" i="4"/>
  <c r="BS201" i="4"/>
  <c r="BS200" i="4"/>
  <c r="BS199" i="4"/>
  <c r="BS198" i="4"/>
  <c r="BS197" i="4"/>
  <c r="BS196" i="4"/>
  <c r="BS195" i="4"/>
  <c r="BS194" i="4"/>
  <c r="BS193" i="4"/>
  <c r="BS192" i="4"/>
  <c r="BS191" i="4"/>
  <c r="BS190" i="4"/>
  <c r="BS189" i="4"/>
  <c r="BS188" i="4"/>
  <c r="BS187" i="4"/>
  <c r="BS186" i="4"/>
  <c r="BS185" i="4"/>
  <c r="BS184" i="4"/>
  <c r="BS183" i="4"/>
  <c r="BS182" i="4"/>
  <c r="BS181" i="4"/>
  <c r="BS180" i="4"/>
  <c r="BS179" i="4"/>
  <c r="BS178" i="4"/>
  <c r="BS177" i="4"/>
  <c r="BS176" i="4"/>
  <c r="BS175" i="4"/>
  <c r="BS174" i="4"/>
  <c r="BS173" i="4"/>
  <c r="BS172" i="4"/>
  <c r="BS171" i="4"/>
  <c r="BS170" i="4"/>
  <c r="BS169" i="4"/>
  <c r="BS168" i="4"/>
  <c r="BS167" i="4"/>
  <c r="BS166" i="4"/>
  <c r="BS165" i="4"/>
  <c r="BS164" i="4"/>
  <c r="BS163" i="4"/>
  <c r="BS162" i="4"/>
  <c r="BS161" i="4"/>
  <c r="BS160" i="4"/>
  <c r="BS159" i="4"/>
  <c r="BS158" i="4"/>
  <c r="BS157" i="4"/>
  <c r="BS156" i="4"/>
  <c r="BS155" i="4"/>
  <c r="BS154" i="4"/>
  <c r="BS153" i="4"/>
  <c r="BS152" i="4"/>
  <c r="BS151" i="4"/>
  <c r="BS150" i="4"/>
  <c r="BS149" i="4"/>
  <c r="BS148" i="4"/>
  <c r="BS147" i="4"/>
  <c r="BS146" i="4"/>
  <c r="BS145" i="4"/>
  <c r="BS144" i="4"/>
  <c r="BS143" i="4"/>
  <c r="BS142" i="4"/>
  <c r="BS141" i="4"/>
  <c r="BS140" i="4"/>
  <c r="BS139" i="4"/>
  <c r="BS138" i="4"/>
  <c r="BS137" i="4"/>
  <c r="BS136" i="4"/>
  <c r="BS135" i="4"/>
  <c r="BS134" i="4"/>
  <c r="BS133" i="4"/>
  <c r="BS132" i="4"/>
  <c r="BS131" i="4"/>
  <c r="BS130" i="4"/>
  <c r="BS129" i="4"/>
  <c r="BS128" i="4"/>
  <c r="BS127" i="4"/>
  <c r="BS126" i="4"/>
  <c r="BS125" i="4"/>
  <c r="BS124" i="4"/>
  <c r="BS123" i="4"/>
  <c r="BS122" i="4"/>
  <c r="BS121" i="4"/>
  <c r="BS120" i="4"/>
  <c r="BS119" i="4"/>
  <c r="BS118" i="4"/>
  <c r="BS117" i="4"/>
  <c r="BS116" i="4"/>
  <c r="BS115" i="4"/>
  <c r="BS114" i="4"/>
  <c r="BS113" i="4"/>
  <c r="BS112" i="4"/>
  <c r="BS111" i="4"/>
  <c r="BS110" i="4"/>
  <c r="BS109" i="4"/>
  <c r="BS108" i="4"/>
  <c r="BS107" i="4"/>
  <c r="BS106" i="4"/>
  <c r="BS105" i="4"/>
  <c r="BS104" i="4"/>
  <c r="BS103" i="4"/>
  <c r="BS102" i="4"/>
  <c r="BS101" i="4"/>
  <c r="BS100" i="4"/>
  <c r="BS99" i="4"/>
  <c r="BS98" i="4"/>
  <c r="BS97" i="4"/>
  <c r="BS96" i="4"/>
  <c r="BS95" i="4"/>
  <c r="BS94" i="4"/>
  <c r="BS93" i="4"/>
  <c r="BS92" i="4"/>
  <c r="BS91" i="4"/>
  <c r="BS90" i="4"/>
  <c r="BS89" i="4"/>
  <c r="BS88" i="4"/>
  <c r="BS87" i="4"/>
  <c r="BS86" i="4"/>
  <c r="BS85" i="4"/>
  <c r="BS84" i="4"/>
  <c r="BS83" i="4"/>
  <c r="BS82" i="4"/>
  <c r="BS81" i="4"/>
  <c r="BS80" i="4"/>
  <c r="BS79" i="4"/>
  <c r="BS78" i="4"/>
  <c r="BS77" i="4"/>
  <c r="BS76" i="4"/>
  <c r="BS75" i="4"/>
  <c r="BS74" i="4"/>
  <c r="BS73" i="4"/>
  <c r="BS72" i="4"/>
  <c r="BS71" i="4"/>
  <c r="BS70" i="4"/>
  <c r="BS69" i="4"/>
  <c r="BS68" i="4"/>
  <c r="BS67" i="4"/>
  <c r="BS66" i="4"/>
  <c r="BS65" i="4"/>
  <c r="BS64" i="4"/>
  <c r="BS63" i="4"/>
  <c r="BS62" i="4"/>
  <c r="BS61" i="4"/>
  <c r="BS60" i="4"/>
  <c r="BS59" i="4"/>
  <c r="BS58" i="4"/>
  <c r="BS57" i="4"/>
  <c r="BS56" i="4"/>
  <c r="BS55" i="4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S32" i="4"/>
  <c r="BS31" i="4"/>
  <c r="BS30" i="4"/>
  <c r="BS29" i="4"/>
  <c r="BS28" i="4"/>
  <c r="BS27" i="4"/>
  <c r="BS26" i="4"/>
  <c r="BS25" i="4"/>
  <c r="BS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L217" i="4"/>
  <c r="BL216" i="4"/>
  <c r="BL215" i="4"/>
  <c r="BL214" i="4"/>
  <c r="BL213" i="4"/>
  <c r="BL212" i="4"/>
  <c r="BL211" i="4"/>
  <c r="BL210" i="4"/>
  <c r="BL209" i="4"/>
  <c r="BL208" i="4"/>
  <c r="BL207" i="4"/>
  <c r="BL206" i="4"/>
  <c r="BL205" i="4"/>
  <c r="BL204" i="4"/>
  <c r="BL203" i="4"/>
  <c r="BL202" i="4"/>
  <c r="BL201" i="4"/>
  <c r="BL200" i="4"/>
  <c r="BL199" i="4"/>
  <c r="BL198" i="4"/>
  <c r="BL197" i="4"/>
  <c r="BL196" i="4"/>
  <c r="BL195" i="4"/>
  <c r="BL194" i="4"/>
  <c r="BL193" i="4"/>
  <c r="BL192" i="4"/>
  <c r="BL191" i="4"/>
  <c r="BL190" i="4"/>
  <c r="BL189" i="4"/>
  <c r="BL188" i="4"/>
  <c r="BL187" i="4"/>
  <c r="BL186" i="4"/>
  <c r="BL185" i="4"/>
  <c r="BL184" i="4"/>
  <c r="BL183" i="4"/>
  <c r="BL182" i="4"/>
  <c r="BL181" i="4"/>
  <c r="BL180" i="4"/>
  <c r="BL179" i="4"/>
  <c r="BL178" i="4"/>
  <c r="BL177" i="4"/>
  <c r="BL176" i="4"/>
  <c r="BL175" i="4"/>
  <c r="BL174" i="4"/>
  <c r="BL173" i="4"/>
  <c r="BL172" i="4"/>
  <c r="BL171" i="4"/>
  <c r="BL170" i="4"/>
  <c r="BL169" i="4"/>
  <c r="BL168" i="4"/>
  <c r="BL167" i="4"/>
  <c r="BL166" i="4"/>
  <c r="BL165" i="4"/>
  <c r="BL164" i="4"/>
  <c r="BL163" i="4"/>
  <c r="BL162" i="4"/>
  <c r="BL161" i="4"/>
  <c r="BL160" i="4"/>
  <c r="BL159" i="4"/>
  <c r="BL158" i="4"/>
  <c r="BL157" i="4"/>
  <c r="BL156" i="4"/>
  <c r="BL155" i="4"/>
  <c r="BL154" i="4"/>
  <c r="BL153" i="4"/>
  <c r="BL152" i="4"/>
  <c r="BL151" i="4"/>
  <c r="BL150" i="4"/>
  <c r="BL149" i="4"/>
  <c r="BL148" i="4"/>
  <c r="BL147" i="4"/>
  <c r="BL146" i="4"/>
  <c r="BL145" i="4"/>
  <c r="BL144" i="4"/>
  <c r="BL143" i="4"/>
  <c r="BL142" i="4"/>
  <c r="BL141" i="4"/>
  <c r="BL140" i="4"/>
  <c r="BL139" i="4"/>
  <c r="BL138" i="4"/>
  <c r="BL137" i="4"/>
  <c r="BL136" i="4"/>
  <c r="BL135" i="4"/>
  <c r="BL134" i="4"/>
  <c r="BL133" i="4"/>
  <c r="BL132" i="4"/>
  <c r="BL131" i="4"/>
  <c r="BL130" i="4"/>
  <c r="BL129" i="4"/>
  <c r="BL128" i="4"/>
  <c r="BL127" i="4"/>
  <c r="BL126" i="4"/>
  <c r="BL125" i="4"/>
  <c r="BL124" i="4"/>
  <c r="BL123" i="4"/>
  <c r="BL122" i="4"/>
  <c r="BL121" i="4"/>
  <c r="BL120" i="4"/>
  <c r="BL119" i="4"/>
  <c r="BL118" i="4"/>
  <c r="BL117" i="4"/>
  <c r="BL116" i="4"/>
  <c r="BL115" i="4"/>
  <c r="BL114" i="4"/>
  <c r="BL113" i="4"/>
  <c r="BL112" i="4"/>
  <c r="BL111" i="4"/>
  <c r="BL110" i="4"/>
  <c r="BL109" i="4"/>
  <c r="BL108" i="4"/>
  <c r="BL107" i="4"/>
  <c r="BL106" i="4"/>
  <c r="BL105" i="4"/>
  <c r="BL104" i="4"/>
  <c r="BL103" i="4"/>
  <c r="BL102" i="4"/>
  <c r="BL101" i="4"/>
  <c r="BL100" i="4"/>
  <c r="BL99" i="4"/>
  <c r="BL98" i="4"/>
  <c r="BL97" i="4"/>
  <c r="BL96" i="4"/>
  <c r="BL95" i="4"/>
  <c r="BL94" i="4"/>
  <c r="BL93" i="4"/>
  <c r="BL92" i="4"/>
  <c r="BL91" i="4"/>
  <c r="BL90" i="4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L9" i="4"/>
  <c r="BL8" i="4"/>
  <c r="BL7" i="4"/>
  <c r="BL6" i="4"/>
  <c r="BE217" i="4"/>
  <c r="BE216" i="4"/>
  <c r="BE215" i="4"/>
  <c r="BE214" i="4"/>
  <c r="BE213" i="4"/>
  <c r="BE212" i="4"/>
  <c r="BE211" i="4"/>
  <c r="BE210" i="4"/>
  <c r="BE209" i="4"/>
  <c r="BE208" i="4"/>
  <c r="BE207" i="4"/>
  <c r="BE206" i="4"/>
  <c r="BE205" i="4"/>
  <c r="BE204" i="4"/>
  <c r="BE203" i="4"/>
  <c r="BE202" i="4"/>
  <c r="BE201" i="4"/>
  <c r="BE200" i="4"/>
  <c r="BE199" i="4"/>
  <c r="BE198" i="4"/>
  <c r="BE197" i="4"/>
  <c r="BE196" i="4"/>
  <c r="BE195" i="4"/>
  <c r="BE194" i="4"/>
  <c r="BE193" i="4"/>
  <c r="BE192" i="4"/>
  <c r="BE191" i="4"/>
  <c r="BE190" i="4"/>
  <c r="BE189" i="4"/>
  <c r="BE188" i="4"/>
  <c r="BE187" i="4"/>
  <c r="BE186" i="4"/>
  <c r="BE185" i="4"/>
  <c r="BE184" i="4"/>
  <c r="BE183" i="4"/>
  <c r="BE182" i="4"/>
  <c r="BE181" i="4"/>
  <c r="BE180" i="4"/>
  <c r="BE179" i="4"/>
  <c r="BE178" i="4"/>
  <c r="BE177" i="4"/>
  <c r="BE176" i="4"/>
  <c r="BE175" i="4"/>
  <c r="BE174" i="4"/>
  <c r="BE173" i="4"/>
  <c r="BE172" i="4"/>
  <c r="BE171" i="4"/>
  <c r="BE170" i="4"/>
  <c r="BE169" i="4"/>
  <c r="BE168" i="4"/>
  <c r="BE167" i="4"/>
  <c r="BE166" i="4"/>
  <c r="BE165" i="4"/>
  <c r="BE164" i="4"/>
  <c r="BE163" i="4"/>
  <c r="BE162" i="4"/>
  <c r="BE161" i="4"/>
  <c r="BE160" i="4"/>
  <c r="BE159" i="4"/>
  <c r="BE158" i="4"/>
  <c r="BE157" i="4"/>
  <c r="BE156" i="4"/>
  <c r="BE155" i="4"/>
  <c r="BE154" i="4"/>
  <c r="BE153" i="4"/>
  <c r="BE152" i="4"/>
  <c r="BE151" i="4"/>
  <c r="BE150" i="4"/>
  <c r="BE149" i="4"/>
  <c r="BE148" i="4"/>
  <c r="BE147" i="4"/>
  <c r="BE146" i="4"/>
  <c r="BE145" i="4"/>
  <c r="BE144" i="4"/>
  <c r="BE143" i="4"/>
  <c r="BE142" i="4"/>
  <c r="BE141" i="4"/>
  <c r="BE140" i="4"/>
  <c r="BE139" i="4"/>
  <c r="BE138" i="4"/>
  <c r="BE137" i="4"/>
  <c r="BE136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AX217" i="4"/>
  <c r="AX216" i="4"/>
  <c r="AX215" i="4"/>
  <c r="AX214" i="4"/>
  <c r="AX213" i="4"/>
  <c r="AX212" i="4"/>
  <c r="AX211" i="4"/>
  <c r="AX210" i="4"/>
  <c r="AX209" i="4"/>
  <c r="AX208" i="4"/>
  <c r="AX207" i="4"/>
  <c r="AX206" i="4"/>
  <c r="AX205" i="4"/>
  <c r="AX204" i="4"/>
  <c r="AX203" i="4"/>
  <c r="AX202" i="4"/>
  <c r="AX201" i="4"/>
  <c r="AX200" i="4"/>
  <c r="AX199" i="4"/>
  <c r="AX198" i="4"/>
  <c r="AX197" i="4"/>
  <c r="AX196" i="4"/>
  <c r="AX195" i="4"/>
  <c r="AX194" i="4"/>
  <c r="AX193" i="4"/>
  <c r="AX192" i="4"/>
  <c r="AX191" i="4"/>
  <c r="AX190" i="4"/>
  <c r="AX189" i="4"/>
  <c r="AX188" i="4"/>
  <c r="AX187" i="4"/>
  <c r="AX186" i="4"/>
  <c r="AX185" i="4"/>
  <c r="AX184" i="4"/>
  <c r="AX183" i="4"/>
  <c r="AX182" i="4"/>
  <c r="AX181" i="4"/>
  <c r="AX180" i="4"/>
  <c r="AX179" i="4"/>
  <c r="AX178" i="4"/>
  <c r="AX177" i="4"/>
  <c r="AX176" i="4"/>
  <c r="AX175" i="4"/>
  <c r="AX174" i="4"/>
  <c r="AX173" i="4"/>
  <c r="AX172" i="4"/>
  <c r="AX171" i="4"/>
  <c r="AX170" i="4"/>
  <c r="AX169" i="4"/>
  <c r="AX168" i="4"/>
  <c r="AX167" i="4"/>
  <c r="AX166" i="4"/>
  <c r="AX165" i="4"/>
  <c r="AX164" i="4"/>
  <c r="AX163" i="4"/>
  <c r="AX162" i="4"/>
  <c r="AX161" i="4"/>
  <c r="AX160" i="4"/>
  <c r="AX159" i="4"/>
  <c r="AX158" i="4"/>
  <c r="AX157" i="4"/>
  <c r="AX156" i="4"/>
  <c r="AX155" i="4"/>
  <c r="AX154" i="4"/>
  <c r="AX153" i="4"/>
  <c r="AX152" i="4"/>
  <c r="AX151" i="4"/>
  <c r="AX150" i="4"/>
  <c r="AX149" i="4"/>
  <c r="AX148" i="4"/>
  <c r="AX147" i="4"/>
  <c r="AX146" i="4"/>
  <c r="AX145" i="4"/>
  <c r="AX144" i="4"/>
  <c r="AX143" i="4"/>
  <c r="AX142" i="4"/>
  <c r="AX141" i="4"/>
  <c r="AX140" i="4"/>
  <c r="AX139" i="4"/>
  <c r="AX138" i="4"/>
  <c r="AX137" i="4"/>
  <c r="AX136" i="4"/>
  <c r="AX135" i="4"/>
  <c r="AX134" i="4"/>
  <c r="AX133" i="4"/>
  <c r="AX132" i="4"/>
  <c r="AX131" i="4"/>
  <c r="AX130" i="4"/>
  <c r="AX129" i="4"/>
  <c r="AX128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2" i="4"/>
  <c r="AX111" i="4"/>
  <c r="AX110" i="4"/>
  <c r="AX109" i="4"/>
  <c r="AX108" i="4"/>
  <c r="AX107" i="4"/>
  <c r="AX106" i="4"/>
  <c r="AX105" i="4"/>
  <c r="AX104" i="4"/>
  <c r="AX103" i="4"/>
  <c r="AX102" i="4"/>
  <c r="AX101" i="4"/>
  <c r="AX100" i="4"/>
  <c r="AX99" i="4"/>
  <c r="AX98" i="4"/>
  <c r="AX97" i="4"/>
  <c r="AX96" i="4"/>
  <c r="AX95" i="4"/>
  <c r="AX94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X28" i="4"/>
  <c r="AX27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9" i="4"/>
  <c r="AX8" i="4"/>
  <c r="AX7" i="4"/>
  <c r="AX6" i="4"/>
  <c r="AQ217" i="4"/>
  <c r="AQ216" i="4"/>
  <c r="AQ215" i="4"/>
  <c r="AQ214" i="4"/>
  <c r="AQ213" i="4"/>
  <c r="AQ212" i="4"/>
  <c r="AQ211" i="4"/>
  <c r="AQ210" i="4"/>
  <c r="AQ209" i="4"/>
  <c r="AQ208" i="4"/>
  <c r="AQ207" i="4"/>
  <c r="AQ206" i="4"/>
  <c r="AQ205" i="4"/>
  <c r="AQ204" i="4"/>
  <c r="AQ203" i="4"/>
  <c r="AQ202" i="4"/>
  <c r="AQ201" i="4"/>
  <c r="AQ200" i="4"/>
  <c r="AQ199" i="4"/>
  <c r="AQ198" i="4"/>
  <c r="AQ197" i="4"/>
  <c r="AQ196" i="4"/>
  <c r="AQ195" i="4"/>
  <c r="AQ194" i="4"/>
  <c r="AQ193" i="4"/>
  <c r="AQ192" i="4"/>
  <c r="AQ191" i="4"/>
  <c r="AQ190" i="4"/>
  <c r="AQ189" i="4"/>
  <c r="AQ188" i="4"/>
  <c r="AQ187" i="4"/>
  <c r="AQ186" i="4"/>
  <c r="AQ185" i="4"/>
  <c r="AQ184" i="4"/>
  <c r="AQ183" i="4"/>
  <c r="AQ182" i="4"/>
  <c r="AQ181" i="4"/>
  <c r="AQ180" i="4"/>
  <c r="AQ179" i="4"/>
  <c r="AQ178" i="4"/>
  <c r="AQ177" i="4"/>
  <c r="AQ176" i="4"/>
  <c r="AQ175" i="4"/>
  <c r="AQ174" i="4"/>
  <c r="AQ173" i="4"/>
  <c r="AQ172" i="4"/>
  <c r="AQ171" i="4"/>
  <c r="AQ170" i="4"/>
  <c r="AQ169" i="4"/>
  <c r="AQ168" i="4"/>
  <c r="AQ167" i="4"/>
  <c r="AQ166" i="4"/>
  <c r="AQ165" i="4"/>
  <c r="AQ164" i="4"/>
  <c r="AQ163" i="4"/>
  <c r="AQ162" i="4"/>
  <c r="AQ161" i="4"/>
  <c r="AQ160" i="4"/>
  <c r="AQ159" i="4"/>
  <c r="AQ158" i="4"/>
  <c r="AQ157" i="4"/>
  <c r="AQ156" i="4"/>
  <c r="AQ155" i="4"/>
  <c r="AQ154" i="4"/>
  <c r="AQ153" i="4"/>
  <c r="AQ152" i="4"/>
  <c r="AQ151" i="4"/>
  <c r="AQ150" i="4"/>
  <c r="AQ149" i="4"/>
  <c r="AQ148" i="4"/>
  <c r="AQ147" i="4"/>
  <c r="AQ146" i="4"/>
  <c r="AQ145" i="4"/>
  <c r="AQ144" i="4"/>
  <c r="AQ143" i="4"/>
  <c r="AQ142" i="4"/>
  <c r="AQ141" i="4"/>
  <c r="AQ140" i="4"/>
  <c r="AQ139" i="4"/>
  <c r="AQ138" i="4"/>
  <c r="AQ137" i="4"/>
  <c r="AQ136" i="4"/>
  <c r="AQ135" i="4"/>
  <c r="AQ134" i="4"/>
  <c r="AQ133" i="4"/>
  <c r="AQ132" i="4"/>
  <c r="AQ131" i="4"/>
  <c r="AQ130" i="4"/>
  <c r="AQ129" i="4"/>
  <c r="AQ128" i="4"/>
  <c r="AQ127" i="4"/>
  <c r="AQ126" i="4"/>
  <c r="AQ125" i="4"/>
  <c r="AQ124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J217" i="4"/>
  <c r="AJ216" i="4"/>
  <c r="AJ215" i="4"/>
  <c r="AJ214" i="4"/>
  <c r="AJ213" i="4"/>
  <c r="AJ212" i="4"/>
  <c r="AJ211" i="4"/>
  <c r="AJ210" i="4"/>
  <c r="AJ209" i="4"/>
  <c r="AJ208" i="4"/>
  <c r="AJ207" i="4"/>
  <c r="AJ206" i="4"/>
  <c r="AJ205" i="4"/>
  <c r="AJ204" i="4"/>
  <c r="AJ203" i="4"/>
  <c r="AJ202" i="4"/>
  <c r="AJ201" i="4"/>
  <c r="AJ200" i="4"/>
  <c r="AJ199" i="4"/>
  <c r="AJ198" i="4"/>
  <c r="AJ197" i="4"/>
  <c r="AJ196" i="4"/>
  <c r="AJ195" i="4"/>
  <c r="AJ194" i="4"/>
  <c r="AJ193" i="4"/>
  <c r="AJ192" i="4"/>
  <c r="AJ191" i="4"/>
  <c r="AJ190" i="4"/>
  <c r="AJ189" i="4"/>
  <c r="AJ188" i="4"/>
  <c r="AJ187" i="4"/>
  <c r="AJ186" i="4"/>
  <c r="AJ185" i="4"/>
  <c r="AJ184" i="4"/>
  <c r="AJ183" i="4"/>
  <c r="AJ182" i="4"/>
  <c r="AJ181" i="4"/>
  <c r="AJ180" i="4"/>
  <c r="AJ179" i="4"/>
  <c r="AJ178" i="4"/>
  <c r="AJ177" i="4"/>
  <c r="AJ176" i="4"/>
  <c r="AJ175" i="4"/>
  <c r="AJ174" i="4"/>
  <c r="AJ173" i="4"/>
  <c r="AJ172" i="4"/>
  <c r="AJ171" i="4"/>
  <c r="AJ170" i="4"/>
  <c r="AJ169" i="4"/>
  <c r="AJ168" i="4"/>
  <c r="AJ167" i="4"/>
  <c r="AJ166" i="4"/>
  <c r="AJ165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JS217" i="4"/>
  <c r="JS216" i="4"/>
  <c r="JS215" i="4"/>
  <c r="JS214" i="4"/>
  <c r="JS213" i="4"/>
  <c r="JS212" i="4"/>
  <c r="JS211" i="4"/>
  <c r="JS210" i="4"/>
  <c r="JS209" i="4"/>
  <c r="JS208" i="4"/>
  <c r="JS207" i="4"/>
  <c r="JS206" i="4"/>
  <c r="JS205" i="4"/>
  <c r="JS204" i="4"/>
  <c r="JS203" i="4"/>
  <c r="JS202" i="4"/>
  <c r="JS201" i="4"/>
  <c r="JS200" i="4"/>
  <c r="JS199" i="4"/>
  <c r="JS198" i="4"/>
  <c r="JS197" i="4"/>
  <c r="JS196" i="4"/>
  <c r="JS195" i="4"/>
  <c r="JS194" i="4"/>
  <c r="JS193" i="4"/>
  <c r="JS192" i="4"/>
  <c r="JS191" i="4"/>
  <c r="JS190" i="4"/>
  <c r="JS189" i="4"/>
  <c r="JS188" i="4"/>
  <c r="JS187" i="4"/>
  <c r="JS186" i="4"/>
  <c r="JS185" i="4"/>
  <c r="JS184" i="4"/>
  <c r="JS183" i="4"/>
  <c r="JS182" i="4"/>
  <c r="JS181" i="4"/>
  <c r="JS180" i="4"/>
  <c r="JS179" i="4"/>
  <c r="JS178" i="4"/>
  <c r="JS177" i="4"/>
  <c r="JS176" i="4"/>
  <c r="JS175" i="4"/>
  <c r="JS174" i="4"/>
  <c r="JS173" i="4"/>
  <c r="JS172" i="4"/>
  <c r="JS171" i="4"/>
  <c r="JS170" i="4"/>
  <c r="JS169" i="4"/>
  <c r="JS168" i="4"/>
  <c r="JS167" i="4"/>
  <c r="JS166" i="4"/>
  <c r="JS165" i="4"/>
  <c r="JS164" i="4"/>
  <c r="JS163" i="4"/>
  <c r="JS162" i="4"/>
  <c r="JS161" i="4"/>
  <c r="JS160" i="4"/>
  <c r="JS159" i="4"/>
  <c r="JS158" i="4"/>
  <c r="JS157" i="4"/>
  <c r="JS156" i="4"/>
  <c r="JS155" i="4"/>
  <c r="JS154" i="4"/>
  <c r="JS153" i="4"/>
  <c r="JS152" i="4"/>
  <c r="JS151" i="4"/>
  <c r="JS150" i="4"/>
  <c r="JS149" i="4"/>
  <c r="JS148" i="4"/>
  <c r="JS147" i="4"/>
  <c r="JS146" i="4"/>
  <c r="JS145" i="4"/>
  <c r="JS144" i="4"/>
  <c r="JS143" i="4"/>
  <c r="JS142" i="4"/>
  <c r="JS141" i="4"/>
  <c r="JS140" i="4"/>
  <c r="JS139" i="4"/>
  <c r="JS138" i="4"/>
  <c r="JS137" i="4"/>
  <c r="JS136" i="4"/>
  <c r="JS135" i="4"/>
  <c r="JS134" i="4"/>
  <c r="JS133" i="4"/>
  <c r="JS132" i="4"/>
  <c r="JS131" i="4"/>
  <c r="JS130" i="4"/>
  <c r="JS129" i="4"/>
  <c r="JS128" i="4"/>
  <c r="JS127" i="4"/>
  <c r="JS126" i="4"/>
  <c r="JS125" i="4"/>
  <c r="JS124" i="4"/>
  <c r="JS123" i="4"/>
  <c r="JS122" i="4"/>
  <c r="JS121" i="4"/>
  <c r="JS120" i="4"/>
  <c r="JS119" i="4"/>
  <c r="JS118" i="4"/>
  <c r="JS117" i="4"/>
  <c r="JS116" i="4"/>
  <c r="JS115" i="4"/>
  <c r="JS114" i="4"/>
  <c r="JS113" i="4"/>
  <c r="JS112" i="4"/>
  <c r="JS111" i="4"/>
  <c r="JS110" i="4"/>
  <c r="JS109" i="4"/>
  <c r="JS108" i="4"/>
  <c r="JS107" i="4"/>
  <c r="JS106" i="4"/>
  <c r="JS105" i="4"/>
  <c r="JS104" i="4"/>
  <c r="JS103" i="4"/>
  <c r="JS102" i="4"/>
  <c r="JS101" i="4"/>
  <c r="JS100" i="4"/>
  <c r="JS99" i="4"/>
  <c r="JS98" i="4"/>
  <c r="JS97" i="4"/>
  <c r="JS96" i="4"/>
  <c r="JS95" i="4"/>
  <c r="JS94" i="4"/>
  <c r="JS93" i="4"/>
  <c r="JS92" i="4"/>
  <c r="JS91" i="4"/>
  <c r="JS90" i="4"/>
  <c r="JS89" i="4"/>
  <c r="JS88" i="4"/>
  <c r="JS87" i="4"/>
  <c r="JS86" i="4"/>
  <c r="JS85" i="4"/>
  <c r="JS84" i="4"/>
  <c r="JS83" i="4"/>
  <c r="JS82" i="4"/>
  <c r="JS81" i="4"/>
  <c r="JS80" i="4"/>
  <c r="JS79" i="4"/>
  <c r="JS78" i="4"/>
  <c r="JS77" i="4"/>
  <c r="JS76" i="4"/>
  <c r="JS75" i="4"/>
  <c r="JS74" i="4"/>
  <c r="JS73" i="4"/>
  <c r="JS72" i="4"/>
  <c r="JS71" i="4"/>
  <c r="JS70" i="4"/>
  <c r="JS69" i="4"/>
  <c r="JS68" i="4"/>
  <c r="JS67" i="4"/>
  <c r="JS66" i="4"/>
  <c r="JS65" i="4"/>
  <c r="JS64" i="4"/>
  <c r="JS63" i="4"/>
  <c r="JS62" i="4"/>
  <c r="JS61" i="4"/>
  <c r="JS60" i="4"/>
  <c r="JS59" i="4"/>
  <c r="JS58" i="4"/>
  <c r="JS57" i="4"/>
  <c r="JS56" i="4"/>
  <c r="JS55" i="4"/>
  <c r="JS54" i="4"/>
  <c r="JS53" i="4"/>
  <c r="JS52" i="4"/>
  <c r="JS51" i="4"/>
  <c r="JS50" i="4"/>
  <c r="JS49" i="4"/>
  <c r="JS48" i="4"/>
  <c r="JS47" i="4"/>
  <c r="JS46" i="4"/>
  <c r="JS45" i="4"/>
  <c r="JS44" i="4"/>
  <c r="JS43" i="4"/>
  <c r="JS42" i="4"/>
  <c r="JS41" i="4"/>
  <c r="JS40" i="4"/>
  <c r="JS39" i="4"/>
  <c r="JS38" i="4"/>
  <c r="JS37" i="4"/>
  <c r="JS36" i="4"/>
  <c r="JS35" i="4"/>
  <c r="JS34" i="4"/>
  <c r="JS33" i="4"/>
  <c r="JS32" i="4"/>
  <c r="JS31" i="4"/>
  <c r="JS30" i="4"/>
  <c r="JS29" i="4"/>
  <c r="JS28" i="4"/>
  <c r="JS27" i="4"/>
  <c r="JS26" i="4"/>
  <c r="JS25" i="4"/>
  <c r="JS24" i="4"/>
  <c r="JS23" i="4"/>
  <c r="JS22" i="4"/>
  <c r="JS21" i="4"/>
  <c r="JS20" i="4"/>
  <c r="JS19" i="4"/>
  <c r="JS18" i="4"/>
  <c r="JS17" i="4"/>
  <c r="JS16" i="4"/>
  <c r="JS15" i="4"/>
  <c r="JS14" i="4"/>
  <c r="JS13" i="4"/>
  <c r="JS12" i="4"/>
  <c r="JS11" i="4"/>
  <c r="JS10" i="4"/>
  <c r="JS9" i="4"/>
  <c r="JS8" i="4"/>
  <c r="JS7" i="4"/>
  <c r="JS6" i="4"/>
  <c r="JL217" i="4"/>
  <c r="JL216" i="4"/>
  <c r="JL215" i="4"/>
  <c r="JL214" i="4"/>
  <c r="JL213" i="4"/>
  <c r="JL212" i="4"/>
  <c r="JL211" i="4"/>
  <c r="JL210" i="4"/>
  <c r="JL209" i="4"/>
  <c r="JL208" i="4"/>
  <c r="JL207" i="4"/>
  <c r="JL206" i="4"/>
  <c r="JL205" i="4"/>
  <c r="JL204" i="4"/>
  <c r="JL203" i="4"/>
  <c r="JL202" i="4"/>
  <c r="JL201" i="4"/>
  <c r="JL200" i="4"/>
  <c r="JL199" i="4"/>
  <c r="JL198" i="4"/>
  <c r="JL197" i="4"/>
  <c r="JL196" i="4"/>
  <c r="JL195" i="4"/>
  <c r="JL194" i="4"/>
  <c r="JL193" i="4"/>
  <c r="JL192" i="4"/>
  <c r="JL191" i="4"/>
  <c r="JL190" i="4"/>
  <c r="JL189" i="4"/>
  <c r="JL188" i="4"/>
  <c r="JL187" i="4"/>
  <c r="JL186" i="4"/>
  <c r="JL185" i="4"/>
  <c r="JL184" i="4"/>
  <c r="JL183" i="4"/>
  <c r="JL182" i="4"/>
  <c r="JL181" i="4"/>
  <c r="JL180" i="4"/>
  <c r="JL179" i="4"/>
  <c r="JL178" i="4"/>
  <c r="JL177" i="4"/>
  <c r="JL176" i="4"/>
  <c r="JL175" i="4"/>
  <c r="JL174" i="4"/>
  <c r="JL173" i="4"/>
  <c r="JL172" i="4"/>
  <c r="JL171" i="4"/>
  <c r="JL170" i="4"/>
  <c r="JL169" i="4"/>
  <c r="JL168" i="4"/>
  <c r="JL167" i="4"/>
  <c r="JL166" i="4"/>
  <c r="JL165" i="4"/>
  <c r="JL164" i="4"/>
  <c r="JL163" i="4"/>
  <c r="JL162" i="4"/>
  <c r="JL161" i="4"/>
  <c r="JL160" i="4"/>
  <c r="JL159" i="4"/>
  <c r="JL158" i="4"/>
  <c r="JL157" i="4"/>
  <c r="JL156" i="4"/>
  <c r="JL155" i="4"/>
  <c r="JL154" i="4"/>
  <c r="JL153" i="4"/>
  <c r="JL152" i="4"/>
  <c r="JL151" i="4"/>
  <c r="JL150" i="4"/>
  <c r="JL149" i="4"/>
  <c r="JL148" i="4"/>
  <c r="JL147" i="4"/>
  <c r="JL146" i="4"/>
  <c r="JL145" i="4"/>
  <c r="JL144" i="4"/>
  <c r="JL143" i="4"/>
  <c r="JL142" i="4"/>
  <c r="JL141" i="4"/>
  <c r="JL140" i="4"/>
  <c r="JL139" i="4"/>
  <c r="JL138" i="4"/>
  <c r="JL137" i="4"/>
  <c r="JL136" i="4"/>
  <c r="JL135" i="4"/>
  <c r="JL134" i="4"/>
  <c r="JL133" i="4"/>
  <c r="JL132" i="4"/>
  <c r="JL131" i="4"/>
  <c r="JL130" i="4"/>
  <c r="JL129" i="4"/>
  <c r="JL128" i="4"/>
  <c r="JL127" i="4"/>
  <c r="JL126" i="4"/>
  <c r="JL125" i="4"/>
  <c r="JL124" i="4"/>
  <c r="JL123" i="4"/>
  <c r="JL122" i="4"/>
  <c r="JL121" i="4"/>
  <c r="JL120" i="4"/>
  <c r="JL119" i="4"/>
  <c r="JL118" i="4"/>
  <c r="JL117" i="4"/>
  <c r="JL116" i="4"/>
  <c r="JL115" i="4"/>
  <c r="JL114" i="4"/>
  <c r="JL113" i="4"/>
  <c r="JL112" i="4"/>
  <c r="JL111" i="4"/>
  <c r="JL110" i="4"/>
  <c r="JL109" i="4"/>
  <c r="JL108" i="4"/>
  <c r="JL107" i="4"/>
  <c r="JL106" i="4"/>
  <c r="JL105" i="4"/>
  <c r="JL104" i="4"/>
  <c r="JL103" i="4"/>
  <c r="JL102" i="4"/>
  <c r="JL101" i="4"/>
  <c r="JL100" i="4"/>
  <c r="JL99" i="4"/>
  <c r="JL98" i="4"/>
  <c r="JL97" i="4"/>
  <c r="JL96" i="4"/>
  <c r="JL95" i="4"/>
  <c r="JL94" i="4"/>
  <c r="JL93" i="4"/>
  <c r="JL92" i="4"/>
  <c r="JL91" i="4"/>
  <c r="JL90" i="4"/>
  <c r="JL89" i="4"/>
  <c r="JL88" i="4"/>
  <c r="JL87" i="4"/>
  <c r="JL86" i="4"/>
  <c r="JL85" i="4"/>
  <c r="JL84" i="4"/>
  <c r="JL83" i="4"/>
  <c r="JL82" i="4"/>
  <c r="JL81" i="4"/>
  <c r="JL80" i="4"/>
  <c r="JL79" i="4"/>
  <c r="JL78" i="4"/>
  <c r="JL77" i="4"/>
  <c r="JL76" i="4"/>
  <c r="JL75" i="4"/>
  <c r="JL74" i="4"/>
  <c r="JL73" i="4"/>
  <c r="JL72" i="4"/>
  <c r="JL71" i="4"/>
  <c r="JL70" i="4"/>
  <c r="JL69" i="4"/>
  <c r="JL68" i="4"/>
  <c r="JL67" i="4"/>
  <c r="JL66" i="4"/>
  <c r="JL65" i="4"/>
  <c r="JL64" i="4"/>
  <c r="JL63" i="4"/>
  <c r="JL62" i="4"/>
  <c r="JL61" i="4"/>
  <c r="JL60" i="4"/>
  <c r="JL59" i="4"/>
  <c r="JL58" i="4"/>
  <c r="JL57" i="4"/>
  <c r="JL56" i="4"/>
  <c r="JL55" i="4"/>
  <c r="JL54" i="4"/>
  <c r="JL53" i="4"/>
  <c r="JL52" i="4"/>
  <c r="JL51" i="4"/>
  <c r="JL50" i="4"/>
  <c r="JL49" i="4"/>
  <c r="JL48" i="4"/>
  <c r="JL47" i="4"/>
  <c r="JL46" i="4"/>
  <c r="JL45" i="4"/>
  <c r="JL44" i="4"/>
  <c r="JL43" i="4"/>
  <c r="JL42" i="4"/>
  <c r="JL41" i="4"/>
  <c r="JL40" i="4"/>
  <c r="JL39" i="4"/>
  <c r="JL38" i="4"/>
  <c r="JL37" i="4"/>
  <c r="JL36" i="4"/>
  <c r="JL35" i="4"/>
  <c r="JL34" i="4"/>
  <c r="JL33" i="4"/>
  <c r="JL32" i="4"/>
  <c r="JL31" i="4"/>
  <c r="JL30" i="4"/>
  <c r="JL29" i="4"/>
  <c r="JL28" i="4"/>
  <c r="JL27" i="4"/>
  <c r="JL26" i="4"/>
  <c r="JL25" i="4"/>
  <c r="JL24" i="4"/>
  <c r="JL23" i="4"/>
  <c r="JL22" i="4"/>
  <c r="JL21" i="4"/>
  <c r="JL20" i="4"/>
  <c r="JL19" i="4"/>
  <c r="JL18" i="4"/>
  <c r="JL17" i="4"/>
  <c r="JL16" i="4"/>
  <c r="JL15" i="4"/>
  <c r="JL14" i="4"/>
  <c r="JL13" i="4"/>
  <c r="JL12" i="4"/>
  <c r="JL11" i="4"/>
  <c r="JL10" i="4"/>
  <c r="JL9" i="4"/>
  <c r="JL8" i="4"/>
  <c r="JL7" i="4"/>
  <c r="JL6" i="4"/>
  <c r="JE217" i="4"/>
  <c r="JE216" i="4"/>
  <c r="JE215" i="4"/>
  <c r="JE214" i="4"/>
  <c r="JE213" i="4"/>
  <c r="JE212" i="4"/>
  <c r="JE211" i="4"/>
  <c r="JE210" i="4"/>
  <c r="JE209" i="4"/>
  <c r="JE208" i="4"/>
  <c r="JE207" i="4"/>
  <c r="JE206" i="4"/>
  <c r="JE205" i="4"/>
  <c r="JE204" i="4"/>
  <c r="JE203" i="4"/>
  <c r="JE202" i="4"/>
  <c r="JE201" i="4"/>
  <c r="JE200" i="4"/>
  <c r="JE199" i="4"/>
  <c r="JE198" i="4"/>
  <c r="JE197" i="4"/>
  <c r="JE196" i="4"/>
  <c r="JE195" i="4"/>
  <c r="JE194" i="4"/>
  <c r="JE193" i="4"/>
  <c r="JE192" i="4"/>
  <c r="JE191" i="4"/>
  <c r="JE190" i="4"/>
  <c r="JE189" i="4"/>
  <c r="JE188" i="4"/>
  <c r="JE187" i="4"/>
  <c r="JE186" i="4"/>
  <c r="JE185" i="4"/>
  <c r="JE184" i="4"/>
  <c r="JE183" i="4"/>
  <c r="JE182" i="4"/>
  <c r="JE181" i="4"/>
  <c r="JE180" i="4"/>
  <c r="JE179" i="4"/>
  <c r="JE178" i="4"/>
  <c r="JE177" i="4"/>
  <c r="JE176" i="4"/>
  <c r="JE175" i="4"/>
  <c r="JE174" i="4"/>
  <c r="JE173" i="4"/>
  <c r="JE172" i="4"/>
  <c r="JE171" i="4"/>
  <c r="JE170" i="4"/>
  <c r="JE169" i="4"/>
  <c r="JE168" i="4"/>
  <c r="JE167" i="4"/>
  <c r="JE166" i="4"/>
  <c r="JE165" i="4"/>
  <c r="JE164" i="4"/>
  <c r="JE163" i="4"/>
  <c r="JE162" i="4"/>
  <c r="JE161" i="4"/>
  <c r="JE160" i="4"/>
  <c r="JE159" i="4"/>
  <c r="JE158" i="4"/>
  <c r="JE157" i="4"/>
  <c r="JE156" i="4"/>
  <c r="JE155" i="4"/>
  <c r="JE154" i="4"/>
  <c r="JE153" i="4"/>
  <c r="JE152" i="4"/>
  <c r="JE151" i="4"/>
  <c r="JE150" i="4"/>
  <c r="JE149" i="4"/>
  <c r="JE148" i="4"/>
  <c r="JE147" i="4"/>
  <c r="JE146" i="4"/>
  <c r="JE145" i="4"/>
  <c r="JE144" i="4"/>
  <c r="JE143" i="4"/>
  <c r="JE142" i="4"/>
  <c r="JE141" i="4"/>
  <c r="JE140" i="4"/>
  <c r="JE139" i="4"/>
  <c r="JE138" i="4"/>
  <c r="JE137" i="4"/>
  <c r="JE136" i="4"/>
  <c r="JE135" i="4"/>
  <c r="JE134" i="4"/>
  <c r="JE133" i="4"/>
  <c r="JE132" i="4"/>
  <c r="JE131" i="4"/>
  <c r="JE130" i="4"/>
  <c r="JE129" i="4"/>
  <c r="JE128" i="4"/>
  <c r="JE127" i="4"/>
  <c r="JE126" i="4"/>
  <c r="JE125" i="4"/>
  <c r="JE124" i="4"/>
  <c r="JE123" i="4"/>
  <c r="JE122" i="4"/>
  <c r="JE121" i="4"/>
  <c r="JE120" i="4"/>
  <c r="JE119" i="4"/>
  <c r="JE118" i="4"/>
  <c r="JE117" i="4"/>
  <c r="JE116" i="4"/>
  <c r="JE115" i="4"/>
  <c r="JE114" i="4"/>
  <c r="JE113" i="4"/>
  <c r="JE112" i="4"/>
  <c r="JE111" i="4"/>
  <c r="JE110" i="4"/>
  <c r="JE109" i="4"/>
  <c r="JE108" i="4"/>
  <c r="JE107" i="4"/>
  <c r="JE106" i="4"/>
  <c r="JE105" i="4"/>
  <c r="JE104" i="4"/>
  <c r="JE103" i="4"/>
  <c r="JE102" i="4"/>
  <c r="JE101" i="4"/>
  <c r="JE100" i="4"/>
  <c r="JE99" i="4"/>
  <c r="JE98" i="4"/>
  <c r="JE97" i="4"/>
  <c r="JE96" i="4"/>
  <c r="JE95" i="4"/>
  <c r="JE94" i="4"/>
  <c r="JE93" i="4"/>
  <c r="JE92" i="4"/>
  <c r="JE91" i="4"/>
  <c r="JE90" i="4"/>
  <c r="JE89" i="4"/>
  <c r="JE88" i="4"/>
  <c r="JE87" i="4"/>
  <c r="JE86" i="4"/>
  <c r="JE85" i="4"/>
  <c r="JE84" i="4"/>
  <c r="JE83" i="4"/>
  <c r="JE82" i="4"/>
  <c r="JE81" i="4"/>
  <c r="JE80" i="4"/>
  <c r="JE79" i="4"/>
  <c r="JE78" i="4"/>
  <c r="JE77" i="4"/>
  <c r="JE76" i="4"/>
  <c r="JE75" i="4"/>
  <c r="JE74" i="4"/>
  <c r="JE73" i="4"/>
  <c r="JE72" i="4"/>
  <c r="JE71" i="4"/>
  <c r="JE70" i="4"/>
  <c r="JE69" i="4"/>
  <c r="JE68" i="4"/>
  <c r="JE67" i="4"/>
  <c r="JE66" i="4"/>
  <c r="JE65" i="4"/>
  <c r="JE64" i="4"/>
  <c r="JE63" i="4"/>
  <c r="JE62" i="4"/>
  <c r="JE61" i="4"/>
  <c r="JE60" i="4"/>
  <c r="JE59" i="4"/>
  <c r="JE58" i="4"/>
  <c r="JE57" i="4"/>
  <c r="JE56" i="4"/>
  <c r="JE55" i="4"/>
  <c r="JE54" i="4"/>
  <c r="JE53" i="4"/>
  <c r="JE52" i="4"/>
  <c r="JE51" i="4"/>
  <c r="JE50" i="4"/>
  <c r="JE49" i="4"/>
  <c r="JE48" i="4"/>
  <c r="JE47" i="4"/>
  <c r="JE46" i="4"/>
  <c r="JE45" i="4"/>
  <c r="JE44" i="4"/>
  <c r="JE43" i="4"/>
  <c r="JE42" i="4"/>
  <c r="JE41" i="4"/>
  <c r="JE40" i="4"/>
  <c r="JE39" i="4"/>
  <c r="JE38" i="4"/>
  <c r="JE37" i="4"/>
  <c r="JE36" i="4"/>
  <c r="JE35" i="4"/>
  <c r="JE34" i="4"/>
  <c r="JE33" i="4"/>
  <c r="JE32" i="4"/>
  <c r="JE31" i="4"/>
  <c r="JE30" i="4"/>
  <c r="JE29" i="4"/>
  <c r="JE28" i="4"/>
  <c r="JE27" i="4"/>
  <c r="JE26" i="4"/>
  <c r="JE25" i="4"/>
  <c r="JE24" i="4"/>
  <c r="JE23" i="4"/>
  <c r="JE22" i="4"/>
  <c r="JE21" i="4"/>
  <c r="JE20" i="4"/>
  <c r="JE19" i="4"/>
  <c r="JE18" i="4"/>
  <c r="JE17" i="4"/>
  <c r="JE16" i="4"/>
  <c r="JE15" i="4"/>
  <c r="JE14" i="4"/>
  <c r="JE13" i="4"/>
  <c r="JE12" i="4"/>
  <c r="JE11" i="4"/>
  <c r="JE10" i="4"/>
  <c r="JE9" i="4"/>
  <c r="JE8" i="4"/>
  <c r="JE7" i="4"/>
  <c r="JE6" i="4"/>
  <c r="IX217" i="4"/>
  <c r="IX216" i="4"/>
  <c r="IX215" i="4"/>
  <c r="IX214" i="4"/>
  <c r="IX213" i="4"/>
  <c r="IX212" i="4"/>
  <c r="IX211" i="4"/>
  <c r="IX210" i="4"/>
  <c r="IX209" i="4"/>
  <c r="IX208" i="4"/>
  <c r="IX207" i="4"/>
  <c r="IX206" i="4"/>
  <c r="IX205" i="4"/>
  <c r="IX204" i="4"/>
  <c r="IX203" i="4"/>
  <c r="IX202" i="4"/>
  <c r="IX201" i="4"/>
  <c r="IX200" i="4"/>
  <c r="IX199" i="4"/>
  <c r="IX198" i="4"/>
  <c r="IX197" i="4"/>
  <c r="IX196" i="4"/>
  <c r="IX195" i="4"/>
  <c r="IX194" i="4"/>
  <c r="IX193" i="4"/>
  <c r="IX192" i="4"/>
  <c r="IX191" i="4"/>
  <c r="IX190" i="4"/>
  <c r="IX189" i="4"/>
  <c r="IX188" i="4"/>
  <c r="IX187" i="4"/>
  <c r="IX186" i="4"/>
  <c r="IX185" i="4"/>
  <c r="IX184" i="4"/>
  <c r="IX183" i="4"/>
  <c r="IX182" i="4"/>
  <c r="IX181" i="4"/>
  <c r="IX180" i="4"/>
  <c r="IX179" i="4"/>
  <c r="IX178" i="4"/>
  <c r="IX177" i="4"/>
  <c r="IX176" i="4"/>
  <c r="IX175" i="4"/>
  <c r="IX174" i="4"/>
  <c r="IX173" i="4"/>
  <c r="IX172" i="4"/>
  <c r="IX171" i="4"/>
  <c r="IX170" i="4"/>
  <c r="IX169" i="4"/>
  <c r="IX168" i="4"/>
  <c r="IX167" i="4"/>
  <c r="IX166" i="4"/>
  <c r="IX165" i="4"/>
  <c r="IX164" i="4"/>
  <c r="IX163" i="4"/>
  <c r="IX162" i="4"/>
  <c r="IX161" i="4"/>
  <c r="IX160" i="4"/>
  <c r="IX159" i="4"/>
  <c r="IX158" i="4"/>
  <c r="IX157" i="4"/>
  <c r="IX156" i="4"/>
  <c r="IX155" i="4"/>
  <c r="IX154" i="4"/>
  <c r="IX153" i="4"/>
  <c r="IX152" i="4"/>
  <c r="IX151" i="4"/>
  <c r="IX150" i="4"/>
  <c r="IX149" i="4"/>
  <c r="IX148" i="4"/>
  <c r="IX147" i="4"/>
  <c r="IX146" i="4"/>
  <c r="IX145" i="4"/>
  <c r="IX144" i="4"/>
  <c r="IX143" i="4"/>
  <c r="IX142" i="4"/>
  <c r="IX141" i="4"/>
  <c r="IX140" i="4"/>
  <c r="IX139" i="4"/>
  <c r="IX138" i="4"/>
  <c r="IX137" i="4"/>
  <c r="IX136" i="4"/>
  <c r="IX135" i="4"/>
  <c r="IX134" i="4"/>
  <c r="IX133" i="4"/>
  <c r="IX132" i="4"/>
  <c r="IX131" i="4"/>
  <c r="IX130" i="4"/>
  <c r="IX129" i="4"/>
  <c r="IX128" i="4"/>
  <c r="IX127" i="4"/>
  <c r="IX126" i="4"/>
  <c r="IX125" i="4"/>
  <c r="IX124" i="4"/>
  <c r="IX123" i="4"/>
  <c r="IX122" i="4"/>
  <c r="IX121" i="4"/>
  <c r="IX120" i="4"/>
  <c r="IX119" i="4"/>
  <c r="IX118" i="4"/>
  <c r="IX117" i="4"/>
  <c r="IX116" i="4"/>
  <c r="IX115" i="4"/>
  <c r="IX114" i="4"/>
  <c r="IX113" i="4"/>
  <c r="IX112" i="4"/>
  <c r="IX111" i="4"/>
  <c r="IX110" i="4"/>
  <c r="IX109" i="4"/>
  <c r="IX108" i="4"/>
  <c r="IX107" i="4"/>
  <c r="IX106" i="4"/>
  <c r="IX105" i="4"/>
  <c r="IX104" i="4"/>
  <c r="IX103" i="4"/>
  <c r="IX102" i="4"/>
  <c r="IX101" i="4"/>
  <c r="IX100" i="4"/>
  <c r="IX99" i="4"/>
  <c r="IX98" i="4"/>
  <c r="IX97" i="4"/>
  <c r="IX96" i="4"/>
  <c r="IX95" i="4"/>
  <c r="IX94" i="4"/>
  <c r="IX93" i="4"/>
  <c r="IX92" i="4"/>
  <c r="IX91" i="4"/>
  <c r="IX90" i="4"/>
  <c r="IX89" i="4"/>
  <c r="IX88" i="4"/>
  <c r="IX87" i="4"/>
  <c r="IX86" i="4"/>
  <c r="IX85" i="4"/>
  <c r="IX84" i="4"/>
  <c r="IX83" i="4"/>
  <c r="IX82" i="4"/>
  <c r="IX81" i="4"/>
  <c r="IX80" i="4"/>
  <c r="IX79" i="4"/>
  <c r="IX78" i="4"/>
  <c r="IX77" i="4"/>
  <c r="IX76" i="4"/>
  <c r="IX75" i="4"/>
  <c r="IX74" i="4"/>
  <c r="IX73" i="4"/>
  <c r="IX72" i="4"/>
  <c r="IX71" i="4"/>
  <c r="IX70" i="4"/>
  <c r="IX69" i="4"/>
  <c r="IX68" i="4"/>
  <c r="IX67" i="4"/>
  <c r="IX66" i="4"/>
  <c r="IX65" i="4"/>
  <c r="IX64" i="4"/>
  <c r="IX63" i="4"/>
  <c r="IX62" i="4"/>
  <c r="IX61" i="4"/>
  <c r="IX60" i="4"/>
  <c r="IX59" i="4"/>
  <c r="IX58" i="4"/>
  <c r="IX57" i="4"/>
  <c r="IX56" i="4"/>
  <c r="IX55" i="4"/>
  <c r="IX54" i="4"/>
  <c r="IX53" i="4"/>
  <c r="IX52" i="4"/>
  <c r="IX51" i="4"/>
  <c r="IX50" i="4"/>
  <c r="IX49" i="4"/>
  <c r="IX48" i="4"/>
  <c r="IX47" i="4"/>
  <c r="IX46" i="4"/>
  <c r="IX45" i="4"/>
  <c r="IX44" i="4"/>
  <c r="IX43" i="4"/>
  <c r="IX42" i="4"/>
  <c r="IX41" i="4"/>
  <c r="IX40" i="4"/>
  <c r="IX39" i="4"/>
  <c r="IX38" i="4"/>
  <c r="IX37" i="4"/>
  <c r="IX36" i="4"/>
  <c r="IX35" i="4"/>
  <c r="IX34" i="4"/>
  <c r="IX33" i="4"/>
  <c r="IX32" i="4"/>
  <c r="IX31" i="4"/>
  <c r="IX30" i="4"/>
  <c r="IX29" i="4"/>
  <c r="IX28" i="4"/>
  <c r="IX27" i="4"/>
  <c r="IX26" i="4"/>
  <c r="IX25" i="4"/>
  <c r="IX24" i="4"/>
  <c r="IX23" i="4"/>
  <c r="IX22" i="4"/>
  <c r="IX21" i="4"/>
  <c r="IX20" i="4"/>
  <c r="IX19" i="4"/>
  <c r="IX18" i="4"/>
  <c r="IX17" i="4"/>
  <c r="IX16" i="4"/>
  <c r="IX15" i="4"/>
  <c r="IX14" i="4"/>
  <c r="IX13" i="4"/>
  <c r="IX12" i="4"/>
  <c r="IX11" i="4"/>
  <c r="IX10" i="4"/>
  <c r="IX9" i="4"/>
  <c r="IX8" i="4"/>
  <c r="IX7" i="4"/>
  <c r="IX6" i="4"/>
  <c r="IQ217" i="4"/>
  <c r="IQ216" i="4"/>
  <c r="IQ215" i="4"/>
  <c r="IQ214" i="4"/>
  <c r="IQ213" i="4"/>
  <c r="IQ212" i="4"/>
  <c r="IQ211" i="4"/>
  <c r="IQ210" i="4"/>
  <c r="IQ209" i="4"/>
  <c r="IQ208" i="4"/>
  <c r="IQ207" i="4"/>
  <c r="IQ206" i="4"/>
  <c r="IQ205" i="4"/>
  <c r="IQ204" i="4"/>
  <c r="IQ203" i="4"/>
  <c r="IQ202" i="4"/>
  <c r="IQ201" i="4"/>
  <c r="IQ200" i="4"/>
  <c r="IQ199" i="4"/>
  <c r="IQ198" i="4"/>
  <c r="IQ197" i="4"/>
  <c r="IQ196" i="4"/>
  <c r="IQ195" i="4"/>
  <c r="IQ194" i="4"/>
  <c r="IQ193" i="4"/>
  <c r="IQ192" i="4"/>
  <c r="IQ191" i="4"/>
  <c r="IQ190" i="4"/>
  <c r="IQ189" i="4"/>
  <c r="IQ188" i="4"/>
  <c r="IQ187" i="4"/>
  <c r="IQ186" i="4"/>
  <c r="IQ185" i="4"/>
  <c r="IQ184" i="4"/>
  <c r="IQ183" i="4"/>
  <c r="IQ182" i="4"/>
  <c r="IQ181" i="4"/>
  <c r="IQ180" i="4"/>
  <c r="IQ179" i="4"/>
  <c r="IQ178" i="4"/>
  <c r="IQ177" i="4"/>
  <c r="IQ176" i="4"/>
  <c r="IQ175" i="4"/>
  <c r="IQ174" i="4"/>
  <c r="IQ173" i="4"/>
  <c r="IQ172" i="4"/>
  <c r="IQ171" i="4"/>
  <c r="IQ170" i="4"/>
  <c r="IQ169" i="4"/>
  <c r="IQ168" i="4"/>
  <c r="IQ167" i="4"/>
  <c r="IQ166" i="4"/>
  <c r="IQ165" i="4"/>
  <c r="IQ164" i="4"/>
  <c r="IQ163" i="4"/>
  <c r="IQ162" i="4"/>
  <c r="IQ161" i="4"/>
  <c r="IQ160" i="4"/>
  <c r="IQ159" i="4"/>
  <c r="IQ158" i="4"/>
  <c r="IQ157" i="4"/>
  <c r="IQ156" i="4"/>
  <c r="IQ155" i="4"/>
  <c r="IQ154" i="4"/>
  <c r="IQ153" i="4"/>
  <c r="IQ152" i="4"/>
  <c r="IQ151" i="4"/>
  <c r="IQ150" i="4"/>
  <c r="IQ149" i="4"/>
  <c r="IQ148" i="4"/>
  <c r="IQ147" i="4"/>
  <c r="IQ146" i="4"/>
  <c r="IQ145" i="4"/>
  <c r="IQ144" i="4"/>
  <c r="IQ143" i="4"/>
  <c r="IQ142" i="4"/>
  <c r="IQ141" i="4"/>
  <c r="IQ140" i="4"/>
  <c r="IQ139" i="4"/>
  <c r="IQ138" i="4"/>
  <c r="IQ137" i="4"/>
  <c r="IQ136" i="4"/>
  <c r="IQ135" i="4"/>
  <c r="IQ134" i="4"/>
  <c r="IQ133" i="4"/>
  <c r="IQ132" i="4"/>
  <c r="IQ131" i="4"/>
  <c r="IQ130" i="4"/>
  <c r="IQ129" i="4"/>
  <c r="IQ128" i="4"/>
  <c r="IQ127" i="4"/>
  <c r="IQ126" i="4"/>
  <c r="IQ125" i="4"/>
  <c r="IQ124" i="4"/>
  <c r="IQ123" i="4"/>
  <c r="IQ122" i="4"/>
  <c r="IQ121" i="4"/>
  <c r="IQ120" i="4"/>
  <c r="IQ119" i="4"/>
  <c r="IQ118" i="4"/>
  <c r="IQ117" i="4"/>
  <c r="IQ116" i="4"/>
  <c r="IQ115" i="4"/>
  <c r="IQ114" i="4"/>
  <c r="IQ113" i="4"/>
  <c r="IQ112" i="4"/>
  <c r="IQ111" i="4"/>
  <c r="IQ110" i="4"/>
  <c r="IQ109" i="4"/>
  <c r="IQ108" i="4"/>
  <c r="IQ107" i="4"/>
  <c r="IQ106" i="4"/>
  <c r="IQ105" i="4"/>
  <c r="IQ104" i="4"/>
  <c r="IQ103" i="4"/>
  <c r="IQ102" i="4"/>
  <c r="IQ101" i="4"/>
  <c r="IQ100" i="4"/>
  <c r="IQ99" i="4"/>
  <c r="IQ98" i="4"/>
  <c r="IQ97" i="4"/>
  <c r="IQ96" i="4"/>
  <c r="IQ95" i="4"/>
  <c r="IQ94" i="4"/>
  <c r="IQ93" i="4"/>
  <c r="IQ92" i="4"/>
  <c r="IQ91" i="4"/>
  <c r="IQ90" i="4"/>
  <c r="IQ89" i="4"/>
  <c r="IQ88" i="4"/>
  <c r="IQ87" i="4"/>
  <c r="IQ86" i="4"/>
  <c r="IQ85" i="4"/>
  <c r="IQ84" i="4"/>
  <c r="IQ83" i="4"/>
  <c r="IQ82" i="4"/>
  <c r="IQ81" i="4"/>
  <c r="IQ80" i="4"/>
  <c r="IQ79" i="4"/>
  <c r="IQ78" i="4"/>
  <c r="IQ77" i="4"/>
  <c r="IQ76" i="4"/>
  <c r="IQ75" i="4"/>
  <c r="IQ74" i="4"/>
  <c r="IQ73" i="4"/>
  <c r="IQ72" i="4"/>
  <c r="IQ71" i="4"/>
  <c r="IQ70" i="4"/>
  <c r="IQ69" i="4"/>
  <c r="IQ68" i="4"/>
  <c r="IQ67" i="4"/>
  <c r="IQ66" i="4"/>
  <c r="IQ65" i="4"/>
  <c r="IQ64" i="4"/>
  <c r="IQ63" i="4"/>
  <c r="IQ62" i="4"/>
  <c r="IQ61" i="4"/>
  <c r="IQ60" i="4"/>
  <c r="IQ59" i="4"/>
  <c r="IQ58" i="4"/>
  <c r="IQ57" i="4"/>
  <c r="IQ56" i="4"/>
  <c r="IQ55" i="4"/>
  <c r="IQ54" i="4"/>
  <c r="IQ53" i="4"/>
  <c r="IQ52" i="4"/>
  <c r="IQ51" i="4"/>
  <c r="IQ50" i="4"/>
  <c r="IQ49" i="4"/>
  <c r="IQ48" i="4"/>
  <c r="IQ47" i="4"/>
  <c r="IQ46" i="4"/>
  <c r="IQ45" i="4"/>
  <c r="IQ44" i="4"/>
  <c r="IQ43" i="4"/>
  <c r="IQ42" i="4"/>
  <c r="IQ41" i="4"/>
  <c r="IQ40" i="4"/>
  <c r="IQ39" i="4"/>
  <c r="IQ38" i="4"/>
  <c r="IQ37" i="4"/>
  <c r="IQ36" i="4"/>
  <c r="IQ35" i="4"/>
  <c r="IQ34" i="4"/>
  <c r="IQ33" i="4"/>
  <c r="IQ32" i="4"/>
  <c r="IQ31" i="4"/>
  <c r="IQ30" i="4"/>
  <c r="IQ29" i="4"/>
  <c r="IQ28" i="4"/>
  <c r="IQ27" i="4"/>
  <c r="IQ26" i="4"/>
  <c r="IQ25" i="4"/>
  <c r="IQ24" i="4"/>
  <c r="IQ23" i="4"/>
  <c r="IQ22" i="4"/>
  <c r="IQ21" i="4"/>
  <c r="IQ20" i="4"/>
  <c r="IQ19" i="4"/>
  <c r="IQ18" i="4"/>
  <c r="IQ17" i="4"/>
  <c r="IQ16" i="4"/>
  <c r="IQ15" i="4"/>
  <c r="IQ14" i="4"/>
  <c r="IQ13" i="4"/>
  <c r="IQ12" i="4"/>
  <c r="IQ11" i="4"/>
  <c r="IQ10" i="4"/>
  <c r="IQ9" i="4"/>
  <c r="IQ8" i="4"/>
  <c r="IQ7" i="4"/>
  <c r="IQ6" i="4"/>
  <c r="IJ217" i="4"/>
  <c r="IJ216" i="4"/>
  <c r="IJ215" i="4"/>
  <c r="IJ214" i="4"/>
  <c r="IJ213" i="4"/>
  <c r="IJ212" i="4"/>
  <c r="IJ211" i="4"/>
  <c r="IJ210" i="4"/>
  <c r="IJ209" i="4"/>
  <c r="IJ208" i="4"/>
  <c r="IJ207" i="4"/>
  <c r="IJ206" i="4"/>
  <c r="IJ205" i="4"/>
  <c r="IJ204" i="4"/>
  <c r="IJ203" i="4"/>
  <c r="IJ202" i="4"/>
  <c r="IJ201" i="4"/>
  <c r="IJ200" i="4"/>
  <c r="IJ199" i="4"/>
  <c r="IJ198" i="4"/>
  <c r="IJ197" i="4"/>
  <c r="IJ196" i="4"/>
  <c r="IJ195" i="4"/>
  <c r="IJ194" i="4"/>
  <c r="IJ193" i="4"/>
  <c r="IJ192" i="4"/>
  <c r="IJ191" i="4"/>
  <c r="IJ190" i="4"/>
  <c r="IJ189" i="4"/>
  <c r="IJ188" i="4"/>
  <c r="IJ187" i="4"/>
  <c r="IJ186" i="4"/>
  <c r="IJ185" i="4"/>
  <c r="IJ184" i="4"/>
  <c r="IJ183" i="4"/>
  <c r="IJ182" i="4"/>
  <c r="IJ181" i="4"/>
  <c r="IJ180" i="4"/>
  <c r="IJ179" i="4"/>
  <c r="IJ178" i="4"/>
  <c r="IJ177" i="4"/>
  <c r="IJ176" i="4"/>
  <c r="IJ175" i="4"/>
  <c r="IJ174" i="4"/>
  <c r="IJ173" i="4"/>
  <c r="IJ172" i="4"/>
  <c r="IJ171" i="4"/>
  <c r="IJ170" i="4"/>
  <c r="IJ169" i="4"/>
  <c r="IJ168" i="4"/>
  <c r="IJ167" i="4"/>
  <c r="IJ166" i="4"/>
  <c r="IJ165" i="4"/>
  <c r="IJ164" i="4"/>
  <c r="IJ163" i="4"/>
  <c r="IJ162" i="4"/>
  <c r="IJ161" i="4"/>
  <c r="IJ160" i="4"/>
  <c r="IJ159" i="4"/>
  <c r="IJ158" i="4"/>
  <c r="IJ157" i="4"/>
  <c r="IJ156" i="4"/>
  <c r="IJ155" i="4"/>
  <c r="IJ154" i="4"/>
  <c r="IJ153" i="4"/>
  <c r="IJ152" i="4"/>
  <c r="IJ151" i="4"/>
  <c r="IJ150" i="4"/>
  <c r="IJ149" i="4"/>
  <c r="IJ148" i="4"/>
  <c r="IJ147" i="4"/>
  <c r="IJ146" i="4"/>
  <c r="IJ145" i="4"/>
  <c r="IJ144" i="4"/>
  <c r="IJ143" i="4"/>
  <c r="IJ142" i="4"/>
  <c r="IJ141" i="4"/>
  <c r="IJ140" i="4"/>
  <c r="IJ139" i="4"/>
  <c r="IJ138" i="4"/>
  <c r="IJ137" i="4"/>
  <c r="IJ136" i="4"/>
  <c r="IJ135" i="4"/>
  <c r="IJ134" i="4"/>
  <c r="IJ133" i="4"/>
  <c r="IJ132" i="4"/>
  <c r="IJ131" i="4"/>
  <c r="IJ130" i="4"/>
  <c r="IJ129" i="4"/>
  <c r="IJ128" i="4"/>
  <c r="IJ127" i="4"/>
  <c r="IJ126" i="4"/>
  <c r="IJ125" i="4"/>
  <c r="IJ124" i="4"/>
  <c r="IJ123" i="4"/>
  <c r="IJ122" i="4"/>
  <c r="IJ121" i="4"/>
  <c r="IJ120" i="4"/>
  <c r="IJ119" i="4"/>
  <c r="IJ118" i="4"/>
  <c r="IJ117" i="4"/>
  <c r="IJ116" i="4"/>
  <c r="IJ115" i="4"/>
  <c r="IJ114" i="4"/>
  <c r="IJ113" i="4"/>
  <c r="IJ112" i="4"/>
  <c r="IJ111" i="4"/>
  <c r="IJ110" i="4"/>
  <c r="IJ109" i="4"/>
  <c r="IJ108" i="4"/>
  <c r="IJ107" i="4"/>
  <c r="IJ106" i="4"/>
  <c r="IJ105" i="4"/>
  <c r="IJ104" i="4"/>
  <c r="IJ103" i="4"/>
  <c r="IJ102" i="4"/>
  <c r="IJ101" i="4"/>
  <c r="IJ100" i="4"/>
  <c r="IJ99" i="4"/>
  <c r="IJ98" i="4"/>
  <c r="IJ97" i="4"/>
  <c r="IJ96" i="4"/>
  <c r="IJ95" i="4"/>
  <c r="IJ94" i="4"/>
  <c r="IJ93" i="4"/>
  <c r="IJ92" i="4"/>
  <c r="IJ91" i="4"/>
  <c r="IJ90" i="4"/>
  <c r="IJ89" i="4"/>
  <c r="IJ88" i="4"/>
  <c r="IJ87" i="4"/>
  <c r="IJ86" i="4"/>
  <c r="IJ85" i="4"/>
  <c r="IJ84" i="4"/>
  <c r="IJ83" i="4"/>
  <c r="IJ82" i="4"/>
  <c r="IJ81" i="4"/>
  <c r="IJ80" i="4"/>
  <c r="IJ79" i="4"/>
  <c r="IJ78" i="4"/>
  <c r="IJ77" i="4"/>
  <c r="IJ76" i="4"/>
  <c r="IJ75" i="4"/>
  <c r="IJ74" i="4"/>
  <c r="IJ73" i="4"/>
  <c r="IJ72" i="4"/>
  <c r="IJ71" i="4"/>
  <c r="IJ70" i="4"/>
  <c r="IJ69" i="4"/>
  <c r="IJ68" i="4"/>
  <c r="IJ67" i="4"/>
  <c r="IJ66" i="4"/>
  <c r="IJ65" i="4"/>
  <c r="IJ64" i="4"/>
  <c r="IJ63" i="4"/>
  <c r="IJ62" i="4"/>
  <c r="IJ61" i="4"/>
  <c r="IJ60" i="4"/>
  <c r="IJ59" i="4"/>
  <c r="IJ58" i="4"/>
  <c r="IJ57" i="4"/>
  <c r="IJ56" i="4"/>
  <c r="IJ55" i="4"/>
  <c r="IJ54" i="4"/>
  <c r="IJ53" i="4"/>
  <c r="IJ52" i="4"/>
  <c r="IJ51" i="4"/>
  <c r="IJ50" i="4"/>
  <c r="IJ49" i="4"/>
  <c r="IJ48" i="4"/>
  <c r="IJ47" i="4"/>
  <c r="IJ46" i="4"/>
  <c r="IJ45" i="4"/>
  <c r="IJ44" i="4"/>
  <c r="IJ43" i="4"/>
  <c r="IJ42" i="4"/>
  <c r="IJ41" i="4"/>
  <c r="IJ40" i="4"/>
  <c r="IJ39" i="4"/>
  <c r="IJ38" i="4"/>
  <c r="IJ37" i="4"/>
  <c r="IJ36" i="4"/>
  <c r="IJ35" i="4"/>
  <c r="IJ34" i="4"/>
  <c r="IJ33" i="4"/>
  <c r="IJ32" i="4"/>
  <c r="IJ31" i="4"/>
  <c r="IJ30" i="4"/>
  <c r="IJ29" i="4"/>
  <c r="IJ28" i="4"/>
  <c r="IJ27" i="4"/>
  <c r="IJ26" i="4"/>
  <c r="IJ25" i="4"/>
  <c r="IJ24" i="4"/>
  <c r="IJ23" i="4"/>
  <c r="IJ22" i="4"/>
  <c r="IJ21" i="4"/>
  <c r="IJ20" i="4"/>
  <c r="IJ19" i="4"/>
  <c r="IJ18" i="4"/>
  <c r="IJ17" i="4"/>
  <c r="IJ16" i="4"/>
  <c r="IJ15" i="4"/>
  <c r="IJ14" i="4"/>
  <c r="IJ13" i="4"/>
  <c r="IJ12" i="4"/>
  <c r="IJ11" i="4"/>
  <c r="IJ10" i="4"/>
  <c r="IJ9" i="4"/>
  <c r="IJ8" i="4"/>
  <c r="IJ7" i="4"/>
  <c r="IJ6" i="4"/>
  <c r="IC217" i="4"/>
  <c r="IC216" i="4"/>
  <c r="IC215" i="4"/>
  <c r="IC214" i="4"/>
  <c r="IC213" i="4"/>
  <c r="IC212" i="4"/>
  <c r="IC211" i="4"/>
  <c r="IC210" i="4"/>
  <c r="IC209" i="4"/>
  <c r="IC208" i="4"/>
  <c r="IC207" i="4"/>
  <c r="IC206" i="4"/>
  <c r="IC205" i="4"/>
  <c r="IC204" i="4"/>
  <c r="IC203" i="4"/>
  <c r="IC202" i="4"/>
  <c r="IC201" i="4"/>
  <c r="IC200" i="4"/>
  <c r="IC199" i="4"/>
  <c r="IC198" i="4"/>
  <c r="IC197" i="4"/>
  <c r="IC196" i="4"/>
  <c r="IC195" i="4"/>
  <c r="IC194" i="4"/>
  <c r="IC193" i="4"/>
  <c r="IC192" i="4"/>
  <c r="IC191" i="4"/>
  <c r="IC190" i="4"/>
  <c r="IC189" i="4"/>
  <c r="IC188" i="4"/>
  <c r="IC187" i="4"/>
  <c r="IC186" i="4"/>
  <c r="IC185" i="4"/>
  <c r="IC184" i="4"/>
  <c r="IC183" i="4"/>
  <c r="IC182" i="4"/>
  <c r="IC181" i="4"/>
  <c r="IC180" i="4"/>
  <c r="IC179" i="4"/>
  <c r="IC178" i="4"/>
  <c r="IC177" i="4"/>
  <c r="IC176" i="4"/>
  <c r="IC175" i="4"/>
  <c r="IC174" i="4"/>
  <c r="IC173" i="4"/>
  <c r="IC172" i="4"/>
  <c r="IC171" i="4"/>
  <c r="IC170" i="4"/>
  <c r="IC169" i="4"/>
  <c r="IC168" i="4"/>
  <c r="IC167" i="4"/>
  <c r="IC166" i="4"/>
  <c r="IC165" i="4"/>
  <c r="IC164" i="4"/>
  <c r="IC163" i="4"/>
  <c r="IC162" i="4"/>
  <c r="IC161" i="4"/>
  <c r="IC160" i="4"/>
  <c r="IC159" i="4"/>
  <c r="IC158" i="4"/>
  <c r="IC157" i="4"/>
  <c r="IC156" i="4"/>
  <c r="IC155" i="4"/>
  <c r="IC154" i="4"/>
  <c r="IC153" i="4"/>
  <c r="IC152" i="4"/>
  <c r="IC151" i="4"/>
  <c r="IC150" i="4"/>
  <c r="IC149" i="4"/>
  <c r="IC148" i="4"/>
  <c r="IC147" i="4"/>
  <c r="IC146" i="4"/>
  <c r="IC145" i="4"/>
  <c r="IC144" i="4"/>
  <c r="IC143" i="4"/>
  <c r="IC142" i="4"/>
  <c r="IC141" i="4"/>
  <c r="IC140" i="4"/>
  <c r="IC139" i="4"/>
  <c r="IC138" i="4"/>
  <c r="IC137" i="4"/>
  <c r="IC136" i="4"/>
  <c r="IC135" i="4"/>
  <c r="IC134" i="4"/>
  <c r="IC133" i="4"/>
  <c r="IC132" i="4"/>
  <c r="IC131" i="4"/>
  <c r="IC130" i="4"/>
  <c r="IC129" i="4"/>
  <c r="IC128" i="4"/>
  <c r="IC127" i="4"/>
  <c r="IC126" i="4"/>
  <c r="IC125" i="4"/>
  <c r="IC124" i="4"/>
  <c r="IC123" i="4"/>
  <c r="IC122" i="4"/>
  <c r="IC121" i="4"/>
  <c r="IC120" i="4"/>
  <c r="IC119" i="4"/>
  <c r="IC118" i="4"/>
  <c r="IC117" i="4"/>
  <c r="IC116" i="4"/>
  <c r="IC115" i="4"/>
  <c r="IC114" i="4"/>
  <c r="IC113" i="4"/>
  <c r="IC112" i="4"/>
  <c r="IC111" i="4"/>
  <c r="IC110" i="4"/>
  <c r="IC109" i="4"/>
  <c r="IC108" i="4"/>
  <c r="IC107" i="4"/>
  <c r="IC106" i="4"/>
  <c r="IC105" i="4"/>
  <c r="IC104" i="4"/>
  <c r="IC103" i="4"/>
  <c r="IC102" i="4"/>
  <c r="IC101" i="4"/>
  <c r="IC100" i="4"/>
  <c r="IC99" i="4"/>
  <c r="IC98" i="4"/>
  <c r="IC97" i="4"/>
  <c r="IC96" i="4"/>
  <c r="IC95" i="4"/>
  <c r="IC94" i="4"/>
  <c r="IC93" i="4"/>
  <c r="IC92" i="4"/>
  <c r="IC91" i="4"/>
  <c r="IC90" i="4"/>
  <c r="IC89" i="4"/>
  <c r="IC88" i="4"/>
  <c r="IC87" i="4"/>
  <c r="IC86" i="4"/>
  <c r="IC85" i="4"/>
  <c r="IC84" i="4"/>
  <c r="IC83" i="4"/>
  <c r="IC82" i="4"/>
  <c r="IC81" i="4"/>
  <c r="IC80" i="4"/>
  <c r="IC79" i="4"/>
  <c r="IC78" i="4"/>
  <c r="IC77" i="4"/>
  <c r="IC76" i="4"/>
  <c r="IC75" i="4"/>
  <c r="IC74" i="4"/>
  <c r="IC73" i="4"/>
  <c r="IC72" i="4"/>
  <c r="IC71" i="4"/>
  <c r="IC70" i="4"/>
  <c r="IC69" i="4"/>
  <c r="IC68" i="4"/>
  <c r="IC67" i="4"/>
  <c r="IC66" i="4"/>
  <c r="IC65" i="4"/>
  <c r="IC64" i="4"/>
  <c r="IC63" i="4"/>
  <c r="IC62" i="4"/>
  <c r="IC61" i="4"/>
  <c r="IC60" i="4"/>
  <c r="IC59" i="4"/>
  <c r="IC58" i="4"/>
  <c r="IC57" i="4"/>
  <c r="IC56" i="4"/>
  <c r="IC55" i="4"/>
  <c r="IC54" i="4"/>
  <c r="IC53" i="4"/>
  <c r="IC52" i="4"/>
  <c r="IC51" i="4"/>
  <c r="IC50" i="4"/>
  <c r="IC49" i="4"/>
  <c r="IC48" i="4"/>
  <c r="IC47" i="4"/>
  <c r="IC46" i="4"/>
  <c r="IC45" i="4"/>
  <c r="IC44" i="4"/>
  <c r="IC43" i="4"/>
  <c r="IC42" i="4"/>
  <c r="IC41" i="4"/>
  <c r="IC40" i="4"/>
  <c r="IC39" i="4"/>
  <c r="IC38" i="4"/>
  <c r="IC37" i="4"/>
  <c r="IC36" i="4"/>
  <c r="IC35" i="4"/>
  <c r="IC34" i="4"/>
  <c r="IC33" i="4"/>
  <c r="IC32" i="4"/>
  <c r="IC31" i="4"/>
  <c r="IC30" i="4"/>
  <c r="IC29" i="4"/>
  <c r="IC28" i="4"/>
  <c r="IC27" i="4"/>
  <c r="IC26" i="4"/>
  <c r="IC25" i="4"/>
  <c r="IC24" i="4"/>
  <c r="IC23" i="4"/>
  <c r="IC22" i="4"/>
  <c r="IC21" i="4"/>
  <c r="IC20" i="4"/>
  <c r="IC19" i="4"/>
  <c r="IC18" i="4"/>
  <c r="IC17" i="4"/>
  <c r="IC16" i="4"/>
  <c r="IC15" i="4"/>
  <c r="IC14" i="4"/>
  <c r="IC13" i="4"/>
  <c r="IC12" i="4"/>
  <c r="IC11" i="4"/>
  <c r="IC10" i="4"/>
  <c r="IC9" i="4"/>
  <c r="IC8" i="4"/>
  <c r="IC7" i="4"/>
  <c r="IC6" i="4"/>
  <c r="HV217" i="4"/>
  <c r="HV216" i="4"/>
  <c r="HV215" i="4"/>
  <c r="HV214" i="4"/>
  <c r="HV213" i="4"/>
  <c r="HV212" i="4"/>
  <c r="HV211" i="4"/>
  <c r="HV210" i="4"/>
  <c r="HV209" i="4"/>
  <c r="HV208" i="4"/>
  <c r="HV207" i="4"/>
  <c r="HV206" i="4"/>
  <c r="HV205" i="4"/>
  <c r="HV204" i="4"/>
  <c r="HV203" i="4"/>
  <c r="HV202" i="4"/>
  <c r="HV201" i="4"/>
  <c r="HV200" i="4"/>
  <c r="HV199" i="4"/>
  <c r="HV198" i="4"/>
  <c r="HV197" i="4"/>
  <c r="HV196" i="4"/>
  <c r="HV195" i="4"/>
  <c r="HV194" i="4"/>
  <c r="HV193" i="4"/>
  <c r="HV192" i="4"/>
  <c r="HV191" i="4"/>
  <c r="HV190" i="4"/>
  <c r="HV189" i="4"/>
  <c r="HV188" i="4"/>
  <c r="HV187" i="4"/>
  <c r="HV186" i="4"/>
  <c r="HV185" i="4"/>
  <c r="HV184" i="4"/>
  <c r="HV183" i="4"/>
  <c r="HV182" i="4"/>
  <c r="HV181" i="4"/>
  <c r="HV180" i="4"/>
  <c r="HV179" i="4"/>
  <c r="HV178" i="4"/>
  <c r="HV177" i="4"/>
  <c r="HV176" i="4"/>
  <c r="HV175" i="4"/>
  <c r="HV174" i="4"/>
  <c r="HV173" i="4"/>
  <c r="HV172" i="4"/>
  <c r="HV171" i="4"/>
  <c r="HV170" i="4"/>
  <c r="HV169" i="4"/>
  <c r="HV168" i="4"/>
  <c r="HV167" i="4"/>
  <c r="HV166" i="4"/>
  <c r="HV165" i="4"/>
  <c r="HV164" i="4"/>
  <c r="HV163" i="4"/>
  <c r="HV162" i="4"/>
  <c r="HV161" i="4"/>
  <c r="HV160" i="4"/>
  <c r="HV159" i="4"/>
  <c r="HV158" i="4"/>
  <c r="HV157" i="4"/>
  <c r="HV156" i="4"/>
  <c r="HV155" i="4"/>
  <c r="HV154" i="4"/>
  <c r="HV153" i="4"/>
  <c r="HV152" i="4"/>
  <c r="HV151" i="4"/>
  <c r="HV150" i="4"/>
  <c r="HV149" i="4"/>
  <c r="HV148" i="4"/>
  <c r="HV147" i="4"/>
  <c r="HV146" i="4"/>
  <c r="HV145" i="4"/>
  <c r="HV144" i="4"/>
  <c r="HV143" i="4"/>
  <c r="HV142" i="4"/>
  <c r="HV141" i="4"/>
  <c r="HV140" i="4"/>
  <c r="HV139" i="4"/>
  <c r="HV138" i="4"/>
  <c r="HV137" i="4"/>
  <c r="HV136" i="4"/>
  <c r="HV135" i="4"/>
  <c r="HV134" i="4"/>
  <c r="HV133" i="4"/>
  <c r="HV132" i="4"/>
  <c r="HV131" i="4"/>
  <c r="HV130" i="4"/>
  <c r="HV129" i="4"/>
  <c r="HV128" i="4"/>
  <c r="HV127" i="4"/>
  <c r="HV126" i="4"/>
  <c r="HV125" i="4"/>
  <c r="HV124" i="4"/>
  <c r="HV123" i="4"/>
  <c r="HV122" i="4"/>
  <c r="HV121" i="4"/>
  <c r="HV120" i="4"/>
  <c r="HV119" i="4"/>
  <c r="HV118" i="4"/>
  <c r="HV117" i="4"/>
  <c r="HV116" i="4"/>
  <c r="HV115" i="4"/>
  <c r="HV114" i="4"/>
  <c r="HV113" i="4"/>
  <c r="HV112" i="4"/>
  <c r="HV111" i="4"/>
  <c r="HV110" i="4"/>
  <c r="HV109" i="4"/>
  <c r="HV108" i="4"/>
  <c r="HV107" i="4"/>
  <c r="HV106" i="4"/>
  <c r="HV105" i="4"/>
  <c r="HV104" i="4"/>
  <c r="HV103" i="4"/>
  <c r="HV102" i="4"/>
  <c r="HV101" i="4"/>
  <c r="HV100" i="4"/>
  <c r="HV99" i="4"/>
  <c r="HV98" i="4"/>
  <c r="HV97" i="4"/>
  <c r="HV96" i="4"/>
  <c r="HV95" i="4"/>
  <c r="HV94" i="4"/>
  <c r="HV93" i="4"/>
  <c r="HV92" i="4"/>
  <c r="HV91" i="4"/>
  <c r="HV90" i="4"/>
  <c r="HV89" i="4"/>
  <c r="HV88" i="4"/>
  <c r="HV87" i="4"/>
  <c r="HV86" i="4"/>
  <c r="HV85" i="4"/>
  <c r="HV84" i="4"/>
  <c r="HV83" i="4"/>
  <c r="HV82" i="4"/>
  <c r="HV81" i="4"/>
  <c r="HV80" i="4"/>
  <c r="HV79" i="4"/>
  <c r="HV78" i="4"/>
  <c r="HV77" i="4"/>
  <c r="HV76" i="4"/>
  <c r="HV75" i="4"/>
  <c r="HV74" i="4"/>
  <c r="HV73" i="4"/>
  <c r="HV72" i="4"/>
  <c r="HV71" i="4"/>
  <c r="HV70" i="4"/>
  <c r="HV69" i="4"/>
  <c r="HV68" i="4"/>
  <c r="HV67" i="4"/>
  <c r="HV66" i="4"/>
  <c r="HV65" i="4"/>
  <c r="HV64" i="4"/>
  <c r="HV63" i="4"/>
  <c r="HV62" i="4"/>
  <c r="HV61" i="4"/>
  <c r="HV60" i="4"/>
  <c r="HV59" i="4"/>
  <c r="HV58" i="4"/>
  <c r="HV57" i="4"/>
  <c r="HV56" i="4"/>
  <c r="HV55" i="4"/>
  <c r="HV54" i="4"/>
  <c r="HV53" i="4"/>
  <c r="HV52" i="4"/>
  <c r="HV51" i="4"/>
  <c r="HV50" i="4"/>
  <c r="HV49" i="4"/>
  <c r="HV48" i="4"/>
  <c r="HV47" i="4"/>
  <c r="HV46" i="4"/>
  <c r="HV45" i="4"/>
  <c r="HV44" i="4"/>
  <c r="HV43" i="4"/>
  <c r="HV42" i="4"/>
  <c r="HV41" i="4"/>
  <c r="HV40" i="4"/>
  <c r="HV39" i="4"/>
  <c r="HV38" i="4"/>
  <c r="HV37" i="4"/>
  <c r="HV36" i="4"/>
  <c r="HV35" i="4"/>
  <c r="HV34" i="4"/>
  <c r="HV33" i="4"/>
  <c r="HV32" i="4"/>
  <c r="HV31" i="4"/>
  <c r="HV30" i="4"/>
  <c r="HV29" i="4"/>
  <c r="HV28" i="4"/>
  <c r="HV27" i="4"/>
  <c r="HV26" i="4"/>
  <c r="HV25" i="4"/>
  <c r="HV24" i="4"/>
  <c r="HV23" i="4"/>
  <c r="HV22" i="4"/>
  <c r="HV21" i="4"/>
  <c r="HV20" i="4"/>
  <c r="HV19" i="4"/>
  <c r="HV18" i="4"/>
  <c r="HV17" i="4"/>
  <c r="HV16" i="4"/>
  <c r="HV15" i="4"/>
  <c r="HV14" i="4"/>
  <c r="HV13" i="4"/>
  <c r="HV12" i="4"/>
  <c r="HV11" i="4"/>
  <c r="HV10" i="4"/>
  <c r="HV9" i="4"/>
  <c r="HV8" i="4"/>
  <c r="HV7" i="4"/>
  <c r="HV6" i="4"/>
  <c r="HO217" i="4"/>
  <c r="HO216" i="4"/>
  <c r="HO215" i="4"/>
  <c r="HO214" i="4"/>
  <c r="HO213" i="4"/>
  <c r="HO212" i="4"/>
  <c r="HO211" i="4"/>
  <c r="HO210" i="4"/>
  <c r="HO209" i="4"/>
  <c r="HO208" i="4"/>
  <c r="HO207" i="4"/>
  <c r="HO206" i="4"/>
  <c r="HO205" i="4"/>
  <c r="HO204" i="4"/>
  <c r="HO203" i="4"/>
  <c r="HO202" i="4"/>
  <c r="HO201" i="4"/>
  <c r="HO200" i="4"/>
  <c r="HO199" i="4"/>
  <c r="HO198" i="4"/>
  <c r="HO197" i="4"/>
  <c r="HO196" i="4"/>
  <c r="HO195" i="4"/>
  <c r="HO194" i="4"/>
  <c r="HO193" i="4"/>
  <c r="HO192" i="4"/>
  <c r="HO191" i="4"/>
  <c r="HO190" i="4"/>
  <c r="HO189" i="4"/>
  <c r="HO188" i="4"/>
  <c r="HO187" i="4"/>
  <c r="HO186" i="4"/>
  <c r="HO185" i="4"/>
  <c r="HO184" i="4"/>
  <c r="HO183" i="4"/>
  <c r="HO182" i="4"/>
  <c r="HO181" i="4"/>
  <c r="HO180" i="4"/>
  <c r="HO179" i="4"/>
  <c r="HO178" i="4"/>
  <c r="HO177" i="4"/>
  <c r="HO176" i="4"/>
  <c r="HO175" i="4"/>
  <c r="HO174" i="4"/>
  <c r="HO173" i="4"/>
  <c r="HO172" i="4"/>
  <c r="HO171" i="4"/>
  <c r="HO170" i="4"/>
  <c r="HO169" i="4"/>
  <c r="HO168" i="4"/>
  <c r="HO167" i="4"/>
  <c r="HO166" i="4"/>
  <c r="HO165" i="4"/>
  <c r="HO164" i="4"/>
  <c r="HO163" i="4"/>
  <c r="HO162" i="4"/>
  <c r="HO161" i="4"/>
  <c r="HO160" i="4"/>
  <c r="HO159" i="4"/>
  <c r="HO158" i="4"/>
  <c r="HO157" i="4"/>
  <c r="HO156" i="4"/>
  <c r="HO155" i="4"/>
  <c r="HO154" i="4"/>
  <c r="HO153" i="4"/>
  <c r="HO152" i="4"/>
  <c r="HO151" i="4"/>
  <c r="HO150" i="4"/>
  <c r="HO149" i="4"/>
  <c r="HO148" i="4"/>
  <c r="HO147" i="4"/>
  <c r="HO146" i="4"/>
  <c r="HO145" i="4"/>
  <c r="HO144" i="4"/>
  <c r="HO143" i="4"/>
  <c r="HO142" i="4"/>
  <c r="HO141" i="4"/>
  <c r="HO140" i="4"/>
  <c r="HO139" i="4"/>
  <c r="HO138" i="4"/>
  <c r="HO137" i="4"/>
  <c r="HO136" i="4"/>
  <c r="HO135" i="4"/>
  <c r="HO134" i="4"/>
  <c r="HO133" i="4"/>
  <c r="HO132" i="4"/>
  <c r="HO131" i="4"/>
  <c r="HO130" i="4"/>
  <c r="HO129" i="4"/>
  <c r="HO128" i="4"/>
  <c r="HO127" i="4"/>
  <c r="HO126" i="4"/>
  <c r="HO125" i="4"/>
  <c r="HO124" i="4"/>
  <c r="HO123" i="4"/>
  <c r="HO122" i="4"/>
  <c r="HO121" i="4"/>
  <c r="HO120" i="4"/>
  <c r="HO119" i="4"/>
  <c r="HO118" i="4"/>
  <c r="HO117" i="4"/>
  <c r="HO116" i="4"/>
  <c r="HO115" i="4"/>
  <c r="HO114" i="4"/>
  <c r="HO113" i="4"/>
  <c r="HO112" i="4"/>
  <c r="HO111" i="4"/>
  <c r="HO110" i="4"/>
  <c r="HO109" i="4"/>
  <c r="HO108" i="4"/>
  <c r="HO107" i="4"/>
  <c r="HO106" i="4"/>
  <c r="HO105" i="4"/>
  <c r="HO104" i="4"/>
  <c r="HO103" i="4"/>
  <c r="HO102" i="4"/>
  <c r="HO101" i="4"/>
  <c r="HO100" i="4"/>
  <c r="HO99" i="4"/>
  <c r="HO98" i="4"/>
  <c r="HO97" i="4"/>
  <c r="HO96" i="4"/>
  <c r="HO95" i="4"/>
  <c r="HO94" i="4"/>
  <c r="HO93" i="4"/>
  <c r="HO92" i="4"/>
  <c r="HO91" i="4"/>
  <c r="HO90" i="4"/>
  <c r="HO89" i="4"/>
  <c r="HO88" i="4"/>
  <c r="HO87" i="4"/>
  <c r="HO86" i="4"/>
  <c r="HO85" i="4"/>
  <c r="HO84" i="4"/>
  <c r="HO83" i="4"/>
  <c r="HO82" i="4"/>
  <c r="HO81" i="4"/>
  <c r="HO80" i="4"/>
  <c r="HO79" i="4"/>
  <c r="HO78" i="4"/>
  <c r="HO77" i="4"/>
  <c r="HO76" i="4"/>
  <c r="HO75" i="4"/>
  <c r="HO74" i="4"/>
  <c r="HO73" i="4"/>
  <c r="HO72" i="4"/>
  <c r="HO71" i="4"/>
  <c r="HO70" i="4"/>
  <c r="HO69" i="4"/>
  <c r="HO68" i="4"/>
  <c r="HO67" i="4"/>
  <c r="HO66" i="4"/>
  <c r="HO65" i="4"/>
  <c r="HO64" i="4"/>
  <c r="HO63" i="4"/>
  <c r="HO62" i="4"/>
  <c r="HO61" i="4"/>
  <c r="HO60" i="4"/>
  <c r="HO59" i="4"/>
  <c r="HO58" i="4"/>
  <c r="HO57" i="4"/>
  <c r="HO56" i="4"/>
  <c r="HO55" i="4"/>
  <c r="HO54" i="4"/>
  <c r="HO53" i="4"/>
  <c r="HO52" i="4"/>
  <c r="HO51" i="4"/>
  <c r="HO50" i="4"/>
  <c r="HO49" i="4"/>
  <c r="HO48" i="4"/>
  <c r="HO47" i="4"/>
  <c r="HO46" i="4"/>
  <c r="HO45" i="4"/>
  <c r="HO44" i="4"/>
  <c r="HO43" i="4"/>
  <c r="HO42" i="4"/>
  <c r="HO41" i="4"/>
  <c r="HO40" i="4"/>
  <c r="HO39" i="4"/>
  <c r="HO38" i="4"/>
  <c r="HO37" i="4"/>
  <c r="HO36" i="4"/>
  <c r="HO35" i="4"/>
  <c r="HO34" i="4"/>
  <c r="HO33" i="4"/>
  <c r="HO32" i="4"/>
  <c r="HO31" i="4"/>
  <c r="HO30" i="4"/>
  <c r="HO29" i="4"/>
  <c r="HO28" i="4"/>
  <c r="HO27" i="4"/>
  <c r="HO26" i="4"/>
  <c r="HO25" i="4"/>
  <c r="HO24" i="4"/>
  <c r="HO23" i="4"/>
  <c r="HO22" i="4"/>
  <c r="HO21" i="4"/>
  <c r="HO20" i="4"/>
  <c r="HO19" i="4"/>
  <c r="HO18" i="4"/>
  <c r="HO17" i="4"/>
  <c r="HO16" i="4"/>
  <c r="HO15" i="4"/>
  <c r="HO14" i="4"/>
  <c r="HO13" i="4"/>
  <c r="HO12" i="4"/>
  <c r="HO11" i="4"/>
  <c r="HO10" i="4"/>
  <c r="HO9" i="4"/>
  <c r="HO8" i="4"/>
  <c r="HO7" i="4"/>
  <c r="HO6" i="4"/>
  <c r="HH217" i="4"/>
  <c r="HH216" i="4"/>
  <c r="HH215" i="4"/>
  <c r="HH214" i="4"/>
  <c r="HH213" i="4"/>
  <c r="HH212" i="4"/>
  <c r="HH211" i="4"/>
  <c r="HH210" i="4"/>
  <c r="HH209" i="4"/>
  <c r="HH208" i="4"/>
  <c r="HH207" i="4"/>
  <c r="HH206" i="4"/>
  <c r="HH205" i="4"/>
  <c r="HH204" i="4"/>
  <c r="HH203" i="4"/>
  <c r="HH202" i="4"/>
  <c r="HH201" i="4"/>
  <c r="HH200" i="4"/>
  <c r="HH199" i="4"/>
  <c r="HH198" i="4"/>
  <c r="HH197" i="4"/>
  <c r="HH196" i="4"/>
  <c r="HH195" i="4"/>
  <c r="HH194" i="4"/>
  <c r="HH193" i="4"/>
  <c r="HH192" i="4"/>
  <c r="HH191" i="4"/>
  <c r="HH190" i="4"/>
  <c r="HH189" i="4"/>
  <c r="HH188" i="4"/>
  <c r="HH187" i="4"/>
  <c r="HH186" i="4"/>
  <c r="HH185" i="4"/>
  <c r="HH184" i="4"/>
  <c r="HH183" i="4"/>
  <c r="HH182" i="4"/>
  <c r="HH181" i="4"/>
  <c r="HH180" i="4"/>
  <c r="HH179" i="4"/>
  <c r="HH178" i="4"/>
  <c r="HH177" i="4"/>
  <c r="HH176" i="4"/>
  <c r="HH175" i="4"/>
  <c r="HH174" i="4"/>
  <c r="HH173" i="4"/>
  <c r="HH172" i="4"/>
  <c r="HH171" i="4"/>
  <c r="HH170" i="4"/>
  <c r="HH169" i="4"/>
  <c r="HH168" i="4"/>
  <c r="HH167" i="4"/>
  <c r="HH166" i="4"/>
  <c r="HH165" i="4"/>
  <c r="HH164" i="4"/>
  <c r="HH163" i="4"/>
  <c r="HH162" i="4"/>
  <c r="HH161" i="4"/>
  <c r="HH160" i="4"/>
  <c r="HH159" i="4"/>
  <c r="HH158" i="4"/>
  <c r="HH157" i="4"/>
  <c r="HH156" i="4"/>
  <c r="HH155" i="4"/>
  <c r="HH154" i="4"/>
  <c r="HH153" i="4"/>
  <c r="HH152" i="4"/>
  <c r="HH151" i="4"/>
  <c r="HH150" i="4"/>
  <c r="HH149" i="4"/>
  <c r="HH148" i="4"/>
  <c r="HH147" i="4"/>
  <c r="HH146" i="4"/>
  <c r="HH145" i="4"/>
  <c r="HH144" i="4"/>
  <c r="HH143" i="4"/>
  <c r="HH142" i="4"/>
  <c r="HH141" i="4"/>
  <c r="HH140" i="4"/>
  <c r="HH139" i="4"/>
  <c r="HH138" i="4"/>
  <c r="HH137" i="4"/>
  <c r="HH136" i="4"/>
  <c r="HH135" i="4"/>
  <c r="HH134" i="4"/>
  <c r="HH133" i="4"/>
  <c r="HH132" i="4"/>
  <c r="HH131" i="4"/>
  <c r="HH130" i="4"/>
  <c r="HH129" i="4"/>
  <c r="HH128" i="4"/>
  <c r="HH127" i="4"/>
  <c r="HH126" i="4"/>
  <c r="HH125" i="4"/>
  <c r="HH124" i="4"/>
  <c r="HH123" i="4"/>
  <c r="HH122" i="4"/>
  <c r="HH121" i="4"/>
  <c r="HH120" i="4"/>
  <c r="HH119" i="4"/>
  <c r="HH118" i="4"/>
  <c r="HH117" i="4"/>
  <c r="HH116" i="4"/>
  <c r="HH115" i="4"/>
  <c r="HH114" i="4"/>
  <c r="HH113" i="4"/>
  <c r="HH112" i="4"/>
  <c r="HH111" i="4"/>
  <c r="HH110" i="4"/>
  <c r="HH109" i="4"/>
  <c r="HH108" i="4"/>
  <c r="HH107" i="4"/>
  <c r="HH106" i="4"/>
  <c r="HH105" i="4"/>
  <c r="HH104" i="4"/>
  <c r="HH103" i="4"/>
  <c r="HH102" i="4"/>
  <c r="HH101" i="4"/>
  <c r="HH100" i="4"/>
  <c r="HH99" i="4"/>
  <c r="HH98" i="4"/>
  <c r="HH97" i="4"/>
  <c r="HH96" i="4"/>
  <c r="HH95" i="4"/>
  <c r="HH94" i="4"/>
  <c r="HH93" i="4"/>
  <c r="HH92" i="4"/>
  <c r="HH91" i="4"/>
  <c r="HH90" i="4"/>
  <c r="HH89" i="4"/>
  <c r="HH88" i="4"/>
  <c r="HH87" i="4"/>
  <c r="HH86" i="4"/>
  <c r="HH85" i="4"/>
  <c r="HH84" i="4"/>
  <c r="HH83" i="4"/>
  <c r="HH82" i="4"/>
  <c r="HH81" i="4"/>
  <c r="HH80" i="4"/>
  <c r="HH79" i="4"/>
  <c r="HH78" i="4"/>
  <c r="HH77" i="4"/>
  <c r="HH76" i="4"/>
  <c r="HH75" i="4"/>
  <c r="HH74" i="4"/>
  <c r="HH73" i="4"/>
  <c r="HH72" i="4"/>
  <c r="HH71" i="4"/>
  <c r="HH70" i="4"/>
  <c r="HH69" i="4"/>
  <c r="HH68" i="4"/>
  <c r="HH67" i="4"/>
  <c r="HH66" i="4"/>
  <c r="HH65" i="4"/>
  <c r="HH64" i="4"/>
  <c r="HH63" i="4"/>
  <c r="HH62" i="4"/>
  <c r="HH61" i="4"/>
  <c r="HH60" i="4"/>
  <c r="HH59" i="4"/>
  <c r="HH58" i="4"/>
  <c r="HH57" i="4"/>
  <c r="HH56" i="4"/>
  <c r="HH55" i="4"/>
  <c r="HH54" i="4"/>
  <c r="HH53" i="4"/>
  <c r="HH52" i="4"/>
  <c r="HH51" i="4"/>
  <c r="HH50" i="4"/>
  <c r="HH49" i="4"/>
  <c r="HH48" i="4"/>
  <c r="HH47" i="4"/>
  <c r="HH46" i="4"/>
  <c r="HH45" i="4"/>
  <c r="HH44" i="4"/>
  <c r="HH43" i="4"/>
  <c r="HH42" i="4"/>
  <c r="HH41" i="4"/>
  <c r="HH40" i="4"/>
  <c r="HH39" i="4"/>
  <c r="HH38" i="4"/>
  <c r="HH37" i="4"/>
  <c r="HH36" i="4"/>
  <c r="HH35" i="4"/>
  <c r="HH34" i="4"/>
  <c r="HH33" i="4"/>
  <c r="HH32" i="4"/>
  <c r="HH31" i="4"/>
  <c r="HH30" i="4"/>
  <c r="HH29" i="4"/>
  <c r="HH28" i="4"/>
  <c r="HH27" i="4"/>
  <c r="HH26" i="4"/>
  <c r="HH25" i="4"/>
  <c r="HH24" i="4"/>
  <c r="HH23" i="4"/>
  <c r="HH22" i="4"/>
  <c r="HH21" i="4"/>
  <c r="HH20" i="4"/>
  <c r="HH19" i="4"/>
  <c r="HH18" i="4"/>
  <c r="HH17" i="4"/>
  <c r="HH16" i="4"/>
  <c r="HH15" i="4"/>
  <c r="HH14" i="4"/>
  <c r="HH13" i="4"/>
  <c r="HH12" i="4"/>
  <c r="HH11" i="4"/>
  <c r="HH10" i="4"/>
  <c r="HH9" i="4"/>
  <c r="HH8" i="4"/>
  <c r="HH7" i="4"/>
  <c r="HH6" i="4"/>
  <c r="HA217" i="4"/>
  <c r="HA216" i="4"/>
  <c r="HA215" i="4"/>
  <c r="HA214" i="4"/>
  <c r="HA213" i="4"/>
  <c r="HA212" i="4"/>
  <c r="HA211" i="4"/>
  <c r="HA210" i="4"/>
  <c r="HA209" i="4"/>
  <c r="HA208" i="4"/>
  <c r="HA207" i="4"/>
  <c r="HA206" i="4"/>
  <c r="HA205" i="4"/>
  <c r="HA204" i="4"/>
  <c r="HA203" i="4"/>
  <c r="HA202" i="4"/>
  <c r="HA201" i="4"/>
  <c r="HA200" i="4"/>
  <c r="HA199" i="4"/>
  <c r="HA198" i="4"/>
  <c r="HA197" i="4"/>
  <c r="HA196" i="4"/>
  <c r="HA195" i="4"/>
  <c r="HA194" i="4"/>
  <c r="HA193" i="4"/>
  <c r="HA192" i="4"/>
  <c r="HA191" i="4"/>
  <c r="HA190" i="4"/>
  <c r="HA189" i="4"/>
  <c r="HA188" i="4"/>
  <c r="HA187" i="4"/>
  <c r="HA186" i="4"/>
  <c r="HA185" i="4"/>
  <c r="HA184" i="4"/>
  <c r="HA183" i="4"/>
  <c r="HA182" i="4"/>
  <c r="HA181" i="4"/>
  <c r="HA180" i="4"/>
  <c r="HA179" i="4"/>
  <c r="HA178" i="4"/>
  <c r="HA177" i="4"/>
  <c r="HA176" i="4"/>
  <c r="HA175" i="4"/>
  <c r="HA174" i="4"/>
  <c r="HA173" i="4"/>
  <c r="HA172" i="4"/>
  <c r="HA171" i="4"/>
  <c r="HA170" i="4"/>
  <c r="HA169" i="4"/>
  <c r="HA168" i="4"/>
  <c r="HA167" i="4"/>
  <c r="HA166" i="4"/>
  <c r="HA165" i="4"/>
  <c r="HA164" i="4"/>
  <c r="HA163" i="4"/>
  <c r="HA162" i="4"/>
  <c r="HA161" i="4"/>
  <c r="HA160" i="4"/>
  <c r="HA159" i="4"/>
  <c r="HA158" i="4"/>
  <c r="HA157" i="4"/>
  <c r="HA156" i="4"/>
  <c r="HA155" i="4"/>
  <c r="HA154" i="4"/>
  <c r="HA153" i="4"/>
  <c r="HA152" i="4"/>
  <c r="HA151" i="4"/>
  <c r="HA150" i="4"/>
  <c r="HA149" i="4"/>
  <c r="HA148" i="4"/>
  <c r="HA147" i="4"/>
  <c r="HA146" i="4"/>
  <c r="HA145" i="4"/>
  <c r="HA144" i="4"/>
  <c r="HA143" i="4"/>
  <c r="HA142" i="4"/>
  <c r="HA141" i="4"/>
  <c r="HA140" i="4"/>
  <c r="HA139" i="4"/>
  <c r="HA138" i="4"/>
  <c r="HA137" i="4"/>
  <c r="HA136" i="4"/>
  <c r="HA135" i="4"/>
  <c r="HA134" i="4"/>
  <c r="HA133" i="4"/>
  <c r="HA132" i="4"/>
  <c r="HA131" i="4"/>
  <c r="HA130" i="4"/>
  <c r="HA129" i="4"/>
  <c r="HA128" i="4"/>
  <c r="HA127" i="4"/>
  <c r="HA126" i="4"/>
  <c r="HA125" i="4"/>
  <c r="HA124" i="4"/>
  <c r="HA123" i="4"/>
  <c r="HA122" i="4"/>
  <c r="HA121" i="4"/>
  <c r="HA120" i="4"/>
  <c r="HA119" i="4"/>
  <c r="HA118" i="4"/>
  <c r="HA117" i="4"/>
  <c r="HA116" i="4"/>
  <c r="HA115" i="4"/>
  <c r="HA114" i="4"/>
  <c r="HA113" i="4"/>
  <c r="HA112" i="4"/>
  <c r="HA111" i="4"/>
  <c r="HA110" i="4"/>
  <c r="HA109" i="4"/>
  <c r="HA108" i="4"/>
  <c r="HA107" i="4"/>
  <c r="HA106" i="4"/>
  <c r="HA105" i="4"/>
  <c r="HA104" i="4"/>
  <c r="HA103" i="4"/>
  <c r="HA102" i="4"/>
  <c r="HA101" i="4"/>
  <c r="HA100" i="4"/>
  <c r="HA99" i="4"/>
  <c r="HA98" i="4"/>
  <c r="HA97" i="4"/>
  <c r="HA96" i="4"/>
  <c r="HA95" i="4"/>
  <c r="HA94" i="4"/>
  <c r="HA93" i="4"/>
  <c r="HA92" i="4"/>
  <c r="HA91" i="4"/>
  <c r="HA90" i="4"/>
  <c r="HA89" i="4"/>
  <c r="HA88" i="4"/>
  <c r="HA87" i="4"/>
  <c r="HA86" i="4"/>
  <c r="HA85" i="4"/>
  <c r="HA84" i="4"/>
  <c r="HA83" i="4"/>
  <c r="HA82" i="4"/>
  <c r="HA81" i="4"/>
  <c r="HA80" i="4"/>
  <c r="HA79" i="4"/>
  <c r="HA78" i="4"/>
  <c r="HA77" i="4"/>
  <c r="HA76" i="4"/>
  <c r="HA75" i="4"/>
  <c r="HA74" i="4"/>
  <c r="HA73" i="4"/>
  <c r="HA72" i="4"/>
  <c r="HA71" i="4"/>
  <c r="HA70" i="4"/>
  <c r="HA69" i="4"/>
  <c r="HA68" i="4"/>
  <c r="HA67" i="4"/>
  <c r="HA66" i="4"/>
  <c r="HA65" i="4"/>
  <c r="HA64" i="4"/>
  <c r="HA63" i="4"/>
  <c r="HA62" i="4"/>
  <c r="HA61" i="4"/>
  <c r="HA60" i="4"/>
  <c r="HA59" i="4"/>
  <c r="HA58" i="4"/>
  <c r="HA57" i="4"/>
  <c r="HA56" i="4"/>
  <c r="HA55" i="4"/>
  <c r="HA54" i="4"/>
  <c r="HA53" i="4"/>
  <c r="HA52" i="4"/>
  <c r="HA51" i="4"/>
  <c r="HA50" i="4"/>
  <c r="HA49" i="4"/>
  <c r="HA48" i="4"/>
  <c r="HA47" i="4"/>
  <c r="HA46" i="4"/>
  <c r="HA45" i="4"/>
  <c r="HA44" i="4"/>
  <c r="HA43" i="4"/>
  <c r="HA42" i="4"/>
  <c r="HA41" i="4"/>
  <c r="HA40" i="4"/>
  <c r="HA39" i="4"/>
  <c r="HA38" i="4"/>
  <c r="HA37" i="4"/>
  <c r="HA36" i="4"/>
  <c r="HA35" i="4"/>
  <c r="HA34" i="4"/>
  <c r="HA33" i="4"/>
  <c r="HA32" i="4"/>
  <c r="HA31" i="4"/>
  <c r="HA30" i="4"/>
  <c r="HA29" i="4"/>
  <c r="HA28" i="4"/>
  <c r="HA27" i="4"/>
  <c r="HA26" i="4"/>
  <c r="HA25" i="4"/>
  <c r="HA24" i="4"/>
  <c r="HA23" i="4"/>
  <c r="HA22" i="4"/>
  <c r="HA21" i="4"/>
  <c r="HA20" i="4"/>
  <c r="HA19" i="4"/>
  <c r="HA18" i="4"/>
  <c r="HA17" i="4"/>
  <c r="HA16" i="4"/>
  <c r="HA15" i="4"/>
  <c r="HA14" i="4"/>
  <c r="HA13" i="4"/>
  <c r="HA12" i="4"/>
  <c r="HA11" i="4"/>
  <c r="HA10" i="4"/>
  <c r="HA9" i="4"/>
  <c r="HA8" i="4"/>
  <c r="HA7" i="4"/>
  <c r="HA6" i="4"/>
  <c r="GT217" i="4"/>
  <c r="GT216" i="4"/>
  <c r="GT215" i="4"/>
  <c r="GT214" i="4"/>
  <c r="GT213" i="4"/>
  <c r="GT212" i="4"/>
  <c r="GT211" i="4"/>
  <c r="GT210" i="4"/>
  <c r="GT209" i="4"/>
  <c r="GT208" i="4"/>
  <c r="GT207" i="4"/>
  <c r="GT206" i="4"/>
  <c r="GT205" i="4"/>
  <c r="GT204" i="4"/>
  <c r="GT203" i="4"/>
  <c r="GT202" i="4"/>
  <c r="GT201" i="4"/>
  <c r="GT200" i="4"/>
  <c r="GT199" i="4"/>
  <c r="GT198" i="4"/>
  <c r="GT197" i="4"/>
  <c r="GT196" i="4"/>
  <c r="GT195" i="4"/>
  <c r="GT194" i="4"/>
  <c r="GT193" i="4"/>
  <c r="GT192" i="4"/>
  <c r="GT191" i="4"/>
  <c r="GT190" i="4"/>
  <c r="GT189" i="4"/>
  <c r="GT188" i="4"/>
  <c r="GT187" i="4"/>
  <c r="GT186" i="4"/>
  <c r="GT185" i="4"/>
  <c r="GT184" i="4"/>
  <c r="GT183" i="4"/>
  <c r="GT182" i="4"/>
  <c r="GT181" i="4"/>
  <c r="GT180" i="4"/>
  <c r="GT179" i="4"/>
  <c r="GT178" i="4"/>
  <c r="GT177" i="4"/>
  <c r="GT176" i="4"/>
  <c r="GT175" i="4"/>
  <c r="GT174" i="4"/>
  <c r="GT173" i="4"/>
  <c r="GT172" i="4"/>
  <c r="GT171" i="4"/>
  <c r="GT170" i="4"/>
  <c r="GT169" i="4"/>
  <c r="GT168" i="4"/>
  <c r="GT167" i="4"/>
  <c r="GT166" i="4"/>
  <c r="GT165" i="4"/>
  <c r="GT164" i="4"/>
  <c r="GT163" i="4"/>
  <c r="GT162" i="4"/>
  <c r="GT161" i="4"/>
  <c r="GT160" i="4"/>
  <c r="GT159" i="4"/>
  <c r="GT158" i="4"/>
  <c r="GT157" i="4"/>
  <c r="GT156" i="4"/>
  <c r="GT155" i="4"/>
  <c r="GT154" i="4"/>
  <c r="GT153" i="4"/>
  <c r="GT152" i="4"/>
  <c r="GT151" i="4"/>
  <c r="GT150" i="4"/>
  <c r="GT149" i="4"/>
  <c r="GT148" i="4"/>
  <c r="GT147" i="4"/>
  <c r="GT146" i="4"/>
  <c r="GT145" i="4"/>
  <c r="GT144" i="4"/>
  <c r="GT143" i="4"/>
  <c r="GT142" i="4"/>
  <c r="GT141" i="4"/>
  <c r="GT140" i="4"/>
  <c r="GT139" i="4"/>
  <c r="GT138" i="4"/>
  <c r="GT137" i="4"/>
  <c r="GT136" i="4"/>
  <c r="GT135" i="4"/>
  <c r="GT134" i="4"/>
  <c r="GT133" i="4"/>
  <c r="GT132" i="4"/>
  <c r="GT131" i="4"/>
  <c r="GT130" i="4"/>
  <c r="GT129" i="4"/>
  <c r="GT128" i="4"/>
  <c r="GT127" i="4"/>
  <c r="GT126" i="4"/>
  <c r="GT125" i="4"/>
  <c r="GT124" i="4"/>
  <c r="GT123" i="4"/>
  <c r="GT122" i="4"/>
  <c r="GT121" i="4"/>
  <c r="GT120" i="4"/>
  <c r="GT119" i="4"/>
  <c r="GT118" i="4"/>
  <c r="GT117" i="4"/>
  <c r="GT116" i="4"/>
  <c r="GT115" i="4"/>
  <c r="GT114" i="4"/>
  <c r="GT113" i="4"/>
  <c r="GT112" i="4"/>
  <c r="GT111" i="4"/>
  <c r="GT110" i="4"/>
  <c r="GT109" i="4"/>
  <c r="GT108" i="4"/>
  <c r="GT107" i="4"/>
  <c r="GT106" i="4"/>
  <c r="GT105" i="4"/>
  <c r="GT104" i="4"/>
  <c r="GT103" i="4"/>
  <c r="GT102" i="4"/>
  <c r="GT101" i="4"/>
  <c r="GT100" i="4"/>
  <c r="GT99" i="4"/>
  <c r="GT98" i="4"/>
  <c r="GT97" i="4"/>
  <c r="GT96" i="4"/>
  <c r="GT95" i="4"/>
  <c r="GT94" i="4"/>
  <c r="GT93" i="4"/>
  <c r="GT92" i="4"/>
  <c r="GT91" i="4"/>
  <c r="GT90" i="4"/>
  <c r="GT89" i="4"/>
  <c r="GT88" i="4"/>
  <c r="GT87" i="4"/>
  <c r="GT86" i="4"/>
  <c r="GT85" i="4"/>
  <c r="GT84" i="4"/>
  <c r="GT83" i="4"/>
  <c r="GT82" i="4"/>
  <c r="GT81" i="4"/>
  <c r="GT80" i="4"/>
  <c r="GT79" i="4"/>
  <c r="GT78" i="4"/>
  <c r="GT77" i="4"/>
  <c r="GT76" i="4"/>
  <c r="GT75" i="4"/>
  <c r="GT74" i="4"/>
  <c r="GT73" i="4"/>
  <c r="GT72" i="4"/>
  <c r="GT71" i="4"/>
  <c r="GT70" i="4"/>
  <c r="GT69" i="4"/>
  <c r="GT68" i="4"/>
  <c r="GT67" i="4"/>
  <c r="GT66" i="4"/>
  <c r="GT65" i="4"/>
  <c r="GT64" i="4"/>
  <c r="GT63" i="4"/>
  <c r="GT62" i="4"/>
  <c r="GT61" i="4"/>
  <c r="GT60" i="4"/>
  <c r="GT59" i="4"/>
  <c r="GT58" i="4"/>
  <c r="GT57" i="4"/>
  <c r="GT56" i="4"/>
  <c r="GT55" i="4"/>
  <c r="GT54" i="4"/>
  <c r="GT53" i="4"/>
  <c r="GT52" i="4"/>
  <c r="GT51" i="4"/>
  <c r="GT50" i="4"/>
  <c r="GT49" i="4"/>
  <c r="GT48" i="4"/>
  <c r="GT47" i="4"/>
  <c r="GT46" i="4"/>
  <c r="GT45" i="4"/>
  <c r="GT44" i="4"/>
  <c r="GT43" i="4"/>
  <c r="GT42" i="4"/>
  <c r="GT41" i="4"/>
  <c r="GT40" i="4"/>
  <c r="GT39" i="4"/>
  <c r="GT38" i="4"/>
  <c r="GT37" i="4"/>
  <c r="GT36" i="4"/>
  <c r="GT35" i="4"/>
  <c r="GT34" i="4"/>
  <c r="GT33" i="4"/>
  <c r="GT32" i="4"/>
  <c r="GT31" i="4"/>
  <c r="GT30" i="4"/>
  <c r="GT29" i="4"/>
  <c r="GT28" i="4"/>
  <c r="GT27" i="4"/>
  <c r="GT26" i="4"/>
  <c r="GT25" i="4"/>
  <c r="GT24" i="4"/>
  <c r="GT23" i="4"/>
  <c r="GT22" i="4"/>
  <c r="GT21" i="4"/>
  <c r="GT20" i="4"/>
  <c r="GT19" i="4"/>
  <c r="GT18" i="4"/>
  <c r="GT17" i="4"/>
  <c r="GT16" i="4"/>
  <c r="GT15" i="4"/>
  <c r="GT14" i="4"/>
  <c r="GT13" i="4"/>
  <c r="GT12" i="4"/>
  <c r="GT11" i="4"/>
  <c r="GT10" i="4"/>
  <c r="GT9" i="4"/>
  <c r="GT8" i="4"/>
  <c r="GT7" i="4"/>
  <c r="GT6" i="4"/>
  <c r="GM217" i="4"/>
  <c r="GM216" i="4"/>
  <c r="GM215" i="4"/>
  <c r="GM214" i="4"/>
  <c r="GM213" i="4"/>
  <c r="GM212" i="4"/>
  <c r="GM211" i="4"/>
  <c r="GM210" i="4"/>
  <c r="GM209" i="4"/>
  <c r="GM208" i="4"/>
  <c r="GM207" i="4"/>
  <c r="GM206" i="4"/>
  <c r="GM205" i="4"/>
  <c r="GM204" i="4"/>
  <c r="GM203" i="4"/>
  <c r="GM202" i="4"/>
  <c r="GM201" i="4"/>
  <c r="GM200" i="4"/>
  <c r="GM199" i="4"/>
  <c r="GM198" i="4"/>
  <c r="GM197" i="4"/>
  <c r="GM196" i="4"/>
  <c r="GM195" i="4"/>
  <c r="GM194" i="4"/>
  <c r="GM193" i="4"/>
  <c r="GM192" i="4"/>
  <c r="GM191" i="4"/>
  <c r="GM190" i="4"/>
  <c r="GM189" i="4"/>
  <c r="GM188" i="4"/>
  <c r="GM187" i="4"/>
  <c r="GM186" i="4"/>
  <c r="GM185" i="4"/>
  <c r="GM184" i="4"/>
  <c r="GM183" i="4"/>
  <c r="GM182" i="4"/>
  <c r="GM181" i="4"/>
  <c r="GM180" i="4"/>
  <c r="GM179" i="4"/>
  <c r="GM178" i="4"/>
  <c r="GM177" i="4"/>
  <c r="GM176" i="4"/>
  <c r="GM175" i="4"/>
  <c r="GM174" i="4"/>
  <c r="GM173" i="4"/>
  <c r="GM172" i="4"/>
  <c r="GM171" i="4"/>
  <c r="GM170" i="4"/>
  <c r="GM169" i="4"/>
  <c r="GM168" i="4"/>
  <c r="GM167" i="4"/>
  <c r="GM166" i="4"/>
  <c r="GM165" i="4"/>
  <c r="GM164" i="4"/>
  <c r="GM163" i="4"/>
  <c r="GM162" i="4"/>
  <c r="GM161" i="4"/>
  <c r="GM160" i="4"/>
  <c r="GM159" i="4"/>
  <c r="GM158" i="4"/>
  <c r="GM157" i="4"/>
  <c r="GM156" i="4"/>
  <c r="GM155" i="4"/>
  <c r="GM154" i="4"/>
  <c r="GM153" i="4"/>
  <c r="GM152" i="4"/>
  <c r="GM151" i="4"/>
  <c r="GM150" i="4"/>
  <c r="GM149" i="4"/>
  <c r="GM148" i="4"/>
  <c r="GM147" i="4"/>
  <c r="GM146" i="4"/>
  <c r="GM145" i="4"/>
  <c r="GM144" i="4"/>
  <c r="GM143" i="4"/>
  <c r="GM142" i="4"/>
  <c r="GM141" i="4"/>
  <c r="GM140" i="4"/>
  <c r="GM139" i="4"/>
  <c r="GM138" i="4"/>
  <c r="GM137" i="4"/>
  <c r="GM136" i="4"/>
  <c r="GM135" i="4"/>
  <c r="GM134" i="4"/>
  <c r="GM133" i="4"/>
  <c r="GM132" i="4"/>
  <c r="GM131" i="4"/>
  <c r="GM130" i="4"/>
  <c r="GM129" i="4"/>
  <c r="GM128" i="4"/>
  <c r="GM127" i="4"/>
  <c r="GM126" i="4"/>
  <c r="GM125" i="4"/>
  <c r="GM124" i="4"/>
  <c r="GM123" i="4"/>
  <c r="GM122" i="4"/>
  <c r="GM121" i="4"/>
  <c r="GM120" i="4"/>
  <c r="GM119" i="4"/>
  <c r="GM118" i="4"/>
  <c r="GM117" i="4"/>
  <c r="GM116" i="4"/>
  <c r="GM115" i="4"/>
  <c r="GM114" i="4"/>
  <c r="GM113" i="4"/>
  <c r="GM112" i="4"/>
  <c r="GM111" i="4"/>
  <c r="GM110" i="4"/>
  <c r="GM109" i="4"/>
  <c r="GM108" i="4"/>
  <c r="GM107" i="4"/>
  <c r="GM106" i="4"/>
  <c r="GM105" i="4"/>
  <c r="GM104" i="4"/>
  <c r="GM103" i="4"/>
  <c r="GM102" i="4"/>
  <c r="GM101" i="4"/>
  <c r="GM100" i="4"/>
  <c r="GM99" i="4"/>
  <c r="GM98" i="4"/>
  <c r="GM97" i="4"/>
  <c r="GM96" i="4"/>
  <c r="GM95" i="4"/>
  <c r="GM94" i="4"/>
  <c r="GM93" i="4"/>
  <c r="GM92" i="4"/>
  <c r="GM91" i="4"/>
  <c r="GM90" i="4"/>
  <c r="GM89" i="4"/>
  <c r="GM88" i="4"/>
  <c r="GM87" i="4"/>
  <c r="GM86" i="4"/>
  <c r="GM85" i="4"/>
  <c r="GM84" i="4"/>
  <c r="GM83" i="4"/>
  <c r="GM82" i="4"/>
  <c r="GM81" i="4"/>
  <c r="GM80" i="4"/>
  <c r="GM79" i="4"/>
  <c r="GM78" i="4"/>
  <c r="GM77" i="4"/>
  <c r="GM76" i="4"/>
  <c r="GM75" i="4"/>
  <c r="GM74" i="4"/>
  <c r="GM73" i="4"/>
  <c r="GM72" i="4"/>
  <c r="GM71" i="4"/>
  <c r="GM70" i="4"/>
  <c r="GM69" i="4"/>
  <c r="GM68" i="4"/>
  <c r="GM67" i="4"/>
  <c r="GM66" i="4"/>
  <c r="GM65" i="4"/>
  <c r="GM64" i="4"/>
  <c r="GM63" i="4"/>
  <c r="GM62" i="4"/>
  <c r="GM61" i="4"/>
  <c r="GM60" i="4"/>
  <c r="GM59" i="4"/>
  <c r="GM58" i="4"/>
  <c r="GM57" i="4"/>
  <c r="GM56" i="4"/>
  <c r="GM55" i="4"/>
  <c r="GM54" i="4"/>
  <c r="GM53" i="4"/>
  <c r="GM52" i="4"/>
  <c r="GM51" i="4"/>
  <c r="GM50" i="4"/>
  <c r="GM49" i="4"/>
  <c r="GM48" i="4"/>
  <c r="GM47" i="4"/>
  <c r="GM46" i="4"/>
  <c r="GM45" i="4"/>
  <c r="GM44" i="4"/>
  <c r="GM43" i="4"/>
  <c r="GM42" i="4"/>
  <c r="GM41" i="4"/>
  <c r="GM40" i="4"/>
  <c r="GM39" i="4"/>
  <c r="GM38" i="4"/>
  <c r="GM37" i="4"/>
  <c r="GM36" i="4"/>
  <c r="GM35" i="4"/>
  <c r="GM34" i="4"/>
  <c r="GM33" i="4"/>
  <c r="GM32" i="4"/>
  <c r="GM31" i="4"/>
  <c r="GM30" i="4"/>
  <c r="GM29" i="4"/>
  <c r="GM28" i="4"/>
  <c r="GM27" i="4"/>
  <c r="GM26" i="4"/>
  <c r="GM25" i="4"/>
  <c r="GM24" i="4"/>
  <c r="GM23" i="4"/>
  <c r="GM22" i="4"/>
  <c r="GM21" i="4"/>
  <c r="GM20" i="4"/>
  <c r="GM19" i="4"/>
  <c r="GM18" i="4"/>
  <c r="GM17" i="4"/>
  <c r="GM16" i="4"/>
  <c r="GM15" i="4"/>
  <c r="GM14" i="4"/>
  <c r="GM13" i="4"/>
  <c r="GM12" i="4"/>
  <c r="GM11" i="4"/>
  <c r="GM10" i="4"/>
  <c r="GM9" i="4"/>
  <c r="GM8" i="4"/>
  <c r="GM7" i="4"/>
  <c r="GM6" i="4"/>
  <c r="GF217" i="4"/>
  <c r="GF216" i="4"/>
  <c r="GF215" i="4"/>
  <c r="GF214" i="4"/>
  <c r="GF213" i="4"/>
  <c r="GF212" i="4"/>
  <c r="GF211" i="4"/>
  <c r="GF210" i="4"/>
  <c r="GF209" i="4"/>
  <c r="GF208" i="4"/>
  <c r="GF207" i="4"/>
  <c r="GF206" i="4"/>
  <c r="GF205" i="4"/>
  <c r="GF204" i="4"/>
  <c r="GF203" i="4"/>
  <c r="GF202" i="4"/>
  <c r="GF201" i="4"/>
  <c r="GF200" i="4"/>
  <c r="GF199" i="4"/>
  <c r="GF198" i="4"/>
  <c r="GF197" i="4"/>
  <c r="GF196" i="4"/>
  <c r="GF195" i="4"/>
  <c r="GF194" i="4"/>
  <c r="GF193" i="4"/>
  <c r="GF192" i="4"/>
  <c r="GF191" i="4"/>
  <c r="GF190" i="4"/>
  <c r="GF189" i="4"/>
  <c r="GF188" i="4"/>
  <c r="GF187" i="4"/>
  <c r="GF186" i="4"/>
  <c r="GF185" i="4"/>
  <c r="GF184" i="4"/>
  <c r="GF183" i="4"/>
  <c r="GF182" i="4"/>
  <c r="GF181" i="4"/>
  <c r="GF180" i="4"/>
  <c r="GF179" i="4"/>
  <c r="GF178" i="4"/>
  <c r="GF177" i="4"/>
  <c r="GF176" i="4"/>
  <c r="GF175" i="4"/>
  <c r="GF174" i="4"/>
  <c r="GF173" i="4"/>
  <c r="GF172" i="4"/>
  <c r="GF171" i="4"/>
  <c r="GF170" i="4"/>
  <c r="GF169" i="4"/>
  <c r="GF168" i="4"/>
  <c r="GF167" i="4"/>
  <c r="GF166" i="4"/>
  <c r="GF165" i="4"/>
  <c r="GF164" i="4"/>
  <c r="GF163" i="4"/>
  <c r="GF162" i="4"/>
  <c r="GF161" i="4"/>
  <c r="GF160" i="4"/>
  <c r="GF159" i="4"/>
  <c r="GF158" i="4"/>
  <c r="GF157" i="4"/>
  <c r="GF156" i="4"/>
  <c r="GF155" i="4"/>
  <c r="GF154" i="4"/>
  <c r="GF153" i="4"/>
  <c r="GF152" i="4"/>
  <c r="GF151" i="4"/>
  <c r="GF150" i="4"/>
  <c r="GF149" i="4"/>
  <c r="GF148" i="4"/>
  <c r="GF147" i="4"/>
  <c r="GF146" i="4"/>
  <c r="GF145" i="4"/>
  <c r="GF144" i="4"/>
  <c r="GF143" i="4"/>
  <c r="GF142" i="4"/>
  <c r="GF141" i="4"/>
  <c r="GF140" i="4"/>
  <c r="GF139" i="4"/>
  <c r="GF138" i="4"/>
  <c r="GF137" i="4"/>
  <c r="GF136" i="4"/>
  <c r="GF135" i="4"/>
  <c r="GF134" i="4"/>
  <c r="GF133" i="4"/>
  <c r="GF132" i="4"/>
  <c r="GF131" i="4"/>
  <c r="GF130" i="4"/>
  <c r="GF129" i="4"/>
  <c r="GF128" i="4"/>
  <c r="GF127" i="4"/>
  <c r="GF126" i="4"/>
  <c r="GF125" i="4"/>
  <c r="GF124" i="4"/>
  <c r="GF123" i="4"/>
  <c r="GF122" i="4"/>
  <c r="GF121" i="4"/>
  <c r="GF120" i="4"/>
  <c r="GF119" i="4"/>
  <c r="GF118" i="4"/>
  <c r="GF117" i="4"/>
  <c r="GF116" i="4"/>
  <c r="GF115" i="4"/>
  <c r="GF114" i="4"/>
  <c r="GF113" i="4"/>
  <c r="GF112" i="4"/>
  <c r="GF111" i="4"/>
  <c r="GF110" i="4"/>
  <c r="GF109" i="4"/>
  <c r="GF108" i="4"/>
  <c r="GF107" i="4"/>
  <c r="GF106" i="4"/>
  <c r="GF105" i="4"/>
  <c r="GF104" i="4"/>
  <c r="GF103" i="4"/>
  <c r="GF102" i="4"/>
  <c r="GF101" i="4"/>
  <c r="GF100" i="4"/>
  <c r="GF99" i="4"/>
  <c r="GF98" i="4"/>
  <c r="GF97" i="4"/>
  <c r="GF96" i="4"/>
  <c r="GF95" i="4"/>
  <c r="GF94" i="4"/>
  <c r="GF93" i="4"/>
  <c r="GF92" i="4"/>
  <c r="GF91" i="4"/>
  <c r="GF90" i="4"/>
  <c r="GF89" i="4"/>
  <c r="GF88" i="4"/>
  <c r="GF87" i="4"/>
  <c r="GF86" i="4"/>
  <c r="GF85" i="4"/>
  <c r="GF84" i="4"/>
  <c r="GF83" i="4"/>
  <c r="GF82" i="4"/>
  <c r="GF81" i="4"/>
  <c r="GF80" i="4"/>
  <c r="GF79" i="4"/>
  <c r="GF78" i="4"/>
  <c r="GF77" i="4"/>
  <c r="GF76" i="4"/>
  <c r="GF75" i="4"/>
  <c r="GF74" i="4"/>
  <c r="GF73" i="4"/>
  <c r="GF72" i="4"/>
  <c r="GF71" i="4"/>
  <c r="GF70" i="4"/>
  <c r="GF69" i="4"/>
  <c r="GF68" i="4"/>
  <c r="GF67" i="4"/>
  <c r="GF66" i="4"/>
  <c r="GF65" i="4"/>
  <c r="GF64" i="4"/>
  <c r="GF63" i="4"/>
  <c r="GF62" i="4"/>
  <c r="GF61" i="4"/>
  <c r="GF60" i="4"/>
  <c r="GF59" i="4"/>
  <c r="GF58" i="4"/>
  <c r="GF57" i="4"/>
  <c r="GF56" i="4"/>
  <c r="GF55" i="4"/>
  <c r="GF54" i="4"/>
  <c r="GF53" i="4"/>
  <c r="GF52" i="4"/>
  <c r="GF51" i="4"/>
  <c r="GF50" i="4"/>
  <c r="GF49" i="4"/>
  <c r="GF48" i="4"/>
  <c r="GF47" i="4"/>
  <c r="GF46" i="4"/>
  <c r="GF45" i="4"/>
  <c r="GF44" i="4"/>
  <c r="GF43" i="4"/>
  <c r="GF42" i="4"/>
  <c r="GF41" i="4"/>
  <c r="GF40" i="4"/>
  <c r="GF39" i="4"/>
  <c r="GF38" i="4"/>
  <c r="GF37" i="4"/>
  <c r="GF36" i="4"/>
  <c r="GF35" i="4"/>
  <c r="GF34" i="4"/>
  <c r="GF33" i="4"/>
  <c r="GF32" i="4"/>
  <c r="GF31" i="4"/>
  <c r="GF30" i="4"/>
  <c r="GF29" i="4"/>
  <c r="GF28" i="4"/>
  <c r="GF27" i="4"/>
  <c r="GF26" i="4"/>
  <c r="GF25" i="4"/>
  <c r="GF24" i="4"/>
  <c r="GF23" i="4"/>
  <c r="GF22" i="4"/>
  <c r="GF21" i="4"/>
  <c r="GF20" i="4"/>
  <c r="GF19" i="4"/>
  <c r="GF18" i="4"/>
  <c r="GF17" i="4"/>
  <c r="GF16" i="4"/>
  <c r="GF15" i="4"/>
  <c r="GF14" i="4"/>
  <c r="GF13" i="4"/>
  <c r="GF12" i="4"/>
  <c r="GF11" i="4"/>
  <c r="GF10" i="4"/>
  <c r="GF9" i="4"/>
  <c r="GF8" i="4"/>
  <c r="GF7" i="4"/>
  <c r="GF6" i="4"/>
  <c r="FY217" i="4"/>
  <c r="FY216" i="4"/>
  <c r="FY215" i="4"/>
  <c r="FY214" i="4"/>
  <c r="FY213" i="4"/>
  <c r="FY212" i="4"/>
  <c r="FY211" i="4"/>
  <c r="FY210" i="4"/>
  <c r="FY209" i="4"/>
  <c r="FY208" i="4"/>
  <c r="FY207" i="4"/>
  <c r="FY206" i="4"/>
  <c r="FY205" i="4"/>
  <c r="FY204" i="4"/>
  <c r="FY203" i="4"/>
  <c r="FY202" i="4"/>
  <c r="FY201" i="4"/>
  <c r="FY200" i="4"/>
  <c r="FY199" i="4"/>
  <c r="FY198" i="4"/>
  <c r="FY197" i="4"/>
  <c r="FY196" i="4"/>
  <c r="FY195" i="4"/>
  <c r="FY194" i="4"/>
  <c r="FY193" i="4"/>
  <c r="FY192" i="4"/>
  <c r="FY191" i="4"/>
  <c r="FY190" i="4"/>
  <c r="FY189" i="4"/>
  <c r="FY188" i="4"/>
  <c r="FY187" i="4"/>
  <c r="FY186" i="4"/>
  <c r="FY185" i="4"/>
  <c r="FY184" i="4"/>
  <c r="FY183" i="4"/>
  <c r="FY182" i="4"/>
  <c r="FY181" i="4"/>
  <c r="FY180" i="4"/>
  <c r="FY179" i="4"/>
  <c r="FY178" i="4"/>
  <c r="FY177" i="4"/>
  <c r="FY176" i="4"/>
  <c r="FY175" i="4"/>
  <c r="FY174" i="4"/>
  <c r="FY173" i="4"/>
  <c r="FY172" i="4"/>
  <c r="FY171" i="4"/>
  <c r="FY170" i="4"/>
  <c r="FY169" i="4"/>
  <c r="FY168" i="4"/>
  <c r="FY167" i="4"/>
  <c r="FY166" i="4"/>
  <c r="FY165" i="4"/>
  <c r="FY164" i="4"/>
  <c r="FY163" i="4"/>
  <c r="FY162" i="4"/>
  <c r="FY161" i="4"/>
  <c r="FY160" i="4"/>
  <c r="FY159" i="4"/>
  <c r="FY158" i="4"/>
  <c r="FY157" i="4"/>
  <c r="FY156" i="4"/>
  <c r="FY155" i="4"/>
  <c r="FY154" i="4"/>
  <c r="FY153" i="4"/>
  <c r="FY152" i="4"/>
  <c r="FY151" i="4"/>
  <c r="FY150" i="4"/>
  <c r="FY149" i="4"/>
  <c r="FY148" i="4"/>
  <c r="FY147" i="4"/>
  <c r="FY146" i="4"/>
  <c r="FY145" i="4"/>
  <c r="FY144" i="4"/>
  <c r="FY143" i="4"/>
  <c r="FY142" i="4"/>
  <c r="FY141" i="4"/>
  <c r="FY140" i="4"/>
  <c r="FY139" i="4"/>
  <c r="FY138" i="4"/>
  <c r="FY137" i="4"/>
  <c r="FY136" i="4"/>
  <c r="FY135" i="4"/>
  <c r="FY134" i="4"/>
  <c r="FY133" i="4"/>
  <c r="FY132" i="4"/>
  <c r="FY131" i="4"/>
  <c r="FY130" i="4"/>
  <c r="FY129" i="4"/>
  <c r="FY128" i="4"/>
  <c r="FY127" i="4"/>
  <c r="FY126" i="4"/>
  <c r="FY125" i="4"/>
  <c r="FY124" i="4"/>
  <c r="FY123" i="4"/>
  <c r="FY122" i="4"/>
  <c r="FY121" i="4"/>
  <c r="FY120" i="4"/>
  <c r="FY119" i="4"/>
  <c r="FY118" i="4"/>
  <c r="FY117" i="4"/>
  <c r="FY116" i="4"/>
  <c r="FY115" i="4"/>
  <c r="FY114" i="4"/>
  <c r="FY113" i="4"/>
  <c r="FY112" i="4"/>
  <c r="FY111" i="4"/>
  <c r="FY110" i="4"/>
  <c r="FY109" i="4"/>
  <c r="FY108" i="4"/>
  <c r="FY107" i="4"/>
  <c r="FY106" i="4"/>
  <c r="FY105" i="4"/>
  <c r="FY104" i="4"/>
  <c r="FY103" i="4"/>
  <c r="FY102" i="4"/>
  <c r="FY101" i="4"/>
  <c r="FY100" i="4"/>
  <c r="FY99" i="4"/>
  <c r="FY98" i="4"/>
  <c r="FY97" i="4"/>
  <c r="FY96" i="4"/>
  <c r="FY95" i="4"/>
  <c r="FY94" i="4"/>
  <c r="FY93" i="4"/>
  <c r="FY92" i="4"/>
  <c r="FY91" i="4"/>
  <c r="FY90" i="4"/>
  <c r="FY89" i="4"/>
  <c r="FY88" i="4"/>
  <c r="FY87" i="4"/>
  <c r="FY86" i="4"/>
  <c r="FY85" i="4"/>
  <c r="FY84" i="4"/>
  <c r="FY83" i="4"/>
  <c r="FY82" i="4"/>
  <c r="FY81" i="4"/>
  <c r="FY80" i="4"/>
  <c r="FY79" i="4"/>
  <c r="FY78" i="4"/>
  <c r="FY77" i="4"/>
  <c r="FY76" i="4"/>
  <c r="FY75" i="4"/>
  <c r="FY74" i="4"/>
  <c r="FY73" i="4"/>
  <c r="FY72" i="4"/>
  <c r="FY71" i="4"/>
  <c r="FY70" i="4"/>
  <c r="FY69" i="4"/>
  <c r="FY68" i="4"/>
  <c r="FY67" i="4"/>
  <c r="FY66" i="4"/>
  <c r="FY65" i="4"/>
  <c r="FY64" i="4"/>
  <c r="FY63" i="4"/>
  <c r="FY62" i="4"/>
  <c r="FY61" i="4"/>
  <c r="FY60" i="4"/>
  <c r="FY59" i="4"/>
  <c r="FY58" i="4"/>
  <c r="FY57" i="4"/>
  <c r="FY56" i="4"/>
  <c r="FY55" i="4"/>
  <c r="FY54" i="4"/>
  <c r="FY53" i="4"/>
  <c r="FY52" i="4"/>
  <c r="FY51" i="4"/>
  <c r="FY50" i="4"/>
  <c r="FY49" i="4"/>
  <c r="FY48" i="4"/>
  <c r="FY47" i="4"/>
  <c r="FY46" i="4"/>
  <c r="FY45" i="4"/>
  <c r="FY44" i="4"/>
  <c r="FY43" i="4"/>
  <c r="FY42" i="4"/>
  <c r="FY41" i="4"/>
  <c r="FY40" i="4"/>
  <c r="FY39" i="4"/>
  <c r="FY38" i="4"/>
  <c r="FY37" i="4"/>
  <c r="FY36" i="4"/>
  <c r="FY35" i="4"/>
  <c r="FY34" i="4"/>
  <c r="FY33" i="4"/>
  <c r="FY32" i="4"/>
  <c r="FY31" i="4"/>
  <c r="FY30" i="4"/>
  <c r="FY29" i="4"/>
  <c r="FY28" i="4"/>
  <c r="FY27" i="4"/>
  <c r="FY26" i="4"/>
  <c r="FY25" i="4"/>
  <c r="FY24" i="4"/>
  <c r="FY23" i="4"/>
  <c r="FY22" i="4"/>
  <c r="FY21" i="4"/>
  <c r="FY20" i="4"/>
  <c r="FY19" i="4"/>
  <c r="FY18" i="4"/>
  <c r="FY17" i="4"/>
  <c r="FY16" i="4"/>
  <c r="FY15" i="4"/>
  <c r="FY14" i="4"/>
  <c r="FY13" i="4"/>
  <c r="FY12" i="4"/>
  <c r="FY11" i="4"/>
  <c r="FY10" i="4"/>
  <c r="FY9" i="4"/>
  <c r="FY8" i="4"/>
  <c r="FY7" i="4"/>
  <c r="FY6" i="4"/>
  <c r="FR217" i="4"/>
  <c r="FR216" i="4"/>
  <c r="FR215" i="4"/>
  <c r="FR214" i="4"/>
  <c r="FR213" i="4"/>
  <c r="FR212" i="4"/>
  <c r="FR211" i="4"/>
  <c r="FR210" i="4"/>
  <c r="FR209" i="4"/>
  <c r="FR208" i="4"/>
  <c r="FR207" i="4"/>
  <c r="FR206" i="4"/>
  <c r="FR205" i="4"/>
  <c r="FR204" i="4"/>
  <c r="FR203" i="4"/>
  <c r="FR202" i="4"/>
  <c r="FR201" i="4"/>
  <c r="FR200" i="4"/>
  <c r="FR199" i="4"/>
  <c r="FR198" i="4"/>
  <c r="FR197" i="4"/>
  <c r="FR196" i="4"/>
  <c r="FR195" i="4"/>
  <c r="FR194" i="4"/>
  <c r="FR193" i="4"/>
  <c r="FR192" i="4"/>
  <c r="FR191" i="4"/>
  <c r="FR190" i="4"/>
  <c r="FR189" i="4"/>
  <c r="FR188" i="4"/>
  <c r="FR187" i="4"/>
  <c r="FR186" i="4"/>
  <c r="FR185" i="4"/>
  <c r="FR184" i="4"/>
  <c r="FR183" i="4"/>
  <c r="FR182" i="4"/>
  <c r="FR181" i="4"/>
  <c r="FR180" i="4"/>
  <c r="FR179" i="4"/>
  <c r="FR178" i="4"/>
  <c r="FR177" i="4"/>
  <c r="FR176" i="4"/>
  <c r="FR175" i="4"/>
  <c r="FR174" i="4"/>
  <c r="FR173" i="4"/>
  <c r="FR172" i="4"/>
  <c r="FR171" i="4"/>
  <c r="FR170" i="4"/>
  <c r="FR169" i="4"/>
  <c r="FR168" i="4"/>
  <c r="FR167" i="4"/>
  <c r="FR166" i="4"/>
  <c r="FR165" i="4"/>
  <c r="FR164" i="4"/>
  <c r="FR163" i="4"/>
  <c r="FR162" i="4"/>
  <c r="FR161" i="4"/>
  <c r="FR160" i="4"/>
  <c r="FR159" i="4"/>
  <c r="FR158" i="4"/>
  <c r="FR157" i="4"/>
  <c r="FR156" i="4"/>
  <c r="FR155" i="4"/>
  <c r="FR154" i="4"/>
  <c r="FR153" i="4"/>
  <c r="FR152" i="4"/>
  <c r="FR151" i="4"/>
  <c r="FR150" i="4"/>
  <c r="FR149" i="4"/>
  <c r="FR148" i="4"/>
  <c r="FR147" i="4"/>
  <c r="FR146" i="4"/>
  <c r="FR145" i="4"/>
  <c r="FR144" i="4"/>
  <c r="FR143" i="4"/>
  <c r="FR142" i="4"/>
  <c r="FR141" i="4"/>
  <c r="FR140" i="4"/>
  <c r="FR139" i="4"/>
  <c r="FR138" i="4"/>
  <c r="FR137" i="4"/>
  <c r="FR136" i="4"/>
  <c r="FR135" i="4"/>
  <c r="FR134" i="4"/>
  <c r="FR133" i="4"/>
  <c r="FR132" i="4"/>
  <c r="FR131" i="4"/>
  <c r="FR130" i="4"/>
  <c r="FR129" i="4"/>
  <c r="FR128" i="4"/>
  <c r="FR127" i="4"/>
  <c r="FR126" i="4"/>
  <c r="FR125" i="4"/>
  <c r="FR124" i="4"/>
  <c r="FR123" i="4"/>
  <c r="FR122" i="4"/>
  <c r="FR121" i="4"/>
  <c r="FR120" i="4"/>
  <c r="FR119" i="4"/>
  <c r="FR118" i="4"/>
  <c r="FR117" i="4"/>
  <c r="FR116" i="4"/>
  <c r="FR115" i="4"/>
  <c r="FR114" i="4"/>
  <c r="FR113" i="4"/>
  <c r="FR112" i="4"/>
  <c r="FR111" i="4"/>
  <c r="FR110" i="4"/>
  <c r="FR109" i="4"/>
  <c r="FR108" i="4"/>
  <c r="FR107" i="4"/>
  <c r="FR106" i="4"/>
  <c r="FR105" i="4"/>
  <c r="FR104" i="4"/>
  <c r="FR103" i="4"/>
  <c r="FR102" i="4"/>
  <c r="FR101" i="4"/>
  <c r="FR100" i="4"/>
  <c r="FR99" i="4"/>
  <c r="FR98" i="4"/>
  <c r="FR97" i="4"/>
  <c r="FR96" i="4"/>
  <c r="FR95" i="4"/>
  <c r="FR94" i="4"/>
  <c r="FR93" i="4"/>
  <c r="FR92" i="4"/>
  <c r="FR91" i="4"/>
  <c r="FR90" i="4"/>
  <c r="FR89" i="4"/>
  <c r="FR88" i="4"/>
  <c r="FR87" i="4"/>
  <c r="FR86" i="4"/>
  <c r="FR85" i="4"/>
  <c r="FR84" i="4"/>
  <c r="FR83" i="4"/>
  <c r="FR82" i="4"/>
  <c r="FR81" i="4"/>
  <c r="FR80" i="4"/>
  <c r="FR79" i="4"/>
  <c r="FR78" i="4"/>
  <c r="FR77" i="4"/>
  <c r="FR76" i="4"/>
  <c r="FR75" i="4"/>
  <c r="FR74" i="4"/>
  <c r="FR73" i="4"/>
  <c r="FR72" i="4"/>
  <c r="FR71" i="4"/>
  <c r="FR70" i="4"/>
  <c r="FR69" i="4"/>
  <c r="FR68" i="4"/>
  <c r="FR67" i="4"/>
  <c r="FR66" i="4"/>
  <c r="FR65" i="4"/>
  <c r="FR64" i="4"/>
  <c r="FR63" i="4"/>
  <c r="FR62" i="4"/>
  <c r="FR61" i="4"/>
  <c r="FR60" i="4"/>
  <c r="FR59" i="4"/>
  <c r="FR58" i="4"/>
  <c r="FR57" i="4"/>
  <c r="FR56" i="4"/>
  <c r="FR55" i="4"/>
  <c r="FR54" i="4"/>
  <c r="FR53" i="4"/>
  <c r="FR52" i="4"/>
  <c r="FR51" i="4"/>
  <c r="FR50" i="4"/>
  <c r="FR49" i="4"/>
  <c r="FR48" i="4"/>
  <c r="FR47" i="4"/>
  <c r="FR46" i="4"/>
  <c r="FR45" i="4"/>
  <c r="FR44" i="4"/>
  <c r="FR43" i="4"/>
  <c r="FR42" i="4"/>
  <c r="FR41" i="4"/>
  <c r="FR40" i="4"/>
  <c r="FR39" i="4"/>
  <c r="FR38" i="4"/>
  <c r="FR37" i="4"/>
  <c r="FR36" i="4"/>
  <c r="FR35" i="4"/>
  <c r="FR34" i="4"/>
  <c r="FR33" i="4"/>
  <c r="FR32" i="4"/>
  <c r="FR31" i="4"/>
  <c r="FR30" i="4"/>
  <c r="FR29" i="4"/>
  <c r="FR28" i="4"/>
  <c r="FR27" i="4"/>
  <c r="FR26" i="4"/>
  <c r="FR25" i="4"/>
  <c r="FR24" i="4"/>
  <c r="FR23" i="4"/>
  <c r="FR22" i="4"/>
  <c r="FR21" i="4"/>
  <c r="FR20" i="4"/>
  <c r="FR19" i="4"/>
  <c r="FR18" i="4"/>
  <c r="FR17" i="4"/>
  <c r="FR16" i="4"/>
  <c r="FR15" i="4"/>
  <c r="FR14" i="4"/>
  <c r="FR13" i="4"/>
  <c r="FR12" i="4"/>
  <c r="FR11" i="4"/>
  <c r="FR10" i="4"/>
  <c r="FR9" i="4"/>
  <c r="FR8" i="4"/>
  <c r="FR7" i="4"/>
  <c r="FR6" i="4"/>
  <c r="FK217" i="4"/>
  <c r="FK216" i="4"/>
  <c r="FK215" i="4"/>
  <c r="FK214" i="4"/>
  <c r="FK213" i="4"/>
  <c r="FK212" i="4"/>
  <c r="FK211" i="4"/>
  <c r="FK210" i="4"/>
  <c r="FK209" i="4"/>
  <c r="FK208" i="4"/>
  <c r="FK207" i="4"/>
  <c r="FK206" i="4"/>
  <c r="FK205" i="4"/>
  <c r="FK204" i="4"/>
  <c r="FK203" i="4"/>
  <c r="FK202" i="4"/>
  <c r="FK201" i="4"/>
  <c r="FK200" i="4"/>
  <c r="FK199" i="4"/>
  <c r="FK198" i="4"/>
  <c r="FK197" i="4"/>
  <c r="FK196" i="4"/>
  <c r="FK195" i="4"/>
  <c r="FK194" i="4"/>
  <c r="FK193" i="4"/>
  <c r="FK192" i="4"/>
  <c r="FK191" i="4"/>
  <c r="FK190" i="4"/>
  <c r="FK189" i="4"/>
  <c r="FK188" i="4"/>
  <c r="FK187" i="4"/>
  <c r="FK186" i="4"/>
  <c r="FK185" i="4"/>
  <c r="FK184" i="4"/>
  <c r="FK183" i="4"/>
  <c r="FK182" i="4"/>
  <c r="FK181" i="4"/>
  <c r="FK180" i="4"/>
  <c r="FK179" i="4"/>
  <c r="FK178" i="4"/>
  <c r="FK177" i="4"/>
  <c r="FK176" i="4"/>
  <c r="FK175" i="4"/>
  <c r="FK174" i="4"/>
  <c r="FK173" i="4"/>
  <c r="FK172" i="4"/>
  <c r="FK171" i="4"/>
  <c r="FK170" i="4"/>
  <c r="FK169" i="4"/>
  <c r="FK168" i="4"/>
  <c r="FK167" i="4"/>
  <c r="FK166" i="4"/>
  <c r="FK165" i="4"/>
  <c r="FK164" i="4"/>
  <c r="FK163" i="4"/>
  <c r="FK162" i="4"/>
  <c r="FK161" i="4"/>
  <c r="FK160" i="4"/>
  <c r="FK159" i="4"/>
  <c r="FK158" i="4"/>
  <c r="FK157" i="4"/>
  <c r="FK156" i="4"/>
  <c r="FK155" i="4"/>
  <c r="FK154" i="4"/>
  <c r="FK153" i="4"/>
  <c r="FK152" i="4"/>
  <c r="FK151" i="4"/>
  <c r="FK150" i="4"/>
  <c r="FK149" i="4"/>
  <c r="FK148" i="4"/>
  <c r="FK147" i="4"/>
  <c r="FK146" i="4"/>
  <c r="FK145" i="4"/>
  <c r="FK144" i="4"/>
  <c r="FK143" i="4"/>
  <c r="FK142" i="4"/>
  <c r="FK141" i="4"/>
  <c r="FK140" i="4"/>
  <c r="FK139" i="4"/>
  <c r="FK138" i="4"/>
  <c r="FK137" i="4"/>
  <c r="FK136" i="4"/>
  <c r="FK135" i="4"/>
  <c r="FK134" i="4"/>
  <c r="FK133" i="4"/>
  <c r="FK132" i="4"/>
  <c r="FK131" i="4"/>
  <c r="FK130" i="4"/>
  <c r="FK129" i="4"/>
  <c r="FK128" i="4"/>
  <c r="FK127" i="4"/>
  <c r="FK126" i="4"/>
  <c r="FK125" i="4"/>
  <c r="FK124" i="4"/>
  <c r="FK123" i="4"/>
  <c r="FK122" i="4"/>
  <c r="FK121" i="4"/>
  <c r="FK120" i="4"/>
  <c r="FK119" i="4"/>
  <c r="FK118" i="4"/>
  <c r="FK117" i="4"/>
  <c r="FK116" i="4"/>
  <c r="FK115" i="4"/>
  <c r="FK114" i="4"/>
  <c r="FK113" i="4"/>
  <c r="FK112" i="4"/>
  <c r="FK111" i="4"/>
  <c r="FK110" i="4"/>
  <c r="FK109" i="4"/>
  <c r="FK108" i="4"/>
  <c r="FK107" i="4"/>
  <c r="FK106" i="4"/>
  <c r="FK105" i="4"/>
  <c r="FK104" i="4"/>
  <c r="FK103" i="4"/>
  <c r="FK102" i="4"/>
  <c r="FK101" i="4"/>
  <c r="FK100" i="4"/>
  <c r="FK99" i="4"/>
  <c r="FK98" i="4"/>
  <c r="FK97" i="4"/>
  <c r="FK96" i="4"/>
  <c r="FK95" i="4"/>
  <c r="FK94" i="4"/>
  <c r="FK93" i="4"/>
  <c r="FK92" i="4"/>
  <c r="FK91" i="4"/>
  <c r="FK90" i="4"/>
  <c r="FK89" i="4"/>
  <c r="FK88" i="4"/>
  <c r="FK87" i="4"/>
  <c r="FK86" i="4"/>
  <c r="FK85" i="4"/>
  <c r="FK84" i="4"/>
  <c r="FK83" i="4"/>
  <c r="FK82" i="4"/>
  <c r="FK81" i="4"/>
  <c r="FK80" i="4"/>
  <c r="FK79" i="4"/>
  <c r="FK78" i="4"/>
  <c r="FK77" i="4"/>
  <c r="FK76" i="4"/>
  <c r="FK75" i="4"/>
  <c r="FK74" i="4"/>
  <c r="FK73" i="4"/>
  <c r="FK72" i="4"/>
  <c r="FK71" i="4"/>
  <c r="FK70" i="4"/>
  <c r="FK69" i="4"/>
  <c r="FK68" i="4"/>
  <c r="FK67" i="4"/>
  <c r="FK66" i="4"/>
  <c r="FK65" i="4"/>
  <c r="FK64" i="4"/>
  <c r="FK63" i="4"/>
  <c r="FK62" i="4"/>
  <c r="FK61" i="4"/>
  <c r="FK60" i="4"/>
  <c r="FK59" i="4"/>
  <c r="FK58" i="4"/>
  <c r="FK57" i="4"/>
  <c r="FK56" i="4"/>
  <c r="FK55" i="4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K32" i="4"/>
  <c r="FK31" i="4"/>
  <c r="FK30" i="4"/>
  <c r="FK29" i="4"/>
  <c r="FK28" i="4"/>
  <c r="FK27" i="4"/>
  <c r="FK26" i="4"/>
  <c r="FK25" i="4"/>
  <c r="FK24" i="4"/>
  <c r="FK23" i="4"/>
  <c r="FK22" i="4"/>
  <c r="FK21" i="4"/>
  <c r="FK20" i="4"/>
  <c r="FK19" i="4"/>
  <c r="FK18" i="4"/>
  <c r="FK17" i="4"/>
  <c r="FK16" i="4"/>
  <c r="FK15" i="4"/>
  <c r="FK14" i="4"/>
  <c r="FK13" i="4"/>
  <c r="FK12" i="4"/>
  <c r="FK11" i="4"/>
  <c r="FK10" i="4"/>
  <c r="FK9" i="4"/>
  <c r="FK8" i="4"/>
  <c r="FK7" i="4"/>
  <c r="FK6" i="4"/>
  <c r="FD217" i="4"/>
  <c r="FD216" i="4"/>
  <c r="FD215" i="4"/>
  <c r="FD214" i="4"/>
  <c r="FD213" i="4"/>
  <c r="FD212" i="4"/>
  <c r="FD211" i="4"/>
  <c r="FD210" i="4"/>
  <c r="FD209" i="4"/>
  <c r="FD208" i="4"/>
  <c r="FD207" i="4"/>
  <c r="FD206" i="4"/>
  <c r="FD205" i="4"/>
  <c r="FD204" i="4"/>
  <c r="FD203" i="4"/>
  <c r="FD202" i="4"/>
  <c r="FD201" i="4"/>
  <c r="FD200" i="4"/>
  <c r="FD199" i="4"/>
  <c r="FD198" i="4"/>
  <c r="FD197" i="4"/>
  <c r="FD196" i="4"/>
  <c r="FD195" i="4"/>
  <c r="FD194" i="4"/>
  <c r="FD193" i="4"/>
  <c r="FD192" i="4"/>
  <c r="FD191" i="4"/>
  <c r="FD190" i="4"/>
  <c r="FD189" i="4"/>
  <c r="FD188" i="4"/>
  <c r="FD187" i="4"/>
  <c r="FD186" i="4"/>
  <c r="FD185" i="4"/>
  <c r="FD184" i="4"/>
  <c r="FD183" i="4"/>
  <c r="FD182" i="4"/>
  <c r="FD181" i="4"/>
  <c r="FD180" i="4"/>
  <c r="FD179" i="4"/>
  <c r="FD178" i="4"/>
  <c r="FD177" i="4"/>
  <c r="FD176" i="4"/>
  <c r="FD175" i="4"/>
  <c r="FD174" i="4"/>
  <c r="FD173" i="4"/>
  <c r="FD172" i="4"/>
  <c r="FD171" i="4"/>
  <c r="FD170" i="4"/>
  <c r="FD169" i="4"/>
  <c r="FD168" i="4"/>
  <c r="FD167" i="4"/>
  <c r="FD166" i="4"/>
  <c r="FD165" i="4"/>
  <c r="FD164" i="4"/>
  <c r="FD163" i="4"/>
  <c r="FD162" i="4"/>
  <c r="FD161" i="4"/>
  <c r="FD160" i="4"/>
  <c r="FD159" i="4"/>
  <c r="FD158" i="4"/>
  <c r="FD157" i="4"/>
  <c r="FD156" i="4"/>
  <c r="FD155" i="4"/>
  <c r="FD154" i="4"/>
  <c r="FD153" i="4"/>
  <c r="FD152" i="4"/>
  <c r="FD151" i="4"/>
  <c r="FD150" i="4"/>
  <c r="FD149" i="4"/>
  <c r="FD148" i="4"/>
  <c r="FD147" i="4"/>
  <c r="FD146" i="4"/>
  <c r="FD145" i="4"/>
  <c r="FD144" i="4"/>
  <c r="FD143" i="4"/>
  <c r="FD142" i="4"/>
  <c r="FD141" i="4"/>
  <c r="FD140" i="4"/>
  <c r="FD139" i="4"/>
  <c r="FD138" i="4"/>
  <c r="FD137" i="4"/>
  <c r="FD136" i="4"/>
  <c r="FD135" i="4"/>
  <c r="FD134" i="4"/>
  <c r="FD133" i="4"/>
  <c r="FD132" i="4"/>
  <c r="FD131" i="4"/>
  <c r="FD130" i="4"/>
  <c r="FD129" i="4"/>
  <c r="FD128" i="4"/>
  <c r="FD127" i="4"/>
  <c r="FD126" i="4"/>
  <c r="FD125" i="4"/>
  <c r="FD124" i="4"/>
  <c r="FD123" i="4"/>
  <c r="FD122" i="4"/>
  <c r="FD121" i="4"/>
  <c r="FD120" i="4"/>
  <c r="FD119" i="4"/>
  <c r="FD118" i="4"/>
  <c r="FD117" i="4"/>
  <c r="FD116" i="4"/>
  <c r="FD115" i="4"/>
  <c r="FD114" i="4"/>
  <c r="FD113" i="4"/>
  <c r="FD112" i="4"/>
  <c r="FD111" i="4"/>
  <c r="FD110" i="4"/>
  <c r="FD109" i="4"/>
  <c r="FD108" i="4"/>
  <c r="FD107" i="4"/>
  <c r="FD106" i="4"/>
  <c r="FD105" i="4"/>
  <c r="FD104" i="4"/>
  <c r="FD103" i="4"/>
  <c r="FD102" i="4"/>
  <c r="FD101" i="4"/>
  <c r="FD100" i="4"/>
  <c r="FD99" i="4"/>
  <c r="FD98" i="4"/>
  <c r="FD97" i="4"/>
  <c r="FD96" i="4"/>
  <c r="FD95" i="4"/>
  <c r="FD94" i="4"/>
  <c r="FD93" i="4"/>
  <c r="FD92" i="4"/>
  <c r="FD91" i="4"/>
  <c r="FD90" i="4"/>
  <c r="FD89" i="4"/>
  <c r="FD88" i="4"/>
  <c r="FD87" i="4"/>
  <c r="FD86" i="4"/>
  <c r="FD85" i="4"/>
  <c r="FD84" i="4"/>
  <c r="FD83" i="4"/>
  <c r="FD82" i="4"/>
  <c r="FD81" i="4"/>
  <c r="FD80" i="4"/>
  <c r="FD79" i="4"/>
  <c r="FD78" i="4"/>
  <c r="FD77" i="4"/>
  <c r="FD76" i="4"/>
  <c r="FD75" i="4"/>
  <c r="FD74" i="4"/>
  <c r="FD73" i="4"/>
  <c r="FD72" i="4"/>
  <c r="FD71" i="4"/>
  <c r="FD70" i="4"/>
  <c r="FD69" i="4"/>
  <c r="FD68" i="4"/>
  <c r="FD67" i="4"/>
  <c r="FD66" i="4"/>
  <c r="FD65" i="4"/>
  <c r="FD64" i="4"/>
  <c r="FD63" i="4"/>
  <c r="FD62" i="4"/>
  <c r="FD61" i="4"/>
  <c r="FD60" i="4"/>
  <c r="FD59" i="4"/>
  <c r="FD58" i="4"/>
  <c r="FD57" i="4"/>
  <c r="FD56" i="4"/>
  <c r="FD55" i="4"/>
  <c r="FD54" i="4"/>
  <c r="FD53" i="4"/>
  <c r="FD52" i="4"/>
  <c r="FD51" i="4"/>
  <c r="FD50" i="4"/>
  <c r="FD49" i="4"/>
  <c r="FD48" i="4"/>
  <c r="FD47" i="4"/>
  <c r="FD46" i="4"/>
  <c r="FD45" i="4"/>
  <c r="FD44" i="4"/>
  <c r="FD43" i="4"/>
  <c r="FD42" i="4"/>
  <c r="FD41" i="4"/>
  <c r="FD40" i="4"/>
  <c r="FD39" i="4"/>
  <c r="FD38" i="4"/>
  <c r="FD37" i="4"/>
  <c r="FD36" i="4"/>
  <c r="FD35" i="4"/>
  <c r="FD34" i="4"/>
  <c r="FD33" i="4"/>
  <c r="FD32" i="4"/>
  <c r="FD31" i="4"/>
  <c r="FD30" i="4"/>
  <c r="FD29" i="4"/>
  <c r="FD28" i="4"/>
  <c r="FD27" i="4"/>
  <c r="FD26" i="4"/>
  <c r="FD25" i="4"/>
  <c r="FD24" i="4"/>
  <c r="FD23" i="4"/>
  <c r="FD22" i="4"/>
  <c r="FD21" i="4"/>
  <c r="FD20" i="4"/>
  <c r="FD19" i="4"/>
  <c r="FD18" i="4"/>
  <c r="FD17" i="4"/>
  <c r="FD16" i="4"/>
  <c r="FD15" i="4"/>
  <c r="FD14" i="4"/>
  <c r="FD13" i="4"/>
  <c r="FD12" i="4"/>
  <c r="FD11" i="4"/>
  <c r="FD10" i="4"/>
  <c r="FD9" i="4"/>
  <c r="FD8" i="4"/>
  <c r="FD7" i="4"/>
  <c r="FD6" i="4"/>
  <c r="EW217" i="4"/>
  <c r="EW216" i="4"/>
  <c r="EW215" i="4"/>
  <c r="EW214" i="4"/>
  <c r="EW213" i="4"/>
  <c r="EW212" i="4"/>
  <c r="EW211" i="4"/>
  <c r="EW210" i="4"/>
  <c r="EW209" i="4"/>
  <c r="EW208" i="4"/>
  <c r="EW207" i="4"/>
  <c r="EW206" i="4"/>
  <c r="EW205" i="4"/>
  <c r="EW204" i="4"/>
  <c r="EW203" i="4"/>
  <c r="EW202" i="4"/>
  <c r="EW201" i="4"/>
  <c r="EW200" i="4"/>
  <c r="EW199" i="4"/>
  <c r="EW198" i="4"/>
  <c r="EW197" i="4"/>
  <c r="EW196" i="4"/>
  <c r="EW195" i="4"/>
  <c r="EW194" i="4"/>
  <c r="EW193" i="4"/>
  <c r="EW192" i="4"/>
  <c r="EW191" i="4"/>
  <c r="EW190" i="4"/>
  <c r="EW189" i="4"/>
  <c r="EW188" i="4"/>
  <c r="EW187" i="4"/>
  <c r="EW186" i="4"/>
  <c r="EW185" i="4"/>
  <c r="EW184" i="4"/>
  <c r="EW183" i="4"/>
  <c r="EW182" i="4"/>
  <c r="EW181" i="4"/>
  <c r="EW180" i="4"/>
  <c r="EW179" i="4"/>
  <c r="EW178" i="4"/>
  <c r="EW177" i="4"/>
  <c r="EW176" i="4"/>
  <c r="EW175" i="4"/>
  <c r="EW174" i="4"/>
  <c r="EW173" i="4"/>
  <c r="EW172" i="4"/>
  <c r="EW171" i="4"/>
  <c r="EW170" i="4"/>
  <c r="EW169" i="4"/>
  <c r="EW168" i="4"/>
  <c r="EW167" i="4"/>
  <c r="EW166" i="4"/>
  <c r="EW165" i="4"/>
  <c r="EW164" i="4"/>
  <c r="EW163" i="4"/>
  <c r="EW162" i="4"/>
  <c r="EW161" i="4"/>
  <c r="EW160" i="4"/>
  <c r="EW159" i="4"/>
  <c r="EW158" i="4"/>
  <c r="EW157" i="4"/>
  <c r="EW156" i="4"/>
  <c r="EW155" i="4"/>
  <c r="EW154" i="4"/>
  <c r="EW153" i="4"/>
  <c r="EW152" i="4"/>
  <c r="EW151" i="4"/>
  <c r="EW150" i="4"/>
  <c r="EW149" i="4"/>
  <c r="EW148" i="4"/>
  <c r="EW147" i="4"/>
  <c r="EW146" i="4"/>
  <c r="EW145" i="4"/>
  <c r="EW144" i="4"/>
  <c r="EW143" i="4"/>
  <c r="EW142" i="4"/>
  <c r="EW141" i="4"/>
  <c r="EW140" i="4"/>
  <c r="EW139" i="4"/>
  <c r="EW138" i="4"/>
  <c r="EW137" i="4"/>
  <c r="EW136" i="4"/>
  <c r="EW135" i="4"/>
  <c r="EW134" i="4"/>
  <c r="EW133" i="4"/>
  <c r="EW132" i="4"/>
  <c r="EW131" i="4"/>
  <c r="EW130" i="4"/>
  <c r="EW129" i="4"/>
  <c r="EW128" i="4"/>
  <c r="EW127" i="4"/>
  <c r="EW126" i="4"/>
  <c r="EW125" i="4"/>
  <c r="EW124" i="4"/>
  <c r="EW123" i="4"/>
  <c r="EW122" i="4"/>
  <c r="EW121" i="4"/>
  <c r="EW120" i="4"/>
  <c r="EW119" i="4"/>
  <c r="EW118" i="4"/>
  <c r="EW117" i="4"/>
  <c r="EW116" i="4"/>
  <c r="EW115" i="4"/>
  <c r="EW114" i="4"/>
  <c r="EW113" i="4"/>
  <c r="EW112" i="4"/>
  <c r="EW111" i="4"/>
  <c r="EW110" i="4"/>
  <c r="EW109" i="4"/>
  <c r="EW108" i="4"/>
  <c r="EW107" i="4"/>
  <c r="EW106" i="4"/>
  <c r="EW105" i="4"/>
  <c r="EW104" i="4"/>
  <c r="EW103" i="4"/>
  <c r="EW102" i="4"/>
  <c r="EW101" i="4"/>
  <c r="EW100" i="4"/>
  <c r="EW99" i="4"/>
  <c r="EW98" i="4"/>
  <c r="EW97" i="4"/>
  <c r="EW96" i="4"/>
  <c r="EW95" i="4"/>
  <c r="EW94" i="4"/>
  <c r="EW93" i="4"/>
  <c r="EW92" i="4"/>
  <c r="EW91" i="4"/>
  <c r="EW90" i="4"/>
  <c r="EW89" i="4"/>
  <c r="EW88" i="4"/>
  <c r="EW87" i="4"/>
  <c r="EW86" i="4"/>
  <c r="EW85" i="4"/>
  <c r="EW84" i="4"/>
  <c r="EW83" i="4"/>
  <c r="EW82" i="4"/>
  <c r="EW81" i="4"/>
  <c r="EW80" i="4"/>
  <c r="EW79" i="4"/>
  <c r="EW78" i="4"/>
  <c r="EW77" i="4"/>
  <c r="EW76" i="4"/>
  <c r="EW75" i="4"/>
  <c r="EW74" i="4"/>
  <c r="EW73" i="4"/>
  <c r="EW72" i="4"/>
  <c r="EW71" i="4"/>
  <c r="EW70" i="4"/>
  <c r="EW69" i="4"/>
  <c r="EW68" i="4"/>
  <c r="EW67" i="4"/>
  <c r="EW66" i="4"/>
  <c r="EW65" i="4"/>
  <c r="EW64" i="4"/>
  <c r="EW63" i="4"/>
  <c r="EW62" i="4"/>
  <c r="EW61" i="4"/>
  <c r="EW60" i="4"/>
  <c r="EW59" i="4"/>
  <c r="EW58" i="4"/>
  <c r="EW57" i="4"/>
  <c r="EW56" i="4"/>
  <c r="EW55" i="4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W32" i="4"/>
  <c r="EW31" i="4"/>
  <c r="EW30" i="4"/>
  <c r="EW29" i="4"/>
  <c r="EW28" i="4"/>
  <c r="EW27" i="4"/>
  <c r="EW26" i="4"/>
  <c r="EW25" i="4"/>
  <c r="EW24" i="4"/>
  <c r="EW23" i="4"/>
  <c r="EW22" i="4"/>
  <c r="EW21" i="4"/>
  <c r="EW20" i="4"/>
  <c r="EW19" i="4"/>
  <c r="EW18" i="4"/>
  <c r="EW17" i="4"/>
  <c r="EW16" i="4"/>
  <c r="EW15" i="4"/>
  <c r="EW14" i="4"/>
  <c r="EW13" i="4"/>
  <c r="EW12" i="4"/>
  <c r="EW11" i="4"/>
  <c r="EW10" i="4"/>
  <c r="EW9" i="4"/>
  <c r="EW8" i="4"/>
  <c r="EW7" i="4"/>
  <c r="EW6" i="4"/>
  <c r="EP217" i="4"/>
  <c r="EP216" i="4"/>
  <c r="EP215" i="4"/>
  <c r="EP214" i="4"/>
  <c r="EP213" i="4"/>
  <c r="EP212" i="4"/>
  <c r="EP211" i="4"/>
  <c r="EP210" i="4"/>
  <c r="EP209" i="4"/>
  <c r="EP208" i="4"/>
  <c r="EP207" i="4"/>
  <c r="EP206" i="4"/>
  <c r="EP205" i="4"/>
  <c r="EP204" i="4"/>
  <c r="EP203" i="4"/>
  <c r="EP202" i="4"/>
  <c r="EP201" i="4"/>
  <c r="EP200" i="4"/>
  <c r="EP199" i="4"/>
  <c r="EP198" i="4"/>
  <c r="EP197" i="4"/>
  <c r="EP196" i="4"/>
  <c r="EP195" i="4"/>
  <c r="EP194" i="4"/>
  <c r="EP193" i="4"/>
  <c r="EP192" i="4"/>
  <c r="EP191" i="4"/>
  <c r="EP190" i="4"/>
  <c r="EP189" i="4"/>
  <c r="EP188" i="4"/>
  <c r="EP187" i="4"/>
  <c r="EP186" i="4"/>
  <c r="EP185" i="4"/>
  <c r="EP184" i="4"/>
  <c r="EP183" i="4"/>
  <c r="EP182" i="4"/>
  <c r="EP181" i="4"/>
  <c r="EP180" i="4"/>
  <c r="EP179" i="4"/>
  <c r="EP178" i="4"/>
  <c r="EP177" i="4"/>
  <c r="EP176" i="4"/>
  <c r="EP175" i="4"/>
  <c r="EP174" i="4"/>
  <c r="EP173" i="4"/>
  <c r="EP172" i="4"/>
  <c r="EP171" i="4"/>
  <c r="EP170" i="4"/>
  <c r="EP169" i="4"/>
  <c r="EP168" i="4"/>
  <c r="EP167" i="4"/>
  <c r="EP166" i="4"/>
  <c r="EP165" i="4"/>
  <c r="EP164" i="4"/>
  <c r="EP163" i="4"/>
  <c r="EP162" i="4"/>
  <c r="EP161" i="4"/>
  <c r="EP160" i="4"/>
  <c r="EP159" i="4"/>
  <c r="EP158" i="4"/>
  <c r="EP157" i="4"/>
  <c r="EP156" i="4"/>
  <c r="EP155" i="4"/>
  <c r="EP154" i="4"/>
  <c r="EP153" i="4"/>
  <c r="EP152" i="4"/>
  <c r="EP151" i="4"/>
  <c r="EP150" i="4"/>
  <c r="EP149" i="4"/>
  <c r="EP148" i="4"/>
  <c r="EP147" i="4"/>
  <c r="EP146" i="4"/>
  <c r="EP145" i="4"/>
  <c r="EP144" i="4"/>
  <c r="EP143" i="4"/>
  <c r="EP142" i="4"/>
  <c r="EP141" i="4"/>
  <c r="EP140" i="4"/>
  <c r="EP139" i="4"/>
  <c r="EP138" i="4"/>
  <c r="EP137" i="4"/>
  <c r="EP136" i="4"/>
  <c r="EP135" i="4"/>
  <c r="EP134" i="4"/>
  <c r="EP133" i="4"/>
  <c r="EP132" i="4"/>
  <c r="EP131" i="4"/>
  <c r="EP130" i="4"/>
  <c r="EP129" i="4"/>
  <c r="EP128" i="4"/>
  <c r="EP127" i="4"/>
  <c r="EP126" i="4"/>
  <c r="EP125" i="4"/>
  <c r="EP124" i="4"/>
  <c r="EP123" i="4"/>
  <c r="EP122" i="4"/>
  <c r="EP121" i="4"/>
  <c r="EP120" i="4"/>
  <c r="EP119" i="4"/>
  <c r="EP118" i="4"/>
  <c r="EP117" i="4"/>
  <c r="EP116" i="4"/>
  <c r="EP115" i="4"/>
  <c r="EP114" i="4"/>
  <c r="EP113" i="4"/>
  <c r="EP112" i="4"/>
  <c r="EP111" i="4"/>
  <c r="EP110" i="4"/>
  <c r="EP109" i="4"/>
  <c r="EP108" i="4"/>
  <c r="EP107" i="4"/>
  <c r="EP106" i="4"/>
  <c r="EP105" i="4"/>
  <c r="EP104" i="4"/>
  <c r="EP103" i="4"/>
  <c r="EP102" i="4"/>
  <c r="EP101" i="4"/>
  <c r="EP100" i="4"/>
  <c r="EP99" i="4"/>
  <c r="EP98" i="4"/>
  <c r="EP97" i="4"/>
  <c r="EP96" i="4"/>
  <c r="EP95" i="4"/>
  <c r="EP94" i="4"/>
  <c r="EP93" i="4"/>
  <c r="EP92" i="4"/>
  <c r="EP91" i="4"/>
  <c r="EP90" i="4"/>
  <c r="EP89" i="4"/>
  <c r="EP88" i="4"/>
  <c r="EP87" i="4"/>
  <c r="EP86" i="4"/>
  <c r="EP85" i="4"/>
  <c r="EP84" i="4"/>
  <c r="EP83" i="4"/>
  <c r="EP82" i="4"/>
  <c r="EP81" i="4"/>
  <c r="EP80" i="4"/>
  <c r="EP79" i="4"/>
  <c r="EP78" i="4"/>
  <c r="EP77" i="4"/>
  <c r="EP76" i="4"/>
  <c r="EP75" i="4"/>
  <c r="EP74" i="4"/>
  <c r="EP73" i="4"/>
  <c r="EP72" i="4"/>
  <c r="EP71" i="4"/>
  <c r="EP70" i="4"/>
  <c r="EP69" i="4"/>
  <c r="EP68" i="4"/>
  <c r="EP67" i="4"/>
  <c r="EP66" i="4"/>
  <c r="EP65" i="4"/>
  <c r="EP64" i="4"/>
  <c r="EP63" i="4"/>
  <c r="EP62" i="4"/>
  <c r="EP61" i="4"/>
  <c r="EP60" i="4"/>
  <c r="EP59" i="4"/>
  <c r="EP58" i="4"/>
  <c r="EP57" i="4"/>
  <c r="EP56" i="4"/>
  <c r="EP55" i="4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P32" i="4"/>
  <c r="EP31" i="4"/>
  <c r="EP30" i="4"/>
  <c r="EP29" i="4"/>
  <c r="EP28" i="4"/>
  <c r="EP27" i="4"/>
  <c r="EP26" i="4"/>
  <c r="EP25" i="4"/>
  <c r="EP24" i="4"/>
  <c r="EP23" i="4"/>
  <c r="EP22" i="4"/>
  <c r="EP21" i="4"/>
  <c r="EP20" i="4"/>
  <c r="EP19" i="4"/>
  <c r="EP18" i="4"/>
  <c r="EP17" i="4"/>
  <c r="EP16" i="4"/>
  <c r="EP15" i="4"/>
  <c r="EP14" i="4"/>
  <c r="EP13" i="4"/>
  <c r="EP12" i="4"/>
  <c r="EP11" i="4"/>
  <c r="EP10" i="4"/>
  <c r="EP9" i="4"/>
  <c r="EP8" i="4"/>
  <c r="EP7" i="4"/>
  <c r="EP6" i="4"/>
  <c r="EH217" i="4"/>
  <c r="EH216" i="4"/>
  <c r="EH215" i="4"/>
  <c r="EH214" i="4"/>
  <c r="EH213" i="4"/>
  <c r="EH212" i="4"/>
  <c r="EH211" i="4"/>
  <c r="EH210" i="4"/>
  <c r="EH209" i="4"/>
  <c r="EH208" i="4"/>
  <c r="EH207" i="4"/>
  <c r="EH206" i="4"/>
  <c r="EH205" i="4"/>
  <c r="EH204" i="4"/>
  <c r="EH203" i="4"/>
  <c r="EH202" i="4"/>
  <c r="EH201" i="4"/>
  <c r="EH200" i="4"/>
  <c r="EH199" i="4"/>
  <c r="EH198" i="4"/>
  <c r="EH197" i="4"/>
  <c r="EH196" i="4"/>
  <c r="EH195" i="4"/>
  <c r="EH194" i="4"/>
  <c r="EH193" i="4"/>
  <c r="EH192" i="4"/>
  <c r="EH191" i="4"/>
  <c r="EH190" i="4"/>
  <c r="EH189" i="4"/>
  <c r="EH188" i="4"/>
  <c r="EH187" i="4"/>
  <c r="EH186" i="4"/>
  <c r="EH185" i="4"/>
  <c r="EH184" i="4"/>
  <c r="EH183" i="4"/>
  <c r="EH182" i="4"/>
  <c r="EH181" i="4"/>
  <c r="EH180" i="4"/>
  <c r="EH179" i="4"/>
  <c r="EH178" i="4"/>
  <c r="EH177" i="4"/>
  <c r="EH176" i="4"/>
  <c r="EH175" i="4"/>
  <c r="EH174" i="4"/>
  <c r="EH173" i="4"/>
  <c r="EH172" i="4"/>
  <c r="EH171" i="4"/>
  <c r="EH170" i="4"/>
  <c r="EH169" i="4"/>
  <c r="EH168" i="4"/>
  <c r="EH167" i="4"/>
  <c r="EH166" i="4"/>
  <c r="EH165" i="4"/>
  <c r="EH164" i="4"/>
  <c r="EH163" i="4"/>
  <c r="EH162" i="4"/>
  <c r="EH161" i="4"/>
  <c r="EH160" i="4"/>
  <c r="EH159" i="4"/>
  <c r="EH158" i="4"/>
  <c r="EH157" i="4"/>
  <c r="EH156" i="4"/>
  <c r="EH155" i="4"/>
  <c r="EH154" i="4"/>
  <c r="EH153" i="4"/>
  <c r="EH152" i="4"/>
  <c r="EH151" i="4"/>
  <c r="EH150" i="4"/>
  <c r="EH149" i="4"/>
  <c r="EH148" i="4"/>
  <c r="EH147" i="4"/>
  <c r="EH146" i="4"/>
  <c r="EH145" i="4"/>
  <c r="EH144" i="4"/>
  <c r="EH143" i="4"/>
  <c r="EH142" i="4"/>
  <c r="EH141" i="4"/>
  <c r="EH140" i="4"/>
  <c r="EH139" i="4"/>
  <c r="EH138" i="4"/>
  <c r="EH137" i="4"/>
  <c r="EH136" i="4"/>
  <c r="EH135" i="4"/>
  <c r="EH134" i="4"/>
  <c r="EH133" i="4"/>
  <c r="EH132" i="4"/>
  <c r="EH131" i="4"/>
  <c r="EH130" i="4"/>
  <c r="EH129" i="4"/>
  <c r="EH128" i="4"/>
  <c r="EH127" i="4"/>
  <c r="EH126" i="4"/>
  <c r="EH125" i="4"/>
  <c r="EH124" i="4"/>
  <c r="EH123" i="4"/>
  <c r="EH122" i="4"/>
  <c r="EH121" i="4"/>
  <c r="EH120" i="4"/>
  <c r="EH119" i="4"/>
  <c r="EH118" i="4"/>
  <c r="EH117" i="4"/>
  <c r="EH116" i="4"/>
  <c r="EH115" i="4"/>
  <c r="EH114" i="4"/>
  <c r="EH113" i="4"/>
  <c r="EH112" i="4"/>
  <c r="EH111" i="4"/>
  <c r="EH110" i="4"/>
  <c r="EH109" i="4"/>
  <c r="EH108" i="4"/>
  <c r="EH107" i="4"/>
  <c r="EH106" i="4"/>
  <c r="EH105" i="4"/>
  <c r="EH104" i="4"/>
  <c r="EH103" i="4"/>
  <c r="EH102" i="4"/>
  <c r="EH101" i="4"/>
  <c r="EH100" i="4"/>
  <c r="EH99" i="4"/>
  <c r="EH98" i="4"/>
  <c r="EH97" i="4"/>
  <c r="EH96" i="4"/>
  <c r="EH95" i="4"/>
  <c r="EH94" i="4"/>
  <c r="EH93" i="4"/>
  <c r="EH92" i="4"/>
  <c r="EH91" i="4"/>
  <c r="EH90" i="4"/>
  <c r="EH89" i="4"/>
  <c r="EH88" i="4"/>
  <c r="EH87" i="4"/>
  <c r="EH86" i="4"/>
  <c r="EH85" i="4"/>
  <c r="EH84" i="4"/>
  <c r="EH83" i="4"/>
  <c r="EH82" i="4"/>
  <c r="EH81" i="4"/>
  <c r="EH80" i="4"/>
  <c r="EH79" i="4"/>
  <c r="EH78" i="4"/>
  <c r="EH77" i="4"/>
  <c r="EH76" i="4"/>
  <c r="EH75" i="4"/>
  <c r="EH74" i="4"/>
  <c r="EH73" i="4"/>
  <c r="EH72" i="4"/>
  <c r="EH71" i="4"/>
  <c r="EH70" i="4"/>
  <c r="EH69" i="4"/>
  <c r="EH68" i="4"/>
  <c r="EH67" i="4"/>
  <c r="EH66" i="4"/>
  <c r="EH65" i="4"/>
  <c r="EH64" i="4"/>
  <c r="EH63" i="4"/>
  <c r="EH62" i="4"/>
  <c r="EH61" i="4"/>
  <c r="EH60" i="4"/>
  <c r="EH59" i="4"/>
  <c r="EH58" i="4"/>
  <c r="EH57" i="4"/>
  <c r="EH56" i="4"/>
  <c r="EH55" i="4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H32" i="4"/>
  <c r="EH31" i="4"/>
  <c r="EH30" i="4"/>
  <c r="EH29" i="4"/>
  <c r="EH28" i="4"/>
  <c r="EH27" i="4"/>
  <c r="EH26" i="4"/>
  <c r="EH25" i="4"/>
  <c r="EH24" i="4"/>
  <c r="EH23" i="4"/>
  <c r="EH22" i="4"/>
  <c r="EH21" i="4"/>
  <c r="EH20" i="4"/>
  <c r="EH19" i="4"/>
  <c r="EH18" i="4"/>
  <c r="EH17" i="4"/>
  <c r="EH16" i="4"/>
  <c r="EH15" i="4"/>
  <c r="EH14" i="4"/>
  <c r="EH13" i="4"/>
  <c r="EH12" i="4"/>
  <c r="EH11" i="4"/>
  <c r="EH10" i="4"/>
  <c r="EH9" i="4"/>
  <c r="EH8" i="4"/>
  <c r="EH7" i="4"/>
  <c r="EH6" i="4"/>
  <c r="EA217" i="4"/>
  <c r="EA216" i="4"/>
  <c r="EA215" i="4"/>
  <c r="EA214" i="4"/>
  <c r="EA213" i="4"/>
  <c r="EA212" i="4"/>
  <c r="EA211" i="4"/>
  <c r="EA210" i="4"/>
  <c r="EA209" i="4"/>
  <c r="EA208" i="4"/>
  <c r="EA207" i="4"/>
  <c r="EA206" i="4"/>
  <c r="EA205" i="4"/>
  <c r="EA204" i="4"/>
  <c r="EA203" i="4"/>
  <c r="EA202" i="4"/>
  <c r="EA201" i="4"/>
  <c r="EA200" i="4"/>
  <c r="EA199" i="4"/>
  <c r="EA198" i="4"/>
  <c r="EA197" i="4"/>
  <c r="EA196" i="4"/>
  <c r="EA195" i="4"/>
  <c r="EA194" i="4"/>
  <c r="EA193" i="4"/>
  <c r="EA192" i="4"/>
  <c r="EA191" i="4"/>
  <c r="EA190" i="4"/>
  <c r="EA189" i="4"/>
  <c r="EA188" i="4"/>
  <c r="EA187" i="4"/>
  <c r="EA186" i="4"/>
  <c r="EA185" i="4"/>
  <c r="EA184" i="4"/>
  <c r="EA183" i="4"/>
  <c r="EA182" i="4"/>
  <c r="EA181" i="4"/>
  <c r="EA180" i="4"/>
  <c r="EA179" i="4"/>
  <c r="EA178" i="4"/>
  <c r="EA177" i="4"/>
  <c r="EA176" i="4"/>
  <c r="EA175" i="4"/>
  <c r="EA174" i="4"/>
  <c r="EA173" i="4"/>
  <c r="EA172" i="4"/>
  <c r="EA171" i="4"/>
  <c r="EA170" i="4"/>
  <c r="EA169" i="4"/>
  <c r="EA168" i="4"/>
  <c r="EA167" i="4"/>
  <c r="EA166" i="4"/>
  <c r="EA165" i="4"/>
  <c r="EA164" i="4"/>
  <c r="EA163" i="4"/>
  <c r="EA162" i="4"/>
  <c r="EA161" i="4"/>
  <c r="EA160" i="4"/>
  <c r="EA159" i="4"/>
  <c r="EA158" i="4"/>
  <c r="EA157" i="4"/>
  <c r="EA156" i="4"/>
  <c r="EA155" i="4"/>
  <c r="EA154" i="4"/>
  <c r="EA153" i="4"/>
  <c r="EA152" i="4"/>
  <c r="EA151" i="4"/>
  <c r="EA150" i="4"/>
  <c r="EA149" i="4"/>
  <c r="EA148" i="4"/>
  <c r="EA147" i="4"/>
  <c r="EA146" i="4"/>
  <c r="EA145" i="4"/>
  <c r="EA144" i="4"/>
  <c r="EA143" i="4"/>
  <c r="EA142" i="4"/>
  <c r="EA141" i="4"/>
  <c r="EA140" i="4"/>
  <c r="EA139" i="4"/>
  <c r="EA138" i="4"/>
  <c r="EA137" i="4"/>
  <c r="EA136" i="4"/>
  <c r="EA135" i="4"/>
  <c r="EA134" i="4"/>
  <c r="EA133" i="4"/>
  <c r="EA132" i="4"/>
  <c r="EA131" i="4"/>
  <c r="EA130" i="4"/>
  <c r="EA129" i="4"/>
  <c r="EA128" i="4"/>
  <c r="EA127" i="4"/>
  <c r="EA126" i="4"/>
  <c r="EA125" i="4"/>
  <c r="EA124" i="4"/>
  <c r="EA123" i="4"/>
  <c r="EA122" i="4"/>
  <c r="EA121" i="4"/>
  <c r="EA120" i="4"/>
  <c r="EA119" i="4"/>
  <c r="EA118" i="4"/>
  <c r="EA117" i="4"/>
  <c r="EA116" i="4"/>
  <c r="EA115" i="4"/>
  <c r="EA114" i="4"/>
  <c r="EA113" i="4"/>
  <c r="EA112" i="4"/>
  <c r="EA111" i="4"/>
  <c r="EA110" i="4"/>
  <c r="EA109" i="4"/>
  <c r="EA108" i="4"/>
  <c r="EA107" i="4"/>
  <c r="EA106" i="4"/>
  <c r="EA105" i="4"/>
  <c r="EA104" i="4"/>
  <c r="EA103" i="4"/>
  <c r="EA102" i="4"/>
  <c r="EA101" i="4"/>
  <c r="EA100" i="4"/>
  <c r="EA99" i="4"/>
  <c r="EA98" i="4"/>
  <c r="EA97" i="4"/>
  <c r="EA96" i="4"/>
  <c r="EA95" i="4"/>
  <c r="EA94" i="4"/>
  <c r="EA93" i="4"/>
  <c r="EA92" i="4"/>
  <c r="EA91" i="4"/>
  <c r="EA90" i="4"/>
  <c r="EA89" i="4"/>
  <c r="EA88" i="4"/>
  <c r="EA87" i="4"/>
  <c r="EA86" i="4"/>
  <c r="EA85" i="4"/>
  <c r="EA84" i="4"/>
  <c r="EA83" i="4"/>
  <c r="EA82" i="4"/>
  <c r="EA81" i="4"/>
  <c r="EA80" i="4"/>
  <c r="EA79" i="4"/>
  <c r="EA78" i="4"/>
  <c r="EA77" i="4"/>
  <c r="EA76" i="4"/>
  <c r="EA75" i="4"/>
  <c r="EA74" i="4"/>
  <c r="EA73" i="4"/>
  <c r="EA72" i="4"/>
  <c r="EA71" i="4"/>
  <c r="EA70" i="4"/>
  <c r="EA69" i="4"/>
  <c r="EA68" i="4"/>
  <c r="EA67" i="4"/>
  <c r="EA66" i="4"/>
  <c r="EA65" i="4"/>
  <c r="EA64" i="4"/>
  <c r="EA63" i="4"/>
  <c r="EA62" i="4"/>
  <c r="EA61" i="4"/>
  <c r="EA60" i="4"/>
  <c r="EA59" i="4"/>
  <c r="EA58" i="4"/>
  <c r="EA57" i="4"/>
  <c r="EA56" i="4"/>
  <c r="EA55" i="4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EA32" i="4"/>
  <c r="EA31" i="4"/>
  <c r="EA30" i="4"/>
  <c r="EA29" i="4"/>
  <c r="EA28" i="4"/>
  <c r="EA27" i="4"/>
  <c r="EA26" i="4"/>
  <c r="EA25" i="4"/>
  <c r="EA24" i="4"/>
  <c r="EA23" i="4"/>
  <c r="EA22" i="4"/>
  <c r="EA21" i="4"/>
  <c r="EA20" i="4"/>
  <c r="EA19" i="4"/>
  <c r="EA18" i="4"/>
  <c r="EA17" i="4"/>
  <c r="EA16" i="4"/>
  <c r="EA15" i="4"/>
  <c r="EA14" i="4"/>
  <c r="EA13" i="4"/>
  <c r="EA12" i="4"/>
  <c r="EA11" i="4"/>
  <c r="EA10" i="4"/>
  <c r="EA9" i="4"/>
  <c r="EA8" i="4"/>
  <c r="EA7" i="4"/>
  <c r="EA6" i="4"/>
  <c r="DT217" i="4"/>
  <c r="DT216" i="4"/>
  <c r="DT215" i="4"/>
  <c r="DT214" i="4"/>
  <c r="DT213" i="4"/>
  <c r="DT212" i="4"/>
  <c r="DT211" i="4"/>
  <c r="DT210" i="4"/>
  <c r="DT209" i="4"/>
  <c r="DT208" i="4"/>
  <c r="DT207" i="4"/>
  <c r="DT206" i="4"/>
  <c r="DT205" i="4"/>
  <c r="DT204" i="4"/>
  <c r="DT203" i="4"/>
  <c r="DT202" i="4"/>
  <c r="DT201" i="4"/>
  <c r="DT200" i="4"/>
  <c r="DT199" i="4"/>
  <c r="DT198" i="4"/>
  <c r="DT197" i="4"/>
  <c r="DT196" i="4"/>
  <c r="DT195" i="4"/>
  <c r="DT194" i="4"/>
  <c r="DT193" i="4"/>
  <c r="DT192" i="4"/>
  <c r="DT191" i="4"/>
  <c r="DT190" i="4"/>
  <c r="DT189" i="4"/>
  <c r="DT188" i="4"/>
  <c r="DT187" i="4"/>
  <c r="DT186" i="4"/>
  <c r="DT185" i="4"/>
  <c r="DT184" i="4"/>
  <c r="DT183" i="4"/>
  <c r="DT182" i="4"/>
  <c r="DT181" i="4"/>
  <c r="DT180" i="4"/>
  <c r="DT179" i="4"/>
  <c r="DT178" i="4"/>
  <c r="DT177" i="4"/>
  <c r="DT176" i="4"/>
  <c r="DT175" i="4"/>
  <c r="DT174" i="4"/>
  <c r="DT173" i="4"/>
  <c r="DT172" i="4"/>
  <c r="DT171" i="4"/>
  <c r="DT170" i="4"/>
  <c r="DT169" i="4"/>
  <c r="DT168" i="4"/>
  <c r="DT167" i="4"/>
  <c r="DT166" i="4"/>
  <c r="DT165" i="4"/>
  <c r="DT164" i="4"/>
  <c r="DT163" i="4"/>
  <c r="DT162" i="4"/>
  <c r="DT161" i="4"/>
  <c r="DT160" i="4"/>
  <c r="DT159" i="4"/>
  <c r="DT158" i="4"/>
  <c r="DT157" i="4"/>
  <c r="DT156" i="4"/>
  <c r="DT155" i="4"/>
  <c r="DT154" i="4"/>
  <c r="DT153" i="4"/>
  <c r="DT152" i="4"/>
  <c r="DT151" i="4"/>
  <c r="DT150" i="4"/>
  <c r="DT149" i="4"/>
  <c r="DT148" i="4"/>
  <c r="DT147" i="4"/>
  <c r="DT146" i="4"/>
  <c r="DT145" i="4"/>
  <c r="DT144" i="4"/>
  <c r="DT143" i="4"/>
  <c r="DT142" i="4"/>
  <c r="DT141" i="4"/>
  <c r="DT140" i="4"/>
  <c r="DT139" i="4"/>
  <c r="DT138" i="4"/>
  <c r="DT137" i="4"/>
  <c r="DT136" i="4"/>
  <c r="DT135" i="4"/>
  <c r="DT134" i="4"/>
  <c r="DT133" i="4"/>
  <c r="DT132" i="4"/>
  <c r="DT131" i="4"/>
  <c r="DT130" i="4"/>
  <c r="DT129" i="4"/>
  <c r="DT128" i="4"/>
  <c r="DT127" i="4"/>
  <c r="DT126" i="4"/>
  <c r="DT125" i="4"/>
  <c r="DT124" i="4"/>
  <c r="DT123" i="4"/>
  <c r="DT122" i="4"/>
  <c r="DT121" i="4"/>
  <c r="DT120" i="4"/>
  <c r="DT119" i="4"/>
  <c r="DT118" i="4"/>
  <c r="DT117" i="4"/>
  <c r="DT116" i="4"/>
  <c r="DT115" i="4"/>
  <c r="DT114" i="4"/>
  <c r="DT113" i="4"/>
  <c r="DT112" i="4"/>
  <c r="DT111" i="4"/>
  <c r="DT110" i="4"/>
  <c r="DT109" i="4"/>
  <c r="DT108" i="4"/>
  <c r="DT107" i="4"/>
  <c r="DT106" i="4"/>
  <c r="DT105" i="4"/>
  <c r="DT104" i="4"/>
  <c r="DT103" i="4"/>
  <c r="DT102" i="4"/>
  <c r="DT101" i="4"/>
  <c r="DT100" i="4"/>
  <c r="DT99" i="4"/>
  <c r="DT98" i="4"/>
  <c r="DT97" i="4"/>
  <c r="DT96" i="4"/>
  <c r="DT95" i="4"/>
  <c r="DT94" i="4"/>
  <c r="DT93" i="4"/>
  <c r="DT92" i="4"/>
  <c r="DT91" i="4"/>
  <c r="DT90" i="4"/>
  <c r="DT89" i="4"/>
  <c r="DT88" i="4"/>
  <c r="DT87" i="4"/>
  <c r="DT86" i="4"/>
  <c r="DT85" i="4"/>
  <c r="DT84" i="4"/>
  <c r="DT83" i="4"/>
  <c r="DT82" i="4"/>
  <c r="DT81" i="4"/>
  <c r="DT80" i="4"/>
  <c r="DT79" i="4"/>
  <c r="DT78" i="4"/>
  <c r="DT77" i="4"/>
  <c r="DT76" i="4"/>
  <c r="DT75" i="4"/>
  <c r="DT74" i="4"/>
  <c r="DT73" i="4"/>
  <c r="DT72" i="4"/>
  <c r="DT71" i="4"/>
  <c r="DT70" i="4"/>
  <c r="DT69" i="4"/>
  <c r="DT68" i="4"/>
  <c r="DT67" i="4"/>
  <c r="DT66" i="4"/>
  <c r="DT65" i="4"/>
  <c r="DT64" i="4"/>
  <c r="DT63" i="4"/>
  <c r="DT62" i="4"/>
  <c r="DT61" i="4"/>
  <c r="DT60" i="4"/>
  <c r="DT59" i="4"/>
  <c r="DT58" i="4"/>
  <c r="DT57" i="4"/>
  <c r="DT56" i="4"/>
  <c r="DT55" i="4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T32" i="4"/>
  <c r="DT31" i="4"/>
  <c r="DT30" i="4"/>
  <c r="DT29" i="4"/>
  <c r="DT28" i="4"/>
  <c r="DT27" i="4"/>
  <c r="DT26" i="4"/>
  <c r="DT25" i="4"/>
  <c r="DT24" i="4"/>
  <c r="DT23" i="4"/>
  <c r="DT22" i="4"/>
  <c r="DT21" i="4"/>
  <c r="DT20" i="4"/>
  <c r="DT19" i="4"/>
  <c r="DT18" i="4"/>
  <c r="DT17" i="4"/>
  <c r="DT16" i="4"/>
  <c r="DT15" i="4"/>
  <c r="DT14" i="4"/>
  <c r="DT13" i="4"/>
  <c r="DT12" i="4"/>
  <c r="DT11" i="4"/>
  <c r="DT10" i="4"/>
  <c r="DT9" i="4"/>
  <c r="DT8" i="4"/>
  <c r="DT7" i="4"/>
  <c r="DT6" i="4"/>
  <c r="DM217" i="4"/>
  <c r="DM216" i="4"/>
  <c r="DM215" i="4"/>
  <c r="DM214" i="4"/>
  <c r="DM213" i="4"/>
  <c r="DM212" i="4"/>
  <c r="DM211" i="4"/>
  <c r="DM210" i="4"/>
  <c r="DM209" i="4"/>
  <c r="DM208" i="4"/>
  <c r="DM207" i="4"/>
  <c r="DM206" i="4"/>
  <c r="DM205" i="4"/>
  <c r="DM204" i="4"/>
  <c r="DM203" i="4"/>
  <c r="DM202" i="4"/>
  <c r="DM201" i="4"/>
  <c r="DM200" i="4"/>
  <c r="DM199" i="4"/>
  <c r="DM198" i="4"/>
  <c r="DM197" i="4"/>
  <c r="DM196" i="4"/>
  <c r="DM195" i="4"/>
  <c r="DM194" i="4"/>
  <c r="DM193" i="4"/>
  <c r="DM192" i="4"/>
  <c r="DM191" i="4"/>
  <c r="DM190" i="4"/>
  <c r="DM189" i="4"/>
  <c r="DM188" i="4"/>
  <c r="DM187" i="4"/>
  <c r="DM186" i="4"/>
  <c r="DM185" i="4"/>
  <c r="DM184" i="4"/>
  <c r="DM183" i="4"/>
  <c r="DM182" i="4"/>
  <c r="DM181" i="4"/>
  <c r="DM180" i="4"/>
  <c r="DM179" i="4"/>
  <c r="DM178" i="4"/>
  <c r="DM177" i="4"/>
  <c r="DM176" i="4"/>
  <c r="DM175" i="4"/>
  <c r="DM174" i="4"/>
  <c r="DM173" i="4"/>
  <c r="DM172" i="4"/>
  <c r="DM171" i="4"/>
  <c r="DM170" i="4"/>
  <c r="DM169" i="4"/>
  <c r="DM168" i="4"/>
  <c r="DM167" i="4"/>
  <c r="DM166" i="4"/>
  <c r="DM165" i="4"/>
  <c r="DM164" i="4"/>
  <c r="DM163" i="4"/>
  <c r="DM162" i="4"/>
  <c r="DM161" i="4"/>
  <c r="DM160" i="4"/>
  <c r="DM159" i="4"/>
  <c r="DM158" i="4"/>
  <c r="DM157" i="4"/>
  <c r="DM156" i="4"/>
  <c r="DM155" i="4"/>
  <c r="DM154" i="4"/>
  <c r="DM153" i="4"/>
  <c r="DM152" i="4"/>
  <c r="DM151" i="4"/>
  <c r="DM150" i="4"/>
  <c r="DM149" i="4"/>
  <c r="DM148" i="4"/>
  <c r="DM147" i="4"/>
  <c r="DM146" i="4"/>
  <c r="DM145" i="4"/>
  <c r="DM144" i="4"/>
  <c r="DM143" i="4"/>
  <c r="DM142" i="4"/>
  <c r="DM141" i="4"/>
  <c r="DM140" i="4"/>
  <c r="DM139" i="4"/>
  <c r="DM138" i="4"/>
  <c r="DM137" i="4"/>
  <c r="DM136" i="4"/>
  <c r="DM135" i="4"/>
  <c r="DM134" i="4"/>
  <c r="DM133" i="4"/>
  <c r="DM132" i="4"/>
  <c r="DM131" i="4"/>
  <c r="DM130" i="4"/>
  <c r="DM129" i="4"/>
  <c r="DM128" i="4"/>
  <c r="DM127" i="4"/>
  <c r="DM126" i="4"/>
  <c r="DM125" i="4"/>
  <c r="DM124" i="4"/>
  <c r="DM123" i="4"/>
  <c r="DM122" i="4"/>
  <c r="DM121" i="4"/>
  <c r="DM120" i="4"/>
  <c r="DM119" i="4"/>
  <c r="DM118" i="4"/>
  <c r="DM117" i="4"/>
  <c r="DM116" i="4"/>
  <c r="DM115" i="4"/>
  <c r="DM114" i="4"/>
  <c r="DM113" i="4"/>
  <c r="DM112" i="4"/>
  <c r="DM111" i="4"/>
  <c r="DM110" i="4"/>
  <c r="DM109" i="4"/>
  <c r="DM108" i="4"/>
  <c r="DM107" i="4"/>
  <c r="DM106" i="4"/>
  <c r="DM105" i="4"/>
  <c r="DM104" i="4"/>
  <c r="DM103" i="4"/>
  <c r="DM102" i="4"/>
  <c r="DM101" i="4"/>
  <c r="DM100" i="4"/>
  <c r="DM99" i="4"/>
  <c r="DM98" i="4"/>
  <c r="DM97" i="4"/>
  <c r="DM96" i="4"/>
  <c r="DM95" i="4"/>
  <c r="DM94" i="4"/>
  <c r="DM93" i="4"/>
  <c r="DM92" i="4"/>
  <c r="DM91" i="4"/>
  <c r="DM90" i="4"/>
  <c r="DM89" i="4"/>
  <c r="DM88" i="4"/>
  <c r="DM87" i="4"/>
  <c r="DM86" i="4"/>
  <c r="DM85" i="4"/>
  <c r="DM84" i="4"/>
  <c r="DM83" i="4"/>
  <c r="DM82" i="4"/>
  <c r="DM81" i="4"/>
  <c r="DM80" i="4"/>
  <c r="DM79" i="4"/>
  <c r="DM78" i="4"/>
  <c r="DM77" i="4"/>
  <c r="DM76" i="4"/>
  <c r="DM75" i="4"/>
  <c r="DM74" i="4"/>
  <c r="DM73" i="4"/>
  <c r="DM72" i="4"/>
  <c r="DM71" i="4"/>
  <c r="DM70" i="4"/>
  <c r="DM69" i="4"/>
  <c r="DM68" i="4"/>
  <c r="DM67" i="4"/>
  <c r="DM66" i="4"/>
  <c r="DM65" i="4"/>
  <c r="DM64" i="4"/>
  <c r="DM63" i="4"/>
  <c r="DM62" i="4"/>
  <c r="DM61" i="4"/>
  <c r="DM60" i="4"/>
  <c r="DM59" i="4"/>
  <c r="DM58" i="4"/>
  <c r="DM57" i="4"/>
  <c r="DM56" i="4"/>
  <c r="DM55" i="4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M32" i="4"/>
  <c r="DM31" i="4"/>
  <c r="DM30" i="4"/>
  <c r="DM29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M6" i="4"/>
  <c r="DF217" i="4"/>
  <c r="DF216" i="4"/>
  <c r="DF215" i="4"/>
  <c r="DF214" i="4"/>
  <c r="DF213" i="4"/>
  <c r="DF212" i="4"/>
  <c r="DF211" i="4"/>
  <c r="DF210" i="4"/>
  <c r="DF209" i="4"/>
  <c r="DF208" i="4"/>
  <c r="DF207" i="4"/>
  <c r="DF206" i="4"/>
  <c r="DF205" i="4"/>
  <c r="DF204" i="4"/>
  <c r="DF203" i="4"/>
  <c r="DF202" i="4"/>
  <c r="DF201" i="4"/>
  <c r="DF200" i="4"/>
  <c r="DF199" i="4"/>
  <c r="DF198" i="4"/>
  <c r="DF197" i="4"/>
  <c r="DF196" i="4"/>
  <c r="DF195" i="4"/>
  <c r="DF194" i="4"/>
  <c r="DF193" i="4"/>
  <c r="DF192" i="4"/>
  <c r="DF191" i="4"/>
  <c r="DF190" i="4"/>
  <c r="DF189" i="4"/>
  <c r="DF188" i="4"/>
  <c r="DF187" i="4"/>
  <c r="DF186" i="4"/>
  <c r="DF185" i="4"/>
  <c r="DF184" i="4"/>
  <c r="DF183" i="4"/>
  <c r="DF182" i="4"/>
  <c r="DF181" i="4"/>
  <c r="DF180" i="4"/>
  <c r="DF179" i="4"/>
  <c r="DF178" i="4"/>
  <c r="DF177" i="4"/>
  <c r="DF176" i="4"/>
  <c r="DF175" i="4"/>
  <c r="DF174" i="4"/>
  <c r="DF173" i="4"/>
  <c r="DF172" i="4"/>
  <c r="DF171" i="4"/>
  <c r="DF170" i="4"/>
  <c r="DF169" i="4"/>
  <c r="DF168" i="4"/>
  <c r="DF167" i="4"/>
  <c r="DF166" i="4"/>
  <c r="DF165" i="4"/>
  <c r="DF164" i="4"/>
  <c r="DF163" i="4"/>
  <c r="DF162" i="4"/>
  <c r="DF161" i="4"/>
  <c r="DF160" i="4"/>
  <c r="DF159" i="4"/>
  <c r="DF158" i="4"/>
  <c r="DF157" i="4"/>
  <c r="DF156" i="4"/>
  <c r="DF155" i="4"/>
  <c r="DF154" i="4"/>
  <c r="DF153" i="4"/>
  <c r="DF152" i="4"/>
  <c r="DF151" i="4"/>
  <c r="DF150" i="4"/>
  <c r="DF149" i="4"/>
  <c r="DF148" i="4"/>
  <c r="DF147" i="4"/>
  <c r="DF146" i="4"/>
  <c r="DF145" i="4"/>
  <c r="DF144" i="4"/>
  <c r="DF143" i="4"/>
  <c r="DF142" i="4"/>
  <c r="DF141" i="4"/>
  <c r="DF140" i="4"/>
  <c r="DF139" i="4"/>
  <c r="DF138" i="4"/>
  <c r="DF137" i="4"/>
  <c r="DF136" i="4"/>
  <c r="DF135" i="4"/>
  <c r="DF134" i="4"/>
  <c r="DF133" i="4"/>
  <c r="DF132" i="4"/>
  <c r="DF131" i="4"/>
  <c r="DF130" i="4"/>
  <c r="DF129" i="4"/>
  <c r="DF128" i="4"/>
  <c r="DF127" i="4"/>
  <c r="DF126" i="4"/>
  <c r="DF125" i="4"/>
  <c r="DF124" i="4"/>
  <c r="DF123" i="4"/>
  <c r="DF122" i="4"/>
  <c r="DF121" i="4"/>
  <c r="DF120" i="4"/>
  <c r="DF119" i="4"/>
  <c r="DF118" i="4"/>
  <c r="DF117" i="4"/>
  <c r="DF116" i="4"/>
  <c r="DF115" i="4"/>
  <c r="DF114" i="4"/>
  <c r="DF113" i="4"/>
  <c r="DF112" i="4"/>
  <c r="DF111" i="4"/>
  <c r="DF110" i="4"/>
  <c r="DF109" i="4"/>
  <c r="DF108" i="4"/>
  <c r="DF107" i="4"/>
  <c r="DF106" i="4"/>
  <c r="DF105" i="4"/>
  <c r="DF104" i="4"/>
  <c r="DF103" i="4"/>
  <c r="DF102" i="4"/>
  <c r="DF101" i="4"/>
  <c r="DF100" i="4"/>
  <c r="DF99" i="4"/>
  <c r="DF98" i="4"/>
  <c r="DF97" i="4"/>
  <c r="DF96" i="4"/>
  <c r="DF95" i="4"/>
  <c r="DF94" i="4"/>
  <c r="DF93" i="4"/>
  <c r="DF92" i="4"/>
  <c r="DF91" i="4"/>
  <c r="DF90" i="4"/>
  <c r="DF89" i="4"/>
  <c r="DF88" i="4"/>
  <c r="DF87" i="4"/>
  <c r="DF86" i="4"/>
  <c r="DF85" i="4"/>
  <c r="DF84" i="4"/>
  <c r="DF83" i="4"/>
  <c r="DF82" i="4"/>
  <c r="DF81" i="4"/>
  <c r="DF80" i="4"/>
  <c r="DF79" i="4"/>
  <c r="DF78" i="4"/>
  <c r="DF77" i="4"/>
  <c r="DF76" i="4"/>
  <c r="DF75" i="4"/>
  <c r="DF74" i="4"/>
  <c r="DF73" i="4"/>
  <c r="DF72" i="4"/>
  <c r="DF71" i="4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F32" i="4"/>
  <c r="DF31" i="4"/>
  <c r="DF30" i="4"/>
  <c r="DF29" i="4"/>
  <c r="DF28" i="4"/>
  <c r="DF27" i="4"/>
  <c r="DF26" i="4"/>
  <c r="DF25" i="4"/>
  <c r="DF24" i="4"/>
  <c r="DF23" i="4"/>
  <c r="DF22" i="4"/>
  <c r="DF21" i="4"/>
  <c r="DF20" i="4"/>
  <c r="DF19" i="4"/>
  <c r="DF18" i="4"/>
  <c r="DF17" i="4"/>
  <c r="DF16" i="4"/>
  <c r="DF15" i="4"/>
  <c r="DF14" i="4"/>
  <c r="DF13" i="4"/>
  <c r="DF12" i="4"/>
  <c r="DF11" i="4"/>
  <c r="DF10" i="4"/>
  <c r="DF9" i="4"/>
  <c r="DF8" i="4"/>
  <c r="DF7" i="4"/>
  <c r="DF6" i="4"/>
  <c r="CY217" i="4"/>
  <c r="CY216" i="4"/>
  <c r="CY215" i="4"/>
  <c r="CY214" i="4"/>
  <c r="CY213" i="4"/>
  <c r="CY212" i="4"/>
  <c r="CY211" i="4"/>
  <c r="CY210" i="4"/>
  <c r="CY209" i="4"/>
  <c r="CY208" i="4"/>
  <c r="CY207" i="4"/>
  <c r="CY206" i="4"/>
  <c r="CY205" i="4"/>
  <c r="CY204" i="4"/>
  <c r="CY203" i="4"/>
  <c r="CY202" i="4"/>
  <c r="CY201" i="4"/>
  <c r="CY200" i="4"/>
  <c r="CY199" i="4"/>
  <c r="CY198" i="4"/>
  <c r="CY197" i="4"/>
  <c r="CY196" i="4"/>
  <c r="CY195" i="4"/>
  <c r="CY194" i="4"/>
  <c r="CY193" i="4"/>
  <c r="CY192" i="4"/>
  <c r="CY191" i="4"/>
  <c r="CY190" i="4"/>
  <c r="CY189" i="4"/>
  <c r="CY188" i="4"/>
  <c r="CY187" i="4"/>
  <c r="CY186" i="4"/>
  <c r="CY185" i="4"/>
  <c r="CY184" i="4"/>
  <c r="CY183" i="4"/>
  <c r="CY182" i="4"/>
  <c r="CY181" i="4"/>
  <c r="CY180" i="4"/>
  <c r="CY179" i="4"/>
  <c r="CY178" i="4"/>
  <c r="CY177" i="4"/>
  <c r="CY176" i="4"/>
  <c r="CY175" i="4"/>
  <c r="CY174" i="4"/>
  <c r="CY173" i="4"/>
  <c r="CY172" i="4"/>
  <c r="CY171" i="4"/>
  <c r="CY170" i="4"/>
  <c r="CY169" i="4"/>
  <c r="CY168" i="4"/>
  <c r="CY167" i="4"/>
  <c r="CY166" i="4"/>
  <c r="CY165" i="4"/>
  <c r="CY164" i="4"/>
  <c r="CY163" i="4"/>
  <c r="CY162" i="4"/>
  <c r="CY161" i="4"/>
  <c r="CY160" i="4"/>
  <c r="CY159" i="4"/>
  <c r="CY158" i="4"/>
  <c r="CY157" i="4"/>
  <c r="CY156" i="4"/>
  <c r="CY155" i="4"/>
  <c r="CY154" i="4"/>
  <c r="CY153" i="4"/>
  <c r="CY152" i="4"/>
  <c r="CY151" i="4"/>
  <c r="CY150" i="4"/>
  <c r="CY149" i="4"/>
  <c r="CY148" i="4"/>
  <c r="CY147" i="4"/>
  <c r="CY146" i="4"/>
  <c r="CY145" i="4"/>
  <c r="CY144" i="4"/>
  <c r="CY143" i="4"/>
  <c r="CY142" i="4"/>
  <c r="CY141" i="4"/>
  <c r="CY140" i="4"/>
  <c r="CY139" i="4"/>
  <c r="CY138" i="4"/>
  <c r="CY137" i="4"/>
  <c r="CY136" i="4"/>
  <c r="CY135" i="4"/>
  <c r="CY134" i="4"/>
  <c r="CY133" i="4"/>
  <c r="CY132" i="4"/>
  <c r="CY131" i="4"/>
  <c r="CY130" i="4"/>
  <c r="CY129" i="4"/>
  <c r="CY128" i="4"/>
  <c r="CY127" i="4"/>
  <c r="CY126" i="4"/>
  <c r="CY125" i="4"/>
  <c r="CY124" i="4"/>
  <c r="CY123" i="4"/>
  <c r="CY122" i="4"/>
  <c r="CY121" i="4"/>
  <c r="CY120" i="4"/>
  <c r="CY119" i="4"/>
  <c r="CY118" i="4"/>
  <c r="CY117" i="4"/>
  <c r="CY116" i="4"/>
  <c r="CY115" i="4"/>
  <c r="CY114" i="4"/>
  <c r="CY113" i="4"/>
  <c r="CY112" i="4"/>
  <c r="CY111" i="4"/>
  <c r="CY110" i="4"/>
  <c r="CY109" i="4"/>
  <c r="CY108" i="4"/>
  <c r="CY107" i="4"/>
  <c r="CY106" i="4"/>
  <c r="CY105" i="4"/>
  <c r="CY104" i="4"/>
  <c r="CY103" i="4"/>
  <c r="CY102" i="4"/>
  <c r="CY101" i="4"/>
  <c r="CY100" i="4"/>
  <c r="CY99" i="4"/>
  <c r="CY98" i="4"/>
  <c r="CY97" i="4"/>
  <c r="CY96" i="4"/>
  <c r="CY95" i="4"/>
  <c r="CY94" i="4"/>
  <c r="CY93" i="4"/>
  <c r="CY92" i="4"/>
  <c r="CY91" i="4"/>
  <c r="CY90" i="4"/>
  <c r="CY89" i="4"/>
  <c r="CY88" i="4"/>
  <c r="CY87" i="4"/>
  <c r="CY86" i="4"/>
  <c r="CY85" i="4"/>
  <c r="CY84" i="4"/>
  <c r="CY83" i="4"/>
  <c r="CY82" i="4"/>
  <c r="CY81" i="4"/>
  <c r="CY80" i="4"/>
  <c r="CY79" i="4"/>
  <c r="CY78" i="4"/>
  <c r="CY77" i="4"/>
  <c r="CY76" i="4"/>
  <c r="CY75" i="4"/>
  <c r="CY74" i="4"/>
  <c r="CY73" i="4"/>
  <c r="CY72" i="4"/>
  <c r="CY71" i="4"/>
  <c r="CY70" i="4"/>
  <c r="CY69" i="4"/>
  <c r="CY68" i="4"/>
  <c r="CY67" i="4"/>
  <c r="CY66" i="4"/>
  <c r="CY65" i="4"/>
  <c r="CY64" i="4"/>
  <c r="CY63" i="4"/>
  <c r="CY62" i="4"/>
  <c r="CY61" i="4"/>
  <c r="CY60" i="4"/>
  <c r="CY59" i="4"/>
  <c r="CY58" i="4"/>
  <c r="CY57" i="4"/>
  <c r="CY56" i="4"/>
  <c r="CY55" i="4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R217" i="4"/>
  <c r="CR216" i="4"/>
  <c r="CR215" i="4"/>
  <c r="CR214" i="4"/>
  <c r="CR213" i="4"/>
  <c r="CR212" i="4"/>
  <c r="CR211" i="4"/>
  <c r="CR210" i="4"/>
  <c r="CR209" i="4"/>
  <c r="CR208" i="4"/>
  <c r="CR207" i="4"/>
  <c r="CR206" i="4"/>
  <c r="CR205" i="4"/>
  <c r="CR204" i="4"/>
  <c r="CR203" i="4"/>
  <c r="CR202" i="4"/>
  <c r="CR201" i="4"/>
  <c r="CR200" i="4"/>
  <c r="CR199" i="4"/>
  <c r="CR198" i="4"/>
  <c r="CR197" i="4"/>
  <c r="CR196" i="4"/>
  <c r="CR195" i="4"/>
  <c r="CR194" i="4"/>
  <c r="CR193" i="4"/>
  <c r="CR192" i="4"/>
  <c r="CR191" i="4"/>
  <c r="CR190" i="4"/>
  <c r="CR189" i="4"/>
  <c r="CR188" i="4"/>
  <c r="CR187" i="4"/>
  <c r="CR186" i="4"/>
  <c r="CR185" i="4"/>
  <c r="CR184" i="4"/>
  <c r="CR183" i="4"/>
  <c r="CR182" i="4"/>
  <c r="CR181" i="4"/>
  <c r="CR180" i="4"/>
  <c r="CR179" i="4"/>
  <c r="CR178" i="4"/>
  <c r="CR177" i="4"/>
  <c r="CR176" i="4"/>
  <c r="CR175" i="4"/>
  <c r="CR174" i="4"/>
  <c r="CR173" i="4"/>
  <c r="CR172" i="4"/>
  <c r="CR171" i="4"/>
  <c r="CR170" i="4"/>
  <c r="CR169" i="4"/>
  <c r="CR168" i="4"/>
  <c r="CR167" i="4"/>
  <c r="CR166" i="4"/>
  <c r="CR165" i="4"/>
  <c r="CR164" i="4"/>
  <c r="CR163" i="4"/>
  <c r="CR162" i="4"/>
  <c r="CR161" i="4"/>
  <c r="CR160" i="4"/>
  <c r="CR159" i="4"/>
  <c r="CR158" i="4"/>
  <c r="CR157" i="4"/>
  <c r="CR156" i="4"/>
  <c r="CR155" i="4"/>
  <c r="CR154" i="4"/>
  <c r="CR153" i="4"/>
  <c r="CR152" i="4"/>
  <c r="CR151" i="4"/>
  <c r="CR150" i="4"/>
  <c r="CR149" i="4"/>
  <c r="CR148" i="4"/>
  <c r="CR147" i="4"/>
  <c r="CR146" i="4"/>
  <c r="CR145" i="4"/>
  <c r="CR144" i="4"/>
  <c r="CR143" i="4"/>
  <c r="CR142" i="4"/>
  <c r="CR141" i="4"/>
  <c r="CR140" i="4"/>
  <c r="CR139" i="4"/>
  <c r="CR138" i="4"/>
  <c r="CR137" i="4"/>
  <c r="CR136" i="4"/>
  <c r="CR135" i="4"/>
  <c r="CR134" i="4"/>
  <c r="CR133" i="4"/>
  <c r="CR132" i="4"/>
  <c r="CR131" i="4"/>
  <c r="CR130" i="4"/>
  <c r="CR129" i="4"/>
  <c r="CR128" i="4"/>
  <c r="CR127" i="4"/>
  <c r="CR126" i="4"/>
  <c r="CR125" i="4"/>
  <c r="CR124" i="4"/>
  <c r="CR123" i="4"/>
  <c r="CR122" i="4"/>
  <c r="CR121" i="4"/>
  <c r="CR120" i="4"/>
  <c r="CR119" i="4"/>
  <c r="CR118" i="4"/>
  <c r="CR117" i="4"/>
  <c r="CR116" i="4"/>
  <c r="CR115" i="4"/>
  <c r="CR114" i="4"/>
  <c r="CR113" i="4"/>
  <c r="CR112" i="4"/>
  <c r="CR111" i="4"/>
  <c r="CR110" i="4"/>
  <c r="CR109" i="4"/>
  <c r="CR108" i="4"/>
  <c r="CR107" i="4"/>
  <c r="CR106" i="4"/>
  <c r="CR105" i="4"/>
  <c r="CR104" i="4"/>
  <c r="CR103" i="4"/>
  <c r="CR102" i="4"/>
  <c r="CR101" i="4"/>
  <c r="CR100" i="4"/>
  <c r="CR99" i="4"/>
  <c r="CR98" i="4"/>
  <c r="CR97" i="4"/>
  <c r="CR96" i="4"/>
  <c r="CR95" i="4"/>
  <c r="CR94" i="4"/>
  <c r="CR93" i="4"/>
  <c r="CR92" i="4"/>
  <c r="CR91" i="4"/>
  <c r="CR90" i="4"/>
  <c r="CR89" i="4"/>
  <c r="CR88" i="4"/>
  <c r="CR87" i="4"/>
  <c r="CR86" i="4"/>
  <c r="CR85" i="4"/>
  <c r="CR84" i="4"/>
  <c r="CR83" i="4"/>
  <c r="CR82" i="4"/>
  <c r="CR81" i="4"/>
  <c r="CR80" i="4"/>
  <c r="CR79" i="4"/>
  <c r="CR78" i="4"/>
  <c r="CR77" i="4"/>
  <c r="CR76" i="4"/>
  <c r="CR75" i="4"/>
  <c r="CR74" i="4"/>
  <c r="CR73" i="4"/>
  <c r="CR72" i="4"/>
  <c r="CR71" i="4"/>
  <c r="CR70" i="4"/>
  <c r="CR69" i="4"/>
  <c r="CR68" i="4"/>
  <c r="CR67" i="4"/>
  <c r="CR66" i="4"/>
  <c r="CR65" i="4"/>
  <c r="CR64" i="4"/>
  <c r="CR63" i="4"/>
  <c r="CR62" i="4"/>
  <c r="CR61" i="4"/>
  <c r="CR60" i="4"/>
  <c r="CR59" i="4"/>
  <c r="CR58" i="4"/>
  <c r="CR57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20" i="4"/>
  <c r="CR19" i="4"/>
  <c r="CR18" i="4"/>
  <c r="CR17" i="4"/>
  <c r="CR16" i="4"/>
  <c r="CR15" i="4"/>
  <c r="CR14" i="4"/>
  <c r="CR13" i="4"/>
  <c r="CR12" i="4"/>
  <c r="CR11" i="4"/>
  <c r="CR10" i="4"/>
  <c r="CR9" i="4"/>
  <c r="CR8" i="4"/>
  <c r="CR7" i="4"/>
  <c r="CR6" i="4"/>
  <c r="CK217" i="4"/>
  <c r="CK216" i="4"/>
  <c r="CK215" i="4"/>
  <c r="CK214" i="4"/>
  <c r="CK213" i="4"/>
  <c r="CK212" i="4"/>
  <c r="CK211" i="4"/>
  <c r="CK210" i="4"/>
  <c r="CK209" i="4"/>
  <c r="CK208" i="4"/>
  <c r="CK207" i="4"/>
  <c r="CK206" i="4"/>
  <c r="CK205" i="4"/>
  <c r="CK204" i="4"/>
  <c r="CK203" i="4"/>
  <c r="CK202" i="4"/>
  <c r="CK201" i="4"/>
  <c r="CK200" i="4"/>
  <c r="CK199" i="4"/>
  <c r="CK198" i="4"/>
  <c r="CK197" i="4"/>
  <c r="CK196" i="4"/>
  <c r="CK195" i="4"/>
  <c r="CK194" i="4"/>
  <c r="CK193" i="4"/>
  <c r="CK192" i="4"/>
  <c r="CK191" i="4"/>
  <c r="CK190" i="4"/>
  <c r="CK189" i="4"/>
  <c r="CK188" i="4"/>
  <c r="CK187" i="4"/>
  <c r="CK186" i="4"/>
  <c r="CK185" i="4"/>
  <c r="CK184" i="4"/>
  <c r="CK183" i="4"/>
  <c r="CK182" i="4"/>
  <c r="CK181" i="4"/>
  <c r="CK180" i="4"/>
  <c r="CK179" i="4"/>
  <c r="CK178" i="4"/>
  <c r="CK177" i="4"/>
  <c r="CK176" i="4"/>
  <c r="CK175" i="4"/>
  <c r="CK174" i="4"/>
  <c r="CK173" i="4"/>
  <c r="CK172" i="4"/>
  <c r="CK171" i="4"/>
  <c r="CK170" i="4"/>
  <c r="CK169" i="4"/>
  <c r="CK168" i="4"/>
  <c r="CK167" i="4"/>
  <c r="CK166" i="4"/>
  <c r="CK165" i="4"/>
  <c r="CK164" i="4"/>
  <c r="CK163" i="4"/>
  <c r="CK162" i="4"/>
  <c r="CK161" i="4"/>
  <c r="CK160" i="4"/>
  <c r="CK159" i="4"/>
  <c r="CK158" i="4"/>
  <c r="CK157" i="4"/>
  <c r="CK156" i="4"/>
  <c r="CK155" i="4"/>
  <c r="CK154" i="4"/>
  <c r="CK153" i="4"/>
  <c r="CK152" i="4"/>
  <c r="CK151" i="4"/>
  <c r="CK150" i="4"/>
  <c r="CK149" i="4"/>
  <c r="CK148" i="4"/>
  <c r="CK147" i="4"/>
  <c r="CK146" i="4"/>
  <c r="CK145" i="4"/>
  <c r="CK144" i="4"/>
  <c r="CK143" i="4"/>
  <c r="CK142" i="4"/>
  <c r="CK141" i="4"/>
  <c r="CK140" i="4"/>
  <c r="CK139" i="4"/>
  <c r="CK138" i="4"/>
  <c r="CK137" i="4"/>
  <c r="CK136" i="4"/>
  <c r="CK135" i="4"/>
  <c r="CK134" i="4"/>
  <c r="CK133" i="4"/>
  <c r="CK132" i="4"/>
  <c r="CK131" i="4"/>
  <c r="CK130" i="4"/>
  <c r="CK129" i="4"/>
  <c r="CK128" i="4"/>
  <c r="CK127" i="4"/>
  <c r="CK126" i="4"/>
  <c r="CK125" i="4"/>
  <c r="CK124" i="4"/>
  <c r="CK123" i="4"/>
  <c r="CK122" i="4"/>
  <c r="CK121" i="4"/>
  <c r="CK120" i="4"/>
  <c r="CK119" i="4"/>
  <c r="CK118" i="4"/>
  <c r="CK117" i="4"/>
  <c r="CK116" i="4"/>
  <c r="CK115" i="4"/>
  <c r="CK114" i="4"/>
  <c r="CK113" i="4"/>
  <c r="CK112" i="4"/>
  <c r="CK111" i="4"/>
  <c r="CK110" i="4"/>
  <c r="CK109" i="4"/>
  <c r="CK108" i="4"/>
  <c r="CK107" i="4"/>
  <c r="CK106" i="4"/>
  <c r="CK105" i="4"/>
  <c r="CK104" i="4"/>
  <c r="CK103" i="4"/>
  <c r="CK102" i="4"/>
  <c r="CK101" i="4"/>
  <c r="CK100" i="4"/>
  <c r="CK99" i="4"/>
  <c r="CK98" i="4"/>
  <c r="CK97" i="4"/>
  <c r="CK96" i="4"/>
  <c r="CK95" i="4"/>
  <c r="CK94" i="4"/>
  <c r="CK93" i="4"/>
  <c r="CK92" i="4"/>
  <c r="CK91" i="4"/>
  <c r="CK90" i="4"/>
  <c r="CK89" i="4"/>
  <c r="CK88" i="4"/>
  <c r="CK87" i="4"/>
  <c r="CK86" i="4"/>
  <c r="CK85" i="4"/>
  <c r="CK84" i="4"/>
  <c r="CK83" i="4"/>
  <c r="CK82" i="4"/>
  <c r="CK81" i="4"/>
  <c r="CK80" i="4"/>
  <c r="CK79" i="4"/>
  <c r="CK78" i="4"/>
  <c r="CK77" i="4"/>
  <c r="CK76" i="4"/>
  <c r="CK75" i="4"/>
  <c r="CK74" i="4"/>
  <c r="CK73" i="4"/>
  <c r="CK72" i="4"/>
  <c r="CK71" i="4"/>
  <c r="CK70" i="4"/>
  <c r="CK69" i="4"/>
  <c r="CK68" i="4"/>
  <c r="CK67" i="4"/>
  <c r="CK66" i="4"/>
  <c r="CK65" i="4"/>
  <c r="CK64" i="4"/>
  <c r="CK63" i="4"/>
  <c r="CK62" i="4"/>
  <c r="CK61" i="4"/>
  <c r="CK60" i="4"/>
  <c r="CK59" i="4"/>
  <c r="CK58" i="4"/>
  <c r="CK57" i="4"/>
  <c r="CK56" i="4"/>
  <c r="CK55" i="4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6" i="4"/>
  <c r="CD217" i="4"/>
  <c r="CD216" i="4"/>
  <c r="CD215" i="4"/>
  <c r="CD214" i="4"/>
  <c r="CD213" i="4"/>
  <c r="CD212" i="4"/>
  <c r="CD211" i="4"/>
  <c r="CD210" i="4"/>
  <c r="CD209" i="4"/>
  <c r="CD208" i="4"/>
  <c r="CD207" i="4"/>
  <c r="CD206" i="4"/>
  <c r="CD205" i="4"/>
  <c r="CD204" i="4"/>
  <c r="CD203" i="4"/>
  <c r="CD202" i="4"/>
  <c r="CD201" i="4"/>
  <c r="CD200" i="4"/>
  <c r="CD199" i="4"/>
  <c r="CD198" i="4"/>
  <c r="CD197" i="4"/>
  <c r="CD196" i="4"/>
  <c r="CD195" i="4"/>
  <c r="CD194" i="4"/>
  <c r="CD193" i="4"/>
  <c r="CD192" i="4"/>
  <c r="CD191" i="4"/>
  <c r="CD190" i="4"/>
  <c r="CD189" i="4"/>
  <c r="CD188" i="4"/>
  <c r="CD187" i="4"/>
  <c r="CD186" i="4"/>
  <c r="CD185" i="4"/>
  <c r="CD184" i="4"/>
  <c r="CD183" i="4"/>
  <c r="CD182" i="4"/>
  <c r="CD181" i="4"/>
  <c r="CD180" i="4"/>
  <c r="CD179" i="4"/>
  <c r="CD178" i="4"/>
  <c r="CD177" i="4"/>
  <c r="CD176" i="4"/>
  <c r="CD175" i="4"/>
  <c r="CD174" i="4"/>
  <c r="CD173" i="4"/>
  <c r="CD172" i="4"/>
  <c r="CD171" i="4"/>
  <c r="CD170" i="4"/>
  <c r="CD169" i="4"/>
  <c r="CD168" i="4"/>
  <c r="CD167" i="4"/>
  <c r="CD166" i="4"/>
  <c r="CD165" i="4"/>
  <c r="CD164" i="4"/>
  <c r="CD163" i="4"/>
  <c r="CD162" i="4"/>
  <c r="CD161" i="4"/>
  <c r="CD160" i="4"/>
  <c r="CD159" i="4"/>
  <c r="CD158" i="4"/>
  <c r="CD157" i="4"/>
  <c r="CD156" i="4"/>
  <c r="CD155" i="4"/>
  <c r="CD154" i="4"/>
  <c r="CD153" i="4"/>
  <c r="CD152" i="4"/>
  <c r="CD151" i="4"/>
  <c r="CD150" i="4"/>
  <c r="CD149" i="4"/>
  <c r="CD148" i="4"/>
  <c r="CD147" i="4"/>
  <c r="CD146" i="4"/>
  <c r="CD145" i="4"/>
  <c r="CD144" i="4"/>
  <c r="CD143" i="4"/>
  <c r="CD142" i="4"/>
  <c r="CD141" i="4"/>
  <c r="CD140" i="4"/>
  <c r="CD139" i="4"/>
  <c r="CD138" i="4"/>
  <c r="CD137" i="4"/>
  <c r="CD136" i="4"/>
  <c r="CD135" i="4"/>
  <c r="CD134" i="4"/>
  <c r="CD133" i="4"/>
  <c r="CD132" i="4"/>
  <c r="CD131" i="4"/>
  <c r="CD130" i="4"/>
  <c r="CD129" i="4"/>
  <c r="CD128" i="4"/>
  <c r="CD127" i="4"/>
  <c r="CD126" i="4"/>
  <c r="CD125" i="4"/>
  <c r="CD124" i="4"/>
  <c r="CD123" i="4"/>
  <c r="CD122" i="4"/>
  <c r="CD121" i="4"/>
  <c r="CD120" i="4"/>
  <c r="CD119" i="4"/>
  <c r="CD118" i="4"/>
  <c r="CD117" i="4"/>
  <c r="CD116" i="4"/>
  <c r="CD115" i="4"/>
  <c r="CD114" i="4"/>
  <c r="CD113" i="4"/>
  <c r="CD112" i="4"/>
  <c r="CD111" i="4"/>
  <c r="CD110" i="4"/>
  <c r="CD109" i="4"/>
  <c r="CD108" i="4"/>
  <c r="CD107" i="4"/>
  <c r="CD106" i="4"/>
  <c r="CD105" i="4"/>
  <c r="CD104" i="4"/>
  <c r="CD103" i="4"/>
  <c r="CD102" i="4"/>
  <c r="CD101" i="4"/>
  <c r="CD100" i="4"/>
  <c r="CD99" i="4"/>
  <c r="CD98" i="4"/>
  <c r="CD97" i="4"/>
  <c r="CD96" i="4"/>
  <c r="CD95" i="4"/>
  <c r="CD94" i="4"/>
  <c r="CD93" i="4"/>
  <c r="CD92" i="4"/>
  <c r="CD91" i="4"/>
  <c r="CD90" i="4"/>
  <c r="CD89" i="4"/>
  <c r="CD88" i="4"/>
  <c r="CD87" i="4"/>
  <c r="CD86" i="4"/>
  <c r="CD85" i="4"/>
  <c r="CD84" i="4"/>
  <c r="CD83" i="4"/>
  <c r="CD82" i="4"/>
  <c r="CD81" i="4"/>
  <c r="CD80" i="4"/>
  <c r="CD79" i="4"/>
  <c r="CD78" i="4"/>
  <c r="CD77" i="4"/>
  <c r="CD76" i="4"/>
  <c r="CD75" i="4"/>
  <c r="CD74" i="4"/>
  <c r="CD73" i="4"/>
  <c r="CD72" i="4"/>
  <c r="CD71" i="4"/>
  <c r="CD70" i="4"/>
  <c r="CD69" i="4"/>
  <c r="CD68" i="4"/>
  <c r="CD67" i="4"/>
  <c r="CD66" i="4"/>
  <c r="CD65" i="4"/>
  <c r="CD64" i="4"/>
  <c r="CD63" i="4"/>
  <c r="CD62" i="4"/>
  <c r="CD61" i="4"/>
  <c r="CD60" i="4"/>
  <c r="CD59" i="4"/>
  <c r="CD58" i="4"/>
  <c r="CD57" i="4"/>
  <c r="CD56" i="4"/>
  <c r="CD55" i="4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D32" i="4"/>
  <c r="CD31" i="4"/>
  <c r="CD30" i="4"/>
  <c r="CD29" i="4"/>
  <c r="CD28" i="4"/>
  <c r="CD27" i="4"/>
  <c r="CD26" i="4"/>
  <c r="CD25" i="4"/>
  <c r="CD24" i="4"/>
  <c r="CD23" i="4"/>
  <c r="CD22" i="4"/>
  <c r="CD21" i="4"/>
  <c r="CD20" i="4"/>
  <c r="CD19" i="4"/>
  <c r="CD18" i="4"/>
  <c r="CD17" i="4"/>
  <c r="CD16" i="4"/>
  <c r="CD15" i="4"/>
  <c r="CD14" i="4"/>
  <c r="CD13" i="4"/>
  <c r="CD12" i="4"/>
  <c r="CD11" i="4"/>
  <c r="CD10" i="4"/>
  <c r="CD9" i="4"/>
  <c r="CD8" i="4"/>
  <c r="CD7" i="4"/>
  <c r="CD6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P217" i="4"/>
  <c r="BP216" i="4"/>
  <c r="BP215" i="4"/>
  <c r="BP214" i="4"/>
  <c r="BP213" i="4"/>
  <c r="BP212" i="4"/>
  <c r="BP211" i="4"/>
  <c r="BP210" i="4"/>
  <c r="BP209" i="4"/>
  <c r="BP208" i="4"/>
  <c r="BP207" i="4"/>
  <c r="BP206" i="4"/>
  <c r="BP205" i="4"/>
  <c r="BP204" i="4"/>
  <c r="BP203" i="4"/>
  <c r="BP202" i="4"/>
  <c r="BP201" i="4"/>
  <c r="BP200" i="4"/>
  <c r="BP199" i="4"/>
  <c r="BP198" i="4"/>
  <c r="BP197" i="4"/>
  <c r="BP196" i="4"/>
  <c r="BP195" i="4"/>
  <c r="BP194" i="4"/>
  <c r="BP193" i="4"/>
  <c r="BP192" i="4"/>
  <c r="BP191" i="4"/>
  <c r="BP190" i="4"/>
  <c r="BP189" i="4"/>
  <c r="BP188" i="4"/>
  <c r="BP187" i="4"/>
  <c r="BP186" i="4"/>
  <c r="BP185" i="4"/>
  <c r="BP184" i="4"/>
  <c r="BP183" i="4"/>
  <c r="BP182" i="4"/>
  <c r="BP181" i="4"/>
  <c r="BP180" i="4"/>
  <c r="BP179" i="4"/>
  <c r="BP178" i="4"/>
  <c r="BP177" i="4"/>
  <c r="BP176" i="4"/>
  <c r="BP175" i="4"/>
  <c r="BP174" i="4"/>
  <c r="BP173" i="4"/>
  <c r="BP172" i="4"/>
  <c r="BP171" i="4"/>
  <c r="BP170" i="4"/>
  <c r="BP169" i="4"/>
  <c r="BP168" i="4"/>
  <c r="BP167" i="4"/>
  <c r="BP166" i="4"/>
  <c r="BP165" i="4"/>
  <c r="BP164" i="4"/>
  <c r="BP163" i="4"/>
  <c r="BP162" i="4"/>
  <c r="BP161" i="4"/>
  <c r="BP160" i="4"/>
  <c r="BP159" i="4"/>
  <c r="BP158" i="4"/>
  <c r="BP157" i="4"/>
  <c r="BP156" i="4"/>
  <c r="BP155" i="4"/>
  <c r="BP154" i="4"/>
  <c r="BP153" i="4"/>
  <c r="BP152" i="4"/>
  <c r="BP151" i="4"/>
  <c r="BP150" i="4"/>
  <c r="BP149" i="4"/>
  <c r="BP148" i="4"/>
  <c r="BP147" i="4"/>
  <c r="BP146" i="4"/>
  <c r="BP145" i="4"/>
  <c r="BP144" i="4"/>
  <c r="BP143" i="4"/>
  <c r="BP142" i="4"/>
  <c r="BP141" i="4"/>
  <c r="BP140" i="4"/>
  <c r="BP139" i="4"/>
  <c r="BP138" i="4"/>
  <c r="BP137" i="4"/>
  <c r="BP136" i="4"/>
  <c r="BP135" i="4"/>
  <c r="BP134" i="4"/>
  <c r="BP133" i="4"/>
  <c r="BP132" i="4"/>
  <c r="BP131" i="4"/>
  <c r="BP130" i="4"/>
  <c r="BP129" i="4"/>
  <c r="BP128" i="4"/>
  <c r="BP127" i="4"/>
  <c r="BP126" i="4"/>
  <c r="BP125" i="4"/>
  <c r="BP124" i="4"/>
  <c r="BP123" i="4"/>
  <c r="BP122" i="4"/>
  <c r="BP121" i="4"/>
  <c r="BP120" i="4"/>
  <c r="BP119" i="4"/>
  <c r="BP118" i="4"/>
  <c r="BP117" i="4"/>
  <c r="BP116" i="4"/>
  <c r="BP115" i="4"/>
  <c r="BP114" i="4"/>
  <c r="BP113" i="4"/>
  <c r="BP112" i="4"/>
  <c r="BP111" i="4"/>
  <c r="BP110" i="4"/>
  <c r="BP109" i="4"/>
  <c r="BP108" i="4"/>
  <c r="BP107" i="4"/>
  <c r="BP106" i="4"/>
  <c r="BP105" i="4"/>
  <c r="BP104" i="4"/>
  <c r="BP103" i="4"/>
  <c r="BP102" i="4"/>
  <c r="BP101" i="4"/>
  <c r="BP100" i="4"/>
  <c r="BP99" i="4"/>
  <c r="BP98" i="4"/>
  <c r="BP97" i="4"/>
  <c r="BP96" i="4"/>
  <c r="BP95" i="4"/>
  <c r="BP94" i="4"/>
  <c r="BP93" i="4"/>
  <c r="BP92" i="4"/>
  <c r="BP91" i="4"/>
  <c r="BP90" i="4"/>
  <c r="BP89" i="4"/>
  <c r="BP88" i="4"/>
  <c r="BP87" i="4"/>
  <c r="BP86" i="4"/>
  <c r="BP85" i="4"/>
  <c r="BP84" i="4"/>
  <c r="BP83" i="4"/>
  <c r="BP82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P56" i="4"/>
  <c r="BP55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P28" i="4"/>
  <c r="BP27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P8" i="4"/>
  <c r="BP7" i="4"/>
  <c r="BP6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B217" i="4"/>
  <c r="BB216" i="4"/>
  <c r="BB215" i="4"/>
  <c r="BB214" i="4"/>
  <c r="BB213" i="4"/>
  <c r="BB212" i="4"/>
  <c r="BB211" i="4"/>
  <c r="BB210" i="4"/>
  <c r="BB209" i="4"/>
  <c r="BB208" i="4"/>
  <c r="BB207" i="4"/>
  <c r="BB206" i="4"/>
  <c r="BB205" i="4"/>
  <c r="BB204" i="4"/>
  <c r="BB203" i="4"/>
  <c r="BB202" i="4"/>
  <c r="BB201" i="4"/>
  <c r="BB200" i="4"/>
  <c r="BB199" i="4"/>
  <c r="BB198" i="4"/>
  <c r="BB197" i="4"/>
  <c r="BB196" i="4"/>
  <c r="BB195" i="4"/>
  <c r="BB194" i="4"/>
  <c r="BB193" i="4"/>
  <c r="BB192" i="4"/>
  <c r="BB191" i="4"/>
  <c r="BB190" i="4"/>
  <c r="BB189" i="4"/>
  <c r="BB188" i="4"/>
  <c r="BB187" i="4"/>
  <c r="BB186" i="4"/>
  <c r="BB185" i="4"/>
  <c r="BB184" i="4"/>
  <c r="BB183" i="4"/>
  <c r="BB182" i="4"/>
  <c r="BB181" i="4"/>
  <c r="BB180" i="4"/>
  <c r="BB179" i="4"/>
  <c r="BB178" i="4"/>
  <c r="BB177" i="4"/>
  <c r="BB176" i="4"/>
  <c r="BB175" i="4"/>
  <c r="BB174" i="4"/>
  <c r="BB173" i="4"/>
  <c r="BB172" i="4"/>
  <c r="BB171" i="4"/>
  <c r="BB170" i="4"/>
  <c r="BB169" i="4"/>
  <c r="BB168" i="4"/>
  <c r="BB167" i="4"/>
  <c r="BB166" i="4"/>
  <c r="BB165" i="4"/>
  <c r="BB164" i="4"/>
  <c r="BB163" i="4"/>
  <c r="BB162" i="4"/>
  <c r="BB161" i="4"/>
  <c r="BB160" i="4"/>
  <c r="BB159" i="4"/>
  <c r="BB158" i="4"/>
  <c r="BB157" i="4"/>
  <c r="BB156" i="4"/>
  <c r="BB155" i="4"/>
  <c r="BB154" i="4"/>
  <c r="BB153" i="4"/>
  <c r="BB152" i="4"/>
  <c r="BB151" i="4"/>
  <c r="BB150" i="4"/>
  <c r="BB149" i="4"/>
  <c r="BB148" i="4"/>
  <c r="BB147" i="4"/>
  <c r="BB146" i="4"/>
  <c r="BB145" i="4"/>
  <c r="BB144" i="4"/>
  <c r="BB143" i="4"/>
  <c r="BB142" i="4"/>
  <c r="BB141" i="4"/>
  <c r="BB140" i="4"/>
  <c r="BB139" i="4"/>
  <c r="BB138" i="4"/>
  <c r="BB137" i="4"/>
  <c r="BB136" i="4"/>
  <c r="BB135" i="4"/>
  <c r="BB134" i="4"/>
  <c r="BB133" i="4"/>
  <c r="BB132" i="4"/>
  <c r="BB131" i="4"/>
  <c r="BB130" i="4"/>
  <c r="BB129" i="4"/>
  <c r="BB128" i="4"/>
  <c r="BB127" i="4"/>
  <c r="BB126" i="4"/>
  <c r="BB125" i="4"/>
  <c r="BB124" i="4"/>
  <c r="BB123" i="4"/>
  <c r="BB122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AU217" i="4"/>
  <c r="AU216" i="4"/>
  <c r="AU215" i="4"/>
  <c r="AU214" i="4"/>
  <c r="AU213" i="4"/>
  <c r="AU212" i="4"/>
  <c r="AU211" i="4"/>
  <c r="AU210" i="4"/>
  <c r="AU209" i="4"/>
  <c r="AU208" i="4"/>
  <c r="AU207" i="4"/>
  <c r="AU206" i="4"/>
  <c r="AU205" i="4"/>
  <c r="AU204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174" i="4"/>
  <c r="AU173" i="4"/>
  <c r="AU172" i="4"/>
  <c r="AU171" i="4"/>
  <c r="AU170" i="4"/>
  <c r="AU169" i="4"/>
  <c r="AU168" i="4"/>
  <c r="AU167" i="4"/>
  <c r="AU166" i="4"/>
  <c r="AU165" i="4"/>
  <c r="AU164" i="4"/>
  <c r="AU163" i="4"/>
  <c r="AU162" i="4"/>
  <c r="AU161" i="4"/>
  <c r="AU160" i="4"/>
  <c r="AU159" i="4"/>
  <c r="AU158" i="4"/>
  <c r="AU157" i="4"/>
  <c r="AU156" i="4"/>
  <c r="AU155" i="4"/>
  <c r="AU154" i="4"/>
  <c r="AU153" i="4"/>
  <c r="AU152" i="4"/>
  <c r="AU151" i="4"/>
  <c r="AU150" i="4"/>
  <c r="AU149" i="4"/>
  <c r="AU148" i="4"/>
  <c r="AU147" i="4"/>
  <c r="AU146" i="4"/>
  <c r="AU145" i="4"/>
  <c r="AU144" i="4"/>
  <c r="AU143" i="4"/>
  <c r="AU142" i="4"/>
  <c r="AU141" i="4"/>
  <c r="AU140" i="4"/>
  <c r="AU139" i="4"/>
  <c r="AU138" i="4"/>
  <c r="AU137" i="4"/>
  <c r="AU136" i="4"/>
  <c r="AU135" i="4"/>
  <c r="AU134" i="4"/>
  <c r="AU133" i="4"/>
  <c r="AU132" i="4"/>
  <c r="AU131" i="4"/>
  <c r="AU130" i="4"/>
  <c r="AU129" i="4"/>
  <c r="AU128" i="4"/>
  <c r="AU127" i="4"/>
  <c r="AU126" i="4"/>
  <c r="AU12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N217" i="4"/>
  <c r="AN216" i="4"/>
  <c r="AN215" i="4"/>
  <c r="AN214" i="4"/>
  <c r="AN213" i="4"/>
  <c r="AN212" i="4"/>
  <c r="AN211" i="4"/>
  <c r="AN210" i="4"/>
  <c r="AN209" i="4"/>
  <c r="AN208" i="4"/>
  <c r="AN207" i="4"/>
  <c r="AN206" i="4"/>
  <c r="AN205" i="4"/>
  <c r="AN204" i="4"/>
  <c r="AN203" i="4"/>
  <c r="AN202" i="4"/>
  <c r="AN201" i="4"/>
  <c r="AN200" i="4"/>
  <c r="AN199" i="4"/>
  <c r="AN198" i="4"/>
  <c r="AN197" i="4"/>
  <c r="AN196" i="4"/>
  <c r="AN195" i="4"/>
  <c r="AN194" i="4"/>
  <c r="AN193" i="4"/>
  <c r="AN192" i="4"/>
  <c r="AN191" i="4"/>
  <c r="AN190" i="4"/>
  <c r="AN189" i="4"/>
  <c r="AN188" i="4"/>
  <c r="AN187" i="4"/>
  <c r="AN186" i="4"/>
  <c r="AN185" i="4"/>
  <c r="AN184" i="4"/>
  <c r="AN183" i="4"/>
  <c r="AN182" i="4"/>
  <c r="AN181" i="4"/>
  <c r="AN180" i="4"/>
  <c r="AN179" i="4"/>
  <c r="AN178" i="4"/>
  <c r="AN177" i="4"/>
  <c r="AN176" i="4"/>
  <c r="AN175" i="4"/>
  <c r="AN174" i="4"/>
  <c r="AN173" i="4"/>
  <c r="AN172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N159" i="4"/>
  <c r="AN158" i="4"/>
  <c r="AN157" i="4"/>
  <c r="AN156" i="4"/>
  <c r="AN155" i="4"/>
  <c r="AN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E200" i="4"/>
  <c r="E201" i="4"/>
  <c r="E202" i="4"/>
  <c r="E203" i="4"/>
  <c r="E204" i="4"/>
  <c r="E205" i="4"/>
  <c r="E206" i="4"/>
  <c r="E207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E217" i="4"/>
  <c r="E216" i="4"/>
  <c r="E215" i="4"/>
  <c r="E214" i="4"/>
  <c r="E213" i="4"/>
  <c r="E212" i="4"/>
  <c r="E211" i="4"/>
  <c r="E210" i="4"/>
  <c r="E209" i="4"/>
  <c r="E208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1" i="4"/>
  <c r="E12" i="4"/>
  <c r="E13" i="4"/>
  <c r="E14" i="4"/>
  <c r="E15" i="4"/>
  <c r="E16" i="4"/>
  <c r="E17" i="4"/>
  <c r="E18" i="4"/>
  <c r="E19" i="4"/>
  <c r="E7" i="4"/>
  <c r="E8" i="4"/>
  <c r="E9" i="4"/>
  <c r="E10" i="4"/>
  <c r="E6" i="4"/>
  <c r="JG5" i="3" l="1"/>
  <c r="JE91" i="3"/>
  <c r="JE5" i="3"/>
  <c r="JE217" i="3"/>
  <c r="JE216" i="3"/>
  <c r="JE215" i="3"/>
  <c r="JE214" i="3"/>
  <c r="JE213" i="3"/>
  <c r="JE212" i="3"/>
  <c r="JE211" i="3"/>
  <c r="JE210" i="3"/>
  <c r="JE209" i="3"/>
  <c r="JE208" i="3"/>
  <c r="JE207" i="3"/>
  <c r="JE206" i="3"/>
  <c r="JE205" i="3"/>
  <c r="JE204" i="3"/>
  <c r="JE203" i="3"/>
  <c r="JE202" i="3"/>
  <c r="JE201" i="3"/>
  <c r="JE200" i="3"/>
  <c r="JE199" i="3"/>
  <c r="JE198" i="3"/>
  <c r="JE197" i="3"/>
  <c r="JE196" i="3"/>
  <c r="JE195" i="3"/>
  <c r="JE194" i="3"/>
  <c r="JE193" i="3"/>
  <c r="JE192" i="3"/>
  <c r="JE191" i="3"/>
  <c r="JE190" i="3"/>
  <c r="JE189" i="3"/>
  <c r="JE188" i="3"/>
  <c r="JE187" i="3"/>
  <c r="JE186" i="3"/>
  <c r="JE185" i="3"/>
  <c r="JE184" i="3"/>
  <c r="JE183" i="3"/>
  <c r="JE182" i="3"/>
  <c r="JE181" i="3"/>
  <c r="JE180" i="3"/>
  <c r="JE179" i="3"/>
  <c r="JE178" i="3"/>
  <c r="JE177" i="3"/>
  <c r="JE176" i="3"/>
  <c r="JE175" i="3"/>
  <c r="JE174" i="3"/>
  <c r="JE173" i="3"/>
  <c r="JE172" i="3"/>
  <c r="JE171" i="3"/>
  <c r="JE170" i="3"/>
  <c r="JE169" i="3"/>
  <c r="JE168" i="3"/>
  <c r="JE167" i="3"/>
  <c r="JE166" i="3"/>
  <c r="JE165" i="3"/>
  <c r="JE164" i="3"/>
  <c r="JE163" i="3"/>
  <c r="JE162" i="3"/>
  <c r="JE161" i="3"/>
  <c r="JE160" i="3"/>
  <c r="JE159" i="3"/>
  <c r="JE158" i="3"/>
  <c r="JE157" i="3"/>
  <c r="JE156" i="3"/>
  <c r="JE155" i="3"/>
  <c r="JE154" i="3"/>
  <c r="JE153" i="3"/>
  <c r="JE152" i="3"/>
  <c r="JE151" i="3"/>
  <c r="JE150" i="3"/>
  <c r="JE149" i="3"/>
  <c r="JE148" i="3"/>
  <c r="JE147" i="3"/>
  <c r="JE146" i="3"/>
  <c r="JE145" i="3"/>
  <c r="JE144" i="3"/>
  <c r="JE143" i="3"/>
  <c r="JE142" i="3"/>
  <c r="JE141" i="3"/>
  <c r="JE140" i="3"/>
  <c r="JE139" i="3"/>
  <c r="JE138" i="3"/>
  <c r="JE137" i="3"/>
  <c r="JE136" i="3"/>
  <c r="JE135" i="3"/>
  <c r="JE134" i="3"/>
  <c r="JE133" i="3"/>
  <c r="JE132" i="3"/>
  <c r="JE131" i="3"/>
  <c r="JE130" i="3"/>
  <c r="JE129" i="3"/>
  <c r="JE128" i="3"/>
  <c r="JE127" i="3"/>
  <c r="JE126" i="3"/>
  <c r="JE125" i="3"/>
  <c r="JE124" i="3"/>
  <c r="JE123" i="3"/>
  <c r="JE122" i="3"/>
  <c r="JE121" i="3"/>
  <c r="JE120" i="3"/>
  <c r="JE119" i="3"/>
  <c r="JE118" i="3"/>
  <c r="JE117" i="3"/>
  <c r="JE116" i="3"/>
  <c r="JE115" i="3"/>
  <c r="JE114" i="3"/>
  <c r="JE113" i="3"/>
  <c r="JE112" i="3"/>
  <c r="JE111" i="3"/>
  <c r="JE110" i="3"/>
  <c r="JE109" i="3"/>
  <c r="JE108" i="3"/>
  <c r="JE107" i="3"/>
  <c r="JE106" i="3"/>
  <c r="JE105" i="3"/>
  <c r="JE104" i="3"/>
  <c r="JE103" i="3"/>
  <c r="JE102" i="3"/>
  <c r="JE101" i="3"/>
  <c r="JE100" i="3"/>
  <c r="JE99" i="3"/>
  <c r="JE98" i="3"/>
  <c r="JE97" i="3"/>
  <c r="JE96" i="3"/>
  <c r="JE95" i="3"/>
  <c r="JE94" i="3"/>
  <c r="JE93" i="3"/>
  <c r="JE92" i="3"/>
  <c r="JE90" i="3"/>
  <c r="JE89" i="3"/>
  <c r="JE88" i="3"/>
  <c r="JE87" i="3"/>
  <c r="JE86" i="3"/>
  <c r="JE85" i="3"/>
  <c r="JE84" i="3"/>
  <c r="JE83" i="3"/>
  <c r="JE82" i="3"/>
  <c r="JE81" i="3"/>
  <c r="JE80" i="3"/>
  <c r="JE79" i="3"/>
  <c r="JE78" i="3"/>
  <c r="JE77" i="3"/>
  <c r="JE76" i="3"/>
  <c r="JE75" i="3"/>
  <c r="JE74" i="3"/>
  <c r="JE73" i="3"/>
  <c r="JE72" i="3"/>
  <c r="JE71" i="3"/>
  <c r="JE70" i="3"/>
  <c r="JE69" i="3"/>
  <c r="JE68" i="3"/>
  <c r="JE67" i="3"/>
  <c r="JE66" i="3"/>
  <c r="JE65" i="3"/>
  <c r="JE64" i="3"/>
  <c r="JE63" i="3"/>
  <c r="JE62" i="3"/>
  <c r="JE61" i="3"/>
  <c r="JE60" i="3"/>
  <c r="JE59" i="3"/>
  <c r="JE58" i="3"/>
  <c r="JE57" i="3"/>
  <c r="JE56" i="3"/>
  <c r="JE55" i="3"/>
  <c r="JE54" i="3"/>
  <c r="JE53" i="3"/>
  <c r="JE52" i="3"/>
  <c r="JE51" i="3"/>
  <c r="JE50" i="3"/>
  <c r="JE49" i="3"/>
  <c r="JE48" i="3"/>
  <c r="JE47" i="3"/>
  <c r="JE46" i="3"/>
  <c r="JE45" i="3"/>
  <c r="JE44" i="3"/>
  <c r="JE43" i="3"/>
  <c r="JE42" i="3"/>
  <c r="JE41" i="3"/>
  <c r="JE40" i="3"/>
  <c r="JE39" i="3"/>
  <c r="JE38" i="3"/>
  <c r="JE37" i="3"/>
  <c r="JE36" i="3"/>
  <c r="JE35" i="3"/>
  <c r="JE34" i="3"/>
  <c r="JE33" i="3"/>
  <c r="JE32" i="3"/>
  <c r="JE31" i="3"/>
  <c r="JE30" i="3"/>
  <c r="JE29" i="3"/>
  <c r="JE28" i="3"/>
  <c r="JE27" i="3"/>
  <c r="JE26" i="3"/>
  <c r="JE25" i="3"/>
  <c r="JE24" i="3"/>
  <c r="JE23" i="3"/>
  <c r="JE22" i="3"/>
  <c r="JE21" i="3"/>
  <c r="JE20" i="3"/>
  <c r="JE19" i="3"/>
  <c r="JE18" i="3"/>
  <c r="JE17" i="3"/>
  <c r="JE16" i="3"/>
  <c r="JE15" i="3"/>
  <c r="JE14" i="3"/>
  <c r="JE13" i="3"/>
  <c r="JE12" i="3"/>
  <c r="JE11" i="3"/>
  <c r="JE10" i="3"/>
  <c r="JE9" i="3"/>
  <c r="JE8" i="3"/>
  <c r="JE7" i="3"/>
  <c r="JE6" i="3"/>
  <c r="JE204" i="2"/>
  <c r="JE217" i="2"/>
  <c r="JE216" i="2"/>
  <c r="JE215" i="2"/>
  <c r="JE214" i="2"/>
  <c r="JE213" i="2"/>
  <c r="JE212" i="2"/>
  <c r="JE211" i="2"/>
  <c r="JE210" i="2"/>
  <c r="JE209" i="2"/>
  <c r="JE208" i="2"/>
  <c r="JE207" i="2"/>
  <c r="JE206" i="2"/>
  <c r="JE205" i="2"/>
  <c r="JE203" i="2"/>
  <c r="JE202" i="2"/>
  <c r="JE201" i="2"/>
  <c r="JE200" i="2"/>
  <c r="JE199" i="2"/>
  <c r="JE198" i="2"/>
  <c r="JE197" i="2"/>
  <c r="JE196" i="2"/>
  <c r="JE195" i="2"/>
  <c r="JE194" i="2"/>
  <c r="JE193" i="2"/>
  <c r="JE192" i="2"/>
  <c r="JE191" i="2"/>
  <c r="JE190" i="2"/>
  <c r="JE189" i="2"/>
  <c r="JE188" i="2"/>
  <c r="JE187" i="2"/>
  <c r="JE186" i="2"/>
  <c r="JE185" i="2"/>
  <c r="JE184" i="2"/>
  <c r="JE183" i="2"/>
  <c r="JE182" i="2"/>
  <c r="JE181" i="2"/>
  <c r="JE180" i="2"/>
  <c r="JE179" i="2"/>
  <c r="JE178" i="2"/>
  <c r="JE177" i="2"/>
  <c r="JE176" i="2"/>
  <c r="JE175" i="2"/>
  <c r="JE174" i="2"/>
  <c r="JE173" i="2"/>
  <c r="JE172" i="2"/>
  <c r="JE171" i="2"/>
  <c r="JE170" i="2"/>
  <c r="JE169" i="2"/>
  <c r="JE168" i="2"/>
  <c r="JE167" i="2"/>
  <c r="JE166" i="2"/>
  <c r="JE165" i="2"/>
  <c r="JE164" i="2"/>
  <c r="JE163" i="2"/>
  <c r="JE162" i="2"/>
  <c r="JE161" i="2"/>
  <c r="JE160" i="2"/>
  <c r="JE159" i="2"/>
  <c r="JE158" i="2"/>
  <c r="JE157" i="2"/>
  <c r="JE156" i="2"/>
  <c r="JE155" i="2"/>
  <c r="JE154" i="2"/>
  <c r="JE153" i="2"/>
  <c r="JE152" i="2"/>
  <c r="JE151" i="2"/>
  <c r="JE150" i="2"/>
  <c r="JE149" i="2"/>
  <c r="JE148" i="2"/>
  <c r="JE147" i="2"/>
  <c r="JE146" i="2"/>
  <c r="JE145" i="2"/>
  <c r="JE144" i="2"/>
  <c r="JE143" i="2"/>
  <c r="JE142" i="2"/>
  <c r="JE141" i="2"/>
  <c r="JE140" i="2"/>
  <c r="JE139" i="2"/>
  <c r="JE138" i="2"/>
  <c r="JE137" i="2"/>
  <c r="JE136" i="2"/>
  <c r="JE135" i="2"/>
  <c r="JE134" i="2"/>
  <c r="JE133" i="2"/>
  <c r="JE132" i="2"/>
  <c r="JE131" i="2"/>
  <c r="JE130" i="2"/>
  <c r="JE129" i="2"/>
  <c r="JE128" i="2"/>
  <c r="JE127" i="2"/>
  <c r="JE126" i="2"/>
  <c r="JE125" i="2"/>
  <c r="JE124" i="2"/>
  <c r="JE123" i="2"/>
  <c r="JE122" i="2"/>
  <c r="JE121" i="2"/>
  <c r="JE120" i="2"/>
  <c r="JE119" i="2"/>
  <c r="JE118" i="2"/>
  <c r="JE117" i="2"/>
  <c r="JE116" i="2"/>
  <c r="JE115" i="2"/>
  <c r="JE114" i="2"/>
  <c r="JE113" i="2"/>
  <c r="JE112" i="2"/>
  <c r="JE111" i="2"/>
  <c r="JE110" i="2"/>
  <c r="JE109" i="2"/>
  <c r="JE108" i="2"/>
  <c r="JE107" i="2"/>
  <c r="JE106" i="2"/>
  <c r="JE105" i="2"/>
  <c r="JE104" i="2"/>
  <c r="JE103" i="2"/>
  <c r="JE102" i="2"/>
  <c r="JE101" i="2"/>
  <c r="JE100" i="2"/>
  <c r="JE99" i="2"/>
  <c r="JE98" i="2"/>
  <c r="JE97" i="2"/>
  <c r="JE96" i="2"/>
  <c r="JE95" i="2"/>
  <c r="JE94" i="2"/>
  <c r="JE93" i="2"/>
  <c r="JE92" i="2"/>
  <c r="JE91" i="2"/>
  <c r="JE90" i="2"/>
  <c r="JE89" i="2"/>
  <c r="JE88" i="2"/>
  <c r="JE87" i="2"/>
  <c r="JE86" i="2"/>
  <c r="JE85" i="2"/>
  <c r="JE84" i="2"/>
  <c r="JE83" i="2"/>
  <c r="JE82" i="2"/>
  <c r="JE81" i="2"/>
  <c r="JE80" i="2"/>
  <c r="JE79" i="2"/>
  <c r="JE78" i="2"/>
  <c r="JE77" i="2"/>
  <c r="JE76" i="2"/>
  <c r="JE75" i="2"/>
  <c r="JE74" i="2"/>
  <c r="JE73" i="2"/>
  <c r="JE72" i="2"/>
  <c r="JE71" i="2"/>
  <c r="JE70" i="2"/>
  <c r="JE69" i="2"/>
  <c r="JE68" i="2"/>
  <c r="JE67" i="2"/>
  <c r="JE66" i="2"/>
  <c r="JE65" i="2"/>
  <c r="JE64" i="2"/>
  <c r="JE63" i="2"/>
  <c r="JE62" i="2"/>
  <c r="JE61" i="2"/>
  <c r="JE60" i="2"/>
  <c r="JE59" i="2"/>
  <c r="JE58" i="2"/>
  <c r="JE57" i="2"/>
  <c r="JE56" i="2"/>
  <c r="JE55" i="2"/>
  <c r="JE54" i="2"/>
  <c r="JE53" i="2"/>
  <c r="JE52" i="2"/>
  <c r="JE51" i="2"/>
  <c r="JE50" i="2"/>
  <c r="JE49" i="2"/>
  <c r="JE48" i="2"/>
  <c r="JE47" i="2"/>
  <c r="JE46" i="2"/>
  <c r="JE45" i="2"/>
  <c r="JE44" i="2"/>
  <c r="JE43" i="2"/>
  <c r="JE42" i="2"/>
  <c r="JE41" i="2"/>
  <c r="JE40" i="2"/>
  <c r="JE39" i="2"/>
  <c r="JE38" i="2"/>
  <c r="JE37" i="2"/>
  <c r="JE36" i="2"/>
  <c r="JE35" i="2"/>
  <c r="JE34" i="2"/>
  <c r="JE33" i="2"/>
  <c r="JE32" i="2"/>
  <c r="JE31" i="2"/>
  <c r="JE30" i="2"/>
  <c r="JE29" i="2"/>
  <c r="JE28" i="2"/>
  <c r="JE27" i="2"/>
  <c r="JE26" i="2"/>
  <c r="JE25" i="2"/>
  <c r="JE24" i="2"/>
  <c r="JE23" i="2"/>
  <c r="JE22" i="2"/>
  <c r="JE21" i="2"/>
  <c r="JE20" i="2"/>
  <c r="JE19" i="2"/>
  <c r="JE18" i="2"/>
  <c r="JE17" i="2"/>
  <c r="JE16" i="2"/>
  <c r="JE15" i="2"/>
  <c r="JE14" i="2"/>
  <c r="JE13" i="2"/>
  <c r="JE12" i="2"/>
  <c r="JE11" i="2"/>
  <c r="JE10" i="2"/>
  <c r="JE9" i="2"/>
  <c r="JE8" i="2"/>
  <c r="JE7" i="2"/>
  <c r="JE6" i="2"/>
  <c r="JE5" i="2"/>
  <c r="M12" i="6" l="1"/>
  <c r="L12" i="6"/>
  <c r="B5" i="3" l="1"/>
  <c r="JZ5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A5" i="2"/>
  <c r="A6" i="2" s="1"/>
  <c r="K5" i="2"/>
  <c r="I6" i="2"/>
  <c r="J6" i="2" s="1"/>
  <c r="I5" i="2"/>
  <c r="J5" i="2" s="1"/>
  <c r="K6" i="2"/>
  <c r="B6" i="3" l="1"/>
  <c r="A1" i="1"/>
  <c r="B202" i="2"/>
  <c r="A202" i="4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JD187" i="2"/>
  <c r="JD186" i="2"/>
  <c r="JZ6" i="3" l="1"/>
  <c r="B7" i="3"/>
  <c r="B203" i="2"/>
  <c r="A203" i="4"/>
  <c r="AQ2" i="1"/>
  <c r="AO2" i="1"/>
  <c r="B8" i="3" l="1"/>
  <c r="JZ7" i="3"/>
  <c r="B204" i="2"/>
  <c r="A204" i="4"/>
  <c r="IW1" i="3"/>
  <c r="IT1" i="3"/>
  <c r="IJ1" i="3"/>
  <c r="IG1" i="3"/>
  <c r="HW1" i="3"/>
  <c r="HT1" i="3"/>
  <c r="HJ1" i="3"/>
  <c r="HG1" i="3"/>
  <c r="GW1" i="3"/>
  <c r="GT1" i="3"/>
  <c r="GJ1" i="3"/>
  <c r="GG1" i="3"/>
  <c r="FW1" i="3"/>
  <c r="FT1" i="3"/>
  <c r="FJ1" i="3"/>
  <c r="FG1" i="3"/>
  <c r="EW1" i="3"/>
  <c r="ET1" i="3"/>
  <c r="EJ1" i="3"/>
  <c r="EG1" i="3"/>
  <c r="DW1" i="3"/>
  <c r="DT1" i="3"/>
  <c r="DJ1" i="3"/>
  <c r="DG1" i="3"/>
  <c r="CW1" i="3"/>
  <c r="CT1" i="3"/>
  <c r="CJ1" i="3"/>
  <c r="CG1" i="3"/>
  <c r="BW1" i="3"/>
  <c r="BT1" i="3"/>
  <c r="BJ1" i="3"/>
  <c r="BG1" i="3"/>
  <c r="AW1" i="3"/>
  <c r="AT1" i="3"/>
  <c r="AJ1" i="3"/>
  <c r="AG1" i="3"/>
  <c r="W1" i="3"/>
  <c r="T1" i="3"/>
  <c r="J1" i="3"/>
  <c r="G1" i="3"/>
  <c r="GJ2" i="3"/>
  <c r="GG2" i="3"/>
  <c r="GD2" i="3"/>
  <c r="FW2" i="3"/>
  <c r="FT2" i="3"/>
  <c r="FQ2" i="3"/>
  <c r="FJ2" i="3"/>
  <c r="FG2" i="3"/>
  <c r="FD2" i="3"/>
  <c r="EW2" i="3"/>
  <c r="ET2" i="3"/>
  <c r="EQ2" i="3"/>
  <c r="EL2" i="3"/>
  <c r="EJ2" i="3"/>
  <c r="EG2" i="3"/>
  <c r="ED2" i="3"/>
  <c r="DY2" i="3"/>
  <c r="DW2" i="3"/>
  <c r="DT2" i="3"/>
  <c r="DQ2" i="3"/>
  <c r="DJ2" i="3"/>
  <c r="DG2" i="3"/>
  <c r="DD2" i="3"/>
  <c r="CW2" i="3"/>
  <c r="CT2" i="3"/>
  <c r="CQ2" i="3"/>
  <c r="CL2" i="3"/>
  <c r="CJ2" i="3"/>
  <c r="CG2" i="3"/>
  <c r="CD2" i="3"/>
  <c r="BW2" i="3"/>
  <c r="BT2" i="3"/>
  <c r="BQ2" i="3"/>
  <c r="BL2" i="3"/>
  <c r="BJ2" i="3"/>
  <c r="BG2" i="3"/>
  <c r="BD2" i="3"/>
  <c r="AW2" i="3"/>
  <c r="AT2" i="3"/>
  <c r="AQ2" i="3"/>
  <c r="AL2" i="3"/>
  <c r="AJ2" i="3"/>
  <c r="AG2" i="3"/>
  <c r="AD2" i="3"/>
  <c r="W2" i="3"/>
  <c r="T2" i="3"/>
  <c r="Q2" i="3"/>
  <c r="J2" i="3"/>
  <c r="G2" i="3"/>
  <c r="D2" i="3"/>
  <c r="IW2" i="3"/>
  <c r="IT2" i="3"/>
  <c r="IQ2" i="3"/>
  <c r="IJ2" i="3"/>
  <c r="IG2" i="3"/>
  <c r="ID2" i="3"/>
  <c r="HW2" i="3"/>
  <c r="HT2" i="3"/>
  <c r="HQ2" i="3"/>
  <c r="HJ2" i="3"/>
  <c r="HG2" i="3"/>
  <c r="HD2" i="3"/>
  <c r="GW2" i="3"/>
  <c r="GT2" i="3"/>
  <c r="GQ2" i="3"/>
  <c r="IW1" i="2"/>
  <c r="IT1" i="2"/>
  <c r="IJ1" i="2"/>
  <c r="IG1" i="2"/>
  <c r="HW1" i="2"/>
  <c r="HT1" i="2"/>
  <c r="HJ1" i="2"/>
  <c r="HG1" i="2"/>
  <c r="GW1" i="2"/>
  <c r="GT1" i="2"/>
  <c r="GJ1" i="2"/>
  <c r="GG1" i="2"/>
  <c r="FW1" i="2"/>
  <c r="FT1" i="2"/>
  <c r="FG1" i="2"/>
  <c r="EW1" i="2"/>
  <c r="ET1" i="2"/>
  <c r="EJ1" i="2"/>
  <c r="EG1" i="2"/>
  <c r="DW1" i="2"/>
  <c r="DT1" i="2"/>
  <c r="DJ1" i="2"/>
  <c r="DG1" i="2"/>
  <c r="CW1" i="2"/>
  <c r="CT1" i="2"/>
  <c r="CJ1" i="2"/>
  <c r="CG1" i="2"/>
  <c r="BW1" i="2"/>
  <c r="BT1" i="2"/>
  <c r="BJ1" i="2"/>
  <c r="BG1" i="2"/>
  <c r="AW1" i="2"/>
  <c r="AT1" i="2"/>
  <c r="AJ1" i="2"/>
  <c r="AG1" i="2"/>
  <c r="W1" i="2"/>
  <c r="T1" i="2"/>
  <c r="J1" i="2"/>
  <c r="G1" i="2"/>
  <c r="IY2" i="2"/>
  <c r="IW2" i="2"/>
  <c r="IT2" i="2"/>
  <c r="IL2" i="2"/>
  <c r="IJ2" i="2"/>
  <c r="IG2" i="2"/>
  <c r="HW2" i="2"/>
  <c r="HT2" i="2"/>
  <c r="HJ2" i="2"/>
  <c r="HG2" i="2"/>
  <c r="GY2" i="2"/>
  <c r="GW2" i="2"/>
  <c r="GT2" i="2"/>
  <c r="GJ2" i="2"/>
  <c r="GG2" i="2"/>
  <c r="FY2" i="2"/>
  <c r="FW2" i="2"/>
  <c r="FT2" i="2"/>
  <c r="FJ2" i="2"/>
  <c r="FG2" i="2"/>
  <c r="EW2" i="2"/>
  <c r="ET2" i="2"/>
  <c r="EL2" i="2"/>
  <c r="EJ2" i="2"/>
  <c r="EG2" i="2"/>
  <c r="DW2" i="2"/>
  <c r="DT2" i="2"/>
  <c r="DJ2" i="2"/>
  <c r="DG2" i="2"/>
  <c r="CY2" i="2"/>
  <c r="CW2" i="2"/>
  <c r="CT2" i="2"/>
  <c r="CJ2" i="2"/>
  <c r="CG2" i="2"/>
  <c r="BY2" i="2"/>
  <c r="BW2" i="2"/>
  <c r="BT2" i="2"/>
  <c r="BJ2" i="2"/>
  <c r="BG2" i="2"/>
  <c r="AY2" i="2"/>
  <c r="AW2" i="2"/>
  <c r="AT2" i="2"/>
  <c r="AL2" i="2"/>
  <c r="AJ2" i="2"/>
  <c r="AG2" i="2"/>
  <c r="W2" i="2"/>
  <c r="T2" i="2"/>
  <c r="J2" i="2"/>
  <c r="G2" i="2"/>
  <c r="IQ2" i="2"/>
  <c r="ID2" i="2"/>
  <c r="HQ2" i="2"/>
  <c r="HD2" i="2"/>
  <c r="GD2" i="2"/>
  <c r="FQ2" i="2"/>
  <c r="FD2" i="2"/>
  <c r="EQ2" i="2"/>
  <c r="ED2" i="2"/>
  <c r="DQ2" i="2"/>
  <c r="DD2" i="2"/>
  <c r="CQ2" i="2"/>
  <c r="CD2" i="2"/>
  <c r="BQ2" i="2"/>
  <c r="BD2" i="2"/>
  <c r="AD2" i="2"/>
  <c r="AQ2" i="2"/>
  <c r="Q2" i="2"/>
  <c r="D2" i="2"/>
  <c r="GQ2" i="2"/>
  <c r="B9" i="3" l="1"/>
  <c r="JZ8" i="3"/>
  <c r="B205" i="2"/>
  <c r="A205" i="4"/>
  <c r="AL1" i="1"/>
  <c r="AJ1" i="1"/>
  <c r="B10" i="3" l="1"/>
  <c r="JZ9" i="3"/>
  <c r="B206" i="2"/>
  <c r="A206" i="4"/>
  <c r="IZ2" i="3"/>
  <c r="IM2" i="3"/>
  <c r="HZ2" i="3"/>
  <c r="HM2" i="3"/>
  <c r="GZ2" i="3"/>
  <c r="GM2" i="3"/>
  <c r="FZ2" i="3"/>
  <c r="FM2" i="3"/>
  <c r="EZ2" i="3"/>
  <c r="EM2" i="3"/>
  <c r="DZ2" i="3"/>
  <c r="DM2" i="3"/>
  <c r="CZ2" i="3"/>
  <c r="CM2" i="3"/>
  <c r="BZ2" i="3"/>
  <c r="BM2" i="3"/>
  <c r="AZ2" i="3"/>
  <c r="AM2" i="3"/>
  <c r="Z2" i="3"/>
  <c r="M2" i="3"/>
  <c r="IZ2" i="2"/>
  <c r="IM2" i="2"/>
  <c r="HZ2" i="2"/>
  <c r="HM2" i="2"/>
  <c r="GZ2" i="2"/>
  <c r="GM2" i="2"/>
  <c r="FZ2" i="2"/>
  <c r="FM2" i="2"/>
  <c r="EZ2" i="2"/>
  <c r="EM2" i="2"/>
  <c r="DZ2" i="2"/>
  <c r="DM2" i="2"/>
  <c r="CZ2" i="2"/>
  <c r="CM2" i="2"/>
  <c r="BZ2" i="2"/>
  <c r="BM2" i="2"/>
  <c r="AZ2" i="2"/>
  <c r="AM2" i="2"/>
  <c r="Z2" i="2"/>
  <c r="B11" i="3" l="1"/>
  <c r="JZ10" i="3"/>
  <c r="B207" i="2"/>
  <c r="A207" i="4"/>
  <c r="HY2" i="3"/>
  <c r="GY2" i="3"/>
  <c r="H10" i="6"/>
  <c r="I10" i="6"/>
  <c r="H11" i="6"/>
  <c r="I11" i="6"/>
  <c r="H12" i="6"/>
  <c r="I12" i="6"/>
  <c r="H13" i="6"/>
  <c r="I13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B12" i="3" l="1"/>
  <c r="JZ11" i="3"/>
  <c r="B208" i="2"/>
  <c r="A208" i="4"/>
  <c r="AC2" i="1"/>
  <c r="AE2" i="1"/>
  <c r="JD216" i="3"/>
  <c r="JG216" i="3"/>
  <c r="JD217" i="3"/>
  <c r="JH217" i="3" s="1"/>
  <c r="JG217" i="3"/>
  <c r="M216" i="2"/>
  <c r="JD216" i="2"/>
  <c r="JH216" i="2" s="1"/>
  <c r="JF216" i="2"/>
  <c r="JG216" i="2"/>
  <c r="JT216" i="2"/>
  <c r="M217" i="2"/>
  <c r="JD217" i="2"/>
  <c r="JH217" i="2" s="1"/>
  <c r="JF217" i="2"/>
  <c r="JG217" i="2"/>
  <c r="JT217" i="2"/>
  <c r="B13" i="3" l="1"/>
  <c r="JZ12" i="3"/>
  <c r="B209" i="2"/>
  <c r="A209" i="4"/>
  <c r="JK216" i="3"/>
  <c r="JM216" i="3"/>
  <c r="JK217" i="3"/>
  <c r="JL217" i="3" s="1"/>
  <c r="JH216" i="3"/>
  <c r="JM217" i="3"/>
  <c r="JF216" i="3"/>
  <c r="JJ216" i="3"/>
  <c r="JJ217" i="3"/>
  <c r="JN217" i="3" s="1"/>
  <c r="JF217" i="3"/>
  <c r="JZ13" i="3" l="1"/>
  <c r="B14" i="3"/>
  <c r="B210" i="2"/>
  <c r="A210" i="4"/>
  <c r="JN216" i="3"/>
  <c r="JL216" i="3"/>
  <c r="Q24" i="6"/>
  <c r="JZ14" i="3" l="1"/>
  <c r="B15" i="3"/>
  <c r="B211" i="2"/>
  <c r="A211" i="4"/>
  <c r="M126" i="2"/>
  <c r="B16" i="3" l="1"/>
  <c r="JZ15" i="3"/>
  <c r="B212" i="2"/>
  <c r="A212" i="4"/>
  <c r="JW8" i="3"/>
  <c r="JD214" i="3"/>
  <c r="JG215" i="3"/>
  <c r="JD215" i="3"/>
  <c r="JG214" i="3"/>
  <c r="JG213" i="3"/>
  <c r="JD213" i="3"/>
  <c r="JG212" i="3"/>
  <c r="JD212" i="3"/>
  <c r="JG211" i="3"/>
  <c r="JD211" i="3"/>
  <c r="JG210" i="3"/>
  <c r="JD210" i="3"/>
  <c r="JG209" i="3"/>
  <c r="JD209" i="3"/>
  <c r="JG208" i="3"/>
  <c r="JD208" i="3"/>
  <c r="JG207" i="3"/>
  <c r="JD207" i="3"/>
  <c r="JG206" i="3"/>
  <c r="JD206" i="3"/>
  <c r="JG205" i="3"/>
  <c r="JF205" i="3"/>
  <c r="JD205" i="3"/>
  <c r="JG204" i="3"/>
  <c r="JD204" i="3"/>
  <c r="JG203" i="3"/>
  <c r="JD203" i="3"/>
  <c r="JG202" i="3"/>
  <c r="JD202" i="3"/>
  <c r="JG201" i="3"/>
  <c r="JD201" i="3"/>
  <c r="JG200" i="3"/>
  <c r="JD200" i="3"/>
  <c r="JG199" i="3"/>
  <c r="JD199" i="3"/>
  <c r="JG198" i="3"/>
  <c r="JD198" i="3"/>
  <c r="JG197" i="3"/>
  <c r="JD197" i="3"/>
  <c r="JG196" i="3"/>
  <c r="JD196" i="3"/>
  <c r="JG195" i="3"/>
  <c r="JD195" i="3"/>
  <c r="JG194" i="3"/>
  <c r="JD194" i="3"/>
  <c r="JG193" i="3"/>
  <c r="JF193" i="3"/>
  <c r="JD193" i="3"/>
  <c r="JG192" i="3"/>
  <c r="JF192" i="3"/>
  <c r="JD192" i="3"/>
  <c r="JG191" i="3"/>
  <c r="JF191" i="3"/>
  <c r="JD191" i="3"/>
  <c r="JG190" i="3"/>
  <c r="JF190" i="3"/>
  <c r="JD190" i="3"/>
  <c r="JG189" i="3"/>
  <c r="JF189" i="3"/>
  <c r="JD189" i="3"/>
  <c r="JG188" i="3"/>
  <c r="JF188" i="3"/>
  <c r="JD188" i="3"/>
  <c r="JG187" i="3"/>
  <c r="JF187" i="3"/>
  <c r="JD187" i="3"/>
  <c r="JQ8" i="2"/>
  <c r="JT215" i="2"/>
  <c r="JT179" i="2"/>
  <c r="JT197" i="2"/>
  <c r="JT198" i="2"/>
  <c r="JT199" i="2"/>
  <c r="JT200" i="2"/>
  <c r="JT201" i="2"/>
  <c r="JT202" i="2"/>
  <c r="JT203" i="2"/>
  <c r="JT204" i="2"/>
  <c r="JT205" i="2"/>
  <c r="JT206" i="2"/>
  <c r="JT207" i="2"/>
  <c r="JT208" i="2"/>
  <c r="JT209" i="2"/>
  <c r="JT210" i="2"/>
  <c r="JT211" i="2"/>
  <c r="JT212" i="2"/>
  <c r="JT213" i="2"/>
  <c r="JT214" i="2"/>
  <c r="JG209" i="2"/>
  <c r="JG195" i="2"/>
  <c r="JG196" i="2"/>
  <c r="JG197" i="2"/>
  <c r="JG198" i="2"/>
  <c r="JG199" i="2"/>
  <c r="JG200" i="2"/>
  <c r="JG201" i="2"/>
  <c r="JG202" i="2"/>
  <c r="JG203" i="2"/>
  <c r="JG204" i="2"/>
  <c r="JG205" i="2"/>
  <c r="JG206" i="2"/>
  <c r="JG207" i="2"/>
  <c r="JG208" i="2"/>
  <c r="JG210" i="2"/>
  <c r="JG211" i="2"/>
  <c r="JG212" i="2"/>
  <c r="JG213" i="2"/>
  <c r="JG214" i="2"/>
  <c r="JG215" i="2"/>
  <c r="JF204" i="2"/>
  <c r="JF206" i="2"/>
  <c r="JF207" i="2"/>
  <c r="JF208" i="2"/>
  <c r="JF209" i="2"/>
  <c r="JF210" i="2"/>
  <c r="JF211" i="2"/>
  <c r="JF212" i="2"/>
  <c r="JF213" i="2"/>
  <c r="JF214" i="2"/>
  <c r="JD215" i="2"/>
  <c r="JD212" i="2"/>
  <c r="JD199" i="2"/>
  <c r="JD200" i="2"/>
  <c r="JD201" i="2"/>
  <c r="JD202" i="2"/>
  <c r="JD203" i="2"/>
  <c r="JF203" i="2" s="1"/>
  <c r="JD204" i="2"/>
  <c r="JD205" i="2"/>
  <c r="JD206" i="2"/>
  <c r="JD207" i="2"/>
  <c r="JD208" i="2"/>
  <c r="JD209" i="2"/>
  <c r="JD210" i="2"/>
  <c r="JD211" i="2"/>
  <c r="JD213" i="2"/>
  <c r="JH213" i="2" s="1"/>
  <c r="JD214" i="2"/>
  <c r="JD190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4" i="2"/>
  <c r="M215" i="2"/>
  <c r="JF200" i="2" l="1"/>
  <c r="JF199" i="2"/>
  <c r="JF202" i="2"/>
  <c r="JF201" i="2"/>
  <c r="JM199" i="3"/>
  <c r="B17" i="3"/>
  <c r="JZ16" i="3"/>
  <c r="B213" i="2"/>
  <c r="A213" i="4"/>
  <c r="JF206" i="3"/>
  <c r="JF215" i="3"/>
  <c r="JF204" i="3"/>
  <c r="JK207" i="3"/>
  <c r="JJ210" i="3"/>
  <c r="JM196" i="3"/>
  <c r="JK213" i="3"/>
  <c r="JM210" i="3"/>
  <c r="JF194" i="3"/>
  <c r="JK215" i="3"/>
  <c r="JJ201" i="3"/>
  <c r="JF203" i="3"/>
  <c r="JF211" i="3"/>
  <c r="JF201" i="3"/>
  <c r="JF209" i="3"/>
  <c r="JH199" i="3"/>
  <c r="JF195" i="3"/>
  <c r="JJ211" i="3"/>
  <c r="JJ203" i="3"/>
  <c r="JM211" i="3"/>
  <c r="JF197" i="3"/>
  <c r="JF199" i="3"/>
  <c r="JJ207" i="3"/>
  <c r="JJ199" i="3"/>
  <c r="JM202" i="3"/>
  <c r="JM209" i="3"/>
  <c r="JF202" i="3"/>
  <c r="JF210" i="3"/>
  <c r="JJ212" i="3"/>
  <c r="JK214" i="3"/>
  <c r="JK200" i="3"/>
  <c r="JF208" i="3"/>
  <c r="JF212" i="3"/>
  <c r="JF214" i="3"/>
  <c r="JK204" i="3"/>
  <c r="JF198" i="3"/>
  <c r="JF213" i="3"/>
  <c r="JH196" i="3"/>
  <c r="JF200" i="3"/>
  <c r="JH187" i="3"/>
  <c r="JH198" i="3"/>
  <c r="JH213" i="3"/>
  <c r="JM207" i="3"/>
  <c r="JH194" i="3"/>
  <c r="JH189" i="3"/>
  <c r="JH191" i="3"/>
  <c r="JK212" i="3"/>
  <c r="JH193" i="3"/>
  <c r="JK205" i="3"/>
  <c r="JL205" i="3" s="1"/>
  <c r="JH188" i="3"/>
  <c r="JH190" i="3"/>
  <c r="JH192" i="3"/>
  <c r="JK209" i="3"/>
  <c r="JH195" i="3"/>
  <c r="JH202" i="3"/>
  <c r="JH197" i="3"/>
  <c r="JH200" i="3"/>
  <c r="JF205" i="2"/>
  <c r="JF215" i="2"/>
  <c r="JM200" i="3"/>
  <c r="JF207" i="3"/>
  <c r="JK208" i="3"/>
  <c r="JK203" i="3"/>
  <c r="JK199" i="3"/>
  <c r="JK202" i="3"/>
  <c r="JM198" i="3"/>
  <c r="JJ205" i="3"/>
  <c r="JN205" i="3" s="1"/>
  <c r="JJ215" i="3"/>
  <c r="JM214" i="3"/>
  <c r="JM197" i="3"/>
  <c r="JK211" i="3"/>
  <c r="JJ202" i="3"/>
  <c r="JK210" i="3"/>
  <c r="JK206" i="3"/>
  <c r="JK201" i="3"/>
  <c r="JJ208" i="3"/>
  <c r="JJ206" i="3"/>
  <c r="JH207" i="3"/>
  <c r="JH204" i="3"/>
  <c r="JM206" i="3"/>
  <c r="JM205" i="3"/>
  <c r="JM215" i="3"/>
  <c r="JH215" i="3"/>
  <c r="JM213" i="3"/>
  <c r="JH212" i="3"/>
  <c r="JH211" i="3"/>
  <c r="JH210" i="3"/>
  <c r="JH208" i="3"/>
  <c r="JM208" i="3"/>
  <c r="JH205" i="3"/>
  <c r="JM204" i="3"/>
  <c r="JM203" i="3"/>
  <c r="JH203" i="3"/>
  <c r="JJ209" i="3"/>
  <c r="JH212" i="2"/>
  <c r="JH201" i="2"/>
  <c r="JM212" i="3"/>
  <c r="JH214" i="2"/>
  <c r="JH200" i="2"/>
  <c r="JH211" i="2"/>
  <c r="JH210" i="2"/>
  <c r="JH209" i="2"/>
  <c r="JH206" i="2"/>
  <c r="JH204" i="2"/>
  <c r="JH202" i="2"/>
  <c r="JM201" i="3"/>
  <c r="JM195" i="3"/>
  <c r="JJ200" i="3"/>
  <c r="JH208" i="2"/>
  <c r="JH199" i="2"/>
  <c r="JJ214" i="3"/>
  <c r="JJ204" i="3"/>
  <c r="JH207" i="2"/>
  <c r="JH215" i="2"/>
  <c r="JH205" i="2"/>
  <c r="JJ213" i="3"/>
  <c r="JH203" i="2"/>
  <c r="JH201" i="3"/>
  <c r="JH209" i="3"/>
  <c r="JF196" i="3"/>
  <c r="JH206" i="3"/>
  <c r="JH214" i="3"/>
  <c r="JJ190" i="3"/>
  <c r="JL201" i="3" l="1"/>
  <c r="JN199" i="3"/>
  <c r="JZ17" i="3"/>
  <c r="B18" i="3"/>
  <c r="B214" i="2"/>
  <c r="A214" i="4"/>
  <c r="JL206" i="3"/>
  <c r="JL207" i="3"/>
  <c r="JL204" i="3"/>
  <c r="JN207" i="3"/>
  <c r="JN206" i="3"/>
  <c r="JL210" i="3"/>
  <c r="JN210" i="3"/>
  <c r="JN211" i="3"/>
  <c r="JL215" i="3"/>
  <c r="JL202" i="3"/>
  <c r="JN202" i="3"/>
  <c r="JN201" i="3"/>
  <c r="JN213" i="3"/>
  <c r="JN200" i="3"/>
  <c r="JL199" i="3"/>
  <c r="JN214" i="3"/>
  <c r="JN203" i="3"/>
  <c r="JN215" i="3"/>
  <c r="JL208" i="3"/>
  <c r="JL203" i="3"/>
  <c r="JL211" i="3"/>
  <c r="JN212" i="3"/>
  <c r="JL212" i="3"/>
  <c r="JN209" i="3"/>
  <c r="JL200" i="3"/>
  <c r="JL209" i="3"/>
  <c r="JL214" i="3"/>
  <c r="JL213" i="3"/>
  <c r="JN208" i="3"/>
  <c r="JN204" i="3"/>
  <c r="B19" i="3" l="1"/>
  <c r="JZ18" i="3"/>
  <c r="B215" i="2"/>
  <c r="A215" i="4"/>
  <c r="AG2" i="1"/>
  <c r="AA2" i="1"/>
  <c r="JZ19" i="3" l="1"/>
  <c r="B20" i="3"/>
  <c r="B216" i="2"/>
  <c r="A217" i="4" s="1"/>
  <c r="A216" i="4"/>
  <c r="JZ20" i="3" l="1"/>
  <c r="B21" i="3"/>
  <c r="JP201" i="4"/>
  <c r="JP200" i="4"/>
  <c r="JP199" i="4"/>
  <c r="JP198" i="4"/>
  <c r="JP197" i="4"/>
  <c r="JP196" i="4"/>
  <c r="JP195" i="4"/>
  <c r="JP194" i="4"/>
  <c r="JP193" i="4"/>
  <c r="JP192" i="4"/>
  <c r="JP191" i="4"/>
  <c r="JP190" i="4"/>
  <c r="JP189" i="4"/>
  <c r="JP188" i="4"/>
  <c r="JP187" i="4"/>
  <c r="JP186" i="4"/>
  <c r="JP185" i="4"/>
  <c r="JP184" i="4"/>
  <c r="JP183" i="4"/>
  <c r="JP182" i="4"/>
  <c r="JP181" i="4"/>
  <c r="JP180" i="4"/>
  <c r="JP179" i="4"/>
  <c r="JP178" i="4"/>
  <c r="JP177" i="4"/>
  <c r="JP176" i="4"/>
  <c r="JP175" i="4"/>
  <c r="JP174" i="4"/>
  <c r="JP173" i="4"/>
  <c r="JP172" i="4"/>
  <c r="JP171" i="4"/>
  <c r="JP170" i="4"/>
  <c r="JP169" i="4"/>
  <c r="JP168" i="4"/>
  <c r="JP167" i="4"/>
  <c r="JP166" i="4"/>
  <c r="JP165" i="4"/>
  <c r="JP164" i="4"/>
  <c r="JP163" i="4"/>
  <c r="JP162" i="4"/>
  <c r="JP161" i="4"/>
  <c r="JP160" i="4"/>
  <c r="JP159" i="4"/>
  <c r="JP158" i="4"/>
  <c r="JP157" i="4"/>
  <c r="JP156" i="4"/>
  <c r="JP155" i="4"/>
  <c r="JP154" i="4"/>
  <c r="JP153" i="4"/>
  <c r="JP152" i="4"/>
  <c r="JP151" i="4"/>
  <c r="JP150" i="4"/>
  <c r="JP149" i="4"/>
  <c r="JP148" i="4"/>
  <c r="JP147" i="4"/>
  <c r="JP146" i="4"/>
  <c r="JP145" i="4"/>
  <c r="JP144" i="4"/>
  <c r="JP143" i="4"/>
  <c r="JP142" i="4"/>
  <c r="JP141" i="4"/>
  <c r="JP140" i="4"/>
  <c r="JP139" i="4"/>
  <c r="JP138" i="4"/>
  <c r="JP137" i="4"/>
  <c r="JP136" i="4"/>
  <c r="JP135" i="4"/>
  <c r="JP134" i="4"/>
  <c r="JP133" i="4"/>
  <c r="JP132" i="4"/>
  <c r="JP131" i="4"/>
  <c r="JP130" i="4"/>
  <c r="JP129" i="4"/>
  <c r="JP128" i="4"/>
  <c r="JP127" i="4"/>
  <c r="JP126" i="4"/>
  <c r="JP125" i="4"/>
  <c r="JP124" i="4"/>
  <c r="JP123" i="4"/>
  <c r="JP122" i="4"/>
  <c r="JP121" i="4"/>
  <c r="JP120" i="4"/>
  <c r="JP119" i="4"/>
  <c r="JP118" i="4"/>
  <c r="JP117" i="4"/>
  <c r="JP116" i="4"/>
  <c r="JP115" i="4"/>
  <c r="JP114" i="4"/>
  <c r="JP113" i="4"/>
  <c r="JP112" i="4"/>
  <c r="JP111" i="4"/>
  <c r="JP110" i="4"/>
  <c r="JP109" i="4"/>
  <c r="JP108" i="4"/>
  <c r="JP107" i="4"/>
  <c r="JP106" i="4"/>
  <c r="JP105" i="4"/>
  <c r="JP104" i="4"/>
  <c r="JP103" i="4"/>
  <c r="JP102" i="4"/>
  <c r="JP101" i="4"/>
  <c r="JP100" i="4"/>
  <c r="JP99" i="4"/>
  <c r="JP98" i="4"/>
  <c r="JP97" i="4"/>
  <c r="JP96" i="4"/>
  <c r="JP95" i="4"/>
  <c r="JP94" i="4"/>
  <c r="JP93" i="4"/>
  <c r="JP92" i="4"/>
  <c r="JP91" i="4"/>
  <c r="JP90" i="4"/>
  <c r="JP89" i="4"/>
  <c r="JP88" i="4"/>
  <c r="JP87" i="4"/>
  <c r="JP86" i="4"/>
  <c r="JP85" i="4"/>
  <c r="JP84" i="4"/>
  <c r="JP83" i="4"/>
  <c r="JP82" i="4"/>
  <c r="JP81" i="4"/>
  <c r="JP80" i="4"/>
  <c r="JP79" i="4"/>
  <c r="JP78" i="4"/>
  <c r="JP77" i="4"/>
  <c r="JP76" i="4"/>
  <c r="JP75" i="4"/>
  <c r="JP74" i="4"/>
  <c r="JP73" i="4"/>
  <c r="JP72" i="4"/>
  <c r="JP71" i="4"/>
  <c r="JP70" i="4"/>
  <c r="JP69" i="4"/>
  <c r="JP68" i="4"/>
  <c r="JP67" i="4"/>
  <c r="JP66" i="4"/>
  <c r="JP65" i="4"/>
  <c r="JP64" i="4"/>
  <c r="JP63" i="4"/>
  <c r="JP62" i="4"/>
  <c r="JP61" i="4"/>
  <c r="JP60" i="4"/>
  <c r="JP59" i="4"/>
  <c r="JP58" i="4"/>
  <c r="JP57" i="4"/>
  <c r="JP56" i="4"/>
  <c r="JP55" i="4"/>
  <c r="JP54" i="4"/>
  <c r="JP53" i="4"/>
  <c r="JP52" i="4"/>
  <c r="JP51" i="4"/>
  <c r="JP50" i="4"/>
  <c r="JP49" i="4"/>
  <c r="JP48" i="4"/>
  <c r="JP47" i="4"/>
  <c r="JP46" i="4"/>
  <c r="JP45" i="4"/>
  <c r="JP44" i="4"/>
  <c r="JP43" i="4"/>
  <c r="JP42" i="4"/>
  <c r="JP41" i="4"/>
  <c r="JP40" i="4"/>
  <c r="JP39" i="4"/>
  <c r="JP38" i="4"/>
  <c r="JP37" i="4"/>
  <c r="JP36" i="4"/>
  <c r="JP35" i="4"/>
  <c r="JP34" i="4"/>
  <c r="JP33" i="4"/>
  <c r="JP32" i="4"/>
  <c r="JP31" i="4"/>
  <c r="JP30" i="4"/>
  <c r="JP29" i="4"/>
  <c r="JP28" i="4"/>
  <c r="JP27" i="4"/>
  <c r="JP26" i="4"/>
  <c r="JP25" i="4"/>
  <c r="JP24" i="4"/>
  <c r="JP23" i="4"/>
  <c r="JP22" i="4"/>
  <c r="JP21" i="4"/>
  <c r="JP20" i="4"/>
  <c r="JP19" i="4"/>
  <c r="JP18" i="4"/>
  <c r="JP17" i="4"/>
  <c r="JP16" i="4"/>
  <c r="JP15" i="4"/>
  <c r="JP14" i="4"/>
  <c r="JP13" i="4"/>
  <c r="JP12" i="4"/>
  <c r="JP11" i="4"/>
  <c r="JP10" i="4"/>
  <c r="JP9" i="4"/>
  <c r="JP8" i="4"/>
  <c r="JP7" i="4"/>
  <c r="JP6" i="4"/>
  <c r="JI201" i="4"/>
  <c r="JI200" i="4"/>
  <c r="JI199" i="4"/>
  <c r="JI198" i="4"/>
  <c r="JI197" i="4"/>
  <c r="JI196" i="4"/>
  <c r="JI195" i="4"/>
  <c r="JI194" i="4"/>
  <c r="JI193" i="4"/>
  <c r="JI192" i="4"/>
  <c r="JI191" i="4"/>
  <c r="JI190" i="4"/>
  <c r="JI189" i="4"/>
  <c r="JI188" i="4"/>
  <c r="JI187" i="4"/>
  <c r="JI186" i="4"/>
  <c r="JI185" i="4"/>
  <c r="JI184" i="4"/>
  <c r="JI183" i="4"/>
  <c r="JI182" i="4"/>
  <c r="JI181" i="4"/>
  <c r="JI180" i="4"/>
  <c r="JI179" i="4"/>
  <c r="JI178" i="4"/>
  <c r="JI177" i="4"/>
  <c r="JI176" i="4"/>
  <c r="JI175" i="4"/>
  <c r="JI174" i="4"/>
  <c r="JI173" i="4"/>
  <c r="JI172" i="4"/>
  <c r="JI171" i="4"/>
  <c r="JI170" i="4"/>
  <c r="JI169" i="4"/>
  <c r="JI168" i="4"/>
  <c r="JI167" i="4"/>
  <c r="JI166" i="4"/>
  <c r="JI165" i="4"/>
  <c r="JI164" i="4"/>
  <c r="JI163" i="4"/>
  <c r="JI162" i="4"/>
  <c r="JI161" i="4"/>
  <c r="JI160" i="4"/>
  <c r="JI159" i="4"/>
  <c r="JI158" i="4"/>
  <c r="JI157" i="4"/>
  <c r="JI156" i="4"/>
  <c r="JI155" i="4"/>
  <c r="JI154" i="4"/>
  <c r="JI153" i="4"/>
  <c r="JI152" i="4"/>
  <c r="JI151" i="4"/>
  <c r="JI150" i="4"/>
  <c r="JI149" i="4"/>
  <c r="JI148" i="4"/>
  <c r="JI147" i="4"/>
  <c r="JI146" i="4"/>
  <c r="JI145" i="4"/>
  <c r="JI144" i="4"/>
  <c r="JI143" i="4"/>
  <c r="JI142" i="4"/>
  <c r="JI141" i="4"/>
  <c r="JI140" i="4"/>
  <c r="JI139" i="4"/>
  <c r="JI138" i="4"/>
  <c r="JI137" i="4"/>
  <c r="JI136" i="4"/>
  <c r="JI135" i="4"/>
  <c r="JI134" i="4"/>
  <c r="JI133" i="4"/>
  <c r="JI132" i="4"/>
  <c r="JI131" i="4"/>
  <c r="JI130" i="4"/>
  <c r="JI129" i="4"/>
  <c r="JI128" i="4"/>
  <c r="JI127" i="4"/>
  <c r="JI126" i="4"/>
  <c r="JI125" i="4"/>
  <c r="JI124" i="4"/>
  <c r="JI123" i="4"/>
  <c r="JI122" i="4"/>
  <c r="JI121" i="4"/>
  <c r="JI120" i="4"/>
  <c r="JI119" i="4"/>
  <c r="JI118" i="4"/>
  <c r="JI117" i="4"/>
  <c r="JI116" i="4"/>
  <c r="JI115" i="4"/>
  <c r="JI114" i="4"/>
  <c r="JI113" i="4"/>
  <c r="JI112" i="4"/>
  <c r="JI111" i="4"/>
  <c r="JI110" i="4"/>
  <c r="JI109" i="4"/>
  <c r="JI108" i="4"/>
  <c r="JI107" i="4"/>
  <c r="JI106" i="4"/>
  <c r="JI105" i="4"/>
  <c r="JI104" i="4"/>
  <c r="JI103" i="4"/>
  <c r="JI102" i="4"/>
  <c r="JI101" i="4"/>
  <c r="JI100" i="4"/>
  <c r="JI99" i="4"/>
  <c r="JI98" i="4"/>
  <c r="JI97" i="4"/>
  <c r="JI96" i="4"/>
  <c r="JI95" i="4"/>
  <c r="JI94" i="4"/>
  <c r="JI93" i="4"/>
  <c r="JI92" i="4"/>
  <c r="JI91" i="4"/>
  <c r="JI90" i="4"/>
  <c r="JI89" i="4"/>
  <c r="JI88" i="4"/>
  <c r="JI87" i="4"/>
  <c r="JI86" i="4"/>
  <c r="JI85" i="4"/>
  <c r="JI84" i="4"/>
  <c r="JI83" i="4"/>
  <c r="JI82" i="4"/>
  <c r="JI81" i="4"/>
  <c r="JI80" i="4"/>
  <c r="JI79" i="4"/>
  <c r="JI78" i="4"/>
  <c r="JI77" i="4"/>
  <c r="JI76" i="4"/>
  <c r="JI75" i="4"/>
  <c r="JI74" i="4"/>
  <c r="JI73" i="4"/>
  <c r="JI72" i="4"/>
  <c r="JI71" i="4"/>
  <c r="JI70" i="4"/>
  <c r="JI69" i="4"/>
  <c r="JI68" i="4"/>
  <c r="JI67" i="4"/>
  <c r="JI66" i="4"/>
  <c r="JI65" i="4"/>
  <c r="JI64" i="4"/>
  <c r="JI63" i="4"/>
  <c r="JI62" i="4"/>
  <c r="JI61" i="4"/>
  <c r="JI60" i="4"/>
  <c r="JI59" i="4"/>
  <c r="JI58" i="4"/>
  <c r="JI57" i="4"/>
  <c r="JI56" i="4"/>
  <c r="JI55" i="4"/>
  <c r="JI54" i="4"/>
  <c r="JI53" i="4"/>
  <c r="JI52" i="4"/>
  <c r="JI51" i="4"/>
  <c r="JI50" i="4"/>
  <c r="JI49" i="4"/>
  <c r="JI48" i="4"/>
  <c r="JI47" i="4"/>
  <c r="JI46" i="4"/>
  <c r="JI45" i="4"/>
  <c r="JI44" i="4"/>
  <c r="JI43" i="4"/>
  <c r="JI42" i="4"/>
  <c r="JI41" i="4"/>
  <c r="JI40" i="4"/>
  <c r="JI39" i="4"/>
  <c r="JI38" i="4"/>
  <c r="JI37" i="4"/>
  <c r="JI36" i="4"/>
  <c r="JI35" i="4"/>
  <c r="JI34" i="4"/>
  <c r="JI33" i="4"/>
  <c r="JI32" i="4"/>
  <c r="JI31" i="4"/>
  <c r="JI30" i="4"/>
  <c r="JI29" i="4"/>
  <c r="JI28" i="4"/>
  <c r="JI27" i="4"/>
  <c r="JI26" i="4"/>
  <c r="JI25" i="4"/>
  <c r="JI24" i="4"/>
  <c r="JI23" i="4"/>
  <c r="JI22" i="4"/>
  <c r="JI21" i="4"/>
  <c r="JI20" i="4"/>
  <c r="JI19" i="4"/>
  <c r="JI18" i="4"/>
  <c r="JI17" i="4"/>
  <c r="JI16" i="4"/>
  <c r="JI15" i="4"/>
  <c r="JI14" i="4"/>
  <c r="JI13" i="4"/>
  <c r="JI12" i="4"/>
  <c r="JI11" i="4"/>
  <c r="JI10" i="4"/>
  <c r="JI9" i="4"/>
  <c r="JI8" i="4"/>
  <c r="JI7" i="4"/>
  <c r="JI6" i="4"/>
  <c r="JB201" i="4"/>
  <c r="JB200" i="4"/>
  <c r="JB199" i="4"/>
  <c r="JB198" i="4"/>
  <c r="JB197" i="4"/>
  <c r="JB196" i="4"/>
  <c r="JB195" i="4"/>
  <c r="JB194" i="4"/>
  <c r="JB193" i="4"/>
  <c r="JB192" i="4"/>
  <c r="JB191" i="4"/>
  <c r="JB190" i="4"/>
  <c r="JB189" i="4"/>
  <c r="JB188" i="4"/>
  <c r="JB187" i="4"/>
  <c r="JB186" i="4"/>
  <c r="JB185" i="4"/>
  <c r="JB184" i="4"/>
  <c r="JB183" i="4"/>
  <c r="JB182" i="4"/>
  <c r="JB181" i="4"/>
  <c r="JB180" i="4"/>
  <c r="JB179" i="4"/>
  <c r="JB178" i="4"/>
  <c r="JB177" i="4"/>
  <c r="JB176" i="4"/>
  <c r="JB175" i="4"/>
  <c r="JB174" i="4"/>
  <c r="JB173" i="4"/>
  <c r="JB172" i="4"/>
  <c r="JB171" i="4"/>
  <c r="JB170" i="4"/>
  <c r="JB169" i="4"/>
  <c r="JB168" i="4"/>
  <c r="JB167" i="4"/>
  <c r="JB166" i="4"/>
  <c r="JB165" i="4"/>
  <c r="JB164" i="4"/>
  <c r="JB163" i="4"/>
  <c r="JB162" i="4"/>
  <c r="JB161" i="4"/>
  <c r="JB160" i="4"/>
  <c r="JB159" i="4"/>
  <c r="JB158" i="4"/>
  <c r="JB157" i="4"/>
  <c r="JB156" i="4"/>
  <c r="JB155" i="4"/>
  <c r="JB154" i="4"/>
  <c r="JB153" i="4"/>
  <c r="JB152" i="4"/>
  <c r="JB151" i="4"/>
  <c r="JB150" i="4"/>
  <c r="JB149" i="4"/>
  <c r="JB148" i="4"/>
  <c r="JB147" i="4"/>
  <c r="JB146" i="4"/>
  <c r="JB145" i="4"/>
  <c r="JB144" i="4"/>
  <c r="JB143" i="4"/>
  <c r="JB142" i="4"/>
  <c r="JB141" i="4"/>
  <c r="JB140" i="4"/>
  <c r="JB139" i="4"/>
  <c r="JB138" i="4"/>
  <c r="JB137" i="4"/>
  <c r="JB136" i="4"/>
  <c r="JB135" i="4"/>
  <c r="JB134" i="4"/>
  <c r="JB133" i="4"/>
  <c r="JB132" i="4"/>
  <c r="JB131" i="4"/>
  <c r="JB130" i="4"/>
  <c r="JB129" i="4"/>
  <c r="JB128" i="4"/>
  <c r="JB127" i="4"/>
  <c r="JB126" i="4"/>
  <c r="JB125" i="4"/>
  <c r="JB124" i="4"/>
  <c r="JB123" i="4"/>
  <c r="JB122" i="4"/>
  <c r="JB121" i="4"/>
  <c r="JB120" i="4"/>
  <c r="JB119" i="4"/>
  <c r="JB118" i="4"/>
  <c r="JB117" i="4"/>
  <c r="JB116" i="4"/>
  <c r="JB115" i="4"/>
  <c r="JB114" i="4"/>
  <c r="JB113" i="4"/>
  <c r="JB112" i="4"/>
  <c r="JB111" i="4"/>
  <c r="JB110" i="4"/>
  <c r="JB109" i="4"/>
  <c r="JB108" i="4"/>
  <c r="JB107" i="4"/>
  <c r="JB106" i="4"/>
  <c r="JB105" i="4"/>
  <c r="JB104" i="4"/>
  <c r="JB103" i="4"/>
  <c r="JB102" i="4"/>
  <c r="JB101" i="4"/>
  <c r="JB100" i="4"/>
  <c r="JB99" i="4"/>
  <c r="JB98" i="4"/>
  <c r="JB97" i="4"/>
  <c r="JB96" i="4"/>
  <c r="JB95" i="4"/>
  <c r="JB94" i="4"/>
  <c r="JB93" i="4"/>
  <c r="JB92" i="4"/>
  <c r="JB91" i="4"/>
  <c r="JB90" i="4"/>
  <c r="JB89" i="4"/>
  <c r="JB88" i="4"/>
  <c r="JB87" i="4"/>
  <c r="JB86" i="4"/>
  <c r="JB85" i="4"/>
  <c r="JB84" i="4"/>
  <c r="JB83" i="4"/>
  <c r="JB82" i="4"/>
  <c r="JB81" i="4"/>
  <c r="JB80" i="4"/>
  <c r="JB79" i="4"/>
  <c r="JB78" i="4"/>
  <c r="JB77" i="4"/>
  <c r="JB76" i="4"/>
  <c r="JB75" i="4"/>
  <c r="JB74" i="4"/>
  <c r="JB73" i="4"/>
  <c r="JB72" i="4"/>
  <c r="JB71" i="4"/>
  <c r="JB70" i="4"/>
  <c r="JB69" i="4"/>
  <c r="JB68" i="4"/>
  <c r="JB67" i="4"/>
  <c r="JB66" i="4"/>
  <c r="JB65" i="4"/>
  <c r="JB64" i="4"/>
  <c r="JB63" i="4"/>
  <c r="JB62" i="4"/>
  <c r="JB61" i="4"/>
  <c r="JB60" i="4"/>
  <c r="JB59" i="4"/>
  <c r="JB58" i="4"/>
  <c r="JB57" i="4"/>
  <c r="JB56" i="4"/>
  <c r="JB55" i="4"/>
  <c r="JB54" i="4"/>
  <c r="JB53" i="4"/>
  <c r="JB52" i="4"/>
  <c r="JB51" i="4"/>
  <c r="JB50" i="4"/>
  <c r="JB49" i="4"/>
  <c r="JB48" i="4"/>
  <c r="JB47" i="4"/>
  <c r="JB46" i="4"/>
  <c r="JB45" i="4"/>
  <c r="JB44" i="4"/>
  <c r="JB43" i="4"/>
  <c r="JB42" i="4"/>
  <c r="JB41" i="4"/>
  <c r="JB40" i="4"/>
  <c r="JB39" i="4"/>
  <c r="JB38" i="4"/>
  <c r="JB37" i="4"/>
  <c r="JB36" i="4"/>
  <c r="JB35" i="4"/>
  <c r="JB34" i="4"/>
  <c r="JB33" i="4"/>
  <c r="JB32" i="4"/>
  <c r="JB31" i="4"/>
  <c r="JB30" i="4"/>
  <c r="JB29" i="4"/>
  <c r="JB28" i="4"/>
  <c r="JB27" i="4"/>
  <c r="JB26" i="4"/>
  <c r="JB25" i="4"/>
  <c r="JB24" i="4"/>
  <c r="JB23" i="4"/>
  <c r="JB22" i="4"/>
  <c r="JB21" i="4"/>
  <c r="JB20" i="4"/>
  <c r="JB19" i="4"/>
  <c r="JB18" i="4"/>
  <c r="JB17" i="4"/>
  <c r="JB16" i="4"/>
  <c r="JB15" i="4"/>
  <c r="JB14" i="4"/>
  <c r="JB13" i="4"/>
  <c r="JB12" i="4"/>
  <c r="JB11" i="4"/>
  <c r="JB10" i="4"/>
  <c r="JB9" i="4"/>
  <c r="JB8" i="4"/>
  <c r="JB7" i="4"/>
  <c r="JB6" i="4"/>
  <c r="IU201" i="4"/>
  <c r="IU200" i="4"/>
  <c r="IU199" i="4"/>
  <c r="IU198" i="4"/>
  <c r="IU197" i="4"/>
  <c r="IU196" i="4"/>
  <c r="IU195" i="4"/>
  <c r="IU194" i="4"/>
  <c r="IU193" i="4"/>
  <c r="IU192" i="4"/>
  <c r="IU191" i="4"/>
  <c r="IU190" i="4"/>
  <c r="IU189" i="4"/>
  <c r="IU188" i="4"/>
  <c r="IU187" i="4"/>
  <c r="IU186" i="4"/>
  <c r="IU185" i="4"/>
  <c r="IU184" i="4"/>
  <c r="IU183" i="4"/>
  <c r="IU182" i="4"/>
  <c r="IU181" i="4"/>
  <c r="IU180" i="4"/>
  <c r="IU179" i="4"/>
  <c r="IU178" i="4"/>
  <c r="IU177" i="4"/>
  <c r="IU176" i="4"/>
  <c r="IU175" i="4"/>
  <c r="IU174" i="4"/>
  <c r="IU173" i="4"/>
  <c r="IU172" i="4"/>
  <c r="IU171" i="4"/>
  <c r="IU170" i="4"/>
  <c r="IU169" i="4"/>
  <c r="IU168" i="4"/>
  <c r="IU167" i="4"/>
  <c r="IU166" i="4"/>
  <c r="IU165" i="4"/>
  <c r="IU164" i="4"/>
  <c r="IU163" i="4"/>
  <c r="IU162" i="4"/>
  <c r="IU161" i="4"/>
  <c r="IU160" i="4"/>
  <c r="IU159" i="4"/>
  <c r="IU158" i="4"/>
  <c r="IU157" i="4"/>
  <c r="IU156" i="4"/>
  <c r="IU155" i="4"/>
  <c r="IU154" i="4"/>
  <c r="IU153" i="4"/>
  <c r="IU152" i="4"/>
  <c r="IU151" i="4"/>
  <c r="IU150" i="4"/>
  <c r="IU149" i="4"/>
  <c r="IU148" i="4"/>
  <c r="IU147" i="4"/>
  <c r="IU146" i="4"/>
  <c r="IU145" i="4"/>
  <c r="IU144" i="4"/>
  <c r="IU143" i="4"/>
  <c r="IU142" i="4"/>
  <c r="IU141" i="4"/>
  <c r="IU140" i="4"/>
  <c r="IU139" i="4"/>
  <c r="IU138" i="4"/>
  <c r="IU137" i="4"/>
  <c r="IU136" i="4"/>
  <c r="IU135" i="4"/>
  <c r="IU134" i="4"/>
  <c r="IU133" i="4"/>
  <c r="IU132" i="4"/>
  <c r="IU131" i="4"/>
  <c r="IU130" i="4"/>
  <c r="IU129" i="4"/>
  <c r="IU128" i="4"/>
  <c r="IU127" i="4"/>
  <c r="IU126" i="4"/>
  <c r="IU125" i="4"/>
  <c r="IU124" i="4"/>
  <c r="IU123" i="4"/>
  <c r="IU122" i="4"/>
  <c r="IU121" i="4"/>
  <c r="IU120" i="4"/>
  <c r="IU119" i="4"/>
  <c r="IU118" i="4"/>
  <c r="IU117" i="4"/>
  <c r="IU116" i="4"/>
  <c r="IU115" i="4"/>
  <c r="IU114" i="4"/>
  <c r="IU113" i="4"/>
  <c r="IU112" i="4"/>
  <c r="IU111" i="4"/>
  <c r="IU110" i="4"/>
  <c r="IU109" i="4"/>
  <c r="IU108" i="4"/>
  <c r="IU107" i="4"/>
  <c r="IU106" i="4"/>
  <c r="IU105" i="4"/>
  <c r="IU104" i="4"/>
  <c r="IU103" i="4"/>
  <c r="IU102" i="4"/>
  <c r="IU101" i="4"/>
  <c r="IU100" i="4"/>
  <c r="IU99" i="4"/>
  <c r="IU98" i="4"/>
  <c r="IU97" i="4"/>
  <c r="IU96" i="4"/>
  <c r="IU95" i="4"/>
  <c r="IU94" i="4"/>
  <c r="IU93" i="4"/>
  <c r="IU92" i="4"/>
  <c r="IU91" i="4"/>
  <c r="IU90" i="4"/>
  <c r="IU89" i="4"/>
  <c r="IU88" i="4"/>
  <c r="IU87" i="4"/>
  <c r="IU86" i="4"/>
  <c r="IU85" i="4"/>
  <c r="IU84" i="4"/>
  <c r="IU83" i="4"/>
  <c r="IU82" i="4"/>
  <c r="IU81" i="4"/>
  <c r="IU80" i="4"/>
  <c r="IU79" i="4"/>
  <c r="IU78" i="4"/>
  <c r="IU77" i="4"/>
  <c r="IU76" i="4"/>
  <c r="IU75" i="4"/>
  <c r="IU74" i="4"/>
  <c r="IU73" i="4"/>
  <c r="IU72" i="4"/>
  <c r="IU71" i="4"/>
  <c r="IU70" i="4"/>
  <c r="IU69" i="4"/>
  <c r="IU68" i="4"/>
  <c r="IU67" i="4"/>
  <c r="IU66" i="4"/>
  <c r="IU65" i="4"/>
  <c r="IU64" i="4"/>
  <c r="IU63" i="4"/>
  <c r="IU62" i="4"/>
  <c r="IU61" i="4"/>
  <c r="IU60" i="4"/>
  <c r="IU59" i="4"/>
  <c r="IU58" i="4"/>
  <c r="IU57" i="4"/>
  <c r="IU56" i="4"/>
  <c r="IU55" i="4"/>
  <c r="IU54" i="4"/>
  <c r="IU53" i="4"/>
  <c r="IU52" i="4"/>
  <c r="IU51" i="4"/>
  <c r="IU50" i="4"/>
  <c r="IU49" i="4"/>
  <c r="IU48" i="4"/>
  <c r="IU47" i="4"/>
  <c r="IU46" i="4"/>
  <c r="IU45" i="4"/>
  <c r="IU44" i="4"/>
  <c r="IU43" i="4"/>
  <c r="IU42" i="4"/>
  <c r="IU41" i="4"/>
  <c r="IU40" i="4"/>
  <c r="IU39" i="4"/>
  <c r="IU38" i="4"/>
  <c r="IU37" i="4"/>
  <c r="IU36" i="4"/>
  <c r="IU35" i="4"/>
  <c r="IU34" i="4"/>
  <c r="IU33" i="4"/>
  <c r="IU32" i="4"/>
  <c r="IU31" i="4"/>
  <c r="IU30" i="4"/>
  <c r="IU29" i="4"/>
  <c r="IU28" i="4"/>
  <c r="IU27" i="4"/>
  <c r="IU26" i="4"/>
  <c r="IU25" i="4"/>
  <c r="IU24" i="4"/>
  <c r="IU23" i="4"/>
  <c r="IU22" i="4"/>
  <c r="IU21" i="4"/>
  <c r="IU20" i="4"/>
  <c r="IU19" i="4"/>
  <c r="IU18" i="4"/>
  <c r="IU17" i="4"/>
  <c r="IU16" i="4"/>
  <c r="IU15" i="4"/>
  <c r="IU14" i="4"/>
  <c r="IU13" i="4"/>
  <c r="IU12" i="4"/>
  <c r="IU11" i="4"/>
  <c r="IU10" i="4"/>
  <c r="IU9" i="4"/>
  <c r="IU8" i="4"/>
  <c r="IU7" i="4"/>
  <c r="IU6" i="4"/>
  <c r="IN201" i="4"/>
  <c r="IN200" i="4"/>
  <c r="IN199" i="4"/>
  <c r="IN198" i="4"/>
  <c r="IN197" i="4"/>
  <c r="IN196" i="4"/>
  <c r="IN195" i="4"/>
  <c r="IN194" i="4"/>
  <c r="IN193" i="4"/>
  <c r="IN192" i="4"/>
  <c r="IN191" i="4"/>
  <c r="IN190" i="4"/>
  <c r="IN189" i="4"/>
  <c r="IN188" i="4"/>
  <c r="IN187" i="4"/>
  <c r="IN186" i="4"/>
  <c r="IN185" i="4"/>
  <c r="IN184" i="4"/>
  <c r="IN183" i="4"/>
  <c r="IN182" i="4"/>
  <c r="IN181" i="4"/>
  <c r="IN180" i="4"/>
  <c r="IN179" i="4"/>
  <c r="IN178" i="4"/>
  <c r="IN177" i="4"/>
  <c r="IN176" i="4"/>
  <c r="IN175" i="4"/>
  <c r="IN174" i="4"/>
  <c r="IN173" i="4"/>
  <c r="IN172" i="4"/>
  <c r="IN171" i="4"/>
  <c r="IN170" i="4"/>
  <c r="IN169" i="4"/>
  <c r="IN168" i="4"/>
  <c r="IN167" i="4"/>
  <c r="IN166" i="4"/>
  <c r="IN165" i="4"/>
  <c r="IN164" i="4"/>
  <c r="IN163" i="4"/>
  <c r="IN162" i="4"/>
  <c r="IN161" i="4"/>
  <c r="IN160" i="4"/>
  <c r="IN159" i="4"/>
  <c r="IN158" i="4"/>
  <c r="IN157" i="4"/>
  <c r="IN156" i="4"/>
  <c r="IN155" i="4"/>
  <c r="IN154" i="4"/>
  <c r="IN153" i="4"/>
  <c r="IN152" i="4"/>
  <c r="IN151" i="4"/>
  <c r="IN150" i="4"/>
  <c r="IN149" i="4"/>
  <c r="IN148" i="4"/>
  <c r="IN147" i="4"/>
  <c r="IN146" i="4"/>
  <c r="IN145" i="4"/>
  <c r="IN144" i="4"/>
  <c r="IN143" i="4"/>
  <c r="IN142" i="4"/>
  <c r="IN141" i="4"/>
  <c r="IN140" i="4"/>
  <c r="IN139" i="4"/>
  <c r="IN138" i="4"/>
  <c r="IN137" i="4"/>
  <c r="IN136" i="4"/>
  <c r="IN135" i="4"/>
  <c r="IN134" i="4"/>
  <c r="IN133" i="4"/>
  <c r="IN132" i="4"/>
  <c r="IN131" i="4"/>
  <c r="IN130" i="4"/>
  <c r="IN129" i="4"/>
  <c r="IN128" i="4"/>
  <c r="IN127" i="4"/>
  <c r="IN126" i="4"/>
  <c r="IN125" i="4"/>
  <c r="IN124" i="4"/>
  <c r="IN123" i="4"/>
  <c r="IN122" i="4"/>
  <c r="IN121" i="4"/>
  <c r="IN120" i="4"/>
  <c r="IN119" i="4"/>
  <c r="IN118" i="4"/>
  <c r="IN117" i="4"/>
  <c r="IN116" i="4"/>
  <c r="IN115" i="4"/>
  <c r="IN114" i="4"/>
  <c r="IN113" i="4"/>
  <c r="IN112" i="4"/>
  <c r="IN111" i="4"/>
  <c r="IN110" i="4"/>
  <c r="IN109" i="4"/>
  <c r="IN108" i="4"/>
  <c r="IN107" i="4"/>
  <c r="IN106" i="4"/>
  <c r="IN105" i="4"/>
  <c r="IN104" i="4"/>
  <c r="IN103" i="4"/>
  <c r="IN102" i="4"/>
  <c r="IN101" i="4"/>
  <c r="IN100" i="4"/>
  <c r="IN99" i="4"/>
  <c r="IN98" i="4"/>
  <c r="IN97" i="4"/>
  <c r="IN96" i="4"/>
  <c r="IN95" i="4"/>
  <c r="IN94" i="4"/>
  <c r="IN93" i="4"/>
  <c r="IN92" i="4"/>
  <c r="IN91" i="4"/>
  <c r="IN90" i="4"/>
  <c r="IN89" i="4"/>
  <c r="IN88" i="4"/>
  <c r="IN87" i="4"/>
  <c r="IN86" i="4"/>
  <c r="IN85" i="4"/>
  <c r="IN84" i="4"/>
  <c r="IN83" i="4"/>
  <c r="IN82" i="4"/>
  <c r="IN81" i="4"/>
  <c r="IN80" i="4"/>
  <c r="IN79" i="4"/>
  <c r="IN78" i="4"/>
  <c r="IN77" i="4"/>
  <c r="IN76" i="4"/>
  <c r="IN75" i="4"/>
  <c r="IN74" i="4"/>
  <c r="IN73" i="4"/>
  <c r="IN72" i="4"/>
  <c r="IN71" i="4"/>
  <c r="IN70" i="4"/>
  <c r="IN69" i="4"/>
  <c r="IN68" i="4"/>
  <c r="IN67" i="4"/>
  <c r="IN66" i="4"/>
  <c r="IN65" i="4"/>
  <c r="IN64" i="4"/>
  <c r="IN63" i="4"/>
  <c r="IN62" i="4"/>
  <c r="IN61" i="4"/>
  <c r="IN60" i="4"/>
  <c r="IN59" i="4"/>
  <c r="IN58" i="4"/>
  <c r="IN57" i="4"/>
  <c r="IN56" i="4"/>
  <c r="IN55" i="4"/>
  <c r="IN54" i="4"/>
  <c r="IN53" i="4"/>
  <c r="IN52" i="4"/>
  <c r="IN51" i="4"/>
  <c r="IN50" i="4"/>
  <c r="IN49" i="4"/>
  <c r="IN48" i="4"/>
  <c r="IN47" i="4"/>
  <c r="IN46" i="4"/>
  <c r="IN45" i="4"/>
  <c r="IN44" i="4"/>
  <c r="IN43" i="4"/>
  <c r="IN42" i="4"/>
  <c r="IN41" i="4"/>
  <c r="IN40" i="4"/>
  <c r="IN39" i="4"/>
  <c r="IN38" i="4"/>
  <c r="IN37" i="4"/>
  <c r="IN36" i="4"/>
  <c r="IN35" i="4"/>
  <c r="IN34" i="4"/>
  <c r="IN33" i="4"/>
  <c r="IN32" i="4"/>
  <c r="IN31" i="4"/>
  <c r="IN30" i="4"/>
  <c r="IN29" i="4"/>
  <c r="IN28" i="4"/>
  <c r="IN27" i="4"/>
  <c r="IN26" i="4"/>
  <c r="IN25" i="4"/>
  <c r="IN24" i="4"/>
  <c r="IN23" i="4"/>
  <c r="IN22" i="4"/>
  <c r="IN21" i="4"/>
  <c r="IN20" i="4"/>
  <c r="IN19" i="4"/>
  <c r="IN18" i="4"/>
  <c r="IN17" i="4"/>
  <c r="IN16" i="4"/>
  <c r="IN15" i="4"/>
  <c r="IN14" i="4"/>
  <c r="IN13" i="4"/>
  <c r="IN12" i="4"/>
  <c r="IN11" i="4"/>
  <c r="IN10" i="4"/>
  <c r="IN9" i="4"/>
  <c r="IN8" i="4"/>
  <c r="IN7" i="4"/>
  <c r="IN6" i="4"/>
  <c r="IG201" i="4"/>
  <c r="IG200" i="4"/>
  <c r="IG199" i="4"/>
  <c r="IG198" i="4"/>
  <c r="IG197" i="4"/>
  <c r="IG196" i="4"/>
  <c r="IG195" i="4"/>
  <c r="IG194" i="4"/>
  <c r="IG193" i="4"/>
  <c r="IG192" i="4"/>
  <c r="IG191" i="4"/>
  <c r="IG190" i="4"/>
  <c r="IG189" i="4"/>
  <c r="IG188" i="4"/>
  <c r="IG187" i="4"/>
  <c r="IG186" i="4"/>
  <c r="IG185" i="4"/>
  <c r="IG184" i="4"/>
  <c r="IG183" i="4"/>
  <c r="IG182" i="4"/>
  <c r="IG181" i="4"/>
  <c r="IG180" i="4"/>
  <c r="IG179" i="4"/>
  <c r="IG178" i="4"/>
  <c r="IG177" i="4"/>
  <c r="IG176" i="4"/>
  <c r="IG175" i="4"/>
  <c r="IG174" i="4"/>
  <c r="IG173" i="4"/>
  <c r="IG172" i="4"/>
  <c r="IG171" i="4"/>
  <c r="IG170" i="4"/>
  <c r="IG169" i="4"/>
  <c r="IG168" i="4"/>
  <c r="IG167" i="4"/>
  <c r="IG166" i="4"/>
  <c r="IG165" i="4"/>
  <c r="IG164" i="4"/>
  <c r="IG163" i="4"/>
  <c r="IG162" i="4"/>
  <c r="IG161" i="4"/>
  <c r="IG160" i="4"/>
  <c r="IG159" i="4"/>
  <c r="IG158" i="4"/>
  <c r="IG157" i="4"/>
  <c r="IG156" i="4"/>
  <c r="IG155" i="4"/>
  <c r="IG154" i="4"/>
  <c r="IG153" i="4"/>
  <c r="IG152" i="4"/>
  <c r="IG151" i="4"/>
  <c r="IG150" i="4"/>
  <c r="IG149" i="4"/>
  <c r="IG148" i="4"/>
  <c r="IG147" i="4"/>
  <c r="IG146" i="4"/>
  <c r="IG145" i="4"/>
  <c r="IG144" i="4"/>
  <c r="IG143" i="4"/>
  <c r="IG142" i="4"/>
  <c r="IG141" i="4"/>
  <c r="IG140" i="4"/>
  <c r="IG139" i="4"/>
  <c r="IG138" i="4"/>
  <c r="IG137" i="4"/>
  <c r="IG136" i="4"/>
  <c r="IG135" i="4"/>
  <c r="IG134" i="4"/>
  <c r="IG133" i="4"/>
  <c r="IG132" i="4"/>
  <c r="IG131" i="4"/>
  <c r="IG130" i="4"/>
  <c r="IG129" i="4"/>
  <c r="IG128" i="4"/>
  <c r="IG127" i="4"/>
  <c r="IG126" i="4"/>
  <c r="IG125" i="4"/>
  <c r="IG124" i="4"/>
  <c r="IG123" i="4"/>
  <c r="IG122" i="4"/>
  <c r="IG121" i="4"/>
  <c r="IG120" i="4"/>
  <c r="IG119" i="4"/>
  <c r="IG118" i="4"/>
  <c r="IG117" i="4"/>
  <c r="IG116" i="4"/>
  <c r="IG115" i="4"/>
  <c r="IG114" i="4"/>
  <c r="IG113" i="4"/>
  <c r="IG112" i="4"/>
  <c r="IG111" i="4"/>
  <c r="IG110" i="4"/>
  <c r="IG109" i="4"/>
  <c r="IG108" i="4"/>
  <c r="IG107" i="4"/>
  <c r="IG106" i="4"/>
  <c r="IG105" i="4"/>
  <c r="IG104" i="4"/>
  <c r="IG103" i="4"/>
  <c r="IG102" i="4"/>
  <c r="IG101" i="4"/>
  <c r="IG100" i="4"/>
  <c r="IG99" i="4"/>
  <c r="IG98" i="4"/>
  <c r="IG97" i="4"/>
  <c r="IG96" i="4"/>
  <c r="IG95" i="4"/>
  <c r="IG94" i="4"/>
  <c r="IG93" i="4"/>
  <c r="IG92" i="4"/>
  <c r="IG91" i="4"/>
  <c r="IG90" i="4"/>
  <c r="IG89" i="4"/>
  <c r="IG88" i="4"/>
  <c r="IG87" i="4"/>
  <c r="IG86" i="4"/>
  <c r="IG85" i="4"/>
  <c r="IG84" i="4"/>
  <c r="IG83" i="4"/>
  <c r="IG82" i="4"/>
  <c r="IG81" i="4"/>
  <c r="IG80" i="4"/>
  <c r="IG79" i="4"/>
  <c r="IG78" i="4"/>
  <c r="IG77" i="4"/>
  <c r="IG76" i="4"/>
  <c r="IG75" i="4"/>
  <c r="IG74" i="4"/>
  <c r="IG73" i="4"/>
  <c r="IG72" i="4"/>
  <c r="IG71" i="4"/>
  <c r="IG70" i="4"/>
  <c r="IG69" i="4"/>
  <c r="IG68" i="4"/>
  <c r="IG67" i="4"/>
  <c r="IG66" i="4"/>
  <c r="IG65" i="4"/>
  <c r="IG64" i="4"/>
  <c r="IG63" i="4"/>
  <c r="IG62" i="4"/>
  <c r="IG61" i="4"/>
  <c r="IG60" i="4"/>
  <c r="IG59" i="4"/>
  <c r="IG58" i="4"/>
  <c r="IG57" i="4"/>
  <c r="IG56" i="4"/>
  <c r="IG55" i="4"/>
  <c r="IG54" i="4"/>
  <c r="IG53" i="4"/>
  <c r="IG52" i="4"/>
  <c r="IG51" i="4"/>
  <c r="IG50" i="4"/>
  <c r="IG49" i="4"/>
  <c r="IG48" i="4"/>
  <c r="IG47" i="4"/>
  <c r="IG46" i="4"/>
  <c r="IG45" i="4"/>
  <c r="IG44" i="4"/>
  <c r="IG43" i="4"/>
  <c r="IG42" i="4"/>
  <c r="IG41" i="4"/>
  <c r="IG40" i="4"/>
  <c r="IG39" i="4"/>
  <c r="IG38" i="4"/>
  <c r="IG37" i="4"/>
  <c r="IG36" i="4"/>
  <c r="IG35" i="4"/>
  <c r="IG34" i="4"/>
  <c r="IG33" i="4"/>
  <c r="IG32" i="4"/>
  <c r="IG31" i="4"/>
  <c r="IG30" i="4"/>
  <c r="IG29" i="4"/>
  <c r="IG28" i="4"/>
  <c r="IG27" i="4"/>
  <c r="IG26" i="4"/>
  <c r="IG25" i="4"/>
  <c r="IG24" i="4"/>
  <c r="IG23" i="4"/>
  <c r="IG22" i="4"/>
  <c r="IG21" i="4"/>
  <c r="IG20" i="4"/>
  <c r="IG19" i="4"/>
  <c r="IG18" i="4"/>
  <c r="IG17" i="4"/>
  <c r="IG16" i="4"/>
  <c r="IG15" i="4"/>
  <c r="IG14" i="4"/>
  <c r="IG13" i="4"/>
  <c r="IG12" i="4"/>
  <c r="IG11" i="4"/>
  <c r="IG10" i="4"/>
  <c r="IG9" i="4"/>
  <c r="IG8" i="4"/>
  <c r="IG7" i="4"/>
  <c r="IG6" i="4"/>
  <c r="HZ201" i="4"/>
  <c r="HZ200" i="4"/>
  <c r="HZ199" i="4"/>
  <c r="HZ198" i="4"/>
  <c r="HZ197" i="4"/>
  <c r="HZ196" i="4"/>
  <c r="HZ195" i="4"/>
  <c r="HZ194" i="4"/>
  <c r="HZ193" i="4"/>
  <c r="HZ192" i="4"/>
  <c r="HZ191" i="4"/>
  <c r="HZ190" i="4"/>
  <c r="HZ189" i="4"/>
  <c r="HZ188" i="4"/>
  <c r="HZ187" i="4"/>
  <c r="HZ186" i="4"/>
  <c r="HZ185" i="4"/>
  <c r="HZ184" i="4"/>
  <c r="HZ183" i="4"/>
  <c r="HZ182" i="4"/>
  <c r="HZ181" i="4"/>
  <c r="HZ180" i="4"/>
  <c r="HZ179" i="4"/>
  <c r="HZ178" i="4"/>
  <c r="HZ177" i="4"/>
  <c r="HZ176" i="4"/>
  <c r="HZ175" i="4"/>
  <c r="HZ174" i="4"/>
  <c r="HZ173" i="4"/>
  <c r="HZ172" i="4"/>
  <c r="HZ171" i="4"/>
  <c r="HZ170" i="4"/>
  <c r="HZ169" i="4"/>
  <c r="HZ168" i="4"/>
  <c r="HZ167" i="4"/>
  <c r="HZ166" i="4"/>
  <c r="HZ165" i="4"/>
  <c r="HZ164" i="4"/>
  <c r="HZ163" i="4"/>
  <c r="HZ162" i="4"/>
  <c r="HZ161" i="4"/>
  <c r="HZ160" i="4"/>
  <c r="HZ159" i="4"/>
  <c r="HZ158" i="4"/>
  <c r="HZ157" i="4"/>
  <c r="HZ156" i="4"/>
  <c r="HZ155" i="4"/>
  <c r="HZ154" i="4"/>
  <c r="HZ153" i="4"/>
  <c r="HZ152" i="4"/>
  <c r="HZ151" i="4"/>
  <c r="HZ150" i="4"/>
  <c r="HZ149" i="4"/>
  <c r="HZ148" i="4"/>
  <c r="HZ147" i="4"/>
  <c r="HZ146" i="4"/>
  <c r="HZ145" i="4"/>
  <c r="HZ144" i="4"/>
  <c r="HZ143" i="4"/>
  <c r="HZ142" i="4"/>
  <c r="HZ141" i="4"/>
  <c r="HZ140" i="4"/>
  <c r="HZ139" i="4"/>
  <c r="HZ138" i="4"/>
  <c r="HZ137" i="4"/>
  <c r="HZ136" i="4"/>
  <c r="HZ135" i="4"/>
  <c r="HZ134" i="4"/>
  <c r="HZ133" i="4"/>
  <c r="HZ132" i="4"/>
  <c r="HZ131" i="4"/>
  <c r="HZ130" i="4"/>
  <c r="HZ129" i="4"/>
  <c r="HZ128" i="4"/>
  <c r="HZ127" i="4"/>
  <c r="HZ126" i="4"/>
  <c r="HZ125" i="4"/>
  <c r="HZ124" i="4"/>
  <c r="HZ123" i="4"/>
  <c r="HZ122" i="4"/>
  <c r="HZ121" i="4"/>
  <c r="HZ120" i="4"/>
  <c r="HZ119" i="4"/>
  <c r="HZ118" i="4"/>
  <c r="HZ117" i="4"/>
  <c r="HZ116" i="4"/>
  <c r="HZ115" i="4"/>
  <c r="HZ114" i="4"/>
  <c r="HZ113" i="4"/>
  <c r="HZ112" i="4"/>
  <c r="HZ111" i="4"/>
  <c r="HZ110" i="4"/>
  <c r="HZ109" i="4"/>
  <c r="HZ108" i="4"/>
  <c r="HZ107" i="4"/>
  <c r="HZ106" i="4"/>
  <c r="HZ105" i="4"/>
  <c r="HZ104" i="4"/>
  <c r="HZ103" i="4"/>
  <c r="HZ102" i="4"/>
  <c r="HZ101" i="4"/>
  <c r="HZ100" i="4"/>
  <c r="HZ99" i="4"/>
  <c r="HZ98" i="4"/>
  <c r="HZ97" i="4"/>
  <c r="HZ96" i="4"/>
  <c r="HZ95" i="4"/>
  <c r="HZ94" i="4"/>
  <c r="HZ93" i="4"/>
  <c r="HZ92" i="4"/>
  <c r="HZ91" i="4"/>
  <c r="HZ90" i="4"/>
  <c r="HZ89" i="4"/>
  <c r="HZ88" i="4"/>
  <c r="HZ87" i="4"/>
  <c r="HZ86" i="4"/>
  <c r="HZ85" i="4"/>
  <c r="HZ84" i="4"/>
  <c r="HZ83" i="4"/>
  <c r="HZ82" i="4"/>
  <c r="HZ81" i="4"/>
  <c r="HZ80" i="4"/>
  <c r="HZ79" i="4"/>
  <c r="HZ78" i="4"/>
  <c r="HZ77" i="4"/>
  <c r="HZ76" i="4"/>
  <c r="HZ75" i="4"/>
  <c r="HZ74" i="4"/>
  <c r="HZ73" i="4"/>
  <c r="HZ72" i="4"/>
  <c r="HZ71" i="4"/>
  <c r="HZ70" i="4"/>
  <c r="HZ69" i="4"/>
  <c r="HZ68" i="4"/>
  <c r="HZ67" i="4"/>
  <c r="HZ66" i="4"/>
  <c r="HZ65" i="4"/>
  <c r="HZ64" i="4"/>
  <c r="HZ63" i="4"/>
  <c r="HZ62" i="4"/>
  <c r="HZ61" i="4"/>
  <c r="HZ60" i="4"/>
  <c r="HZ59" i="4"/>
  <c r="HZ58" i="4"/>
  <c r="HZ57" i="4"/>
  <c r="HZ56" i="4"/>
  <c r="HZ55" i="4"/>
  <c r="HZ54" i="4"/>
  <c r="HZ53" i="4"/>
  <c r="HZ52" i="4"/>
  <c r="HZ51" i="4"/>
  <c r="HZ50" i="4"/>
  <c r="HZ49" i="4"/>
  <c r="HZ48" i="4"/>
  <c r="HZ47" i="4"/>
  <c r="HZ46" i="4"/>
  <c r="HZ45" i="4"/>
  <c r="HZ44" i="4"/>
  <c r="HZ43" i="4"/>
  <c r="HZ42" i="4"/>
  <c r="HZ41" i="4"/>
  <c r="HZ40" i="4"/>
  <c r="HZ39" i="4"/>
  <c r="HZ38" i="4"/>
  <c r="HZ37" i="4"/>
  <c r="HZ36" i="4"/>
  <c r="HZ35" i="4"/>
  <c r="HZ34" i="4"/>
  <c r="HZ33" i="4"/>
  <c r="HZ32" i="4"/>
  <c r="HZ31" i="4"/>
  <c r="HZ30" i="4"/>
  <c r="HZ29" i="4"/>
  <c r="HZ28" i="4"/>
  <c r="HZ27" i="4"/>
  <c r="HZ26" i="4"/>
  <c r="HZ25" i="4"/>
  <c r="HZ24" i="4"/>
  <c r="HZ23" i="4"/>
  <c r="HZ22" i="4"/>
  <c r="HZ21" i="4"/>
  <c r="HZ20" i="4"/>
  <c r="HZ19" i="4"/>
  <c r="HZ18" i="4"/>
  <c r="HZ17" i="4"/>
  <c r="HZ16" i="4"/>
  <c r="HZ15" i="4"/>
  <c r="HZ14" i="4"/>
  <c r="HZ13" i="4"/>
  <c r="HZ12" i="4"/>
  <c r="HZ11" i="4"/>
  <c r="HZ10" i="4"/>
  <c r="HZ9" i="4"/>
  <c r="HZ8" i="4"/>
  <c r="HZ7" i="4"/>
  <c r="HZ6" i="4"/>
  <c r="HS201" i="4"/>
  <c r="HS200" i="4"/>
  <c r="HS199" i="4"/>
  <c r="HS198" i="4"/>
  <c r="HS197" i="4"/>
  <c r="HS196" i="4"/>
  <c r="HS195" i="4"/>
  <c r="HS194" i="4"/>
  <c r="HS193" i="4"/>
  <c r="HS192" i="4"/>
  <c r="HS191" i="4"/>
  <c r="HS190" i="4"/>
  <c r="HS189" i="4"/>
  <c r="HS188" i="4"/>
  <c r="HS187" i="4"/>
  <c r="HS186" i="4"/>
  <c r="HS185" i="4"/>
  <c r="HS184" i="4"/>
  <c r="HS183" i="4"/>
  <c r="HS182" i="4"/>
  <c r="HS181" i="4"/>
  <c r="HS180" i="4"/>
  <c r="HS179" i="4"/>
  <c r="HS178" i="4"/>
  <c r="HS177" i="4"/>
  <c r="HS176" i="4"/>
  <c r="HS175" i="4"/>
  <c r="HS174" i="4"/>
  <c r="HS173" i="4"/>
  <c r="HS172" i="4"/>
  <c r="HS171" i="4"/>
  <c r="HS170" i="4"/>
  <c r="HS169" i="4"/>
  <c r="HS168" i="4"/>
  <c r="HS167" i="4"/>
  <c r="HS166" i="4"/>
  <c r="HS165" i="4"/>
  <c r="HS164" i="4"/>
  <c r="HS163" i="4"/>
  <c r="HS162" i="4"/>
  <c r="HS161" i="4"/>
  <c r="HS160" i="4"/>
  <c r="HS159" i="4"/>
  <c r="HS158" i="4"/>
  <c r="HS157" i="4"/>
  <c r="HS156" i="4"/>
  <c r="HS155" i="4"/>
  <c r="HS154" i="4"/>
  <c r="HS153" i="4"/>
  <c r="HS152" i="4"/>
  <c r="HS151" i="4"/>
  <c r="HS150" i="4"/>
  <c r="HS149" i="4"/>
  <c r="HS148" i="4"/>
  <c r="HS147" i="4"/>
  <c r="HS146" i="4"/>
  <c r="HS145" i="4"/>
  <c r="HS144" i="4"/>
  <c r="HS143" i="4"/>
  <c r="HS142" i="4"/>
  <c r="HS141" i="4"/>
  <c r="HS140" i="4"/>
  <c r="HS139" i="4"/>
  <c r="HS138" i="4"/>
  <c r="HS137" i="4"/>
  <c r="HS136" i="4"/>
  <c r="HS135" i="4"/>
  <c r="HS134" i="4"/>
  <c r="HS133" i="4"/>
  <c r="HS132" i="4"/>
  <c r="HS131" i="4"/>
  <c r="HS130" i="4"/>
  <c r="HS129" i="4"/>
  <c r="HS128" i="4"/>
  <c r="HS127" i="4"/>
  <c r="HS126" i="4"/>
  <c r="HS125" i="4"/>
  <c r="HS124" i="4"/>
  <c r="HS123" i="4"/>
  <c r="HS122" i="4"/>
  <c r="HS121" i="4"/>
  <c r="HS120" i="4"/>
  <c r="HS119" i="4"/>
  <c r="HS118" i="4"/>
  <c r="HS117" i="4"/>
  <c r="HS116" i="4"/>
  <c r="HS115" i="4"/>
  <c r="HS114" i="4"/>
  <c r="HS113" i="4"/>
  <c r="HS112" i="4"/>
  <c r="HS111" i="4"/>
  <c r="HS110" i="4"/>
  <c r="HS109" i="4"/>
  <c r="HS108" i="4"/>
  <c r="HS107" i="4"/>
  <c r="HS106" i="4"/>
  <c r="HS105" i="4"/>
  <c r="HS104" i="4"/>
  <c r="HS103" i="4"/>
  <c r="HS102" i="4"/>
  <c r="HS101" i="4"/>
  <c r="HS100" i="4"/>
  <c r="HS99" i="4"/>
  <c r="HS98" i="4"/>
  <c r="HS97" i="4"/>
  <c r="HS96" i="4"/>
  <c r="HS95" i="4"/>
  <c r="HS94" i="4"/>
  <c r="HS93" i="4"/>
  <c r="HS92" i="4"/>
  <c r="HS91" i="4"/>
  <c r="HS90" i="4"/>
  <c r="HS89" i="4"/>
  <c r="HS88" i="4"/>
  <c r="HS87" i="4"/>
  <c r="HS86" i="4"/>
  <c r="HS85" i="4"/>
  <c r="HS84" i="4"/>
  <c r="HS83" i="4"/>
  <c r="HS82" i="4"/>
  <c r="HS81" i="4"/>
  <c r="HS80" i="4"/>
  <c r="HS79" i="4"/>
  <c r="HS78" i="4"/>
  <c r="HS77" i="4"/>
  <c r="HS76" i="4"/>
  <c r="HS75" i="4"/>
  <c r="HS74" i="4"/>
  <c r="HS73" i="4"/>
  <c r="HS72" i="4"/>
  <c r="HS71" i="4"/>
  <c r="HS70" i="4"/>
  <c r="HS69" i="4"/>
  <c r="HS68" i="4"/>
  <c r="HS67" i="4"/>
  <c r="HS66" i="4"/>
  <c r="HS65" i="4"/>
  <c r="HS64" i="4"/>
  <c r="HS63" i="4"/>
  <c r="HS62" i="4"/>
  <c r="HS61" i="4"/>
  <c r="HS60" i="4"/>
  <c r="HS59" i="4"/>
  <c r="HS58" i="4"/>
  <c r="HS57" i="4"/>
  <c r="HS56" i="4"/>
  <c r="HS55" i="4"/>
  <c r="HS54" i="4"/>
  <c r="HS53" i="4"/>
  <c r="HS52" i="4"/>
  <c r="HS51" i="4"/>
  <c r="HS50" i="4"/>
  <c r="HS49" i="4"/>
  <c r="HS48" i="4"/>
  <c r="HS47" i="4"/>
  <c r="HS46" i="4"/>
  <c r="HS45" i="4"/>
  <c r="HS44" i="4"/>
  <c r="HS43" i="4"/>
  <c r="HS42" i="4"/>
  <c r="HS41" i="4"/>
  <c r="HS40" i="4"/>
  <c r="HS39" i="4"/>
  <c r="HS38" i="4"/>
  <c r="HS37" i="4"/>
  <c r="HS36" i="4"/>
  <c r="HS35" i="4"/>
  <c r="HS34" i="4"/>
  <c r="HS33" i="4"/>
  <c r="HS32" i="4"/>
  <c r="HS31" i="4"/>
  <c r="HS30" i="4"/>
  <c r="HS29" i="4"/>
  <c r="HS28" i="4"/>
  <c r="HS27" i="4"/>
  <c r="HS26" i="4"/>
  <c r="HS25" i="4"/>
  <c r="HS24" i="4"/>
  <c r="HS23" i="4"/>
  <c r="HS22" i="4"/>
  <c r="HS21" i="4"/>
  <c r="HS20" i="4"/>
  <c r="HS19" i="4"/>
  <c r="HS18" i="4"/>
  <c r="HS17" i="4"/>
  <c r="HS16" i="4"/>
  <c r="HS15" i="4"/>
  <c r="HS14" i="4"/>
  <c r="HS13" i="4"/>
  <c r="HS12" i="4"/>
  <c r="HS11" i="4"/>
  <c r="HS10" i="4"/>
  <c r="HS9" i="4"/>
  <c r="HS8" i="4"/>
  <c r="HS7" i="4"/>
  <c r="HS6" i="4"/>
  <c r="HL201" i="4"/>
  <c r="HL200" i="4"/>
  <c r="HL199" i="4"/>
  <c r="HL198" i="4"/>
  <c r="HL197" i="4"/>
  <c r="HL196" i="4"/>
  <c r="HL195" i="4"/>
  <c r="HL194" i="4"/>
  <c r="HL193" i="4"/>
  <c r="HL192" i="4"/>
  <c r="HL191" i="4"/>
  <c r="HL190" i="4"/>
  <c r="HL189" i="4"/>
  <c r="HL188" i="4"/>
  <c r="HL187" i="4"/>
  <c r="HL186" i="4"/>
  <c r="HL185" i="4"/>
  <c r="HL184" i="4"/>
  <c r="HL183" i="4"/>
  <c r="HL182" i="4"/>
  <c r="HL181" i="4"/>
  <c r="HL180" i="4"/>
  <c r="HL179" i="4"/>
  <c r="HL178" i="4"/>
  <c r="HL177" i="4"/>
  <c r="HL176" i="4"/>
  <c r="HL175" i="4"/>
  <c r="HL174" i="4"/>
  <c r="HL173" i="4"/>
  <c r="HL172" i="4"/>
  <c r="HL171" i="4"/>
  <c r="HL170" i="4"/>
  <c r="HL169" i="4"/>
  <c r="HL168" i="4"/>
  <c r="HL167" i="4"/>
  <c r="HL166" i="4"/>
  <c r="HL165" i="4"/>
  <c r="HL164" i="4"/>
  <c r="HL163" i="4"/>
  <c r="HL162" i="4"/>
  <c r="HL161" i="4"/>
  <c r="HL160" i="4"/>
  <c r="HL159" i="4"/>
  <c r="HL158" i="4"/>
  <c r="HL157" i="4"/>
  <c r="HL156" i="4"/>
  <c r="HL155" i="4"/>
  <c r="HL154" i="4"/>
  <c r="HL153" i="4"/>
  <c r="HL152" i="4"/>
  <c r="HL151" i="4"/>
  <c r="HL150" i="4"/>
  <c r="HL149" i="4"/>
  <c r="HL148" i="4"/>
  <c r="HL147" i="4"/>
  <c r="HL146" i="4"/>
  <c r="HL145" i="4"/>
  <c r="HL144" i="4"/>
  <c r="HL143" i="4"/>
  <c r="HL142" i="4"/>
  <c r="HL141" i="4"/>
  <c r="HL140" i="4"/>
  <c r="HL139" i="4"/>
  <c r="HL138" i="4"/>
  <c r="HL137" i="4"/>
  <c r="HL136" i="4"/>
  <c r="HL135" i="4"/>
  <c r="HL134" i="4"/>
  <c r="HL133" i="4"/>
  <c r="HL132" i="4"/>
  <c r="HL131" i="4"/>
  <c r="HL130" i="4"/>
  <c r="HL129" i="4"/>
  <c r="HL128" i="4"/>
  <c r="HL127" i="4"/>
  <c r="HL126" i="4"/>
  <c r="HL125" i="4"/>
  <c r="HL124" i="4"/>
  <c r="HL123" i="4"/>
  <c r="HL122" i="4"/>
  <c r="HL121" i="4"/>
  <c r="HL120" i="4"/>
  <c r="HL119" i="4"/>
  <c r="HL118" i="4"/>
  <c r="HL117" i="4"/>
  <c r="HL116" i="4"/>
  <c r="HL115" i="4"/>
  <c r="HL114" i="4"/>
  <c r="HL113" i="4"/>
  <c r="HL112" i="4"/>
  <c r="HL111" i="4"/>
  <c r="HL110" i="4"/>
  <c r="HL109" i="4"/>
  <c r="HL108" i="4"/>
  <c r="HL107" i="4"/>
  <c r="HL106" i="4"/>
  <c r="HL105" i="4"/>
  <c r="HL104" i="4"/>
  <c r="HL103" i="4"/>
  <c r="HL102" i="4"/>
  <c r="HL101" i="4"/>
  <c r="HL100" i="4"/>
  <c r="HL99" i="4"/>
  <c r="HL98" i="4"/>
  <c r="HL97" i="4"/>
  <c r="HL96" i="4"/>
  <c r="HL95" i="4"/>
  <c r="HL94" i="4"/>
  <c r="HL93" i="4"/>
  <c r="HL92" i="4"/>
  <c r="HL91" i="4"/>
  <c r="HL90" i="4"/>
  <c r="HL89" i="4"/>
  <c r="HL88" i="4"/>
  <c r="HL87" i="4"/>
  <c r="HL86" i="4"/>
  <c r="HL85" i="4"/>
  <c r="HL84" i="4"/>
  <c r="HL83" i="4"/>
  <c r="HL82" i="4"/>
  <c r="HL81" i="4"/>
  <c r="HL80" i="4"/>
  <c r="HL79" i="4"/>
  <c r="HL78" i="4"/>
  <c r="HL77" i="4"/>
  <c r="HL76" i="4"/>
  <c r="HL75" i="4"/>
  <c r="HL74" i="4"/>
  <c r="HL73" i="4"/>
  <c r="HL72" i="4"/>
  <c r="HL71" i="4"/>
  <c r="HL70" i="4"/>
  <c r="HL69" i="4"/>
  <c r="HL68" i="4"/>
  <c r="HL67" i="4"/>
  <c r="HL66" i="4"/>
  <c r="HL65" i="4"/>
  <c r="HL64" i="4"/>
  <c r="HL63" i="4"/>
  <c r="HL62" i="4"/>
  <c r="HL61" i="4"/>
  <c r="HL60" i="4"/>
  <c r="HL59" i="4"/>
  <c r="HL58" i="4"/>
  <c r="HL57" i="4"/>
  <c r="HL56" i="4"/>
  <c r="HL55" i="4"/>
  <c r="HL54" i="4"/>
  <c r="HL53" i="4"/>
  <c r="HL52" i="4"/>
  <c r="HL51" i="4"/>
  <c r="HL50" i="4"/>
  <c r="HL49" i="4"/>
  <c r="HL48" i="4"/>
  <c r="HL47" i="4"/>
  <c r="HL46" i="4"/>
  <c r="HL45" i="4"/>
  <c r="HL44" i="4"/>
  <c r="HL43" i="4"/>
  <c r="HL42" i="4"/>
  <c r="HL41" i="4"/>
  <c r="HL40" i="4"/>
  <c r="HL39" i="4"/>
  <c r="HL38" i="4"/>
  <c r="HL37" i="4"/>
  <c r="HL36" i="4"/>
  <c r="HL35" i="4"/>
  <c r="HL34" i="4"/>
  <c r="HL33" i="4"/>
  <c r="HL32" i="4"/>
  <c r="HL31" i="4"/>
  <c r="HL30" i="4"/>
  <c r="HL29" i="4"/>
  <c r="HL28" i="4"/>
  <c r="HL27" i="4"/>
  <c r="HL26" i="4"/>
  <c r="HL25" i="4"/>
  <c r="HL24" i="4"/>
  <c r="HL23" i="4"/>
  <c r="HL22" i="4"/>
  <c r="HL21" i="4"/>
  <c r="HL20" i="4"/>
  <c r="HL19" i="4"/>
  <c r="HL18" i="4"/>
  <c r="HL17" i="4"/>
  <c r="HL16" i="4"/>
  <c r="HL15" i="4"/>
  <c r="HL14" i="4"/>
  <c r="HL13" i="4"/>
  <c r="HL12" i="4"/>
  <c r="HL11" i="4"/>
  <c r="HL10" i="4"/>
  <c r="HL9" i="4"/>
  <c r="HL8" i="4"/>
  <c r="HL7" i="4"/>
  <c r="HL6" i="4"/>
  <c r="HE201" i="4"/>
  <c r="HE200" i="4"/>
  <c r="HE199" i="4"/>
  <c r="HE198" i="4"/>
  <c r="HE197" i="4"/>
  <c r="HE196" i="4"/>
  <c r="HE195" i="4"/>
  <c r="HE194" i="4"/>
  <c r="HE193" i="4"/>
  <c r="HE192" i="4"/>
  <c r="HE191" i="4"/>
  <c r="HE190" i="4"/>
  <c r="HE189" i="4"/>
  <c r="HE188" i="4"/>
  <c r="HE187" i="4"/>
  <c r="HE186" i="4"/>
  <c r="HE185" i="4"/>
  <c r="HE184" i="4"/>
  <c r="HE183" i="4"/>
  <c r="HE182" i="4"/>
  <c r="HE181" i="4"/>
  <c r="HE180" i="4"/>
  <c r="HE179" i="4"/>
  <c r="HE178" i="4"/>
  <c r="HE177" i="4"/>
  <c r="HE176" i="4"/>
  <c r="HE175" i="4"/>
  <c r="HE174" i="4"/>
  <c r="HE173" i="4"/>
  <c r="HE172" i="4"/>
  <c r="HE171" i="4"/>
  <c r="HE170" i="4"/>
  <c r="HE169" i="4"/>
  <c r="HE168" i="4"/>
  <c r="HE167" i="4"/>
  <c r="HE166" i="4"/>
  <c r="HE165" i="4"/>
  <c r="HE164" i="4"/>
  <c r="HE163" i="4"/>
  <c r="HE162" i="4"/>
  <c r="HE161" i="4"/>
  <c r="HE160" i="4"/>
  <c r="HE159" i="4"/>
  <c r="HE158" i="4"/>
  <c r="HE157" i="4"/>
  <c r="HE156" i="4"/>
  <c r="HE155" i="4"/>
  <c r="HE154" i="4"/>
  <c r="HE153" i="4"/>
  <c r="HE152" i="4"/>
  <c r="HE151" i="4"/>
  <c r="HE150" i="4"/>
  <c r="HE149" i="4"/>
  <c r="HE148" i="4"/>
  <c r="HE147" i="4"/>
  <c r="HE146" i="4"/>
  <c r="HE145" i="4"/>
  <c r="HE144" i="4"/>
  <c r="HE143" i="4"/>
  <c r="HE142" i="4"/>
  <c r="HE141" i="4"/>
  <c r="HE140" i="4"/>
  <c r="HE139" i="4"/>
  <c r="HE138" i="4"/>
  <c r="HE137" i="4"/>
  <c r="HE136" i="4"/>
  <c r="HE135" i="4"/>
  <c r="HE134" i="4"/>
  <c r="HE133" i="4"/>
  <c r="HE132" i="4"/>
  <c r="HE131" i="4"/>
  <c r="HE130" i="4"/>
  <c r="HE129" i="4"/>
  <c r="HE128" i="4"/>
  <c r="HE127" i="4"/>
  <c r="HE126" i="4"/>
  <c r="HE125" i="4"/>
  <c r="HE124" i="4"/>
  <c r="HE123" i="4"/>
  <c r="HE122" i="4"/>
  <c r="HE121" i="4"/>
  <c r="HE120" i="4"/>
  <c r="HE119" i="4"/>
  <c r="HE118" i="4"/>
  <c r="HE117" i="4"/>
  <c r="HE116" i="4"/>
  <c r="HE115" i="4"/>
  <c r="HE114" i="4"/>
  <c r="HE113" i="4"/>
  <c r="HE112" i="4"/>
  <c r="HE111" i="4"/>
  <c r="HE110" i="4"/>
  <c r="HE109" i="4"/>
  <c r="HE108" i="4"/>
  <c r="HE107" i="4"/>
  <c r="HE106" i="4"/>
  <c r="HE105" i="4"/>
  <c r="HE104" i="4"/>
  <c r="HE103" i="4"/>
  <c r="HE102" i="4"/>
  <c r="HE101" i="4"/>
  <c r="HE100" i="4"/>
  <c r="HE99" i="4"/>
  <c r="HE98" i="4"/>
  <c r="HE97" i="4"/>
  <c r="HE96" i="4"/>
  <c r="HE95" i="4"/>
  <c r="HE94" i="4"/>
  <c r="HE93" i="4"/>
  <c r="HE92" i="4"/>
  <c r="HE91" i="4"/>
  <c r="HE90" i="4"/>
  <c r="HE89" i="4"/>
  <c r="HE88" i="4"/>
  <c r="HE87" i="4"/>
  <c r="HE86" i="4"/>
  <c r="HE85" i="4"/>
  <c r="HE84" i="4"/>
  <c r="HE83" i="4"/>
  <c r="HE82" i="4"/>
  <c r="HE81" i="4"/>
  <c r="HE80" i="4"/>
  <c r="HE79" i="4"/>
  <c r="HE78" i="4"/>
  <c r="HE77" i="4"/>
  <c r="HE76" i="4"/>
  <c r="HE75" i="4"/>
  <c r="HE74" i="4"/>
  <c r="HE73" i="4"/>
  <c r="HE72" i="4"/>
  <c r="HE71" i="4"/>
  <c r="HE70" i="4"/>
  <c r="HE69" i="4"/>
  <c r="HE68" i="4"/>
  <c r="HE67" i="4"/>
  <c r="HE66" i="4"/>
  <c r="HE65" i="4"/>
  <c r="HE64" i="4"/>
  <c r="HE63" i="4"/>
  <c r="HE62" i="4"/>
  <c r="HE61" i="4"/>
  <c r="HE60" i="4"/>
  <c r="HE59" i="4"/>
  <c r="HE58" i="4"/>
  <c r="HE57" i="4"/>
  <c r="HE56" i="4"/>
  <c r="HE55" i="4"/>
  <c r="HE54" i="4"/>
  <c r="HE53" i="4"/>
  <c r="HE52" i="4"/>
  <c r="HE51" i="4"/>
  <c r="HE50" i="4"/>
  <c r="HE49" i="4"/>
  <c r="HE48" i="4"/>
  <c r="HE47" i="4"/>
  <c r="HE46" i="4"/>
  <c r="HE45" i="4"/>
  <c r="HE44" i="4"/>
  <c r="HE43" i="4"/>
  <c r="HE42" i="4"/>
  <c r="HE41" i="4"/>
  <c r="HE40" i="4"/>
  <c r="HE39" i="4"/>
  <c r="HE38" i="4"/>
  <c r="HE37" i="4"/>
  <c r="HE36" i="4"/>
  <c r="HE35" i="4"/>
  <c r="HE34" i="4"/>
  <c r="HE33" i="4"/>
  <c r="HE32" i="4"/>
  <c r="HE31" i="4"/>
  <c r="HE30" i="4"/>
  <c r="HE29" i="4"/>
  <c r="HE28" i="4"/>
  <c r="HE27" i="4"/>
  <c r="HE26" i="4"/>
  <c r="HE25" i="4"/>
  <c r="HE24" i="4"/>
  <c r="HE23" i="4"/>
  <c r="HE22" i="4"/>
  <c r="HE21" i="4"/>
  <c r="HE20" i="4"/>
  <c r="HE19" i="4"/>
  <c r="HE18" i="4"/>
  <c r="HE17" i="4"/>
  <c r="HE16" i="4"/>
  <c r="HE15" i="4"/>
  <c r="HE14" i="4"/>
  <c r="HE13" i="4"/>
  <c r="HE12" i="4"/>
  <c r="HE11" i="4"/>
  <c r="HE10" i="4"/>
  <c r="HE9" i="4"/>
  <c r="HE8" i="4"/>
  <c r="HE7" i="4"/>
  <c r="HE6" i="4"/>
  <c r="GX201" i="4"/>
  <c r="GX200" i="4"/>
  <c r="GX199" i="4"/>
  <c r="GX198" i="4"/>
  <c r="GX197" i="4"/>
  <c r="GX196" i="4"/>
  <c r="GX195" i="4"/>
  <c r="GX194" i="4"/>
  <c r="GX193" i="4"/>
  <c r="GX192" i="4"/>
  <c r="GX191" i="4"/>
  <c r="GX190" i="4"/>
  <c r="GX189" i="4"/>
  <c r="GX188" i="4"/>
  <c r="GX187" i="4"/>
  <c r="GX186" i="4"/>
  <c r="GX185" i="4"/>
  <c r="GX184" i="4"/>
  <c r="GX183" i="4"/>
  <c r="GX182" i="4"/>
  <c r="GX181" i="4"/>
  <c r="GX180" i="4"/>
  <c r="GX179" i="4"/>
  <c r="GX178" i="4"/>
  <c r="GX177" i="4"/>
  <c r="GX176" i="4"/>
  <c r="GX175" i="4"/>
  <c r="GX174" i="4"/>
  <c r="GX173" i="4"/>
  <c r="GX172" i="4"/>
  <c r="GX171" i="4"/>
  <c r="GX170" i="4"/>
  <c r="GX169" i="4"/>
  <c r="GX168" i="4"/>
  <c r="GX167" i="4"/>
  <c r="GX166" i="4"/>
  <c r="GX165" i="4"/>
  <c r="GX164" i="4"/>
  <c r="GX163" i="4"/>
  <c r="GX162" i="4"/>
  <c r="GX161" i="4"/>
  <c r="GX160" i="4"/>
  <c r="GX159" i="4"/>
  <c r="GX158" i="4"/>
  <c r="GX157" i="4"/>
  <c r="GX156" i="4"/>
  <c r="GX155" i="4"/>
  <c r="GX154" i="4"/>
  <c r="GX153" i="4"/>
  <c r="GX152" i="4"/>
  <c r="GX151" i="4"/>
  <c r="GX150" i="4"/>
  <c r="GX149" i="4"/>
  <c r="GX148" i="4"/>
  <c r="GX147" i="4"/>
  <c r="GX146" i="4"/>
  <c r="GX145" i="4"/>
  <c r="GX144" i="4"/>
  <c r="GX143" i="4"/>
  <c r="GX142" i="4"/>
  <c r="GX141" i="4"/>
  <c r="GX140" i="4"/>
  <c r="GX139" i="4"/>
  <c r="GX138" i="4"/>
  <c r="GX137" i="4"/>
  <c r="GX136" i="4"/>
  <c r="GX135" i="4"/>
  <c r="GX134" i="4"/>
  <c r="GX133" i="4"/>
  <c r="GX132" i="4"/>
  <c r="GX131" i="4"/>
  <c r="GX130" i="4"/>
  <c r="GX129" i="4"/>
  <c r="GX128" i="4"/>
  <c r="GX127" i="4"/>
  <c r="GX126" i="4"/>
  <c r="GX125" i="4"/>
  <c r="GX124" i="4"/>
  <c r="GX123" i="4"/>
  <c r="GX122" i="4"/>
  <c r="GX121" i="4"/>
  <c r="GX120" i="4"/>
  <c r="GX119" i="4"/>
  <c r="GX118" i="4"/>
  <c r="GX117" i="4"/>
  <c r="GX116" i="4"/>
  <c r="GX115" i="4"/>
  <c r="GX114" i="4"/>
  <c r="GX113" i="4"/>
  <c r="GX112" i="4"/>
  <c r="GX111" i="4"/>
  <c r="GX110" i="4"/>
  <c r="GX109" i="4"/>
  <c r="GX108" i="4"/>
  <c r="GX107" i="4"/>
  <c r="GX106" i="4"/>
  <c r="GX105" i="4"/>
  <c r="GX104" i="4"/>
  <c r="GX103" i="4"/>
  <c r="GX102" i="4"/>
  <c r="GX101" i="4"/>
  <c r="GX100" i="4"/>
  <c r="GX99" i="4"/>
  <c r="GX98" i="4"/>
  <c r="GX97" i="4"/>
  <c r="GX96" i="4"/>
  <c r="GX95" i="4"/>
  <c r="GX94" i="4"/>
  <c r="GX93" i="4"/>
  <c r="GX92" i="4"/>
  <c r="GX91" i="4"/>
  <c r="GX90" i="4"/>
  <c r="GX89" i="4"/>
  <c r="GX88" i="4"/>
  <c r="GX87" i="4"/>
  <c r="GX86" i="4"/>
  <c r="GX85" i="4"/>
  <c r="GX84" i="4"/>
  <c r="GX83" i="4"/>
  <c r="GX82" i="4"/>
  <c r="GX81" i="4"/>
  <c r="GX80" i="4"/>
  <c r="GX79" i="4"/>
  <c r="GX78" i="4"/>
  <c r="GX77" i="4"/>
  <c r="GX76" i="4"/>
  <c r="GX75" i="4"/>
  <c r="GX74" i="4"/>
  <c r="GX73" i="4"/>
  <c r="GX72" i="4"/>
  <c r="GX71" i="4"/>
  <c r="GX70" i="4"/>
  <c r="GX69" i="4"/>
  <c r="GX68" i="4"/>
  <c r="GX67" i="4"/>
  <c r="GX66" i="4"/>
  <c r="GX65" i="4"/>
  <c r="GX64" i="4"/>
  <c r="GX63" i="4"/>
  <c r="GX62" i="4"/>
  <c r="GX61" i="4"/>
  <c r="GX60" i="4"/>
  <c r="GX59" i="4"/>
  <c r="GX58" i="4"/>
  <c r="GX57" i="4"/>
  <c r="GX56" i="4"/>
  <c r="GX55" i="4"/>
  <c r="GX54" i="4"/>
  <c r="GX53" i="4"/>
  <c r="GX52" i="4"/>
  <c r="GX51" i="4"/>
  <c r="GX50" i="4"/>
  <c r="GX49" i="4"/>
  <c r="GX48" i="4"/>
  <c r="GX47" i="4"/>
  <c r="GX46" i="4"/>
  <c r="GX45" i="4"/>
  <c r="GX44" i="4"/>
  <c r="GX43" i="4"/>
  <c r="GX42" i="4"/>
  <c r="GX41" i="4"/>
  <c r="GX40" i="4"/>
  <c r="GX39" i="4"/>
  <c r="GX38" i="4"/>
  <c r="GX37" i="4"/>
  <c r="GX36" i="4"/>
  <c r="GX35" i="4"/>
  <c r="GX34" i="4"/>
  <c r="GX33" i="4"/>
  <c r="GX32" i="4"/>
  <c r="GX31" i="4"/>
  <c r="GX30" i="4"/>
  <c r="GX29" i="4"/>
  <c r="GX28" i="4"/>
  <c r="GX27" i="4"/>
  <c r="GX26" i="4"/>
  <c r="GX25" i="4"/>
  <c r="GX24" i="4"/>
  <c r="GX23" i="4"/>
  <c r="GX22" i="4"/>
  <c r="GX21" i="4"/>
  <c r="GX20" i="4"/>
  <c r="GX19" i="4"/>
  <c r="GX18" i="4"/>
  <c r="GX17" i="4"/>
  <c r="GX16" i="4"/>
  <c r="GX15" i="4"/>
  <c r="GX14" i="4"/>
  <c r="GX13" i="4"/>
  <c r="GX12" i="4"/>
  <c r="GX11" i="4"/>
  <c r="GX10" i="4"/>
  <c r="GX9" i="4"/>
  <c r="GX8" i="4"/>
  <c r="GX7" i="4"/>
  <c r="GX6" i="4"/>
  <c r="GQ201" i="4"/>
  <c r="GQ200" i="4"/>
  <c r="GQ199" i="4"/>
  <c r="GQ198" i="4"/>
  <c r="GQ197" i="4"/>
  <c r="GQ196" i="4"/>
  <c r="GQ195" i="4"/>
  <c r="GQ194" i="4"/>
  <c r="GQ193" i="4"/>
  <c r="GQ192" i="4"/>
  <c r="GQ191" i="4"/>
  <c r="GQ190" i="4"/>
  <c r="GQ189" i="4"/>
  <c r="GQ188" i="4"/>
  <c r="GQ187" i="4"/>
  <c r="GQ186" i="4"/>
  <c r="GQ185" i="4"/>
  <c r="GQ184" i="4"/>
  <c r="GQ183" i="4"/>
  <c r="GQ182" i="4"/>
  <c r="GQ181" i="4"/>
  <c r="GQ180" i="4"/>
  <c r="GQ179" i="4"/>
  <c r="GQ178" i="4"/>
  <c r="GQ177" i="4"/>
  <c r="GQ176" i="4"/>
  <c r="GQ175" i="4"/>
  <c r="GQ174" i="4"/>
  <c r="GQ173" i="4"/>
  <c r="GQ172" i="4"/>
  <c r="GQ171" i="4"/>
  <c r="GQ170" i="4"/>
  <c r="GQ169" i="4"/>
  <c r="GQ168" i="4"/>
  <c r="GQ167" i="4"/>
  <c r="GQ166" i="4"/>
  <c r="GQ165" i="4"/>
  <c r="GQ164" i="4"/>
  <c r="GQ163" i="4"/>
  <c r="GQ162" i="4"/>
  <c r="GQ161" i="4"/>
  <c r="GQ160" i="4"/>
  <c r="GQ159" i="4"/>
  <c r="GQ158" i="4"/>
  <c r="GQ157" i="4"/>
  <c r="GQ156" i="4"/>
  <c r="GQ155" i="4"/>
  <c r="GQ154" i="4"/>
  <c r="GQ153" i="4"/>
  <c r="GQ152" i="4"/>
  <c r="GQ151" i="4"/>
  <c r="GQ150" i="4"/>
  <c r="GQ149" i="4"/>
  <c r="GQ148" i="4"/>
  <c r="GQ147" i="4"/>
  <c r="GQ146" i="4"/>
  <c r="GQ145" i="4"/>
  <c r="GQ144" i="4"/>
  <c r="GQ143" i="4"/>
  <c r="GQ142" i="4"/>
  <c r="GQ141" i="4"/>
  <c r="GQ140" i="4"/>
  <c r="GQ139" i="4"/>
  <c r="GQ138" i="4"/>
  <c r="GQ137" i="4"/>
  <c r="GQ136" i="4"/>
  <c r="GQ135" i="4"/>
  <c r="GQ134" i="4"/>
  <c r="GQ133" i="4"/>
  <c r="GQ132" i="4"/>
  <c r="GQ131" i="4"/>
  <c r="GQ130" i="4"/>
  <c r="GQ129" i="4"/>
  <c r="GQ128" i="4"/>
  <c r="GQ127" i="4"/>
  <c r="GQ126" i="4"/>
  <c r="GQ125" i="4"/>
  <c r="GQ124" i="4"/>
  <c r="GQ123" i="4"/>
  <c r="GQ122" i="4"/>
  <c r="GQ121" i="4"/>
  <c r="GQ120" i="4"/>
  <c r="GQ119" i="4"/>
  <c r="GQ118" i="4"/>
  <c r="GQ117" i="4"/>
  <c r="GQ116" i="4"/>
  <c r="GQ115" i="4"/>
  <c r="GQ114" i="4"/>
  <c r="GQ113" i="4"/>
  <c r="GQ112" i="4"/>
  <c r="GQ111" i="4"/>
  <c r="GQ110" i="4"/>
  <c r="GQ109" i="4"/>
  <c r="GQ108" i="4"/>
  <c r="GQ107" i="4"/>
  <c r="GQ106" i="4"/>
  <c r="GQ105" i="4"/>
  <c r="GQ104" i="4"/>
  <c r="GQ103" i="4"/>
  <c r="GQ102" i="4"/>
  <c r="GQ101" i="4"/>
  <c r="GQ100" i="4"/>
  <c r="GQ99" i="4"/>
  <c r="GQ98" i="4"/>
  <c r="GQ97" i="4"/>
  <c r="GQ96" i="4"/>
  <c r="GQ95" i="4"/>
  <c r="GQ94" i="4"/>
  <c r="GQ93" i="4"/>
  <c r="GQ92" i="4"/>
  <c r="GQ91" i="4"/>
  <c r="GQ90" i="4"/>
  <c r="GQ89" i="4"/>
  <c r="GQ88" i="4"/>
  <c r="GQ87" i="4"/>
  <c r="GQ86" i="4"/>
  <c r="GQ85" i="4"/>
  <c r="GQ84" i="4"/>
  <c r="GQ83" i="4"/>
  <c r="GQ82" i="4"/>
  <c r="GQ81" i="4"/>
  <c r="GQ80" i="4"/>
  <c r="GQ79" i="4"/>
  <c r="GQ78" i="4"/>
  <c r="GQ77" i="4"/>
  <c r="GQ76" i="4"/>
  <c r="GQ75" i="4"/>
  <c r="GQ74" i="4"/>
  <c r="GQ73" i="4"/>
  <c r="GQ72" i="4"/>
  <c r="GQ71" i="4"/>
  <c r="GQ70" i="4"/>
  <c r="GQ69" i="4"/>
  <c r="GQ68" i="4"/>
  <c r="GQ67" i="4"/>
  <c r="GQ66" i="4"/>
  <c r="GQ65" i="4"/>
  <c r="GQ64" i="4"/>
  <c r="GQ63" i="4"/>
  <c r="GQ62" i="4"/>
  <c r="GQ61" i="4"/>
  <c r="GQ60" i="4"/>
  <c r="GQ59" i="4"/>
  <c r="GQ58" i="4"/>
  <c r="GQ57" i="4"/>
  <c r="GQ56" i="4"/>
  <c r="GQ55" i="4"/>
  <c r="GQ54" i="4"/>
  <c r="GQ53" i="4"/>
  <c r="GQ52" i="4"/>
  <c r="GQ51" i="4"/>
  <c r="GQ50" i="4"/>
  <c r="GQ49" i="4"/>
  <c r="GQ48" i="4"/>
  <c r="GQ47" i="4"/>
  <c r="GQ46" i="4"/>
  <c r="GQ45" i="4"/>
  <c r="GQ44" i="4"/>
  <c r="GQ43" i="4"/>
  <c r="GQ42" i="4"/>
  <c r="GQ41" i="4"/>
  <c r="GQ40" i="4"/>
  <c r="GQ39" i="4"/>
  <c r="GQ38" i="4"/>
  <c r="GQ37" i="4"/>
  <c r="GQ36" i="4"/>
  <c r="GQ35" i="4"/>
  <c r="GQ34" i="4"/>
  <c r="GQ33" i="4"/>
  <c r="GQ32" i="4"/>
  <c r="GQ31" i="4"/>
  <c r="GQ30" i="4"/>
  <c r="GQ29" i="4"/>
  <c r="GQ28" i="4"/>
  <c r="GQ27" i="4"/>
  <c r="GQ26" i="4"/>
  <c r="GQ25" i="4"/>
  <c r="GQ24" i="4"/>
  <c r="GQ23" i="4"/>
  <c r="GQ22" i="4"/>
  <c r="GQ21" i="4"/>
  <c r="GQ20" i="4"/>
  <c r="GQ19" i="4"/>
  <c r="GQ18" i="4"/>
  <c r="GQ17" i="4"/>
  <c r="GQ16" i="4"/>
  <c r="GQ15" i="4"/>
  <c r="GQ14" i="4"/>
  <c r="GQ13" i="4"/>
  <c r="GQ12" i="4"/>
  <c r="GQ11" i="4"/>
  <c r="GQ10" i="4"/>
  <c r="GQ9" i="4"/>
  <c r="GQ8" i="4"/>
  <c r="GQ7" i="4"/>
  <c r="GQ6" i="4"/>
  <c r="GJ201" i="4"/>
  <c r="GJ200" i="4"/>
  <c r="GJ199" i="4"/>
  <c r="GJ198" i="4"/>
  <c r="GJ197" i="4"/>
  <c r="GJ196" i="4"/>
  <c r="GJ195" i="4"/>
  <c r="GJ194" i="4"/>
  <c r="GJ193" i="4"/>
  <c r="GJ192" i="4"/>
  <c r="GJ191" i="4"/>
  <c r="GJ190" i="4"/>
  <c r="GJ189" i="4"/>
  <c r="GJ188" i="4"/>
  <c r="GJ187" i="4"/>
  <c r="GJ186" i="4"/>
  <c r="GJ185" i="4"/>
  <c r="GJ184" i="4"/>
  <c r="GJ183" i="4"/>
  <c r="GJ182" i="4"/>
  <c r="GJ181" i="4"/>
  <c r="GJ180" i="4"/>
  <c r="GJ179" i="4"/>
  <c r="GJ178" i="4"/>
  <c r="GJ177" i="4"/>
  <c r="GJ176" i="4"/>
  <c r="GJ175" i="4"/>
  <c r="GJ174" i="4"/>
  <c r="GJ173" i="4"/>
  <c r="GJ172" i="4"/>
  <c r="GJ171" i="4"/>
  <c r="GJ170" i="4"/>
  <c r="GJ169" i="4"/>
  <c r="GJ168" i="4"/>
  <c r="GJ167" i="4"/>
  <c r="GJ166" i="4"/>
  <c r="GJ165" i="4"/>
  <c r="GJ164" i="4"/>
  <c r="GJ163" i="4"/>
  <c r="GJ162" i="4"/>
  <c r="GJ161" i="4"/>
  <c r="GJ160" i="4"/>
  <c r="GJ159" i="4"/>
  <c r="GJ158" i="4"/>
  <c r="GJ157" i="4"/>
  <c r="GJ156" i="4"/>
  <c r="GJ155" i="4"/>
  <c r="GJ154" i="4"/>
  <c r="GJ153" i="4"/>
  <c r="GJ152" i="4"/>
  <c r="GJ151" i="4"/>
  <c r="GJ150" i="4"/>
  <c r="GJ149" i="4"/>
  <c r="GJ148" i="4"/>
  <c r="GJ147" i="4"/>
  <c r="GJ146" i="4"/>
  <c r="GJ145" i="4"/>
  <c r="GJ144" i="4"/>
  <c r="GJ143" i="4"/>
  <c r="GJ142" i="4"/>
  <c r="GJ141" i="4"/>
  <c r="GJ140" i="4"/>
  <c r="GJ139" i="4"/>
  <c r="GJ138" i="4"/>
  <c r="GJ137" i="4"/>
  <c r="GJ136" i="4"/>
  <c r="GJ135" i="4"/>
  <c r="GJ134" i="4"/>
  <c r="GJ133" i="4"/>
  <c r="GJ132" i="4"/>
  <c r="GJ131" i="4"/>
  <c r="GJ130" i="4"/>
  <c r="GJ129" i="4"/>
  <c r="GJ128" i="4"/>
  <c r="GJ127" i="4"/>
  <c r="GJ126" i="4"/>
  <c r="GJ125" i="4"/>
  <c r="GJ124" i="4"/>
  <c r="GJ123" i="4"/>
  <c r="GJ122" i="4"/>
  <c r="GJ121" i="4"/>
  <c r="GJ120" i="4"/>
  <c r="GJ119" i="4"/>
  <c r="GJ118" i="4"/>
  <c r="GJ117" i="4"/>
  <c r="GJ116" i="4"/>
  <c r="GJ115" i="4"/>
  <c r="GJ114" i="4"/>
  <c r="GJ113" i="4"/>
  <c r="GJ112" i="4"/>
  <c r="GJ111" i="4"/>
  <c r="GJ110" i="4"/>
  <c r="GJ109" i="4"/>
  <c r="GJ108" i="4"/>
  <c r="GJ107" i="4"/>
  <c r="GJ106" i="4"/>
  <c r="GJ105" i="4"/>
  <c r="GJ104" i="4"/>
  <c r="GJ103" i="4"/>
  <c r="GJ102" i="4"/>
  <c r="GJ101" i="4"/>
  <c r="GJ100" i="4"/>
  <c r="GJ99" i="4"/>
  <c r="GJ98" i="4"/>
  <c r="GJ97" i="4"/>
  <c r="GJ96" i="4"/>
  <c r="GJ95" i="4"/>
  <c r="GJ94" i="4"/>
  <c r="GJ93" i="4"/>
  <c r="GJ92" i="4"/>
  <c r="GJ91" i="4"/>
  <c r="GJ90" i="4"/>
  <c r="GJ89" i="4"/>
  <c r="GJ88" i="4"/>
  <c r="GJ87" i="4"/>
  <c r="GJ86" i="4"/>
  <c r="GJ85" i="4"/>
  <c r="GJ84" i="4"/>
  <c r="GJ83" i="4"/>
  <c r="GJ82" i="4"/>
  <c r="GJ81" i="4"/>
  <c r="GJ80" i="4"/>
  <c r="GJ79" i="4"/>
  <c r="GJ78" i="4"/>
  <c r="GJ77" i="4"/>
  <c r="GJ76" i="4"/>
  <c r="GJ75" i="4"/>
  <c r="GJ74" i="4"/>
  <c r="GJ73" i="4"/>
  <c r="GJ72" i="4"/>
  <c r="GJ71" i="4"/>
  <c r="GJ70" i="4"/>
  <c r="GJ69" i="4"/>
  <c r="GJ68" i="4"/>
  <c r="GJ67" i="4"/>
  <c r="GJ66" i="4"/>
  <c r="GJ65" i="4"/>
  <c r="GJ64" i="4"/>
  <c r="GJ63" i="4"/>
  <c r="GJ62" i="4"/>
  <c r="GJ61" i="4"/>
  <c r="GJ60" i="4"/>
  <c r="GJ59" i="4"/>
  <c r="GJ58" i="4"/>
  <c r="GJ57" i="4"/>
  <c r="GJ56" i="4"/>
  <c r="GJ55" i="4"/>
  <c r="GJ54" i="4"/>
  <c r="GJ53" i="4"/>
  <c r="GJ52" i="4"/>
  <c r="GJ51" i="4"/>
  <c r="GJ50" i="4"/>
  <c r="GJ49" i="4"/>
  <c r="GJ48" i="4"/>
  <c r="GJ47" i="4"/>
  <c r="GJ46" i="4"/>
  <c r="GJ45" i="4"/>
  <c r="GJ44" i="4"/>
  <c r="GJ43" i="4"/>
  <c r="GJ42" i="4"/>
  <c r="GJ41" i="4"/>
  <c r="GJ40" i="4"/>
  <c r="GJ39" i="4"/>
  <c r="GJ38" i="4"/>
  <c r="GJ37" i="4"/>
  <c r="GJ36" i="4"/>
  <c r="GJ35" i="4"/>
  <c r="GJ34" i="4"/>
  <c r="GJ33" i="4"/>
  <c r="GJ32" i="4"/>
  <c r="GJ31" i="4"/>
  <c r="GJ30" i="4"/>
  <c r="GJ29" i="4"/>
  <c r="GJ28" i="4"/>
  <c r="GJ27" i="4"/>
  <c r="GJ26" i="4"/>
  <c r="GJ25" i="4"/>
  <c r="GJ24" i="4"/>
  <c r="GJ23" i="4"/>
  <c r="GJ22" i="4"/>
  <c r="GJ21" i="4"/>
  <c r="GJ20" i="4"/>
  <c r="GJ19" i="4"/>
  <c r="GJ18" i="4"/>
  <c r="GJ17" i="4"/>
  <c r="GJ16" i="4"/>
  <c r="GJ15" i="4"/>
  <c r="GJ14" i="4"/>
  <c r="GJ13" i="4"/>
  <c r="GJ12" i="4"/>
  <c r="GJ11" i="4"/>
  <c r="GJ10" i="4"/>
  <c r="GJ9" i="4"/>
  <c r="GJ8" i="4"/>
  <c r="GJ7" i="4"/>
  <c r="GJ6" i="4"/>
  <c r="GC201" i="4"/>
  <c r="GC200" i="4"/>
  <c r="GC199" i="4"/>
  <c r="GC198" i="4"/>
  <c r="GC197" i="4"/>
  <c r="GC196" i="4"/>
  <c r="GC195" i="4"/>
  <c r="GC194" i="4"/>
  <c r="GC193" i="4"/>
  <c r="GC192" i="4"/>
  <c r="GC191" i="4"/>
  <c r="GC190" i="4"/>
  <c r="GC189" i="4"/>
  <c r="GC188" i="4"/>
  <c r="GC187" i="4"/>
  <c r="GC186" i="4"/>
  <c r="GC185" i="4"/>
  <c r="GC184" i="4"/>
  <c r="GC183" i="4"/>
  <c r="GC182" i="4"/>
  <c r="GC181" i="4"/>
  <c r="GC180" i="4"/>
  <c r="GC179" i="4"/>
  <c r="GC178" i="4"/>
  <c r="GC177" i="4"/>
  <c r="GC176" i="4"/>
  <c r="GC175" i="4"/>
  <c r="GC174" i="4"/>
  <c r="GC173" i="4"/>
  <c r="GC172" i="4"/>
  <c r="GC171" i="4"/>
  <c r="GC170" i="4"/>
  <c r="GC169" i="4"/>
  <c r="GC168" i="4"/>
  <c r="GC167" i="4"/>
  <c r="GC166" i="4"/>
  <c r="GC165" i="4"/>
  <c r="GC164" i="4"/>
  <c r="GC163" i="4"/>
  <c r="GC162" i="4"/>
  <c r="GC161" i="4"/>
  <c r="GC160" i="4"/>
  <c r="GC159" i="4"/>
  <c r="GC158" i="4"/>
  <c r="GC157" i="4"/>
  <c r="GC156" i="4"/>
  <c r="GC155" i="4"/>
  <c r="GC154" i="4"/>
  <c r="GC153" i="4"/>
  <c r="GC152" i="4"/>
  <c r="GC151" i="4"/>
  <c r="GC150" i="4"/>
  <c r="GC149" i="4"/>
  <c r="GC148" i="4"/>
  <c r="GC147" i="4"/>
  <c r="GC146" i="4"/>
  <c r="GC145" i="4"/>
  <c r="GC144" i="4"/>
  <c r="GC143" i="4"/>
  <c r="GC142" i="4"/>
  <c r="GC141" i="4"/>
  <c r="GC140" i="4"/>
  <c r="GC139" i="4"/>
  <c r="GC138" i="4"/>
  <c r="GC137" i="4"/>
  <c r="GC136" i="4"/>
  <c r="GC135" i="4"/>
  <c r="GC134" i="4"/>
  <c r="GC133" i="4"/>
  <c r="GC132" i="4"/>
  <c r="GC131" i="4"/>
  <c r="GC130" i="4"/>
  <c r="GC129" i="4"/>
  <c r="GC128" i="4"/>
  <c r="GC127" i="4"/>
  <c r="GC126" i="4"/>
  <c r="GC125" i="4"/>
  <c r="GC124" i="4"/>
  <c r="GC123" i="4"/>
  <c r="GC122" i="4"/>
  <c r="GC121" i="4"/>
  <c r="GC120" i="4"/>
  <c r="GC119" i="4"/>
  <c r="GC118" i="4"/>
  <c r="GC117" i="4"/>
  <c r="GC116" i="4"/>
  <c r="GC115" i="4"/>
  <c r="GC114" i="4"/>
  <c r="GC113" i="4"/>
  <c r="GC112" i="4"/>
  <c r="GC111" i="4"/>
  <c r="GC110" i="4"/>
  <c r="GC109" i="4"/>
  <c r="GC108" i="4"/>
  <c r="GC107" i="4"/>
  <c r="GC106" i="4"/>
  <c r="GC105" i="4"/>
  <c r="GC104" i="4"/>
  <c r="GC103" i="4"/>
  <c r="GC102" i="4"/>
  <c r="GC101" i="4"/>
  <c r="GC100" i="4"/>
  <c r="GC99" i="4"/>
  <c r="GC98" i="4"/>
  <c r="GC97" i="4"/>
  <c r="GC96" i="4"/>
  <c r="GC95" i="4"/>
  <c r="GC94" i="4"/>
  <c r="GC93" i="4"/>
  <c r="GC92" i="4"/>
  <c r="GC91" i="4"/>
  <c r="GC90" i="4"/>
  <c r="GC89" i="4"/>
  <c r="GC88" i="4"/>
  <c r="GC87" i="4"/>
  <c r="GC86" i="4"/>
  <c r="GC85" i="4"/>
  <c r="GC84" i="4"/>
  <c r="GC83" i="4"/>
  <c r="GC82" i="4"/>
  <c r="GC81" i="4"/>
  <c r="GC80" i="4"/>
  <c r="GC79" i="4"/>
  <c r="GC78" i="4"/>
  <c r="GC77" i="4"/>
  <c r="GC76" i="4"/>
  <c r="GC75" i="4"/>
  <c r="GC74" i="4"/>
  <c r="GC73" i="4"/>
  <c r="GC72" i="4"/>
  <c r="GC71" i="4"/>
  <c r="GC70" i="4"/>
  <c r="GC69" i="4"/>
  <c r="GC68" i="4"/>
  <c r="GC67" i="4"/>
  <c r="GC66" i="4"/>
  <c r="GC65" i="4"/>
  <c r="GC64" i="4"/>
  <c r="GC63" i="4"/>
  <c r="GC62" i="4"/>
  <c r="GC61" i="4"/>
  <c r="GC60" i="4"/>
  <c r="GC59" i="4"/>
  <c r="GC58" i="4"/>
  <c r="GC57" i="4"/>
  <c r="GC56" i="4"/>
  <c r="GC55" i="4"/>
  <c r="GC54" i="4"/>
  <c r="GC53" i="4"/>
  <c r="GC52" i="4"/>
  <c r="GC51" i="4"/>
  <c r="GC50" i="4"/>
  <c r="GC49" i="4"/>
  <c r="GC48" i="4"/>
  <c r="GC47" i="4"/>
  <c r="GC46" i="4"/>
  <c r="GC45" i="4"/>
  <c r="GC44" i="4"/>
  <c r="GC43" i="4"/>
  <c r="GC42" i="4"/>
  <c r="GC41" i="4"/>
  <c r="GC40" i="4"/>
  <c r="GC39" i="4"/>
  <c r="GC38" i="4"/>
  <c r="GC37" i="4"/>
  <c r="GC36" i="4"/>
  <c r="GC35" i="4"/>
  <c r="GC34" i="4"/>
  <c r="GC33" i="4"/>
  <c r="GC32" i="4"/>
  <c r="GC31" i="4"/>
  <c r="GC30" i="4"/>
  <c r="GC29" i="4"/>
  <c r="GC28" i="4"/>
  <c r="GC27" i="4"/>
  <c r="GC26" i="4"/>
  <c r="GC25" i="4"/>
  <c r="GC24" i="4"/>
  <c r="GC23" i="4"/>
  <c r="GC22" i="4"/>
  <c r="GC21" i="4"/>
  <c r="GC20" i="4"/>
  <c r="GC19" i="4"/>
  <c r="GC18" i="4"/>
  <c r="GC17" i="4"/>
  <c r="GC16" i="4"/>
  <c r="GC15" i="4"/>
  <c r="GC14" i="4"/>
  <c r="GC13" i="4"/>
  <c r="GC12" i="4"/>
  <c r="GC11" i="4"/>
  <c r="GC10" i="4"/>
  <c r="GC9" i="4"/>
  <c r="GC8" i="4"/>
  <c r="GC7" i="4"/>
  <c r="GC6" i="4"/>
  <c r="FV201" i="4"/>
  <c r="FV200" i="4"/>
  <c r="FV199" i="4"/>
  <c r="FV198" i="4"/>
  <c r="FV197" i="4"/>
  <c r="FV196" i="4"/>
  <c r="FV195" i="4"/>
  <c r="FV194" i="4"/>
  <c r="FV193" i="4"/>
  <c r="FV192" i="4"/>
  <c r="FV191" i="4"/>
  <c r="FV190" i="4"/>
  <c r="FV189" i="4"/>
  <c r="FV188" i="4"/>
  <c r="FV187" i="4"/>
  <c r="FV186" i="4"/>
  <c r="FV185" i="4"/>
  <c r="FV184" i="4"/>
  <c r="FV183" i="4"/>
  <c r="FV182" i="4"/>
  <c r="FV181" i="4"/>
  <c r="FV180" i="4"/>
  <c r="FV179" i="4"/>
  <c r="FV178" i="4"/>
  <c r="FV177" i="4"/>
  <c r="FV176" i="4"/>
  <c r="FV175" i="4"/>
  <c r="FV174" i="4"/>
  <c r="FV173" i="4"/>
  <c r="FV172" i="4"/>
  <c r="FV171" i="4"/>
  <c r="FV170" i="4"/>
  <c r="FV169" i="4"/>
  <c r="FV168" i="4"/>
  <c r="FV167" i="4"/>
  <c r="FV166" i="4"/>
  <c r="FV165" i="4"/>
  <c r="FV164" i="4"/>
  <c r="FV163" i="4"/>
  <c r="FV162" i="4"/>
  <c r="FV161" i="4"/>
  <c r="FV160" i="4"/>
  <c r="FV159" i="4"/>
  <c r="FV158" i="4"/>
  <c r="FV157" i="4"/>
  <c r="FV156" i="4"/>
  <c r="FV155" i="4"/>
  <c r="FV154" i="4"/>
  <c r="FV153" i="4"/>
  <c r="FV152" i="4"/>
  <c r="FV151" i="4"/>
  <c r="FV150" i="4"/>
  <c r="FV149" i="4"/>
  <c r="FV148" i="4"/>
  <c r="FV147" i="4"/>
  <c r="FV146" i="4"/>
  <c r="FV145" i="4"/>
  <c r="FV144" i="4"/>
  <c r="FV143" i="4"/>
  <c r="FV142" i="4"/>
  <c r="FV141" i="4"/>
  <c r="FV140" i="4"/>
  <c r="FV139" i="4"/>
  <c r="FV138" i="4"/>
  <c r="FV137" i="4"/>
  <c r="FV136" i="4"/>
  <c r="FV135" i="4"/>
  <c r="FV134" i="4"/>
  <c r="FV133" i="4"/>
  <c r="FV132" i="4"/>
  <c r="FV131" i="4"/>
  <c r="FV130" i="4"/>
  <c r="FV129" i="4"/>
  <c r="FV128" i="4"/>
  <c r="FV127" i="4"/>
  <c r="FV126" i="4"/>
  <c r="FV125" i="4"/>
  <c r="FV124" i="4"/>
  <c r="FV123" i="4"/>
  <c r="FV122" i="4"/>
  <c r="FV121" i="4"/>
  <c r="FV120" i="4"/>
  <c r="FV119" i="4"/>
  <c r="FV118" i="4"/>
  <c r="FV117" i="4"/>
  <c r="FV116" i="4"/>
  <c r="FV115" i="4"/>
  <c r="FV114" i="4"/>
  <c r="FV113" i="4"/>
  <c r="FV112" i="4"/>
  <c r="FV111" i="4"/>
  <c r="FV110" i="4"/>
  <c r="FV109" i="4"/>
  <c r="FV108" i="4"/>
  <c r="FV107" i="4"/>
  <c r="FV106" i="4"/>
  <c r="FV105" i="4"/>
  <c r="FV104" i="4"/>
  <c r="FV103" i="4"/>
  <c r="FV102" i="4"/>
  <c r="FV101" i="4"/>
  <c r="FV100" i="4"/>
  <c r="FV99" i="4"/>
  <c r="FV98" i="4"/>
  <c r="FV97" i="4"/>
  <c r="FV96" i="4"/>
  <c r="FV95" i="4"/>
  <c r="FV94" i="4"/>
  <c r="FV93" i="4"/>
  <c r="FV92" i="4"/>
  <c r="FV91" i="4"/>
  <c r="FV90" i="4"/>
  <c r="FV89" i="4"/>
  <c r="FV88" i="4"/>
  <c r="FV87" i="4"/>
  <c r="FV86" i="4"/>
  <c r="FV85" i="4"/>
  <c r="FV84" i="4"/>
  <c r="FV83" i="4"/>
  <c r="FV82" i="4"/>
  <c r="FV81" i="4"/>
  <c r="FV80" i="4"/>
  <c r="FV79" i="4"/>
  <c r="FV78" i="4"/>
  <c r="FV77" i="4"/>
  <c r="FV76" i="4"/>
  <c r="FV75" i="4"/>
  <c r="FV74" i="4"/>
  <c r="FV73" i="4"/>
  <c r="FV72" i="4"/>
  <c r="FV71" i="4"/>
  <c r="FV70" i="4"/>
  <c r="FV69" i="4"/>
  <c r="FV68" i="4"/>
  <c r="FV67" i="4"/>
  <c r="FV66" i="4"/>
  <c r="FV65" i="4"/>
  <c r="FV64" i="4"/>
  <c r="FV63" i="4"/>
  <c r="FV62" i="4"/>
  <c r="FV61" i="4"/>
  <c r="FV60" i="4"/>
  <c r="FV59" i="4"/>
  <c r="FV58" i="4"/>
  <c r="FV57" i="4"/>
  <c r="FV56" i="4"/>
  <c r="FV55" i="4"/>
  <c r="FV54" i="4"/>
  <c r="FV53" i="4"/>
  <c r="FV52" i="4"/>
  <c r="FV51" i="4"/>
  <c r="FV50" i="4"/>
  <c r="FV49" i="4"/>
  <c r="FV48" i="4"/>
  <c r="FV47" i="4"/>
  <c r="FV46" i="4"/>
  <c r="FV45" i="4"/>
  <c r="FV44" i="4"/>
  <c r="FV43" i="4"/>
  <c r="FV42" i="4"/>
  <c r="FV41" i="4"/>
  <c r="FV40" i="4"/>
  <c r="FV39" i="4"/>
  <c r="FV38" i="4"/>
  <c r="FV37" i="4"/>
  <c r="FV36" i="4"/>
  <c r="FV35" i="4"/>
  <c r="FV34" i="4"/>
  <c r="FV33" i="4"/>
  <c r="FV32" i="4"/>
  <c r="FV31" i="4"/>
  <c r="FV30" i="4"/>
  <c r="FV29" i="4"/>
  <c r="FV28" i="4"/>
  <c r="FV27" i="4"/>
  <c r="FV26" i="4"/>
  <c r="FV25" i="4"/>
  <c r="FV24" i="4"/>
  <c r="FV23" i="4"/>
  <c r="FV22" i="4"/>
  <c r="FV21" i="4"/>
  <c r="FV20" i="4"/>
  <c r="FV19" i="4"/>
  <c r="FV18" i="4"/>
  <c r="FV17" i="4"/>
  <c r="FV16" i="4"/>
  <c r="FV15" i="4"/>
  <c r="FV14" i="4"/>
  <c r="FV13" i="4"/>
  <c r="FV12" i="4"/>
  <c r="FV11" i="4"/>
  <c r="FV10" i="4"/>
  <c r="FV9" i="4"/>
  <c r="FV8" i="4"/>
  <c r="FV7" i="4"/>
  <c r="FV6" i="4"/>
  <c r="FO201" i="4"/>
  <c r="FO200" i="4"/>
  <c r="FO199" i="4"/>
  <c r="FO198" i="4"/>
  <c r="FO197" i="4"/>
  <c r="FO196" i="4"/>
  <c r="FO195" i="4"/>
  <c r="FO194" i="4"/>
  <c r="FO193" i="4"/>
  <c r="FO192" i="4"/>
  <c r="FO191" i="4"/>
  <c r="FO190" i="4"/>
  <c r="FO189" i="4"/>
  <c r="FO188" i="4"/>
  <c r="FO187" i="4"/>
  <c r="FO186" i="4"/>
  <c r="FO185" i="4"/>
  <c r="FO184" i="4"/>
  <c r="FO183" i="4"/>
  <c r="FO182" i="4"/>
  <c r="FO181" i="4"/>
  <c r="FO180" i="4"/>
  <c r="FO179" i="4"/>
  <c r="FO178" i="4"/>
  <c r="FO177" i="4"/>
  <c r="FO176" i="4"/>
  <c r="FO175" i="4"/>
  <c r="FO174" i="4"/>
  <c r="FO173" i="4"/>
  <c r="FO172" i="4"/>
  <c r="FO171" i="4"/>
  <c r="FO170" i="4"/>
  <c r="FO169" i="4"/>
  <c r="FO168" i="4"/>
  <c r="FO167" i="4"/>
  <c r="FO166" i="4"/>
  <c r="FO165" i="4"/>
  <c r="FO164" i="4"/>
  <c r="FO163" i="4"/>
  <c r="FO162" i="4"/>
  <c r="FO161" i="4"/>
  <c r="FO160" i="4"/>
  <c r="FO159" i="4"/>
  <c r="FO158" i="4"/>
  <c r="FO157" i="4"/>
  <c r="FO156" i="4"/>
  <c r="FO155" i="4"/>
  <c r="FO154" i="4"/>
  <c r="FO153" i="4"/>
  <c r="FO152" i="4"/>
  <c r="FO151" i="4"/>
  <c r="FO150" i="4"/>
  <c r="FO149" i="4"/>
  <c r="FO148" i="4"/>
  <c r="FO147" i="4"/>
  <c r="FO146" i="4"/>
  <c r="FO145" i="4"/>
  <c r="FO144" i="4"/>
  <c r="FO143" i="4"/>
  <c r="FO142" i="4"/>
  <c r="FO141" i="4"/>
  <c r="FO140" i="4"/>
  <c r="FO139" i="4"/>
  <c r="FO138" i="4"/>
  <c r="FO137" i="4"/>
  <c r="FO136" i="4"/>
  <c r="FO135" i="4"/>
  <c r="FO134" i="4"/>
  <c r="FO133" i="4"/>
  <c r="FO132" i="4"/>
  <c r="FO131" i="4"/>
  <c r="FO130" i="4"/>
  <c r="FO129" i="4"/>
  <c r="FO128" i="4"/>
  <c r="FO127" i="4"/>
  <c r="FO126" i="4"/>
  <c r="FO125" i="4"/>
  <c r="FO124" i="4"/>
  <c r="FO123" i="4"/>
  <c r="FO122" i="4"/>
  <c r="FO121" i="4"/>
  <c r="FO120" i="4"/>
  <c r="FO119" i="4"/>
  <c r="FO118" i="4"/>
  <c r="FO117" i="4"/>
  <c r="FO116" i="4"/>
  <c r="FO115" i="4"/>
  <c r="FO114" i="4"/>
  <c r="FO113" i="4"/>
  <c r="FO112" i="4"/>
  <c r="FO111" i="4"/>
  <c r="FO110" i="4"/>
  <c r="FO109" i="4"/>
  <c r="FO108" i="4"/>
  <c r="FO107" i="4"/>
  <c r="FO106" i="4"/>
  <c r="FO105" i="4"/>
  <c r="FO104" i="4"/>
  <c r="FO103" i="4"/>
  <c r="FO102" i="4"/>
  <c r="FO101" i="4"/>
  <c r="FO100" i="4"/>
  <c r="FO99" i="4"/>
  <c r="FO98" i="4"/>
  <c r="FO97" i="4"/>
  <c r="FO96" i="4"/>
  <c r="FO95" i="4"/>
  <c r="FO94" i="4"/>
  <c r="FO93" i="4"/>
  <c r="FO92" i="4"/>
  <c r="FO91" i="4"/>
  <c r="FO90" i="4"/>
  <c r="FO89" i="4"/>
  <c r="FO88" i="4"/>
  <c r="FO87" i="4"/>
  <c r="FO86" i="4"/>
  <c r="FO85" i="4"/>
  <c r="FO84" i="4"/>
  <c r="FO83" i="4"/>
  <c r="FO82" i="4"/>
  <c r="FO81" i="4"/>
  <c r="FO80" i="4"/>
  <c r="FO79" i="4"/>
  <c r="FO78" i="4"/>
  <c r="FO77" i="4"/>
  <c r="FO76" i="4"/>
  <c r="FO75" i="4"/>
  <c r="FO74" i="4"/>
  <c r="FO73" i="4"/>
  <c r="FO72" i="4"/>
  <c r="FO71" i="4"/>
  <c r="FO70" i="4"/>
  <c r="FO69" i="4"/>
  <c r="FO68" i="4"/>
  <c r="FO67" i="4"/>
  <c r="FO66" i="4"/>
  <c r="FO65" i="4"/>
  <c r="FO64" i="4"/>
  <c r="FO63" i="4"/>
  <c r="FO62" i="4"/>
  <c r="FO61" i="4"/>
  <c r="FO60" i="4"/>
  <c r="FO59" i="4"/>
  <c r="FO58" i="4"/>
  <c r="FO57" i="4"/>
  <c r="FO56" i="4"/>
  <c r="FO55" i="4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O32" i="4"/>
  <c r="FO31" i="4"/>
  <c r="FO30" i="4"/>
  <c r="FO29" i="4"/>
  <c r="FO28" i="4"/>
  <c r="FO27" i="4"/>
  <c r="FO26" i="4"/>
  <c r="FO25" i="4"/>
  <c r="FO24" i="4"/>
  <c r="FO23" i="4"/>
  <c r="FO22" i="4"/>
  <c r="FO21" i="4"/>
  <c r="FO20" i="4"/>
  <c r="FO19" i="4"/>
  <c r="FO18" i="4"/>
  <c r="FO17" i="4"/>
  <c r="FO16" i="4"/>
  <c r="FO15" i="4"/>
  <c r="FO14" i="4"/>
  <c r="FO13" i="4"/>
  <c r="FO12" i="4"/>
  <c r="FO11" i="4"/>
  <c r="FO10" i="4"/>
  <c r="FO9" i="4"/>
  <c r="FO8" i="4"/>
  <c r="FO7" i="4"/>
  <c r="FO6" i="4"/>
  <c r="FH201" i="4"/>
  <c r="FH200" i="4"/>
  <c r="FH199" i="4"/>
  <c r="FH198" i="4"/>
  <c r="FH197" i="4"/>
  <c r="FH196" i="4"/>
  <c r="FH195" i="4"/>
  <c r="FH194" i="4"/>
  <c r="FH193" i="4"/>
  <c r="FH192" i="4"/>
  <c r="FH191" i="4"/>
  <c r="FH190" i="4"/>
  <c r="FH189" i="4"/>
  <c r="FH188" i="4"/>
  <c r="FH187" i="4"/>
  <c r="FH186" i="4"/>
  <c r="FH185" i="4"/>
  <c r="FH184" i="4"/>
  <c r="FH183" i="4"/>
  <c r="FH182" i="4"/>
  <c r="FH181" i="4"/>
  <c r="FH180" i="4"/>
  <c r="FH179" i="4"/>
  <c r="FH178" i="4"/>
  <c r="FH177" i="4"/>
  <c r="FH176" i="4"/>
  <c r="FH175" i="4"/>
  <c r="FH174" i="4"/>
  <c r="FH173" i="4"/>
  <c r="FH172" i="4"/>
  <c r="FH171" i="4"/>
  <c r="FH170" i="4"/>
  <c r="FH169" i="4"/>
  <c r="FH168" i="4"/>
  <c r="FH167" i="4"/>
  <c r="FH166" i="4"/>
  <c r="FH165" i="4"/>
  <c r="FH164" i="4"/>
  <c r="FH163" i="4"/>
  <c r="FH162" i="4"/>
  <c r="FH161" i="4"/>
  <c r="FH160" i="4"/>
  <c r="FH159" i="4"/>
  <c r="FH158" i="4"/>
  <c r="FH157" i="4"/>
  <c r="FH156" i="4"/>
  <c r="FH155" i="4"/>
  <c r="FH154" i="4"/>
  <c r="FH153" i="4"/>
  <c r="FH152" i="4"/>
  <c r="FH151" i="4"/>
  <c r="FH150" i="4"/>
  <c r="FH149" i="4"/>
  <c r="FH148" i="4"/>
  <c r="FH147" i="4"/>
  <c r="FH146" i="4"/>
  <c r="FH145" i="4"/>
  <c r="FH144" i="4"/>
  <c r="FH143" i="4"/>
  <c r="FH142" i="4"/>
  <c r="FH141" i="4"/>
  <c r="FH140" i="4"/>
  <c r="FH139" i="4"/>
  <c r="FH138" i="4"/>
  <c r="FH137" i="4"/>
  <c r="FH136" i="4"/>
  <c r="FH135" i="4"/>
  <c r="FH134" i="4"/>
  <c r="FH133" i="4"/>
  <c r="FH132" i="4"/>
  <c r="FH131" i="4"/>
  <c r="FH130" i="4"/>
  <c r="FH129" i="4"/>
  <c r="FH128" i="4"/>
  <c r="FH127" i="4"/>
  <c r="FH126" i="4"/>
  <c r="FH125" i="4"/>
  <c r="FH124" i="4"/>
  <c r="FH123" i="4"/>
  <c r="FH122" i="4"/>
  <c r="FH121" i="4"/>
  <c r="FH120" i="4"/>
  <c r="FH119" i="4"/>
  <c r="FH118" i="4"/>
  <c r="FH117" i="4"/>
  <c r="FH116" i="4"/>
  <c r="FH115" i="4"/>
  <c r="FH114" i="4"/>
  <c r="FH113" i="4"/>
  <c r="FH112" i="4"/>
  <c r="FH111" i="4"/>
  <c r="FH110" i="4"/>
  <c r="FH109" i="4"/>
  <c r="FH108" i="4"/>
  <c r="FH107" i="4"/>
  <c r="FH106" i="4"/>
  <c r="FH105" i="4"/>
  <c r="FH104" i="4"/>
  <c r="FH103" i="4"/>
  <c r="FH102" i="4"/>
  <c r="FH101" i="4"/>
  <c r="FH100" i="4"/>
  <c r="FH99" i="4"/>
  <c r="FH98" i="4"/>
  <c r="FH97" i="4"/>
  <c r="FH96" i="4"/>
  <c r="FH95" i="4"/>
  <c r="FH94" i="4"/>
  <c r="FH93" i="4"/>
  <c r="FH92" i="4"/>
  <c r="FH91" i="4"/>
  <c r="FH90" i="4"/>
  <c r="FH89" i="4"/>
  <c r="FH88" i="4"/>
  <c r="FH87" i="4"/>
  <c r="FH86" i="4"/>
  <c r="FH85" i="4"/>
  <c r="FH84" i="4"/>
  <c r="FH83" i="4"/>
  <c r="FH82" i="4"/>
  <c r="FH81" i="4"/>
  <c r="FH80" i="4"/>
  <c r="FH79" i="4"/>
  <c r="FH78" i="4"/>
  <c r="FH77" i="4"/>
  <c r="FH76" i="4"/>
  <c r="FH75" i="4"/>
  <c r="FH74" i="4"/>
  <c r="FH73" i="4"/>
  <c r="FH72" i="4"/>
  <c r="FH71" i="4"/>
  <c r="FH70" i="4"/>
  <c r="FH69" i="4"/>
  <c r="FH68" i="4"/>
  <c r="FH67" i="4"/>
  <c r="FH66" i="4"/>
  <c r="FH65" i="4"/>
  <c r="FH64" i="4"/>
  <c r="FH63" i="4"/>
  <c r="FH62" i="4"/>
  <c r="FH61" i="4"/>
  <c r="FH60" i="4"/>
  <c r="FH59" i="4"/>
  <c r="FH58" i="4"/>
  <c r="FH57" i="4"/>
  <c r="FH56" i="4"/>
  <c r="FH55" i="4"/>
  <c r="FH54" i="4"/>
  <c r="FH53" i="4"/>
  <c r="FH52" i="4"/>
  <c r="FH51" i="4"/>
  <c r="FH50" i="4"/>
  <c r="FH49" i="4"/>
  <c r="FH48" i="4"/>
  <c r="FH47" i="4"/>
  <c r="FH46" i="4"/>
  <c r="FH45" i="4"/>
  <c r="FH44" i="4"/>
  <c r="FH43" i="4"/>
  <c r="FH42" i="4"/>
  <c r="FH41" i="4"/>
  <c r="FH40" i="4"/>
  <c r="FH39" i="4"/>
  <c r="FH38" i="4"/>
  <c r="FH37" i="4"/>
  <c r="FH36" i="4"/>
  <c r="FH35" i="4"/>
  <c r="FH34" i="4"/>
  <c r="FH33" i="4"/>
  <c r="FH32" i="4"/>
  <c r="FH31" i="4"/>
  <c r="FH30" i="4"/>
  <c r="FH29" i="4"/>
  <c r="FH28" i="4"/>
  <c r="FH27" i="4"/>
  <c r="FH26" i="4"/>
  <c r="FH25" i="4"/>
  <c r="FH24" i="4"/>
  <c r="FH23" i="4"/>
  <c r="FH22" i="4"/>
  <c r="FH21" i="4"/>
  <c r="FH20" i="4"/>
  <c r="FH19" i="4"/>
  <c r="FH18" i="4"/>
  <c r="FH17" i="4"/>
  <c r="FH16" i="4"/>
  <c r="FH15" i="4"/>
  <c r="FH14" i="4"/>
  <c r="FH13" i="4"/>
  <c r="FH12" i="4"/>
  <c r="FH11" i="4"/>
  <c r="FH10" i="4"/>
  <c r="FH9" i="4"/>
  <c r="FH8" i="4"/>
  <c r="FH7" i="4"/>
  <c r="FH6" i="4"/>
  <c r="FA201" i="4"/>
  <c r="FA200" i="4"/>
  <c r="FA199" i="4"/>
  <c r="FA198" i="4"/>
  <c r="FA197" i="4"/>
  <c r="FA196" i="4"/>
  <c r="FA195" i="4"/>
  <c r="FA194" i="4"/>
  <c r="FA193" i="4"/>
  <c r="FA192" i="4"/>
  <c r="FA191" i="4"/>
  <c r="FA190" i="4"/>
  <c r="FA189" i="4"/>
  <c r="FA188" i="4"/>
  <c r="FA187" i="4"/>
  <c r="FA186" i="4"/>
  <c r="FA185" i="4"/>
  <c r="FA184" i="4"/>
  <c r="FA183" i="4"/>
  <c r="FA182" i="4"/>
  <c r="FA181" i="4"/>
  <c r="FA180" i="4"/>
  <c r="FA179" i="4"/>
  <c r="FA178" i="4"/>
  <c r="FA177" i="4"/>
  <c r="FA176" i="4"/>
  <c r="FA175" i="4"/>
  <c r="FA174" i="4"/>
  <c r="FA173" i="4"/>
  <c r="FA172" i="4"/>
  <c r="FA171" i="4"/>
  <c r="FA170" i="4"/>
  <c r="FA169" i="4"/>
  <c r="FA168" i="4"/>
  <c r="FA167" i="4"/>
  <c r="FA166" i="4"/>
  <c r="FA165" i="4"/>
  <c r="FA164" i="4"/>
  <c r="FA163" i="4"/>
  <c r="FA162" i="4"/>
  <c r="FA161" i="4"/>
  <c r="FA160" i="4"/>
  <c r="FA159" i="4"/>
  <c r="FA158" i="4"/>
  <c r="FA157" i="4"/>
  <c r="FA156" i="4"/>
  <c r="FA155" i="4"/>
  <c r="FA154" i="4"/>
  <c r="FA153" i="4"/>
  <c r="FA152" i="4"/>
  <c r="FA151" i="4"/>
  <c r="FA150" i="4"/>
  <c r="FA149" i="4"/>
  <c r="FA148" i="4"/>
  <c r="FA147" i="4"/>
  <c r="FA146" i="4"/>
  <c r="FA145" i="4"/>
  <c r="FA144" i="4"/>
  <c r="FA143" i="4"/>
  <c r="FA142" i="4"/>
  <c r="FA141" i="4"/>
  <c r="FA140" i="4"/>
  <c r="FA139" i="4"/>
  <c r="FA138" i="4"/>
  <c r="FA137" i="4"/>
  <c r="FA136" i="4"/>
  <c r="FA135" i="4"/>
  <c r="FA134" i="4"/>
  <c r="FA133" i="4"/>
  <c r="FA132" i="4"/>
  <c r="FA131" i="4"/>
  <c r="FA130" i="4"/>
  <c r="FA129" i="4"/>
  <c r="FA128" i="4"/>
  <c r="FA127" i="4"/>
  <c r="FA126" i="4"/>
  <c r="FA125" i="4"/>
  <c r="FA124" i="4"/>
  <c r="FA123" i="4"/>
  <c r="FA122" i="4"/>
  <c r="FA121" i="4"/>
  <c r="FA120" i="4"/>
  <c r="FA119" i="4"/>
  <c r="FA118" i="4"/>
  <c r="FA117" i="4"/>
  <c r="FA116" i="4"/>
  <c r="FA115" i="4"/>
  <c r="FA114" i="4"/>
  <c r="FA113" i="4"/>
  <c r="FA112" i="4"/>
  <c r="FA111" i="4"/>
  <c r="FA110" i="4"/>
  <c r="FA109" i="4"/>
  <c r="FA108" i="4"/>
  <c r="FA107" i="4"/>
  <c r="FA106" i="4"/>
  <c r="FA105" i="4"/>
  <c r="FA104" i="4"/>
  <c r="FA103" i="4"/>
  <c r="FA102" i="4"/>
  <c r="FA101" i="4"/>
  <c r="FA100" i="4"/>
  <c r="FA99" i="4"/>
  <c r="FA98" i="4"/>
  <c r="FA97" i="4"/>
  <c r="FA96" i="4"/>
  <c r="FA95" i="4"/>
  <c r="FA94" i="4"/>
  <c r="FA93" i="4"/>
  <c r="FA92" i="4"/>
  <c r="FA91" i="4"/>
  <c r="FA90" i="4"/>
  <c r="FA89" i="4"/>
  <c r="FA88" i="4"/>
  <c r="FA87" i="4"/>
  <c r="FA86" i="4"/>
  <c r="FA85" i="4"/>
  <c r="FA84" i="4"/>
  <c r="FA83" i="4"/>
  <c r="FA82" i="4"/>
  <c r="FA81" i="4"/>
  <c r="FA80" i="4"/>
  <c r="FA79" i="4"/>
  <c r="FA78" i="4"/>
  <c r="FA77" i="4"/>
  <c r="FA76" i="4"/>
  <c r="FA75" i="4"/>
  <c r="FA74" i="4"/>
  <c r="FA73" i="4"/>
  <c r="FA72" i="4"/>
  <c r="FA71" i="4"/>
  <c r="FA70" i="4"/>
  <c r="FA69" i="4"/>
  <c r="FA68" i="4"/>
  <c r="FA67" i="4"/>
  <c r="FA66" i="4"/>
  <c r="FA65" i="4"/>
  <c r="FA64" i="4"/>
  <c r="FA63" i="4"/>
  <c r="FA62" i="4"/>
  <c r="FA61" i="4"/>
  <c r="FA60" i="4"/>
  <c r="FA59" i="4"/>
  <c r="FA58" i="4"/>
  <c r="FA57" i="4"/>
  <c r="FA56" i="4"/>
  <c r="FA55" i="4"/>
  <c r="FA54" i="4"/>
  <c r="FA53" i="4"/>
  <c r="FA52" i="4"/>
  <c r="FA51" i="4"/>
  <c r="FA50" i="4"/>
  <c r="FA49" i="4"/>
  <c r="FA48" i="4"/>
  <c r="FA47" i="4"/>
  <c r="FA46" i="4"/>
  <c r="FA45" i="4"/>
  <c r="FA44" i="4"/>
  <c r="FA43" i="4"/>
  <c r="FA42" i="4"/>
  <c r="FA41" i="4"/>
  <c r="FA40" i="4"/>
  <c r="FA39" i="4"/>
  <c r="FA38" i="4"/>
  <c r="FA37" i="4"/>
  <c r="FA36" i="4"/>
  <c r="FA35" i="4"/>
  <c r="FA34" i="4"/>
  <c r="FA33" i="4"/>
  <c r="FA32" i="4"/>
  <c r="FA31" i="4"/>
  <c r="FA30" i="4"/>
  <c r="FA29" i="4"/>
  <c r="FA28" i="4"/>
  <c r="FA27" i="4"/>
  <c r="FA26" i="4"/>
  <c r="FA25" i="4"/>
  <c r="FA24" i="4"/>
  <c r="FA23" i="4"/>
  <c r="FA22" i="4"/>
  <c r="FA21" i="4"/>
  <c r="FA20" i="4"/>
  <c r="FA19" i="4"/>
  <c r="FA18" i="4"/>
  <c r="FA17" i="4"/>
  <c r="FA16" i="4"/>
  <c r="FA15" i="4"/>
  <c r="FA14" i="4"/>
  <c r="FA13" i="4"/>
  <c r="FA12" i="4"/>
  <c r="FA11" i="4"/>
  <c r="FA10" i="4"/>
  <c r="FA9" i="4"/>
  <c r="FA8" i="4"/>
  <c r="FA7" i="4"/>
  <c r="FA6" i="4"/>
  <c r="ET201" i="4"/>
  <c r="ET200" i="4"/>
  <c r="ET199" i="4"/>
  <c r="ET198" i="4"/>
  <c r="ET197" i="4"/>
  <c r="ET196" i="4"/>
  <c r="ET195" i="4"/>
  <c r="ET194" i="4"/>
  <c r="ET193" i="4"/>
  <c r="ET192" i="4"/>
  <c r="ET191" i="4"/>
  <c r="ET190" i="4"/>
  <c r="ET189" i="4"/>
  <c r="ET188" i="4"/>
  <c r="ET187" i="4"/>
  <c r="ET186" i="4"/>
  <c r="ET185" i="4"/>
  <c r="ET184" i="4"/>
  <c r="ET183" i="4"/>
  <c r="ET182" i="4"/>
  <c r="ET181" i="4"/>
  <c r="ET180" i="4"/>
  <c r="ET179" i="4"/>
  <c r="ET178" i="4"/>
  <c r="ET177" i="4"/>
  <c r="ET176" i="4"/>
  <c r="ET175" i="4"/>
  <c r="ET174" i="4"/>
  <c r="ET173" i="4"/>
  <c r="ET172" i="4"/>
  <c r="ET171" i="4"/>
  <c r="ET170" i="4"/>
  <c r="ET169" i="4"/>
  <c r="ET168" i="4"/>
  <c r="ET167" i="4"/>
  <c r="ET166" i="4"/>
  <c r="ET165" i="4"/>
  <c r="ET164" i="4"/>
  <c r="ET163" i="4"/>
  <c r="ET162" i="4"/>
  <c r="ET161" i="4"/>
  <c r="ET160" i="4"/>
  <c r="ET159" i="4"/>
  <c r="ET158" i="4"/>
  <c r="ET157" i="4"/>
  <c r="ET156" i="4"/>
  <c r="ET155" i="4"/>
  <c r="ET154" i="4"/>
  <c r="ET153" i="4"/>
  <c r="ET152" i="4"/>
  <c r="ET151" i="4"/>
  <c r="ET150" i="4"/>
  <c r="ET149" i="4"/>
  <c r="ET148" i="4"/>
  <c r="ET147" i="4"/>
  <c r="ET146" i="4"/>
  <c r="ET145" i="4"/>
  <c r="ET144" i="4"/>
  <c r="ET143" i="4"/>
  <c r="ET142" i="4"/>
  <c r="ET141" i="4"/>
  <c r="ET140" i="4"/>
  <c r="ET139" i="4"/>
  <c r="ET138" i="4"/>
  <c r="ET137" i="4"/>
  <c r="ET136" i="4"/>
  <c r="ET135" i="4"/>
  <c r="ET134" i="4"/>
  <c r="ET133" i="4"/>
  <c r="ET132" i="4"/>
  <c r="ET131" i="4"/>
  <c r="ET130" i="4"/>
  <c r="ET129" i="4"/>
  <c r="ET128" i="4"/>
  <c r="ET127" i="4"/>
  <c r="ET126" i="4"/>
  <c r="ET125" i="4"/>
  <c r="ET124" i="4"/>
  <c r="ET123" i="4"/>
  <c r="ET122" i="4"/>
  <c r="ET121" i="4"/>
  <c r="ET120" i="4"/>
  <c r="ET119" i="4"/>
  <c r="ET118" i="4"/>
  <c r="ET117" i="4"/>
  <c r="ET116" i="4"/>
  <c r="ET115" i="4"/>
  <c r="ET114" i="4"/>
  <c r="ET113" i="4"/>
  <c r="ET112" i="4"/>
  <c r="ET111" i="4"/>
  <c r="ET110" i="4"/>
  <c r="ET109" i="4"/>
  <c r="ET108" i="4"/>
  <c r="ET107" i="4"/>
  <c r="ET106" i="4"/>
  <c r="ET105" i="4"/>
  <c r="ET104" i="4"/>
  <c r="ET103" i="4"/>
  <c r="ET102" i="4"/>
  <c r="ET101" i="4"/>
  <c r="ET100" i="4"/>
  <c r="ET99" i="4"/>
  <c r="ET98" i="4"/>
  <c r="ET97" i="4"/>
  <c r="ET96" i="4"/>
  <c r="ET95" i="4"/>
  <c r="ET94" i="4"/>
  <c r="ET93" i="4"/>
  <c r="ET92" i="4"/>
  <c r="ET91" i="4"/>
  <c r="ET90" i="4"/>
  <c r="ET89" i="4"/>
  <c r="ET88" i="4"/>
  <c r="ET87" i="4"/>
  <c r="ET86" i="4"/>
  <c r="ET85" i="4"/>
  <c r="ET84" i="4"/>
  <c r="ET83" i="4"/>
  <c r="ET82" i="4"/>
  <c r="ET81" i="4"/>
  <c r="ET80" i="4"/>
  <c r="ET79" i="4"/>
  <c r="ET78" i="4"/>
  <c r="ET77" i="4"/>
  <c r="ET76" i="4"/>
  <c r="ET75" i="4"/>
  <c r="ET74" i="4"/>
  <c r="ET73" i="4"/>
  <c r="ET72" i="4"/>
  <c r="ET71" i="4"/>
  <c r="ET70" i="4"/>
  <c r="ET69" i="4"/>
  <c r="ET68" i="4"/>
  <c r="ET67" i="4"/>
  <c r="ET66" i="4"/>
  <c r="ET65" i="4"/>
  <c r="ET64" i="4"/>
  <c r="ET63" i="4"/>
  <c r="ET62" i="4"/>
  <c r="ET61" i="4"/>
  <c r="ET60" i="4"/>
  <c r="ET59" i="4"/>
  <c r="ET58" i="4"/>
  <c r="ET57" i="4"/>
  <c r="ET56" i="4"/>
  <c r="ET55" i="4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T32" i="4"/>
  <c r="ET31" i="4"/>
  <c r="ET30" i="4"/>
  <c r="ET29" i="4"/>
  <c r="ET28" i="4"/>
  <c r="ET27" i="4"/>
  <c r="ET26" i="4"/>
  <c r="ET25" i="4"/>
  <c r="ET24" i="4"/>
  <c r="ET23" i="4"/>
  <c r="ET22" i="4"/>
  <c r="ET21" i="4"/>
  <c r="ET20" i="4"/>
  <c r="ET19" i="4"/>
  <c r="ET18" i="4"/>
  <c r="ET17" i="4"/>
  <c r="ET16" i="4"/>
  <c r="ET15" i="4"/>
  <c r="ET14" i="4"/>
  <c r="ET13" i="4"/>
  <c r="ET12" i="4"/>
  <c r="ET11" i="4"/>
  <c r="ET10" i="4"/>
  <c r="ET9" i="4"/>
  <c r="ET8" i="4"/>
  <c r="ET7" i="4"/>
  <c r="ET6" i="4"/>
  <c r="EM201" i="4"/>
  <c r="EM200" i="4"/>
  <c r="EM199" i="4"/>
  <c r="EM198" i="4"/>
  <c r="EM197" i="4"/>
  <c r="EM196" i="4"/>
  <c r="EM195" i="4"/>
  <c r="EM194" i="4"/>
  <c r="EM193" i="4"/>
  <c r="EM192" i="4"/>
  <c r="EM191" i="4"/>
  <c r="EM190" i="4"/>
  <c r="EM189" i="4"/>
  <c r="EM188" i="4"/>
  <c r="EM187" i="4"/>
  <c r="EM186" i="4"/>
  <c r="EM185" i="4"/>
  <c r="EM184" i="4"/>
  <c r="EM183" i="4"/>
  <c r="EM182" i="4"/>
  <c r="EM181" i="4"/>
  <c r="EM180" i="4"/>
  <c r="EM179" i="4"/>
  <c r="EM178" i="4"/>
  <c r="EM177" i="4"/>
  <c r="EM176" i="4"/>
  <c r="EM175" i="4"/>
  <c r="EM174" i="4"/>
  <c r="EM173" i="4"/>
  <c r="EM172" i="4"/>
  <c r="EM171" i="4"/>
  <c r="EM170" i="4"/>
  <c r="EM169" i="4"/>
  <c r="EM168" i="4"/>
  <c r="EM167" i="4"/>
  <c r="EM166" i="4"/>
  <c r="EM165" i="4"/>
  <c r="EM164" i="4"/>
  <c r="EM163" i="4"/>
  <c r="EM162" i="4"/>
  <c r="EM161" i="4"/>
  <c r="EM160" i="4"/>
  <c r="EM159" i="4"/>
  <c r="EM158" i="4"/>
  <c r="EM157" i="4"/>
  <c r="EM156" i="4"/>
  <c r="EM155" i="4"/>
  <c r="EM154" i="4"/>
  <c r="EM153" i="4"/>
  <c r="EM152" i="4"/>
  <c r="EM151" i="4"/>
  <c r="EM150" i="4"/>
  <c r="EM149" i="4"/>
  <c r="EM148" i="4"/>
  <c r="EM147" i="4"/>
  <c r="EM146" i="4"/>
  <c r="EM145" i="4"/>
  <c r="EM144" i="4"/>
  <c r="EM143" i="4"/>
  <c r="EM142" i="4"/>
  <c r="EM141" i="4"/>
  <c r="EM140" i="4"/>
  <c r="EM139" i="4"/>
  <c r="EM138" i="4"/>
  <c r="EM137" i="4"/>
  <c r="EM136" i="4"/>
  <c r="EM135" i="4"/>
  <c r="EM134" i="4"/>
  <c r="EM133" i="4"/>
  <c r="EM132" i="4"/>
  <c r="EM131" i="4"/>
  <c r="EM130" i="4"/>
  <c r="EM129" i="4"/>
  <c r="EM128" i="4"/>
  <c r="EM127" i="4"/>
  <c r="EM126" i="4"/>
  <c r="EM125" i="4"/>
  <c r="EM124" i="4"/>
  <c r="EM123" i="4"/>
  <c r="EM122" i="4"/>
  <c r="EM121" i="4"/>
  <c r="EM120" i="4"/>
  <c r="EM119" i="4"/>
  <c r="EM118" i="4"/>
  <c r="EM117" i="4"/>
  <c r="EM116" i="4"/>
  <c r="EM115" i="4"/>
  <c r="EM114" i="4"/>
  <c r="EM113" i="4"/>
  <c r="EM112" i="4"/>
  <c r="EM111" i="4"/>
  <c r="EM110" i="4"/>
  <c r="EM109" i="4"/>
  <c r="EM108" i="4"/>
  <c r="EM107" i="4"/>
  <c r="EM106" i="4"/>
  <c r="EM105" i="4"/>
  <c r="EM104" i="4"/>
  <c r="EM103" i="4"/>
  <c r="EM102" i="4"/>
  <c r="EM101" i="4"/>
  <c r="EM100" i="4"/>
  <c r="EM99" i="4"/>
  <c r="EM98" i="4"/>
  <c r="EM97" i="4"/>
  <c r="EM96" i="4"/>
  <c r="EM95" i="4"/>
  <c r="EM94" i="4"/>
  <c r="EM93" i="4"/>
  <c r="EM92" i="4"/>
  <c r="EM91" i="4"/>
  <c r="EM90" i="4"/>
  <c r="EM89" i="4"/>
  <c r="EM88" i="4"/>
  <c r="EM87" i="4"/>
  <c r="EM86" i="4"/>
  <c r="EM85" i="4"/>
  <c r="EM84" i="4"/>
  <c r="EM83" i="4"/>
  <c r="EM82" i="4"/>
  <c r="EM81" i="4"/>
  <c r="EM80" i="4"/>
  <c r="EM79" i="4"/>
  <c r="EM78" i="4"/>
  <c r="EM77" i="4"/>
  <c r="EM76" i="4"/>
  <c r="EM75" i="4"/>
  <c r="EM74" i="4"/>
  <c r="EM73" i="4"/>
  <c r="EM72" i="4"/>
  <c r="EM71" i="4"/>
  <c r="EM70" i="4"/>
  <c r="EM69" i="4"/>
  <c r="EM68" i="4"/>
  <c r="EM67" i="4"/>
  <c r="EM66" i="4"/>
  <c r="EM65" i="4"/>
  <c r="EM64" i="4"/>
  <c r="EM63" i="4"/>
  <c r="EM62" i="4"/>
  <c r="EM61" i="4"/>
  <c r="EM60" i="4"/>
  <c r="EM59" i="4"/>
  <c r="EM58" i="4"/>
  <c r="EM57" i="4"/>
  <c r="EM56" i="4"/>
  <c r="EM55" i="4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M32" i="4"/>
  <c r="EM31" i="4"/>
  <c r="EM30" i="4"/>
  <c r="EM29" i="4"/>
  <c r="EM28" i="4"/>
  <c r="EM27" i="4"/>
  <c r="EM26" i="4"/>
  <c r="EM25" i="4"/>
  <c r="EM24" i="4"/>
  <c r="EM23" i="4"/>
  <c r="EM22" i="4"/>
  <c r="EM21" i="4"/>
  <c r="EM20" i="4"/>
  <c r="EM19" i="4"/>
  <c r="EM18" i="4"/>
  <c r="EM17" i="4"/>
  <c r="EM16" i="4"/>
  <c r="EM15" i="4"/>
  <c r="EM14" i="4"/>
  <c r="EM13" i="4"/>
  <c r="EM12" i="4"/>
  <c r="EM11" i="4"/>
  <c r="EM10" i="4"/>
  <c r="EM9" i="4"/>
  <c r="EM8" i="4"/>
  <c r="EM7" i="4"/>
  <c r="EM6" i="4"/>
  <c r="EE201" i="4"/>
  <c r="EE200" i="4"/>
  <c r="EE199" i="4"/>
  <c r="EE198" i="4"/>
  <c r="EE197" i="4"/>
  <c r="EE196" i="4"/>
  <c r="EE195" i="4"/>
  <c r="EE194" i="4"/>
  <c r="EE193" i="4"/>
  <c r="EE192" i="4"/>
  <c r="EE191" i="4"/>
  <c r="EE190" i="4"/>
  <c r="EE189" i="4"/>
  <c r="EE188" i="4"/>
  <c r="EE187" i="4"/>
  <c r="EE186" i="4"/>
  <c r="EE185" i="4"/>
  <c r="EE184" i="4"/>
  <c r="EE183" i="4"/>
  <c r="EE182" i="4"/>
  <c r="EE181" i="4"/>
  <c r="EE180" i="4"/>
  <c r="EE179" i="4"/>
  <c r="EE178" i="4"/>
  <c r="EE177" i="4"/>
  <c r="EE176" i="4"/>
  <c r="EE175" i="4"/>
  <c r="EE174" i="4"/>
  <c r="EE173" i="4"/>
  <c r="EE172" i="4"/>
  <c r="EE171" i="4"/>
  <c r="EE170" i="4"/>
  <c r="EE169" i="4"/>
  <c r="EE168" i="4"/>
  <c r="EE167" i="4"/>
  <c r="EE166" i="4"/>
  <c r="EE165" i="4"/>
  <c r="EE164" i="4"/>
  <c r="EE163" i="4"/>
  <c r="EE162" i="4"/>
  <c r="EE161" i="4"/>
  <c r="EE160" i="4"/>
  <c r="EE159" i="4"/>
  <c r="EE158" i="4"/>
  <c r="EE157" i="4"/>
  <c r="EE156" i="4"/>
  <c r="EE155" i="4"/>
  <c r="EE154" i="4"/>
  <c r="EE153" i="4"/>
  <c r="EE152" i="4"/>
  <c r="EE151" i="4"/>
  <c r="EE150" i="4"/>
  <c r="EE149" i="4"/>
  <c r="EE148" i="4"/>
  <c r="EE147" i="4"/>
  <c r="EE146" i="4"/>
  <c r="EE145" i="4"/>
  <c r="EE144" i="4"/>
  <c r="EE143" i="4"/>
  <c r="EE142" i="4"/>
  <c r="EE141" i="4"/>
  <c r="EE140" i="4"/>
  <c r="EE139" i="4"/>
  <c r="EE138" i="4"/>
  <c r="EE137" i="4"/>
  <c r="EE136" i="4"/>
  <c r="EE135" i="4"/>
  <c r="EE134" i="4"/>
  <c r="EE133" i="4"/>
  <c r="EE132" i="4"/>
  <c r="EE131" i="4"/>
  <c r="EE130" i="4"/>
  <c r="EE129" i="4"/>
  <c r="EE128" i="4"/>
  <c r="EE127" i="4"/>
  <c r="EE126" i="4"/>
  <c r="EE125" i="4"/>
  <c r="EE124" i="4"/>
  <c r="EE123" i="4"/>
  <c r="EE122" i="4"/>
  <c r="EE121" i="4"/>
  <c r="EE120" i="4"/>
  <c r="EE119" i="4"/>
  <c r="EE118" i="4"/>
  <c r="EE117" i="4"/>
  <c r="EE116" i="4"/>
  <c r="EE115" i="4"/>
  <c r="EE114" i="4"/>
  <c r="EE113" i="4"/>
  <c r="EE112" i="4"/>
  <c r="EE111" i="4"/>
  <c r="EE110" i="4"/>
  <c r="EE109" i="4"/>
  <c r="EE108" i="4"/>
  <c r="EE107" i="4"/>
  <c r="EE106" i="4"/>
  <c r="EE105" i="4"/>
  <c r="EE104" i="4"/>
  <c r="EE103" i="4"/>
  <c r="EE102" i="4"/>
  <c r="EE101" i="4"/>
  <c r="EE100" i="4"/>
  <c r="EE99" i="4"/>
  <c r="EE98" i="4"/>
  <c r="EE97" i="4"/>
  <c r="EE96" i="4"/>
  <c r="EE95" i="4"/>
  <c r="EE94" i="4"/>
  <c r="EE93" i="4"/>
  <c r="EE92" i="4"/>
  <c r="EE91" i="4"/>
  <c r="EE90" i="4"/>
  <c r="EE89" i="4"/>
  <c r="EE88" i="4"/>
  <c r="EE87" i="4"/>
  <c r="EE86" i="4"/>
  <c r="EE85" i="4"/>
  <c r="EE84" i="4"/>
  <c r="EE83" i="4"/>
  <c r="EE82" i="4"/>
  <c r="EE81" i="4"/>
  <c r="EE80" i="4"/>
  <c r="EE79" i="4"/>
  <c r="EE78" i="4"/>
  <c r="EE77" i="4"/>
  <c r="EE76" i="4"/>
  <c r="EE75" i="4"/>
  <c r="EE74" i="4"/>
  <c r="EE73" i="4"/>
  <c r="EE72" i="4"/>
  <c r="EE71" i="4"/>
  <c r="EE70" i="4"/>
  <c r="EE69" i="4"/>
  <c r="EE68" i="4"/>
  <c r="EE67" i="4"/>
  <c r="EE66" i="4"/>
  <c r="EE65" i="4"/>
  <c r="EE64" i="4"/>
  <c r="EE63" i="4"/>
  <c r="EE62" i="4"/>
  <c r="EE61" i="4"/>
  <c r="EE60" i="4"/>
  <c r="EE59" i="4"/>
  <c r="EE58" i="4"/>
  <c r="EE57" i="4"/>
  <c r="EE56" i="4"/>
  <c r="EE55" i="4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E32" i="4"/>
  <c r="EE31" i="4"/>
  <c r="EE30" i="4"/>
  <c r="EE29" i="4"/>
  <c r="EE28" i="4"/>
  <c r="EE27" i="4"/>
  <c r="EE26" i="4"/>
  <c r="EE25" i="4"/>
  <c r="EE24" i="4"/>
  <c r="EE23" i="4"/>
  <c r="EE22" i="4"/>
  <c r="EE21" i="4"/>
  <c r="EE20" i="4"/>
  <c r="EE19" i="4"/>
  <c r="EE18" i="4"/>
  <c r="EE17" i="4"/>
  <c r="EE16" i="4"/>
  <c r="EE15" i="4"/>
  <c r="EE14" i="4"/>
  <c r="EE13" i="4"/>
  <c r="EE12" i="4"/>
  <c r="EE11" i="4"/>
  <c r="EE10" i="4"/>
  <c r="EE9" i="4"/>
  <c r="EE8" i="4"/>
  <c r="EE7" i="4"/>
  <c r="EE6" i="4"/>
  <c r="DX201" i="4"/>
  <c r="DX200" i="4"/>
  <c r="DX199" i="4"/>
  <c r="DX198" i="4"/>
  <c r="DX197" i="4"/>
  <c r="DX196" i="4"/>
  <c r="DX195" i="4"/>
  <c r="DX194" i="4"/>
  <c r="DX193" i="4"/>
  <c r="DX192" i="4"/>
  <c r="DX191" i="4"/>
  <c r="DX190" i="4"/>
  <c r="DX189" i="4"/>
  <c r="DX188" i="4"/>
  <c r="DX187" i="4"/>
  <c r="DX186" i="4"/>
  <c r="DX185" i="4"/>
  <c r="DX184" i="4"/>
  <c r="DX183" i="4"/>
  <c r="DX182" i="4"/>
  <c r="DX181" i="4"/>
  <c r="DX180" i="4"/>
  <c r="DX179" i="4"/>
  <c r="DX178" i="4"/>
  <c r="DX177" i="4"/>
  <c r="DX176" i="4"/>
  <c r="DX175" i="4"/>
  <c r="DX174" i="4"/>
  <c r="DX173" i="4"/>
  <c r="DX172" i="4"/>
  <c r="DX171" i="4"/>
  <c r="DX170" i="4"/>
  <c r="DX169" i="4"/>
  <c r="DX168" i="4"/>
  <c r="DX167" i="4"/>
  <c r="DX166" i="4"/>
  <c r="DX165" i="4"/>
  <c r="DX164" i="4"/>
  <c r="DX163" i="4"/>
  <c r="DX162" i="4"/>
  <c r="DX161" i="4"/>
  <c r="DX160" i="4"/>
  <c r="DX159" i="4"/>
  <c r="DX158" i="4"/>
  <c r="DX157" i="4"/>
  <c r="DX156" i="4"/>
  <c r="DX155" i="4"/>
  <c r="DX154" i="4"/>
  <c r="DX153" i="4"/>
  <c r="DX152" i="4"/>
  <c r="DX151" i="4"/>
  <c r="DX150" i="4"/>
  <c r="DX149" i="4"/>
  <c r="DX148" i="4"/>
  <c r="DX147" i="4"/>
  <c r="DX146" i="4"/>
  <c r="DX145" i="4"/>
  <c r="DX144" i="4"/>
  <c r="DX143" i="4"/>
  <c r="DX142" i="4"/>
  <c r="DX141" i="4"/>
  <c r="DX140" i="4"/>
  <c r="DX139" i="4"/>
  <c r="DX138" i="4"/>
  <c r="DX137" i="4"/>
  <c r="DX136" i="4"/>
  <c r="DX135" i="4"/>
  <c r="DX134" i="4"/>
  <c r="DX133" i="4"/>
  <c r="DX132" i="4"/>
  <c r="DX131" i="4"/>
  <c r="DX130" i="4"/>
  <c r="DX129" i="4"/>
  <c r="DX128" i="4"/>
  <c r="DX127" i="4"/>
  <c r="DX126" i="4"/>
  <c r="DX125" i="4"/>
  <c r="DX124" i="4"/>
  <c r="DX123" i="4"/>
  <c r="DX122" i="4"/>
  <c r="DX121" i="4"/>
  <c r="DX120" i="4"/>
  <c r="DX119" i="4"/>
  <c r="DX118" i="4"/>
  <c r="DX117" i="4"/>
  <c r="DX116" i="4"/>
  <c r="DX115" i="4"/>
  <c r="DX114" i="4"/>
  <c r="DX113" i="4"/>
  <c r="DX112" i="4"/>
  <c r="DX111" i="4"/>
  <c r="DX110" i="4"/>
  <c r="DX109" i="4"/>
  <c r="DX108" i="4"/>
  <c r="DX107" i="4"/>
  <c r="DX106" i="4"/>
  <c r="DX105" i="4"/>
  <c r="DX104" i="4"/>
  <c r="DX103" i="4"/>
  <c r="DX102" i="4"/>
  <c r="DX101" i="4"/>
  <c r="DX100" i="4"/>
  <c r="DX99" i="4"/>
  <c r="DX98" i="4"/>
  <c r="DX97" i="4"/>
  <c r="DX96" i="4"/>
  <c r="DX95" i="4"/>
  <c r="DX94" i="4"/>
  <c r="DX93" i="4"/>
  <c r="DX92" i="4"/>
  <c r="DX91" i="4"/>
  <c r="DX90" i="4"/>
  <c r="DX89" i="4"/>
  <c r="DX88" i="4"/>
  <c r="DX87" i="4"/>
  <c r="DX86" i="4"/>
  <c r="DX85" i="4"/>
  <c r="DX84" i="4"/>
  <c r="DX83" i="4"/>
  <c r="DX82" i="4"/>
  <c r="DX81" i="4"/>
  <c r="DX80" i="4"/>
  <c r="DX79" i="4"/>
  <c r="DX78" i="4"/>
  <c r="DX77" i="4"/>
  <c r="DX76" i="4"/>
  <c r="DX75" i="4"/>
  <c r="DX74" i="4"/>
  <c r="DX73" i="4"/>
  <c r="DX72" i="4"/>
  <c r="DX71" i="4"/>
  <c r="DX70" i="4"/>
  <c r="DX69" i="4"/>
  <c r="DX68" i="4"/>
  <c r="DX67" i="4"/>
  <c r="DX66" i="4"/>
  <c r="DX65" i="4"/>
  <c r="DX64" i="4"/>
  <c r="DX63" i="4"/>
  <c r="DX62" i="4"/>
  <c r="DX61" i="4"/>
  <c r="DX60" i="4"/>
  <c r="DX59" i="4"/>
  <c r="DX58" i="4"/>
  <c r="DX57" i="4"/>
  <c r="DX56" i="4"/>
  <c r="DX55" i="4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X7" i="4"/>
  <c r="DX6" i="4"/>
  <c r="DQ201" i="4"/>
  <c r="DQ200" i="4"/>
  <c r="DQ199" i="4"/>
  <c r="DQ198" i="4"/>
  <c r="DQ197" i="4"/>
  <c r="DQ196" i="4"/>
  <c r="DQ195" i="4"/>
  <c r="DQ194" i="4"/>
  <c r="DQ193" i="4"/>
  <c r="DQ192" i="4"/>
  <c r="DQ191" i="4"/>
  <c r="DQ190" i="4"/>
  <c r="DQ189" i="4"/>
  <c r="DQ188" i="4"/>
  <c r="DQ187" i="4"/>
  <c r="DQ186" i="4"/>
  <c r="DQ185" i="4"/>
  <c r="DQ184" i="4"/>
  <c r="DQ183" i="4"/>
  <c r="DQ182" i="4"/>
  <c r="DQ181" i="4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1" i="4"/>
  <c r="DQ160" i="4"/>
  <c r="DQ159" i="4"/>
  <c r="DQ158" i="4"/>
  <c r="DQ157" i="4"/>
  <c r="DQ156" i="4"/>
  <c r="DQ155" i="4"/>
  <c r="DQ154" i="4"/>
  <c r="DQ153" i="4"/>
  <c r="DQ152" i="4"/>
  <c r="DQ151" i="4"/>
  <c r="DQ150" i="4"/>
  <c r="DQ149" i="4"/>
  <c r="DQ148" i="4"/>
  <c r="DQ147" i="4"/>
  <c r="DQ146" i="4"/>
  <c r="DQ145" i="4"/>
  <c r="DQ144" i="4"/>
  <c r="DQ143" i="4"/>
  <c r="DQ142" i="4"/>
  <c r="DQ141" i="4"/>
  <c r="DQ140" i="4"/>
  <c r="DQ139" i="4"/>
  <c r="DQ138" i="4"/>
  <c r="DQ137" i="4"/>
  <c r="DQ136" i="4"/>
  <c r="DQ135" i="4"/>
  <c r="DQ134" i="4"/>
  <c r="DQ133" i="4"/>
  <c r="DQ132" i="4"/>
  <c r="DQ131" i="4"/>
  <c r="DQ130" i="4"/>
  <c r="DQ129" i="4"/>
  <c r="DQ128" i="4"/>
  <c r="DQ127" i="4"/>
  <c r="DQ126" i="4"/>
  <c r="DQ125" i="4"/>
  <c r="DQ124" i="4"/>
  <c r="DQ123" i="4"/>
  <c r="DQ122" i="4"/>
  <c r="DQ121" i="4"/>
  <c r="DQ120" i="4"/>
  <c r="DQ119" i="4"/>
  <c r="DQ118" i="4"/>
  <c r="DQ117" i="4"/>
  <c r="DQ116" i="4"/>
  <c r="DQ115" i="4"/>
  <c r="DQ114" i="4"/>
  <c r="DQ113" i="4"/>
  <c r="DQ112" i="4"/>
  <c r="DQ111" i="4"/>
  <c r="DQ110" i="4"/>
  <c r="DQ109" i="4"/>
  <c r="DQ108" i="4"/>
  <c r="DQ107" i="4"/>
  <c r="DQ106" i="4"/>
  <c r="DQ105" i="4"/>
  <c r="DQ104" i="4"/>
  <c r="DQ103" i="4"/>
  <c r="DQ102" i="4"/>
  <c r="DQ101" i="4"/>
  <c r="DQ100" i="4"/>
  <c r="DQ99" i="4"/>
  <c r="DQ98" i="4"/>
  <c r="DQ97" i="4"/>
  <c r="DQ96" i="4"/>
  <c r="DQ95" i="4"/>
  <c r="DQ94" i="4"/>
  <c r="DQ93" i="4"/>
  <c r="DQ92" i="4"/>
  <c r="DQ91" i="4"/>
  <c r="DQ90" i="4"/>
  <c r="DQ89" i="4"/>
  <c r="DQ88" i="4"/>
  <c r="DQ87" i="4"/>
  <c r="DQ86" i="4"/>
  <c r="DQ85" i="4"/>
  <c r="DQ84" i="4"/>
  <c r="DQ83" i="4"/>
  <c r="DQ82" i="4"/>
  <c r="DQ81" i="4"/>
  <c r="DQ80" i="4"/>
  <c r="DQ79" i="4"/>
  <c r="DQ78" i="4"/>
  <c r="DQ77" i="4"/>
  <c r="DQ76" i="4"/>
  <c r="DQ75" i="4"/>
  <c r="DQ74" i="4"/>
  <c r="DQ73" i="4"/>
  <c r="DQ72" i="4"/>
  <c r="DQ71" i="4"/>
  <c r="DQ70" i="4"/>
  <c r="DQ69" i="4"/>
  <c r="DQ68" i="4"/>
  <c r="DQ67" i="4"/>
  <c r="DQ66" i="4"/>
  <c r="DQ65" i="4"/>
  <c r="DQ64" i="4"/>
  <c r="DQ63" i="4"/>
  <c r="DQ62" i="4"/>
  <c r="DQ61" i="4"/>
  <c r="DQ60" i="4"/>
  <c r="DQ59" i="4"/>
  <c r="DQ58" i="4"/>
  <c r="DQ57" i="4"/>
  <c r="DQ56" i="4"/>
  <c r="DQ55" i="4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Q32" i="4"/>
  <c r="DQ31" i="4"/>
  <c r="DQ30" i="4"/>
  <c r="DQ29" i="4"/>
  <c r="DQ28" i="4"/>
  <c r="DQ27" i="4"/>
  <c r="DQ26" i="4"/>
  <c r="DQ25" i="4"/>
  <c r="DQ24" i="4"/>
  <c r="DQ23" i="4"/>
  <c r="DQ22" i="4"/>
  <c r="DQ21" i="4"/>
  <c r="DQ20" i="4"/>
  <c r="DQ19" i="4"/>
  <c r="DQ18" i="4"/>
  <c r="DQ17" i="4"/>
  <c r="DQ16" i="4"/>
  <c r="DQ15" i="4"/>
  <c r="DQ14" i="4"/>
  <c r="DQ13" i="4"/>
  <c r="DQ12" i="4"/>
  <c r="DQ11" i="4"/>
  <c r="DQ10" i="4"/>
  <c r="DQ9" i="4"/>
  <c r="DQ8" i="4"/>
  <c r="DQ7" i="4"/>
  <c r="DQ6" i="4"/>
  <c r="DJ201" i="4"/>
  <c r="DJ200" i="4"/>
  <c r="DJ199" i="4"/>
  <c r="DJ198" i="4"/>
  <c r="DJ197" i="4"/>
  <c r="DJ196" i="4"/>
  <c r="DJ195" i="4"/>
  <c r="DJ194" i="4"/>
  <c r="DJ193" i="4"/>
  <c r="DJ192" i="4"/>
  <c r="DJ191" i="4"/>
  <c r="DJ190" i="4"/>
  <c r="DJ189" i="4"/>
  <c r="DJ188" i="4"/>
  <c r="DJ187" i="4"/>
  <c r="DJ186" i="4"/>
  <c r="DJ185" i="4"/>
  <c r="DJ184" i="4"/>
  <c r="DJ183" i="4"/>
  <c r="DJ182" i="4"/>
  <c r="DJ181" i="4"/>
  <c r="DJ180" i="4"/>
  <c r="DJ179" i="4"/>
  <c r="DJ178" i="4"/>
  <c r="DJ177" i="4"/>
  <c r="DJ176" i="4"/>
  <c r="DJ175" i="4"/>
  <c r="DJ174" i="4"/>
  <c r="DJ173" i="4"/>
  <c r="DJ172" i="4"/>
  <c r="DJ171" i="4"/>
  <c r="DJ170" i="4"/>
  <c r="DJ169" i="4"/>
  <c r="DJ168" i="4"/>
  <c r="DJ167" i="4"/>
  <c r="DJ166" i="4"/>
  <c r="DJ165" i="4"/>
  <c r="DJ164" i="4"/>
  <c r="DJ163" i="4"/>
  <c r="DJ162" i="4"/>
  <c r="DJ161" i="4"/>
  <c r="DJ160" i="4"/>
  <c r="DJ159" i="4"/>
  <c r="DJ158" i="4"/>
  <c r="DJ157" i="4"/>
  <c r="DJ156" i="4"/>
  <c r="DJ155" i="4"/>
  <c r="DJ154" i="4"/>
  <c r="DJ153" i="4"/>
  <c r="DJ152" i="4"/>
  <c r="DJ151" i="4"/>
  <c r="DJ150" i="4"/>
  <c r="DJ149" i="4"/>
  <c r="DJ148" i="4"/>
  <c r="DJ147" i="4"/>
  <c r="DJ146" i="4"/>
  <c r="DJ145" i="4"/>
  <c r="DJ144" i="4"/>
  <c r="DJ143" i="4"/>
  <c r="DJ142" i="4"/>
  <c r="DJ141" i="4"/>
  <c r="DJ140" i="4"/>
  <c r="DJ139" i="4"/>
  <c r="DJ138" i="4"/>
  <c r="DJ137" i="4"/>
  <c r="DJ136" i="4"/>
  <c r="DJ135" i="4"/>
  <c r="DJ134" i="4"/>
  <c r="DJ133" i="4"/>
  <c r="DJ132" i="4"/>
  <c r="DJ131" i="4"/>
  <c r="DJ130" i="4"/>
  <c r="DJ129" i="4"/>
  <c r="DJ128" i="4"/>
  <c r="DJ127" i="4"/>
  <c r="DJ126" i="4"/>
  <c r="DJ125" i="4"/>
  <c r="DJ124" i="4"/>
  <c r="DJ123" i="4"/>
  <c r="DJ122" i="4"/>
  <c r="DJ121" i="4"/>
  <c r="DJ120" i="4"/>
  <c r="DJ119" i="4"/>
  <c r="DJ118" i="4"/>
  <c r="DJ117" i="4"/>
  <c r="DJ116" i="4"/>
  <c r="DJ115" i="4"/>
  <c r="DJ114" i="4"/>
  <c r="DJ113" i="4"/>
  <c r="DJ112" i="4"/>
  <c r="DJ111" i="4"/>
  <c r="DJ110" i="4"/>
  <c r="DJ109" i="4"/>
  <c r="DJ108" i="4"/>
  <c r="DJ107" i="4"/>
  <c r="DJ106" i="4"/>
  <c r="DJ105" i="4"/>
  <c r="DJ104" i="4"/>
  <c r="DJ103" i="4"/>
  <c r="DJ102" i="4"/>
  <c r="DJ101" i="4"/>
  <c r="DJ100" i="4"/>
  <c r="DJ99" i="4"/>
  <c r="DJ98" i="4"/>
  <c r="DJ97" i="4"/>
  <c r="DJ96" i="4"/>
  <c r="DJ95" i="4"/>
  <c r="DJ94" i="4"/>
  <c r="DJ93" i="4"/>
  <c r="DJ92" i="4"/>
  <c r="DJ91" i="4"/>
  <c r="DJ90" i="4"/>
  <c r="DJ89" i="4"/>
  <c r="DJ88" i="4"/>
  <c r="DJ87" i="4"/>
  <c r="DJ86" i="4"/>
  <c r="DJ85" i="4"/>
  <c r="DJ84" i="4"/>
  <c r="DJ83" i="4"/>
  <c r="DJ82" i="4"/>
  <c r="DJ81" i="4"/>
  <c r="DJ80" i="4"/>
  <c r="DJ79" i="4"/>
  <c r="DJ78" i="4"/>
  <c r="DJ77" i="4"/>
  <c r="DJ76" i="4"/>
  <c r="DJ75" i="4"/>
  <c r="DJ74" i="4"/>
  <c r="DJ73" i="4"/>
  <c r="DJ72" i="4"/>
  <c r="DJ71" i="4"/>
  <c r="DJ70" i="4"/>
  <c r="DJ69" i="4"/>
  <c r="DJ68" i="4"/>
  <c r="DJ67" i="4"/>
  <c r="DJ66" i="4"/>
  <c r="DJ65" i="4"/>
  <c r="DJ64" i="4"/>
  <c r="DJ63" i="4"/>
  <c r="DJ62" i="4"/>
  <c r="DJ61" i="4"/>
  <c r="DJ60" i="4"/>
  <c r="DJ59" i="4"/>
  <c r="DJ58" i="4"/>
  <c r="DJ57" i="4"/>
  <c r="DJ56" i="4"/>
  <c r="DJ55" i="4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J32" i="4"/>
  <c r="DJ31" i="4"/>
  <c r="DJ30" i="4"/>
  <c r="DJ29" i="4"/>
  <c r="DJ28" i="4"/>
  <c r="DJ27" i="4"/>
  <c r="DJ26" i="4"/>
  <c r="DJ25" i="4"/>
  <c r="DJ24" i="4"/>
  <c r="DJ23" i="4"/>
  <c r="DJ22" i="4"/>
  <c r="DJ21" i="4"/>
  <c r="DJ20" i="4"/>
  <c r="DJ19" i="4"/>
  <c r="DJ18" i="4"/>
  <c r="DJ17" i="4"/>
  <c r="DJ16" i="4"/>
  <c r="DJ15" i="4"/>
  <c r="DJ14" i="4"/>
  <c r="DJ13" i="4"/>
  <c r="DJ12" i="4"/>
  <c r="DJ11" i="4"/>
  <c r="DJ10" i="4"/>
  <c r="DJ9" i="4"/>
  <c r="DJ8" i="4"/>
  <c r="DJ7" i="4"/>
  <c r="DJ6" i="4"/>
  <c r="DC201" i="4"/>
  <c r="DC200" i="4"/>
  <c r="DC199" i="4"/>
  <c r="DC198" i="4"/>
  <c r="DC197" i="4"/>
  <c r="DC196" i="4"/>
  <c r="DC195" i="4"/>
  <c r="DC194" i="4"/>
  <c r="DC193" i="4"/>
  <c r="DC192" i="4"/>
  <c r="DC191" i="4"/>
  <c r="DC190" i="4"/>
  <c r="DC189" i="4"/>
  <c r="DC188" i="4"/>
  <c r="DC187" i="4"/>
  <c r="DC186" i="4"/>
  <c r="DC185" i="4"/>
  <c r="DC184" i="4"/>
  <c r="DC183" i="4"/>
  <c r="DC182" i="4"/>
  <c r="DC181" i="4"/>
  <c r="DC180" i="4"/>
  <c r="DC179" i="4"/>
  <c r="DC178" i="4"/>
  <c r="DC177" i="4"/>
  <c r="DC176" i="4"/>
  <c r="DC175" i="4"/>
  <c r="DC174" i="4"/>
  <c r="DC173" i="4"/>
  <c r="DC172" i="4"/>
  <c r="DC171" i="4"/>
  <c r="DC170" i="4"/>
  <c r="DC169" i="4"/>
  <c r="DC168" i="4"/>
  <c r="DC167" i="4"/>
  <c r="DC166" i="4"/>
  <c r="DC165" i="4"/>
  <c r="DC164" i="4"/>
  <c r="DC163" i="4"/>
  <c r="DC162" i="4"/>
  <c r="DC161" i="4"/>
  <c r="DC160" i="4"/>
  <c r="DC159" i="4"/>
  <c r="DC158" i="4"/>
  <c r="DC157" i="4"/>
  <c r="DC156" i="4"/>
  <c r="DC155" i="4"/>
  <c r="DC154" i="4"/>
  <c r="DC153" i="4"/>
  <c r="DC152" i="4"/>
  <c r="DC151" i="4"/>
  <c r="DC150" i="4"/>
  <c r="DC149" i="4"/>
  <c r="DC148" i="4"/>
  <c r="DC147" i="4"/>
  <c r="DC146" i="4"/>
  <c r="DC145" i="4"/>
  <c r="DC144" i="4"/>
  <c r="DC143" i="4"/>
  <c r="DC142" i="4"/>
  <c r="DC141" i="4"/>
  <c r="DC140" i="4"/>
  <c r="DC139" i="4"/>
  <c r="DC138" i="4"/>
  <c r="DC137" i="4"/>
  <c r="DC136" i="4"/>
  <c r="DC135" i="4"/>
  <c r="DC134" i="4"/>
  <c r="DC133" i="4"/>
  <c r="DC132" i="4"/>
  <c r="DC131" i="4"/>
  <c r="DC130" i="4"/>
  <c r="DC129" i="4"/>
  <c r="DC128" i="4"/>
  <c r="DC127" i="4"/>
  <c r="DC126" i="4"/>
  <c r="DC125" i="4"/>
  <c r="DC124" i="4"/>
  <c r="DC123" i="4"/>
  <c r="DC122" i="4"/>
  <c r="DC121" i="4"/>
  <c r="DC120" i="4"/>
  <c r="DC119" i="4"/>
  <c r="DC118" i="4"/>
  <c r="DC117" i="4"/>
  <c r="DC116" i="4"/>
  <c r="DC115" i="4"/>
  <c r="DC114" i="4"/>
  <c r="DC113" i="4"/>
  <c r="DC112" i="4"/>
  <c r="DC111" i="4"/>
  <c r="DC110" i="4"/>
  <c r="DC109" i="4"/>
  <c r="DC108" i="4"/>
  <c r="DC107" i="4"/>
  <c r="DC106" i="4"/>
  <c r="DC105" i="4"/>
  <c r="DC104" i="4"/>
  <c r="DC103" i="4"/>
  <c r="DC102" i="4"/>
  <c r="DC101" i="4"/>
  <c r="DC100" i="4"/>
  <c r="DC99" i="4"/>
  <c r="DC98" i="4"/>
  <c r="DC97" i="4"/>
  <c r="DC96" i="4"/>
  <c r="DC95" i="4"/>
  <c r="DC94" i="4"/>
  <c r="DC93" i="4"/>
  <c r="DC92" i="4"/>
  <c r="DC91" i="4"/>
  <c r="DC90" i="4"/>
  <c r="DC89" i="4"/>
  <c r="DC88" i="4"/>
  <c r="DC87" i="4"/>
  <c r="DC86" i="4"/>
  <c r="DC85" i="4"/>
  <c r="DC84" i="4"/>
  <c r="DC83" i="4"/>
  <c r="DC82" i="4"/>
  <c r="DC81" i="4"/>
  <c r="DC80" i="4"/>
  <c r="DC79" i="4"/>
  <c r="DC78" i="4"/>
  <c r="DC77" i="4"/>
  <c r="DC76" i="4"/>
  <c r="DC75" i="4"/>
  <c r="DC74" i="4"/>
  <c r="DC73" i="4"/>
  <c r="DC72" i="4"/>
  <c r="DC71" i="4"/>
  <c r="DC70" i="4"/>
  <c r="DC69" i="4"/>
  <c r="DC68" i="4"/>
  <c r="DC67" i="4"/>
  <c r="DC66" i="4"/>
  <c r="DC65" i="4"/>
  <c r="DC64" i="4"/>
  <c r="DC63" i="4"/>
  <c r="DC62" i="4"/>
  <c r="DC61" i="4"/>
  <c r="DC60" i="4"/>
  <c r="DC59" i="4"/>
  <c r="DC58" i="4"/>
  <c r="DC57" i="4"/>
  <c r="DC56" i="4"/>
  <c r="DC55" i="4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C32" i="4"/>
  <c r="DC31" i="4"/>
  <c r="DC30" i="4"/>
  <c r="DC29" i="4"/>
  <c r="DC28" i="4"/>
  <c r="DC27" i="4"/>
  <c r="DC26" i="4"/>
  <c r="DC25" i="4"/>
  <c r="DC24" i="4"/>
  <c r="DC23" i="4"/>
  <c r="DC22" i="4"/>
  <c r="DC21" i="4"/>
  <c r="DC20" i="4"/>
  <c r="DC19" i="4"/>
  <c r="DC18" i="4"/>
  <c r="DC17" i="4"/>
  <c r="DC16" i="4"/>
  <c r="DC15" i="4"/>
  <c r="DC14" i="4"/>
  <c r="DC13" i="4"/>
  <c r="DC12" i="4"/>
  <c r="DC11" i="4"/>
  <c r="DC10" i="4"/>
  <c r="DC9" i="4"/>
  <c r="DC8" i="4"/>
  <c r="DC7" i="4"/>
  <c r="DC6" i="4"/>
  <c r="CV201" i="4"/>
  <c r="CV200" i="4"/>
  <c r="CV199" i="4"/>
  <c r="CV198" i="4"/>
  <c r="CV197" i="4"/>
  <c r="CV196" i="4"/>
  <c r="CV195" i="4"/>
  <c r="CV194" i="4"/>
  <c r="CV193" i="4"/>
  <c r="CV192" i="4"/>
  <c r="CV191" i="4"/>
  <c r="CV190" i="4"/>
  <c r="CV189" i="4"/>
  <c r="CV188" i="4"/>
  <c r="CV187" i="4"/>
  <c r="CV186" i="4"/>
  <c r="CV185" i="4"/>
  <c r="CV184" i="4"/>
  <c r="CV183" i="4"/>
  <c r="CV182" i="4"/>
  <c r="CV181" i="4"/>
  <c r="CV180" i="4"/>
  <c r="CV179" i="4"/>
  <c r="CV178" i="4"/>
  <c r="CV177" i="4"/>
  <c r="CV176" i="4"/>
  <c r="CV175" i="4"/>
  <c r="CV174" i="4"/>
  <c r="CV173" i="4"/>
  <c r="CV172" i="4"/>
  <c r="CV171" i="4"/>
  <c r="CV170" i="4"/>
  <c r="CV169" i="4"/>
  <c r="CV168" i="4"/>
  <c r="CV167" i="4"/>
  <c r="CV166" i="4"/>
  <c r="CV165" i="4"/>
  <c r="CV164" i="4"/>
  <c r="CV163" i="4"/>
  <c r="CV162" i="4"/>
  <c r="CV161" i="4"/>
  <c r="CV160" i="4"/>
  <c r="CV159" i="4"/>
  <c r="CV158" i="4"/>
  <c r="CV157" i="4"/>
  <c r="CV156" i="4"/>
  <c r="CV155" i="4"/>
  <c r="CV154" i="4"/>
  <c r="CV153" i="4"/>
  <c r="CV152" i="4"/>
  <c r="CV151" i="4"/>
  <c r="CV150" i="4"/>
  <c r="CV149" i="4"/>
  <c r="CV148" i="4"/>
  <c r="CV147" i="4"/>
  <c r="CV146" i="4"/>
  <c r="CV145" i="4"/>
  <c r="CV144" i="4"/>
  <c r="CV143" i="4"/>
  <c r="CV142" i="4"/>
  <c r="CV141" i="4"/>
  <c r="CV140" i="4"/>
  <c r="CV139" i="4"/>
  <c r="CV138" i="4"/>
  <c r="CV137" i="4"/>
  <c r="CV136" i="4"/>
  <c r="CV135" i="4"/>
  <c r="CV134" i="4"/>
  <c r="CV133" i="4"/>
  <c r="CV132" i="4"/>
  <c r="CV131" i="4"/>
  <c r="CV130" i="4"/>
  <c r="CV129" i="4"/>
  <c r="CV128" i="4"/>
  <c r="CV127" i="4"/>
  <c r="CV126" i="4"/>
  <c r="CV125" i="4"/>
  <c r="CV124" i="4"/>
  <c r="CV123" i="4"/>
  <c r="CV122" i="4"/>
  <c r="CV121" i="4"/>
  <c r="CV120" i="4"/>
  <c r="CV119" i="4"/>
  <c r="CV118" i="4"/>
  <c r="CV117" i="4"/>
  <c r="CV116" i="4"/>
  <c r="CV115" i="4"/>
  <c r="CV114" i="4"/>
  <c r="CV113" i="4"/>
  <c r="CV112" i="4"/>
  <c r="CV111" i="4"/>
  <c r="CV110" i="4"/>
  <c r="CV109" i="4"/>
  <c r="CV108" i="4"/>
  <c r="CV107" i="4"/>
  <c r="CV106" i="4"/>
  <c r="CV105" i="4"/>
  <c r="CV104" i="4"/>
  <c r="CV103" i="4"/>
  <c r="CV102" i="4"/>
  <c r="CV101" i="4"/>
  <c r="CV100" i="4"/>
  <c r="CV99" i="4"/>
  <c r="CV98" i="4"/>
  <c r="CV97" i="4"/>
  <c r="CV96" i="4"/>
  <c r="CV95" i="4"/>
  <c r="CV94" i="4"/>
  <c r="CV93" i="4"/>
  <c r="CV92" i="4"/>
  <c r="CV91" i="4"/>
  <c r="CV90" i="4"/>
  <c r="CV89" i="4"/>
  <c r="CV88" i="4"/>
  <c r="CV87" i="4"/>
  <c r="CV86" i="4"/>
  <c r="CV85" i="4"/>
  <c r="CV84" i="4"/>
  <c r="CV83" i="4"/>
  <c r="CV82" i="4"/>
  <c r="CV81" i="4"/>
  <c r="CV80" i="4"/>
  <c r="CV79" i="4"/>
  <c r="CV78" i="4"/>
  <c r="CV77" i="4"/>
  <c r="CV76" i="4"/>
  <c r="CV75" i="4"/>
  <c r="CV74" i="4"/>
  <c r="CV73" i="4"/>
  <c r="CV72" i="4"/>
  <c r="CV71" i="4"/>
  <c r="CV70" i="4"/>
  <c r="CV69" i="4"/>
  <c r="CV68" i="4"/>
  <c r="CV67" i="4"/>
  <c r="CV66" i="4"/>
  <c r="CV65" i="4"/>
  <c r="CV64" i="4"/>
  <c r="CV63" i="4"/>
  <c r="CV62" i="4"/>
  <c r="CV61" i="4"/>
  <c r="CV60" i="4"/>
  <c r="CV59" i="4"/>
  <c r="CV58" i="4"/>
  <c r="CV57" i="4"/>
  <c r="CV56" i="4"/>
  <c r="CV55" i="4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V32" i="4"/>
  <c r="CV31" i="4"/>
  <c r="CV30" i="4"/>
  <c r="CV29" i="4"/>
  <c r="CV28" i="4"/>
  <c r="CV27" i="4"/>
  <c r="CV26" i="4"/>
  <c r="CV25" i="4"/>
  <c r="CV24" i="4"/>
  <c r="CV23" i="4"/>
  <c r="CV22" i="4"/>
  <c r="CV21" i="4"/>
  <c r="CV20" i="4"/>
  <c r="CV19" i="4"/>
  <c r="CV18" i="4"/>
  <c r="CV17" i="4"/>
  <c r="CV16" i="4"/>
  <c r="CV15" i="4"/>
  <c r="CV14" i="4"/>
  <c r="CV13" i="4"/>
  <c r="CV12" i="4"/>
  <c r="CV11" i="4"/>
  <c r="CV10" i="4"/>
  <c r="CV9" i="4"/>
  <c r="CV8" i="4"/>
  <c r="CV7" i="4"/>
  <c r="CV6" i="4"/>
  <c r="CO201" i="4"/>
  <c r="CO200" i="4"/>
  <c r="CO199" i="4"/>
  <c r="CO198" i="4"/>
  <c r="CO197" i="4"/>
  <c r="CO196" i="4"/>
  <c r="CO195" i="4"/>
  <c r="CO194" i="4"/>
  <c r="CO193" i="4"/>
  <c r="CO192" i="4"/>
  <c r="CO191" i="4"/>
  <c r="CO190" i="4"/>
  <c r="CO189" i="4"/>
  <c r="CO188" i="4"/>
  <c r="CO187" i="4"/>
  <c r="CO186" i="4"/>
  <c r="CO185" i="4"/>
  <c r="CO184" i="4"/>
  <c r="CO183" i="4"/>
  <c r="CO182" i="4"/>
  <c r="CO181" i="4"/>
  <c r="CO180" i="4"/>
  <c r="CO179" i="4"/>
  <c r="CO178" i="4"/>
  <c r="CO177" i="4"/>
  <c r="CO176" i="4"/>
  <c r="CO175" i="4"/>
  <c r="CO174" i="4"/>
  <c r="CO173" i="4"/>
  <c r="CO172" i="4"/>
  <c r="CO171" i="4"/>
  <c r="CO170" i="4"/>
  <c r="CO169" i="4"/>
  <c r="CO168" i="4"/>
  <c r="CO167" i="4"/>
  <c r="CO166" i="4"/>
  <c r="CO165" i="4"/>
  <c r="CO164" i="4"/>
  <c r="CO163" i="4"/>
  <c r="CO162" i="4"/>
  <c r="CO161" i="4"/>
  <c r="CO160" i="4"/>
  <c r="CO159" i="4"/>
  <c r="CO158" i="4"/>
  <c r="CO157" i="4"/>
  <c r="CO156" i="4"/>
  <c r="CO155" i="4"/>
  <c r="CO154" i="4"/>
  <c r="CO153" i="4"/>
  <c r="CO152" i="4"/>
  <c r="CO151" i="4"/>
  <c r="CO150" i="4"/>
  <c r="CO149" i="4"/>
  <c r="CO148" i="4"/>
  <c r="CO147" i="4"/>
  <c r="CO146" i="4"/>
  <c r="CO145" i="4"/>
  <c r="CO144" i="4"/>
  <c r="CO143" i="4"/>
  <c r="CO142" i="4"/>
  <c r="CO141" i="4"/>
  <c r="CO140" i="4"/>
  <c r="CO139" i="4"/>
  <c r="CO138" i="4"/>
  <c r="CO137" i="4"/>
  <c r="CO136" i="4"/>
  <c r="CO135" i="4"/>
  <c r="CO134" i="4"/>
  <c r="CO133" i="4"/>
  <c r="CO132" i="4"/>
  <c r="CO131" i="4"/>
  <c r="CO130" i="4"/>
  <c r="CO129" i="4"/>
  <c r="CO128" i="4"/>
  <c r="CO127" i="4"/>
  <c r="CO126" i="4"/>
  <c r="CO125" i="4"/>
  <c r="CO124" i="4"/>
  <c r="CO123" i="4"/>
  <c r="CO122" i="4"/>
  <c r="CO121" i="4"/>
  <c r="CO120" i="4"/>
  <c r="CO119" i="4"/>
  <c r="CO118" i="4"/>
  <c r="CO117" i="4"/>
  <c r="CO116" i="4"/>
  <c r="CO115" i="4"/>
  <c r="CO114" i="4"/>
  <c r="CO113" i="4"/>
  <c r="CO112" i="4"/>
  <c r="CO111" i="4"/>
  <c r="CO110" i="4"/>
  <c r="CO109" i="4"/>
  <c r="CO108" i="4"/>
  <c r="CO107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70" i="4"/>
  <c r="CO69" i="4"/>
  <c r="CO68" i="4"/>
  <c r="CO67" i="4"/>
  <c r="CO66" i="4"/>
  <c r="CO65" i="4"/>
  <c r="CO64" i="4"/>
  <c r="CO63" i="4"/>
  <c r="CO62" i="4"/>
  <c r="CO61" i="4"/>
  <c r="CO60" i="4"/>
  <c r="CO59" i="4"/>
  <c r="CO58" i="4"/>
  <c r="CO57" i="4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H201" i="4"/>
  <c r="CH200" i="4"/>
  <c r="CH199" i="4"/>
  <c r="CH198" i="4"/>
  <c r="CH197" i="4"/>
  <c r="CH196" i="4"/>
  <c r="CH195" i="4"/>
  <c r="CH194" i="4"/>
  <c r="CH193" i="4"/>
  <c r="CH192" i="4"/>
  <c r="CH191" i="4"/>
  <c r="CH190" i="4"/>
  <c r="CH189" i="4"/>
  <c r="CH188" i="4"/>
  <c r="CH187" i="4"/>
  <c r="CH186" i="4"/>
  <c r="CH185" i="4"/>
  <c r="CH184" i="4"/>
  <c r="CH183" i="4"/>
  <c r="CH182" i="4"/>
  <c r="CH181" i="4"/>
  <c r="CH180" i="4"/>
  <c r="CH179" i="4"/>
  <c r="CH178" i="4"/>
  <c r="CH177" i="4"/>
  <c r="CH176" i="4"/>
  <c r="CH175" i="4"/>
  <c r="CH174" i="4"/>
  <c r="CH173" i="4"/>
  <c r="CH172" i="4"/>
  <c r="CH171" i="4"/>
  <c r="CH170" i="4"/>
  <c r="CH169" i="4"/>
  <c r="CH168" i="4"/>
  <c r="CH167" i="4"/>
  <c r="CH166" i="4"/>
  <c r="CH165" i="4"/>
  <c r="CH164" i="4"/>
  <c r="CH163" i="4"/>
  <c r="CH162" i="4"/>
  <c r="CH161" i="4"/>
  <c r="CH160" i="4"/>
  <c r="CH159" i="4"/>
  <c r="CH158" i="4"/>
  <c r="CH157" i="4"/>
  <c r="CH156" i="4"/>
  <c r="CH155" i="4"/>
  <c r="CH154" i="4"/>
  <c r="CH153" i="4"/>
  <c r="CH152" i="4"/>
  <c r="CH151" i="4"/>
  <c r="CH150" i="4"/>
  <c r="CH149" i="4"/>
  <c r="CH148" i="4"/>
  <c r="CH147" i="4"/>
  <c r="CH146" i="4"/>
  <c r="CH145" i="4"/>
  <c r="CH144" i="4"/>
  <c r="CH143" i="4"/>
  <c r="CH142" i="4"/>
  <c r="CH141" i="4"/>
  <c r="CH140" i="4"/>
  <c r="CH139" i="4"/>
  <c r="CH138" i="4"/>
  <c r="CH137" i="4"/>
  <c r="CH136" i="4"/>
  <c r="CH135" i="4"/>
  <c r="CH134" i="4"/>
  <c r="CH133" i="4"/>
  <c r="CH132" i="4"/>
  <c r="CH131" i="4"/>
  <c r="CH130" i="4"/>
  <c r="CH129" i="4"/>
  <c r="CH128" i="4"/>
  <c r="CH127" i="4"/>
  <c r="CH126" i="4"/>
  <c r="CH125" i="4"/>
  <c r="CH124" i="4"/>
  <c r="CH123" i="4"/>
  <c r="CH122" i="4"/>
  <c r="CH121" i="4"/>
  <c r="CH120" i="4"/>
  <c r="CH119" i="4"/>
  <c r="CH118" i="4"/>
  <c r="CH117" i="4"/>
  <c r="CH116" i="4"/>
  <c r="CH115" i="4"/>
  <c r="CH114" i="4"/>
  <c r="CH113" i="4"/>
  <c r="CH112" i="4"/>
  <c r="CH111" i="4"/>
  <c r="CH110" i="4"/>
  <c r="CH109" i="4"/>
  <c r="CH108" i="4"/>
  <c r="CH107" i="4"/>
  <c r="CH106" i="4"/>
  <c r="CH105" i="4"/>
  <c r="CH104" i="4"/>
  <c r="CH103" i="4"/>
  <c r="CH102" i="4"/>
  <c r="CH101" i="4"/>
  <c r="CH100" i="4"/>
  <c r="CH99" i="4"/>
  <c r="CH98" i="4"/>
  <c r="CH97" i="4"/>
  <c r="CH96" i="4"/>
  <c r="CH95" i="4"/>
  <c r="CH94" i="4"/>
  <c r="CH93" i="4"/>
  <c r="CH92" i="4"/>
  <c r="CH91" i="4"/>
  <c r="CH90" i="4"/>
  <c r="CH89" i="4"/>
  <c r="CH88" i="4"/>
  <c r="CH87" i="4"/>
  <c r="CH86" i="4"/>
  <c r="CH85" i="4"/>
  <c r="CH84" i="4"/>
  <c r="CH83" i="4"/>
  <c r="CH82" i="4"/>
  <c r="CH81" i="4"/>
  <c r="CH80" i="4"/>
  <c r="CH79" i="4"/>
  <c r="CH78" i="4"/>
  <c r="CH77" i="4"/>
  <c r="CH76" i="4"/>
  <c r="CH75" i="4"/>
  <c r="CH74" i="4"/>
  <c r="CH73" i="4"/>
  <c r="CH72" i="4"/>
  <c r="CH71" i="4"/>
  <c r="CH70" i="4"/>
  <c r="CH69" i="4"/>
  <c r="CH68" i="4"/>
  <c r="CH67" i="4"/>
  <c r="CH66" i="4"/>
  <c r="CH65" i="4"/>
  <c r="CH64" i="4"/>
  <c r="CH63" i="4"/>
  <c r="CH62" i="4"/>
  <c r="CH61" i="4"/>
  <c r="CH60" i="4"/>
  <c r="CH59" i="4"/>
  <c r="CH58" i="4"/>
  <c r="CH57" i="4"/>
  <c r="CH56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H32" i="4"/>
  <c r="CH31" i="4"/>
  <c r="CH30" i="4"/>
  <c r="CH29" i="4"/>
  <c r="CH28" i="4"/>
  <c r="CH27" i="4"/>
  <c r="CH26" i="4"/>
  <c r="CH25" i="4"/>
  <c r="CH24" i="4"/>
  <c r="CH23" i="4"/>
  <c r="CH22" i="4"/>
  <c r="CH21" i="4"/>
  <c r="CH20" i="4"/>
  <c r="CH19" i="4"/>
  <c r="CH18" i="4"/>
  <c r="CH17" i="4"/>
  <c r="CH16" i="4"/>
  <c r="CH15" i="4"/>
  <c r="CH14" i="4"/>
  <c r="CH13" i="4"/>
  <c r="CH12" i="4"/>
  <c r="CH11" i="4"/>
  <c r="CH10" i="4"/>
  <c r="CH9" i="4"/>
  <c r="CH8" i="4"/>
  <c r="CH7" i="4"/>
  <c r="CH6" i="4"/>
  <c r="CA201" i="4"/>
  <c r="CA200" i="4"/>
  <c r="CA199" i="4"/>
  <c r="CA198" i="4"/>
  <c r="CA197" i="4"/>
  <c r="CA196" i="4"/>
  <c r="CA195" i="4"/>
  <c r="CA194" i="4"/>
  <c r="CA193" i="4"/>
  <c r="CA192" i="4"/>
  <c r="CA191" i="4"/>
  <c r="CA190" i="4"/>
  <c r="CA189" i="4"/>
  <c r="CA188" i="4"/>
  <c r="CA187" i="4"/>
  <c r="CA186" i="4"/>
  <c r="CA185" i="4"/>
  <c r="CA184" i="4"/>
  <c r="CA183" i="4"/>
  <c r="CA182" i="4"/>
  <c r="CA181" i="4"/>
  <c r="CA180" i="4"/>
  <c r="CA179" i="4"/>
  <c r="CA178" i="4"/>
  <c r="CA177" i="4"/>
  <c r="CA176" i="4"/>
  <c r="CA175" i="4"/>
  <c r="CA174" i="4"/>
  <c r="CA173" i="4"/>
  <c r="CA172" i="4"/>
  <c r="CA171" i="4"/>
  <c r="CA170" i="4"/>
  <c r="CA169" i="4"/>
  <c r="CA168" i="4"/>
  <c r="CA167" i="4"/>
  <c r="CA166" i="4"/>
  <c r="CA165" i="4"/>
  <c r="CA164" i="4"/>
  <c r="CA163" i="4"/>
  <c r="CA162" i="4"/>
  <c r="CA161" i="4"/>
  <c r="CA160" i="4"/>
  <c r="CA159" i="4"/>
  <c r="CA158" i="4"/>
  <c r="CA157" i="4"/>
  <c r="CA156" i="4"/>
  <c r="CA155" i="4"/>
  <c r="CA154" i="4"/>
  <c r="CA153" i="4"/>
  <c r="CA152" i="4"/>
  <c r="CA151" i="4"/>
  <c r="CA150" i="4"/>
  <c r="CA149" i="4"/>
  <c r="CA148" i="4"/>
  <c r="CA147" i="4"/>
  <c r="CA146" i="4"/>
  <c r="CA145" i="4"/>
  <c r="CA144" i="4"/>
  <c r="CA143" i="4"/>
  <c r="CA142" i="4"/>
  <c r="CA141" i="4"/>
  <c r="CA140" i="4"/>
  <c r="CA139" i="4"/>
  <c r="CA138" i="4"/>
  <c r="CA137" i="4"/>
  <c r="CA136" i="4"/>
  <c r="CA135" i="4"/>
  <c r="CA134" i="4"/>
  <c r="CA133" i="4"/>
  <c r="CA132" i="4"/>
  <c r="CA131" i="4"/>
  <c r="CA130" i="4"/>
  <c r="CA129" i="4"/>
  <c r="CA128" i="4"/>
  <c r="CA127" i="4"/>
  <c r="CA126" i="4"/>
  <c r="CA125" i="4"/>
  <c r="CA124" i="4"/>
  <c r="CA123" i="4"/>
  <c r="CA122" i="4"/>
  <c r="CA121" i="4"/>
  <c r="CA120" i="4"/>
  <c r="CA119" i="4"/>
  <c r="CA118" i="4"/>
  <c r="CA117" i="4"/>
  <c r="CA116" i="4"/>
  <c r="CA115" i="4"/>
  <c r="CA114" i="4"/>
  <c r="CA113" i="4"/>
  <c r="CA112" i="4"/>
  <c r="CA111" i="4"/>
  <c r="CA110" i="4"/>
  <c r="CA109" i="4"/>
  <c r="CA108" i="4"/>
  <c r="CA107" i="4"/>
  <c r="CA106" i="4"/>
  <c r="CA105" i="4"/>
  <c r="CA104" i="4"/>
  <c r="CA103" i="4"/>
  <c r="CA102" i="4"/>
  <c r="CA101" i="4"/>
  <c r="CA100" i="4"/>
  <c r="CA99" i="4"/>
  <c r="CA98" i="4"/>
  <c r="CA97" i="4"/>
  <c r="CA96" i="4"/>
  <c r="CA95" i="4"/>
  <c r="CA94" i="4"/>
  <c r="CA93" i="4"/>
  <c r="CA92" i="4"/>
  <c r="CA91" i="4"/>
  <c r="CA90" i="4"/>
  <c r="CA89" i="4"/>
  <c r="CA88" i="4"/>
  <c r="CA87" i="4"/>
  <c r="CA86" i="4"/>
  <c r="CA85" i="4"/>
  <c r="CA84" i="4"/>
  <c r="CA83" i="4"/>
  <c r="CA82" i="4"/>
  <c r="CA81" i="4"/>
  <c r="CA80" i="4"/>
  <c r="CA79" i="4"/>
  <c r="CA78" i="4"/>
  <c r="CA77" i="4"/>
  <c r="CA76" i="4"/>
  <c r="CA75" i="4"/>
  <c r="CA74" i="4"/>
  <c r="CA73" i="4"/>
  <c r="CA72" i="4"/>
  <c r="CA71" i="4"/>
  <c r="CA70" i="4"/>
  <c r="CA69" i="4"/>
  <c r="CA68" i="4"/>
  <c r="CA67" i="4"/>
  <c r="CA66" i="4"/>
  <c r="CA65" i="4"/>
  <c r="CA64" i="4"/>
  <c r="CA63" i="4"/>
  <c r="CA62" i="4"/>
  <c r="CA61" i="4"/>
  <c r="CA60" i="4"/>
  <c r="CA59" i="4"/>
  <c r="CA58" i="4"/>
  <c r="CA57" i="4"/>
  <c r="CA56" i="4"/>
  <c r="CA55" i="4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CA32" i="4"/>
  <c r="CA31" i="4"/>
  <c r="CA30" i="4"/>
  <c r="CA29" i="4"/>
  <c r="CA28" i="4"/>
  <c r="CA27" i="4"/>
  <c r="CA26" i="4"/>
  <c r="CA25" i="4"/>
  <c r="CA24" i="4"/>
  <c r="CA23" i="4"/>
  <c r="CA22" i="4"/>
  <c r="CA21" i="4"/>
  <c r="CA20" i="4"/>
  <c r="CA19" i="4"/>
  <c r="CA18" i="4"/>
  <c r="CA17" i="4"/>
  <c r="CA16" i="4"/>
  <c r="CA15" i="4"/>
  <c r="CA14" i="4"/>
  <c r="CA13" i="4"/>
  <c r="CA12" i="4"/>
  <c r="CA11" i="4"/>
  <c r="CA10" i="4"/>
  <c r="CA9" i="4"/>
  <c r="CA8" i="4"/>
  <c r="CA7" i="4"/>
  <c r="CA6" i="4"/>
  <c r="BT201" i="4"/>
  <c r="BT200" i="4"/>
  <c r="BT199" i="4"/>
  <c r="BT198" i="4"/>
  <c r="BT197" i="4"/>
  <c r="BT196" i="4"/>
  <c r="BT195" i="4"/>
  <c r="BT194" i="4"/>
  <c r="BT193" i="4"/>
  <c r="BT192" i="4"/>
  <c r="BT191" i="4"/>
  <c r="BT190" i="4"/>
  <c r="BT189" i="4"/>
  <c r="BT188" i="4"/>
  <c r="BT187" i="4"/>
  <c r="BT186" i="4"/>
  <c r="BT185" i="4"/>
  <c r="BT184" i="4"/>
  <c r="BT183" i="4"/>
  <c r="BT182" i="4"/>
  <c r="BT181" i="4"/>
  <c r="BT180" i="4"/>
  <c r="BT179" i="4"/>
  <c r="BT178" i="4"/>
  <c r="BT177" i="4"/>
  <c r="BT176" i="4"/>
  <c r="BT175" i="4"/>
  <c r="BT174" i="4"/>
  <c r="BT173" i="4"/>
  <c r="BT172" i="4"/>
  <c r="BT171" i="4"/>
  <c r="BT170" i="4"/>
  <c r="BT169" i="4"/>
  <c r="BT168" i="4"/>
  <c r="BT167" i="4"/>
  <c r="BT166" i="4"/>
  <c r="BT165" i="4"/>
  <c r="BT164" i="4"/>
  <c r="BT163" i="4"/>
  <c r="BT162" i="4"/>
  <c r="BT161" i="4"/>
  <c r="BT160" i="4"/>
  <c r="BT159" i="4"/>
  <c r="BT158" i="4"/>
  <c r="BT157" i="4"/>
  <c r="BT156" i="4"/>
  <c r="BT155" i="4"/>
  <c r="BT154" i="4"/>
  <c r="BT153" i="4"/>
  <c r="BT152" i="4"/>
  <c r="BT151" i="4"/>
  <c r="BT150" i="4"/>
  <c r="BT149" i="4"/>
  <c r="BT148" i="4"/>
  <c r="BT147" i="4"/>
  <c r="BT146" i="4"/>
  <c r="BT145" i="4"/>
  <c r="BT144" i="4"/>
  <c r="BT143" i="4"/>
  <c r="BT142" i="4"/>
  <c r="BT141" i="4"/>
  <c r="BT140" i="4"/>
  <c r="BT139" i="4"/>
  <c r="BT138" i="4"/>
  <c r="BT137" i="4"/>
  <c r="BT136" i="4"/>
  <c r="BT135" i="4"/>
  <c r="BT134" i="4"/>
  <c r="BT133" i="4"/>
  <c r="BT132" i="4"/>
  <c r="BT131" i="4"/>
  <c r="BT130" i="4"/>
  <c r="BT129" i="4"/>
  <c r="BT128" i="4"/>
  <c r="BT127" i="4"/>
  <c r="BT126" i="4"/>
  <c r="BT125" i="4"/>
  <c r="BT124" i="4"/>
  <c r="BT123" i="4"/>
  <c r="BT122" i="4"/>
  <c r="BT121" i="4"/>
  <c r="BT120" i="4"/>
  <c r="BT119" i="4"/>
  <c r="BT118" i="4"/>
  <c r="BT117" i="4"/>
  <c r="BT116" i="4"/>
  <c r="BT115" i="4"/>
  <c r="BT114" i="4"/>
  <c r="BT113" i="4"/>
  <c r="BT112" i="4"/>
  <c r="BT111" i="4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M201" i="4"/>
  <c r="BM200" i="4"/>
  <c r="BM199" i="4"/>
  <c r="BM198" i="4"/>
  <c r="BM197" i="4"/>
  <c r="BM196" i="4"/>
  <c r="BM195" i="4"/>
  <c r="BM194" i="4"/>
  <c r="BM193" i="4"/>
  <c r="BM192" i="4"/>
  <c r="BM191" i="4"/>
  <c r="BM190" i="4"/>
  <c r="BM189" i="4"/>
  <c r="BM188" i="4"/>
  <c r="BM187" i="4"/>
  <c r="BM186" i="4"/>
  <c r="BM185" i="4"/>
  <c r="BM184" i="4"/>
  <c r="BM183" i="4"/>
  <c r="BM182" i="4"/>
  <c r="BM181" i="4"/>
  <c r="BM180" i="4"/>
  <c r="BM179" i="4"/>
  <c r="BM178" i="4"/>
  <c r="BM177" i="4"/>
  <c r="BM176" i="4"/>
  <c r="BM175" i="4"/>
  <c r="BM174" i="4"/>
  <c r="BM173" i="4"/>
  <c r="BM172" i="4"/>
  <c r="BM171" i="4"/>
  <c r="BM170" i="4"/>
  <c r="BM169" i="4"/>
  <c r="BM168" i="4"/>
  <c r="BM167" i="4"/>
  <c r="BM166" i="4"/>
  <c r="BM165" i="4"/>
  <c r="BM164" i="4"/>
  <c r="BM163" i="4"/>
  <c r="BM162" i="4"/>
  <c r="BM161" i="4"/>
  <c r="BM160" i="4"/>
  <c r="BM159" i="4"/>
  <c r="BM158" i="4"/>
  <c r="BM157" i="4"/>
  <c r="BM156" i="4"/>
  <c r="BM155" i="4"/>
  <c r="BM154" i="4"/>
  <c r="BM153" i="4"/>
  <c r="BM152" i="4"/>
  <c r="BM151" i="4"/>
  <c r="BM150" i="4"/>
  <c r="BM149" i="4"/>
  <c r="BM148" i="4"/>
  <c r="BM147" i="4"/>
  <c r="BM146" i="4"/>
  <c r="BM145" i="4"/>
  <c r="BM144" i="4"/>
  <c r="BM143" i="4"/>
  <c r="BM142" i="4"/>
  <c r="BM141" i="4"/>
  <c r="BM140" i="4"/>
  <c r="BM139" i="4"/>
  <c r="BM138" i="4"/>
  <c r="BM137" i="4"/>
  <c r="BM136" i="4"/>
  <c r="BM135" i="4"/>
  <c r="BM134" i="4"/>
  <c r="BM133" i="4"/>
  <c r="BM132" i="4"/>
  <c r="BM131" i="4"/>
  <c r="BM130" i="4"/>
  <c r="BM129" i="4"/>
  <c r="BM128" i="4"/>
  <c r="BM127" i="4"/>
  <c r="BM126" i="4"/>
  <c r="BM125" i="4"/>
  <c r="BM124" i="4"/>
  <c r="BM123" i="4"/>
  <c r="BM122" i="4"/>
  <c r="BM121" i="4"/>
  <c r="BM120" i="4"/>
  <c r="BM119" i="4"/>
  <c r="BM118" i="4"/>
  <c r="BM117" i="4"/>
  <c r="BM116" i="4"/>
  <c r="BM115" i="4"/>
  <c r="BM114" i="4"/>
  <c r="BM113" i="4"/>
  <c r="BM112" i="4"/>
  <c r="BM111" i="4"/>
  <c r="BM110" i="4"/>
  <c r="BM109" i="4"/>
  <c r="BM108" i="4"/>
  <c r="BM107" i="4"/>
  <c r="BM106" i="4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91" i="4"/>
  <c r="BM90" i="4"/>
  <c r="BM89" i="4"/>
  <c r="BM88" i="4"/>
  <c r="BM87" i="4"/>
  <c r="BM86" i="4"/>
  <c r="BM85" i="4"/>
  <c r="BM84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68" i="4"/>
  <c r="BM67" i="4"/>
  <c r="BM66" i="4"/>
  <c r="BM65" i="4"/>
  <c r="BM64" i="4"/>
  <c r="BM63" i="4"/>
  <c r="BM62" i="4"/>
  <c r="BM61" i="4"/>
  <c r="BM60" i="4"/>
  <c r="BM59" i="4"/>
  <c r="BM58" i="4"/>
  <c r="BM57" i="4"/>
  <c r="BM5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F201" i="4"/>
  <c r="BF200" i="4"/>
  <c r="BF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AY201" i="4"/>
  <c r="AY200" i="4"/>
  <c r="AY199" i="4"/>
  <c r="AY198" i="4"/>
  <c r="AY197" i="4"/>
  <c r="AY196" i="4"/>
  <c r="AY195" i="4"/>
  <c r="AY194" i="4"/>
  <c r="AY193" i="4"/>
  <c r="AY192" i="4"/>
  <c r="AY191" i="4"/>
  <c r="AY190" i="4"/>
  <c r="AY189" i="4"/>
  <c r="AY188" i="4"/>
  <c r="AY187" i="4"/>
  <c r="AY186" i="4"/>
  <c r="AY185" i="4"/>
  <c r="AY184" i="4"/>
  <c r="AY183" i="4"/>
  <c r="AY182" i="4"/>
  <c r="AY181" i="4"/>
  <c r="AY180" i="4"/>
  <c r="AY179" i="4"/>
  <c r="AY178" i="4"/>
  <c r="AY177" i="4"/>
  <c r="AY176" i="4"/>
  <c r="AY175" i="4"/>
  <c r="AY174" i="4"/>
  <c r="AY173" i="4"/>
  <c r="AY172" i="4"/>
  <c r="AY171" i="4"/>
  <c r="AY170" i="4"/>
  <c r="AY169" i="4"/>
  <c r="AY168" i="4"/>
  <c r="AY167" i="4"/>
  <c r="AY166" i="4"/>
  <c r="AY165" i="4"/>
  <c r="AY164" i="4"/>
  <c r="AY163" i="4"/>
  <c r="AY162" i="4"/>
  <c r="AY161" i="4"/>
  <c r="AY160" i="4"/>
  <c r="AY159" i="4"/>
  <c r="AY158" i="4"/>
  <c r="AY157" i="4"/>
  <c r="AY156" i="4"/>
  <c r="AY155" i="4"/>
  <c r="AY154" i="4"/>
  <c r="AY153" i="4"/>
  <c r="AY152" i="4"/>
  <c r="AY151" i="4"/>
  <c r="AY150" i="4"/>
  <c r="AY149" i="4"/>
  <c r="AY148" i="4"/>
  <c r="AY147" i="4"/>
  <c r="AY146" i="4"/>
  <c r="AY145" i="4"/>
  <c r="AY144" i="4"/>
  <c r="AY143" i="4"/>
  <c r="AY142" i="4"/>
  <c r="AY141" i="4"/>
  <c r="AY140" i="4"/>
  <c r="AY139" i="4"/>
  <c r="AY138" i="4"/>
  <c r="AY137" i="4"/>
  <c r="AY136" i="4"/>
  <c r="AY135" i="4"/>
  <c r="AY134" i="4"/>
  <c r="AY133" i="4"/>
  <c r="AY132" i="4"/>
  <c r="AY131" i="4"/>
  <c r="AY130" i="4"/>
  <c r="AY129" i="4"/>
  <c r="AY128" i="4"/>
  <c r="AY127" i="4"/>
  <c r="AY126" i="4"/>
  <c r="AY125" i="4"/>
  <c r="AY124" i="4"/>
  <c r="AY123" i="4"/>
  <c r="AY122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7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70" i="4"/>
  <c r="AY69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R201" i="4"/>
  <c r="AR200" i="4"/>
  <c r="AR199" i="4"/>
  <c r="AR198" i="4"/>
  <c r="AR197" i="4"/>
  <c r="AR196" i="4"/>
  <c r="AR195" i="4"/>
  <c r="AR194" i="4"/>
  <c r="AR193" i="4"/>
  <c r="AR192" i="4"/>
  <c r="AR191" i="4"/>
  <c r="AR190" i="4"/>
  <c r="AR189" i="4"/>
  <c r="AR188" i="4"/>
  <c r="AR187" i="4"/>
  <c r="AR186" i="4"/>
  <c r="AR185" i="4"/>
  <c r="AR184" i="4"/>
  <c r="AR183" i="4"/>
  <c r="AR182" i="4"/>
  <c r="AR181" i="4"/>
  <c r="AR180" i="4"/>
  <c r="AR179" i="4"/>
  <c r="AR178" i="4"/>
  <c r="AR177" i="4"/>
  <c r="AR176" i="4"/>
  <c r="AR175" i="4"/>
  <c r="AR174" i="4"/>
  <c r="AR173" i="4"/>
  <c r="AR172" i="4"/>
  <c r="AR171" i="4"/>
  <c r="AR170" i="4"/>
  <c r="AR169" i="4"/>
  <c r="AR168" i="4"/>
  <c r="AR167" i="4"/>
  <c r="AR166" i="4"/>
  <c r="AR165" i="4"/>
  <c r="AR164" i="4"/>
  <c r="AR163" i="4"/>
  <c r="AR162" i="4"/>
  <c r="AR161" i="4"/>
  <c r="AR160" i="4"/>
  <c r="AR159" i="4"/>
  <c r="AR158" i="4"/>
  <c r="AR157" i="4"/>
  <c r="AR156" i="4"/>
  <c r="AR155" i="4"/>
  <c r="AR154" i="4"/>
  <c r="AR153" i="4"/>
  <c r="AR152" i="4"/>
  <c r="AR151" i="4"/>
  <c r="AR150" i="4"/>
  <c r="AR149" i="4"/>
  <c r="AR148" i="4"/>
  <c r="AR147" i="4"/>
  <c r="AR146" i="4"/>
  <c r="AR145" i="4"/>
  <c r="AR144" i="4"/>
  <c r="AR143" i="4"/>
  <c r="AR142" i="4"/>
  <c r="AR141" i="4"/>
  <c r="AR140" i="4"/>
  <c r="AR139" i="4"/>
  <c r="AR138" i="4"/>
  <c r="AR137" i="4"/>
  <c r="AR136" i="4"/>
  <c r="AR135" i="4"/>
  <c r="AR134" i="4"/>
  <c r="AR133" i="4"/>
  <c r="AR132" i="4"/>
  <c r="AR131" i="4"/>
  <c r="AR130" i="4"/>
  <c r="AR129" i="4"/>
  <c r="AR128" i="4"/>
  <c r="AR127" i="4"/>
  <c r="AR126" i="4"/>
  <c r="AR125" i="4"/>
  <c r="AR124" i="4"/>
  <c r="AR123" i="4"/>
  <c r="AR122" i="4"/>
  <c r="AR121" i="4"/>
  <c r="AR120" i="4"/>
  <c r="AR119" i="4"/>
  <c r="AR118" i="4"/>
  <c r="AR117" i="4"/>
  <c r="AR116" i="4"/>
  <c r="AR115" i="4"/>
  <c r="AR114" i="4"/>
  <c r="AR113" i="4"/>
  <c r="AR112" i="4"/>
  <c r="AR111" i="4"/>
  <c r="AR110" i="4"/>
  <c r="AR109" i="4"/>
  <c r="AR108" i="4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4" i="4"/>
  <c r="AR93" i="4"/>
  <c r="AR92" i="4"/>
  <c r="AR91" i="4"/>
  <c r="AR90" i="4"/>
  <c r="AR89" i="4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71" i="4"/>
  <c r="AK170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JQ3" i="4"/>
  <c r="JJ3" i="4"/>
  <c r="JC3" i="4"/>
  <c r="IV3" i="4"/>
  <c r="IO3" i="4"/>
  <c r="IH3" i="4"/>
  <c r="IA3" i="4"/>
  <c r="HT3" i="4"/>
  <c r="HM3" i="4"/>
  <c r="HF3" i="4"/>
  <c r="GY3" i="4"/>
  <c r="GR3" i="4"/>
  <c r="GK3" i="4"/>
  <c r="GD3" i="4"/>
  <c r="FW3" i="4"/>
  <c r="FP3" i="4"/>
  <c r="FI3" i="4"/>
  <c r="FB3" i="4"/>
  <c r="EU3" i="4"/>
  <c r="EN3" i="4"/>
  <c r="EF3" i="4"/>
  <c r="DY3" i="4"/>
  <c r="DR3" i="4"/>
  <c r="DK3" i="4"/>
  <c r="DD3" i="4"/>
  <c r="CW3" i="4"/>
  <c r="CP3" i="4"/>
  <c r="CI3" i="4"/>
  <c r="CB3" i="4"/>
  <c r="BU3" i="4"/>
  <c r="BN3" i="4"/>
  <c r="BG3" i="4"/>
  <c r="AZ3" i="4"/>
  <c r="AS3" i="4"/>
  <c r="AL3" i="4"/>
  <c r="AE3" i="4"/>
  <c r="X3" i="4"/>
  <c r="Q3" i="4"/>
  <c r="J3" i="4"/>
  <c r="AD201" i="4"/>
  <c r="AD200" i="4"/>
  <c r="AD199" i="4"/>
  <c r="AD198" i="4"/>
  <c r="AD197" i="4"/>
  <c r="AD196" i="4"/>
  <c r="AD195" i="4"/>
  <c r="AD194" i="4"/>
  <c r="AD193" i="4"/>
  <c r="AD192" i="4"/>
  <c r="AD191" i="4"/>
  <c r="AD190" i="4"/>
  <c r="AD189" i="4"/>
  <c r="AD188" i="4"/>
  <c r="AD187" i="4"/>
  <c r="AD186" i="4"/>
  <c r="AD185" i="4"/>
  <c r="AD184" i="4"/>
  <c r="AD183" i="4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C3" i="4"/>
  <c r="N3" i="4"/>
  <c r="U3" i="4" s="1"/>
  <c r="AB3" i="4" s="1"/>
  <c r="AI3" i="4" s="1"/>
  <c r="AP3" i="4" s="1"/>
  <c r="AW3" i="4" s="1"/>
  <c r="BD3" i="4" s="1"/>
  <c r="BK3" i="4" s="1"/>
  <c r="BR3" i="4" s="1"/>
  <c r="BY3" i="4" s="1"/>
  <c r="CF3" i="4" s="1"/>
  <c r="CM3" i="4" s="1"/>
  <c r="CT3" i="4" s="1"/>
  <c r="DA3" i="4" s="1"/>
  <c r="DH3" i="4" s="1"/>
  <c r="DO3" i="4" s="1"/>
  <c r="DV3" i="4" s="1"/>
  <c r="EC3" i="4" s="1"/>
  <c r="EJ3" i="4" s="1"/>
  <c r="ER3" i="4" s="1"/>
  <c r="EY3" i="4" s="1"/>
  <c r="FF3" i="4" s="1"/>
  <c r="FM3" i="4" s="1"/>
  <c r="FT3" i="4" s="1"/>
  <c r="GA3" i="4" s="1"/>
  <c r="GH3" i="4" s="1"/>
  <c r="GO3" i="4" s="1"/>
  <c r="GV3" i="4" s="1"/>
  <c r="HC3" i="4" s="1"/>
  <c r="HJ3" i="4" s="1"/>
  <c r="HQ3" i="4" s="1"/>
  <c r="HX3" i="4" s="1"/>
  <c r="IE3" i="4" s="1"/>
  <c r="IL3" i="4" s="1"/>
  <c r="IS3" i="4" s="1"/>
  <c r="IZ3" i="4" s="1"/>
  <c r="JG3" i="4" s="1"/>
  <c r="JN3" i="4" s="1"/>
  <c r="JU3" i="4" s="1"/>
  <c r="JX16" i="4" l="1"/>
  <c r="JX24" i="4"/>
  <c r="JZ21" i="3"/>
  <c r="B22" i="3"/>
  <c r="JX17" i="4"/>
  <c r="JX25" i="4"/>
  <c r="JX18" i="4"/>
  <c r="JX19" i="4"/>
  <c r="JX27" i="4"/>
  <c r="JX28" i="4"/>
  <c r="JX21" i="4"/>
  <c r="JX13" i="4"/>
  <c r="JX14" i="4"/>
  <c r="JX22" i="4"/>
  <c r="JX15" i="4"/>
  <c r="JX23" i="4"/>
  <c r="JX12" i="4"/>
  <c r="JX26" i="4"/>
  <c r="JX20" i="4"/>
  <c r="FP2" i="4"/>
  <c r="FW2" i="4"/>
  <c r="GD2" i="4"/>
  <c r="HF2" i="4"/>
  <c r="IV2" i="4"/>
  <c r="EF2" i="4"/>
  <c r="FI2" i="4"/>
  <c r="GY2" i="4"/>
  <c r="HM2" i="4"/>
  <c r="EN2" i="4"/>
  <c r="FB2" i="4"/>
  <c r="GR2" i="4"/>
  <c r="DY2" i="4"/>
  <c r="HT2" i="4"/>
  <c r="JC2" i="4"/>
  <c r="JJ2" i="4"/>
  <c r="JQ2" i="4"/>
  <c r="EU2" i="4"/>
  <c r="IO2" i="4"/>
  <c r="IA2" i="4"/>
  <c r="BN2" i="4"/>
  <c r="BG2" i="4"/>
  <c r="BU2" i="4"/>
  <c r="AL2" i="4"/>
  <c r="AZ2" i="4"/>
  <c r="GK2" i="4"/>
  <c r="IH2" i="4"/>
  <c r="DK2" i="4"/>
  <c r="AS2" i="4"/>
  <c r="J2" i="4"/>
  <c r="Q2" i="4"/>
  <c r="X2" i="4"/>
  <c r="AE2" i="4"/>
  <c r="CB2" i="4"/>
  <c r="CI2" i="4"/>
  <c r="CP2" i="4"/>
  <c r="CW2" i="4"/>
  <c r="DD2" i="4"/>
  <c r="DR2" i="4"/>
  <c r="C2" i="4"/>
  <c r="H8" i="5"/>
  <c r="I8" i="5" s="1"/>
  <c r="K8" i="5" s="1"/>
  <c r="L8" i="5" s="1"/>
  <c r="H7" i="5"/>
  <c r="I7" i="5" s="1"/>
  <c r="K7" i="5" s="1"/>
  <c r="L7" i="5" s="1"/>
  <c r="H6" i="5"/>
  <c r="I6" i="5" s="1"/>
  <c r="K6" i="5" s="1"/>
  <c r="L6" i="5" s="1"/>
  <c r="H5" i="5"/>
  <c r="I5" i="5" s="1"/>
  <c r="K5" i="5" s="1"/>
  <c r="L5" i="5" s="1"/>
  <c r="JX10" i="4"/>
  <c r="JX7" i="4"/>
  <c r="JX9" i="4"/>
  <c r="JX6" i="4"/>
  <c r="JX11" i="4"/>
  <c r="JX8" i="4"/>
  <c r="O5" i="5" l="1"/>
  <c r="B23" i="3"/>
  <c r="JZ22" i="3"/>
  <c r="G19" i="6"/>
  <c r="K19" i="6"/>
  <c r="O19" i="6"/>
  <c r="Q43" i="6"/>
  <c r="P43" i="6"/>
  <c r="O43" i="6"/>
  <c r="N43" i="6"/>
  <c r="M43" i="6"/>
  <c r="L43" i="6"/>
  <c r="K43" i="6"/>
  <c r="J43" i="6"/>
  <c r="I43" i="6"/>
  <c r="H43" i="6"/>
  <c r="G43" i="6"/>
  <c r="F43" i="6"/>
  <c r="Q42" i="6"/>
  <c r="P42" i="6"/>
  <c r="O42" i="6"/>
  <c r="N42" i="6"/>
  <c r="M42" i="6"/>
  <c r="L42" i="6"/>
  <c r="K42" i="6"/>
  <c r="J42" i="6"/>
  <c r="G42" i="6"/>
  <c r="F42" i="6"/>
  <c r="Q41" i="6"/>
  <c r="O41" i="6"/>
  <c r="N41" i="6"/>
  <c r="M41" i="6"/>
  <c r="L41" i="6"/>
  <c r="K41" i="6"/>
  <c r="J41" i="6"/>
  <c r="G41" i="6"/>
  <c r="F41" i="6"/>
  <c r="Q40" i="6"/>
  <c r="P40" i="6"/>
  <c r="O40" i="6"/>
  <c r="N40" i="6"/>
  <c r="M40" i="6"/>
  <c r="L40" i="6"/>
  <c r="K40" i="6"/>
  <c r="J40" i="6"/>
  <c r="G40" i="6"/>
  <c r="F40" i="6"/>
  <c r="Q39" i="6"/>
  <c r="O39" i="6"/>
  <c r="N39" i="6"/>
  <c r="M39" i="6"/>
  <c r="L39" i="6"/>
  <c r="K39" i="6"/>
  <c r="J39" i="6"/>
  <c r="G39" i="6"/>
  <c r="F39" i="6"/>
  <c r="Q38" i="6"/>
  <c r="P38" i="6"/>
  <c r="O38" i="6"/>
  <c r="N38" i="6"/>
  <c r="M38" i="6"/>
  <c r="L38" i="6"/>
  <c r="K38" i="6"/>
  <c r="J38" i="6"/>
  <c r="G38" i="6"/>
  <c r="F38" i="6"/>
  <c r="Q37" i="6"/>
  <c r="P37" i="6"/>
  <c r="O37" i="6"/>
  <c r="N37" i="6"/>
  <c r="M37" i="6"/>
  <c r="L37" i="6"/>
  <c r="K37" i="6"/>
  <c r="J37" i="6"/>
  <c r="G37" i="6"/>
  <c r="F37" i="6"/>
  <c r="Q36" i="6"/>
  <c r="P36" i="6"/>
  <c r="O36" i="6"/>
  <c r="N36" i="6"/>
  <c r="M36" i="6"/>
  <c r="L36" i="6"/>
  <c r="K36" i="6"/>
  <c r="J36" i="6"/>
  <c r="G36" i="6"/>
  <c r="F36" i="6"/>
  <c r="Q35" i="6"/>
  <c r="P35" i="6"/>
  <c r="O35" i="6"/>
  <c r="N35" i="6"/>
  <c r="M35" i="6"/>
  <c r="L35" i="6"/>
  <c r="K35" i="6"/>
  <c r="J35" i="6"/>
  <c r="I35" i="6"/>
  <c r="H35" i="6"/>
  <c r="G35" i="6"/>
  <c r="F35" i="6"/>
  <c r="Q34" i="6"/>
  <c r="P34" i="6"/>
  <c r="O34" i="6"/>
  <c r="N34" i="6"/>
  <c r="M34" i="6"/>
  <c r="L34" i="6"/>
  <c r="K34" i="6"/>
  <c r="J34" i="6"/>
  <c r="I34" i="6"/>
  <c r="H34" i="6"/>
  <c r="G34" i="6"/>
  <c r="F34" i="6"/>
  <c r="Q33" i="6"/>
  <c r="P33" i="6"/>
  <c r="O33" i="6"/>
  <c r="N33" i="6"/>
  <c r="M33" i="6"/>
  <c r="L33" i="6"/>
  <c r="K33" i="6"/>
  <c r="J33" i="6"/>
  <c r="I33" i="6"/>
  <c r="H33" i="6"/>
  <c r="G33" i="6"/>
  <c r="F33" i="6"/>
  <c r="Q32" i="6"/>
  <c r="P32" i="6"/>
  <c r="O32" i="6"/>
  <c r="N32" i="6"/>
  <c r="M32" i="6"/>
  <c r="L32" i="6"/>
  <c r="K32" i="6"/>
  <c r="J32" i="6"/>
  <c r="I32" i="6"/>
  <c r="H32" i="6"/>
  <c r="G32" i="6"/>
  <c r="F32" i="6"/>
  <c r="Q31" i="6"/>
  <c r="P31" i="6"/>
  <c r="O31" i="6"/>
  <c r="N31" i="6"/>
  <c r="M31" i="6"/>
  <c r="L31" i="6"/>
  <c r="K31" i="6"/>
  <c r="J31" i="6"/>
  <c r="I31" i="6"/>
  <c r="H31" i="6"/>
  <c r="G31" i="6"/>
  <c r="F31" i="6"/>
  <c r="Q30" i="6"/>
  <c r="P30" i="6"/>
  <c r="O30" i="6"/>
  <c r="N30" i="6"/>
  <c r="M30" i="6"/>
  <c r="L30" i="6"/>
  <c r="K30" i="6"/>
  <c r="J30" i="6"/>
  <c r="I30" i="6"/>
  <c r="H30" i="6"/>
  <c r="G30" i="6"/>
  <c r="F30" i="6"/>
  <c r="Q29" i="6"/>
  <c r="P29" i="6"/>
  <c r="O29" i="6"/>
  <c r="N29" i="6"/>
  <c r="M29" i="6"/>
  <c r="L29" i="6"/>
  <c r="K29" i="6"/>
  <c r="J29" i="6"/>
  <c r="I29" i="6"/>
  <c r="H29" i="6"/>
  <c r="G29" i="6"/>
  <c r="F29" i="6"/>
  <c r="Q28" i="6"/>
  <c r="P28" i="6"/>
  <c r="O28" i="6"/>
  <c r="N28" i="6"/>
  <c r="M28" i="6"/>
  <c r="L28" i="6"/>
  <c r="K28" i="6"/>
  <c r="J28" i="6"/>
  <c r="I28" i="6"/>
  <c r="H28" i="6"/>
  <c r="G28" i="6"/>
  <c r="F28" i="6"/>
  <c r="Q27" i="6"/>
  <c r="P27" i="6"/>
  <c r="O27" i="6"/>
  <c r="N27" i="6"/>
  <c r="M27" i="6"/>
  <c r="L27" i="6"/>
  <c r="K27" i="6"/>
  <c r="J27" i="6"/>
  <c r="I27" i="6"/>
  <c r="H27" i="6"/>
  <c r="G27" i="6"/>
  <c r="F27" i="6"/>
  <c r="Q26" i="6"/>
  <c r="P26" i="6"/>
  <c r="O26" i="6"/>
  <c r="N26" i="6"/>
  <c r="M26" i="6"/>
  <c r="L26" i="6"/>
  <c r="K26" i="6"/>
  <c r="J26" i="6"/>
  <c r="I26" i="6"/>
  <c r="H26" i="6"/>
  <c r="G26" i="6"/>
  <c r="F26" i="6"/>
  <c r="Q25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Q23" i="6"/>
  <c r="P23" i="6"/>
  <c r="O23" i="6"/>
  <c r="N23" i="6"/>
  <c r="M23" i="6"/>
  <c r="L23" i="6"/>
  <c r="K23" i="6"/>
  <c r="J23" i="6"/>
  <c r="I23" i="6"/>
  <c r="H23" i="6"/>
  <c r="G23" i="6"/>
  <c r="F23" i="6"/>
  <c r="Q22" i="6"/>
  <c r="P22" i="6"/>
  <c r="O22" i="6"/>
  <c r="N22" i="6"/>
  <c r="M22" i="6"/>
  <c r="L22" i="6"/>
  <c r="K22" i="6"/>
  <c r="J22" i="6"/>
  <c r="I22" i="6"/>
  <c r="H22" i="6"/>
  <c r="G22" i="6"/>
  <c r="F22" i="6"/>
  <c r="Q21" i="6"/>
  <c r="P21" i="6"/>
  <c r="O21" i="6"/>
  <c r="N21" i="6"/>
  <c r="M21" i="6"/>
  <c r="L21" i="6"/>
  <c r="K21" i="6"/>
  <c r="J21" i="6"/>
  <c r="I21" i="6"/>
  <c r="H21" i="6"/>
  <c r="G21" i="6"/>
  <c r="F21" i="6"/>
  <c r="Q20" i="6"/>
  <c r="P20" i="6"/>
  <c r="O20" i="6"/>
  <c r="N20" i="6"/>
  <c r="M20" i="6"/>
  <c r="L20" i="6"/>
  <c r="K20" i="6"/>
  <c r="J20" i="6"/>
  <c r="I20" i="6"/>
  <c r="H20" i="6"/>
  <c r="G20" i="6"/>
  <c r="F20" i="6"/>
  <c r="Q19" i="6"/>
  <c r="P19" i="6"/>
  <c r="N19" i="6"/>
  <c r="M19" i="6"/>
  <c r="L19" i="6"/>
  <c r="J19" i="6"/>
  <c r="I19" i="6"/>
  <c r="H19" i="6"/>
  <c r="F19" i="6"/>
  <c r="Q18" i="6"/>
  <c r="P18" i="6"/>
  <c r="O18" i="6"/>
  <c r="N18" i="6"/>
  <c r="M18" i="6"/>
  <c r="L18" i="6"/>
  <c r="K18" i="6"/>
  <c r="J18" i="6"/>
  <c r="I18" i="6"/>
  <c r="H18" i="6"/>
  <c r="G18" i="6"/>
  <c r="F18" i="6"/>
  <c r="Q17" i="6"/>
  <c r="P17" i="6"/>
  <c r="O17" i="6"/>
  <c r="N17" i="6"/>
  <c r="M17" i="6"/>
  <c r="L17" i="6"/>
  <c r="K17" i="6"/>
  <c r="J17" i="6"/>
  <c r="I17" i="6"/>
  <c r="H17" i="6"/>
  <c r="G17" i="6"/>
  <c r="F17" i="6"/>
  <c r="Q16" i="6"/>
  <c r="P16" i="6"/>
  <c r="O16" i="6"/>
  <c r="N16" i="6"/>
  <c r="M16" i="6"/>
  <c r="L16" i="6"/>
  <c r="K16" i="6"/>
  <c r="J16" i="6"/>
  <c r="I16" i="6"/>
  <c r="H16" i="6"/>
  <c r="G16" i="6"/>
  <c r="F16" i="6"/>
  <c r="Q15" i="6"/>
  <c r="P15" i="6"/>
  <c r="O15" i="6"/>
  <c r="N15" i="6"/>
  <c r="M15" i="6"/>
  <c r="L15" i="6"/>
  <c r="K15" i="6"/>
  <c r="J15" i="6"/>
  <c r="I15" i="6"/>
  <c r="H15" i="6"/>
  <c r="G15" i="6"/>
  <c r="F15" i="6"/>
  <c r="Q14" i="6"/>
  <c r="P14" i="6"/>
  <c r="O14" i="6"/>
  <c r="N14" i="6"/>
  <c r="M14" i="6"/>
  <c r="L14" i="6"/>
  <c r="K14" i="6"/>
  <c r="J14" i="6"/>
  <c r="I14" i="6"/>
  <c r="H14" i="6"/>
  <c r="G14" i="6"/>
  <c r="F14" i="6"/>
  <c r="Q13" i="6"/>
  <c r="P13" i="6"/>
  <c r="O13" i="6"/>
  <c r="N13" i="6"/>
  <c r="M13" i="6"/>
  <c r="L13" i="6"/>
  <c r="K13" i="6"/>
  <c r="J13" i="6"/>
  <c r="G13" i="6"/>
  <c r="F13" i="6"/>
  <c r="O12" i="6"/>
  <c r="N12" i="6"/>
  <c r="K12" i="6"/>
  <c r="J12" i="6"/>
  <c r="G12" i="6"/>
  <c r="F12" i="6"/>
  <c r="Q11" i="6"/>
  <c r="P11" i="6"/>
  <c r="O11" i="6"/>
  <c r="N11" i="6"/>
  <c r="M11" i="6"/>
  <c r="L11" i="6"/>
  <c r="K11" i="6"/>
  <c r="J11" i="6"/>
  <c r="G11" i="6"/>
  <c r="F11" i="6"/>
  <c r="Q10" i="6"/>
  <c r="P10" i="6"/>
  <c r="O10" i="6"/>
  <c r="N10" i="6"/>
  <c r="M10" i="6"/>
  <c r="L10" i="6"/>
  <c r="K10" i="6"/>
  <c r="J10" i="6"/>
  <c r="G10" i="6"/>
  <c r="F10" i="6"/>
  <c r="Q9" i="6"/>
  <c r="P9" i="6"/>
  <c r="O9" i="6"/>
  <c r="N9" i="6"/>
  <c r="M9" i="6"/>
  <c r="L9" i="6"/>
  <c r="K9" i="6"/>
  <c r="J9" i="6"/>
  <c r="I9" i="6"/>
  <c r="H9" i="6"/>
  <c r="G9" i="6"/>
  <c r="F9" i="6"/>
  <c r="Q8" i="6"/>
  <c r="P8" i="6"/>
  <c r="O8" i="6"/>
  <c r="N8" i="6"/>
  <c r="M8" i="6"/>
  <c r="L8" i="6"/>
  <c r="K8" i="6"/>
  <c r="J8" i="6"/>
  <c r="I8" i="6"/>
  <c r="H8" i="6"/>
  <c r="G8" i="6"/>
  <c r="F8" i="6"/>
  <c r="Q7" i="6"/>
  <c r="P7" i="6"/>
  <c r="O7" i="6"/>
  <c r="N7" i="6"/>
  <c r="M7" i="6"/>
  <c r="L7" i="6"/>
  <c r="K7" i="6"/>
  <c r="J7" i="6"/>
  <c r="I7" i="6"/>
  <c r="H7" i="6"/>
  <c r="G7" i="6"/>
  <c r="F7" i="6"/>
  <c r="Q6" i="6"/>
  <c r="P6" i="6"/>
  <c r="O6" i="6"/>
  <c r="N6" i="6"/>
  <c r="M6" i="6"/>
  <c r="L6" i="6"/>
  <c r="K6" i="6"/>
  <c r="J6" i="6"/>
  <c r="I6" i="6"/>
  <c r="H6" i="6"/>
  <c r="G6" i="6"/>
  <c r="F6" i="6"/>
  <c r="Q5" i="6"/>
  <c r="P5" i="6"/>
  <c r="O5" i="6"/>
  <c r="N5" i="6"/>
  <c r="M5" i="6"/>
  <c r="L5" i="6"/>
  <c r="K5" i="6"/>
  <c r="J5" i="6"/>
  <c r="I5" i="6"/>
  <c r="H5" i="6"/>
  <c r="G5" i="6"/>
  <c r="F5" i="6"/>
  <c r="Q4" i="6"/>
  <c r="P4" i="6"/>
  <c r="O4" i="6"/>
  <c r="N4" i="6"/>
  <c r="M4" i="6"/>
  <c r="L4" i="6"/>
  <c r="K4" i="6"/>
  <c r="J4" i="6"/>
  <c r="I4" i="6"/>
  <c r="H4" i="6"/>
  <c r="G4" i="6"/>
  <c r="F4" i="6"/>
  <c r="A42" i="6"/>
  <c r="B42" i="6"/>
  <c r="IC1" i="3" s="1"/>
  <c r="C42" i="6"/>
  <c r="D42" i="6"/>
  <c r="E42" i="6"/>
  <c r="A43" i="6"/>
  <c r="B43" i="6"/>
  <c r="IP1" i="3" s="1"/>
  <c r="JP4" i="4" s="1"/>
  <c r="C43" i="6"/>
  <c r="D43" i="6"/>
  <c r="E43" i="6"/>
  <c r="E41" i="6"/>
  <c r="D41" i="6"/>
  <c r="C41" i="6"/>
  <c r="B41" i="6"/>
  <c r="HP1" i="3" s="1"/>
  <c r="A41" i="6"/>
  <c r="AA2" i="2"/>
  <c r="AN2" i="2" s="1"/>
  <c r="BA2" i="2" s="1"/>
  <c r="BN2" i="2" s="1"/>
  <c r="CA2" i="2" s="1"/>
  <c r="CN2" i="2" s="1"/>
  <c r="DA2" i="2" s="1"/>
  <c r="DN2" i="2" s="1"/>
  <c r="EA2" i="2" s="1"/>
  <c r="EN2" i="2" s="1"/>
  <c r="FA2" i="2" s="1"/>
  <c r="FN2" i="2" s="1"/>
  <c r="GA2" i="2" s="1"/>
  <c r="GN2" i="2" s="1"/>
  <c r="HA2" i="2" s="1"/>
  <c r="HN2" i="2" s="1"/>
  <c r="IA2" i="2" s="1"/>
  <c r="IN2" i="2" s="1"/>
  <c r="JA2" i="2" s="1"/>
  <c r="N2" i="3" s="1"/>
  <c r="AA2" i="3" s="1"/>
  <c r="AN2" i="3" s="1"/>
  <c r="BA2" i="3" s="1"/>
  <c r="BN2" i="3" s="1"/>
  <c r="CA2" i="3" s="1"/>
  <c r="CN2" i="3" s="1"/>
  <c r="DA2" i="3" s="1"/>
  <c r="DN2" i="3" s="1"/>
  <c r="EA2" i="3" s="1"/>
  <c r="EN2" i="3" s="1"/>
  <c r="FA2" i="3" s="1"/>
  <c r="FN2" i="3" s="1"/>
  <c r="GA2" i="3" s="1"/>
  <c r="GN2" i="3" s="1"/>
  <c r="HA2" i="3" s="1"/>
  <c r="HN2" i="3" s="1"/>
  <c r="IA2" i="3" s="1"/>
  <c r="IN2" i="3" s="1"/>
  <c r="JW30" i="3"/>
  <c r="JV30" i="3"/>
  <c r="JU30" i="3"/>
  <c r="JT30" i="3"/>
  <c r="JS30" i="3"/>
  <c r="JR30" i="3"/>
  <c r="JQ30" i="3"/>
  <c r="JQ8" i="3"/>
  <c r="JV8" i="3"/>
  <c r="JU8" i="3"/>
  <c r="JT8" i="3"/>
  <c r="JS8" i="3"/>
  <c r="JR8" i="3"/>
  <c r="JW5" i="3"/>
  <c r="JV5" i="3"/>
  <c r="JU5" i="3"/>
  <c r="JT5" i="3"/>
  <c r="JS5" i="3"/>
  <c r="JR5" i="3"/>
  <c r="JQ5" i="3"/>
  <c r="JP8" i="2"/>
  <c r="JO8" i="2"/>
  <c r="JN8" i="2"/>
  <c r="JL8" i="2"/>
  <c r="JK8" i="2"/>
  <c r="JQ5" i="2"/>
  <c r="JT47" i="2"/>
  <c r="JT48" i="2"/>
  <c r="JT49" i="2"/>
  <c r="JT50" i="2"/>
  <c r="JT51" i="2"/>
  <c r="JT52" i="2"/>
  <c r="JT53" i="2"/>
  <c r="JT54" i="2"/>
  <c r="JT55" i="2"/>
  <c r="JT56" i="2"/>
  <c r="JT57" i="2"/>
  <c r="JT58" i="2"/>
  <c r="JT59" i="2"/>
  <c r="JT60" i="2"/>
  <c r="JT61" i="2"/>
  <c r="JT62" i="2"/>
  <c r="JT63" i="2"/>
  <c r="JT64" i="2"/>
  <c r="JT65" i="2"/>
  <c r="JT66" i="2"/>
  <c r="JT67" i="2"/>
  <c r="JT68" i="2"/>
  <c r="JT69" i="2"/>
  <c r="JT70" i="2"/>
  <c r="JT71" i="2"/>
  <c r="JT72" i="2"/>
  <c r="JT73" i="2"/>
  <c r="JT74" i="2"/>
  <c r="JT75" i="2"/>
  <c r="JT76" i="2"/>
  <c r="JT77" i="2"/>
  <c r="JT78" i="2"/>
  <c r="JT79" i="2"/>
  <c r="JT80" i="2"/>
  <c r="JT81" i="2"/>
  <c r="JT82" i="2"/>
  <c r="JT83" i="2"/>
  <c r="JT84" i="2"/>
  <c r="JT85" i="2"/>
  <c r="JT86" i="2"/>
  <c r="JT87" i="2"/>
  <c r="JT88" i="2"/>
  <c r="JT89" i="2"/>
  <c r="JT90" i="2"/>
  <c r="JT91" i="2"/>
  <c r="JT92" i="2"/>
  <c r="JT93" i="2"/>
  <c r="JT94" i="2"/>
  <c r="JT95" i="2"/>
  <c r="JT96" i="2"/>
  <c r="JT97" i="2"/>
  <c r="JT98" i="2"/>
  <c r="JT99" i="2"/>
  <c r="JT100" i="2"/>
  <c r="JT101" i="2"/>
  <c r="JT102" i="2"/>
  <c r="JT103" i="2"/>
  <c r="JT104" i="2"/>
  <c r="JT105" i="2"/>
  <c r="JT106" i="2"/>
  <c r="JT107" i="2"/>
  <c r="JT108" i="2"/>
  <c r="JT109" i="2"/>
  <c r="JT110" i="2"/>
  <c r="JT111" i="2"/>
  <c r="JT112" i="2"/>
  <c r="JT113" i="2"/>
  <c r="JT114" i="2"/>
  <c r="JT115" i="2"/>
  <c r="JT116" i="2"/>
  <c r="JT117" i="2"/>
  <c r="JT118" i="2"/>
  <c r="JT119" i="2"/>
  <c r="JT120" i="2"/>
  <c r="JT121" i="2"/>
  <c r="JT122" i="2"/>
  <c r="JT123" i="2"/>
  <c r="JT124" i="2"/>
  <c r="JT125" i="2"/>
  <c r="JT126" i="2"/>
  <c r="JT127" i="2"/>
  <c r="JT128" i="2"/>
  <c r="JT129" i="2"/>
  <c r="JT130" i="2"/>
  <c r="JT131" i="2"/>
  <c r="JT132" i="2"/>
  <c r="JT133" i="2"/>
  <c r="JT134" i="2"/>
  <c r="JT135" i="2"/>
  <c r="JT136" i="2"/>
  <c r="JT137" i="2"/>
  <c r="JT138" i="2"/>
  <c r="JT139" i="2"/>
  <c r="JT140" i="2"/>
  <c r="JT141" i="2"/>
  <c r="JT142" i="2"/>
  <c r="JT143" i="2"/>
  <c r="JT144" i="2"/>
  <c r="JT145" i="2"/>
  <c r="JT146" i="2"/>
  <c r="JT147" i="2"/>
  <c r="JT148" i="2"/>
  <c r="JT149" i="2"/>
  <c r="JT150" i="2"/>
  <c r="JT151" i="2"/>
  <c r="JT152" i="2"/>
  <c r="JT153" i="2"/>
  <c r="JT154" i="2"/>
  <c r="JT155" i="2"/>
  <c r="JT156" i="2"/>
  <c r="JT157" i="2"/>
  <c r="JT158" i="2"/>
  <c r="JT159" i="2"/>
  <c r="JT160" i="2"/>
  <c r="JT161" i="2"/>
  <c r="JT162" i="2"/>
  <c r="JT163" i="2"/>
  <c r="JT164" i="2"/>
  <c r="JT165" i="2"/>
  <c r="JT166" i="2"/>
  <c r="JT167" i="2"/>
  <c r="JT168" i="2"/>
  <c r="JT169" i="2"/>
  <c r="JT170" i="2"/>
  <c r="JT171" i="2"/>
  <c r="JT172" i="2"/>
  <c r="JT173" i="2"/>
  <c r="JT174" i="2"/>
  <c r="JT175" i="2"/>
  <c r="JT176" i="2"/>
  <c r="JT177" i="2"/>
  <c r="JT178" i="2"/>
  <c r="JT180" i="2"/>
  <c r="JT181" i="2"/>
  <c r="JT182" i="2"/>
  <c r="JT183" i="2"/>
  <c r="JT184" i="2"/>
  <c r="JT185" i="2"/>
  <c r="JT186" i="2"/>
  <c r="JT187" i="2"/>
  <c r="JT188" i="2"/>
  <c r="JT189" i="2"/>
  <c r="JT190" i="2"/>
  <c r="JT191" i="2"/>
  <c r="JT192" i="2"/>
  <c r="JT193" i="2"/>
  <c r="JT194" i="2"/>
  <c r="JT195" i="2"/>
  <c r="JT196" i="2"/>
  <c r="JT19" i="2"/>
  <c r="JT20" i="2"/>
  <c r="JT21" i="2"/>
  <c r="JT22" i="2"/>
  <c r="JT23" i="2"/>
  <c r="JT24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6" i="2"/>
  <c r="JT7" i="2"/>
  <c r="JT8" i="2"/>
  <c r="JT9" i="2"/>
  <c r="JT10" i="2"/>
  <c r="JT11" i="2"/>
  <c r="JT12" i="2"/>
  <c r="JT13" i="2"/>
  <c r="JT14" i="2"/>
  <c r="JT15" i="2"/>
  <c r="JT16" i="2"/>
  <c r="JT17" i="2"/>
  <c r="JT18" i="2"/>
  <c r="JT5" i="2"/>
  <c r="JD6" i="2"/>
  <c r="JD7" i="2"/>
  <c r="JD8" i="2"/>
  <c r="JD9" i="2"/>
  <c r="JD10" i="2"/>
  <c r="JD11" i="2"/>
  <c r="JD12" i="2"/>
  <c r="JD14" i="2"/>
  <c r="JD15" i="2"/>
  <c r="JD16" i="2"/>
  <c r="JD17" i="2"/>
  <c r="JD18" i="2"/>
  <c r="JD19" i="2"/>
  <c r="JD20" i="2"/>
  <c r="JD21" i="2"/>
  <c r="JD22" i="2"/>
  <c r="JD23" i="2"/>
  <c r="JD24" i="2"/>
  <c r="JD25" i="2"/>
  <c r="JD26" i="2"/>
  <c r="JD27" i="2"/>
  <c r="JD28" i="2"/>
  <c r="JD29" i="2"/>
  <c r="JD31" i="2"/>
  <c r="JD32" i="2"/>
  <c r="JD33" i="2"/>
  <c r="JD34" i="2"/>
  <c r="JD35" i="2"/>
  <c r="JD36" i="2"/>
  <c r="JD37" i="2"/>
  <c r="JD38" i="2"/>
  <c r="JD39" i="2"/>
  <c r="JD40" i="2"/>
  <c r="JD41" i="2"/>
  <c r="JD42" i="2"/>
  <c r="JD43" i="2"/>
  <c r="JD44" i="2"/>
  <c r="JD45" i="2"/>
  <c r="JD47" i="2"/>
  <c r="JD48" i="2"/>
  <c r="JD49" i="2"/>
  <c r="JD50" i="2"/>
  <c r="JD51" i="2"/>
  <c r="JD52" i="2"/>
  <c r="JD53" i="2"/>
  <c r="JD54" i="2"/>
  <c r="JD55" i="2"/>
  <c r="JD56" i="2"/>
  <c r="JD58" i="2"/>
  <c r="JD59" i="2"/>
  <c r="JD60" i="2"/>
  <c r="JD62" i="2"/>
  <c r="JD63" i="2"/>
  <c r="JD64" i="2"/>
  <c r="JD65" i="2"/>
  <c r="JD66" i="2"/>
  <c r="JD67" i="2"/>
  <c r="JD68" i="2"/>
  <c r="JP5" i="2"/>
  <c r="JO5" i="2"/>
  <c r="JN5" i="2"/>
  <c r="JM5" i="2"/>
  <c r="JL5" i="2"/>
  <c r="JK5" i="2"/>
  <c r="JD5" i="3"/>
  <c r="JG186" i="3"/>
  <c r="JD186" i="3"/>
  <c r="JG185" i="3"/>
  <c r="JD185" i="3"/>
  <c r="JG184" i="3"/>
  <c r="JD184" i="3"/>
  <c r="JG183" i="3"/>
  <c r="JD183" i="3"/>
  <c r="JG182" i="3"/>
  <c r="JD182" i="3"/>
  <c r="JG181" i="3"/>
  <c r="JD181" i="3"/>
  <c r="JG180" i="3"/>
  <c r="JD180" i="3"/>
  <c r="JG179" i="3"/>
  <c r="JD179" i="3"/>
  <c r="JG178" i="3"/>
  <c r="JD178" i="3"/>
  <c r="JG177" i="3"/>
  <c r="JD177" i="3"/>
  <c r="JG176" i="3"/>
  <c r="JD176" i="3"/>
  <c r="JG175" i="3"/>
  <c r="JD175" i="3"/>
  <c r="JG174" i="3"/>
  <c r="JD174" i="3"/>
  <c r="JG173" i="3"/>
  <c r="JD173" i="3"/>
  <c r="JG172" i="3"/>
  <c r="JD172" i="3"/>
  <c r="JG171" i="3"/>
  <c r="JD171" i="3"/>
  <c r="JG170" i="3"/>
  <c r="JD170" i="3"/>
  <c r="JG169" i="3"/>
  <c r="JD169" i="3"/>
  <c r="JG168" i="3"/>
  <c r="JD168" i="3"/>
  <c r="JG167" i="3"/>
  <c r="JD167" i="3"/>
  <c r="JG166" i="3"/>
  <c r="JD166" i="3"/>
  <c r="JG165" i="3"/>
  <c r="JF165" i="3"/>
  <c r="JD165" i="3"/>
  <c r="JG164" i="3"/>
  <c r="JF164" i="3"/>
  <c r="JD164" i="3"/>
  <c r="JG163" i="3"/>
  <c r="JF163" i="3"/>
  <c r="JD163" i="3"/>
  <c r="JG162" i="3"/>
  <c r="JD162" i="3"/>
  <c r="JF162" i="3" s="1"/>
  <c r="JG161" i="3"/>
  <c r="JD161" i="3"/>
  <c r="JG160" i="3"/>
  <c r="JD160" i="3"/>
  <c r="JG159" i="3"/>
  <c r="JD159" i="3"/>
  <c r="JG158" i="3"/>
  <c r="JD158" i="3"/>
  <c r="JG157" i="3"/>
  <c r="JD157" i="3"/>
  <c r="JG156" i="3"/>
  <c r="JF156" i="3"/>
  <c r="JD156" i="3"/>
  <c r="JG155" i="3"/>
  <c r="JF155" i="3"/>
  <c r="JD155" i="3"/>
  <c r="JG154" i="3"/>
  <c r="JD154" i="3"/>
  <c r="JG153" i="3"/>
  <c r="JD153" i="3"/>
  <c r="JG152" i="3"/>
  <c r="JD152" i="3"/>
  <c r="JG151" i="3"/>
  <c r="JD151" i="3"/>
  <c r="JG150" i="3"/>
  <c r="JD150" i="3"/>
  <c r="JG149" i="3"/>
  <c r="JD149" i="3"/>
  <c r="JG148" i="3"/>
  <c r="JD148" i="3"/>
  <c r="JG147" i="3"/>
  <c r="JD147" i="3"/>
  <c r="JG146" i="3"/>
  <c r="JD146" i="3"/>
  <c r="JG145" i="3"/>
  <c r="JD145" i="3"/>
  <c r="JG144" i="3"/>
  <c r="JF144" i="3"/>
  <c r="JD144" i="3"/>
  <c r="JG143" i="3"/>
  <c r="JF143" i="3"/>
  <c r="JD143" i="3"/>
  <c r="JG142" i="3"/>
  <c r="JD142" i="3"/>
  <c r="JG141" i="3"/>
  <c r="JD141" i="3"/>
  <c r="JG140" i="3"/>
  <c r="JD140" i="3"/>
  <c r="JG139" i="3"/>
  <c r="JD139" i="3"/>
  <c r="JG138" i="3"/>
  <c r="JD138" i="3"/>
  <c r="JG137" i="3"/>
  <c r="JD137" i="3"/>
  <c r="JG136" i="3"/>
  <c r="JD136" i="3"/>
  <c r="JG135" i="3"/>
  <c r="JD135" i="3"/>
  <c r="JG134" i="3"/>
  <c r="JD134" i="3"/>
  <c r="JG133" i="3"/>
  <c r="JD133" i="3"/>
  <c r="JG132" i="3"/>
  <c r="JF132" i="3"/>
  <c r="JD132" i="3"/>
  <c r="JG131" i="3"/>
  <c r="JF131" i="3"/>
  <c r="JD131" i="3"/>
  <c r="JG130" i="3"/>
  <c r="JF130" i="3"/>
  <c r="JD130" i="3"/>
  <c r="JG129" i="3"/>
  <c r="JF129" i="3"/>
  <c r="JD129" i="3"/>
  <c r="JG128" i="3"/>
  <c r="JF128" i="3"/>
  <c r="JD128" i="3"/>
  <c r="JG127" i="3"/>
  <c r="JD127" i="3"/>
  <c r="JG126" i="3"/>
  <c r="JD126" i="3"/>
  <c r="JG125" i="3"/>
  <c r="JD125" i="3"/>
  <c r="JG124" i="3"/>
  <c r="JD124" i="3"/>
  <c r="JG123" i="3"/>
  <c r="JD123" i="3"/>
  <c r="JG122" i="3"/>
  <c r="JD122" i="3"/>
  <c r="JG121" i="3"/>
  <c r="JD121" i="3"/>
  <c r="JG120" i="3"/>
  <c r="JD120" i="3"/>
  <c r="JG119" i="3"/>
  <c r="JD119" i="3"/>
  <c r="JG118" i="3"/>
  <c r="JD118" i="3"/>
  <c r="JG117" i="3"/>
  <c r="JD117" i="3"/>
  <c r="JG116" i="3"/>
  <c r="JD116" i="3"/>
  <c r="JG115" i="3"/>
  <c r="JD115" i="3"/>
  <c r="JG114" i="3"/>
  <c r="JD114" i="3"/>
  <c r="JG113" i="3"/>
  <c r="JD113" i="3"/>
  <c r="JG112" i="3"/>
  <c r="JD112" i="3"/>
  <c r="JG111" i="3"/>
  <c r="JD111" i="3"/>
  <c r="JG110" i="3"/>
  <c r="JD110" i="3"/>
  <c r="JG109" i="3"/>
  <c r="JD109" i="3"/>
  <c r="JG108" i="3"/>
  <c r="JD108" i="3"/>
  <c r="JG107" i="3"/>
  <c r="JD107" i="3"/>
  <c r="JG106" i="3"/>
  <c r="JD106" i="3"/>
  <c r="JF106" i="3" s="1"/>
  <c r="JG105" i="3"/>
  <c r="JD105" i="3"/>
  <c r="JF105" i="3" s="1"/>
  <c r="JG104" i="3"/>
  <c r="JD104" i="3"/>
  <c r="JG103" i="3"/>
  <c r="JD103" i="3"/>
  <c r="JG102" i="3"/>
  <c r="JD102" i="3"/>
  <c r="JG101" i="3"/>
  <c r="JD101" i="3"/>
  <c r="JG100" i="3"/>
  <c r="JD100" i="3"/>
  <c r="JG99" i="3"/>
  <c r="JD99" i="3"/>
  <c r="JG98" i="3"/>
  <c r="JD98" i="3"/>
  <c r="JG97" i="3"/>
  <c r="JD97" i="3"/>
  <c r="JG96" i="3"/>
  <c r="JF96" i="3"/>
  <c r="JD96" i="3"/>
  <c r="JG95" i="3"/>
  <c r="JD95" i="3"/>
  <c r="JG94" i="3"/>
  <c r="JD94" i="3"/>
  <c r="JG93" i="3"/>
  <c r="JD93" i="3"/>
  <c r="JG92" i="3"/>
  <c r="JD92" i="3"/>
  <c r="JG91" i="3"/>
  <c r="JD91" i="3"/>
  <c r="JG90" i="3"/>
  <c r="JD90" i="3"/>
  <c r="JG89" i="3"/>
  <c r="JD89" i="3"/>
  <c r="JG88" i="3"/>
  <c r="JD88" i="3"/>
  <c r="JG87" i="3"/>
  <c r="JD87" i="3"/>
  <c r="JG86" i="3"/>
  <c r="JD86" i="3"/>
  <c r="JG85" i="3"/>
  <c r="JD85" i="3"/>
  <c r="JG84" i="3"/>
  <c r="JD84" i="3"/>
  <c r="JG83" i="3"/>
  <c r="JD83" i="3"/>
  <c r="JG82" i="3"/>
  <c r="JD82" i="3"/>
  <c r="JG81" i="3"/>
  <c r="JD81" i="3"/>
  <c r="JF81" i="3" s="1"/>
  <c r="JG80" i="3"/>
  <c r="JF80" i="3"/>
  <c r="JD80" i="3"/>
  <c r="JG79" i="3"/>
  <c r="JD79" i="3"/>
  <c r="JG78" i="3"/>
  <c r="JD78" i="3"/>
  <c r="JG77" i="3"/>
  <c r="JD77" i="3"/>
  <c r="JG76" i="3"/>
  <c r="JD76" i="3"/>
  <c r="JG75" i="3"/>
  <c r="JD75" i="3"/>
  <c r="JG74" i="3"/>
  <c r="JD74" i="3"/>
  <c r="JG73" i="3"/>
  <c r="JD73" i="3"/>
  <c r="JG72" i="3"/>
  <c r="JD72" i="3"/>
  <c r="JG71" i="3"/>
  <c r="JD71" i="3"/>
  <c r="JG70" i="3"/>
  <c r="JF70" i="3"/>
  <c r="JD70" i="3"/>
  <c r="JG69" i="3"/>
  <c r="JF69" i="3"/>
  <c r="JD69" i="3"/>
  <c r="JG68" i="3"/>
  <c r="JD68" i="3"/>
  <c r="JG67" i="3"/>
  <c r="JD67" i="3"/>
  <c r="JG66" i="3"/>
  <c r="JD66" i="3"/>
  <c r="JG65" i="3"/>
  <c r="JF65" i="3"/>
  <c r="JD65" i="3"/>
  <c r="JG64" i="3"/>
  <c r="JF64" i="3"/>
  <c r="JD64" i="3"/>
  <c r="JG63" i="3"/>
  <c r="JF63" i="3"/>
  <c r="JD63" i="3"/>
  <c r="JG62" i="3"/>
  <c r="JF62" i="3"/>
  <c r="JD62" i="3"/>
  <c r="JG61" i="3"/>
  <c r="JF61" i="3"/>
  <c r="JD61" i="3"/>
  <c r="JG60" i="3"/>
  <c r="JF60" i="3"/>
  <c r="JD60" i="3"/>
  <c r="JG59" i="3"/>
  <c r="JF59" i="3"/>
  <c r="JD59" i="3"/>
  <c r="JG58" i="3"/>
  <c r="JF58" i="3"/>
  <c r="JD58" i="3"/>
  <c r="JG57" i="3"/>
  <c r="JF57" i="3"/>
  <c r="JD57" i="3"/>
  <c r="JG56" i="3"/>
  <c r="JF56" i="3"/>
  <c r="JD56" i="3"/>
  <c r="JG55" i="3"/>
  <c r="JF55" i="3"/>
  <c r="JD55" i="3"/>
  <c r="JG54" i="3"/>
  <c r="JF54" i="3"/>
  <c r="JD54" i="3"/>
  <c r="JG53" i="3"/>
  <c r="JF53" i="3"/>
  <c r="JD53" i="3"/>
  <c r="JG52" i="3"/>
  <c r="JF52" i="3"/>
  <c r="JD52" i="3"/>
  <c r="JG51" i="3"/>
  <c r="JF51" i="3"/>
  <c r="JD51" i="3"/>
  <c r="JG50" i="3"/>
  <c r="JF50" i="3"/>
  <c r="JD50" i="3"/>
  <c r="JG49" i="3"/>
  <c r="JD49" i="3"/>
  <c r="JG48" i="3"/>
  <c r="JD48" i="3"/>
  <c r="JG47" i="3"/>
  <c r="JD47" i="3"/>
  <c r="JG46" i="3"/>
  <c r="JD46" i="3"/>
  <c r="JG45" i="3"/>
  <c r="JD45" i="3"/>
  <c r="JG44" i="3"/>
  <c r="JD44" i="3"/>
  <c r="JG43" i="3"/>
  <c r="JD43" i="3"/>
  <c r="JG42" i="3"/>
  <c r="JD42" i="3"/>
  <c r="JG41" i="3"/>
  <c r="JD41" i="3"/>
  <c r="JG40" i="3"/>
  <c r="JD40" i="3"/>
  <c r="JG39" i="3"/>
  <c r="JD39" i="3"/>
  <c r="JG38" i="3"/>
  <c r="JF38" i="3"/>
  <c r="JD38" i="3"/>
  <c r="JG37" i="3"/>
  <c r="JD37" i="3"/>
  <c r="JG36" i="3"/>
  <c r="JD36" i="3"/>
  <c r="JG35" i="3"/>
  <c r="JD35" i="3"/>
  <c r="JG34" i="3"/>
  <c r="JD34" i="3"/>
  <c r="JG33" i="3"/>
  <c r="JD33" i="3"/>
  <c r="JG32" i="3"/>
  <c r="JD32" i="3"/>
  <c r="JG31" i="3"/>
  <c r="JD31" i="3"/>
  <c r="JG30" i="3"/>
  <c r="JD30" i="3"/>
  <c r="JG29" i="3"/>
  <c r="JF29" i="3"/>
  <c r="JD29" i="3"/>
  <c r="JG28" i="3"/>
  <c r="JF28" i="3"/>
  <c r="JD28" i="3"/>
  <c r="JG27" i="3"/>
  <c r="JF27" i="3"/>
  <c r="JD27" i="3"/>
  <c r="JG26" i="3"/>
  <c r="JF26" i="3"/>
  <c r="JD26" i="3"/>
  <c r="JG25" i="3"/>
  <c r="JD25" i="3"/>
  <c r="JG24" i="3"/>
  <c r="JD24" i="3"/>
  <c r="JG23" i="3"/>
  <c r="JD23" i="3"/>
  <c r="JG22" i="3"/>
  <c r="JD22" i="3"/>
  <c r="JG21" i="3"/>
  <c r="JD21" i="3"/>
  <c r="JG20" i="3"/>
  <c r="JD20" i="3"/>
  <c r="JG19" i="3"/>
  <c r="JD19" i="3"/>
  <c r="JG18" i="3"/>
  <c r="JD18" i="3"/>
  <c r="JG17" i="3"/>
  <c r="JD17" i="3"/>
  <c r="JG16" i="3"/>
  <c r="JD16" i="3"/>
  <c r="JG15" i="3"/>
  <c r="JD15" i="3"/>
  <c r="JG14" i="3"/>
  <c r="JD14" i="3"/>
  <c r="JG13" i="3"/>
  <c r="JD13" i="3"/>
  <c r="JG12" i="3"/>
  <c r="JD12" i="3"/>
  <c r="JG11" i="3"/>
  <c r="JF11" i="3"/>
  <c r="JD11" i="3"/>
  <c r="JG10" i="3"/>
  <c r="JF10" i="3"/>
  <c r="JD10" i="3"/>
  <c r="JG9" i="3"/>
  <c r="JF9" i="3"/>
  <c r="JD9" i="3"/>
  <c r="JG8" i="3"/>
  <c r="JD8" i="3"/>
  <c r="JG7" i="3"/>
  <c r="JD7" i="3"/>
  <c r="JG6" i="3"/>
  <c r="JD6" i="3"/>
  <c r="JG6" i="2"/>
  <c r="JG7" i="2"/>
  <c r="JG8" i="2"/>
  <c r="JG9" i="2"/>
  <c r="JG10" i="2"/>
  <c r="JG11" i="2"/>
  <c r="JG12" i="2"/>
  <c r="JG13" i="2"/>
  <c r="JG14" i="2"/>
  <c r="JG15" i="2"/>
  <c r="JG16" i="2"/>
  <c r="JG17" i="2"/>
  <c r="JG18" i="2"/>
  <c r="JG19" i="2"/>
  <c r="JG20" i="2"/>
  <c r="JG21" i="2"/>
  <c r="JG22" i="2"/>
  <c r="JG23" i="2"/>
  <c r="JG24" i="2"/>
  <c r="JG25" i="2"/>
  <c r="JG26" i="2"/>
  <c r="JG27" i="2"/>
  <c r="JG28" i="2"/>
  <c r="JG29" i="2"/>
  <c r="JG30" i="2"/>
  <c r="JG31" i="2"/>
  <c r="JG32" i="2"/>
  <c r="JG33" i="2"/>
  <c r="JG34" i="2"/>
  <c r="JG35" i="2"/>
  <c r="JG36" i="2"/>
  <c r="JG37" i="2"/>
  <c r="JG38" i="2"/>
  <c r="JG39" i="2"/>
  <c r="JG40" i="2"/>
  <c r="JG41" i="2"/>
  <c r="JG42" i="2"/>
  <c r="JG43" i="2"/>
  <c r="JG44" i="2"/>
  <c r="JG45" i="2"/>
  <c r="JG46" i="2"/>
  <c r="JG47" i="2"/>
  <c r="JG48" i="2"/>
  <c r="JG49" i="2"/>
  <c r="JG50" i="2"/>
  <c r="JG51" i="2"/>
  <c r="JG52" i="2"/>
  <c r="JG53" i="2"/>
  <c r="JG54" i="2"/>
  <c r="JG55" i="2"/>
  <c r="JG56" i="2"/>
  <c r="JG57" i="2"/>
  <c r="JG58" i="2"/>
  <c r="JG59" i="2"/>
  <c r="JG60" i="2"/>
  <c r="JG61" i="2"/>
  <c r="JG62" i="2"/>
  <c r="JG63" i="2"/>
  <c r="JG64" i="2"/>
  <c r="JG65" i="2"/>
  <c r="JG66" i="2"/>
  <c r="JG67" i="2"/>
  <c r="JG68" i="2"/>
  <c r="JG69" i="2"/>
  <c r="JG70" i="2"/>
  <c r="JG71" i="2"/>
  <c r="JG72" i="2"/>
  <c r="JG73" i="2"/>
  <c r="JG74" i="2"/>
  <c r="JG75" i="2"/>
  <c r="JG76" i="2"/>
  <c r="JG77" i="2"/>
  <c r="JG78" i="2"/>
  <c r="JG79" i="2"/>
  <c r="JG80" i="2"/>
  <c r="JG81" i="2"/>
  <c r="JG82" i="2"/>
  <c r="JG83" i="2"/>
  <c r="JG84" i="2"/>
  <c r="JG85" i="2"/>
  <c r="JG86" i="2"/>
  <c r="JG87" i="2"/>
  <c r="JG88" i="2"/>
  <c r="JG89" i="2"/>
  <c r="JG90" i="2"/>
  <c r="JG91" i="2"/>
  <c r="JG92" i="2"/>
  <c r="JG93" i="2"/>
  <c r="JG94" i="2"/>
  <c r="JG95" i="2"/>
  <c r="JG96" i="2"/>
  <c r="JG97" i="2"/>
  <c r="JG98" i="2"/>
  <c r="JG99" i="2"/>
  <c r="JG100" i="2"/>
  <c r="JG101" i="2"/>
  <c r="JG102" i="2"/>
  <c r="JG103" i="2"/>
  <c r="JG104" i="2"/>
  <c r="JG105" i="2"/>
  <c r="JG106" i="2"/>
  <c r="JG107" i="2"/>
  <c r="JG108" i="2"/>
  <c r="JG109" i="2"/>
  <c r="JG110" i="2"/>
  <c r="JG111" i="2"/>
  <c r="JG112" i="2"/>
  <c r="JG113" i="2"/>
  <c r="JG114" i="2"/>
  <c r="JG115" i="2"/>
  <c r="JG116" i="2"/>
  <c r="JG117" i="2"/>
  <c r="JG118" i="2"/>
  <c r="JG119" i="2"/>
  <c r="JG120" i="2"/>
  <c r="JG121" i="2"/>
  <c r="JG122" i="2"/>
  <c r="JG123" i="2"/>
  <c r="JG124" i="2"/>
  <c r="JG125" i="2"/>
  <c r="JG126" i="2"/>
  <c r="JG127" i="2"/>
  <c r="JG128" i="2"/>
  <c r="JG129" i="2"/>
  <c r="JG130" i="2"/>
  <c r="JG131" i="2"/>
  <c r="JG132" i="2"/>
  <c r="JG133" i="2"/>
  <c r="JG134" i="2"/>
  <c r="JG135" i="2"/>
  <c r="JG136" i="2"/>
  <c r="JG137" i="2"/>
  <c r="JG138" i="2"/>
  <c r="JG139" i="2"/>
  <c r="JG140" i="2"/>
  <c r="JG141" i="2"/>
  <c r="JG142" i="2"/>
  <c r="JG143" i="2"/>
  <c r="JG144" i="2"/>
  <c r="JG145" i="2"/>
  <c r="JG146" i="2"/>
  <c r="JG147" i="2"/>
  <c r="JG148" i="2"/>
  <c r="JG149" i="2"/>
  <c r="JG150" i="2"/>
  <c r="JG151" i="2"/>
  <c r="JG152" i="2"/>
  <c r="JG153" i="2"/>
  <c r="JG154" i="2"/>
  <c r="JG155" i="2"/>
  <c r="JG156" i="2"/>
  <c r="JG157" i="2"/>
  <c r="JG158" i="2"/>
  <c r="JG159" i="2"/>
  <c r="JG160" i="2"/>
  <c r="JG161" i="2"/>
  <c r="JG162" i="2"/>
  <c r="JG163" i="2"/>
  <c r="JG164" i="2"/>
  <c r="JG165" i="2"/>
  <c r="JG166" i="2"/>
  <c r="JG167" i="2"/>
  <c r="JG168" i="2"/>
  <c r="JG169" i="2"/>
  <c r="JG170" i="2"/>
  <c r="JG171" i="2"/>
  <c r="JG172" i="2"/>
  <c r="JG173" i="2"/>
  <c r="JG174" i="2"/>
  <c r="JG175" i="2"/>
  <c r="JG176" i="2"/>
  <c r="JG177" i="2"/>
  <c r="JG178" i="2"/>
  <c r="JG179" i="2"/>
  <c r="JG180" i="2"/>
  <c r="JG181" i="2"/>
  <c r="JG182" i="2"/>
  <c r="JG183" i="2"/>
  <c r="JG184" i="2"/>
  <c r="JG185" i="2"/>
  <c r="JG186" i="2"/>
  <c r="JG187" i="2"/>
  <c r="JM187" i="3" s="1"/>
  <c r="JG188" i="2"/>
  <c r="JM188" i="3" s="1"/>
  <c r="JG189" i="2"/>
  <c r="JM189" i="3" s="1"/>
  <c r="JG190" i="2"/>
  <c r="JM190" i="3" s="1"/>
  <c r="JN190" i="3" s="1"/>
  <c r="JG191" i="2"/>
  <c r="JM191" i="3" s="1"/>
  <c r="JG192" i="2"/>
  <c r="JM192" i="3" s="1"/>
  <c r="JG193" i="2"/>
  <c r="JM193" i="3" s="1"/>
  <c r="JG194" i="2"/>
  <c r="JM194" i="3" s="1"/>
  <c r="JG5" i="2"/>
  <c r="JK187" i="3"/>
  <c r="JL187" i="3" s="1"/>
  <c r="JK188" i="3"/>
  <c r="JL188" i="3" s="1"/>
  <c r="JK189" i="3"/>
  <c r="JL189" i="3" s="1"/>
  <c r="JK190" i="3"/>
  <c r="JL190" i="3" s="1"/>
  <c r="JK191" i="3"/>
  <c r="JK192" i="3"/>
  <c r="JK193" i="3"/>
  <c r="JK194" i="3"/>
  <c r="JK195" i="3"/>
  <c r="JK196" i="3"/>
  <c r="JK197" i="3"/>
  <c r="JD13" i="2"/>
  <c r="JD30" i="2"/>
  <c r="JD46" i="2"/>
  <c r="JD57" i="2"/>
  <c r="JD61" i="2"/>
  <c r="JD69" i="2"/>
  <c r="JD70" i="2"/>
  <c r="JD71" i="2"/>
  <c r="JD72" i="2"/>
  <c r="JD73" i="2"/>
  <c r="JD74" i="2"/>
  <c r="JD75" i="2"/>
  <c r="JD76" i="2"/>
  <c r="JD77" i="2"/>
  <c r="JD78" i="2"/>
  <c r="JD80" i="2"/>
  <c r="JD81" i="2"/>
  <c r="JD82" i="2"/>
  <c r="JD83" i="2"/>
  <c r="JD84" i="2"/>
  <c r="JD85" i="2"/>
  <c r="JD86" i="2"/>
  <c r="JD87" i="2"/>
  <c r="JD88" i="2"/>
  <c r="JD89" i="2"/>
  <c r="JD90" i="2"/>
  <c r="JD91" i="2"/>
  <c r="JD92" i="2"/>
  <c r="JD93" i="2"/>
  <c r="JD94" i="2"/>
  <c r="JD95" i="2"/>
  <c r="JD96" i="2"/>
  <c r="JD97" i="2"/>
  <c r="JD98" i="2"/>
  <c r="JD99" i="2"/>
  <c r="JD100" i="2"/>
  <c r="JD101" i="2"/>
  <c r="JD102" i="2"/>
  <c r="JD103" i="2"/>
  <c r="JD104" i="2"/>
  <c r="JD105" i="2"/>
  <c r="JD106" i="2"/>
  <c r="JD107" i="2"/>
  <c r="JD108" i="2"/>
  <c r="JD109" i="2"/>
  <c r="JD110" i="2"/>
  <c r="JD111" i="2"/>
  <c r="JD112" i="2"/>
  <c r="JD113" i="2"/>
  <c r="JD114" i="2"/>
  <c r="JD115" i="2"/>
  <c r="JD116" i="2"/>
  <c r="JD117" i="2"/>
  <c r="JD118" i="2"/>
  <c r="JD119" i="2"/>
  <c r="JD120" i="2"/>
  <c r="JD121" i="2"/>
  <c r="JD122" i="2"/>
  <c r="JD123" i="2"/>
  <c r="JD124" i="2"/>
  <c r="JD125" i="2"/>
  <c r="JD126" i="2"/>
  <c r="JD127" i="2"/>
  <c r="JD128" i="2"/>
  <c r="JD129" i="2"/>
  <c r="JD130" i="2"/>
  <c r="JD131" i="2"/>
  <c r="JD132" i="2"/>
  <c r="JD133" i="2"/>
  <c r="JD134" i="2"/>
  <c r="JD135" i="2"/>
  <c r="JD136" i="2"/>
  <c r="JD137" i="2"/>
  <c r="JD138" i="2"/>
  <c r="JD139" i="2"/>
  <c r="JD140" i="2"/>
  <c r="JD141" i="2"/>
  <c r="JD142" i="2"/>
  <c r="JD143" i="2"/>
  <c r="JD144" i="2"/>
  <c r="JD145" i="2"/>
  <c r="JD146" i="2"/>
  <c r="JD147" i="2"/>
  <c r="JD148" i="2"/>
  <c r="JD149" i="2"/>
  <c r="JD150" i="2"/>
  <c r="JD151" i="2"/>
  <c r="JD152" i="2"/>
  <c r="JD153" i="2"/>
  <c r="JD154" i="2"/>
  <c r="JD155" i="2"/>
  <c r="JD156" i="2"/>
  <c r="JD157" i="2"/>
  <c r="JD158" i="2"/>
  <c r="JD159" i="2"/>
  <c r="JD160" i="2"/>
  <c r="JD161" i="2"/>
  <c r="JD162" i="2"/>
  <c r="JD163" i="2"/>
  <c r="JD164" i="2"/>
  <c r="JD165" i="2"/>
  <c r="JD166" i="2"/>
  <c r="JD167" i="2"/>
  <c r="JD168" i="2"/>
  <c r="JD169" i="2"/>
  <c r="JD170" i="2"/>
  <c r="JD171" i="2"/>
  <c r="JD172" i="2"/>
  <c r="JD173" i="2"/>
  <c r="JD174" i="2"/>
  <c r="JD175" i="2"/>
  <c r="JD176" i="2"/>
  <c r="JD177" i="2"/>
  <c r="JD178" i="2"/>
  <c r="JD179" i="2"/>
  <c r="JD180" i="2"/>
  <c r="JD181" i="2"/>
  <c r="JD182" i="2"/>
  <c r="JD183" i="2"/>
  <c r="JD184" i="2"/>
  <c r="JD185" i="2"/>
  <c r="JD188" i="2"/>
  <c r="JJ188" i="3" s="1"/>
  <c r="JN188" i="3" s="1"/>
  <c r="JD189" i="2"/>
  <c r="JJ189" i="3" s="1"/>
  <c r="JN189" i="3" s="1"/>
  <c r="JD191" i="2"/>
  <c r="JJ191" i="3" s="1"/>
  <c r="JD192" i="2"/>
  <c r="JJ192" i="3" s="1"/>
  <c r="JD193" i="2"/>
  <c r="JJ193" i="3" s="1"/>
  <c r="JD194" i="2"/>
  <c r="JJ194" i="3" s="1"/>
  <c r="JD195" i="2"/>
  <c r="JJ195" i="3" s="1"/>
  <c r="JN195" i="3" s="1"/>
  <c r="JD196" i="2"/>
  <c r="JJ196" i="3" s="1"/>
  <c r="JN196" i="3" s="1"/>
  <c r="JD197" i="2"/>
  <c r="JD198" i="2"/>
  <c r="IL2" i="3"/>
  <c r="JR95" i="3"/>
  <c r="JX95" i="3"/>
  <c r="JQ95" i="3"/>
  <c r="JR94" i="3"/>
  <c r="JX94" i="3"/>
  <c r="JQ94" i="3"/>
  <c r="JR93" i="3"/>
  <c r="JX93" i="3"/>
  <c r="JQ93" i="3"/>
  <c r="JR74" i="3"/>
  <c r="JX74" i="3"/>
  <c r="JQ74" i="3"/>
  <c r="JR73" i="3"/>
  <c r="JX73" i="3"/>
  <c r="JQ73" i="3"/>
  <c r="JR72" i="3"/>
  <c r="JX72" i="3"/>
  <c r="JQ72" i="3"/>
  <c r="JR71" i="3"/>
  <c r="JX71" i="3"/>
  <c r="JQ71" i="3"/>
  <c r="JR70" i="3"/>
  <c r="JX70" i="3"/>
  <c r="JQ70" i="3"/>
  <c r="JR69" i="3"/>
  <c r="JX69" i="3"/>
  <c r="JQ69" i="3"/>
  <c r="JR68" i="3"/>
  <c r="JX68" i="3"/>
  <c r="JQ68" i="3"/>
  <c r="IL1" i="2"/>
  <c r="JV74" i="3" s="1"/>
  <c r="HY1" i="2"/>
  <c r="JV73" i="3" s="1"/>
  <c r="HL1" i="2"/>
  <c r="JV72" i="3" s="1"/>
  <c r="GY1" i="2"/>
  <c r="JV71" i="3" s="1"/>
  <c r="GL1" i="2"/>
  <c r="JV70" i="3" s="1"/>
  <c r="FY1" i="2"/>
  <c r="JV69" i="3" s="1"/>
  <c r="FL1" i="2"/>
  <c r="JV68" i="3" s="1"/>
  <c r="IY1" i="3"/>
  <c r="JV95" i="3" s="1"/>
  <c r="IL1" i="3"/>
  <c r="JV94" i="3" s="1"/>
  <c r="HY1" i="3"/>
  <c r="JV93" i="3" s="1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34" i="2"/>
  <c r="M35" i="2"/>
  <c r="M36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8" i="2"/>
  <c r="M6" i="2"/>
  <c r="M7" i="2"/>
  <c r="M5" i="2"/>
  <c r="JL191" i="3" l="1"/>
  <c r="JJ197" i="3"/>
  <c r="JN197" i="3" s="1"/>
  <c r="JL193" i="3"/>
  <c r="JN191" i="3"/>
  <c r="JL192" i="3"/>
  <c r="JN192" i="3"/>
  <c r="JN193" i="3"/>
  <c r="P5" i="1"/>
  <c r="O5" i="1"/>
  <c r="N5" i="1"/>
  <c r="M5" i="1"/>
  <c r="L5" i="1"/>
  <c r="R4" i="1"/>
  <c r="Q4" i="1"/>
  <c r="P4" i="1"/>
  <c r="O4" i="1"/>
  <c r="N4" i="1"/>
  <c r="M4" i="1"/>
  <c r="L4" i="1"/>
  <c r="L23" i="1"/>
  <c r="R21" i="1"/>
  <c r="Q20" i="1"/>
  <c r="P19" i="1"/>
  <c r="O18" i="1"/>
  <c r="N17" i="1"/>
  <c r="M16" i="1"/>
  <c r="L15" i="1"/>
  <c r="R13" i="1"/>
  <c r="Q12" i="1"/>
  <c r="P11" i="1"/>
  <c r="O10" i="1"/>
  <c r="N9" i="1"/>
  <c r="M8" i="1"/>
  <c r="L7" i="1"/>
  <c r="R5" i="1"/>
  <c r="R22" i="1"/>
  <c r="Q21" i="1"/>
  <c r="P20" i="1"/>
  <c r="O19" i="1"/>
  <c r="N18" i="1"/>
  <c r="M17" i="1"/>
  <c r="L16" i="1"/>
  <c r="R14" i="1"/>
  <c r="Q13" i="1"/>
  <c r="P12" i="1"/>
  <c r="O11" i="1"/>
  <c r="N10" i="1"/>
  <c r="M9" i="1"/>
  <c r="L8" i="1"/>
  <c r="R6" i="1"/>
  <c r="Q5" i="1"/>
  <c r="M15" i="1"/>
  <c r="O9" i="1"/>
  <c r="R23" i="1"/>
  <c r="Q22" i="1"/>
  <c r="P21" i="1"/>
  <c r="O20" i="1"/>
  <c r="N19" i="1"/>
  <c r="M18" i="1"/>
  <c r="L17" i="1"/>
  <c r="R15" i="1"/>
  <c r="Q14" i="1"/>
  <c r="P13" i="1"/>
  <c r="O12" i="1"/>
  <c r="N11" i="1"/>
  <c r="M10" i="1"/>
  <c r="L9" i="1"/>
  <c r="R7" i="1"/>
  <c r="Q6" i="1"/>
  <c r="N22" i="1"/>
  <c r="Q17" i="1"/>
  <c r="N14" i="1"/>
  <c r="R10" i="1"/>
  <c r="O7" i="1"/>
  <c r="N23" i="1"/>
  <c r="Q18" i="1"/>
  <c r="N15" i="1"/>
  <c r="R11" i="1"/>
  <c r="O8" i="1"/>
  <c r="R20" i="1"/>
  <c r="O17" i="1"/>
  <c r="R12" i="1"/>
  <c r="P10" i="1"/>
  <c r="L6" i="1"/>
  <c r="Q23" i="1"/>
  <c r="P22" i="1"/>
  <c r="O21" i="1"/>
  <c r="N20" i="1"/>
  <c r="M19" i="1"/>
  <c r="L18" i="1"/>
  <c r="R16" i="1"/>
  <c r="Q15" i="1"/>
  <c r="P14" i="1"/>
  <c r="O13" i="1"/>
  <c r="N12" i="1"/>
  <c r="M11" i="1"/>
  <c r="L10" i="1"/>
  <c r="R8" i="1"/>
  <c r="Q7" i="1"/>
  <c r="P6" i="1"/>
  <c r="M21" i="1"/>
  <c r="R18" i="1"/>
  <c r="O15" i="1"/>
  <c r="L12" i="1"/>
  <c r="N6" i="1"/>
  <c r="M22" i="1"/>
  <c r="R19" i="1"/>
  <c r="O16" i="1"/>
  <c r="L13" i="1"/>
  <c r="P9" i="1"/>
  <c r="M6" i="1"/>
  <c r="L22" i="1"/>
  <c r="P18" i="1"/>
  <c r="L14" i="1"/>
  <c r="N8" i="1"/>
  <c r="P23" i="1"/>
  <c r="O22" i="1"/>
  <c r="N21" i="1"/>
  <c r="M20" i="1"/>
  <c r="L19" i="1"/>
  <c r="R17" i="1"/>
  <c r="Q16" i="1"/>
  <c r="P15" i="1"/>
  <c r="O14" i="1"/>
  <c r="N13" i="1"/>
  <c r="M12" i="1"/>
  <c r="L11" i="1"/>
  <c r="R9" i="1"/>
  <c r="Q8" i="1"/>
  <c r="P7" i="1"/>
  <c r="O6" i="1"/>
  <c r="O23" i="1"/>
  <c r="L20" i="1"/>
  <c r="P16" i="1"/>
  <c r="M13" i="1"/>
  <c r="Q9" i="1"/>
  <c r="P8" i="1"/>
  <c r="L21" i="1"/>
  <c r="P17" i="1"/>
  <c r="M14" i="1"/>
  <c r="Q10" i="1"/>
  <c r="N7" i="1"/>
  <c r="M23" i="1"/>
  <c r="Q19" i="1"/>
  <c r="N16" i="1"/>
  <c r="Q11" i="1"/>
  <c r="M7" i="1"/>
  <c r="L2" i="2"/>
  <c r="B24" i="3"/>
  <c r="JZ23" i="3"/>
  <c r="JK7" i="2"/>
  <c r="DL2" i="2"/>
  <c r="JT64" i="3" s="1"/>
  <c r="HL2" i="2"/>
  <c r="JT72" i="3" s="1"/>
  <c r="IY2" i="3"/>
  <c r="JT95" i="3" s="1"/>
  <c r="FL2" i="3"/>
  <c r="JT88" i="3" s="1"/>
  <c r="DL2" i="3"/>
  <c r="JT84" i="3" s="1"/>
  <c r="AY2" i="3"/>
  <c r="JT79" i="3" s="1"/>
  <c r="Y2" i="3"/>
  <c r="JT77" i="3" s="1"/>
  <c r="L2" i="3"/>
  <c r="JT76" i="3" s="1"/>
  <c r="HY2" i="2"/>
  <c r="JT73" i="3" s="1"/>
  <c r="FL2" i="2"/>
  <c r="JT68" i="3" s="1"/>
  <c r="EY2" i="2"/>
  <c r="JT67" i="3" s="1"/>
  <c r="HL2" i="3"/>
  <c r="JT92" i="3" s="1"/>
  <c r="GL2" i="3"/>
  <c r="JT90" i="3" s="1"/>
  <c r="EY2" i="3"/>
  <c r="JT87" i="3" s="1"/>
  <c r="BY2" i="3"/>
  <c r="JT81" i="3" s="1"/>
  <c r="GL2" i="2"/>
  <c r="JT70" i="3" s="1"/>
  <c r="DY2" i="2"/>
  <c r="JT65" i="3" s="1"/>
  <c r="CL2" i="2"/>
  <c r="JT62" i="3" s="1"/>
  <c r="BL2" i="2"/>
  <c r="JT60" i="3" s="1"/>
  <c r="Y2" i="2"/>
  <c r="JT57" i="3" s="1"/>
  <c r="FY2" i="3"/>
  <c r="JT89" i="3" s="1"/>
  <c r="CY2" i="3"/>
  <c r="JT83" i="3" s="1"/>
  <c r="JF120" i="3"/>
  <c r="JF174" i="3"/>
  <c r="JF119" i="3"/>
  <c r="JF98" i="3"/>
  <c r="JF97" i="3"/>
  <c r="JL196" i="3"/>
  <c r="JL194" i="3"/>
  <c r="JF179" i="3"/>
  <c r="JN194" i="3"/>
  <c r="JF154" i="3"/>
  <c r="JF161" i="3"/>
  <c r="JL195" i="3"/>
  <c r="JF153" i="3"/>
  <c r="JF166" i="3"/>
  <c r="JH28" i="3"/>
  <c r="JH52" i="3"/>
  <c r="JH60" i="3"/>
  <c r="JH55" i="3"/>
  <c r="JH63" i="3"/>
  <c r="JH119" i="3"/>
  <c r="JH143" i="3"/>
  <c r="JH167" i="3"/>
  <c r="JH175" i="3"/>
  <c r="JH183" i="3"/>
  <c r="JH10" i="3"/>
  <c r="JH26" i="3"/>
  <c r="JH50" i="3"/>
  <c r="JH58" i="3"/>
  <c r="JH106" i="3"/>
  <c r="JH130" i="3"/>
  <c r="JH154" i="3"/>
  <c r="JH162" i="3"/>
  <c r="JH170" i="3"/>
  <c r="JH178" i="3"/>
  <c r="JH186" i="3"/>
  <c r="JH53" i="3"/>
  <c r="JH61" i="3"/>
  <c r="JH69" i="3"/>
  <c r="JH125" i="3"/>
  <c r="JH165" i="3"/>
  <c r="JH173" i="3"/>
  <c r="JH181" i="3"/>
  <c r="JH24" i="3"/>
  <c r="JH56" i="3"/>
  <c r="JH64" i="3"/>
  <c r="JH80" i="3"/>
  <c r="JH96" i="3"/>
  <c r="JH128" i="3"/>
  <c r="JH144" i="3"/>
  <c r="JH160" i="3"/>
  <c r="JH176" i="3"/>
  <c r="JH184" i="3"/>
  <c r="JH11" i="3"/>
  <c r="JH27" i="3"/>
  <c r="JH51" i="3"/>
  <c r="JH59" i="3"/>
  <c r="JH67" i="3"/>
  <c r="JF91" i="3"/>
  <c r="JH131" i="3"/>
  <c r="JH155" i="3"/>
  <c r="JH163" i="3"/>
  <c r="JH179" i="3"/>
  <c r="JJ5" i="3"/>
  <c r="JH6" i="3"/>
  <c r="JH46" i="3"/>
  <c r="JH54" i="3"/>
  <c r="JH62" i="3"/>
  <c r="JH174" i="3"/>
  <c r="JH9" i="3"/>
  <c r="JH57" i="3"/>
  <c r="JH65" i="3"/>
  <c r="JH97" i="3"/>
  <c r="JH105" i="3"/>
  <c r="JH129" i="3"/>
  <c r="JH132" i="3"/>
  <c r="JH156" i="3"/>
  <c r="JH164" i="3"/>
  <c r="JF173" i="3"/>
  <c r="JF15" i="3"/>
  <c r="JF175" i="3"/>
  <c r="JF198" i="2"/>
  <c r="JK198" i="3"/>
  <c r="JF14" i="3"/>
  <c r="JF30" i="3"/>
  <c r="JH33" i="3"/>
  <c r="JF78" i="3"/>
  <c r="JF126" i="3"/>
  <c r="JF142" i="3"/>
  <c r="JH124" i="3"/>
  <c r="JH177" i="3"/>
  <c r="JH185" i="3"/>
  <c r="JQ10" i="2"/>
  <c r="JQ7" i="2"/>
  <c r="JK11" i="2"/>
  <c r="JK10" i="2"/>
  <c r="JK9" i="2"/>
  <c r="JK6" i="2"/>
  <c r="JQ11" i="2"/>
  <c r="JQ33" i="3"/>
  <c r="JP11" i="2"/>
  <c r="JP10" i="2"/>
  <c r="JP7" i="2"/>
  <c r="JP9" i="2"/>
  <c r="JP6" i="2"/>
  <c r="JO11" i="2"/>
  <c r="JN11" i="2"/>
  <c r="JN10" i="2"/>
  <c r="JN7" i="2"/>
  <c r="JN6" i="2"/>
  <c r="JN9" i="2"/>
  <c r="JL11" i="2"/>
  <c r="JL10" i="2"/>
  <c r="JL7" i="2"/>
  <c r="JL9" i="2"/>
  <c r="JL6" i="2"/>
  <c r="JM11" i="2"/>
  <c r="JM7" i="2"/>
  <c r="JM10" i="2"/>
  <c r="JJ198" i="3"/>
  <c r="JN198" i="3" s="1"/>
  <c r="JH198" i="2"/>
  <c r="JQ9" i="2"/>
  <c r="JQ6" i="2"/>
  <c r="JJ187" i="3"/>
  <c r="JN187" i="3" s="1"/>
  <c r="JO10" i="2"/>
  <c r="JO7" i="2"/>
  <c r="JO6" i="2"/>
  <c r="JO9" i="2"/>
  <c r="JF42" i="3"/>
  <c r="JH45" i="3"/>
  <c r="JH66" i="3"/>
  <c r="JH71" i="3"/>
  <c r="JH79" i="3"/>
  <c r="JF92" i="3"/>
  <c r="JH172" i="3"/>
  <c r="JF177" i="3"/>
  <c r="JH180" i="3"/>
  <c r="JF5" i="2"/>
  <c r="JF5" i="3"/>
  <c r="JF127" i="3"/>
  <c r="JF172" i="3"/>
  <c r="JF125" i="3"/>
  <c r="JF133" i="3"/>
  <c r="JF141" i="3"/>
  <c r="JF178" i="3"/>
  <c r="JF186" i="3"/>
  <c r="JH5" i="2"/>
  <c r="JH7" i="3"/>
  <c r="JH12" i="3"/>
  <c r="JF107" i="3"/>
  <c r="JH126" i="3"/>
  <c r="JH142" i="3"/>
  <c r="JF160" i="3"/>
  <c r="JH171" i="3"/>
  <c r="JF176" i="3"/>
  <c r="JH121" i="3"/>
  <c r="JH182" i="3"/>
  <c r="JF184" i="3"/>
  <c r="JF185" i="3"/>
  <c r="JF183" i="3"/>
  <c r="JF181" i="3"/>
  <c r="JF182" i="3"/>
  <c r="JF180" i="3"/>
  <c r="JF171" i="3"/>
  <c r="JH168" i="3"/>
  <c r="JH166" i="3"/>
  <c r="JF170" i="3"/>
  <c r="JF168" i="3"/>
  <c r="JF169" i="3"/>
  <c r="JF167" i="3"/>
  <c r="JH169" i="3"/>
  <c r="JH134" i="3"/>
  <c r="JH158" i="3"/>
  <c r="JF159" i="3"/>
  <c r="JF158" i="3"/>
  <c r="JF138" i="3"/>
  <c r="JF136" i="3"/>
  <c r="JF149" i="3"/>
  <c r="JF152" i="3"/>
  <c r="JH140" i="3"/>
  <c r="JH139" i="3"/>
  <c r="JH137" i="3"/>
  <c r="JF139" i="3"/>
  <c r="JF137" i="3"/>
  <c r="JF134" i="3"/>
  <c r="JF140" i="3"/>
  <c r="JF135" i="3"/>
  <c r="JH153" i="3"/>
  <c r="JH152" i="3"/>
  <c r="JH148" i="3"/>
  <c r="JF147" i="3"/>
  <c r="JH127" i="3"/>
  <c r="JH108" i="3"/>
  <c r="JF110" i="3"/>
  <c r="JH150" i="3"/>
  <c r="JH145" i="3"/>
  <c r="JF151" i="3"/>
  <c r="JF150" i="3"/>
  <c r="JF157" i="3"/>
  <c r="JF148" i="3"/>
  <c r="JF146" i="3"/>
  <c r="JF145" i="3"/>
  <c r="JH159" i="3"/>
  <c r="JH157" i="3"/>
  <c r="JH151" i="3"/>
  <c r="JH149" i="3"/>
  <c r="JH147" i="3"/>
  <c r="JH146" i="3"/>
  <c r="JV33" i="3"/>
  <c r="JH141" i="3"/>
  <c r="JH138" i="3"/>
  <c r="JH136" i="3"/>
  <c r="JH135" i="3"/>
  <c r="JH133" i="3"/>
  <c r="JF118" i="3"/>
  <c r="JH100" i="3"/>
  <c r="JF109" i="3"/>
  <c r="JH76" i="3"/>
  <c r="JH72" i="3"/>
  <c r="JH88" i="3"/>
  <c r="JH84" i="3"/>
  <c r="JF86" i="3"/>
  <c r="JF94" i="3"/>
  <c r="JF124" i="3"/>
  <c r="JF123" i="3"/>
  <c r="JF122" i="3"/>
  <c r="JF121" i="3"/>
  <c r="JF117" i="3"/>
  <c r="JH116" i="3"/>
  <c r="JH123" i="3"/>
  <c r="JH103" i="3"/>
  <c r="JH111" i="3"/>
  <c r="JH104" i="3"/>
  <c r="JH122" i="3"/>
  <c r="JH120" i="3"/>
  <c r="JH112" i="3"/>
  <c r="JF108" i="3"/>
  <c r="JF116" i="3"/>
  <c r="JF114" i="3"/>
  <c r="JH68" i="3"/>
  <c r="JH73" i="3"/>
  <c r="JH81" i="3"/>
  <c r="JH89" i="3"/>
  <c r="JH113" i="3"/>
  <c r="JF113" i="3"/>
  <c r="JH8" i="3"/>
  <c r="JH29" i="3"/>
  <c r="JH37" i="3"/>
  <c r="JF8" i="3"/>
  <c r="JF43" i="3"/>
  <c r="JH15" i="3"/>
  <c r="JH23" i="3"/>
  <c r="JH31" i="3"/>
  <c r="JH44" i="3"/>
  <c r="JF49" i="3"/>
  <c r="JH83" i="3"/>
  <c r="JF88" i="3"/>
  <c r="JH99" i="3"/>
  <c r="JF104" i="3"/>
  <c r="JH107" i="3"/>
  <c r="JF112" i="3"/>
  <c r="JH115" i="3"/>
  <c r="JH70" i="3"/>
  <c r="JH78" i="3"/>
  <c r="JH94" i="3"/>
  <c r="JF99" i="3"/>
  <c r="JH102" i="3"/>
  <c r="JH110" i="3"/>
  <c r="JF115" i="3"/>
  <c r="JH118" i="3"/>
  <c r="JH14" i="3"/>
  <c r="JH22" i="3"/>
  <c r="JH30" i="3"/>
  <c r="JH38" i="3"/>
  <c r="JF48" i="3"/>
  <c r="JF66" i="3"/>
  <c r="JH74" i="3"/>
  <c r="JF79" i="3"/>
  <c r="JH82" i="3"/>
  <c r="JH90" i="3"/>
  <c r="JH98" i="3"/>
  <c r="JF103" i="3"/>
  <c r="JF111" i="3"/>
  <c r="JH114" i="3"/>
  <c r="JH77" i="3"/>
  <c r="JH93" i="3"/>
  <c r="JH101" i="3"/>
  <c r="JH109" i="3"/>
  <c r="JH117" i="3"/>
  <c r="JF7" i="3"/>
  <c r="JF12" i="3"/>
  <c r="JF20" i="3"/>
  <c r="JF6" i="3"/>
  <c r="JF102" i="3"/>
  <c r="JF101" i="3"/>
  <c r="JF100" i="3"/>
  <c r="JF85" i="3"/>
  <c r="JF87" i="3"/>
  <c r="JF71" i="3"/>
  <c r="JF93" i="3"/>
  <c r="JF89" i="3"/>
  <c r="JP95" i="3"/>
  <c r="JP94" i="3"/>
  <c r="JI4" i="4"/>
  <c r="JP93" i="3"/>
  <c r="JB4" i="4"/>
  <c r="JF75" i="3"/>
  <c r="JF76" i="3"/>
  <c r="JT91" i="3"/>
  <c r="JH41" i="3"/>
  <c r="JH95" i="3"/>
  <c r="JF95" i="3"/>
  <c r="JH13" i="3"/>
  <c r="JF13" i="3"/>
  <c r="JF17" i="3"/>
  <c r="JF46" i="3"/>
  <c r="JH49" i="3"/>
  <c r="JF74" i="3"/>
  <c r="JF84" i="3"/>
  <c r="JH87" i="3"/>
  <c r="JH92" i="3"/>
  <c r="JF23" i="3"/>
  <c r="JF31" i="3"/>
  <c r="JH34" i="3"/>
  <c r="JH42" i="3"/>
  <c r="JF44" i="3"/>
  <c r="JH47" i="3"/>
  <c r="JF67" i="3"/>
  <c r="JF72" i="3"/>
  <c r="JF77" i="3"/>
  <c r="JF82" i="3"/>
  <c r="JH85" i="3"/>
  <c r="JF90" i="3"/>
  <c r="JT85" i="3"/>
  <c r="JU33" i="3"/>
  <c r="JH19" i="3"/>
  <c r="JH43" i="3"/>
  <c r="JH48" i="3"/>
  <c r="JF68" i="3"/>
  <c r="JF73" i="3"/>
  <c r="JF83" i="3"/>
  <c r="JH86" i="3"/>
  <c r="JT33" i="3"/>
  <c r="JW33" i="3"/>
  <c r="JH91" i="3"/>
  <c r="JH75" i="3"/>
  <c r="JM5" i="3"/>
  <c r="JF47" i="3"/>
  <c r="JF39" i="3"/>
  <c r="JF45" i="3"/>
  <c r="JF32" i="3"/>
  <c r="JF16" i="3"/>
  <c r="JH5" i="3"/>
  <c r="JF36" i="3"/>
  <c r="JT61" i="3"/>
  <c r="JT63" i="3"/>
  <c r="JH161" i="3"/>
  <c r="JT59" i="3"/>
  <c r="JT94" i="3"/>
  <c r="JT80" i="3"/>
  <c r="JT74" i="3"/>
  <c r="JT58" i="3"/>
  <c r="JT66" i="3"/>
  <c r="JT78" i="3"/>
  <c r="JT93" i="3"/>
  <c r="JT82" i="3"/>
  <c r="JT86" i="3"/>
  <c r="JT69" i="3"/>
  <c r="JT71" i="3"/>
  <c r="JT75" i="3"/>
  <c r="JH18" i="3"/>
  <c r="JH16" i="3"/>
  <c r="JF18" i="3"/>
  <c r="JH21" i="3"/>
  <c r="JH36" i="3"/>
  <c r="JF41" i="3"/>
  <c r="JK5" i="3"/>
  <c r="JF25" i="3"/>
  <c r="JH32" i="3"/>
  <c r="JF37" i="3"/>
  <c r="JH40" i="3"/>
  <c r="JH20" i="3"/>
  <c r="JH35" i="3"/>
  <c r="JF33" i="3"/>
  <c r="JF34" i="3"/>
  <c r="JF40" i="3"/>
  <c r="JF19" i="3"/>
  <c r="JF22" i="3"/>
  <c r="JF24" i="3"/>
  <c r="JF21" i="3"/>
  <c r="JH39" i="3"/>
  <c r="JF35" i="3"/>
  <c r="JR33" i="3"/>
  <c r="JX8" i="3"/>
  <c r="JA2" i="3"/>
  <c r="JH25" i="3"/>
  <c r="JH17" i="3"/>
  <c r="JX10" i="3"/>
  <c r="JX9" i="3"/>
  <c r="JR10" i="2"/>
  <c r="JL197" i="3" l="1"/>
  <c r="S14" i="1"/>
  <c r="JZ24" i="3"/>
  <c r="B25" i="3"/>
  <c r="JQ29" i="3"/>
  <c r="JT56" i="3"/>
  <c r="JN5" i="3"/>
  <c r="JL198" i="3"/>
  <c r="JL5" i="3"/>
  <c r="JO12" i="2"/>
  <c r="JM12" i="2"/>
  <c r="JN12" i="2"/>
  <c r="JP12" i="2"/>
  <c r="JQ12" i="2"/>
  <c r="JX35" i="3"/>
  <c r="JL12" i="2"/>
  <c r="JR11" i="2"/>
  <c r="JR7" i="2"/>
  <c r="JK12" i="2"/>
  <c r="B26" i="3" l="1"/>
  <c r="JZ25" i="3"/>
  <c r="JR12" i="2"/>
  <c r="B27" i="3" l="1"/>
  <c r="JZ26" i="3"/>
  <c r="M5" i="5"/>
  <c r="I488" i="5"/>
  <c r="I489" i="5"/>
  <c r="I490" i="5"/>
  <c r="I491" i="5"/>
  <c r="I492" i="5"/>
  <c r="I493" i="5"/>
  <c r="B28" i="3" l="1"/>
  <c r="JZ27" i="3"/>
  <c r="JQ84" i="3"/>
  <c r="B37" i="6"/>
  <c r="FP1" i="3" s="1"/>
  <c r="JR91" i="3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40" i="6"/>
  <c r="HC1" i="3" s="1"/>
  <c r="B39" i="6"/>
  <c r="GP1" i="3" s="1"/>
  <c r="B38" i="6"/>
  <c r="GC1" i="3" s="1"/>
  <c r="B36" i="6"/>
  <c r="FC1" i="3" s="1"/>
  <c r="B35" i="6"/>
  <c r="EP1" i="3" s="1"/>
  <c r="B34" i="6"/>
  <c r="EC1" i="3" s="1"/>
  <c r="B33" i="6"/>
  <c r="DP1" i="3" s="1"/>
  <c r="B32" i="6"/>
  <c r="DC1" i="3" s="1"/>
  <c r="B31" i="6"/>
  <c r="CP1" i="3" s="1"/>
  <c r="B30" i="6"/>
  <c r="CC1" i="3" s="1"/>
  <c r="B29" i="6"/>
  <c r="BP1" i="3" s="1"/>
  <c r="B28" i="6"/>
  <c r="BC1" i="3" s="1"/>
  <c r="B27" i="6"/>
  <c r="AP1" i="3" s="1"/>
  <c r="B26" i="6"/>
  <c r="AC1" i="3" s="1"/>
  <c r="B25" i="6"/>
  <c r="P1" i="3" s="1"/>
  <c r="B24" i="6"/>
  <c r="C1" i="3" s="1"/>
  <c r="B23" i="6"/>
  <c r="IP1" i="2" s="1"/>
  <c r="B22" i="6"/>
  <c r="IC1" i="2" s="1"/>
  <c r="B21" i="6"/>
  <c r="HP1" i="2" s="1"/>
  <c r="B20" i="6"/>
  <c r="HC1" i="2" s="1"/>
  <c r="B19" i="6"/>
  <c r="GP1" i="2" s="1"/>
  <c r="B18" i="6"/>
  <c r="GC1" i="2" s="1"/>
  <c r="B17" i="6"/>
  <c r="FP1" i="2" s="1"/>
  <c r="B16" i="6"/>
  <c r="FC1" i="2" s="1"/>
  <c r="B15" i="6"/>
  <c r="EP1" i="2" s="1"/>
  <c r="B14" i="6"/>
  <c r="EC1" i="2" s="1"/>
  <c r="B13" i="6"/>
  <c r="DP1" i="2" s="1"/>
  <c r="B12" i="6"/>
  <c r="DC1" i="2" s="1"/>
  <c r="B11" i="6"/>
  <c r="CP1" i="2" s="1"/>
  <c r="B10" i="6"/>
  <c r="CC1" i="2" s="1"/>
  <c r="B9" i="6"/>
  <c r="BP1" i="2" s="1"/>
  <c r="B8" i="6"/>
  <c r="BC1" i="2" s="1"/>
  <c r="B7" i="6"/>
  <c r="AP1" i="2" s="1"/>
  <c r="B6" i="6"/>
  <c r="AC1" i="2" s="1"/>
  <c r="B5" i="6"/>
  <c r="P1" i="2" s="1"/>
  <c r="B4" i="6"/>
  <c r="C1" i="2" s="1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29" i="3" l="1"/>
  <c r="JZ28" i="3"/>
  <c r="IU4" i="4"/>
  <c r="JP56" i="3"/>
  <c r="B4" i="4"/>
  <c r="JP58" i="3"/>
  <c r="P4" i="4"/>
  <c r="JP60" i="3"/>
  <c r="AD4" i="4"/>
  <c r="JP62" i="3"/>
  <c r="AR4" i="4"/>
  <c r="JP64" i="3"/>
  <c r="BF4" i="4"/>
  <c r="JP66" i="3"/>
  <c r="BT4" i="4"/>
  <c r="JP68" i="3"/>
  <c r="CH4" i="4"/>
  <c r="JP70" i="3"/>
  <c r="CV4" i="4"/>
  <c r="JP72" i="3"/>
  <c r="DJ4" i="4"/>
  <c r="JP74" i="3"/>
  <c r="DX4" i="4"/>
  <c r="JP76" i="3"/>
  <c r="EM4" i="4"/>
  <c r="JP78" i="3"/>
  <c r="FA4" i="4"/>
  <c r="JP80" i="3"/>
  <c r="FO4" i="4"/>
  <c r="JP82" i="3"/>
  <c r="GC4" i="4"/>
  <c r="JP84" i="3"/>
  <c r="GQ4" i="4"/>
  <c r="JP86" i="3"/>
  <c r="HE4" i="4"/>
  <c r="JP88" i="3"/>
  <c r="HS4" i="4"/>
  <c r="JP91" i="3"/>
  <c r="IN4" i="4"/>
  <c r="JP57" i="3"/>
  <c r="I4" i="4"/>
  <c r="JP59" i="3"/>
  <c r="W4" i="4"/>
  <c r="JP61" i="3"/>
  <c r="AK4" i="4"/>
  <c r="JP63" i="3"/>
  <c r="AY4" i="4"/>
  <c r="JP65" i="3"/>
  <c r="BM4" i="4"/>
  <c r="JP67" i="3"/>
  <c r="CA4" i="4"/>
  <c r="JP69" i="3"/>
  <c r="CO4" i="4"/>
  <c r="JP71" i="3"/>
  <c r="DC4" i="4"/>
  <c r="JP73" i="3"/>
  <c r="DQ4" i="4"/>
  <c r="JP75" i="3"/>
  <c r="EE4" i="4"/>
  <c r="JP77" i="3"/>
  <c r="ET4" i="4"/>
  <c r="JP79" i="3"/>
  <c r="FH4" i="4"/>
  <c r="JP81" i="3"/>
  <c r="FV4" i="4"/>
  <c r="JP83" i="3"/>
  <c r="GJ4" i="4"/>
  <c r="JP85" i="3"/>
  <c r="GX4" i="4"/>
  <c r="JP87" i="3"/>
  <c r="HL4" i="4"/>
  <c r="JP90" i="3"/>
  <c r="IG4" i="4"/>
  <c r="JP89" i="3"/>
  <c r="HZ4" i="4"/>
  <c r="JP92" i="3"/>
  <c r="JX91" i="3"/>
  <c r="JQ91" i="3"/>
  <c r="GY1" i="3"/>
  <c r="JV91" i="3" s="1"/>
  <c r="B30" i="3" l="1"/>
  <c r="JZ29" i="3"/>
  <c r="JM41" i="3"/>
  <c r="JM43" i="3"/>
  <c r="JM45" i="3"/>
  <c r="JM49" i="3"/>
  <c r="JM51" i="3"/>
  <c r="JM55" i="3"/>
  <c r="JM57" i="3"/>
  <c r="JM59" i="3"/>
  <c r="JM61" i="3"/>
  <c r="JM67" i="3"/>
  <c r="JM75" i="3"/>
  <c r="JM79" i="3"/>
  <c r="JM81" i="3"/>
  <c r="JM83" i="3"/>
  <c r="JM6" i="3"/>
  <c r="JM8" i="3"/>
  <c r="JM10" i="3"/>
  <c r="JM12" i="3"/>
  <c r="JM14" i="3"/>
  <c r="JM16" i="3"/>
  <c r="JM18" i="3"/>
  <c r="JM22" i="3"/>
  <c r="JM26" i="3"/>
  <c r="JM28" i="3"/>
  <c r="JM30" i="3"/>
  <c r="JM32" i="3"/>
  <c r="JM34" i="3"/>
  <c r="B31" i="3" l="1"/>
  <c r="JZ30" i="3"/>
  <c r="JM29" i="3"/>
  <c r="JM27" i="3"/>
  <c r="JM25" i="3"/>
  <c r="JM23" i="3"/>
  <c r="JM21" i="3"/>
  <c r="JM19" i="3"/>
  <c r="JM17" i="3"/>
  <c r="JM15" i="3"/>
  <c r="JM13" i="3"/>
  <c r="JM9" i="3"/>
  <c r="JM7" i="3"/>
  <c r="JM36" i="3"/>
  <c r="JM160" i="3"/>
  <c r="JM86" i="3"/>
  <c r="JM78" i="3"/>
  <c r="JM38" i="3"/>
  <c r="JM33" i="3"/>
  <c r="JM158" i="3"/>
  <c r="JM73" i="3"/>
  <c r="JM71" i="3"/>
  <c r="JM82" i="3"/>
  <c r="JM31" i="3"/>
  <c r="JM37" i="3"/>
  <c r="JM65" i="3"/>
  <c r="JM63" i="3"/>
  <c r="JM77" i="3"/>
  <c r="JM85" i="3"/>
  <c r="JM84" i="3"/>
  <c r="JM80" i="3"/>
  <c r="JM39" i="3"/>
  <c r="JM69" i="3"/>
  <c r="JM24" i="3"/>
  <c r="JM53" i="3"/>
  <c r="JM47" i="3"/>
  <c r="JM11" i="3"/>
  <c r="JM20" i="3"/>
  <c r="JM74" i="3"/>
  <c r="JM72" i="3"/>
  <c r="JM70" i="3"/>
  <c r="JM68" i="3"/>
  <c r="JM66" i="3"/>
  <c r="JM64" i="3"/>
  <c r="JM62" i="3"/>
  <c r="JM60" i="3"/>
  <c r="JM58" i="3"/>
  <c r="JM56" i="3"/>
  <c r="JM54" i="3"/>
  <c r="JM52" i="3"/>
  <c r="JM50" i="3"/>
  <c r="JM48" i="3"/>
  <c r="JM46" i="3"/>
  <c r="JM44" i="3"/>
  <c r="JM42" i="3"/>
  <c r="JM40" i="3"/>
  <c r="JM185" i="3"/>
  <c r="JM183" i="3"/>
  <c r="JM181" i="3"/>
  <c r="JM179" i="3"/>
  <c r="JM177" i="3"/>
  <c r="JM175" i="3"/>
  <c r="JM173" i="3"/>
  <c r="JM171" i="3"/>
  <c r="JM169" i="3"/>
  <c r="JM167" i="3"/>
  <c r="JM165" i="3"/>
  <c r="JM163" i="3"/>
  <c r="JM161" i="3"/>
  <c r="JM159" i="3"/>
  <c r="JM157" i="3"/>
  <c r="JM155" i="3"/>
  <c r="JM153" i="3"/>
  <c r="JM151" i="3"/>
  <c r="JM149" i="3"/>
  <c r="JM147" i="3"/>
  <c r="JM145" i="3"/>
  <c r="JM143" i="3"/>
  <c r="JM141" i="3"/>
  <c r="JM139" i="3"/>
  <c r="JM137" i="3"/>
  <c r="JM135" i="3"/>
  <c r="JM133" i="3"/>
  <c r="JM131" i="3"/>
  <c r="JM129" i="3"/>
  <c r="JM127" i="3"/>
  <c r="JM125" i="3"/>
  <c r="JM123" i="3"/>
  <c r="JM121" i="3"/>
  <c r="JM119" i="3"/>
  <c r="JM117" i="3"/>
  <c r="JM115" i="3"/>
  <c r="JM113" i="3"/>
  <c r="JM111" i="3"/>
  <c r="JM109" i="3"/>
  <c r="JM107" i="3"/>
  <c r="JM105" i="3"/>
  <c r="JM103" i="3"/>
  <c r="JM101" i="3"/>
  <c r="JM99" i="3"/>
  <c r="JM97" i="3"/>
  <c r="JM95" i="3"/>
  <c r="JM93" i="3"/>
  <c r="JM91" i="3"/>
  <c r="JM89" i="3"/>
  <c r="JM87" i="3"/>
  <c r="JM186" i="3"/>
  <c r="JM184" i="3"/>
  <c r="JM182" i="3"/>
  <c r="JM180" i="3"/>
  <c r="JM178" i="3"/>
  <c r="JM176" i="3"/>
  <c r="JM174" i="3"/>
  <c r="JM172" i="3"/>
  <c r="JM170" i="3"/>
  <c r="JM168" i="3"/>
  <c r="JM166" i="3"/>
  <c r="JM164" i="3"/>
  <c r="JM162" i="3"/>
  <c r="JM156" i="3"/>
  <c r="JM154" i="3"/>
  <c r="JM152" i="3"/>
  <c r="JM150" i="3"/>
  <c r="JM148" i="3"/>
  <c r="JM146" i="3"/>
  <c r="JM144" i="3"/>
  <c r="JM142" i="3"/>
  <c r="JM140" i="3"/>
  <c r="JM138" i="3"/>
  <c r="JM136" i="3"/>
  <c r="JM134" i="3"/>
  <c r="JM132" i="3"/>
  <c r="JM130" i="3"/>
  <c r="JM128" i="3"/>
  <c r="JM126" i="3"/>
  <c r="JM124" i="3"/>
  <c r="JM122" i="3"/>
  <c r="JM120" i="3"/>
  <c r="JM118" i="3"/>
  <c r="JM116" i="3"/>
  <c r="JM114" i="3"/>
  <c r="JM112" i="3"/>
  <c r="JM110" i="3"/>
  <c r="JM108" i="3"/>
  <c r="JM106" i="3"/>
  <c r="JM104" i="3"/>
  <c r="JM102" i="3"/>
  <c r="JM100" i="3"/>
  <c r="JM98" i="3"/>
  <c r="JM96" i="3"/>
  <c r="JM94" i="3"/>
  <c r="JM92" i="3"/>
  <c r="JM90" i="3"/>
  <c r="JM88" i="3"/>
  <c r="JM35" i="3"/>
  <c r="JM76" i="3"/>
  <c r="B32" i="3" l="1"/>
  <c r="JZ31" i="3"/>
  <c r="JR75" i="3"/>
  <c r="IY1" i="2"/>
  <c r="JV75" i="3" s="1"/>
  <c r="JR67" i="3"/>
  <c r="EY1" i="2"/>
  <c r="JV67" i="3" s="1"/>
  <c r="JR66" i="3"/>
  <c r="EL1" i="2"/>
  <c r="JV66" i="3" s="1"/>
  <c r="JR65" i="3"/>
  <c r="DY1" i="2"/>
  <c r="JV65" i="3" s="1"/>
  <c r="JR64" i="3"/>
  <c r="DL1" i="2"/>
  <c r="JV64" i="3" s="1"/>
  <c r="JR63" i="3"/>
  <c r="CY1" i="2"/>
  <c r="JV63" i="3" s="1"/>
  <c r="JR62" i="3"/>
  <c r="CL1" i="2"/>
  <c r="JV62" i="3" s="1"/>
  <c r="JR61" i="3"/>
  <c r="BY1" i="2"/>
  <c r="JV61" i="3" s="1"/>
  <c r="JR60" i="3"/>
  <c r="BL1" i="2"/>
  <c r="JV60" i="3" s="1"/>
  <c r="JR59" i="3"/>
  <c r="AY1" i="2"/>
  <c r="JV59" i="3" s="1"/>
  <c r="JR58" i="3"/>
  <c r="AL1" i="2"/>
  <c r="JV58" i="3" s="1"/>
  <c r="JR57" i="3"/>
  <c r="Y1" i="2"/>
  <c r="JV57" i="3" s="1"/>
  <c r="JR56" i="3"/>
  <c r="L1" i="2"/>
  <c r="JV56" i="3" s="1"/>
  <c r="JR76" i="3"/>
  <c r="L1" i="3"/>
  <c r="JV76" i="3" s="1"/>
  <c r="JR77" i="3"/>
  <c r="Y1" i="3"/>
  <c r="JV77" i="3" s="1"/>
  <c r="JR78" i="3"/>
  <c r="AL1" i="3"/>
  <c r="JV78" i="3" s="1"/>
  <c r="JR79" i="3"/>
  <c r="AY1" i="3"/>
  <c r="JV79" i="3" s="1"/>
  <c r="JR80" i="3"/>
  <c r="BL1" i="3"/>
  <c r="JV80" i="3" s="1"/>
  <c r="JR81" i="3"/>
  <c r="BY1" i="3"/>
  <c r="JV81" i="3" s="1"/>
  <c r="JR82" i="3"/>
  <c r="CL1" i="3"/>
  <c r="JV82" i="3" s="1"/>
  <c r="JR83" i="3"/>
  <c r="CY1" i="3"/>
  <c r="JV83" i="3" s="1"/>
  <c r="JR84" i="3"/>
  <c r="DL1" i="3"/>
  <c r="JV84" i="3" s="1"/>
  <c r="JR85" i="3"/>
  <c r="DY1" i="3"/>
  <c r="JV85" i="3" s="1"/>
  <c r="JR86" i="3"/>
  <c r="EL1" i="3"/>
  <c r="JV86" i="3" s="1"/>
  <c r="JR87" i="3"/>
  <c r="EY1" i="3"/>
  <c r="JV87" i="3" s="1"/>
  <c r="JR88" i="3"/>
  <c r="FL1" i="3"/>
  <c r="JV88" i="3" s="1"/>
  <c r="JR89" i="3"/>
  <c r="FY1" i="3"/>
  <c r="JV89" i="3" s="1"/>
  <c r="JR90" i="3"/>
  <c r="GL1" i="3"/>
  <c r="JV90" i="3" s="1"/>
  <c r="JR92" i="3"/>
  <c r="HL1" i="3"/>
  <c r="JV92" i="3" s="1"/>
  <c r="JX75" i="3"/>
  <c r="JX67" i="3"/>
  <c r="JX66" i="3"/>
  <c r="JX65" i="3"/>
  <c r="JX64" i="3"/>
  <c r="JX63" i="3"/>
  <c r="JX62" i="3"/>
  <c r="JX61" i="3"/>
  <c r="JX60" i="3"/>
  <c r="JX59" i="3"/>
  <c r="JX58" i="3"/>
  <c r="JX57" i="3"/>
  <c r="JX56" i="3"/>
  <c r="JX92" i="3"/>
  <c r="JX90" i="3"/>
  <c r="JX89" i="3"/>
  <c r="JX88" i="3"/>
  <c r="JX87" i="3"/>
  <c r="JX86" i="3"/>
  <c r="JX85" i="3"/>
  <c r="JX84" i="3"/>
  <c r="JX83" i="3"/>
  <c r="JX82" i="3"/>
  <c r="JX81" i="3"/>
  <c r="JX80" i="3"/>
  <c r="JX79" i="3"/>
  <c r="JX77" i="3"/>
  <c r="JX76" i="3"/>
  <c r="JX78" i="3"/>
  <c r="B33" i="3" l="1"/>
  <c r="JZ32" i="3"/>
  <c r="B34" i="3" l="1"/>
  <c r="JZ33" i="3"/>
  <c r="B35" i="3" l="1"/>
  <c r="JZ34" i="3"/>
  <c r="JH18" i="2"/>
  <c r="JH19" i="2"/>
  <c r="JH20" i="2"/>
  <c r="JH21" i="2"/>
  <c r="JQ76" i="3"/>
  <c r="JQ78" i="3"/>
  <c r="JQ79" i="3"/>
  <c r="JQ80" i="3"/>
  <c r="JQ81" i="3"/>
  <c r="JQ82" i="3"/>
  <c r="JQ83" i="3"/>
  <c r="JQ85" i="3"/>
  <c r="JQ86" i="3"/>
  <c r="JQ87" i="3"/>
  <c r="JQ88" i="3"/>
  <c r="JQ89" i="3"/>
  <c r="JQ90" i="3"/>
  <c r="JQ92" i="3"/>
  <c r="JQ57" i="3"/>
  <c r="JQ58" i="3"/>
  <c r="JQ59" i="3"/>
  <c r="JQ60" i="3"/>
  <c r="JQ61" i="3"/>
  <c r="JQ62" i="3"/>
  <c r="JQ63" i="3"/>
  <c r="JQ64" i="3"/>
  <c r="JQ65" i="3"/>
  <c r="JQ66" i="3"/>
  <c r="JQ75" i="3"/>
  <c r="JH6" i="2"/>
  <c r="JF6" i="2"/>
  <c r="JH7" i="2"/>
  <c r="JH8" i="2"/>
  <c r="JH9" i="2"/>
  <c r="JH10" i="2"/>
  <c r="JH11" i="2"/>
  <c r="JH12" i="2"/>
  <c r="JH13" i="2"/>
  <c r="JH14" i="2"/>
  <c r="JH15" i="2"/>
  <c r="JH16" i="2"/>
  <c r="JH17" i="2"/>
  <c r="JF18" i="2"/>
  <c r="JF19" i="2"/>
  <c r="JF21" i="2"/>
  <c r="JH22" i="2"/>
  <c r="JH23" i="2"/>
  <c r="JH24" i="2"/>
  <c r="JH25" i="2"/>
  <c r="JH26" i="2"/>
  <c r="JH27" i="2"/>
  <c r="JH28" i="2"/>
  <c r="JH29" i="2"/>
  <c r="JH30" i="2"/>
  <c r="JH31" i="2"/>
  <c r="JH32" i="2"/>
  <c r="JH33" i="2"/>
  <c r="JH34" i="2"/>
  <c r="JH35" i="2"/>
  <c r="JH36" i="2"/>
  <c r="JH37" i="2"/>
  <c r="JH38" i="2"/>
  <c r="JH39" i="2"/>
  <c r="JH40" i="2"/>
  <c r="JH41" i="2"/>
  <c r="JH42" i="2"/>
  <c r="JH43" i="2"/>
  <c r="JH44" i="2"/>
  <c r="JH45" i="2"/>
  <c r="JH46" i="2"/>
  <c r="JH47" i="2"/>
  <c r="JH48" i="2"/>
  <c r="JH49" i="2"/>
  <c r="JH50" i="2"/>
  <c r="JH51" i="2"/>
  <c r="JH52" i="2"/>
  <c r="JH53" i="2"/>
  <c r="JH54" i="2"/>
  <c r="JH55" i="2"/>
  <c r="JH56" i="2"/>
  <c r="JH57" i="2"/>
  <c r="JH58" i="2"/>
  <c r="JH59" i="2"/>
  <c r="JH60" i="2"/>
  <c r="JH61" i="2"/>
  <c r="JH62" i="2"/>
  <c r="JH63" i="2"/>
  <c r="JH64" i="2"/>
  <c r="JH65" i="2"/>
  <c r="JH66" i="2"/>
  <c r="JH67" i="2"/>
  <c r="JH68" i="2"/>
  <c r="JH69" i="2"/>
  <c r="JH70" i="2"/>
  <c r="JH71" i="2"/>
  <c r="JH72" i="2"/>
  <c r="JH73" i="2"/>
  <c r="JH74" i="2"/>
  <c r="JH75" i="2"/>
  <c r="JH76" i="2"/>
  <c r="JH77" i="2"/>
  <c r="JH78" i="2"/>
  <c r="JH80" i="2"/>
  <c r="JH81" i="2"/>
  <c r="JH82" i="2"/>
  <c r="JH83" i="2"/>
  <c r="JH84" i="2"/>
  <c r="JH85" i="2"/>
  <c r="JH86" i="2"/>
  <c r="JH87" i="2"/>
  <c r="JH88" i="2"/>
  <c r="JH89" i="2"/>
  <c r="JH90" i="2"/>
  <c r="JH91" i="2"/>
  <c r="JH92" i="2"/>
  <c r="JH93" i="2"/>
  <c r="JH94" i="2"/>
  <c r="JH95" i="2"/>
  <c r="JH96" i="2"/>
  <c r="JH97" i="2"/>
  <c r="JH98" i="2"/>
  <c r="JH99" i="2"/>
  <c r="JH100" i="2"/>
  <c r="JH101" i="2"/>
  <c r="JH102" i="2"/>
  <c r="JH103" i="2"/>
  <c r="JH104" i="2"/>
  <c r="JH105" i="2"/>
  <c r="JH106" i="2"/>
  <c r="JH107" i="2"/>
  <c r="JH108" i="2"/>
  <c r="JH109" i="2"/>
  <c r="JH110" i="2"/>
  <c r="JH111" i="2"/>
  <c r="JH112" i="2"/>
  <c r="JH113" i="2"/>
  <c r="JH114" i="2"/>
  <c r="JH115" i="2"/>
  <c r="JH116" i="2"/>
  <c r="JH117" i="2"/>
  <c r="JH118" i="2"/>
  <c r="JH119" i="2"/>
  <c r="JH120" i="2"/>
  <c r="JH121" i="2"/>
  <c r="JH122" i="2"/>
  <c r="JH123" i="2"/>
  <c r="JH124" i="2"/>
  <c r="JH125" i="2"/>
  <c r="JH126" i="2"/>
  <c r="JH127" i="2"/>
  <c r="JH128" i="2"/>
  <c r="JH129" i="2"/>
  <c r="JH130" i="2"/>
  <c r="JH131" i="2"/>
  <c r="JH132" i="2"/>
  <c r="JH133" i="2"/>
  <c r="JH134" i="2"/>
  <c r="JH135" i="2"/>
  <c r="JH136" i="2"/>
  <c r="JH137" i="2"/>
  <c r="JH138" i="2"/>
  <c r="JH139" i="2"/>
  <c r="JH140" i="2"/>
  <c r="JH141" i="2"/>
  <c r="JH142" i="2"/>
  <c r="JH143" i="2"/>
  <c r="JH144" i="2"/>
  <c r="JH145" i="2"/>
  <c r="JH146" i="2"/>
  <c r="JH147" i="2"/>
  <c r="JH148" i="2"/>
  <c r="JH149" i="2"/>
  <c r="JH150" i="2"/>
  <c r="JH151" i="2"/>
  <c r="JH152" i="2"/>
  <c r="JH153" i="2"/>
  <c r="JH154" i="2"/>
  <c r="JH155" i="2"/>
  <c r="JH156" i="2"/>
  <c r="JH157" i="2"/>
  <c r="JH158" i="2"/>
  <c r="JH159" i="2"/>
  <c r="JH160" i="2"/>
  <c r="JH161" i="2"/>
  <c r="JH162" i="2"/>
  <c r="JH163" i="2"/>
  <c r="JH164" i="2"/>
  <c r="JH165" i="2"/>
  <c r="JH166" i="2"/>
  <c r="JH167" i="2"/>
  <c r="JH168" i="2"/>
  <c r="JH169" i="2"/>
  <c r="JH170" i="2"/>
  <c r="JF170" i="2"/>
  <c r="JH171" i="2"/>
  <c r="JH172" i="2"/>
  <c r="JH173" i="2"/>
  <c r="JH174" i="2"/>
  <c r="JH175" i="2"/>
  <c r="JH176" i="2"/>
  <c r="JH177" i="2"/>
  <c r="JH178" i="2"/>
  <c r="JF178" i="2"/>
  <c r="JH179" i="2"/>
  <c r="JH180" i="2"/>
  <c r="JH181" i="2"/>
  <c r="JH182" i="2"/>
  <c r="JH183" i="2"/>
  <c r="JF183" i="2"/>
  <c r="JH184" i="2"/>
  <c r="JH185" i="2"/>
  <c r="JF185" i="2"/>
  <c r="JH186" i="2"/>
  <c r="JH187" i="2"/>
  <c r="JF187" i="2"/>
  <c r="JH188" i="2"/>
  <c r="JH189" i="2"/>
  <c r="JF189" i="2"/>
  <c r="JH190" i="2"/>
  <c r="JH191" i="2"/>
  <c r="JF191" i="2"/>
  <c r="JH192" i="2"/>
  <c r="JH193" i="2"/>
  <c r="JF193" i="2"/>
  <c r="JH194" i="2"/>
  <c r="JH195" i="2"/>
  <c r="JF195" i="2"/>
  <c r="JH196" i="2"/>
  <c r="JH197" i="2"/>
  <c r="JF197" i="2"/>
  <c r="JZ35" i="3" l="1"/>
  <c r="B36" i="3"/>
  <c r="JQ67" i="3"/>
  <c r="A2" i="3"/>
  <c r="JQ77" i="3"/>
  <c r="JK34" i="3"/>
  <c r="JK23" i="3"/>
  <c r="JK22" i="3"/>
  <c r="JF9" i="2"/>
  <c r="JF8" i="2"/>
  <c r="JF7" i="2"/>
  <c r="JF55" i="2"/>
  <c r="JF165" i="2"/>
  <c r="JF163" i="2"/>
  <c r="JK151" i="3"/>
  <c r="JK121" i="3"/>
  <c r="JK118" i="3"/>
  <c r="JK110" i="3"/>
  <c r="JK124" i="3"/>
  <c r="JF85" i="2"/>
  <c r="JF84" i="2"/>
  <c r="JF83" i="2"/>
  <c r="JK98" i="3"/>
  <c r="JF82" i="2"/>
  <c r="JF35" i="2"/>
  <c r="JF28" i="2"/>
  <c r="JF26" i="2"/>
  <c r="JK150" i="3"/>
  <c r="JK112" i="3"/>
  <c r="JK99" i="3"/>
  <c r="JK88" i="3"/>
  <c r="JJ20" i="3"/>
  <c r="JN20" i="3" s="1"/>
  <c r="JF180" i="2"/>
  <c r="JF179" i="2"/>
  <c r="JF176" i="2"/>
  <c r="JF175" i="2"/>
  <c r="JF174" i="2"/>
  <c r="JF173" i="2"/>
  <c r="JF167" i="2"/>
  <c r="JF50" i="2"/>
  <c r="JJ135" i="3"/>
  <c r="JN135" i="3" s="1"/>
  <c r="JJ185" i="3"/>
  <c r="JN185" i="3" s="1"/>
  <c r="JJ183" i="3"/>
  <c r="JN183" i="3" s="1"/>
  <c r="JJ161" i="3"/>
  <c r="JN161" i="3" s="1"/>
  <c r="JJ8" i="3"/>
  <c r="JN8" i="3" s="1"/>
  <c r="JJ7" i="3"/>
  <c r="JN7" i="3" s="1"/>
  <c r="JJ6" i="3"/>
  <c r="JN6" i="3" s="1"/>
  <c r="JF140" i="2"/>
  <c r="JF130" i="2"/>
  <c r="JF128" i="2"/>
  <c r="JF76" i="2"/>
  <c r="JJ179" i="3"/>
  <c r="JN179" i="3" s="1"/>
  <c r="JJ173" i="3"/>
  <c r="JN173" i="3" s="1"/>
  <c r="JK158" i="3"/>
  <c r="JK144" i="3"/>
  <c r="JK142" i="3"/>
  <c r="JK108" i="3"/>
  <c r="JJ105" i="3"/>
  <c r="JN105" i="3" s="1"/>
  <c r="JJ78" i="3"/>
  <c r="JN78" i="3" s="1"/>
  <c r="JJ140" i="3"/>
  <c r="JN140" i="3" s="1"/>
  <c r="JK137" i="3"/>
  <c r="JJ50" i="3"/>
  <c r="JN50" i="3" s="1"/>
  <c r="JF119" i="2"/>
  <c r="JK79" i="3"/>
  <c r="JJ73" i="3"/>
  <c r="JN73" i="3" s="1"/>
  <c r="JK60" i="3"/>
  <c r="JK58" i="3"/>
  <c r="JK44" i="3"/>
  <c r="JJ155" i="3"/>
  <c r="JN155" i="3" s="1"/>
  <c r="JK136" i="3"/>
  <c r="JJ130" i="3"/>
  <c r="JN130" i="3" s="1"/>
  <c r="JJ128" i="3"/>
  <c r="JN128" i="3" s="1"/>
  <c r="JJ123" i="3"/>
  <c r="JN123" i="3" s="1"/>
  <c r="JK115" i="3"/>
  <c r="JK104" i="3"/>
  <c r="JK102" i="3"/>
  <c r="JJ95" i="3"/>
  <c r="JN95" i="3" s="1"/>
  <c r="JJ89" i="3"/>
  <c r="JN89" i="3" s="1"/>
  <c r="JJ70" i="3"/>
  <c r="JN70" i="3" s="1"/>
  <c r="JK153" i="3"/>
  <c r="JJ146" i="3"/>
  <c r="JN146" i="3" s="1"/>
  <c r="JJ157" i="3"/>
  <c r="JN157" i="3" s="1"/>
  <c r="JJ154" i="3"/>
  <c r="JN154" i="3" s="1"/>
  <c r="JJ152" i="3"/>
  <c r="JN152" i="3" s="1"/>
  <c r="JK145" i="3"/>
  <c r="JJ134" i="3"/>
  <c r="JN134" i="3" s="1"/>
  <c r="JK126" i="3"/>
  <c r="JJ62" i="3"/>
  <c r="JN62" i="3" s="1"/>
  <c r="JJ55" i="3"/>
  <c r="JN55" i="3" s="1"/>
  <c r="JJ53" i="3"/>
  <c r="JN53" i="3" s="1"/>
  <c r="JK52" i="3"/>
  <c r="JJ51" i="3"/>
  <c r="JN51" i="3" s="1"/>
  <c r="JJ40" i="3"/>
  <c r="JN40" i="3" s="1"/>
  <c r="JK36" i="3"/>
  <c r="JK14" i="3"/>
  <c r="JJ49" i="3"/>
  <c r="JN49" i="3" s="1"/>
  <c r="JJ96" i="3"/>
  <c r="JN96" i="3" s="1"/>
  <c r="JJ111" i="3"/>
  <c r="JN111" i="3" s="1"/>
  <c r="JJ74" i="3"/>
  <c r="JN74" i="3" s="1"/>
  <c r="JJ33" i="3"/>
  <c r="JN33" i="3" s="1"/>
  <c r="JK182" i="3"/>
  <c r="JK172" i="3"/>
  <c r="JK168" i="3"/>
  <c r="JK166" i="3"/>
  <c r="JJ148" i="3"/>
  <c r="JN148" i="3" s="1"/>
  <c r="JJ86" i="3"/>
  <c r="JN86" i="3" s="1"/>
  <c r="JJ84" i="3"/>
  <c r="JN84" i="3" s="1"/>
  <c r="JJ83" i="3"/>
  <c r="JN83" i="3" s="1"/>
  <c r="JJ77" i="3"/>
  <c r="JN77" i="3" s="1"/>
  <c r="JJ17" i="3"/>
  <c r="JN17" i="3" s="1"/>
  <c r="JJ16" i="3"/>
  <c r="JN16" i="3" s="1"/>
  <c r="JJ10" i="3"/>
  <c r="JN10" i="3" s="1"/>
  <c r="JJ9" i="3"/>
  <c r="JN9" i="3" s="1"/>
  <c r="JJ180" i="3"/>
  <c r="JN180" i="3" s="1"/>
  <c r="JJ178" i="3"/>
  <c r="JN178" i="3" s="1"/>
  <c r="JJ176" i="3"/>
  <c r="JN176" i="3" s="1"/>
  <c r="JJ175" i="3"/>
  <c r="JN175" i="3" s="1"/>
  <c r="JJ174" i="3"/>
  <c r="JN174" i="3" s="1"/>
  <c r="JJ170" i="3"/>
  <c r="JN170" i="3" s="1"/>
  <c r="JJ167" i="3"/>
  <c r="JN167" i="3" s="1"/>
  <c r="JJ165" i="3"/>
  <c r="JN165" i="3" s="1"/>
  <c r="JJ163" i="3"/>
  <c r="JN163" i="3" s="1"/>
  <c r="JJ160" i="3"/>
  <c r="JN160" i="3" s="1"/>
  <c r="JK159" i="3"/>
  <c r="JJ149" i="3"/>
  <c r="JN149" i="3" s="1"/>
  <c r="JK147" i="3"/>
  <c r="JK143" i="3"/>
  <c r="JJ139" i="3"/>
  <c r="JN139" i="3" s="1"/>
  <c r="JK138" i="3"/>
  <c r="JK133" i="3"/>
  <c r="JK132" i="3"/>
  <c r="JK129" i="3"/>
  <c r="JJ120" i="3"/>
  <c r="JN120" i="3" s="1"/>
  <c r="JK117" i="3"/>
  <c r="JJ109" i="3"/>
  <c r="JN109" i="3" s="1"/>
  <c r="JK107" i="3"/>
  <c r="JJ101" i="3"/>
  <c r="JN101" i="3" s="1"/>
  <c r="JK94" i="3"/>
  <c r="JK91" i="3"/>
  <c r="JJ85" i="3"/>
  <c r="JN85" i="3" s="1"/>
  <c r="JK81" i="3"/>
  <c r="JK80" i="3"/>
  <c r="JJ76" i="3"/>
  <c r="JN76" i="3" s="1"/>
  <c r="JJ69" i="3"/>
  <c r="JN69" i="3" s="1"/>
  <c r="JJ66" i="3"/>
  <c r="JN66" i="3" s="1"/>
  <c r="JJ64" i="3"/>
  <c r="JN64" i="3" s="1"/>
  <c r="JJ63" i="3"/>
  <c r="JN63" i="3" s="1"/>
  <c r="JK59" i="3"/>
  <c r="JK57" i="3"/>
  <c r="JK56" i="3"/>
  <c r="JK45" i="3"/>
  <c r="JJ43" i="3"/>
  <c r="JN43" i="3" s="1"/>
  <c r="JJ41" i="3"/>
  <c r="JN41" i="3" s="1"/>
  <c r="JJ39" i="3"/>
  <c r="JN39" i="3" s="1"/>
  <c r="JK38" i="3"/>
  <c r="JK37" i="3"/>
  <c r="JK32" i="3"/>
  <c r="JK31" i="3"/>
  <c r="JJ30" i="3"/>
  <c r="JN30" i="3" s="1"/>
  <c r="JK29" i="3"/>
  <c r="JJ28" i="3"/>
  <c r="JN28" i="3" s="1"/>
  <c r="JJ26" i="3"/>
  <c r="JN26" i="3" s="1"/>
  <c r="JK12" i="3"/>
  <c r="JK11" i="3"/>
  <c r="JK186" i="3"/>
  <c r="JK184" i="3"/>
  <c r="JK181" i="3"/>
  <c r="JK177" i="3"/>
  <c r="JK171" i="3"/>
  <c r="JK169" i="3"/>
  <c r="JK164" i="3"/>
  <c r="JK162" i="3"/>
  <c r="JK141" i="3"/>
  <c r="JK131" i="3"/>
  <c r="JK127" i="3"/>
  <c r="JJ125" i="3"/>
  <c r="JN125" i="3" s="1"/>
  <c r="JJ122" i="3"/>
  <c r="JN122" i="3" s="1"/>
  <c r="JJ119" i="3"/>
  <c r="JN119" i="3" s="1"/>
  <c r="JJ116" i="3"/>
  <c r="JN116" i="3" s="1"/>
  <c r="JK114" i="3"/>
  <c r="JJ103" i="3"/>
  <c r="JN103" i="3" s="1"/>
  <c r="JK100" i="3"/>
  <c r="JK93" i="3"/>
  <c r="JJ92" i="3"/>
  <c r="JN92" i="3" s="1"/>
  <c r="JJ72" i="3"/>
  <c r="JN72" i="3" s="1"/>
  <c r="JK71" i="3"/>
  <c r="JK61" i="3"/>
  <c r="JJ54" i="3"/>
  <c r="JN54" i="3" s="1"/>
  <c r="JK48" i="3"/>
  <c r="JK47" i="3"/>
  <c r="JJ46" i="3"/>
  <c r="JN46" i="3" s="1"/>
  <c r="JK42" i="3"/>
  <c r="JJ27" i="3"/>
  <c r="JN27" i="3" s="1"/>
  <c r="JJ25" i="3"/>
  <c r="JN25" i="3" s="1"/>
  <c r="JK24" i="3"/>
  <c r="JJ22" i="3"/>
  <c r="JN22" i="3" s="1"/>
  <c r="JJ13" i="3"/>
  <c r="JN13" i="3" s="1"/>
  <c r="JK19" i="3"/>
  <c r="JK18" i="3"/>
  <c r="JF77" i="2"/>
  <c r="JF66" i="2"/>
  <c r="JF27" i="2"/>
  <c r="JF25" i="2"/>
  <c r="JF78" i="2"/>
  <c r="JF20" i="2"/>
  <c r="JF15" i="2"/>
  <c r="JF10" i="2"/>
  <c r="JF46" i="2"/>
  <c r="JF43" i="2"/>
  <c r="JF42" i="2"/>
  <c r="JF40" i="2"/>
  <c r="JF90" i="2"/>
  <c r="JF69" i="2"/>
  <c r="JF155" i="2"/>
  <c r="JF138" i="2"/>
  <c r="JF136" i="2"/>
  <c r="JF123" i="2"/>
  <c r="JF86" i="2"/>
  <c r="JF51" i="2"/>
  <c r="JF49" i="2"/>
  <c r="JF39" i="2"/>
  <c r="JF24" i="2"/>
  <c r="JF23" i="2"/>
  <c r="JF196" i="2"/>
  <c r="JF188" i="2"/>
  <c r="JF87" i="2"/>
  <c r="JF70" i="2"/>
  <c r="JF67" i="2"/>
  <c r="JF38" i="2"/>
  <c r="JF34" i="2"/>
  <c r="JF192" i="2"/>
  <c r="JF184" i="2"/>
  <c r="JF168" i="2"/>
  <c r="JF152" i="2"/>
  <c r="JF148" i="2"/>
  <c r="JF132" i="2"/>
  <c r="JF122" i="2"/>
  <c r="JF116" i="2"/>
  <c r="JF114" i="2"/>
  <c r="JF109" i="2"/>
  <c r="JF89" i="2"/>
  <c r="JF81" i="2"/>
  <c r="JF74" i="2"/>
  <c r="JF73" i="2"/>
  <c r="JF64" i="2"/>
  <c r="JF62" i="2"/>
  <c r="JF59" i="2"/>
  <c r="JF53" i="2"/>
  <c r="JF31" i="2"/>
  <c r="JF16" i="2"/>
  <c r="JF13" i="2"/>
  <c r="JF161" i="2"/>
  <c r="JF159" i="2"/>
  <c r="JF145" i="2"/>
  <c r="JF17" i="2"/>
  <c r="JF14" i="2"/>
  <c r="JF172" i="2"/>
  <c r="JF164" i="2"/>
  <c r="JF124" i="2"/>
  <c r="JF117" i="2"/>
  <c r="JF115" i="2"/>
  <c r="JF111" i="2"/>
  <c r="JF108" i="2"/>
  <c r="JF107" i="2"/>
  <c r="JF101" i="2"/>
  <c r="JF94" i="2"/>
  <c r="JF92" i="2"/>
  <c r="JF88" i="2"/>
  <c r="JF75" i="2"/>
  <c r="JF72" i="2"/>
  <c r="JF71" i="2"/>
  <c r="JF68" i="2"/>
  <c r="JF65" i="2"/>
  <c r="JF63" i="2"/>
  <c r="JF57" i="2"/>
  <c r="JF54" i="2"/>
  <c r="JF47" i="2"/>
  <c r="JF45" i="2"/>
  <c r="JF44" i="2"/>
  <c r="JF41" i="2"/>
  <c r="JF33" i="2"/>
  <c r="JF30" i="2"/>
  <c r="JF194" i="2"/>
  <c r="JF190" i="2"/>
  <c r="JF186" i="2"/>
  <c r="JF182" i="2"/>
  <c r="JF166" i="2"/>
  <c r="JF162" i="2"/>
  <c r="JF154" i="2"/>
  <c r="JF153" i="2"/>
  <c r="JF149" i="2"/>
  <c r="JF141" i="2"/>
  <c r="JF137" i="2"/>
  <c r="JF131" i="2"/>
  <c r="JF113" i="2"/>
  <c r="JF61" i="2"/>
  <c r="JF60" i="2"/>
  <c r="JF58" i="2"/>
  <c r="JF56" i="2"/>
  <c r="JF52" i="2"/>
  <c r="JF48" i="2"/>
  <c r="JF37" i="2"/>
  <c r="JF36" i="2"/>
  <c r="JF32" i="2"/>
  <c r="JF29" i="2"/>
  <c r="JF22" i="2"/>
  <c r="JF12" i="2"/>
  <c r="JF11" i="2"/>
  <c r="JJ88" i="3"/>
  <c r="JN88" i="3" s="1"/>
  <c r="JK87" i="3"/>
  <c r="JK82" i="3"/>
  <c r="JJ80" i="3"/>
  <c r="JN80" i="3" s="1"/>
  <c r="JK75" i="3"/>
  <c r="JJ71" i="3"/>
  <c r="JN71" i="3" s="1"/>
  <c r="JK68" i="3"/>
  <c r="JK67" i="3"/>
  <c r="JK65" i="3"/>
  <c r="JJ60" i="3"/>
  <c r="JN60" i="3" s="1"/>
  <c r="JJ58" i="3"/>
  <c r="JN58" i="3" s="1"/>
  <c r="JJ48" i="3"/>
  <c r="JN48" i="3" s="1"/>
  <c r="JJ44" i="3"/>
  <c r="JN44" i="3" s="1"/>
  <c r="JJ38" i="3"/>
  <c r="JN38" i="3" s="1"/>
  <c r="JJ37" i="3"/>
  <c r="JN37" i="3" s="1"/>
  <c r="JJ35" i="3"/>
  <c r="JN35" i="3" s="1"/>
  <c r="JJ23" i="3"/>
  <c r="JJ19" i="3"/>
  <c r="JN19" i="3" s="1"/>
  <c r="JJ15" i="3"/>
  <c r="JN15" i="3" s="1"/>
  <c r="JJ12" i="3"/>
  <c r="JN12" i="3" s="1"/>
  <c r="JJ11" i="3"/>
  <c r="JN11" i="3" s="1"/>
  <c r="JF106" i="2"/>
  <c r="JF93" i="2"/>
  <c r="JF80" i="2"/>
  <c r="JJ87" i="3"/>
  <c r="JN87" i="3" s="1"/>
  <c r="JJ82" i="3"/>
  <c r="JN82" i="3" s="1"/>
  <c r="JJ81" i="3"/>
  <c r="JN81" i="3" s="1"/>
  <c r="JJ75" i="3"/>
  <c r="JJ68" i="3"/>
  <c r="JN68" i="3" s="1"/>
  <c r="JJ67" i="3"/>
  <c r="JN67" i="3" s="1"/>
  <c r="JJ65" i="3"/>
  <c r="JN65" i="3" s="1"/>
  <c r="JJ61" i="3"/>
  <c r="JN61" i="3" s="1"/>
  <c r="JJ59" i="3"/>
  <c r="JN59" i="3" s="1"/>
  <c r="JJ57" i="3"/>
  <c r="JN57" i="3" s="1"/>
  <c r="JJ56" i="3"/>
  <c r="JN56" i="3" s="1"/>
  <c r="JJ52" i="3"/>
  <c r="JN52" i="3" s="1"/>
  <c r="JJ47" i="3"/>
  <c r="JN47" i="3" s="1"/>
  <c r="JJ45" i="3"/>
  <c r="JN45" i="3" s="1"/>
  <c r="JJ42" i="3"/>
  <c r="JN42" i="3" s="1"/>
  <c r="JJ36" i="3"/>
  <c r="JN36" i="3" s="1"/>
  <c r="JJ34" i="3"/>
  <c r="JJ32" i="3"/>
  <c r="JN32" i="3" s="1"/>
  <c r="JJ31" i="3"/>
  <c r="JN31" i="3" s="1"/>
  <c r="JJ29" i="3"/>
  <c r="JN29" i="3" s="1"/>
  <c r="JJ24" i="3"/>
  <c r="JN24" i="3" s="1"/>
  <c r="JJ21" i="3"/>
  <c r="JN21" i="3" s="1"/>
  <c r="JJ18" i="3"/>
  <c r="JN18" i="3" s="1"/>
  <c r="JK15" i="3"/>
  <c r="JJ14" i="3"/>
  <c r="JF160" i="2"/>
  <c r="JF156" i="2"/>
  <c r="JF139" i="2"/>
  <c r="JF134" i="2"/>
  <c r="JF120" i="2"/>
  <c r="JF105" i="2"/>
  <c r="JF181" i="2"/>
  <c r="JF177" i="2"/>
  <c r="JF171" i="2"/>
  <c r="JF169" i="2"/>
  <c r="JF158" i="2"/>
  <c r="JF151" i="2"/>
  <c r="JF150" i="2"/>
  <c r="JF147" i="2"/>
  <c r="JF144" i="2"/>
  <c r="JF143" i="2"/>
  <c r="JF142" i="2"/>
  <c r="JF133" i="2"/>
  <c r="JF129" i="2"/>
  <c r="JF126" i="2"/>
  <c r="JF125" i="2"/>
  <c r="JF121" i="2"/>
  <c r="JF118" i="2"/>
  <c r="JF112" i="2"/>
  <c r="JF110" i="2"/>
  <c r="JF104" i="2"/>
  <c r="JF102" i="2"/>
  <c r="JF100" i="2"/>
  <c r="JF99" i="2"/>
  <c r="JF98" i="2"/>
  <c r="JF97" i="2"/>
  <c r="JF91" i="2"/>
  <c r="JJ186" i="3"/>
  <c r="JN186" i="3" s="1"/>
  <c r="JJ182" i="3"/>
  <c r="JN182" i="3" s="1"/>
  <c r="JJ168" i="3"/>
  <c r="JN168" i="3" s="1"/>
  <c r="JJ164" i="3"/>
  <c r="JN164" i="3" s="1"/>
  <c r="JJ158" i="3"/>
  <c r="JN158" i="3" s="1"/>
  <c r="JK156" i="3"/>
  <c r="JJ151" i="3"/>
  <c r="JN151" i="3" s="1"/>
  <c r="JJ147" i="3"/>
  <c r="JN147" i="3" s="1"/>
  <c r="JJ126" i="3"/>
  <c r="JN126" i="3" s="1"/>
  <c r="JJ121" i="3"/>
  <c r="JJ117" i="3"/>
  <c r="JN117" i="3" s="1"/>
  <c r="JJ115" i="3"/>
  <c r="JN115" i="3" s="1"/>
  <c r="JJ113" i="3"/>
  <c r="JN113" i="3" s="1"/>
  <c r="JJ112" i="3"/>
  <c r="JN112" i="3" s="1"/>
  <c r="JJ110" i="3"/>
  <c r="JN110" i="3" s="1"/>
  <c r="JJ108" i="3"/>
  <c r="JN108" i="3" s="1"/>
  <c r="JJ107" i="3"/>
  <c r="JN107" i="3" s="1"/>
  <c r="JJ106" i="3"/>
  <c r="JN106" i="3" s="1"/>
  <c r="JJ104" i="3"/>
  <c r="JN104" i="3" s="1"/>
  <c r="JJ98" i="3"/>
  <c r="JN98" i="3" s="1"/>
  <c r="JJ97" i="3"/>
  <c r="JN97" i="3" s="1"/>
  <c r="JJ94" i="3"/>
  <c r="JN94" i="3" s="1"/>
  <c r="JJ91" i="3"/>
  <c r="JN91" i="3" s="1"/>
  <c r="JJ90" i="3"/>
  <c r="JN90" i="3" s="1"/>
  <c r="JF157" i="2"/>
  <c r="JF146" i="2"/>
  <c r="JF135" i="2"/>
  <c r="JF127" i="2"/>
  <c r="JF103" i="2"/>
  <c r="JF96" i="2"/>
  <c r="JF95" i="2"/>
  <c r="JJ184" i="3"/>
  <c r="JN184" i="3" s="1"/>
  <c r="JJ177" i="3"/>
  <c r="JN177" i="3" s="1"/>
  <c r="JJ172" i="3"/>
  <c r="JN172" i="3" s="1"/>
  <c r="JJ169" i="3"/>
  <c r="JN169" i="3" s="1"/>
  <c r="JJ166" i="3"/>
  <c r="JN166" i="3" s="1"/>
  <c r="JJ153" i="3"/>
  <c r="JN153" i="3" s="1"/>
  <c r="JJ143" i="3"/>
  <c r="JN143" i="3" s="1"/>
  <c r="JJ137" i="3"/>
  <c r="JN137" i="3" s="1"/>
  <c r="JJ136" i="3"/>
  <c r="JN136" i="3" s="1"/>
  <c r="JJ133" i="3"/>
  <c r="JN133" i="3" s="1"/>
  <c r="JJ118" i="3"/>
  <c r="JN118" i="3" s="1"/>
  <c r="JJ114" i="3"/>
  <c r="JN114" i="3" s="1"/>
  <c r="JJ102" i="3"/>
  <c r="JN102" i="3" s="1"/>
  <c r="JJ100" i="3"/>
  <c r="JN100" i="3" s="1"/>
  <c r="JJ99" i="3"/>
  <c r="JN99" i="3" s="1"/>
  <c r="JJ93" i="3"/>
  <c r="JN93" i="3" s="1"/>
  <c r="S21" i="1"/>
  <c r="S12" i="1"/>
  <c r="S6" i="1"/>
  <c r="S22" i="1"/>
  <c r="S20" i="1"/>
  <c r="S18" i="1"/>
  <c r="S16" i="1"/>
  <c r="S11" i="1"/>
  <c r="S9" i="1"/>
  <c r="S7" i="1"/>
  <c r="S5" i="1"/>
  <c r="S23" i="1"/>
  <c r="S19" i="1"/>
  <c r="S17" i="1"/>
  <c r="S15" i="1"/>
  <c r="S10" i="1"/>
  <c r="S8" i="1"/>
  <c r="JK103" i="3"/>
  <c r="JK97" i="3"/>
  <c r="JK96" i="3"/>
  <c r="JK95" i="3"/>
  <c r="JK90" i="3"/>
  <c r="JK89" i="3"/>
  <c r="JK78" i="3"/>
  <c r="JK77" i="3"/>
  <c r="JK72" i="3"/>
  <c r="JK69" i="3"/>
  <c r="JK55" i="3"/>
  <c r="JL55" i="3" s="1"/>
  <c r="JK54" i="3"/>
  <c r="JK53" i="3"/>
  <c r="JK51" i="3"/>
  <c r="JK50" i="3"/>
  <c r="JK49" i="3"/>
  <c r="JK43" i="3"/>
  <c r="JK41" i="3"/>
  <c r="JK40" i="3"/>
  <c r="JK39" i="3"/>
  <c r="JK30" i="3"/>
  <c r="JK26" i="3"/>
  <c r="JK25" i="3"/>
  <c r="JK21" i="3"/>
  <c r="JK17" i="3"/>
  <c r="JK13" i="3"/>
  <c r="JK10" i="3"/>
  <c r="JK7" i="3"/>
  <c r="JK106" i="3"/>
  <c r="JK105" i="3"/>
  <c r="JK101" i="3"/>
  <c r="JK92" i="3"/>
  <c r="JK86" i="3"/>
  <c r="JK85" i="3"/>
  <c r="JK84" i="3"/>
  <c r="JK83" i="3"/>
  <c r="JK76" i="3"/>
  <c r="JK74" i="3"/>
  <c r="JK73" i="3"/>
  <c r="JK70" i="3"/>
  <c r="JK66" i="3"/>
  <c r="JK64" i="3"/>
  <c r="JK63" i="3"/>
  <c r="JK62" i="3"/>
  <c r="JL62" i="3" s="1"/>
  <c r="JK46" i="3"/>
  <c r="JK35" i="3"/>
  <c r="JK33" i="3"/>
  <c r="JK28" i="3"/>
  <c r="JK27" i="3"/>
  <c r="JK9" i="3"/>
  <c r="JK8" i="3"/>
  <c r="JK6" i="3"/>
  <c r="JK185" i="3"/>
  <c r="JK183" i="3"/>
  <c r="JJ181" i="3"/>
  <c r="JN181" i="3" s="1"/>
  <c r="JK180" i="3"/>
  <c r="JK179" i="3"/>
  <c r="JK178" i="3"/>
  <c r="JK176" i="3"/>
  <c r="JK175" i="3"/>
  <c r="JK174" i="3"/>
  <c r="JK173" i="3"/>
  <c r="JJ171" i="3"/>
  <c r="JN171" i="3" s="1"/>
  <c r="JK170" i="3"/>
  <c r="JK167" i="3"/>
  <c r="JK165" i="3"/>
  <c r="JL165" i="3" s="1"/>
  <c r="JK163" i="3"/>
  <c r="JJ162" i="3"/>
  <c r="JN162" i="3" s="1"/>
  <c r="JK161" i="3"/>
  <c r="JK160" i="3"/>
  <c r="JJ159" i="3"/>
  <c r="JN159" i="3" s="1"/>
  <c r="JK157" i="3"/>
  <c r="JJ156" i="3"/>
  <c r="JN156" i="3" s="1"/>
  <c r="JK155" i="3"/>
  <c r="JK154" i="3"/>
  <c r="JK152" i="3"/>
  <c r="JJ150" i="3"/>
  <c r="JN150" i="3" s="1"/>
  <c r="JK149" i="3"/>
  <c r="JK148" i="3"/>
  <c r="JK146" i="3"/>
  <c r="JJ145" i="3"/>
  <c r="JJ144" i="3"/>
  <c r="JN144" i="3" s="1"/>
  <c r="JJ142" i="3"/>
  <c r="JN142" i="3" s="1"/>
  <c r="JJ141" i="3"/>
  <c r="JN141" i="3" s="1"/>
  <c r="JK140" i="3"/>
  <c r="JK139" i="3"/>
  <c r="JJ138" i="3"/>
  <c r="JN138" i="3" s="1"/>
  <c r="JK135" i="3"/>
  <c r="JK134" i="3"/>
  <c r="JJ132" i="3"/>
  <c r="JN132" i="3" s="1"/>
  <c r="JJ131" i="3"/>
  <c r="JN131" i="3" s="1"/>
  <c r="JK130" i="3"/>
  <c r="JJ129" i="3"/>
  <c r="JN129" i="3" s="1"/>
  <c r="JK128" i="3"/>
  <c r="JJ127" i="3"/>
  <c r="JN127" i="3" s="1"/>
  <c r="JK125" i="3"/>
  <c r="JJ124" i="3"/>
  <c r="JN124" i="3" s="1"/>
  <c r="JK123" i="3"/>
  <c r="JK122" i="3"/>
  <c r="JK120" i="3"/>
  <c r="JK119" i="3"/>
  <c r="JK116" i="3"/>
  <c r="JK113" i="3"/>
  <c r="JK111" i="3"/>
  <c r="JK109" i="3"/>
  <c r="JK20" i="3"/>
  <c r="JK16" i="3"/>
  <c r="JL70" i="3" l="1"/>
  <c r="JL59" i="3"/>
  <c r="JL105" i="3"/>
  <c r="B37" i="3"/>
  <c r="JZ36" i="3"/>
  <c r="JL185" i="3"/>
  <c r="JL120" i="3"/>
  <c r="JL149" i="3"/>
  <c r="JL148" i="3"/>
  <c r="JL30" i="3"/>
  <c r="JL175" i="3"/>
  <c r="JL123" i="3"/>
  <c r="JL179" i="3"/>
  <c r="JL183" i="3"/>
  <c r="JL109" i="3"/>
  <c r="JL186" i="3"/>
  <c r="JL77" i="3"/>
  <c r="JL160" i="3"/>
  <c r="JL8" i="3"/>
  <c r="JL154" i="3"/>
  <c r="JL155" i="3"/>
  <c r="JL178" i="3"/>
  <c r="JL184" i="3"/>
  <c r="JL170" i="3"/>
  <c r="JL157" i="3"/>
  <c r="JL95" i="3"/>
  <c r="JL122" i="3"/>
  <c r="JL57" i="3"/>
  <c r="JL60" i="3"/>
  <c r="JL58" i="3"/>
  <c r="JL6" i="3"/>
  <c r="JL9" i="3"/>
  <c r="JL16" i="3"/>
  <c r="JL121" i="3"/>
  <c r="JN121" i="3"/>
  <c r="JL75" i="3"/>
  <c r="JN75" i="3"/>
  <c r="JL145" i="3"/>
  <c r="JN145" i="3"/>
  <c r="JL34" i="3"/>
  <c r="JN34" i="3"/>
  <c r="JL23" i="3"/>
  <c r="JN23" i="3"/>
  <c r="JL14" i="3"/>
  <c r="JN14" i="3"/>
  <c r="JL110" i="3"/>
  <c r="JL151" i="3"/>
  <c r="JL22" i="3"/>
  <c r="JL20" i="3"/>
  <c r="JL98" i="3"/>
  <c r="JL161" i="3"/>
  <c r="JL63" i="3"/>
  <c r="JL66" i="3"/>
  <c r="JL101" i="3"/>
  <c r="JL7" i="3"/>
  <c r="JL41" i="3"/>
  <c r="JL99" i="3"/>
  <c r="JL118" i="3"/>
  <c r="JL126" i="3"/>
  <c r="JL72" i="3"/>
  <c r="JL46" i="3"/>
  <c r="JL49" i="3"/>
  <c r="JL50" i="3"/>
  <c r="JL124" i="3"/>
  <c r="JL116" i="3"/>
  <c r="JL84" i="3"/>
  <c r="JL158" i="3"/>
  <c r="JL40" i="3"/>
  <c r="JL74" i="3"/>
  <c r="JL73" i="3"/>
  <c r="JL104" i="3"/>
  <c r="JL15" i="3"/>
  <c r="JL52" i="3"/>
  <c r="JL76" i="3"/>
  <c r="JL80" i="3"/>
  <c r="JL81" i="3"/>
  <c r="JL71" i="3"/>
  <c r="JL10" i="3"/>
  <c r="JL13" i="3"/>
  <c r="JL127" i="3"/>
  <c r="JL138" i="3"/>
  <c r="JL142" i="3"/>
  <c r="JL150" i="3"/>
  <c r="JL112" i="3"/>
  <c r="JL32" i="3"/>
  <c r="JL45" i="3"/>
  <c r="JL88" i="3"/>
  <c r="JL31" i="3"/>
  <c r="JL94" i="3"/>
  <c r="JL128" i="3"/>
  <c r="JL135" i="3"/>
  <c r="JL102" i="3"/>
  <c r="JL136" i="3"/>
  <c r="JL172" i="3"/>
  <c r="JL107" i="3"/>
  <c r="JL56" i="3"/>
  <c r="JL119" i="3"/>
  <c r="JL129" i="3"/>
  <c r="JL131" i="3"/>
  <c r="JL140" i="3"/>
  <c r="JL159" i="3"/>
  <c r="JL163" i="3"/>
  <c r="JL167" i="3"/>
  <c r="JL174" i="3"/>
  <c r="JL176" i="3"/>
  <c r="JL33" i="3"/>
  <c r="JL64" i="3"/>
  <c r="JL83" i="3"/>
  <c r="JL85" i="3"/>
  <c r="JL86" i="3"/>
  <c r="JL92" i="3"/>
  <c r="JL25" i="3"/>
  <c r="JL26" i="3"/>
  <c r="JL43" i="3"/>
  <c r="JL51" i="3"/>
  <c r="JL53" i="3"/>
  <c r="JL54" i="3"/>
  <c r="JL69" i="3"/>
  <c r="JL78" i="3"/>
  <c r="JL89" i="3"/>
  <c r="JL96" i="3"/>
  <c r="JL115" i="3"/>
  <c r="JL44" i="3"/>
  <c r="JL130" i="3"/>
  <c r="JL139" i="3"/>
  <c r="JL144" i="3"/>
  <c r="JL152" i="3"/>
  <c r="JL162" i="3"/>
  <c r="JL173" i="3"/>
  <c r="JL180" i="3"/>
  <c r="JL17" i="3"/>
  <c r="JL133" i="3"/>
  <c r="JL137" i="3"/>
  <c r="JL108" i="3"/>
  <c r="JL147" i="3"/>
  <c r="JL29" i="3"/>
  <c r="JL36" i="3"/>
  <c r="JL11" i="3"/>
  <c r="JL37" i="3"/>
  <c r="JL87" i="3"/>
  <c r="JL106" i="3"/>
  <c r="JL103" i="3"/>
  <c r="JL91" i="3"/>
  <c r="JL12" i="3"/>
  <c r="JL146" i="3"/>
  <c r="JL134" i="3"/>
  <c r="JL90" i="3"/>
  <c r="JL21" i="3"/>
  <c r="JL19" i="3"/>
  <c r="JL39" i="3"/>
  <c r="JL97" i="3"/>
  <c r="JL169" i="3"/>
  <c r="JL166" i="3"/>
  <c r="JL168" i="3"/>
  <c r="JL164" i="3"/>
  <c r="JL153" i="3"/>
  <c r="JL177" i="3"/>
  <c r="JL117" i="3"/>
  <c r="JL111" i="3"/>
  <c r="JL48" i="3"/>
  <c r="JL38" i="3"/>
  <c r="JL67" i="3"/>
  <c r="JL132" i="3"/>
  <c r="JL27" i="3"/>
  <c r="JL28" i="3"/>
  <c r="JL93" i="3"/>
  <c r="JL143" i="3"/>
  <c r="JL182" i="3"/>
  <c r="JL24" i="3"/>
  <c r="JL141" i="3"/>
  <c r="JL171" i="3"/>
  <c r="JL181" i="3"/>
  <c r="JL61" i="3"/>
  <c r="JL114" i="3"/>
  <c r="JL125" i="3"/>
  <c r="JL35" i="3"/>
  <c r="JL100" i="3"/>
  <c r="JL18" i="3"/>
  <c r="JL42" i="3"/>
  <c r="JL47" i="3"/>
  <c r="JL156" i="3"/>
  <c r="JL65" i="3"/>
  <c r="JL68" i="3"/>
  <c r="JL82" i="3"/>
  <c r="JL113" i="3"/>
  <c r="B38" i="3" l="1"/>
  <c r="JZ37" i="3"/>
  <c r="B39" i="3" l="1"/>
  <c r="JZ38" i="3"/>
  <c r="B40" i="3" l="1"/>
  <c r="JZ39" i="3"/>
  <c r="S13" i="1"/>
  <c r="JD79" i="2"/>
  <c r="S4" i="1"/>
  <c r="JQ56" i="3"/>
  <c r="JQ55" i="3" s="1"/>
  <c r="JM8" i="2"/>
  <c r="JR8" i="2" s="1"/>
  <c r="JH79" i="2" l="1"/>
  <c r="JF79" i="2"/>
  <c r="B41" i="3"/>
  <c r="JZ40" i="3"/>
  <c r="JR9" i="2"/>
  <c r="JX34" i="3" s="1"/>
  <c r="JJ79" i="3"/>
  <c r="JN79" i="3" s="1"/>
  <c r="A2" i="2"/>
  <c r="JS33" i="3"/>
  <c r="JX33" i="3" s="1"/>
  <c r="JM9" i="2"/>
  <c r="JM6" i="2"/>
  <c r="B42" i="3" l="1"/>
  <c r="JZ41" i="3"/>
  <c r="JL79" i="3"/>
  <c r="JR6" i="2"/>
  <c r="B43" i="3" l="1"/>
  <c r="JZ42" i="3"/>
  <c r="B44" i="3" l="1"/>
  <c r="JZ43" i="3"/>
  <c r="JZ44" i="3" l="1"/>
  <c r="B45" i="3"/>
  <c r="JZ45" i="3" l="1"/>
  <c r="B46" i="3"/>
  <c r="B47" i="3" l="1"/>
  <c r="JZ46" i="3"/>
  <c r="B48" i="3" l="1"/>
  <c r="JZ47" i="3"/>
  <c r="B49" i="3" l="1"/>
  <c r="JZ48" i="3"/>
  <c r="B50" i="3" l="1"/>
  <c r="JZ49" i="3"/>
  <c r="JZ50" i="3" l="1"/>
  <c r="B51" i="3"/>
  <c r="B52" i="3" l="1"/>
  <c r="JZ51" i="3"/>
  <c r="B53" i="3" l="1"/>
  <c r="JZ52" i="3"/>
  <c r="B54" i="3" l="1"/>
  <c r="JZ53" i="3"/>
  <c r="JZ54" i="3" l="1"/>
  <c r="B55" i="3"/>
  <c r="JZ55" i="3" l="1"/>
  <c r="B56" i="3"/>
  <c r="B57" i="3" l="1"/>
  <c r="JZ56" i="3"/>
  <c r="B58" i="3" l="1"/>
  <c r="JZ57" i="3"/>
  <c r="JZ58" i="3" l="1"/>
  <c r="B59" i="3"/>
  <c r="B60" i="3" l="1"/>
  <c r="JZ59" i="3"/>
  <c r="B61" i="3" l="1"/>
  <c r="JZ60" i="3"/>
  <c r="JZ61" i="3" l="1"/>
  <c r="B62" i="3"/>
  <c r="JZ62" i="3" l="1"/>
  <c r="B63" i="3"/>
  <c r="B64" i="3" l="1"/>
  <c r="JZ63" i="3"/>
  <c r="B65" i="3" l="1"/>
  <c r="JZ64" i="3"/>
  <c r="JZ65" i="3" l="1"/>
  <c r="B66" i="3"/>
  <c r="JZ66" i="3" l="1"/>
  <c r="B67" i="3"/>
  <c r="B68" i="3" l="1"/>
  <c r="JZ67" i="3"/>
  <c r="B69" i="3" l="1"/>
  <c r="JZ68" i="3"/>
  <c r="JZ69" i="3" l="1"/>
  <c r="B70" i="3"/>
  <c r="B71" i="3" l="1"/>
  <c r="JZ70" i="3"/>
  <c r="JZ71" i="3" l="1"/>
  <c r="B72" i="3"/>
  <c r="B73" i="3" l="1"/>
  <c r="JZ72" i="3"/>
  <c r="B74" i="3" l="1"/>
  <c r="JZ73" i="3"/>
  <c r="B75" i="3" l="1"/>
  <c r="JZ74" i="3"/>
  <c r="B76" i="3" l="1"/>
  <c r="JZ75" i="3"/>
  <c r="JZ76" i="3" l="1"/>
  <c r="B77" i="3"/>
  <c r="JZ77" i="3" l="1"/>
  <c r="B78" i="3"/>
  <c r="B79" i="3" l="1"/>
  <c r="JZ78" i="3"/>
  <c r="B80" i="3" l="1"/>
  <c r="JZ79" i="3"/>
  <c r="JZ80" i="3" l="1"/>
  <c r="B81" i="3"/>
  <c r="JZ81" i="3" l="1"/>
  <c r="B82" i="3"/>
  <c r="B83" i="3" l="1"/>
  <c r="JZ82" i="3"/>
  <c r="B84" i="3" l="1"/>
  <c r="JZ83" i="3"/>
  <c r="JZ84" i="3" l="1"/>
  <c r="B85" i="3"/>
  <c r="JZ85" i="3" l="1"/>
  <c r="B86" i="3"/>
  <c r="B87" i="3" l="1"/>
  <c r="JZ86" i="3"/>
  <c r="B88" i="3" l="1"/>
  <c r="JZ87" i="3"/>
  <c r="JZ88" i="3" l="1"/>
  <c r="B89" i="3"/>
  <c r="JZ89" i="3" l="1"/>
  <c r="B90" i="3"/>
  <c r="B91" i="3" l="1"/>
  <c r="JZ90" i="3"/>
  <c r="B92" i="3" l="1"/>
  <c r="JZ91" i="3"/>
  <c r="JZ92" i="3" l="1"/>
  <c r="B93" i="3"/>
  <c r="B94" i="3" l="1"/>
  <c r="JZ93" i="3"/>
  <c r="B95" i="3" l="1"/>
  <c r="JZ94" i="3"/>
  <c r="JZ95" i="3" l="1"/>
  <c r="B96" i="3"/>
  <c r="JZ96" i="3" l="1"/>
  <c r="B97" i="3"/>
  <c r="B98" i="3" l="1"/>
  <c r="JZ97" i="3"/>
  <c r="B99" i="3" l="1"/>
  <c r="JZ98" i="3"/>
  <c r="JZ99" i="3" l="1"/>
  <c r="B100" i="3"/>
  <c r="B101" i="3" l="1"/>
  <c r="JZ100" i="3"/>
  <c r="B102" i="3" l="1"/>
  <c r="JZ101" i="3"/>
  <c r="B103" i="3" l="1"/>
  <c r="JZ102" i="3"/>
  <c r="B104" i="3" l="1"/>
  <c r="JZ103" i="3"/>
  <c r="JZ104" i="3" l="1"/>
  <c r="B105" i="3"/>
  <c r="B106" i="3" l="1"/>
  <c r="JZ105" i="3"/>
  <c r="B107" i="3" l="1"/>
  <c r="JZ106" i="3"/>
  <c r="JZ107" i="3" l="1"/>
  <c r="B108" i="3"/>
  <c r="JZ108" i="3" l="1"/>
  <c r="B109" i="3"/>
  <c r="B110" i="3" l="1"/>
  <c r="JZ109" i="3"/>
  <c r="B111" i="3" l="1"/>
  <c r="JZ110" i="3"/>
  <c r="JZ111" i="3" l="1"/>
  <c r="B112" i="3"/>
  <c r="JZ112" i="3" l="1"/>
  <c r="B113" i="3"/>
  <c r="B114" i="3" l="1"/>
  <c r="JZ113" i="3"/>
  <c r="B115" i="3" l="1"/>
  <c r="JZ114" i="3"/>
  <c r="B116" i="3" l="1"/>
  <c r="JZ115" i="3"/>
  <c r="JZ116" i="3" l="1"/>
  <c r="B117" i="3"/>
  <c r="JZ117" i="3" l="1"/>
  <c r="B118" i="3"/>
  <c r="B119" i="3" l="1"/>
  <c r="JZ118" i="3"/>
  <c r="B120" i="3" l="1"/>
  <c r="JZ119" i="3"/>
  <c r="JZ120" i="3" l="1"/>
  <c r="B121" i="3"/>
  <c r="JZ121" i="3" l="1"/>
  <c r="B122" i="3"/>
  <c r="B123" i="3" l="1"/>
  <c r="JZ122" i="3"/>
  <c r="B124" i="3" l="1"/>
  <c r="JZ123" i="3"/>
  <c r="JZ124" i="3" l="1"/>
  <c r="B125" i="3"/>
  <c r="B126" i="3" l="1"/>
  <c r="JZ125" i="3"/>
  <c r="B127" i="3" l="1"/>
  <c r="JZ126" i="3"/>
  <c r="B128" i="3" l="1"/>
  <c r="JZ127" i="3"/>
  <c r="B129" i="3" l="1"/>
  <c r="JZ128" i="3"/>
  <c r="B130" i="3" l="1"/>
  <c r="JZ129" i="3"/>
  <c r="JZ130" i="3" l="1"/>
  <c r="B131" i="3"/>
  <c r="B132" i="3" l="1"/>
  <c r="JZ131" i="3"/>
  <c r="B133" i="3" l="1"/>
  <c r="JZ132" i="3"/>
  <c r="JZ133" i="3" l="1"/>
  <c r="B134" i="3"/>
  <c r="B135" i="3" l="1"/>
  <c r="JZ134" i="3"/>
  <c r="B136" i="3" l="1"/>
  <c r="JZ135" i="3"/>
  <c r="JZ136" i="3" l="1"/>
  <c r="B137" i="3"/>
  <c r="JZ137" i="3" l="1"/>
  <c r="B138" i="3"/>
  <c r="B139" i="3" l="1"/>
  <c r="JZ138" i="3"/>
  <c r="B140" i="3" l="1"/>
  <c r="JZ139" i="3"/>
  <c r="JZ140" i="3" l="1"/>
  <c r="B141" i="3"/>
  <c r="JZ141" i="3" l="1"/>
  <c r="B142" i="3"/>
  <c r="B143" i="3" l="1"/>
  <c r="JZ142" i="3"/>
  <c r="B144" i="3" l="1"/>
  <c r="JZ143" i="3"/>
  <c r="JZ144" i="3" l="1"/>
  <c r="B145" i="3"/>
  <c r="B146" i="3" l="1"/>
  <c r="JZ145" i="3"/>
  <c r="B147" i="3" l="1"/>
  <c r="JZ146" i="3"/>
  <c r="B148" i="3" l="1"/>
  <c r="JZ147" i="3"/>
  <c r="JZ148" i="3" l="1"/>
  <c r="B149" i="3"/>
  <c r="JZ149" i="3" l="1"/>
  <c r="B150" i="3"/>
  <c r="B151" i="3" l="1"/>
  <c r="JZ150" i="3"/>
  <c r="B152" i="3" l="1"/>
  <c r="JZ151" i="3"/>
  <c r="JZ152" i="3" l="1"/>
  <c r="B153" i="3"/>
  <c r="JZ153" i="3" l="1"/>
  <c r="B154" i="3"/>
  <c r="B155" i="3" l="1"/>
  <c r="JZ154" i="3"/>
  <c r="B156" i="3" l="1"/>
  <c r="JZ155" i="3"/>
  <c r="JZ156" i="3" l="1"/>
  <c r="B157" i="3"/>
  <c r="JZ157" i="3" l="1"/>
  <c r="B158" i="3"/>
  <c r="B159" i="3" l="1"/>
  <c r="JZ158" i="3"/>
  <c r="B160" i="3" l="1"/>
  <c r="JZ159" i="3"/>
  <c r="B161" i="3" l="1"/>
  <c r="JZ160" i="3"/>
  <c r="JZ161" i="3" l="1"/>
  <c r="B162" i="3"/>
  <c r="B163" i="3" l="1"/>
  <c r="JZ162" i="3"/>
  <c r="B164" i="3" l="1"/>
  <c r="JZ163" i="3"/>
  <c r="JZ164" i="3" l="1"/>
  <c r="B165" i="3"/>
  <c r="B166" i="3" l="1"/>
  <c r="JZ165" i="3"/>
  <c r="B167" i="3" l="1"/>
  <c r="JZ166" i="3"/>
  <c r="B168" i="3" l="1"/>
  <c r="JZ167" i="3"/>
  <c r="JZ168" i="3" l="1"/>
  <c r="B169" i="3"/>
  <c r="JZ169" i="3" l="1"/>
  <c r="B170" i="3"/>
  <c r="B171" i="3" l="1"/>
  <c r="JZ170" i="3"/>
  <c r="B172" i="3" l="1"/>
  <c r="JZ171" i="3"/>
  <c r="B173" i="3" l="1"/>
  <c r="JZ172" i="3"/>
  <c r="B174" i="3" l="1"/>
  <c r="JZ173" i="3"/>
  <c r="B175" i="3" l="1"/>
  <c r="JZ174" i="3"/>
  <c r="B176" i="3" l="1"/>
  <c r="JZ175" i="3"/>
  <c r="B177" i="3" l="1"/>
  <c r="JZ176" i="3"/>
  <c r="B178" i="3" l="1"/>
  <c r="JZ177" i="3"/>
  <c r="B179" i="3" l="1"/>
  <c r="JZ178" i="3"/>
  <c r="B180" i="3" l="1"/>
  <c r="JZ179" i="3"/>
  <c r="JZ180" i="3" l="1"/>
  <c r="B181" i="3"/>
  <c r="B182" i="3" l="1"/>
  <c r="JZ181" i="3"/>
  <c r="B183" i="3" l="1"/>
  <c r="JZ182" i="3"/>
  <c r="B184" i="3" l="1"/>
  <c r="JZ183" i="3"/>
  <c r="B185" i="3" l="1"/>
  <c r="JZ184" i="3"/>
  <c r="B186" i="3" l="1"/>
  <c r="JZ185" i="3"/>
  <c r="B187" i="3" l="1"/>
  <c r="JZ186" i="3"/>
  <c r="JZ187" i="3" l="1"/>
  <c r="B188" i="3"/>
  <c r="B189" i="3" l="1"/>
  <c r="JZ188" i="3"/>
  <c r="B190" i="3" l="1"/>
  <c r="JZ189" i="3"/>
  <c r="B191" i="3" l="1"/>
  <c r="JZ190" i="3"/>
  <c r="B192" i="3" l="1"/>
  <c r="JZ191" i="3"/>
  <c r="B193" i="3" l="1"/>
  <c r="JZ192" i="3"/>
  <c r="JZ193" i="3" l="1"/>
  <c r="B194" i="3"/>
  <c r="B195" i="3" l="1"/>
  <c r="JZ194" i="3"/>
  <c r="B196" i="3" l="1"/>
  <c r="JZ195" i="3"/>
  <c r="B197" i="3" l="1"/>
  <c r="JZ196" i="3"/>
  <c r="B198" i="3" l="1"/>
  <c r="JZ197" i="3"/>
  <c r="JZ198" i="3" l="1"/>
  <c r="B199" i="3"/>
  <c r="B200" i="3" l="1"/>
  <c r="JZ199" i="3"/>
  <c r="JZ200" i="3" l="1"/>
  <c r="B201" i="3"/>
  <c r="B202" i="3" l="1"/>
  <c r="JZ201" i="3"/>
  <c r="B203" i="3" l="1"/>
  <c r="JZ202" i="3"/>
  <c r="JZ203" i="3" l="1"/>
  <c r="B204" i="3"/>
  <c r="JZ204" i="3" l="1"/>
  <c r="B205" i="3"/>
  <c r="B206" i="3" l="1"/>
  <c r="JZ205" i="3"/>
  <c r="B207" i="3" l="1"/>
  <c r="JZ206" i="3"/>
  <c r="B208" i="3" l="1"/>
  <c r="JZ207" i="3"/>
  <c r="B209" i="3" l="1"/>
  <c r="JZ208" i="3"/>
  <c r="B210" i="3" l="1"/>
  <c r="JZ209" i="3"/>
  <c r="JZ210" i="3" l="1"/>
  <c r="B211" i="3"/>
  <c r="B212" i="3" l="1"/>
  <c r="JZ211" i="3"/>
  <c r="B213" i="3" l="1"/>
  <c r="JZ212" i="3"/>
  <c r="JZ213" i="3" l="1"/>
  <c r="B214" i="3"/>
  <c r="B215" i="3" l="1"/>
  <c r="JZ214" i="3"/>
  <c r="B216" i="3" l="1"/>
  <c r="JZ216" i="3" s="1"/>
  <c r="JZ215" i="3"/>
  <c r="JQ10" i="3" l="1"/>
  <c r="JQ35" i="3" s="1"/>
  <c r="JU9" i="3"/>
  <c r="JU34" i="3" s="1"/>
  <c r="JU7" i="3"/>
  <c r="JV6" i="3"/>
  <c r="JV31" i="3" s="1"/>
  <c r="JU11" i="3"/>
  <c r="JT11" i="3"/>
  <c r="JS6" i="3"/>
  <c r="JS31" i="3" s="1"/>
  <c r="JW11" i="3"/>
  <c r="JS11" i="3"/>
  <c r="JR10" i="3"/>
  <c r="JR35" i="3" s="1"/>
  <c r="JR6" i="3"/>
  <c r="JR31" i="3" s="1"/>
  <c r="JS9" i="3"/>
  <c r="JS34" i="3" s="1"/>
  <c r="JW7" i="3"/>
  <c r="JW9" i="3"/>
  <c r="JW34" i="3" s="1"/>
  <c r="JR7" i="3"/>
  <c r="JV7" i="3"/>
  <c r="JQ7" i="3"/>
  <c r="JT6" i="3"/>
  <c r="JT31" i="3" s="1"/>
  <c r="JR9" i="3"/>
  <c r="JR34" i="3" s="1"/>
  <c r="JW10" i="3"/>
  <c r="JW35" i="3" s="1"/>
  <c r="JW6" i="3"/>
  <c r="JW31" i="3" s="1"/>
  <c r="JQ11" i="3"/>
  <c r="JR11" i="3"/>
  <c r="JS7" i="3"/>
  <c r="JV10" i="3"/>
  <c r="JV35" i="3" s="1"/>
  <c r="JT7" i="3"/>
  <c r="JU6" i="3"/>
  <c r="JU31" i="3" s="1"/>
  <c r="JT9" i="3"/>
  <c r="JT34" i="3" s="1"/>
  <c r="JV9" i="3"/>
  <c r="JV34" i="3" s="1"/>
  <c r="JQ6" i="3"/>
  <c r="JV11" i="3"/>
  <c r="JU10" i="3"/>
  <c r="JU35" i="3" s="1"/>
  <c r="JQ9" i="3"/>
  <c r="JQ34" i="3" s="1"/>
  <c r="JT10" i="3"/>
  <c r="JT35" i="3" s="1"/>
  <c r="JS10" i="3"/>
  <c r="JS35" i="3" s="1"/>
  <c r="JV36" i="3" l="1"/>
  <c r="JU36" i="3"/>
  <c r="JR36" i="3"/>
  <c r="JT36" i="3"/>
  <c r="JW36" i="3"/>
  <c r="JS36" i="3"/>
  <c r="JV32" i="3"/>
  <c r="JV12" i="3"/>
  <c r="JR32" i="3"/>
  <c r="JR12" i="3"/>
  <c r="JQ31" i="3"/>
  <c r="JX31" i="3" s="1"/>
  <c r="JX6" i="3"/>
  <c r="JQ36" i="3"/>
  <c r="JX11" i="3"/>
  <c r="JU32" i="3"/>
  <c r="JU37" i="3" s="1"/>
  <c r="JU12" i="3"/>
  <c r="JS32" i="3"/>
  <c r="JS12" i="3"/>
  <c r="JT32" i="3"/>
  <c r="JT12" i="3"/>
  <c r="JW32" i="3"/>
  <c r="JW12" i="3"/>
  <c r="JQ32" i="3"/>
  <c r="JQ12" i="3"/>
  <c r="JX7" i="3"/>
  <c r="JV37" i="3" l="1"/>
  <c r="JW37" i="3"/>
  <c r="JX36" i="3"/>
  <c r="JT37" i="3"/>
  <c r="JS37" i="3"/>
  <c r="JR37" i="3"/>
  <c r="JX12" i="3"/>
  <c r="JX32" i="3"/>
  <c r="JX37" i="3" s="1"/>
  <c r="JQ37" i="3"/>
</calcChain>
</file>

<file path=xl/comments1.xml><?xml version="1.0" encoding="utf-8"?>
<comments xmlns="http://schemas.openxmlformats.org/spreadsheetml/2006/main">
  <authors>
    <author>maletzkyer</author>
  </authors>
  <commentList>
    <comment ref="E35" authorId="0" shapeId="0">
      <text>
        <r>
          <rPr>
            <b/>
            <sz val="11"/>
            <color indexed="12"/>
            <rFont val="Times New Roman"/>
            <family val="1"/>
          </rPr>
          <t>maletzkyer: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10"/>
            <rFont val="Times New Roman"/>
            <family val="1"/>
          </rPr>
          <t>Caroline is the chairwoman of the Shoremillkol JV.
Her husband is Boet van Wyk [0811240610].</t>
        </r>
      </text>
    </comment>
  </commentList>
</comments>
</file>

<file path=xl/comments2.xml><?xml version="1.0" encoding="utf-8"?>
<comments xmlns="http://schemas.openxmlformats.org/spreadsheetml/2006/main">
  <authors>
    <author>FiinaAm</author>
  </authors>
  <commentList>
    <comment ref="G102" authorId="0" shapeId="0">
      <text>
        <r>
          <rPr>
            <b/>
            <sz val="9"/>
            <color indexed="81"/>
            <rFont val="Tahoma"/>
            <family val="2"/>
          </rPr>
          <t>FiinaAm:</t>
        </r>
        <r>
          <rPr>
            <sz val="9"/>
            <color indexed="81"/>
            <rFont val="Tahoma"/>
            <family val="2"/>
          </rPr>
          <t xml:space="preserve">
no time indicated</t>
        </r>
      </text>
    </comment>
  </commentList>
</comments>
</file>

<file path=xl/comments3.xml><?xml version="1.0" encoding="utf-8"?>
<comments xmlns="http://schemas.openxmlformats.org/spreadsheetml/2006/main">
  <authors>
    <author>maletzkyer</author>
  </authors>
  <commentList>
    <comment ref="E9" authorId="0" shapeId="0">
      <text>
        <r>
          <rPr>
            <b/>
            <sz val="11"/>
            <color indexed="12"/>
            <rFont val="Times New Roman"/>
            <family val="1"/>
          </rPr>
          <t>maletzkyer: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10"/>
            <rFont val="Times New Roman"/>
            <family val="1"/>
          </rPr>
          <t>Henok Gumede (0814080408) was the skipper for the first 2 fishing trips of the 2008-9 season before Prince Pius took over.</t>
        </r>
      </text>
    </comment>
  </commentList>
</comments>
</file>

<file path=xl/sharedStrings.xml><?xml version="1.0" encoding="utf-8"?>
<sst xmlns="http://schemas.openxmlformats.org/spreadsheetml/2006/main" count="2476" uniqueCount="354">
  <si>
    <t>IRCS</t>
  </si>
  <si>
    <t>Comments</t>
  </si>
  <si>
    <t>Goldfish</t>
  </si>
  <si>
    <t>V5IK</t>
  </si>
  <si>
    <t>Seaflower</t>
  </si>
  <si>
    <t>Moira D</t>
  </si>
  <si>
    <t>V5BX</t>
  </si>
  <si>
    <t>V5MM</t>
  </si>
  <si>
    <t>V5GB</t>
  </si>
  <si>
    <t>Bluefish</t>
  </si>
  <si>
    <t>Ghoerieman</t>
  </si>
  <si>
    <t>Lalandii</t>
  </si>
  <si>
    <t>Patience</t>
  </si>
  <si>
    <t>V5PA</t>
  </si>
  <si>
    <t>Lady Mbako</t>
  </si>
  <si>
    <t>Carrier vessels: Two for Seaflower and two for Lalandii</t>
  </si>
  <si>
    <t>Date traps</t>
  </si>
  <si>
    <t>dropped</t>
  </si>
  <si>
    <t>hauled</t>
  </si>
  <si>
    <t>Fishing</t>
  </si>
  <si>
    <t>Time traps</t>
  </si>
  <si>
    <t>Nr. traps</t>
  </si>
  <si>
    <t>Hrs fishing</t>
  </si>
  <si>
    <t>Nr baskets</t>
  </si>
  <si>
    <t>Depth</t>
  </si>
  <si>
    <t>ground</t>
  </si>
  <si>
    <t>hrs:min</t>
  </si>
  <si>
    <t>hrs</t>
  </si>
  <si>
    <t>days</t>
  </si>
  <si>
    <t>fished</t>
  </si>
  <si>
    <t>(m)</t>
  </si>
  <si>
    <t>(f)</t>
  </si>
  <si>
    <t>Swell</t>
  </si>
  <si>
    <t>Curr</t>
  </si>
  <si>
    <t>V5JG</t>
  </si>
  <si>
    <t>Time dinghies</t>
  </si>
  <si>
    <t xml:space="preserve">Net fish </t>
  </si>
  <si>
    <t># Sorted</t>
  </si>
  <si>
    <t>Trap equiv</t>
  </si>
  <si>
    <t>baskets-nets</t>
  </si>
  <si>
    <t>effort days</t>
  </si>
  <si>
    <t>Date</t>
  </si>
  <si>
    <t>Net Fish</t>
  </si>
  <si>
    <t>Hrs (only)</t>
  </si>
  <si>
    <t>No.</t>
  </si>
  <si>
    <t>Blomeha Fishing</t>
  </si>
  <si>
    <t xml:space="preserve">Nov </t>
  </si>
  <si>
    <t>Dec</t>
  </si>
  <si>
    <t>Jan</t>
  </si>
  <si>
    <t xml:space="preserve">Feb </t>
  </si>
  <si>
    <t>Mar</t>
  </si>
  <si>
    <t>Apr</t>
  </si>
  <si>
    <t>Date Issued</t>
  </si>
  <si>
    <t>Captain's [Trap] Logbook Details</t>
  </si>
  <si>
    <t>Captain's [Dinghie] Logbook Details</t>
  </si>
  <si>
    <t>RLA Serial Range</t>
  </si>
  <si>
    <t>Quota [kg]: Classification</t>
  </si>
  <si>
    <t>Lands Catches at</t>
  </si>
  <si>
    <t>RDA Serial Range</t>
  </si>
  <si>
    <t>Epoko Fishing (Pty) Ltd</t>
  </si>
  <si>
    <t>Jurgen A. Schroeter</t>
  </si>
  <si>
    <t>V5HW</t>
  </si>
  <si>
    <t>V5GN</t>
  </si>
  <si>
    <t>ROCK LOBSTER INDUSTRY INFORMATION [GENERAL]</t>
  </si>
  <si>
    <t>Total Baskets</t>
  </si>
  <si>
    <t>Ground</t>
  </si>
  <si>
    <t>Caught/day</t>
  </si>
  <si>
    <t>Shore skipper</t>
  </si>
  <si>
    <t>Vessel Name</t>
  </si>
  <si>
    <t>Nr traps</t>
  </si>
  <si>
    <t>Trap-fishing</t>
  </si>
  <si>
    <t>Effort/day</t>
  </si>
  <si>
    <t>Oceana Marlin</t>
  </si>
  <si>
    <t xml:space="preserve">Tot. nr. of </t>
  </si>
  <si>
    <t>Active Vessels</t>
  </si>
  <si>
    <t>Traps Cast</t>
  </si>
  <si>
    <t>Av. nr, of</t>
  </si>
  <si>
    <t>Commercial Fleet Statistics - Comprehensive Analyses</t>
  </si>
  <si>
    <t>Traps Cast (Total)</t>
  </si>
  <si>
    <t>Traps Cast (Average)</t>
  </si>
  <si>
    <t>Commercial Fleet Statistics</t>
  </si>
  <si>
    <t>Active (Yes or No)</t>
  </si>
  <si>
    <t>Raw Data</t>
  </si>
  <si>
    <t>returned</t>
  </si>
  <si>
    <t>started</t>
  </si>
  <si>
    <t>Number of vessels that used dinghies:</t>
  </si>
  <si>
    <t>Seaflower Lobster Corp. Ltd.</t>
  </si>
  <si>
    <t>R.P.M.G. Fishing Cc:</t>
  </si>
  <si>
    <t>Vessel Lic. Nr.</t>
  </si>
  <si>
    <t>Company Name - Registered</t>
  </si>
  <si>
    <t>Epoko Fishing Co.:</t>
  </si>
  <si>
    <t>May</t>
  </si>
  <si>
    <t>Nr. of Days Fished per Month</t>
  </si>
  <si>
    <t>Total</t>
  </si>
  <si>
    <t>Fishing Events (Total)</t>
  </si>
  <si>
    <t>V5LG</t>
  </si>
  <si>
    <t>Fishing Ground</t>
  </si>
  <si>
    <t>Number</t>
  </si>
  <si>
    <t>Name (Abbrev.)</t>
  </si>
  <si>
    <t>Fishing Area</t>
  </si>
  <si>
    <t>Column!!</t>
  </si>
  <si>
    <t>"Fishing Area"</t>
  </si>
  <si>
    <t>Date on which the</t>
  </si>
  <si>
    <t xml:space="preserve"> traps were hauled</t>
  </si>
  <si>
    <t xml:space="preserve">Season Summary Statistics </t>
  </si>
  <si>
    <t>Factories Combined</t>
  </si>
  <si>
    <t>Seaflower Only</t>
  </si>
  <si>
    <t>Seas. Effort</t>
  </si>
  <si>
    <t>Total Traps Cast</t>
  </si>
  <si>
    <t xml:space="preserve">Skipper Comparative Statistics [All Vessels Combined] </t>
  </si>
  <si>
    <t>Seas. Effort Index</t>
  </si>
  <si>
    <t>Catch (t)</t>
  </si>
  <si>
    <t>Fish. Days</t>
  </si>
  <si>
    <t>Captain's Logbook Details</t>
  </si>
  <si>
    <t>Dinghie Logbook Details</t>
  </si>
  <si>
    <t>Trip Management Book Details</t>
  </si>
  <si>
    <t>Count</t>
  </si>
  <si>
    <t>Licence</t>
  </si>
  <si>
    <t>Call Sign</t>
  </si>
  <si>
    <t>Start of Season</t>
  </si>
  <si>
    <t>End of Season</t>
  </si>
  <si>
    <t>Cell number</t>
  </si>
  <si>
    <t>Reciever</t>
  </si>
  <si>
    <t>Date Returned</t>
  </si>
  <si>
    <t>Retuner</t>
  </si>
  <si>
    <t>Vessel</t>
  </si>
  <si>
    <t>Name</t>
  </si>
  <si>
    <t>Total Cast Days</t>
  </si>
  <si>
    <t>Total Haul Days</t>
  </si>
  <si>
    <t>Super Duck</t>
  </si>
  <si>
    <t>Bins Fished (Total)</t>
  </si>
  <si>
    <t>CPUE (Bins/Trap)</t>
  </si>
  <si>
    <t>Tot. nr. of</t>
  </si>
  <si>
    <t>Bins Fished</t>
  </si>
  <si>
    <t>Traps/Vessel</t>
  </si>
  <si>
    <t>Av. Nr. of</t>
  </si>
  <si>
    <t>Bins/Vessel</t>
  </si>
  <si>
    <t>Haul</t>
  </si>
  <si>
    <t>SQH = Small Quota Holders</t>
  </si>
  <si>
    <t>Vessel Name &amp; Details</t>
  </si>
  <si>
    <t>[Type &amp; Length]</t>
  </si>
  <si>
    <t>Cpt. Hendrik Witbooi</t>
  </si>
  <si>
    <t>Catch Est. (t)</t>
  </si>
  <si>
    <t>Skipness</t>
  </si>
  <si>
    <t>(hrs:min)</t>
  </si>
  <si>
    <t>(hrs)</t>
  </si>
  <si>
    <t>CommSumm [READY] DATA</t>
  </si>
  <si>
    <t>of nets</t>
  </si>
  <si>
    <t>Dinghy</t>
  </si>
  <si>
    <t>Total no.</t>
  </si>
  <si>
    <t>no.</t>
  </si>
  <si>
    <t>No of Active Vessels:</t>
  </si>
  <si>
    <t>No. of Active Vessels:</t>
  </si>
  <si>
    <t>Captain's Logbook Data</t>
  </si>
  <si>
    <t>Dinghy Logbook Data</t>
  </si>
  <si>
    <t>Totals</t>
  </si>
  <si>
    <t>…</t>
  </si>
  <si>
    <t>Per Day Analyses - Vessel List B only</t>
  </si>
  <si>
    <t>Per Day Analyses - Vessel Lists Combined</t>
  </si>
  <si>
    <t>Per Day Analyses - Vessel List A only</t>
  </si>
  <si>
    <t>Vessel Activity (Max)</t>
  </si>
  <si>
    <t>Vessel Activity (Av./day)</t>
  </si>
  <si>
    <t>Month</t>
  </si>
  <si>
    <t>Don't DELETE!!</t>
  </si>
  <si>
    <t>Skipper's Name</t>
  </si>
  <si>
    <t>DON'T EDIT ANYTHING HERE - It automatically updates from the "COMPRHENSIVE" sheet!!</t>
  </si>
  <si>
    <t>V5IP</t>
  </si>
  <si>
    <t>None: Catch other RH's Quotas</t>
  </si>
  <si>
    <t>Southern Seas Fishing</t>
  </si>
  <si>
    <t>ZR9013</t>
  </si>
  <si>
    <t>Therona</t>
  </si>
  <si>
    <t>DO NOT delete or EDIT the</t>
  </si>
  <si>
    <t>Wind</t>
  </si>
  <si>
    <t xml:space="preserve">Speed </t>
  </si>
  <si>
    <t>Dir.</t>
  </si>
  <si>
    <t>[code]</t>
  </si>
  <si>
    <t>Weather Data?</t>
  </si>
  <si>
    <t>Logbook Data?</t>
  </si>
  <si>
    <t>Environmental Data [from Trap Log Sheets]</t>
  </si>
  <si>
    <t>SW</t>
  </si>
  <si>
    <t>SE</t>
  </si>
  <si>
    <t>ME</t>
  </si>
  <si>
    <t>ST</t>
  </si>
  <si>
    <t>NO</t>
  </si>
  <si>
    <t>Statendam</t>
  </si>
  <si>
    <t>ZR4387</t>
  </si>
  <si>
    <t>Returned by…</t>
  </si>
  <si>
    <t>Received by…</t>
  </si>
  <si>
    <t>***</t>
  </si>
  <si>
    <t>Vessel Type - Length [yr built]</t>
  </si>
  <si>
    <t>Data Verified</t>
  </si>
  <si>
    <t>Data Verified or Not</t>
  </si>
  <si>
    <t>Baskets Landed</t>
  </si>
  <si>
    <r>
      <t>Active (</t>
    </r>
    <r>
      <rPr>
        <b/>
        <sz val="10"/>
        <color indexed="10"/>
        <rFont val="Cambria"/>
        <family val="1"/>
        <scheme val="major"/>
      </rPr>
      <t>Yes</t>
    </r>
    <r>
      <rPr>
        <sz val="10"/>
        <color indexed="10"/>
        <rFont val="Cambria"/>
        <family val="1"/>
        <scheme val="major"/>
      </rPr>
      <t xml:space="preserve"> or </t>
    </r>
    <r>
      <rPr>
        <b/>
        <sz val="10"/>
        <color indexed="10"/>
        <rFont val="Cambria"/>
        <family val="1"/>
        <scheme val="major"/>
      </rPr>
      <t>No</t>
    </r>
    <r>
      <rPr>
        <sz val="10"/>
        <color indexed="10"/>
        <rFont val="Cambria"/>
        <family val="1"/>
        <scheme val="major"/>
      </rPr>
      <t>)</t>
    </r>
  </si>
  <si>
    <t>Season Starting Date:</t>
  </si>
  <si>
    <t>H. Carelse (0816804590)</t>
  </si>
  <si>
    <t>L 30</t>
  </si>
  <si>
    <t>L 1077</t>
  </si>
  <si>
    <t>L 28</t>
  </si>
  <si>
    <t>R. &amp; F.O. Fishing</t>
  </si>
  <si>
    <t>L 1096</t>
  </si>
  <si>
    <t>V5KB</t>
  </si>
  <si>
    <t>Lil' Meha</t>
  </si>
  <si>
    <t>L 1176</t>
  </si>
  <si>
    <r>
      <t>Vessel Name</t>
    </r>
    <r>
      <rPr>
        <b/>
        <sz val="11"/>
        <rFont val="Times New Roman"/>
        <family val="1"/>
      </rPr>
      <t/>
    </r>
  </si>
  <si>
    <t>Mbambatha</t>
  </si>
  <si>
    <t>S.M. Andrews: 0812411492</t>
  </si>
  <si>
    <t>L 1331</t>
  </si>
  <si>
    <t>L 16</t>
  </si>
  <si>
    <t>L 19</t>
  </si>
  <si>
    <t>L 755</t>
  </si>
  <si>
    <t>L 972</t>
  </si>
  <si>
    <t>L 1300</t>
  </si>
  <si>
    <t>L 1297</t>
  </si>
  <si>
    <t>V5RS</t>
  </si>
  <si>
    <t>Rubber duck - 3.5m […]</t>
  </si>
  <si>
    <t>L 1337</t>
  </si>
  <si>
    <t>H. Carelse: 0816804590</t>
  </si>
  <si>
    <t>SW Penguin</t>
  </si>
  <si>
    <t>L 35</t>
  </si>
  <si>
    <t/>
  </si>
  <si>
    <t>L 25</t>
  </si>
  <si>
    <t>Traps Hauled</t>
  </si>
  <si>
    <t>Traps Hauled (Total)</t>
  </si>
  <si>
    <t>Traps Hauled (Average)</t>
  </si>
  <si>
    <t>Weskus 8</t>
  </si>
  <si>
    <t>Atushe Lobster Co. (Pty.) Ltd.</t>
  </si>
  <si>
    <t>V5IY</t>
  </si>
  <si>
    <t>Tickey</t>
  </si>
  <si>
    <t>L1338</t>
  </si>
  <si>
    <t>ZR4446</t>
  </si>
  <si>
    <t>Wind-Dir</t>
  </si>
  <si>
    <t>[proxy]</t>
  </si>
  <si>
    <t>AREA</t>
  </si>
  <si>
    <t>Speed</t>
  </si>
  <si>
    <t>South Seas Fishing</t>
  </si>
  <si>
    <t>SQH - 10 tonner</t>
  </si>
  <si>
    <t>Heroes Day</t>
  </si>
  <si>
    <t xml:space="preserve">P.R.I.M. Fishing </t>
  </si>
  <si>
    <t>P.R.I.M. Fishing:</t>
  </si>
  <si>
    <t>V5DH</t>
  </si>
  <si>
    <t>SQH - 10 tons</t>
  </si>
  <si>
    <r>
      <t xml:space="preserve">Right Holder Name[s]: </t>
    </r>
    <r>
      <rPr>
        <b/>
        <sz val="11"/>
        <color indexed="10"/>
        <rFont val="Cambria"/>
        <family val="1"/>
        <scheme val="major"/>
      </rPr>
      <t>Cell #</t>
    </r>
  </si>
  <si>
    <r>
      <t xml:space="preserve">Skipper[s]: </t>
    </r>
    <r>
      <rPr>
        <b/>
        <sz val="11"/>
        <color indexed="12"/>
        <rFont val="Cambria"/>
        <family val="1"/>
        <scheme val="major"/>
      </rPr>
      <t>Cell number[s]</t>
    </r>
  </si>
  <si>
    <r>
      <t xml:space="preserve">Seaflower: </t>
    </r>
    <r>
      <rPr>
        <b/>
        <sz val="11"/>
        <color rgb="FFFF0000"/>
        <rFont val="Cambria"/>
        <family val="1"/>
        <scheme val="major"/>
      </rPr>
      <t>063-202031</t>
    </r>
  </si>
  <si>
    <r>
      <t xml:space="preserve">H. Carelse: </t>
    </r>
    <r>
      <rPr>
        <b/>
        <sz val="11"/>
        <color rgb="FF0000FF"/>
        <rFont val="Cambria"/>
        <family val="1"/>
        <scheme val="major"/>
      </rPr>
      <t>0816804590</t>
    </r>
  </si>
  <si>
    <r>
      <t>H. Carelse:</t>
    </r>
    <r>
      <rPr>
        <b/>
        <sz val="11"/>
        <color rgb="FFFF0000"/>
        <rFont val="Cambria"/>
        <family val="1"/>
        <scheme val="major"/>
      </rPr>
      <t xml:space="preserve"> 0816804590</t>
    </r>
  </si>
  <si>
    <r>
      <t xml:space="preserve">African Marine Products: </t>
    </r>
    <r>
      <rPr>
        <b/>
        <sz val="11"/>
        <color indexed="10"/>
        <rFont val="Cambria"/>
        <family val="1"/>
        <scheme val="major"/>
      </rPr>
      <t>081…</t>
    </r>
  </si>
  <si>
    <r>
      <t xml:space="preserve">BoBoy: </t>
    </r>
    <r>
      <rPr>
        <b/>
        <sz val="11"/>
        <color rgb="FFFF0000"/>
        <rFont val="Cambria"/>
        <family val="1"/>
        <scheme val="major"/>
      </rPr>
      <t>0855872458</t>
    </r>
  </si>
  <si>
    <r>
      <t xml:space="preserve">Peter Rubenhaumer: </t>
    </r>
    <r>
      <rPr>
        <b/>
        <sz val="11"/>
        <color indexed="10"/>
        <rFont val="Cambria"/>
        <family val="1"/>
        <scheme val="major"/>
      </rPr>
      <t>0811281931</t>
    </r>
  </si>
  <si>
    <r>
      <t xml:space="preserve">… : </t>
    </r>
    <r>
      <rPr>
        <b/>
        <sz val="11"/>
        <color rgb="FFFF0000"/>
        <rFont val="Cambria"/>
        <family val="1"/>
        <scheme val="major"/>
      </rPr>
      <t>…</t>
    </r>
  </si>
  <si>
    <r>
      <t>Seaflower:</t>
    </r>
    <r>
      <rPr>
        <b/>
        <sz val="11"/>
        <color indexed="10"/>
        <rFont val="Cambria"/>
        <family val="1"/>
        <scheme val="major"/>
      </rPr>
      <t xml:space="preserve"> 063-202031</t>
    </r>
  </si>
  <si>
    <r>
      <t>Dave Schoombe:</t>
    </r>
    <r>
      <rPr>
        <b/>
        <sz val="11"/>
        <color rgb="FFFF0000"/>
        <rFont val="Cambria"/>
        <family val="1"/>
        <scheme val="major"/>
      </rPr>
      <t xml:space="preserve"> 081…</t>
    </r>
  </si>
  <si>
    <t>&lt;&lt;&lt;&lt; DO NOT DELETE or EDIT CELL A1</t>
  </si>
  <si>
    <t>L 1163</t>
  </si>
  <si>
    <t>Zagarias S. Negongo</t>
  </si>
  <si>
    <t>GB</t>
  </si>
  <si>
    <t>Must VERIFY this dataset.</t>
  </si>
  <si>
    <t>Skipper to CLARIFY these records!</t>
  </si>
  <si>
    <t>Two areas fished on the 16th are too</t>
  </si>
  <si>
    <t>far apart to be fished on same day.</t>
  </si>
  <si>
    <t>Steenbok</t>
  </si>
  <si>
    <t>FiberGlass - ...m […]</t>
  </si>
  <si>
    <t>V5CW</t>
  </si>
  <si>
    <t>Breakwater Diamond Mining</t>
  </si>
  <si>
    <t>New (uncovered) logbook issued to Peter-John.</t>
  </si>
  <si>
    <t>4111-4140</t>
  </si>
  <si>
    <t>LudzComm</t>
  </si>
  <si>
    <t>4081-4110</t>
  </si>
  <si>
    <t>New (covered) logbook issued to Henock Gumede.</t>
  </si>
  <si>
    <t>3412-3450</t>
  </si>
  <si>
    <t xml:space="preserve">2012-13 Log </t>
  </si>
  <si>
    <t>book data =</t>
  </si>
  <si>
    <t>BAD - Verify!!</t>
  </si>
  <si>
    <r>
      <t xml:space="preserve">Blomeha Fishing - Jose Calaca: </t>
    </r>
    <r>
      <rPr>
        <b/>
        <sz val="11"/>
        <color rgb="FFFF0000"/>
        <rFont val="Cambria"/>
        <family val="1"/>
        <scheme val="major"/>
      </rPr>
      <t>0811243373</t>
    </r>
  </si>
  <si>
    <r>
      <t xml:space="preserve">Jose Calaca: </t>
    </r>
    <r>
      <rPr>
        <b/>
        <sz val="11"/>
        <color rgb="FF0000FF"/>
        <rFont val="Cambria"/>
        <family val="1"/>
        <scheme val="major"/>
      </rPr>
      <t>0811243373</t>
    </r>
  </si>
  <si>
    <r>
      <t>P. Raubenheimer:</t>
    </r>
    <r>
      <rPr>
        <b/>
        <sz val="11"/>
        <color rgb="FFFF0000"/>
        <rFont val="Cambria"/>
        <family val="1"/>
        <scheme val="major"/>
      </rPr>
      <t xml:space="preserve"> 0811281931</t>
    </r>
  </si>
  <si>
    <t>L 41</t>
  </si>
  <si>
    <t>Formulas below have been checked &amp; signed-off!</t>
  </si>
  <si>
    <r>
      <t xml:space="preserve">Joey Lawrence: </t>
    </r>
    <r>
      <rPr>
        <b/>
        <sz val="11"/>
        <color rgb="FFFF0000"/>
        <rFont val="Cambria"/>
        <family val="1"/>
        <scheme val="major"/>
      </rPr>
      <t>0812343147</t>
    </r>
  </si>
  <si>
    <t>Joslin Pickering</t>
  </si>
  <si>
    <t>Very BAD Data</t>
  </si>
  <si>
    <t>Page 2907 has been removed completely from log book</t>
  </si>
  <si>
    <r>
      <t xml:space="preserve">Peter-John Sylvester: </t>
    </r>
    <r>
      <rPr>
        <b/>
        <sz val="11"/>
        <color rgb="FF0000FF"/>
        <rFont val="Cambria"/>
        <family val="1"/>
        <scheme val="major"/>
      </rPr>
      <t>0812631199</t>
    </r>
  </si>
  <si>
    <t>Jo-Ann</t>
  </si>
  <si>
    <t>L 1439</t>
  </si>
  <si>
    <t>V5IE</t>
  </si>
  <si>
    <t>Elizabeth V</t>
  </si>
  <si>
    <t>L 1309</t>
  </si>
  <si>
    <t>???</t>
  </si>
  <si>
    <t>4351-4380</t>
  </si>
  <si>
    <t>Ekwato Fishing</t>
  </si>
  <si>
    <t>L 1308</t>
  </si>
  <si>
    <t>V5JE</t>
  </si>
  <si>
    <t>Vincent Penda: 0814484746</t>
  </si>
  <si>
    <t>4232-4260</t>
  </si>
  <si>
    <t>New (uncovered) logbook issued to Vincent Penda.</t>
  </si>
  <si>
    <t>Seaflower: 063-202031</t>
  </si>
  <si>
    <t>L 1375</t>
  </si>
  <si>
    <t>V5JB</t>
  </si>
  <si>
    <t>Douglas Barnwell: 0817746992</t>
  </si>
  <si>
    <t>Mary V</t>
  </si>
  <si>
    <r>
      <t>Joslin PICKERING:</t>
    </r>
    <r>
      <rPr>
        <b/>
        <sz val="11"/>
        <color rgb="FF0000FF"/>
        <rFont val="Cambria"/>
        <family val="1"/>
        <scheme val="major"/>
      </rPr>
      <t xml:space="preserve"> 0813513344</t>
    </r>
  </si>
  <si>
    <t xml:space="preserve">Old logbook full - new book received by Damien VICTOR. </t>
  </si>
  <si>
    <t>G.G. VICTOR Fishing C.C.</t>
  </si>
  <si>
    <t>M.T. VICTOR Fishing C.C.</t>
  </si>
  <si>
    <t>B. BOTHMA</t>
  </si>
  <si>
    <t>A.A. PLAATJE: 0812849228</t>
  </si>
  <si>
    <t>Renete FERREIRA: 0811297798</t>
  </si>
  <si>
    <t xml:space="preserve">Old logbook full - new book received by Renatte FERREIRA. </t>
  </si>
  <si>
    <r>
      <t xml:space="preserve">Manfred VICTOR (Bubbly): </t>
    </r>
    <r>
      <rPr>
        <b/>
        <sz val="11"/>
        <color rgb="FF0000FF"/>
        <rFont val="Cambria"/>
        <family val="1"/>
        <scheme val="major"/>
      </rPr>
      <t>0812830936</t>
    </r>
  </si>
  <si>
    <r>
      <t xml:space="preserve">Prins PIUS (SILO): </t>
    </r>
    <r>
      <rPr>
        <b/>
        <sz val="11"/>
        <color rgb="FF0000FF"/>
        <rFont val="Cambria"/>
        <family val="1"/>
        <scheme val="major"/>
      </rPr>
      <t>0816682658</t>
    </r>
  </si>
  <si>
    <r>
      <t xml:space="preserve">Edward M. NAIBEB: </t>
    </r>
    <r>
      <rPr>
        <b/>
        <sz val="11"/>
        <color rgb="FF0000FF"/>
        <rFont val="Cambria"/>
        <family val="1"/>
        <scheme val="major"/>
      </rPr>
      <t>0812180686</t>
    </r>
  </si>
  <si>
    <r>
      <t xml:space="preserve">Nimrod VICTOR: </t>
    </r>
    <r>
      <rPr>
        <b/>
        <sz val="11"/>
        <color rgb="FF0000FF"/>
        <rFont val="Cambria"/>
        <family val="1"/>
        <scheme val="major"/>
      </rPr>
      <t>0811272010</t>
    </r>
  </si>
  <si>
    <r>
      <t xml:space="preserve">Fanie O. FERREIRA: </t>
    </r>
    <r>
      <rPr>
        <b/>
        <sz val="11"/>
        <color rgb="FF0000FF"/>
        <rFont val="Cambria"/>
        <family val="1"/>
        <scheme val="major"/>
      </rPr>
      <t>0812298912</t>
    </r>
  </si>
  <si>
    <r>
      <t xml:space="preserve">Chrispen R. VICTOR: </t>
    </r>
    <r>
      <rPr>
        <b/>
        <sz val="11"/>
        <color rgb="FF0000FF"/>
        <rFont val="Cambria"/>
        <family val="1"/>
        <scheme val="major"/>
      </rPr>
      <t>0813084488</t>
    </r>
  </si>
  <si>
    <r>
      <t xml:space="preserve">A.A. PLAATJE: </t>
    </r>
    <r>
      <rPr>
        <b/>
        <sz val="11"/>
        <color rgb="FF0000FF"/>
        <rFont val="Cambria"/>
        <family val="1"/>
        <scheme val="major"/>
      </rPr>
      <t>0812849228</t>
    </r>
  </si>
  <si>
    <r>
      <t xml:space="preserve">Kenneth E. VICTOR (Colin): </t>
    </r>
    <r>
      <rPr>
        <b/>
        <sz val="11"/>
        <color rgb="FF0000FF"/>
        <rFont val="Cambria"/>
        <family val="1"/>
        <scheme val="major"/>
      </rPr>
      <t>0812767093</t>
    </r>
  </si>
  <si>
    <r>
      <t xml:space="preserve">Bethrem EIMAN: </t>
    </r>
    <r>
      <rPr>
        <b/>
        <sz val="11"/>
        <color rgb="FF0000FF"/>
        <rFont val="Cambria"/>
        <family val="1"/>
        <scheme val="major"/>
      </rPr>
      <t>0813391337</t>
    </r>
  </si>
  <si>
    <r>
      <t xml:space="preserve">Ananias SAGARIAS: </t>
    </r>
    <r>
      <rPr>
        <b/>
        <sz val="11"/>
        <color rgb="FF0000FF"/>
        <rFont val="Cambria"/>
        <family val="1"/>
        <scheme val="major"/>
      </rPr>
      <t>0818780847</t>
    </r>
  </si>
  <si>
    <r>
      <t xml:space="preserve">C.W. WILSON (Dries): </t>
    </r>
    <r>
      <rPr>
        <b/>
        <sz val="11"/>
        <color rgb="FF0000FF"/>
        <rFont val="Cambria"/>
        <family val="1"/>
        <scheme val="major"/>
      </rPr>
      <t>081…</t>
    </r>
  </si>
  <si>
    <r>
      <t xml:space="preserve">Ivan DAVIDS: </t>
    </r>
    <r>
      <rPr>
        <b/>
        <sz val="11"/>
        <color rgb="FF0000FF"/>
        <rFont val="Cambria"/>
        <family val="1"/>
        <scheme val="major"/>
      </rPr>
      <t>0812901424</t>
    </r>
  </si>
  <si>
    <r>
      <t xml:space="preserve">Ben BOTHMA: </t>
    </r>
    <r>
      <rPr>
        <b/>
        <sz val="11"/>
        <color rgb="FF0000FF"/>
        <rFont val="Cambria"/>
        <family val="1"/>
        <scheme val="major"/>
      </rPr>
      <t>081...</t>
    </r>
  </si>
  <si>
    <r>
      <t xml:space="preserve">Gregory G. VICTOR (ou Kat): </t>
    </r>
    <r>
      <rPr>
        <b/>
        <sz val="11"/>
        <color rgb="FF0000FF"/>
        <rFont val="Cambria"/>
        <family val="1"/>
        <scheme val="major"/>
      </rPr>
      <t>0816278662</t>
    </r>
  </si>
  <si>
    <r>
      <t xml:space="preserve">John S. ROOI: </t>
    </r>
    <r>
      <rPr>
        <b/>
        <sz val="11"/>
        <color rgb="FF0000FF"/>
        <rFont val="Cambria"/>
        <family val="1"/>
        <scheme val="major"/>
      </rPr>
      <t>0816454711</t>
    </r>
  </si>
  <si>
    <r>
      <t xml:space="preserve">Morney SEPTEMBER: </t>
    </r>
    <r>
      <rPr>
        <b/>
        <sz val="11"/>
        <color rgb="FF0000FF"/>
        <rFont val="Cambria"/>
        <family val="1"/>
        <scheme val="major"/>
      </rPr>
      <t>0817365882</t>
    </r>
  </si>
  <si>
    <r>
      <t xml:space="preserve">Eugene BESTER: </t>
    </r>
    <r>
      <rPr>
        <b/>
        <sz val="11"/>
        <color rgb="FF0000FF"/>
        <rFont val="Cambria"/>
        <family val="1"/>
        <scheme val="major"/>
      </rPr>
      <t>0814458459</t>
    </r>
  </si>
  <si>
    <r>
      <t xml:space="preserve">Simon PIUS: </t>
    </r>
    <r>
      <rPr>
        <b/>
        <sz val="11"/>
        <color rgb="FF0000FF"/>
        <rFont val="Cambria"/>
        <family val="1"/>
        <scheme val="major"/>
      </rPr>
      <t>0812849227</t>
    </r>
  </si>
  <si>
    <r>
      <t xml:space="preserve">Brendan BESTER: </t>
    </r>
    <r>
      <rPr>
        <b/>
        <sz val="11"/>
        <color rgb="FF0000FF"/>
        <rFont val="Cambria"/>
        <family val="1"/>
        <scheme val="major"/>
      </rPr>
      <t>0816678641</t>
    </r>
  </si>
  <si>
    <r>
      <t xml:space="preserve">Henok GUMEDE: </t>
    </r>
    <r>
      <rPr>
        <b/>
        <sz val="11"/>
        <color rgb="FF0000FF"/>
        <rFont val="Cambria"/>
        <family val="1"/>
        <scheme val="major"/>
      </rPr>
      <t>081...</t>
    </r>
  </si>
  <si>
    <t>Antonie W</t>
  </si>
  <si>
    <t>FiberGlass - 14.77m [1980]</t>
  </si>
  <si>
    <t>FiberGlass -  m [1981]</t>
  </si>
  <si>
    <t>Wooden - m [1984]</t>
  </si>
  <si>
    <t>Kinglip</t>
  </si>
  <si>
    <t>Canan</t>
  </si>
  <si>
    <t>Wooden -   m [1985]</t>
  </si>
  <si>
    <t>Hybrid (FiberGlass over Wood) - 14.75m [1946, rebuilt 2014]</t>
  </si>
  <si>
    <t>FiberGlass -  m [1987]</t>
  </si>
  <si>
    <t>FiberGlass - ...m [1994]</t>
  </si>
  <si>
    <t>Easter Cliffs Fishing</t>
  </si>
  <si>
    <r>
      <t>Variable - ALOE Fishing &amp; D. Victor:</t>
    </r>
    <r>
      <rPr>
        <b/>
        <sz val="11"/>
        <color rgb="FFFF0000"/>
        <rFont val="Cambria"/>
        <family val="2"/>
      </rPr>
      <t xml:space="preserve"> 0817255448</t>
    </r>
  </si>
  <si>
    <t>L 1332</t>
  </si>
  <si>
    <t>ZR9026</t>
  </si>
  <si>
    <r>
      <t>Donavin VICTOR:</t>
    </r>
    <r>
      <rPr>
        <b/>
        <sz val="11"/>
        <color rgb="FF0000FF"/>
        <rFont val="Cambria"/>
        <family val="2"/>
      </rPr>
      <t xml:space="preserve"> 0817255448</t>
    </r>
  </si>
  <si>
    <r>
      <t>Eugene de Villiers:</t>
    </r>
    <r>
      <rPr>
        <b/>
        <sz val="11"/>
        <color rgb="FFFF0000"/>
        <rFont val="Cambria"/>
        <family val="2"/>
      </rPr>
      <t xml:space="preserve"> 0811274752</t>
    </r>
  </si>
  <si>
    <t>4591-4620</t>
  </si>
  <si>
    <t>New (covered) logbook issued to Eugene de Villiers.</t>
  </si>
  <si>
    <t>4621-4650</t>
  </si>
  <si>
    <t>New (uncovered) logbook issued to Peter-John Raubenheimer.</t>
  </si>
  <si>
    <t>4262-4290</t>
  </si>
  <si>
    <t>New (covered) logbook issued to Haroldt HANNIBAL.</t>
  </si>
  <si>
    <t>New (covered) logbook issued to …</t>
  </si>
  <si>
    <t>4741-4770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</si>
</sst>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h:mm;@"/>
    <numFmt numFmtId="166" formatCode="[$-3409]dd\-mmm\-yy;@"/>
    <numFmt numFmtId="167" formatCode="[$-409]dd\-mmm\-yy;@"/>
    <numFmt numFmtId="168" formatCode="dd\ mmmm\ yyyy"/>
    <numFmt numFmtId="169" formatCode="d\-mmm\-yy"/>
  </numFmts>
  <fonts count="75" x14ac:knownFonts="1">
    <font>
      <sz val="10"/>
      <name val="Arial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i/>
      <sz val="8"/>
      <color indexed="12"/>
      <name val="Arial"/>
      <family val="2"/>
    </font>
    <font>
      <sz val="9"/>
      <color indexed="81"/>
      <name val="Tahoma"/>
      <family val="2"/>
    </font>
    <font>
      <b/>
      <sz val="11"/>
      <color indexed="12"/>
      <name val="Times New Roman"/>
      <family val="1"/>
    </font>
    <font>
      <b/>
      <sz val="11"/>
      <color indexed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indexed="10"/>
      <name val="Times New Roman"/>
      <family val="1"/>
    </font>
    <font>
      <b/>
      <sz val="11"/>
      <color indexed="17"/>
      <name val="Times New Roman"/>
      <family val="1"/>
    </font>
    <font>
      <sz val="8"/>
      <name val="Arial"/>
      <family val="2"/>
    </font>
    <font>
      <b/>
      <sz val="10.5"/>
      <name val="Times New Roman"/>
      <family val="1"/>
    </font>
    <font>
      <b/>
      <sz val="10.5"/>
      <color rgb="FFFF0000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FF0000"/>
      <name val="Times New Roman"/>
      <family val="1"/>
    </font>
    <font>
      <b/>
      <sz val="10.5"/>
      <color rgb="FF0000FF"/>
      <name val="Times New Roman"/>
      <family val="1"/>
    </font>
    <font>
      <b/>
      <sz val="12"/>
      <name val="Cambria"/>
      <family val="1"/>
      <scheme val="major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FF00"/>
      <name val="Cambria"/>
      <family val="1"/>
      <scheme val="major"/>
    </font>
    <font>
      <u/>
      <sz val="10"/>
      <color theme="10"/>
      <name val="Arial"/>
      <family val="2"/>
    </font>
    <font>
      <b/>
      <u/>
      <sz val="12"/>
      <color theme="10"/>
      <name val="Cambria"/>
      <family val="1"/>
      <scheme val="major"/>
    </font>
    <font>
      <b/>
      <sz val="12"/>
      <color indexed="14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color indexed="10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4"/>
      <color indexed="10"/>
      <name val="Cambria"/>
      <family val="1"/>
      <scheme val="major"/>
    </font>
    <font>
      <sz val="10"/>
      <color indexed="10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color indexed="12"/>
      <name val="Cambria"/>
      <family val="1"/>
      <scheme val="major"/>
    </font>
    <font>
      <b/>
      <sz val="10"/>
      <color indexed="17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b/>
      <sz val="10"/>
      <color rgb="FF0000FF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indexed="17"/>
      <name val="Cambria"/>
      <family val="1"/>
      <scheme val="major"/>
    </font>
    <font>
      <b/>
      <sz val="16"/>
      <name val="Cambria"/>
      <family val="1"/>
      <scheme val="major"/>
    </font>
    <font>
      <b/>
      <u/>
      <sz val="12"/>
      <color indexed="8"/>
      <name val="Cambria"/>
      <family val="1"/>
      <scheme val="major"/>
    </font>
    <font>
      <b/>
      <u/>
      <sz val="12"/>
      <color indexed="10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0.5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0.5"/>
      <color theme="1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b/>
      <sz val="10.5"/>
      <color rgb="FF800000"/>
      <name val="Cambria"/>
      <family val="1"/>
      <scheme val="major"/>
    </font>
    <font>
      <b/>
      <sz val="11"/>
      <color indexed="17"/>
      <name val="Cambria"/>
      <family val="1"/>
      <scheme val="major"/>
    </font>
    <font>
      <b/>
      <sz val="11"/>
      <color rgb="FF80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.5"/>
      <color rgb="FF0000FF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b/>
      <sz val="11"/>
      <color rgb="FF800000"/>
      <name val="Cambria"/>
      <family val="2"/>
    </font>
    <font>
      <b/>
      <sz val="11"/>
      <color rgb="FF000000"/>
      <name val="Cambria"/>
      <family val="2"/>
    </font>
    <font>
      <b/>
      <sz val="11"/>
      <color rgb="FFFF0000"/>
      <name val="Cambria"/>
      <family val="2"/>
    </font>
    <font>
      <sz val="11"/>
      <color rgb="FF000000"/>
      <name val="Cambria"/>
      <family val="2"/>
    </font>
    <font>
      <b/>
      <sz val="11"/>
      <color rgb="FF0000FF"/>
      <name val="Cambria"/>
      <family val="2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09">
    <xf numFmtId="0" fontId="0" fillId="0" borderId="0" xfId="0"/>
    <xf numFmtId="1" fontId="1" fillId="0" borderId="2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1" fontId="8" fillId="0" borderId="0" xfId="0" quotePrefix="1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8" fillId="0" borderId="1" xfId="0" quotePrefix="1" applyNumberFormat="1" applyFont="1" applyFill="1" applyBorder="1" applyAlignment="1">
      <alignment horizontal="center"/>
    </xf>
    <xf numFmtId="1" fontId="1" fillId="0" borderId="6" xfId="0" quotePrefix="1" applyNumberFormat="1" applyFont="1" applyFill="1" applyBorder="1" applyAlignment="1">
      <alignment horizontal="left"/>
    </xf>
    <xf numFmtId="2" fontId="7" fillId="0" borderId="3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2" fontId="10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12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15" fillId="11" borderId="8" xfId="0" applyFont="1" applyFill="1" applyBorder="1" applyAlignment="1">
      <alignment horizontal="center"/>
    </xf>
    <xf numFmtId="0" fontId="15" fillId="11" borderId="12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2" xfId="0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166" fontId="15" fillId="11" borderId="3" xfId="0" applyNumberFormat="1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166" fontId="15" fillId="15" borderId="3" xfId="0" applyNumberFormat="1" applyFont="1" applyFill="1" applyBorder="1" applyAlignment="1">
      <alignment horizontal="center"/>
    </xf>
    <xf numFmtId="0" fontId="15" fillId="15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9" xfId="0" applyFont="1" applyFill="1" applyBorder="1"/>
    <xf numFmtId="166" fontId="18" fillId="13" borderId="3" xfId="0" applyNumberFormat="1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/>
    </xf>
    <xf numFmtId="166" fontId="18" fillId="13" borderId="2" xfId="0" applyNumberFormat="1" applyFont="1" applyFill="1" applyBorder="1" applyAlignment="1">
      <alignment horizontal="center"/>
    </xf>
    <xf numFmtId="0" fontId="18" fillId="13" borderId="2" xfId="0" applyFont="1" applyFill="1" applyBorder="1" applyAlignment="1">
      <alignment horizontal="center"/>
    </xf>
    <xf numFmtId="166" fontId="18" fillId="16" borderId="3" xfId="0" applyNumberFormat="1" applyFont="1" applyFill="1" applyBorder="1" applyAlignment="1">
      <alignment horizontal="center"/>
    </xf>
    <xf numFmtId="0" fontId="18" fillId="16" borderId="9" xfId="0" applyFont="1" applyFill="1" applyBorder="1" applyAlignment="1">
      <alignment horizontal="center"/>
    </xf>
    <xf numFmtId="166" fontId="18" fillId="16" borderId="2" xfId="0" applyNumberFormat="1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166" fontId="18" fillId="12" borderId="3" xfId="0" applyNumberFormat="1" applyFont="1" applyFill="1" applyBorder="1" applyAlignment="1">
      <alignment horizontal="center"/>
    </xf>
    <xf numFmtId="0" fontId="18" fillId="12" borderId="9" xfId="0" applyFont="1" applyFill="1" applyBorder="1" applyAlignment="1">
      <alignment horizontal="center"/>
    </xf>
    <xf numFmtId="166" fontId="18" fillId="12" borderId="2" xfId="0" applyNumberFormat="1" applyFont="1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7" fillId="7" borderId="9" xfId="0" applyFont="1" applyFill="1" applyBorder="1"/>
    <xf numFmtId="166" fontId="15" fillId="11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166" fontId="15" fillId="15" borderId="2" xfId="0" applyNumberFormat="1" applyFont="1" applyFill="1" applyBorder="1" applyAlignment="1">
      <alignment horizontal="center"/>
    </xf>
    <xf numFmtId="0" fontId="15" fillId="15" borderId="2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2" fontId="7" fillId="11" borderId="4" xfId="0" applyNumberFormat="1" applyFont="1" applyFill="1" applyBorder="1" applyAlignment="1">
      <alignment horizontal="center"/>
    </xf>
    <xf numFmtId="1" fontId="7" fillId="11" borderId="5" xfId="0" applyNumberFormat="1" applyFont="1" applyFill="1" applyBorder="1" applyAlignment="1">
      <alignment horizontal="center"/>
    </xf>
    <xf numFmtId="20" fontId="7" fillId="11" borderId="5" xfId="0" applyNumberFormat="1" applyFont="1" applyFill="1" applyBorder="1" applyAlignment="1">
      <alignment horizontal="center"/>
    </xf>
    <xf numFmtId="165" fontId="11" fillId="11" borderId="5" xfId="0" applyNumberFormat="1" applyFont="1" applyFill="1" applyBorder="1" applyAlignment="1">
      <alignment horizontal="center"/>
    </xf>
    <xf numFmtId="164" fontId="11" fillId="11" borderId="5" xfId="0" applyNumberFormat="1" applyFont="1" applyFill="1" applyBorder="1" applyAlignment="1">
      <alignment horizontal="center"/>
    </xf>
    <xf numFmtId="2" fontId="7" fillId="11" borderId="5" xfId="0" applyNumberFormat="1" applyFont="1" applyFill="1" applyBorder="1" applyAlignment="1">
      <alignment horizontal="center"/>
    </xf>
    <xf numFmtId="2" fontId="11" fillId="11" borderId="5" xfId="0" applyNumberFormat="1" applyFon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2" fillId="2" borderId="13" xfId="0" applyNumberFormat="1" applyFont="1" applyFill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167" fontId="7" fillId="11" borderId="13" xfId="0" applyNumberFormat="1" applyFont="1" applyFill="1" applyBorder="1" applyAlignment="1">
      <alignment horizontal="center"/>
    </xf>
    <xf numFmtId="167" fontId="7" fillId="0" borderId="2" xfId="0" applyNumberFormat="1" applyFont="1" applyFill="1" applyBorder="1" applyAlignment="1">
      <alignment horizontal="center"/>
    </xf>
    <xf numFmtId="167" fontId="7" fillId="0" borderId="6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15" fontId="15" fillId="11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166" fontId="15" fillId="11" borderId="12" xfId="0" applyNumberFormat="1" applyFont="1" applyFill="1" applyBorder="1" applyAlignment="1">
      <alignment horizontal="center"/>
    </xf>
    <xf numFmtId="166" fontId="15" fillId="11" borderId="6" xfId="0" applyNumberFormat="1" applyFont="1" applyFill="1" applyBorder="1" applyAlignment="1">
      <alignment horizontal="center"/>
    </xf>
    <xf numFmtId="166" fontId="15" fillId="15" borderId="12" xfId="0" applyNumberFormat="1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166" fontId="15" fillId="15" borderId="6" xfId="0" applyNumberFormat="1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15" fontId="15" fillId="11" borderId="6" xfId="0" applyNumberFormat="1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7" fillId="7" borderId="8" xfId="0" applyFont="1" applyFill="1" applyBorder="1"/>
    <xf numFmtId="0" fontId="17" fillId="7" borderId="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center"/>
    </xf>
    <xf numFmtId="15" fontId="7" fillId="0" borderId="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12" xfId="0" applyNumberFormat="1" applyFont="1" applyFill="1" applyBorder="1" applyAlignment="1">
      <alignment horizontal="center" vertical="center"/>
    </xf>
    <xf numFmtId="15" fontId="7" fillId="0" borderId="42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1" fontId="16" fillId="0" borderId="3" xfId="0" applyNumberFormat="1" applyFont="1" applyBorder="1" applyAlignment="1">
      <alignment horizontal="left" vertical="center"/>
    </xf>
    <xf numFmtId="1" fontId="22" fillId="11" borderId="45" xfId="0" applyNumberFormat="1" applyFont="1" applyFill="1" applyBorder="1" applyAlignment="1">
      <alignment horizontal="center" vertical="center"/>
    </xf>
    <xf numFmtId="1" fontId="22" fillId="11" borderId="46" xfId="0" applyNumberFormat="1" applyFont="1" applyFill="1" applyBorder="1" applyAlignment="1">
      <alignment horizontal="center" vertical="center"/>
    </xf>
    <xf numFmtId="1" fontId="23" fillId="15" borderId="46" xfId="0" applyNumberFormat="1" applyFont="1" applyFill="1" applyBorder="1" applyAlignment="1">
      <alignment horizontal="center" vertical="center"/>
    </xf>
    <xf numFmtId="1" fontId="23" fillId="15" borderId="47" xfId="0" applyNumberFormat="1" applyFont="1" applyFill="1" applyBorder="1" applyAlignment="1">
      <alignment horizontal="center" vertical="center"/>
    </xf>
    <xf numFmtId="1" fontId="21" fillId="9" borderId="7" xfId="0" applyNumberFormat="1" applyFont="1" applyFill="1" applyBorder="1" applyAlignment="1">
      <alignment horizontal="center"/>
    </xf>
    <xf numFmtId="1" fontId="21" fillId="9" borderId="9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7" fontId="8" fillId="2" borderId="8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" fontId="7" fillId="22" borderId="3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1" fontId="7" fillId="22" borderId="42" xfId="0" applyNumberFormat="1" applyFont="1" applyFill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/>
    </xf>
    <xf numFmtId="1" fontId="7" fillId="0" borderId="0" xfId="0" quotePrefix="1" applyNumberFormat="1" applyFont="1" applyBorder="1" applyAlignment="1">
      <alignment horizontal="center"/>
    </xf>
    <xf numFmtId="1" fontId="7" fillId="0" borderId="0" xfId="0" quotePrefix="1" applyNumberFormat="1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6" fillId="7" borderId="9" xfId="1" applyFont="1" applyFill="1" applyBorder="1" applyAlignment="1">
      <alignment vertical="center"/>
    </xf>
    <xf numFmtId="0" fontId="26" fillId="2" borderId="9" xfId="1" applyFont="1" applyFill="1" applyBorder="1" applyAlignment="1">
      <alignment vertical="center"/>
    </xf>
    <xf numFmtId="0" fontId="26" fillId="2" borderId="8" xfId="1" applyFont="1" applyFill="1" applyBorder="1" applyAlignment="1">
      <alignment vertical="center"/>
    </xf>
    <xf numFmtId="0" fontId="29" fillId="4" borderId="2" xfId="0" applyFont="1" applyFill="1" applyBorder="1" applyAlignment="1">
      <alignment horizontal="left"/>
    </xf>
    <xf numFmtId="0" fontId="31" fillId="0" borderId="0" xfId="0" applyFont="1" applyFill="1" applyBorder="1"/>
    <xf numFmtId="0" fontId="32" fillId="20" borderId="9" xfId="0" applyFont="1" applyFill="1" applyBorder="1"/>
    <xf numFmtId="0" fontId="32" fillId="0" borderId="0" xfId="0" applyFont="1" applyFill="1" applyBorder="1"/>
    <xf numFmtId="0" fontId="29" fillId="4" borderId="6" xfId="0" applyFont="1" applyFill="1" applyBorder="1" applyAlignment="1">
      <alignment horizontal="left"/>
    </xf>
    <xf numFmtId="0" fontId="39" fillId="11" borderId="0" xfId="0" applyFont="1" applyFill="1" applyBorder="1" applyAlignment="1">
      <alignment horizontal="center" vertical="center"/>
    </xf>
    <xf numFmtId="1" fontId="40" fillId="0" borderId="4" xfId="0" applyNumberFormat="1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20" fontId="40" fillId="0" borderId="5" xfId="0" applyNumberFormat="1" applyFont="1" applyFill="1" applyBorder="1" applyAlignment="1">
      <alignment horizontal="center"/>
    </xf>
    <xf numFmtId="20" fontId="41" fillId="17" borderId="0" xfId="0" applyNumberFormat="1" applyFont="1" applyFill="1" applyBorder="1" applyAlignment="1">
      <alignment horizontal="center"/>
    </xf>
    <xf numFmtId="164" fontId="38" fillId="11" borderId="0" xfId="0" applyNumberFormat="1" applyFont="1" applyFill="1" applyBorder="1" applyAlignment="1">
      <alignment horizontal="center"/>
    </xf>
    <xf numFmtId="164" fontId="35" fillId="12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164" fontId="40" fillId="18" borderId="0" xfId="0" applyNumberFormat="1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2" fillId="4" borderId="2" xfId="0" applyFont="1" applyFill="1" applyBorder="1" applyAlignment="1">
      <alignment horizontal="left"/>
    </xf>
    <xf numFmtId="0" fontId="40" fillId="20" borderId="3" xfId="0" applyFont="1" applyFill="1" applyBorder="1"/>
    <xf numFmtId="1" fontId="40" fillId="0" borderId="7" xfId="0" applyNumberFormat="1" applyFont="1" applyBorder="1" applyAlignment="1">
      <alignment horizontal="center"/>
    </xf>
    <xf numFmtId="2" fontId="40" fillId="0" borderId="7" xfId="0" applyNumberFormat="1" applyFont="1" applyBorder="1" applyAlignment="1">
      <alignment horizontal="center"/>
    </xf>
    <xf numFmtId="0" fontId="30" fillId="3" borderId="14" xfId="0" applyFont="1" applyFill="1" applyBorder="1" applyAlignment="1">
      <alignment horizontal="center"/>
    </xf>
    <xf numFmtId="16" fontId="32" fillId="0" borderId="10" xfId="0" quotePrefix="1" applyNumberFormat="1" applyFont="1" applyFill="1" applyBorder="1" applyAlignment="1">
      <alignment horizontal="center"/>
    </xf>
    <xf numFmtId="0" fontId="32" fillId="0" borderId="10" xfId="0" quotePrefix="1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39" fillId="11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center"/>
    </xf>
    <xf numFmtId="20" fontId="40" fillId="0" borderId="0" xfId="0" applyNumberFormat="1" applyFont="1" applyFill="1" applyBorder="1" applyAlignment="1">
      <alignment horizontal="center"/>
    </xf>
    <xf numFmtId="1" fontId="40" fillId="0" borderId="9" xfId="0" applyNumberFormat="1" applyFont="1" applyBorder="1" applyAlignment="1">
      <alignment horizontal="center"/>
    </xf>
    <xf numFmtId="2" fontId="40" fillId="0" borderId="9" xfId="0" applyNumberFormat="1" applyFont="1" applyBorder="1" applyAlignment="1">
      <alignment horizontal="center"/>
    </xf>
    <xf numFmtId="0" fontId="40" fillId="0" borderId="9" xfId="0" applyFont="1" applyBorder="1"/>
    <xf numFmtId="1" fontId="40" fillId="0" borderId="0" xfId="0" applyNumberFormat="1" applyFont="1" applyBorder="1" applyAlignment="1">
      <alignment horizontal="center" vertical="center"/>
    </xf>
    <xf numFmtId="1" fontId="40" fillId="0" borderId="9" xfId="0" applyNumberFormat="1" applyFont="1" applyBorder="1" applyAlignment="1">
      <alignment horizontal="center" vertical="center"/>
    </xf>
    <xf numFmtId="0" fontId="40" fillId="20" borderId="0" xfId="0" applyFont="1" applyFill="1" applyBorder="1"/>
    <xf numFmtId="0" fontId="40" fillId="0" borderId="0" xfId="0" applyFont="1" applyFill="1" applyBorder="1" applyAlignment="1">
      <alignment horizontal="center" vertical="center"/>
    </xf>
    <xf numFmtId="0" fontId="40" fillId="20" borderId="2" xfId="0" applyFont="1" applyFill="1" applyBorder="1"/>
    <xf numFmtId="0" fontId="40" fillId="0" borderId="14" xfId="0" applyFont="1" applyBorder="1"/>
    <xf numFmtId="1" fontId="40" fillId="0" borderId="10" xfId="0" applyNumberFormat="1" applyFont="1" applyBorder="1" applyAlignment="1">
      <alignment horizontal="center" vertical="center"/>
    </xf>
    <xf numFmtId="1" fontId="40" fillId="0" borderId="14" xfId="0" applyNumberFormat="1" applyFont="1" applyBorder="1" applyAlignment="1">
      <alignment horizontal="center" vertical="center"/>
    </xf>
    <xf numFmtId="0" fontId="40" fillId="0" borderId="3" xfId="0" applyFont="1" applyBorder="1"/>
    <xf numFmtId="0" fontId="40" fillId="0" borderId="0" xfId="0" applyFont="1" applyBorder="1"/>
    <xf numFmtId="0" fontId="40" fillId="0" borderId="2" xfId="0" applyFont="1" applyBorder="1"/>
    <xf numFmtId="0" fontId="40" fillId="0" borderId="12" xfId="0" applyFont="1" applyBorder="1"/>
    <xf numFmtId="0" fontId="40" fillId="0" borderId="1" xfId="0" applyFont="1" applyBorder="1"/>
    <xf numFmtId="0" fontId="40" fillId="0" borderId="6" xfId="0" applyFont="1" applyBorder="1"/>
    <xf numFmtId="0" fontId="32" fillId="20" borderId="1" xfId="0" applyFont="1" applyFill="1" applyBorder="1"/>
    <xf numFmtId="20" fontId="41" fillId="17" borderId="1" xfId="0" applyNumberFormat="1" applyFont="1" applyFill="1" applyBorder="1" applyAlignment="1">
      <alignment horizontal="center"/>
    </xf>
    <xf numFmtId="164" fontId="38" fillId="11" borderId="1" xfId="0" applyNumberFormat="1" applyFont="1" applyFill="1" applyBorder="1" applyAlignment="1">
      <alignment horizontal="center"/>
    </xf>
    <xf numFmtId="164" fontId="35" fillId="12" borderId="1" xfId="0" applyNumberFormat="1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164" fontId="40" fillId="18" borderId="1" xfId="0" applyNumberFormat="1" applyFont="1" applyFill="1" applyBorder="1" applyAlignment="1">
      <alignment horizontal="center"/>
    </xf>
    <xf numFmtId="0" fontId="40" fillId="20" borderId="12" xfId="0" applyFont="1" applyFill="1" applyBorder="1"/>
    <xf numFmtId="1" fontId="40" fillId="0" borderId="8" xfId="0" applyNumberFormat="1" applyFont="1" applyBorder="1" applyAlignment="1">
      <alignment horizontal="center"/>
    </xf>
    <xf numFmtId="2" fontId="40" fillId="0" borderId="8" xfId="0" applyNumberFormat="1" applyFont="1" applyBorder="1" applyAlignment="1">
      <alignment horizontal="center"/>
    </xf>
    <xf numFmtId="1" fontId="40" fillId="0" borderId="12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20" fontId="40" fillId="0" borderId="1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Alignment="1">
      <alignment horizontal="center"/>
    </xf>
    <xf numFmtId="20" fontId="40" fillId="0" borderId="0" xfId="0" applyNumberFormat="1" applyFont="1" applyFill="1" applyAlignment="1">
      <alignment horizontal="center"/>
    </xf>
    <xf numFmtId="0" fontId="35" fillId="4" borderId="2" xfId="0" applyFont="1" applyFill="1" applyBorder="1" applyAlignment="1">
      <alignment horizontal="left"/>
    </xf>
    <xf numFmtId="0" fontId="40" fillId="0" borderId="0" xfId="0" applyFont="1" applyFill="1" applyBorder="1"/>
    <xf numFmtId="1" fontId="40" fillId="0" borderId="0" xfId="0" applyNumberFormat="1" applyFont="1" applyFill="1" applyBorder="1"/>
    <xf numFmtId="0" fontId="40" fillId="0" borderId="1" xfId="0" applyFont="1" applyFill="1" applyBorder="1"/>
    <xf numFmtId="2" fontId="40" fillId="0" borderId="0" xfId="0" applyNumberFormat="1" applyFont="1" applyFill="1" applyBorder="1"/>
    <xf numFmtId="165" fontId="40" fillId="0" borderId="0" xfId="0" applyNumberFormat="1" applyFont="1" applyFill="1" applyBorder="1"/>
    <xf numFmtId="164" fontId="40" fillId="0" borderId="0" xfId="0" applyNumberFormat="1" applyFont="1" applyFill="1" applyBorder="1"/>
    <xf numFmtId="0" fontId="29" fillId="0" borderId="0" xfId="0" applyFont="1" applyFill="1" applyBorder="1" applyAlignment="1">
      <alignment horizontal="left"/>
    </xf>
    <xf numFmtId="165" fontId="40" fillId="0" borderId="0" xfId="0" applyNumberFormat="1" applyFont="1" applyFill="1" applyBorder="1" applyAlignment="1">
      <alignment horizontal="center"/>
    </xf>
    <xf numFmtId="164" fontId="40" fillId="0" borderId="0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43" fillId="0" borderId="0" xfId="0" applyFont="1" applyFill="1" applyBorder="1"/>
    <xf numFmtId="164" fontId="35" fillId="0" borderId="0" xfId="0" applyNumberFormat="1" applyFont="1" applyFill="1" applyBorder="1"/>
    <xf numFmtId="1" fontId="40" fillId="20" borderId="10" xfId="0" applyNumberFormat="1" applyFont="1" applyFill="1" applyBorder="1" applyAlignment="1">
      <alignment horizontal="center"/>
    </xf>
    <xf numFmtId="0" fontId="40" fillId="20" borderId="1" xfId="0" applyFont="1" applyFill="1" applyBorder="1"/>
    <xf numFmtId="0" fontId="40" fillId="20" borderId="10" xfId="0" applyFont="1" applyFill="1" applyBorder="1"/>
    <xf numFmtId="0" fontId="40" fillId="20" borderId="6" xfId="0" applyFont="1" applyFill="1" applyBorder="1"/>
    <xf numFmtId="15" fontId="29" fillId="0" borderId="3" xfId="0" applyNumberFormat="1" applyFont="1" applyFill="1" applyBorder="1" applyAlignment="1">
      <alignment horizontal="center"/>
    </xf>
    <xf numFmtId="15" fontId="29" fillId="0" borderId="27" xfId="0" applyNumberFormat="1" applyFont="1" applyFill="1" applyBorder="1" applyAlignment="1">
      <alignment horizontal="center"/>
    </xf>
    <xf numFmtId="15" fontId="29" fillId="0" borderId="35" xfId="0" applyNumberFormat="1" applyFont="1" applyFill="1" applyBorder="1" applyAlignment="1">
      <alignment horizontal="center"/>
    </xf>
    <xf numFmtId="15" fontId="29" fillId="0" borderId="12" xfId="0" applyNumberFormat="1" applyFont="1" applyFill="1" applyBorder="1" applyAlignment="1">
      <alignment horizontal="center"/>
    </xf>
    <xf numFmtId="15" fontId="29" fillId="0" borderId="36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15" borderId="37" xfId="0" applyFont="1" applyFill="1" applyBorder="1" applyAlignment="1">
      <alignment horizontal="center" vertical="center"/>
    </xf>
    <xf numFmtId="168" fontId="28" fillId="0" borderId="25" xfId="0" applyNumberFormat="1" applyFont="1" applyFill="1" applyBorder="1" applyAlignment="1">
      <alignment horizontal="center" vertical="center"/>
    </xf>
    <xf numFmtId="1" fontId="44" fillId="11" borderId="5" xfId="0" applyNumberFormat="1" applyFont="1" applyFill="1" applyBorder="1" applyAlignment="1">
      <alignment vertical="center"/>
    </xf>
    <xf numFmtId="0" fontId="19" fillId="11" borderId="5" xfId="0" applyFont="1" applyFill="1" applyBorder="1" applyAlignment="1">
      <alignment vertical="center"/>
    </xf>
    <xf numFmtId="1" fontId="29" fillId="8" borderId="21" xfId="0" applyNumberFormat="1" applyFont="1" applyFill="1" applyBorder="1" applyAlignment="1">
      <alignment horizontal="center" vertical="center"/>
    </xf>
    <xf numFmtId="3" fontId="28" fillId="6" borderId="22" xfId="0" applyNumberFormat="1" applyFont="1" applyFill="1" applyBorder="1" applyAlignment="1">
      <alignment horizontal="center" vertical="center"/>
    </xf>
    <xf numFmtId="20" fontId="29" fillId="8" borderId="20" xfId="0" applyNumberFormat="1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left" vertical="center"/>
    </xf>
    <xf numFmtId="0" fontId="31" fillId="3" borderId="0" xfId="0" applyFont="1" applyFill="1" applyBorder="1" applyAlignment="1">
      <alignment vertical="center"/>
    </xf>
    <xf numFmtId="0" fontId="19" fillId="3" borderId="5" xfId="0" applyFont="1" applyFill="1" applyBorder="1" applyAlignment="1">
      <alignment vertical="center"/>
    </xf>
    <xf numFmtId="0" fontId="29" fillId="4" borderId="0" xfId="0" applyFont="1" applyFill="1" applyBorder="1" applyAlignment="1">
      <alignment horizontal="left" vertical="center"/>
    </xf>
    <xf numFmtId="0" fontId="32" fillId="20" borderId="7" xfId="0" applyFont="1" applyFill="1" applyBorder="1" applyAlignment="1">
      <alignment vertical="center"/>
    </xf>
    <xf numFmtId="0" fontId="32" fillId="20" borderId="4" xfId="0" applyFont="1" applyFill="1" applyBorder="1" applyAlignment="1">
      <alignment vertical="center"/>
    </xf>
    <xf numFmtId="0" fontId="30" fillId="3" borderId="5" xfId="0" applyFont="1" applyFill="1" applyBorder="1" applyAlignment="1">
      <alignment vertical="center"/>
    </xf>
    <xf numFmtId="0" fontId="30" fillId="3" borderId="13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1" fontId="34" fillId="0" borderId="1" xfId="0" applyNumberFormat="1" applyFont="1" applyFill="1" applyBorder="1" applyAlignment="1">
      <alignment vertical="center"/>
    </xf>
    <xf numFmtId="22" fontId="35" fillId="0" borderId="1" xfId="0" applyNumberFormat="1" applyFont="1" applyBorder="1" applyAlignment="1">
      <alignment horizontal="center" vertical="center"/>
    </xf>
    <xf numFmtId="164" fontId="29" fillId="8" borderId="22" xfId="0" applyNumberFormat="1" applyFont="1" applyFill="1" applyBorder="1" applyAlignment="1">
      <alignment horizontal="center" vertical="center"/>
    </xf>
    <xf numFmtId="1" fontId="24" fillId="20" borderId="14" xfId="0" applyNumberFormat="1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vertical="center"/>
    </xf>
    <xf numFmtId="164" fontId="29" fillId="8" borderId="21" xfId="0" applyNumberFormat="1" applyFont="1" applyFill="1" applyBorder="1" applyAlignment="1">
      <alignment horizontal="center" vertical="center"/>
    </xf>
    <xf numFmtId="0" fontId="32" fillId="20" borderId="9" xfId="0" applyFont="1" applyFill="1" applyBorder="1" applyAlignment="1">
      <alignment vertical="center"/>
    </xf>
    <xf numFmtId="0" fontId="32" fillId="20" borderId="3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1" fontId="29" fillId="2" borderId="0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22" fontId="29" fillId="2" borderId="0" xfId="0" applyNumberFormat="1" applyFont="1" applyFill="1" applyBorder="1" applyAlignment="1">
      <alignment horizontal="center" vertical="center"/>
    </xf>
    <xf numFmtId="20" fontId="29" fillId="2" borderId="0" xfId="0" applyNumberFormat="1" applyFont="1" applyFill="1" applyBorder="1" applyAlignment="1">
      <alignment horizontal="center" vertical="center"/>
    </xf>
    <xf numFmtId="20" fontId="37" fillId="2" borderId="0" xfId="0" applyNumberFormat="1" applyFont="1" applyFill="1" applyBorder="1" applyAlignment="1">
      <alignment horizontal="center" vertical="center"/>
    </xf>
    <xf numFmtId="164" fontId="38" fillId="2" borderId="0" xfId="0" applyNumberFormat="1" applyFont="1" applyFill="1" applyBorder="1" applyAlignment="1">
      <alignment horizontal="center" vertical="center"/>
    </xf>
    <xf numFmtId="164" fontId="35" fillId="2" borderId="0" xfId="0" quotePrefix="1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164" fontId="28" fillId="2" borderId="0" xfId="0" applyNumberFormat="1" applyFont="1" applyFill="1" applyBorder="1" applyAlignment="1">
      <alignment horizontal="center" vertical="center"/>
    </xf>
    <xf numFmtId="0" fontId="32" fillId="20" borderId="9" xfId="0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39" fillId="11" borderId="0" xfId="0" applyFont="1" applyFill="1" applyBorder="1" applyAlignment="1">
      <alignment horizontal="left" vertical="center"/>
    </xf>
    <xf numFmtId="0" fontId="32" fillId="11" borderId="0" xfId="0" applyFont="1" applyFill="1" applyBorder="1" applyAlignment="1">
      <alignment horizontal="left" vertical="center"/>
    </xf>
    <xf numFmtId="17" fontId="29" fillId="2" borderId="12" xfId="0" applyNumberFormat="1" applyFont="1" applyFill="1" applyBorder="1" applyAlignment="1">
      <alignment horizontal="center" vertical="center"/>
    </xf>
    <xf numFmtId="17" fontId="29" fillId="2" borderId="6" xfId="0" applyNumberFormat="1" applyFont="1" applyFill="1" applyBorder="1" applyAlignment="1">
      <alignment horizontal="center" vertical="center"/>
    </xf>
    <xf numFmtId="1" fontId="29" fillId="2" borderId="1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22" fontId="29" fillId="2" borderId="1" xfId="0" applyNumberFormat="1" applyFont="1" applyFill="1" applyBorder="1" applyAlignment="1">
      <alignment horizontal="center" vertical="center"/>
    </xf>
    <xf numFmtId="20" fontId="29" fillId="2" borderId="1" xfId="0" applyNumberFormat="1" applyFont="1" applyFill="1" applyBorder="1" applyAlignment="1">
      <alignment horizontal="center" vertical="center"/>
    </xf>
    <xf numFmtId="20" fontId="37" fillId="2" borderId="1" xfId="0" applyNumberFormat="1" applyFont="1" applyFill="1" applyBorder="1" applyAlignment="1">
      <alignment horizontal="center" vertical="center"/>
    </xf>
    <xf numFmtId="164" fontId="38" fillId="2" borderId="1" xfId="0" applyNumberFormat="1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left" vertical="center"/>
    </xf>
    <xf numFmtId="0" fontId="32" fillId="20" borderId="8" xfId="0" applyFont="1" applyFill="1" applyBorder="1" applyAlignment="1">
      <alignment horizontal="center" vertical="center"/>
    </xf>
    <xf numFmtId="1" fontId="32" fillId="0" borderId="8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/>
    </xf>
    <xf numFmtId="0" fontId="32" fillId="5" borderId="7" xfId="0" applyFont="1" applyFill="1" applyBorder="1"/>
    <xf numFmtId="0" fontId="32" fillId="5" borderId="9" xfId="0" applyFont="1" applyFill="1" applyBorder="1" applyAlignment="1">
      <alignment horizontal="left"/>
    </xf>
    <xf numFmtId="0" fontId="29" fillId="4" borderId="2" xfId="0" applyFont="1" applyFill="1" applyBorder="1" applyAlignment="1">
      <alignment horizontal="center" vertical="center"/>
    </xf>
    <xf numFmtId="1" fontId="29" fillId="2" borderId="26" xfId="0" applyNumberFormat="1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/>
    </xf>
    <xf numFmtId="22" fontId="29" fillId="2" borderId="18" xfId="0" applyNumberFormat="1" applyFont="1" applyFill="1" applyBorder="1" applyAlignment="1">
      <alignment horizontal="center" vertical="center"/>
    </xf>
    <xf numFmtId="1" fontId="29" fillId="2" borderId="18" xfId="0" applyNumberFormat="1" applyFont="1" applyFill="1" applyBorder="1" applyAlignment="1">
      <alignment horizontal="center" vertical="center"/>
    </xf>
    <xf numFmtId="20" fontId="29" fillId="2" borderId="18" xfId="0" applyNumberFormat="1" applyFont="1" applyFill="1" applyBorder="1" applyAlignment="1">
      <alignment horizontal="center" vertical="center"/>
    </xf>
    <xf numFmtId="20" fontId="37" fillId="2" borderId="18" xfId="0" applyNumberFormat="1" applyFont="1" applyFill="1" applyBorder="1" applyAlignment="1">
      <alignment horizontal="center" vertical="center"/>
    </xf>
    <xf numFmtId="164" fontId="38" fillId="2" borderId="18" xfId="0" applyNumberFormat="1" applyFont="1" applyFill="1" applyBorder="1" applyAlignment="1">
      <alignment horizontal="center" vertical="center"/>
    </xf>
    <xf numFmtId="164" fontId="35" fillId="2" borderId="18" xfId="0" quotePrefix="1" applyNumberFormat="1" applyFont="1" applyFill="1" applyBorder="1" applyAlignment="1">
      <alignment horizontal="center" vertical="center"/>
    </xf>
    <xf numFmtId="1" fontId="28" fillId="2" borderId="18" xfId="0" applyNumberFormat="1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0" fontId="42" fillId="11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1" fontId="29" fillId="2" borderId="34" xfId="0" applyNumberFormat="1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22" fontId="29" fillId="2" borderId="19" xfId="0" applyNumberFormat="1" applyFont="1" applyFill="1" applyBorder="1" applyAlignment="1">
      <alignment horizontal="center" vertical="center"/>
    </xf>
    <xf numFmtId="1" fontId="29" fillId="2" borderId="19" xfId="0" applyNumberFormat="1" applyFont="1" applyFill="1" applyBorder="1" applyAlignment="1">
      <alignment horizontal="center" vertical="center"/>
    </xf>
    <xf numFmtId="20" fontId="29" fillId="2" borderId="19" xfId="0" applyNumberFormat="1" applyFont="1" applyFill="1" applyBorder="1" applyAlignment="1">
      <alignment horizontal="center" vertical="center"/>
    </xf>
    <xf numFmtId="20" fontId="37" fillId="2" borderId="19" xfId="0" applyNumberFormat="1" applyFont="1" applyFill="1" applyBorder="1" applyAlignment="1">
      <alignment horizontal="center" vertical="center"/>
    </xf>
    <xf numFmtId="164" fontId="38" fillId="2" borderId="19" xfId="0" applyNumberFormat="1" applyFont="1" applyFill="1" applyBorder="1" applyAlignment="1">
      <alignment horizontal="center" vertical="center"/>
    </xf>
    <xf numFmtId="164" fontId="35" fillId="2" borderId="19" xfId="0" applyNumberFormat="1" applyFont="1" applyFill="1" applyBorder="1" applyAlignment="1">
      <alignment horizontal="center" vertical="center"/>
    </xf>
    <xf numFmtId="1" fontId="28" fillId="2" borderId="19" xfId="0" applyNumberFormat="1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0" fillId="5" borderId="9" xfId="0" applyFont="1" applyFill="1" applyBorder="1"/>
    <xf numFmtId="0" fontId="30" fillId="3" borderId="11" xfId="0" applyFont="1" applyFill="1" applyBorder="1" applyAlignment="1">
      <alignment horizontal="center"/>
    </xf>
    <xf numFmtId="0" fontId="42" fillId="11" borderId="0" xfId="0" applyFont="1" applyFill="1" applyBorder="1" applyAlignment="1">
      <alignment horizontal="center"/>
    </xf>
    <xf numFmtId="0" fontId="40" fillId="0" borderId="11" xfId="0" applyFont="1" applyBorder="1"/>
    <xf numFmtId="0" fontId="40" fillId="0" borderId="0" xfId="0" applyFont="1"/>
    <xf numFmtId="1" fontId="40" fillId="0" borderId="3" xfId="0" applyNumberFormat="1" applyFont="1" applyBorder="1" applyAlignment="1">
      <alignment horizontal="center"/>
    </xf>
    <xf numFmtId="0" fontId="32" fillId="0" borderId="1" xfId="0" applyFont="1" applyFill="1" applyBorder="1"/>
    <xf numFmtId="0" fontId="32" fillId="0" borderId="6" xfId="0" applyFont="1" applyFill="1" applyBorder="1"/>
    <xf numFmtId="0" fontId="32" fillId="5" borderId="1" xfId="0" applyFont="1" applyFill="1" applyBorder="1"/>
    <xf numFmtId="0" fontId="32" fillId="5" borderId="10" xfId="0" applyFont="1" applyFill="1" applyBorder="1"/>
    <xf numFmtId="0" fontId="40" fillId="5" borderId="2" xfId="0" applyFont="1" applyFill="1" applyBorder="1"/>
    <xf numFmtId="0" fontId="30" fillId="0" borderId="1" xfId="0" applyFont="1" applyFill="1" applyBorder="1" applyAlignment="1">
      <alignment horizontal="center"/>
    </xf>
    <xf numFmtId="0" fontId="30" fillId="0" borderId="6" xfId="0" applyFont="1" applyFill="1" applyBorder="1" applyAlignment="1">
      <alignment horizontal="center"/>
    </xf>
    <xf numFmtId="1" fontId="40" fillId="0" borderId="7" xfId="0" applyNumberFormat="1" applyFont="1" applyBorder="1" applyAlignment="1">
      <alignment horizontal="center" vertical="center"/>
    </xf>
    <xf numFmtId="0" fontId="40" fillId="5" borderId="8" xfId="0" applyFont="1" applyFill="1" applyBorder="1"/>
    <xf numFmtId="1" fontId="40" fillId="0" borderId="8" xfId="0" applyNumberFormat="1" applyFont="1" applyBorder="1" applyAlignment="1">
      <alignment horizontal="center" vertical="center"/>
    </xf>
    <xf numFmtId="0" fontId="29" fillId="6" borderId="10" xfId="0" applyFont="1" applyFill="1" applyBorder="1"/>
    <xf numFmtId="0" fontId="41" fillId="11" borderId="14" xfId="0" applyFont="1" applyFill="1" applyBorder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29" fillId="6" borderId="14" xfId="0" applyFont="1" applyFill="1" applyBorder="1" applyAlignment="1">
      <alignment horizontal="center"/>
    </xf>
    <xf numFmtId="1" fontId="40" fillId="0" borderId="48" xfId="0" applyNumberFormat="1" applyFont="1" applyBorder="1" applyAlignment="1">
      <alignment horizontal="left"/>
    </xf>
    <xf numFmtId="22" fontId="40" fillId="0" borderId="37" xfId="0" applyNumberFormat="1" applyFont="1" applyBorder="1" applyAlignment="1">
      <alignment horizontal="center"/>
    </xf>
    <xf numFmtId="2" fontId="40" fillId="0" borderId="37" xfId="0" applyNumberFormat="1" applyFont="1" applyBorder="1" applyAlignment="1">
      <alignment horizontal="center"/>
    </xf>
    <xf numFmtId="1" fontId="40" fillId="0" borderId="23" xfId="0" applyNumberFormat="1" applyFont="1" applyBorder="1" applyAlignment="1">
      <alignment horizontal="center"/>
    </xf>
    <xf numFmtId="0" fontId="40" fillId="0" borderId="49" xfId="0" applyFont="1" applyBorder="1" applyAlignment="1">
      <alignment horizontal="left"/>
    </xf>
    <xf numFmtId="22" fontId="40" fillId="0" borderId="24" xfId="0" applyNumberFormat="1" applyFont="1" applyBorder="1" applyAlignment="1">
      <alignment horizontal="center"/>
    </xf>
    <xf numFmtId="2" fontId="40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3" fontId="40" fillId="0" borderId="49" xfId="0" applyNumberFormat="1" applyFont="1" applyBorder="1" applyAlignment="1">
      <alignment horizontal="left"/>
    </xf>
    <xf numFmtId="3" fontId="40" fillId="0" borderId="24" xfId="0" applyNumberFormat="1" applyFont="1" applyBorder="1" applyAlignment="1">
      <alignment horizontal="center"/>
    </xf>
    <xf numFmtId="1" fontId="40" fillId="0" borderId="44" xfId="0" applyNumberFormat="1" applyFont="1" applyBorder="1" applyAlignment="1">
      <alignment horizontal="left"/>
    </xf>
    <xf numFmtId="2" fontId="40" fillId="0" borderId="23" xfId="0" applyNumberFormat="1" applyFont="1" applyBorder="1" applyAlignment="1">
      <alignment horizontal="center"/>
    </xf>
    <xf numFmtId="0" fontId="40" fillId="0" borderId="50" xfId="0" applyFont="1" applyBorder="1" applyAlignment="1">
      <alignment horizontal="left"/>
    </xf>
    <xf numFmtId="3" fontId="40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0" fontId="40" fillId="23" borderId="12" xfId="0" applyFont="1" applyFill="1" applyBorder="1"/>
    <xf numFmtId="1" fontId="40" fillId="23" borderId="10" xfId="0" applyNumberFormat="1" applyFont="1" applyFill="1" applyBorder="1" applyAlignment="1">
      <alignment horizontal="center"/>
    </xf>
    <xf numFmtId="0" fontId="40" fillId="23" borderId="1" xfId="0" applyFont="1" applyFill="1" applyBorder="1"/>
    <xf numFmtId="0" fontId="40" fillId="23" borderId="6" xfId="0" applyFont="1" applyFill="1" applyBorder="1"/>
    <xf numFmtId="0" fontId="19" fillId="11" borderId="0" xfId="0" applyFont="1" applyFill="1"/>
    <xf numFmtId="0" fontId="29" fillId="2" borderId="27" xfId="0" applyFont="1" applyFill="1" applyBorder="1" applyAlignment="1">
      <alignment horizontal="center" vertical="center"/>
    </xf>
    <xf numFmtId="17" fontId="29" fillId="2" borderId="36" xfId="0" applyNumberFormat="1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20" fillId="0" borderId="43" xfId="0" applyNumberFormat="1" applyFont="1" applyFill="1" applyBorder="1" applyAlignment="1">
      <alignment horizontal="center" vertical="center"/>
    </xf>
    <xf numFmtId="1" fontId="20" fillId="21" borderId="0" xfId="0" applyNumberFormat="1" applyFont="1" applyFill="1" applyBorder="1" applyAlignment="1">
      <alignment horizontal="center"/>
    </xf>
    <xf numFmtId="1" fontId="7" fillId="21" borderId="0" xfId="0" applyNumberFormat="1" applyFont="1" applyFill="1" applyBorder="1" applyAlignment="1">
      <alignment horizontal="center"/>
    </xf>
    <xf numFmtId="1" fontId="7" fillId="21" borderId="43" xfId="0" applyNumberFormat="1" applyFont="1" applyFill="1" applyBorder="1" applyAlignment="1">
      <alignment horizontal="center"/>
    </xf>
    <xf numFmtId="1" fontId="7" fillId="25" borderId="0" xfId="0" applyNumberFormat="1" applyFont="1" applyFill="1" applyBorder="1" applyAlignment="1">
      <alignment horizontal="center"/>
    </xf>
    <xf numFmtId="1" fontId="7" fillId="25" borderId="43" xfId="0" applyNumberFormat="1" applyFont="1" applyFill="1" applyBorder="1" applyAlignment="1">
      <alignment horizontal="center"/>
    </xf>
    <xf numFmtId="1" fontId="16" fillId="0" borderId="4" xfId="0" applyNumberFormat="1" applyFont="1" applyBorder="1" applyAlignment="1">
      <alignment horizontal="left" vertical="center"/>
    </xf>
    <xf numFmtId="1" fontId="20" fillId="0" borderId="5" xfId="0" applyNumberFormat="1" applyFont="1" applyFill="1" applyBorder="1" applyAlignment="1">
      <alignment horizontal="center" vertical="center"/>
    </xf>
    <xf numFmtId="1" fontId="22" fillId="11" borderId="51" xfId="0" applyNumberFormat="1" applyFont="1" applyFill="1" applyBorder="1" applyAlignment="1">
      <alignment horizontal="center" vertical="center"/>
    </xf>
    <xf numFmtId="1" fontId="23" fillId="15" borderId="51" xfId="0" applyNumberFormat="1" applyFont="1" applyFill="1" applyBorder="1" applyAlignment="1">
      <alignment horizontal="center" vertical="center"/>
    </xf>
    <xf numFmtId="1" fontId="20" fillId="21" borderId="2" xfId="0" applyNumberFormat="1" applyFont="1" applyFill="1" applyBorder="1" applyAlignment="1">
      <alignment horizontal="center"/>
    </xf>
    <xf numFmtId="1" fontId="7" fillId="21" borderId="2" xfId="0" applyNumberFormat="1" applyFont="1" applyFill="1" applyBorder="1" applyAlignment="1">
      <alignment horizontal="center"/>
    </xf>
    <xf numFmtId="1" fontId="7" fillId="21" borderId="44" xfId="0" applyNumberFormat="1" applyFont="1" applyFill="1" applyBorder="1" applyAlignment="1">
      <alignment horizontal="center"/>
    </xf>
    <xf numFmtId="1" fontId="7" fillId="22" borderId="12" xfId="0" applyNumberFormat="1" applyFont="1" applyFill="1" applyBorder="1" applyAlignment="1">
      <alignment horizontal="center" vertical="center"/>
    </xf>
    <xf numFmtId="1" fontId="7" fillId="21" borderId="6" xfId="0" applyNumberFormat="1" applyFont="1" applyFill="1" applyBorder="1" applyAlignment="1">
      <alignment horizontal="center"/>
    </xf>
    <xf numFmtId="0" fontId="48" fillId="15" borderId="13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15" borderId="2" xfId="0" applyFont="1" applyFill="1" applyBorder="1" applyAlignment="1">
      <alignment horizontal="center"/>
    </xf>
    <xf numFmtId="1" fontId="49" fillId="15" borderId="2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" fontId="50" fillId="15" borderId="2" xfId="0" applyNumberFormat="1" applyFont="1" applyFill="1" applyBorder="1" applyAlignment="1">
      <alignment horizontal="left"/>
    </xf>
    <xf numFmtId="1" fontId="50" fillId="0" borderId="0" xfId="0" applyNumberFormat="1" applyFont="1" applyFill="1" applyBorder="1" applyAlignment="1">
      <alignment horizontal="left"/>
    </xf>
    <xf numFmtId="1" fontId="51" fillId="15" borderId="2" xfId="0" applyNumberFormat="1" applyFont="1" applyFill="1" applyBorder="1" applyAlignment="1">
      <alignment horizontal="center"/>
    </xf>
    <xf numFmtId="1" fontId="51" fillId="0" borderId="0" xfId="0" applyNumberFormat="1" applyFont="1" applyFill="1" applyBorder="1" applyAlignment="1">
      <alignment horizontal="center"/>
    </xf>
    <xf numFmtId="0" fontId="48" fillId="15" borderId="2" xfId="0" quotePrefix="1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 vertical="center"/>
    </xf>
    <xf numFmtId="0" fontId="48" fillId="0" borderId="43" xfId="0" applyFont="1" applyFill="1" applyBorder="1" applyAlignment="1">
      <alignment horizontal="center" vertical="center"/>
    </xf>
    <xf numFmtId="0" fontId="48" fillId="25" borderId="43" xfId="0" applyFont="1" applyFill="1" applyBorder="1" applyAlignment="1">
      <alignment horizontal="center" vertical="center"/>
    </xf>
    <xf numFmtId="0" fontId="48" fillId="0" borderId="43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8" fillId="25" borderId="1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/>
    </xf>
    <xf numFmtId="0" fontId="48" fillId="15" borderId="10" xfId="0" applyFont="1" applyFill="1" applyBorder="1" applyAlignment="1">
      <alignment horizontal="center" vertical="center"/>
    </xf>
    <xf numFmtId="0" fontId="48" fillId="15" borderId="6" xfId="0" applyFont="1" applyFill="1" applyBorder="1" applyAlignment="1">
      <alignment horizontal="center"/>
    </xf>
    <xf numFmtId="2" fontId="48" fillId="0" borderId="0" xfId="0" applyNumberFormat="1" applyFont="1" applyFill="1" applyBorder="1" applyAlignment="1">
      <alignment horizontal="center"/>
    </xf>
    <xf numFmtId="1" fontId="50" fillId="0" borderId="12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1" fontId="51" fillId="0" borderId="0" xfId="0" applyNumberFormat="1" applyFont="1" applyFill="1" applyBorder="1" applyAlignment="1">
      <alignment horizontal="center" vertical="center"/>
    </xf>
    <xf numFmtId="1" fontId="50" fillId="0" borderId="53" xfId="0" applyNumberFormat="1" applyFont="1" applyFill="1" applyBorder="1" applyAlignment="1">
      <alignment horizontal="center" vertical="center"/>
    </xf>
    <xf numFmtId="1" fontId="50" fillId="0" borderId="52" xfId="0" applyNumberFormat="1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/>
    </xf>
    <xf numFmtId="0" fontId="48" fillId="0" borderId="5" xfId="0" applyFont="1" applyFill="1" applyBorder="1" applyAlignment="1">
      <alignment horizontal="center"/>
    </xf>
    <xf numFmtId="0" fontId="48" fillId="0" borderId="13" xfId="0" applyFont="1" applyFill="1" applyBorder="1" applyAlignment="1">
      <alignment horizontal="center"/>
    </xf>
    <xf numFmtId="0" fontId="48" fillId="0" borderId="3" xfId="0" applyFont="1" applyFill="1" applyBorder="1" applyAlignment="1">
      <alignment horizontal="center"/>
    </xf>
    <xf numFmtId="0" fontId="48" fillId="0" borderId="2" xfId="0" applyFont="1" applyFill="1" applyBorder="1" applyAlignment="1">
      <alignment horizontal="center"/>
    </xf>
    <xf numFmtId="1" fontId="49" fillId="0" borderId="3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1" fontId="50" fillId="0" borderId="35" xfId="0" applyNumberFormat="1" applyFont="1" applyFill="1" applyBorder="1" applyAlignment="1">
      <alignment horizontal="center" vertical="center"/>
    </xf>
    <xf numFmtId="1" fontId="50" fillId="0" borderId="36" xfId="0" applyNumberFormat="1" applyFont="1" applyFill="1" applyBorder="1" applyAlignment="1">
      <alignment horizontal="center" vertical="center"/>
    </xf>
    <xf numFmtId="0" fontId="40" fillId="11" borderId="0" xfId="0" applyFont="1" applyFill="1"/>
    <xf numFmtId="0" fontId="40" fillId="11" borderId="0" xfId="0" applyFont="1" applyFill="1" applyAlignment="1">
      <alignment horizontal="center" vertical="center"/>
    </xf>
    <xf numFmtId="0" fontId="40" fillId="11" borderId="0" xfId="0" applyFont="1" applyFill="1" applyBorder="1"/>
    <xf numFmtId="0" fontId="42" fillId="0" borderId="0" xfId="0" quotePrefix="1" applyFont="1" applyAlignment="1">
      <alignment horizontal="center"/>
    </xf>
    <xf numFmtId="0" fontId="52" fillId="0" borderId="0" xfId="0" applyFont="1" applyAlignment="1">
      <alignment horizontal="left"/>
    </xf>
    <xf numFmtId="0" fontId="40" fillId="19" borderId="4" xfId="0" applyFont="1" applyFill="1" applyBorder="1"/>
    <xf numFmtId="0" fontId="40" fillId="19" borderId="7" xfId="0" applyFont="1" applyFill="1" applyBorder="1"/>
    <xf numFmtId="0" fontId="40" fillId="0" borderId="0" xfId="0" applyFont="1" applyFill="1"/>
    <xf numFmtId="0" fontId="55" fillId="0" borderId="1" xfId="0" applyFont="1" applyBorder="1" applyAlignment="1"/>
    <xf numFmtId="0" fontId="52" fillId="0" borderId="1" xfId="0" applyFont="1" applyBorder="1" applyAlignment="1"/>
    <xf numFmtId="0" fontId="40" fillId="19" borderId="3" xfId="0" applyFont="1" applyFill="1" applyBorder="1"/>
    <xf numFmtId="0" fontId="40" fillId="19" borderId="9" xfId="0" applyFont="1" applyFill="1" applyBorder="1"/>
    <xf numFmtId="0" fontId="36" fillId="0" borderId="14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60" fillId="0" borderId="15" xfId="0" applyFont="1" applyFill="1" applyBorder="1" applyAlignment="1">
      <alignment horizontal="center" vertical="center"/>
    </xf>
    <xf numFmtId="0" fontId="60" fillId="0" borderId="16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60" fillId="0" borderId="16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40" fillId="19" borderId="3" xfId="0" applyFont="1" applyFill="1" applyBorder="1" applyAlignment="1">
      <alignment vertical="center"/>
    </xf>
    <xf numFmtId="0" fontId="53" fillId="11" borderId="8" xfId="0" applyFont="1" applyFill="1" applyBorder="1" applyAlignment="1">
      <alignment horizontal="center" vertical="center"/>
    </xf>
    <xf numFmtId="0" fontId="53" fillId="11" borderId="6" xfId="0" applyFont="1" applyFill="1" applyBorder="1" applyAlignment="1">
      <alignment horizontal="center" vertical="center"/>
    </xf>
    <xf numFmtId="0" fontId="53" fillId="11" borderId="12" xfId="0" applyFont="1" applyFill="1" applyBorder="1" applyAlignment="1">
      <alignment horizontal="center" vertical="center"/>
    </xf>
    <xf numFmtId="0" fontId="54" fillId="15" borderId="8" xfId="0" applyFont="1" applyFill="1" applyBorder="1" applyAlignment="1">
      <alignment horizontal="center" vertical="center"/>
    </xf>
    <xf numFmtId="0" fontId="54" fillId="15" borderId="12" xfId="0" applyFont="1" applyFill="1" applyBorder="1" applyAlignment="1">
      <alignment horizontal="center" vertical="center"/>
    </xf>
    <xf numFmtId="0" fontId="40" fillId="19" borderId="8" xfId="0" applyFont="1" applyFill="1" applyBorder="1" applyAlignment="1">
      <alignment vertical="center"/>
    </xf>
    <xf numFmtId="0" fontId="61" fillId="24" borderId="8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center"/>
    </xf>
    <xf numFmtId="0" fontId="62" fillId="7" borderId="9" xfId="0" applyFont="1" applyFill="1" applyBorder="1" applyAlignment="1">
      <alignment vertical="center"/>
    </xf>
    <xf numFmtId="0" fontId="63" fillId="7" borderId="9" xfId="0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horizontal="left" vertical="center"/>
    </xf>
    <xf numFmtId="0" fontId="36" fillId="7" borderId="0" xfId="0" applyFont="1" applyFill="1" applyBorder="1" applyAlignment="1">
      <alignment horizontal="left" vertical="center"/>
    </xf>
    <xf numFmtId="0" fontId="60" fillId="7" borderId="9" xfId="0" applyFont="1" applyFill="1" applyBorder="1" applyAlignment="1">
      <alignment vertical="center"/>
    </xf>
    <xf numFmtId="0" fontId="60" fillId="7" borderId="0" xfId="0" applyFont="1" applyFill="1" applyBorder="1" applyAlignment="1">
      <alignment vertical="center"/>
    </xf>
    <xf numFmtId="0" fontId="60" fillId="7" borderId="9" xfId="0" applyFont="1" applyFill="1" applyBorder="1" applyAlignment="1">
      <alignment horizontal="left" vertical="center"/>
    </xf>
    <xf numFmtId="0" fontId="60" fillId="7" borderId="3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5" fontId="60" fillId="7" borderId="17" xfId="0" applyNumberFormat="1" applyFont="1" applyFill="1" applyBorder="1" applyAlignment="1">
      <alignment horizontal="center" vertical="center"/>
    </xf>
    <xf numFmtId="0" fontId="60" fillId="7" borderId="2" xfId="0" applyFont="1" applyFill="1" applyBorder="1" applyAlignment="1">
      <alignment vertical="center"/>
    </xf>
    <xf numFmtId="166" fontId="66" fillId="13" borderId="3" xfId="0" applyNumberFormat="1" applyFont="1" applyFill="1" applyBorder="1" applyAlignment="1">
      <alignment horizontal="center" vertical="center"/>
    </xf>
    <xf numFmtId="0" fontId="66" fillId="13" borderId="9" xfId="0" applyFont="1" applyFill="1" applyBorder="1" applyAlignment="1">
      <alignment horizontal="center" vertical="center"/>
    </xf>
    <xf numFmtId="166" fontId="66" fillId="13" borderId="2" xfId="0" applyNumberFormat="1" applyFont="1" applyFill="1" applyBorder="1" applyAlignment="1">
      <alignment horizontal="center" vertical="center"/>
    </xf>
    <xf numFmtId="0" fontId="66" fillId="13" borderId="2" xfId="0" applyFont="1" applyFill="1" applyBorder="1" applyAlignment="1">
      <alignment horizontal="center" vertical="center"/>
    </xf>
    <xf numFmtId="166" fontId="66" fillId="16" borderId="3" xfId="0" applyNumberFormat="1" applyFont="1" applyFill="1" applyBorder="1" applyAlignment="1">
      <alignment horizontal="center" vertical="center"/>
    </xf>
    <xf numFmtId="0" fontId="66" fillId="16" borderId="9" xfId="0" applyFont="1" applyFill="1" applyBorder="1" applyAlignment="1">
      <alignment horizontal="center" vertical="center"/>
    </xf>
    <xf numFmtId="166" fontId="66" fillId="16" borderId="2" xfId="0" applyNumberFormat="1" applyFont="1" applyFill="1" applyBorder="1" applyAlignment="1">
      <alignment horizontal="center" vertical="center"/>
    </xf>
    <xf numFmtId="0" fontId="66" fillId="16" borderId="2" xfId="0" applyFont="1" applyFill="1" applyBorder="1" applyAlignment="1">
      <alignment horizontal="center" vertical="center"/>
    </xf>
    <xf numFmtId="0" fontId="40" fillId="19" borderId="9" xfId="0" applyFont="1" applyFill="1" applyBorder="1" applyAlignment="1">
      <alignment vertical="center"/>
    </xf>
    <xf numFmtId="166" fontId="66" fillId="15" borderId="3" xfId="0" applyNumberFormat="1" applyFont="1" applyFill="1" applyBorder="1" applyAlignment="1">
      <alignment horizontal="center" vertical="center"/>
    </xf>
    <xf numFmtId="15" fontId="66" fillId="15" borderId="9" xfId="0" applyNumberFormat="1" applyFont="1" applyFill="1" applyBorder="1" applyAlignment="1">
      <alignment horizontal="center" vertical="center"/>
    </xf>
    <xf numFmtId="166" fontId="66" fillId="12" borderId="3" xfId="0" applyNumberFormat="1" applyFont="1" applyFill="1" applyBorder="1" applyAlignment="1">
      <alignment horizontal="center" vertical="center"/>
    </xf>
    <xf numFmtId="0" fontId="66" fillId="12" borderId="9" xfId="0" applyFont="1" applyFill="1" applyBorder="1" applyAlignment="1">
      <alignment horizontal="center" vertical="center"/>
    </xf>
    <xf numFmtId="166" fontId="66" fillId="12" borderId="2" xfId="0" applyNumberFormat="1" applyFont="1" applyFill="1" applyBorder="1" applyAlignment="1">
      <alignment horizontal="center" vertical="center"/>
    </xf>
    <xf numFmtId="0" fontId="66" fillId="12" borderId="2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62" fillId="2" borderId="9" xfId="0" applyFont="1" applyFill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/>
    </xf>
    <xf numFmtId="0" fontId="60" fillId="2" borderId="9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60" fillId="2" borderId="9" xfId="0" applyFont="1" applyFill="1" applyBorder="1" applyAlignment="1">
      <alignment horizontal="left" vertical="center"/>
    </xf>
    <xf numFmtId="0" fontId="60" fillId="2" borderId="3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center" vertical="center"/>
    </xf>
    <xf numFmtId="15" fontId="60" fillId="2" borderId="17" xfId="0" applyNumberFormat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vertical="center"/>
    </xf>
    <xf numFmtId="166" fontId="53" fillId="11" borderId="3" xfId="0" applyNumberFormat="1" applyFont="1" applyFill="1" applyBorder="1" applyAlignment="1">
      <alignment horizontal="center" vertical="center"/>
    </xf>
    <xf numFmtId="0" fontId="53" fillId="11" borderId="9" xfId="0" applyFont="1" applyFill="1" applyBorder="1" applyAlignment="1">
      <alignment horizontal="center" vertical="center"/>
    </xf>
    <xf numFmtId="166" fontId="53" fillId="11" borderId="2" xfId="0" applyNumberFormat="1" applyFont="1" applyFill="1" applyBorder="1" applyAlignment="1">
      <alignment horizontal="center" vertical="center"/>
    </xf>
    <xf numFmtId="0" fontId="53" fillId="11" borderId="2" xfId="0" applyFont="1" applyFill="1" applyBorder="1" applyAlignment="1">
      <alignment horizontal="center" vertical="center"/>
    </xf>
    <xf numFmtId="166" fontId="53" fillId="15" borderId="3" xfId="0" applyNumberFormat="1" applyFont="1" applyFill="1" applyBorder="1" applyAlignment="1">
      <alignment horizontal="center" vertical="center"/>
    </xf>
    <xf numFmtId="0" fontId="53" fillId="15" borderId="9" xfId="0" applyFont="1" applyFill="1" applyBorder="1" applyAlignment="1">
      <alignment horizontal="center" vertical="center"/>
    </xf>
    <xf numFmtId="166" fontId="53" fillId="15" borderId="2" xfId="0" applyNumberFormat="1" applyFont="1" applyFill="1" applyBorder="1" applyAlignment="1">
      <alignment horizontal="center" vertical="center"/>
    </xf>
    <xf numFmtId="0" fontId="53" fillId="15" borderId="2" xfId="0" applyFont="1" applyFill="1" applyBorder="1" applyAlignment="1">
      <alignment horizontal="center" vertical="center"/>
    </xf>
    <xf numFmtId="166" fontId="61" fillId="24" borderId="3" xfId="0" applyNumberFormat="1" applyFont="1" applyFill="1" applyBorder="1" applyAlignment="1">
      <alignment horizontal="center" vertical="center"/>
    </xf>
    <xf numFmtId="15" fontId="61" fillId="24" borderId="9" xfId="0" applyNumberFormat="1" applyFont="1" applyFill="1" applyBorder="1" applyAlignment="1">
      <alignment horizontal="center" vertical="center"/>
    </xf>
    <xf numFmtId="0" fontId="36" fillId="11" borderId="9" xfId="0" applyFont="1" applyFill="1" applyBorder="1" applyAlignment="1">
      <alignment horizontal="left" vertical="center"/>
    </xf>
    <xf numFmtId="0" fontId="36" fillId="2" borderId="9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36" fillId="11" borderId="0" xfId="0" applyFont="1" applyFill="1" applyBorder="1" applyAlignment="1">
      <alignment horizontal="left" vertical="center"/>
    </xf>
    <xf numFmtId="0" fontId="60" fillId="11" borderId="9" xfId="0" applyFont="1" applyFill="1" applyBorder="1" applyAlignment="1">
      <alignment vertical="center"/>
    </xf>
    <xf numFmtId="0" fontId="60" fillId="11" borderId="0" xfId="0" applyFont="1" applyFill="1" applyBorder="1" applyAlignment="1">
      <alignment vertical="center"/>
    </xf>
    <xf numFmtId="0" fontId="60" fillId="11" borderId="9" xfId="0" applyFont="1" applyFill="1" applyBorder="1" applyAlignment="1">
      <alignment horizontal="left" vertical="center"/>
    </xf>
    <xf numFmtId="0" fontId="36" fillId="11" borderId="9" xfId="0" applyFont="1" applyFill="1" applyBorder="1" applyAlignment="1">
      <alignment vertical="center"/>
    </xf>
    <xf numFmtId="15" fontId="53" fillId="11" borderId="2" xfId="0" applyNumberFormat="1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vertical="center"/>
    </xf>
    <xf numFmtId="0" fontId="62" fillId="2" borderId="8" xfId="0" applyFont="1" applyFill="1" applyBorder="1" applyAlignment="1">
      <alignment vertical="center"/>
    </xf>
    <xf numFmtId="0" fontId="63" fillId="2" borderId="8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0" fontId="60" fillId="2" borderId="8" xfId="0" applyFont="1" applyFill="1" applyBorder="1" applyAlignment="1">
      <alignment vertical="center"/>
    </xf>
    <xf numFmtId="0" fontId="60" fillId="2" borderId="1" xfId="0" applyFont="1" applyFill="1" applyBorder="1" applyAlignment="1">
      <alignment vertical="center"/>
    </xf>
    <xf numFmtId="0" fontId="60" fillId="2" borderId="12" xfId="0" applyFont="1" applyFill="1" applyBorder="1" applyAlignment="1">
      <alignment horizontal="center" vertical="center"/>
    </xf>
    <xf numFmtId="0" fontId="60" fillId="2" borderId="1" xfId="0" applyFont="1" applyFill="1" applyBorder="1" applyAlignment="1">
      <alignment horizontal="center" vertical="center"/>
    </xf>
    <xf numFmtId="15" fontId="60" fillId="2" borderId="19" xfId="0" applyNumberFormat="1" applyFont="1" applyFill="1" applyBorder="1" applyAlignment="1">
      <alignment horizontal="center" vertical="center"/>
    </xf>
    <xf numFmtId="0" fontId="60" fillId="2" borderId="6" xfId="0" applyFont="1" applyFill="1" applyBorder="1" applyAlignment="1">
      <alignment vertical="center"/>
    </xf>
    <xf numFmtId="166" fontId="53" fillId="11" borderId="12" xfId="0" applyNumberFormat="1" applyFont="1" applyFill="1" applyBorder="1" applyAlignment="1">
      <alignment horizontal="center" vertical="center"/>
    </xf>
    <xf numFmtId="166" fontId="53" fillId="11" borderId="6" xfId="0" applyNumberFormat="1" applyFont="1" applyFill="1" applyBorder="1" applyAlignment="1">
      <alignment horizontal="center" vertical="center"/>
    </xf>
    <xf numFmtId="166" fontId="53" fillId="15" borderId="12" xfId="0" applyNumberFormat="1" applyFont="1" applyFill="1" applyBorder="1" applyAlignment="1">
      <alignment horizontal="center" vertical="center"/>
    </xf>
    <xf numFmtId="0" fontId="53" fillId="15" borderId="8" xfId="0" applyFont="1" applyFill="1" applyBorder="1" applyAlignment="1">
      <alignment horizontal="center" vertical="center"/>
    </xf>
    <xf numFmtId="166" fontId="53" fillId="15" borderId="6" xfId="0" applyNumberFormat="1" applyFont="1" applyFill="1" applyBorder="1" applyAlignment="1">
      <alignment horizontal="center" vertical="center"/>
    </xf>
    <xf numFmtId="0" fontId="53" fillId="15" borderId="6" xfId="0" applyFont="1" applyFill="1" applyBorder="1" applyAlignment="1">
      <alignment horizontal="center" vertical="center"/>
    </xf>
    <xf numFmtId="166" fontId="61" fillId="24" borderId="12" xfId="0" applyNumberFormat="1" applyFont="1" applyFill="1" applyBorder="1" applyAlignment="1">
      <alignment horizontal="center" vertical="center"/>
    </xf>
    <xf numFmtId="15" fontId="61" fillId="24" borderId="8" xfId="0" applyNumberFormat="1" applyFont="1" applyFill="1" applyBorder="1" applyAlignment="1">
      <alignment horizontal="center" vertical="center"/>
    </xf>
    <xf numFmtId="15" fontId="53" fillId="11" borderId="6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60" fillId="0" borderId="0" xfId="0" quotePrefix="1" applyFont="1" applyBorder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19" borderId="12" xfId="0" applyFont="1" applyFill="1" applyBorder="1" applyAlignment="1">
      <alignment vertical="center"/>
    </xf>
    <xf numFmtId="0" fontId="40" fillId="19" borderId="1" xfId="0" applyFont="1" applyFill="1" applyBorder="1" applyAlignment="1">
      <alignment vertical="center"/>
    </xf>
    <xf numFmtId="0" fontId="40" fillId="19" borderId="6" xfId="0" applyFont="1" applyFill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60" fillId="0" borderId="0" xfId="0" applyFont="1" applyBorder="1" applyAlignment="1">
      <alignment horizontal="center" vertical="center"/>
    </xf>
    <xf numFmtId="0" fontId="67" fillId="0" borderId="0" xfId="0" applyFont="1" applyBorder="1"/>
    <xf numFmtId="2" fontId="9" fillId="11" borderId="7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2" fontId="7" fillId="15" borderId="4" xfId="0" applyNumberFormat="1" applyFont="1" applyFill="1" applyBorder="1" applyAlignment="1">
      <alignment horizontal="center"/>
    </xf>
    <xf numFmtId="167" fontId="7" fillId="15" borderId="13" xfId="0" applyNumberFormat="1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1" fontId="7" fillId="15" borderId="5" xfId="0" applyNumberFormat="1" applyFont="1" applyFill="1" applyBorder="1" applyAlignment="1">
      <alignment horizontal="center"/>
    </xf>
    <xf numFmtId="20" fontId="7" fillId="15" borderId="5" xfId="0" applyNumberFormat="1" applyFont="1" applyFill="1" applyBorder="1" applyAlignment="1">
      <alignment horizontal="center"/>
    </xf>
    <xf numFmtId="165" fontId="11" fillId="15" borderId="5" xfId="0" applyNumberFormat="1" applyFont="1" applyFill="1" applyBorder="1" applyAlignment="1">
      <alignment horizontal="center"/>
    </xf>
    <xf numFmtId="164" fontId="11" fillId="15" borderId="5" xfId="0" applyNumberFormat="1" applyFont="1" applyFill="1" applyBorder="1" applyAlignment="1">
      <alignment horizontal="center"/>
    </xf>
    <xf numFmtId="2" fontId="7" fillId="15" borderId="5" xfId="0" applyNumberFormat="1" applyFont="1" applyFill="1" applyBorder="1" applyAlignment="1">
      <alignment horizontal="center"/>
    </xf>
    <xf numFmtId="2" fontId="11" fillId="15" borderId="5" xfId="0" applyNumberFormat="1" applyFont="1" applyFill="1" applyBorder="1" applyAlignment="1">
      <alignment horizontal="center"/>
    </xf>
    <xf numFmtId="2" fontId="7" fillId="15" borderId="13" xfId="0" applyNumberFormat="1" applyFont="1" applyFill="1" applyBorder="1" applyAlignment="1">
      <alignment horizontal="center"/>
    </xf>
    <xf numFmtId="2" fontId="0" fillId="15" borderId="4" xfId="0" applyNumberFormat="1" applyFill="1" applyBorder="1" applyAlignment="1">
      <alignment horizontal="center"/>
    </xf>
    <xf numFmtId="2" fontId="0" fillId="15" borderId="5" xfId="0" applyNumberFormat="1" applyFill="1" applyBorder="1" applyAlignment="1">
      <alignment horizontal="center"/>
    </xf>
    <xf numFmtId="2" fontId="0" fillId="15" borderId="13" xfId="0" applyNumberFormat="1" applyFill="1" applyBorder="1" applyAlignment="1">
      <alignment horizontal="center"/>
    </xf>
    <xf numFmtId="2" fontId="10" fillId="15" borderId="7" xfId="0" applyNumberFormat="1" applyFont="1" applyFill="1" applyBorder="1" applyAlignment="1">
      <alignment horizontal="center"/>
    </xf>
    <xf numFmtId="0" fontId="60" fillId="24" borderId="3" xfId="0" applyFont="1" applyFill="1" applyBorder="1" applyAlignment="1">
      <alignment horizontal="center" vertical="center"/>
    </xf>
    <xf numFmtId="0" fontId="60" fillId="24" borderId="17" xfId="0" applyFont="1" applyFill="1" applyBorder="1" applyAlignment="1">
      <alignment horizontal="center" vertical="center"/>
    </xf>
    <xf numFmtId="0" fontId="60" fillId="24" borderId="0" xfId="0" applyFont="1" applyFill="1" applyBorder="1" applyAlignment="1">
      <alignment horizontal="center" vertical="center"/>
    </xf>
    <xf numFmtId="0" fontId="60" fillId="24" borderId="2" xfId="0" applyFont="1" applyFill="1" applyBorder="1" applyAlignment="1">
      <alignment horizontal="center" vertical="center"/>
    </xf>
    <xf numFmtId="0" fontId="60" fillId="14" borderId="3" xfId="0" applyFont="1" applyFill="1" applyBorder="1" applyAlignment="1">
      <alignment horizontal="center" vertical="center"/>
    </xf>
    <xf numFmtId="0" fontId="60" fillId="14" borderId="17" xfId="0" applyFont="1" applyFill="1" applyBorder="1" applyAlignment="1">
      <alignment horizontal="center" vertical="center"/>
    </xf>
    <xf numFmtId="0" fontId="60" fillId="14" borderId="2" xfId="0" applyFont="1" applyFill="1" applyBorder="1" applyAlignment="1">
      <alignment horizontal="center" vertical="center"/>
    </xf>
    <xf numFmtId="1" fontId="19" fillId="11" borderId="5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/>
    </xf>
    <xf numFmtId="0" fontId="42" fillId="4" borderId="2" xfId="0" applyFont="1" applyFill="1" applyBorder="1" applyAlignment="1">
      <alignment horizontal="left" vertical="center"/>
    </xf>
    <xf numFmtId="0" fontId="42" fillId="4" borderId="6" xfId="0" applyFont="1" applyFill="1" applyBorder="1" applyAlignment="1">
      <alignment horizontal="left"/>
    </xf>
    <xf numFmtId="20" fontId="7" fillId="26" borderId="5" xfId="0" applyNumberFormat="1" applyFont="1" applyFill="1" applyBorder="1" applyAlignment="1">
      <alignment horizontal="center"/>
    </xf>
    <xf numFmtId="20" fontId="7" fillId="26" borderId="0" xfId="0" applyNumberFormat="1" applyFont="1" applyFill="1" applyBorder="1" applyAlignment="1">
      <alignment horizontal="center"/>
    </xf>
    <xf numFmtId="20" fontId="7" fillId="26" borderId="1" xfId="0" applyNumberFormat="1" applyFont="1" applyFill="1" applyBorder="1" applyAlignment="1">
      <alignment horizontal="center"/>
    </xf>
    <xf numFmtId="0" fontId="60" fillId="14" borderId="35" xfId="0" applyFont="1" applyFill="1" applyBorder="1" applyAlignment="1">
      <alignment horizontal="center" vertical="center"/>
    </xf>
    <xf numFmtId="0" fontId="60" fillId="24" borderId="12" xfId="0" applyFont="1" applyFill="1" applyBorder="1" applyAlignment="1">
      <alignment horizontal="center" vertical="center"/>
    </xf>
    <xf numFmtId="0" fontId="60" fillId="24" borderId="19" xfId="0" applyFont="1" applyFill="1" applyBorder="1" applyAlignment="1">
      <alignment horizontal="center" vertical="center"/>
    </xf>
    <xf numFmtId="0" fontId="60" fillId="24" borderId="1" xfId="0" applyFont="1" applyFill="1" applyBorder="1" applyAlignment="1">
      <alignment horizontal="center" vertical="center"/>
    </xf>
    <xf numFmtId="0" fontId="60" fillId="24" borderId="6" xfId="0" applyFont="1" applyFill="1" applyBorder="1" applyAlignment="1">
      <alignment horizontal="center" vertical="center"/>
    </xf>
    <xf numFmtId="0" fontId="60" fillId="24" borderId="36" xfId="0" applyFont="1" applyFill="1" applyBorder="1" applyAlignment="1">
      <alignment horizontal="center" vertical="center"/>
    </xf>
    <xf numFmtId="2" fontId="7" fillId="20" borderId="4" xfId="0" applyNumberFormat="1" applyFont="1" applyFill="1" applyBorder="1" applyAlignment="1">
      <alignment horizontal="center"/>
    </xf>
    <xf numFmtId="167" fontId="7" fillId="20" borderId="13" xfId="0" applyNumberFormat="1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/>
    </xf>
    <xf numFmtId="1" fontId="7" fillId="20" borderId="5" xfId="0" applyNumberFormat="1" applyFont="1" applyFill="1" applyBorder="1" applyAlignment="1">
      <alignment horizontal="center"/>
    </xf>
    <xf numFmtId="20" fontId="7" fillId="20" borderId="5" xfId="0" applyNumberFormat="1" applyFont="1" applyFill="1" applyBorder="1" applyAlignment="1">
      <alignment horizontal="center"/>
    </xf>
    <xf numFmtId="165" fontId="11" fillId="20" borderId="5" xfId="0" applyNumberFormat="1" applyFont="1" applyFill="1" applyBorder="1" applyAlignment="1">
      <alignment horizontal="center"/>
    </xf>
    <xf numFmtId="164" fontId="11" fillId="20" borderId="5" xfId="0" applyNumberFormat="1" applyFont="1" applyFill="1" applyBorder="1" applyAlignment="1">
      <alignment horizontal="center"/>
    </xf>
    <xf numFmtId="2" fontId="7" fillId="20" borderId="5" xfId="0" applyNumberFormat="1" applyFont="1" applyFill="1" applyBorder="1" applyAlignment="1">
      <alignment horizontal="center"/>
    </xf>
    <xf numFmtId="2" fontId="11" fillId="20" borderId="5" xfId="0" applyNumberFormat="1" applyFont="1" applyFill="1" applyBorder="1" applyAlignment="1">
      <alignment horizontal="center"/>
    </xf>
    <xf numFmtId="2" fontId="7" fillId="20" borderId="13" xfId="0" applyNumberFormat="1" applyFont="1" applyFill="1" applyBorder="1" applyAlignment="1">
      <alignment horizontal="center"/>
    </xf>
    <xf numFmtId="2" fontId="0" fillId="20" borderId="4" xfId="0" applyNumberFormat="1" applyFill="1" applyBorder="1" applyAlignment="1">
      <alignment horizontal="center"/>
    </xf>
    <xf numFmtId="2" fontId="0" fillId="20" borderId="5" xfId="0" applyNumberFormat="1" applyFill="1" applyBorder="1" applyAlignment="1">
      <alignment horizontal="center"/>
    </xf>
    <xf numFmtId="2" fontId="0" fillId="20" borderId="13" xfId="0" applyNumberFormat="1" applyFill="1" applyBorder="1" applyAlignment="1">
      <alignment horizontal="center"/>
    </xf>
    <xf numFmtId="2" fontId="10" fillId="20" borderId="7" xfId="0" applyNumberFormat="1" applyFont="1" applyFill="1" applyBorder="1" applyAlignment="1">
      <alignment horizontal="center"/>
    </xf>
    <xf numFmtId="2" fontId="7" fillId="25" borderId="4" xfId="0" applyNumberFormat="1" applyFont="1" applyFill="1" applyBorder="1" applyAlignment="1">
      <alignment horizontal="center"/>
    </xf>
    <xf numFmtId="167" fontId="7" fillId="25" borderId="13" xfId="0" applyNumberFormat="1" applyFont="1" applyFill="1" applyBorder="1" applyAlignment="1">
      <alignment horizontal="center"/>
    </xf>
    <xf numFmtId="0" fontId="7" fillId="25" borderId="4" xfId="0" applyFont="1" applyFill="1" applyBorder="1" applyAlignment="1">
      <alignment horizontal="center"/>
    </xf>
    <xf numFmtId="1" fontId="7" fillId="25" borderId="5" xfId="0" applyNumberFormat="1" applyFont="1" applyFill="1" applyBorder="1" applyAlignment="1">
      <alignment horizontal="center"/>
    </xf>
    <xf numFmtId="20" fontId="7" fillId="25" borderId="5" xfId="0" applyNumberFormat="1" applyFont="1" applyFill="1" applyBorder="1" applyAlignment="1">
      <alignment horizontal="center"/>
    </xf>
    <xf numFmtId="165" fontId="11" fillId="25" borderId="5" xfId="0" applyNumberFormat="1" applyFont="1" applyFill="1" applyBorder="1" applyAlignment="1">
      <alignment horizontal="center"/>
    </xf>
    <xf numFmtId="164" fontId="11" fillId="25" borderId="5" xfId="0" applyNumberFormat="1" applyFont="1" applyFill="1" applyBorder="1" applyAlignment="1">
      <alignment horizontal="center"/>
    </xf>
    <xf numFmtId="2" fontId="7" fillId="25" borderId="5" xfId="0" applyNumberFormat="1" applyFont="1" applyFill="1" applyBorder="1" applyAlignment="1">
      <alignment horizontal="center"/>
    </xf>
    <xf numFmtId="2" fontId="11" fillId="25" borderId="5" xfId="0" applyNumberFormat="1" applyFont="1" applyFill="1" applyBorder="1" applyAlignment="1">
      <alignment horizontal="center"/>
    </xf>
    <xf numFmtId="2" fontId="7" fillId="25" borderId="13" xfId="0" applyNumberFormat="1" applyFont="1" applyFill="1" applyBorder="1" applyAlignment="1">
      <alignment horizontal="center"/>
    </xf>
    <xf numFmtId="2" fontId="0" fillId="25" borderId="4" xfId="0" applyNumberFormat="1" applyFill="1" applyBorder="1" applyAlignment="1">
      <alignment horizontal="center"/>
    </xf>
    <xf numFmtId="2" fontId="0" fillId="25" borderId="5" xfId="0" applyNumberFormat="1" applyFill="1" applyBorder="1" applyAlignment="1">
      <alignment horizontal="center"/>
    </xf>
    <xf numFmtId="2" fontId="0" fillId="25" borderId="13" xfId="0" applyNumberFormat="1" applyFill="1" applyBorder="1" applyAlignment="1">
      <alignment horizontal="center"/>
    </xf>
    <xf numFmtId="2" fontId="10" fillId="25" borderId="7" xfId="0" applyNumberFormat="1" applyFont="1" applyFill="1" applyBorder="1" applyAlignment="1">
      <alignment horizontal="center"/>
    </xf>
    <xf numFmtId="2" fontId="7" fillId="27" borderId="4" xfId="0" applyNumberFormat="1" applyFont="1" applyFill="1" applyBorder="1" applyAlignment="1">
      <alignment horizontal="center"/>
    </xf>
    <xf numFmtId="167" fontId="7" fillId="27" borderId="13" xfId="0" applyNumberFormat="1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1" fontId="7" fillId="27" borderId="5" xfId="0" applyNumberFormat="1" applyFont="1" applyFill="1" applyBorder="1" applyAlignment="1">
      <alignment horizontal="center"/>
    </xf>
    <xf numFmtId="20" fontId="7" fillId="27" borderId="5" xfId="0" applyNumberFormat="1" applyFont="1" applyFill="1" applyBorder="1" applyAlignment="1">
      <alignment horizontal="center"/>
    </xf>
    <xf numFmtId="165" fontId="11" fillId="27" borderId="5" xfId="0" applyNumberFormat="1" applyFont="1" applyFill="1" applyBorder="1" applyAlignment="1">
      <alignment horizontal="center"/>
    </xf>
    <xf numFmtId="164" fontId="11" fillId="27" borderId="5" xfId="0" applyNumberFormat="1" applyFont="1" applyFill="1" applyBorder="1" applyAlignment="1">
      <alignment horizontal="center"/>
    </xf>
    <xf numFmtId="2" fontId="7" fillId="27" borderId="5" xfId="0" applyNumberFormat="1" applyFont="1" applyFill="1" applyBorder="1" applyAlignment="1">
      <alignment horizontal="center"/>
    </xf>
    <xf numFmtId="2" fontId="11" fillId="27" borderId="5" xfId="0" applyNumberFormat="1" applyFont="1" applyFill="1" applyBorder="1" applyAlignment="1">
      <alignment horizontal="center"/>
    </xf>
    <xf numFmtId="2" fontId="7" fillId="27" borderId="13" xfId="0" applyNumberFormat="1" applyFont="1" applyFill="1" applyBorder="1" applyAlignment="1">
      <alignment horizontal="center"/>
    </xf>
    <xf numFmtId="2" fontId="0" fillId="27" borderId="4" xfId="0" applyNumberFormat="1" applyFill="1" applyBorder="1" applyAlignment="1">
      <alignment horizontal="center"/>
    </xf>
    <xf numFmtId="2" fontId="0" fillId="27" borderId="5" xfId="0" applyNumberFormat="1" applyFill="1" applyBorder="1" applyAlignment="1">
      <alignment horizontal="center"/>
    </xf>
    <xf numFmtId="2" fontId="0" fillId="27" borderId="13" xfId="0" applyNumberFormat="1" applyFill="1" applyBorder="1" applyAlignment="1">
      <alignment horizontal="center"/>
    </xf>
    <xf numFmtId="2" fontId="10" fillId="27" borderId="7" xfId="0" applyNumberFormat="1" applyFont="1" applyFill="1" applyBorder="1" applyAlignment="1">
      <alignment horizontal="center"/>
    </xf>
    <xf numFmtId="2" fontId="7" fillId="26" borderId="4" xfId="0" applyNumberFormat="1" applyFont="1" applyFill="1" applyBorder="1" applyAlignment="1">
      <alignment horizontal="center"/>
    </xf>
    <xf numFmtId="167" fontId="7" fillId="26" borderId="13" xfId="0" applyNumberFormat="1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1" fontId="7" fillId="26" borderId="5" xfId="0" applyNumberFormat="1" applyFont="1" applyFill="1" applyBorder="1" applyAlignment="1">
      <alignment horizontal="center"/>
    </xf>
    <xf numFmtId="165" fontId="11" fillId="26" borderId="5" xfId="0" applyNumberFormat="1" applyFont="1" applyFill="1" applyBorder="1" applyAlignment="1">
      <alignment horizontal="center"/>
    </xf>
    <xf numFmtId="164" fontId="11" fillId="26" borderId="5" xfId="0" applyNumberFormat="1" applyFont="1" applyFill="1" applyBorder="1" applyAlignment="1">
      <alignment horizontal="center"/>
    </xf>
    <xf numFmtId="2" fontId="7" fillId="26" borderId="5" xfId="0" applyNumberFormat="1" applyFont="1" applyFill="1" applyBorder="1" applyAlignment="1">
      <alignment horizontal="center"/>
    </xf>
    <xf numFmtId="2" fontId="11" fillId="26" borderId="5" xfId="0" applyNumberFormat="1" applyFont="1" applyFill="1" applyBorder="1" applyAlignment="1">
      <alignment horizontal="center"/>
    </xf>
    <xf numFmtId="2" fontId="7" fillId="26" borderId="13" xfId="0" applyNumberFormat="1" applyFont="1" applyFill="1" applyBorder="1" applyAlignment="1">
      <alignment horizontal="center"/>
    </xf>
    <xf numFmtId="2" fontId="0" fillId="26" borderId="4" xfId="0" applyNumberFormat="1" applyFill="1" applyBorder="1" applyAlignment="1">
      <alignment horizontal="center"/>
    </xf>
    <xf numFmtId="2" fontId="0" fillId="26" borderId="5" xfId="0" applyNumberFormat="1" applyFill="1" applyBorder="1" applyAlignment="1">
      <alignment horizontal="center"/>
    </xf>
    <xf numFmtId="2" fontId="0" fillId="26" borderId="13" xfId="0" applyNumberFormat="1" applyFill="1" applyBorder="1" applyAlignment="1">
      <alignment horizontal="center"/>
    </xf>
    <xf numFmtId="2" fontId="10" fillId="26" borderId="7" xfId="0" applyNumberFormat="1" applyFont="1" applyFill="1" applyBorder="1" applyAlignment="1">
      <alignment horizontal="center"/>
    </xf>
    <xf numFmtId="2" fontId="7" fillId="28" borderId="4" xfId="0" applyNumberFormat="1" applyFont="1" applyFill="1" applyBorder="1" applyAlignment="1">
      <alignment horizontal="center"/>
    </xf>
    <xf numFmtId="167" fontId="7" fillId="28" borderId="13" xfId="0" applyNumberFormat="1" applyFont="1" applyFill="1" applyBorder="1" applyAlignment="1">
      <alignment horizontal="center"/>
    </xf>
    <xf numFmtId="0" fontId="7" fillId="28" borderId="4" xfId="0" applyFont="1" applyFill="1" applyBorder="1" applyAlignment="1">
      <alignment horizontal="center"/>
    </xf>
    <xf numFmtId="1" fontId="7" fillId="28" borderId="5" xfId="0" applyNumberFormat="1" applyFont="1" applyFill="1" applyBorder="1" applyAlignment="1">
      <alignment horizontal="center"/>
    </xf>
    <xf numFmtId="20" fontId="7" fillId="28" borderId="5" xfId="0" applyNumberFormat="1" applyFont="1" applyFill="1" applyBorder="1" applyAlignment="1">
      <alignment horizontal="center"/>
    </xf>
    <xf numFmtId="165" fontId="11" fillId="28" borderId="5" xfId="0" applyNumberFormat="1" applyFont="1" applyFill="1" applyBorder="1" applyAlignment="1">
      <alignment horizontal="center"/>
    </xf>
    <xf numFmtId="164" fontId="11" fillId="28" borderId="5" xfId="0" applyNumberFormat="1" applyFont="1" applyFill="1" applyBorder="1" applyAlignment="1">
      <alignment horizontal="center"/>
    </xf>
    <xf numFmtId="2" fontId="7" fillId="28" borderId="5" xfId="0" applyNumberFormat="1" applyFont="1" applyFill="1" applyBorder="1" applyAlignment="1">
      <alignment horizontal="center"/>
    </xf>
    <xf numFmtId="2" fontId="11" fillId="28" borderId="5" xfId="0" applyNumberFormat="1" applyFont="1" applyFill="1" applyBorder="1" applyAlignment="1">
      <alignment horizontal="center"/>
    </xf>
    <xf numFmtId="2" fontId="7" fillId="28" borderId="13" xfId="0" applyNumberFormat="1" applyFont="1" applyFill="1" applyBorder="1" applyAlignment="1">
      <alignment horizontal="center"/>
    </xf>
    <xf numFmtId="2" fontId="0" fillId="28" borderId="4" xfId="0" applyNumberFormat="1" applyFill="1" applyBorder="1" applyAlignment="1">
      <alignment horizontal="center"/>
    </xf>
    <xf numFmtId="2" fontId="0" fillId="28" borderId="5" xfId="0" applyNumberFormat="1" applyFill="1" applyBorder="1" applyAlignment="1">
      <alignment horizontal="center"/>
    </xf>
    <xf numFmtId="2" fontId="0" fillId="28" borderId="13" xfId="0" applyNumberFormat="1" applyFill="1" applyBorder="1" applyAlignment="1">
      <alignment horizontal="center"/>
    </xf>
    <xf numFmtId="2" fontId="10" fillId="28" borderId="7" xfId="0" applyNumberFormat="1" applyFont="1" applyFill="1" applyBorder="1" applyAlignment="1">
      <alignment horizontal="center"/>
    </xf>
    <xf numFmtId="2" fontId="7" fillId="30" borderId="4" xfId="0" applyNumberFormat="1" applyFont="1" applyFill="1" applyBorder="1" applyAlignment="1">
      <alignment horizontal="center"/>
    </xf>
    <xf numFmtId="167" fontId="7" fillId="30" borderId="13" xfId="0" applyNumberFormat="1" applyFont="1" applyFill="1" applyBorder="1" applyAlignment="1">
      <alignment horizontal="center"/>
    </xf>
    <xf numFmtId="0" fontId="7" fillId="30" borderId="4" xfId="0" applyFont="1" applyFill="1" applyBorder="1" applyAlignment="1">
      <alignment horizontal="center"/>
    </xf>
    <xf numFmtId="1" fontId="7" fillId="30" borderId="5" xfId="0" applyNumberFormat="1" applyFont="1" applyFill="1" applyBorder="1" applyAlignment="1">
      <alignment horizontal="center"/>
    </xf>
    <xf numFmtId="20" fontId="7" fillId="30" borderId="5" xfId="0" applyNumberFormat="1" applyFont="1" applyFill="1" applyBorder="1" applyAlignment="1">
      <alignment horizontal="center"/>
    </xf>
    <xf numFmtId="165" fontId="11" fillId="30" borderId="5" xfId="0" applyNumberFormat="1" applyFont="1" applyFill="1" applyBorder="1" applyAlignment="1">
      <alignment horizontal="center"/>
    </xf>
    <xf numFmtId="164" fontId="11" fillId="30" borderId="5" xfId="0" applyNumberFormat="1" applyFont="1" applyFill="1" applyBorder="1" applyAlignment="1">
      <alignment horizontal="center"/>
    </xf>
    <xf numFmtId="2" fontId="7" fillId="30" borderId="5" xfId="0" applyNumberFormat="1" applyFont="1" applyFill="1" applyBorder="1" applyAlignment="1">
      <alignment horizontal="center"/>
    </xf>
    <xf numFmtId="2" fontId="11" fillId="30" borderId="5" xfId="0" applyNumberFormat="1" applyFont="1" applyFill="1" applyBorder="1" applyAlignment="1">
      <alignment horizontal="center"/>
    </xf>
    <xf numFmtId="2" fontId="7" fillId="30" borderId="13" xfId="0" applyNumberFormat="1" applyFont="1" applyFill="1" applyBorder="1" applyAlignment="1">
      <alignment horizontal="center"/>
    </xf>
    <xf numFmtId="2" fontId="0" fillId="30" borderId="4" xfId="0" applyNumberFormat="1" applyFill="1" applyBorder="1" applyAlignment="1">
      <alignment horizontal="center"/>
    </xf>
    <xf numFmtId="2" fontId="0" fillId="30" borderId="5" xfId="0" applyNumberFormat="1" applyFill="1" applyBorder="1" applyAlignment="1">
      <alignment horizontal="center"/>
    </xf>
    <xf numFmtId="2" fontId="0" fillId="30" borderId="13" xfId="0" applyNumberFormat="1" applyFill="1" applyBorder="1" applyAlignment="1">
      <alignment horizontal="center"/>
    </xf>
    <xf numFmtId="2" fontId="10" fillId="30" borderId="7" xfId="0" applyNumberFormat="1" applyFont="1" applyFill="1" applyBorder="1" applyAlignment="1">
      <alignment horizontal="center"/>
    </xf>
    <xf numFmtId="2" fontId="7" fillId="29" borderId="4" xfId="0" applyNumberFormat="1" applyFont="1" applyFill="1" applyBorder="1" applyAlignment="1">
      <alignment horizontal="center"/>
    </xf>
    <xf numFmtId="167" fontId="7" fillId="29" borderId="13" xfId="0" applyNumberFormat="1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1" fontId="7" fillId="29" borderId="5" xfId="0" applyNumberFormat="1" applyFont="1" applyFill="1" applyBorder="1" applyAlignment="1">
      <alignment horizontal="center"/>
    </xf>
    <xf numFmtId="20" fontId="7" fillId="29" borderId="5" xfId="0" applyNumberFormat="1" applyFont="1" applyFill="1" applyBorder="1" applyAlignment="1">
      <alignment horizontal="center"/>
    </xf>
    <xf numFmtId="165" fontId="11" fillId="29" borderId="5" xfId="0" applyNumberFormat="1" applyFont="1" applyFill="1" applyBorder="1" applyAlignment="1">
      <alignment horizontal="center"/>
    </xf>
    <xf numFmtId="164" fontId="11" fillId="29" borderId="5" xfId="0" applyNumberFormat="1" applyFont="1" applyFill="1" applyBorder="1" applyAlignment="1">
      <alignment horizontal="center"/>
    </xf>
    <xf numFmtId="2" fontId="7" fillId="29" borderId="5" xfId="0" applyNumberFormat="1" applyFont="1" applyFill="1" applyBorder="1" applyAlignment="1">
      <alignment horizontal="center"/>
    </xf>
    <xf numFmtId="2" fontId="11" fillId="29" borderId="5" xfId="0" applyNumberFormat="1" applyFont="1" applyFill="1" applyBorder="1" applyAlignment="1">
      <alignment horizontal="center"/>
    </xf>
    <xf numFmtId="2" fontId="7" fillId="29" borderId="13" xfId="0" applyNumberFormat="1" applyFont="1" applyFill="1" applyBorder="1" applyAlignment="1">
      <alignment horizontal="center"/>
    </xf>
    <xf numFmtId="2" fontId="0" fillId="29" borderId="4" xfId="0" applyNumberFormat="1" applyFill="1" applyBorder="1" applyAlignment="1">
      <alignment horizontal="center"/>
    </xf>
    <xf numFmtId="2" fontId="0" fillId="29" borderId="5" xfId="0" applyNumberFormat="1" applyFill="1" applyBorder="1" applyAlignment="1">
      <alignment horizontal="center"/>
    </xf>
    <xf numFmtId="2" fontId="0" fillId="29" borderId="13" xfId="0" applyNumberFormat="1" applyFill="1" applyBorder="1" applyAlignment="1">
      <alignment horizontal="center"/>
    </xf>
    <xf numFmtId="2" fontId="10" fillId="29" borderId="7" xfId="0" applyNumberFormat="1" applyFont="1" applyFill="1" applyBorder="1" applyAlignment="1">
      <alignment horizontal="center"/>
    </xf>
    <xf numFmtId="2" fontId="7" fillId="31" borderId="4" xfId="0" applyNumberFormat="1" applyFont="1" applyFill="1" applyBorder="1" applyAlignment="1">
      <alignment horizontal="center"/>
    </xf>
    <xf numFmtId="167" fontId="7" fillId="31" borderId="13" xfId="0" applyNumberFormat="1" applyFont="1" applyFill="1" applyBorder="1" applyAlignment="1">
      <alignment horizontal="center"/>
    </xf>
    <xf numFmtId="0" fontId="7" fillId="31" borderId="4" xfId="0" applyFont="1" applyFill="1" applyBorder="1" applyAlignment="1">
      <alignment horizontal="center"/>
    </xf>
    <xf numFmtId="1" fontId="7" fillId="31" borderId="5" xfId="0" applyNumberFormat="1" applyFont="1" applyFill="1" applyBorder="1" applyAlignment="1">
      <alignment horizontal="center"/>
    </xf>
    <xf numFmtId="20" fontId="7" fillId="31" borderId="5" xfId="0" applyNumberFormat="1" applyFont="1" applyFill="1" applyBorder="1" applyAlignment="1">
      <alignment horizontal="center"/>
    </xf>
    <xf numFmtId="165" fontId="11" fillId="31" borderId="5" xfId="0" applyNumberFormat="1" applyFont="1" applyFill="1" applyBorder="1" applyAlignment="1">
      <alignment horizontal="center"/>
    </xf>
    <xf numFmtId="164" fontId="11" fillId="31" borderId="5" xfId="0" applyNumberFormat="1" applyFont="1" applyFill="1" applyBorder="1" applyAlignment="1">
      <alignment horizontal="center"/>
    </xf>
    <xf numFmtId="2" fontId="7" fillId="31" borderId="5" xfId="0" applyNumberFormat="1" applyFont="1" applyFill="1" applyBorder="1" applyAlignment="1">
      <alignment horizontal="center"/>
    </xf>
    <xf numFmtId="2" fontId="11" fillId="31" borderId="5" xfId="0" applyNumberFormat="1" applyFont="1" applyFill="1" applyBorder="1" applyAlignment="1">
      <alignment horizontal="center"/>
    </xf>
    <xf numFmtId="2" fontId="7" fillId="31" borderId="13" xfId="0" applyNumberFormat="1" applyFont="1" applyFill="1" applyBorder="1" applyAlignment="1">
      <alignment horizontal="center"/>
    </xf>
    <xf numFmtId="2" fontId="0" fillId="31" borderId="4" xfId="0" applyNumberFormat="1" applyFill="1" applyBorder="1" applyAlignment="1">
      <alignment horizontal="center"/>
    </xf>
    <xf numFmtId="2" fontId="0" fillId="31" borderId="5" xfId="0" applyNumberFormat="1" applyFill="1" applyBorder="1" applyAlignment="1">
      <alignment horizontal="center"/>
    </xf>
    <xf numFmtId="2" fontId="0" fillId="31" borderId="13" xfId="0" applyNumberFormat="1" applyFill="1" applyBorder="1" applyAlignment="1">
      <alignment horizontal="center"/>
    </xf>
    <xf numFmtId="2" fontId="10" fillId="31" borderId="7" xfId="0" applyNumberFormat="1" applyFont="1" applyFill="1" applyBorder="1" applyAlignment="1">
      <alignment horizontal="center"/>
    </xf>
    <xf numFmtId="0" fontId="39" fillId="11" borderId="1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0" fontId="70" fillId="32" borderId="54" xfId="0" applyFont="1" applyFill="1" applyBorder="1" applyAlignment="1">
      <alignment horizontal="center" vertical="center"/>
    </xf>
    <xf numFmtId="0" fontId="70" fillId="33" borderId="54" xfId="0" applyFont="1" applyFill="1" applyBorder="1" applyAlignment="1">
      <alignment horizontal="center" vertical="center"/>
    </xf>
    <xf numFmtId="0" fontId="71" fillId="32" borderId="0" xfId="0" applyFont="1" applyFill="1" applyBorder="1" applyAlignment="1">
      <alignment horizontal="left" vertical="center"/>
    </xf>
    <xf numFmtId="0" fontId="73" fillId="32" borderId="54" xfId="0" applyFont="1" applyFill="1" applyBorder="1" applyAlignment="1">
      <alignment vertical="center"/>
    </xf>
    <xf numFmtId="0" fontId="73" fillId="32" borderId="0" xfId="0" applyFont="1" applyFill="1" applyBorder="1" applyAlignment="1">
      <alignment vertical="center"/>
    </xf>
    <xf numFmtId="0" fontId="73" fillId="32" borderId="54" xfId="0" applyFont="1" applyFill="1" applyBorder="1" applyAlignment="1">
      <alignment horizontal="left" vertical="center"/>
    </xf>
    <xf numFmtId="0" fontId="73" fillId="32" borderId="55" xfId="0" applyFont="1" applyFill="1" applyBorder="1" applyAlignment="1">
      <alignment horizontal="center" vertical="center"/>
    </xf>
    <xf numFmtId="169" fontId="73" fillId="32" borderId="56" xfId="0" applyNumberFormat="1" applyFont="1" applyFill="1" applyBorder="1" applyAlignment="1">
      <alignment horizontal="center" vertical="center"/>
    </xf>
    <xf numFmtId="0" fontId="73" fillId="32" borderId="57" xfId="0" applyFont="1" applyFill="1" applyBorder="1" applyAlignment="1">
      <alignment vertical="center"/>
    </xf>
    <xf numFmtId="0" fontId="73" fillId="33" borderId="55" xfId="0" applyFont="1" applyFill="1" applyBorder="1" applyAlignment="1">
      <alignment horizontal="center" vertical="center"/>
    </xf>
    <xf numFmtId="169" fontId="73" fillId="33" borderId="56" xfId="0" applyNumberFormat="1" applyFont="1" applyFill="1" applyBorder="1" applyAlignment="1">
      <alignment horizontal="center" vertical="center"/>
    </xf>
    <xf numFmtId="0" fontId="73" fillId="33" borderId="57" xfId="0" applyFont="1" applyFill="1" applyBorder="1" applyAlignment="1">
      <alignment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52" fillId="0" borderId="26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52" fillId="0" borderId="28" xfId="0" applyFont="1" applyFill="1" applyBorder="1" applyAlignment="1">
      <alignment horizontal="center"/>
    </xf>
    <xf numFmtId="0" fontId="52" fillId="0" borderId="18" xfId="0" applyFont="1" applyFill="1" applyBorder="1" applyAlignment="1">
      <alignment horizontal="center"/>
    </xf>
    <xf numFmtId="0" fontId="52" fillId="0" borderId="27" xfId="0" applyFont="1" applyFill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3" fillId="11" borderId="4" xfId="0" applyFont="1" applyFill="1" applyBorder="1" applyAlignment="1">
      <alignment horizontal="center"/>
    </xf>
    <xf numFmtId="0" fontId="53" fillId="11" borderId="5" xfId="0" applyFont="1" applyFill="1" applyBorder="1" applyAlignment="1">
      <alignment horizontal="center"/>
    </xf>
    <xf numFmtId="0" fontId="54" fillId="15" borderId="4" xfId="0" applyFont="1" applyFill="1" applyBorder="1" applyAlignment="1">
      <alignment horizontal="center"/>
    </xf>
    <xf numFmtId="0" fontId="54" fillId="15" borderId="5" xfId="0" applyFont="1" applyFill="1" applyBorder="1" applyAlignment="1">
      <alignment horizontal="center"/>
    </xf>
    <xf numFmtId="0" fontId="69" fillId="11" borderId="15" xfId="0" applyFont="1" applyFill="1" applyBorder="1" applyAlignment="1">
      <alignment horizontal="center" vertical="center"/>
    </xf>
    <xf numFmtId="0" fontId="69" fillId="11" borderId="1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53" fillId="11" borderId="13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53" fillId="11" borderId="3" xfId="0" applyFont="1" applyFill="1" applyBorder="1" applyAlignment="1">
      <alignment horizontal="center"/>
    </xf>
    <xf numFmtId="0" fontId="53" fillId="11" borderId="2" xfId="0" applyFont="1" applyFill="1" applyBorder="1" applyAlignment="1">
      <alignment horizontal="center"/>
    </xf>
    <xf numFmtId="0" fontId="56" fillId="15" borderId="3" xfId="0" applyFont="1" applyFill="1" applyBorder="1" applyAlignment="1">
      <alignment horizontal="center"/>
    </xf>
    <xf numFmtId="0" fontId="56" fillId="15" borderId="2" xfId="0" applyFont="1" applyFill="1" applyBorder="1" applyAlignment="1">
      <alignment horizontal="center"/>
    </xf>
    <xf numFmtId="0" fontId="56" fillId="15" borderId="0" xfId="0" applyFont="1" applyFill="1" applyBorder="1" applyAlignment="1">
      <alignment horizontal="center"/>
    </xf>
    <xf numFmtId="0" fontId="53" fillId="11" borderId="0" xfId="0" applyFont="1" applyFill="1" applyBorder="1" applyAlignment="1">
      <alignment horizontal="center"/>
    </xf>
    <xf numFmtId="0" fontId="57" fillId="15" borderId="3" xfId="0" applyFont="1" applyFill="1" applyBorder="1" applyAlignment="1">
      <alignment horizontal="center"/>
    </xf>
    <xf numFmtId="0" fontId="57" fillId="15" borderId="2" xfId="0" applyFont="1" applyFill="1" applyBorder="1" applyAlignment="1">
      <alignment horizontal="center"/>
    </xf>
    <xf numFmtId="0" fontId="28" fillId="8" borderId="20" xfId="0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20" fontId="29" fillId="6" borderId="15" xfId="0" applyNumberFormat="1" applyFont="1" applyFill="1" applyBorder="1" applyAlignment="1">
      <alignment horizontal="center" vertical="center"/>
    </xf>
    <xf numFmtId="20" fontId="29" fillId="6" borderId="29" xfId="0" applyNumberFormat="1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" fontId="27" fillId="3" borderId="12" xfId="0" applyNumberFormat="1" applyFont="1" applyFill="1" applyBorder="1" applyAlignment="1">
      <alignment horizontal="center" vertical="center"/>
    </xf>
    <xf numFmtId="1" fontId="27" fillId="3" borderId="6" xfId="0" applyNumberFormat="1" applyFont="1" applyFill="1" applyBorder="1" applyAlignment="1">
      <alignment horizontal="center" vertical="center"/>
    </xf>
    <xf numFmtId="1" fontId="36" fillId="2" borderId="12" xfId="0" applyNumberFormat="1" applyFont="1" applyFill="1" applyBorder="1" applyAlignment="1">
      <alignment horizontal="center" vertical="center"/>
    </xf>
    <xf numFmtId="1" fontId="36" fillId="2" borderId="1" xfId="0" applyNumberFormat="1" applyFont="1" applyFill="1" applyBorder="1" applyAlignment="1">
      <alignment horizontal="center" vertical="center"/>
    </xf>
    <xf numFmtId="1" fontId="36" fillId="2" borderId="6" xfId="0" applyNumberFormat="1" applyFont="1" applyFill="1" applyBorder="1" applyAlignment="1">
      <alignment horizontal="center" vertical="center"/>
    </xf>
    <xf numFmtId="1" fontId="33" fillId="3" borderId="4" xfId="0" applyNumberFormat="1" applyFont="1" applyFill="1" applyBorder="1" applyAlignment="1">
      <alignment horizontal="center" vertical="center"/>
    </xf>
    <xf numFmtId="1" fontId="33" fillId="3" borderId="5" xfId="0" applyNumberFormat="1" applyFont="1" applyFill="1" applyBorder="1" applyAlignment="1">
      <alignment horizontal="center" vertical="center"/>
    </xf>
    <xf numFmtId="1" fontId="33" fillId="3" borderId="13" xfId="0" applyNumberFormat="1" applyFont="1" applyFill="1" applyBorder="1" applyAlignment="1">
      <alignment horizontal="center" vertical="center"/>
    </xf>
    <xf numFmtId="164" fontId="40" fillId="0" borderId="30" xfId="0" applyNumberFormat="1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3" fontId="40" fillId="0" borderId="30" xfId="0" applyNumberFormat="1" applyFont="1" applyBorder="1" applyAlignment="1">
      <alignment horizontal="center"/>
    </xf>
    <xf numFmtId="3" fontId="40" fillId="0" borderId="32" xfId="0" applyNumberFormat="1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164" fontId="40" fillId="0" borderId="32" xfId="0" applyNumberFormat="1" applyFont="1" applyBorder="1" applyAlignment="1">
      <alignment horizontal="center"/>
    </xf>
    <xf numFmtId="164" fontId="40" fillId="0" borderId="38" xfId="0" applyNumberFormat="1" applyFont="1" applyBorder="1" applyAlignment="1">
      <alignment horizontal="center"/>
    </xf>
    <xf numFmtId="0" fontId="40" fillId="0" borderId="39" xfId="0" applyFont="1" applyBorder="1" applyAlignment="1">
      <alignment horizontal="center"/>
    </xf>
    <xf numFmtId="0" fontId="42" fillId="11" borderId="10" xfId="0" applyFont="1" applyFill="1" applyBorder="1" applyAlignment="1">
      <alignment horizontal="center"/>
    </xf>
    <xf numFmtId="1" fontId="33" fillId="3" borderId="4" xfId="0" applyNumberFormat="1" applyFont="1" applyFill="1" applyBorder="1" applyAlignment="1">
      <alignment horizontal="center"/>
    </xf>
    <xf numFmtId="1" fontId="33" fillId="3" borderId="5" xfId="0" applyNumberFormat="1" applyFont="1" applyFill="1" applyBorder="1" applyAlignment="1">
      <alignment horizontal="center"/>
    </xf>
    <xf numFmtId="1" fontId="33" fillId="3" borderId="13" xfId="0" applyNumberFormat="1" applyFont="1" applyFill="1" applyBorder="1" applyAlignment="1">
      <alignment horizontal="center"/>
    </xf>
    <xf numFmtId="0" fontId="30" fillId="3" borderId="4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3" fontId="40" fillId="0" borderId="40" xfId="0" applyNumberFormat="1" applyFont="1" applyBorder="1" applyAlignment="1">
      <alignment horizontal="center"/>
    </xf>
    <xf numFmtId="0" fontId="40" fillId="0" borderId="41" xfId="0" applyFont="1" applyBorder="1" applyAlignment="1">
      <alignment horizontal="center"/>
    </xf>
    <xf numFmtId="0" fontId="29" fillId="6" borderId="29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3" fontId="40" fillId="0" borderId="38" xfId="0" applyNumberFormat="1" applyFont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30" fillId="3" borderId="13" xfId="0" applyFont="1" applyFill="1" applyBorder="1" applyAlignment="1">
      <alignment horizontal="center"/>
    </xf>
    <xf numFmtId="0" fontId="29" fillId="6" borderId="20" xfId="0" applyFont="1" applyFill="1" applyBorder="1" applyAlignment="1">
      <alignment horizontal="center"/>
    </xf>
    <xf numFmtId="0" fontId="29" fillId="6" borderId="21" xfId="0" applyFont="1" applyFill="1" applyBorder="1" applyAlignment="1">
      <alignment horizontal="center"/>
    </xf>
    <xf numFmtId="1" fontId="47" fillId="10" borderId="12" xfId="0" applyNumberFormat="1" applyFont="1" applyFill="1" applyBorder="1" applyAlignment="1">
      <alignment horizontal="center" vertical="center"/>
    </xf>
    <xf numFmtId="1" fontId="47" fillId="10" borderId="1" xfId="0" applyNumberFormat="1" applyFont="1" applyFill="1" applyBorder="1" applyAlignment="1">
      <alignment horizontal="center" vertical="center"/>
    </xf>
    <xf numFmtId="1" fontId="47" fillId="10" borderId="6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17" fillId="14" borderId="4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00FFFF"/>
      <color rgb="FF00FF00"/>
      <color rgb="FF008000"/>
      <color rgb="FF800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13157894736842"/>
          <c:y val="0.17175604528724356"/>
          <c:w val="0.7927631578947365"/>
          <c:h val="0.61068816102129242"/>
        </c:manualLayout>
      </c:layout>
      <c:areaChart>
        <c:grouping val="standard"/>
        <c:varyColors val="0"/>
        <c:ser>
          <c:idx val="2"/>
          <c:order val="1"/>
          <c:tx>
            <c:v>Active vessels (2009-10)</c:v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'Vessel List A'!$A$5:$A$200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A'!$JD$5:$JD$200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44608"/>
        <c:axId val="-807744064"/>
      </c:areaChart>
      <c:lineChart>
        <c:grouping val="standard"/>
        <c:varyColors val="0"/>
        <c:ser>
          <c:idx val="1"/>
          <c:order val="0"/>
          <c:tx>
            <c:v>Traps Cast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'Vessel List B'!$A$5:$A$200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A'!$JE$5:$JE$200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9374016"/>
        <c:axId val="-807752224"/>
      </c:lineChart>
      <c:dateAx>
        <c:axId val="-91937401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ZA"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2224"/>
        <c:crosses val="autoZero"/>
        <c:auto val="1"/>
        <c:lblOffset val="100"/>
        <c:baseTimeUnit val="days"/>
        <c:majorUnit val="5"/>
        <c:majorTimeUnit val="days"/>
        <c:minorUnit val="4"/>
        <c:minorTimeUnit val="days"/>
      </c:dateAx>
      <c:valAx>
        <c:axId val="-807752224"/>
        <c:scaling>
          <c:orientation val="minMax"/>
          <c:max val="1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n-ZA" sz="11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Trap Count</a:t>
                </a:r>
              </a:p>
            </c:rich>
          </c:tx>
          <c:layout>
            <c:manualLayout>
              <c:xMode val="edge"/>
              <c:yMode val="edge"/>
              <c:x val="1.1513157894736841E-2"/>
              <c:y val="0.324428282342591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19374016"/>
        <c:crosses val="autoZero"/>
        <c:crossBetween val="between"/>
        <c:majorUnit val="150"/>
      </c:valAx>
      <c:dateAx>
        <c:axId val="-8077446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one"/>
        <c:crossAx val="-807744064"/>
        <c:crosses val="autoZero"/>
        <c:auto val="1"/>
        <c:lblOffset val="100"/>
        <c:baseTimeUnit val="days"/>
      </c:dateAx>
      <c:valAx>
        <c:axId val="-807744064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lang="en-ZA" sz="11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Vessel Count</a:t>
                </a:r>
              </a:p>
            </c:rich>
          </c:tx>
          <c:layout>
            <c:manualLayout>
              <c:xMode val="edge"/>
              <c:yMode val="edge"/>
              <c:x val="0.94407894736844056"/>
              <c:y val="0.301527118270521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4460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026315789473994"/>
          <c:y val="3.8167938931297704E-2"/>
          <c:w val="0.57894736842105254"/>
          <c:h val="8.39694656488557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ZA"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00963081862"/>
          <c:y val="0.16666725638040791"/>
          <c:w val="0.78491171749598765"/>
          <c:h val="0.62681381203939135"/>
        </c:manualLayout>
      </c:layout>
      <c:areaChart>
        <c:grouping val="standard"/>
        <c:varyColors val="0"/>
        <c:ser>
          <c:idx val="2"/>
          <c:order val="1"/>
          <c:tx>
            <c:v>Active vessels (2009-10)</c:v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'Vessel List B'!$A$5:$A$200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B'!$JD$5:$JD$200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51680"/>
        <c:axId val="-807753312"/>
      </c:areaChart>
      <c:lineChart>
        <c:grouping val="standard"/>
        <c:varyColors val="0"/>
        <c:ser>
          <c:idx val="1"/>
          <c:order val="0"/>
          <c:tx>
            <c:v>Traps Cast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'Vessel List B'!$A$5:$A$200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B'!$JE$5:$JE$200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754944"/>
        <c:axId val="-807758752"/>
      </c:lineChart>
      <c:dateAx>
        <c:axId val="-80775494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ZA"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8752"/>
        <c:crosses val="autoZero"/>
        <c:auto val="1"/>
        <c:lblOffset val="100"/>
        <c:baseTimeUnit val="days"/>
        <c:majorUnit val="5"/>
        <c:majorTimeUnit val="days"/>
        <c:minorUnit val="4"/>
        <c:minorTimeUnit val="days"/>
      </c:dateAx>
      <c:valAx>
        <c:axId val="-8077587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n-ZA" sz="11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Trap Count</a:t>
                </a:r>
              </a:p>
            </c:rich>
          </c:tx>
          <c:layout>
            <c:manualLayout>
              <c:xMode val="edge"/>
              <c:yMode val="edge"/>
              <c:x val="1.7656507447610617E-2"/>
              <c:y val="0.333334383202118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4944"/>
        <c:crosses val="autoZero"/>
        <c:crossBetween val="between"/>
        <c:minorUnit val="10"/>
      </c:valAx>
      <c:dateAx>
        <c:axId val="-80775168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one"/>
        <c:crossAx val="-807753312"/>
        <c:crosses val="autoZero"/>
        <c:auto val="1"/>
        <c:lblOffset val="100"/>
        <c:baseTimeUnit val="days"/>
      </c:dateAx>
      <c:valAx>
        <c:axId val="-8077533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lang="en-ZA" sz="11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Vessel Count</a:t>
                </a:r>
              </a:p>
            </c:rich>
          </c:tx>
          <c:layout>
            <c:manualLayout>
              <c:xMode val="edge"/>
              <c:yMode val="edge"/>
              <c:x val="0.93900477739969168"/>
              <c:y val="0.3115954505686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1680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595502454937844"/>
          <c:y val="3.6232020997375401E-2"/>
          <c:w val="0.56500807272910158"/>
          <c:h val="7.9710586176729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ZA"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200" verticalDpi="200" copies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00963081862"/>
          <c:y val="0.1648751290712123"/>
          <c:w val="0.78491171749598765"/>
          <c:h val="0.63082658079420351"/>
        </c:manualLayout>
      </c:layout>
      <c:areaChart>
        <c:grouping val="standard"/>
        <c:varyColors val="0"/>
        <c:ser>
          <c:idx val="2"/>
          <c:order val="1"/>
          <c:tx>
            <c:v>Active vessels (2009-10)</c:v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'Vessel List B'!$A$5:$A$200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B'!$JJ$5:$JJ$200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50592"/>
        <c:axId val="-807745696"/>
      </c:areaChart>
      <c:lineChart>
        <c:grouping val="standard"/>
        <c:varyColors val="0"/>
        <c:ser>
          <c:idx val="1"/>
          <c:order val="0"/>
          <c:tx>
            <c:v>Traps Cast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'Vessel List B'!$A$5:$A$200</c:f>
              <c:numCache>
                <c:formatCode>d\-mmm\-yy</c:formatCode>
                <c:ptCount val="196"/>
                <c:pt idx="0">
                  <c:v>41579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>
                  <c:v>41609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>
                  <c:v>41640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>
                  <c:v>41671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>
                  <c:v>41699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>
                  <c:v>41730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  <c:pt idx="181">
                  <c:v>41760</c:v>
                </c:pt>
                <c:pt idx="182">
                  <c:v>41761</c:v>
                </c:pt>
                <c:pt idx="183">
                  <c:v>41762</c:v>
                </c:pt>
                <c:pt idx="184">
                  <c:v>41763</c:v>
                </c:pt>
                <c:pt idx="185">
                  <c:v>41764</c:v>
                </c:pt>
                <c:pt idx="186">
                  <c:v>41765</c:v>
                </c:pt>
                <c:pt idx="187">
                  <c:v>41766</c:v>
                </c:pt>
                <c:pt idx="188">
                  <c:v>41767</c:v>
                </c:pt>
                <c:pt idx="189">
                  <c:v>41768</c:v>
                </c:pt>
                <c:pt idx="190">
                  <c:v>41769</c:v>
                </c:pt>
                <c:pt idx="191">
                  <c:v>41770</c:v>
                </c:pt>
                <c:pt idx="192">
                  <c:v>41771</c:v>
                </c:pt>
                <c:pt idx="193">
                  <c:v>41772</c:v>
                </c:pt>
                <c:pt idx="194">
                  <c:v>41773</c:v>
                </c:pt>
                <c:pt idx="195">
                  <c:v>41774</c:v>
                </c:pt>
              </c:numCache>
            </c:numRef>
          </c:cat>
          <c:val>
            <c:numRef>
              <c:f>'Vessel List B'!$JK$5:$JK$200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7743520"/>
        <c:axId val="-807751136"/>
      </c:lineChart>
      <c:dateAx>
        <c:axId val="-80774352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ZA"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1136"/>
        <c:crosses val="autoZero"/>
        <c:auto val="1"/>
        <c:lblOffset val="100"/>
        <c:baseTimeUnit val="days"/>
        <c:majorUnit val="5"/>
        <c:majorTimeUnit val="days"/>
        <c:minorUnit val="4"/>
        <c:minorTimeUnit val="days"/>
      </c:dateAx>
      <c:valAx>
        <c:axId val="-8077511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n-ZA"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Trap Count</a:t>
                </a:r>
              </a:p>
            </c:rich>
          </c:tx>
          <c:layout>
            <c:manualLayout>
              <c:xMode val="edge"/>
              <c:yMode val="edge"/>
              <c:x val="1.7656537008703295E-2"/>
              <c:y val="0.336918530879024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43520"/>
        <c:crosses val="autoZero"/>
        <c:crossBetween val="between"/>
      </c:valAx>
      <c:dateAx>
        <c:axId val="-80775059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one"/>
        <c:crossAx val="-807745696"/>
        <c:crosses val="autoZero"/>
        <c:auto val="1"/>
        <c:lblOffset val="100"/>
        <c:baseTimeUnit val="days"/>
      </c:dateAx>
      <c:valAx>
        <c:axId val="-80774569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lang="en-ZA"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ZA"/>
                  <a:t>Vessel Count</a:t>
                </a:r>
              </a:p>
            </c:rich>
          </c:tx>
          <c:layout>
            <c:manualLayout>
              <c:xMode val="edge"/>
              <c:yMode val="edge"/>
              <c:x val="0.9390047808005042"/>
              <c:y val="0.3154132554622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ZA"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07750592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595510276855203"/>
          <c:y val="3.5842241574108216E-2"/>
          <c:w val="0.56500802328620003"/>
          <c:h val="7.8853487684900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ZA"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9113006342423131"/>
                  <c:y val="6.96850596923475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ZA"/>
                  </a:pPr>
                  <a:endParaRPr lang="en-US"/>
                </a:p>
              </c:txPr>
            </c:trendlineLbl>
          </c:trendline>
          <c:xVal>
            <c:numRef>
              <c:f>'Vessel List B'!$JR$56:$JR$95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'Vessel List B'!$JX$56:$JX$95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45152"/>
        <c:axId val="-807752768"/>
      </c:scatterChart>
      <c:valAx>
        <c:axId val="-8077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ZA"/>
                </a:pPr>
                <a:r>
                  <a:rPr lang="en-ZA" sz="1200">
                    <a:latin typeface="+mj-lt"/>
                  </a:rPr>
                  <a:t>No.</a:t>
                </a:r>
                <a:r>
                  <a:rPr lang="en-ZA" sz="1200" baseline="0">
                    <a:latin typeface="+mj-lt"/>
                  </a:rPr>
                  <a:t>  </a:t>
                </a:r>
                <a:r>
                  <a:rPr lang="en-ZA" sz="1200">
                    <a:latin typeface="+mj-lt"/>
                  </a:rPr>
                  <a:t>of  Traps  Cast  (#)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52768"/>
        <c:crosses val="autoZero"/>
        <c:crossBetween val="midCat"/>
      </c:valAx>
      <c:valAx>
        <c:axId val="-80775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ZA"/>
                </a:pPr>
                <a:r>
                  <a:rPr lang="en-ZA" sz="1200">
                    <a:latin typeface="+mj-lt"/>
                  </a:rPr>
                  <a:t>No.  of  Days </a:t>
                </a:r>
                <a:r>
                  <a:rPr lang="en-ZA" sz="1200" baseline="0">
                    <a:latin typeface="+mj-lt"/>
                  </a:rPr>
                  <a:t> spent  actively  Fishing</a:t>
                </a:r>
                <a:endParaRPr lang="en-ZA" sz="1200">
                  <a:latin typeface="+mj-lt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4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4400039506297134"/>
                  <c:y val="0.108923529114938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ZA"/>
                  </a:pPr>
                  <a:endParaRPr lang="en-US"/>
                </a:p>
              </c:txPr>
            </c:trendlineLbl>
          </c:trendline>
          <c:xVal>
            <c:numRef>
              <c:f>'Vessel List B'!$JR$56:$JR$95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'Vessel List B'!$JV$56:$JV$95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50048"/>
        <c:axId val="-807749504"/>
      </c:scatterChart>
      <c:valAx>
        <c:axId val="-8077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ZA"/>
                </a:pPr>
                <a:r>
                  <a:rPr lang="en-ZA" sz="1200">
                    <a:latin typeface="+mj-lt"/>
                  </a:rPr>
                  <a:t>No.</a:t>
                </a:r>
                <a:r>
                  <a:rPr lang="en-ZA" sz="1200" baseline="0">
                    <a:latin typeface="+mj-lt"/>
                  </a:rPr>
                  <a:t>  </a:t>
                </a:r>
                <a:r>
                  <a:rPr lang="en-ZA" sz="1200">
                    <a:latin typeface="+mj-lt"/>
                  </a:rPr>
                  <a:t>of  Traps  Cast  (#)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49504"/>
        <c:crosses val="autoZero"/>
        <c:crossBetween val="midCat"/>
      </c:valAx>
      <c:valAx>
        <c:axId val="-80774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ZA"/>
                </a:pPr>
                <a:r>
                  <a:rPr lang="en-ZA" sz="1200" baseline="0">
                    <a:latin typeface="+mj-lt"/>
                  </a:rPr>
                  <a:t>Estimated  Landings  (t)</a:t>
                </a:r>
                <a:endParaRPr lang="en-ZA" sz="1200">
                  <a:latin typeface="+mj-lt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7384047187706533"/>
                  <c:y val="5.702102705241453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ZA"/>
                  </a:pPr>
                  <a:endParaRPr lang="en-US"/>
                </a:p>
              </c:txPr>
            </c:trendlineLbl>
          </c:trendline>
          <c:xVal>
            <c:numRef>
              <c:f>'Vessel List B'!$JX$56:$JX$95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'Vessel List B'!$JV$56:$JV$95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747872"/>
        <c:axId val="-807756576"/>
      </c:scatterChart>
      <c:valAx>
        <c:axId val="-80774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ZA"/>
                </a:pPr>
                <a:r>
                  <a:rPr lang="en-ZA" sz="1200">
                    <a:latin typeface="+mj-lt"/>
                  </a:rPr>
                  <a:t>No.</a:t>
                </a:r>
                <a:r>
                  <a:rPr lang="en-ZA" sz="1200" baseline="0">
                    <a:latin typeface="+mj-lt"/>
                  </a:rPr>
                  <a:t>  </a:t>
                </a:r>
                <a:r>
                  <a:rPr lang="en-ZA" sz="1200">
                    <a:latin typeface="+mj-lt"/>
                  </a:rPr>
                  <a:t>of   Days   spent  actively</a:t>
                </a:r>
                <a:r>
                  <a:rPr lang="en-ZA" sz="1200" baseline="0">
                    <a:latin typeface="+mj-lt"/>
                  </a:rPr>
                  <a:t>  Fishing</a:t>
                </a:r>
                <a:endParaRPr lang="en-ZA" sz="1200">
                  <a:latin typeface="+mj-lt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56576"/>
        <c:crosses val="autoZero"/>
        <c:crossBetween val="midCat"/>
      </c:valAx>
      <c:valAx>
        <c:axId val="-8077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ZA"/>
                </a:pPr>
                <a:r>
                  <a:rPr lang="en-ZA" sz="1200" b="1" i="0" baseline="0">
                    <a:latin typeface="+mj-lt"/>
                  </a:rPr>
                  <a:t>Estimated  Landings  (t)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-80774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269</xdr:col>
      <xdr:colOff>0</xdr:colOff>
      <xdr:row>11</xdr:row>
      <xdr:rowOff>224116</xdr:rowOff>
    </xdr:from>
    <xdr:to>
      <xdr:col>277</xdr:col>
      <xdr:colOff>590550</xdr:colOff>
      <xdr:row>24</xdr:row>
      <xdr:rowOff>224116</xdr:rowOff>
    </xdr:to>
    <xdr:graphicFrame macro="">
      <xdr:nvGraphicFramePr>
        <xdr:cNvPr id="11134" name="Chart 1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0.22656</cdr:x>
      <cdr:y>0.16379</cdr:y>
    </cdr:from>
    <cdr:to>
      <cdr:x>0.22804</cdr:x>
      <cdr:y>0.78138</cdr:y>
    </cdr:to>
    <cdr:sp macro="" textlink="">
      <cdr:nvSpPr>
        <cdr:cNvPr id="307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17415" y="413479"/>
          <a:ext cx="8559" cy="154710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8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ZA"/>
        </a:p>
      </cdr:txBody>
    </cdr:sp>
  </cdr:relSizeAnchor>
  <cdr:relSizeAnchor xmlns:cdr="http://schemas.openxmlformats.org/drawingml/2006/chartDrawing">
    <cdr:from>
      <cdr:x>0.11493</cdr:x>
      <cdr:y>0.16379</cdr:y>
    </cdr:from>
    <cdr:to>
      <cdr:x>0.19411</cdr:x>
      <cdr:y>0.23113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9844" y="413479"/>
          <a:ext cx="459291" cy="168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South </a:t>
          </a:r>
        </a:p>
      </cdr:txBody>
    </cdr:sp>
  </cdr:relSizeAnchor>
  <cdr:relSizeAnchor xmlns:cdr="http://schemas.openxmlformats.org/drawingml/2006/chartDrawing">
    <cdr:from>
      <cdr:x>0.42599</cdr:x>
      <cdr:y>0.16379</cdr:y>
    </cdr:from>
    <cdr:to>
      <cdr:x>0.66745</cdr:x>
      <cdr:y>0.24652</cdr:y>
    </cdr:to>
    <cdr:sp macro="" textlink="">
      <cdr:nvSpPr>
        <cdr:cNvPr id="307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4201" y="413479"/>
          <a:ext cx="1400694" cy="207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North/Central/South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152400</xdr:rowOff>
    </xdr:from>
    <xdr:to>
      <xdr:col>78</xdr:col>
      <xdr:colOff>0</xdr:colOff>
      <xdr:row>3</xdr:row>
      <xdr:rowOff>85725</xdr:rowOff>
    </xdr:to>
    <xdr:sp macro="" textlink="">
      <xdr:nvSpPr>
        <xdr:cNvPr id="329389" name="Line 1"/>
        <xdr:cNvSpPr>
          <a:spLocks noChangeShapeType="1"/>
        </xdr:cNvSpPr>
      </xdr:nvSpPr>
      <xdr:spPr bwMode="auto">
        <a:xfrm>
          <a:off x="59950350" y="44767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275</xdr:col>
      <xdr:colOff>38100</xdr:colOff>
      <xdr:row>13</xdr:row>
      <xdr:rowOff>47625</xdr:rowOff>
    </xdr:from>
    <xdr:to>
      <xdr:col>283</xdr:col>
      <xdr:colOff>714375</xdr:colOff>
      <xdr:row>26</xdr:row>
      <xdr:rowOff>180975</xdr:rowOff>
    </xdr:to>
    <xdr:graphicFrame macro="">
      <xdr:nvGraphicFramePr>
        <xdr:cNvPr id="329391" name="Chart 5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275</xdr:col>
      <xdr:colOff>38100</xdr:colOff>
      <xdr:row>38</xdr:row>
      <xdr:rowOff>38100</xdr:rowOff>
    </xdr:from>
    <xdr:to>
      <xdr:col>283</xdr:col>
      <xdr:colOff>704850</xdr:colOff>
      <xdr:row>51</xdr:row>
      <xdr:rowOff>190500</xdr:rowOff>
    </xdr:to>
    <xdr:graphicFrame macro="">
      <xdr:nvGraphicFramePr>
        <xdr:cNvPr id="329392" name="Chart 5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274</xdr:col>
      <xdr:colOff>201705</xdr:colOff>
      <xdr:row>95</xdr:row>
      <xdr:rowOff>56029</xdr:rowOff>
    </xdr:from>
    <xdr:to>
      <xdr:col>283</xdr:col>
      <xdr:colOff>750793</xdr:colOff>
      <xdr:row>111</xdr:row>
      <xdr:rowOff>56028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275</xdr:col>
      <xdr:colOff>0</xdr:colOff>
      <xdr:row>112</xdr:row>
      <xdr:rowOff>0</xdr:rowOff>
    </xdr:from>
    <xdr:to>
      <xdr:col>283</xdr:col>
      <xdr:colOff>672353</xdr:colOff>
      <xdr:row>127</xdr:row>
      <xdr:rowOff>134470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275</xdr:col>
      <xdr:colOff>0</xdr:colOff>
      <xdr:row>128</xdr:row>
      <xdr:rowOff>0</xdr:rowOff>
    </xdr:from>
    <xdr:to>
      <xdr:col>284</xdr:col>
      <xdr:colOff>0</xdr:colOff>
      <xdr:row>144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0.24343</cdr:x>
      <cdr:y>0.1595</cdr:y>
    </cdr:from>
    <cdr:to>
      <cdr:x>0.24417</cdr:x>
      <cdr:y>0.79134</cdr:y>
    </cdr:to>
    <cdr:sp macro="" textlink="">
      <cdr:nvSpPr>
        <cdr:cNvPr id="112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50018" y="418289"/>
          <a:ext cx="4386" cy="16708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8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ZA"/>
        </a:p>
      </cdr:txBody>
    </cdr:sp>
  </cdr:relSizeAnchor>
  <cdr:relSizeAnchor xmlns:cdr="http://schemas.openxmlformats.org/drawingml/2006/chartDrawing">
    <cdr:from>
      <cdr:x>0.11871</cdr:x>
      <cdr:y>0.16143</cdr:y>
    </cdr:from>
    <cdr:to>
      <cdr:x>0.19718</cdr:x>
      <cdr:y>0.23059</cdr:y>
    </cdr:to>
    <cdr:sp macro="" textlink="">
      <cdr:nvSpPr>
        <cdr:cNvPr id="112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739" y="422739"/>
          <a:ext cx="466406" cy="181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50" b="0" i="0" strike="noStrike">
              <a:solidFill>
                <a:srgbClr val="000000"/>
              </a:solidFill>
              <a:latin typeface="Times New Roman"/>
              <a:cs typeface="Times New Roman"/>
            </a:rPr>
            <a:t>South </a:t>
          </a:r>
        </a:p>
      </cdr:txBody>
    </cdr:sp>
  </cdr:relSizeAnchor>
  <cdr:relSizeAnchor xmlns:cdr="http://schemas.openxmlformats.org/drawingml/2006/chartDrawing">
    <cdr:from>
      <cdr:x>0.42669</cdr:x>
      <cdr:y>0.16143</cdr:y>
    </cdr:from>
    <cdr:to>
      <cdr:x>0.6658</cdr:x>
      <cdr:y>0.24577</cdr:y>
    </cdr:to>
    <cdr:sp macro="" textlink="">
      <cdr:nvSpPr>
        <cdr:cNvPr id="112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9273" y="422739"/>
          <a:ext cx="1421149" cy="2225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50" b="0" i="0" strike="noStrike">
              <a:solidFill>
                <a:srgbClr val="000000"/>
              </a:solidFill>
              <a:latin typeface="Times New Roman"/>
              <a:cs typeface="Times New Roman"/>
            </a:rPr>
            <a:t>North/Central/South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0.24244</cdr:x>
      <cdr:y>0.15599</cdr:y>
    </cdr:from>
    <cdr:to>
      <cdr:x>0.24417</cdr:x>
      <cdr:y>0.7929</cdr:y>
    </cdr:to>
    <cdr:sp macro="" textlink="">
      <cdr:nvSpPr>
        <cdr:cNvPr id="348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44169" y="419203"/>
          <a:ext cx="10235" cy="16986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8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ZA"/>
        </a:p>
      </cdr:txBody>
    </cdr:sp>
  </cdr:relSizeAnchor>
  <cdr:relSizeAnchor xmlns:cdr="http://schemas.openxmlformats.org/drawingml/2006/chartDrawing">
    <cdr:from>
      <cdr:x>0.11871</cdr:x>
      <cdr:y>0.15744</cdr:y>
    </cdr:from>
    <cdr:to>
      <cdr:x>0.19718</cdr:x>
      <cdr:y>0.22663</cdr:y>
    </cdr:to>
    <cdr:sp macro="" textlink="">
      <cdr:nvSpPr>
        <cdr:cNvPr id="348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739" y="423061"/>
          <a:ext cx="466406" cy="184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50" b="0" i="0" strike="noStrike">
              <a:solidFill>
                <a:srgbClr val="000000"/>
              </a:solidFill>
              <a:latin typeface="Times New Roman"/>
              <a:cs typeface="Times New Roman"/>
            </a:rPr>
            <a:t>South </a:t>
          </a:r>
        </a:p>
      </cdr:txBody>
    </cdr:sp>
  </cdr:relSizeAnchor>
  <cdr:relSizeAnchor xmlns:cdr="http://schemas.openxmlformats.org/drawingml/2006/chartDrawing">
    <cdr:from>
      <cdr:x>0.42669</cdr:x>
      <cdr:y>0.15744</cdr:y>
    </cdr:from>
    <cdr:to>
      <cdr:x>0.6658</cdr:x>
      <cdr:y>0.24229</cdr:y>
    </cdr:to>
    <cdr:sp macro="" textlink="">
      <cdr:nvSpPr>
        <cdr:cNvPr id="348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9273" y="423061"/>
          <a:ext cx="1421149" cy="226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ZA" sz="850" b="0" i="0" strike="noStrike">
              <a:solidFill>
                <a:srgbClr val="000000"/>
              </a:solidFill>
              <a:latin typeface="Times New Roman"/>
              <a:cs typeface="Times New Roman"/>
            </a:rPr>
            <a:t>North/Central/South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T14" sqref="T14"/>
    </sheetView>
  </sheetViews>
  <sheetFormatPr defaultRowHeight="12.75" x14ac:dyDescent="0.2"/>
  <cols>
    <col min="1" max="1" width="4" style="346" customWidth="1"/>
    <col min="2" max="2" width="28.5703125" style="346" bestFit="1" customWidth="1"/>
    <col min="3" max="3" width="66.42578125" style="548" customWidth="1"/>
    <col min="4" max="4" width="32" style="346" customWidth="1"/>
    <col min="5" max="5" width="31.5703125" style="346" bestFit="1" customWidth="1"/>
    <col min="6" max="6" width="17" style="210" customWidth="1"/>
    <col min="7" max="7" width="10.7109375" style="210" customWidth="1"/>
    <col min="8" max="8" width="38.5703125" style="210" customWidth="1"/>
    <col min="9" max="9" width="31.5703125" style="210" customWidth="1"/>
    <col min="10" max="10" width="34.28515625" style="210" customWidth="1"/>
    <col min="11" max="11" width="29.85546875" style="210" bestFit="1" customWidth="1"/>
    <col min="12" max="18" width="5" style="210" customWidth="1"/>
    <col min="19" max="19" width="6.42578125" style="210" customWidth="1"/>
    <col min="20" max="20" width="16.7109375" style="210" bestFit="1" customWidth="1"/>
    <col min="21" max="21" width="12.28515625" style="210" customWidth="1"/>
    <col min="22" max="22" width="51" style="210" bestFit="1" customWidth="1"/>
    <col min="23" max="23" width="21.5703125" style="210" customWidth="1"/>
    <col min="24" max="24" width="11.5703125" style="210" customWidth="1"/>
    <col min="25" max="25" width="49" style="210" bestFit="1" customWidth="1"/>
    <col min="26" max="26" width="1.28515625" style="444" customWidth="1"/>
    <col min="27" max="27" width="13.28515625" style="444" bestFit="1" customWidth="1"/>
    <col min="28" max="28" width="30.7109375" style="444" customWidth="1"/>
    <col min="29" max="29" width="14.140625" style="444" bestFit="1" customWidth="1"/>
    <col min="30" max="30" width="30.7109375" style="444" customWidth="1"/>
    <col min="31" max="31" width="11.42578125" style="444" bestFit="1" customWidth="1"/>
    <col min="32" max="32" width="30.7109375" style="444" customWidth="1"/>
    <col min="33" max="33" width="14.140625" style="444" bestFit="1" customWidth="1"/>
    <col min="34" max="34" width="30.7109375" style="444" customWidth="1"/>
    <col min="35" max="35" width="1.42578125" style="346" customWidth="1"/>
    <col min="36" max="36" width="19.85546875" style="346" customWidth="1"/>
    <col min="37" max="37" width="12.140625" style="346" customWidth="1"/>
    <col min="38" max="38" width="19.85546875" style="346" customWidth="1"/>
    <col min="39" max="39" width="12.140625" style="346" customWidth="1"/>
    <col min="40" max="40" width="1.42578125" style="346" customWidth="1"/>
    <col min="41" max="41" width="11.42578125" style="444" bestFit="1" customWidth="1"/>
    <col min="42" max="42" width="32.140625" style="444" customWidth="1"/>
    <col min="43" max="43" width="14.140625" style="444" bestFit="1" customWidth="1"/>
    <col min="44" max="44" width="31.42578125" style="444" customWidth="1"/>
    <col min="45" max="45" width="1.42578125" style="346" customWidth="1"/>
    <col min="46" max="46" width="11.42578125" style="444" bestFit="1" customWidth="1"/>
    <col min="47" max="47" width="28.140625" style="444" bestFit="1" customWidth="1"/>
    <col min="48" max="48" width="14.140625" style="444" bestFit="1" customWidth="1"/>
    <col min="49" max="49" width="26.5703125" style="444" bestFit="1" customWidth="1"/>
    <col min="50" max="50" width="1.28515625" style="444" customWidth="1"/>
    <col min="51" max="16384" width="9.140625" style="444"/>
  </cols>
  <sheetData>
    <row r="1" spans="1:45" ht="16.5" thickBot="1" x14ac:dyDescent="0.3">
      <c r="A1" s="381" t="str">
        <f>"Yellow cells were copied from previous year - which means NO DATA WERE PROVIDED FOR THE CURRENT SEASON (i.e. "&amp;YEAR('Vessel List A'!A6)&amp;"-"&amp;RIGHT(YEAR('Vessel List A'!B69),2)&amp;")."</f>
        <v>Yellow cells were copied from previous year - which means NO DATA WERE PROVIDED FOR THE CURRENT SEASON (i.e. 2013-14).</v>
      </c>
      <c r="B1" s="437"/>
      <c r="C1" s="438"/>
      <c r="D1" s="437"/>
      <c r="E1" s="437"/>
      <c r="F1" s="439"/>
      <c r="G1" s="555" t="s">
        <v>253</v>
      </c>
      <c r="H1" s="440"/>
      <c r="J1" s="441"/>
      <c r="L1" s="732" t="s">
        <v>278</v>
      </c>
      <c r="M1" s="733"/>
      <c r="N1" s="733"/>
      <c r="O1" s="733"/>
      <c r="P1" s="733"/>
      <c r="Q1" s="733"/>
      <c r="R1" s="733"/>
      <c r="S1" s="734"/>
      <c r="Z1" s="442"/>
      <c r="AA1" s="728" t="s">
        <v>113</v>
      </c>
      <c r="AB1" s="729"/>
      <c r="AC1" s="729"/>
      <c r="AD1" s="729"/>
      <c r="AE1" s="730" t="s">
        <v>114</v>
      </c>
      <c r="AF1" s="731"/>
      <c r="AG1" s="731"/>
      <c r="AH1" s="731"/>
      <c r="AI1" s="443"/>
      <c r="AJ1" s="736" t="str">
        <f>"DATA VERIFICATION  ["&amp;COUNTIF(AJ4:AJ43,"Data Verified")&amp;"/"&amp;COUNTA($AC4:$AC43)&amp;"]"</f>
        <v>DATA VERIFICATION  [1/1]</v>
      </c>
      <c r="AK1" s="737"/>
      <c r="AL1" s="738" t="str">
        <f>"DATA VERIFICATION  ["&amp;COUNTIF(AL4:AL43,"Data Verified")&amp;"/"&amp;COUNTA($AG4:$AG43)&amp;"]"</f>
        <v>DATA VERIFICATION  [1/1]</v>
      </c>
      <c r="AM1" s="737"/>
      <c r="AN1" s="443"/>
      <c r="AO1" s="728" t="s">
        <v>115</v>
      </c>
      <c r="AP1" s="729"/>
      <c r="AQ1" s="729"/>
      <c r="AR1" s="735"/>
      <c r="AS1" s="443"/>
    </row>
    <row r="2" spans="1:45" ht="16.5" thickBot="1" x14ac:dyDescent="0.3">
      <c r="A2" s="445" t="s">
        <v>63</v>
      </c>
      <c r="B2" s="446"/>
      <c r="C2" s="446"/>
      <c r="D2" s="446"/>
      <c r="E2" s="446"/>
      <c r="F2" s="446"/>
      <c r="G2" s="446"/>
      <c r="L2" s="725" t="s">
        <v>92</v>
      </c>
      <c r="M2" s="726"/>
      <c r="N2" s="726"/>
      <c r="O2" s="726"/>
      <c r="P2" s="726"/>
      <c r="Q2" s="726"/>
      <c r="R2" s="726"/>
      <c r="S2" s="727"/>
      <c r="T2" s="719" t="s">
        <v>53</v>
      </c>
      <c r="U2" s="720"/>
      <c r="V2" s="721"/>
      <c r="W2" s="722" t="s">
        <v>54</v>
      </c>
      <c r="X2" s="723"/>
      <c r="Y2" s="724"/>
      <c r="Z2" s="447"/>
      <c r="AA2" s="739" t="str">
        <f>"START of Season - Books Issued: "&amp;COUNTA(AA4:AA43)</f>
        <v>START of Season - Books Issued: 1</v>
      </c>
      <c r="AB2" s="740"/>
      <c r="AC2" s="739" t="str">
        <f>"END of Season - Books Returned: "&amp;COUNTA($AC4:$AC43)</f>
        <v>END of Season - Books Returned: 1</v>
      </c>
      <c r="AD2" s="740"/>
      <c r="AE2" s="741" t="str">
        <f>"START of Season - Books Issued: "&amp;COUNTA(AE4:AE43)</f>
        <v>START of Season - Books Issued: 1</v>
      </c>
      <c r="AF2" s="742"/>
      <c r="AG2" s="741" t="str">
        <f>"END of Season - Books Returned: "&amp;COUNTA(AG4:AG43)</f>
        <v>END of Season - Books Returned: 1</v>
      </c>
      <c r="AH2" s="743"/>
      <c r="AI2" s="448"/>
      <c r="AJ2" s="745" t="s">
        <v>153</v>
      </c>
      <c r="AK2" s="746"/>
      <c r="AL2" s="745" t="s">
        <v>154</v>
      </c>
      <c r="AM2" s="746"/>
      <c r="AN2" s="448"/>
      <c r="AO2" s="739" t="str">
        <f>"START of Season - Books Issued: "&amp;COUNTA(AO4:AO43)</f>
        <v>START of Season - Books Issued: 1</v>
      </c>
      <c r="AP2" s="744"/>
      <c r="AQ2" s="739" t="str">
        <f>"END of Season - Books Returned: "&amp;COUNTA(AQ4:AQ43)</f>
        <v>END of Season - Books Returned: 0</v>
      </c>
      <c r="AR2" s="740"/>
      <c r="AS2" s="448"/>
    </row>
    <row r="3" spans="1:45" s="468" customFormat="1" ht="18.75" customHeight="1" thickBot="1" x14ac:dyDescent="0.25">
      <c r="A3" s="449" t="s">
        <v>44</v>
      </c>
      <c r="B3" s="450" t="s">
        <v>204</v>
      </c>
      <c r="C3" s="450" t="s">
        <v>189</v>
      </c>
      <c r="D3" s="449" t="s">
        <v>89</v>
      </c>
      <c r="E3" s="451" t="s">
        <v>242</v>
      </c>
      <c r="F3" s="449" t="s">
        <v>88</v>
      </c>
      <c r="G3" s="451" t="s">
        <v>0</v>
      </c>
      <c r="H3" s="449" t="s">
        <v>243</v>
      </c>
      <c r="I3" s="451" t="s">
        <v>57</v>
      </c>
      <c r="J3" s="449" t="s">
        <v>67</v>
      </c>
      <c r="K3" s="452" t="s">
        <v>56</v>
      </c>
      <c r="L3" s="453" t="s">
        <v>46</v>
      </c>
      <c r="M3" s="454" t="s">
        <v>47</v>
      </c>
      <c r="N3" s="455" t="s">
        <v>48</v>
      </c>
      <c r="O3" s="454" t="s">
        <v>49</v>
      </c>
      <c r="P3" s="455" t="s">
        <v>50</v>
      </c>
      <c r="Q3" s="454" t="s">
        <v>51</v>
      </c>
      <c r="R3" s="456" t="s">
        <v>91</v>
      </c>
      <c r="S3" s="455" t="s">
        <v>93</v>
      </c>
      <c r="T3" s="457" t="s">
        <v>55</v>
      </c>
      <c r="U3" s="458" t="s">
        <v>52</v>
      </c>
      <c r="V3" s="459" t="s">
        <v>1</v>
      </c>
      <c r="W3" s="455" t="s">
        <v>58</v>
      </c>
      <c r="X3" s="454" t="s">
        <v>52</v>
      </c>
      <c r="Y3" s="456" t="s">
        <v>1</v>
      </c>
      <c r="Z3" s="460"/>
      <c r="AA3" s="461" t="s">
        <v>52</v>
      </c>
      <c r="AB3" s="461" t="s">
        <v>187</v>
      </c>
      <c r="AC3" s="462" t="s">
        <v>123</v>
      </c>
      <c r="AD3" s="463" t="s">
        <v>186</v>
      </c>
      <c r="AE3" s="464" t="s">
        <v>52</v>
      </c>
      <c r="AF3" s="465" t="s">
        <v>187</v>
      </c>
      <c r="AG3" s="464" t="s">
        <v>123</v>
      </c>
      <c r="AH3" s="465" t="s">
        <v>186</v>
      </c>
      <c r="AI3" s="466"/>
      <c r="AJ3" s="467" t="s">
        <v>191</v>
      </c>
      <c r="AK3" s="467" t="s">
        <v>41</v>
      </c>
      <c r="AL3" s="467" t="s">
        <v>191</v>
      </c>
      <c r="AM3" s="467" t="s">
        <v>41</v>
      </c>
      <c r="AN3" s="466"/>
      <c r="AO3" s="463" t="s">
        <v>52</v>
      </c>
      <c r="AP3" s="463" t="s">
        <v>187</v>
      </c>
      <c r="AQ3" s="461" t="s">
        <v>123</v>
      </c>
      <c r="AR3" s="462" t="s">
        <v>186</v>
      </c>
      <c r="AS3" s="466"/>
    </row>
    <row r="4" spans="1:45" s="495" customFormat="1" ht="15.75" x14ac:dyDescent="0.2">
      <c r="A4" s="469">
        <v>1</v>
      </c>
      <c r="B4" s="168" t="s">
        <v>330</v>
      </c>
      <c r="C4" s="705" t="s">
        <v>331</v>
      </c>
      <c r="D4" s="471" t="s">
        <v>340</v>
      </c>
      <c r="E4" s="707" t="s">
        <v>341</v>
      </c>
      <c r="F4" s="708" t="s">
        <v>342</v>
      </c>
      <c r="G4" s="709" t="s">
        <v>343</v>
      </c>
      <c r="H4" s="708" t="s">
        <v>344</v>
      </c>
      <c r="I4" s="709" t="s">
        <v>86</v>
      </c>
      <c r="J4" s="708" t="s">
        <v>345</v>
      </c>
      <c r="K4" s="710" t="s">
        <v>86</v>
      </c>
      <c r="L4" s="576">
        <f>COUNTIFS('Vessel List A'!$JT$5:$JT$217,"11",'Vessel List A'!$G$5:$G$217,"&gt;0")</f>
        <v>0</v>
      </c>
      <c r="M4" s="577">
        <f>COUNTIFS('Vessel List A'!$JT$5:$JT$217,"12",'Vessel List A'!$G$5:$G$217,"&gt;0")</f>
        <v>0</v>
      </c>
      <c r="N4" s="577">
        <f>COUNTIFS('Vessel List A'!$JT$5:$JT$217,"1",'Vessel List A'!$G$5:$G$217,"&gt;0")</f>
        <v>0</v>
      </c>
      <c r="O4" s="577">
        <f>COUNTIFS('Vessel List A'!$JT$5:$JT$217,"2",'Vessel List A'!$G$5:$G$217,"&gt;0")</f>
        <v>0</v>
      </c>
      <c r="P4" s="577">
        <f>COUNTIFS('Vessel List A'!$JT$5:$JT$217,"3",'Vessel List A'!$G$5:$G$217,"&gt;0")</f>
        <v>0</v>
      </c>
      <c r="Q4" s="577">
        <f>COUNTIFS('Vessel List A'!$JT$5:$JT$217,"4",'Vessel List A'!$G$5:$G$217,"&gt;0")</f>
        <v>0</v>
      </c>
      <c r="R4" s="578">
        <f>COUNTIFS('Vessel List A'!$JT$5:$JT$217,"5",'Vessel List A'!$G$5:$G$217,"&gt;0")</f>
        <v>0</v>
      </c>
      <c r="S4" s="577">
        <f t="shared" ref="S4:S23" si="0">SUM(L4:R4)</f>
        <v>0</v>
      </c>
      <c r="T4" s="711" t="s">
        <v>346</v>
      </c>
      <c r="U4" s="712">
        <v>44525</v>
      </c>
      <c r="V4" s="713" t="s">
        <v>347</v>
      </c>
      <c r="W4" s="477"/>
      <c r="X4" s="478"/>
      <c r="Y4" s="479"/>
      <c r="Z4" s="460"/>
      <c r="AA4" s="480">
        <v>41216</v>
      </c>
      <c r="AB4" s="481" t="s">
        <v>195</v>
      </c>
      <c r="AC4" s="482">
        <v>41416</v>
      </c>
      <c r="AD4" s="483" t="s">
        <v>280</v>
      </c>
      <c r="AE4" s="484">
        <v>41216</v>
      </c>
      <c r="AF4" s="485" t="s">
        <v>195</v>
      </c>
      <c r="AG4" s="486">
        <v>41416</v>
      </c>
      <c r="AH4" s="487" t="s">
        <v>280</v>
      </c>
      <c r="AI4" s="488"/>
      <c r="AJ4" s="489" t="s">
        <v>190</v>
      </c>
      <c r="AK4" s="490">
        <v>41457</v>
      </c>
      <c r="AL4" s="489" t="s">
        <v>190</v>
      </c>
      <c r="AM4" s="490">
        <v>41457</v>
      </c>
      <c r="AN4" s="488"/>
      <c r="AO4" s="491">
        <v>41216</v>
      </c>
      <c r="AP4" s="492" t="s">
        <v>195</v>
      </c>
      <c r="AQ4" s="493"/>
      <c r="AR4" s="494"/>
      <c r="AS4" s="488"/>
    </row>
    <row r="5" spans="1:45" s="495" customFormat="1" ht="15.75" x14ac:dyDescent="0.2">
      <c r="A5" s="496">
        <v>2</v>
      </c>
      <c r="B5" s="169" t="s">
        <v>284</v>
      </c>
      <c r="C5" s="706" t="s">
        <v>332</v>
      </c>
      <c r="D5" s="498" t="s">
        <v>86</v>
      </c>
      <c r="E5" s="499" t="s">
        <v>297</v>
      </c>
      <c r="F5" s="500" t="s">
        <v>285</v>
      </c>
      <c r="G5" s="501" t="s">
        <v>286</v>
      </c>
      <c r="H5" s="500" t="s">
        <v>302</v>
      </c>
      <c r="I5" s="501" t="s">
        <v>86</v>
      </c>
      <c r="J5" s="500" t="s">
        <v>217</v>
      </c>
      <c r="K5" s="502" t="s">
        <v>86</v>
      </c>
      <c r="L5" s="572">
        <f>COUNTIFS('Vessel List A'!$JT$5:$JT$217,"11",'Vessel List A'!$T$5:$T$217,"&gt;0")</f>
        <v>0</v>
      </c>
      <c r="M5" s="573">
        <f>COUNTIFS('Vessel List A'!$JT$5:$JT$217,"12",'Vessel List A'!$T$5:$T$217,"&gt;0")</f>
        <v>0</v>
      </c>
      <c r="N5" s="574">
        <f>COUNTIFS('Vessel List A'!$JT$5:$JT$217,"1",'Vessel List A'!$T$5:$T$217,"&gt;0")</f>
        <v>0</v>
      </c>
      <c r="O5" s="573">
        <f>COUNTIFS('Vessel List A'!$JT$5:$JT$217,"2",'Vessel List A'!$T$5:$T$217,"&gt;0")</f>
        <v>0</v>
      </c>
      <c r="P5" s="574">
        <f>COUNTIFS('Vessel List A'!$JT$5:$JT$217,"3",'Vessel List A'!$T$5:$T$217,"&gt;0")</f>
        <v>0</v>
      </c>
      <c r="Q5" s="573">
        <f>COUNTIFS('Vessel List A'!$JT$5:$JT$217,"4",'Vessel List A'!$T$5:$T$217,"&gt;0")</f>
        <v>0</v>
      </c>
      <c r="R5" s="575">
        <f>COUNTIFS('Vessel List A'!$JT$5:$JT$217,"5",'Vessel List A'!$T$5:$T$217,"&gt;0")</f>
        <v>0</v>
      </c>
      <c r="S5" s="573">
        <f t="shared" si="0"/>
        <v>0</v>
      </c>
      <c r="T5" s="714"/>
      <c r="U5" s="715"/>
      <c r="V5" s="716"/>
      <c r="W5" s="504"/>
      <c r="X5" s="505"/>
      <c r="Y5" s="506"/>
      <c r="Z5" s="460"/>
      <c r="AA5" s="507"/>
      <c r="AB5" s="508"/>
      <c r="AC5" s="509"/>
      <c r="AD5" s="510"/>
      <c r="AE5" s="511"/>
      <c r="AF5" s="512"/>
      <c r="AG5" s="513"/>
      <c r="AH5" s="514"/>
      <c r="AI5" s="488"/>
      <c r="AJ5" s="515"/>
      <c r="AK5" s="516"/>
      <c r="AL5" s="515"/>
      <c r="AM5" s="516"/>
      <c r="AN5" s="488"/>
      <c r="AO5" s="507"/>
      <c r="AP5" s="508"/>
      <c r="AQ5" s="509"/>
      <c r="AR5" s="510"/>
      <c r="AS5" s="488"/>
    </row>
    <row r="6" spans="1:45" s="495" customFormat="1" ht="15.75" x14ac:dyDescent="0.2">
      <c r="A6" s="469">
        <v>3</v>
      </c>
      <c r="B6" s="168" t="s">
        <v>9</v>
      </c>
      <c r="C6" s="705" t="s">
        <v>333</v>
      </c>
      <c r="D6" s="471" t="s">
        <v>86</v>
      </c>
      <c r="E6" s="472" t="s">
        <v>244</v>
      </c>
      <c r="F6" s="473" t="s">
        <v>196</v>
      </c>
      <c r="G6" s="474" t="s">
        <v>34</v>
      </c>
      <c r="H6" s="473" t="s">
        <v>310</v>
      </c>
      <c r="I6" s="474" t="s">
        <v>86</v>
      </c>
      <c r="J6" s="473" t="s">
        <v>246</v>
      </c>
      <c r="K6" s="475" t="s">
        <v>86</v>
      </c>
      <c r="L6" s="576">
        <f>COUNTIFS('Vessel List A'!$JT$5:$JT$217,"11",'Vessel List A'!$AG$5:$AG$217,"&gt;0")</f>
        <v>0</v>
      </c>
      <c r="M6" s="577">
        <f>COUNTIFS('Vessel List A'!$JT$5:$JT$217,"12",'Vessel List A'!$AG$5:$AG$217,"&gt;0")</f>
        <v>0</v>
      </c>
      <c r="N6" s="577">
        <f>COUNTIFS('Vessel List A'!$JT$5:$JT$217,"1",'Vessel List A'!$AG$5:$AG$217,"&gt;0")</f>
        <v>0</v>
      </c>
      <c r="O6" s="577">
        <f>COUNTIFS('Vessel List A'!$JT$5:$JT$217,"2",'Vessel List A'!$AG$5:$AG$217,"&gt;0")</f>
        <v>0</v>
      </c>
      <c r="P6" s="577">
        <f>COUNTIFS('Vessel List A'!$JT$5:$JT$217,"3",'Vessel List A'!$AG$5:$AG$217,"&gt;0")</f>
        <v>0</v>
      </c>
      <c r="Q6" s="577">
        <f>COUNTIFS('Vessel List A'!$JT$5:$JT$217,"4",'Vessel List A'!$AG$5:$AG$217,"&gt;0")</f>
        <v>0</v>
      </c>
      <c r="R6" s="578">
        <f>COUNTIFS('Vessel List A'!$JT$5:$JT$217,"5",'Vessel List A'!$AG$5:$AG$217,"&gt;0")</f>
        <v>0</v>
      </c>
      <c r="S6" s="577">
        <f t="shared" si="0"/>
        <v>0</v>
      </c>
      <c r="T6" s="711" t="s">
        <v>266</v>
      </c>
      <c r="U6" s="712">
        <v>41317</v>
      </c>
      <c r="V6" s="713" t="s">
        <v>303</v>
      </c>
      <c r="W6" s="477"/>
      <c r="X6" s="478"/>
      <c r="Y6" s="479"/>
      <c r="Z6" s="460"/>
      <c r="AA6" s="480"/>
      <c r="AB6" s="481"/>
      <c r="AC6" s="482"/>
      <c r="AD6" s="483"/>
      <c r="AE6" s="484"/>
      <c r="AF6" s="485"/>
      <c r="AG6" s="486"/>
      <c r="AH6" s="487"/>
      <c r="AI6" s="488"/>
      <c r="AJ6" s="489"/>
      <c r="AK6" s="490"/>
      <c r="AL6" s="489"/>
      <c r="AM6" s="490"/>
      <c r="AN6" s="488"/>
      <c r="AO6" s="491"/>
      <c r="AP6" s="492"/>
      <c r="AQ6" s="493"/>
      <c r="AR6" s="494"/>
      <c r="AS6" s="488"/>
    </row>
    <row r="7" spans="1:45" s="519" customFormat="1" ht="15.75" x14ac:dyDescent="0.2">
      <c r="A7" s="496">
        <v>4</v>
      </c>
      <c r="B7" s="169" t="s">
        <v>141</v>
      </c>
      <c r="C7" s="706"/>
      <c r="D7" s="518" t="s">
        <v>59</v>
      </c>
      <c r="E7" s="499" t="s">
        <v>90</v>
      </c>
      <c r="F7" s="500" t="s">
        <v>197</v>
      </c>
      <c r="G7" s="501" t="s">
        <v>61</v>
      </c>
      <c r="H7" s="500" t="s">
        <v>311</v>
      </c>
      <c r="I7" s="501" t="s">
        <v>86</v>
      </c>
      <c r="J7" s="500" t="s">
        <v>245</v>
      </c>
      <c r="K7" s="500" t="s">
        <v>86</v>
      </c>
      <c r="L7" s="572">
        <f>COUNTIFS('Vessel List A'!$JT$5:$JT$217,"11",'Vessel List A'!$AT$5:$AT$217,"&gt;0")</f>
        <v>0</v>
      </c>
      <c r="M7" s="573">
        <f>COUNTIFS('Vessel List A'!$JT$5:$JT$217,"12",'Vessel List A'!$AT$5:$AT$217,"&gt;0")</f>
        <v>0</v>
      </c>
      <c r="N7" s="574">
        <f>COUNTIFS('Vessel List A'!$JT$5:$JT$217,"1",'Vessel List A'!$AT$5:$AT$217,"&gt;0")</f>
        <v>0</v>
      </c>
      <c r="O7" s="573">
        <f>COUNTIFS('Vessel List A'!$JT$5:$JT$217,"2",'Vessel List A'!$AT$5:$AT$217,"&gt;0")</f>
        <v>0</v>
      </c>
      <c r="P7" s="574">
        <f>COUNTIFS('Vessel List A'!$JT$5:$JT$217,"3",'Vessel List A'!$AT$5:$AT$217,"&gt;0")</f>
        <v>0</v>
      </c>
      <c r="Q7" s="573">
        <f>COUNTIFS('Vessel List A'!$JT$5:$JT$217,"4",'Vessel List A'!$AT$5:$AT$217,"&gt;0")</f>
        <v>0</v>
      </c>
      <c r="R7" s="575">
        <f>COUNTIFS('Vessel List A'!$JT$5:$JT$217,"5",'Vessel List A'!$AT$5:$AT$217,"&gt;0")</f>
        <v>0</v>
      </c>
      <c r="S7" s="573">
        <f t="shared" si="0"/>
        <v>0</v>
      </c>
      <c r="T7" s="714"/>
      <c r="U7" s="715"/>
      <c r="V7" s="716"/>
      <c r="W7" s="504"/>
      <c r="X7" s="505"/>
      <c r="Y7" s="506"/>
      <c r="Z7" s="460"/>
      <c r="AA7" s="507"/>
      <c r="AB7" s="508"/>
      <c r="AC7" s="509"/>
      <c r="AD7" s="510"/>
      <c r="AE7" s="511"/>
      <c r="AF7" s="512"/>
      <c r="AG7" s="513"/>
      <c r="AH7" s="514"/>
      <c r="AI7" s="488"/>
      <c r="AJ7" s="515"/>
      <c r="AK7" s="516"/>
      <c r="AL7" s="515"/>
      <c r="AM7" s="516"/>
      <c r="AN7" s="488"/>
      <c r="AO7" s="507"/>
      <c r="AP7" s="508"/>
      <c r="AQ7" s="509"/>
      <c r="AR7" s="510"/>
      <c r="AS7" s="488"/>
    </row>
    <row r="8" spans="1:45" s="519" customFormat="1" ht="15.75" x14ac:dyDescent="0.2">
      <c r="A8" s="469">
        <v>5</v>
      </c>
      <c r="B8" s="168" t="s">
        <v>10</v>
      </c>
      <c r="C8" s="705"/>
      <c r="D8" s="517" t="s">
        <v>86</v>
      </c>
      <c r="E8" s="520" t="s">
        <v>247</v>
      </c>
      <c r="F8" s="521" t="s">
        <v>210</v>
      </c>
      <c r="G8" s="522" t="s">
        <v>62</v>
      </c>
      <c r="H8" s="521" t="s">
        <v>312</v>
      </c>
      <c r="I8" s="522" t="s">
        <v>4</v>
      </c>
      <c r="J8" s="521" t="s">
        <v>248</v>
      </c>
      <c r="K8" s="523"/>
      <c r="L8" s="576">
        <f>COUNTIFS('Vessel List A'!$JT$5:$JT$217,"11",'Vessel List A'!$BG$5:$BG$217,"&gt;0")</f>
        <v>0</v>
      </c>
      <c r="M8" s="577">
        <f>COUNTIFS('Vessel List A'!$JT$5:$JT$217,"12",'Vessel List A'!$BG$5:$BG$217,"&gt;0")</f>
        <v>0</v>
      </c>
      <c r="N8" s="577">
        <f>COUNTIFS('Vessel List A'!$JT$5:$JT$217,"1",'Vessel List A'!$BG$5:$BG$217,"&gt;0")</f>
        <v>0</v>
      </c>
      <c r="O8" s="577">
        <f>COUNTIFS('Vessel List A'!$JT$5:$JT$217,"2",'Vessel List A'!$BG$5:$BG$217,"&gt;0")</f>
        <v>0</v>
      </c>
      <c r="P8" s="577">
        <f>COUNTIFS('Vessel List A'!$JT$5:$JT$217,"3",'Vessel List A'!$BG$5:$BG$217,"&gt;0")</f>
        <v>0</v>
      </c>
      <c r="Q8" s="577">
        <f>COUNTIFS('Vessel List A'!$JT$5:$JT$217,"4",'Vessel List A'!$BG$5:$BG$217,"&gt;0")</f>
        <v>0</v>
      </c>
      <c r="R8" s="578">
        <f>COUNTIFS('Vessel List A'!$JT$5:$JT$217,"5",'Vessel List A'!$BG$5:$BG$217,"&gt;0")</f>
        <v>0</v>
      </c>
      <c r="S8" s="577">
        <f t="shared" si="0"/>
        <v>0</v>
      </c>
      <c r="T8" s="711"/>
      <c r="U8" s="712"/>
      <c r="V8" s="713"/>
      <c r="W8" s="477"/>
      <c r="X8" s="478"/>
      <c r="Y8" s="479"/>
      <c r="Z8" s="460"/>
      <c r="AA8" s="480"/>
      <c r="AB8" s="481"/>
      <c r="AC8" s="482"/>
      <c r="AD8" s="481"/>
      <c r="AE8" s="484"/>
      <c r="AF8" s="485"/>
      <c r="AG8" s="486"/>
      <c r="AH8" s="487"/>
      <c r="AI8" s="488"/>
      <c r="AJ8" s="489"/>
      <c r="AK8" s="490"/>
      <c r="AL8" s="489"/>
      <c r="AM8" s="490"/>
      <c r="AN8" s="488"/>
      <c r="AO8" s="491"/>
      <c r="AP8" s="492"/>
      <c r="AQ8" s="493"/>
      <c r="AR8" s="494"/>
      <c r="AS8" s="488"/>
    </row>
    <row r="9" spans="1:45" s="519" customFormat="1" ht="15.75" x14ac:dyDescent="0.2">
      <c r="A9" s="496">
        <v>6</v>
      </c>
      <c r="B9" s="169" t="s">
        <v>2</v>
      </c>
      <c r="C9" s="706"/>
      <c r="D9" s="518" t="s">
        <v>86</v>
      </c>
      <c r="E9" s="499" t="s">
        <v>244</v>
      </c>
      <c r="F9" s="500" t="s">
        <v>198</v>
      </c>
      <c r="G9" s="501" t="s">
        <v>3</v>
      </c>
      <c r="H9" s="500" t="s">
        <v>313</v>
      </c>
      <c r="I9" s="501" t="s">
        <v>86</v>
      </c>
      <c r="J9" s="500" t="s">
        <v>245</v>
      </c>
      <c r="K9" s="500" t="s">
        <v>86</v>
      </c>
      <c r="L9" s="572">
        <f>COUNTIFS('Vessel List A'!$JT$5:$JT$217,"11",'Vessel List A'!$BT$5:$BT$217,"&gt;0")</f>
        <v>0</v>
      </c>
      <c r="M9" s="573">
        <f>COUNTIFS('Vessel List A'!$JT$5:$JT$217,"12",'Vessel List A'!$BT$5:$BT$217,"&gt;0")</f>
        <v>0</v>
      </c>
      <c r="N9" s="574">
        <f>COUNTIFS('Vessel List A'!$JT$5:$JT$217,"1",'Vessel List A'!$BT$5:$BT$217,"&gt;0")</f>
        <v>0</v>
      </c>
      <c r="O9" s="573">
        <f>COUNTIFS('Vessel List A'!$JT$5:$JT$217,"2",'Vessel List A'!$BT$5:$BT$217,"&gt;0")</f>
        <v>0</v>
      </c>
      <c r="P9" s="574">
        <f>COUNTIFS('Vessel List A'!$JT$5:$JT$217,"3",'Vessel List A'!$BT$5:$BT$217,"&gt;0")</f>
        <v>0</v>
      </c>
      <c r="Q9" s="573">
        <f>COUNTIFS('Vessel List A'!$JT$5:$JT$217,"4",'Vessel List A'!$BT$5:$BT$217,"&gt;0")</f>
        <v>0</v>
      </c>
      <c r="R9" s="575">
        <f>COUNTIFS('Vessel List A'!$JT$5:$JT$217,"5",'Vessel List A'!$BT$5:$BT$217,"&gt;0")</f>
        <v>0</v>
      </c>
      <c r="S9" s="573">
        <f t="shared" si="0"/>
        <v>0</v>
      </c>
      <c r="T9" s="714"/>
      <c r="U9" s="715"/>
      <c r="V9" s="716"/>
      <c r="W9" s="504"/>
      <c r="X9" s="505"/>
      <c r="Y9" s="506"/>
      <c r="Z9" s="460"/>
      <c r="AA9" s="507"/>
      <c r="AB9" s="508"/>
      <c r="AC9" s="509"/>
      <c r="AD9" s="510"/>
      <c r="AE9" s="511"/>
      <c r="AF9" s="512"/>
      <c r="AG9" s="513"/>
      <c r="AH9" s="514"/>
      <c r="AI9" s="488"/>
      <c r="AJ9" s="515"/>
      <c r="AK9" s="516"/>
      <c r="AL9" s="515"/>
      <c r="AM9" s="516"/>
      <c r="AN9" s="488"/>
      <c r="AO9" s="507"/>
      <c r="AP9" s="508"/>
      <c r="AQ9" s="509"/>
      <c r="AR9" s="510"/>
      <c r="AS9" s="488"/>
    </row>
    <row r="10" spans="1:45" s="495" customFormat="1" ht="15.75" x14ac:dyDescent="0.2">
      <c r="A10" s="469">
        <v>7</v>
      </c>
      <c r="B10" s="168" t="s">
        <v>14</v>
      </c>
      <c r="C10" s="705"/>
      <c r="D10" s="471" t="s">
        <v>199</v>
      </c>
      <c r="E10" s="472" t="s">
        <v>60</v>
      </c>
      <c r="F10" s="473" t="s">
        <v>200</v>
      </c>
      <c r="G10" s="474" t="s">
        <v>201</v>
      </c>
      <c r="H10" s="473" t="s">
        <v>314</v>
      </c>
      <c r="I10" s="474" t="s">
        <v>86</v>
      </c>
      <c r="J10" s="473" t="s">
        <v>308</v>
      </c>
      <c r="K10" s="475" t="s">
        <v>236</v>
      </c>
      <c r="L10" s="576">
        <f>COUNTIFS('Vessel List A'!$JT$5:$JT$217,"11",'Vessel List A'!$CG$5:$CG$217,"&gt;0")</f>
        <v>0</v>
      </c>
      <c r="M10" s="577">
        <f>COUNTIFS('Vessel List A'!$JT$5:$JT$217,"12",'Vessel List A'!$CG$5:$CG$217,"&gt;0")</f>
        <v>0</v>
      </c>
      <c r="N10" s="577">
        <f>COUNTIFS('Vessel List A'!$JT$5:$JT$217,"1",'Vessel List A'!$CG$5:$CG$217,"&gt;0")</f>
        <v>0</v>
      </c>
      <c r="O10" s="577">
        <f>COUNTIFS('Vessel List A'!$JT$5:$JT$217,"2",'Vessel List A'!$CG$5:$CG$217,"&gt;0")</f>
        <v>0</v>
      </c>
      <c r="P10" s="577">
        <f>COUNTIFS('Vessel List A'!$JT$5:$JT$217,"3",'Vessel List A'!$CG$5:$CG$217,"&gt;0")</f>
        <v>0</v>
      </c>
      <c r="Q10" s="577">
        <f>COUNTIFS('Vessel List A'!$JT$5:$JT$217,"4",'Vessel List A'!$CG$5:$CG$217,"&gt;0")</f>
        <v>0</v>
      </c>
      <c r="R10" s="578">
        <f>COUNTIFS('Vessel List A'!$JT$5:$JT$217,"5",'Vessel List A'!$CG$5:$CG$217,"&gt;0")</f>
        <v>0</v>
      </c>
      <c r="S10" s="577">
        <f t="shared" si="0"/>
        <v>0</v>
      </c>
      <c r="T10" s="711" t="s">
        <v>270</v>
      </c>
      <c r="U10" s="712">
        <v>41386</v>
      </c>
      <c r="V10" s="713" t="s">
        <v>309</v>
      </c>
      <c r="W10" s="477"/>
      <c r="X10" s="478"/>
      <c r="Y10" s="479"/>
      <c r="Z10" s="460"/>
      <c r="AA10" s="480"/>
      <c r="AB10" s="481"/>
      <c r="AC10" s="482"/>
      <c r="AD10" s="483"/>
      <c r="AE10" s="484"/>
      <c r="AF10" s="485"/>
      <c r="AG10" s="486"/>
      <c r="AH10" s="487"/>
      <c r="AI10" s="488"/>
      <c r="AJ10" s="489"/>
      <c r="AK10" s="490"/>
      <c r="AL10" s="489"/>
      <c r="AM10" s="490"/>
      <c r="AN10" s="488"/>
      <c r="AO10" s="491"/>
      <c r="AP10" s="492"/>
      <c r="AQ10" s="493"/>
      <c r="AR10" s="494"/>
      <c r="AS10" s="488"/>
    </row>
    <row r="11" spans="1:45" s="495" customFormat="1" ht="15.75" x14ac:dyDescent="0.2">
      <c r="A11" s="496">
        <v>8</v>
      </c>
      <c r="B11" s="169" t="s">
        <v>202</v>
      </c>
      <c r="C11" s="706"/>
      <c r="D11" s="498" t="s">
        <v>45</v>
      </c>
      <c r="E11" s="499" t="s">
        <v>274</v>
      </c>
      <c r="F11" s="500" t="s">
        <v>203</v>
      </c>
      <c r="G11" s="501" t="s">
        <v>95</v>
      </c>
      <c r="H11" s="500" t="s">
        <v>315</v>
      </c>
      <c r="I11" s="501" t="s">
        <v>86</v>
      </c>
      <c r="J11" s="500" t="s">
        <v>275</v>
      </c>
      <c r="K11" s="502"/>
      <c r="L11" s="572">
        <f>COUNTIFS('Vessel List A'!$JT$5:$JT$217,"11",'Vessel List A'!$CT$5:$CT$217,"&gt;0")</f>
        <v>0</v>
      </c>
      <c r="M11" s="573">
        <f>COUNTIFS('Vessel List A'!$JT$5:$JT$217,"12",'Vessel List A'!$CT$5:$CT$217,"&gt;0")</f>
        <v>0</v>
      </c>
      <c r="N11" s="574">
        <f>COUNTIFS('Vessel List A'!$JT$5:$JT$217,"1",'Vessel List A'!$CT$5:$CT$217,"&gt;0")</f>
        <v>0</v>
      </c>
      <c r="O11" s="573">
        <f>COUNTIFS('Vessel List A'!$JT$5:$JT$217,"2",'Vessel List A'!$CT$5:$CT$217,"&gt;0")</f>
        <v>0</v>
      </c>
      <c r="P11" s="574">
        <f>COUNTIFS('Vessel List A'!$JT$5:$JT$217,"3",'Vessel List A'!$CT$5:$CT$217,"&gt;0")</f>
        <v>0</v>
      </c>
      <c r="Q11" s="573">
        <f>COUNTIFS('Vessel List A'!$JT$5:$JT$217,"4",'Vessel List A'!$CT$5:$CT$217,"&gt;0")</f>
        <v>0</v>
      </c>
      <c r="R11" s="575">
        <f>COUNTIFS('Vessel List A'!$JT$5:$JT$217,"5",'Vessel List A'!$CT$5:$CT$217,"&gt;0")</f>
        <v>0</v>
      </c>
      <c r="S11" s="573">
        <f t="shared" si="0"/>
        <v>0</v>
      </c>
      <c r="T11" s="714"/>
      <c r="U11" s="715"/>
      <c r="V11" s="716"/>
      <c r="W11" s="504"/>
      <c r="X11" s="505"/>
      <c r="Y11" s="506"/>
      <c r="Z11" s="460"/>
      <c r="AA11" s="507"/>
      <c r="AB11" s="508"/>
      <c r="AC11" s="509"/>
      <c r="AD11" s="510"/>
      <c r="AE11" s="511"/>
      <c r="AF11" s="512"/>
      <c r="AG11" s="513"/>
      <c r="AH11" s="514"/>
      <c r="AI11" s="488"/>
      <c r="AJ11" s="515"/>
      <c r="AK11" s="516"/>
      <c r="AL11" s="515"/>
      <c r="AM11" s="516"/>
      <c r="AN11" s="488"/>
      <c r="AO11" s="507"/>
      <c r="AP11" s="508"/>
      <c r="AQ11" s="509"/>
      <c r="AR11" s="510"/>
      <c r="AS11" s="488"/>
    </row>
    <row r="12" spans="1:45" s="495" customFormat="1" ht="15.75" x14ac:dyDescent="0.2">
      <c r="A12" s="469">
        <v>9</v>
      </c>
      <c r="B12" s="168" t="s">
        <v>205</v>
      </c>
      <c r="C12" s="705"/>
      <c r="D12" s="517" t="s">
        <v>235</v>
      </c>
      <c r="E12" s="520" t="s">
        <v>206</v>
      </c>
      <c r="F12" s="521" t="s">
        <v>207</v>
      </c>
      <c r="G12" s="522" t="s">
        <v>169</v>
      </c>
      <c r="H12" s="473" t="s">
        <v>316</v>
      </c>
      <c r="I12" s="522" t="s">
        <v>4</v>
      </c>
      <c r="J12" s="521"/>
      <c r="K12" s="523"/>
      <c r="L12" s="576">
        <f>COUNTIFS('Vessel List A'!$JT$5:$JT$217,"11",'Vessel List A'!$DG$5:$DG$217,"&gt;0")</f>
        <v>0</v>
      </c>
      <c r="M12" s="577">
        <f>COUNTIFS('Vessel List A'!$JT$5:$JT$217,"12",'Vessel List A'!$DG$5:$DG$217,"&gt;0")</f>
        <v>0</v>
      </c>
      <c r="N12" s="577">
        <f>COUNTIFS('Vessel List A'!$JT$5:$JT$217,"1",'Vessel List A'!$DG$5:$DG$217,"&gt;0")</f>
        <v>0</v>
      </c>
      <c r="O12" s="577">
        <f>COUNTIFS('Vessel List A'!$JT$5:$JT$217,"2",'Vessel List A'!$DG$5:$DG$217,"&gt;0")</f>
        <v>0</v>
      </c>
      <c r="P12" s="577">
        <f>COUNTIFS('Vessel List A'!$JT$5:$JT$217,"3",'Vessel List A'!$DG$5:$DG$217,"&gt;0")</f>
        <v>0</v>
      </c>
      <c r="Q12" s="577">
        <f>COUNTIFS('Vessel List A'!$JT$5:$JT$217,"4",'Vessel List A'!$DG$5:$DG$217,"&gt;0")</f>
        <v>0</v>
      </c>
      <c r="R12" s="578">
        <f>COUNTIFS('Vessel List A'!$JT$5:$JT$217,"5",'Vessel List A'!$DG$5:$DG$217,"&gt;0")</f>
        <v>0</v>
      </c>
      <c r="S12" s="577">
        <f t="shared" si="0"/>
        <v>0</v>
      </c>
      <c r="T12" s="711"/>
      <c r="U12" s="712"/>
      <c r="V12" s="713"/>
      <c r="W12" s="477"/>
      <c r="X12" s="478"/>
      <c r="Y12" s="479"/>
      <c r="Z12" s="460"/>
      <c r="AA12" s="480"/>
      <c r="AB12" s="481"/>
      <c r="AC12" s="482"/>
      <c r="AD12" s="483"/>
      <c r="AE12" s="484"/>
      <c r="AF12" s="485"/>
      <c r="AG12" s="486"/>
      <c r="AH12" s="487"/>
      <c r="AI12" s="488"/>
      <c r="AJ12" s="489"/>
      <c r="AK12" s="490"/>
      <c r="AL12" s="489"/>
      <c r="AM12" s="490"/>
      <c r="AN12" s="488"/>
      <c r="AO12" s="491"/>
      <c r="AP12" s="492"/>
      <c r="AQ12" s="493"/>
      <c r="AR12" s="494"/>
      <c r="AS12" s="488"/>
    </row>
    <row r="13" spans="1:45" s="519" customFormat="1" ht="15.75" x14ac:dyDescent="0.2">
      <c r="A13" s="496">
        <v>10</v>
      </c>
      <c r="B13" s="169" t="s">
        <v>5</v>
      </c>
      <c r="C13" s="706"/>
      <c r="D13" s="518" t="s">
        <v>86</v>
      </c>
      <c r="E13" s="499" t="s">
        <v>244</v>
      </c>
      <c r="F13" s="500" t="s">
        <v>208</v>
      </c>
      <c r="G13" s="501" t="s">
        <v>6</v>
      </c>
      <c r="H13" s="500" t="s">
        <v>317</v>
      </c>
      <c r="I13" s="501" t="s">
        <v>86</v>
      </c>
      <c r="J13" s="500" t="s">
        <v>245</v>
      </c>
      <c r="K13" s="500" t="s">
        <v>86</v>
      </c>
      <c r="L13" s="572">
        <f>COUNTIFS('Vessel List A'!$JT$5:$JT$217,"11",'Vessel List A'!$DT$5:$DT$217,"&gt;0")</f>
        <v>0</v>
      </c>
      <c r="M13" s="573">
        <f>COUNTIFS('Vessel List A'!$JT$5:$JT$217,"12",'Vessel List A'!$DT$5:$DT$217,"&gt;0")</f>
        <v>0</v>
      </c>
      <c r="N13" s="574">
        <f>COUNTIFS('Vessel List A'!$JT$5:$JT$217,"1",'Vessel List A'!$DT$5:$DT$217,"&gt;0")</f>
        <v>0</v>
      </c>
      <c r="O13" s="573">
        <f>COUNTIFS('Vessel List A'!$JT$5:$JT$217,"2",'Vessel List A'!$DT$5:$DT$217,"&gt;0")</f>
        <v>0</v>
      </c>
      <c r="P13" s="574">
        <f>COUNTIFS('Vessel List A'!$JT$5:$JT$217,"3",'Vessel List A'!$DT$5:$DT$217,"&gt;0")</f>
        <v>0</v>
      </c>
      <c r="Q13" s="573">
        <f>COUNTIFS('Vessel List A'!$JT$5:$JT$217,"4",'Vessel List A'!$DT$5:$DT$217,"&gt;0")</f>
        <v>0</v>
      </c>
      <c r="R13" s="575">
        <f>COUNTIFS('Vessel List A'!$JT$5:$JT$217,"5",'Vessel List A'!$DT$5:$DT$217,"&gt;0")</f>
        <v>0</v>
      </c>
      <c r="S13" s="573">
        <f t="shared" si="0"/>
        <v>0</v>
      </c>
      <c r="T13" s="714" t="s">
        <v>348</v>
      </c>
      <c r="U13" s="715">
        <v>44526</v>
      </c>
      <c r="V13" s="716" t="s">
        <v>349</v>
      </c>
      <c r="W13" s="504"/>
      <c r="X13" s="505"/>
      <c r="Y13" s="506"/>
      <c r="Z13" s="460"/>
      <c r="AA13" s="507"/>
      <c r="AB13" s="508"/>
      <c r="AC13" s="509"/>
      <c r="AD13" s="510"/>
      <c r="AE13" s="511"/>
      <c r="AF13" s="512"/>
      <c r="AG13" s="513"/>
      <c r="AH13" s="514"/>
      <c r="AI13" s="488"/>
      <c r="AJ13" s="515"/>
      <c r="AK13" s="516"/>
      <c r="AL13" s="515"/>
      <c r="AM13" s="516"/>
      <c r="AN13" s="488"/>
      <c r="AO13" s="507"/>
      <c r="AP13" s="508"/>
      <c r="AQ13" s="509"/>
      <c r="AR13" s="510"/>
      <c r="AS13" s="488"/>
    </row>
    <row r="14" spans="1:45" s="519" customFormat="1" ht="15.75" x14ac:dyDescent="0.2">
      <c r="A14" s="469">
        <v>11</v>
      </c>
      <c r="B14" s="168" t="s">
        <v>72</v>
      </c>
      <c r="C14" s="705" t="s">
        <v>336</v>
      </c>
      <c r="D14" s="471" t="s">
        <v>86</v>
      </c>
      <c r="E14" s="472" t="s">
        <v>244</v>
      </c>
      <c r="F14" s="473" t="s">
        <v>209</v>
      </c>
      <c r="G14" s="474" t="s">
        <v>7</v>
      </c>
      <c r="H14" s="473" t="s">
        <v>318</v>
      </c>
      <c r="I14" s="474" t="s">
        <v>86</v>
      </c>
      <c r="J14" s="473" t="s">
        <v>246</v>
      </c>
      <c r="K14" s="475" t="s">
        <v>86</v>
      </c>
      <c r="L14" s="576">
        <f>COUNTIFS('Vessel List A'!$JT$5:$JT$217,"11",'Vessel List A'!$EG$5:$EG$217,"&gt;0")</f>
        <v>0</v>
      </c>
      <c r="M14" s="577">
        <f>COUNTIFS('Vessel List A'!$JT$5:$JT$217,"12",'Vessel List A'!$EG$5:$EG$217,"&gt;0")</f>
        <v>0</v>
      </c>
      <c r="N14" s="577">
        <f>COUNTIFS('Vessel List A'!$JT$5:$JT$217,"1",'Vessel List A'!$EG$5:$EG$217,"&gt;0")</f>
        <v>0</v>
      </c>
      <c r="O14" s="577">
        <f>COUNTIFS('Vessel List A'!$JT$5:$JT$217,"2",'Vessel List A'!$EG$5:$EG$217,"&gt;0")</f>
        <v>0</v>
      </c>
      <c r="P14" s="577">
        <f>COUNTIFS('Vessel List A'!$JT$5:$JT$217,"3",'Vessel List A'!$EG$5:$EG$217,"&gt;0")</f>
        <v>0</v>
      </c>
      <c r="Q14" s="577">
        <f>COUNTIFS('Vessel List A'!$JT$5:$JT$217,"4",'Vessel List A'!$EG$5:$EG$217,"&gt;0")</f>
        <v>0</v>
      </c>
      <c r="R14" s="578">
        <f>COUNTIFS('Vessel List A'!$JT$5:$JT$217,"5",'Vessel List A'!$EG$5:$EG$217,"&gt;0")</f>
        <v>0</v>
      </c>
      <c r="S14" s="577">
        <f t="shared" si="0"/>
        <v>0</v>
      </c>
      <c r="T14" s="711" t="s">
        <v>353</v>
      </c>
      <c r="U14" s="712">
        <v>45245</v>
      </c>
      <c r="V14" s="713" t="s">
        <v>352</v>
      </c>
      <c r="W14" s="477"/>
      <c r="X14" s="478"/>
      <c r="Y14" s="479"/>
      <c r="Z14" s="460"/>
      <c r="AA14" s="480"/>
      <c r="AB14" s="481"/>
      <c r="AC14" s="482"/>
      <c r="AD14" s="483"/>
      <c r="AE14" s="484"/>
      <c r="AF14" s="485"/>
      <c r="AG14" s="486"/>
      <c r="AH14" s="487"/>
      <c r="AI14" s="488"/>
      <c r="AJ14" s="489"/>
      <c r="AK14" s="490"/>
      <c r="AL14" s="489"/>
      <c r="AM14" s="490"/>
      <c r="AN14" s="488"/>
      <c r="AO14" s="491"/>
      <c r="AP14" s="492"/>
      <c r="AQ14" s="493"/>
      <c r="AR14" s="494"/>
      <c r="AS14" s="488"/>
    </row>
    <row r="15" spans="1:45" s="519" customFormat="1" ht="15.75" x14ac:dyDescent="0.2">
      <c r="A15" s="496">
        <v>12</v>
      </c>
      <c r="B15" s="169" t="s">
        <v>12</v>
      </c>
      <c r="C15" s="706"/>
      <c r="D15" s="518" t="s">
        <v>168</v>
      </c>
      <c r="E15" s="499" t="s">
        <v>307</v>
      </c>
      <c r="F15" s="500" t="s">
        <v>211</v>
      </c>
      <c r="G15" s="501" t="s">
        <v>13</v>
      </c>
      <c r="H15" s="500" t="s">
        <v>319</v>
      </c>
      <c r="I15" s="501" t="s">
        <v>86</v>
      </c>
      <c r="J15" s="521"/>
      <c r="K15" s="500" t="s">
        <v>236</v>
      </c>
      <c r="L15" s="572">
        <f>COUNTIFS('Vessel List A'!$JT$5:$JT$217,"11",'Vessel List A'!$ET$5:$ET$217,"&gt;0")</f>
        <v>0</v>
      </c>
      <c r="M15" s="573">
        <f>COUNTIFS('Vessel List A'!$JT$5:$JT$217,"12",'Vessel List A'!$ET$5:$ET$217,"&gt;0")</f>
        <v>0</v>
      </c>
      <c r="N15" s="574">
        <f>COUNTIFS('Vessel List A'!$JT$5:$JT$217,"1",'Vessel List A'!$ET$5:$ET$217,"&gt;0")</f>
        <v>0</v>
      </c>
      <c r="O15" s="573">
        <f>COUNTIFS('Vessel List A'!$JT$5:$JT$217,"2",'Vessel List A'!$ET$5:$ET$217,"&gt;0")</f>
        <v>0</v>
      </c>
      <c r="P15" s="574">
        <f>COUNTIFS('Vessel List A'!$JT$5:$JT$217,"3",'Vessel List A'!$ET$5:$ET$217,"&gt;0")</f>
        <v>0</v>
      </c>
      <c r="Q15" s="573">
        <f>COUNTIFS('Vessel List A'!$JT$5:$JT$217,"4",'Vessel List A'!$ET$5:$ET$217,"&gt;0")</f>
        <v>0</v>
      </c>
      <c r="R15" s="575">
        <f>COUNTIFS('Vessel List A'!$JT$5:$JT$217,"5",'Vessel List A'!$ET$5:$ET$217,"&gt;0")</f>
        <v>0</v>
      </c>
      <c r="S15" s="573">
        <f t="shared" si="0"/>
        <v>0</v>
      </c>
      <c r="T15" s="714"/>
      <c r="U15" s="715"/>
      <c r="V15" s="716"/>
      <c r="W15" s="504"/>
      <c r="X15" s="505"/>
      <c r="Y15" s="506"/>
      <c r="Z15" s="460"/>
      <c r="AA15" s="507"/>
      <c r="AB15" s="508"/>
      <c r="AC15" s="509"/>
      <c r="AD15" s="510"/>
      <c r="AE15" s="511"/>
      <c r="AF15" s="512"/>
      <c r="AG15" s="513"/>
      <c r="AH15" s="514"/>
      <c r="AI15" s="488"/>
      <c r="AJ15" s="515"/>
      <c r="AK15" s="516"/>
      <c r="AL15" s="515"/>
      <c r="AM15" s="516"/>
      <c r="AN15" s="488"/>
      <c r="AO15" s="507"/>
      <c r="AP15" s="508"/>
      <c r="AQ15" s="509"/>
      <c r="AR15" s="510"/>
      <c r="AS15" s="488"/>
    </row>
    <row r="16" spans="1:45" s="495" customFormat="1" ht="15.75" x14ac:dyDescent="0.2">
      <c r="A16" s="469">
        <v>13</v>
      </c>
      <c r="B16" s="168" t="s">
        <v>143</v>
      </c>
      <c r="C16" s="705"/>
      <c r="D16" s="471" t="s">
        <v>276</v>
      </c>
      <c r="E16" s="472" t="s">
        <v>87</v>
      </c>
      <c r="F16" s="473" t="s">
        <v>212</v>
      </c>
      <c r="G16" s="474" t="s">
        <v>166</v>
      </c>
      <c r="H16" s="473" t="s">
        <v>320</v>
      </c>
      <c r="I16" s="474" t="s">
        <v>86</v>
      </c>
      <c r="J16" s="473" t="s">
        <v>249</v>
      </c>
      <c r="K16" s="475" t="s">
        <v>236</v>
      </c>
      <c r="L16" s="576">
        <f>COUNTIFS('Vessel List A'!$JT$5:$JT$217,"11",'Vessel List A'!$FG$5:$FG$217,"&gt;0")</f>
        <v>0</v>
      </c>
      <c r="M16" s="577">
        <f>COUNTIFS('Vessel List A'!$JT$5:$JT$217,"12",'Vessel List A'!$FG$5:$FG$217,"&gt;0")</f>
        <v>0</v>
      </c>
      <c r="N16" s="577">
        <f>COUNTIFS('Vessel List A'!$JT$5:$JT$217,"1",'Vessel List A'!$FG$5:$FG$217,"&gt;0")</f>
        <v>0</v>
      </c>
      <c r="O16" s="577">
        <f>COUNTIFS('Vessel List A'!$JT$5:$JT$217,"2",'Vessel List A'!$FG$5:$FG$217,"&gt;0")</f>
        <v>0</v>
      </c>
      <c r="P16" s="577">
        <f>COUNTIFS('Vessel List A'!$JT$5:$JT$217,"3",'Vessel List A'!$FG$5:$FG$217,"&gt;0")</f>
        <v>0</v>
      </c>
      <c r="Q16" s="577">
        <f>COUNTIFS('Vessel List A'!$JT$5:$JT$217,"4",'Vessel List A'!$FG$5:$FG$217,"&gt;0")</f>
        <v>0</v>
      </c>
      <c r="R16" s="578">
        <f>COUNTIFS('Vessel List A'!$JT$5:$JT$217,"5",'Vessel List A'!$FG$5:$FG$217,"&gt;0")</f>
        <v>0</v>
      </c>
      <c r="S16" s="577">
        <f t="shared" si="0"/>
        <v>0</v>
      </c>
      <c r="T16" s="711"/>
      <c r="U16" s="712"/>
      <c r="V16" s="713"/>
      <c r="W16" s="477"/>
      <c r="X16" s="478"/>
      <c r="Y16" s="479"/>
      <c r="Z16" s="460"/>
      <c r="AA16" s="480"/>
      <c r="AB16" s="481"/>
      <c r="AC16" s="482"/>
      <c r="AD16" s="483"/>
      <c r="AE16" s="484"/>
      <c r="AF16" s="485"/>
      <c r="AG16" s="486"/>
      <c r="AH16" s="487"/>
      <c r="AI16" s="488"/>
      <c r="AJ16" s="489"/>
      <c r="AK16" s="490"/>
      <c r="AL16" s="489"/>
      <c r="AM16" s="490"/>
      <c r="AN16" s="488"/>
      <c r="AO16" s="491"/>
      <c r="AP16" s="492"/>
      <c r="AQ16" s="493"/>
      <c r="AR16" s="494"/>
      <c r="AS16" s="488"/>
    </row>
    <row r="17" spans="1:45" s="495" customFormat="1" ht="15.75" x14ac:dyDescent="0.2">
      <c r="A17" s="496">
        <v>14</v>
      </c>
      <c r="B17" s="169" t="s">
        <v>184</v>
      </c>
      <c r="C17" s="706"/>
      <c r="D17" s="517" t="s">
        <v>267</v>
      </c>
      <c r="E17" s="520" t="s">
        <v>250</v>
      </c>
      <c r="F17" s="521" t="s">
        <v>216</v>
      </c>
      <c r="G17" s="522" t="s">
        <v>185</v>
      </c>
      <c r="H17" s="500" t="s">
        <v>321</v>
      </c>
      <c r="I17" s="522" t="s">
        <v>86</v>
      </c>
      <c r="J17" s="521" t="s">
        <v>217</v>
      </c>
      <c r="K17" s="523"/>
      <c r="L17" s="572">
        <f>COUNTIFS('Vessel List A'!$JT$5:$JT$217,"11",'Vessel List A'!$FT$5:$FT$217,"&gt;0")</f>
        <v>0</v>
      </c>
      <c r="M17" s="573">
        <f>COUNTIFS('Vessel List A'!$JT$5:$JT$217,"12",'Vessel List A'!$FT$5:$FT$217,"&gt;0")</f>
        <v>0</v>
      </c>
      <c r="N17" s="574">
        <f>COUNTIFS('Vessel List A'!$JT$5:$JT$217,"1",'Vessel List A'!$FT$5:$FT$217,"&gt;0")</f>
        <v>0</v>
      </c>
      <c r="O17" s="573">
        <f>COUNTIFS('Vessel List A'!$JT$5:$JT$217,"2",'Vessel List A'!$FT$5:$FT$217,"&gt;0")</f>
        <v>0</v>
      </c>
      <c r="P17" s="574">
        <f>COUNTIFS('Vessel List A'!$JT$5:$JT$217,"3",'Vessel List A'!$FT$5:$FT$217,"&gt;0")</f>
        <v>0</v>
      </c>
      <c r="Q17" s="573">
        <f>COUNTIFS('Vessel List A'!$JT$5:$JT$217,"4",'Vessel List A'!$FT$5:$FT$217,"&gt;0")</f>
        <v>0</v>
      </c>
      <c r="R17" s="575">
        <f>COUNTIFS('Vessel List A'!$JT$5:$JT$217,"5",'Vessel List A'!$FT$5:$FT$217,"&gt;0")</f>
        <v>0</v>
      </c>
      <c r="S17" s="573">
        <f t="shared" si="0"/>
        <v>0</v>
      </c>
      <c r="T17" s="714"/>
      <c r="U17" s="715"/>
      <c r="V17" s="716"/>
      <c r="W17" s="504"/>
      <c r="X17" s="505"/>
      <c r="Y17" s="506"/>
      <c r="Z17" s="460"/>
      <c r="AA17" s="507"/>
      <c r="AB17" s="508"/>
      <c r="AC17" s="509"/>
      <c r="AD17" s="510"/>
      <c r="AE17" s="511"/>
      <c r="AF17" s="512"/>
      <c r="AG17" s="513"/>
      <c r="AH17" s="514"/>
      <c r="AI17" s="488"/>
      <c r="AJ17" s="515"/>
      <c r="AK17" s="516"/>
      <c r="AL17" s="515"/>
      <c r="AM17" s="516"/>
      <c r="AN17" s="488"/>
      <c r="AO17" s="507"/>
      <c r="AP17" s="508"/>
      <c r="AQ17" s="509"/>
      <c r="AR17" s="510"/>
      <c r="AS17" s="488"/>
    </row>
    <row r="18" spans="1:45" s="495" customFormat="1" ht="15.75" x14ac:dyDescent="0.2">
      <c r="A18" s="469">
        <v>15</v>
      </c>
      <c r="B18" s="168" t="s">
        <v>129</v>
      </c>
      <c r="C18" s="705" t="s">
        <v>215</v>
      </c>
      <c r="D18" s="471" t="s">
        <v>306</v>
      </c>
      <c r="E18" s="472" t="s">
        <v>244</v>
      </c>
      <c r="F18" s="473" t="s">
        <v>213</v>
      </c>
      <c r="G18" s="474" t="s">
        <v>214</v>
      </c>
      <c r="H18" s="473" t="s">
        <v>322</v>
      </c>
      <c r="I18" s="474" t="s">
        <v>86</v>
      </c>
      <c r="J18" s="473"/>
      <c r="K18" s="475" t="s">
        <v>86</v>
      </c>
      <c r="L18" s="576">
        <f>COUNTIFS('Vessel List A'!$JT$5:$JT$217,"11",'Vessel List A'!$GG$5:$GG$217,"&gt;0")</f>
        <v>0</v>
      </c>
      <c r="M18" s="577">
        <f>COUNTIFS('Vessel List A'!$JT$5:$JT$217,"12",'Vessel List A'!$GG$5:$GG$217,"&gt;0")</f>
        <v>0</v>
      </c>
      <c r="N18" s="577">
        <f>COUNTIFS('Vessel List A'!$JT$5:$JT$217,"1",'Vessel List A'!$GG$5:$GG$217,"&gt;0")</f>
        <v>0</v>
      </c>
      <c r="O18" s="577">
        <f>COUNTIFS('Vessel List A'!$JT$5:$JT$217,"2",'Vessel List A'!$GG$5:$GG$217,"&gt;0")</f>
        <v>0</v>
      </c>
      <c r="P18" s="577">
        <f>COUNTIFS('Vessel List A'!$JT$5:$JT$217,"3",'Vessel List A'!$GG$5:$GG$217,"&gt;0")</f>
        <v>0</v>
      </c>
      <c r="Q18" s="577">
        <f>COUNTIFS('Vessel List A'!$JT$5:$JT$217,"4",'Vessel List A'!$GG$5:$GG$217,"&gt;0")</f>
        <v>0</v>
      </c>
      <c r="R18" s="578">
        <f>COUNTIFS('Vessel List A'!$JT$5:$JT$217,"5",'Vessel List A'!$GG$5:$GG$217,"&gt;0")</f>
        <v>0</v>
      </c>
      <c r="S18" s="577">
        <f t="shared" si="0"/>
        <v>0</v>
      </c>
      <c r="T18" s="711"/>
      <c r="U18" s="712"/>
      <c r="V18" s="713"/>
      <c r="W18" s="477"/>
      <c r="X18" s="478"/>
      <c r="Y18" s="479"/>
      <c r="Z18" s="460"/>
      <c r="AA18" s="480"/>
      <c r="AB18" s="481"/>
      <c r="AC18" s="482"/>
      <c r="AD18" s="483"/>
      <c r="AE18" s="484"/>
      <c r="AF18" s="485"/>
      <c r="AG18" s="486"/>
      <c r="AH18" s="487"/>
      <c r="AI18" s="488"/>
      <c r="AJ18" s="489"/>
      <c r="AK18" s="490"/>
      <c r="AL18" s="489"/>
      <c r="AM18" s="490"/>
      <c r="AN18" s="488"/>
      <c r="AO18" s="491"/>
      <c r="AP18" s="492"/>
      <c r="AQ18" s="493"/>
      <c r="AR18" s="494"/>
      <c r="AS18" s="488"/>
    </row>
    <row r="19" spans="1:45" s="519" customFormat="1" ht="15.75" x14ac:dyDescent="0.2">
      <c r="A19" s="496">
        <v>16</v>
      </c>
      <c r="B19" s="169" t="s">
        <v>218</v>
      </c>
      <c r="C19" s="706"/>
      <c r="D19" s="518" t="s">
        <v>86</v>
      </c>
      <c r="E19" s="499" t="s">
        <v>251</v>
      </c>
      <c r="F19" s="500" t="s">
        <v>219</v>
      </c>
      <c r="G19" s="501" t="s">
        <v>8</v>
      </c>
      <c r="H19" s="500" t="s">
        <v>323</v>
      </c>
      <c r="I19" s="501" t="s">
        <v>86</v>
      </c>
      <c r="J19" s="500" t="s">
        <v>245</v>
      </c>
      <c r="K19" s="500" t="s">
        <v>86</v>
      </c>
      <c r="L19" s="572">
        <f>COUNTIFS('Vessel List A'!$JT$5:$JT$217,"11",'Vessel List A'!$GT$5:$GT$217,"&gt;0")</f>
        <v>0</v>
      </c>
      <c r="M19" s="573">
        <f>COUNTIFS('Vessel List A'!$JT$5:$JT$217,"12",'Vessel List A'!$GT$5:$GT$217,"&gt;0")</f>
        <v>0</v>
      </c>
      <c r="N19" s="574">
        <f>COUNTIFS('Vessel List A'!$JT$5:$JT$217,"1",'Vessel List A'!$GT$5:$GT$217,"&gt;0")</f>
        <v>0</v>
      </c>
      <c r="O19" s="573">
        <f>COUNTIFS('Vessel List A'!$JT$5:$JT$217,"2",'Vessel List A'!$GT$5:$GT$217,"&gt;0")</f>
        <v>0</v>
      </c>
      <c r="P19" s="574">
        <f>COUNTIFS('Vessel List A'!$JT$5:$JT$217,"3",'Vessel List A'!$GT$5:$GT$217,"&gt;0")</f>
        <v>0</v>
      </c>
      <c r="Q19" s="573">
        <f>COUNTIFS('Vessel List A'!$JT$5:$JT$217,"4",'Vessel List A'!$GT$5:$GT$217,"&gt;0")</f>
        <v>0</v>
      </c>
      <c r="R19" s="575">
        <f>COUNTIFS('Vessel List A'!$JT$5:$JT$217,"5",'Vessel List A'!$GT$5:$GT$217,"&gt;0")</f>
        <v>0</v>
      </c>
      <c r="S19" s="573">
        <f t="shared" si="0"/>
        <v>0</v>
      </c>
      <c r="T19" s="714" t="s">
        <v>268</v>
      </c>
      <c r="U19" s="715">
        <v>41320</v>
      </c>
      <c r="V19" s="716" t="s">
        <v>269</v>
      </c>
      <c r="W19" s="504"/>
      <c r="X19" s="505"/>
      <c r="Y19" s="506"/>
      <c r="Z19" s="460"/>
      <c r="AA19" s="507"/>
      <c r="AB19" s="508"/>
      <c r="AC19" s="509"/>
      <c r="AD19" s="510"/>
      <c r="AE19" s="511"/>
      <c r="AF19" s="512"/>
      <c r="AG19" s="513"/>
      <c r="AH19" s="514"/>
      <c r="AI19" s="488"/>
      <c r="AJ19" s="515"/>
      <c r="AK19" s="516"/>
      <c r="AL19" s="515"/>
      <c r="AM19" s="516"/>
      <c r="AN19" s="488"/>
      <c r="AO19" s="507"/>
      <c r="AP19" s="508"/>
      <c r="AQ19" s="509"/>
      <c r="AR19" s="510"/>
      <c r="AS19" s="488"/>
    </row>
    <row r="20" spans="1:45" s="519" customFormat="1" ht="15.75" x14ac:dyDescent="0.2">
      <c r="A20" s="469">
        <v>17</v>
      </c>
      <c r="B20" s="168" t="s">
        <v>228</v>
      </c>
      <c r="C20" s="705"/>
      <c r="D20" s="471" t="s">
        <v>235</v>
      </c>
      <c r="E20" s="472" t="s">
        <v>252</v>
      </c>
      <c r="F20" s="473" t="s">
        <v>229</v>
      </c>
      <c r="G20" s="474" t="s">
        <v>230</v>
      </c>
      <c r="H20" s="473" t="s">
        <v>324</v>
      </c>
      <c r="I20" s="474" t="s">
        <v>86</v>
      </c>
      <c r="J20" s="473" t="s">
        <v>248</v>
      </c>
      <c r="K20" s="475" t="s">
        <v>236</v>
      </c>
      <c r="L20" s="576">
        <f>COUNTIFS('Vessel List A'!$JT$5:$JT$217,"11",'Vessel List A'!$HG$5:$HG$217,"&gt;0")</f>
        <v>0</v>
      </c>
      <c r="M20" s="577">
        <f>COUNTIFS('Vessel List A'!$JT$5:$JT$217,"12",'Vessel List A'!$HG$5:$HG$217,"&gt;0")</f>
        <v>0</v>
      </c>
      <c r="N20" s="577">
        <f>COUNTIFS('Vessel List A'!$JT$5:$JT$217,"1",'Vessel List A'!$HG$5:$HG$217,"&gt;0")</f>
        <v>0</v>
      </c>
      <c r="O20" s="577">
        <f>COUNTIFS('Vessel List A'!$JT$5:$JT$217,"2",'Vessel List A'!$HG$5:$HG$217,"&gt;0")</f>
        <v>0</v>
      </c>
      <c r="P20" s="577">
        <f>COUNTIFS('Vessel List A'!$JT$5:$JT$217,"3",'Vessel List A'!$HG$5:$HG$217,"&gt;0")</f>
        <v>0</v>
      </c>
      <c r="Q20" s="577">
        <f>COUNTIFS('Vessel List A'!$JT$5:$JT$217,"4",'Vessel List A'!$HG$5:$HG$217,"&gt;0")</f>
        <v>0</v>
      </c>
      <c r="R20" s="578">
        <f>COUNTIFS('Vessel List A'!$JT$5:$JT$217,"5",'Vessel List A'!$HG$5:$HG$217,"&gt;0")</f>
        <v>0</v>
      </c>
      <c r="S20" s="577">
        <f t="shared" si="0"/>
        <v>0</v>
      </c>
      <c r="T20" s="711"/>
      <c r="U20" s="712"/>
      <c r="V20" s="713"/>
      <c r="W20" s="477"/>
      <c r="X20" s="478"/>
      <c r="Y20" s="479"/>
      <c r="Z20" s="460"/>
      <c r="AA20" s="480"/>
      <c r="AB20" s="481"/>
      <c r="AC20" s="482"/>
      <c r="AD20" s="483"/>
      <c r="AE20" s="484"/>
      <c r="AF20" s="485"/>
      <c r="AG20" s="486"/>
      <c r="AH20" s="487"/>
      <c r="AI20" s="488"/>
      <c r="AJ20" s="489"/>
      <c r="AK20" s="490"/>
      <c r="AL20" s="489"/>
      <c r="AM20" s="490"/>
      <c r="AN20" s="488"/>
      <c r="AO20" s="491"/>
      <c r="AP20" s="492"/>
      <c r="AQ20" s="493"/>
      <c r="AR20" s="494"/>
      <c r="AS20" s="488"/>
    </row>
    <row r="21" spans="1:45" s="519" customFormat="1" ht="15.75" x14ac:dyDescent="0.2">
      <c r="A21" s="496">
        <v>18</v>
      </c>
      <c r="B21" s="169" t="s">
        <v>170</v>
      </c>
      <c r="C21" s="706" t="s">
        <v>337</v>
      </c>
      <c r="D21" s="518" t="s">
        <v>264</v>
      </c>
      <c r="E21" s="499" t="s">
        <v>167</v>
      </c>
      <c r="F21" s="500" t="s">
        <v>221</v>
      </c>
      <c r="G21" s="500" t="s">
        <v>263</v>
      </c>
      <c r="H21" s="500" t="s">
        <v>325</v>
      </c>
      <c r="I21" s="501" t="s">
        <v>86</v>
      </c>
      <c r="J21" s="500" t="s">
        <v>283</v>
      </c>
      <c r="K21" s="500" t="s">
        <v>236</v>
      </c>
      <c r="L21" s="572">
        <f>COUNTIFS('Vessel List A'!$JT$5:$JT$217,"11",'Vessel List A'!$HT$5:$HT$217,"&gt;0")</f>
        <v>0</v>
      </c>
      <c r="M21" s="573">
        <f>COUNTIFS('Vessel List A'!$JT$5:$JT$217,"12",'Vessel List A'!$HT$5:$HT$217,"&gt;0")</f>
        <v>0</v>
      </c>
      <c r="N21" s="574">
        <f>COUNTIFS('Vessel List A'!$JT$5:$JT$217,"1",'Vessel List A'!$HT$5:$HT$217,"&gt;0")</f>
        <v>0</v>
      </c>
      <c r="O21" s="573">
        <f>COUNTIFS('Vessel List A'!$JT$5:$JT$217,"2",'Vessel List A'!$HT$5:$HT$217,"&gt;0")</f>
        <v>0</v>
      </c>
      <c r="P21" s="574">
        <f>COUNTIFS('Vessel List A'!$JT$5:$JT$217,"3",'Vessel List A'!$HT$5:$HT$217,"&gt;0")</f>
        <v>0</v>
      </c>
      <c r="Q21" s="573">
        <f>COUNTIFS('Vessel List A'!$JT$5:$JT$217,"4",'Vessel List A'!$HT$5:$HT$217,"&gt;0")</f>
        <v>0</v>
      </c>
      <c r="R21" s="575">
        <f>COUNTIFS('Vessel List A'!$JT$5:$JT$217,"5",'Vessel List A'!$HT$5:$HT$217,"&gt;0")</f>
        <v>0</v>
      </c>
      <c r="S21" s="573">
        <f t="shared" si="0"/>
        <v>0</v>
      </c>
      <c r="T21" s="714"/>
      <c r="U21" s="715">
        <v>41302</v>
      </c>
      <c r="V21" s="716" t="s">
        <v>265</v>
      </c>
      <c r="W21" s="504"/>
      <c r="X21" s="505"/>
      <c r="Y21" s="506"/>
      <c r="Z21" s="460"/>
      <c r="AA21" s="507"/>
      <c r="AB21" s="508"/>
      <c r="AC21" s="509"/>
      <c r="AD21" s="510"/>
      <c r="AE21" s="511"/>
      <c r="AF21" s="512"/>
      <c r="AG21" s="513"/>
      <c r="AH21" s="514"/>
      <c r="AI21" s="488"/>
      <c r="AJ21" s="515"/>
      <c r="AK21" s="516"/>
      <c r="AL21" s="515"/>
      <c r="AM21" s="516"/>
      <c r="AN21" s="488"/>
      <c r="AO21" s="507"/>
      <c r="AP21" s="508"/>
      <c r="AQ21" s="509"/>
      <c r="AR21" s="510"/>
      <c r="AS21" s="488"/>
    </row>
    <row r="22" spans="1:45" s="495" customFormat="1" ht="15.75" x14ac:dyDescent="0.2">
      <c r="A22" s="469">
        <v>19</v>
      </c>
      <c r="B22" s="168" t="s">
        <v>225</v>
      </c>
      <c r="C22" s="705"/>
      <c r="D22" s="524" t="s">
        <v>226</v>
      </c>
      <c r="E22" s="520" t="s">
        <v>279</v>
      </c>
      <c r="F22" s="521" t="s">
        <v>277</v>
      </c>
      <c r="G22" s="522" t="s">
        <v>227</v>
      </c>
      <c r="H22" s="473" t="s">
        <v>326</v>
      </c>
      <c r="I22" s="522" t="s">
        <v>11</v>
      </c>
      <c r="J22" s="521" t="s">
        <v>156</v>
      </c>
      <c r="K22" s="521"/>
      <c r="L22" s="576">
        <f>COUNTIFS('Vessel List A'!$JT$5:$JT$217,"11",'Vessel List A'!$IG$5:$IG$217,"&gt;0")</f>
        <v>0</v>
      </c>
      <c r="M22" s="577">
        <f>COUNTIFS('Vessel List A'!$JT$5:$JT$217,"12",'Vessel List A'!$IG$5:$IG$217,"&gt;0")</f>
        <v>0</v>
      </c>
      <c r="N22" s="577">
        <f>COUNTIFS('Vessel List A'!$JT$5:$JT$217,"1",'Vessel List A'!$IG$5:$IG$217,"&gt;0")</f>
        <v>0</v>
      </c>
      <c r="O22" s="577">
        <f>COUNTIFS('Vessel List A'!$JT$5:$JT$217,"2",'Vessel List A'!$IG$5:$IG$217,"&gt;0")</f>
        <v>0</v>
      </c>
      <c r="P22" s="577">
        <f>COUNTIFS('Vessel List A'!$JT$5:$JT$217,"3",'Vessel List A'!$IG$5:$IG$217,"&gt;0")</f>
        <v>0</v>
      </c>
      <c r="Q22" s="577">
        <f>COUNTIFS('Vessel List A'!$JT$5:$JT$217,"4",'Vessel List A'!$IG$5:$IG$217,"&gt;0")</f>
        <v>0</v>
      </c>
      <c r="R22" s="578">
        <f>COUNTIFS('Vessel List A'!$JT$5:$JT$217,"5",'Vessel List A'!$IG$5:$IG$217,"&gt;0")</f>
        <v>0</v>
      </c>
      <c r="S22" s="577">
        <f t="shared" si="0"/>
        <v>0</v>
      </c>
      <c r="T22" s="711" t="s">
        <v>350</v>
      </c>
      <c r="U22" s="712">
        <v>44180</v>
      </c>
      <c r="V22" s="713" t="s">
        <v>351</v>
      </c>
      <c r="W22" s="477"/>
      <c r="X22" s="478"/>
      <c r="Y22" s="479"/>
      <c r="Z22" s="460"/>
      <c r="AA22" s="480"/>
      <c r="AB22" s="481"/>
      <c r="AC22" s="482"/>
      <c r="AD22" s="483"/>
      <c r="AE22" s="484"/>
      <c r="AF22" s="485"/>
      <c r="AG22" s="486"/>
      <c r="AH22" s="487"/>
      <c r="AI22" s="488"/>
      <c r="AJ22" s="489"/>
      <c r="AK22" s="490"/>
      <c r="AL22" s="489"/>
      <c r="AM22" s="490"/>
      <c r="AN22" s="488"/>
      <c r="AO22" s="491"/>
      <c r="AP22" s="492"/>
      <c r="AQ22" s="493"/>
      <c r="AR22" s="494"/>
      <c r="AS22" s="488"/>
    </row>
    <row r="23" spans="1:45" s="495" customFormat="1" ht="15.75" x14ac:dyDescent="0.2">
      <c r="A23" s="496">
        <v>20</v>
      </c>
      <c r="B23" s="169" t="s">
        <v>237</v>
      </c>
      <c r="C23" s="706"/>
      <c r="D23" s="518" t="s">
        <v>238</v>
      </c>
      <c r="E23" s="518" t="s">
        <v>239</v>
      </c>
      <c r="F23" s="500" t="s">
        <v>254</v>
      </c>
      <c r="G23" s="500" t="s">
        <v>240</v>
      </c>
      <c r="H23" s="500" t="s">
        <v>327</v>
      </c>
      <c r="I23" s="501" t="s">
        <v>86</v>
      </c>
      <c r="J23" s="500" t="s">
        <v>255</v>
      </c>
      <c r="K23" s="500" t="s">
        <v>241</v>
      </c>
      <c r="L23" s="572">
        <f>COUNTIFS('Vessel List A'!$JT$5:$JT$217,"11",'Vessel List A'!$IT$5:$IT$217,"&gt;0")</f>
        <v>0</v>
      </c>
      <c r="M23" s="573">
        <f>COUNTIFS('Vessel List A'!$JT$5:$JT$217,"12",'Vessel List A'!$IT$5:$IT$217,"&gt;0")</f>
        <v>0</v>
      </c>
      <c r="N23" s="574">
        <f>COUNTIFS('Vessel List A'!$JT$5:$JT$217,"1",'Vessel List A'!$IT$5:$IT$217,"&gt;0")</f>
        <v>0</v>
      </c>
      <c r="O23" s="573">
        <f>COUNTIFS('Vessel List A'!$JT$5:$JT$217,"2",'Vessel List A'!$IT$5:$IT$217,"&gt;0")</f>
        <v>0</v>
      </c>
      <c r="P23" s="574">
        <f>COUNTIFS('Vessel List A'!$JT$5:$JT$217,"3",'Vessel List A'!$IT$5:$IT$217,"&gt;0")</f>
        <v>0</v>
      </c>
      <c r="Q23" s="573">
        <f>COUNTIFS('Vessel List A'!$JT$5:$JT$217,"4",'Vessel List A'!$IT$5:$IT$217,"&gt;0")</f>
        <v>0</v>
      </c>
      <c r="R23" s="575">
        <f>COUNTIFS('Vessel List A'!$JT$5:$JT$217,"5",'Vessel List A'!$IT$5:$IT$217,"&gt;0")</f>
        <v>0</v>
      </c>
      <c r="S23" s="573">
        <f t="shared" si="0"/>
        <v>0</v>
      </c>
      <c r="T23" s="714"/>
      <c r="U23" s="715"/>
      <c r="V23" s="716"/>
      <c r="W23" s="504"/>
      <c r="X23" s="505"/>
      <c r="Y23" s="506"/>
      <c r="Z23" s="460"/>
      <c r="AA23" s="507"/>
      <c r="AB23" s="508"/>
      <c r="AC23" s="509"/>
      <c r="AD23" s="510"/>
      <c r="AE23" s="511"/>
      <c r="AF23" s="512"/>
      <c r="AG23" s="513"/>
      <c r="AH23" s="514"/>
      <c r="AI23" s="488"/>
      <c r="AJ23" s="515"/>
      <c r="AK23" s="516"/>
      <c r="AL23" s="515"/>
      <c r="AM23" s="516"/>
      <c r="AN23" s="488"/>
      <c r="AO23" s="507"/>
      <c r="AP23" s="508"/>
      <c r="AQ23" s="509"/>
      <c r="AR23" s="510"/>
      <c r="AS23" s="488"/>
    </row>
    <row r="24" spans="1:45" s="495" customFormat="1" ht="15.75" x14ac:dyDescent="0.2">
      <c r="A24" s="469">
        <v>21</v>
      </c>
      <c r="B24" s="168" t="s">
        <v>261</v>
      </c>
      <c r="C24" s="705" t="s">
        <v>262</v>
      </c>
      <c r="D24" s="471" t="s">
        <v>304</v>
      </c>
      <c r="E24" s="472" t="s">
        <v>297</v>
      </c>
      <c r="F24" s="473" t="s">
        <v>298</v>
      </c>
      <c r="G24" s="474" t="s">
        <v>299</v>
      </c>
      <c r="H24" s="473" t="s">
        <v>328</v>
      </c>
      <c r="I24" s="474" t="s">
        <v>86</v>
      </c>
      <c r="J24" s="473" t="s">
        <v>300</v>
      </c>
      <c r="K24" s="475"/>
      <c r="L24" s="576">
        <v>0</v>
      </c>
      <c r="M24" s="577">
        <v>0</v>
      </c>
      <c r="N24" s="577">
        <v>0</v>
      </c>
      <c r="O24" s="577">
        <v>0</v>
      </c>
      <c r="P24" s="577">
        <v>0</v>
      </c>
      <c r="Q24" s="577">
        <v>0</v>
      </c>
      <c r="R24" s="578">
        <v>0</v>
      </c>
      <c r="S24" s="577">
        <v>0</v>
      </c>
      <c r="T24" s="711"/>
      <c r="U24" s="712"/>
      <c r="V24" s="713"/>
      <c r="W24" s="477"/>
      <c r="X24" s="478"/>
      <c r="Y24" s="479"/>
      <c r="Z24" s="460"/>
      <c r="AA24" s="480"/>
      <c r="AB24" s="481"/>
      <c r="AC24" s="482"/>
      <c r="AD24" s="483"/>
      <c r="AE24" s="484"/>
      <c r="AF24" s="485"/>
      <c r="AG24" s="486"/>
      <c r="AH24" s="487"/>
      <c r="AI24" s="488"/>
      <c r="AJ24" s="489"/>
      <c r="AK24" s="490"/>
      <c r="AL24" s="489"/>
      <c r="AM24" s="490"/>
      <c r="AN24" s="488"/>
      <c r="AO24" s="491"/>
      <c r="AP24" s="492"/>
      <c r="AQ24" s="493"/>
      <c r="AR24" s="494"/>
      <c r="AS24" s="488"/>
    </row>
    <row r="25" spans="1:45" s="519" customFormat="1" ht="15.75" x14ac:dyDescent="0.2">
      <c r="A25" s="496">
        <v>22</v>
      </c>
      <c r="B25" s="169" t="s">
        <v>287</v>
      </c>
      <c r="C25" s="706" t="s">
        <v>338</v>
      </c>
      <c r="D25" s="518" t="s">
        <v>305</v>
      </c>
      <c r="E25" s="499"/>
      <c r="F25" s="500" t="s">
        <v>288</v>
      </c>
      <c r="G25" s="501" t="s">
        <v>166</v>
      </c>
      <c r="H25" s="500" t="s">
        <v>320</v>
      </c>
      <c r="I25" s="501" t="s">
        <v>86</v>
      </c>
      <c r="J25" s="500" t="s">
        <v>289</v>
      </c>
      <c r="K25" s="500" t="s">
        <v>86</v>
      </c>
      <c r="L25" s="572"/>
      <c r="M25" s="573"/>
      <c r="N25" s="574"/>
      <c r="O25" s="573"/>
      <c r="P25" s="574"/>
      <c r="Q25" s="573"/>
      <c r="R25" s="575"/>
      <c r="S25" s="573"/>
      <c r="T25" s="714" t="s">
        <v>290</v>
      </c>
      <c r="U25" s="715">
        <v>44169</v>
      </c>
      <c r="V25" s="716" t="s">
        <v>269</v>
      </c>
      <c r="W25" s="504"/>
      <c r="X25" s="505"/>
      <c r="Y25" s="506"/>
      <c r="Z25" s="460"/>
      <c r="AA25" s="507"/>
      <c r="AB25" s="508"/>
      <c r="AC25" s="509"/>
      <c r="AD25" s="510"/>
      <c r="AE25" s="511"/>
      <c r="AF25" s="512"/>
      <c r="AG25" s="513"/>
      <c r="AH25" s="514"/>
      <c r="AI25" s="488"/>
      <c r="AJ25" s="515"/>
      <c r="AK25" s="516"/>
      <c r="AL25" s="515"/>
      <c r="AM25" s="516"/>
      <c r="AN25" s="488"/>
      <c r="AO25" s="507"/>
      <c r="AP25" s="508"/>
      <c r="AQ25" s="509"/>
      <c r="AR25" s="510"/>
      <c r="AS25" s="488"/>
    </row>
    <row r="26" spans="1:45" s="519" customFormat="1" ht="15.75" x14ac:dyDescent="0.2">
      <c r="A26" s="469">
        <v>23</v>
      </c>
      <c r="B26" s="168" t="s">
        <v>301</v>
      </c>
      <c r="C26" s="705" t="s">
        <v>339</v>
      </c>
      <c r="D26" s="471" t="s">
        <v>304</v>
      </c>
      <c r="E26" s="472" t="s">
        <v>291</v>
      </c>
      <c r="F26" s="473" t="s">
        <v>292</v>
      </c>
      <c r="G26" s="474" t="s">
        <v>293</v>
      </c>
      <c r="H26" s="473" t="s">
        <v>329</v>
      </c>
      <c r="I26" s="474" t="s">
        <v>86</v>
      </c>
      <c r="J26" s="473" t="s">
        <v>294</v>
      </c>
      <c r="K26" s="475"/>
      <c r="L26" s="576"/>
      <c r="M26" s="577"/>
      <c r="N26" s="577"/>
      <c r="O26" s="577"/>
      <c r="P26" s="577"/>
      <c r="Q26" s="577"/>
      <c r="R26" s="578"/>
      <c r="S26" s="577"/>
      <c r="T26" s="711" t="s">
        <v>295</v>
      </c>
      <c r="U26" s="712">
        <v>44169</v>
      </c>
      <c r="V26" s="713" t="s">
        <v>296</v>
      </c>
      <c r="W26" s="477"/>
      <c r="X26" s="478"/>
      <c r="Y26" s="479"/>
      <c r="Z26" s="460"/>
      <c r="AA26" s="480"/>
      <c r="AB26" s="481"/>
      <c r="AC26" s="482"/>
      <c r="AD26" s="483"/>
      <c r="AE26" s="484"/>
      <c r="AF26" s="485"/>
      <c r="AG26" s="486"/>
      <c r="AH26" s="487"/>
      <c r="AI26" s="488"/>
      <c r="AJ26" s="489"/>
      <c r="AK26" s="490"/>
      <c r="AL26" s="489"/>
      <c r="AM26" s="490"/>
      <c r="AN26" s="488"/>
      <c r="AO26" s="491"/>
      <c r="AP26" s="492"/>
      <c r="AQ26" s="493"/>
      <c r="AR26" s="494"/>
      <c r="AS26" s="488"/>
    </row>
    <row r="27" spans="1:45" s="519" customFormat="1" ht="15.75" x14ac:dyDescent="0.2">
      <c r="A27" s="496">
        <v>24</v>
      </c>
      <c r="B27" s="169" t="s">
        <v>334</v>
      </c>
      <c r="C27" s="706"/>
      <c r="D27" s="518"/>
      <c r="E27" s="499"/>
      <c r="F27" s="500"/>
      <c r="G27" s="501"/>
      <c r="H27" s="500"/>
      <c r="I27" s="501"/>
      <c r="J27" s="500"/>
      <c r="K27" s="500"/>
      <c r="L27" s="572"/>
      <c r="M27" s="573"/>
      <c r="N27" s="574"/>
      <c r="O27" s="573"/>
      <c r="P27" s="574"/>
      <c r="Q27" s="573"/>
      <c r="R27" s="575"/>
      <c r="S27" s="573"/>
      <c r="T27" s="503"/>
      <c r="U27" s="505"/>
      <c r="V27" s="506"/>
      <c r="W27" s="504"/>
      <c r="X27" s="505"/>
      <c r="Y27" s="506"/>
      <c r="Z27" s="460"/>
      <c r="AA27" s="507"/>
      <c r="AB27" s="508"/>
      <c r="AC27" s="509"/>
      <c r="AD27" s="510"/>
      <c r="AE27" s="511"/>
      <c r="AF27" s="512"/>
      <c r="AG27" s="513"/>
      <c r="AH27" s="514"/>
      <c r="AI27" s="488"/>
      <c r="AJ27" s="515"/>
      <c r="AK27" s="516"/>
      <c r="AL27" s="515"/>
      <c r="AM27" s="516"/>
      <c r="AN27" s="488"/>
      <c r="AO27" s="507"/>
      <c r="AP27" s="508"/>
      <c r="AQ27" s="509"/>
      <c r="AR27" s="510"/>
      <c r="AS27" s="488"/>
    </row>
    <row r="28" spans="1:45" s="495" customFormat="1" ht="15.75" x14ac:dyDescent="0.2">
      <c r="A28" s="469">
        <v>25</v>
      </c>
      <c r="B28" s="168" t="s">
        <v>335</v>
      </c>
      <c r="C28" s="705"/>
      <c r="D28" s="471"/>
      <c r="E28" s="472"/>
      <c r="F28" s="473"/>
      <c r="G28" s="474"/>
      <c r="H28" s="473"/>
      <c r="I28" s="474"/>
      <c r="J28" s="473"/>
      <c r="K28" s="475"/>
      <c r="L28" s="576"/>
      <c r="M28" s="577"/>
      <c r="N28" s="577"/>
      <c r="O28" s="577"/>
      <c r="P28" s="577"/>
      <c r="Q28" s="577"/>
      <c r="R28" s="578"/>
      <c r="S28" s="577"/>
      <c r="T28" s="476"/>
      <c r="U28" s="478"/>
      <c r="V28" s="479"/>
      <c r="W28" s="477"/>
      <c r="X28" s="478"/>
      <c r="Y28" s="479"/>
      <c r="Z28" s="460"/>
      <c r="AA28" s="480"/>
      <c r="AB28" s="481"/>
      <c r="AC28" s="482"/>
      <c r="AD28" s="483"/>
      <c r="AE28" s="484"/>
      <c r="AF28" s="485"/>
      <c r="AG28" s="486"/>
      <c r="AH28" s="487"/>
      <c r="AI28" s="488"/>
      <c r="AJ28" s="489"/>
      <c r="AK28" s="490"/>
      <c r="AL28" s="489"/>
      <c r="AM28" s="490"/>
      <c r="AN28" s="488"/>
      <c r="AO28" s="491"/>
      <c r="AP28" s="492"/>
      <c r="AQ28" s="493"/>
      <c r="AR28" s="494"/>
      <c r="AS28" s="488"/>
    </row>
    <row r="29" spans="1:45" s="495" customFormat="1" ht="15.75" x14ac:dyDescent="0.2">
      <c r="A29" s="496">
        <v>26</v>
      </c>
      <c r="B29" s="169" t="s">
        <v>156</v>
      </c>
      <c r="C29" s="497"/>
      <c r="D29" s="498"/>
      <c r="E29" s="499"/>
      <c r="F29" s="500"/>
      <c r="G29" s="501"/>
      <c r="H29" s="500"/>
      <c r="I29" s="501"/>
      <c r="J29" s="500"/>
      <c r="K29" s="502"/>
      <c r="L29" s="572"/>
      <c r="M29" s="573"/>
      <c r="N29" s="574"/>
      <c r="O29" s="573"/>
      <c r="P29" s="574"/>
      <c r="Q29" s="573"/>
      <c r="R29" s="575"/>
      <c r="S29" s="573"/>
      <c r="T29" s="503"/>
      <c r="U29" s="505"/>
      <c r="V29" s="506"/>
      <c r="W29" s="504"/>
      <c r="X29" s="505"/>
      <c r="Y29" s="506"/>
      <c r="Z29" s="460"/>
      <c r="AA29" s="507"/>
      <c r="AB29" s="508"/>
      <c r="AC29" s="509"/>
      <c r="AD29" s="510"/>
      <c r="AE29" s="511"/>
      <c r="AF29" s="512"/>
      <c r="AG29" s="513"/>
      <c r="AH29" s="514"/>
      <c r="AI29" s="488"/>
      <c r="AJ29" s="515"/>
      <c r="AK29" s="516"/>
      <c r="AL29" s="515"/>
      <c r="AM29" s="516"/>
      <c r="AN29" s="488"/>
      <c r="AO29" s="507"/>
      <c r="AP29" s="508"/>
      <c r="AQ29" s="509"/>
      <c r="AR29" s="510"/>
      <c r="AS29" s="488"/>
    </row>
    <row r="30" spans="1:45" s="495" customFormat="1" ht="15.75" x14ac:dyDescent="0.2">
      <c r="A30" s="469">
        <v>27</v>
      </c>
      <c r="B30" s="168" t="s">
        <v>156</v>
      </c>
      <c r="C30" s="470"/>
      <c r="D30" s="471"/>
      <c r="E30" s="472"/>
      <c r="F30" s="473"/>
      <c r="G30" s="474"/>
      <c r="H30" s="473"/>
      <c r="I30" s="474"/>
      <c r="J30" s="473"/>
      <c r="K30" s="475"/>
      <c r="L30" s="576"/>
      <c r="M30" s="577"/>
      <c r="N30" s="577"/>
      <c r="O30" s="577"/>
      <c r="P30" s="577"/>
      <c r="Q30" s="577"/>
      <c r="R30" s="578"/>
      <c r="S30" s="577"/>
      <c r="T30" s="476"/>
      <c r="U30" s="478"/>
      <c r="V30" s="479"/>
      <c r="W30" s="477"/>
      <c r="X30" s="478"/>
      <c r="Y30" s="479"/>
      <c r="Z30" s="460"/>
      <c r="AA30" s="480"/>
      <c r="AB30" s="481"/>
      <c r="AC30" s="482"/>
      <c r="AD30" s="483"/>
      <c r="AE30" s="484"/>
      <c r="AF30" s="485"/>
      <c r="AG30" s="486"/>
      <c r="AH30" s="487"/>
      <c r="AI30" s="488"/>
      <c r="AJ30" s="489"/>
      <c r="AK30" s="490"/>
      <c r="AL30" s="489"/>
      <c r="AM30" s="490"/>
      <c r="AN30" s="488"/>
      <c r="AO30" s="491"/>
      <c r="AP30" s="492"/>
      <c r="AQ30" s="493"/>
      <c r="AR30" s="494"/>
      <c r="AS30" s="488"/>
    </row>
    <row r="31" spans="1:45" s="519" customFormat="1" ht="15.75" x14ac:dyDescent="0.2">
      <c r="A31" s="496">
        <v>28</v>
      </c>
      <c r="B31" s="169" t="s">
        <v>156</v>
      </c>
      <c r="C31" s="497"/>
      <c r="D31" s="518"/>
      <c r="E31" s="499"/>
      <c r="F31" s="500"/>
      <c r="G31" s="501"/>
      <c r="H31" s="500"/>
      <c r="I31" s="501"/>
      <c r="J31" s="500"/>
      <c r="K31" s="500"/>
      <c r="L31" s="572"/>
      <c r="M31" s="573"/>
      <c r="N31" s="574"/>
      <c r="O31" s="573"/>
      <c r="P31" s="574"/>
      <c r="Q31" s="573"/>
      <c r="R31" s="575"/>
      <c r="S31" s="573"/>
      <c r="T31" s="503"/>
      <c r="U31" s="505"/>
      <c r="V31" s="506"/>
      <c r="W31" s="504"/>
      <c r="X31" s="505"/>
      <c r="Y31" s="506"/>
      <c r="Z31" s="460"/>
      <c r="AA31" s="507"/>
      <c r="AB31" s="508"/>
      <c r="AC31" s="509"/>
      <c r="AD31" s="510"/>
      <c r="AE31" s="511"/>
      <c r="AF31" s="512"/>
      <c r="AG31" s="513"/>
      <c r="AH31" s="514"/>
      <c r="AI31" s="488"/>
      <c r="AJ31" s="515"/>
      <c r="AK31" s="516"/>
      <c r="AL31" s="515"/>
      <c r="AM31" s="516"/>
      <c r="AN31" s="488"/>
      <c r="AO31" s="507"/>
      <c r="AP31" s="508"/>
      <c r="AQ31" s="509"/>
      <c r="AR31" s="510"/>
      <c r="AS31" s="488"/>
    </row>
    <row r="32" spans="1:45" s="519" customFormat="1" ht="15.75" x14ac:dyDescent="0.2">
      <c r="A32" s="469">
        <v>29</v>
      </c>
      <c r="B32" s="168" t="s">
        <v>156</v>
      </c>
      <c r="C32" s="470"/>
      <c r="D32" s="471"/>
      <c r="E32" s="472"/>
      <c r="F32" s="473"/>
      <c r="G32" s="474"/>
      <c r="H32" s="473"/>
      <c r="I32" s="474"/>
      <c r="J32" s="473"/>
      <c r="K32" s="475"/>
      <c r="L32" s="576"/>
      <c r="M32" s="577"/>
      <c r="N32" s="577"/>
      <c r="O32" s="577"/>
      <c r="P32" s="577"/>
      <c r="Q32" s="577"/>
      <c r="R32" s="578"/>
      <c r="S32" s="577"/>
      <c r="T32" s="476"/>
      <c r="U32" s="478"/>
      <c r="V32" s="479"/>
      <c r="W32" s="477"/>
      <c r="X32" s="478"/>
      <c r="Y32" s="479"/>
      <c r="Z32" s="460"/>
      <c r="AA32" s="480"/>
      <c r="AB32" s="481"/>
      <c r="AC32" s="482"/>
      <c r="AD32" s="483"/>
      <c r="AE32" s="484"/>
      <c r="AF32" s="485"/>
      <c r="AG32" s="486"/>
      <c r="AH32" s="487"/>
      <c r="AI32" s="488"/>
      <c r="AJ32" s="489"/>
      <c r="AK32" s="490"/>
      <c r="AL32" s="489"/>
      <c r="AM32" s="490"/>
      <c r="AN32" s="488"/>
      <c r="AO32" s="491"/>
      <c r="AP32" s="492"/>
      <c r="AQ32" s="493"/>
      <c r="AR32" s="494"/>
      <c r="AS32" s="488"/>
    </row>
    <row r="33" spans="1:45" s="519" customFormat="1" ht="15.75" x14ac:dyDescent="0.2">
      <c r="A33" s="496">
        <v>30</v>
      </c>
      <c r="B33" s="169" t="s">
        <v>156</v>
      </c>
      <c r="C33" s="497"/>
      <c r="D33" s="518"/>
      <c r="E33" s="499"/>
      <c r="F33" s="500"/>
      <c r="G33" s="501"/>
      <c r="H33" s="500"/>
      <c r="I33" s="501"/>
      <c r="J33" s="500"/>
      <c r="K33" s="500"/>
      <c r="L33" s="572"/>
      <c r="M33" s="573"/>
      <c r="N33" s="574"/>
      <c r="O33" s="573"/>
      <c r="P33" s="574"/>
      <c r="Q33" s="573"/>
      <c r="R33" s="575"/>
      <c r="S33" s="573"/>
      <c r="T33" s="503"/>
      <c r="U33" s="505"/>
      <c r="V33" s="506"/>
      <c r="W33" s="504"/>
      <c r="X33" s="505"/>
      <c r="Y33" s="506"/>
      <c r="Z33" s="460"/>
      <c r="AA33" s="507"/>
      <c r="AB33" s="508"/>
      <c r="AC33" s="509"/>
      <c r="AD33" s="510"/>
      <c r="AE33" s="511"/>
      <c r="AF33" s="512"/>
      <c r="AG33" s="513"/>
      <c r="AH33" s="514"/>
      <c r="AI33" s="488"/>
      <c r="AJ33" s="515"/>
      <c r="AK33" s="516"/>
      <c r="AL33" s="515"/>
      <c r="AM33" s="516"/>
      <c r="AN33" s="488"/>
      <c r="AO33" s="507"/>
      <c r="AP33" s="508"/>
      <c r="AQ33" s="509"/>
      <c r="AR33" s="510"/>
      <c r="AS33" s="488"/>
    </row>
    <row r="34" spans="1:45" s="495" customFormat="1" ht="15.75" x14ac:dyDescent="0.2">
      <c r="A34" s="469">
        <v>31</v>
      </c>
      <c r="B34" s="168" t="s">
        <v>156</v>
      </c>
      <c r="C34" s="470"/>
      <c r="D34" s="471"/>
      <c r="E34" s="472"/>
      <c r="F34" s="473"/>
      <c r="G34" s="474"/>
      <c r="H34" s="473"/>
      <c r="I34" s="474"/>
      <c r="J34" s="473"/>
      <c r="K34" s="475"/>
      <c r="L34" s="576"/>
      <c r="M34" s="577"/>
      <c r="N34" s="577"/>
      <c r="O34" s="577"/>
      <c r="P34" s="577"/>
      <c r="Q34" s="577"/>
      <c r="R34" s="578"/>
      <c r="S34" s="577"/>
      <c r="T34" s="476"/>
      <c r="U34" s="478"/>
      <c r="V34" s="479"/>
      <c r="W34" s="477"/>
      <c r="X34" s="478"/>
      <c r="Y34" s="479"/>
      <c r="Z34" s="460"/>
      <c r="AA34" s="480"/>
      <c r="AB34" s="481"/>
      <c r="AC34" s="482"/>
      <c r="AD34" s="483"/>
      <c r="AE34" s="484"/>
      <c r="AF34" s="485"/>
      <c r="AG34" s="486"/>
      <c r="AH34" s="487"/>
      <c r="AI34" s="488"/>
      <c r="AJ34" s="489"/>
      <c r="AK34" s="490"/>
      <c r="AL34" s="489"/>
      <c r="AM34" s="490"/>
      <c r="AN34" s="488"/>
      <c r="AO34" s="491"/>
      <c r="AP34" s="492"/>
      <c r="AQ34" s="493"/>
      <c r="AR34" s="494"/>
      <c r="AS34" s="488"/>
    </row>
    <row r="35" spans="1:45" s="495" customFormat="1" ht="15.75" x14ac:dyDescent="0.2">
      <c r="A35" s="496">
        <v>32</v>
      </c>
      <c r="B35" s="169" t="s">
        <v>156</v>
      </c>
      <c r="C35" s="497"/>
      <c r="D35" s="498"/>
      <c r="E35" s="499"/>
      <c r="F35" s="500"/>
      <c r="G35" s="501"/>
      <c r="H35" s="500"/>
      <c r="I35" s="501"/>
      <c r="J35" s="500"/>
      <c r="K35" s="502"/>
      <c r="L35" s="572"/>
      <c r="M35" s="573"/>
      <c r="N35" s="574"/>
      <c r="O35" s="573"/>
      <c r="P35" s="574"/>
      <c r="Q35" s="573"/>
      <c r="R35" s="575"/>
      <c r="S35" s="573"/>
      <c r="T35" s="503"/>
      <c r="U35" s="505"/>
      <c r="V35" s="506"/>
      <c r="W35" s="504"/>
      <c r="X35" s="505"/>
      <c r="Y35" s="506"/>
      <c r="Z35" s="460"/>
      <c r="AA35" s="507"/>
      <c r="AB35" s="508"/>
      <c r="AC35" s="509"/>
      <c r="AD35" s="510"/>
      <c r="AE35" s="511"/>
      <c r="AF35" s="512"/>
      <c r="AG35" s="513"/>
      <c r="AH35" s="514"/>
      <c r="AI35" s="488"/>
      <c r="AJ35" s="515"/>
      <c r="AK35" s="516"/>
      <c r="AL35" s="515"/>
      <c r="AM35" s="516"/>
      <c r="AN35" s="488"/>
      <c r="AO35" s="507"/>
      <c r="AP35" s="508"/>
      <c r="AQ35" s="509"/>
      <c r="AR35" s="510"/>
      <c r="AS35" s="488"/>
    </row>
    <row r="36" spans="1:45" s="495" customFormat="1" ht="15.75" x14ac:dyDescent="0.2">
      <c r="A36" s="469">
        <v>33</v>
      </c>
      <c r="B36" s="168" t="s">
        <v>156</v>
      </c>
      <c r="C36" s="470"/>
      <c r="D36" s="471"/>
      <c r="E36" s="472"/>
      <c r="F36" s="473"/>
      <c r="G36" s="474"/>
      <c r="H36" s="473"/>
      <c r="I36" s="474"/>
      <c r="J36" s="473"/>
      <c r="K36" s="475"/>
      <c r="L36" s="576"/>
      <c r="M36" s="577"/>
      <c r="N36" s="577"/>
      <c r="O36" s="577"/>
      <c r="P36" s="577"/>
      <c r="Q36" s="577"/>
      <c r="R36" s="578"/>
      <c r="S36" s="577"/>
      <c r="T36" s="476"/>
      <c r="U36" s="478"/>
      <c r="V36" s="479"/>
      <c r="W36" s="477"/>
      <c r="X36" s="478"/>
      <c r="Y36" s="479"/>
      <c r="Z36" s="460"/>
      <c r="AA36" s="480"/>
      <c r="AB36" s="481"/>
      <c r="AC36" s="482"/>
      <c r="AD36" s="483"/>
      <c r="AE36" s="484"/>
      <c r="AF36" s="485"/>
      <c r="AG36" s="486"/>
      <c r="AH36" s="487"/>
      <c r="AI36" s="488"/>
      <c r="AJ36" s="489"/>
      <c r="AK36" s="490"/>
      <c r="AL36" s="489"/>
      <c r="AM36" s="490"/>
      <c r="AN36" s="488"/>
      <c r="AO36" s="491"/>
      <c r="AP36" s="492"/>
      <c r="AQ36" s="493"/>
      <c r="AR36" s="494"/>
      <c r="AS36" s="488"/>
    </row>
    <row r="37" spans="1:45" s="519" customFormat="1" ht="15.75" x14ac:dyDescent="0.2">
      <c r="A37" s="496">
        <v>34</v>
      </c>
      <c r="B37" s="169" t="s">
        <v>156</v>
      </c>
      <c r="C37" s="497"/>
      <c r="D37" s="518"/>
      <c r="E37" s="499"/>
      <c r="F37" s="500"/>
      <c r="G37" s="501"/>
      <c r="H37" s="500"/>
      <c r="I37" s="501"/>
      <c r="J37" s="500"/>
      <c r="K37" s="500"/>
      <c r="L37" s="572"/>
      <c r="M37" s="573"/>
      <c r="N37" s="574"/>
      <c r="O37" s="573"/>
      <c r="P37" s="574"/>
      <c r="Q37" s="573"/>
      <c r="R37" s="575"/>
      <c r="S37" s="573"/>
      <c r="T37" s="503"/>
      <c r="U37" s="505"/>
      <c r="V37" s="506"/>
      <c r="W37" s="504"/>
      <c r="X37" s="505"/>
      <c r="Y37" s="506"/>
      <c r="Z37" s="460"/>
      <c r="AA37" s="507"/>
      <c r="AB37" s="508"/>
      <c r="AC37" s="509"/>
      <c r="AD37" s="510"/>
      <c r="AE37" s="511"/>
      <c r="AF37" s="512"/>
      <c r="AG37" s="513"/>
      <c r="AH37" s="514"/>
      <c r="AI37" s="488"/>
      <c r="AJ37" s="515"/>
      <c r="AK37" s="516"/>
      <c r="AL37" s="515"/>
      <c r="AM37" s="516"/>
      <c r="AN37" s="488"/>
      <c r="AO37" s="507"/>
      <c r="AP37" s="508"/>
      <c r="AQ37" s="509"/>
      <c r="AR37" s="510"/>
      <c r="AS37" s="488"/>
    </row>
    <row r="38" spans="1:45" s="519" customFormat="1" ht="15.75" x14ac:dyDescent="0.2">
      <c r="A38" s="469">
        <v>35</v>
      </c>
      <c r="B38" s="168" t="s">
        <v>156</v>
      </c>
      <c r="C38" s="470"/>
      <c r="D38" s="471"/>
      <c r="E38" s="472"/>
      <c r="F38" s="473"/>
      <c r="G38" s="474"/>
      <c r="H38" s="473"/>
      <c r="I38" s="474"/>
      <c r="J38" s="473"/>
      <c r="K38" s="475"/>
      <c r="L38" s="576"/>
      <c r="M38" s="577"/>
      <c r="N38" s="577"/>
      <c r="O38" s="577"/>
      <c r="P38" s="577"/>
      <c r="Q38" s="577"/>
      <c r="R38" s="578"/>
      <c r="S38" s="577"/>
      <c r="T38" s="476"/>
      <c r="U38" s="478"/>
      <c r="V38" s="479"/>
      <c r="W38" s="477"/>
      <c r="X38" s="478"/>
      <c r="Y38" s="479"/>
      <c r="Z38" s="460"/>
      <c r="AA38" s="480"/>
      <c r="AB38" s="481"/>
      <c r="AC38" s="482"/>
      <c r="AD38" s="481"/>
      <c r="AE38" s="484"/>
      <c r="AF38" s="485"/>
      <c r="AG38" s="486"/>
      <c r="AH38" s="487"/>
      <c r="AI38" s="488"/>
      <c r="AJ38" s="489"/>
      <c r="AK38" s="490"/>
      <c r="AL38" s="489"/>
      <c r="AM38" s="490"/>
      <c r="AN38" s="488"/>
      <c r="AO38" s="491"/>
      <c r="AP38" s="492"/>
      <c r="AQ38" s="493"/>
      <c r="AR38" s="494"/>
      <c r="AS38" s="488"/>
    </row>
    <row r="39" spans="1:45" s="519" customFormat="1" ht="15.75" x14ac:dyDescent="0.2">
      <c r="A39" s="496">
        <v>36</v>
      </c>
      <c r="B39" s="169" t="s">
        <v>156</v>
      </c>
      <c r="C39" s="497"/>
      <c r="D39" s="518"/>
      <c r="E39" s="499"/>
      <c r="F39" s="500"/>
      <c r="G39" s="501"/>
      <c r="H39" s="500"/>
      <c r="I39" s="501"/>
      <c r="J39" s="500"/>
      <c r="K39" s="500"/>
      <c r="L39" s="572"/>
      <c r="M39" s="573"/>
      <c r="N39" s="574"/>
      <c r="O39" s="573"/>
      <c r="P39" s="574"/>
      <c r="Q39" s="573"/>
      <c r="R39" s="575"/>
      <c r="S39" s="573"/>
      <c r="T39" s="503"/>
      <c r="U39" s="505"/>
      <c r="V39" s="506"/>
      <c r="W39" s="504"/>
      <c r="X39" s="505"/>
      <c r="Y39" s="506"/>
      <c r="Z39" s="460"/>
      <c r="AA39" s="507"/>
      <c r="AB39" s="508"/>
      <c r="AC39" s="509"/>
      <c r="AD39" s="510"/>
      <c r="AE39" s="511"/>
      <c r="AF39" s="512"/>
      <c r="AG39" s="513"/>
      <c r="AH39" s="514"/>
      <c r="AI39" s="488"/>
      <c r="AJ39" s="515"/>
      <c r="AK39" s="516"/>
      <c r="AL39" s="515"/>
      <c r="AM39" s="516"/>
      <c r="AN39" s="488"/>
      <c r="AO39" s="507"/>
      <c r="AP39" s="508"/>
      <c r="AQ39" s="509"/>
      <c r="AR39" s="525"/>
      <c r="AS39" s="488"/>
    </row>
    <row r="40" spans="1:45" s="495" customFormat="1" ht="15.75" x14ac:dyDescent="0.2">
      <c r="A40" s="469">
        <v>37</v>
      </c>
      <c r="B40" s="168" t="s">
        <v>156</v>
      </c>
      <c r="C40" s="470"/>
      <c r="D40" s="471"/>
      <c r="E40" s="472"/>
      <c r="F40" s="473"/>
      <c r="G40" s="474"/>
      <c r="H40" s="526"/>
      <c r="I40" s="474"/>
      <c r="J40" s="473"/>
      <c r="K40" s="475"/>
      <c r="L40" s="576"/>
      <c r="M40" s="577"/>
      <c r="N40" s="577"/>
      <c r="O40" s="577"/>
      <c r="P40" s="577"/>
      <c r="Q40" s="577"/>
      <c r="R40" s="578"/>
      <c r="S40" s="577"/>
      <c r="T40" s="476"/>
      <c r="U40" s="478"/>
      <c r="V40" s="479"/>
      <c r="W40" s="477"/>
      <c r="X40" s="478"/>
      <c r="Y40" s="479"/>
      <c r="Z40" s="460"/>
      <c r="AA40" s="480"/>
      <c r="AB40" s="481"/>
      <c r="AC40" s="482"/>
      <c r="AD40" s="483"/>
      <c r="AE40" s="484"/>
      <c r="AF40" s="485"/>
      <c r="AG40" s="486"/>
      <c r="AH40" s="487"/>
      <c r="AI40" s="488"/>
      <c r="AJ40" s="489"/>
      <c r="AK40" s="490"/>
      <c r="AL40" s="489"/>
      <c r="AM40" s="490"/>
      <c r="AN40" s="488"/>
      <c r="AO40" s="491"/>
      <c r="AP40" s="492"/>
      <c r="AQ40" s="493"/>
      <c r="AR40" s="494"/>
      <c r="AS40" s="488"/>
    </row>
    <row r="41" spans="1:45" s="519" customFormat="1" ht="15.75" x14ac:dyDescent="0.2">
      <c r="A41" s="496">
        <v>38</v>
      </c>
      <c r="B41" s="169" t="s">
        <v>156</v>
      </c>
      <c r="C41" s="497"/>
      <c r="D41" s="518"/>
      <c r="E41" s="499"/>
      <c r="F41" s="500"/>
      <c r="G41" s="501"/>
      <c r="H41" s="500"/>
      <c r="I41" s="501"/>
      <c r="J41" s="500"/>
      <c r="K41" s="500"/>
      <c r="L41" s="572"/>
      <c r="M41" s="573"/>
      <c r="N41" s="574"/>
      <c r="O41" s="573"/>
      <c r="P41" s="574"/>
      <c r="Q41" s="573"/>
      <c r="R41" s="575"/>
      <c r="S41" s="573"/>
      <c r="T41" s="503"/>
      <c r="U41" s="505"/>
      <c r="V41" s="506"/>
      <c r="W41" s="504"/>
      <c r="X41" s="505"/>
      <c r="Y41" s="506"/>
      <c r="Z41" s="460"/>
      <c r="AA41" s="507"/>
      <c r="AB41" s="508"/>
      <c r="AC41" s="509"/>
      <c r="AD41" s="510"/>
      <c r="AE41" s="511"/>
      <c r="AF41" s="512"/>
      <c r="AG41" s="513"/>
      <c r="AH41" s="514"/>
      <c r="AI41" s="488"/>
      <c r="AJ41" s="515"/>
      <c r="AK41" s="516"/>
      <c r="AL41" s="515"/>
      <c r="AM41" s="516"/>
      <c r="AN41" s="488"/>
      <c r="AO41" s="507"/>
      <c r="AP41" s="508"/>
      <c r="AQ41" s="509"/>
      <c r="AR41" s="510"/>
      <c r="AS41" s="488"/>
    </row>
    <row r="42" spans="1:45" s="519" customFormat="1" ht="15.75" x14ac:dyDescent="0.2">
      <c r="A42" s="469">
        <v>39</v>
      </c>
      <c r="B42" s="168" t="s">
        <v>156</v>
      </c>
      <c r="C42" s="470"/>
      <c r="D42" s="471"/>
      <c r="E42" s="472"/>
      <c r="F42" s="473"/>
      <c r="G42" s="474"/>
      <c r="H42" s="473"/>
      <c r="I42" s="474"/>
      <c r="J42" s="473"/>
      <c r="K42" s="475"/>
      <c r="L42" s="576"/>
      <c r="M42" s="577"/>
      <c r="N42" s="577"/>
      <c r="O42" s="577"/>
      <c r="P42" s="577"/>
      <c r="Q42" s="577"/>
      <c r="R42" s="578"/>
      <c r="S42" s="586"/>
      <c r="T42" s="476"/>
      <c r="U42" s="478"/>
      <c r="V42" s="479"/>
      <c r="W42" s="477"/>
      <c r="X42" s="478"/>
      <c r="Y42" s="479"/>
      <c r="Z42" s="460"/>
      <c r="AA42" s="480"/>
      <c r="AB42" s="481"/>
      <c r="AC42" s="482"/>
      <c r="AD42" s="483"/>
      <c r="AE42" s="484"/>
      <c r="AF42" s="485"/>
      <c r="AG42" s="486"/>
      <c r="AH42" s="487"/>
      <c r="AI42" s="488"/>
      <c r="AJ42" s="489"/>
      <c r="AK42" s="490"/>
      <c r="AL42" s="489"/>
      <c r="AM42" s="490"/>
      <c r="AN42" s="488"/>
      <c r="AO42" s="491"/>
      <c r="AP42" s="492"/>
      <c r="AQ42" s="493"/>
      <c r="AR42" s="494"/>
      <c r="AS42" s="488"/>
    </row>
    <row r="43" spans="1:45" s="519" customFormat="1" ht="16.5" thickBot="1" x14ac:dyDescent="0.25">
      <c r="A43" s="527">
        <v>40</v>
      </c>
      <c r="B43" s="170" t="s">
        <v>156</v>
      </c>
      <c r="C43" s="528"/>
      <c r="D43" s="529"/>
      <c r="E43" s="530"/>
      <c r="F43" s="531"/>
      <c r="G43" s="532"/>
      <c r="H43" s="531"/>
      <c r="I43" s="532"/>
      <c r="J43" s="531"/>
      <c r="K43" s="531"/>
      <c r="L43" s="587"/>
      <c r="M43" s="588"/>
      <c r="N43" s="589"/>
      <c r="O43" s="588"/>
      <c r="P43" s="589"/>
      <c r="Q43" s="588"/>
      <c r="R43" s="590"/>
      <c r="S43" s="591"/>
      <c r="T43" s="533"/>
      <c r="U43" s="535"/>
      <c r="V43" s="536"/>
      <c r="W43" s="534"/>
      <c r="X43" s="535"/>
      <c r="Y43" s="536"/>
      <c r="Z43" s="460"/>
      <c r="AA43" s="537"/>
      <c r="AB43" s="461"/>
      <c r="AC43" s="538"/>
      <c r="AD43" s="462"/>
      <c r="AE43" s="539"/>
      <c r="AF43" s="540"/>
      <c r="AG43" s="541"/>
      <c r="AH43" s="542"/>
      <c r="AI43" s="488"/>
      <c r="AJ43" s="543"/>
      <c r="AK43" s="544"/>
      <c r="AL43" s="543"/>
      <c r="AM43" s="544"/>
      <c r="AN43" s="488"/>
      <c r="AO43" s="537"/>
      <c r="AP43" s="461"/>
      <c r="AQ43" s="538"/>
      <c r="AR43" s="545"/>
      <c r="AS43" s="488"/>
    </row>
    <row r="44" spans="1:45" s="495" customFormat="1" ht="15" thickBot="1" x14ac:dyDescent="0.25">
      <c r="A44" s="549"/>
      <c r="B44" s="547" t="s">
        <v>15</v>
      </c>
      <c r="C44" s="704"/>
      <c r="D44" s="549"/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49"/>
      <c r="P44" s="549"/>
      <c r="Q44" s="549"/>
      <c r="R44" s="549"/>
      <c r="S44" s="549"/>
      <c r="T44" s="549"/>
      <c r="U44" s="549"/>
      <c r="V44" s="549"/>
      <c r="W44" s="549"/>
      <c r="X44" s="549"/>
      <c r="Y44" s="549"/>
      <c r="Z44" s="550"/>
      <c r="AA44" s="551"/>
      <c r="AB44" s="551"/>
      <c r="AC44" s="551"/>
      <c r="AD44" s="551"/>
      <c r="AE44" s="551"/>
      <c r="AF44" s="551"/>
      <c r="AG44" s="551"/>
      <c r="AH44" s="551"/>
      <c r="AI44" s="551"/>
      <c r="AJ44" s="551"/>
      <c r="AK44" s="551"/>
      <c r="AL44" s="551"/>
      <c r="AM44" s="551"/>
      <c r="AN44" s="551"/>
      <c r="AO44" s="551"/>
      <c r="AP44" s="551"/>
      <c r="AQ44" s="551"/>
      <c r="AR44" s="551"/>
      <c r="AS44" s="552"/>
    </row>
    <row r="45" spans="1:45" s="495" customFormat="1" ht="14.25" x14ac:dyDescent="0.2">
      <c r="A45" s="546"/>
      <c r="B45" s="553" t="s">
        <v>138</v>
      </c>
      <c r="C45" s="554"/>
      <c r="D45" s="546"/>
      <c r="E45" s="546"/>
      <c r="F45" s="549"/>
      <c r="G45" s="549"/>
      <c r="H45" s="549"/>
      <c r="I45" s="549"/>
      <c r="J45" s="549"/>
      <c r="K45" s="549"/>
      <c r="L45" s="549"/>
      <c r="M45" s="549"/>
      <c r="N45" s="549"/>
      <c r="O45" s="549"/>
      <c r="P45" s="549"/>
      <c r="Q45" s="549"/>
      <c r="R45" s="549"/>
      <c r="S45" s="549"/>
      <c r="T45" s="549"/>
      <c r="U45" s="549"/>
      <c r="V45" s="549"/>
      <c r="W45" s="549"/>
      <c r="X45" s="549"/>
      <c r="Y45" s="549"/>
      <c r="AI45" s="546"/>
      <c r="AJ45" s="546"/>
      <c r="AK45" s="546"/>
      <c r="AL45" s="546"/>
      <c r="AM45" s="546"/>
      <c r="AN45" s="546"/>
      <c r="AS45" s="546"/>
    </row>
  </sheetData>
  <sortState ref="A4:AR43">
    <sortCondition ref="B4:B40"/>
  </sortState>
  <mergeCells count="17">
    <mergeCell ref="AO1:AR1"/>
    <mergeCell ref="AJ1:AK1"/>
    <mergeCell ref="AL1:AM1"/>
    <mergeCell ref="AA2:AB2"/>
    <mergeCell ref="AC2:AD2"/>
    <mergeCell ref="AE2:AF2"/>
    <mergeCell ref="AG2:AH2"/>
    <mergeCell ref="AO2:AP2"/>
    <mergeCell ref="AQ2:AR2"/>
    <mergeCell ref="AJ2:AK2"/>
    <mergeCell ref="AL2:AM2"/>
    <mergeCell ref="T2:V2"/>
    <mergeCell ref="W2:Y2"/>
    <mergeCell ref="L2:S2"/>
    <mergeCell ref="AA1:AD1"/>
    <mergeCell ref="AE1:AH1"/>
    <mergeCell ref="L1:S1"/>
  </mergeCells>
  <phoneticPr fontId="0" type="noConversion"/>
  <hyperlinks>
    <hyperlink ref="B4" location="'Vessel List A'!C1" display="African Pioneer"/>
    <hyperlink ref="B5" location="'Vessel List A'!P1" display="Albatross"/>
    <hyperlink ref="B6" location="'Vessel List A'!AC1" display="Archer"/>
    <hyperlink ref="B7" location="'Vessel List A'!AP1" display="Aunt Tossie"/>
    <hyperlink ref="B8" location="'Vessel List A'!BC1" display="Bluefish"/>
    <hyperlink ref="B9" location="'Vessel List A'!BP1" display="Canan"/>
    <hyperlink ref="B10" location="'Vessel List A'!CC1" display="Cpt. Hendrik Witbooi"/>
    <hyperlink ref="B11" location="'Vessel List A'!CP1" display="Engelsman"/>
    <hyperlink ref="B12" location="'Vessel List A'!DC1" display="Ghoerieman"/>
    <hyperlink ref="B13" location="'Vessel List A'!DP1" display="Goldfish"/>
    <hyperlink ref="B14" location="'Vessel List A'!EC1" display="Hannah"/>
    <hyperlink ref="B15" location="'Vessel List A'!EP1" display="Heroes Day"/>
    <hyperlink ref="B16" location="'Vessel List A'!FC1" display="Kingfisher"/>
    <hyperlink ref="B17" location="'Vessel List A'!FP1" display="Koichab "/>
    <hyperlink ref="B18" location="'Vessel List A'!GC1" display="Konkiep "/>
    <hyperlink ref="B19" location="'Vessel List A'!GP1" display="Kwaggaskop"/>
    <hyperlink ref="B20" location="'Vessel List A'!HC1" display="Lady Mbako"/>
    <hyperlink ref="B21" location="'Vessel List A'!HP1" display="Lil Meha"/>
    <hyperlink ref="B22" location="'Vessel List A'!IC1" display="Lucile Way"/>
    <hyperlink ref="B23" location="'Vessel List A'!IP1" display="Marlene D"/>
    <hyperlink ref="B24" location="'Vessel List B'!C1" display="Moira D"/>
    <hyperlink ref="B25" location="'Vessel List B'!P1" display="Oceana Marlin"/>
    <hyperlink ref="B26" location="'Vessel List B'!AC1" display="Onamungundo"/>
    <hyperlink ref="B27" location="'Vessel List B'!AP1" display="Patience"/>
    <hyperlink ref="B28" location="'Vessel List B'!BC1" display="S.W. Fulmar"/>
    <hyperlink ref="B29" location="'Vessel List B'!BP1" display="S.W. Penguin"/>
    <hyperlink ref="B30" location="'Vessel List B'!CC1" display="S.W. Plover"/>
    <hyperlink ref="B31" location="'Vessel List B'!CP1" display="Sagittarius"/>
    <hyperlink ref="B32" location="'Vessel List B'!DC1" display="Skipness"/>
    <hyperlink ref="B33" location="'Vessel List B'!DP1" display="Sonia D"/>
    <hyperlink ref="B34" location="'Vessel List B'!EC1" display="Super Duck"/>
    <hyperlink ref="B35" location="'Vessel List B'!EP1" display="Talita Koem"/>
    <hyperlink ref="B36" location="'Vessel List B'!FC1" display="Tern"/>
    <hyperlink ref="B37" location="'Vessel List B'!FP1" display="Therona"/>
    <hyperlink ref="B38" location="'Vessel List B'!GC1" display="Weskus 6"/>
    <hyperlink ref="B39" location="'Vessel List B'!GP1" display="Antonie W."/>
    <hyperlink ref="B40" location="'Vessel List B'!HC1" display="Weskus 8"/>
    <hyperlink ref="B41" location="'Vessel List B'!HP1" display="Mbambatha "/>
    <hyperlink ref="B42" location="'Vessel List B'!IC1" display="Statendam"/>
    <hyperlink ref="B43" location="'Vessel List B'!IP1" display="Tickey"/>
  </hyperlinks>
  <pageMargins left="0.75" right="0.75" top="1" bottom="1" header="0.5" footer="0.5"/>
  <pageSetup orientation="landscape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2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Z1" sqref="IZ1:JA1"/>
    </sheetView>
  </sheetViews>
  <sheetFormatPr defaultRowHeight="12.75" x14ac:dyDescent="0.2"/>
  <cols>
    <col min="1" max="2" width="12.85546875" style="234" customWidth="1"/>
    <col min="3" max="3" width="17.28515625" style="232" bestFit="1" customWidth="1"/>
    <col min="4" max="4" width="17.28515625" style="231" bestFit="1" customWidth="1"/>
    <col min="5" max="5" width="10.85546875" style="231" bestFit="1" customWidth="1"/>
    <col min="6" max="6" width="9.28515625" style="231" customWidth="1"/>
    <col min="7" max="7" width="10.85546875" style="231" bestFit="1" customWidth="1"/>
    <col min="8" max="8" width="9.7109375" style="231" bestFit="1" customWidth="1"/>
    <col min="9" max="9" width="11.140625" style="235" bestFit="1" customWidth="1"/>
    <col min="10" max="10" width="11" style="236" customWidth="1"/>
    <col min="11" max="11" width="14" style="236" bestFit="1" customWidth="1"/>
    <col min="12" max="12" width="11" style="231" bestFit="1" customWidth="1"/>
    <col min="13" max="13" width="8.85546875" style="231" customWidth="1"/>
    <col min="14" max="14" width="9.140625" style="231"/>
    <col min="15" max="15" width="10" style="237" bestFit="1" customWidth="1"/>
    <col min="16" max="16" width="17.28515625" style="237" bestFit="1" customWidth="1"/>
    <col min="17" max="17" width="17.28515625" style="231" bestFit="1" customWidth="1"/>
    <col min="18" max="18" width="10.85546875" style="231" bestFit="1" customWidth="1"/>
    <col min="19" max="21" width="9.140625" style="231"/>
    <col min="22" max="22" width="11.42578125" style="231" customWidth="1"/>
    <col min="23" max="23" width="9.140625" style="236"/>
    <col min="24" max="24" width="14" style="236" bestFit="1" customWidth="1"/>
    <col min="25" max="25" width="9.140625" style="231"/>
    <col min="26" max="27" width="9.28515625" style="231" customWidth="1"/>
    <col min="28" max="28" width="12.5703125" style="237" bestFit="1" customWidth="1"/>
    <col min="29" max="29" width="17.28515625" style="237" bestFit="1" customWidth="1"/>
    <col min="30" max="30" width="17.28515625" style="231" bestFit="1" customWidth="1"/>
    <col min="31" max="31" width="10.85546875" style="231" bestFit="1" customWidth="1"/>
    <col min="32" max="32" width="8.85546875" style="231" bestFit="1" customWidth="1"/>
    <col min="33" max="33" width="10.85546875" style="231" bestFit="1" customWidth="1"/>
    <col min="34" max="34" width="9.7109375" style="231" bestFit="1" customWidth="1"/>
    <col min="35" max="35" width="11.140625" style="231" bestFit="1" customWidth="1"/>
    <col min="36" max="36" width="11.140625" style="236" bestFit="1" customWidth="1"/>
    <col min="37" max="37" width="14" style="236" bestFit="1" customWidth="1"/>
    <col min="38" max="38" width="11" style="231" bestFit="1" customWidth="1"/>
    <col min="39" max="40" width="9.28515625" style="231" customWidth="1"/>
    <col min="41" max="41" width="10" style="237" bestFit="1" customWidth="1"/>
    <col min="42" max="42" width="17.42578125" style="237" customWidth="1"/>
    <col min="43" max="43" width="17.85546875" style="231" customWidth="1"/>
    <col min="44" max="44" width="10.85546875" style="231" bestFit="1" customWidth="1"/>
    <col min="45" max="45" width="8.85546875" style="231" bestFit="1" customWidth="1"/>
    <col min="46" max="46" width="10.85546875" style="231" bestFit="1" customWidth="1"/>
    <col min="47" max="47" width="9.7109375" style="231" bestFit="1" customWidth="1"/>
    <col min="48" max="49" width="11.140625" style="231" bestFit="1" customWidth="1"/>
    <col min="50" max="50" width="14" style="236" bestFit="1" customWidth="1"/>
    <col min="51" max="51" width="11" style="231" customWidth="1"/>
    <col min="52" max="53" width="9.28515625" style="231" customWidth="1"/>
    <col min="54" max="54" width="10" style="237" bestFit="1" customWidth="1"/>
    <col min="55" max="55" width="17.7109375" style="237" customWidth="1"/>
    <col min="56" max="56" width="15.85546875" style="231" bestFit="1" customWidth="1"/>
    <col min="57" max="57" width="10.85546875" style="231" bestFit="1" customWidth="1"/>
    <col min="58" max="58" width="8.85546875" style="231" bestFit="1" customWidth="1"/>
    <col min="59" max="59" width="10.85546875" style="231" bestFit="1" customWidth="1"/>
    <col min="60" max="60" width="9.7109375" style="231" bestFit="1" customWidth="1"/>
    <col min="61" max="61" width="11.140625" style="238" bestFit="1" customWidth="1"/>
    <col min="62" max="62" width="11.140625" style="236" bestFit="1" customWidth="1"/>
    <col min="63" max="63" width="14" style="239" bestFit="1" customWidth="1"/>
    <col min="64" max="64" width="11" style="231" bestFit="1" customWidth="1"/>
    <col min="65" max="66" width="9.28515625" style="231" customWidth="1"/>
    <col min="67" max="67" width="10.140625" style="237" customWidth="1"/>
    <col min="68" max="68" width="17.28515625" style="237" bestFit="1" customWidth="1"/>
    <col min="69" max="69" width="15.85546875" style="231" bestFit="1" customWidth="1"/>
    <col min="70" max="70" width="10.85546875" style="231" bestFit="1" customWidth="1"/>
    <col min="71" max="71" width="8.85546875" style="231" bestFit="1" customWidth="1"/>
    <col min="72" max="72" width="10.85546875" style="231" bestFit="1" customWidth="1"/>
    <col min="73" max="73" width="9.7109375" style="231" bestFit="1" customWidth="1"/>
    <col min="74" max="74" width="11.140625" style="238" bestFit="1" customWidth="1"/>
    <col min="75" max="75" width="11.140625" style="236" bestFit="1" customWidth="1"/>
    <col min="76" max="76" width="14" style="239" bestFit="1" customWidth="1"/>
    <col min="77" max="77" width="11" style="231" bestFit="1" customWidth="1"/>
    <col min="78" max="79" width="9.28515625" style="231" customWidth="1"/>
    <col min="80" max="80" width="10" style="237" customWidth="1"/>
    <col min="81" max="81" width="17.28515625" style="237" bestFit="1" customWidth="1"/>
    <col min="82" max="82" width="17.28515625" style="231" bestFit="1" customWidth="1"/>
    <col min="83" max="83" width="10.85546875" style="231" bestFit="1" customWidth="1"/>
    <col min="84" max="84" width="8.85546875" style="231" bestFit="1" customWidth="1"/>
    <col min="85" max="85" width="10.85546875" style="231" bestFit="1" customWidth="1"/>
    <col min="86" max="86" width="9.7109375" style="231" bestFit="1" customWidth="1"/>
    <col min="87" max="88" width="11.140625" style="231" bestFit="1" customWidth="1"/>
    <col min="89" max="89" width="14" style="236" bestFit="1" customWidth="1"/>
    <col min="90" max="90" width="11" style="231" bestFit="1" customWidth="1"/>
    <col min="91" max="92" width="9.28515625" style="231" customWidth="1"/>
    <col min="93" max="93" width="10" style="237" bestFit="1" customWidth="1"/>
    <col min="94" max="94" width="17.28515625" style="237" bestFit="1" customWidth="1"/>
    <col min="95" max="95" width="17.28515625" style="231" bestFit="1" customWidth="1"/>
    <col min="96" max="96" width="10.85546875" style="231" bestFit="1" customWidth="1"/>
    <col min="97" max="97" width="8.85546875" style="231" bestFit="1" customWidth="1"/>
    <col min="98" max="98" width="10.85546875" style="231" bestFit="1" customWidth="1"/>
    <col min="99" max="99" width="9.7109375" style="231" bestFit="1" customWidth="1"/>
    <col min="100" max="100" width="11.140625" style="240" bestFit="1" customWidth="1"/>
    <col min="101" max="101" width="11.140625" style="241" bestFit="1" customWidth="1"/>
    <col min="102" max="102" width="14" style="242" bestFit="1" customWidth="1"/>
    <col min="103" max="103" width="11" style="231" bestFit="1" customWidth="1"/>
    <col min="104" max="104" width="9.28515625" style="236" customWidth="1"/>
    <col min="105" max="105" width="9.28515625" style="231" customWidth="1"/>
    <col min="106" max="106" width="10.85546875" style="237" customWidth="1"/>
    <col min="107" max="107" width="18.85546875" style="237" bestFit="1" customWidth="1"/>
    <col min="108" max="108" width="15.85546875" style="231" bestFit="1" customWidth="1"/>
    <col min="109" max="109" width="10.85546875" style="231" bestFit="1" customWidth="1"/>
    <col min="110" max="110" width="8.85546875" style="231" bestFit="1" customWidth="1"/>
    <col min="111" max="111" width="10.85546875" style="231" bestFit="1" customWidth="1"/>
    <col min="112" max="112" width="9.7109375" style="231" bestFit="1" customWidth="1"/>
    <col min="113" max="114" width="11.140625" style="231" bestFit="1" customWidth="1"/>
    <col min="115" max="115" width="14" style="236" bestFit="1" customWidth="1"/>
    <col min="116" max="116" width="11" style="231" bestFit="1" customWidth="1"/>
    <col min="117" max="118" width="9.28515625" style="231" customWidth="1"/>
    <col min="119" max="119" width="10" style="237" bestFit="1" customWidth="1"/>
    <col min="120" max="120" width="17.42578125" style="237" bestFit="1" customWidth="1"/>
    <col min="121" max="121" width="15.85546875" style="231" bestFit="1" customWidth="1"/>
    <col min="122" max="122" width="10.85546875" style="231" bestFit="1" customWidth="1"/>
    <col min="123" max="123" width="8.85546875" style="231" bestFit="1" customWidth="1"/>
    <col min="124" max="124" width="10.85546875" style="231" bestFit="1" customWidth="1"/>
    <col min="125" max="125" width="9.7109375" style="231" bestFit="1" customWidth="1"/>
    <col min="126" max="127" width="11.140625" style="231" bestFit="1" customWidth="1"/>
    <col min="128" max="128" width="14" style="236" bestFit="1" customWidth="1"/>
    <col min="129" max="129" width="11" style="231" bestFit="1" customWidth="1"/>
    <col min="130" max="131" width="9.28515625" style="231" customWidth="1"/>
    <col min="132" max="132" width="11.42578125" style="237" customWidth="1"/>
    <col min="133" max="133" width="17.28515625" style="237" bestFit="1" customWidth="1"/>
    <col min="134" max="134" width="15.85546875" style="231" bestFit="1" customWidth="1"/>
    <col min="135" max="135" width="10.85546875" style="231" bestFit="1" customWidth="1"/>
    <col min="136" max="136" width="8.85546875" style="231" bestFit="1" customWidth="1"/>
    <col min="137" max="137" width="10.85546875" style="231" bestFit="1" customWidth="1"/>
    <col min="138" max="138" width="9.7109375" style="231" bestFit="1" customWidth="1"/>
    <col min="139" max="140" width="11.140625" style="231" bestFit="1" customWidth="1"/>
    <col min="141" max="141" width="14" style="236" bestFit="1" customWidth="1"/>
    <col min="142" max="142" width="11" style="231" bestFit="1" customWidth="1"/>
    <col min="143" max="144" width="9.28515625" style="231" customWidth="1"/>
    <col min="145" max="145" width="10" style="237" bestFit="1" customWidth="1"/>
    <col min="146" max="146" width="19.140625" style="237" bestFit="1" customWidth="1"/>
    <col min="147" max="147" width="15.85546875" style="231" bestFit="1" customWidth="1"/>
    <col min="148" max="148" width="10.85546875" style="231" bestFit="1" customWidth="1"/>
    <col min="149" max="149" width="8.85546875" style="231" bestFit="1" customWidth="1"/>
    <col min="150" max="150" width="10.85546875" style="231" bestFit="1" customWidth="1"/>
    <col min="151" max="151" width="9.7109375" style="195" bestFit="1" customWidth="1"/>
    <col min="152" max="152" width="11.28515625" style="240" bestFit="1" customWidth="1"/>
    <col min="153" max="153" width="11.28515625" style="241" bestFit="1" customWidth="1"/>
    <col min="154" max="154" width="14" style="242" bestFit="1" customWidth="1"/>
    <col min="155" max="155" width="11" style="231" bestFit="1" customWidth="1"/>
    <col min="156" max="157" width="9.140625" style="231" customWidth="1"/>
    <col min="158" max="158" width="11.85546875" style="237" customWidth="1"/>
    <col min="159" max="159" width="19.140625" style="237" bestFit="1" customWidth="1"/>
    <col min="160" max="160" width="15.85546875" style="231" bestFit="1" customWidth="1"/>
    <col min="161" max="161" width="10.85546875" style="231" bestFit="1" customWidth="1"/>
    <col min="162" max="162" width="8.85546875" style="231" bestFit="1" customWidth="1"/>
    <col min="163" max="163" width="10.85546875" style="231" bestFit="1" customWidth="1"/>
    <col min="164" max="164" width="9.7109375" style="195" bestFit="1" customWidth="1"/>
    <col min="165" max="165" width="11.28515625" style="240" bestFit="1" customWidth="1"/>
    <col min="166" max="166" width="11.28515625" style="241" bestFit="1" customWidth="1"/>
    <col min="167" max="167" width="14" style="242" bestFit="1" customWidth="1"/>
    <col min="168" max="168" width="11" style="231" bestFit="1" customWidth="1"/>
    <col min="169" max="170" width="9.140625" style="231" customWidth="1"/>
    <col min="171" max="171" width="11.85546875" style="237" customWidth="1"/>
    <col min="172" max="172" width="19.140625" style="237" bestFit="1" customWidth="1"/>
    <col min="173" max="173" width="15.85546875" style="231" bestFit="1" customWidth="1"/>
    <col min="174" max="174" width="10.85546875" style="231" bestFit="1" customWidth="1"/>
    <col min="175" max="175" width="8.85546875" style="231" bestFit="1" customWidth="1"/>
    <col min="176" max="176" width="10.85546875" style="231" bestFit="1" customWidth="1"/>
    <col min="177" max="177" width="9.7109375" style="195" bestFit="1" customWidth="1"/>
    <col min="178" max="178" width="11.28515625" style="240" bestFit="1" customWidth="1"/>
    <col min="179" max="179" width="11.28515625" style="241" bestFit="1" customWidth="1"/>
    <col min="180" max="180" width="14" style="242" bestFit="1" customWidth="1"/>
    <col min="181" max="181" width="11" style="231" bestFit="1" customWidth="1"/>
    <col min="182" max="183" width="9.140625" style="231" customWidth="1"/>
    <col min="184" max="184" width="11.85546875" style="237" customWidth="1"/>
    <col min="185" max="185" width="19.140625" style="237" bestFit="1" customWidth="1"/>
    <col min="186" max="186" width="15.85546875" style="231" bestFit="1" customWidth="1"/>
    <col min="187" max="187" width="10.85546875" style="231" bestFit="1" customWidth="1"/>
    <col min="188" max="188" width="8.85546875" style="231" bestFit="1" customWidth="1"/>
    <col min="189" max="189" width="10.85546875" style="231" bestFit="1" customWidth="1"/>
    <col min="190" max="190" width="9.7109375" style="195" bestFit="1" customWidth="1"/>
    <col min="191" max="191" width="11.28515625" style="240" bestFit="1" customWidth="1"/>
    <col min="192" max="192" width="11.28515625" style="241" bestFit="1" customWidth="1"/>
    <col min="193" max="193" width="14" style="242" bestFit="1" customWidth="1"/>
    <col min="194" max="194" width="11" style="231" bestFit="1" customWidth="1"/>
    <col min="195" max="196" width="9.140625" style="231" customWidth="1"/>
    <col min="197" max="197" width="11.85546875" style="237" customWidth="1"/>
    <col min="198" max="198" width="19.140625" style="237" bestFit="1" customWidth="1"/>
    <col min="199" max="199" width="15.85546875" style="231" bestFit="1" customWidth="1"/>
    <col min="200" max="200" width="10.85546875" style="231" bestFit="1" customWidth="1"/>
    <col min="201" max="201" width="8.85546875" style="231" bestFit="1" customWidth="1"/>
    <col min="202" max="202" width="10.85546875" style="231" bestFit="1" customWidth="1"/>
    <col min="203" max="203" width="9.7109375" style="195" bestFit="1" customWidth="1"/>
    <col min="204" max="204" width="11.28515625" style="240" bestFit="1" customWidth="1"/>
    <col min="205" max="205" width="11.28515625" style="241" bestFit="1" customWidth="1"/>
    <col min="206" max="206" width="14" style="242" bestFit="1" customWidth="1"/>
    <col min="207" max="207" width="11" style="231" bestFit="1" customWidth="1"/>
    <col min="208" max="209" width="9.140625" style="231" customWidth="1"/>
    <col min="210" max="210" width="11.85546875" style="237" customWidth="1"/>
    <col min="211" max="211" width="19.140625" style="237" bestFit="1" customWidth="1"/>
    <col min="212" max="212" width="15.85546875" style="231" bestFit="1" customWidth="1"/>
    <col min="213" max="213" width="10.85546875" style="231" bestFit="1" customWidth="1"/>
    <col min="214" max="214" width="8.85546875" style="231" bestFit="1" customWidth="1"/>
    <col min="215" max="215" width="10.85546875" style="231" bestFit="1" customWidth="1"/>
    <col min="216" max="216" width="9.7109375" style="195" bestFit="1" customWidth="1"/>
    <col min="217" max="217" width="11.28515625" style="240" bestFit="1" customWidth="1"/>
    <col min="218" max="218" width="11.28515625" style="241" bestFit="1" customWidth="1"/>
    <col min="219" max="219" width="14" style="242" bestFit="1" customWidth="1"/>
    <col min="220" max="220" width="11" style="231" bestFit="1" customWidth="1"/>
    <col min="221" max="222" width="9.28515625" style="231" customWidth="1"/>
    <col min="223" max="223" width="11.85546875" style="237" customWidth="1"/>
    <col min="224" max="224" width="19.140625" style="237" bestFit="1" customWidth="1"/>
    <col min="225" max="225" width="15.85546875" style="231" bestFit="1" customWidth="1"/>
    <col min="226" max="226" width="10.85546875" style="231" bestFit="1" customWidth="1"/>
    <col min="227" max="227" width="8.85546875" style="231" bestFit="1" customWidth="1"/>
    <col min="228" max="228" width="10.85546875" style="231" bestFit="1" customWidth="1"/>
    <col min="229" max="229" width="9.7109375" style="195" bestFit="1" customWidth="1"/>
    <col min="230" max="230" width="11.28515625" style="240" bestFit="1" customWidth="1"/>
    <col min="231" max="231" width="11.28515625" style="241" bestFit="1" customWidth="1"/>
    <col min="232" max="232" width="14" style="242" bestFit="1" customWidth="1"/>
    <col min="233" max="233" width="11" style="231" bestFit="1" customWidth="1"/>
    <col min="234" max="235" width="9.140625" style="231" customWidth="1"/>
    <col min="236" max="236" width="11.85546875" style="237" customWidth="1"/>
    <col min="237" max="237" width="19.140625" style="237" bestFit="1" customWidth="1"/>
    <col min="238" max="238" width="15.85546875" style="231" bestFit="1" customWidth="1"/>
    <col min="239" max="239" width="10.85546875" style="231" bestFit="1" customWidth="1"/>
    <col min="240" max="240" width="8.85546875" style="231" bestFit="1" customWidth="1"/>
    <col min="241" max="241" width="10.85546875" style="231" bestFit="1" customWidth="1"/>
    <col min="242" max="242" width="9.7109375" style="195" bestFit="1" customWidth="1"/>
    <col min="243" max="243" width="11.28515625" style="240" bestFit="1" customWidth="1"/>
    <col min="244" max="244" width="11.28515625" style="241" bestFit="1" customWidth="1"/>
    <col min="245" max="245" width="14" style="242" bestFit="1" customWidth="1"/>
    <col min="246" max="246" width="11" style="231" bestFit="1" customWidth="1"/>
    <col min="247" max="248" width="9.28515625" style="231" customWidth="1"/>
    <col min="249" max="249" width="11.85546875" style="237" customWidth="1"/>
    <col min="250" max="250" width="17.42578125" style="237" bestFit="1" customWidth="1"/>
    <col min="251" max="251" width="15.85546875" style="231" bestFit="1" customWidth="1"/>
    <col min="252" max="252" width="10.85546875" style="231" bestFit="1" customWidth="1"/>
    <col min="253" max="253" width="8.85546875" style="231" bestFit="1" customWidth="1"/>
    <col min="254" max="254" width="10.85546875" style="231" bestFit="1" customWidth="1"/>
    <col min="255" max="255" width="9.7109375" style="231" bestFit="1" customWidth="1"/>
    <col min="256" max="257" width="11.140625" style="231" bestFit="1" customWidth="1"/>
    <col min="258" max="258" width="14" style="236" bestFit="1" customWidth="1"/>
    <col min="259" max="259" width="11" style="231" bestFit="1" customWidth="1"/>
    <col min="260" max="261" width="9.140625" style="231"/>
    <col min="262" max="262" width="10" style="237" bestFit="1" customWidth="1"/>
    <col min="263" max="263" width="3" style="231" customWidth="1"/>
    <col min="264" max="264" width="14.42578125" style="227" customWidth="1"/>
    <col min="265" max="268" width="11.5703125" style="227" customWidth="1"/>
    <col min="269" max="269" width="3" style="231" customWidth="1"/>
    <col min="270" max="270" width="24" style="231" customWidth="1"/>
    <col min="271" max="278" width="9.140625" style="231"/>
    <col min="279" max="279" width="3" style="231" customWidth="1"/>
    <col min="280" max="16384" width="9.140625" style="231"/>
  </cols>
  <sheetData>
    <row r="1" spans="1:281" s="270" customFormat="1" ht="22.5" customHeight="1" thickBot="1" x14ac:dyDescent="0.25">
      <c r="A1" s="751" t="s">
        <v>152</v>
      </c>
      <c r="B1" s="752"/>
      <c r="C1" s="256" t="str">
        <f>'FleetInfo (short)'!$B$4</f>
        <v>Antonie W</v>
      </c>
      <c r="D1" s="579"/>
      <c r="E1" s="747" t="s">
        <v>127</v>
      </c>
      <c r="F1" s="748"/>
      <c r="G1" s="258">
        <f>COUNTA(E5:E217)</f>
        <v>0</v>
      </c>
      <c r="H1" s="749" t="s">
        <v>192</v>
      </c>
      <c r="I1" s="750"/>
      <c r="J1" s="259">
        <f>SUM(L5:L217)</f>
        <v>0</v>
      </c>
      <c r="K1" s="260" t="s">
        <v>142</v>
      </c>
      <c r="L1" s="261">
        <f>ROUND((J1*55)/1000,2)</f>
        <v>0</v>
      </c>
      <c r="M1" s="717" t="str">
        <f>ROUND(MAX(M5:M200),0)&amp;" m"</f>
        <v>0 m</v>
      </c>
      <c r="N1" s="718" t="str">
        <f>ROUND(MAX(N5:N200),0)&amp;" fm"</f>
        <v>0 fm</v>
      </c>
      <c r="O1" s="262"/>
      <c r="P1" s="256" t="str">
        <f>'FleetInfo (short)'!$B$5</f>
        <v>Jo-Ann</v>
      </c>
      <c r="Q1" s="257"/>
      <c r="R1" s="747" t="s">
        <v>127</v>
      </c>
      <c r="S1" s="748"/>
      <c r="T1" s="258">
        <f>COUNTA(R5:R217)</f>
        <v>0</v>
      </c>
      <c r="U1" s="749" t="s">
        <v>192</v>
      </c>
      <c r="V1" s="750"/>
      <c r="W1" s="259">
        <f>SUM(Y5:Y217)</f>
        <v>0</v>
      </c>
      <c r="X1" s="260" t="s">
        <v>142</v>
      </c>
      <c r="Y1" s="261">
        <f>ROUND((W1*55)/1000,2)</f>
        <v>0</v>
      </c>
      <c r="Z1" s="717" t="str">
        <f>ROUND(MAX(Z5:Z200),0)&amp;" m"</f>
        <v>0 m</v>
      </c>
      <c r="AA1" s="718" t="str">
        <f>ROUND(MAX(AA5:AA200),0)&amp;" fm"</f>
        <v>0 fm</v>
      </c>
      <c r="AB1" s="262"/>
      <c r="AC1" s="256" t="str">
        <f>'FleetInfo (short)'!$B$6</f>
        <v>Bluefish</v>
      </c>
      <c r="AD1" s="263"/>
      <c r="AE1" s="747" t="s">
        <v>127</v>
      </c>
      <c r="AF1" s="748"/>
      <c r="AG1" s="258">
        <f>COUNTA(AE5:AE217)</f>
        <v>0</v>
      </c>
      <c r="AH1" s="749" t="s">
        <v>192</v>
      </c>
      <c r="AI1" s="750"/>
      <c r="AJ1" s="259">
        <f>SUM(AL5:AL217)</f>
        <v>0</v>
      </c>
      <c r="AK1" s="260" t="s">
        <v>142</v>
      </c>
      <c r="AL1" s="261">
        <f>ROUND((AJ1*55)/1000,2)</f>
        <v>0</v>
      </c>
      <c r="AM1" s="717" t="str">
        <f>ROUND(MAX(AM5:AM200),0)&amp;" m"</f>
        <v>0 m</v>
      </c>
      <c r="AN1" s="718" t="str">
        <f>ROUND(MAX(AN5:AN200),0)&amp;" fm"</f>
        <v>0 fm</v>
      </c>
      <c r="AO1" s="262"/>
      <c r="AP1" s="256" t="str">
        <f>'FleetInfo (short)'!$B$7</f>
        <v>Cpt. Hendrik Witbooi</v>
      </c>
      <c r="AQ1" s="263"/>
      <c r="AR1" s="747" t="s">
        <v>127</v>
      </c>
      <c r="AS1" s="748"/>
      <c r="AT1" s="258">
        <f>COUNTA(AR5:AR217)</f>
        <v>0</v>
      </c>
      <c r="AU1" s="749" t="s">
        <v>192</v>
      </c>
      <c r="AV1" s="750"/>
      <c r="AW1" s="259">
        <f>SUM(AY5:AY217)</f>
        <v>0</v>
      </c>
      <c r="AX1" s="260" t="s">
        <v>142</v>
      </c>
      <c r="AY1" s="261">
        <f>ROUND((AW1*55)/1000,2)</f>
        <v>0</v>
      </c>
      <c r="AZ1" s="717" t="str">
        <f>ROUND(MAX(AZ5:AZ200),0)&amp;" m"</f>
        <v>0 m</v>
      </c>
      <c r="BA1" s="718" t="str">
        <f>ROUND(MAX(BA5:BA200),0)&amp;" fm"</f>
        <v>0 fm</v>
      </c>
      <c r="BB1" s="262"/>
      <c r="BC1" s="256" t="str">
        <f>'FleetInfo (short)'!$B$8</f>
        <v>Ghoerieman</v>
      </c>
      <c r="BD1" s="257"/>
      <c r="BE1" s="747" t="s">
        <v>127</v>
      </c>
      <c r="BF1" s="748"/>
      <c r="BG1" s="258">
        <f>COUNTA(BE5:BE217)</f>
        <v>0</v>
      </c>
      <c r="BH1" s="749" t="s">
        <v>192</v>
      </c>
      <c r="BI1" s="750"/>
      <c r="BJ1" s="259">
        <f>SUM(BL5:BL217)</f>
        <v>0</v>
      </c>
      <c r="BK1" s="260" t="s">
        <v>142</v>
      </c>
      <c r="BL1" s="261">
        <f>ROUND((BJ1*55)/1000,2)</f>
        <v>0</v>
      </c>
      <c r="BM1" s="717" t="str">
        <f>ROUND(MAX(BM5:BM200),0)&amp;" m"</f>
        <v>0 m</v>
      </c>
      <c r="BN1" s="718" t="str">
        <f>ROUND(MAX(BN5:BN200),0)&amp;" fm"</f>
        <v>0 fm</v>
      </c>
      <c r="BO1" s="262"/>
      <c r="BP1" s="256" t="str">
        <f>'FleetInfo (short)'!$B$9</f>
        <v>Goldfish</v>
      </c>
      <c r="BQ1" s="257"/>
      <c r="BR1" s="747" t="s">
        <v>127</v>
      </c>
      <c r="BS1" s="748"/>
      <c r="BT1" s="258">
        <f>COUNTA(BR5:BR217)</f>
        <v>0</v>
      </c>
      <c r="BU1" s="749" t="s">
        <v>192</v>
      </c>
      <c r="BV1" s="750"/>
      <c r="BW1" s="259">
        <f>SUM(BY5:BY217)</f>
        <v>0</v>
      </c>
      <c r="BX1" s="260" t="s">
        <v>142</v>
      </c>
      <c r="BY1" s="261">
        <f>ROUND((BW1*55)/1000,2)</f>
        <v>0</v>
      </c>
      <c r="BZ1" s="717" t="str">
        <f>ROUND(MAX(BZ5:BZ200),0)&amp;" m"</f>
        <v>0 m</v>
      </c>
      <c r="CA1" s="718" t="str">
        <f>ROUND(MAX(CA5:CA200),0)&amp;" fm"</f>
        <v>0 fm</v>
      </c>
      <c r="CB1" s="262"/>
      <c r="CC1" s="256" t="str">
        <f>'FleetInfo (short)'!$B$10</f>
        <v>Lady Mbako</v>
      </c>
      <c r="CD1" s="257"/>
      <c r="CE1" s="747" t="s">
        <v>127</v>
      </c>
      <c r="CF1" s="748"/>
      <c r="CG1" s="258">
        <f>COUNTA(CE5:CE217)</f>
        <v>0</v>
      </c>
      <c r="CH1" s="749" t="s">
        <v>192</v>
      </c>
      <c r="CI1" s="750"/>
      <c r="CJ1" s="259">
        <f>SUM(CL5:CL217)</f>
        <v>0</v>
      </c>
      <c r="CK1" s="260" t="s">
        <v>142</v>
      </c>
      <c r="CL1" s="261">
        <f>ROUND((CJ1*55)/1000,2)</f>
        <v>0</v>
      </c>
      <c r="CM1" s="717" t="str">
        <f>ROUND(MAX(CM5:CM200),0)&amp;" m"</f>
        <v>0 m</v>
      </c>
      <c r="CN1" s="718" t="str">
        <f>ROUND(MAX(CN5:CN200),0)&amp;" fm"</f>
        <v>0 fm</v>
      </c>
      <c r="CO1" s="262"/>
      <c r="CP1" s="256" t="str">
        <f>'FleetInfo (short)'!$B$11</f>
        <v>Lil' Meha</v>
      </c>
      <c r="CQ1" s="263"/>
      <c r="CR1" s="747" t="s">
        <v>127</v>
      </c>
      <c r="CS1" s="748"/>
      <c r="CT1" s="258">
        <f>COUNTA(CR5:CR217)</f>
        <v>0</v>
      </c>
      <c r="CU1" s="749" t="s">
        <v>192</v>
      </c>
      <c r="CV1" s="750"/>
      <c r="CW1" s="259">
        <f>SUM(CY5:CY217)</f>
        <v>0</v>
      </c>
      <c r="CX1" s="260" t="s">
        <v>142</v>
      </c>
      <c r="CY1" s="261">
        <f>ROUND((CW1*55)/1000,2)</f>
        <v>0</v>
      </c>
      <c r="CZ1" s="717" t="str">
        <f>ROUND(MAX(CZ5:CZ200),0)&amp;" m"</f>
        <v>0 m</v>
      </c>
      <c r="DA1" s="718" t="str">
        <f>ROUND(MAX(DA5:DA200),0)&amp;" fm"</f>
        <v>0 fm</v>
      </c>
      <c r="DB1" s="262"/>
      <c r="DC1" s="256" t="str">
        <f>'FleetInfo (short)'!$B$12</f>
        <v>Mbambatha</v>
      </c>
      <c r="DD1" s="257"/>
      <c r="DE1" s="747" t="s">
        <v>127</v>
      </c>
      <c r="DF1" s="748"/>
      <c r="DG1" s="258">
        <f>COUNTA(DE5:DE217)</f>
        <v>0</v>
      </c>
      <c r="DH1" s="749" t="s">
        <v>192</v>
      </c>
      <c r="DI1" s="750"/>
      <c r="DJ1" s="259">
        <f>SUM(DL5:DL217)</f>
        <v>0</v>
      </c>
      <c r="DK1" s="260" t="s">
        <v>142</v>
      </c>
      <c r="DL1" s="261">
        <f>ROUND((DJ1*55)/1000,2)</f>
        <v>0</v>
      </c>
      <c r="DM1" s="717" t="str">
        <f>ROUND(MAX(DM5:DM200),0)&amp;" m"</f>
        <v>0 m</v>
      </c>
      <c r="DN1" s="718" t="str">
        <f>ROUND(MAX(DN5:DN200),0)&amp;" fm"</f>
        <v>0 fm</v>
      </c>
      <c r="DO1" s="262"/>
      <c r="DP1" s="256" t="str">
        <f>'FleetInfo (short)'!$B$13</f>
        <v>Moira D</v>
      </c>
      <c r="DQ1" s="257"/>
      <c r="DR1" s="747" t="s">
        <v>127</v>
      </c>
      <c r="DS1" s="748"/>
      <c r="DT1" s="258">
        <f>COUNTA(DR5:DR217)</f>
        <v>0</v>
      </c>
      <c r="DU1" s="749" t="s">
        <v>192</v>
      </c>
      <c r="DV1" s="750"/>
      <c r="DW1" s="259">
        <f>SUM(DY5:DY217)</f>
        <v>0</v>
      </c>
      <c r="DX1" s="260" t="s">
        <v>142</v>
      </c>
      <c r="DY1" s="261">
        <f>ROUND((DW1*55)/1000,2)</f>
        <v>0</v>
      </c>
      <c r="DZ1" s="717" t="str">
        <f>ROUND(MAX(DZ5:DZ200),0)&amp;" m"</f>
        <v>0 m</v>
      </c>
      <c r="EA1" s="718" t="str">
        <f>ROUND(MAX(EA5:EA200),0)&amp;" fm"</f>
        <v>0 fm</v>
      </c>
      <c r="EB1" s="262"/>
      <c r="EC1" s="256" t="str">
        <f>'FleetInfo (short)'!$B$14</f>
        <v>Oceana Marlin</v>
      </c>
      <c r="ED1" s="263"/>
      <c r="EE1" s="747" t="s">
        <v>127</v>
      </c>
      <c r="EF1" s="748"/>
      <c r="EG1" s="258">
        <f>COUNTA(EE5:EE217)</f>
        <v>0</v>
      </c>
      <c r="EH1" s="749" t="s">
        <v>192</v>
      </c>
      <c r="EI1" s="750"/>
      <c r="EJ1" s="259">
        <f>SUM(EL5:EL217)</f>
        <v>0</v>
      </c>
      <c r="EK1" s="260" t="s">
        <v>142</v>
      </c>
      <c r="EL1" s="261">
        <f>ROUND((EJ1*55)/1000,2)</f>
        <v>0</v>
      </c>
      <c r="EM1" s="717" t="str">
        <f>ROUND(MAX(EM5:EM200),0)&amp;" m"</f>
        <v>0 m</v>
      </c>
      <c r="EN1" s="718" t="str">
        <f>ROUND(MAX(EN5:EN200),0)&amp;" fm"</f>
        <v>0 fm</v>
      </c>
      <c r="EO1" s="262"/>
      <c r="EP1" s="256" t="str">
        <f>'FleetInfo (short)'!$B$15</f>
        <v>Patience</v>
      </c>
      <c r="EQ1" s="257"/>
      <c r="ER1" s="747" t="s">
        <v>127</v>
      </c>
      <c r="ES1" s="748"/>
      <c r="ET1" s="258">
        <f>COUNTA(ER5:ER217)</f>
        <v>0</v>
      </c>
      <c r="EU1" s="749" t="s">
        <v>192</v>
      </c>
      <c r="EV1" s="750"/>
      <c r="EW1" s="259">
        <f>SUM(EY5:EY217)</f>
        <v>0</v>
      </c>
      <c r="EX1" s="260" t="s">
        <v>142</v>
      </c>
      <c r="EY1" s="261">
        <f>ROUND((EW1*55)/1000,2)</f>
        <v>0</v>
      </c>
      <c r="EZ1" s="717" t="str">
        <f>ROUND(MAX(EZ5:EZ200),0)&amp;" m"</f>
        <v>0 m</v>
      </c>
      <c r="FA1" s="718" t="str">
        <f>ROUND(MAX(FA5:FA200),0)&amp;" fm"</f>
        <v>0 fm</v>
      </c>
      <c r="FB1" s="262"/>
      <c r="FC1" s="256" t="str">
        <f>'FleetInfo (short)'!$B$16</f>
        <v>Skipness</v>
      </c>
      <c r="FD1" s="257"/>
      <c r="FE1" s="747" t="s">
        <v>127</v>
      </c>
      <c r="FF1" s="748"/>
      <c r="FG1" s="258">
        <f>COUNTA(FE5:FE217)</f>
        <v>0</v>
      </c>
      <c r="FH1" s="749" t="s">
        <v>192</v>
      </c>
      <c r="FI1" s="750"/>
      <c r="FJ1" s="259">
        <f>SUM(FL5:FL217)</f>
        <v>0</v>
      </c>
      <c r="FK1" s="260" t="s">
        <v>142</v>
      </c>
      <c r="FL1" s="261">
        <f>ROUND((FJ1*55)/1000,2)</f>
        <v>0</v>
      </c>
      <c r="FM1" s="717" t="str">
        <f>ROUND(MAX(FM5:FM200),0)&amp;" m"</f>
        <v>0 m</v>
      </c>
      <c r="FN1" s="718" t="str">
        <f>ROUND(MAX(FN5:FN200),0)&amp;" fm"</f>
        <v>0 fm</v>
      </c>
      <c r="FO1" s="262"/>
      <c r="FP1" s="256" t="str">
        <f>'FleetInfo (short)'!$B$17</f>
        <v>Statendam</v>
      </c>
      <c r="FQ1" s="264"/>
      <c r="FR1" s="747" t="s">
        <v>127</v>
      </c>
      <c r="FS1" s="748"/>
      <c r="FT1" s="258">
        <f>COUNTA(FR5:FR217)</f>
        <v>0</v>
      </c>
      <c r="FU1" s="749" t="s">
        <v>192</v>
      </c>
      <c r="FV1" s="750"/>
      <c r="FW1" s="259">
        <f>SUM(FY5:FY217)</f>
        <v>0</v>
      </c>
      <c r="FX1" s="260" t="s">
        <v>142</v>
      </c>
      <c r="FY1" s="261">
        <f>ROUND((FW1*55)/1000,2)</f>
        <v>0</v>
      </c>
      <c r="FZ1" s="717" t="str">
        <f>ROUND(MAX(FZ5:FZ200),0)&amp;" m"</f>
        <v>0 m</v>
      </c>
      <c r="GA1" s="718" t="str">
        <f>ROUND(MAX(GA5:GA200),0)&amp;" fm"</f>
        <v>0 fm</v>
      </c>
      <c r="GB1" s="262"/>
      <c r="GC1" s="256" t="str">
        <f>'FleetInfo (short)'!$B$18</f>
        <v>Super Duck</v>
      </c>
      <c r="GD1" s="257"/>
      <c r="GE1" s="747" t="s">
        <v>127</v>
      </c>
      <c r="GF1" s="748"/>
      <c r="GG1" s="258">
        <f>COUNTA(GE5:GE217)</f>
        <v>0</v>
      </c>
      <c r="GH1" s="749" t="s">
        <v>192</v>
      </c>
      <c r="GI1" s="750"/>
      <c r="GJ1" s="259">
        <f>SUM(GL5:GL217)</f>
        <v>0</v>
      </c>
      <c r="GK1" s="260" t="s">
        <v>142</v>
      </c>
      <c r="GL1" s="261">
        <f>ROUND((GJ1*55)/1000,2)</f>
        <v>0</v>
      </c>
      <c r="GM1" s="717" t="str">
        <f>ROUND(MAX(GM5:GM200),0)&amp;" m"</f>
        <v>0 m</v>
      </c>
      <c r="GN1" s="718" t="str">
        <f>ROUND(MAX(GN5:GN200),0)&amp;" fm"</f>
        <v>0 fm</v>
      </c>
      <c r="GO1" s="262"/>
      <c r="GP1" s="256" t="str">
        <f>'FleetInfo (short)'!$B$19</f>
        <v>SW Penguin</v>
      </c>
      <c r="GQ1" s="264"/>
      <c r="GR1" s="747" t="s">
        <v>127</v>
      </c>
      <c r="GS1" s="748"/>
      <c r="GT1" s="258">
        <f>COUNTA(GR5:GR217)</f>
        <v>0</v>
      </c>
      <c r="GU1" s="749" t="s">
        <v>192</v>
      </c>
      <c r="GV1" s="750"/>
      <c r="GW1" s="259">
        <f>SUM(GY5:GY217)</f>
        <v>0</v>
      </c>
      <c r="GX1" s="260" t="s">
        <v>142</v>
      </c>
      <c r="GY1" s="261">
        <f>ROUND((GW1*55)/1000,2)</f>
        <v>0</v>
      </c>
      <c r="GZ1" s="717" t="str">
        <f>ROUND(MAX(GZ5:GZ200),0)&amp;" m"</f>
        <v>0 m</v>
      </c>
      <c r="HA1" s="718" t="str">
        <f>ROUND(MAX(HA5:HA200),0)&amp;" fm"</f>
        <v>0 fm</v>
      </c>
      <c r="HB1" s="262"/>
      <c r="HC1" s="256" t="str">
        <f>'FleetInfo (short)'!$B$20</f>
        <v>Tickey</v>
      </c>
      <c r="HD1" s="257" t="s">
        <v>281</v>
      </c>
      <c r="HE1" s="747" t="s">
        <v>127</v>
      </c>
      <c r="HF1" s="748"/>
      <c r="HG1" s="258">
        <f>COUNTA(HE5:HE217)</f>
        <v>0</v>
      </c>
      <c r="HH1" s="749" t="s">
        <v>192</v>
      </c>
      <c r="HI1" s="750"/>
      <c r="HJ1" s="259">
        <f>SUM(HL5:HL217)</f>
        <v>0</v>
      </c>
      <c r="HK1" s="260" t="s">
        <v>142</v>
      </c>
      <c r="HL1" s="261">
        <f>ROUND((HJ1*55)/1000,2)</f>
        <v>0</v>
      </c>
      <c r="HM1" s="717" t="str">
        <f>ROUND(MAX(HM5:HM200),0)&amp;" m"</f>
        <v>0 m</v>
      </c>
      <c r="HN1" s="718" t="str">
        <f>ROUND(MAX(HN5:HN200),0)&amp;" fm"</f>
        <v>0 fm</v>
      </c>
      <c r="HO1" s="581" t="s">
        <v>271</v>
      </c>
      <c r="HP1" s="256" t="str">
        <f>'FleetInfo (short)'!$B$21</f>
        <v>Therona</v>
      </c>
      <c r="HQ1" s="257"/>
      <c r="HR1" s="747" t="s">
        <v>127</v>
      </c>
      <c r="HS1" s="748"/>
      <c r="HT1" s="258">
        <f>COUNTA(HR5:HR217)</f>
        <v>0</v>
      </c>
      <c r="HU1" s="749" t="s">
        <v>192</v>
      </c>
      <c r="HV1" s="750"/>
      <c r="HW1" s="259">
        <f>SUM(HY5:HY217)</f>
        <v>0</v>
      </c>
      <c r="HX1" s="260" t="s">
        <v>142</v>
      </c>
      <c r="HY1" s="261">
        <f>ROUND((HW1*55)/1000,2)</f>
        <v>0</v>
      </c>
      <c r="HZ1" s="717" t="str">
        <f>ROUND(MAX(HZ5:HZ200),0)&amp;" m"</f>
        <v>0 m</v>
      </c>
      <c r="IA1" s="718" t="str">
        <f>ROUND(MAX(IA5:IA200),0)&amp;" fm"</f>
        <v>0 fm</v>
      </c>
      <c r="IB1" s="262" t="s">
        <v>282</v>
      </c>
      <c r="IC1" s="256" t="str">
        <f>'FleetInfo (short)'!$B$22</f>
        <v>Weskus 8</v>
      </c>
      <c r="ID1" s="264"/>
      <c r="IE1" s="747" t="s">
        <v>127</v>
      </c>
      <c r="IF1" s="748"/>
      <c r="IG1" s="258">
        <f>COUNTA(IE5:IE217)</f>
        <v>0</v>
      </c>
      <c r="IH1" s="749" t="s">
        <v>192</v>
      </c>
      <c r="II1" s="750"/>
      <c r="IJ1" s="259">
        <f>SUM(IL5:IL217)</f>
        <v>0</v>
      </c>
      <c r="IK1" s="260" t="s">
        <v>142</v>
      </c>
      <c r="IL1" s="261">
        <f>ROUND((IJ1*55)/1000,2)</f>
        <v>0</v>
      </c>
      <c r="IM1" s="717" t="str">
        <f>ROUND(MAX(IM5:IM200),0)&amp;" m"</f>
        <v>0 m</v>
      </c>
      <c r="IN1" s="718" t="str">
        <f>ROUND(MAX(IN5:IN200),0)&amp;" fm"</f>
        <v>0 fm</v>
      </c>
      <c r="IO1" s="262"/>
      <c r="IP1" s="256" t="str">
        <f>'FleetInfo (short)'!$B$23</f>
        <v>Heroes Day</v>
      </c>
      <c r="IQ1" s="263"/>
      <c r="IR1" s="747" t="s">
        <v>127</v>
      </c>
      <c r="IS1" s="748"/>
      <c r="IT1" s="258">
        <f>COUNTA(IR5:IR217)</f>
        <v>0</v>
      </c>
      <c r="IU1" s="749" t="s">
        <v>192</v>
      </c>
      <c r="IV1" s="750"/>
      <c r="IW1" s="259">
        <f>SUM(IY5:IY217)</f>
        <v>0</v>
      </c>
      <c r="IX1" s="260" t="s">
        <v>142</v>
      </c>
      <c r="IY1" s="261">
        <f>ROUND((IW1*55)/1000,2)</f>
        <v>0</v>
      </c>
      <c r="IZ1" s="717" t="str">
        <f>ROUND(MAX(IZ5:IZ200),0)&amp;" m"</f>
        <v>0 m</v>
      </c>
      <c r="JA1" s="718" t="str">
        <f>ROUND(MAX(JA5:JA200),0)&amp;" fm"</f>
        <v>0 fm</v>
      </c>
      <c r="JB1" s="265"/>
      <c r="JC1" s="266"/>
      <c r="JD1" s="758" t="s">
        <v>80</v>
      </c>
      <c r="JE1" s="759"/>
      <c r="JF1" s="759"/>
      <c r="JG1" s="759"/>
      <c r="JH1" s="760"/>
      <c r="JI1" s="267"/>
      <c r="JJ1" s="254" t="s">
        <v>194</v>
      </c>
      <c r="JK1" s="268"/>
      <c r="JL1" s="268"/>
      <c r="JM1" s="268"/>
      <c r="JN1" s="268"/>
      <c r="JO1" s="268"/>
      <c r="JP1" s="268"/>
      <c r="JQ1" s="268"/>
      <c r="JR1" s="269"/>
      <c r="JS1" s="266"/>
    </row>
    <row r="2" spans="1:281" s="281" customFormat="1" ht="22.5" customHeight="1" thickBot="1" x14ac:dyDescent="0.25">
      <c r="A2" s="753" t="str">
        <f>(IF(D2="No",0,1))+(IF(Q2="No",0,1))+(IF(AD2="No",0,1))+(IF(AQ2="No",0,1))+(IF(BD2="No",0,1))+(IF(BQ2="No",0,1))+(IF(CD2="No",0,1))+(IF(CQ2="No",0,1))+(IF(DD2="No",0,1))+(IF(DQ2="No",0,1))+(IF(ED2="No",0,1))+(IF(EQ2="No",0,1))+(IF(FD2="No",0,1))+(IF(FQ2="No",0,1))+(IF(GD2="No",0,1))+(IF(GQ2="No",0,1))+(IF(HD2="No",0,1))+(IF(HQ2="No",0,1))+(IF(ID2="No",0,1))+(IF(IQ2="No",0,1)) &amp; " out of 20"</f>
        <v>0 out of 20</v>
      </c>
      <c r="B2" s="754"/>
      <c r="C2" s="271" t="s">
        <v>193</v>
      </c>
      <c r="D2" s="272" t="str">
        <f>IF(COUNTA(D5:D217)=0, "No", "Yes")</f>
        <v>No</v>
      </c>
      <c r="E2" s="747" t="s">
        <v>128</v>
      </c>
      <c r="F2" s="748"/>
      <c r="G2" s="258">
        <f>COUNTA(G5:G217)</f>
        <v>0</v>
      </c>
      <c r="H2" s="749" t="s">
        <v>108</v>
      </c>
      <c r="I2" s="750"/>
      <c r="J2" s="259">
        <f>SUM(H5:H217)</f>
        <v>0</v>
      </c>
      <c r="K2" s="260" t="s">
        <v>107</v>
      </c>
      <c r="L2" s="273">
        <f>IF(SUM(K5:K217)=0,0,ROUND(AVERAGE(K5:K217),1))</f>
        <v>0</v>
      </c>
      <c r="M2" s="274" t="str">
        <f>IF('Fleet Info - COMPREHENSIVE!!'!$AJ4="Data Verified","D.V.!","")</f>
        <v>D.V.!</v>
      </c>
      <c r="N2" s="275">
        <v>1</v>
      </c>
      <c r="O2" s="262"/>
      <c r="P2" s="276" t="s">
        <v>81</v>
      </c>
      <c r="Q2" s="272" t="str">
        <f>IF(COUNTA(Q5:Q217)=0, "No", "Yes")</f>
        <v>No</v>
      </c>
      <c r="R2" s="747" t="s">
        <v>128</v>
      </c>
      <c r="S2" s="748"/>
      <c r="T2" s="258">
        <f>COUNTA(T5:T217)</f>
        <v>0</v>
      </c>
      <c r="U2" s="749" t="s">
        <v>108</v>
      </c>
      <c r="V2" s="750"/>
      <c r="W2" s="259">
        <f>SUM(U5:U217)</f>
        <v>0</v>
      </c>
      <c r="X2" s="260" t="s">
        <v>107</v>
      </c>
      <c r="Y2" s="277">
        <f>IF(SUM(X5:X217)=0,0,ROUND(AVERAGE(X5:X217),1))</f>
        <v>0</v>
      </c>
      <c r="Z2" s="274" t="str">
        <f>IF('Fleet Info - COMPREHENSIVE!!'!$AJ5="Data Verified","D.V.!","")</f>
        <v/>
      </c>
      <c r="AA2" s="275">
        <f>N2+1</f>
        <v>2</v>
      </c>
      <c r="AB2" s="262"/>
      <c r="AC2" s="276" t="s">
        <v>81</v>
      </c>
      <c r="AD2" s="272" t="str">
        <f>IF(COUNTA(AD5:AD217)=0, "No", "Yes")</f>
        <v>No</v>
      </c>
      <c r="AE2" s="747" t="s">
        <v>128</v>
      </c>
      <c r="AF2" s="748"/>
      <c r="AG2" s="258">
        <f>COUNTA(AG5:AG217)</f>
        <v>0</v>
      </c>
      <c r="AH2" s="749" t="s">
        <v>108</v>
      </c>
      <c r="AI2" s="750"/>
      <c r="AJ2" s="259">
        <f>SUM(AH5:AH217)</f>
        <v>0</v>
      </c>
      <c r="AK2" s="260" t="s">
        <v>107</v>
      </c>
      <c r="AL2" s="277">
        <f>IF(SUM(AK5:AK217)=0,0,ROUND(AVERAGE(AK5:AK217),1))</f>
        <v>0</v>
      </c>
      <c r="AM2" s="274" t="str">
        <f>IF('Fleet Info - COMPREHENSIVE!!'!$AJ6="Data Verified","D.V.!","")</f>
        <v/>
      </c>
      <c r="AN2" s="275">
        <f>AA2+1</f>
        <v>3</v>
      </c>
      <c r="AO2" s="262"/>
      <c r="AP2" s="276" t="s">
        <v>81</v>
      </c>
      <c r="AQ2" s="272" t="str">
        <f>IF(COUNTA(AQ5:AQ217)=0, "No", "Yes")</f>
        <v>No</v>
      </c>
      <c r="AR2" s="747" t="s">
        <v>128</v>
      </c>
      <c r="AS2" s="748"/>
      <c r="AT2" s="258">
        <f>COUNTA(AT5:AT217)</f>
        <v>0</v>
      </c>
      <c r="AU2" s="749" t="s">
        <v>108</v>
      </c>
      <c r="AV2" s="750"/>
      <c r="AW2" s="259">
        <f>SUM(AU5:AU217)</f>
        <v>0</v>
      </c>
      <c r="AX2" s="260" t="s">
        <v>107</v>
      </c>
      <c r="AY2" s="277">
        <f>IF(SUM(AX5:AX217)=0,0,ROUND(AVERAGE(AX5:AX217),1))</f>
        <v>0</v>
      </c>
      <c r="AZ2" s="274" t="str">
        <f>IF('Fleet Info - COMPREHENSIVE!!'!$AJ7="Data Verified","D.V.!","")</f>
        <v/>
      </c>
      <c r="BA2" s="275">
        <f>AN2+1</f>
        <v>4</v>
      </c>
      <c r="BB2" s="262"/>
      <c r="BC2" s="276" t="s">
        <v>81</v>
      </c>
      <c r="BD2" s="272" t="str">
        <f>IF(COUNTA(BD5:BD217)=0, "No", "Yes")</f>
        <v>No</v>
      </c>
      <c r="BE2" s="747" t="s">
        <v>128</v>
      </c>
      <c r="BF2" s="748"/>
      <c r="BG2" s="258">
        <f>COUNTA(BG5:BG217)</f>
        <v>0</v>
      </c>
      <c r="BH2" s="749" t="s">
        <v>108</v>
      </c>
      <c r="BI2" s="750"/>
      <c r="BJ2" s="259">
        <f>SUM(BH5:BH217)</f>
        <v>0</v>
      </c>
      <c r="BK2" s="260" t="s">
        <v>107</v>
      </c>
      <c r="BL2" s="277">
        <f>IF(SUM(BK5:BK217)=0,0,ROUND(AVERAGE(BK5:BK217),1))</f>
        <v>0</v>
      </c>
      <c r="BM2" s="274" t="str">
        <f>IF('Fleet Info - COMPREHENSIVE!!'!$AJ8="Data Verified","D.V.!","")</f>
        <v/>
      </c>
      <c r="BN2" s="275">
        <f>BA2+1</f>
        <v>5</v>
      </c>
      <c r="BO2" s="262"/>
      <c r="BP2" s="276" t="s">
        <v>81</v>
      </c>
      <c r="BQ2" s="272" t="str">
        <f>IF(COUNTA(BQ5:BQ217)=0, "No", "Yes")</f>
        <v>No</v>
      </c>
      <c r="BR2" s="747" t="s">
        <v>128</v>
      </c>
      <c r="BS2" s="748"/>
      <c r="BT2" s="258">
        <f>COUNTA(BT5:BT217)</f>
        <v>0</v>
      </c>
      <c r="BU2" s="749" t="s">
        <v>108</v>
      </c>
      <c r="BV2" s="750"/>
      <c r="BW2" s="259">
        <f>SUM(BU5:BU217)</f>
        <v>0</v>
      </c>
      <c r="BX2" s="260" t="s">
        <v>107</v>
      </c>
      <c r="BY2" s="277">
        <f>IF(SUM(BX5:BX217)=0,0,ROUND(AVERAGE(BX5:BX217),1))</f>
        <v>0</v>
      </c>
      <c r="BZ2" s="274" t="str">
        <f>IF('Fleet Info - COMPREHENSIVE!!'!$AJ9="Data Verified","D.V.!","")</f>
        <v/>
      </c>
      <c r="CA2" s="275">
        <f>BN2+1</f>
        <v>6</v>
      </c>
      <c r="CB2" s="262"/>
      <c r="CC2" s="276" t="s">
        <v>81</v>
      </c>
      <c r="CD2" s="272" t="str">
        <f>IF(COUNTA(CD5:CD217)=0, "No", "Yes")</f>
        <v>No</v>
      </c>
      <c r="CE2" s="747" t="s">
        <v>128</v>
      </c>
      <c r="CF2" s="748"/>
      <c r="CG2" s="258">
        <f>COUNTA(CG5:CG217)</f>
        <v>0</v>
      </c>
      <c r="CH2" s="749" t="s">
        <v>108</v>
      </c>
      <c r="CI2" s="750"/>
      <c r="CJ2" s="259">
        <f>SUM(CH5:CH217)</f>
        <v>0</v>
      </c>
      <c r="CK2" s="260" t="s">
        <v>107</v>
      </c>
      <c r="CL2" s="277">
        <f>IF(SUM(CK5:CK217)=0,0,ROUND(AVERAGE(CK5:CK217),1))</f>
        <v>0</v>
      </c>
      <c r="CM2" s="274" t="str">
        <f>IF('Fleet Info - COMPREHENSIVE!!'!$AJ10="Data Verified","D.V.!","")</f>
        <v/>
      </c>
      <c r="CN2" s="275">
        <f>CA2+1</f>
        <v>7</v>
      </c>
      <c r="CO2" s="262"/>
      <c r="CP2" s="276" t="s">
        <v>81</v>
      </c>
      <c r="CQ2" s="272" t="str">
        <f>IF(COUNTA(CQ5:CQ217)=0, "No", "Yes")</f>
        <v>No</v>
      </c>
      <c r="CR2" s="747" t="s">
        <v>128</v>
      </c>
      <c r="CS2" s="748"/>
      <c r="CT2" s="258">
        <f>COUNTA(CT5:CT217)</f>
        <v>0</v>
      </c>
      <c r="CU2" s="749" t="s">
        <v>108</v>
      </c>
      <c r="CV2" s="750"/>
      <c r="CW2" s="259">
        <f>SUM(CU5:CU217)</f>
        <v>0</v>
      </c>
      <c r="CX2" s="260" t="s">
        <v>107</v>
      </c>
      <c r="CY2" s="277">
        <f>IF(SUM(CX5:CX217)=0,0,ROUND(AVERAGE(CX5:CX217),1))</f>
        <v>0</v>
      </c>
      <c r="CZ2" s="274" t="str">
        <f>IF('Fleet Info - COMPREHENSIVE!!'!$AJ11="Data Verified","D.V.!","")</f>
        <v/>
      </c>
      <c r="DA2" s="275">
        <f>CN2+1</f>
        <v>8</v>
      </c>
      <c r="DB2" s="262"/>
      <c r="DC2" s="276" t="s">
        <v>81</v>
      </c>
      <c r="DD2" s="272" t="str">
        <f>IF(COUNTA(DD5:DD217)=0, "No", "Yes")</f>
        <v>No</v>
      </c>
      <c r="DE2" s="747" t="s">
        <v>128</v>
      </c>
      <c r="DF2" s="748"/>
      <c r="DG2" s="258">
        <f>COUNTA(DG5:DG217)</f>
        <v>0</v>
      </c>
      <c r="DH2" s="749" t="s">
        <v>108</v>
      </c>
      <c r="DI2" s="750"/>
      <c r="DJ2" s="259">
        <f>SUM(DH5:DH217)</f>
        <v>0</v>
      </c>
      <c r="DK2" s="260" t="s">
        <v>107</v>
      </c>
      <c r="DL2" s="277">
        <f>IF(SUM(DK5:DK217)=0,0,ROUND(AVERAGE(DK5:DK217),1))</f>
        <v>0</v>
      </c>
      <c r="DM2" s="274" t="str">
        <f>IF('Fleet Info - COMPREHENSIVE!!'!$AJ12="Data Verified","D.V.!","")</f>
        <v/>
      </c>
      <c r="DN2" s="275">
        <f>DA2+1</f>
        <v>9</v>
      </c>
      <c r="DO2" s="262"/>
      <c r="DP2" s="276" t="s">
        <v>81</v>
      </c>
      <c r="DQ2" s="272" t="str">
        <f>IF(COUNTA(DQ5:DQ217)=0, "No", "Yes")</f>
        <v>No</v>
      </c>
      <c r="DR2" s="747" t="s">
        <v>128</v>
      </c>
      <c r="DS2" s="748"/>
      <c r="DT2" s="258">
        <f>COUNTA(DT5:DT217)</f>
        <v>0</v>
      </c>
      <c r="DU2" s="749" t="s">
        <v>108</v>
      </c>
      <c r="DV2" s="750"/>
      <c r="DW2" s="259">
        <f>SUM(DU5:DU217)</f>
        <v>0</v>
      </c>
      <c r="DX2" s="260" t="s">
        <v>107</v>
      </c>
      <c r="DY2" s="277">
        <f>IF(SUM(DX5:DX217)=0,0,ROUND(AVERAGE(DX5:DX217),1))</f>
        <v>0</v>
      </c>
      <c r="DZ2" s="274" t="str">
        <f>IF('Fleet Info - COMPREHENSIVE!!'!$AJ13="Data Verified","D.V.!","")</f>
        <v/>
      </c>
      <c r="EA2" s="275">
        <f>DN2+1</f>
        <v>10</v>
      </c>
      <c r="EB2" s="262"/>
      <c r="EC2" s="276" t="s">
        <v>81</v>
      </c>
      <c r="ED2" s="272" t="str">
        <f>IF(COUNTA(ED5:ED217)=0, "No", "Yes")</f>
        <v>No</v>
      </c>
      <c r="EE2" s="747" t="s">
        <v>128</v>
      </c>
      <c r="EF2" s="748"/>
      <c r="EG2" s="258">
        <f>COUNTA(EG5:EG217)</f>
        <v>0</v>
      </c>
      <c r="EH2" s="749" t="s">
        <v>108</v>
      </c>
      <c r="EI2" s="750"/>
      <c r="EJ2" s="259">
        <f>SUM(EH5:EH217)</f>
        <v>0</v>
      </c>
      <c r="EK2" s="260" t="s">
        <v>107</v>
      </c>
      <c r="EL2" s="277">
        <f>IF(SUM(EK5:EK217)=0,0,ROUND(AVERAGE(EK5:EK217),1))</f>
        <v>0</v>
      </c>
      <c r="EM2" s="274" t="str">
        <f>IF('Fleet Info - COMPREHENSIVE!!'!$AJ14="Data Verified","D.V.!","")</f>
        <v/>
      </c>
      <c r="EN2" s="275">
        <f>EA2+1</f>
        <v>11</v>
      </c>
      <c r="EO2" s="262"/>
      <c r="EP2" s="276" t="s">
        <v>193</v>
      </c>
      <c r="EQ2" s="272" t="str">
        <f>IF(COUNTA(EQ5:EQ217)=0, "No", "Yes")</f>
        <v>No</v>
      </c>
      <c r="ER2" s="747" t="s">
        <v>128</v>
      </c>
      <c r="ES2" s="748"/>
      <c r="ET2" s="258">
        <f>COUNTA(ET5:ET217)</f>
        <v>0</v>
      </c>
      <c r="EU2" s="749" t="s">
        <v>108</v>
      </c>
      <c r="EV2" s="750"/>
      <c r="EW2" s="259">
        <f>SUM(EU5:EU217)</f>
        <v>0</v>
      </c>
      <c r="EX2" s="260" t="s">
        <v>107</v>
      </c>
      <c r="EY2" s="277">
        <f>IF(SUM(EX5:EX217)=0,0,ROUND(AVERAGE(EX5:EX217),1))</f>
        <v>0</v>
      </c>
      <c r="EZ2" s="274" t="str">
        <f>IF('Fleet Info - COMPREHENSIVE!!'!$AJ15="Data Verified","D.V.!","")</f>
        <v/>
      </c>
      <c r="FA2" s="275">
        <f>EN2+1</f>
        <v>12</v>
      </c>
      <c r="FB2" s="262"/>
      <c r="FC2" s="276" t="s">
        <v>193</v>
      </c>
      <c r="FD2" s="272" t="str">
        <f>IF(COUNTA(FD5:FD217)=0, "No", "Yes")</f>
        <v>No</v>
      </c>
      <c r="FE2" s="747" t="s">
        <v>128</v>
      </c>
      <c r="FF2" s="748"/>
      <c r="FG2" s="258">
        <f>COUNTA(FG5:FG217)</f>
        <v>0</v>
      </c>
      <c r="FH2" s="749" t="s">
        <v>108</v>
      </c>
      <c r="FI2" s="750"/>
      <c r="FJ2" s="259">
        <f>SUM(FH5:FH217)</f>
        <v>0</v>
      </c>
      <c r="FK2" s="260" t="s">
        <v>107</v>
      </c>
      <c r="FL2" s="277">
        <f>IF(SUM(FK5:FK217)=0,0,ROUND(AVERAGE(FK5:FK217),1))</f>
        <v>0</v>
      </c>
      <c r="FM2" s="274" t="str">
        <f>IF('Fleet Info - COMPREHENSIVE!!'!$AJ16="Data Verified","D.V.!","")</f>
        <v/>
      </c>
      <c r="FN2" s="275">
        <f>FA2+1</f>
        <v>13</v>
      </c>
      <c r="FO2" s="262"/>
      <c r="FP2" s="276" t="s">
        <v>193</v>
      </c>
      <c r="FQ2" s="272" t="str">
        <f>IF(COUNTA(FQ5:FQ217)=0, "No", "Yes")</f>
        <v>No</v>
      </c>
      <c r="FR2" s="747" t="s">
        <v>128</v>
      </c>
      <c r="FS2" s="748"/>
      <c r="FT2" s="258">
        <f>COUNTA(FT5:FT217)</f>
        <v>0</v>
      </c>
      <c r="FU2" s="749" t="s">
        <v>108</v>
      </c>
      <c r="FV2" s="750"/>
      <c r="FW2" s="259">
        <f>SUM(FU5:FU217)</f>
        <v>0</v>
      </c>
      <c r="FX2" s="260" t="s">
        <v>107</v>
      </c>
      <c r="FY2" s="277">
        <f>IF(SUM(FX5:FX217)=0,0,ROUND(AVERAGE(FX5:FX217),1))</f>
        <v>0</v>
      </c>
      <c r="FZ2" s="274" t="str">
        <f>IF('Fleet Info - COMPREHENSIVE!!'!$AJ17="Data Verified","D.V.!","")</f>
        <v/>
      </c>
      <c r="GA2" s="275">
        <f>FN2+1</f>
        <v>14</v>
      </c>
      <c r="GB2" s="262"/>
      <c r="GC2" s="276" t="s">
        <v>193</v>
      </c>
      <c r="GD2" s="272" t="str">
        <f>IF(COUNTA(GD5:GD217)=0, "No", "Yes")</f>
        <v>No</v>
      </c>
      <c r="GE2" s="747" t="s">
        <v>128</v>
      </c>
      <c r="GF2" s="748"/>
      <c r="GG2" s="258">
        <f>COUNTA(GG5:GG217)</f>
        <v>0</v>
      </c>
      <c r="GH2" s="749" t="s">
        <v>108</v>
      </c>
      <c r="GI2" s="750"/>
      <c r="GJ2" s="259">
        <f>SUM(GH5:GH217)</f>
        <v>0</v>
      </c>
      <c r="GK2" s="260" t="s">
        <v>107</v>
      </c>
      <c r="GL2" s="277">
        <f>IF(SUM(GK5:GK217)=0,0,ROUND(AVERAGE(GK5:GK217),1))</f>
        <v>0</v>
      </c>
      <c r="GM2" s="274" t="str">
        <f>IF('Fleet Info - COMPREHENSIVE!!'!$AJ18="Data Verified","D.V.!","")</f>
        <v/>
      </c>
      <c r="GN2" s="275">
        <f>GA2+1</f>
        <v>15</v>
      </c>
      <c r="GO2" s="262"/>
      <c r="GP2" s="276" t="s">
        <v>193</v>
      </c>
      <c r="GQ2" s="272" t="str">
        <f>IF(COUNTA(GQ5:GQ217)=0, "No", "Yes")</f>
        <v>No</v>
      </c>
      <c r="GR2" s="747" t="s">
        <v>128</v>
      </c>
      <c r="GS2" s="748"/>
      <c r="GT2" s="258">
        <f>COUNTA(GT5:GT217)</f>
        <v>0</v>
      </c>
      <c r="GU2" s="749" t="s">
        <v>108</v>
      </c>
      <c r="GV2" s="750"/>
      <c r="GW2" s="259">
        <f>SUM(GU5:GU217)</f>
        <v>0</v>
      </c>
      <c r="GX2" s="260" t="s">
        <v>107</v>
      </c>
      <c r="GY2" s="277">
        <f>IF(SUM(GX5:GX217)=0,0,ROUND(AVERAGE(GX5:GX217),1))</f>
        <v>0</v>
      </c>
      <c r="GZ2" s="274" t="str">
        <f>IF('Fleet Info - COMPREHENSIVE!!'!$AJ19="Data Verified","D.V.!","")</f>
        <v/>
      </c>
      <c r="HA2" s="275">
        <f>GN2+1</f>
        <v>16</v>
      </c>
      <c r="HB2" s="262"/>
      <c r="HC2" s="276" t="s">
        <v>193</v>
      </c>
      <c r="HD2" s="272" t="str">
        <f>IF(COUNTA(HD5:HD217)=0, "No", "Yes")</f>
        <v>No</v>
      </c>
      <c r="HE2" s="747" t="s">
        <v>128</v>
      </c>
      <c r="HF2" s="748"/>
      <c r="HG2" s="258">
        <f>COUNTA(HG5:HG217)</f>
        <v>0</v>
      </c>
      <c r="HH2" s="749" t="s">
        <v>108</v>
      </c>
      <c r="HI2" s="750"/>
      <c r="HJ2" s="259">
        <f>SUM(HH5:HH217)</f>
        <v>0</v>
      </c>
      <c r="HK2" s="260" t="s">
        <v>107</v>
      </c>
      <c r="HL2" s="277">
        <f>IF(SUM(HK5:HK217)=0,0,ROUND(AVERAGE(HK5:HK217),1))</f>
        <v>0</v>
      </c>
      <c r="HM2" s="274" t="str">
        <f>IF('Fleet Info - COMPREHENSIVE!!'!$AJ20="Data Verified","D.V.!","")</f>
        <v/>
      </c>
      <c r="HN2" s="275">
        <f>HA2+1</f>
        <v>17</v>
      </c>
      <c r="HO2" s="581" t="s">
        <v>272</v>
      </c>
      <c r="HP2" s="276" t="s">
        <v>193</v>
      </c>
      <c r="HQ2" s="272" t="str">
        <f>IF(COUNTA(HQ5:HQ217)=0, "No", "Yes")</f>
        <v>No</v>
      </c>
      <c r="HR2" s="747" t="s">
        <v>128</v>
      </c>
      <c r="HS2" s="748"/>
      <c r="HT2" s="258">
        <f>COUNTA(HT5:HT217)</f>
        <v>0</v>
      </c>
      <c r="HU2" s="749" t="s">
        <v>108</v>
      </c>
      <c r="HV2" s="750"/>
      <c r="HW2" s="259">
        <f>SUM(HU5:HU217)</f>
        <v>0</v>
      </c>
      <c r="HX2" s="260" t="s">
        <v>107</v>
      </c>
      <c r="HY2" s="277">
        <f>IF(SUM(HX5:HX217)=0,0,ROUND(AVERAGE(HX5:HX217),1))</f>
        <v>0</v>
      </c>
      <c r="HZ2" s="274" t="str">
        <f>IF('Fleet Info - COMPREHENSIVE!!'!$AJ21="Data Verified","D.V.!","")</f>
        <v/>
      </c>
      <c r="IA2" s="275">
        <f>HN2+1</f>
        <v>18</v>
      </c>
      <c r="IB2" s="262"/>
      <c r="IC2" s="276" t="s">
        <v>193</v>
      </c>
      <c r="ID2" s="272" t="str">
        <f>IF(COUNTA(ID5:ID217)=0, "No", "Yes")</f>
        <v>No</v>
      </c>
      <c r="IE2" s="747" t="s">
        <v>128</v>
      </c>
      <c r="IF2" s="748"/>
      <c r="IG2" s="258">
        <f>COUNTA(IG5:IG217)</f>
        <v>0</v>
      </c>
      <c r="IH2" s="749" t="s">
        <v>108</v>
      </c>
      <c r="II2" s="750"/>
      <c r="IJ2" s="259">
        <f>SUM(IH5:IH217)</f>
        <v>0</v>
      </c>
      <c r="IK2" s="260" t="s">
        <v>107</v>
      </c>
      <c r="IL2" s="277">
        <f>IF(SUM(IK5:IK217)=0,0,ROUND(AVERAGE(IK5:IK217),1))</f>
        <v>0</v>
      </c>
      <c r="IM2" s="274" t="str">
        <f>IF('Fleet Info - COMPREHENSIVE!!'!$AJ22="Data Verified","D.V.!","")</f>
        <v/>
      </c>
      <c r="IN2" s="275">
        <f>IA2+1</f>
        <v>19</v>
      </c>
      <c r="IO2" s="262"/>
      <c r="IP2" s="276" t="s">
        <v>81</v>
      </c>
      <c r="IQ2" s="272" t="str">
        <f>IF(COUNTA(IQ5:IQ217)=0, "No", "Yes")</f>
        <v>No</v>
      </c>
      <c r="IR2" s="747" t="s">
        <v>128</v>
      </c>
      <c r="IS2" s="748"/>
      <c r="IT2" s="258">
        <f>COUNTA(IT5:IT217)</f>
        <v>0</v>
      </c>
      <c r="IU2" s="749" t="s">
        <v>108</v>
      </c>
      <c r="IV2" s="750"/>
      <c r="IW2" s="259">
        <f>SUM(IU5:IU217)</f>
        <v>0</v>
      </c>
      <c r="IX2" s="260" t="s">
        <v>107</v>
      </c>
      <c r="IY2" s="277">
        <f>IF(SUM(IX5:IX217)=0,0,ROUND(AVERAGE(IX5:IX217),1))</f>
        <v>0</v>
      </c>
      <c r="IZ2" s="274" t="str">
        <f>IF('Fleet Info - COMPREHENSIVE!!'!$AJ23="Data Verified","D.V.!","")</f>
        <v/>
      </c>
      <c r="JA2" s="275">
        <f>IN2+1</f>
        <v>20</v>
      </c>
      <c r="JB2" s="265"/>
      <c r="JC2" s="278"/>
      <c r="JD2" s="755" t="s">
        <v>159</v>
      </c>
      <c r="JE2" s="756"/>
      <c r="JF2" s="756"/>
      <c r="JG2" s="756"/>
      <c r="JH2" s="757"/>
      <c r="JI2" s="279"/>
      <c r="JJ2" s="255">
        <v>41579</v>
      </c>
      <c r="JK2" s="280"/>
      <c r="JL2" s="280"/>
      <c r="JM2" s="280"/>
      <c r="JN2" s="280"/>
      <c r="JO2" s="280"/>
      <c r="JP2" s="280"/>
      <c r="JQ2" s="280"/>
      <c r="JR2" s="280"/>
      <c r="JS2" s="278"/>
    </row>
    <row r="3" spans="1:281" s="295" customFormat="1" ht="15" customHeight="1" x14ac:dyDescent="0.2">
      <c r="A3" s="282" t="s">
        <v>16</v>
      </c>
      <c r="B3" s="382" t="s">
        <v>16</v>
      </c>
      <c r="C3" s="284" t="s">
        <v>96</v>
      </c>
      <c r="D3" s="285" t="s">
        <v>96</v>
      </c>
      <c r="E3" s="286" t="s">
        <v>20</v>
      </c>
      <c r="F3" s="284" t="s">
        <v>69</v>
      </c>
      <c r="G3" s="287" t="s">
        <v>20</v>
      </c>
      <c r="H3" s="285" t="s">
        <v>21</v>
      </c>
      <c r="I3" s="288" t="s">
        <v>22</v>
      </c>
      <c r="J3" s="289" t="s">
        <v>22</v>
      </c>
      <c r="K3" s="290" t="s">
        <v>70</v>
      </c>
      <c r="L3" s="285" t="s">
        <v>23</v>
      </c>
      <c r="M3" s="291" t="s">
        <v>24</v>
      </c>
      <c r="N3" s="284" t="s">
        <v>24</v>
      </c>
      <c r="O3" s="262"/>
      <c r="P3" s="284" t="s">
        <v>96</v>
      </c>
      <c r="Q3" s="285" t="s">
        <v>96</v>
      </c>
      <c r="R3" s="286" t="s">
        <v>20</v>
      </c>
      <c r="S3" s="284" t="s">
        <v>69</v>
      </c>
      <c r="T3" s="287" t="s">
        <v>20</v>
      </c>
      <c r="U3" s="285" t="s">
        <v>21</v>
      </c>
      <c r="V3" s="288" t="s">
        <v>22</v>
      </c>
      <c r="W3" s="289" t="s">
        <v>22</v>
      </c>
      <c r="X3" s="290" t="s">
        <v>70</v>
      </c>
      <c r="Y3" s="285" t="s">
        <v>23</v>
      </c>
      <c r="Z3" s="291" t="s">
        <v>24</v>
      </c>
      <c r="AA3" s="284" t="s">
        <v>24</v>
      </c>
      <c r="AB3" s="262"/>
      <c r="AC3" s="284" t="s">
        <v>96</v>
      </c>
      <c r="AD3" s="285" t="s">
        <v>96</v>
      </c>
      <c r="AE3" s="286" t="s">
        <v>20</v>
      </c>
      <c r="AF3" s="284" t="s">
        <v>69</v>
      </c>
      <c r="AG3" s="287" t="s">
        <v>20</v>
      </c>
      <c r="AH3" s="285" t="s">
        <v>21</v>
      </c>
      <c r="AI3" s="288" t="s">
        <v>22</v>
      </c>
      <c r="AJ3" s="289" t="s">
        <v>22</v>
      </c>
      <c r="AK3" s="290" t="s">
        <v>70</v>
      </c>
      <c r="AL3" s="285" t="s">
        <v>23</v>
      </c>
      <c r="AM3" s="291" t="s">
        <v>24</v>
      </c>
      <c r="AN3" s="284" t="s">
        <v>24</v>
      </c>
      <c r="AO3" s="262"/>
      <c r="AP3" s="284" t="s">
        <v>96</v>
      </c>
      <c r="AQ3" s="285" t="s">
        <v>96</v>
      </c>
      <c r="AR3" s="286" t="s">
        <v>20</v>
      </c>
      <c r="AS3" s="284" t="s">
        <v>69</v>
      </c>
      <c r="AT3" s="287" t="s">
        <v>20</v>
      </c>
      <c r="AU3" s="285" t="s">
        <v>21</v>
      </c>
      <c r="AV3" s="288" t="s">
        <v>22</v>
      </c>
      <c r="AW3" s="289" t="s">
        <v>22</v>
      </c>
      <c r="AX3" s="290" t="s">
        <v>70</v>
      </c>
      <c r="AY3" s="285" t="s">
        <v>23</v>
      </c>
      <c r="AZ3" s="291" t="s">
        <v>24</v>
      </c>
      <c r="BA3" s="284" t="s">
        <v>24</v>
      </c>
      <c r="BB3" s="262"/>
      <c r="BC3" s="284" t="s">
        <v>96</v>
      </c>
      <c r="BD3" s="285" t="s">
        <v>96</v>
      </c>
      <c r="BE3" s="286" t="s">
        <v>20</v>
      </c>
      <c r="BF3" s="284" t="s">
        <v>69</v>
      </c>
      <c r="BG3" s="287" t="s">
        <v>20</v>
      </c>
      <c r="BH3" s="285" t="s">
        <v>21</v>
      </c>
      <c r="BI3" s="288" t="s">
        <v>22</v>
      </c>
      <c r="BJ3" s="289" t="s">
        <v>22</v>
      </c>
      <c r="BK3" s="290" t="s">
        <v>70</v>
      </c>
      <c r="BL3" s="285" t="s">
        <v>23</v>
      </c>
      <c r="BM3" s="291" t="s">
        <v>24</v>
      </c>
      <c r="BN3" s="284" t="s">
        <v>24</v>
      </c>
      <c r="BO3" s="262"/>
      <c r="BP3" s="284" t="s">
        <v>96</v>
      </c>
      <c r="BQ3" s="285" t="s">
        <v>96</v>
      </c>
      <c r="BR3" s="286" t="s">
        <v>20</v>
      </c>
      <c r="BS3" s="284" t="s">
        <v>69</v>
      </c>
      <c r="BT3" s="287" t="s">
        <v>20</v>
      </c>
      <c r="BU3" s="285" t="s">
        <v>21</v>
      </c>
      <c r="BV3" s="288" t="s">
        <v>22</v>
      </c>
      <c r="BW3" s="289" t="s">
        <v>22</v>
      </c>
      <c r="BX3" s="290" t="s">
        <v>70</v>
      </c>
      <c r="BY3" s="285" t="s">
        <v>23</v>
      </c>
      <c r="BZ3" s="291" t="s">
        <v>24</v>
      </c>
      <c r="CA3" s="284" t="s">
        <v>24</v>
      </c>
      <c r="CB3" s="262"/>
      <c r="CC3" s="284" t="s">
        <v>96</v>
      </c>
      <c r="CD3" s="285" t="s">
        <v>96</v>
      </c>
      <c r="CE3" s="286" t="s">
        <v>20</v>
      </c>
      <c r="CF3" s="284" t="s">
        <v>69</v>
      </c>
      <c r="CG3" s="287" t="s">
        <v>20</v>
      </c>
      <c r="CH3" s="285" t="s">
        <v>21</v>
      </c>
      <c r="CI3" s="288" t="s">
        <v>22</v>
      </c>
      <c r="CJ3" s="289" t="s">
        <v>22</v>
      </c>
      <c r="CK3" s="290" t="s">
        <v>70</v>
      </c>
      <c r="CL3" s="285" t="s">
        <v>23</v>
      </c>
      <c r="CM3" s="291" t="s">
        <v>24</v>
      </c>
      <c r="CN3" s="284" t="s">
        <v>24</v>
      </c>
      <c r="CO3" s="262"/>
      <c r="CP3" s="284" t="s">
        <v>96</v>
      </c>
      <c r="CQ3" s="285" t="s">
        <v>96</v>
      </c>
      <c r="CR3" s="286" t="s">
        <v>20</v>
      </c>
      <c r="CS3" s="284" t="s">
        <v>69</v>
      </c>
      <c r="CT3" s="287" t="s">
        <v>20</v>
      </c>
      <c r="CU3" s="285" t="s">
        <v>21</v>
      </c>
      <c r="CV3" s="288" t="s">
        <v>22</v>
      </c>
      <c r="CW3" s="289" t="s">
        <v>22</v>
      </c>
      <c r="CX3" s="290" t="s">
        <v>70</v>
      </c>
      <c r="CY3" s="285" t="s">
        <v>23</v>
      </c>
      <c r="CZ3" s="292" t="s">
        <v>24</v>
      </c>
      <c r="DA3" s="284" t="s">
        <v>24</v>
      </c>
      <c r="DB3" s="262"/>
      <c r="DC3" s="284" t="s">
        <v>96</v>
      </c>
      <c r="DD3" s="285" t="s">
        <v>96</v>
      </c>
      <c r="DE3" s="286" t="s">
        <v>20</v>
      </c>
      <c r="DF3" s="284" t="s">
        <v>69</v>
      </c>
      <c r="DG3" s="287" t="s">
        <v>20</v>
      </c>
      <c r="DH3" s="285" t="s">
        <v>21</v>
      </c>
      <c r="DI3" s="288" t="s">
        <v>22</v>
      </c>
      <c r="DJ3" s="289" t="s">
        <v>22</v>
      </c>
      <c r="DK3" s="290" t="s">
        <v>70</v>
      </c>
      <c r="DL3" s="285" t="s">
        <v>23</v>
      </c>
      <c r="DM3" s="291" t="s">
        <v>24</v>
      </c>
      <c r="DN3" s="284" t="s">
        <v>24</v>
      </c>
      <c r="DO3" s="262"/>
      <c r="DP3" s="284" t="s">
        <v>96</v>
      </c>
      <c r="DQ3" s="285" t="s">
        <v>96</v>
      </c>
      <c r="DR3" s="286" t="s">
        <v>20</v>
      </c>
      <c r="DS3" s="284" t="s">
        <v>69</v>
      </c>
      <c r="DT3" s="287" t="s">
        <v>20</v>
      </c>
      <c r="DU3" s="285" t="s">
        <v>21</v>
      </c>
      <c r="DV3" s="288" t="s">
        <v>22</v>
      </c>
      <c r="DW3" s="289" t="s">
        <v>22</v>
      </c>
      <c r="DX3" s="290" t="s">
        <v>70</v>
      </c>
      <c r="DY3" s="285" t="s">
        <v>23</v>
      </c>
      <c r="DZ3" s="291" t="s">
        <v>24</v>
      </c>
      <c r="EA3" s="284" t="s">
        <v>24</v>
      </c>
      <c r="EB3" s="262"/>
      <c r="EC3" s="284" t="s">
        <v>96</v>
      </c>
      <c r="ED3" s="285" t="s">
        <v>96</v>
      </c>
      <c r="EE3" s="286" t="s">
        <v>20</v>
      </c>
      <c r="EF3" s="284" t="s">
        <v>69</v>
      </c>
      <c r="EG3" s="287" t="s">
        <v>20</v>
      </c>
      <c r="EH3" s="285" t="s">
        <v>21</v>
      </c>
      <c r="EI3" s="288" t="s">
        <v>22</v>
      </c>
      <c r="EJ3" s="289" t="s">
        <v>22</v>
      </c>
      <c r="EK3" s="290" t="s">
        <v>70</v>
      </c>
      <c r="EL3" s="285" t="s">
        <v>23</v>
      </c>
      <c r="EM3" s="291" t="s">
        <v>24</v>
      </c>
      <c r="EN3" s="284" t="s">
        <v>24</v>
      </c>
      <c r="EO3" s="262"/>
      <c r="EP3" s="284" t="s">
        <v>96</v>
      </c>
      <c r="EQ3" s="285" t="s">
        <v>96</v>
      </c>
      <c r="ER3" s="286" t="s">
        <v>20</v>
      </c>
      <c r="ES3" s="284" t="s">
        <v>69</v>
      </c>
      <c r="ET3" s="287" t="s">
        <v>20</v>
      </c>
      <c r="EU3" s="287" t="s">
        <v>21</v>
      </c>
      <c r="EV3" s="288" t="s">
        <v>22</v>
      </c>
      <c r="EW3" s="289" t="s">
        <v>22</v>
      </c>
      <c r="EX3" s="290" t="s">
        <v>70</v>
      </c>
      <c r="EY3" s="285" t="s">
        <v>23</v>
      </c>
      <c r="EZ3" s="291" t="s">
        <v>24</v>
      </c>
      <c r="FA3" s="284" t="s">
        <v>24</v>
      </c>
      <c r="FB3" s="262"/>
      <c r="FC3" s="284" t="s">
        <v>96</v>
      </c>
      <c r="FD3" s="285" t="s">
        <v>96</v>
      </c>
      <c r="FE3" s="286" t="s">
        <v>20</v>
      </c>
      <c r="FF3" s="284" t="s">
        <v>69</v>
      </c>
      <c r="FG3" s="287" t="s">
        <v>20</v>
      </c>
      <c r="FH3" s="287" t="s">
        <v>21</v>
      </c>
      <c r="FI3" s="288" t="s">
        <v>22</v>
      </c>
      <c r="FJ3" s="289" t="s">
        <v>22</v>
      </c>
      <c r="FK3" s="290" t="s">
        <v>70</v>
      </c>
      <c r="FL3" s="285" t="s">
        <v>23</v>
      </c>
      <c r="FM3" s="291" t="s">
        <v>24</v>
      </c>
      <c r="FN3" s="284" t="s">
        <v>24</v>
      </c>
      <c r="FO3" s="262"/>
      <c r="FP3" s="284" t="s">
        <v>96</v>
      </c>
      <c r="FQ3" s="285" t="s">
        <v>96</v>
      </c>
      <c r="FR3" s="286" t="s">
        <v>20</v>
      </c>
      <c r="FS3" s="284" t="s">
        <v>69</v>
      </c>
      <c r="FT3" s="287" t="s">
        <v>20</v>
      </c>
      <c r="FU3" s="287" t="s">
        <v>21</v>
      </c>
      <c r="FV3" s="288" t="s">
        <v>22</v>
      </c>
      <c r="FW3" s="289" t="s">
        <v>22</v>
      </c>
      <c r="FX3" s="290" t="s">
        <v>70</v>
      </c>
      <c r="FY3" s="285" t="s">
        <v>23</v>
      </c>
      <c r="FZ3" s="291" t="s">
        <v>24</v>
      </c>
      <c r="GA3" s="284" t="s">
        <v>24</v>
      </c>
      <c r="GB3" s="262"/>
      <c r="GC3" s="284" t="s">
        <v>96</v>
      </c>
      <c r="GD3" s="285" t="s">
        <v>96</v>
      </c>
      <c r="GE3" s="286" t="s">
        <v>20</v>
      </c>
      <c r="GF3" s="284" t="s">
        <v>69</v>
      </c>
      <c r="GG3" s="287" t="s">
        <v>20</v>
      </c>
      <c r="GH3" s="287" t="s">
        <v>21</v>
      </c>
      <c r="GI3" s="288" t="s">
        <v>22</v>
      </c>
      <c r="GJ3" s="289" t="s">
        <v>22</v>
      </c>
      <c r="GK3" s="290" t="s">
        <v>70</v>
      </c>
      <c r="GL3" s="285" t="s">
        <v>23</v>
      </c>
      <c r="GM3" s="291" t="s">
        <v>24</v>
      </c>
      <c r="GN3" s="284" t="s">
        <v>24</v>
      </c>
      <c r="GO3" s="262"/>
      <c r="GP3" s="284" t="s">
        <v>96</v>
      </c>
      <c r="GQ3" s="285" t="s">
        <v>96</v>
      </c>
      <c r="GR3" s="286" t="s">
        <v>20</v>
      </c>
      <c r="GS3" s="284" t="s">
        <v>69</v>
      </c>
      <c r="GT3" s="287" t="s">
        <v>20</v>
      </c>
      <c r="GU3" s="287" t="s">
        <v>21</v>
      </c>
      <c r="GV3" s="288" t="s">
        <v>22</v>
      </c>
      <c r="GW3" s="289" t="s">
        <v>22</v>
      </c>
      <c r="GX3" s="290" t="s">
        <v>70</v>
      </c>
      <c r="GY3" s="285" t="s">
        <v>23</v>
      </c>
      <c r="GZ3" s="291" t="s">
        <v>24</v>
      </c>
      <c r="HA3" s="284" t="s">
        <v>24</v>
      </c>
      <c r="HB3" s="262"/>
      <c r="HC3" s="284" t="s">
        <v>96</v>
      </c>
      <c r="HD3" s="285" t="s">
        <v>96</v>
      </c>
      <c r="HE3" s="286" t="s">
        <v>20</v>
      </c>
      <c r="HF3" s="284" t="s">
        <v>69</v>
      </c>
      <c r="HG3" s="287" t="s">
        <v>20</v>
      </c>
      <c r="HH3" s="287" t="s">
        <v>21</v>
      </c>
      <c r="HI3" s="288" t="s">
        <v>22</v>
      </c>
      <c r="HJ3" s="289" t="s">
        <v>22</v>
      </c>
      <c r="HK3" s="290" t="s">
        <v>70</v>
      </c>
      <c r="HL3" s="285" t="s">
        <v>23</v>
      </c>
      <c r="HM3" s="291" t="s">
        <v>24</v>
      </c>
      <c r="HN3" s="284" t="s">
        <v>24</v>
      </c>
      <c r="HO3" s="581" t="s">
        <v>273</v>
      </c>
      <c r="HP3" s="284" t="s">
        <v>96</v>
      </c>
      <c r="HQ3" s="285" t="s">
        <v>96</v>
      </c>
      <c r="HR3" s="286" t="s">
        <v>20</v>
      </c>
      <c r="HS3" s="284" t="s">
        <v>69</v>
      </c>
      <c r="HT3" s="287" t="s">
        <v>20</v>
      </c>
      <c r="HU3" s="287" t="s">
        <v>21</v>
      </c>
      <c r="HV3" s="288" t="s">
        <v>22</v>
      </c>
      <c r="HW3" s="289" t="s">
        <v>22</v>
      </c>
      <c r="HX3" s="290" t="s">
        <v>70</v>
      </c>
      <c r="HY3" s="285" t="s">
        <v>23</v>
      </c>
      <c r="HZ3" s="291" t="s">
        <v>24</v>
      </c>
      <c r="IA3" s="284" t="s">
        <v>24</v>
      </c>
      <c r="IB3" s="262"/>
      <c r="IC3" s="284" t="s">
        <v>96</v>
      </c>
      <c r="ID3" s="285" t="s">
        <v>96</v>
      </c>
      <c r="IE3" s="286" t="s">
        <v>20</v>
      </c>
      <c r="IF3" s="284" t="s">
        <v>69</v>
      </c>
      <c r="IG3" s="287" t="s">
        <v>20</v>
      </c>
      <c r="IH3" s="287" t="s">
        <v>21</v>
      </c>
      <c r="II3" s="288" t="s">
        <v>22</v>
      </c>
      <c r="IJ3" s="289" t="s">
        <v>22</v>
      </c>
      <c r="IK3" s="290" t="s">
        <v>70</v>
      </c>
      <c r="IL3" s="285" t="s">
        <v>23</v>
      </c>
      <c r="IM3" s="291" t="s">
        <v>24</v>
      </c>
      <c r="IN3" s="284" t="s">
        <v>24</v>
      </c>
      <c r="IO3" s="262"/>
      <c r="IP3" s="284" t="s">
        <v>96</v>
      </c>
      <c r="IQ3" s="285" t="s">
        <v>96</v>
      </c>
      <c r="IR3" s="286" t="s">
        <v>20</v>
      </c>
      <c r="IS3" s="284" t="s">
        <v>69</v>
      </c>
      <c r="IT3" s="287" t="s">
        <v>20</v>
      </c>
      <c r="IU3" s="285" t="s">
        <v>21</v>
      </c>
      <c r="IV3" s="288" t="s">
        <v>22</v>
      </c>
      <c r="IW3" s="289" t="s">
        <v>22</v>
      </c>
      <c r="IX3" s="290" t="s">
        <v>70</v>
      </c>
      <c r="IY3" s="285" t="s">
        <v>23</v>
      </c>
      <c r="IZ3" s="291" t="s">
        <v>24</v>
      </c>
      <c r="JA3" s="284" t="s">
        <v>24</v>
      </c>
      <c r="JB3" s="265"/>
      <c r="JC3" s="293"/>
      <c r="JD3" s="294" t="s">
        <v>73</v>
      </c>
      <c r="JE3" s="294" t="s">
        <v>73</v>
      </c>
      <c r="JF3" s="294" t="s">
        <v>76</v>
      </c>
      <c r="JG3" s="294" t="s">
        <v>132</v>
      </c>
      <c r="JH3" s="294" t="s">
        <v>76</v>
      </c>
      <c r="JI3" s="278"/>
      <c r="JJ3" s="253"/>
      <c r="JK3" s="253"/>
      <c r="JL3" s="253"/>
      <c r="JS3" s="278"/>
      <c r="JT3" s="296" t="s">
        <v>163</v>
      </c>
      <c r="JU3" s="297"/>
    </row>
    <row r="4" spans="1:281" s="295" customFormat="1" ht="15" customHeight="1" thickBot="1" x14ac:dyDescent="0.25">
      <c r="A4" s="298" t="s">
        <v>17</v>
      </c>
      <c r="B4" s="383" t="s">
        <v>18</v>
      </c>
      <c r="C4" s="300" t="s">
        <v>97</v>
      </c>
      <c r="D4" s="301" t="s">
        <v>98</v>
      </c>
      <c r="E4" s="302" t="s">
        <v>17</v>
      </c>
      <c r="F4" s="300" t="s">
        <v>17</v>
      </c>
      <c r="G4" s="303" t="s">
        <v>18</v>
      </c>
      <c r="H4" s="301" t="s">
        <v>18</v>
      </c>
      <c r="I4" s="304" t="s">
        <v>26</v>
      </c>
      <c r="J4" s="305" t="s">
        <v>27</v>
      </c>
      <c r="K4" s="306" t="s">
        <v>71</v>
      </c>
      <c r="L4" s="301" t="s">
        <v>29</v>
      </c>
      <c r="M4" s="307" t="s">
        <v>30</v>
      </c>
      <c r="N4" s="300" t="s">
        <v>31</v>
      </c>
      <c r="O4" s="308" t="s">
        <v>1</v>
      </c>
      <c r="P4" s="300" t="s">
        <v>97</v>
      </c>
      <c r="Q4" s="301" t="s">
        <v>98</v>
      </c>
      <c r="R4" s="302" t="s">
        <v>17</v>
      </c>
      <c r="S4" s="300" t="s">
        <v>17</v>
      </c>
      <c r="T4" s="303" t="s">
        <v>18</v>
      </c>
      <c r="U4" s="301" t="s">
        <v>18</v>
      </c>
      <c r="V4" s="304" t="s">
        <v>26</v>
      </c>
      <c r="W4" s="305" t="s">
        <v>27</v>
      </c>
      <c r="X4" s="306" t="s">
        <v>71</v>
      </c>
      <c r="Y4" s="301" t="s">
        <v>29</v>
      </c>
      <c r="Z4" s="307" t="s">
        <v>30</v>
      </c>
      <c r="AA4" s="300" t="s">
        <v>31</v>
      </c>
      <c r="AB4" s="308" t="s">
        <v>1</v>
      </c>
      <c r="AC4" s="300" t="s">
        <v>97</v>
      </c>
      <c r="AD4" s="301" t="s">
        <v>98</v>
      </c>
      <c r="AE4" s="302" t="s">
        <v>17</v>
      </c>
      <c r="AF4" s="300" t="s">
        <v>17</v>
      </c>
      <c r="AG4" s="303" t="s">
        <v>18</v>
      </c>
      <c r="AH4" s="301" t="s">
        <v>18</v>
      </c>
      <c r="AI4" s="304" t="s">
        <v>26</v>
      </c>
      <c r="AJ4" s="305" t="s">
        <v>27</v>
      </c>
      <c r="AK4" s="306" t="s">
        <v>71</v>
      </c>
      <c r="AL4" s="301" t="s">
        <v>29</v>
      </c>
      <c r="AM4" s="307" t="s">
        <v>30</v>
      </c>
      <c r="AN4" s="300" t="s">
        <v>31</v>
      </c>
      <c r="AO4" s="308" t="s">
        <v>1</v>
      </c>
      <c r="AP4" s="300" t="s">
        <v>97</v>
      </c>
      <c r="AQ4" s="301" t="s">
        <v>98</v>
      </c>
      <c r="AR4" s="302" t="s">
        <v>17</v>
      </c>
      <c r="AS4" s="300" t="s">
        <v>17</v>
      </c>
      <c r="AT4" s="303" t="s">
        <v>18</v>
      </c>
      <c r="AU4" s="301" t="s">
        <v>18</v>
      </c>
      <c r="AV4" s="304" t="s">
        <v>26</v>
      </c>
      <c r="AW4" s="305" t="s">
        <v>27</v>
      </c>
      <c r="AX4" s="306" t="s">
        <v>71</v>
      </c>
      <c r="AY4" s="301" t="s">
        <v>29</v>
      </c>
      <c r="AZ4" s="307" t="s">
        <v>30</v>
      </c>
      <c r="BA4" s="300" t="s">
        <v>31</v>
      </c>
      <c r="BB4" s="308" t="s">
        <v>1</v>
      </c>
      <c r="BC4" s="300" t="s">
        <v>97</v>
      </c>
      <c r="BD4" s="301" t="s">
        <v>98</v>
      </c>
      <c r="BE4" s="302" t="s">
        <v>17</v>
      </c>
      <c r="BF4" s="300" t="s">
        <v>17</v>
      </c>
      <c r="BG4" s="303" t="s">
        <v>18</v>
      </c>
      <c r="BH4" s="301" t="s">
        <v>18</v>
      </c>
      <c r="BI4" s="304" t="s">
        <v>26</v>
      </c>
      <c r="BJ4" s="305" t="s">
        <v>27</v>
      </c>
      <c r="BK4" s="306" t="s">
        <v>71</v>
      </c>
      <c r="BL4" s="301" t="s">
        <v>29</v>
      </c>
      <c r="BM4" s="307" t="s">
        <v>30</v>
      </c>
      <c r="BN4" s="300" t="s">
        <v>31</v>
      </c>
      <c r="BO4" s="308" t="s">
        <v>1</v>
      </c>
      <c r="BP4" s="300" t="s">
        <v>97</v>
      </c>
      <c r="BQ4" s="301" t="s">
        <v>98</v>
      </c>
      <c r="BR4" s="302" t="s">
        <v>17</v>
      </c>
      <c r="BS4" s="300" t="s">
        <v>17</v>
      </c>
      <c r="BT4" s="303" t="s">
        <v>18</v>
      </c>
      <c r="BU4" s="301" t="s">
        <v>18</v>
      </c>
      <c r="BV4" s="304" t="s">
        <v>26</v>
      </c>
      <c r="BW4" s="305" t="s">
        <v>27</v>
      </c>
      <c r="BX4" s="306" t="s">
        <v>71</v>
      </c>
      <c r="BY4" s="301" t="s">
        <v>29</v>
      </c>
      <c r="BZ4" s="307" t="s">
        <v>30</v>
      </c>
      <c r="CA4" s="300" t="s">
        <v>31</v>
      </c>
      <c r="CB4" s="308" t="s">
        <v>1</v>
      </c>
      <c r="CC4" s="300" t="s">
        <v>97</v>
      </c>
      <c r="CD4" s="301" t="s">
        <v>98</v>
      </c>
      <c r="CE4" s="302" t="s">
        <v>17</v>
      </c>
      <c r="CF4" s="300" t="s">
        <v>17</v>
      </c>
      <c r="CG4" s="303" t="s">
        <v>18</v>
      </c>
      <c r="CH4" s="301" t="s">
        <v>18</v>
      </c>
      <c r="CI4" s="304" t="s">
        <v>26</v>
      </c>
      <c r="CJ4" s="305" t="s">
        <v>27</v>
      </c>
      <c r="CK4" s="306" t="s">
        <v>71</v>
      </c>
      <c r="CL4" s="301" t="s">
        <v>29</v>
      </c>
      <c r="CM4" s="307" t="s">
        <v>30</v>
      </c>
      <c r="CN4" s="300" t="s">
        <v>31</v>
      </c>
      <c r="CO4" s="308" t="s">
        <v>1</v>
      </c>
      <c r="CP4" s="300" t="s">
        <v>97</v>
      </c>
      <c r="CQ4" s="301" t="s">
        <v>98</v>
      </c>
      <c r="CR4" s="302" t="s">
        <v>17</v>
      </c>
      <c r="CS4" s="300" t="s">
        <v>17</v>
      </c>
      <c r="CT4" s="303" t="s">
        <v>18</v>
      </c>
      <c r="CU4" s="301" t="s">
        <v>18</v>
      </c>
      <c r="CV4" s="304" t="s">
        <v>26</v>
      </c>
      <c r="CW4" s="305" t="s">
        <v>27</v>
      </c>
      <c r="CX4" s="306" t="s">
        <v>71</v>
      </c>
      <c r="CY4" s="301" t="s">
        <v>29</v>
      </c>
      <c r="CZ4" s="309" t="s">
        <v>30</v>
      </c>
      <c r="DA4" s="300" t="s">
        <v>31</v>
      </c>
      <c r="DB4" s="308" t="s">
        <v>1</v>
      </c>
      <c r="DC4" s="300" t="s">
        <v>97</v>
      </c>
      <c r="DD4" s="301" t="s">
        <v>98</v>
      </c>
      <c r="DE4" s="302" t="s">
        <v>17</v>
      </c>
      <c r="DF4" s="300" t="s">
        <v>17</v>
      </c>
      <c r="DG4" s="303" t="s">
        <v>18</v>
      </c>
      <c r="DH4" s="301" t="s">
        <v>18</v>
      </c>
      <c r="DI4" s="304" t="s">
        <v>26</v>
      </c>
      <c r="DJ4" s="305" t="s">
        <v>27</v>
      </c>
      <c r="DK4" s="306" t="s">
        <v>71</v>
      </c>
      <c r="DL4" s="301" t="s">
        <v>29</v>
      </c>
      <c r="DM4" s="307" t="s">
        <v>30</v>
      </c>
      <c r="DN4" s="300" t="s">
        <v>31</v>
      </c>
      <c r="DO4" s="308" t="s">
        <v>1</v>
      </c>
      <c r="DP4" s="300" t="s">
        <v>97</v>
      </c>
      <c r="DQ4" s="301" t="s">
        <v>98</v>
      </c>
      <c r="DR4" s="302" t="s">
        <v>17</v>
      </c>
      <c r="DS4" s="300" t="s">
        <v>17</v>
      </c>
      <c r="DT4" s="303" t="s">
        <v>18</v>
      </c>
      <c r="DU4" s="301" t="s">
        <v>18</v>
      </c>
      <c r="DV4" s="304" t="s">
        <v>26</v>
      </c>
      <c r="DW4" s="305" t="s">
        <v>27</v>
      </c>
      <c r="DX4" s="306" t="s">
        <v>71</v>
      </c>
      <c r="DY4" s="301" t="s">
        <v>29</v>
      </c>
      <c r="DZ4" s="307" t="s">
        <v>30</v>
      </c>
      <c r="EA4" s="300" t="s">
        <v>31</v>
      </c>
      <c r="EB4" s="308" t="s">
        <v>1</v>
      </c>
      <c r="EC4" s="300" t="s">
        <v>97</v>
      </c>
      <c r="ED4" s="301" t="s">
        <v>98</v>
      </c>
      <c r="EE4" s="302" t="s">
        <v>17</v>
      </c>
      <c r="EF4" s="300" t="s">
        <v>17</v>
      </c>
      <c r="EG4" s="303" t="s">
        <v>18</v>
      </c>
      <c r="EH4" s="301" t="s">
        <v>18</v>
      </c>
      <c r="EI4" s="304" t="s">
        <v>26</v>
      </c>
      <c r="EJ4" s="305" t="s">
        <v>27</v>
      </c>
      <c r="EK4" s="306" t="s">
        <v>71</v>
      </c>
      <c r="EL4" s="301" t="s">
        <v>29</v>
      </c>
      <c r="EM4" s="307" t="s">
        <v>30</v>
      </c>
      <c r="EN4" s="300" t="s">
        <v>31</v>
      </c>
      <c r="EO4" s="308" t="s">
        <v>1</v>
      </c>
      <c r="EP4" s="300" t="s">
        <v>97</v>
      </c>
      <c r="EQ4" s="301" t="s">
        <v>98</v>
      </c>
      <c r="ER4" s="302" t="s">
        <v>17</v>
      </c>
      <c r="ES4" s="300" t="s">
        <v>17</v>
      </c>
      <c r="ET4" s="303" t="s">
        <v>18</v>
      </c>
      <c r="EU4" s="303" t="s">
        <v>18</v>
      </c>
      <c r="EV4" s="304" t="s">
        <v>26</v>
      </c>
      <c r="EW4" s="305" t="s">
        <v>27</v>
      </c>
      <c r="EX4" s="306" t="s">
        <v>71</v>
      </c>
      <c r="EY4" s="301" t="s">
        <v>29</v>
      </c>
      <c r="EZ4" s="307" t="s">
        <v>30</v>
      </c>
      <c r="FA4" s="300" t="s">
        <v>31</v>
      </c>
      <c r="FB4" s="308" t="s">
        <v>1</v>
      </c>
      <c r="FC4" s="300" t="s">
        <v>97</v>
      </c>
      <c r="FD4" s="301" t="s">
        <v>98</v>
      </c>
      <c r="FE4" s="302" t="s">
        <v>17</v>
      </c>
      <c r="FF4" s="300" t="s">
        <v>17</v>
      </c>
      <c r="FG4" s="303" t="s">
        <v>18</v>
      </c>
      <c r="FH4" s="303" t="s">
        <v>18</v>
      </c>
      <c r="FI4" s="304" t="s">
        <v>26</v>
      </c>
      <c r="FJ4" s="305" t="s">
        <v>27</v>
      </c>
      <c r="FK4" s="306" t="s">
        <v>71</v>
      </c>
      <c r="FL4" s="301" t="s">
        <v>29</v>
      </c>
      <c r="FM4" s="307" t="s">
        <v>30</v>
      </c>
      <c r="FN4" s="300" t="s">
        <v>31</v>
      </c>
      <c r="FO4" s="308" t="s">
        <v>1</v>
      </c>
      <c r="FP4" s="300" t="s">
        <v>97</v>
      </c>
      <c r="FQ4" s="301" t="s">
        <v>98</v>
      </c>
      <c r="FR4" s="302" t="s">
        <v>17</v>
      </c>
      <c r="FS4" s="300" t="s">
        <v>17</v>
      </c>
      <c r="FT4" s="303" t="s">
        <v>18</v>
      </c>
      <c r="FU4" s="303" t="s">
        <v>18</v>
      </c>
      <c r="FV4" s="304" t="s">
        <v>26</v>
      </c>
      <c r="FW4" s="305" t="s">
        <v>27</v>
      </c>
      <c r="FX4" s="306" t="s">
        <v>71</v>
      </c>
      <c r="FY4" s="301" t="s">
        <v>29</v>
      </c>
      <c r="FZ4" s="307" t="s">
        <v>30</v>
      </c>
      <c r="GA4" s="300" t="s">
        <v>31</v>
      </c>
      <c r="GB4" s="308" t="s">
        <v>1</v>
      </c>
      <c r="GC4" s="300" t="s">
        <v>97</v>
      </c>
      <c r="GD4" s="301" t="s">
        <v>98</v>
      </c>
      <c r="GE4" s="302" t="s">
        <v>17</v>
      </c>
      <c r="GF4" s="300" t="s">
        <v>17</v>
      </c>
      <c r="GG4" s="303" t="s">
        <v>18</v>
      </c>
      <c r="GH4" s="303" t="s">
        <v>18</v>
      </c>
      <c r="GI4" s="304" t="s">
        <v>26</v>
      </c>
      <c r="GJ4" s="305" t="s">
        <v>27</v>
      </c>
      <c r="GK4" s="306" t="s">
        <v>71</v>
      </c>
      <c r="GL4" s="301" t="s">
        <v>29</v>
      </c>
      <c r="GM4" s="307" t="s">
        <v>30</v>
      </c>
      <c r="GN4" s="300" t="s">
        <v>31</v>
      </c>
      <c r="GO4" s="308" t="s">
        <v>1</v>
      </c>
      <c r="GP4" s="300" t="s">
        <v>97</v>
      </c>
      <c r="GQ4" s="301" t="s">
        <v>98</v>
      </c>
      <c r="GR4" s="302" t="s">
        <v>17</v>
      </c>
      <c r="GS4" s="300" t="s">
        <v>17</v>
      </c>
      <c r="GT4" s="303" t="s">
        <v>18</v>
      </c>
      <c r="GU4" s="303" t="s">
        <v>18</v>
      </c>
      <c r="GV4" s="304" t="s">
        <v>26</v>
      </c>
      <c r="GW4" s="305" t="s">
        <v>27</v>
      </c>
      <c r="GX4" s="306" t="s">
        <v>71</v>
      </c>
      <c r="GY4" s="301" t="s">
        <v>29</v>
      </c>
      <c r="GZ4" s="307" t="s">
        <v>30</v>
      </c>
      <c r="HA4" s="300" t="s">
        <v>31</v>
      </c>
      <c r="HB4" s="308" t="s">
        <v>1</v>
      </c>
      <c r="HC4" s="300" t="s">
        <v>97</v>
      </c>
      <c r="HD4" s="301" t="s">
        <v>98</v>
      </c>
      <c r="HE4" s="302" t="s">
        <v>17</v>
      </c>
      <c r="HF4" s="300" t="s">
        <v>17</v>
      </c>
      <c r="HG4" s="303" t="s">
        <v>18</v>
      </c>
      <c r="HH4" s="303" t="s">
        <v>18</v>
      </c>
      <c r="HI4" s="304" t="s">
        <v>26</v>
      </c>
      <c r="HJ4" s="305" t="s">
        <v>27</v>
      </c>
      <c r="HK4" s="306" t="s">
        <v>71</v>
      </c>
      <c r="HL4" s="301" t="s">
        <v>29</v>
      </c>
      <c r="HM4" s="307" t="s">
        <v>30</v>
      </c>
      <c r="HN4" s="300" t="s">
        <v>31</v>
      </c>
      <c r="HO4" s="308" t="s">
        <v>1</v>
      </c>
      <c r="HP4" s="300" t="s">
        <v>97</v>
      </c>
      <c r="HQ4" s="301" t="s">
        <v>98</v>
      </c>
      <c r="HR4" s="302" t="s">
        <v>17</v>
      </c>
      <c r="HS4" s="300" t="s">
        <v>17</v>
      </c>
      <c r="HT4" s="303" t="s">
        <v>18</v>
      </c>
      <c r="HU4" s="303" t="s">
        <v>18</v>
      </c>
      <c r="HV4" s="304" t="s">
        <v>26</v>
      </c>
      <c r="HW4" s="305" t="s">
        <v>27</v>
      </c>
      <c r="HX4" s="306" t="s">
        <v>71</v>
      </c>
      <c r="HY4" s="301" t="s">
        <v>29</v>
      </c>
      <c r="HZ4" s="307" t="s">
        <v>30</v>
      </c>
      <c r="IA4" s="300" t="s">
        <v>31</v>
      </c>
      <c r="IB4" s="308" t="s">
        <v>1</v>
      </c>
      <c r="IC4" s="300" t="s">
        <v>97</v>
      </c>
      <c r="ID4" s="301" t="s">
        <v>98</v>
      </c>
      <c r="IE4" s="302" t="s">
        <v>17</v>
      </c>
      <c r="IF4" s="300" t="s">
        <v>17</v>
      </c>
      <c r="IG4" s="303" t="s">
        <v>18</v>
      </c>
      <c r="IH4" s="303" t="s">
        <v>18</v>
      </c>
      <c r="II4" s="304" t="s">
        <v>26</v>
      </c>
      <c r="IJ4" s="305" t="s">
        <v>27</v>
      </c>
      <c r="IK4" s="306" t="s">
        <v>71</v>
      </c>
      <c r="IL4" s="301" t="s">
        <v>29</v>
      </c>
      <c r="IM4" s="307" t="s">
        <v>30</v>
      </c>
      <c r="IN4" s="300" t="s">
        <v>31</v>
      </c>
      <c r="IO4" s="308" t="s">
        <v>1</v>
      </c>
      <c r="IP4" s="300" t="s">
        <v>97</v>
      </c>
      <c r="IQ4" s="301" t="s">
        <v>98</v>
      </c>
      <c r="IR4" s="302" t="s">
        <v>17</v>
      </c>
      <c r="IS4" s="300" t="s">
        <v>17</v>
      </c>
      <c r="IT4" s="303" t="s">
        <v>18</v>
      </c>
      <c r="IU4" s="301" t="s">
        <v>18</v>
      </c>
      <c r="IV4" s="304" t="s">
        <v>26</v>
      </c>
      <c r="IW4" s="305" t="s">
        <v>27</v>
      </c>
      <c r="IX4" s="306" t="s">
        <v>71</v>
      </c>
      <c r="IY4" s="301" t="s">
        <v>29</v>
      </c>
      <c r="IZ4" s="307" t="s">
        <v>30</v>
      </c>
      <c r="JA4" s="300" t="s">
        <v>31</v>
      </c>
      <c r="JB4" s="310" t="s">
        <v>1</v>
      </c>
      <c r="JC4" s="311"/>
      <c r="JD4" s="312" t="s">
        <v>74</v>
      </c>
      <c r="JE4" s="312" t="s">
        <v>222</v>
      </c>
      <c r="JF4" s="312" t="s">
        <v>75</v>
      </c>
      <c r="JG4" s="312" t="s">
        <v>133</v>
      </c>
      <c r="JH4" s="312" t="s">
        <v>136</v>
      </c>
      <c r="JI4" s="278"/>
      <c r="JJ4" s="313"/>
      <c r="JK4" s="313"/>
      <c r="JL4" s="313"/>
      <c r="JM4" s="313"/>
      <c r="JN4" s="313"/>
      <c r="JO4" s="313"/>
      <c r="JP4" s="313"/>
      <c r="JQ4" s="313"/>
      <c r="JR4" s="313"/>
      <c r="JS4" s="278"/>
      <c r="JT4" s="176" t="s">
        <v>162</v>
      </c>
    </row>
    <row r="5" spans="1:281" s="195" customFormat="1" ht="16.5" thickBot="1" x14ac:dyDescent="0.3">
      <c r="A5" s="247">
        <f>$JJ$2</f>
        <v>41579</v>
      </c>
      <c r="B5" s="248">
        <f>$JJ$2+1</f>
        <v>41580</v>
      </c>
      <c r="C5" s="177"/>
      <c r="D5" s="178"/>
      <c r="E5" s="179"/>
      <c r="F5" s="178"/>
      <c r="G5" s="179"/>
      <c r="H5" s="178"/>
      <c r="I5" s="180" t="str">
        <f>IF(COUNTA(G5)=0,"",24+(G5-E5))</f>
        <v/>
      </c>
      <c r="J5" s="181" t="str">
        <f>IF(SUM(I5)&gt;0,((I5-INT(I5))*24),"")</f>
        <v/>
      </c>
      <c r="K5" s="182" t="str">
        <f>IF(SUM(H5)&gt;0,((H5*J5)/24),"")</f>
        <v/>
      </c>
      <c r="L5" s="183"/>
      <c r="M5" s="184" t="str">
        <f>IF(SUM(N5)=0,"",(N5/0.5468))</f>
        <v/>
      </c>
      <c r="N5" s="185"/>
      <c r="O5" s="186"/>
      <c r="P5" s="177"/>
      <c r="Q5" s="178"/>
      <c r="R5" s="179"/>
      <c r="S5" s="178"/>
      <c r="T5" s="179"/>
      <c r="U5" s="178"/>
      <c r="V5" s="180" t="str">
        <f>IF(COUNTA(T5)=0,"",24+(T5-R5))</f>
        <v/>
      </c>
      <c r="W5" s="181" t="str">
        <f>IF(SUM(V5)&gt;0,((V5-INT(V5))*24),"")</f>
        <v/>
      </c>
      <c r="X5" s="182" t="str">
        <f>IF(SUM(U5)&gt;0,((U5*W5)/24),"")</f>
        <v/>
      </c>
      <c r="Y5" s="183"/>
      <c r="Z5" s="184" t="str">
        <f>IF(SUM(AA5)=0,"",(AA5/0.5468))</f>
        <v/>
      </c>
      <c r="AA5" s="185"/>
      <c r="AB5" s="186"/>
      <c r="AC5" s="177"/>
      <c r="AD5" s="178"/>
      <c r="AE5" s="179"/>
      <c r="AF5" s="178"/>
      <c r="AG5" s="179"/>
      <c r="AH5" s="178"/>
      <c r="AI5" s="180" t="str">
        <f>IF(COUNTA(AG5)=0,"",24+(AG5-AE5))</f>
        <v/>
      </c>
      <c r="AJ5" s="181" t="str">
        <f>IF(SUM(AI5)&gt;0,((AI5-INT(AI5))*24),"")</f>
        <v/>
      </c>
      <c r="AK5" s="182" t="str">
        <f>IF(SUM(AH5)&gt;0,((AH5*AJ5)/24),"")</f>
        <v/>
      </c>
      <c r="AL5" s="183"/>
      <c r="AM5" s="184" t="str">
        <f>IF(SUM(AN5)=0,"",(AN5/0.5468))</f>
        <v/>
      </c>
      <c r="AN5" s="185"/>
      <c r="AO5" s="186"/>
      <c r="AP5" s="177"/>
      <c r="AQ5" s="178"/>
      <c r="AR5" s="179"/>
      <c r="AS5" s="178"/>
      <c r="AT5" s="179"/>
      <c r="AU5" s="178"/>
      <c r="AV5" s="180" t="str">
        <f>IF(COUNTA(AT5)=0,"",24+(AT5-AR5))</f>
        <v/>
      </c>
      <c r="AW5" s="181" t="str">
        <f>IF(SUM(AV5)&gt;0,((AV5-INT(AV5))*24),"")</f>
        <v/>
      </c>
      <c r="AX5" s="182" t="str">
        <f>IF(SUM(AU5)&gt;0,((AU5*AW5)/24),"")</f>
        <v/>
      </c>
      <c r="AY5" s="183"/>
      <c r="AZ5" s="184" t="str">
        <f>IF(SUM(BA5)=0,"",(BA5/0.5468))</f>
        <v/>
      </c>
      <c r="BA5" s="185"/>
      <c r="BB5" s="186"/>
      <c r="BC5" s="177"/>
      <c r="BD5" s="178"/>
      <c r="BE5" s="179"/>
      <c r="BF5" s="178"/>
      <c r="BG5" s="179"/>
      <c r="BH5" s="178"/>
      <c r="BI5" s="180" t="str">
        <f>IF(COUNTA(BG5)=0,"",24+(BG5-BE5))</f>
        <v/>
      </c>
      <c r="BJ5" s="181" t="str">
        <f>IF(SUM(BI5)&gt;0,((BI5-INT(BI5))*24),"")</f>
        <v/>
      </c>
      <c r="BK5" s="182" t="str">
        <f>IF(SUM(BH5)&gt;0,((BH5*BJ5)/24),"")</f>
        <v/>
      </c>
      <c r="BL5" s="183"/>
      <c r="BM5" s="184" t="str">
        <f>IF(SUM(BN5)=0,"",(BN5/0.5468))</f>
        <v/>
      </c>
      <c r="BN5" s="185"/>
      <c r="BO5" s="186"/>
      <c r="BP5" s="177"/>
      <c r="BQ5" s="178"/>
      <c r="BR5" s="179"/>
      <c r="BS5" s="178"/>
      <c r="BT5" s="179"/>
      <c r="BU5" s="178"/>
      <c r="BV5" s="180" t="str">
        <f>IF(COUNTA(BT5)=0,"",24+(BT5-BR5))</f>
        <v/>
      </c>
      <c r="BW5" s="181" t="str">
        <f>IF(SUM(BV5)&gt;0,((BV5-INT(BV5))*24),"")</f>
        <v/>
      </c>
      <c r="BX5" s="182" t="str">
        <f>IF(SUM(BU5)&gt;0,((BU5*BW5)/24),"")</f>
        <v/>
      </c>
      <c r="BY5" s="183"/>
      <c r="BZ5" s="184" t="str">
        <f>IF(SUM(CA5)=0,"",(CA5/0.5468))</f>
        <v/>
      </c>
      <c r="CA5" s="185"/>
      <c r="CB5" s="186"/>
      <c r="CC5" s="177"/>
      <c r="CD5" s="178"/>
      <c r="CE5" s="179"/>
      <c r="CF5" s="178"/>
      <c r="CG5" s="179"/>
      <c r="CH5" s="178"/>
      <c r="CI5" s="180" t="str">
        <f>IF(COUNTA(CG5)=0,"",24+(CG5-CE5))</f>
        <v/>
      </c>
      <c r="CJ5" s="181" t="str">
        <f>IF(SUM(CI5)&gt;0,((CI5-INT(CI5))*24),"")</f>
        <v/>
      </c>
      <c r="CK5" s="182" t="str">
        <f>IF(SUM(CH5)&gt;0,((CH5*CJ5)/24),"")</f>
        <v/>
      </c>
      <c r="CL5" s="183"/>
      <c r="CM5" s="184" t="str">
        <f>IF(SUM(CN5)=0,"",(CN5/0.5468))</f>
        <v/>
      </c>
      <c r="CN5" s="185"/>
      <c r="CO5" s="186"/>
      <c r="CP5" s="177"/>
      <c r="CQ5" s="178"/>
      <c r="CR5" s="179"/>
      <c r="CS5" s="178"/>
      <c r="CT5" s="179"/>
      <c r="CU5" s="178"/>
      <c r="CV5" s="180" t="str">
        <f>IF(COUNTA(CT5)=0,"",24+(CT5-CR5))</f>
        <v/>
      </c>
      <c r="CW5" s="181" t="str">
        <f>IF(SUM(CV5)&gt;0,((CV5-INT(CV5))*24),"")</f>
        <v/>
      </c>
      <c r="CX5" s="182" t="str">
        <f>IF(SUM(CU5)&gt;0,((CU5*CW5)/24),"")</f>
        <v/>
      </c>
      <c r="CY5" s="183"/>
      <c r="CZ5" s="184" t="str">
        <f>IF(SUM(DA5)=0,"",(DA5/0.5468))</f>
        <v/>
      </c>
      <c r="DA5" s="185"/>
      <c r="DB5" s="186"/>
      <c r="DC5" s="177"/>
      <c r="DD5" s="178"/>
      <c r="DE5" s="179"/>
      <c r="DF5" s="178"/>
      <c r="DG5" s="179"/>
      <c r="DH5" s="178"/>
      <c r="DI5" s="180" t="str">
        <f>IF(COUNTA(DG5)=0,"",24+(DG5-DE5))</f>
        <v/>
      </c>
      <c r="DJ5" s="181" t="str">
        <f>IF(SUM(DI5)&gt;0,((DI5-INT(DI5))*24),"")</f>
        <v/>
      </c>
      <c r="DK5" s="182" t="str">
        <f>IF(SUM(DH5)&gt;0,((DH5*DJ5)/24),"")</f>
        <v/>
      </c>
      <c r="DL5" s="183"/>
      <c r="DM5" s="184" t="str">
        <f>IF(SUM(DN5)=0,"",(DN5/0.5468))</f>
        <v/>
      </c>
      <c r="DN5" s="185"/>
      <c r="DO5" s="186"/>
      <c r="DP5" s="177"/>
      <c r="DQ5" s="178"/>
      <c r="DR5" s="179"/>
      <c r="DS5" s="178"/>
      <c r="DT5" s="179"/>
      <c r="DU5" s="178"/>
      <c r="DV5" s="180" t="str">
        <f>IF(COUNTA(DT5)=0,"",24+(DT5-DR5))</f>
        <v/>
      </c>
      <c r="DW5" s="181" t="str">
        <f>IF(SUM(DV5)&gt;0,((DV5-INT(DV5))*24),"")</f>
        <v/>
      </c>
      <c r="DX5" s="182" t="str">
        <f>IF(SUM(DU5)&gt;0,((DU5*DW5)/24),"")</f>
        <v/>
      </c>
      <c r="DY5" s="183"/>
      <c r="DZ5" s="184" t="str">
        <f>IF(SUM(EA5)=0,"",(EA5/0.5468))</f>
        <v/>
      </c>
      <c r="EA5" s="185"/>
      <c r="EB5" s="186"/>
      <c r="EC5" s="177"/>
      <c r="ED5" s="178"/>
      <c r="EE5" s="179"/>
      <c r="EF5" s="178"/>
      <c r="EG5" s="179"/>
      <c r="EH5" s="178"/>
      <c r="EI5" s="180" t="str">
        <f>IF(COUNTA(EG5)=0,"",24+(EG5-EE5))</f>
        <v/>
      </c>
      <c r="EJ5" s="181" t="str">
        <f>IF(SUM(EI5)&gt;0,((EI5-INT(EI5))*24),"")</f>
        <v/>
      </c>
      <c r="EK5" s="182" t="str">
        <f>IF(SUM(EH5)&gt;0,((EH5*EJ5)/24),"")</f>
        <v/>
      </c>
      <c r="EL5" s="183"/>
      <c r="EM5" s="184" t="str">
        <f>IF(SUM(EN5)=0,"",(EN5/0.5468))</f>
        <v/>
      </c>
      <c r="EN5" s="185"/>
      <c r="EO5" s="186"/>
      <c r="EP5" s="177"/>
      <c r="EQ5" s="178"/>
      <c r="ER5" s="179"/>
      <c r="ES5" s="178"/>
      <c r="ET5" s="179"/>
      <c r="EU5" s="178"/>
      <c r="EV5" s="180" t="str">
        <f>IF(COUNTA(ET5)=0,"",24+(ET5-ER5))</f>
        <v/>
      </c>
      <c r="EW5" s="181" t="str">
        <f>IF(SUM(EV5)&gt;0,((EV5-INT(EV5))*24),"")</f>
        <v/>
      </c>
      <c r="EX5" s="182" t="str">
        <f>IF(SUM(EU5)&gt;0,((EU5*EW5)/24),"")</f>
        <v/>
      </c>
      <c r="EY5" s="183"/>
      <c r="EZ5" s="184" t="str">
        <f>IF(SUM(FA5)=0,"",(FA5/0.5468))</f>
        <v/>
      </c>
      <c r="FA5" s="185"/>
      <c r="FB5" s="186"/>
      <c r="FC5" s="177"/>
      <c r="FD5" s="178"/>
      <c r="FE5" s="179"/>
      <c r="FF5" s="178"/>
      <c r="FG5" s="179"/>
      <c r="FH5" s="178"/>
      <c r="FI5" s="180" t="str">
        <f>IF(COUNTA(FG5)=0,"",24+(FG5-FE5))</f>
        <v/>
      </c>
      <c r="FJ5" s="181" t="str">
        <f>IF(SUM(FI5)&gt;0,((FI5-INT(FI5))*24),"")</f>
        <v/>
      </c>
      <c r="FK5" s="182" t="str">
        <f>IF(SUM(FH5)&gt;0,((FH5*FJ5)/24),"")</f>
        <v/>
      </c>
      <c r="FL5" s="183"/>
      <c r="FM5" s="184" t="str">
        <f>IF(SUM(FN5)=0,"",(FN5/0.5468))</f>
        <v/>
      </c>
      <c r="FN5" s="185"/>
      <c r="FO5" s="186"/>
      <c r="FP5" s="177"/>
      <c r="FQ5" s="178"/>
      <c r="FR5" s="179"/>
      <c r="FS5" s="178"/>
      <c r="FT5" s="179"/>
      <c r="FU5" s="178"/>
      <c r="FV5" s="180" t="str">
        <f>IF(COUNTA(FT5)=0,"",24+(FT5-FR5))</f>
        <v/>
      </c>
      <c r="FW5" s="181" t="str">
        <f>IF(SUM(FV5)&gt;0,((FV5-INT(FV5))*24),"")</f>
        <v/>
      </c>
      <c r="FX5" s="182" t="str">
        <f>IF(SUM(FU5)&gt;0,((FU5*FW5)/24),"")</f>
        <v/>
      </c>
      <c r="FY5" s="183"/>
      <c r="FZ5" s="184" t="str">
        <f>IF(SUM(GA5)=0,"",(GA5/0.5468))</f>
        <v/>
      </c>
      <c r="GA5" s="185"/>
      <c r="GB5" s="186"/>
      <c r="GC5" s="177"/>
      <c r="GD5" s="178"/>
      <c r="GE5" s="179"/>
      <c r="GF5" s="178"/>
      <c r="GG5" s="179"/>
      <c r="GH5" s="178"/>
      <c r="GI5" s="180" t="str">
        <f>IF(COUNTA(GG5)=0,"",24+(GG5-GE5))</f>
        <v/>
      </c>
      <c r="GJ5" s="181" t="str">
        <f>IF(SUM(GI5)&gt;0,((GI5-INT(GI5))*24),"")</f>
        <v/>
      </c>
      <c r="GK5" s="182" t="str">
        <f>IF(SUM(GH5)&gt;0,((GH5*GJ5)/24),"")</f>
        <v/>
      </c>
      <c r="GL5" s="183"/>
      <c r="GM5" s="184" t="str">
        <f>IF(SUM(GN5)=0,"",(GN5/0.5468))</f>
        <v/>
      </c>
      <c r="GN5" s="185"/>
      <c r="GO5" s="186"/>
      <c r="GP5" s="177"/>
      <c r="GQ5" s="178"/>
      <c r="GR5" s="179"/>
      <c r="GS5" s="178"/>
      <c r="GT5" s="179"/>
      <c r="GU5" s="178"/>
      <c r="GV5" s="180" t="str">
        <f>IF(COUNTA(GT5)=0,"",24+(GT5-GR5))</f>
        <v/>
      </c>
      <c r="GW5" s="181" t="str">
        <f>IF(SUM(GV5)&gt;0,((GV5-INT(GV5))*24),"")</f>
        <v/>
      </c>
      <c r="GX5" s="182" t="str">
        <f>IF(SUM(GU5)&gt;0,((GU5*GW5)/24),"")</f>
        <v/>
      </c>
      <c r="GY5" s="183"/>
      <c r="GZ5" s="184" t="str">
        <f>IF(SUM(HA5)=0,"",(HA5/0.5468))</f>
        <v/>
      </c>
      <c r="HA5" s="185"/>
      <c r="HB5" s="186"/>
      <c r="HC5" s="177"/>
      <c r="HD5" s="178"/>
      <c r="HE5" s="179"/>
      <c r="HF5" s="178"/>
      <c r="HG5" s="179"/>
      <c r="HH5" s="178"/>
      <c r="HI5" s="180" t="str">
        <f>IF(COUNTA(HG5)=0,"",24+(HG5-HE5))</f>
        <v/>
      </c>
      <c r="HJ5" s="181" t="str">
        <f>IF(SUM(HI5)&gt;0,((HI5-INT(HI5))*24),"")</f>
        <v/>
      </c>
      <c r="HK5" s="182" t="str">
        <f>IF(SUM(HH5)&gt;0,((HH5*HJ5)/24),"")</f>
        <v/>
      </c>
      <c r="HL5" s="183"/>
      <c r="HM5" s="184" t="str">
        <f>IF(SUM(HN5)=0,"",(HN5/0.5468))</f>
        <v/>
      </c>
      <c r="HN5" s="185"/>
      <c r="HO5" s="186"/>
      <c r="HP5" s="177"/>
      <c r="HQ5" s="178"/>
      <c r="HR5" s="179"/>
      <c r="HS5" s="178"/>
      <c r="HT5" s="179"/>
      <c r="HU5" s="178"/>
      <c r="HV5" s="180" t="str">
        <f>IF(COUNTA(HT5)=0,"",24+(HT5-HR5))</f>
        <v/>
      </c>
      <c r="HW5" s="181" t="str">
        <f>IF(SUM(HV5)&gt;0,((HV5-INT(HV5))*24),"")</f>
        <v/>
      </c>
      <c r="HX5" s="182" t="str">
        <f>IF(SUM(HU5)&gt;0,((HU5*HW5)/24),"")</f>
        <v/>
      </c>
      <c r="HY5" s="183"/>
      <c r="HZ5" s="184" t="str">
        <f>IF(SUM(IA5)=0,"",(IA5/0.5468))</f>
        <v/>
      </c>
      <c r="IA5" s="185"/>
      <c r="IB5" s="186"/>
      <c r="IC5" s="177"/>
      <c r="ID5" s="178"/>
      <c r="IE5" s="179"/>
      <c r="IF5" s="178"/>
      <c r="IG5" s="179"/>
      <c r="IH5" s="178"/>
      <c r="II5" s="180" t="str">
        <f>IF(COUNTA(IG5)=0,"",24+(IG5-IE5))</f>
        <v/>
      </c>
      <c r="IJ5" s="181" t="str">
        <f>IF(SUM(II5)&gt;0,((II5-INT(II5))*24),"")</f>
        <v/>
      </c>
      <c r="IK5" s="182" t="str">
        <f>IF(SUM(IH5)&gt;0,((IH5*IJ5)/24),"")</f>
        <v/>
      </c>
      <c r="IL5" s="183"/>
      <c r="IM5" s="184" t="str">
        <f>IF(SUM(IN5)=0,"",(IN5/0.5468))</f>
        <v/>
      </c>
      <c r="IN5" s="185"/>
      <c r="IO5" s="186"/>
      <c r="IP5" s="177"/>
      <c r="IQ5" s="178"/>
      <c r="IR5" s="179"/>
      <c r="IS5" s="178"/>
      <c r="IT5" s="179"/>
      <c r="IU5" s="178"/>
      <c r="IV5" s="180" t="str">
        <f>IF(COUNTA(IT5)=0,"",24+(IT5-IR5))</f>
        <v/>
      </c>
      <c r="IW5" s="181" t="str">
        <f>IF(SUM(IV5)&gt;0,((IV5-INT(IV5))*24),"")</f>
        <v/>
      </c>
      <c r="IX5" s="182" t="str">
        <f>IF(SUM(IU5)&gt;0,((IU5*IW5)/24),"")</f>
        <v/>
      </c>
      <c r="IY5" s="183"/>
      <c r="IZ5" s="184" t="str">
        <f>IF(SUM(JA5)=0,"",(JA5/0.5468))</f>
        <v/>
      </c>
      <c r="JA5" s="185"/>
      <c r="JB5" s="186"/>
      <c r="JC5" s="187"/>
      <c r="JD5" s="188">
        <f>COUNTA(D5,Q5,AD5,AQ5,BD5,BQ5,CD5,CQ5,DD5,DQ5,ED5,EQ5,FD5,FQ5,GD5,GQ5,HD5,HQ5,ID5,IQ5)</f>
        <v>0</v>
      </c>
      <c r="JE5" s="188">
        <f>SUM(H5,U5,AH5,AU5,BH5,BU5,CH5,CU5,DH5,DU5,EH5,EU5,FH5,FU5,GH5,GU5,HH5,HU5,IH5,IU5)</f>
        <v>0</v>
      </c>
      <c r="JF5" s="188">
        <f>IF(JE5=0,0,JE5/JD5)</f>
        <v>0</v>
      </c>
      <c r="JG5" s="189">
        <f>SUM(L5,Y5,AL5,AY5,BL5,BY5,CL5,CY5,DL5,DY5,EL5,EY5,FL5,FY5,GL5,GY5,HL5,HY5,IL5,IY5)</f>
        <v>0</v>
      </c>
      <c r="JH5" s="189">
        <f>IF(JD5=0,0,JG5/JD5)</f>
        <v>0</v>
      </c>
      <c r="JI5" s="173"/>
      <c r="JJ5" s="190" t="s">
        <v>106</v>
      </c>
      <c r="JK5" s="191" t="str">
        <f>TEXT($A$14,"mmm-yy")</f>
        <v>Nov-13</v>
      </c>
      <c r="JL5" s="191" t="str">
        <f>TEXT($A$44,"mmm-yy")</f>
        <v>Dec-13</v>
      </c>
      <c r="JM5" s="192" t="str">
        <f>TEXT($A$75,"mmm-yy")</f>
        <v>Jan-14</v>
      </c>
      <c r="JN5" s="192" t="str">
        <f>TEXT($A$106,"mmm-yy")</f>
        <v>Feb-14</v>
      </c>
      <c r="JO5" s="192" t="str">
        <f>TEXT($A$135,"mmm-yy")</f>
        <v>Mar-14</v>
      </c>
      <c r="JP5" s="192" t="str">
        <f>TEXT($A$166,"mmm-yy")</f>
        <v>Apr-14</v>
      </c>
      <c r="JQ5" s="192" t="str">
        <f>TEXT($A$196,"mmm-yy")</f>
        <v>May-14</v>
      </c>
      <c r="JR5" s="193" t="s">
        <v>155</v>
      </c>
      <c r="JS5" s="173"/>
      <c r="JT5" s="194">
        <f>MONTH(A5)</f>
        <v>11</v>
      </c>
    </row>
    <row r="6" spans="1:281" s="195" customFormat="1" x14ac:dyDescent="0.2">
      <c r="A6" s="247">
        <f>A5+1</f>
        <v>41580</v>
      </c>
      <c r="B6" s="249">
        <f>B5+1</f>
        <v>41581</v>
      </c>
      <c r="C6" s="196"/>
      <c r="E6" s="197"/>
      <c r="G6" s="197"/>
      <c r="I6" s="180" t="str">
        <f>IF(COUNTA(G6)=0,"",24+(G6-E6))</f>
        <v/>
      </c>
      <c r="J6" s="181" t="str">
        <f t="shared" ref="J6" si="0">IF(SUM(I6)&gt;0,((I6-INT(I6))*24),"")</f>
        <v/>
      </c>
      <c r="K6" s="182" t="str">
        <f t="shared" ref="K6" si="1">IF(SUM(H6)&gt;0,((H6*J6)/24),"")</f>
        <v/>
      </c>
      <c r="L6" s="183"/>
      <c r="M6" s="184" t="str">
        <f t="shared" ref="M6:M7" si="2">IF(SUM(N6)=0,"",(N6/0.5468))</f>
        <v/>
      </c>
      <c r="N6" s="183"/>
      <c r="O6" s="171"/>
      <c r="P6" s="196"/>
      <c r="R6" s="197"/>
      <c r="T6" s="197"/>
      <c r="V6" s="180" t="str">
        <f>IF(COUNTA(T6)=0,"",24+(T6-R6))</f>
        <v/>
      </c>
      <c r="W6" s="181" t="str">
        <f t="shared" ref="W6:W69" si="3">IF(SUM(V6)&gt;0,((V6-INT(V6))*24),"")</f>
        <v/>
      </c>
      <c r="X6" s="182" t="str">
        <f t="shared" ref="X6:X69" si="4">IF(SUM(U6)&gt;0,((U6*W6)/24),"")</f>
        <v/>
      </c>
      <c r="Y6" s="183"/>
      <c r="Z6" s="184" t="str">
        <f t="shared" ref="Z6:Z7" si="5">IF(SUM(AA6)=0,"",(AA6/0.5468))</f>
        <v/>
      </c>
      <c r="AA6" s="183"/>
      <c r="AB6" s="171"/>
      <c r="AC6" s="196"/>
      <c r="AE6" s="197"/>
      <c r="AG6" s="197"/>
      <c r="AI6" s="180" t="str">
        <f>IF(COUNTA(AG6)=0,"",24+(AG6-AE6))</f>
        <v/>
      </c>
      <c r="AJ6" s="181" t="str">
        <f t="shared" ref="AJ6:AJ69" si="6">IF(SUM(AI6)&gt;0,((AI6-INT(AI6))*24),"")</f>
        <v/>
      </c>
      <c r="AK6" s="182" t="str">
        <f t="shared" ref="AK6:AK69" si="7">IF(SUM(AH6)&gt;0,((AH6*AJ6)/24),"")</f>
        <v/>
      </c>
      <c r="AL6" s="183"/>
      <c r="AM6" s="184" t="str">
        <f t="shared" ref="AM6:AM7" si="8">IF(SUM(AN6)=0,"",(AN6/0.5468))</f>
        <v/>
      </c>
      <c r="AN6" s="183"/>
      <c r="AO6" s="171"/>
      <c r="AP6" s="196"/>
      <c r="AR6" s="197"/>
      <c r="AT6" s="197"/>
      <c r="AV6" s="180" t="str">
        <f>IF(COUNTA(AT6)=0,"",24+(AT6-AR6))</f>
        <v/>
      </c>
      <c r="AW6" s="181" t="str">
        <f t="shared" ref="AW6:AW69" si="9">IF(SUM(AV6)&gt;0,((AV6-INT(AV6))*24),"")</f>
        <v/>
      </c>
      <c r="AX6" s="182" t="str">
        <f t="shared" ref="AX6:AX69" si="10">IF(SUM(AU6)&gt;0,((AU6*AW6)/24),"")</f>
        <v/>
      </c>
      <c r="AY6" s="183"/>
      <c r="AZ6" s="184" t="str">
        <f t="shared" ref="AZ6:AZ7" si="11">IF(SUM(BA6)=0,"",(BA6/0.5468))</f>
        <v/>
      </c>
      <c r="BA6" s="183"/>
      <c r="BB6" s="171"/>
      <c r="BC6" s="196"/>
      <c r="BE6" s="197"/>
      <c r="BG6" s="197"/>
      <c r="BI6" s="180" t="str">
        <f>IF(COUNTA(BG6)=0,"",24+(BG6-BE6))</f>
        <v/>
      </c>
      <c r="BJ6" s="181" t="str">
        <f t="shared" ref="BJ6:BJ69" si="12">IF(SUM(BI6)&gt;0,((BI6-INT(BI6))*24),"")</f>
        <v/>
      </c>
      <c r="BK6" s="182" t="str">
        <f t="shared" ref="BK6:BK69" si="13">IF(SUM(BH6)&gt;0,((BH6*BJ6)/24),"")</f>
        <v/>
      </c>
      <c r="BL6" s="183"/>
      <c r="BM6" s="184" t="str">
        <f t="shared" ref="BM6:BM7" si="14">IF(SUM(BN6)=0,"",(BN6/0.5468))</f>
        <v/>
      </c>
      <c r="BN6" s="183"/>
      <c r="BO6" s="171"/>
      <c r="BP6" s="196"/>
      <c r="BR6" s="197"/>
      <c r="BT6" s="197"/>
      <c r="BV6" s="180" t="str">
        <f>IF(COUNTA(BT6)=0,"",24+(BT6-BR6))</f>
        <v/>
      </c>
      <c r="BW6" s="181" t="str">
        <f t="shared" ref="BW6:BW69" si="15">IF(SUM(BV6)&gt;0,((BV6-INT(BV6))*24),"")</f>
        <v/>
      </c>
      <c r="BX6" s="182" t="str">
        <f t="shared" ref="BX6:BX69" si="16">IF(SUM(BU6)&gt;0,((BU6*BW6)/24),"")</f>
        <v/>
      </c>
      <c r="BY6" s="183"/>
      <c r="BZ6" s="184" t="str">
        <f t="shared" ref="BZ6:BZ7" si="17">IF(SUM(CA6)=0,"",(CA6/0.5468))</f>
        <v/>
      </c>
      <c r="CA6" s="183"/>
      <c r="CB6" s="171"/>
      <c r="CC6" s="196"/>
      <c r="CE6" s="197"/>
      <c r="CG6" s="197"/>
      <c r="CI6" s="180" t="str">
        <f>IF(COUNTA(CG6)=0,"",24+(CG6-CE6))</f>
        <v/>
      </c>
      <c r="CJ6" s="181" t="str">
        <f t="shared" ref="CJ6:CJ69" si="18">IF(SUM(CI6)&gt;0,((CI6-INT(CI6))*24),"")</f>
        <v/>
      </c>
      <c r="CK6" s="182" t="str">
        <f t="shared" ref="CK6:CK69" si="19">IF(SUM(CH6)&gt;0,((CH6*CJ6)/24),"")</f>
        <v/>
      </c>
      <c r="CL6" s="183"/>
      <c r="CM6" s="184" t="str">
        <f t="shared" ref="CM6:CM7" si="20">IF(SUM(CN6)=0,"",(CN6/0.5468))</f>
        <v/>
      </c>
      <c r="CN6" s="183"/>
      <c r="CO6" s="171"/>
      <c r="CP6" s="196"/>
      <c r="CR6" s="197"/>
      <c r="CT6" s="197"/>
      <c r="CV6" s="180" t="str">
        <f>IF(COUNTA(CT6)=0,"",24+(CT6-CR6))</f>
        <v/>
      </c>
      <c r="CW6" s="181" t="str">
        <f t="shared" ref="CW6:CW69" si="21">IF(SUM(CV6)&gt;0,((CV6-INT(CV6))*24),"")</f>
        <v/>
      </c>
      <c r="CX6" s="182" t="str">
        <f t="shared" ref="CX6:CX69" si="22">IF(SUM(CU6)&gt;0,((CU6*CW6)/24),"")</f>
        <v/>
      </c>
      <c r="CY6" s="183"/>
      <c r="CZ6" s="184" t="str">
        <f t="shared" ref="CZ6:CZ7" si="23">IF(SUM(DA6)=0,"",(DA6/0.5468))</f>
        <v/>
      </c>
      <c r="DA6" s="183"/>
      <c r="DB6" s="171"/>
      <c r="DC6" s="196"/>
      <c r="DE6" s="197"/>
      <c r="DG6" s="197"/>
      <c r="DI6" s="180" t="str">
        <f>IF(COUNTA(DG6)=0,"",24+(DG6-DE6))</f>
        <v/>
      </c>
      <c r="DJ6" s="181" t="str">
        <f t="shared" ref="DJ6:DJ69" si="24">IF(SUM(DI6)&gt;0,((DI6-INT(DI6))*24),"")</f>
        <v/>
      </c>
      <c r="DK6" s="182" t="str">
        <f t="shared" ref="DK6:DK69" si="25">IF(SUM(DH6)&gt;0,((DH6*DJ6)/24),"")</f>
        <v/>
      </c>
      <c r="DL6" s="183"/>
      <c r="DM6" s="184" t="str">
        <f t="shared" ref="DM6:DM7" si="26">IF(SUM(DN6)=0,"",(DN6/0.5468))</f>
        <v/>
      </c>
      <c r="DN6" s="183"/>
      <c r="DO6" s="171"/>
      <c r="DP6" s="196"/>
      <c r="DR6" s="197"/>
      <c r="DT6" s="197"/>
      <c r="DV6" s="180" t="str">
        <f>IF(COUNTA(DT6)=0,"",24+(DT6-DR6))</f>
        <v/>
      </c>
      <c r="DW6" s="181" t="str">
        <f t="shared" ref="DW6:DW69" si="27">IF(SUM(DV6)&gt;0,((DV6-INT(DV6))*24),"")</f>
        <v/>
      </c>
      <c r="DX6" s="182" t="str">
        <f t="shared" ref="DX6:DX69" si="28">IF(SUM(DU6)&gt;0,((DU6*DW6)/24),"")</f>
        <v/>
      </c>
      <c r="DY6" s="183"/>
      <c r="DZ6" s="184" t="str">
        <f t="shared" ref="DZ6:DZ7" si="29">IF(SUM(EA6)=0,"",(EA6/0.5468))</f>
        <v/>
      </c>
      <c r="EA6" s="183"/>
      <c r="EB6" s="171"/>
      <c r="EC6" s="196"/>
      <c r="EE6" s="197"/>
      <c r="EG6" s="197"/>
      <c r="EI6" s="180" t="str">
        <f>IF(COUNTA(EG6)=0,"",24+(EG6-EE6))</f>
        <v/>
      </c>
      <c r="EJ6" s="181" t="str">
        <f t="shared" ref="EJ6:EJ69" si="30">IF(SUM(EI6)&gt;0,((EI6-INT(EI6))*24),"")</f>
        <v/>
      </c>
      <c r="EK6" s="182" t="str">
        <f t="shared" ref="EK6:EK69" si="31">IF(SUM(EH6)&gt;0,((EH6*EJ6)/24),"")</f>
        <v/>
      </c>
      <c r="EL6" s="183"/>
      <c r="EM6" s="184" t="str">
        <f t="shared" ref="EM6:EM7" si="32">IF(SUM(EN6)=0,"",(EN6/0.5468))</f>
        <v/>
      </c>
      <c r="EN6" s="183"/>
      <c r="EO6" s="171"/>
      <c r="EP6" s="196"/>
      <c r="ER6" s="197"/>
      <c r="ET6" s="197"/>
      <c r="EV6" s="180" t="str">
        <f>IF(COUNTA(ET6)=0,"",24+(ET6-ER6))</f>
        <v/>
      </c>
      <c r="EW6" s="181" t="str">
        <f t="shared" ref="EW6:EW69" si="33">IF(SUM(EV6)&gt;0,((EV6-INT(EV6))*24),"")</f>
        <v/>
      </c>
      <c r="EX6" s="182" t="str">
        <f t="shared" ref="EX6:EX69" si="34">IF(SUM(EU6)&gt;0,((EU6*EW6)/24),"")</f>
        <v/>
      </c>
      <c r="EY6" s="183"/>
      <c r="EZ6" s="184" t="str">
        <f t="shared" ref="EZ6:EZ7" si="35">IF(SUM(FA6)=0,"",(FA6/0.5468))</f>
        <v/>
      </c>
      <c r="FA6" s="183"/>
      <c r="FB6" s="171"/>
      <c r="FC6" s="196"/>
      <c r="FE6" s="197"/>
      <c r="FG6" s="197"/>
      <c r="FI6" s="180" t="str">
        <f>IF(COUNTA(FG6)=0,"",24+(FG6-FE6))</f>
        <v/>
      </c>
      <c r="FJ6" s="181" t="str">
        <f t="shared" ref="FJ6:FJ69" si="36">IF(SUM(FI6)&gt;0,((FI6-INT(FI6))*24),"")</f>
        <v/>
      </c>
      <c r="FK6" s="182" t="str">
        <f t="shared" ref="FK6:FK69" si="37">IF(SUM(FH6)&gt;0,((FH6*FJ6)/24),"")</f>
        <v/>
      </c>
      <c r="FL6" s="183"/>
      <c r="FM6" s="184" t="str">
        <f t="shared" ref="FM6:FM7" si="38">IF(SUM(FN6)=0,"",(FN6/0.5468))</f>
        <v/>
      </c>
      <c r="FN6" s="183"/>
      <c r="FO6" s="171"/>
      <c r="FP6" s="196"/>
      <c r="FR6" s="197"/>
      <c r="FT6" s="197"/>
      <c r="FV6" s="180" t="str">
        <f>IF(COUNTA(FT6)=0,"",24+(FT6-FR6))</f>
        <v/>
      </c>
      <c r="FW6" s="181" t="str">
        <f t="shared" ref="FW6:FW69" si="39">IF(SUM(FV6)&gt;0,((FV6-INT(FV6))*24),"")</f>
        <v/>
      </c>
      <c r="FX6" s="182" t="str">
        <f t="shared" ref="FX6:FX69" si="40">IF(SUM(FU6)&gt;0,((FU6*FW6)/24),"")</f>
        <v/>
      </c>
      <c r="FY6" s="183"/>
      <c r="FZ6" s="184" t="str">
        <f t="shared" ref="FZ6:FZ7" si="41">IF(SUM(GA6)=0,"",(GA6/0.5468))</f>
        <v/>
      </c>
      <c r="GA6" s="183"/>
      <c r="GB6" s="171"/>
      <c r="GC6" s="196"/>
      <c r="GE6" s="197"/>
      <c r="GG6" s="197"/>
      <c r="GI6" s="180" t="str">
        <f>IF(COUNTA(GG6)=0,"",24+(GG6-GE6))</f>
        <v/>
      </c>
      <c r="GJ6" s="181" t="str">
        <f t="shared" ref="GJ6:GJ69" si="42">IF(SUM(GI6)&gt;0,((GI6-INT(GI6))*24),"")</f>
        <v/>
      </c>
      <c r="GK6" s="182" t="str">
        <f t="shared" ref="GK6:GK69" si="43">IF(SUM(GH6)&gt;0,((GH6*GJ6)/24),"")</f>
        <v/>
      </c>
      <c r="GL6" s="183"/>
      <c r="GM6" s="184" t="str">
        <f t="shared" ref="GM6:GM7" si="44">IF(SUM(GN6)=0,"",(GN6/0.5468))</f>
        <v/>
      </c>
      <c r="GN6" s="183"/>
      <c r="GO6" s="171"/>
      <c r="GP6" s="196"/>
      <c r="GR6" s="197"/>
      <c r="GT6" s="197"/>
      <c r="GV6" s="180" t="str">
        <f>IF(COUNTA(GT6)=0,"",24+(GT6-GR6))</f>
        <v/>
      </c>
      <c r="GW6" s="181" t="str">
        <f t="shared" ref="GW6:GW69" si="45">IF(SUM(GV6)&gt;0,((GV6-INT(GV6))*24),"")</f>
        <v/>
      </c>
      <c r="GX6" s="182" t="str">
        <f t="shared" ref="GX6:GX69" si="46">IF(SUM(GU6)&gt;0,((GU6*GW6)/24),"")</f>
        <v/>
      </c>
      <c r="GY6" s="183"/>
      <c r="GZ6" s="184" t="str">
        <f t="shared" ref="GZ6:GZ7" si="47">IF(SUM(HA6)=0,"",(HA6/0.5468))</f>
        <v/>
      </c>
      <c r="HA6" s="183"/>
      <c r="HB6" s="171"/>
      <c r="HC6" s="196"/>
      <c r="HE6" s="197"/>
      <c r="HG6" s="197"/>
      <c r="HI6" s="180" t="str">
        <f>IF(COUNTA(HG6)=0,"",24+(HG6-HE6))</f>
        <v/>
      </c>
      <c r="HJ6" s="181" t="str">
        <f t="shared" ref="HJ6:HJ69" si="48">IF(SUM(HI6)&gt;0,((HI6-INT(HI6))*24),"")</f>
        <v/>
      </c>
      <c r="HK6" s="182" t="str">
        <f t="shared" ref="HK6:HK69" si="49">IF(SUM(HH6)&gt;0,((HH6*HJ6)/24),"")</f>
        <v/>
      </c>
      <c r="HL6" s="183"/>
      <c r="HM6" s="184" t="str">
        <f t="shared" ref="HM6:HM7" si="50">IF(SUM(HN6)=0,"",(HN6/0.5468))</f>
        <v/>
      </c>
      <c r="HN6" s="183"/>
      <c r="HO6" s="171"/>
      <c r="HP6" s="196"/>
      <c r="HR6" s="197"/>
      <c r="HT6" s="197"/>
      <c r="HV6" s="180" t="str">
        <f>IF(COUNTA(HT6)=0,"",24+(HT6-HR6))</f>
        <v/>
      </c>
      <c r="HW6" s="181" t="str">
        <f t="shared" ref="HW6:HW69" si="51">IF(SUM(HV6)&gt;0,((HV6-INT(HV6))*24),"")</f>
        <v/>
      </c>
      <c r="HX6" s="182" t="str">
        <f t="shared" ref="HX6:HX69" si="52">IF(SUM(HU6)&gt;0,((HU6*HW6)/24),"")</f>
        <v/>
      </c>
      <c r="HY6" s="183"/>
      <c r="HZ6" s="184" t="str">
        <f t="shared" ref="HZ6:HZ7" si="53">IF(SUM(IA6)=0,"",(IA6/0.5468))</f>
        <v/>
      </c>
      <c r="IA6" s="183"/>
      <c r="IB6" s="171"/>
      <c r="IC6" s="196"/>
      <c r="IE6" s="197"/>
      <c r="IG6" s="197"/>
      <c r="II6" s="180" t="str">
        <f>IF(COUNTA(IG6)=0,"",24+(IG6-IE6))</f>
        <v/>
      </c>
      <c r="IJ6" s="181" t="str">
        <f t="shared" ref="IJ6:IJ69" si="54">IF(SUM(II6)&gt;0,((II6-INT(II6))*24),"")</f>
        <v/>
      </c>
      <c r="IK6" s="182" t="str">
        <f t="shared" ref="IK6:IK69" si="55">IF(SUM(IH6)&gt;0,((IH6*IJ6)/24),"")</f>
        <v/>
      </c>
      <c r="IL6" s="183"/>
      <c r="IM6" s="184" t="str">
        <f t="shared" ref="IM6:IM7" si="56">IF(SUM(IN6)=0,"",(IN6/0.5468))</f>
        <v/>
      </c>
      <c r="IN6" s="183"/>
      <c r="IO6" s="171"/>
      <c r="IP6" s="196"/>
      <c r="IR6" s="197"/>
      <c r="IT6" s="197"/>
      <c r="IV6" s="180" t="str">
        <f>IF(COUNTA(IT6)=0,"",24+(IT6-IR6))</f>
        <v/>
      </c>
      <c r="IW6" s="181" t="str">
        <f t="shared" ref="IW6:IW69" si="57">IF(SUM(IV6)&gt;0,((IV6-INT(IV6))*24),"")</f>
        <v/>
      </c>
      <c r="IX6" s="182" t="str">
        <f t="shared" ref="IX6:IX69" si="58">IF(SUM(IU6)&gt;0,((IU6*IW6)/24),"")</f>
        <v/>
      </c>
      <c r="IY6" s="183"/>
      <c r="IZ6" s="184" t="str">
        <f t="shared" ref="IZ6:IZ7" si="59">IF(SUM(JA6)=0,"",(JA6/0.5468))</f>
        <v/>
      </c>
      <c r="JA6" s="183"/>
      <c r="JB6" s="171"/>
      <c r="JC6" s="187"/>
      <c r="JD6" s="198">
        <f t="shared" ref="JD6:JD69" si="60">COUNTA(D6,Q6,AD6,AQ6,BD6,BQ6,CD6,CQ6,DD6,DQ6,ED6,EQ6,FD6,FQ6,GD6,GQ6,HD6,HQ6,ID6,IQ6)</f>
        <v>0</v>
      </c>
      <c r="JE6" s="198">
        <f t="shared" ref="JE6:JE69" si="61">SUM(H6,U6,AH6,AU6,BH6,BU6,CH6,CU6,DH6,DU6,EH6,EU6,FH6,FU6,GH6,GU6,HH6,HU6,IH6,IU6)</f>
        <v>0</v>
      </c>
      <c r="JF6" s="198">
        <f t="shared" ref="JF6:JF69" si="62">IF(JE6=0,0,JE6/JD6)</f>
        <v>0</v>
      </c>
      <c r="JG6" s="199">
        <f t="shared" ref="JG6:JG69" si="63">SUM(L6,Y6,AL6,AY6,BL6,BY6,CL6,CY6,DL6,DY6,EL6,EY6,FL6,FY6,GL6,GY6,HL6,HY6,IL6,IY6)</f>
        <v>0</v>
      </c>
      <c r="JH6" s="199">
        <f t="shared" ref="JH6:JH69" si="64">IF(JD6=0,0,JG6/JD6)</f>
        <v>0</v>
      </c>
      <c r="JI6" s="173"/>
      <c r="JJ6" s="200" t="s">
        <v>94</v>
      </c>
      <c r="JK6" s="201">
        <f>SUMIFS($JD$5:$JD$216,$JT$5:$JT$216,11)</f>
        <v>0</v>
      </c>
      <c r="JL6" s="201">
        <f>SUMIFS($JD$5:$JD$216,$JT$5:$JT$216,12)</f>
        <v>0</v>
      </c>
      <c r="JM6" s="201">
        <f>SUMIFS($JD$5:$JD$216,$JT$5:$JT$216,1)</f>
        <v>0</v>
      </c>
      <c r="JN6" s="201">
        <f>SUMIFS($JD$5:$JD$216,$JT$5:$JT$216,2)</f>
        <v>0</v>
      </c>
      <c r="JO6" s="201">
        <f>SUMIFS($JD$5:$JD$216,$JT$5:$JT$216,3)</f>
        <v>0</v>
      </c>
      <c r="JP6" s="201">
        <f>SUMIFS($JD$5:$JD$216,$JT$5:$JT$216,4)</f>
        <v>0</v>
      </c>
      <c r="JQ6" s="201">
        <f>SUMIFS($JD$5:$JD$216,$JT$5:$JT$216,5)</f>
        <v>0</v>
      </c>
      <c r="JR6" s="202">
        <f>SUM(JK6:JQ6)</f>
        <v>0</v>
      </c>
      <c r="JS6" s="173"/>
      <c r="JT6" s="194">
        <f t="shared" ref="JT6:JT69" si="65">MONTH(A6)</f>
        <v>11</v>
      </c>
    </row>
    <row r="7" spans="1:281" s="195" customFormat="1" x14ac:dyDescent="0.2">
      <c r="A7" s="247">
        <f t="shared" ref="A7:A70" si="66">A6+1</f>
        <v>41581</v>
      </c>
      <c r="B7" s="249">
        <f t="shared" ref="B7:B70" si="67">B6+1</f>
        <v>41582</v>
      </c>
      <c r="C7" s="196"/>
      <c r="E7" s="197"/>
      <c r="G7" s="197"/>
      <c r="I7" s="180" t="str">
        <f t="shared" ref="I7:I70" si="68">IF(COUNTA(G7)=0,"",24+(G7-E7))</f>
        <v/>
      </c>
      <c r="J7" s="181" t="str">
        <f t="shared" ref="J7:J70" si="69">IF(SUM(I7)&gt;0,((I7-INT(I7))*24),"")</f>
        <v/>
      </c>
      <c r="K7" s="182" t="str">
        <f t="shared" ref="K7:K70" si="70">IF(SUM(H7)&gt;0,((H7*J7)/24),"")</f>
        <v/>
      </c>
      <c r="L7" s="183"/>
      <c r="M7" s="184" t="str">
        <f t="shared" si="2"/>
        <v/>
      </c>
      <c r="N7" s="183"/>
      <c r="O7" s="171"/>
      <c r="P7" s="196"/>
      <c r="R7" s="197"/>
      <c r="T7" s="197"/>
      <c r="V7" s="180" t="str">
        <f t="shared" ref="V7:V70" si="71">IF(COUNTA(T7)=0,"",24+(T7-R7))</f>
        <v/>
      </c>
      <c r="W7" s="181" t="str">
        <f t="shared" si="3"/>
        <v/>
      </c>
      <c r="X7" s="182" t="str">
        <f t="shared" si="4"/>
        <v/>
      </c>
      <c r="Y7" s="183"/>
      <c r="Z7" s="184" t="str">
        <f t="shared" si="5"/>
        <v/>
      </c>
      <c r="AA7" s="183"/>
      <c r="AB7" s="171"/>
      <c r="AC7" s="196"/>
      <c r="AE7" s="197"/>
      <c r="AG7" s="197"/>
      <c r="AI7" s="180" t="str">
        <f t="shared" ref="AI7:AI70" si="72">IF(COUNTA(AG7)=0,"",24+(AG7-AE7))</f>
        <v/>
      </c>
      <c r="AJ7" s="181" t="str">
        <f t="shared" si="6"/>
        <v/>
      </c>
      <c r="AK7" s="182" t="str">
        <f t="shared" si="7"/>
        <v/>
      </c>
      <c r="AL7" s="183"/>
      <c r="AM7" s="184" t="str">
        <f t="shared" si="8"/>
        <v/>
      </c>
      <c r="AN7" s="183"/>
      <c r="AO7" s="171"/>
      <c r="AP7" s="196"/>
      <c r="AR7" s="197"/>
      <c r="AT7" s="197"/>
      <c r="AV7" s="180" t="str">
        <f t="shared" ref="AV7:AV70" si="73">IF(COUNTA(AT7)=0,"",24+(AT7-AR7))</f>
        <v/>
      </c>
      <c r="AW7" s="181" t="str">
        <f t="shared" si="9"/>
        <v/>
      </c>
      <c r="AX7" s="182" t="str">
        <f t="shared" si="10"/>
        <v/>
      </c>
      <c r="AY7" s="183"/>
      <c r="AZ7" s="184" t="str">
        <f t="shared" si="11"/>
        <v/>
      </c>
      <c r="BA7" s="183"/>
      <c r="BB7" s="171"/>
      <c r="BC7" s="196"/>
      <c r="BE7" s="197"/>
      <c r="BG7" s="197"/>
      <c r="BI7" s="180" t="str">
        <f t="shared" ref="BI7:BI70" si="74">IF(COUNTA(BG7)=0,"",24+(BG7-BE7))</f>
        <v/>
      </c>
      <c r="BJ7" s="181" t="str">
        <f t="shared" si="12"/>
        <v/>
      </c>
      <c r="BK7" s="182" t="str">
        <f t="shared" si="13"/>
        <v/>
      </c>
      <c r="BL7" s="183"/>
      <c r="BM7" s="184" t="str">
        <f t="shared" si="14"/>
        <v/>
      </c>
      <c r="BN7" s="183"/>
      <c r="BO7" s="171"/>
      <c r="BP7" s="196"/>
      <c r="BR7" s="197"/>
      <c r="BT7" s="197"/>
      <c r="BV7" s="180" t="str">
        <f t="shared" ref="BV7:BV70" si="75">IF(COUNTA(BT7)=0,"",24+(BT7-BR7))</f>
        <v/>
      </c>
      <c r="BW7" s="181" t="str">
        <f t="shared" si="15"/>
        <v/>
      </c>
      <c r="BX7" s="182" t="str">
        <f t="shared" si="16"/>
        <v/>
      </c>
      <c r="BY7" s="183"/>
      <c r="BZ7" s="184" t="str">
        <f t="shared" si="17"/>
        <v/>
      </c>
      <c r="CA7" s="183"/>
      <c r="CB7" s="171"/>
      <c r="CC7" s="196"/>
      <c r="CE7" s="197"/>
      <c r="CG7" s="197"/>
      <c r="CI7" s="180" t="str">
        <f t="shared" ref="CI7:CI70" si="76">IF(COUNTA(CG7)=0,"",24+(CG7-CE7))</f>
        <v/>
      </c>
      <c r="CJ7" s="181" t="str">
        <f t="shared" si="18"/>
        <v/>
      </c>
      <c r="CK7" s="182" t="str">
        <f t="shared" si="19"/>
        <v/>
      </c>
      <c r="CL7" s="183"/>
      <c r="CM7" s="184" t="str">
        <f t="shared" si="20"/>
        <v/>
      </c>
      <c r="CN7" s="183"/>
      <c r="CO7" s="171"/>
      <c r="CP7" s="196"/>
      <c r="CR7" s="197"/>
      <c r="CT7" s="197"/>
      <c r="CV7" s="180" t="str">
        <f t="shared" ref="CV7:CV70" si="77">IF(COUNTA(CT7)=0,"",24+(CT7-CR7))</f>
        <v/>
      </c>
      <c r="CW7" s="181" t="str">
        <f t="shared" si="21"/>
        <v/>
      </c>
      <c r="CX7" s="182" t="str">
        <f t="shared" si="22"/>
        <v/>
      </c>
      <c r="CY7" s="183"/>
      <c r="CZ7" s="184" t="str">
        <f t="shared" si="23"/>
        <v/>
      </c>
      <c r="DA7" s="183"/>
      <c r="DB7" s="171"/>
      <c r="DC7" s="196"/>
      <c r="DE7" s="197"/>
      <c r="DG7" s="197"/>
      <c r="DI7" s="180" t="str">
        <f t="shared" ref="DI7:DI70" si="78">IF(COUNTA(DG7)=0,"",24+(DG7-DE7))</f>
        <v/>
      </c>
      <c r="DJ7" s="181" t="str">
        <f t="shared" si="24"/>
        <v/>
      </c>
      <c r="DK7" s="182" t="str">
        <f t="shared" si="25"/>
        <v/>
      </c>
      <c r="DL7" s="183"/>
      <c r="DM7" s="184" t="str">
        <f t="shared" si="26"/>
        <v/>
      </c>
      <c r="DN7" s="183"/>
      <c r="DO7" s="171"/>
      <c r="DP7" s="196"/>
      <c r="DR7" s="197"/>
      <c r="DT7" s="197"/>
      <c r="DV7" s="180" t="str">
        <f t="shared" ref="DV7:DV70" si="79">IF(COUNTA(DT7)=0,"",24+(DT7-DR7))</f>
        <v/>
      </c>
      <c r="DW7" s="181" t="str">
        <f t="shared" si="27"/>
        <v/>
      </c>
      <c r="DX7" s="182" t="str">
        <f t="shared" si="28"/>
        <v/>
      </c>
      <c r="DY7" s="183"/>
      <c r="DZ7" s="184" t="str">
        <f t="shared" si="29"/>
        <v/>
      </c>
      <c r="EA7" s="183"/>
      <c r="EB7" s="171"/>
      <c r="EC7" s="196"/>
      <c r="EE7" s="197"/>
      <c r="EG7" s="197"/>
      <c r="EI7" s="180" t="str">
        <f t="shared" ref="EI7:EI70" si="80">IF(COUNTA(EG7)=0,"",24+(EG7-EE7))</f>
        <v/>
      </c>
      <c r="EJ7" s="181" t="str">
        <f t="shared" si="30"/>
        <v/>
      </c>
      <c r="EK7" s="182" t="str">
        <f t="shared" si="31"/>
        <v/>
      </c>
      <c r="EL7" s="183"/>
      <c r="EM7" s="184" t="str">
        <f t="shared" si="32"/>
        <v/>
      </c>
      <c r="EN7" s="183"/>
      <c r="EO7" s="171"/>
      <c r="EP7" s="196"/>
      <c r="ER7" s="197"/>
      <c r="ET7" s="197"/>
      <c r="EV7" s="180" t="str">
        <f t="shared" ref="EV7:EV70" si="81">IF(COUNTA(ET7)=0,"",24+(ET7-ER7))</f>
        <v/>
      </c>
      <c r="EW7" s="181" t="str">
        <f t="shared" si="33"/>
        <v/>
      </c>
      <c r="EX7" s="182" t="str">
        <f t="shared" si="34"/>
        <v/>
      </c>
      <c r="EY7" s="183"/>
      <c r="EZ7" s="184" t="str">
        <f t="shared" si="35"/>
        <v/>
      </c>
      <c r="FA7" s="183"/>
      <c r="FB7" s="171"/>
      <c r="FC7" s="196"/>
      <c r="FE7" s="197"/>
      <c r="FG7" s="197"/>
      <c r="FI7" s="180" t="str">
        <f t="shared" ref="FI7:FI70" si="82">IF(COUNTA(FG7)=0,"",24+(FG7-FE7))</f>
        <v/>
      </c>
      <c r="FJ7" s="181" t="str">
        <f t="shared" si="36"/>
        <v/>
      </c>
      <c r="FK7" s="182" t="str">
        <f t="shared" si="37"/>
        <v/>
      </c>
      <c r="FL7" s="183"/>
      <c r="FM7" s="184" t="str">
        <f t="shared" si="38"/>
        <v/>
      </c>
      <c r="FN7" s="183"/>
      <c r="FO7" s="171"/>
      <c r="FP7" s="196"/>
      <c r="FR7" s="197"/>
      <c r="FT7" s="197"/>
      <c r="FV7" s="180" t="str">
        <f t="shared" ref="FV7:FV70" si="83">IF(COUNTA(FT7)=0,"",24+(FT7-FR7))</f>
        <v/>
      </c>
      <c r="FW7" s="181" t="str">
        <f t="shared" si="39"/>
        <v/>
      </c>
      <c r="FX7" s="182" t="str">
        <f t="shared" si="40"/>
        <v/>
      </c>
      <c r="FY7" s="183"/>
      <c r="FZ7" s="184" t="str">
        <f t="shared" si="41"/>
        <v/>
      </c>
      <c r="GA7" s="183"/>
      <c r="GB7" s="171"/>
      <c r="GC7" s="196"/>
      <c r="GE7" s="197"/>
      <c r="GG7" s="197"/>
      <c r="GI7" s="180" t="str">
        <f t="shared" ref="GI7:GI70" si="84">IF(COUNTA(GG7)=0,"",24+(GG7-GE7))</f>
        <v/>
      </c>
      <c r="GJ7" s="181" t="str">
        <f t="shared" si="42"/>
        <v/>
      </c>
      <c r="GK7" s="182" t="str">
        <f t="shared" si="43"/>
        <v/>
      </c>
      <c r="GL7" s="183"/>
      <c r="GM7" s="184" t="str">
        <f t="shared" si="44"/>
        <v/>
      </c>
      <c r="GN7" s="183"/>
      <c r="GO7" s="171"/>
      <c r="GP7" s="196"/>
      <c r="GR7" s="197"/>
      <c r="GT7" s="197"/>
      <c r="GV7" s="180" t="str">
        <f t="shared" ref="GV7:GV70" si="85">IF(COUNTA(GT7)=0,"",24+(GT7-GR7))</f>
        <v/>
      </c>
      <c r="GW7" s="181" t="str">
        <f t="shared" si="45"/>
        <v/>
      </c>
      <c r="GX7" s="182" t="str">
        <f t="shared" si="46"/>
        <v/>
      </c>
      <c r="GY7" s="183"/>
      <c r="GZ7" s="184" t="str">
        <f t="shared" si="47"/>
        <v/>
      </c>
      <c r="HA7" s="183"/>
      <c r="HB7" s="171"/>
      <c r="HC7" s="196"/>
      <c r="HE7" s="197"/>
      <c r="HG7" s="197"/>
      <c r="HI7" s="180" t="str">
        <f t="shared" ref="HI7:HI70" si="86">IF(COUNTA(HG7)=0,"",24+(HG7-HE7))</f>
        <v/>
      </c>
      <c r="HJ7" s="181" t="str">
        <f t="shared" si="48"/>
        <v/>
      </c>
      <c r="HK7" s="182" t="str">
        <f t="shared" si="49"/>
        <v/>
      </c>
      <c r="HL7" s="183"/>
      <c r="HM7" s="184" t="str">
        <f t="shared" si="50"/>
        <v/>
      </c>
      <c r="HN7" s="183"/>
      <c r="HO7" s="171"/>
      <c r="HP7" s="196"/>
      <c r="HR7" s="197"/>
      <c r="HT7" s="197"/>
      <c r="HV7" s="180" t="str">
        <f t="shared" ref="HV7:HV70" si="87">IF(COUNTA(HT7)=0,"",24+(HT7-HR7))</f>
        <v/>
      </c>
      <c r="HW7" s="181" t="str">
        <f t="shared" si="51"/>
        <v/>
      </c>
      <c r="HX7" s="182" t="str">
        <f t="shared" si="52"/>
        <v/>
      </c>
      <c r="HY7" s="183"/>
      <c r="HZ7" s="184" t="str">
        <f t="shared" si="53"/>
        <v/>
      </c>
      <c r="IA7" s="183"/>
      <c r="IB7" s="171"/>
      <c r="IC7" s="196"/>
      <c r="IE7" s="197"/>
      <c r="IG7" s="197"/>
      <c r="II7" s="180" t="str">
        <f t="shared" ref="II7:II70" si="88">IF(COUNTA(IG7)=0,"",24+(IG7-IE7))</f>
        <v/>
      </c>
      <c r="IJ7" s="181" t="str">
        <f t="shared" si="54"/>
        <v/>
      </c>
      <c r="IK7" s="182" t="str">
        <f t="shared" si="55"/>
        <v/>
      </c>
      <c r="IL7" s="183"/>
      <c r="IM7" s="184" t="str">
        <f t="shared" si="56"/>
        <v/>
      </c>
      <c r="IN7" s="183"/>
      <c r="IO7" s="171"/>
      <c r="IP7" s="196"/>
      <c r="IR7" s="197"/>
      <c r="IT7" s="197"/>
      <c r="IV7" s="180" t="str">
        <f t="shared" ref="IV7:IV70" si="89">IF(COUNTA(IT7)=0,"",24+(IT7-IR7))</f>
        <v/>
      </c>
      <c r="IW7" s="181" t="str">
        <f t="shared" si="57"/>
        <v/>
      </c>
      <c r="IX7" s="182" t="str">
        <f t="shared" si="58"/>
        <v/>
      </c>
      <c r="IY7" s="183"/>
      <c r="IZ7" s="184" t="str">
        <f t="shared" si="59"/>
        <v/>
      </c>
      <c r="JA7" s="183"/>
      <c r="JB7" s="171"/>
      <c r="JC7" s="187"/>
      <c r="JD7" s="198">
        <f t="shared" si="60"/>
        <v>0</v>
      </c>
      <c r="JE7" s="198">
        <f t="shared" si="61"/>
        <v>0</v>
      </c>
      <c r="JF7" s="198">
        <f t="shared" si="62"/>
        <v>0</v>
      </c>
      <c r="JG7" s="199">
        <f t="shared" si="63"/>
        <v>0</v>
      </c>
      <c r="JH7" s="199">
        <f t="shared" si="64"/>
        <v>0</v>
      </c>
      <c r="JI7" s="203"/>
      <c r="JJ7" s="200" t="s">
        <v>78</v>
      </c>
      <c r="JK7" s="201">
        <f>SUMIFS($JE$5:$JE$216,$JT$5:$JT$216,11)</f>
        <v>0</v>
      </c>
      <c r="JL7" s="201">
        <f>SUMIFS($JE$5:$JE$216,$JT$5:$JT$216,12)</f>
        <v>0</v>
      </c>
      <c r="JM7" s="201">
        <f>SUMIFS($JE$5:$JE$216,$JT$5:$JT$216,1)</f>
        <v>0</v>
      </c>
      <c r="JN7" s="201">
        <f>SUMIFS($JE$5:$JE$216,$JT$5:$JT$216,2)</f>
        <v>0</v>
      </c>
      <c r="JO7" s="201">
        <f>SUMIFS($JE$5:$JE$216,$JT$5:$JT$216,3)</f>
        <v>0</v>
      </c>
      <c r="JP7" s="201">
        <f>SUMIFS($JE$5:$JE$216,$JT$5:$JT$216,4)</f>
        <v>0</v>
      </c>
      <c r="JQ7" s="201">
        <f>SUMIFS($JE$5:$JE$216,$JT$5:$JT$216,5)</f>
        <v>0</v>
      </c>
      <c r="JR7" s="202">
        <f>SUM(JK7:JQ7)</f>
        <v>0</v>
      </c>
      <c r="JS7" s="173"/>
      <c r="JT7" s="194">
        <f t="shared" si="65"/>
        <v>11</v>
      </c>
    </row>
    <row r="8" spans="1:281" s="195" customFormat="1" x14ac:dyDescent="0.2">
      <c r="A8" s="247">
        <f t="shared" si="66"/>
        <v>41582</v>
      </c>
      <c r="B8" s="249">
        <f t="shared" si="67"/>
        <v>41583</v>
      </c>
      <c r="C8" s="196"/>
      <c r="E8" s="197"/>
      <c r="G8" s="197"/>
      <c r="I8" s="180" t="str">
        <f t="shared" si="68"/>
        <v/>
      </c>
      <c r="J8" s="181" t="str">
        <f t="shared" si="69"/>
        <v/>
      </c>
      <c r="K8" s="182" t="str">
        <f t="shared" si="70"/>
        <v/>
      </c>
      <c r="L8" s="183"/>
      <c r="M8" s="184" t="str">
        <f>IF(SUM(N8)=0,"",(N8/0.5468))</f>
        <v/>
      </c>
      <c r="N8" s="183"/>
      <c r="O8" s="171"/>
      <c r="P8" s="196"/>
      <c r="R8" s="197"/>
      <c r="T8" s="197"/>
      <c r="V8" s="180" t="str">
        <f t="shared" si="71"/>
        <v/>
      </c>
      <c r="W8" s="181" t="str">
        <f t="shared" si="3"/>
        <v/>
      </c>
      <c r="X8" s="182" t="str">
        <f t="shared" si="4"/>
        <v/>
      </c>
      <c r="Y8" s="183"/>
      <c r="Z8" s="184" t="str">
        <f>IF(SUM(AA8)=0,"",(AA8/0.5468))</f>
        <v/>
      </c>
      <c r="AA8" s="183"/>
      <c r="AB8" s="171"/>
      <c r="AC8" s="196"/>
      <c r="AE8" s="197"/>
      <c r="AG8" s="197"/>
      <c r="AI8" s="180" t="str">
        <f t="shared" si="72"/>
        <v/>
      </c>
      <c r="AJ8" s="181" t="str">
        <f t="shared" si="6"/>
        <v/>
      </c>
      <c r="AK8" s="182" t="str">
        <f t="shared" si="7"/>
        <v/>
      </c>
      <c r="AL8" s="183"/>
      <c r="AM8" s="184" t="str">
        <f>IF(SUM(AN8)=0,"",(AN8/0.5468))</f>
        <v/>
      </c>
      <c r="AN8" s="183"/>
      <c r="AO8" s="171"/>
      <c r="AP8" s="196"/>
      <c r="AR8" s="197"/>
      <c r="AT8" s="197"/>
      <c r="AV8" s="180" t="str">
        <f t="shared" si="73"/>
        <v/>
      </c>
      <c r="AW8" s="181" t="str">
        <f t="shared" si="9"/>
        <v/>
      </c>
      <c r="AX8" s="182" t="str">
        <f t="shared" si="10"/>
        <v/>
      </c>
      <c r="AY8" s="183"/>
      <c r="AZ8" s="184" t="str">
        <f>IF(SUM(BA8)=0,"",(BA8/0.5468))</f>
        <v/>
      </c>
      <c r="BA8" s="183"/>
      <c r="BB8" s="171"/>
      <c r="BC8" s="196"/>
      <c r="BE8" s="197"/>
      <c r="BG8" s="197"/>
      <c r="BI8" s="180" t="str">
        <f t="shared" si="74"/>
        <v/>
      </c>
      <c r="BJ8" s="181" t="str">
        <f t="shared" si="12"/>
        <v/>
      </c>
      <c r="BK8" s="182" t="str">
        <f t="shared" si="13"/>
        <v/>
      </c>
      <c r="BL8" s="183"/>
      <c r="BM8" s="184" t="str">
        <f>IF(SUM(BN8)=0,"",(BN8/0.5468))</f>
        <v/>
      </c>
      <c r="BN8" s="183"/>
      <c r="BO8" s="171"/>
      <c r="BP8" s="196"/>
      <c r="BR8" s="197"/>
      <c r="BT8" s="197"/>
      <c r="BV8" s="180" t="str">
        <f t="shared" si="75"/>
        <v/>
      </c>
      <c r="BW8" s="181" t="str">
        <f t="shared" si="15"/>
        <v/>
      </c>
      <c r="BX8" s="182" t="str">
        <f t="shared" si="16"/>
        <v/>
      </c>
      <c r="BY8" s="183"/>
      <c r="BZ8" s="184" t="str">
        <f>IF(SUM(CA8)=0,"",(CA8/0.5468))</f>
        <v/>
      </c>
      <c r="CA8" s="183"/>
      <c r="CB8" s="171"/>
      <c r="CC8" s="196"/>
      <c r="CE8" s="197"/>
      <c r="CG8" s="197"/>
      <c r="CI8" s="180" t="str">
        <f t="shared" si="76"/>
        <v/>
      </c>
      <c r="CJ8" s="181" t="str">
        <f t="shared" si="18"/>
        <v/>
      </c>
      <c r="CK8" s="182" t="str">
        <f t="shared" si="19"/>
        <v/>
      </c>
      <c r="CL8" s="183"/>
      <c r="CM8" s="184" t="str">
        <f>IF(SUM(CN8)=0,"",(CN8/0.5468))</f>
        <v/>
      </c>
      <c r="CN8" s="183"/>
      <c r="CO8" s="171"/>
      <c r="CP8" s="196"/>
      <c r="CR8" s="197"/>
      <c r="CT8" s="197"/>
      <c r="CV8" s="180" t="str">
        <f t="shared" si="77"/>
        <v/>
      </c>
      <c r="CW8" s="181" t="str">
        <f t="shared" si="21"/>
        <v/>
      </c>
      <c r="CX8" s="182" t="str">
        <f t="shared" si="22"/>
        <v/>
      </c>
      <c r="CY8" s="183"/>
      <c r="CZ8" s="184" t="str">
        <f>IF(SUM(DA8)=0,"",(DA8/0.5468))</f>
        <v/>
      </c>
      <c r="DA8" s="183"/>
      <c r="DB8" s="171"/>
      <c r="DC8" s="196"/>
      <c r="DE8" s="197"/>
      <c r="DG8" s="197"/>
      <c r="DI8" s="180" t="str">
        <f t="shared" si="78"/>
        <v/>
      </c>
      <c r="DJ8" s="181" t="str">
        <f t="shared" si="24"/>
        <v/>
      </c>
      <c r="DK8" s="182" t="str">
        <f t="shared" si="25"/>
        <v/>
      </c>
      <c r="DL8" s="183"/>
      <c r="DM8" s="184" t="str">
        <f>IF(SUM(DN8)=0,"",(DN8/0.5468))</f>
        <v/>
      </c>
      <c r="DN8" s="183"/>
      <c r="DO8" s="171"/>
      <c r="DP8" s="196"/>
      <c r="DR8" s="197"/>
      <c r="DT8" s="197"/>
      <c r="DV8" s="180" t="str">
        <f t="shared" si="79"/>
        <v/>
      </c>
      <c r="DW8" s="181" t="str">
        <f t="shared" si="27"/>
        <v/>
      </c>
      <c r="DX8" s="182" t="str">
        <f t="shared" si="28"/>
        <v/>
      </c>
      <c r="DY8" s="183"/>
      <c r="DZ8" s="184" t="str">
        <f>IF(SUM(EA8)=0,"",(EA8/0.5468))</f>
        <v/>
      </c>
      <c r="EA8" s="183"/>
      <c r="EB8" s="171"/>
      <c r="EC8" s="196"/>
      <c r="EE8" s="197"/>
      <c r="EG8" s="197"/>
      <c r="EI8" s="180" t="str">
        <f t="shared" si="80"/>
        <v/>
      </c>
      <c r="EJ8" s="181" t="str">
        <f t="shared" si="30"/>
        <v/>
      </c>
      <c r="EK8" s="182" t="str">
        <f t="shared" si="31"/>
        <v/>
      </c>
      <c r="EL8" s="183"/>
      <c r="EM8" s="184" t="str">
        <f>IF(SUM(EN8)=0,"",(EN8/0.5468))</f>
        <v/>
      </c>
      <c r="EN8" s="183"/>
      <c r="EO8" s="171"/>
      <c r="EP8" s="196"/>
      <c r="ER8" s="197"/>
      <c r="ET8" s="197"/>
      <c r="EV8" s="180" t="str">
        <f t="shared" si="81"/>
        <v/>
      </c>
      <c r="EW8" s="181" t="str">
        <f t="shared" si="33"/>
        <v/>
      </c>
      <c r="EX8" s="182" t="str">
        <f t="shared" si="34"/>
        <v/>
      </c>
      <c r="EY8" s="183"/>
      <c r="EZ8" s="184" t="str">
        <f>IF(SUM(FA8)=0,"",(FA8/0.5468))</f>
        <v/>
      </c>
      <c r="FA8" s="183"/>
      <c r="FB8" s="171"/>
      <c r="FC8" s="196"/>
      <c r="FE8" s="197"/>
      <c r="FG8" s="197"/>
      <c r="FI8" s="180" t="str">
        <f t="shared" si="82"/>
        <v/>
      </c>
      <c r="FJ8" s="181" t="str">
        <f t="shared" si="36"/>
        <v/>
      </c>
      <c r="FK8" s="182" t="str">
        <f t="shared" si="37"/>
        <v/>
      </c>
      <c r="FL8" s="183"/>
      <c r="FM8" s="184" t="str">
        <f>IF(SUM(FN8)=0,"",(FN8/0.5468))</f>
        <v/>
      </c>
      <c r="FN8" s="183"/>
      <c r="FO8" s="171"/>
      <c r="FP8" s="196"/>
      <c r="FR8" s="197"/>
      <c r="FT8" s="197"/>
      <c r="FV8" s="180" t="str">
        <f t="shared" si="83"/>
        <v/>
      </c>
      <c r="FW8" s="181" t="str">
        <f t="shared" si="39"/>
        <v/>
      </c>
      <c r="FX8" s="182" t="str">
        <f t="shared" si="40"/>
        <v/>
      </c>
      <c r="FY8" s="183"/>
      <c r="FZ8" s="184" t="str">
        <f>IF(SUM(GA8)=0,"",(GA8/0.5468))</f>
        <v/>
      </c>
      <c r="GA8" s="183"/>
      <c r="GB8" s="171"/>
      <c r="GC8" s="196"/>
      <c r="GE8" s="197"/>
      <c r="GG8" s="197"/>
      <c r="GI8" s="180" t="str">
        <f t="shared" si="84"/>
        <v/>
      </c>
      <c r="GJ8" s="181" t="str">
        <f t="shared" si="42"/>
        <v/>
      </c>
      <c r="GK8" s="182" t="str">
        <f t="shared" si="43"/>
        <v/>
      </c>
      <c r="GL8" s="183"/>
      <c r="GM8" s="184" t="str">
        <f>IF(SUM(GN8)=0,"",(GN8/0.5468))</f>
        <v/>
      </c>
      <c r="GN8" s="183"/>
      <c r="GO8" s="171"/>
      <c r="GP8" s="196"/>
      <c r="GR8" s="197"/>
      <c r="GT8" s="197"/>
      <c r="GV8" s="180" t="str">
        <f t="shared" si="85"/>
        <v/>
      </c>
      <c r="GW8" s="181" t="str">
        <f t="shared" si="45"/>
        <v/>
      </c>
      <c r="GX8" s="182" t="str">
        <f t="shared" si="46"/>
        <v/>
      </c>
      <c r="GY8" s="183"/>
      <c r="GZ8" s="184" t="str">
        <f>IF(SUM(HA8)=0,"",(HA8/0.5468))</f>
        <v/>
      </c>
      <c r="HA8" s="183"/>
      <c r="HB8" s="171"/>
      <c r="HC8" s="196"/>
      <c r="HE8" s="197"/>
      <c r="HG8" s="197"/>
      <c r="HI8" s="180" t="str">
        <f t="shared" si="86"/>
        <v/>
      </c>
      <c r="HJ8" s="181" t="str">
        <f t="shared" si="48"/>
        <v/>
      </c>
      <c r="HK8" s="182" t="str">
        <f t="shared" si="49"/>
        <v/>
      </c>
      <c r="HL8" s="183"/>
      <c r="HM8" s="184" t="str">
        <f>IF(SUM(HN8)=0,"",(HN8/0.5468))</f>
        <v/>
      </c>
      <c r="HN8" s="183"/>
      <c r="HO8" s="171"/>
      <c r="HP8" s="196"/>
      <c r="HR8" s="197"/>
      <c r="HT8" s="197"/>
      <c r="HV8" s="180" t="str">
        <f t="shared" si="87"/>
        <v/>
      </c>
      <c r="HW8" s="181" t="str">
        <f t="shared" si="51"/>
        <v/>
      </c>
      <c r="HX8" s="182" t="str">
        <f t="shared" si="52"/>
        <v/>
      </c>
      <c r="HY8" s="183"/>
      <c r="HZ8" s="184" t="str">
        <f>IF(SUM(IA8)=0,"",(IA8/0.5468))</f>
        <v/>
      </c>
      <c r="IA8" s="183"/>
      <c r="IB8" s="171"/>
      <c r="IC8" s="196"/>
      <c r="IE8" s="197"/>
      <c r="IG8" s="197"/>
      <c r="II8" s="180" t="str">
        <f t="shared" si="88"/>
        <v/>
      </c>
      <c r="IJ8" s="181" t="str">
        <f t="shared" si="54"/>
        <v/>
      </c>
      <c r="IK8" s="182" t="str">
        <f t="shared" si="55"/>
        <v/>
      </c>
      <c r="IL8" s="183"/>
      <c r="IM8" s="184" t="str">
        <f>IF(SUM(IN8)=0,"",(IN8/0.5468))</f>
        <v/>
      </c>
      <c r="IN8" s="183"/>
      <c r="IO8" s="171"/>
      <c r="IP8" s="196"/>
      <c r="IR8" s="197"/>
      <c r="IT8" s="197"/>
      <c r="IV8" s="180" t="str">
        <f t="shared" si="89"/>
        <v/>
      </c>
      <c r="IW8" s="181" t="str">
        <f t="shared" si="57"/>
        <v/>
      </c>
      <c r="IX8" s="182" t="str">
        <f t="shared" si="58"/>
        <v/>
      </c>
      <c r="IY8" s="183"/>
      <c r="IZ8" s="184" t="str">
        <f>IF(SUM(JA8)=0,"",(JA8/0.5468))</f>
        <v/>
      </c>
      <c r="JA8" s="183"/>
      <c r="JB8" s="171"/>
      <c r="JC8" s="187"/>
      <c r="JD8" s="198">
        <f t="shared" si="60"/>
        <v>0</v>
      </c>
      <c r="JE8" s="198">
        <f t="shared" si="61"/>
        <v>0</v>
      </c>
      <c r="JF8" s="198">
        <f t="shared" si="62"/>
        <v>0</v>
      </c>
      <c r="JG8" s="199">
        <f t="shared" si="63"/>
        <v>0</v>
      </c>
      <c r="JH8" s="199">
        <f t="shared" si="64"/>
        <v>0</v>
      </c>
      <c r="JI8" s="203"/>
      <c r="JJ8" s="200" t="s">
        <v>160</v>
      </c>
      <c r="JK8" s="204">
        <f>(IF(COUNTA($D$5:$D$34)=0,0,1))+(IF(COUNTA($Q$5:$Q$34)=0,0,1))+(IF(COUNTA($AD$5:$AD$34)=0,0,1))+(IF(COUNTA($AQ$5:$AQ$34)=0,0,1))+(IF(COUNTA($BD$5:$BD$34)=0,0,1))+(IF(COUNTA($BQ$5:$BQ$34)=0,0,1))+(IF(COUNTA($CD$5:$CD$34)=0,0,1))+(IF(COUNTA($CQ$5:$CQ$34)=0,0,1))+(IF(COUNTA($DD$5:$DD$34)=0,0,1))+(IF(COUNTA($DQ$5:$DQ$34)=0,0,1))+(IF(COUNTA($ED$5:$ED$34)=0,0,1))+(IF(COUNTA($FD$5:$FD$34)=0,0,1))+(IF(COUNTA($EQ$5:$EQ$34)=0,0,1))+(IF(COUNTA($FQ$5:$FQ$34)=0,0,1))+(IF(COUNTA($GD$5:$GD$34)=0,0,1))+(IF(COUNTA($GQ$5:$GQ$34)=0,0,1))+(IF(COUNTA($HD$5:$HD$34)=0,0,1))+(IF(COUNTA($HQ$5:$HQ$34)=0,0,1))+(IF(COUNTA($ID$5:$ID$34)=0,0,1))+(IF(COUNTA($IQ$5:$IQ$34)=0,0,1))</f>
        <v>0</v>
      </c>
      <c r="JL8" s="204">
        <f>(IF(COUNTA($D$35:$D$65)=0,0,1))+(IF(COUNTA($Q$35:$Q$65)=0,0,1))+(IF(COUNTA($AD$35:$AD$65)=0,0,1))+(IF(COUNTA($AQ$35:$AQ$65)=0,0,1))+(IF(COUNTA($BD$35:$BD$65)=0,0,1))+(IF(COUNTA($BQ$35:$BQ$65)=0,0,1))+(IF(COUNTA($CD$35:$CD$65)=0,0,1))+(IF(COUNTA($CQ$35:$CQ$65)=0,0,1))+(IF(COUNTA($DD$35:$DD$65)=0,0,1))+(IF(COUNTA($DQ$35:$DQ$65)=0,0,1))+(IF(COUNTA($ED$35:$ED$65)=0,0,1))+(IF(COUNTA($FD$35:$FD$65)=0,0,1))+(IF(COUNTA($EQ$35:$EQ$65)=0,0,1))+(IF(COUNTA($FQ$35:$FQ$65)=0,0,1))+(IF(COUNTA($GD$35:$GD$65)=0,0,1))+(IF(COUNTA($GQ$35:$GQ$65)=0,0,1))+(IF(COUNTA($HD$35:$HD$65)=0,0,1))+(IF(COUNTA($HQ$35:$HQ$65)=0,0,1))+(IF(COUNTA($ID$35:$ID$65)=0,0,1))+(IF(COUNTA($IQ$35:$IQ$65)=0,0,1))</f>
        <v>0</v>
      </c>
      <c r="JM8" s="204">
        <f>(IF(COUNTA($D$66:$D$96)=0,0,1))+(IF(COUNTA($Q$66:$Q$96)=0,0,1))+(IF(COUNTA($AD$66:$AD$96)=0,0,1))+(IF(COUNTA($AQ$66:$AQ$96)=0,0,1))+(IF(COUNTA($BD$66:$BD$96)=0,0,1))+(IF(COUNTA($BQ$66:$BQ$96)=0,0,1))+(IF(COUNTA($CD$66:$CD$96)=0,0,1))+(IF(COUNTA($CQ$66:$CQ$96)=0,0,1))+(IF(COUNTA($DD$66:$DD$96)=0,0,1))+(IF(COUNTA($DQ$66:$DQ$96)=0,0,1))+(IF(COUNTA($ED$66:$ED$96)=0,0,1))+(IF(COUNTA($FD$66:$FD$96)=0,0,1))+(IF(COUNTA($EQ$66:$EQ$96)=0,0,1))+(IF(COUNTA($FQ$66:$FQ$96)=0,0,1))+(IF(COUNTA($GD$66:$GD$96)=0,0,1))+(IF(COUNTA($GQ$66:$GQ$96)=0,0,1))+(IF(COUNTA($HD$66:$HD$96)=0,0,1))+(IF(COUNTA($HQ$66:$HQ$96)=0,0,1))+(IF(COUNTA($ID$66:$ID$96)=0,0,1))+(IF(COUNTA($IQ$66:$IQ$96)=0,0,1))</f>
        <v>0</v>
      </c>
      <c r="JN8" s="204">
        <f>(IF(COUNTA($D$97:$D$125)=0,0,1))+(IF(COUNTA($Q$97:$Q$125)=0,0,1))+(IF(COUNTA($AD$97:$AD$125)=0,0,1))+(IF(COUNTA($AQ$97:$AQ$125)=0,0,1))+(IF(COUNTA($BD$97:$BD$125)=0,0,1))+(IF(COUNTA($BQ$97:$BQ$125)=0,0,1))+(IF(COUNTA($CD$97:$CD$125)=0,0,1))+(IF(COUNTA($CQ$97:$CQ$125)=0,0,1))+(IF(COUNTA($DD$97:$DD$125)=0,0,1))+(IF(COUNTA($DQ$97:$DQ$125)=0,0,1))+(IF(COUNTA($ED$97:$ED$125)=0,0,1))+(IF(COUNTA($FD$97:$FD$125)=0,0,1))+(IF(COUNTA($EQ$97:$EQ$125)=0,0,1))+(IF(COUNTA($FQ$97:$FQ$125)=0,0,1))+(IF(COUNTA($GD$97:$GD$125)=0,0,1))+(IF(COUNTA($GQ$97:$GQ$125)=0,0,1))+(IF(COUNTA($HD$97:$HD$125)=0,0,1))+(IF(COUNTA($HQ$97:$HQ$125)=0,0,1))+(IF(COUNTA($ID$97:$ID$125)=0,0,1))+(IF(COUNTA($IQ$97:$IQ$125)=0,0,1))</f>
        <v>0</v>
      </c>
      <c r="JO8" s="204">
        <f>(IF(COUNTA($D$126:$D$156)=0,0,1))+(IF(COUNTA($Q$126:$Q$156)=0,0,1))+(IF(COUNTA($AD$126:$AD$156)=0,0,1))+(IF(COUNTA($AQ$126:$AQ$156)=0,0,1))+(IF(COUNTA($BD$126:$BD$156)=0,0,1))+(IF(COUNTA($BQ$126:$BQ$156)=0,0,1))+(IF(COUNTA($CD$126:$CD$156)=0,0,1))+(IF(COUNTA($CQ$126:$CQ$156)=0,0,1))+(IF(COUNTA($DD$126:$DD$156)=0,0,1))+(IF(COUNTA($DQ$126:$DQ$156)=0,0,1))+(IF(COUNTA($ED$126:$ED$156)=0,0,1))+(IF(COUNTA($FD$126:$FD$156)=0,0,1))+(IF(COUNTA($EQ$126:$EQ$156)=0,0,1))+(IF(COUNTA($FQ$126:$FQ$156)=0,0,1))+(IF(COUNTA($GD$126:$GD$156)=0,0,1))+(IF(COUNTA($GQ$126:$GQ$156)=0,0,1))+(IF(COUNTA($HD$126:$HD$156)=0,0,1))+(IF(COUNTA($HQ$126:$HQ$156)=0,0,1))+(IF(COUNTA($ID$126:$ID$156)=0,0,1))+(IF(COUNTA($IQ$126:$IQ$156)=0,0,1))</f>
        <v>0</v>
      </c>
      <c r="JP8" s="204">
        <f>(IF(COUNTA($D$157:$D$186)=0,0,1))+(IF(COUNTA($Q$157:$Q$186)=0,0,1))+(IF(COUNTA($AD$157:$AD$186)=0,0,1))+(IF(COUNTA($AQ$157:$AQ$186)=0,0,1))+(IF(COUNTA($BD$157:$BD$186)=0,0,1))+(IF(COUNTA($BQ$157:$BQ$186)=0,0,1))+(IF(COUNTA($CD$157:$CD$186)=0,0,1))+(IF(COUNTA($CQ$157:$CQ$186)=0,0,1))+(IF(COUNTA($DD$157:$DD$186)=0,0,1))+(IF(COUNTA($DQ$157:$DQ$186)=0,0,1))+(IF(COUNTA($ED$157:$ED$186)=0,0,1))+(IF(COUNTA($FD$157:$FD$186)=0,0,1))+(IF(COUNTA($EQ$157:$EQ$186)=0,0,1))+(IF(COUNTA($FQ$157:$FQ$186)=0,0,1))+(IF(COUNTA($GD$157:$GD$186)=0,0,1))+(IF(COUNTA($GQ$157:$GQ$186)=0,0,1))+(IF(COUNTA($HD$157:$HD$186)=0,0,1))+(IF(COUNTA($HQ$157:$HQ$186)=0,0,1))+(IF(COUNTA($ID$157:$ID$186)=0,0,1))+(IF(COUNTA($IQ$157:$IQ$186)=0,0,1))</f>
        <v>0</v>
      </c>
      <c r="JQ8" s="204">
        <f>(IF(COUNTA($D$187:$D$216)=0,0,1))+(IF(COUNTA($Q$187:$Q$216)=0,0,1))+(IF(COUNTA($AD$187:$AD$216)=0,0,1))+(IF(COUNTA($AQ$187:$AQ$216)=0,0,1))+(IF(COUNTA($BD$187:$BD$216)=0,0,1))+(IF(COUNTA($BQ$187:$BQ$216)=0,0,1))+(IF(COUNTA($CD$187:$CD$216)=0,0,1))+(IF(COUNTA($CQ$187:$CQ$216)=0,0,1))+(IF(COUNTA($DD$187:$DD$216)=0,0,1))+(IF(COUNTA($DQ$187:$DQ$216)=0,0,1))+(IF(COUNTA($ED$187:$ED$216)=0,0,1))+(IF(COUNTA($FD$187:$FD$216)=0,0,1))+(IF(COUNTA($EQ$187:$EQ$216)=0,0,1))+(IF(COUNTA($FQ$187:$FQ$216)=0,0,1))+(IF(COUNTA($GD$187:$GD$216)=0,0,1))+(IF(COUNTA($GQ$187:$GQ$216)=0,0,1))+(IF(COUNTA($HD$187:$HD$216)=0,0,1))+(IF(COUNTA($HQ$187:$HQ$216)=0,0,1))+(IF(COUNTA($ID$187:$ID$216)=0,0,1))+(IF(COUNTA($IQ$187:$IQ$216)=0,0,1))</f>
        <v>0</v>
      </c>
      <c r="JR8" s="202">
        <f>SUM(JK8:JQ8)</f>
        <v>0</v>
      </c>
      <c r="JS8" s="205"/>
      <c r="JT8" s="194">
        <f t="shared" si="65"/>
        <v>11</v>
      </c>
    </row>
    <row r="9" spans="1:281" s="195" customFormat="1" x14ac:dyDescent="0.2">
      <c r="A9" s="247">
        <f t="shared" si="66"/>
        <v>41583</v>
      </c>
      <c r="B9" s="249">
        <f t="shared" si="67"/>
        <v>41584</v>
      </c>
      <c r="C9" s="196"/>
      <c r="E9" s="197"/>
      <c r="G9" s="197"/>
      <c r="I9" s="180" t="str">
        <f t="shared" si="68"/>
        <v/>
      </c>
      <c r="J9" s="181" t="str">
        <f t="shared" si="69"/>
        <v/>
      </c>
      <c r="K9" s="182" t="str">
        <f t="shared" si="70"/>
        <v/>
      </c>
      <c r="L9" s="183"/>
      <c r="M9" s="184" t="str">
        <f t="shared" ref="M9:M72" si="90">IF(SUM(N9)=0,"",(N9/0.5468))</f>
        <v/>
      </c>
      <c r="N9" s="183"/>
      <c r="O9" s="186"/>
      <c r="P9" s="196"/>
      <c r="R9" s="197"/>
      <c r="T9" s="197"/>
      <c r="V9" s="180" t="str">
        <f t="shared" si="71"/>
        <v/>
      </c>
      <c r="W9" s="181" t="str">
        <f t="shared" si="3"/>
        <v/>
      </c>
      <c r="X9" s="182" t="str">
        <f t="shared" si="4"/>
        <v/>
      </c>
      <c r="Y9" s="183"/>
      <c r="Z9" s="184" t="str">
        <f t="shared" ref="Z9:Z33" si="91">IF(SUM(AA9)=0,"",(AA9/0.5468))</f>
        <v/>
      </c>
      <c r="AA9" s="183"/>
      <c r="AB9" s="186"/>
      <c r="AC9" s="196"/>
      <c r="AE9" s="197"/>
      <c r="AG9" s="197"/>
      <c r="AI9" s="180" t="str">
        <f t="shared" si="72"/>
        <v/>
      </c>
      <c r="AJ9" s="181" t="str">
        <f t="shared" si="6"/>
        <v/>
      </c>
      <c r="AK9" s="182" t="str">
        <f t="shared" si="7"/>
        <v/>
      </c>
      <c r="AL9" s="183"/>
      <c r="AM9" s="184" t="str">
        <f t="shared" ref="AM9:AM33" si="92">IF(SUM(AN9)=0,"",(AN9/0.5468))</f>
        <v/>
      </c>
      <c r="AN9" s="183"/>
      <c r="AO9" s="186"/>
      <c r="AP9" s="196"/>
      <c r="AR9" s="197"/>
      <c r="AT9" s="197"/>
      <c r="AV9" s="180" t="str">
        <f t="shared" si="73"/>
        <v/>
      </c>
      <c r="AW9" s="181" t="str">
        <f t="shared" si="9"/>
        <v/>
      </c>
      <c r="AX9" s="182" t="str">
        <f t="shared" si="10"/>
        <v/>
      </c>
      <c r="AY9" s="183"/>
      <c r="AZ9" s="184" t="str">
        <f t="shared" ref="AZ9:AZ33" si="93">IF(SUM(BA9)=0,"",(BA9/0.5468))</f>
        <v/>
      </c>
      <c r="BA9" s="183"/>
      <c r="BB9" s="186"/>
      <c r="BC9" s="196"/>
      <c r="BE9" s="197"/>
      <c r="BG9" s="197"/>
      <c r="BI9" s="180" t="str">
        <f t="shared" si="74"/>
        <v/>
      </c>
      <c r="BJ9" s="181" t="str">
        <f t="shared" si="12"/>
        <v/>
      </c>
      <c r="BK9" s="182" t="str">
        <f t="shared" si="13"/>
        <v/>
      </c>
      <c r="BL9" s="183"/>
      <c r="BM9" s="184" t="str">
        <f t="shared" ref="BM9:BM33" si="94">IF(SUM(BN9)=0,"",(BN9/0.5468))</f>
        <v/>
      </c>
      <c r="BN9" s="183"/>
      <c r="BO9" s="186"/>
      <c r="BP9" s="196"/>
      <c r="BR9" s="197"/>
      <c r="BT9" s="197"/>
      <c r="BV9" s="180" t="str">
        <f t="shared" si="75"/>
        <v/>
      </c>
      <c r="BW9" s="181" t="str">
        <f t="shared" si="15"/>
        <v/>
      </c>
      <c r="BX9" s="182" t="str">
        <f t="shared" si="16"/>
        <v/>
      </c>
      <c r="BY9" s="183"/>
      <c r="BZ9" s="184" t="str">
        <f t="shared" ref="BZ9:BZ33" si="95">IF(SUM(CA9)=0,"",(CA9/0.5468))</f>
        <v/>
      </c>
      <c r="CA9" s="183"/>
      <c r="CB9" s="186"/>
      <c r="CC9" s="196"/>
      <c r="CE9" s="197"/>
      <c r="CG9" s="197"/>
      <c r="CI9" s="180" t="str">
        <f t="shared" si="76"/>
        <v/>
      </c>
      <c r="CJ9" s="181" t="str">
        <f t="shared" si="18"/>
        <v/>
      </c>
      <c r="CK9" s="182" t="str">
        <f t="shared" si="19"/>
        <v/>
      </c>
      <c r="CL9" s="183"/>
      <c r="CM9" s="184" t="str">
        <f t="shared" ref="CM9:CM33" si="96">IF(SUM(CN9)=0,"",(CN9/0.5468))</f>
        <v/>
      </c>
      <c r="CN9" s="183"/>
      <c r="CO9" s="186"/>
      <c r="CP9" s="196"/>
      <c r="CR9" s="197"/>
      <c r="CT9" s="197"/>
      <c r="CV9" s="180" t="str">
        <f t="shared" si="77"/>
        <v/>
      </c>
      <c r="CW9" s="181" t="str">
        <f t="shared" si="21"/>
        <v/>
      </c>
      <c r="CX9" s="182" t="str">
        <f t="shared" si="22"/>
        <v/>
      </c>
      <c r="CY9" s="183"/>
      <c r="CZ9" s="184" t="str">
        <f t="shared" ref="CZ9:CZ33" si="97">IF(SUM(DA9)=0,"",(DA9/0.5468))</f>
        <v/>
      </c>
      <c r="DA9" s="183"/>
      <c r="DB9" s="186"/>
      <c r="DC9" s="196"/>
      <c r="DE9" s="197"/>
      <c r="DG9" s="197"/>
      <c r="DI9" s="180" t="str">
        <f t="shared" si="78"/>
        <v/>
      </c>
      <c r="DJ9" s="181" t="str">
        <f t="shared" si="24"/>
        <v/>
      </c>
      <c r="DK9" s="182" t="str">
        <f t="shared" si="25"/>
        <v/>
      </c>
      <c r="DL9" s="183"/>
      <c r="DM9" s="184" t="str">
        <f t="shared" ref="DM9:DM33" si="98">IF(SUM(DN9)=0,"",(DN9/0.5468))</f>
        <v/>
      </c>
      <c r="DN9" s="183"/>
      <c r="DO9" s="186"/>
      <c r="DP9" s="196"/>
      <c r="DR9" s="197"/>
      <c r="DT9" s="197"/>
      <c r="DV9" s="180" t="str">
        <f t="shared" si="79"/>
        <v/>
      </c>
      <c r="DW9" s="181" t="str">
        <f t="shared" si="27"/>
        <v/>
      </c>
      <c r="DX9" s="182" t="str">
        <f t="shared" si="28"/>
        <v/>
      </c>
      <c r="DY9" s="183"/>
      <c r="DZ9" s="184" t="str">
        <f t="shared" ref="DZ9:DZ33" si="99">IF(SUM(EA9)=0,"",(EA9/0.5468))</f>
        <v/>
      </c>
      <c r="EA9" s="183"/>
      <c r="EB9" s="186"/>
      <c r="EC9" s="196"/>
      <c r="EE9" s="197"/>
      <c r="EG9" s="197"/>
      <c r="EI9" s="180" t="str">
        <f t="shared" si="80"/>
        <v/>
      </c>
      <c r="EJ9" s="181" t="str">
        <f t="shared" si="30"/>
        <v/>
      </c>
      <c r="EK9" s="182" t="str">
        <f t="shared" si="31"/>
        <v/>
      </c>
      <c r="EL9" s="183"/>
      <c r="EM9" s="184" t="str">
        <f t="shared" ref="EM9:EM33" si="100">IF(SUM(EN9)=0,"",(EN9/0.5468))</f>
        <v/>
      </c>
      <c r="EN9" s="183"/>
      <c r="EO9" s="186"/>
      <c r="EP9" s="196"/>
      <c r="ER9" s="197"/>
      <c r="ET9" s="197"/>
      <c r="EV9" s="180" t="str">
        <f t="shared" si="81"/>
        <v/>
      </c>
      <c r="EW9" s="181" t="str">
        <f t="shared" si="33"/>
        <v/>
      </c>
      <c r="EX9" s="182" t="str">
        <f t="shared" si="34"/>
        <v/>
      </c>
      <c r="EY9" s="183"/>
      <c r="EZ9" s="184" t="str">
        <f t="shared" ref="EZ9:EZ33" si="101">IF(SUM(FA9)=0,"",(FA9/0.5468))</f>
        <v/>
      </c>
      <c r="FA9" s="183"/>
      <c r="FB9" s="186"/>
      <c r="FC9" s="196"/>
      <c r="FE9" s="197"/>
      <c r="FG9" s="197"/>
      <c r="FI9" s="180" t="str">
        <f t="shared" si="82"/>
        <v/>
      </c>
      <c r="FJ9" s="181" t="str">
        <f t="shared" si="36"/>
        <v/>
      </c>
      <c r="FK9" s="182" t="str">
        <f t="shared" si="37"/>
        <v/>
      </c>
      <c r="FL9" s="183"/>
      <c r="FM9" s="184" t="str">
        <f t="shared" ref="FM9:FM33" si="102">IF(SUM(FN9)=0,"",(FN9/0.5468))</f>
        <v/>
      </c>
      <c r="FN9" s="183"/>
      <c r="FO9" s="186"/>
      <c r="FP9" s="196"/>
      <c r="FR9" s="197"/>
      <c r="FT9" s="197"/>
      <c r="FV9" s="180" t="str">
        <f t="shared" si="83"/>
        <v/>
      </c>
      <c r="FW9" s="181" t="str">
        <f t="shared" si="39"/>
        <v/>
      </c>
      <c r="FX9" s="182" t="str">
        <f t="shared" si="40"/>
        <v/>
      </c>
      <c r="FY9" s="183"/>
      <c r="FZ9" s="184" t="str">
        <f t="shared" ref="FZ9:FZ33" si="103">IF(SUM(GA9)=0,"",(GA9/0.5468))</f>
        <v/>
      </c>
      <c r="GA9" s="183"/>
      <c r="GB9" s="186"/>
      <c r="GC9" s="196"/>
      <c r="GE9" s="197"/>
      <c r="GG9" s="197"/>
      <c r="GI9" s="180" t="str">
        <f t="shared" si="84"/>
        <v/>
      </c>
      <c r="GJ9" s="181" t="str">
        <f t="shared" si="42"/>
        <v/>
      </c>
      <c r="GK9" s="182" t="str">
        <f t="shared" si="43"/>
        <v/>
      </c>
      <c r="GL9" s="183"/>
      <c r="GM9" s="184" t="str">
        <f t="shared" ref="GM9:GM33" si="104">IF(SUM(GN9)=0,"",(GN9/0.5468))</f>
        <v/>
      </c>
      <c r="GN9" s="183"/>
      <c r="GO9" s="186"/>
      <c r="GP9" s="196"/>
      <c r="GR9" s="197"/>
      <c r="GT9" s="197"/>
      <c r="GV9" s="180" t="str">
        <f t="shared" si="85"/>
        <v/>
      </c>
      <c r="GW9" s="181" t="str">
        <f t="shared" si="45"/>
        <v/>
      </c>
      <c r="GX9" s="182" t="str">
        <f t="shared" si="46"/>
        <v/>
      </c>
      <c r="GY9" s="183"/>
      <c r="GZ9" s="184" t="str">
        <f t="shared" ref="GZ9:GZ33" si="105">IF(SUM(HA9)=0,"",(HA9/0.5468))</f>
        <v/>
      </c>
      <c r="HA9" s="183"/>
      <c r="HB9" s="186"/>
      <c r="HC9" s="196"/>
      <c r="HE9" s="197"/>
      <c r="HG9" s="197"/>
      <c r="HI9" s="180" t="str">
        <f t="shared" si="86"/>
        <v/>
      </c>
      <c r="HJ9" s="181" t="str">
        <f t="shared" si="48"/>
        <v/>
      </c>
      <c r="HK9" s="182" t="str">
        <f t="shared" si="49"/>
        <v/>
      </c>
      <c r="HL9" s="183"/>
      <c r="HM9" s="184" t="str">
        <f t="shared" ref="HM9:HM33" si="106">IF(SUM(HN9)=0,"",(HN9/0.5468))</f>
        <v/>
      </c>
      <c r="HN9" s="183"/>
      <c r="HO9" s="186"/>
      <c r="HP9" s="196"/>
      <c r="HR9" s="197"/>
      <c r="HT9" s="197"/>
      <c r="HV9" s="180" t="str">
        <f t="shared" si="87"/>
        <v/>
      </c>
      <c r="HW9" s="181" t="str">
        <f t="shared" si="51"/>
        <v/>
      </c>
      <c r="HX9" s="182" t="str">
        <f t="shared" si="52"/>
        <v/>
      </c>
      <c r="HY9" s="183"/>
      <c r="HZ9" s="184" t="str">
        <f t="shared" ref="HZ9:HZ33" si="107">IF(SUM(IA9)=0,"",(IA9/0.5468))</f>
        <v/>
      </c>
      <c r="IA9" s="183"/>
      <c r="IB9" s="186"/>
      <c r="IC9" s="196"/>
      <c r="IE9" s="197"/>
      <c r="IG9" s="197"/>
      <c r="II9" s="180" t="str">
        <f t="shared" si="88"/>
        <v/>
      </c>
      <c r="IJ9" s="181" t="str">
        <f t="shared" si="54"/>
        <v/>
      </c>
      <c r="IK9" s="182" t="str">
        <f t="shared" si="55"/>
        <v/>
      </c>
      <c r="IL9" s="183"/>
      <c r="IM9" s="184" t="str">
        <f t="shared" ref="IM9:IM33" si="108">IF(SUM(IN9)=0,"",(IN9/0.5468))</f>
        <v/>
      </c>
      <c r="IN9" s="183"/>
      <c r="IO9" s="186"/>
      <c r="IP9" s="196"/>
      <c r="IR9" s="197"/>
      <c r="IT9" s="197"/>
      <c r="IV9" s="180" t="str">
        <f t="shared" si="89"/>
        <v/>
      </c>
      <c r="IW9" s="181" t="str">
        <f t="shared" si="57"/>
        <v/>
      </c>
      <c r="IX9" s="182" t="str">
        <f t="shared" si="58"/>
        <v/>
      </c>
      <c r="IY9" s="183"/>
      <c r="IZ9" s="184" t="str">
        <f t="shared" ref="IZ9:IZ33" si="109">IF(SUM(JA9)=0,"",(JA9/0.5468))</f>
        <v/>
      </c>
      <c r="JA9" s="183"/>
      <c r="JB9" s="186"/>
      <c r="JC9" s="187"/>
      <c r="JD9" s="198">
        <f t="shared" si="60"/>
        <v>0</v>
      </c>
      <c r="JE9" s="198">
        <f t="shared" si="61"/>
        <v>0</v>
      </c>
      <c r="JF9" s="198">
        <f t="shared" si="62"/>
        <v>0</v>
      </c>
      <c r="JG9" s="199">
        <f t="shared" si="63"/>
        <v>0</v>
      </c>
      <c r="JH9" s="199">
        <f t="shared" si="64"/>
        <v>0</v>
      </c>
      <c r="JI9" s="203"/>
      <c r="JJ9" s="200" t="s">
        <v>161</v>
      </c>
      <c r="JK9" s="201">
        <f>AVERAGEIFS($JD$5:$JD$216,$JT$5:$JT$216,11)</f>
        <v>0</v>
      </c>
      <c r="JL9" s="201">
        <f>AVERAGEIFS($JD$5:$JD$216,$JT$5:$JT$216,12)</f>
        <v>0</v>
      </c>
      <c r="JM9" s="201">
        <f>AVERAGEIFS($JD$5:$JD$216,$JT$5:$JT$216,1)</f>
        <v>0</v>
      </c>
      <c r="JN9" s="201">
        <f>AVERAGEIFS($JD$5:$JD$216,$JT$5:$JT$216,2)</f>
        <v>0</v>
      </c>
      <c r="JO9" s="201">
        <f>AVERAGEIFS($JD$5:$JD$216,$JT$5:$JT$216,3)</f>
        <v>0</v>
      </c>
      <c r="JP9" s="201">
        <f>AVERAGEIFS($JD$5:$JD$216,$JT$5:$JT$216,4)</f>
        <v>0</v>
      </c>
      <c r="JQ9" s="201">
        <f>AVERAGEIFS($JD$5:$JD$216,$JT$5:$JT$216,5)</f>
        <v>0</v>
      </c>
      <c r="JR9" s="202">
        <f>AVERAGE($JD$5:$JD$200)</f>
        <v>0</v>
      </c>
      <c r="JS9" s="205"/>
      <c r="JT9" s="194">
        <f t="shared" si="65"/>
        <v>11</v>
      </c>
    </row>
    <row r="10" spans="1:281" s="195" customFormat="1" x14ac:dyDescent="0.2">
      <c r="A10" s="247">
        <f t="shared" si="66"/>
        <v>41584</v>
      </c>
      <c r="B10" s="249">
        <f t="shared" si="67"/>
        <v>41585</v>
      </c>
      <c r="C10" s="196"/>
      <c r="E10" s="197"/>
      <c r="G10" s="197"/>
      <c r="I10" s="180" t="str">
        <f t="shared" si="68"/>
        <v/>
      </c>
      <c r="J10" s="181" t="str">
        <f t="shared" si="69"/>
        <v/>
      </c>
      <c r="K10" s="182" t="str">
        <f t="shared" si="70"/>
        <v/>
      </c>
      <c r="L10" s="183"/>
      <c r="M10" s="184" t="str">
        <f t="shared" si="90"/>
        <v/>
      </c>
      <c r="N10" s="183"/>
      <c r="O10" s="171"/>
      <c r="P10" s="196"/>
      <c r="R10" s="197"/>
      <c r="T10" s="197"/>
      <c r="V10" s="180" t="str">
        <f t="shared" si="71"/>
        <v/>
      </c>
      <c r="W10" s="181" t="str">
        <f t="shared" si="3"/>
        <v/>
      </c>
      <c r="X10" s="182" t="str">
        <f t="shared" si="4"/>
        <v/>
      </c>
      <c r="Y10" s="183"/>
      <c r="Z10" s="184" t="str">
        <f t="shared" si="91"/>
        <v/>
      </c>
      <c r="AA10" s="183"/>
      <c r="AB10" s="171"/>
      <c r="AC10" s="196"/>
      <c r="AE10" s="197"/>
      <c r="AG10" s="197"/>
      <c r="AI10" s="180" t="str">
        <f t="shared" si="72"/>
        <v/>
      </c>
      <c r="AJ10" s="181" t="str">
        <f t="shared" si="6"/>
        <v/>
      </c>
      <c r="AK10" s="182" t="str">
        <f t="shared" si="7"/>
        <v/>
      </c>
      <c r="AL10" s="183"/>
      <c r="AM10" s="184" t="str">
        <f t="shared" si="92"/>
        <v/>
      </c>
      <c r="AN10" s="183"/>
      <c r="AO10" s="171"/>
      <c r="AP10" s="196"/>
      <c r="AR10" s="197"/>
      <c r="AT10" s="197"/>
      <c r="AV10" s="180" t="str">
        <f t="shared" si="73"/>
        <v/>
      </c>
      <c r="AW10" s="181" t="str">
        <f t="shared" si="9"/>
        <v/>
      </c>
      <c r="AX10" s="182" t="str">
        <f t="shared" si="10"/>
        <v/>
      </c>
      <c r="AY10" s="183"/>
      <c r="AZ10" s="184" t="str">
        <f t="shared" si="93"/>
        <v/>
      </c>
      <c r="BA10" s="183"/>
      <c r="BB10" s="171"/>
      <c r="BC10" s="196"/>
      <c r="BE10" s="197"/>
      <c r="BG10" s="197"/>
      <c r="BI10" s="180" t="str">
        <f t="shared" si="74"/>
        <v/>
      </c>
      <c r="BJ10" s="181" t="str">
        <f t="shared" si="12"/>
        <v/>
      </c>
      <c r="BK10" s="182" t="str">
        <f t="shared" si="13"/>
        <v/>
      </c>
      <c r="BL10" s="183"/>
      <c r="BM10" s="184" t="str">
        <f t="shared" si="94"/>
        <v/>
      </c>
      <c r="BN10" s="183"/>
      <c r="BO10" s="171"/>
      <c r="BP10" s="196"/>
      <c r="BR10" s="197"/>
      <c r="BT10" s="197"/>
      <c r="BV10" s="180" t="str">
        <f t="shared" si="75"/>
        <v/>
      </c>
      <c r="BW10" s="181" t="str">
        <f t="shared" si="15"/>
        <v/>
      </c>
      <c r="BX10" s="182" t="str">
        <f t="shared" si="16"/>
        <v/>
      </c>
      <c r="BY10" s="183"/>
      <c r="BZ10" s="184" t="str">
        <f t="shared" si="95"/>
        <v/>
      </c>
      <c r="CA10" s="183"/>
      <c r="CB10" s="171"/>
      <c r="CC10" s="196"/>
      <c r="CE10" s="197"/>
      <c r="CG10" s="197"/>
      <c r="CI10" s="180" t="str">
        <f t="shared" si="76"/>
        <v/>
      </c>
      <c r="CJ10" s="181" t="str">
        <f t="shared" si="18"/>
        <v/>
      </c>
      <c r="CK10" s="182" t="str">
        <f t="shared" si="19"/>
        <v/>
      </c>
      <c r="CL10" s="183"/>
      <c r="CM10" s="184" t="str">
        <f t="shared" si="96"/>
        <v/>
      </c>
      <c r="CN10" s="183"/>
      <c r="CO10" s="171"/>
      <c r="CP10" s="196"/>
      <c r="CR10" s="197"/>
      <c r="CT10" s="197"/>
      <c r="CV10" s="180" t="str">
        <f t="shared" si="77"/>
        <v/>
      </c>
      <c r="CW10" s="181" t="str">
        <f t="shared" si="21"/>
        <v/>
      </c>
      <c r="CX10" s="182" t="str">
        <f t="shared" si="22"/>
        <v/>
      </c>
      <c r="CY10" s="183"/>
      <c r="CZ10" s="184" t="str">
        <f t="shared" si="97"/>
        <v/>
      </c>
      <c r="DA10" s="183"/>
      <c r="DB10" s="171"/>
      <c r="DC10" s="196"/>
      <c r="DE10" s="197"/>
      <c r="DG10" s="197"/>
      <c r="DI10" s="180" t="str">
        <f t="shared" si="78"/>
        <v/>
      </c>
      <c r="DJ10" s="181" t="str">
        <f t="shared" si="24"/>
        <v/>
      </c>
      <c r="DK10" s="182" t="str">
        <f t="shared" si="25"/>
        <v/>
      </c>
      <c r="DL10" s="183"/>
      <c r="DM10" s="184" t="str">
        <f t="shared" si="98"/>
        <v/>
      </c>
      <c r="DN10" s="183"/>
      <c r="DO10" s="171"/>
      <c r="DP10" s="196"/>
      <c r="DR10" s="197"/>
      <c r="DT10" s="197"/>
      <c r="DV10" s="180" t="str">
        <f t="shared" si="79"/>
        <v/>
      </c>
      <c r="DW10" s="181" t="str">
        <f t="shared" si="27"/>
        <v/>
      </c>
      <c r="DX10" s="182" t="str">
        <f t="shared" si="28"/>
        <v/>
      </c>
      <c r="DY10" s="183"/>
      <c r="DZ10" s="184" t="str">
        <f t="shared" si="99"/>
        <v/>
      </c>
      <c r="EA10" s="183"/>
      <c r="EB10" s="171"/>
      <c r="EC10" s="196"/>
      <c r="EE10" s="197"/>
      <c r="EG10" s="197"/>
      <c r="EI10" s="180" t="str">
        <f t="shared" si="80"/>
        <v/>
      </c>
      <c r="EJ10" s="181" t="str">
        <f t="shared" si="30"/>
        <v/>
      </c>
      <c r="EK10" s="182" t="str">
        <f t="shared" si="31"/>
        <v/>
      </c>
      <c r="EL10" s="183"/>
      <c r="EM10" s="184" t="str">
        <f t="shared" si="100"/>
        <v/>
      </c>
      <c r="EN10" s="183"/>
      <c r="EO10" s="171"/>
      <c r="EP10" s="196"/>
      <c r="ER10" s="197"/>
      <c r="ET10" s="197"/>
      <c r="EV10" s="180" t="str">
        <f t="shared" si="81"/>
        <v/>
      </c>
      <c r="EW10" s="181" t="str">
        <f t="shared" si="33"/>
        <v/>
      </c>
      <c r="EX10" s="182" t="str">
        <f t="shared" si="34"/>
        <v/>
      </c>
      <c r="EY10" s="183"/>
      <c r="EZ10" s="184" t="str">
        <f t="shared" si="101"/>
        <v/>
      </c>
      <c r="FA10" s="183"/>
      <c r="FB10" s="171"/>
      <c r="FC10" s="196"/>
      <c r="FE10" s="197"/>
      <c r="FG10" s="197"/>
      <c r="FI10" s="180" t="str">
        <f t="shared" si="82"/>
        <v/>
      </c>
      <c r="FJ10" s="181" t="str">
        <f t="shared" si="36"/>
        <v/>
      </c>
      <c r="FK10" s="182" t="str">
        <f t="shared" si="37"/>
        <v/>
      </c>
      <c r="FL10" s="183"/>
      <c r="FM10" s="184" t="str">
        <f t="shared" si="102"/>
        <v/>
      </c>
      <c r="FN10" s="183"/>
      <c r="FO10" s="171"/>
      <c r="FP10" s="196"/>
      <c r="FR10" s="197"/>
      <c r="FT10" s="197"/>
      <c r="FV10" s="180" t="str">
        <f t="shared" si="83"/>
        <v/>
      </c>
      <c r="FW10" s="181" t="str">
        <f t="shared" si="39"/>
        <v/>
      </c>
      <c r="FX10" s="182" t="str">
        <f t="shared" si="40"/>
        <v/>
      </c>
      <c r="FY10" s="183"/>
      <c r="FZ10" s="184" t="str">
        <f t="shared" si="103"/>
        <v/>
      </c>
      <c r="GA10" s="183"/>
      <c r="GB10" s="171"/>
      <c r="GC10" s="196"/>
      <c r="GE10" s="197"/>
      <c r="GG10" s="197"/>
      <c r="GI10" s="180" t="str">
        <f t="shared" si="84"/>
        <v/>
      </c>
      <c r="GJ10" s="181" t="str">
        <f t="shared" si="42"/>
        <v/>
      </c>
      <c r="GK10" s="182" t="str">
        <f t="shared" si="43"/>
        <v/>
      </c>
      <c r="GL10" s="183"/>
      <c r="GM10" s="184" t="str">
        <f t="shared" si="104"/>
        <v/>
      </c>
      <c r="GN10" s="183"/>
      <c r="GO10" s="171"/>
      <c r="GP10" s="196"/>
      <c r="GR10" s="197"/>
      <c r="GT10" s="197"/>
      <c r="GV10" s="180" t="str">
        <f t="shared" si="85"/>
        <v/>
      </c>
      <c r="GW10" s="181" t="str">
        <f t="shared" si="45"/>
        <v/>
      </c>
      <c r="GX10" s="182" t="str">
        <f t="shared" si="46"/>
        <v/>
      </c>
      <c r="GY10" s="183"/>
      <c r="GZ10" s="184" t="str">
        <f t="shared" si="105"/>
        <v/>
      </c>
      <c r="HA10" s="183"/>
      <c r="HB10" s="171"/>
      <c r="HC10" s="196"/>
      <c r="HE10" s="197"/>
      <c r="HG10" s="197"/>
      <c r="HI10" s="180" t="str">
        <f t="shared" si="86"/>
        <v/>
      </c>
      <c r="HJ10" s="181" t="str">
        <f t="shared" si="48"/>
        <v/>
      </c>
      <c r="HK10" s="182" t="str">
        <f t="shared" si="49"/>
        <v/>
      </c>
      <c r="HL10" s="183"/>
      <c r="HM10" s="184" t="str">
        <f t="shared" si="106"/>
        <v/>
      </c>
      <c r="HN10" s="183"/>
      <c r="HO10" s="171"/>
      <c r="HP10" s="196"/>
      <c r="HR10" s="197"/>
      <c r="HT10" s="197"/>
      <c r="HV10" s="180" t="str">
        <f t="shared" si="87"/>
        <v/>
      </c>
      <c r="HW10" s="181" t="str">
        <f t="shared" si="51"/>
        <v/>
      </c>
      <c r="HX10" s="182" t="str">
        <f t="shared" si="52"/>
        <v/>
      </c>
      <c r="HY10" s="183"/>
      <c r="HZ10" s="184" t="str">
        <f t="shared" si="107"/>
        <v/>
      </c>
      <c r="IA10" s="183"/>
      <c r="IB10" s="171"/>
      <c r="IC10" s="196"/>
      <c r="IE10" s="197"/>
      <c r="IG10" s="197"/>
      <c r="II10" s="180" t="str">
        <f t="shared" si="88"/>
        <v/>
      </c>
      <c r="IJ10" s="181" t="str">
        <f t="shared" si="54"/>
        <v/>
      </c>
      <c r="IK10" s="182" t="str">
        <f t="shared" si="55"/>
        <v/>
      </c>
      <c r="IL10" s="183"/>
      <c r="IM10" s="184" t="str">
        <f t="shared" si="108"/>
        <v/>
      </c>
      <c r="IN10" s="183"/>
      <c r="IO10" s="171"/>
      <c r="IP10" s="196"/>
      <c r="IR10" s="197"/>
      <c r="IT10" s="197"/>
      <c r="IV10" s="180" t="str">
        <f t="shared" si="89"/>
        <v/>
      </c>
      <c r="IW10" s="181" t="str">
        <f t="shared" si="57"/>
        <v/>
      </c>
      <c r="IX10" s="182" t="str">
        <f t="shared" si="58"/>
        <v/>
      </c>
      <c r="IY10" s="183"/>
      <c r="IZ10" s="184" t="str">
        <f t="shared" si="109"/>
        <v/>
      </c>
      <c r="JA10" s="183"/>
      <c r="JB10" s="171"/>
      <c r="JC10" s="187"/>
      <c r="JD10" s="198">
        <f t="shared" si="60"/>
        <v>0</v>
      </c>
      <c r="JE10" s="198">
        <f t="shared" si="61"/>
        <v>0</v>
      </c>
      <c r="JF10" s="198">
        <f t="shared" si="62"/>
        <v>0</v>
      </c>
      <c r="JG10" s="199">
        <f t="shared" si="63"/>
        <v>0</v>
      </c>
      <c r="JH10" s="199">
        <f t="shared" si="64"/>
        <v>0</v>
      </c>
      <c r="JI10" s="203"/>
      <c r="JJ10" s="200" t="s">
        <v>79</v>
      </c>
      <c r="JK10" s="201">
        <f>AVERAGEIFS($JE$5:$JE$216,$JT$5:$JT$216,11)</f>
        <v>0</v>
      </c>
      <c r="JL10" s="201">
        <f>AVERAGEIFS($JE$5:$JE$216,$JT$5:$JT$216,12)</f>
        <v>0</v>
      </c>
      <c r="JM10" s="201">
        <f>AVERAGEIFS($JE$5:$JE$216,$JT$5:$JT$216,1)</f>
        <v>0</v>
      </c>
      <c r="JN10" s="201">
        <f>AVERAGEIFS($JE$5:$JE$216,$JT$5:$JT$216,2)</f>
        <v>0</v>
      </c>
      <c r="JO10" s="201">
        <f>AVERAGEIFS($JE$5:$JE$216,$JT$5:$JT$216,3)</f>
        <v>0</v>
      </c>
      <c r="JP10" s="201">
        <f>AVERAGEIFS($JE$5:$JE$216,$JT$5:$JT$216,4)</f>
        <v>0</v>
      </c>
      <c r="JQ10" s="201">
        <f>AVERAGEIFS($JE$5:$JE$216,$JT$5:$JT$216,5)</f>
        <v>0</v>
      </c>
      <c r="JR10" s="202">
        <f>AVERAGE($JE$5:$JE$200)</f>
        <v>0</v>
      </c>
      <c r="JS10" s="205"/>
      <c r="JT10" s="194">
        <f t="shared" si="65"/>
        <v>11</v>
      </c>
    </row>
    <row r="11" spans="1:281" s="195" customFormat="1" ht="13.5" thickBot="1" x14ac:dyDescent="0.25">
      <c r="A11" s="247">
        <f t="shared" si="66"/>
        <v>41585</v>
      </c>
      <c r="B11" s="249">
        <f t="shared" si="67"/>
        <v>41586</v>
      </c>
      <c r="C11" s="196"/>
      <c r="E11" s="197"/>
      <c r="G11" s="197"/>
      <c r="I11" s="180" t="str">
        <f t="shared" si="68"/>
        <v/>
      </c>
      <c r="J11" s="181" t="str">
        <f t="shared" si="69"/>
        <v/>
      </c>
      <c r="K11" s="182" t="str">
        <f t="shared" si="70"/>
        <v/>
      </c>
      <c r="L11" s="183"/>
      <c r="M11" s="184" t="str">
        <f t="shared" si="90"/>
        <v/>
      </c>
      <c r="N11" s="183"/>
      <c r="O11" s="171"/>
      <c r="P11" s="196"/>
      <c r="R11" s="197"/>
      <c r="T11" s="197"/>
      <c r="V11" s="180" t="str">
        <f t="shared" si="71"/>
        <v/>
      </c>
      <c r="W11" s="181" t="str">
        <f t="shared" si="3"/>
        <v/>
      </c>
      <c r="X11" s="182" t="str">
        <f t="shared" si="4"/>
        <v/>
      </c>
      <c r="Y11" s="183"/>
      <c r="Z11" s="184" t="str">
        <f t="shared" si="91"/>
        <v/>
      </c>
      <c r="AA11" s="183"/>
      <c r="AB11" s="171"/>
      <c r="AC11" s="196"/>
      <c r="AE11" s="197"/>
      <c r="AG11" s="197"/>
      <c r="AI11" s="180" t="str">
        <f t="shared" si="72"/>
        <v/>
      </c>
      <c r="AJ11" s="181" t="str">
        <f t="shared" si="6"/>
        <v/>
      </c>
      <c r="AK11" s="182" t="str">
        <f t="shared" si="7"/>
        <v/>
      </c>
      <c r="AL11" s="183"/>
      <c r="AM11" s="184" t="str">
        <f t="shared" si="92"/>
        <v/>
      </c>
      <c r="AN11" s="183"/>
      <c r="AO11" s="171"/>
      <c r="AP11" s="196"/>
      <c r="AR11" s="197"/>
      <c r="AT11" s="197"/>
      <c r="AV11" s="180" t="str">
        <f t="shared" si="73"/>
        <v/>
      </c>
      <c r="AW11" s="181" t="str">
        <f t="shared" si="9"/>
        <v/>
      </c>
      <c r="AX11" s="182" t="str">
        <f t="shared" si="10"/>
        <v/>
      </c>
      <c r="AY11" s="183"/>
      <c r="AZ11" s="184" t="str">
        <f t="shared" si="93"/>
        <v/>
      </c>
      <c r="BA11" s="183"/>
      <c r="BB11" s="171"/>
      <c r="BC11" s="196"/>
      <c r="BE11" s="197"/>
      <c r="BG11" s="197"/>
      <c r="BI11" s="180" t="str">
        <f t="shared" si="74"/>
        <v/>
      </c>
      <c r="BJ11" s="181" t="str">
        <f t="shared" si="12"/>
        <v/>
      </c>
      <c r="BK11" s="182" t="str">
        <f t="shared" si="13"/>
        <v/>
      </c>
      <c r="BL11" s="183"/>
      <c r="BM11" s="184" t="str">
        <f t="shared" si="94"/>
        <v/>
      </c>
      <c r="BN11" s="183"/>
      <c r="BO11" s="171"/>
      <c r="BP11" s="196"/>
      <c r="BR11" s="197"/>
      <c r="BT11" s="197"/>
      <c r="BV11" s="180" t="str">
        <f t="shared" si="75"/>
        <v/>
      </c>
      <c r="BW11" s="181" t="str">
        <f t="shared" si="15"/>
        <v/>
      </c>
      <c r="BX11" s="182" t="str">
        <f t="shared" si="16"/>
        <v/>
      </c>
      <c r="BY11" s="183"/>
      <c r="BZ11" s="184" t="str">
        <f t="shared" si="95"/>
        <v/>
      </c>
      <c r="CA11" s="183"/>
      <c r="CB11" s="171"/>
      <c r="CC11" s="196"/>
      <c r="CE11" s="197"/>
      <c r="CG11" s="197"/>
      <c r="CI11" s="180" t="str">
        <f t="shared" si="76"/>
        <v/>
      </c>
      <c r="CJ11" s="181" t="str">
        <f t="shared" si="18"/>
        <v/>
      </c>
      <c r="CK11" s="182" t="str">
        <f t="shared" si="19"/>
        <v/>
      </c>
      <c r="CL11" s="183"/>
      <c r="CM11" s="184" t="str">
        <f t="shared" si="96"/>
        <v/>
      </c>
      <c r="CN11" s="183"/>
      <c r="CO11" s="171"/>
      <c r="CP11" s="196"/>
      <c r="CR11" s="197"/>
      <c r="CT11" s="197"/>
      <c r="CV11" s="180" t="str">
        <f t="shared" si="77"/>
        <v/>
      </c>
      <c r="CW11" s="181" t="str">
        <f t="shared" si="21"/>
        <v/>
      </c>
      <c r="CX11" s="182" t="str">
        <f t="shared" si="22"/>
        <v/>
      </c>
      <c r="CY11" s="183"/>
      <c r="CZ11" s="184" t="str">
        <f t="shared" si="97"/>
        <v/>
      </c>
      <c r="DA11" s="183"/>
      <c r="DB11" s="171"/>
      <c r="DC11" s="196"/>
      <c r="DE11" s="197"/>
      <c r="DG11" s="197"/>
      <c r="DI11" s="180" t="str">
        <f t="shared" si="78"/>
        <v/>
      </c>
      <c r="DJ11" s="181" t="str">
        <f t="shared" si="24"/>
        <v/>
      </c>
      <c r="DK11" s="182" t="str">
        <f t="shared" si="25"/>
        <v/>
      </c>
      <c r="DL11" s="183"/>
      <c r="DM11" s="184" t="str">
        <f t="shared" si="98"/>
        <v/>
      </c>
      <c r="DN11" s="183"/>
      <c r="DO11" s="171"/>
      <c r="DP11" s="196"/>
      <c r="DR11" s="197"/>
      <c r="DT11" s="197"/>
      <c r="DV11" s="180" t="str">
        <f t="shared" si="79"/>
        <v/>
      </c>
      <c r="DW11" s="181" t="str">
        <f t="shared" si="27"/>
        <v/>
      </c>
      <c r="DX11" s="182" t="str">
        <f t="shared" si="28"/>
        <v/>
      </c>
      <c r="DY11" s="183"/>
      <c r="DZ11" s="184" t="str">
        <f t="shared" si="99"/>
        <v/>
      </c>
      <c r="EA11" s="183"/>
      <c r="EB11" s="171"/>
      <c r="EC11" s="196"/>
      <c r="EE11" s="197"/>
      <c r="EG11" s="197"/>
      <c r="EI11" s="180" t="str">
        <f t="shared" si="80"/>
        <v/>
      </c>
      <c r="EJ11" s="181" t="str">
        <f t="shared" si="30"/>
        <v/>
      </c>
      <c r="EK11" s="182" t="str">
        <f t="shared" si="31"/>
        <v/>
      </c>
      <c r="EL11" s="183"/>
      <c r="EM11" s="184" t="str">
        <f t="shared" si="100"/>
        <v/>
      </c>
      <c r="EN11" s="183"/>
      <c r="EO11" s="171"/>
      <c r="EP11" s="196"/>
      <c r="ER11" s="197"/>
      <c r="ET11" s="197"/>
      <c r="EV11" s="180" t="str">
        <f t="shared" si="81"/>
        <v/>
      </c>
      <c r="EW11" s="181" t="str">
        <f t="shared" si="33"/>
        <v/>
      </c>
      <c r="EX11" s="182" t="str">
        <f t="shared" si="34"/>
        <v/>
      </c>
      <c r="EY11" s="183"/>
      <c r="EZ11" s="184" t="str">
        <f t="shared" si="101"/>
        <v/>
      </c>
      <c r="FA11" s="183"/>
      <c r="FB11" s="171"/>
      <c r="FC11" s="196"/>
      <c r="FE11" s="197"/>
      <c r="FG11" s="197"/>
      <c r="FI11" s="180" t="str">
        <f t="shared" si="82"/>
        <v/>
      </c>
      <c r="FJ11" s="181" t="str">
        <f t="shared" si="36"/>
        <v/>
      </c>
      <c r="FK11" s="182" t="str">
        <f t="shared" si="37"/>
        <v/>
      </c>
      <c r="FL11" s="183"/>
      <c r="FM11" s="184" t="str">
        <f t="shared" si="102"/>
        <v/>
      </c>
      <c r="FN11" s="183"/>
      <c r="FO11" s="171"/>
      <c r="FP11" s="196"/>
      <c r="FR11" s="197"/>
      <c r="FT11" s="197"/>
      <c r="FV11" s="180" t="str">
        <f t="shared" si="83"/>
        <v/>
      </c>
      <c r="FW11" s="181" t="str">
        <f t="shared" si="39"/>
        <v/>
      </c>
      <c r="FX11" s="182" t="str">
        <f t="shared" si="40"/>
        <v/>
      </c>
      <c r="FY11" s="183"/>
      <c r="FZ11" s="184" t="str">
        <f t="shared" si="103"/>
        <v/>
      </c>
      <c r="GA11" s="183"/>
      <c r="GB11" s="171"/>
      <c r="GC11" s="196"/>
      <c r="GE11" s="197"/>
      <c r="GG11" s="197"/>
      <c r="GI11" s="180" t="str">
        <f t="shared" si="84"/>
        <v/>
      </c>
      <c r="GJ11" s="181" t="str">
        <f t="shared" si="42"/>
        <v/>
      </c>
      <c r="GK11" s="182" t="str">
        <f t="shared" si="43"/>
        <v/>
      </c>
      <c r="GL11" s="183"/>
      <c r="GM11" s="184" t="str">
        <f t="shared" si="104"/>
        <v/>
      </c>
      <c r="GN11" s="183"/>
      <c r="GO11" s="171"/>
      <c r="GP11" s="196"/>
      <c r="GR11" s="197"/>
      <c r="GT11" s="197"/>
      <c r="GV11" s="180" t="str">
        <f t="shared" si="85"/>
        <v/>
      </c>
      <c r="GW11" s="181" t="str">
        <f t="shared" si="45"/>
        <v/>
      </c>
      <c r="GX11" s="182" t="str">
        <f t="shared" si="46"/>
        <v/>
      </c>
      <c r="GY11" s="183"/>
      <c r="GZ11" s="184" t="str">
        <f t="shared" si="105"/>
        <v/>
      </c>
      <c r="HA11" s="183"/>
      <c r="HB11" s="171"/>
      <c r="HC11" s="196"/>
      <c r="HE11" s="197"/>
      <c r="HG11" s="197"/>
      <c r="HI11" s="180" t="str">
        <f t="shared" si="86"/>
        <v/>
      </c>
      <c r="HJ11" s="181" t="str">
        <f t="shared" si="48"/>
        <v/>
      </c>
      <c r="HK11" s="182" t="str">
        <f t="shared" si="49"/>
        <v/>
      </c>
      <c r="HL11" s="183"/>
      <c r="HM11" s="184" t="str">
        <f t="shared" si="106"/>
        <v/>
      </c>
      <c r="HN11" s="183"/>
      <c r="HO11" s="171"/>
      <c r="HP11" s="196"/>
      <c r="HR11" s="197"/>
      <c r="HT11" s="197"/>
      <c r="HV11" s="180" t="str">
        <f t="shared" si="87"/>
        <v/>
      </c>
      <c r="HW11" s="181" t="str">
        <f t="shared" si="51"/>
        <v/>
      </c>
      <c r="HX11" s="182" t="str">
        <f t="shared" si="52"/>
        <v/>
      </c>
      <c r="HY11" s="183"/>
      <c r="HZ11" s="184" t="str">
        <f t="shared" si="107"/>
        <v/>
      </c>
      <c r="IA11" s="183"/>
      <c r="IB11" s="171"/>
      <c r="IC11" s="196"/>
      <c r="IE11" s="197"/>
      <c r="IG11" s="197"/>
      <c r="II11" s="180" t="str">
        <f t="shared" si="88"/>
        <v/>
      </c>
      <c r="IJ11" s="181" t="str">
        <f t="shared" si="54"/>
        <v/>
      </c>
      <c r="IK11" s="182" t="str">
        <f t="shared" si="55"/>
        <v/>
      </c>
      <c r="IL11" s="183"/>
      <c r="IM11" s="184" t="str">
        <f t="shared" si="108"/>
        <v/>
      </c>
      <c r="IN11" s="183"/>
      <c r="IO11" s="171"/>
      <c r="IP11" s="196"/>
      <c r="IR11" s="197"/>
      <c r="IT11" s="197"/>
      <c r="IV11" s="180" t="str">
        <f t="shared" si="89"/>
        <v/>
      </c>
      <c r="IW11" s="181" t="str">
        <f t="shared" si="57"/>
        <v/>
      </c>
      <c r="IX11" s="182" t="str">
        <f t="shared" si="58"/>
        <v/>
      </c>
      <c r="IY11" s="183"/>
      <c r="IZ11" s="184" t="str">
        <f t="shared" si="109"/>
        <v/>
      </c>
      <c r="JA11" s="183"/>
      <c r="JB11" s="171"/>
      <c r="JC11" s="187"/>
      <c r="JD11" s="198">
        <f t="shared" si="60"/>
        <v>0</v>
      </c>
      <c r="JE11" s="198">
        <f t="shared" si="61"/>
        <v>0</v>
      </c>
      <c r="JF11" s="198">
        <f t="shared" si="62"/>
        <v>0</v>
      </c>
      <c r="JG11" s="199">
        <f t="shared" si="63"/>
        <v>0</v>
      </c>
      <c r="JH11" s="199">
        <f t="shared" si="64"/>
        <v>0</v>
      </c>
      <c r="JI11" s="203"/>
      <c r="JJ11" s="200" t="s">
        <v>130</v>
      </c>
      <c r="JK11" s="201">
        <f>SUMIFS($JG$5:$JG$216,$JT$5:$JT$216,11)</f>
        <v>0</v>
      </c>
      <c r="JL11" s="201">
        <f>SUMIFS($JG$5:$JG$216,$JT$5:$JT$216,12)</f>
        <v>0</v>
      </c>
      <c r="JM11" s="201">
        <f>SUMIFS($JG$5:$JG$216,$JT$5:$JT$216,1)</f>
        <v>0</v>
      </c>
      <c r="JN11" s="201">
        <f>SUMIFS($JG$5:$JG$216,$JT$5:$JT$216,2)</f>
        <v>0</v>
      </c>
      <c r="JO11" s="201">
        <f>SUMIFS($JG$5:$JG$216,$JT$5:$JT$216,3)</f>
        <v>0</v>
      </c>
      <c r="JP11" s="201">
        <f>SUMIFS($JG$5:$JG$216,$JT$5:$JT$216,4)</f>
        <v>0</v>
      </c>
      <c r="JQ11" s="201">
        <f>SUMIFS($JG$5:$JG$216,$JT$5:$JT$216,5)</f>
        <v>0</v>
      </c>
      <c r="JR11" s="202">
        <f>SUM(JK11:JQ11)</f>
        <v>0</v>
      </c>
      <c r="JS11" s="205"/>
      <c r="JT11" s="194">
        <f t="shared" si="65"/>
        <v>11</v>
      </c>
    </row>
    <row r="12" spans="1:281" s="195" customFormat="1" ht="13.5" thickBot="1" x14ac:dyDescent="0.25">
      <c r="A12" s="247">
        <f t="shared" si="66"/>
        <v>41586</v>
      </c>
      <c r="B12" s="249">
        <f t="shared" si="67"/>
        <v>41587</v>
      </c>
      <c r="C12" s="196"/>
      <c r="E12" s="197"/>
      <c r="G12" s="197"/>
      <c r="I12" s="180" t="str">
        <f t="shared" si="68"/>
        <v/>
      </c>
      <c r="J12" s="181" t="str">
        <f t="shared" si="69"/>
        <v/>
      </c>
      <c r="K12" s="182" t="str">
        <f t="shared" si="70"/>
        <v/>
      </c>
      <c r="L12" s="183"/>
      <c r="M12" s="184" t="str">
        <f t="shared" si="90"/>
        <v/>
      </c>
      <c r="N12" s="183"/>
      <c r="O12" s="171"/>
      <c r="P12" s="196"/>
      <c r="R12" s="197"/>
      <c r="T12" s="197"/>
      <c r="V12" s="180" t="str">
        <f t="shared" si="71"/>
        <v/>
      </c>
      <c r="W12" s="181" t="str">
        <f t="shared" si="3"/>
        <v/>
      </c>
      <c r="X12" s="182" t="str">
        <f t="shared" si="4"/>
        <v/>
      </c>
      <c r="Y12" s="183"/>
      <c r="Z12" s="184" t="str">
        <f t="shared" si="91"/>
        <v/>
      </c>
      <c r="AA12" s="183"/>
      <c r="AB12" s="171"/>
      <c r="AC12" s="196"/>
      <c r="AE12" s="197"/>
      <c r="AG12" s="197"/>
      <c r="AI12" s="180" t="str">
        <f t="shared" si="72"/>
        <v/>
      </c>
      <c r="AJ12" s="181" t="str">
        <f t="shared" si="6"/>
        <v/>
      </c>
      <c r="AK12" s="182" t="str">
        <f t="shared" si="7"/>
        <v/>
      </c>
      <c r="AL12" s="183"/>
      <c r="AM12" s="184" t="str">
        <f t="shared" si="92"/>
        <v/>
      </c>
      <c r="AN12" s="183"/>
      <c r="AO12" s="171"/>
      <c r="AP12" s="196"/>
      <c r="AR12" s="197"/>
      <c r="AT12" s="197"/>
      <c r="AV12" s="180" t="str">
        <f t="shared" si="73"/>
        <v/>
      </c>
      <c r="AW12" s="181" t="str">
        <f t="shared" si="9"/>
        <v/>
      </c>
      <c r="AX12" s="182" t="str">
        <f t="shared" si="10"/>
        <v/>
      </c>
      <c r="AY12" s="183"/>
      <c r="AZ12" s="184" t="str">
        <f t="shared" si="93"/>
        <v/>
      </c>
      <c r="BA12" s="183"/>
      <c r="BB12" s="171"/>
      <c r="BC12" s="196"/>
      <c r="BE12" s="197"/>
      <c r="BG12" s="197"/>
      <c r="BI12" s="180" t="str">
        <f t="shared" si="74"/>
        <v/>
      </c>
      <c r="BJ12" s="181" t="str">
        <f t="shared" si="12"/>
        <v/>
      </c>
      <c r="BK12" s="182" t="str">
        <f t="shared" si="13"/>
        <v/>
      </c>
      <c r="BL12" s="183"/>
      <c r="BM12" s="184" t="str">
        <f t="shared" si="94"/>
        <v/>
      </c>
      <c r="BN12" s="183"/>
      <c r="BO12" s="171"/>
      <c r="BP12" s="196"/>
      <c r="BR12" s="197"/>
      <c r="BT12" s="197"/>
      <c r="BV12" s="180" t="str">
        <f t="shared" si="75"/>
        <v/>
      </c>
      <c r="BW12" s="181" t="str">
        <f t="shared" si="15"/>
        <v/>
      </c>
      <c r="BX12" s="182" t="str">
        <f t="shared" si="16"/>
        <v/>
      </c>
      <c r="BY12" s="183"/>
      <c r="BZ12" s="184" t="str">
        <f t="shared" si="95"/>
        <v/>
      </c>
      <c r="CA12" s="183"/>
      <c r="CB12" s="171"/>
      <c r="CC12" s="196"/>
      <c r="CE12" s="197"/>
      <c r="CG12" s="197"/>
      <c r="CI12" s="180" t="str">
        <f t="shared" si="76"/>
        <v/>
      </c>
      <c r="CJ12" s="181" t="str">
        <f t="shared" si="18"/>
        <v/>
      </c>
      <c r="CK12" s="182" t="str">
        <f t="shared" si="19"/>
        <v/>
      </c>
      <c r="CL12" s="183"/>
      <c r="CM12" s="184" t="str">
        <f t="shared" si="96"/>
        <v/>
      </c>
      <c r="CN12" s="183"/>
      <c r="CO12" s="171"/>
      <c r="CP12" s="196"/>
      <c r="CR12" s="197"/>
      <c r="CT12" s="197"/>
      <c r="CV12" s="180" t="str">
        <f t="shared" si="77"/>
        <v/>
      </c>
      <c r="CW12" s="181" t="str">
        <f t="shared" si="21"/>
        <v/>
      </c>
      <c r="CX12" s="182" t="str">
        <f t="shared" si="22"/>
        <v/>
      </c>
      <c r="CY12" s="183"/>
      <c r="CZ12" s="184" t="str">
        <f t="shared" si="97"/>
        <v/>
      </c>
      <c r="DA12" s="183"/>
      <c r="DB12" s="171"/>
      <c r="DC12" s="196"/>
      <c r="DE12" s="197"/>
      <c r="DG12" s="197"/>
      <c r="DI12" s="180" t="str">
        <f t="shared" si="78"/>
        <v/>
      </c>
      <c r="DJ12" s="181" t="str">
        <f t="shared" si="24"/>
        <v/>
      </c>
      <c r="DK12" s="182" t="str">
        <f t="shared" si="25"/>
        <v/>
      </c>
      <c r="DL12" s="183"/>
      <c r="DM12" s="184" t="str">
        <f t="shared" si="98"/>
        <v/>
      </c>
      <c r="DN12" s="183"/>
      <c r="DO12" s="171"/>
      <c r="DP12" s="196"/>
      <c r="DR12" s="197"/>
      <c r="DT12" s="197"/>
      <c r="DV12" s="180" t="str">
        <f t="shared" si="79"/>
        <v/>
      </c>
      <c r="DW12" s="181" t="str">
        <f t="shared" si="27"/>
        <v/>
      </c>
      <c r="DX12" s="182" t="str">
        <f t="shared" si="28"/>
        <v/>
      </c>
      <c r="DY12" s="183"/>
      <c r="DZ12" s="184" t="str">
        <f t="shared" si="99"/>
        <v/>
      </c>
      <c r="EA12" s="183"/>
      <c r="EB12" s="171"/>
      <c r="EC12" s="196"/>
      <c r="EE12" s="197"/>
      <c r="EG12" s="197"/>
      <c r="EI12" s="180" t="str">
        <f t="shared" si="80"/>
        <v/>
      </c>
      <c r="EJ12" s="181" t="str">
        <f t="shared" si="30"/>
        <v/>
      </c>
      <c r="EK12" s="182" t="str">
        <f t="shared" si="31"/>
        <v/>
      </c>
      <c r="EL12" s="183"/>
      <c r="EM12" s="184" t="str">
        <f t="shared" si="100"/>
        <v/>
      </c>
      <c r="EN12" s="183"/>
      <c r="EO12" s="171"/>
      <c r="EP12" s="196"/>
      <c r="ER12" s="197"/>
      <c r="ET12" s="197"/>
      <c r="EV12" s="180" t="str">
        <f t="shared" si="81"/>
        <v/>
      </c>
      <c r="EW12" s="181" t="str">
        <f t="shared" si="33"/>
        <v/>
      </c>
      <c r="EX12" s="182" t="str">
        <f t="shared" si="34"/>
        <v/>
      </c>
      <c r="EY12" s="183"/>
      <c r="EZ12" s="184" t="str">
        <f t="shared" si="101"/>
        <v/>
      </c>
      <c r="FA12" s="183"/>
      <c r="FB12" s="171"/>
      <c r="FC12" s="196"/>
      <c r="FE12" s="197"/>
      <c r="FG12" s="197"/>
      <c r="FI12" s="180" t="str">
        <f t="shared" si="82"/>
        <v/>
      </c>
      <c r="FJ12" s="181" t="str">
        <f t="shared" si="36"/>
        <v/>
      </c>
      <c r="FK12" s="182" t="str">
        <f t="shared" si="37"/>
        <v/>
      </c>
      <c r="FL12" s="183"/>
      <c r="FM12" s="184" t="str">
        <f t="shared" si="102"/>
        <v/>
      </c>
      <c r="FN12" s="183"/>
      <c r="FO12" s="171"/>
      <c r="FP12" s="196"/>
      <c r="FR12" s="197"/>
      <c r="FT12" s="197"/>
      <c r="FV12" s="180" t="str">
        <f t="shared" si="83"/>
        <v/>
      </c>
      <c r="FW12" s="181" t="str">
        <f t="shared" si="39"/>
        <v/>
      </c>
      <c r="FX12" s="182" t="str">
        <f t="shared" si="40"/>
        <v/>
      </c>
      <c r="FY12" s="183"/>
      <c r="FZ12" s="184" t="str">
        <f t="shared" si="103"/>
        <v/>
      </c>
      <c r="GA12" s="183"/>
      <c r="GB12" s="171"/>
      <c r="GC12" s="196"/>
      <c r="GE12" s="197"/>
      <c r="GG12" s="197"/>
      <c r="GI12" s="180" t="str">
        <f t="shared" si="84"/>
        <v/>
      </c>
      <c r="GJ12" s="181" t="str">
        <f t="shared" si="42"/>
        <v/>
      </c>
      <c r="GK12" s="182" t="str">
        <f t="shared" si="43"/>
        <v/>
      </c>
      <c r="GL12" s="183"/>
      <c r="GM12" s="184" t="str">
        <f t="shared" si="104"/>
        <v/>
      </c>
      <c r="GN12" s="183"/>
      <c r="GO12" s="171"/>
      <c r="GP12" s="196"/>
      <c r="GR12" s="197"/>
      <c r="GT12" s="197"/>
      <c r="GV12" s="180" t="str">
        <f t="shared" si="85"/>
        <v/>
      </c>
      <c r="GW12" s="181" t="str">
        <f t="shared" si="45"/>
        <v/>
      </c>
      <c r="GX12" s="182" t="str">
        <f t="shared" si="46"/>
        <v/>
      </c>
      <c r="GY12" s="183"/>
      <c r="GZ12" s="184" t="str">
        <f t="shared" si="105"/>
        <v/>
      </c>
      <c r="HA12" s="183"/>
      <c r="HB12" s="171"/>
      <c r="HC12" s="196"/>
      <c r="HE12" s="197"/>
      <c r="HG12" s="197"/>
      <c r="HI12" s="180" t="str">
        <f t="shared" si="86"/>
        <v/>
      </c>
      <c r="HJ12" s="181" t="str">
        <f t="shared" si="48"/>
        <v/>
      </c>
      <c r="HK12" s="182" t="str">
        <f t="shared" si="49"/>
        <v/>
      </c>
      <c r="HL12" s="183"/>
      <c r="HM12" s="184" t="str">
        <f t="shared" si="106"/>
        <v/>
      </c>
      <c r="HN12" s="183"/>
      <c r="HO12" s="171"/>
      <c r="HP12" s="196"/>
      <c r="HR12" s="197"/>
      <c r="HT12" s="197"/>
      <c r="HV12" s="180" t="str">
        <f t="shared" si="87"/>
        <v/>
      </c>
      <c r="HW12" s="181" t="str">
        <f t="shared" si="51"/>
        <v/>
      </c>
      <c r="HX12" s="182" t="str">
        <f t="shared" si="52"/>
        <v/>
      </c>
      <c r="HY12" s="183"/>
      <c r="HZ12" s="184" t="str">
        <f t="shared" si="107"/>
        <v/>
      </c>
      <c r="IA12" s="183"/>
      <c r="IB12" s="171"/>
      <c r="IC12" s="196"/>
      <c r="IE12" s="197"/>
      <c r="IG12" s="197"/>
      <c r="II12" s="180" t="str">
        <f t="shared" si="88"/>
        <v/>
      </c>
      <c r="IJ12" s="181" t="str">
        <f t="shared" si="54"/>
        <v/>
      </c>
      <c r="IK12" s="182" t="str">
        <f t="shared" si="55"/>
        <v/>
      </c>
      <c r="IL12" s="183"/>
      <c r="IM12" s="184" t="str">
        <f t="shared" si="108"/>
        <v/>
      </c>
      <c r="IN12" s="183"/>
      <c r="IO12" s="171"/>
      <c r="IP12" s="196"/>
      <c r="IR12" s="197"/>
      <c r="IT12" s="197"/>
      <c r="IV12" s="180" t="str">
        <f t="shared" si="89"/>
        <v/>
      </c>
      <c r="IW12" s="181" t="str">
        <f t="shared" si="57"/>
        <v/>
      </c>
      <c r="IX12" s="182" t="str">
        <f t="shared" si="58"/>
        <v/>
      </c>
      <c r="IY12" s="183"/>
      <c r="IZ12" s="184" t="str">
        <f t="shared" si="109"/>
        <v/>
      </c>
      <c r="JA12" s="183"/>
      <c r="JB12" s="171"/>
      <c r="JC12" s="187"/>
      <c r="JD12" s="198">
        <f t="shared" si="60"/>
        <v>0</v>
      </c>
      <c r="JE12" s="198">
        <f t="shared" si="61"/>
        <v>0</v>
      </c>
      <c r="JF12" s="198">
        <f t="shared" si="62"/>
        <v>0</v>
      </c>
      <c r="JG12" s="199">
        <f t="shared" si="63"/>
        <v>0</v>
      </c>
      <c r="JH12" s="199">
        <f t="shared" si="64"/>
        <v>0</v>
      </c>
      <c r="JI12" s="203"/>
      <c r="JJ12" s="206" t="s">
        <v>131</v>
      </c>
      <c r="JK12" s="207">
        <f>IF(JK7=0,0,JK11/JK7)</f>
        <v>0</v>
      </c>
      <c r="JL12" s="207">
        <f>IF(JL7=0,0,JL11/JL7)</f>
        <v>0</v>
      </c>
      <c r="JM12" s="207">
        <f t="shared" ref="JM12:JP12" si="110">IF(JM7=0,0,JM11/JM7)</f>
        <v>0</v>
      </c>
      <c r="JN12" s="207">
        <f t="shared" si="110"/>
        <v>0</v>
      </c>
      <c r="JO12" s="207">
        <f t="shared" si="110"/>
        <v>0</v>
      </c>
      <c r="JP12" s="207">
        <f t="shared" si="110"/>
        <v>0</v>
      </c>
      <c r="JQ12" s="207">
        <f>IF(JQ7=0,0,JQ11/JQ7)</f>
        <v>0</v>
      </c>
      <c r="JR12" s="208">
        <f>IF(JR7=0,0,JR11/JR7)</f>
        <v>0</v>
      </c>
      <c r="JS12" s="205"/>
      <c r="JT12" s="194">
        <f t="shared" si="65"/>
        <v>11</v>
      </c>
    </row>
    <row r="13" spans="1:281" s="195" customFormat="1" x14ac:dyDescent="0.2">
      <c r="A13" s="247">
        <f t="shared" si="66"/>
        <v>41587</v>
      </c>
      <c r="B13" s="249">
        <f t="shared" si="67"/>
        <v>41588</v>
      </c>
      <c r="C13" s="196"/>
      <c r="E13" s="197"/>
      <c r="G13" s="197"/>
      <c r="I13" s="180" t="str">
        <f t="shared" si="68"/>
        <v/>
      </c>
      <c r="J13" s="181" t="str">
        <f t="shared" si="69"/>
        <v/>
      </c>
      <c r="K13" s="182" t="str">
        <f t="shared" si="70"/>
        <v/>
      </c>
      <c r="L13" s="183"/>
      <c r="M13" s="184" t="str">
        <f t="shared" si="90"/>
        <v/>
      </c>
      <c r="N13" s="183"/>
      <c r="O13" s="171"/>
      <c r="P13" s="196"/>
      <c r="R13" s="197"/>
      <c r="T13" s="197"/>
      <c r="V13" s="180" t="str">
        <f t="shared" si="71"/>
        <v/>
      </c>
      <c r="W13" s="181" t="str">
        <f t="shared" si="3"/>
        <v/>
      </c>
      <c r="X13" s="182" t="str">
        <f t="shared" si="4"/>
        <v/>
      </c>
      <c r="Y13" s="183"/>
      <c r="Z13" s="184" t="str">
        <f t="shared" si="91"/>
        <v/>
      </c>
      <c r="AA13" s="183"/>
      <c r="AB13" s="171"/>
      <c r="AC13" s="196"/>
      <c r="AE13" s="197"/>
      <c r="AG13" s="197"/>
      <c r="AI13" s="180" t="str">
        <f t="shared" si="72"/>
        <v/>
      </c>
      <c r="AJ13" s="181" t="str">
        <f t="shared" si="6"/>
        <v/>
      </c>
      <c r="AK13" s="182" t="str">
        <f t="shared" si="7"/>
        <v/>
      </c>
      <c r="AL13" s="183"/>
      <c r="AM13" s="184" t="str">
        <f t="shared" si="92"/>
        <v/>
      </c>
      <c r="AN13" s="183"/>
      <c r="AO13" s="171"/>
      <c r="AP13" s="196"/>
      <c r="AR13" s="197"/>
      <c r="AT13" s="197"/>
      <c r="AV13" s="180" t="str">
        <f t="shared" si="73"/>
        <v/>
      </c>
      <c r="AW13" s="181" t="str">
        <f t="shared" si="9"/>
        <v/>
      </c>
      <c r="AX13" s="182" t="str">
        <f t="shared" si="10"/>
        <v/>
      </c>
      <c r="AY13" s="183"/>
      <c r="AZ13" s="184" t="str">
        <f t="shared" si="93"/>
        <v/>
      </c>
      <c r="BA13" s="183"/>
      <c r="BB13" s="171"/>
      <c r="BC13" s="196"/>
      <c r="BE13" s="197"/>
      <c r="BG13" s="197"/>
      <c r="BI13" s="180" t="str">
        <f t="shared" si="74"/>
        <v/>
      </c>
      <c r="BJ13" s="181" t="str">
        <f t="shared" si="12"/>
        <v/>
      </c>
      <c r="BK13" s="182" t="str">
        <f t="shared" si="13"/>
        <v/>
      </c>
      <c r="BL13" s="183"/>
      <c r="BM13" s="184" t="str">
        <f t="shared" si="94"/>
        <v/>
      </c>
      <c r="BN13" s="183"/>
      <c r="BO13" s="171"/>
      <c r="BP13" s="196"/>
      <c r="BR13" s="197"/>
      <c r="BT13" s="197"/>
      <c r="BV13" s="180" t="str">
        <f t="shared" si="75"/>
        <v/>
      </c>
      <c r="BW13" s="181" t="str">
        <f t="shared" si="15"/>
        <v/>
      </c>
      <c r="BX13" s="182" t="str">
        <f t="shared" si="16"/>
        <v/>
      </c>
      <c r="BY13" s="183"/>
      <c r="BZ13" s="184" t="str">
        <f t="shared" si="95"/>
        <v/>
      </c>
      <c r="CA13" s="183"/>
      <c r="CB13" s="171"/>
      <c r="CC13" s="196"/>
      <c r="CE13" s="197"/>
      <c r="CG13" s="197"/>
      <c r="CI13" s="180" t="str">
        <f t="shared" si="76"/>
        <v/>
      </c>
      <c r="CJ13" s="181" t="str">
        <f t="shared" si="18"/>
        <v/>
      </c>
      <c r="CK13" s="182" t="str">
        <f t="shared" si="19"/>
        <v/>
      </c>
      <c r="CL13" s="183"/>
      <c r="CM13" s="184" t="str">
        <f t="shared" si="96"/>
        <v/>
      </c>
      <c r="CN13" s="183"/>
      <c r="CO13" s="171"/>
      <c r="CP13" s="196"/>
      <c r="CR13" s="197"/>
      <c r="CT13" s="197"/>
      <c r="CV13" s="180" t="str">
        <f t="shared" si="77"/>
        <v/>
      </c>
      <c r="CW13" s="181" t="str">
        <f t="shared" si="21"/>
        <v/>
      </c>
      <c r="CX13" s="182" t="str">
        <f t="shared" si="22"/>
        <v/>
      </c>
      <c r="CY13" s="183"/>
      <c r="CZ13" s="184" t="str">
        <f t="shared" si="97"/>
        <v/>
      </c>
      <c r="DA13" s="183"/>
      <c r="DB13" s="171"/>
      <c r="DC13" s="196"/>
      <c r="DE13" s="197"/>
      <c r="DG13" s="197"/>
      <c r="DI13" s="180" t="str">
        <f t="shared" si="78"/>
        <v/>
      </c>
      <c r="DJ13" s="181" t="str">
        <f t="shared" si="24"/>
        <v/>
      </c>
      <c r="DK13" s="182" t="str">
        <f t="shared" si="25"/>
        <v/>
      </c>
      <c r="DL13" s="183"/>
      <c r="DM13" s="184" t="str">
        <f t="shared" si="98"/>
        <v/>
      </c>
      <c r="DN13" s="183"/>
      <c r="DO13" s="171"/>
      <c r="DP13" s="196"/>
      <c r="DR13" s="197"/>
      <c r="DT13" s="197"/>
      <c r="DV13" s="180" t="str">
        <f t="shared" si="79"/>
        <v/>
      </c>
      <c r="DW13" s="181" t="str">
        <f t="shared" si="27"/>
        <v/>
      </c>
      <c r="DX13" s="182" t="str">
        <f t="shared" si="28"/>
        <v/>
      </c>
      <c r="DY13" s="183"/>
      <c r="DZ13" s="184" t="str">
        <f t="shared" si="99"/>
        <v/>
      </c>
      <c r="EA13" s="183"/>
      <c r="EB13" s="171"/>
      <c r="EC13" s="196"/>
      <c r="EE13" s="197"/>
      <c r="EG13" s="197"/>
      <c r="EI13" s="180" t="str">
        <f t="shared" si="80"/>
        <v/>
      </c>
      <c r="EJ13" s="181" t="str">
        <f t="shared" si="30"/>
        <v/>
      </c>
      <c r="EK13" s="182" t="str">
        <f t="shared" si="31"/>
        <v/>
      </c>
      <c r="EL13" s="183"/>
      <c r="EM13" s="184" t="str">
        <f t="shared" si="100"/>
        <v/>
      </c>
      <c r="EN13" s="183"/>
      <c r="EO13" s="171"/>
      <c r="EP13" s="196"/>
      <c r="ER13" s="197"/>
      <c r="ET13" s="197"/>
      <c r="EV13" s="180" t="str">
        <f t="shared" si="81"/>
        <v/>
      </c>
      <c r="EW13" s="181" t="str">
        <f t="shared" si="33"/>
        <v/>
      </c>
      <c r="EX13" s="182" t="str">
        <f t="shared" si="34"/>
        <v/>
      </c>
      <c r="EY13" s="183"/>
      <c r="EZ13" s="184" t="str">
        <f t="shared" si="101"/>
        <v/>
      </c>
      <c r="FA13" s="183"/>
      <c r="FB13" s="171"/>
      <c r="FC13" s="196"/>
      <c r="FE13" s="197"/>
      <c r="FG13" s="197"/>
      <c r="FI13" s="180" t="str">
        <f t="shared" si="82"/>
        <v/>
      </c>
      <c r="FJ13" s="181" t="str">
        <f t="shared" si="36"/>
        <v/>
      </c>
      <c r="FK13" s="182" t="str">
        <f t="shared" si="37"/>
        <v/>
      </c>
      <c r="FL13" s="183"/>
      <c r="FM13" s="184" t="str">
        <f t="shared" si="102"/>
        <v/>
      </c>
      <c r="FN13" s="183"/>
      <c r="FO13" s="171"/>
      <c r="FP13" s="196"/>
      <c r="FR13" s="197"/>
      <c r="FT13" s="197"/>
      <c r="FV13" s="180" t="str">
        <f t="shared" si="83"/>
        <v/>
      </c>
      <c r="FW13" s="181" t="str">
        <f t="shared" si="39"/>
        <v/>
      </c>
      <c r="FX13" s="182" t="str">
        <f t="shared" si="40"/>
        <v/>
      </c>
      <c r="FY13" s="183"/>
      <c r="FZ13" s="184" t="str">
        <f t="shared" si="103"/>
        <v/>
      </c>
      <c r="GA13" s="183"/>
      <c r="GB13" s="171"/>
      <c r="GC13" s="196"/>
      <c r="GE13" s="197"/>
      <c r="GG13" s="197"/>
      <c r="GI13" s="180" t="str">
        <f t="shared" si="84"/>
        <v/>
      </c>
      <c r="GJ13" s="181" t="str">
        <f t="shared" si="42"/>
        <v/>
      </c>
      <c r="GK13" s="182" t="str">
        <f t="shared" si="43"/>
        <v/>
      </c>
      <c r="GL13" s="183"/>
      <c r="GM13" s="184" t="str">
        <f t="shared" si="104"/>
        <v/>
      </c>
      <c r="GN13" s="183"/>
      <c r="GO13" s="171"/>
      <c r="GP13" s="196"/>
      <c r="GR13" s="197"/>
      <c r="GT13" s="197"/>
      <c r="GV13" s="180" t="str">
        <f t="shared" si="85"/>
        <v/>
      </c>
      <c r="GW13" s="181" t="str">
        <f t="shared" si="45"/>
        <v/>
      </c>
      <c r="GX13" s="182" t="str">
        <f t="shared" si="46"/>
        <v/>
      </c>
      <c r="GY13" s="183"/>
      <c r="GZ13" s="184" t="str">
        <f t="shared" si="105"/>
        <v/>
      </c>
      <c r="HA13" s="183"/>
      <c r="HB13" s="171"/>
      <c r="HC13" s="196"/>
      <c r="HE13" s="197"/>
      <c r="HG13" s="197"/>
      <c r="HI13" s="180" t="str">
        <f t="shared" si="86"/>
        <v/>
      </c>
      <c r="HJ13" s="181" t="str">
        <f t="shared" si="48"/>
        <v/>
      </c>
      <c r="HK13" s="182" t="str">
        <f t="shared" si="49"/>
        <v/>
      </c>
      <c r="HL13" s="183"/>
      <c r="HM13" s="184" t="str">
        <f t="shared" si="106"/>
        <v/>
      </c>
      <c r="HN13" s="183"/>
      <c r="HO13" s="171"/>
      <c r="HP13" s="196"/>
      <c r="HR13" s="197"/>
      <c r="HT13" s="197"/>
      <c r="HV13" s="180" t="str">
        <f t="shared" si="87"/>
        <v/>
      </c>
      <c r="HW13" s="181" t="str">
        <f t="shared" si="51"/>
        <v/>
      </c>
      <c r="HX13" s="182" t="str">
        <f t="shared" si="52"/>
        <v/>
      </c>
      <c r="HY13" s="183"/>
      <c r="HZ13" s="184" t="str">
        <f t="shared" si="107"/>
        <v/>
      </c>
      <c r="IA13" s="183"/>
      <c r="IB13" s="171"/>
      <c r="IC13" s="196"/>
      <c r="IE13" s="197"/>
      <c r="IG13" s="197"/>
      <c r="II13" s="180" t="str">
        <f t="shared" si="88"/>
        <v/>
      </c>
      <c r="IJ13" s="181" t="str">
        <f t="shared" si="54"/>
        <v/>
      </c>
      <c r="IK13" s="182" t="str">
        <f t="shared" si="55"/>
        <v/>
      </c>
      <c r="IL13" s="183"/>
      <c r="IM13" s="184" t="str">
        <f t="shared" si="108"/>
        <v/>
      </c>
      <c r="IN13" s="183"/>
      <c r="IO13" s="171"/>
      <c r="IP13" s="196"/>
      <c r="IR13" s="197"/>
      <c r="IT13" s="197"/>
      <c r="IV13" s="180" t="str">
        <f t="shared" si="89"/>
        <v/>
      </c>
      <c r="IW13" s="181" t="str">
        <f t="shared" si="57"/>
        <v/>
      </c>
      <c r="IX13" s="182" t="str">
        <f t="shared" si="58"/>
        <v/>
      </c>
      <c r="IY13" s="183"/>
      <c r="IZ13" s="184" t="str">
        <f t="shared" si="109"/>
        <v/>
      </c>
      <c r="JA13" s="183"/>
      <c r="JB13" s="171"/>
      <c r="JC13" s="187"/>
      <c r="JD13" s="198">
        <f t="shared" si="60"/>
        <v>0</v>
      </c>
      <c r="JE13" s="198">
        <f t="shared" si="61"/>
        <v>0</v>
      </c>
      <c r="JF13" s="198">
        <f t="shared" si="62"/>
        <v>0</v>
      </c>
      <c r="JG13" s="199">
        <f t="shared" si="63"/>
        <v>0</v>
      </c>
      <c r="JH13" s="199">
        <f t="shared" si="64"/>
        <v>0</v>
      </c>
      <c r="JI13" s="203"/>
      <c r="JJ13" s="209"/>
      <c r="JK13" s="210"/>
      <c r="JL13" s="210"/>
      <c r="JM13" s="210"/>
      <c r="JN13" s="210"/>
      <c r="JO13" s="210"/>
      <c r="JP13" s="210"/>
      <c r="JQ13" s="210"/>
      <c r="JR13" s="211"/>
      <c r="JS13" s="205"/>
      <c r="JT13" s="194">
        <f t="shared" si="65"/>
        <v>11</v>
      </c>
    </row>
    <row r="14" spans="1:281" s="195" customFormat="1" x14ac:dyDescent="0.2">
      <c r="A14" s="247">
        <f t="shared" si="66"/>
        <v>41588</v>
      </c>
      <c r="B14" s="249">
        <f t="shared" si="67"/>
        <v>41589</v>
      </c>
      <c r="C14" s="196"/>
      <c r="E14" s="197"/>
      <c r="G14" s="197"/>
      <c r="I14" s="180" t="str">
        <f t="shared" si="68"/>
        <v/>
      </c>
      <c r="J14" s="181" t="str">
        <f t="shared" si="69"/>
        <v/>
      </c>
      <c r="K14" s="182" t="str">
        <f t="shared" si="70"/>
        <v/>
      </c>
      <c r="L14" s="183"/>
      <c r="M14" s="184" t="str">
        <f t="shared" si="90"/>
        <v/>
      </c>
      <c r="N14" s="183"/>
      <c r="O14" s="171"/>
      <c r="P14" s="196"/>
      <c r="R14" s="197"/>
      <c r="T14" s="197"/>
      <c r="V14" s="180" t="str">
        <f t="shared" si="71"/>
        <v/>
      </c>
      <c r="W14" s="181" t="str">
        <f t="shared" si="3"/>
        <v/>
      </c>
      <c r="X14" s="182" t="str">
        <f t="shared" si="4"/>
        <v/>
      </c>
      <c r="Y14" s="183"/>
      <c r="Z14" s="184" t="str">
        <f t="shared" si="91"/>
        <v/>
      </c>
      <c r="AA14" s="183"/>
      <c r="AB14" s="171"/>
      <c r="AC14" s="196"/>
      <c r="AE14" s="197"/>
      <c r="AG14" s="197"/>
      <c r="AI14" s="180" t="str">
        <f t="shared" si="72"/>
        <v/>
      </c>
      <c r="AJ14" s="181" t="str">
        <f t="shared" si="6"/>
        <v/>
      </c>
      <c r="AK14" s="182" t="str">
        <f t="shared" si="7"/>
        <v/>
      </c>
      <c r="AL14" s="183"/>
      <c r="AM14" s="184" t="str">
        <f t="shared" si="92"/>
        <v/>
      </c>
      <c r="AN14" s="183"/>
      <c r="AO14" s="171"/>
      <c r="AP14" s="196"/>
      <c r="AR14" s="197"/>
      <c r="AT14" s="197"/>
      <c r="AV14" s="180" t="str">
        <f t="shared" si="73"/>
        <v/>
      </c>
      <c r="AW14" s="181" t="str">
        <f t="shared" si="9"/>
        <v/>
      </c>
      <c r="AX14" s="182" t="str">
        <f t="shared" si="10"/>
        <v/>
      </c>
      <c r="AY14" s="183"/>
      <c r="AZ14" s="184" t="str">
        <f t="shared" si="93"/>
        <v/>
      </c>
      <c r="BA14" s="183"/>
      <c r="BB14" s="171"/>
      <c r="BC14" s="196"/>
      <c r="BE14" s="197"/>
      <c r="BG14" s="197"/>
      <c r="BI14" s="180" t="str">
        <f t="shared" si="74"/>
        <v/>
      </c>
      <c r="BJ14" s="181" t="str">
        <f t="shared" si="12"/>
        <v/>
      </c>
      <c r="BK14" s="182" t="str">
        <f t="shared" si="13"/>
        <v/>
      </c>
      <c r="BL14" s="183"/>
      <c r="BM14" s="184" t="str">
        <f t="shared" si="94"/>
        <v/>
      </c>
      <c r="BN14" s="183"/>
      <c r="BO14" s="171"/>
      <c r="BP14" s="196"/>
      <c r="BR14" s="197"/>
      <c r="BT14" s="197"/>
      <c r="BV14" s="180" t="str">
        <f t="shared" si="75"/>
        <v/>
      </c>
      <c r="BW14" s="181" t="str">
        <f t="shared" si="15"/>
        <v/>
      </c>
      <c r="BX14" s="182" t="str">
        <f t="shared" si="16"/>
        <v/>
      </c>
      <c r="BY14" s="183"/>
      <c r="BZ14" s="184" t="str">
        <f t="shared" si="95"/>
        <v/>
      </c>
      <c r="CA14" s="183"/>
      <c r="CB14" s="171"/>
      <c r="CC14" s="196"/>
      <c r="CE14" s="197"/>
      <c r="CG14" s="197"/>
      <c r="CI14" s="180" t="str">
        <f t="shared" si="76"/>
        <v/>
      </c>
      <c r="CJ14" s="181" t="str">
        <f t="shared" si="18"/>
        <v/>
      </c>
      <c r="CK14" s="182" t="str">
        <f t="shared" si="19"/>
        <v/>
      </c>
      <c r="CL14" s="183"/>
      <c r="CM14" s="184" t="str">
        <f t="shared" si="96"/>
        <v/>
      </c>
      <c r="CN14" s="183"/>
      <c r="CO14" s="171"/>
      <c r="CP14" s="196"/>
      <c r="CR14" s="197"/>
      <c r="CT14" s="197"/>
      <c r="CV14" s="180" t="str">
        <f t="shared" si="77"/>
        <v/>
      </c>
      <c r="CW14" s="181" t="str">
        <f t="shared" si="21"/>
        <v/>
      </c>
      <c r="CX14" s="182" t="str">
        <f t="shared" si="22"/>
        <v/>
      </c>
      <c r="CY14" s="183"/>
      <c r="CZ14" s="184" t="str">
        <f t="shared" si="97"/>
        <v/>
      </c>
      <c r="DA14" s="183"/>
      <c r="DB14" s="171"/>
      <c r="DC14" s="196"/>
      <c r="DE14" s="197"/>
      <c r="DG14" s="197"/>
      <c r="DI14" s="180" t="str">
        <f t="shared" si="78"/>
        <v/>
      </c>
      <c r="DJ14" s="181" t="str">
        <f t="shared" si="24"/>
        <v/>
      </c>
      <c r="DK14" s="182" t="str">
        <f t="shared" si="25"/>
        <v/>
      </c>
      <c r="DL14" s="183"/>
      <c r="DM14" s="184" t="str">
        <f t="shared" si="98"/>
        <v/>
      </c>
      <c r="DN14" s="183"/>
      <c r="DO14" s="171"/>
      <c r="DP14" s="196"/>
      <c r="DR14" s="197"/>
      <c r="DT14" s="197"/>
      <c r="DV14" s="180" t="str">
        <f t="shared" si="79"/>
        <v/>
      </c>
      <c r="DW14" s="181" t="str">
        <f t="shared" si="27"/>
        <v/>
      </c>
      <c r="DX14" s="182" t="str">
        <f t="shared" si="28"/>
        <v/>
      </c>
      <c r="DY14" s="183"/>
      <c r="DZ14" s="184" t="str">
        <f t="shared" si="99"/>
        <v/>
      </c>
      <c r="EA14" s="183"/>
      <c r="EB14" s="171"/>
      <c r="EC14" s="196"/>
      <c r="EE14" s="197"/>
      <c r="EG14" s="197"/>
      <c r="EI14" s="180" t="str">
        <f t="shared" si="80"/>
        <v/>
      </c>
      <c r="EJ14" s="181" t="str">
        <f t="shared" si="30"/>
        <v/>
      </c>
      <c r="EK14" s="182" t="str">
        <f t="shared" si="31"/>
        <v/>
      </c>
      <c r="EL14" s="183"/>
      <c r="EM14" s="184" t="str">
        <f t="shared" si="100"/>
        <v/>
      </c>
      <c r="EN14" s="183"/>
      <c r="EO14" s="171"/>
      <c r="EP14" s="196"/>
      <c r="ER14" s="197"/>
      <c r="ET14" s="197"/>
      <c r="EV14" s="180" t="str">
        <f t="shared" si="81"/>
        <v/>
      </c>
      <c r="EW14" s="181" t="str">
        <f t="shared" si="33"/>
        <v/>
      </c>
      <c r="EX14" s="182" t="str">
        <f t="shared" si="34"/>
        <v/>
      </c>
      <c r="EY14" s="183"/>
      <c r="EZ14" s="184" t="str">
        <f t="shared" si="101"/>
        <v/>
      </c>
      <c r="FA14" s="183"/>
      <c r="FB14" s="171"/>
      <c r="FC14" s="196"/>
      <c r="FE14" s="197"/>
      <c r="FG14" s="197"/>
      <c r="FI14" s="180" t="str">
        <f t="shared" si="82"/>
        <v/>
      </c>
      <c r="FJ14" s="181" t="str">
        <f t="shared" si="36"/>
        <v/>
      </c>
      <c r="FK14" s="182" t="str">
        <f t="shared" si="37"/>
        <v/>
      </c>
      <c r="FL14" s="183"/>
      <c r="FM14" s="184" t="str">
        <f t="shared" si="102"/>
        <v/>
      </c>
      <c r="FN14" s="183"/>
      <c r="FO14" s="171"/>
      <c r="FP14" s="196"/>
      <c r="FR14" s="197"/>
      <c r="FT14" s="197"/>
      <c r="FV14" s="180" t="str">
        <f t="shared" si="83"/>
        <v/>
      </c>
      <c r="FW14" s="181" t="str">
        <f t="shared" si="39"/>
        <v/>
      </c>
      <c r="FX14" s="182" t="str">
        <f t="shared" si="40"/>
        <v/>
      </c>
      <c r="FY14" s="183"/>
      <c r="FZ14" s="184" t="str">
        <f t="shared" si="103"/>
        <v/>
      </c>
      <c r="GA14" s="183"/>
      <c r="GB14" s="171"/>
      <c r="GC14" s="196"/>
      <c r="GE14" s="197"/>
      <c r="GG14" s="197"/>
      <c r="GI14" s="180" t="str">
        <f t="shared" si="84"/>
        <v/>
      </c>
      <c r="GJ14" s="181" t="str">
        <f t="shared" si="42"/>
        <v/>
      </c>
      <c r="GK14" s="182" t="str">
        <f t="shared" si="43"/>
        <v/>
      </c>
      <c r="GL14" s="183"/>
      <c r="GM14" s="184" t="str">
        <f t="shared" si="104"/>
        <v/>
      </c>
      <c r="GN14" s="183"/>
      <c r="GO14" s="171"/>
      <c r="GP14" s="196"/>
      <c r="GR14" s="197"/>
      <c r="GT14" s="197"/>
      <c r="GV14" s="180" t="str">
        <f t="shared" si="85"/>
        <v/>
      </c>
      <c r="GW14" s="181" t="str">
        <f t="shared" si="45"/>
        <v/>
      </c>
      <c r="GX14" s="182" t="str">
        <f t="shared" si="46"/>
        <v/>
      </c>
      <c r="GY14" s="183"/>
      <c r="GZ14" s="184" t="str">
        <f t="shared" si="105"/>
        <v/>
      </c>
      <c r="HA14" s="183"/>
      <c r="HB14" s="171"/>
      <c r="HC14" s="196"/>
      <c r="HE14" s="197"/>
      <c r="HG14" s="197"/>
      <c r="HI14" s="180" t="str">
        <f t="shared" si="86"/>
        <v/>
      </c>
      <c r="HJ14" s="181" t="str">
        <f t="shared" si="48"/>
        <v/>
      </c>
      <c r="HK14" s="182" t="str">
        <f t="shared" si="49"/>
        <v/>
      </c>
      <c r="HL14" s="183"/>
      <c r="HM14" s="184" t="str">
        <f t="shared" si="106"/>
        <v/>
      </c>
      <c r="HN14" s="183"/>
      <c r="HO14" s="171"/>
      <c r="HP14" s="196"/>
      <c r="HR14" s="197"/>
      <c r="HT14" s="197"/>
      <c r="HV14" s="180" t="str">
        <f t="shared" si="87"/>
        <v/>
      </c>
      <c r="HW14" s="181" t="str">
        <f t="shared" si="51"/>
        <v/>
      </c>
      <c r="HX14" s="182" t="str">
        <f t="shared" si="52"/>
        <v/>
      </c>
      <c r="HY14" s="183"/>
      <c r="HZ14" s="184" t="str">
        <f t="shared" si="107"/>
        <v/>
      </c>
      <c r="IA14" s="183"/>
      <c r="IB14" s="171"/>
      <c r="IC14" s="196"/>
      <c r="IE14" s="197"/>
      <c r="IG14" s="197"/>
      <c r="II14" s="180" t="str">
        <f t="shared" si="88"/>
        <v/>
      </c>
      <c r="IJ14" s="181" t="str">
        <f t="shared" si="54"/>
        <v/>
      </c>
      <c r="IK14" s="182" t="str">
        <f t="shared" si="55"/>
        <v/>
      </c>
      <c r="IL14" s="183"/>
      <c r="IM14" s="184" t="str">
        <f t="shared" si="108"/>
        <v/>
      </c>
      <c r="IN14" s="183"/>
      <c r="IO14" s="171"/>
      <c r="IP14" s="196"/>
      <c r="IR14" s="197"/>
      <c r="IT14" s="197"/>
      <c r="IV14" s="180" t="str">
        <f t="shared" si="89"/>
        <v/>
      </c>
      <c r="IW14" s="181" t="str">
        <f t="shared" si="57"/>
        <v/>
      </c>
      <c r="IX14" s="182" t="str">
        <f t="shared" si="58"/>
        <v/>
      </c>
      <c r="IY14" s="183"/>
      <c r="IZ14" s="184" t="str">
        <f t="shared" si="109"/>
        <v/>
      </c>
      <c r="JA14" s="183"/>
      <c r="JB14" s="171"/>
      <c r="JC14" s="187"/>
      <c r="JD14" s="198">
        <f t="shared" si="60"/>
        <v>0</v>
      </c>
      <c r="JE14" s="198">
        <f t="shared" si="61"/>
        <v>0</v>
      </c>
      <c r="JF14" s="198">
        <f t="shared" si="62"/>
        <v>0</v>
      </c>
      <c r="JG14" s="199">
        <f t="shared" si="63"/>
        <v>0</v>
      </c>
      <c r="JH14" s="199">
        <f t="shared" si="64"/>
        <v>0</v>
      </c>
      <c r="JI14" s="203"/>
      <c r="JJ14" s="209"/>
      <c r="JK14" s="210"/>
      <c r="JL14" s="210"/>
      <c r="JM14" s="210"/>
      <c r="JN14" s="210"/>
      <c r="JO14" s="210"/>
      <c r="JP14" s="210"/>
      <c r="JQ14" s="210"/>
      <c r="JR14" s="211"/>
      <c r="JS14" s="205"/>
      <c r="JT14" s="194">
        <f t="shared" si="65"/>
        <v>11</v>
      </c>
    </row>
    <row r="15" spans="1:281" s="195" customFormat="1" x14ac:dyDescent="0.2">
      <c r="A15" s="247">
        <f t="shared" si="66"/>
        <v>41589</v>
      </c>
      <c r="B15" s="249">
        <f t="shared" si="67"/>
        <v>41590</v>
      </c>
      <c r="C15" s="196"/>
      <c r="E15" s="197"/>
      <c r="G15" s="197"/>
      <c r="I15" s="180" t="str">
        <f t="shared" si="68"/>
        <v/>
      </c>
      <c r="J15" s="181" t="str">
        <f t="shared" si="69"/>
        <v/>
      </c>
      <c r="K15" s="182" t="str">
        <f t="shared" si="70"/>
        <v/>
      </c>
      <c r="L15" s="183"/>
      <c r="M15" s="184" t="str">
        <f t="shared" si="90"/>
        <v/>
      </c>
      <c r="N15" s="183"/>
      <c r="O15" s="171"/>
      <c r="P15" s="196"/>
      <c r="R15" s="197"/>
      <c r="T15" s="197"/>
      <c r="V15" s="180" t="str">
        <f t="shared" si="71"/>
        <v/>
      </c>
      <c r="W15" s="181" t="str">
        <f t="shared" si="3"/>
        <v/>
      </c>
      <c r="X15" s="182" t="str">
        <f t="shared" si="4"/>
        <v/>
      </c>
      <c r="Y15" s="183"/>
      <c r="Z15" s="184" t="str">
        <f t="shared" si="91"/>
        <v/>
      </c>
      <c r="AA15" s="183"/>
      <c r="AB15" s="171"/>
      <c r="AC15" s="196"/>
      <c r="AE15" s="197"/>
      <c r="AG15" s="197"/>
      <c r="AI15" s="180" t="str">
        <f t="shared" si="72"/>
        <v/>
      </c>
      <c r="AJ15" s="181" t="str">
        <f t="shared" si="6"/>
        <v/>
      </c>
      <c r="AK15" s="182" t="str">
        <f t="shared" si="7"/>
        <v/>
      </c>
      <c r="AL15" s="183"/>
      <c r="AM15" s="184" t="str">
        <f t="shared" si="92"/>
        <v/>
      </c>
      <c r="AN15" s="183"/>
      <c r="AO15" s="171"/>
      <c r="AP15" s="196"/>
      <c r="AR15" s="197"/>
      <c r="AT15" s="197"/>
      <c r="AV15" s="180" t="str">
        <f t="shared" si="73"/>
        <v/>
      </c>
      <c r="AW15" s="181" t="str">
        <f t="shared" si="9"/>
        <v/>
      </c>
      <c r="AX15" s="182" t="str">
        <f t="shared" si="10"/>
        <v/>
      </c>
      <c r="AY15" s="183"/>
      <c r="AZ15" s="184" t="str">
        <f t="shared" si="93"/>
        <v/>
      </c>
      <c r="BA15" s="183"/>
      <c r="BB15" s="171"/>
      <c r="BC15" s="196"/>
      <c r="BE15" s="197"/>
      <c r="BG15" s="197"/>
      <c r="BI15" s="180" t="str">
        <f t="shared" si="74"/>
        <v/>
      </c>
      <c r="BJ15" s="181" t="str">
        <f t="shared" si="12"/>
        <v/>
      </c>
      <c r="BK15" s="182" t="str">
        <f t="shared" si="13"/>
        <v/>
      </c>
      <c r="BL15" s="183"/>
      <c r="BM15" s="184" t="str">
        <f t="shared" si="94"/>
        <v/>
      </c>
      <c r="BN15" s="183"/>
      <c r="BO15" s="171"/>
      <c r="BP15" s="196"/>
      <c r="BR15" s="197"/>
      <c r="BT15" s="197"/>
      <c r="BV15" s="180" t="str">
        <f t="shared" si="75"/>
        <v/>
      </c>
      <c r="BW15" s="181" t="str">
        <f t="shared" si="15"/>
        <v/>
      </c>
      <c r="BX15" s="182" t="str">
        <f t="shared" si="16"/>
        <v/>
      </c>
      <c r="BY15" s="183"/>
      <c r="BZ15" s="184" t="str">
        <f t="shared" si="95"/>
        <v/>
      </c>
      <c r="CA15" s="183"/>
      <c r="CB15" s="171"/>
      <c r="CC15" s="196"/>
      <c r="CE15" s="197"/>
      <c r="CG15" s="197"/>
      <c r="CI15" s="180" t="str">
        <f t="shared" si="76"/>
        <v/>
      </c>
      <c r="CJ15" s="181" t="str">
        <f t="shared" si="18"/>
        <v/>
      </c>
      <c r="CK15" s="182" t="str">
        <f t="shared" si="19"/>
        <v/>
      </c>
      <c r="CL15" s="183"/>
      <c r="CM15" s="184" t="str">
        <f t="shared" si="96"/>
        <v/>
      </c>
      <c r="CN15" s="183"/>
      <c r="CO15" s="171"/>
      <c r="CP15" s="196"/>
      <c r="CR15" s="197"/>
      <c r="CT15" s="197"/>
      <c r="CV15" s="180" t="str">
        <f t="shared" si="77"/>
        <v/>
      </c>
      <c r="CW15" s="181" t="str">
        <f t="shared" si="21"/>
        <v/>
      </c>
      <c r="CX15" s="182" t="str">
        <f t="shared" si="22"/>
        <v/>
      </c>
      <c r="CY15" s="183"/>
      <c r="CZ15" s="184" t="str">
        <f t="shared" si="97"/>
        <v/>
      </c>
      <c r="DA15" s="183"/>
      <c r="DB15" s="171"/>
      <c r="DC15" s="196"/>
      <c r="DE15" s="197"/>
      <c r="DG15" s="197"/>
      <c r="DI15" s="180" t="str">
        <f t="shared" si="78"/>
        <v/>
      </c>
      <c r="DJ15" s="181" t="str">
        <f t="shared" si="24"/>
        <v/>
      </c>
      <c r="DK15" s="182" t="str">
        <f t="shared" si="25"/>
        <v/>
      </c>
      <c r="DL15" s="183"/>
      <c r="DM15" s="184" t="str">
        <f t="shared" si="98"/>
        <v/>
      </c>
      <c r="DN15" s="183"/>
      <c r="DO15" s="171"/>
      <c r="DP15" s="196"/>
      <c r="DR15" s="197"/>
      <c r="DT15" s="197"/>
      <c r="DV15" s="180" t="str">
        <f t="shared" si="79"/>
        <v/>
      </c>
      <c r="DW15" s="181" t="str">
        <f t="shared" si="27"/>
        <v/>
      </c>
      <c r="DX15" s="182" t="str">
        <f t="shared" si="28"/>
        <v/>
      </c>
      <c r="DY15" s="183"/>
      <c r="DZ15" s="184" t="str">
        <f t="shared" si="99"/>
        <v/>
      </c>
      <c r="EA15" s="183"/>
      <c r="EB15" s="171"/>
      <c r="EC15" s="196"/>
      <c r="EE15" s="197"/>
      <c r="EG15" s="197"/>
      <c r="EI15" s="180" t="str">
        <f t="shared" si="80"/>
        <v/>
      </c>
      <c r="EJ15" s="181" t="str">
        <f t="shared" si="30"/>
        <v/>
      </c>
      <c r="EK15" s="182" t="str">
        <f t="shared" si="31"/>
        <v/>
      </c>
      <c r="EL15" s="183"/>
      <c r="EM15" s="184" t="str">
        <f t="shared" si="100"/>
        <v/>
      </c>
      <c r="EN15" s="183"/>
      <c r="EO15" s="171"/>
      <c r="EP15" s="196"/>
      <c r="ER15" s="197"/>
      <c r="ET15" s="197"/>
      <c r="EV15" s="180" t="str">
        <f t="shared" si="81"/>
        <v/>
      </c>
      <c r="EW15" s="181" t="str">
        <f t="shared" si="33"/>
        <v/>
      </c>
      <c r="EX15" s="182" t="str">
        <f t="shared" si="34"/>
        <v/>
      </c>
      <c r="EY15" s="183"/>
      <c r="EZ15" s="184" t="str">
        <f t="shared" si="101"/>
        <v/>
      </c>
      <c r="FA15" s="183"/>
      <c r="FB15" s="171"/>
      <c r="FC15" s="196"/>
      <c r="FE15" s="197"/>
      <c r="FG15" s="197"/>
      <c r="FI15" s="180" t="str">
        <f t="shared" si="82"/>
        <v/>
      </c>
      <c r="FJ15" s="181" t="str">
        <f t="shared" si="36"/>
        <v/>
      </c>
      <c r="FK15" s="182" t="str">
        <f t="shared" si="37"/>
        <v/>
      </c>
      <c r="FL15" s="183"/>
      <c r="FM15" s="184" t="str">
        <f t="shared" si="102"/>
        <v/>
      </c>
      <c r="FN15" s="183"/>
      <c r="FO15" s="171"/>
      <c r="FP15" s="196"/>
      <c r="FR15" s="197"/>
      <c r="FT15" s="197"/>
      <c r="FV15" s="180" t="str">
        <f t="shared" si="83"/>
        <v/>
      </c>
      <c r="FW15" s="181" t="str">
        <f t="shared" si="39"/>
        <v/>
      </c>
      <c r="FX15" s="182" t="str">
        <f t="shared" si="40"/>
        <v/>
      </c>
      <c r="FY15" s="183"/>
      <c r="FZ15" s="184" t="str">
        <f t="shared" si="103"/>
        <v/>
      </c>
      <c r="GA15" s="183"/>
      <c r="GB15" s="171"/>
      <c r="GC15" s="196"/>
      <c r="GE15" s="197"/>
      <c r="GG15" s="197"/>
      <c r="GI15" s="180" t="str">
        <f t="shared" si="84"/>
        <v/>
      </c>
      <c r="GJ15" s="181" t="str">
        <f t="shared" si="42"/>
        <v/>
      </c>
      <c r="GK15" s="182" t="str">
        <f t="shared" si="43"/>
        <v/>
      </c>
      <c r="GL15" s="183"/>
      <c r="GM15" s="184" t="str">
        <f t="shared" si="104"/>
        <v/>
      </c>
      <c r="GN15" s="183"/>
      <c r="GO15" s="171"/>
      <c r="GP15" s="196"/>
      <c r="GR15" s="197"/>
      <c r="GT15" s="197"/>
      <c r="GV15" s="180" t="str">
        <f t="shared" si="85"/>
        <v/>
      </c>
      <c r="GW15" s="181" t="str">
        <f t="shared" si="45"/>
        <v/>
      </c>
      <c r="GX15" s="182" t="str">
        <f t="shared" si="46"/>
        <v/>
      </c>
      <c r="GY15" s="183"/>
      <c r="GZ15" s="184" t="str">
        <f t="shared" si="105"/>
        <v/>
      </c>
      <c r="HA15" s="183"/>
      <c r="HB15" s="171"/>
      <c r="HC15" s="196"/>
      <c r="HE15" s="197"/>
      <c r="HG15" s="197"/>
      <c r="HI15" s="180" t="str">
        <f t="shared" si="86"/>
        <v/>
      </c>
      <c r="HJ15" s="181" t="str">
        <f t="shared" si="48"/>
        <v/>
      </c>
      <c r="HK15" s="182" t="str">
        <f t="shared" si="49"/>
        <v/>
      </c>
      <c r="HL15" s="183"/>
      <c r="HM15" s="184" t="str">
        <f t="shared" si="106"/>
        <v/>
      </c>
      <c r="HN15" s="183"/>
      <c r="HO15" s="171"/>
      <c r="HP15" s="196"/>
      <c r="HR15" s="197"/>
      <c r="HT15" s="197"/>
      <c r="HV15" s="180" t="str">
        <f t="shared" si="87"/>
        <v/>
      </c>
      <c r="HW15" s="181" t="str">
        <f t="shared" si="51"/>
        <v/>
      </c>
      <c r="HX15" s="182" t="str">
        <f t="shared" si="52"/>
        <v/>
      </c>
      <c r="HY15" s="183"/>
      <c r="HZ15" s="184" t="str">
        <f t="shared" si="107"/>
        <v/>
      </c>
      <c r="IA15" s="183"/>
      <c r="IB15" s="171"/>
      <c r="IC15" s="196"/>
      <c r="IE15" s="197"/>
      <c r="IG15" s="197"/>
      <c r="II15" s="180" t="str">
        <f t="shared" si="88"/>
        <v/>
      </c>
      <c r="IJ15" s="181" t="str">
        <f t="shared" si="54"/>
        <v/>
      </c>
      <c r="IK15" s="182" t="str">
        <f t="shared" si="55"/>
        <v/>
      </c>
      <c r="IL15" s="183"/>
      <c r="IM15" s="184" t="str">
        <f t="shared" si="108"/>
        <v/>
      </c>
      <c r="IN15" s="183"/>
      <c r="IO15" s="171"/>
      <c r="IP15" s="196"/>
      <c r="IR15" s="197"/>
      <c r="IT15" s="197"/>
      <c r="IV15" s="180" t="str">
        <f t="shared" si="89"/>
        <v/>
      </c>
      <c r="IW15" s="181" t="str">
        <f t="shared" si="57"/>
        <v/>
      </c>
      <c r="IX15" s="182" t="str">
        <f t="shared" si="58"/>
        <v/>
      </c>
      <c r="IY15" s="183"/>
      <c r="IZ15" s="184" t="str">
        <f t="shared" si="109"/>
        <v/>
      </c>
      <c r="JA15" s="183"/>
      <c r="JB15" s="171"/>
      <c r="JC15" s="187"/>
      <c r="JD15" s="198">
        <f t="shared" si="60"/>
        <v>0</v>
      </c>
      <c r="JE15" s="198">
        <f t="shared" si="61"/>
        <v>0</v>
      </c>
      <c r="JF15" s="198">
        <f t="shared" si="62"/>
        <v>0</v>
      </c>
      <c r="JG15" s="199">
        <f t="shared" si="63"/>
        <v>0</v>
      </c>
      <c r="JH15" s="199">
        <f t="shared" si="64"/>
        <v>0</v>
      </c>
      <c r="JI15" s="203"/>
      <c r="JJ15" s="209"/>
      <c r="JK15" s="210"/>
      <c r="JL15" s="210"/>
      <c r="JM15" s="210"/>
      <c r="JN15" s="210"/>
      <c r="JO15" s="210"/>
      <c r="JP15" s="210"/>
      <c r="JQ15" s="210"/>
      <c r="JR15" s="211"/>
      <c r="JS15" s="205"/>
      <c r="JT15" s="194">
        <f t="shared" si="65"/>
        <v>11</v>
      </c>
    </row>
    <row r="16" spans="1:281" s="195" customFormat="1" x14ac:dyDescent="0.2">
      <c r="A16" s="247">
        <f t="shared" si="66"/>
        <v>41590</v>
      </c>
      <c r="B16" s="249">
        <f t="shared" si="67"/>
        <v>41591</v>
      </c>
      <c r="C16" s="196"/>
      <c r="E16" s="197"/>
      <c r="G16" s="197"/>
      <c r="I16" s="180" t="str">
        <f t="shared" si="68"/>
        <v/>
      </c>
      <c r="J16" s="181" t="str">
        <f t="shared" si="69"/>
        <v/>
      </c>
      <c r="K16" s="182" t="str">
        <f t="shared" si="70"/>
        <v/>
      </c>
      <c r="L16" s="183"/>
      <c r="M16" s="184" t="str">
        <f t="shared" si="90"/>
        <v/>
      </c>
      <c r="N16" s="183"/>
      <c r="O16" s="171"/>
      <c r="P16" s="196"/>
      <c r="R16" s="197"/>
      <c r="T16" s="197"/>
      <c r="V16" s="180" t="str">
        <f t="shared" si="71"/>
        <v/>
      </c>
      <c r="W16" s="181" t="str">
        <f t="shared" si="3"/>
        <v/>
      </c>
      <c r="X16" s="182" t="str">
        <f t="shared" si="4"/>
        <v/>
      </c>
      <c r="Y16" s="183"/>
      <c r="Z16" s="184" t="str">
        <f t="shared" si="91"/>
        <v/>
      </c>
      <c r="AA16" s="183"/>
      <c r="AB16" s="171"/>
      <c r="AC16" s="196"/>
      <c r="AE16" s="197"/>
      <c r="AG16" s="197"/>
      <c r="AI16" s="180" t="str">
        <f t="shared" si="72"/>
        <v/>
      </c>
      <c r="AJ16" s="181" t="str">
        <f t="shared" si="6"/>
        <v/>
      </c>
      <c r="AK16" s="182" t="str">
        <f t="shared" si="7"/>
        <v/>
      </c>
      <c r="AL16" s="183"/>
      <c r="AM16" s="184" t="str">
        <f t="shared" si="92"/>
        <v/>
      </c>
      <c r="AN16" s="183"/>
      <c r="AO16" s="171"/>
      <c r="AP16" s="196"/>
      <c r="AR16" s="197"/>
      <c r="AT16" s="197"/>
      <c r="AV16" s="180" t="str">
        <f t="shared" si="73"/>
        <v/>
      </c>
      <c r="AW16" s="181" t="str">
        <f t="shared" si="9"/>
        <v/>
      </c>
      <c r="AX16" s="182" t="str">
        <f t="shared" si="10"/>
        <v/>
      </c>
      <c r="AY16" s="183"/>
      <c r="AZ16" s="184" t="str">
        <f t="shared" si="93"/>
        <v/>
      </c>
      <c r="BA16" s="183"/>
      <c r="BB16" s="171"/>
      <c r="BC16" s="196"/>
      <c r="BE16" s="197"/>
      <c r="BG16" s="197"/>
      <c r="BI16" s="180" t="str">
        <f t="shared" si="74"/>
        <v/>
      </c>
      <c r="BJ16" s="181" t="str">
        <f t="shared" si="12"/>
        <v/>
      </c>
      <c r="BK16" s="182" t="str">
        <f t="shared" si="13"/>
        <v/>
      </c>
      <c r="BL16" s="183"/>
      <c r="BM16" s="184" t="str">
        <f t="shared" si="94"/>
        <v/>
      </c>
      <c r="BN16" s="183"/>
      <c r="BO16" s="171"/>
      <c r="BP16" s="196"/>
      <c r="BR16" s="197"/>
      <c r="BT16" s="197"/>
      <c r="BV16" s="180" t="str">
        <f t="shared" si="75"/>
        <v/>
      </c>
      <c r="BW16" s="181" t="str">
        <f t="shared" si="15"/>
        <v/>
      </c>
      <c r="BX16" s="182" t="str">
        <f t="shared" si="16"/>
        <v/>
      </c>
      <c r="BY16" s="183"/>
      <c r="BZ16" s="184" t="str">
        <f t="shared" si="95"/>
        <v/>
      </c>
      <c r="CA16" s="183"/>
      <c r="CB16" s="171"/>
      <c r="CC16" s="196"/>
      <c r="CE16" s="197"/>
      <c r="CG16" s="197"/>
      <c r="CI16" s="180" t="str">
        <f t="shared" si="76"/>
        <v/>
      </c>
      <c r="CJ16" s="181" t="str">
        <f t="shared" si="18"/>
        <v/>
      </c>
      <c r="CK16" s="182" t="str">
        <f t="shared" si="19"/>
        <v/>
      </c>
      <c r="CL16" s="183"/>
      <c r="CM16" s="184" t="str">
        <f t="shared" si="96"/>
        <v/>
      </c>
      <c r="CN16" s="183"/>
      <c r="CO16" s="171"/>
      <c r="CP16" s="196"/>
      <c r="CR16" s="197"/>
      <c r="CT16" s="197"/>
      <c r="CV16" s="180" t="str">
        <f t="shared" si="77"/>
        <v/>
      </c>
      <c r="CW16" s="181" t="str">
        <f t="shared" si="21"/>
        <v/>
      </c>
      <c r="CX16" s="182" t="str">
        <f t="shared" si="22"/>
        <v/>
      </c>
      <c r="CY16" s="183"/>
      <c r="CZ16" s="184" t="str">
        <f t="shared" si="97"/>
        <v/>
      </c>
      <c r="DA16" s="183"/>
      <c r="DB16" s="171"/>
      <c r="DC16" s="196"/>
      <c r="DE16" s="197"/>
      <c r="DG16" s="197"/>
      <c r="DI16" s="180" t="str">
        <f t="shared" si="78"/>
        <v/>
      </c>
      <c r="DJ16" s="181" t="str">
        <f t="shared" si="24"/>
        <v/>
      </c>
      <c r="DK16" s="182" t="str">
        <f t="shared" si="25"/>
        <v/>
      </c>
      <c r="DL16" s="183"/>
      <c r="DM16" s="184" t="str">
        <f t="shared" si="98"/>
        <v/>
      </c>
      <c r="DN16" s="183"/>
      <c r="DO16" s="171"/>
      <c r="DP16" s="196"/>
      <c r="DR16" s="197"/>
      <c r="DT16" s="197"/>
      <c r="DV16" s="180" t="str">
        <f t="shared" si="79"/>
        <v/>
      </c>
      <c r="DW16" s="181" t="str">
        <f t="shared" si="27"/>
        <v/>
      </c>
      <c r="DX16" s="182" t="str">
        <f t="shared" si="28"/>
        <v/>
      </c>
      <c r="DY16" s="183"/>
      <c r="DZ16" s="184" t="str">
        <f t="shared" si="99"/>
        <v/>
      </c>
      <c r="EA16" s="183"/>
      <c r="EB16" s="171"/>
      <c r="EC16" s="196"/>
      <c r="EE16" s="197"/>
      <c r="EG16" s="197"/>
      <c r="EI16" s="180" t="str">
        <f t="shared" si="80"/>
        <v/>
      </c>
      <c r="EJ16" s="181" t="str">
        <f t="shared" si="30"/>
        <v/>
      </c>
      <c r="EK16" s="182" t="str">
        <f t="shared" si="31"/>
        <v/>
      </c>
      <c r="EL16" s="183"/>
      <c r="EM16" s="184" t="str">
        <f t="shared" si="100"/>
        <v/>
      </c>
      <c r="EN16" s="183"/>
      <c r="EO16" s="171"/>
      <c r="EP16" s="196"/>
      <c r="ER16" s="197"/>
      <c r="ET16" s="197"/>
      <c r="EV16" s="180" t="str">
        <f t="shared" si="81"/>
        <v/>
      </c>
      <c r="EW16" s="181" t="str">
        <f t="shared" si="33"/>
        <v/>
      </c>
      <c r="EX16" s="182" t="str">
        <f t="shared" si="34"/>
        <v/>
      </c>
      <c r="EY16" s="183"/>
      <c r="EZ16" s="184" t="str">
        <f t="shared" si="101"/>
        <v/>
      </c>
      <c r="FA16" s="183"/>
      <c r="FB16" s="171"/>
      <c r="FC16" s="196"/>
      <c r="FE16" s="197"/>
      <c r="FG16" s="197"/>
      <c r="FI16" s="180" t="str">
        <f t="shared" si="82"/>
        <v/>
      </c>
      <c r="FJ16" s="181" t="str">
        <f t="shared" si="36"/>
        <v/>
      </c>
      <c r="FK16" s="182" t="str">
        <f t="shared" si="37"/>
        <v/>
      </c>
      <c r="FL16" s="183"/>
      <c r="FM16" s="184" t="str">
        <f t="shared" si="102"/>
        <v/>
      </c>
      <c r="FN16" s="183"/>
      <c r="FO16" s="171"/>
      <c r="FP16" s="196"/>
      <c r="FR16" s="197"/>
      <c r="FT16" s="197"/>
      <c r="FV16" s="180" t="str">
        <f t="shared" si="83"/>
        <v/>
      </c>
      <c r="FW16" s="181" t="str">
        <f t="shared" si="39"/>
        <v/>
      </c>
      <c r="FX16" s="182" t="str">
        <f t="shared" si="40"/>
        <v/>
      </c>
      <c r="FY16" s="183"/>
      <c r="FZ16" s="184" t="str">
        <f t="shared" si="103"/>
        <v/>
      </c>
      <c r="GA16" s="183"/>
      <c r="GB16" s="171"/>
      <c r="GC16" s="196"/>
      <c r="GE16" s="197"/>
      <c r="GG16" s="197"/>
      <c r="GI16" s="180" t="str">
        <f t="shared" si="84"/>
        <v/>
      </c>
      <c r="GJ16" s="181" t="str">
        <f t="shared" si="42"/>
        <v/>
      </c>
      <c r="GK16" s="182" t="str">
        <f t="shared" si="43"/>
        <v/>
      </c>
      <c r="GL16" s="183"/>
      <c r="GM16" s="184" t="str">
        <f t="shared" si="104"/>
        <v/>
      </c>
      <c r="GN16" s="183"/>
      <c r="GO16" s="171"/>
      <c r="GP16" s="196"/>
      <c r="GR16" s="197"/>
      <c r="GT16" s="197"/>
      <c r="GV16" s="180" t="str">
        <f t="shared" si="85"/>
        <v/>
      </c>
      <c r="GW16" s="181" t="str">
        <f t="shared" si="45"/>
        <v/>
      </c>
      <c r="GX16" s="182" t="str">
        <f t="shared" si="46"/>
        <v/>
      </c>
      <c r="GY16" s="183"/>
      <c r="GZ16" s="184" t="str">
        <f t="shared" si="105"/>
        <v/>
      </c>
      <c r="HA16" s="183"/>
      <c r="HB16" s="171"/>
      <c r="HC16" s="196"/>
      <c r="HE16" s="197"/>
      <c r="HG16" s="197"/>
      <c r="HI16" s="180" t="str">
        <f t="shared" si="86"/>
        <v/>
      </c>
      <c r="HJ16" s="181" t="str">
        <f t="shared" si="48"/>
        <v/>
      </c>
      <c r="HK16" s="182" t="str">
        <f t="shared" si="49"/>
        <v/>
      </c>
      <c r="HL16" s="183"/>
      <c r="HM16" s="184" t="str">
        <f t="shared" si="106"/>
        <v/>
      </c>
      <c r="HN16" s="183"/>
      <c r="HO16" s="171"/>
      <c r="HP16" s="196"/>
      <c r="HR16" s="197"/>
      <c r="HT16" s="197"/>
      <c r="HV16" s="180" t="str">
        <f t="shared" si="87"/>
        <v/>
      </c>
      <c r="HW16" s="181" t="str">
        <f t="shared" si="51"/>
        <v/>
      </c>
      <c r="HX16" s="182" t="str">
        <f t="shared" si="52"/>
        <v/>
      </c>
      <c r="HY16" s="183"/>
      <c r="HZ16" s="184" t="str">
        <f t="shared" si="107"/>
        <v/>
      </c>
      <c r="IA16" s="183"/>
      <c r="IB16" s="171"/>
      <c r="IC16" s="196"/>
      <c r="IE16" s="197"/>
      <c r="IG16" s="197"/>
      <c r="II16" s="180" t="str">
        <f t="shared" si="88"/>
        <v/>
      </c>
      <c r="IJ16" s="181" t="str">
        <f t="shared" si="54"/>
        <v/>
      </c>
      <c r="IK16" s="182" t="str">
        <f t="shared" si="55"/>
        <v/>
      </c>
      <c r="IL16" s="183"/>
      <c r="IM16" s="184" t="str">
        <f t="shared" si="108"/>
        <v/>
      </c>
      <c r="IN16" s="183"/>
      <c r="IO16" s="171"/>
      <c r="IP16" s="196"/>
      <c r="IR16" s="197"/>
      <c r="IT16" s="197"/>
      <c r="IV16" s="180" t="str">
        <f t="shared" si="89"/>
        <v/>
      </c>
      <c r="IW16" s="181" t="str">
        <f t="shared" si="57"/>
        <v/>
      </c>
      <c r="IX16" s="182" t="str">
        <f t="shared" si="58"/>
        <v/>
      </c>
      <c r="IY16" s="183"/>
      <c r="IZ16" s="184" t="str">
        <f t="shared" si="109"/>
        <v/>
      </c>
      <c r="JA16" s="183"/>
      <c r="JB16" s="171"/>
      <c r="JC16" s="187"/>
      <c r="JD16" s="198">
        <f t="shared" si="60"/>
        <v>0</v>
      </c>
      <c r="JE16" s="198">
        <f t="shared" si="61"/>
        <v>0</v>
      </c>
      <c r="JF16" s="198">
        <f t="shared" si="62"/>
        <v>0</v>
      </c>
      <c r="JG16" s="199">
        <f t="shared" si="63"/>
        <v>0</v>
      </c>
      <c r="JH16" s="199">
        <f t="shared" si="64"/>
        <v>0</v>
      </c>
      <c r="JI16" s="203"/>
      <c r="JJ16" s="209"/>
      <c r="JK16" s="210"/>
      <c r="JL16" s="210"/>
      <c r="JM16" s="210"/>
      <c r="JN16" s="210"/>
      <c r="JO16" s="210"/>
      <c r="JP16" s="210"/>
      <c r="JQ16" s="210"/>
      <c r="JR16" s="211"/>
      <c r="JS16" s="205"/>
      <c r="JT16" s="194">
        <f t="shared" si="65"/>
        <v>11</v>
      </c>
    </row>
    <row r="17" spans="1:280" s="195" customFormat="1" x14ac:dyDescent="0.2">
      <c r="A17" s="247">
        <f t="shared" si="66"/>
        <v>41591</v>
      </c>
      <c r="B17" s="249">
        <f t="shared" si="67"/>
        <v>41592</v>
      </c>
      <c r="C17" s="196"/>
      <c r="E17" s="197"/>
      <c r="G17" s="197"/>
      <c r="I17" s="180" t="str">
        <f t="shared" si="68"/>
        <v/>
      </c>
      <c r="J17" s="181" t="str">
        <f t="shared" si="69"/>
        <v/>
      </c>
      <c r="K17" s="182" t="str">
        <f t="shared" si="70"/>
        <v/>
      </c>
      <c r="L17" s="183"/>
      <c r="M17" s="184" t="str">
        <f t="shared" si="90"/>
        <v/>
      </c>
      <c r="N17" s="183"/>
      <c r="O17" s="171"/>
      <c r="P17" s="196"/>
      <c r="R17" s="197"/>
      <c r="T17" s="197"/>
      <c r="V17" s="180" t="str">
        <f t="shared" si="71"/>
        <v/>
      </c>
      <c r="W17" s="181" t="str">
        <f t="shared" si="3"/>
        <v/>
      </c>
      <c r="X17" s="182" t="str">
        <f t="shared" si="4"/>
        <v/>
      </c>
      <c r="Y17" s="183"/>
      <c r="Z17" s="184" t="str">
        <f t="shared" si="91"/>
        <v/>
      </c>
      <c r="AA17" s="183"/>
      <c r="AB17" s="171"/>
      <c r="AC17" s="196"/>
      <c r="AE17" s="197"/>
      <c r="AG17" s="197"/>
      <c r="AI17" s="180" t="str">
        <f t="shared" si="72"/>
        <v/>
      </c>
      <c r="AJ17" s="181" t="str">
        <f t="shared" si="6"/>
        <v/>
      </c>
      <c r="AK17" s="182" t="str">
        <f t="shared" si="7"/>
        <v/>
      </c>
      <c r="AL17" s="183"/>
      <c r="AM17" s="184" t="str">
        <f t="shared" si="92"/>
        <v/>
      </c>
      <c r="AN17" s="183"/>
      <c r="AO17" s="171"/>
      <c r="AP17" s="196"/>
      <c r="AR17" s="197"/>
      <c r="AT17" s="197"/>
      <c r="AV17" s="180" t="str">
        <f t="shared" si="73"/>
        <v/>
      </c>
      <c r="AW17" s="181" t="str">
        <f t="shared" si="9"/>
        <v/>
      </c>
      <c r="AX17" s="182" t="str">
        <f t="shared" si="10"/>
        <v/>
      </c>
      <c r="AY17" s="183"/>
      <c r="AZ17" s="184" t="str">
        <f t="shared" si="93"/>
        <v/>
      </c>
      <c r="BA17" s="183"/>
      <c r="BB17" s="171"/>
      <c r="BC17" s="196"/>
      <c r="BE17" s="197"/>
      <c r="BG17" s="197"/>
      <c r="BI17" s="180" t="str">
        <f t="shared" si="74"/>
        <v/>
      </c>
      <c r="BJ17" s="181" t="str">
        <f t="shared" si="12"/>
        <v/>
      </c>
      <c r="BK17" s="182" t="str">
        <f t="shared" si="13"/>
        <v/>
      </c>
      <c r="BL17" s="183"/>
      <c r="BM17" s="184" t="str">
        <f t="shared" si="94"/>
        <v/>
      </c>
      <c r="BN17" s="183"/>
      <c r="BO17" s="171"/>
      <c r="BP17" s="196"/>
      <c r="BR17" s="197"/>
      <c r="BT17" s="197"/>
      <c r="BV17" s="180" t="str">
        <f t="shared" si="75"/>
        <v/>
      </c>
      <c r="BW17" s="181" t="str">
        <f t="shared" si="15"/>
        <v/>
      </c>
      <c r="BX17" s="182" t="str">
        <f t="shared" si="16"/>
        <v/>
      </c>
      <c r="BY17" s="183"/>
      <c r="BZ17" s="184" t="str">
        <f t="shared" si="95"/>
        <v/>
      </c>
      <c r="CA17" s="183"/>
      <c r="CB17" s="171"/>
      <c r="CC17" s="196"/>
      <c r="CE17" s="197"/>
      <c r="CG17" s="197"/>
      <c r="CI17" s="180" t="str">
        <f t="shared" si="76"/>
        <v/>
      </c>
      <c r="CJ17" s="181" t="str">
        <f t="shared" si="18"/>
        <v/>
      </c>
      <c r="CK17" s="182" t="str">
        <f t="shared" si="19"/>
        <v/>
      </c>
      <c r="CL17" s="183"/>
      <c r="CM17" s="184" t="str">
        <f t="shared" si="96"/>
        <v/>
      </c>
      <c r="CN17" s="183"/>
      <c r="CO17" s="171"/>
      <c r="CP17" s="196"/>
      <c r="CR17" s="197"/>
      <c r="CT17" s="197"/>
      <c r="CV17" s="180" t="str">
        <f t="shared" si="77"/>
        <v/>
      </c>
      <c r="CW17" s="181" t="str">
        <f t="shared" si="21"/>
        <v/>
      </c>
      <c r="CX17" s="182" t="str">
        <f t="shared" si="22"/>
        <v/>
      </c>
      <c r="CY17" s="183"/>
      <c r="CZ17" s="184" t="str">
        <f t="shared" si="97"/>
        <v/>
      </c>
      <c r="DA17" s="183"/>
      <c r="DB17" s="171"/>
      <c r="DC17" s="196"/>
      <c r="DE17" s="197"/>
      <c r="DG17" s="197"/>
      <c r="DI17" s="180" t="str">
        <f t="shared" si="78"/>
        <v/>
      </c>
      <c r="DJ17" s="181" t="str">
        <f t="shared" si="24"/>
        <v/>
      </c>
      <c r="DK17" s="182" t="str">
        <f t="shared" si="25"/>
        <v/>
      </c>
      <c r="DL17" s="183"/>
      <c r="DM17" s="184" t="str">
        <f t="shared" si="98"/>
        <v/>
      </c>
      <c r="DN17" s="183"/>
      <c r="DO17" s="171"/>
      <c r="DP17" s="196"/>
      <c r="DR17" s="197"/>
      <c r="DT17" s="197"/>
      <c r="DV17" s="180" t="str">
        <f t="shared" si="79"/>
        <v/>
      </c>
      <c r="DW17" s="181" t="str">
        <f t="shared" si="27"/>
        <v/>
      </c>
      <c r="DX17" s="182" t="str">
        <f t="shared" si="28"/>
        <v/>
      </c>
      <c r="DY17" s="183"/>
      <c r="DZ17" s="184" t="str">
        <f t="shared" si="99"/>
        <v/>
      </c>
      <c r="EA17" s="183"/>
      <c r="EB17" s="171"/>
      <c r="EC17" s="196"/>
      <c r="EE17" s="197"/>
      <c r="EG17" s="197"/>
      <c r="EI17" s="180" t="str">
        <f t="shared" si="80"/>
        <v/>
      </c>
      <c r="EJ17" s="181" t="str">
        <f t="shared" si="30"/>
        <v/>
      </c>
      <c r="EK17" s="182" t="str">
        <f t="shared" si="31"/>
        <v/>
      </c>
      <c r="EL17" s="183"/>
      <c r="EM17" s="184" t="str">
        <f t="shared" si="100"/>
        <v/>
      </c>
      <c r="EN17" s="183"/>
      <c r="EO17" s="171"/>
      <c r="EP17" s="196"/>
      <c r="ER17" s="197"/>
      <c r="ET17" s="197"/>
      <c r="EV17" s="180" t="str">
        <f t="shared" si="81"/>
        <v/>
      </c>
      <c r="EW17" s="181" t="str">
        <f t="shared" si="33"/>
        <v/>
      </c>
      <c r="EX17" s="182" t="str">
        <f t="shared" si="34"/>
        <v/>
      </c>
      <c r="EY17" s="183"/>
      <c r="EZ17" s="184" t="str">
        <f t="shared" si="101"/>
        <v/>
      </c>
      <c r="FA17" s="183"/>
      <c r="FB17" s="171"/>
      <c r="FC17" s="196"/>
      <c r="FE17" s="197"/>
      <c r="FG17" s="197"/>
      <c r="FI17" s="180" t="str">
        <f t="shared" si="82"/>
        <v/>
      </c>
      <c r="FJ17" s="181" t="str">
        <f t="shared" si="36"/>
        <v/>
      </c>
      <c r="FK17" s="182" t="str">
        <f t="shared" si="37"/>
        <v/>
      </c>
      <c r="FL17" s="183"/>
      <c r="FM17" s="184" t="str">
        <f t="shared" si="102"/>
        <v/>
      </c>
      <c r="FN17" s="183"/>
      <c r="FO17" s="171"/>
      <c r="FP17" s="196"/>
      <c r="FR17" s="197"/>
      <c r="FT17" s="197"/>
      <c r="FV17" s="180" t="str">
        <f t="shared" si="83"/>
        <v/>
      </c>
      <c r="FW17" s="181" t="str">
        <f t="shared" si="39"/>
        <v/>
      </c>
      <c r="FX17" s="182" t="str">
        <f t="shared" si="40"/>
        <v/>
      </c>
      <c r="FY17" s="183"/>
      <c r="FZ17" s="184" t="str">
        <f t="shared" si="103"/>
        <v/>
      </c>
      <c r="GA17" s="183"/>
      <c r="GB17" s="171"/>
      <c r="GC17" s="196"/>
      <c r="GE17" s="197"/>
      <c r="GG17" s="197"/>
      <c r="GI17" s="180" t="str">
        <f t="shared" si="84"/>
        <v/>
      </c>
      <c r="GJ17" s="181" t="str">
        <f t="shared" si="42"/>
        <v/>
      </c>
      <c r="GK17" s="182" t="str">
        <f t="shared" si="43"/>
        <v/>
      </c>
      <c r="GL17" s="183"/>
      <c r="GM17" s="184" t="str">
        <f t="shared" si="104"/>
        <v/>
      </c>
      <c r="GN17" s="183"/>
      <c r="GO17" s="171"/>
      <c r="GP17" s="196"/>
      <c r="GR17" s="197"/>
      <c r="GT17" s="197"/>
      <c r="GV17" s="180" t="str">
        <f t="shared" si="85"/>
        <v/>
      </c>
      <c r="GW17" s="181" t="str">
        <f t="shared" si="45"/>
        <v/>
      </c>
      <c r="GX17" s="182" t="str">
        <f t="shared" si="46"/>
        <v/>
      </c>
      <c r="GY17" s="183"/>
      <c r="GZ17" s="184" t="str">
        <f t="shared" si="105"/>
        <v/>
      </c>
      <c r="HA17" s="183"/>
      <c r="HB17" s="171"/>
      <c r="HC17" s="196"/>
      <c r="HE17" s="197"/>
      <c r="HG17" s="197"/>
      <c r="HI17" s="180" t="str">
        <f t="shared" si="86"/>
        <v/>
      </c>
      <c r="HJ17" s="181" t="str">
        <f t="shared" si="48"/>
        <v/>
      </c>
      <c r="HK17" s="182" t="str">
        <f t="shared" si="49"/>
        <v/>
      </c>
      <c r="HL17" s="183"/>
      <c r="HM17" s="184" t="str">
        <f t="shared" si="106"/>
        <v/>
      </c>
      <c r="HN17" s="183"/>
      <c r="HO17" s="171"/>
      <c r="HP17" s="196"/>
      <c r="HR17" s="197"/>
      <c r="HT17" s="197"/>
      <c r="HV17" s="180" t="str">
        <f t="shared" si="87"/>
        <v/>
      </c>
      <c r="HW17" s="181" t="str">
        <f t="shared" si="51"/>
        <v/>
      </c>
      <c r="HX17" s="182" t="str">
        <f t="shared" si="52"/>
        <v/>
      </c>
      <c r="HY17" s="183"/>
      <c r="HZ17" s="184" t="str">
        <f t="shared" si="107"/>
        <v/>
      </c>
      <c r="IA17" s="183"/>
      <c r="IB17" s="171"/>
      <c r="IC17" s="196"/>
      <c r="IE17" s="197"/>
      <c r="IG17" s="197"/>
      <c r="II17" s="180" t="str">
        <f t="shared" si="88"/>
        <v/>
      </c>
      <c r="IJ17" s="181" t="str">
        <f t="shared" si="54"/>
        <v/>
      </c>
      <c r="IK17" s="182" t="str">
        <f t="shared" si="55"/>
        <v/>
      </c>
      <c r="IL17" s="183"/>
      <c r="IM17" s="184" t="str">
        <f t="shared" si="108"/>
        <v/>
      </c>
      <c r="IN17" s="183"/>
      <c r="IO17" s="171"/>
      <c r="IP17" s="196"/>
      <c r="IR17" s="197"/>
      <c r="IT17" s="197"/>
      <c r="IV17" s="180" t="str">
        <f t="shared" si="89"/>
        <v/>
      </c>
      <c r="IW17" s="181" t="str">
        <f t="shared" si="57"/>
        <v/>
      </c>
      <c r="IX17" s="182" t="str">
        <f t="shared" si="58"/>
        <v/>
      </c>
      <c r="IY17" s="183"/>
      <c r="IZ17" s="184" t="str">
        <f t="shared" si="109"/>
        <v/>
      </c>
      <c r="JA17" s="183"/>
      <c r="JB17" s="171"/>
      <c r="JC17" s="187"/>
      <c r="JD17" s="198">
        <f t="shared" si="60"/>
        <v>0</v>
      </c>
      <c r="JE17" s="198">
        <f t="shared" si="61"/>
        <v>0</v>
      </c>
      <c r="JF17" s="198">
        <f t="shared" si="62"/>
        <v>0</v>
      </c>
      <c r="JG17" s="199">
        <f t="shared" si="63"/>
        <v>0</v>
      </c>
      <c r="JH17" s="199">
        <f t="shared" si="64"/>
        <v>0</v>
      </c>
      <c r="JI17" s="203"/>
      <c r="JJ17" s="209"/>
      <c r="JK17" s="210"/>
      <c r="JL17" s="210"/>
      <c r="JM17" s="210"/>
      <c r="JN17" s="210"/>
      <c r="JO17" s="210"/>
      <c r="JP17" s="210"/>
      <c r="JQ17" s="210"/>
      <c r="JR17" s="211"/>
      <c r="JS17" s="205"/>
      <c r="JT17" s="194">
        <f t="shared" si="65"/>
        <v>11</v>
      </c>
    </row>
    <row r="18" spans="1:280" s="195" customFormat="1" x14ac:dyDescent="0.2">
      <c r="A18" s="247">
        <f t="shared" si="66"/>
        <v>41592</v>
      </c>
      <c r="B18" s="249">
        <f t="shared" si="67"/>
        <v>41593</v>
      </c>
      <c r="C18" s="196"/>
      <c r="E18" s="197"/>
      <c r="G18" s="197"/>
      <c r="I18" s="180" t="str">
        <f t="shared" si="68"/>
        <v/>
      </c>
      <c r="J18" s="181" t="str">
        <f t="shared" si="69"/>
        <v/>
      </c>
      <c r="K18" s="182" t="str">
        <f t="shared" si="70"/>
        <v/>
      </c>
      <c r="L18" s="183"/>
      <c r="M18" s="184" t="str">
        <f t="shared" si="90"/>
        <v/>
      </c>
      <c r="N18" s="183"/>
      <c r="O18" s="186"/>
      <c r="P18" s="196"/>
      <c r="R18" s="197"/>
      <c r="T18" s="197"/>
      <c r="V18" s="180" t="str">
        <f t="shared" si="71"/>
        <v/>
      </c>
      <c r="W18" s="181" t="str">
        <f t="shared" si="3"/>
        <v/>
      </c>
      <c r="X18" s="182" t="str">
        <f t="shared" si="4"/>
        <v/>
      </c>
      <c r="Y18" s="183"/>
      <c r="Z18" s="184" t="str">
        <f t="shared" si="91"/>
        <v/>
      </c>
      <c r="AA18" s="183"/>
      <c r="AB18" s="186"/>
      <c r="AC18" s="196"/>
      <c r="AE18" s="197"/>
      <c r="AG18" s="197"/>
      <c r="AI18" s="180" t="str">
        <f t="shared" si="72"/>
        <v/>
      </c>
      <c r="AJ18" s="181" t="str">
        <f t="shared" si="6"/>
        <v/>
      </c>
      <c r="AK18" s="182" t="str">
        <f t="shared" si="7"/>
        <v/>
      </c>
      <c r="AL18" s="183"/>
      <c r="AM18" s="184" t="str">
        <f t="shared" si="92"/>
        <v/>
      </c>
      <c r="AN18" s="183"/>
      <c r="AO18" s="186"/>
      <c r="AP18" s="196"/>
      <c r="AR18" s="197"/>
      <c r="AT18" s="197"/>
      <c r="AV18" s="180" t="str">
        <f t="shared" si="73"/>
        <v/>
      </c>
      <c r="AW18" s="181" t="str">
        <f t="shared" si="9"/>
        <v/>
      </c>
      <c r="AX18" s="182" t="str">
        <f t="shared" si="10"/>
        <v/>
      </c>
      <c r="AY18" s="183"/>
      <c r="AZ18" s="184" t="str">
        <f t="shared" si="93"/>
        <v/>
      </c>
      <c r="BA18" s="183"/>
      <c r="BB18" s="186"/>
      <c r="BC18" s="196"/>
      <c r="BE18" s="197"/>
      <c r="BG18" s="197"/>
      <c r="BI18" s="180" t="str">
        <f t="shared" si="74"/>
        <v/>
      </c>
      <c r="BJ18" s="181" t="str">
        <f t="shared" si="12"/>
        <v/>
      </c>
      <c r="BK18" s="182" t="str">
        <f t="shared" si="13"/>
        <v/>
      </c>
      <c r="BL18" s="183"/>
      <c r="BM18" s="184" t="str">
        <f t="shared" si="94"/>
        <v/>
      </c>
      <c r="BN18" s="183"/>
      <c r="BO18" s="186"/>
      <c r="BP18" s="196"/>
      <c r="BR18" s="197"/>
      <c r="BT18" s="197"/>
      <c r="BV18" s="180" t="str">
        <f t="shared" si="75"/>
        <v/>
      </c>
      <c r="BW18" s="181" t="str">
        <f t="shared" si="15"/>
        <v/>
      </c>
      <c r="BX18" s="182" t="str">
        <f t="shared" si="16"/>
        <v/>
      </c>
      <c r="BY18" s="183"/>
      <c r="BZ18" s="184" t="str">
        <f t="shared" si="95"/>
        <v/>
      </c>
      <c r="CA18" s="183"/>
      <c r="CB18" s="186"/>
      <c r="CC18" s="196"/>
      <c r="CE18" s="197"/>
      <c r="CG18" s="197"/>
      <c r="CI18" s="180" t="str">
        <f t="shared" si="76"/>
        <v/>
      </c>
      <c r="CJ18" s="181" t="str">
        <f t="shared" si="18"/>
        <v/>
      </c>
      <c r="CK18" s="182" t="str">
        <f t="shared" si="19"/>
        <v/>
      </c>
      <c r="CL18" s="183"/>
      <c r="CM18" s="184" t="str">
        <f t="shared" si="96"/>
        <v/>
      </c>
      <c r="CN18" s="183"/>
      <c r="CO18" s="186"/>
      <c r="CP18" s="196"/>
      <c r="CR18" s="197"/>
      <c r="CT18" s="197"/>
      <c r="CV18" s="180" t="str">
        <f t="shared" si="77"/>
        <v/>
      </c>
      <c r="CW18" s="181" t="str">
        <f t="shared" si="21"/>
        <v/>
      </c>
      <c r="CX18" s="182" t="str">
        <f t="shared" si="22"/>
        <v/>
      </c>
      <c r="CY18" s="183"/>
      <c r="CZ18" s="184" t="str">
        <f t="shared" si="97"/>
        <v/>
      </c>
      <c r="DA18" s="183"/>
      <c r="DB18" s="186"/>
      <c r="DC18" s="196"/>
      <c r="DE18" s="197"/>
      <c r="DG18" s="197"/>
      <c r="DI18" s="180" t="str">
        <f t="shared" si="78"/>
        <v/>
      </c>
      <c r="DJ18" s="181" t="str">
        <f t="shared" si="24"/>
        <v/>
      </c>
      <c r="DK18" s="182" t="str">
        <f t="shared" si="25"/>
        <v/>
      </c>
      <c r="DL18" s="183"/>
      <c r="DM18" s="184" t="str">
        <f t="shared" si="98"/>
        <v/>
      </c>
      <c r="DN18" s="183"/>
      <c r="DO18" s="186"/>
      <c r="DP18" s="196"/>
      <c r="DR18" s="197"/>
      <c r="DT18" s="197"/>
      <c r="DV18" s="180" t="str">
        <f t="shared" si="79"/>
        <v/>
      </c>
      <c r="DW18" s="181" t="str">
        <f t="shared" si="27"/>
        <v/>
      </c>
      <c r="DX18" s="182" t="str">
        <f t="shared" si="28"/>
        <v/>
      </c>
      <c r="DY18" s="183"/>
      <c r="DZ18" s="184" t="str">
        <f t="shared" si="99"/>
        <v/>
      </c>
      <c r="EA18" s="183"/>
      <c r="EB18" s="186"/>
      <c r="EC18" s="196"/>
      <c r="EE18" s="197"/>
      <c r="EG18" s="197"/>
      <c r="EI18" s="180" t="str">
        <f t="shared" si="80"/>
        <v/>
      </c>
      <c r="EJ18" s="181" t="str">
        <f t="shared" si="30"/>
        <v/>
      </c>
      <c r="EK18" s="182" t="str">
        <f t="shared" si="31"/>
        <v/>
      </c>
      <c r="EL18" s="183"/>
      <c r="EM18" s="184" t="str">
        <f t="shared" si="100"/>
        <v/>
      </c>
      <c r="EN18" s="183"/>
      <c r="EO18" s="186"/>
      <c r="EP18" s="196"/>
      <c r="ER18" s="197"/>
      <c r="ET18" s="197"/>
      <c r="EV18" s="180" t="str">
        <f t="shared" si="81"/>
        <v/>
      </c>
      <c r="EW18" s="181" t="str">
        <f t="shared" si="33"/>
        <v/>
      </c>
      <c r="EX18" s="182" t="str">
        <f t="shared" si="34"/>
        <v/>
      </c>
      <c r="EY18" s="183"/>
      <c r="EZ18" s="184" t="str">
        <f t="shared" si="101"/>
        <v/>
      </c>
      <c r="FA18" s="183"/>
      <c r="FB18" s="186"/>
      <c r="FC18" s="196"/>
      <c r="FE18" s="197"/>
      <c r="FG18" s="197"/>
      <c r="FI18" s="180" t="str">
        <f t="shared" si="82"/>
        <v/>
      </c>
      <c r="FJ18" s="181" t="str">
        <f t="shared" si="36"/>
        <v/>
      </c>
      <c r="FK18" s="182" t="str">
        <f t="shared" si="37"/>
        <v/>
      </c>
      <c r="FL18" s="183"/>
      <c r="FM18" s="184" t="str">
        <f t="shared" si="102"/>
        <v/>
      </c>
      <c r="FN18" s="183"/>
      <c r="FO18" s="186"/>
      <c r="FP18" s="196"/>
      <c r="FR18" s="197"/>
      <c r="FT18" s="197"/>
      <c r="FV18" s="180" t="str">
        <f t="shared" si="83"/>
        <v/>
      </c>
      <c r="FW18" s="181" t="str">
        <f t="shared" si="39"/>
        <v/>
      </c>
      <c r="FX18" s="182" t="str">
        <f t="shared" si="40"/>
        <v/>
      </c>
      <c r="FY18" s="183"/>
      <c r="FZ18" s="184" t="str">
        <f t="shared" si="103"/>
        <v/>
      </c>
      <c r="GA18" s="183"/>
      <c r="GB18" s="186"/>
      <c r="GC18" s="196"/>
      <c r="GE18" s="197"/>
      <c r="GG18" s="197"/>
      <c r="GI18" s="180" t="str">
        <f t="shared" si="84"/>
        <v/>
      </c>
      <c r="GJ18" s="181" t="str">
        <f t="shared" si="42"/>
        <v/>
      </c>
      <c r="GK18" s="182" t="str">
        <f t="shared" si="43"/>
        <v/>
      </c>
      <c r="GL18" s="183"/>
      <c r="GM18" s="184" t="str">
        <f t="shared" si="104"/>
        <v/>
      </c>
      <c r="GN18" s="183"/>
      <c r="GO18" s="186"/>
      <c r="GP18" s="196"/>
      <c r="GR18" s="197"/>
      <c r="GT18" s="197"/>
      <c r="GV18" s="180" t="str">
        <f t="shared" si="85"/>
        <v/>
      </c>
      <c r="GW18" s="181" t="str">
        <f t="shared" si="45"/>
        <v/>
      </c>
      <c r="GX18" s="182" t="str">
        <f t="shared" si="46"/>
        <v/>
      </c>
      <c r="GY18" s="183"/>
      <c r="GZ18" s="184" t="str">
        <f t="shared" si="105"/>
        <v/>
      </c>
      <c r="HA18" s="183"/>
      <c r="HB18" s="186"/>
      <c r="HC18" s="196"/>
      <c r="HE18" s="197"/>
      <c r="HG18" s="197"/>
      <c r="HI18" s="180" t="str">
        <f t="shared" si="86"/>
        <v/>
      </c>
      <c r="HJ18" s="181" t="str">
        <f t="shared" si="48"/>
        <v/>
      </c>
      <c r="HK18" s="182" t="str">
        <f t="shared" si="49"/>
        <v/>
      </c>
      <c r="HL18" s="183"/>
      <c r="HM18" s="184" t="str">
        <f t="shared" si="106"/>
        <v/>
      </c>
      <c r="HN18" s="183"/>
      <c r="HO18" s="186"/>
      <c r="HP18" s="196"/>
      <c r="HR18" s="197"/>
      <c r="HT18" s="197"/>
      <c r="HV18" s="180" t="str">
        <f t="shared" si="87"/>
        <v/>
      </c>
      <c r="HW18" s="181" t="str">
        <f t="shared" si="51"/>
        <v/>
      </c>
      <c r="HX18" s="182" t="str">
        <f t="shared" si="52"/>
        <v/>
      </c>
      <c r="HY18" s="183"/>
      <c r="HZ18" s="184" t="str">
        <f t="shared" si="107"/>
        <v/>
      </c>
      <c r="IA18" s="183"/>
      <c r="IB18" s="186"/>
      <c r="IC18" s="196"/>
      <c r="IE18" s="197"/>
      <c r="IG18" s="197"/>
      <c r="II18" s="180" t="str">
        <f t="shared" si="88"/>
        <v/>
      </c>
      <c r="IJ18" s="181" t="str">
        <f t="shared" si="54"/>
        <v/>
      </c>
      <c r="IK18" s="182" t="str">
        <f t="shared" si="55"/>
        <v/>
      </c>
      <c r="IL18" s="183"/>
      <c r="IM18" s="184" t="str">
        <f t="shared" si="108"/>
        <v/>
      </c>
      <c r="IN18" s="183"/>
      <c r="IO18" s="186"/>
      <c r="IP18" s="196"/>
      <c r="IR18" s="197"/>
      <c r="IT18" s="197"/>
      <c r="IV18" s="180" t="str">
        <f t="shared" si="89"/>
        <v/>
      </c>
      <c r="IW18" s="181" t="str">
        <f t="shared" si="57"/>
        <v/>
      </c>
      <c r="IX18" s="182" t="str">
        <f t="shared" si="58"/>
        <v/>
      </c>
      <c r="IY18" s="183"/>
      <c r="IZ18" s="184" t="str">
        <f t="shared" si="109"/>
        <v/>
      </c>
      <c r="JA18" s="183"/>
      <c r="JB18" s="186"/>
      <c r="JC18" s="187"/>
      <c r="JD18" s="198">
        <f t="shared" si="60"/>
        <v>0</v>
      </c>
      <c r="JE18" s="198">
        <f t="shared" si="61"/>
        <v>0</v>
      </c>
      <c r="JF18" s="198">
        <f t="shared" si="62"/>
        <v>0</v>
      </c>
      <c r="JG18" s="199">
        <f t="shared" si="63"/>
        <v>0</v>
      </c>
      <c r="JH18" s="199">
        <f t="shared" si="64"/>
        <v>0</v>
      </c>
      <c r="JI18" s="203"/>
      <c r="JJ18" s="209"/>
      <c r="JK18" s="210"/>
      <c r="JL18" s="210"/>
      <c r="JM18" s="210"/>
      <c r="JN18" s="210"/>
      <c r="JO18" s="210"/>
      <c r="JP18" s="210"/>
      <c r="JQ18" s="210"/>
      <c r="JR18" s="211"/>
      <c r="JS18" s="205"/>
      <c r="JT18" s="194">
        <f t="shared" si="65"/>
        <v>11</v>
      </c>
    </row>
    <row r="19" spans="1:280" s="195" customFormat="1" x14ac:dyDescent="0.2">
      <c r="A19" s="247">
        <f t="shared" si="66"/>
        <v>41593</v>
      </c>
      <c r="B19" s="249">
        <f t="shared" si="67"/>
        <v>41594</v>
      </c>
      <c r="C19" s="196"/>
      <c r="E19" s="197"/>
      <c r="G19" s="197"/>
      <c r="I19" s="180" t="str">
        <f t="shared" si="68"/>
        <v/>
      </c>
      <c r="J19" s="181" t="str">
        <f t="shared" si="69"/>
        <v/>
      </c>
      <c r="K19" s="182" t="str">
        <f t="shared" si="70"/>
        <v/>
      </c>
      <c r="L19" s="183"/>
      <c r="M19" s="184" t="str">
        <f t="shared" si="90"/>
        <v/>
      </c>
      <c r="N19" s="183"/>
      <c r="O19" s="171"/>
      <c r="P19" s="196"/>
      <c r="R19" s="197"/>
      <c r="T19" s="197"/>
      <c r="V19" s="180" t="str">
        <f t="shared" si="71"/>
        <v/>
      </c>
      <c r="W19" s="181" t="str">
        <f t="shared" si="3"/>
        <v/>
      </c>
      <c r="X19" s="182" t="str">
        <f t="shared" si="4"/>
        <v/>
      </c>
      <c r="Y19" s="183"/>
      <c r="Z19" s="184" t="str">
        <f t="shared" si="91"/>
        <v/>
      </c>
      <c r="AA19" s="183"/>
      <c r="AB19" s="171"/>
      <c r="AC19" s="196"/>
      <c r="AE19" s="197"/>
      <c r="AG19" s="197"/>
      <c r="AI19" s="180" t="str">
        <f t="shared" si="72"/>
        <v/>
      </c>
      <c r="AJ19" s="181" t="str">
        <f t="shared" si="6"/>
        <v/>
      </c>
      <c r="AK19" s="182" t="str">
        <f t="shared" si="7"/>
        <v/>
      </c>
      <c r="AL19" s="183"/>
      <c r="AM19" s="184" t="str">
        <f t="shared" si="92"/>
        <v/>
      </c>
      <c r="AN19" s="183"/>
      <c r="AO19" s="171"/>
      <c r="AP19" s="196"/>
      <c r="AR19" s="197"/>
      <c r="AT19" s="197"/>
      <c r="AV19" s="180" t="str">
        <f t="shared" si="73"/>
        <v/>
      </c>
      <c r="AW19" s="181" t="str">
        <f t="shared" si="9"/>
        <v/>
      </c>
      <c r="AX19" s="182" t="str">
        <f t="shared" si="10"/>
        <v/>
      </c>
      <c r="AY19" s="183"/>
      <c r="AZ19" s="184" t="str">
        <f t="shared" si="93"/>
        <v/>
      </c>
      <c r="BA19" s="183"/>
      <c r="BB19" s="171"/>
      <c r="BC19" s="196"/>
      <c r="BE19" s="197"/>
      <c r="BG19" s="197"/>
      <c r="BI19" s="180" t="str">
        <f t="shared" si="74"/>
        <v/>
      </c>
      <c r="BJ19" s="181" t="str">
        <f t="shared" si="12"/>
        <v/>
      </c>
      <c r="BK19" s="182" t="str">
        <f t="shared" si="13"/>
        <v/>
      </c>
      <c r="BL19" s="183"/>
      <c r="BM19" s="184" t="str">
        <f t="shared" si="94"/>
        <v/>
      </c>
      <c r="BN19" s="183"/>
      <c r="BO19" s="171"/>
      <c r="BP19" s="196"/>
      <c r="BR19" s="197"/>
      <c r="BT19" s="197"/>
      <c r="BV19" s="180" t="str">
        <f t="shared" si="75"/>
        <v/>
      </c>
      <c r="BW19" s="181" t="str">
        <f t="shared" si="15"/>
        <v/>
      </c>
      <c r="BX19" s="182" t="str">
        <f t="shared" si="16"/>
        <v/>
      </c>
      <c r="BY19" s="183"/>
      <c r="BZ19" s="184" t="str">
        <f t="shared" si="95"/>
        <v/>
      </c>
      <c r="CA19" s="183"/>
      <c r="CB19" s="171"/>
      <c r="CC19" s="196"/>
      <c r="CE19" s="197"/>
      <c r="CG19" s="197"/>
      <c r="CI19" s="180" t="str">
        <f t="shared" si="76"/>
        <v/>
      </c>
      <c r="CJ19" s="181" t="str">
        <f t="shared" si="18"/>
        <v/>
      </c>
      <c r="CK19" s="182" t="str">
        <f t="shared" si="19"/>
        <v/>
      </c>
      <c r="CL19" s="183"/>
      <c r="CM19" s="184" t="str">
        <f t="shared" si="96"/>
        <v/>
      </c>
      <c r="CN19" s="183"/>
      <c r="CO19" s="171"/>
      <c r="CP19" s="196"/>
      <c r="CR19" s="197"/>
      <c r="CT19" s="197"/>
      <c r="CV19" s="180" t="str">
        <f t="shared" si="77"/>
        <v/>
      </c>
      <c r="CW19" s="181" t="str">
        <f t="shared" si="21"/>
        <v/>
      </c>
      <c r="CX19" s="182" t="str">
        <f t="shared" si="22"/>
        <v/>
      </c>
      <c r="CY19" s="183"/>
      <c r="CZ19" s="184" t="str">
        <f t="shared" si="97"/>
        <v/>
      </c>
      <c r="DA19" s="183"/>
      <c r="DB19" s="171"/>
      <c r="DC19" s="196"/>
      <c r="DE19" s="197"/>
      <c r="DG19" s="197"/>
      <c r="DI19" s="180" t="str">
        <f t="shared" si="78"/>
        <v/>
      </c>
      <c r="DJ19" s="181" t="str">
        <f t="shared" si="24"/>
        <v/>
      </c>
      <c r="DK19" s="182" t="str">
        <f t="shared" si="25"/>
        <v/>
      </c>
      <c r="DL19" s="183"/>
      <c r="DM19" s="184" t="str">
        <f t="shared" si="98"/>
        <v/>
      </c>
      <c r="DN19" s="183"/>
      <c r="DO19" s="171"/>
      <c r="DP19" s="196"/>
      <c r="DR19" s="197"/>
      <c r="DT19" s="197"/>
      <c r="DV19" s="180" t="str">
        <f t="shared" si="79"/>
        <v/>
      </c>
      <c r="DW19" s="181" t="str">
        <f t="shared" si="27"/>
        <v/>
      </c>
      <c r="DX19" s="182" t="str">
        <f t="shared" si="28"/>
        <v/>
      </c>
      <c r="DY19" s="183"/>
      <c r="DZ19" s="184" t="str">
        <f t="shared" si="99"/>
        <v/>
      </c>
      <c r="EA19" s="183"/>
      <c r="EB19" s="171"/>
      <c r="EC19" s="196"/>
      <c r="EE19" s="197"/>
      <c r="EG19" s="197"/>
      <c r="EI19" s="180" t="str">
        <f t="shared" si="80"/>
        <v/>
      </c>
      <c r="EJ19" s="181" t="str">
        <f t="shared" si="30"/>
        <v/>
      </c>
      <c r="EK19" s="182" t="str">
        <f t="shared" si="31"/>
        <v/>
      </c>
      <c r="EL19" s="183"/>
      <c r="EM19" s="184" t="str">
        <f t="shared" si="100"/>
        <v/>
      </c>
      <c r="EN19" s="183"/>
      <c r="EO19" s="171"/>
      <c r="EP19" s="196"/>
      <c r="ER19" s="197"/>
      <c r="ET19" s="197"/>
      <c r="EV19" s="180" t="str">
        <f t="shared" si="81"/>
        <v/>
      </c>
      <c r="EW19" s="181" t="str">
        <f t="shared" si="33"/>
        <v/>
      </c>
      <c r="EX19" s="182" t="str">
        <f t="shared" si="34"/>
        <v/>
      </c>
      <c r="EY19" s="183"/>
      <c r="EZ19" s="184" t="str">
        <f t="shared" si="101"/>
        <v/>
      </c>
      <c r="FA19" s="183"/>
      <c r="FB19" s="171"/>
      <c r="FC19" s="196"/>
      <c r="FE19" s="197"/>
      <c r="FG19" s="197"/>
      <c r="FI19" s="180" t="str">
        <f t="shared" si="82"/>
        <v/>
      </c>
      <c r="FJ19" s="181" t="str">
        <f t="shared" si="36"/>
        <v/>
      </c>
      <c r="FK19" s="182" t="str">
        <f t="shared" si="37"/>
        <v/>
      </c>
      <c r="FL19" s="183"/>
      <c r="FM19" s="184" t="str">
        <f t="shared" si="102"/>
        <v/>
      </c>
      <c r="FN19" s="183"/>
      <c r="FO19" s="171"/>
      <c r="FP19" s="196"/>
      <c r="FR19" s="197"/>
      <c r="FT19" s="197"/>
      <c r="FV19" s="180" t="str">
        <f t="shared" si="83"/>
        <v/>
      </c>
      <c r="FW19" s="181" t="str">
        <f t="shared" si="39"/>
        <v/>
      </c>
      <c r="FX19" s="182" t="str">
        <f t="shared" si="40"/>
        <v/>
      </c>
      <c r="FY19" s="183"/>
      <c r="FZ19" s="184" t="str">
        <f t="shared" si="103"/>
        <v/>
      </c>
      <c r="GA19" s="183"/>
      <c r="GB19" s="171"/>
      <c r="GC19" s="196"/>
      <c r="GE19" s="197"/>
      <c r="GG19" s="197"/>
      <c r="GI19" s="180" t="str">
        <f t="shared" si="84"/>
        <v/>
      </c>
      <c r="GJ19" s="181" t="str">
        <f t="shared" si="42"/>
        <v/>
      </c>
      <c r="GK19" s="182" t="str">
        <f t="shared" si="43"/>
        <v/>
      </c>
      <c r="GL19" s="183"/>
      <c r="GM19" s="184" t="str">
        <f t="shared" si="104"/>
        <v/>
      </c>
      <c r="GN19" s="183"/>
      <c r="GO19" s="171"/>
      <c r="GP19" s="196"/>
      <c r="GR19" s="197"/>
      <c r="GT19" s="197"/>
      <c r="GV19" s="180" t="str">
        <f t="shared" si="85"/>
        <v/>
      </c>
      <c r="GW19" s="181" t="str">
        <f t="shared" si="45"/>
        <v/>
      </c>
      <c r="GX19" s="182" t="str">
        <f t="shared" si="46"/>
        <v/>
      </c>
      <c r="GY19" s="183"/>
      <c r="GZ19" s="184" t="str">
        <f t="shared" si="105"/>
        <v/>
      </c>
      <c r="HA19" s="183"/>
      <c r="HB19" s="171"/>
      <c r="HC19" s="196"/>
      <c r="HE19" s="197"/>
      <c r="HG19" s="197"/>
      <c r="HI19" s="180" t="str">
        <f t="shared" si="86"/>
        <v/>
      </c>
      <c r="HJ19" s="181" t="str">
        <f t="shared" si="48"/>
        <v/>
      </c>
      <c r="HK19" s="182" t="str">
        <f t="shared" si="49"/>
        <v/>
      </c>
      <c r="HL19" s="183"/>
      <c r="HM19" s="184" t="str">
        <f t="shared" si="106"/>
        <v/>
      </c>
      <c r="HN19" s="183"/>
      <c r="HO19" s="171"/>
      <c r="HP19" s="196"/>
      <c r="HR19" s="197"/>
      <c r="HT19" s="197"/>
      <c r="HV19" s="180" t="str">
        <f t="shared" si="87"/>
        <v/>
      </c>
      <c r="HW19" s="181" t="str">
        <f t="shared" si="51"/>
        <v/>
      </c>
      <c r="HX19" s="182" t="str">
        <f t="shared" si="52"/>
        <v/>
      </c>
      <c r="HY19" s="183"/>
      <c r="HZ19" s="184" t="str">
        <f t="shared" si="107"/>
        <v/>
      </c>
      <c r="IA19" s="183"/>
      <c r="IB19" s="171"/>
      <c r="IC19" s="196"/>
      <c r="IE19" s="197"/>
      <c r="IG19" s="197"/>
      <c r="II19" s="180" t="str">
        <f t="shared" si="88"/>
        <v/>
      </c>
      <c r="IJ19" s="181" t="str">
        <f t="shared" si="54"/>
        <v/>
      </c>
      <c r="IK19" s="182" t="str">
        <f t="shared" si="55"/>
        <v/>
      </c>
      <c r="IL19" s="183"/>
      <c r="IM19" s="184" t="str">
        <f t="shared" si="108"/>
        <v/>
      </c>
      <c r="IN19" s="183"/>
      <c r="IO19" s="171"/>
      <c r="IP19" s="196"/>
      <c r="IR19" s="197"/>
      <c r="IT19" s="197"/>
      <c r="IV19" s="180" t="str">
        <f t="shared" si="89"/>
        <v/>
      </c>
      <c r="IW19" s="181" t="str">
        <f t="shared" si="57"/>
        <v/>
      </c>
      <c r="IX19" s="182" t="str">
        <f t="shared" si="58"/>
        <v/>
      </c>
      <c r="IY19" s="183"/>
      <c r="IZ19" s="184" t="str">
        <f t="shared" si="109"/>
        <v/>
      </c>
      <c r="JA19" s="183"/>
      <c r="JB19" s="171"/>
      <c r="JC19" s="187"/>
      <c r="JD19" s="198">
        <f t="shared" si="60"/>
        <v>0</v>
      </c>
      <c r="JE19" s="198">
        <f t="shared" si="61"/>
        <v>0</v>
      </c>
      <c r="JF19" s="198">
        <f t="shared" si="62"/>
        <v>0</v>
      </c>
      <c r="JG19" s="199">
        <f t="shared" si="63"/>
        <v>0</v>
      </c>
      <c r="JH19" s="199">
        <f t="shared" si="64"/>
        <v>0</v>
      </c>
      <c r="JI19" s="203"/>
      <c r="JJ19" s="209"/>
      <c r="JK19" s="210"/>
      <c r="JL19" s="210"/>
      <c r="JM19" s="210"/>
      <c r="JN19" s="210"/>
      <c r="JO19" s="210"/>
      <c r="JP19" s="210"/>
      <c r="JQ19" s="210"/>
      <c r="JR19" s="211"/>
      <c r="JS19" s="205"/>
      <c r="JT19" s="194">
        <f t="shared" si="65"/>
        <v>11</v>
      </c>
    </row>
    <row r="20" spans="1:280" s="195" customFormat="1" x14ac:dyDescent="0.2">
      <c r="A20" s="247">
        <f t="shared" si="66"/>
        <v>41594</v>
      </c>
      <c r="B20" s="249">
        <f t="shared" si="67"/>
        <v>41595</v>
      </c>
      <c r="C20" s="196"/>
      <c r="E20" s="197"/>
      <c r="G20" s="197"/>
      <c r="I20" s="180" t="str">
        <f t="shared" si="68"/>
        <v/>
      </c>
      <c r="J20" s="181" t="str">
        <f t="shared" si="69"/>
        <v/>
      </c>
      <c r="K20" s="182" t="str">
        <f t="shared" si="70"/>
        <v/>
      </c>
      <c r="L20" s="183"/>
      <c r="M20" s="184" t="str">
        <f t="shared" si="90"/>
        <v/>
      </c>
      <c r="N20" s="183"/>
      <c r="O20" s="171"/>
      <c r="P20" s="196"/>
      <c r="R20" s="197"/>
      <c r="T20" s="197"/>
      <c r="V20" s="180" t="str">
        <f t="shared" si="71"/>
        <v/>
      </c>
      <c r="W20" s="181" t="str">
        <f t="shared" si="3"/>
        <v/>
      </c>
      <c r="X20" s="182" t="str">
        <f t="shared" si="4"/>
        <v/>
      </c>
      <c r="Y20" s="183"/>
      <c r="Z20" s="184" t="str">
        <f t="shared" si="91"/>
        <v/>
      </c>
      <c r="AA20" s="183"/>
      <c r="AB20" s="171"/>
      <c r="AC20" s="196"/>
      <c r="AE20" s="197"/>
      <c r="AG20" s="197"/>
      <c r="AI20" s="180" t="str">
        <f t="shared" si="72"/>
        <v/>
      </c>
      <c r="AJ20" s="181" t="str">
        <f t="shared" si="6"/>
        <v/>
      </c>
      <c r="AK20" s="182" t="str">
        <f t="shared" si="7"/>
        <v/>
      </c>
      <c r="AL20" s="183"/>
      <c r="AM20" s="184" t="str">
        <f t="shared" si="92"/>
        <v/>
      </c>
      <c r="AN20" s="183"/>
      <c r="AO20" s="171"/>
      <c r="AP20" s="196"/>
      <c r="AR20" s="197"/>
      <c r="AT20" s="197"/>
      <c r="AV20" s="180" t="str">
        <f t="shared" si="73"/>
        <v/>
      </c>
      <c r="AW20" s="181" t="str">
        <f t="shared" si="9"/>
        <v/>
      </c>
      <c r="AX20" s="182" t="str">
        <f t="shared" si="10"/>
        <v/>
      </c>
      <c r="AY20" s="183"/>
      <c r="AZ20" s="184" t="str">
        <f t="shared" si="93"/>
        <v/>
      </c>
      <c r="BA20" s="183"/>
      <c r="BB20" s="171"/>
      <c r="BC20" s="196"/>
      <c r="BE20" s="197"/>
      <c r="BG20" s="197"/>
      <c r="BI20" s="180" t="str">
        <f t="shared" si="74"/>
        <v/>
      </c>
      <c r="BJ20" s="181" t="str">
        <f t="shared" si="12"/>
        <v/>
      </c>
      <c r="BK20" s="182" t="str">
        <f t="shared" si="13"/>
        <v/>
      </c>
      <c r="BL20" s="183"/>
      <c r="BM20" s="184" t="str">
        <f t="shared" si="94"/>
        <v/>
      </c>
      <c r="BN20" s="183"/>
      <c r="BO20" s="171"/>
      <c r="BP20" s="196"/>
      <c r="BR20" s="197"/>
      <c r="BT20" s="197"/>
      <c r="BV20" s="180" t="str">
        <f t="shared" si="75"/>
        <v/>
      </c>
      <c r="BW20" s="181" t="str">
        <f t="shared" si="15"/>
        <v/>
      </c>
      <c r="BX20" s="182" t="str">
        <f t="shared" si="16"/>
        <v/>
      </c>
      <c r="BY20" s="183"/>
      <c r="BZ20" s="184" t="str">
        <f t="shared" si="95"/>
        <v/>
      </c>
      <c r="CA20" s="183"/>
      <c r="CB20" s="171"/>
      <c r="CC20" s="196"/>
      <c r="CE20" s="197"/>
      <c r="CG20" s="197"/>
      <c r="CI20" s="180" t="str">
        <f t="shared" si="76"/>
        <v/>
      </c>
      <c r="CJ20" s="181" t="str">
        <f t="shared" si="18"/>
        <v/>
      </c>
      <c r="CK20" s="182" t="str">
        <f t="shared" si="19"/>
        <v/>
      </c>
      <c r="CL20" s="183"/>
      <c r="CM20" s="184" t="str">
        <f t="shared" si="96"/>
        <v/>
      </c>
      <c r="CN20" s="183"/>
      <c r="CO20" s="171"/>
      <c r="CP20" s="196"/>
      <c r="CR20" s="197"/>
      <c r="CT20" s="197"/>
      <c r="CV20" s="180" t="str">
        <f t="shared" si="77"/>
        <v/>
      </c>
      <c r="CW20" s="181" t="str">
        <f t="shared" si="21"/>
        <v/>
      </c>
      <c r="CX20" s="182" t="str">
        <f t="shared" si="22"/>
        <v/>
      </c>
      <c r="CY20" s="183"/>
      <c r="CZ20" s="184" t="str">
        <f t="shared" si="97"/>
        <v/>
      </c>
      <c r="DA20" s="183"/>
      <c r="DB20" s="171"/>
      <c r="DC20" s="196"/>
      <c r="DE20" s="197"/>
      <c r="DG20" s="197"/>
      <c r="DI20" s="180" t="str">
        <f t="shared" si="78"/>
        <v/>
      </c>
      <c r="DJ20" s="181" t="str">
        <f t="shared" si="24"/>
        <v/>
      </c>
      <c r="DK20" s="182" t="str">
        <f t="shared" si="25"/>
        <v/>
      </c>
      <c r="DL20" s="183"/>
      <c r="DM20" s="184" t="str">
        <f t="shared" si="98"/>
        <v/>
      </c>
      <c r="DN20" s="183"/>
      <c r="DO20" s="171"/>
      <c r="DP20" s="196"/>
      <c r="DR20" s="197"/>
      <c r="DT20" s="197"/>
      <c r="DV20" s="180" t="str">
        <f t="shared" si="79"/>
        <v/>
      </c>
      <c r="DW20" s="181" t="str">
        <f t="shared" si="27"/>
        <v/>
      </c>
      <c r="DX20" s="182" t="str">
        <f t="shared" si="28"/>
        <v/>
      </c>
      <c r="DY20" s="183"/>
      <c r="DZ20" s="184" t="str">
        <f t="shared" si="99"/>
        <v/>
      </c>
      <c r="EA20" s="183"/>
      <c r="EB20" s="171"/>
      <c r="EC20" s="196"/>
      <c r="EE20" s="197"/>
      <c r="EG20" s="197"/>
      <c r="EI20" s="180" t="str">
        <f t="shared" si="80"/>
        <v/>
      </c>
      <c r="EJ20" s="181" t="str">
        <f t="shared" si="30"/>
        <v/>
      </c>
      <c r="EK20" s="182" t="str">
        <f t="shared" si="31"/>
        <v/>
      </c>
      <c r="EL20" s="183"/>
      <c r="EM20" s="184" t="str">
        <f t="shared" si="100"/>
        <v/>
      </c>
      <c r="EN20" s="183"/>
      <c r="EO20" s="171"/>
      <c r="EP20" s="196"/>
      <c r="ER20" s="197"/>
      <c r="ET20" s="197"/>
      <c r="EV20" s="180" t="str">
        <f t="shared" si="81"/>
        <v/>
      </c>
      <c r="EW20" s="181" t="str">
        <f t="shared" si="33"/>
        <v/>
      </c>
      <c r="EX20" s="182" t="str">
        <f t="shared" si="34"/>
        <v/>
      </c>
      <c r="EY20" s="183"/>
      <c r="EZ20" s="184" t="str">
        <f t="shared" si="101"/>
        <v/>
      </c>
      <c r="FA20" s="183"/>
      <c r="FB20" s="171"/>
      <c r="FC20" s="196"/>
      <c r="FE20" s="197"/>
      <c r="FG20" s="197"/>
      <c r="FI20" s="180" t="str">
        <f t="shared" si="82"/>
        <v/>
      </c>
      <c r="FJ20" s="181" t="str">
        <f t="shared" si="36"/>
        <v/>
      </c>
      <c r="FK20" s="182" t="str">
        <f t="shared" si="37"/>
        <v/>
      </c>
      <c r="FL20" s="183"/>
      <c r="FM20" s="184" t="str">
        <f t="shared" si="102"/>
        <v/>
      </c>
      <c r="FN20" s="183"/>
      <c r="FO20" s="171"/>
      <c r="FP20" s="196"/>
      <c r="FR20" s="197"/>
      <c r="FT20" s="197"/>
      <c r="FV20" s="180" t="str">
        <f t="shared" si="83"/>
        <v/>
      </c>
      <c r="FW20" s="181" t="str">
        <f t="shared" si="39"/>
        <v/>
      </c>
      <c r="FX20" s="182" t="str">
        <f t="shared" si="40"/>
        <v/>
      </c>
      <c r="FY20" s="183"/>
      <c r="FZ20" s="184" t="str">
        <f t="shared" si="103"/>
        <v/>
      </c>
      <c r="GA20" s="183"/>
      <c r="GB20" s="171"/>
      <c r="GC20" s="196"/>
      <c r="GE20" s="197"/>
      <c r="GG20" s="197"/>
      <c r="GI20" s="180" t="str">
        <f t="shared" si="84"/>
        <v/>
      </c>
      <c r="GJ20" s="181" t="str">
        <f t="shared" si="42"/>
        <v/>
      </c>
      <c r="GK20" s="182" t="str">
        <f t="shared" si="43"/>
        <v/>
      </c>
      <c r="GL20" s="183"/>
      <c r="GM20" s="184" t="str">
        <f t="shared" si="104"/>
        <v/>
      </c>
      <c r="GN20" s="183"/>
      <c r="GO20" s="171"/>
      <c r="GP20" s="196"/>
      <c r="GR20" s="197"/>
      <c r="GT20" s="197"/>
      <c r="GV20" s="180" t="str">
        <f t="shared" si="85"/>
        <v/>
      </c>
      <c r="GW20" s="181" t="str">
        <f t="shared" si="45"/>
        <v/>
      </c>
      <c r="GX20" s="182" t="str">
        <f t="shared" si="46"/>
        <v/>
      </c>
      <c r="GY20" s="183"/>
      <c r="GZ20" s="184" t="str">
        <f t="shared" si="105"/>
        <v/>
      </c>
      <c r="HA20" s="183"/>
      <c r="HB20" s="171"/>
      <c r="HC20" s="196"/>
      <c r="HE20" s="197"/>
      <c r="HG20" s="197"/>
      <c r="HI20" s="180" t="str">
        <f t="shared" si="86"/>
        <v/>
      </c>
      <c r="HJ20" s="181" t="str">
        <f t="shared" si="48"/>
        <v/>
      </c>
      <c r="HK20" s="182" t="str">
        <f t="shared" si="49"/>
        <v/>
      </c>
      <c r="HL20" s="183"/>
      <c r="HM20" s="184" t="str">
        <f t="shared" si="106"/>
        <v/>
      </c>
      <c r="HN20" s="183"/>
      <c r="HO20" s="171"/>
      <c r="HP20" s="196"/>
      <c r="HR20" s="197"/>
      <c r="HT20" s="197"/>
      <c r="HV20" s="180" t="str">
        <f t="shared" si="87"/>
        <v/>
      </c>
      <c r="HW20" s="181" t="str">
        <f t="shared" si="51"/>
        <v/>
      </c>
      <c r="HX20" s="182" t="str">
        <f t="shared" si="52"/>
        <v/>
      </c>
      <c r="HY20" s="183"/>
      <c r="HZ20" s="184" t="str">
        <f t="shared" si="107"/>
        <v/>
      </c>
      <c r="IA20" s="183"/>
      <c r="IB20" s="171"/>
      <c r="IC20" s="196"/>
      <c r="IE20" s="197"/>
      <c r="IG20" s="197"/>
      <c r="II20" s="180" t="str">
        <f t="shared" si="88"/>
        <v/>
      </c>
      <c r="IJ20" s="181" t="str">
        <f t="shared" si="54"/>
        <v/>
      </c>
      <c r="IK20" s="182" t="str">
        <f t="shared" si="55"/>
        <v/>
      </c>
      <c r="IL20" s="183"/>
      <c r="IM20" s="184" t="str">
        <f t="shared" si="108"/>
        <v/>
      </c>
      <c r="IN20" s="183"/>
      <c r="IO20" s="171"/>
      <c r="IP20" s="196"/>
      <c r="IR20" s="197"/>
      <c r="IT20" s="197"/>
      <c r="IV20" s="180" t="str">
        <f t="shared" si="89"/>
        <v/>
      </c>
      <c r="IW20" s="181" t="str">
        <f t="shared" si="57"/>
        <v/>
      </c>
      <c r="IX20" s="182" t="str">
        <f t="shared" si="58"/>
        <v/>
      </c>
      <c r="IY20" s="183"/>
      <c r="IZ20" s="184" t="str">
        <f t="shared" si="109"/>
        <v/>
      </c>
      <c r="JA20" s="183"/>
      <c r="JB20" s="171"/>
      <c r="JC20" s="187"/>
      <c r="JD20" s="198">
        <f t="shared" si="60"/>
        <v>0</v>
      </c>
      <c r="JE20" s="198">
        <f t="shared" si="61"/>
        <v>0</v>
      </c>
      <c r="JF20" s="198">
        <f t="shared" si="62"/>
        <v>0</v>
      </c>
      <c r="JG20" s="199">
        <f t="shared" si="63"/>
        <v>0</v>
      </c>
      <c r="JH20" s="199">
        <f t="shared" si="64"/>
        <v>0</v>
      </c>
      <c r="JI20" s="203"/>
      <c r="JJ20" s="209"/>
      <c r="JK20" s="210"/>
      <c r="JL20" s="210"/>
      <c r="JM20" s="210"/>
      <c r="JN20" s="210"/>
      <c r="JO20" s="210"/>
      <c r="JP20" s="210"/>
      <c r="JQ20" s="210"/>
      <c r="JR20" s="211"/>
      <c r="JS20" s="205"/>
      <c r="JT20" s="194">
        <f t="shared" si="65"/>
        <v>11</v>
      </c>
    </row>
    <row r="21" spans="1:280" s="195" customFormat="1" x14ac:dyDescent="0.2">
      <c r="A21" s="247">
        <f t="shared" si="66"/>
        <v>41595</v>
      </c>
      <c r="B21" s="249">
        <f t="shared" si="67"/>
        <v>41596</v>
      </c>
      <c r="C21" s="196"/>
      <c r="E21" s="197"/>
      <c r="G21" s="197"/>
      <c r="I21" s="180" t="str">
        <f t="shared" si="68"/>
        <v/>
      </c>
      <c r="J21" s="181" t="str">
        <f t="shared" si="69"/>
        <v/>
      </c>
      <c r="K21" s="182" t="str">
        <f t="shared" si="70"/>
        <v/>
      </c>
      <c r="L21" s="183"/>
      <c r="M21" s="184" t="str">
        <f t="shared" si="90"/>
        <v/>
      </c>
      <c r="N21" s="183"/>
      <c r="O21" s="186"/>
      <c r="P21" s="196"/>
      <c r="R21" s="197"/>
      <c r="T21" s="197"/>
      <c r="V21" s="180" t="str">
        <f t="shared" si="71"/>
        <v/>
      </c>
      <c r="W21" s="181" t="str">
        <f t="shared" si="3"/>
        <v/>
      </c>
      <c r="X21" s="182" t="str">
        <f t="shared" si="4"/>
        <v/>
      </c>
      <c r="Y21" s="183"/>
      <c r="Z21" s="184" t="str">
        <f t="shared" si="91"/>
        <v/>
      </c>
      <c r="AA21" s="183"/>
      <c r="AB21" s="186"/>
      <c r="AC21" s="196"/>
      <c r="AE21" s="197"/>
      <c r="AG21" s="197"/>
      <c r="AI21" s="180" t="str">
        <f t="shared" si="72"/>
        <v/>
      </c>
      <c r="AJ21" s="181" t="str">
        <f t="shared" si="6"/>
        <v/>
      </c>
      <c r="AK21" s="182" t="str">
        <f t="shared" si="7"/>
        <v/>
      </c>
      <c r="AL21" s="183"/>
      <c r="AM21" s="184" t="str">
        <f t="shared" si="92"/>
        <v/>
      </c>
      <c r="AN21" s="183"/>
      <c r="AO21" s="186"/>
      <c r="AP21" s="196"/>
      <c r="AR21" s="197"/>
      <c r="AT21" s="197"/>
      <c r="AV21" s="180" t="str">
        <f t="shared" si="73"/>
        <v/>
      </c>
      <c r="AW21" s="181" t="str">
        <f t="shared" si="9"/>
        <v/>
      </c>
      <c r="AX21" s="182" t="str">
        <f t="shared" si="10"/>
        <v/>
      </c>
      <c r="AY21" s="183"/>
      <c r="AZ21" s="184" t="str">
        <f t="shared" si="93"/>
        <v/>
      </c>
      <c r="BA21" s="183"/>
      <c r="BB21" s="186"/>
      <c r="BC21" s="196"/>
      <c r="BE21" s="197"/>
      <c r="BG21" s="197"/>
      <c r="BI21" s="180" t="str">
        <f t="shared" si="74"/>
        <v/>
      </c>
      <c r="BJ21" s="181" t="str">
        <f t="shared" si="12"/>
        <v/>
      </c>
      <c r="BK21" s="182" t="str">
        <f t="shared" si="13"/>
        <v/>
      </c>
      <c r="BL21" s="183"/>
      <c r="BM21" s="184" t="str">
        <f t="shared" si="94"/>
        <v/>
      </c>
      <c r="BN21" s="183"/>
      <c r="BO21" s="186"/>
      <c r="BP21" s="196"/>
      <c r="BR21" s="197"/>
      <c r="BT21" s="197"/>
      <c r="BV21" s="180" t="str">
        <f t="shared" si="75"/>
        <v/>
      </c>
      <c r="BW21" s="181" t="str">
        <f t="shared" si="15"/>
        <v/>
      </c>
      <c r="BX21" s="182" t="str">
        <f t="shared" si="16"/>
        <v/>
      </c>
      <c r="BY21" s="183"/>
      <c r="BZ21" s="184" t="str">
        <f t="shared" si="95"/>
        <v/>
      </c>
      <c r="CA21" s="183"/>
      <c r="CB21" s="186"/>
      <c r="CC21" s="196"/>
      <c r="CE21" s="197"/>
      <c r="CG21" s="197"/>
      <c r="CI21" s="180" t="str">
        <f t="shared" si="76"/>
        <v/>
      </c>
      <c r="CJ21" s="181" t="str">
        <f t="shared" si="18"/>
        <v/>
      </c>
      <c r="CK21" s="182" t="str">
        <f t="shared" si="19"/>
        <v/>
      </c>
      <c r="CL21" s="183"/>
      <c r="CM21" s="184" t="str">
        <f t="shared" si="96"/>
        <v/>
      </c>
      <c r="CN21" s="183"/>
      <c r="CO21" s="186"/>
      <c r="CP21" s="196"/>
      <c r="CR21" s="197"/>
      <c r="CT21" s="197"/>
      <c r="CV21" s="180" t="str">
        <f t="shared" si="77"/>
        <v/>
      </c>
      <c r="CW21" s="181" t="str">
        <f t="shared" si="21"/>
        <v/>
      </c>
      <c r="CX21" s="182" t="str">
        <f t="shared" si="22"/>
        <v/>
      </c>
      <c r="CY21" s="183"/>
      <c r="CZ21" s="184" t="str">
        <f t="shared" si="97"/>
        <v/>
      </c>
      <c r="DA21" s="183"/>
      <c r="DB21" s="186"/>
      <c r="DC21" s="196"/>
      <c r="DE21" s="197"/>
      <c r="DG21" s="197"/>
      <c r="DI21" s="180" t="str">
        <f t="shared" si="78"/>
        <v/>
      </c>
      <c r="DJ21" s="181" t="str">
        <f t="shared" si="24"/>
        <v/>
      </c>
      <c r="DK21" s="182" t="str">
        <f t="shared" si="25"/>
        <v/>
      </c>
      <c r="DL21" s="183"/>
      <c r="DM21" s="184" t="str">
        <f t="shared" si="98"/>
        <v/>
      </c>
      <c r="DN21" s="183"/>
      <c r="DO21" s="186"/>
      <c r="DP21" s="196"/>
      <c r="DR21" s="197"/>
      <c r="DT21" s="197"/>
      <c r="DV21" s="180" t="str">
        <f t="shared" si="79"/>
        <v/>
      </c>
      <c r="DW21" s="181" t="str">
        <f t="shared" si="27"/>
        <v/>
      </c>
      <c r="DX21" s="182" t="str">
        <f t="shared" si="28"/>
        <v/>
      </c>
      <c r="DY21" s="183"/>
      <c r="DZ21" s="184" t="str">
        <f t="shared" si="99"/>
        <v/>
      </c>
      <c r="EA21" s="183"/>
      <c r="EB21" s="186"/>
      <c r="EC21" s="196"/>
      <c r="EE21" s="197"/>
      <c r="EG21" s="197"/>
      <c r="EI21" s="180" t="str">
        <f t="shared" si="80"/>
        <v/>
      </c>
      <c r="EJ21" s="181" t="str">
        <f t="shared" si="30"/>
        <v/>
      </c>
      <c r="EK21" s="182" t="str">
        <f t="shared" si="31"/>
        <v/>
      </c>
      <c r="EL21" s="183"/>
      <c r="EM21" s="184" t="str">
        <f t="shared" si="100"/>
        <v/>
      </c>
      <c r="EN21" s="183"/>
      <c r="EO21" s="186"/>
      <c r="EP21" s="196"/>
      <c r="ER21" s="197"/>
      <c r="ET21" s="197"/>
      <c r="EV21" s="180" t="str">
        <f t="shared" si="81"/>
        <v/>
      </c>
      <c r="EW21" s="181" t="str">
        <f t="shared" si="33"/>
        <v/>
      </c>
      <c r="EX21" s="182" t="str">
        <f t="shared" si="34"/>
        <v/>
      </c>
      <c r="EY21" s="183"/>
      <c r="EZ21" s="184" t="str">
        <f t="shared" si="101"/>
        <v/>
      </c>
      <c r="FA21" s="183"/>
      <c r="FB21" s="186"/>
      <c r="FC21" s="196"/>
      <c r="FE21" s="197"/>
      <c r="FG21" s="197"/>
      <c r="FI21" s="180" t="str">
        <f t="shared" si="82"/>
        <v/>
      </c>
      <c r="FJ21" s="181" t="str">
        <f t="shared" si="36"/>
        <v/>
      </c>
      <c r="FK21" s="182" t="str">
        <f t="shared" si="37"/>
        <v/>
      </c>
      <c r="FL21" s="183"/>
      <c r="FM21" s="184" t="str">
        <f t="shared" si="102"/>
        <v/>
      </c>
      <c r="FN21" s="183"/>
      <c r="FO21" s="186"/>
      <c r="FP21" s="196"/>
      <c r="FR21" s="197"/>
      <c r="FT21" s="197"/>
      <c r="FV21" s="180" t="str">
        <f t="shared" si="83"/>
        <v/>
      </c>
      <c r="FW21" s="181" t="str">
        <f t="shared" si="39"/>
        <v/>
      </c>
      <c r="FX21" s="182" t="str">
        <f t="shared" si="40"/>
        <v/>
      </c>
      <c r="FY21" s="183"/>
      <c r="FZ21" s="184" t="str">
        <f t="shared" si="103"/>
        <v/>
      </c>
      <c r="GA21" s="183"/>
      <c r="GB21" s="186"/>
      <c r="GC21" s="196"/>
      <c r="GE21" s="197"/>
      <c r="GG21" s="197"/>
      <c r="GI21" s="180" t="str">
        <f t="shared" si="84"/>
        <v/>
      </c>
      <c r="GJ21" s="181" t="str">
        <f t="shared" si="42"/>
        <v/>
      </c>
      <c r="GK21" s="182" t="str">
        <f t="shared" si="43"/>
        <v/>
      </c>
      <c r="GL21" s="183"/>
      <c r="GM21" s="184" t="str">
        <f t="shared" si="104"/>
        <v/>
      </c>
      <c r="GN21" s="183"/>
      <c r="GO21" s="186"/>
      <c r="GP21" s="196"/>
      <c r="GR21" s="197"/>
      <c r="GT21" s="197"/>
      <c r="GV21" s="180" t="str">
        <f t="shared" si="85"/>
        <v/>
      </c>
      <c r="GW21" s="181" t="str">
        <f t="shared" si="45"/>
        <v/>
      </c>
      <c r="GX21" s="182" t="str">
        <f t="shared" si="46"/>
        <v/>
      </c>
      <c r="GY21" s="183"/>
      <c r="GZ21" s="184" t="str">
        <f t="shared" si="105"/>
        <v/>
      </c>
      <c r="HA21" s="183"/>
      <c r="HB21" s="186"/>
      <c r="HC21" s="196"/>
      <c r="HE21" s="197"/>
      <c r="HG21" s="197"/>
      <c r="HI21" s="180" t="str">
        <f t="shared" si="86"/>
        <v/>
      </c>
      <c r="HJ21" s="181" t="str">
        <f t="shared" si="48"/>
        <v/>
      </c>
      <c r="HK21" s="182" t="str">
        <f t="shared" si="49"/>
        <v/>
      </c>
      <c r="HL21" s="183"/>
      <c r="HM21" s="184" t="str">
        <f t="shared" si="106"/>
        <v/>
      </c>
      <c r="HN21" s="183"/>
      <c r="HO21" s="186"/>
      <c r="HP21" s="196"/>
      <c r="HR21" s="197"/>
      <c r="HT21" s="197"/>
      <c r="HV21" s="180" t="str">
        <f t="shared" si="87"/>
        <v/>
      </c>
      <c r="HW21" s="181" t="str">
        <f t="shared" si="51"/>
        <v/>
      </c>
      <c r="HX21" s="182" t="str">
        <f t="shared" si="52"/>
        <v/>
      </c>
      <c r="HY21" s="183"/>
      <c r="HZ21" s="184" t="str">
        <f t="shared" si="107"/>
        <v/>
      </c>
      <c r="IA21" s="183"/>
      <c r="IB21" s="186"/>
      <c r="IC21" s="196"/>
      <c r="IE21" s="197"/>
      <c r="IG21" s="197"/>
      <c r="II21" s="180" t="str">
        <f t="shared" si="88"/>
        <v/>
      </c>
      <c r="IJ21" s="181" t="str">
        <f t="shared" si="54"/>
        <v/>
      </c>
      <c r="IK21" s="182" t="str">
        <f t="shared" si="55"/>
        <v/>
      </c>
      <c r="IL21" s="183"/>
      <c r="IM21" s="184" t="str">
        <f t="shared" si="108"/>
        <v/>
      </c>
      <c r="IN21" s="183"/>
      <c r="IO21" s="186"/>
      <c r="IP21" s="196"/>
      <c r="IR21" s="197"/>
      <c r="IT21" s="197"/>
      <c r="IV21" s="180" t="str">
        <f t="shared" si="89"/>
        <v/>
      </c>
      <c r="IW21" s="181" t="str">
        <f t="shared" si="57"/>
        <v/>
      </c>
      <c r="IX21" s="182" t="str">
        <f t="shared" si="58"/>
        <v/>
      </c>
      <c r="IY21" s="183"/>
      <c r="IZ21" s="184" t="str">
        <f t="shared" si="109"/>
        <v/>
      </c>
      <c r="JA21" s="183"/>
      <c r="JB21" s="186"/>
      <c r="JC21" s="187"/>
      <c r="JD21" s="198">
        <f t="shared" si="60"/>
        <v>0</v>
      </c>
      <c r="JE21" s="198">
        <f t="shared" si="61"/>
        <v>0</v>
      </c>
      <c r="JF21" s="198">
        <f t="shared" si="62"/>
        <v>0</v>
      </c>
      <c r="JG21" s="199">
        <f t="shared" si="63"/>
        <v>0</v>
      </c>
      <c r="JH21" s="199">
        <f t="shared" si="64"/>
        <v>0</v>
      </c>
      <c r="JI21" s="203"/>
      <c r="JJ21" s="209"/>
      <c r="JK21" s="210"/>
      <c r="JL21" s="210"/>
      <c r="JM21" s="210"/>
      <c r="JN21" s="210"/>
      <c r="JO21" s="210"/>
      <c r="JP21" s="210"/>
      <c r="JQ21" s="210"/>
      <c r="JR21" s="211"/>
      <c r="JS21" s="205"/>
      <c r="JT21" s="194">
        <f t="shared" si="65"/>
        <v>11</v>
      </c>
    </row>
    <row r="22" spans="1:280" s="195" customFormat="1" x14ac:dyDescent="0.2">
      <c r="A22" s="247">
        <f t="shared" si="66"/>
        <v>41596</v>
      </c>
      <c r="B22" s="249">
        <f t="shared" si="67"/>
        <v>41597</v>
      </c>
      <c r="C22" s="196"/>
      <c r="E22" s="197"/>
      <c r="G22" s="197"/>
      <c r="I22" s="180" t="str">
        <f t="shared" si="68"/>
        <v/>
      </c>
      <c r="J22" s="181" t="str">
        <f t="shared" si="69"/>
        <v/>
      </c>
      <c r="K22" s="182" t="str">
        <f t="shared" si="70"/>
        <v/>
      </c>
      <c r="L22" s="183"/>
      <c r="M22" s="184" t="str">
        <f t="shared" si="90"/>
        <v/>
      </c>
      <c r="N22" s="183"/>
      <c r="O22" s="171"/>
      <c r="P22" s="196"/>
      <c r="R22" s="197"/>
      <c r="T22" s="197"/>
      <c r="V22" s="180" t="str">
        <f t="shared" si="71"/>
        <v/>
      </c>
      <c r="W22" s="181" t="str">
        <f t="shared" si="3"/>
        <v/>
      </c>
      <c r="X22" s="182" t="str">
        <f t="shared" si="4"/>
        <v/>
      </c>
      <c r="Y22" s="183"/>
      <c r="Z22" s="184" t="str">
        <f t="shared" si="91"/>
        <v/>
      </c>
      <c r="AA22" s="183"/>
      <c r="AB22" s="171"/>
      <c r="AC22" s="196"/>
      <c r="AE22" s="197"/>
      <c r="AG22" s="197"/>
      <c r="AI22" s="180" t="str">
        <f t="shared" si="72"/>
        <v/>
      </c>
      <c r="AJ22" s="181" t="str">
        <f t="shared" si="6"/>
        <v/>
      </c>
      <c r="AK22" s="182" t="str">
        <f t="shared" si="7"/>
        <v/>
      </c>
      <c r="AL22" s="183"/>
      <c r="AM22" s="184" t="str">
        <f t="shared" si="92"/>
        <v/>
      </c>
      <c r="AN22" s="183"/>
      <c r="AO22" s="171"/>
      <c r="AP22" s="196"/>
      <c r="AR22" s="197"/>
      <c r="AT22" s="197"/>
      <c r="AV22" s="180" t="str">
        <f t="shared" si="73"/>
        <v/>
      </c>
      <c r="AW22" s="181" t="str">
        <f t="shared" si="9"/>
        <v/>
      </c>
      <c r="AX22" s="182" t="str">
        <f t="shared" si="10"/>
        <v/>
      </c>
      <c r="AY22" s="183"/>
      <c r="AZ22" s="184" t="str">
        <f t="shared" si="93"/>
        <v/>
      </c>
      <c r="BA22" s="183"/>
      <c r="BB22" s="171"/>
      <c r="BC22" s="196"/>
      <c r="BE22" s="197"/>
      <c r="BG22" s="197"/>
      <c r="BI22" s="180" t="str">
        <f t="shared" si="74"/>
        <v/>
      </c>
      <c r="BJ22" s="181" t="str">
        <f t="shared" si="12"/>
        <v/>
      </c>
      <c r="BK22" s="182" t="str">
        <f t="shared" si="13"/>
        <v/>
      </c>
      <c r="BL22" s="183"/>
      <c r="BM22" s="184" t="str">
        <f t="shared" si="94"/>
        <v/>
      </c>
      <c r="BN22" s="183"/>
      <c r="BO22" s="171"/>
      <c r="BP22" s="196"/>
      <c r="BR22" s="197"/>
      <c r="BT22" s="197"/>
      <c r="BV22" s="180" t="str">
        <f t="shared" si="75"/>
        <v/>
      </c>
      <c r="BW22" s="181" t="str">
        <f t="shared" si="15"/>
        <v/>
      </c>
      <c r="BX22" s="182" t="str">
        <f t="shared" si="16"/>
        <v/>
      </c>
      <c r="BY22" s="183"/>
      <c r="BZ22" s="184" t="str">
        <f t="shared" si="95"/>
        <v/>
      </c>
      <c r="CA22" s="183"/>
      <c r="CB22" s="171"/>
      <c r="CC22" s="196"/>
      <c r="CE22" s="197"/>
      <c r="CG22" s="197"/>
      <c r="CI22" s="180" t="str">
        <f t="shared" si="76"/>
        <v/>
      </c>
      <c r="CJ22" s="181" t="str">
        <f t="shared" si="18"/>
        <v/>
      </c>
      <c r="CK22" s="182" t="str">
        <f t="shared" si="19"/>
        <v/>
      </c>
      <c r="CL22" s="183"/>
      <c r="CM22" s="184" t="str">
        <f t="shared" si="96"/>
        <v/>
      </c>
      <c r="CN22" s="183"/>
      <c r="CO22" s="171"/>
      <c r="CP22" s="196"/>
      <c r="CR22" s="197"/>
      <c r="CT22" s="197"/>
      <c r="CV22" s="180" t="str">
        <f t="shared" si="77"/>
        <v/>
      </c>
      <c r="CW22" s="181" t="str">
        <f t="shared" si="21"/>
        <v/>
      </c>
      <c r="CX22" s="182" t="str">
        <f t="shared" si="22"/>
        <v/>
      </c>
      <c r="CY22" s="183"/>
      <c r="CZ22" s="184" t="str">
        <f t="shared" si="97"/>
        <v/>
      </c>
      <c r="DA22" s="183"/>
      <c r="DB22" s="171"/>
      <c r="DC22" s="196"/>
      <c r="DE22" s="197"/>
      <c r="DG22" s="197"/>
      <c r="DI22" s="180" t="str">
        <f t="shared" si="78"/>
        <v/>
      </c>
      <c r="DJ22" s="181" t="str">
        <f t="shared" si="24"/>
        <v/>
      </c>
      <c r="DK22" s="182" t="str">
        <f t="shared" si="25"/>
        <v/>
      </c>
      <c r="DL22" s="183"/>
      <c r="DM22" s="184" t="str">
        <f t="shared" si="98"/>
        <v/>
      </c>
      <c r="DN22" s="183"/>
      <c r="DO22" s="171"/>
      <c r="DP22" s="196"/>
      <c r="DR22" s="197"/>
      <c r="DT22" s="197"/>
      <c r="DV22" s="180" t="str">
        <f t="shared" si="79"/>
        <v/>
      </c>
      <c r="DW22" s="181" t="str">
        <f t="shared" si="27"/>
        <v/>
      </c>
      <c r="DX22" s="182" t="str">
        <f t="shared" si="28"/>
        <v/>
      </c>
      <c r="DY22" s="183"/>
      <c r="DZ22" s="184" t="str">
        <f t="shared" si="99"/>
        <v/>
      </c>
      <c r="EA22" s="183"/>
      <c r="EB22" s="171"/>
      <c r="EC22" s="196"/>
      <c r="EE22" s="197"/>
      <c r="EG22" s="197"/>
      <c r="EI22" s="180" t="str">
        <f t="shared" si="80"/>
        <v/>
      </c>
      <c r="EJ22" s="181" t="str">
        <f t="shared" si="30"/>
        <v/>
      </c>
      <c r="EK22" s="182" t="str">
        <f t="shared" si="31"/>
        <v/>
      </c>
      <c r="EL22" s="183"/>
      <c r="EM22" s="184" t="str">
        <f t="shared" si="100"/>
        <v/>
      </c>
      <c r="EN22" s="183"/>
      <c r="EO22" s="171"/>
      <c r="EP22" s="196"/>
      <c r="ER22" s="197"/>
      <c r="ET22" s="197"/>
      <c r="EV22" s="180" t="str">
        <f t="shared" si="81"/>
        <v/>
      </c>
      <c r="EW22" s="181" t="str">
        <f t="shared" si="33"/>
        <v/>
      </c>
      <c r="EX22" s="182" t="str">
        <f t="shared" si="34"/>
        <v/>
      </c>
      <c r="EY22" s="183"/>
      <c r="EZ22" s="184" t="str">
        <f t="shared" si="101"/>
        <v/>
      </c>
      <c r="FA22" s="183"/>
      <c r="FB22" s="171"/>
      <c r="FC22" s="196"/>
      <c r="FE22" s="197"/>
      <c r="FG22" s="197"/>
      <c r="FI22" s="180" t="str">
        <f t="shared" si="82"/>
        <v/>
      </c>
      <c r="FJ22" s="181" t="str">
        <f t="shared" si="36"/>
        <v/>
      </c>
      <c r="FK22" s="182" t="str">
        <f t="shared" si="37"/>
        <v/>
      </c>
      <c r="FL22" s="183"/>
      <c r="FM22" s="184" t="str">
        <f t="shared" si="102"/>
        <v/>
      </c>
      <c r="FN22" s="183"/>
      <c r="FO22" s="171"/>
      <c r="FP22" s="196"/>
      <c r="FR22" s="197"/>
      <c r="FT22" s="197"/>
      <c r="FV22" s="180" t="str">
        <f t="shared" si="83"/>
        <v/>
      </c>
      <c r="FW22" s="181" t="str">
        <f t="shared" si="39"/>
        <v/>
      </c>
      <c r="FX22" s="182" t="str">
        <f t="shared" si="40"/>
        <v/>
      </c>
      <c r="FY22" s="183"/>
      <c r="FZ22" s="184" t="str">
        <f t="shared" si="103"/>
        <v/>
      </c>
      <c r="GA22" s="183"/>
      <c r="GB22" s="171"/>
      <c r="GC22" s="196"/>
      <c r="GE22" s="197"/>
      <c r="GG22" s="197"/>
      <c r="GI22" s="180" t="str">
        <f t="shared" si="84"/>
        <v/>
      </c>
      <c r="GJ22" s="181" t="str">
        <f t="shared" si="42"/>
        <v/>
      </c>
      <c r="GK22" s="182" t="str">
        <f t="shared" si="43"/>
        <v/>
      </c>
      <c r="GL22" s="183"/>
      <c r="GM22" s="184" t="str">
        <f t="shared" si="104"/>
        <v/>
      </c>
      <c r="GN22" s="183"/>
      <c r="GO22" s="171"/>
      <c r="GP22" s="196"/>
      <c r="GR22" s="197"/>
      <c r="GT22" s="197"/>
      <c r="GV22" s="180" t="str">
        <f t="shared" si="85"/>
        <v/>
      </c>
      <c r="GW22" s="181" t="str">
        <f t="shared" si="45"/>
        <v/>
      </c>
      <c r="GX22" s="182" t="str">
        <f t="shared" si="46"/>
        <v/>
      </c>
      <c r="GY22" s="183"/>
      <c r="GZ22" s="184" t="str">
        <f t="shared" si="105"/>
        <v/>
      </c>
      <c r="HA22" s="183"/>
      <c r="HB22" s="171"/>
      <c r="HC22" s="196"/>
      <c r="HE22" s="197"/>
      <c r="HG22" s="197"/>
      <c r="HI22" s="180" t="str">
        <f t="shared" si="86"/>
        <v/>
      </c>
      <c r="HJ22" s="181" t="str">
        <f t="shared" si="48"/>
        <v/>
      </c>
      <c r="HK22" s="182" t="str">
        <f t="shared" si="49"/>
        <v/>
      </c>
      <c r="HL22" s="183"/>
      <c r="HM22" s="184" t="str">
        <f t="shared" si="106"/>
        <v/>
      </c>
      <c r="HN22" s="183"/>
      <c r="HO22" s="171"/>
      <c r="HP22" s="196"/>
      <c r="HR22" s="197"/>
      <c r="HT22" s="197"/>
      <c r="HV22" s="180" t="str">
        <f t="shared" si="87"/>
        <v/>
      </c>
      <c r="HW22" s="181" t="str">
        <f t="shared" si="51"/>
        <v/>
      </c>
      <c r="HX22" s="182" t="str">
        <f t="shared" si="52"/>
        <v/>
      </c>
      <c r="HY22" s="183"/>
      <c r="HZ22" s="184" t="str">
        <f t="shared" si="107"/>
        <v/>
      </c>
      <c r="IA22" s="183"/>
      <c r="IB22" s="171"/>
      <c r="IC22" s="196"/>
      <c r="IE22" s="197"/>
      <c r="IG22" s="197"/>
      <c r="II22" s="180" t="str">
        <f t="shared" si="88"/>
        <v/>
      </c>
      <c r="IJ22" s="181" t="str">
        <f t="shared" si="54"/>
        <v/>
      </c>
      <c r="IK22" s="182" t="str">
        <f t="shared" si="55"/>
        <v/>
      </c>
      <c r="IL22" s="183"/>
      <c r="IM22" s="184" t="str">
        <f t="shared" si="108"/>
        <v/>
      </c>
      <c r="IN22" s="183"/>
      <c r="IO22" s="171"/>
      <c r="IP22" s="196"/>
      <c r="IR22" s="197"/>
      <c r="IT22" s="197"/>
      <c r="IV22" s="180" t="str">
        <f t="shared" si="89"/>
        <v/>
      </c>
      <c r="IW22" s="181" t="str">
        <f t="shared" si="57"/>
        <v/>
      </c>
      <c r="IX22" s="182" t="str">
        <f t="shared" si="58"/>
        <v/>
      </c>
      <c r="IY22" s="183"/>
      <c r="IZ22" s="184" t="str">
        <f t="shared" si="109"/>
        <v/>
      </c>
      <c r="JA22" s="183"/>
      <c r="JB22" s="171"/>
      <c r="JC22" s="187"/>
      <c r="JD22" s="198">
        <f t="shared" si="60"/>
        <v>0</v>
      </c>
      <c r="JE22" s="198">
        <f t="shared" si="61"/>
        <v>0</v>
      </c>
      <c r="JF22" s="198">
        <f t="shared" si="62"/>
        <v>0</v>
      </c>
      <c r="JG22" s="199">
        <f t="shared" si="63"/>
        <v>0</v>
      </c>
      <c r="JH22" s="199">
        <f t="shared" si="64"/>
        <v>0</v>
      </c>
      <c r="JI22" s="203"/>
      <c r="JJ22" s="209"/>
      <c r="JK22" s="210"/>
      <c r="JL22" s="210"/>
      <c r="JM22" s="210"/>
      <c r="JN22" s="210"/>
      <c r="JO22" s="210"/>
      <c r="JP22" s="210"/>
      <c r="JQ22" s="210"/>
      <c r="JR22" s="211"/>
      <c r="JS22" s="205"/>
      <c r="JT22" s="194">
        <f t="shared" si="65"/>
        <v>11</v>
      </c>
    </row>
    <row r="23" spans="1:280" s="195" customFormat="1" x14ac:dyDescent="0.2">
      <c r="A23" s="247">
        <f t="shared" si="66"/>
        <v>41597</v>
      </c>
      <c r="B23" s="249">
        <f t="shared" si="67"/>
        <v>41598</v>
      </c>
      <c r="C23" s="196"/>
      <c r="E23" s="197"/>
      <c r="G23" s="197"/>
      <c r="I23" s="180" t="str">
        <f t="shared" si="68"/>
        <v/>
      </c>
      <c r="J23" s="181" t="str">
        <f t="shared" si="69"/>
        <v/>
      </c>
      <c r="K23" s="182" t="str">
        <f t="shared" si="70"/>
        <v/>
      </c>
      <c r="L23" s="183"/>
      <c r="M23" s="184" t="str">
        <f t="shared" si="90"/>
        <v/>
      </c>
      <c r="N23" s="183"/>
      <c r="O23" s="171"/>
      <c r="P23" s="196"/>
      <c r="R23" s="197"/>
      <c r="T23" s="197"/>
      <c r="V23" s="180" t="str">
        <f t="shared" si="71"/>
        <v/>
      </c>
      <c r="W23" s="181" t="str">
        <f t="shared" si="3"/>
        <v/>
      </c>
      <c r="X23" s="182" t="str">
        <f t="shared" si="4"/>
        <v/>
      </c>
      <c r="Y23" s="183"/>
      <c r="Z23" s="184" t="str">
        <f t="shared" si="91"/>
        <v/>
      </c>
      <c r="AA23" s="183"/>
      <c r="AB23" s="171"/>
      <c r="AC23" s="196"/>
      <c r="AE23" s="197"/>
      <c r="AG23" s="197"/>
      <c r="AI23" s="180" t="str">
        <f t="shared" si="72"/>
        <v/>
      </c>
      <c r="AJ23" s="181" t="str">
        <f t="shared" si="6"/>
        <v/>
      </c>
      <c r="AK23" s="182" t="str">
        <f t="shared" si="7"/>
        <v/>
      </c>
      <c r="AL23" s="183"/>
      <c r="AM23" s="184" t="str">
        <f t="shared" si="92"/>
        <v/>
      </c>
      <c r="AN23" s="183"/>
      <c r="AO23" s="171"/>
      <c r="AP23" s="196"/>
      <c r="AR23" s="197"/>
      <c r="AT23" s="197"/>
      <c r="AV23" s="180" t="str">
        <f t="shared" si="73"/>
        <v/>
      </c>
      <c r="AW23" s="181" t="str">
        <f t="shared" si="9"/>
        <v/>
      </c>
      <c r="AX23" s="182" t="str">
        <f t="shared" si="10"/>
        <v/>
      </c>
      <c r="AY23" s="183"/>
      <c r="AZ23" s="184" t="str">
        <f t="shared" si="93"/>
        <v/>
      </c>
      <c r="BA23" s="183"/>
      <c r="BB23" s="171"/>
      <c r="BC23" s="196"/>
      <c r="BE23" s="197"/>
      <c r="BG23" s="197"/>
      <c r="BI23" s="180" t="str">
        <f t="shared" si="74"/>
        <v/>
      </c>
      <c r="BJ23" s="181" t="str">
        <f t="shared" si="12"/>
        <v/>
      </c>
      <c r="BK23" s="182" t="str">
        <f t="shared" si="13"/>
        <v/>
      </c>
      <c r="BL23" s="183"/>
      <c r="BM23" s="184" t="str">
        <f t="shared" si="94"/>
        <v/>
      </c>
      <c r="BN23" s="183"/>
      <c r="BO23" s="171"/>
      <c r="BP23" s="196"/>
      <c r="BR23" s="197"/>
      <c r="BT23" s="197"/>
      <c r="BV23" s="180" t="str">
        <f t="shared" si="75"/>
        <v/>
      </c>
      <c r="BW23" s="181" t="str">
        <f t="shared" si="15"/>
        <v/>
      </c>
      <c r="BX23" s="182" t="str">
        <f t="shared" si="16"/>
        <v/>
      </c>
      <c r="BY23" s="183"/>
      <c r="BZ23" s="184" t="str">
        <f t="shared" si="95"/>
        <v/>
      </c>
      <c r="CA23" s="183"/>
      <c r="CB23" s="171"/>
      <c r="CC23" s="196"/>
      <c r="CE23" s="197"/>
      <c r="CG23" s="197"/>
      <c r="CI23" s="180" t="str">
        <f t="shared" si="76"/>
        <v/>
      </c>
      <c r="CJ23" s="181" t="str">
        <f t="shared" si="18"/>
        <v/>
      </c>
      <c r="CK23" s="182" t="str">
        <f t="shared" si="19"/>
        <v/>
      </c>
      <c r="CL23" s="183"/>
      <c r="CM23" s="184" t="str">
        <f t="shared" si="96"/>
        <v/>
      </c>
      <c r="CN23" s="183"/>
      <c r="CO23" s="171"/>
      <c r="CP23" s="196"/>
      <c r="CR23" s="197"/>
      <c r="CT23" s="197"/>
      <c r="CV23" s="180" t="str">
        <f t="shared" si="77"/>
        <v/>
      </c>
      <c r="CW23" s="181" t="str">
        <f t="shared" si="21"/>
        <v/>
      </c>
      <c r="CX23" s="182" t="str">
        <f t="shared" si="22"/>
        <v/>
      </c>
      <c r="CY23" s="183"/>
      <c r="CZ23" s="184" t="str">
        <f t="shared" si="97"/>
        <v/>
      </c>
      <c r="DA23" s="183"/>
      <c r="DB23" s="171"/>
      <c r="DC23" s="196"/>
      <c r="DE23" s="197"/>
      <c r="DG23" s="197"/>
      <c r="DI23" s="180" t="str">
        <f t="shared" si="78"/>
        <v/>
      </c>
      <c r="DJ23" s="181" t="str">
        <f t="shared" si="24"/>
        <v/>
      </c>
      <c r="DK23" s="182" t="str">
        <f t="shared" si="25"/>
        <v/>
      </c>
      <c r="DL23" s="183"/>
      <c r="DM23" s="184" t="str">
        <f t="shared" si="98"/>
        <v/>
      </c>
      <c r="DN23" s="183"/>
      <c r="DO23" s="171"/>
      <c r="DP23" s="196"/>
      <c r="DR23" s="197"/>
      <c r="DT23" s="197"/>
      <c r="DV23" s="180" t="str">
        <f t="shared" si="79"/>
        <v/>
      </c>
      <c r="DW23" s="181" t="str">
        <f t="shared" si="27"/>
        <v/>
      </c>
      <c r="DX23" s="182" t="str">
        <f t="shared" si="28"/>
        <v/>
      </c>
      <c r="DY23" s="183"/>
      <c r="DZ23" s="184" t="str">
        <f t="shared" si="99"/>
        <v/>
      </c>
      <c r="EA23" s="183"/>
      <c r="EB23" s="171"/>
      <c r="EC23" s="196"/>
      <c r="EE23" s="197"/>
      <c r="EG23" s="197"/>
      <c r="EI23" s="180" t="str">
        <f t="shared" si="80"/>
        <v/>
      </c>
      <c r="EJ23" s="181" t="str">
        <f t="shared" si="30"/>
        <v/>
      </c>
      <c r="EK23" s="182" t="str">
        <f t="shared" si="31"/>
        <v/>
      </c>
      <c r="EL23" s="183"/>
      <c r="EM23" s="184" t="str">
        <f t="shared" si="100"/>
        <v/>
      </c>
      <c r="EN23" s="183"/>
      <c r="EO23" s="171"/>
      <c r="EP23" s="196"/>
      <c r="ER23" s="197"/>
      <c r="ET23" s="197"/>
      <c r="EV23" s="180" t="str">
        <f t="shared" si="81"/>
        <v/>
      </c>
      <c r="EW23" s="181" t="str">
        <f t="shared" si="33"/>
        <v/>
      </c>
      <c r="EX23" s="182" t="str">
        <f t="shared" si="34"/>
        <v/>
      </c>
      <c r="EY23" s="183"/>
      <c r="EZ23" s="184" t="str">
        <f t="shared" si="101"/>
        <v/>
      </c>
      <c r="FA23" s="183"/>
      <c r="FB23" s="171"/>
      <c r="FC23" s="196"/>
      <c r="FE23" s="197"/>
      <c r="FG23" s="197"/>
      <c r="FI23" s="180" t="str">
        <f t="shared" si="82"/>
        <v/>
      </c>
      <c r="FJ23" s="181" t="str">
        <f t="shared" si="36"/>
        <v/>
      </c>
      <c r="FK23" s="182" t="str">
        <f t="shared" si="37"/>
        <v/>
      </c>
      <c r="FL23" s="183"/>
      <c r="FM23" s="184" t="str">
        <f t="shared" si="102"/>
        <v/>
      </c>
      <c r="FN23" s="183"/>
      <c r="FO23" s="171"/>
      <c r="FP23" s="196"/>
      <c r="FR23" s="197"/>
      <c r="FT23" s="197"/>
      <c r="FV23" s="180" t="str">
        <f t="shared" si="83"/>
        <v/>
      </c>
      <c r="FW23" s="181" t="str">
        <f t="shared" si="39"/>
        <v/>
      </c>
      <c r="FX23" s="182" t="str">
        <f t="shared" si="40"/>
        <v/>
      </c>
      <c r="FY23" s="183"/>
      <c r="FZ23" s="184" t="str">
        <f t="shared" si="103"/>
        <v/>
      </c>
      <c r="GA23" s="183"/>
      <c r="GB23" s="171"/>
      <c r="GC23" s="196"/>
      <c r="GE23" s="197"/>
      <c r="GG23" s="197"/>
      <c r="GI23" s="180" t="str">
        <f t="shared" si="84"/>
        <v/>
      </c>
      <c r="GJ23" s="181" t="str">
        <f t="shared" si="42"/>
        <v/>
      </c>
      <c r="GK23" s="182" t="str">
        <f t="shared" si="43"/>
        <v/>
      </c>
      <c r="GL23" s="183"/>
      <c r="GM23" s="184" t="str">
        <f t="shared" si="104"/>
        <v/>
      </c>
      <c r="GN23" s="183"/>
      <c r="GO23" s="171"/>
      <c r="GP23" s="196"/>
      <c r="GR23" s="197"/>
      <c r="GT23" s="197"/>
      <c r="GV23" s="180" t="str">
        <f t="shared" si="85"/>
        <v/>
      </c>
      <c r="GW23" s="181" t="str">
        <f t="shared" si="45"/>
        <v/>
      </c>
      <c r="GX23" s="182" t="str">
        <f t="shared" si="46"/>
        <v/>
      </c>
      <c r="GY23" s="183"/>
      <c r="GZ23" s="184" t="str">
        <f t="shared" si="105"/>
        <v/>
      </c>
      <c r="HA23" s="183"/>
      <c r="HB23" s="171"/>
      <c r="HC23" s="196"/>
      <c r="HE23" s="197"/>
      <c r="HG23" s="197"/>
      <c r="HI23" s="180" t="str">
        <f t="shared" si="86"/>
        <v/>
      </c>
      <c r="HJ23" s="181" t="str">
        <f t="shared" si="48"/>
        <v/>
      </c>
      <c r="HK23" s="182" t="str">
        <f t="shared" si="49"/>
        <v/>
      </c>
      <c r="HL23" s="183"/>
      <c r="HM23" s="184" t="str">
        <f t="shared" si="106"/>
        <v/>
      </c>
      <c r="HN23" s="183"/>
      <c r="HO23" s="171"/>
      <c r="HP23" s="196"/>
      <c r="HR23" s="197"/>
      <c r="HT23" s="197"/>
      <c r="HV23" s="180" t="str">
        <f t="shared" si="87"/>
        <v/>
      </c>
      <c r="HW23" s="181" t="str">
        <f t="shared" si="51"/>
        <v/>
      </c>
      <c r="HX23" s="182" t="str">
        <f t="shared" si="52"/>
        <v/>
      </c>
      <c r="HY23" s="183"/>
      <c r="HZ23" s="184" t="str">
        <f t="shared" si="107"/>
        <v/>
      </c>
      <c r="IA23" s="183"/>
      <c r="IB23" s="171"/>
      <c r="IC23" s="196"/>
      <c r="IE23" s="197"/>
      <c r="IG23" s="197"/>
      <c r="II23" s="180" t="str">
        <f t="shared" si="88"/>
        <v/>
      </c>
      <c r="IJ23" s="181" t="str">
        <f t="shared" si="54"/>
        <v/>
      </c>
      <c r="IK23" s="182" t="str">
        <f t="shared" si="55"/>
        <v/>
      </c>
      <c r="IL23" s="183"/>
      <c r="IM23" s="184" t="str">
        <f t="shared" si="108"/>
        <v/>
      </c>
      <c r="IN23" s="183"/>
      <c r="IO23" s="171"/>
      <c r="IP23" s="196"/>
      <c r="IR23" s="197"/>
      <c r="IT23" s="197"/>
      <c r="IV23" s="180" t="str">
        <f t="shared" si="89"/>
        <v/>
      </c>
      <c r="IW23" s="181" t="str">
        <f t="shared" si="57"/>
        <v/>
      </c>
      <c r="IX23" s="182" t="str">
        <f t="shared" si="58"/>
        <v/>
      </c>
      <c r="IY23" s="183"/>
      <c r="IZ23" s="184" t="str">
        <f t="shared" si="109"/>
        <v/>
      </c>
      <c r="JA23" s="183"/>
      <c r="JB23" s="171"/>
      <c r="JC23" s="187"/>
      <c r="JD23" s="198">
        <f t="shared" si="60"/>
        <v>0</v>
      </c>
      <c r="JE23" s="198">
        <f t="shared" si="61"/>
        <v>0</v>
      </c>
      <c r="JF23" s="198">
        <f t="shared" si="62"/>
        <v>0</v>
      </c>
      <c r="JG23" s="199">
        <f t="shared" si="63"/>
        <v>0</v>
      </c>
      <c r="JH23" s="199">
        <f t="shared" si="64"/>
        <v>0</v>
      </c>
      <c r="JI23" s="203"/>
      <c r="JJ23" s="209"/>
      <c r="JK23" s="210"/>
      <c r="JL23" s="210"/>
      <c r="JM23" s="210"/>
      <c r="JN23" s="210"/>
      <c r="JO23" s="210"/>
      <c r="JP23" s="210"/>
      <c r="JQ23" s="210"/>
      <c r="JR23" s="211"/>
      <c r="JS23" s="205"/>
      <c r="JT23" s="194">
        <f t="shared" si="65"/>
        <v>11</v>
      </c>
    </row>
    <row r="24" spans="1:280" s="195" customFormat="1" x14ac:dyDescent="0.2">
      <c r="A24" s="247">
        <f t="shared" si="66"/>
        <v>41598</v>
      </c>
      <c r="B24" s="249">
        <f t="shared" si="67"/>
        <v>41599</v>
      </c>
      <c r="C24" s="196"/>
      <c r="E24" s="197"/>
      <c r="G24" s="197"/>
      <c r="I24" s="180" t="str">
        <f t="shared" si="68"/>
        <v/>
      </c>
      <c r="J24" s="181" t="str">
        <f t="shared" si="69"/>
        <v/>
      </c>
      <c r="K24" s="182" t="str">
        <f t="shared" si="70"/>
        <v/>
      </c>
      <c r="L24" s="183"/>
      <c r="M24" s="184" t="str">
        <f t="shared" si="90"/>
        <v/>
      </c>
      <c r="N24" s="183"/>
      <c r="O24" s="171"/>
      <c r="P24" s="196"/>
      <c r="R24" s="197"/>
      <c r="T24" s="197"/>
      <c r="V24" s="180" t="str">
        <f t="shared" si="71"/>
        <v/>
      </c>
      <c r="W24" s="181" t="str">
        <f t="shared" si="3"/>
        <v/>
      </c>
      <c r="X24" s="182" t="str">
        <f t="shared" si="4"/>
        <v/>
      </c>
      <c r="Y24" s="183"/>
      <c r="Z24" s="184" t="str">
        <f t="shared" si="91"/>
        <v/>
      </c>
      <c r="AA24" s="183"/>
      <c r="AB24" s="171"/>
      <c r="AC24" s="196"/>
      <c r="AE24" s="197"/>
      <c r="AG24" s="197"/>
      <c r="AI24" s="180" t="str">
        <f t="shared" si="72"/>
        <v/>
      </c>
      <c r="AJ24" s="181" t="str">
        <f t="shared" si="6"/>
        <v/>
      </c>
      <c r="AK24" s="182" t="str">
        <f t="shared" si="7"/>
        <v/>
      </c>
      <c r="AL24" s="183"/>
      <c r="AM24" s="184" t="str">
        <f t="shared" si="92"/>
        <v/>
      </c>
      <c r="AN24" s="183"/>
      <c r="AO24" s="171"/>
      <c r="AP24" s="196"/>
      <c r="AR24" s="197"/>
      <c r="AT24" s="197"/>
      <c r="AV24" s="180" t="str">
        <f t="shared" si="73"/>
        <v/>
      </c>
      <c r="AW24" s="181" t="str">
        <f t="shared" si="9"/>
        <v/>
      </c>
      <c r="AX24" s="182" t="str">
        <f t="shared" si="10"/>
        <v/>
      </c>
      <c r="AY24" s="183"/>
      <c r="AZ24" s="184" t="str">
        <f t="shared" si="93"/>
        <v/>
      </c>
      <c r="BA24" s="183"/>
      <c r="BB24" s="171"/>
      <c r="BC24" s="196"/>
      <c r="BE24" s="197"/>
      <c r="BG24" s="197"/>
      <c r="BI24" s="180" t="str">
        <f t="shared" si="74"/>
        <v/>
      </c>
      <c r="BJ24" s="181" t="str">
        <f t="shared" si="12"/>
        <v/>
      </c>
      <c r="BK24" s="182" t="str">
        <f t="shared" si="13"/>
        <v/>
      </c>
      <c r="BL24" s="183"/>
      <c r="BM24" s="184" t="str">
        <f t="shared" si="94"/>
        <v/>
      </c>
      <c r="BN24" s="183"/>
      <c r="BO24" s="171"/>
      <c r="BP24" s="196"/>
      <c r="BR24" s="197"/>
      <c r="BT24" s="197"/>
      <c r="BV24" s="180" t="str">
        <f t="shared" si="75"/>
        <v/>
      </c>
      <c r="BW24" s="181" t="str">
        <f t="shared" si="15"/>
        <v/>
      </c>
      <c r="BX24" s="182" t="str">
        <f t="shared" si="16"/>
        <v/>
      </c>
      <c r="BY24" s="183"/>
      <c r="BZ24" s="184" t="str">
        <f t="shared" si="95"/>
        <v/>
      </c>
      <c r="CA24" s="183"/>
      <c r="CB24" s="171"/>
      <c r="CC24" s="196"/>
      <c r="CE24" s="197"/>
      <c r="CG24" s="197"/>
      <c r="CI24" s="180" t="str">
        <f t="shared" si="76"/>
        <v/>
      </c>
      <c r="CJ24" s="181" t="str">
        <f t="shared" si="18"/>
        <v/>
      </c>
      <c r="CK24" s="182" t="str">
        <f t="shared" si="19"/>
        <v/>
      </c>
      <c r="CL24" s="183"/>
      <c r="CM24" s="184" t="str">
        <f t="shared" si="96"/>
        <v/>
      </c>
      <c r="CN24" s="183"/>
      <c r="CO24" s="171"/>
      <c r="CP24" s="196"/>
      <c r="CR24" s="197"/>
      <c r="CT24" s="197"/>
      <c r="CV24" s="180" t="str">
        <f t="shared" si="77"/>
        <v/>
      </c>
      <c r="CW24" s="181" t="str">
        <f t="shared" si="21"/>
        <v/>
      </c>
      <c r="CX24" s="182" t="str">
        <f t="shared" si="22"/>
        <v/>
      </c>
      <c r="CY24" s="183"/>
      <c r="CZ24" s="184" t="str">
        <f t="shared" si="97"/>
        <v/>
      </c>
      <c r="DA24" s="183"/>
      <c r="DB24" s="171"/>
      <c r="DC24" s="196"/>
      <c r="DE24" s="197"/>
      <c r="DG24" s="197"/>
      <c r="DI24" s="180" t="str">
        <f t="shared" si="78"/>
        <v/>
      </c>
      <c r="DJ24" s="181" t="str">
        <f t="shared" si="24"/>
        <v/>
      </c>
      <c r="DK24" s="182" t="str">
        <f t="shared" si="25"/>
        <v/>
      </c>
      <c r="DL24" s="183"/>
      <c r="DM24" s="184" t="str">
        <f t="shared" si="98"/>
        <v/>
      </c>
      <c r="DN24" s="183"/>
      <c r="DO24" s="171"/>
      <c r="DP24" s="196"/>
      <c r="DR24" s="197"/>
      <c r="DT24" s="197"/>
      <c r="DV24" s="180" t="str">
        <f t="shared" si="79"/>
        <v/>
      </c>
      <c r="DW24" s="181" t="str">
        <f t="shared" si="27"/>
        <v/>
      </c>
      <c r="DX24" s="182" t="str">
        <f t="shared" si="28"/>
        <v/>
      </c>
      <c r="DY24" s="183"/>
      <c r="DZ24" s="184" t="str">
        <f t="shared" si="99"/>
        <v/>
      </c>
      <c r="EA24" s="183"/>
      <c r="EB24" s="171"/>
      <c r="EC24" s="196"/>
      <c r="EE24" s="197"/>
      <c r="EG24" s="197"/>
      <c r="EI24" s="180" t="str">
        <f t="shared" si="80"/>
        <v/>
      </c>
      <c r="EJ24" s="181" t="str">
        <f t="shared" si="30"/>
        <v/>
      </c>
      <c r="EK24" s="182" t="str">
        <f t="shared" si="31"/>
        <v/>
      </c>
      <c r="EL24" s="183"/>
      <c r="EM24" s="184" t="str">
        <f t="shared" si="100"/>
        <v/>
      </c>
      <c r="EN24" s="183"/>
      <c r="EO24" s="171"/>
      <c r="EP24" s="196"/>
      <c r="ER24" s="197"/>
      <c r="ET24" s="197"/>
      <c r="EV24" s="180" t="str">
        <f t="shared" si="81"/>
        <v/>
      </c>
      <c r="EW24" s="181" t="str">
        <f t="shared" si="33"/>
        <v/>
      </c>
      <c r="EX24" s="182" t="str">
        <f t="shared" si="34"/>
        <v/>
      </c>
      <c r="EY24" s="183"/>
      <c r="EZ24" s="184" t="str">
        <f t="shared" si="101"/>
        <v/>
      </c>
      <c r="FA24" s="183"/>
      <c r="FB24" s="171"/>
      <c r="FC24" s="196"/>
      <c r="FE24" s="197"/>
      <c r="FG24" s="197"/>
      <c r="FI24" s="180" t="str">
        <f t="shared" si="82"/>
        <v/>
      </c>
      <c r="FJ24" s="181" t="str">
        <f t="shared" si="36"/>
        <v/>
      </c>
      <c r="FK24" s="182" t="str">
        <f t="shared" si="37"/>
        <v/>
      </c>
      <c r="FL24" s="183"/>
      <c r="FM24" s="184" t="str">
        <f t="shared" si="102"/>
        <v/>
      </c>
      <c r="FN24" s="183"/>
      <c r="FO24" s="171"/>
      <c r="FP24" s="196"/>
      <c r="FR24" s="197"/>
      <c r="FT24" s="197"/>
      <c r="FV24" s="180" t="str">
        <f t="shared" si="83"/>
        <v/>
      </c>
      <c r="FW24" s="181" t="str">
        <f t="shared" si="39"/>
        <v/>
      </c>
      <c r="FX24" s="182" t="str">
        <f t="shared" si="40"/>
        <v/>
      </c>
      <c r="FY24" s="183"/>
      <c r="FZ24" s="184" t="str">
        <f t="shared" si="103"/>
        <v/>
      </c>
      <c r="GA24" s="183"/>
      <c r="GB24" s="171"/>
      <c r="GC24" s="196"/>
      <c r="GE24" s="197"/>
      <c r="GG24" s="197"/>
      <c r="GI24" s="180" t="str">
        <f t="shared" si="84"/>
        <v/>
      </c>
      <c r="GJ24" s="181" t="str">
        <f t="shared" si="42"/>
        <v/>
      </c>
      <c r="GK24" s="182" t="str">
        <f t="shared" si="43"/>
        <v/>
      </c>
      <c r="GL24" s="183"/>
      <c r="GM24" s="184" t="str">
        <f t="shared" si="104"/>
        <v/>
      </c>
      <c r="GN24" s="183"/>
      <c r="GO24" s="171"/>
      <c r="GP24" s="196"/>
      <c r="GR24" s="197"/>
      <c r="GT24" s="197"/>
      <c r="GV24" s="180" t="str">
        <f t="shared" si="85"/>
        <v/>
      </c>
      <c r="GW24" s="181" t="str">
        <f t="shared" si="45"/>
        <v/>
      </c>
      <c r="GX24" s="182" t="str">
        <f t="shared" si="46"/>
        <v/>
      </c>
      <c r="GY24" s="183"/>
      <c r="GZ24" s="184" t="str">
        <f t="shared" si="105"/>
        <v/>
      </c>
      <c r="HA24" s="183"/>
      <c r="HB24" s="171"/>
      <c r="HC24" s="196"/>
      <c r="HE24" s="197"/>
      <c r="HG24" s="197"/>
      <c r="HI24" s="180" t="str">
        <f t="shared" si="86"/>
        <v/>
      </c>
      <c r="HJ24" s="181" t="str">
        <f t="shared" si="48"/>
        <v/>
      </c>
      <c r="HK24" s="182" t="str">
        <f t="shared" si="49"/>
        <v/>
      </c>
      <c r="HL24" s="183"/>
      <c r="HM24" s="184" t="str">
        <f t="shared" si="106"/>
        <v/>
      </c>
      <c r="HN24" s="183"/>
      <c r="HO24" s="171"/>
      <c r="HP24" s="196"/>
      <c r="HR24" s="197"/>
      <c r="HT24" s="197"/>
      <c r="HV24" s="180" t="str">
        <f t="shared" si="87"/>
        <v/>
      </c>
      <c r="HW24" s="181" t="str">
        <f t="shared" si="51"/>
        <v/>
      </c>
      <c r="HX24" s="182" t="str">
        <f t="shared" si="52"/>
        <v/>
      </c>
      <c r="HY24" s="183"/>
      <c r="HZ24" s="184" t="str">
        <f t="shared" si="107"/>
        <v/>
      </c>
      <c r="IA24" s="183"/>
      <c r="IB24" s="171"/>
      <c r="IC24" s="196"/>
      <c r="IE24" s="197"/>
      <c r="IG24" s="197"/>
      <c r="II24" s="180" t="str">
        <f t="shared" si="88"/>
        <v/>
      </c>
      <c r="IJ24" s="181" t="str">
        <f t="shared" si="54"/>
        <v/>
      </c>
      <c r="IK24" s="182" t="str">
        <f t="shared" si="55"/>
        <v/>
      </c>
      <c r="IL24" s="183"/>
      <c r="IM24" s="184" t="str">
        <f t="shared" si="108"/>
        <v/>
      </c>
      <c r="IN24" s="183"/>
      <c r="IO24" s="171"/>
      <c r="IP24" s="196"/>
      <c r="IR24" s="197"/>
      <c r="IT24" s="197"/>
      <c r="IV24" s="180" t="str">
        <f t="shared" si="89"/>
        <v/>
      </c>
      <c r="IW24" s="181" t="str">
        <f t="shared" si="57"/>
        <v/>
      </c>
      <c r="IX24" s="182" t="str">
        <f t="shared" si="58"/>
        <v/>
      </c>
      <c r="IY24" s="183"/>
      <c r="IZ24" s="184" t="str">
        <f t="shared" si="109"/>
        <v/>
      </c>
      <c r="JA24" s="183"/>
      <c r="JB24" s="171"/>
      <c r="JC24" s="187"/>
      <c r="JD24" s="198">
        <f t="shared" si="60"/>
        <v>0</v>
      </c>
      <c r="JE24" s="198">
        <f t="shared" si="61"/>
        <v>0</v>
      </c>
      <c r="JF24" s="198">
        <f t="shared" si="62"/>
        <v>0</v>
      </c>
      <c r="JG24" s="199">
        <f t="shared" si="63"/>
        <v>0</v>
      </c>
      <c r="JH24" s="199">
        <f t="shared" si="64"/>
        <v>0</v>
      </c>
      <c r="JI24" s="203"/>
      <c r="JJ24" s="209"/>
      <c r="JK24" s="210"/>
      <c r="JL24" s="210"/>
      <c r="JM24" s="210"/>
      <c r="JN24" s="210"/>
      <c r="JO24" s="210"/>
      <c r="JP24" s="210"/>
      <c r="JQ24" s="210"/>
      <c r="JR24" s="211"/>
      <c r="JS24" s="205"/>
      <c r="JT24" s="194">
        <f t="shared" si="65"/>
        <v>11</v>
      </c>
    </row>
    <row r="25" spans="1:280" s="195" customFormat="1" ht="13.5" thickBot="1" x14ac:dyDescent="0.25">
      <c r="A25" s="247">
        <f t="shared" si="66"/>
        <v>41599</v>
      </c>
      <c r="B25" s="249">
        <f t="shared" si="67"/>
        <v>41600</v>
      </c>
      <c r="C25" s="196"/>
      <c r="E25" s="197"/>
      <c r="G25" s="197"/>
      <c r="I25" s="180" t="str">
        <f t="shared" si="68"/>
        <v/>
      </c>
      <c r="J25" s="181" t="str">
        <f t="shared" si="69"/>
        <v/>
      </c>
      <c r="K25" s="182" t="str">
        <f t="shared" si="70"/>
        <v/>
      </c>
      <c r="L25" s="183"/>
      <c r="M25" s="184" t="str">
        <f t="shared" si="90"/>
        <v/>
      </c>
      <c r="N25" s="183"/>
      <c r="O25" s="171"/>
      <c r="P25" s="196"/>
      <c r="R25" s="197"/>
      <c r="T25" s="197"/>
      <c r="V25" s="180" t="str">
        <f t="shared" si="71"/>
        <v/>
      </c>
      <c r="W25" s="181" t="str">
        <f t="shared" si="3"/>
        <v/>
      </c>
      <c r="X25" s="182" t="str">
        <f t="shared" si="4"/>
        <v/>
      </c>
      <c r="Y25" s="183"/>
      <c r="Z25" s="184" t="str">
        <f t="shared" si="91"/>
        <v/>
      </c>
      <c r="AA25" s="183"/>
      <c r="AB25" s="171"/>
      <c r="AC25" s="196"/>
      <c r="AE25" s="197"/>
      <c r="AG25" s="197"/>
      <c r="AI25" s="180" t="str">
        <f t="shared" si="72"/>
        <v/>
      </c>
      <c r="AJ25" s="181" t="str">
        <f t="shared" si="6"/>
        <v/>
      </c>
      <c r="AK25" s="182" t="str">
        <f t="shared" si="7"/>
        <v/>
      </c>
      <c r="AL25" s="183"/>
      <c r="AM25" s="184" t="str">
        <f t="shared" si="92"/>
        <v/>
      </c>
      <c r="AN25" s="183"/>
      <c r="AO25" s="171"/>
      <c r="AP25" s="196"/>
      <c r="AR25" s="197"/>
      <c r="AT25" s="197"/>
      <c r="AV25" s="180" t="str">
        <f t="shared" si="73"/>
        <v/>
      </c>
      <c r="AW25" s="181" t="str">
        <f t="shared" si="9"/>
        <v/>
      </c>
      <c r="AX25" s="182" t="str">
        <f t="shared" si="10"/>
        <v/>
      </c>
      <c r="AY25" s="183"/>
      <c r="AZ25" s="184" t="str">
        <f t="shared" si="93"/>
        <v/>
      </c>
      <c r="BA25" s="183"/>
      <c r="BB25" s="171"/>
      <c r="BC25" s="196"/>
      <c r="BE25" s="197"/>
      <c r="BG25" s="197"/>
      <c r="BI25" s="180" t="str">
        <f t="shared" si="74"/>
        <v/>
      </c>
      <c r="BJ25" s="181" t="str">
        <f t="shared" si="12"/>
        <v/>
      </c>
      <c r="BK25" s="182" t="str">
        <f t="shared" si="13"/>
        <v/>
      </c>
      <c r="BL25" s="183"/>
      <c r="BM25" s="184" t="str">
        <f t="shared" si="94"/>
        <v/>
      </c>
      <c r="BN25" s="183"/>
      <c r="BO25" s="171"/>
      <c r="BP25" s="196"/>
      <c r="BR25" s="197"/>
      <c r="BT25" s="197"/>
      <c r="BV25" s="180" t="str">
        <f t="shared" si="75"/>
        <v/>
      </c>
      <c r="BW25" s="181" t="str">
        <f t="shared" si="15"/>
        <v/>
      </c>
      <c r="BX25" s="182" t="str">
        <f t="shared" si="16"/>
        <v/>
      </c>
      <c r="BY25" s="183"/>
      <c r="BZ25" s="184" t="str">
        <f t="shared" si="95"/>
        <v/>
      </c>
      <c r="CA25" s="183"/>
      <c r="CB25" s="171"/>
      <c r="CC25" s="196"/>
      <c r="CE25" s="197"/>
      <c r="CG25" s="197"/>
      <c r="CI25" s="180" t="str">
        <f t="shared" si="76"/>
        <v/>
      </c>
      <c r="CJ25" s="181" t="str">
        <f t="shared" si="18"/>
        <v/>
      </c>
      <c r="CK25" s="182" t="str">
        <f t="shared" si="19"/>
        <v/>
      </c>
      <c r="CL25" s="183"/>
      <c r="CM25" s="184" t="str">
        <f t="shared" si="96"/>
        <v/>
      </c>
      <c r="CN25" s="183"/>
      <c r="CO25" s="171"/>
      <c r="CP25" s="196"/>
      <c r="CR25" s="197"/>
      <c r="CT25" s="197"/>
      <c r="CV25" s="180" t="str">
        <f t="shared" si="77"/>
        <v/>
      </c>
      <c r="CW25" s="181" t="str">
        <f t="shared" si="21"/>
        <v/>
      </c>
      <c r="CX25" s="182" t="str">
        <f t="shared" si="22"/>
        <v/>
      </c>
      <c r="CY25" s="183"/>
      <c r="CZ25" s="184" t="str">
        <f t="shared" si="97"/>
        <v/>
      </c>
      <c r="DA25" s="183"/>
      <c r="DB25" s="171"/>
      <c r="DC25" s="196"/>
      <c r="DE25" s="197"/>
      <c r="DG25" s="197"/>
      <c r="DI25" s="180" t="str">
        <f t="shared" si="78"/>
        <v/>
      </c>
      <c r="DJ25" s="181" t="str">
        <f t="shared" si="24"/>
        <v/>
      </c>
      <c r="DK25" s="182" t="str">
        <f t="shared" si="25"/>
        <v/>
      </c>
      <c r="DL25" s="183"/>
      <c r="DM25" s="184" t="str">
        <f t="shared" si="98"/>
        <v/>
      </c>
      <c r="DN25" s="183"/>
      <c r="DO25" s="171"/>
      <c r="DP25" s="196"/>
      <c r="DR25" s="197"/>
      <c r="DT25" s="197"/>
      <c r="DV25" s="180" t="str">
        <f t="shared" si="79"/>
        <v/>
      </c>
      <c r="DW25" s="181" t="str">
        <f t="shared" si="27"/>
        <v/>
      </c>
      <c r="DX25" s="182" t="str">
        <f t="shared" si="28"/>
        <v/>
      </c>
      <c r="DY25" s="183"/>
      <c r="DZ25" s="184" t="str">
        <f t="shared" si="99"/>
        <v/>
      </c>
      <c r="EA25" s="183"/>
      <c r="EB25" s="171"/>
      <c r="EC25" s="196"/>
      <c r="EE25" s="197"/>
      <c r="EG25" s="197"/>
      <c r="EI25" s="180" t="str">
        <f t="shared" si="80"/>
        <v/>
      </c>
      <c r="EJ25" s="181" t="str">
        <f t="shared" si="30"/>
        <v/>
      </c>
      <c r="EK25" s="182" t="str">
        <f t="shared" si="31"/>
        <v/>
      </c>
      <c r="EL25" s="183"/>
      <c r="EM25" s="184" t="str">
        <f t="shared" si="100"/>
        <v/>
      </c>
      <c r="EN25" s="183"/>
      <c r="EO25" s="171"/>
      <c r="EP25" s="196"/>
      <c r="ER25" s="197"/>
      <c r="ET25" s="197"/>
      <c r="EV25" s="180" t="str">
        <f t="shared" si="81"/>
        <v/>
      </c>
      <c r="EW25" s="181" t="str">
        <f t="shared" si="33"/>
        <v/>
      </c>
      <c r="EX25" s="182" t="str">
        <f t="shared" si="34"/>
        <v/>
      </c>
      <c r="EY25" s="183"/>
      <c r="EZ25" s="184" t="str">
        <f t="shared" si="101"/>
        <v/>
      </c>
      <c r="FA25" s="183"/>
      <c r="FB25" s="171"/>
      <c r="FC25" s="196"/>
      <c r="FE25" s="197"/>
      <c r="FG25" s="197"/>
      <c r="FI25" s="180" t="str">
        <f t="shared" si="82"/>
        <v/>
      </c>
      <c r="FJ25" s="181" t="str">
        <f t="shared" si="36"/>
        <v/>
      </c>
      <c r="FK25" s="182" t="str">
        <f t="shared" si="37"/>
        <v/>
      </c>
      <c r="FL25" s="183"/>
      <c r="FM25" s="184" t="str">
        <f t="shared" si="102"/>
        <v/>
      </c>
      <c r="FN25" s="183"/>
      <c r="FO25" s="171"/>
      <c r="FP25" s="196"/>
      <c r="FR25" s="197"/>
      <c r="FT25" s="197"/>
      <c r="FV25" s="180" t="str">
        <f t="shared" si="83"/>
        <v/>
      </c>
      <c r="FW25" s="181" t="str">
        <f t="shared" si="39"/>
        <v/>
      </c>
      <c r="FX25" s="182" t="str">
        <f t="shared" si="40"/>
        <v/>
      </c>
      <c r="FY25" s="183"/>
      <c r="FZ25" s="184" t="str">
        <f t="shared" si="103"/>
        <v/>
      </c>
      <c r="GA25" s="183"/>
      <c r="GB25" s="171"/>
      <c r="GC25" s="196"/>
      <c r="GE25" s="197"/>
      <c r="GG25" s="197"/>
      <c r="GI25" s="180" t="str">
        <f t="shared" si="84"/>
        <v/>
      </c>
      <c r="GJ25" s="181" t="str">
        <f t="shared" si="42"/>
        <v/>
      </c>
      <c r="GK25" s="182" t="str">
        <f t="shared" si="43"/>
        <v/>
      </c>
      <c r="GL25" s="183"/>
      <c r="GM25" s="184" t="str">
        <f t="shared" si="104"/>
        <v/>
      </c>
      <c r="GN25" s="183"/>
      <c r="GO25" s="171"/>
      <c r="GP25" s="196"/>
      <c r="GR25" s="197"/>
      <c r="GT25" s="197"/>
      <c r="GV25" s="180" t="str">
        <f t="shared" si="85"/>
        <v/>
      </c>
      <c r="GW25" s="181" t="str">
        <f t="shared" si="45"/>
        <v/>
      </c>
      <c r="GX25" s="182" t="str">
        <f t="shared" si="46"/>
        <v/>
      </c>
      <c r="GY25" s="183"/>
      <c r="GZ25" s="184" t="str">
        <f t="shared" si="105"/>
        <v/>
      </c>
      <c r="HA25" s="183"/>
      <c r="HB25" s="171"/>
      <c r="HC25" s="196"/>
      <c r="HE25" s="197"/>
      <c r="HG25" s="197"/>
      <c r="HI25" s="180" t="str">
        <f t="shared" si="86"/>
        <v/>
      </c>
      <c r="HJ25" s="181" t="str">
        <f t="shared" si="48"/>
        <v/>
      </c>
      <c r="HK25" s="182" t="str">
        <f t="shared" si="49"/>
        <v/>
      </c>
      <c r="HL25" s="183"/>
      <c r="HM25" s="184" t="str">
        <f t="shared" si="106"/>
        <v/>
      </c>
      <c r="HN25" s="183"/>
      <c r="HO25" s="171"/>
      <c r="HP25" s="196"/>
      <c r="HR25" s="197"/>
      <c r="HT25" s="197"/>
      <c r="HV25" s="180" t="str">
        <f t="shared" si="87"/>
        <v/>
      </c>
      <c r="HW25" s="181" t="str">
        <f t="shared" si="51"/>
        <v/>
      </c>
      <c r="HX25" s="182" t="str">
        <f t="shared" si="52"/>
        <v/>
      </c>
      <c r="HY25" s="183"/>
      <c r="HZ25" s="184" t="str">
        <f t="shared" si="107"/>
        <v/>
      </c>
      <c r="IA25" s="183"/>
      <c r="IB25" s="171"/>
      <c r="IC25" s="196"/>
      <c r="IE25" s="197"/>
      <c r="IG25" s="197"/>
      <c r="II25" s="180" t="str">
        <f t="shared" si="88"/>
        <v/>
      </c>
      <c r="IJ25" s="181" t="str">
        <f t="shared" si="54"/>
        <v/>
      </c>
      <c r="IK25" s="182" t="str">
        <f t="shared" si="55"/>
        <v/>
      </c>
      <c r="IL25" s="183"/>
      <c r="IM25" s="184" t="str">
        <f t="shared" si="108"/>
        <v/>
      </c>
      <c r="IN25" s="183"/>
      <c r="IO25" s="171"/>
      <c r="IP25" s="196"/>
      <c r="IR25" s="197"/>
      <c r="IT25" s="197"/>
      <c r="IV25" s="180" t="str">
        <f t="shared" si="89"/>
        <v/>
      </c>
      <c r="IW25" s="181" t="str">
        <f t="shared" si="57"/>
        <v/>
      </c>
      <c r="IX25" s="182" t="str">
        <f t="shared" si="58"/>
        <v/>
      </c>
      <c r="IY25" s="183"/>
      <c r="IZ25" s="184" t="str">
        <f t="shared" si="109"/>
        <v/>
      </c>
      <c r="JA25" s="183"/>
      <c r="JB25" s="171"/>
      <c r="JC25" s="187"/>
      <c r="JD25" s="198">
        <f t="shared" si="60"/>
        <v>0</v>
      </c>
      <c r="JE25" s="198">
        <f t="shared" si="61"/>
        <v>0</v>
      </c>
      <c r="JF25" s="198">
        <f t="shared" si="62"/>
        <v>0</v>
      </c>
      <c r="JG25" s="199">
        <f t="shared" si="63"/>
        <v>0</v>
      </c>
      <c r="JH25" s="199">
        <f t="shared" si="64"/>
        <v>0</v>
      </c>
      <c r="JI25" s="203"/>
      <c r="JJ25" s="212"/>
      <c r="JK25" s="213"/>
      <c r="JL25" s="213"/>
      <c r="JM25" s="213"/>
      <c r="JN25" s="213"/>
      <c r="JO25" s="213"/>
      <c r="JP25" s="213"/>
      <c r="JQ25" s="213"/>
      <c r="JR25" s="214"/>
      <c r="JS25" s="205"/>
      <c r="JT25" s="194">
        <f t="shared" si="65"/>
        <v>11</v>
      </c>
    </row>
    <row r="26" spans="1:280" s="195" customFormat="1" ht="13.5" thickBot="1" x14ac:dyDescent="0.25">
      <c r="A26" s="247">
        <f t="shared" si="66"/>
        <v>41600</v>
      </c>
      <c r="B26" s="249">
        <f t="shared" si="67"/>
        <v>41601</v>
      </c>
      <c r="C26" s="196"/>
      <c r="E26" s="197"/>
      <c r="G26" s="197"/>
      <c r="I26" s="180" t="str">
        <f t="shared" si="68"/>
        <v/>
      </c>
      <c r="J26" s="181" t="str">
        <f t="shared" si="69"/>
        <v/>
      </c>
      <c r="K26" s="182" t="str">
        <f t="shared" si="70"/>
        <v/>
      </c>
      <c r="L26" s="183"/>
      <c r="M26" s="184" t="str">
        <f t="shared" si="90"/>
        <v/>
      </c>
      <c r="N26" s="183"/>
      <c r="O26" s="171"/>
      <c r="P26" s="196"/>
      <c r="R26" s="197"/>
      <c r="T26" s="197"/>
      <c r="V26" s="180" t="str">
        <f t="shared" si="71"/>
        <v/>
      </c>
      <c r="W26" s="181" t="str">
        <f t="shared" si="3"/>
        <v/>
      </c>
      <c r="X26" s="182" t="str">
        <f t="shared" si="4"/>
        <v/>
      </c>
      <c r="Y26" s="183"/>
      <c r="Z26" s="184" t="str">
        <f t="shared" si="91"/>
        <v/>
      </c>
      <c r="AA26" s="183"/>
      <c r="AB26" s="171"/>
      <c r="AC26" s="196"/>
      <c r="AE26" s="197"/>
      <c r="AG26" s="197"/>
      <c r="AI26" s="180" t="str">
        <f t="shared" si="72"/>
        <v/>
      </c>
      <c r="AJ26" s="181" t="str">
        <f t="shared" si="6"/>
        <v/>
      </c>
      <c r="AK26" s="182" t="str">
        <f t="shared" si="7"/>
        <v/>
      </c>
      <c r="AL26" s="183"/>
      <c r="AM26" s="184" t="str">
        <f t="shared" si="92"/>
        <v/>
      </c>
      <c r="AN26" s="183"/>
      <c r="AO26" s="171"/>
      <c r="AP26" s="196"/>
      <c r="AR26" s="197"/>
      <c r="AT26" s="197"/>
      <c r="AV26" s="180" t="str">
        <f t="shared" si="73"/>
        <v/>
      </c>
      <c r="AW26" s="181" t="str">
        <f t="shared" si="9"/>
        <v/>
      </c>
      <c r="AX26" s="182" t="str">
        <f t="shared" si="10"/>
        <v/>
      </c>
      <c r="AY26" s="183"/>
      <c r="AZ26" s="184" t="str">
        <f t="shared" si="93"/>
        <v/>
      </c>
      <c r="BA26" s="183"/>
      <c r="BB26" s="171"/>
      <c r="BC26" s="196"/>
      <c r="BE26" s="197"/>
      <c r="BG26" s="197"/>
      <c r="BI26" s="180" t="str">
        <f t="shared" si="74"/>
        <v/>
      </c>
      <c r="BJ26" s="181" t="str">
        <f t="shared" si="12"/>
        <v/>
      </c>
      <c r="BK26" s="182" t="str">
        <f t="shared" si="13"/>
        <v/>
      </c>
      <c r="BL26" s="183"/>
      <c r="BM26" s="184" t="str">
        <f t="shared" si="94"/>
        <v/>
      </c>
      <c r="BN26" s="183"/>
      <c r="BO26" s="171"/>
      <c r="BP26" s="196"/>
      <c r="BR26" s="197"/>
      <c r="BT26" s="197"/>
      <c r="BV26" s="180" t="str">
        <f t="shared" si="75"/>
        <v/>
      </c>
      <c r="BW26" s="181" t="str">
        <f t="shared" si="15"/>
        <v/>
      </c>
      <c r="BX26" s="182" t="str">
        <f t="shared" si="16"/>
        <v/>
      </c>
      <c r="BY26" s="183"/>
      <c r="BZ26" s="184" t="str">
        <f t="shared" si="95"/>
        <v/>
      </c>
      <c r="CA26" s="183"/>
      <c r="CB26" s="171"/>
      <c r="CC26" s="196"/>
      <c r="CE26" s="197"/>
      <c r="CG26" s="197"/>
      <c r="CI26" s="180" t="str">
        <f t="shared" si="76"/>
        <v/>
      </c>
      <c r="CJ26" s="181" t="str">
        <f t="shared" si="18"/>
        <v/>
      </c>
      <c r="CK26" s="182" t="str">
        <f t="shared" si="19"/>
        <v/>
      </c>
      <c r="CL26" s="183"/>
      <c r="CM26" s="184" t="str">
        <f t="shared" si="96"/>
        <v/>
      </c>
      <c r="CN26" s="183"/>
      <c r="CO26" s="171"/>
      <c r="CP26" s="196"/>
      <c r="CR26" s="197"/>
      <c r="CT26" s="197"/>
      <c r="CV26" s="180" t="str">
        <f t="shared" si="77"/>
        <v/>
      </c>
      <c r="CW26" s="181" t="str">
        <f t="shared" si="21"/>
        <v/>
      </c>
      <c r="CX26" s="182" t="str">
        <f t="shared" si="22"/>
        <v/>
      </c>
      <c r="CY26" s="183"/>
      <c r="CZ26" s="184" t="str">
        <f t="shared" si="97"/>
        <v/>
      </c>
      <c r="DA26" s="183"/>
      <c r="DB26" s="171"/>
      <c r="DC26" s="196"/>
      <c r="DE26" s="197"/>
      <c r="DG26" s="197"/>
      <c r="DI26" s="180" t="str">
        <f t="shared" si="78"/>
        <v/>
      </c>
      <c r="DJ26" s="181" t="str">
        <f t="shared" si="24"/>
        <v/>
      </c>
      <c r="DK26" s="182" t="str">
        <f t="shared" si="25"/>
        <v/>
      </c>
      <c r="DL26" s="183"/>
      <c r="DM26" s="184" t="str">
        <f t="shared" si="98"/>
        <v/>
      </c>
      <c r="DN26" s="183"/>
      <c r="DO26" s="171"/>
      <c r="DP26" s="196"/>
      <c r="DR26" s="197"/>
      <c r="DT26" s="197"/>
      <c r="DV26" s="180" t="str">
        <f t="shared" si="79"/>
        <v/>
      </c>
      <c r="DW26" s="181" t="str">
        <f t="shared" si="27"/>
        <v/>
      </c>
      <c r="DX26" s="182" t="str">
        <f t="shared" si="28"/>
        <v/>
      </c>
      <c r="DY26" s="183"/>
      <c r="DZ26" s="184" t="str">
        <f t="shared" si="99"/>
        <v/>
      </c>
      <c r="EA26" s="183"/>
      <c r="EB26" s="171"/>
      <c r="EC26" s="196"/>
      <c r="EE26" s="197"/>
      <c r="EG26" s="197"/>
      <c r="EI26" s="180" t="str">
        <f t="shared" si="80"/>
        <v/>
      </c>
      <c r="EJ26" s="181" t="str">
        <f t="shared" si="30"/>
        <v/>
      </c>
      <c r="EK26" s="182" t="str">
        <f t="shared" si="31"/>
        <v/>
      </c>
      <c r="EL26" s="183"/>
      <c r="EM26" s="184" t="str">
        <f t="shared" si="100"/>
        <v/>
      </c>
      <c r="EN26" s="183"/>
      <c r="EO26" s="171"/>
      <c r="EP26" s="196"/>
      <c r="ER26" s="197"/>
      <c r="ET26" s="197"/>
      <c r="EV26" s="180" t="str">
        <f t="shared" si="81"/>
        <v/>
      </c>
      <c r="EW26" s="181" t="str">
        <f t="shared" si="33"/>
        <v/>
      </c>
      <c r="EX26" s="182" t="str">
        <f t="shared" si="34"/>
        <v/>
      </c>
      <c r="EY26" s="183"/>
      <c r="EZ26" s="184" t="str">
        <f t="shared" si="101"/>
        <v/>
      </c>
      <c r="FA26" s="183"/>
      <c r="FB26" s="171"/>
      <c r="FC26" s="196"/>
      <c r="FE26" s="197"/>
      <c r="FG26" s="197"/>
      <c r="FI26" s="180" t="str">
        <f t="shared" si="82"/>
        <v/>
      </c>
      <c r="FJ26" s="181" t="str">
        <f t="shared" si="36"/>
        <v/>
      </c>
      <c r="FK26" s="182" t="str">
        <f t="shared" si="37"/>
        <v/>
      </c>
      <c r="FL26" s="183"/>
      <c r="FM26" s="184" t="str">
        <f t="shared" si="102"/>
        <v/>
      </c>
      <c r="FN26" s="183"/>
      <c r="FO26" s="171"/>
      <c r="FP26" s="196"/>
      <c r="FR26" s="197"/>
      <c r="FT26" s="197"/>
      <c r="FV26" s="180" t="str">
        <f t="shared" si="83"/>
        <v/>
      </c>
      <c r="FW26" s="181" t="str">
        <f t="shared" si="39"/>
        <v/>
      </c>
      <c r="FX26" s="182" t="str">
        <f t="shared" si="40"/>
        <v/>
      </c>
      <c r="FY26" s="183"/>
      <c r="FZ26" s="184" t="str">
        <f t="shared" si="103"/>
        <v/>
      </c>
      <c r="GA26" s="183"/>
      <c r="GB26" s="171"/>
      <c r="GC26" s="196"/>
      <c r="GE26" s="197"/>
      <c r="GG26" s="197"/>
      <c r="GI26" s="180" t="str">
        <f t="shared" si="84"/>
        <v/>
      </c>
      <c r="GJ26" s="181" t="str">
        <f t="shared" si="42"/>
        <v/>
      </c>
      <c r="GK26" s="182" t="str">
        <f t="shared" si="43"/>
        <v/>
      </c>
      <c r="GL26" s="183"/>
      <c r="GM26" s="184" t="str">
        <f t="shared" si="104"/>
        <v/>
      </c>
      <c r="GN26" s="183"/>
      <c r="GO26" s="171"/>
      <c r="GP26" s="196"/>
      <c r="GR26" s="197"/>
      <c r="GT26" s="197"/>
      <c r="GV26" s="180" t="str">
        <f t="shared" si="85"/>
        <v/>
      </c>
      <c r="GW26" s="181" t="str">
        <f t="shared" si="45"/>
        <v/>
      </c>
      <c r="GX26" s="182" t="str">
        <f t="shared" si="46"/>
        <v/>
      </c>
      <c r="GY26" s="183"/>
      <c r="GZ26" s="184" t="str">
        <f t="shared" si="105"/>
        <v/>
      </c>
      <c r="HA26" s="183"/>
      <c r="HB26" s="171"/>
      <c r="HC26" s="196"/>
      <c r="HE26" s="197"/>
      <c r="HG26" s="197"/>
      <c r="HI26" s="180" t="str">
        <f t="shared" si="86"/>
        <v/>
      </c>
      <c r="HJ26" s="181" t="str">
        <f t="shared" si="48"/>
        <v/>
      </c>
      <c r="HK26" s="182" t="str">
        <f t="shared" si="49"/>
        <v/>
      </c>
      <c r="HL26" s="183"/>
      <c r="HM26" s="184" t="str">
        <f t="shared" si="106"/>
        <v/>
      </c>
      <c r="HN26" s="183"/>
      <c r="HO26" s="171"/>
      <c r="HP26" s="196"/>
      <c r="HR26" s="197"/>
      <c r="HT26" s="197"/>
      <c r="HV26" s="180" t="str">
        <f t="shared" si="87"/>
        <v/>
      </c>
      <c r="HW26" s="181" t="str">
        <f t="shared" si="51"/>
        <v/>
      </c>
      <c r="HX26" s="182" t="str">
        <f t="shared" si="52"/>
        <v/>
      </c>
      <c r="HY26" s="183"/>
      <c r="HZ26" s="184" t="str">
        <f t="shared" si="107"/>
        <v/>
      </c>
      <c r="IA26" s="183"/>
      <c r="IB26" s="171"/>
      <c r="IC26" s="196"/>
      <c r="IE26" s="197"/>
      <c r="IG26" s="197"/>
      <c r="II26" s="180" t="str">
        <f t="shared" si="88"/>
        <v/>
      </c>
      <c r="IJ26" s="181" t="str">
        <f t="shared" si="54"/>
        <v/>
      </c>
      <c r="IK26" s="182" t="str">
        <f t="shared" si="55"/>
        <v/>
      </c>
      <c r="IL26" s="183"/>
      <c r="IM26" s="184" t="str">
        <f t="shared" si="108"/>
        <v/>
      </c>
      <c r="IN26" s="183"/>
      <c r="IO26" s="171"/>
      <c r="IP26" s="196"/>
      <c r="IR26" s="197"/>
      <c r="IT26" s="197"/>
      <c r="IV26" s="180" t="str">
        <f t="shared" si="89"/>
        <v/>
      </c>
      <c r="IW26" s="181" t="str">
        <f t="shared" si="57"/>
        <v/>
      </c>
      <c r="IX26" s="182" t="str">
        <f t="shared" si="58"/>
        <v/>
      </c>
      <c r="IY26" s="183"/>
      <c r="IZ26" s="184" t="str">
        <f t="shared" si="109"/>
        <v/>
      </c>
      <c r="JA26" s="183"/>
      <c r="JB26" s="171"/>
      <c r="JC26" s="187"/>
      <c r="JD26" s="198">
        <f t="shared" si="60"/>
        <v>0</v>
      </c>
      <c r="JE26" s="198">
        <f t="shared" si="61"/>
        <v>0</v>
      </c>
      <c r="JF26" s="198">
        <f t="shared" si="62"/>
        <v>0</v>
      </c>
      <c r="JG26" s="199">
        <f t="shared" si="63"/>
        <v>0</v>
      </c>
      <c r="JH26" s="199">
        <f t="shared" si="64"/>
        <v>0</v>
      </c>
      <c r="JI26" s="203"/>
      <c r="JJ26" s="215"/>
      <c r="JK26" s="215"/>
      <c r="JL26" s="215"/>
      <c r="JM26" s="215"/>
      <c r="JN26" s="215"/>
      <c r="JO26" s="215"/>
      <c r="JP26" s="215"/>
      <c r="JQ26" s="215"/>
      <c r="JR26" s="215"/>
      <c r="JS26" s="205"/>
      <c r="JT26" s="194">
        <f t="shared" si="65"/>
        <v>11</v>
      </c>
    </row>
    <row r="27" spans="1:280" s="195" customFormat="1" x14ac:dyDescent="0.2">
      <c r="A27" s="247">
        <f t="shared" si="66"/>
        <v>41601</v>
      </c>
      <c r="B27" s="249">
        <f t="shared" si="67"/>
        <v>41602</v>
      </c>
      <c r="C27" s="196"/>
      <c r="E27" s="197"/>
      <c r="G27" s="197"/>
      <c r="I27" s="180" t="str">
        <f t="shared" si="68"/>
        <v/>
      </c>
      <c r="J27" s="181" t="str">
        <f t="shared" si="69"/>
        <v/>
      </c>
      <c r="K27" s="182" t="str">
        <f t="shared" si="70"/>
        <v/>
      </c>
      <c r="L27" s="183"/>
      <c r="M27" s="184" t="str">
        <f t="shared" si="90"/>
        <v/>
      </c>
      <c r="N27" s="183"/>
      <c r="O27" s="171"/>
      <c r="P27" s="196"/>
      <c r="R27" s="197"/>
      <c r="T27" s="197"/>
      <c r="V27" s="180" t="str">
        <f t="shared" si="71"/>
        <v/>
      </c>
      <c r="W27" s="181" t="str">
        <f t="shared" si="3"/>
        <v/>
      </c>
      <c r="X27" s="182" t="str">
        <f t="shared" si="4"/>
        <v/>
      </c>
      <c r="Y27" s="183"/>
      <c r="Z27" s="184" t="str">
        <f t="shared" si="91"/>
        <v/>
      </c>
      <c r="AA27" s="183"/>
      <c r="AB27" s="171"/>
      <c r="AC27" s="196"/>
      <c r="AE27" s="197"/>
      <c r="AG27" s="197"/>
      <c r="AI27" s="180" t="str">
        <f t="shared" si="72"/>
        <v/>
      </c>
      <c r="AJ27" s="181" t="str">
        <f t="shared" si="6"/>
        <v/>
      </c>
      <c r="AK27" s="182" t="str">
        <f t="shared" si="7"/>
        <v/>
      </c>
      <c r="AL27" s="183"/>
      <c r="AM27" s="184" t="str">
        <f t="shared" si="92"/>
        <v/>
      </c>
      <c r="AN27" s="183"/>
      <c r="AO27" s="171"/>
      <c r="AP27" s="196"/>
      <c r="AR27" s="197"/>
      <c r="AT27" s="197"/>
      <c r="AV27" s="180" t="str">
        <f t="shared" si="73"/>
        <v/>
      </c>
      <c r="AW27" s="181" t="str">
        <f t="shared" si="9"/>
        <v/>
      </c>
      <c r="AX27" s="182" t="str">
        <f t="shared" si="10"/>
        <v/>
      </c>
      <c r="AY27" s="183"/>
      <c r="AZ27" s="184" t="str">
        <f t="shared" si="93"/>
        <v/>
      </c>
      <c r="BA27" s="183"/>
      <c r="BB27" s="171"/>
      <c r="BC27" s="196"/>
      <c r="BE27" s="197"/>
      <c r="BG27" s="197"/>
      <c r="BI27" s="180" t="str">
        <f t="shared" si="74"/>
        <v/>
      </c>
      <c r="BJ27" s="181" t="str">
        <f t="shared" si="12"/>
        <v/>
      </c>
      <c r="BK27" s="182" t="str">
        <f t="shared" si="13"/>
        <v/>
      </c>
      <c r="BL27" s="183"/>
      <c r="BM27" s="184" t="str">
        <f t="shared" si="94"/>
        <v/>
      </c>
      <c r="BN27" s="183"/>
      <c r="BO27" s="171"/>
      <c r="BP27" s="196"/>
      <c r="BR27" s="197"/>
      <c r="BT27" s="197"/>
      <c r="BV27" s="180" t="str">
        <f t="shared" si="75"/>
        <v/>
      </c>
      <c r="BW27" s="181" t="str">
        <f t="shared" si="15"/>
        <v/>
      </c>
      <c r="BX27" s="182" t="str">
        <f t="shared" si="16"/>
        <v/>
      </c>
      <c r="BY27" s="183"/>
      <c r="BZ27" s="184" t="str">
        <f t="shared" si="95"/>
        <v/>
      </c>
      <c r="CA27" s="183"/>
      <c r="CB27" s="171"/>
      <c r="CC27" s="196"/>
      <c r="CE27" s="197"/>
      <c r="CG27" s="197"/>
      <c r="CI27" s="180" t="str">
        <f t="shared" si="76"/>
        <v/>
      </c>
      <c r="CJ27" s="181" t="str">
        <f t="shared" si="18"/>
        <v/>
      </c>
      <c r="CK27" s="182" t="str">
        <f t="shared" si="19"/>
        <v/>
      </c>
      <c r="CL27" s="183"/>
      <c r="CM27" s="184" t="str">
        <f t="shared" si="96"/>
        <v/>
      </c>
      <c r="CN27" s="183"/>
      <c r="CO27" s="171"/>
      <c r="CP27" s="196"/>
      <c r="CR27" s="197"/>
      <c r="CT27" s="197"/>
      <c r="CV27" s="180" t="str">
        <f t="shared" si="77"/>
        <v/>
      </c>
      <c r="CW27" s="181" t="str">
        <f t="shared" si="21"/>
        <v/>
      </c>
      <c r="CX27" s="182" t="str">
        <f t="shared" si="22"/>
        <v/>
      </c>
      <c r="CY27" s="183"/>
      <c r="CZ27" s="184" t="str">
        <f t="shared" si="97"/>
        <v/>
      </c>
      <c r="DA27" s="183"/>
      <c r="DB27" s="171"/>
      <c r="DC27" s="196"/>
      <c r="DE27" s="197"/>
      <c r="DG27" s="197"/>
      <c r="DI27" s="180" t="str">
        <f t="shared" si="78"/>
        <v/>
      </c>
      <c r="DJ27" s="181" t="str">
        <f t="shared" si="24"/>
        <v/>
      </c>
      <c r="DK27" s="182" t="str">
        <f t="shared" si="25"/>
        <v/>
      </c>
      <c r="DL27" s="183"/>
      <c r="DM27" s="184" t="str">
        <f t="shared" si="98"/>
        <v/>
      </c>
      <c r="DN27" s="183"/>
      <c r="DO27" s="171"/>
      <c r="DP27" s="196"/>
      <c r="DR27" s="197"/>
      <c r="DT27" s="197"/>
      <c r="DV27" s="180" t="str">
        <f t="shared" si="79"/>
        <v/>
      </c>
      <c r="DW27" s="181" t="str">
        <f t="shared" si="27"/>
        <v/>
      </c>
      <c r="DX27" s="182" t="str">
        <f t="shared" si="28"/>
        <v/>
      </c>
      <c r="DY27" s="183"/>
      <c r="DZ27" s="184" t="str">
        <f t="shared" si="99"/>
        <v/>
      </c>
      <c r="EA27" s="183"/>
      <c r="EB27" s="171"/>
      <c r="EC27" s="196"/>
      <c r="EE27" s="197"/>
      <c r="EG27" s="197"/>
      <c r="EI27" s="180" t="str">
        <f t="shared" si="80"/>
        <v/>
      </c>
      <c r="EJ27" s="181" t="str">
        <f t="shared" si="30"/>
        <v/>
      </c>
      <c r="EK27" s="182" t="str">
        <f t="shared" si="31"/>
        <v/>
      </c>
      <c r="EL27" s="183"/>
      <c r="EM27" s="184" t="str">
        <f t="shared" si="100"/>
        <v/>
      </c>
      <c r="EN27" s="183"/>
      <c r="EO27" s="171"/>
      <c r="EP27" s="196"/>
      <c r="ER27" s="197"/>
      <c r="ET27" s="197"/>
      <c r="EV27" s="180" t="str">
        <f t="shared" si="81"/>
        <v/>
      </c>
      <c r="EW27" s="181" t="str">
        <f t="shared" si="33"/>
        <v/>
      </c>
      <c r="EX27" s="182" t="str">
        <f t="shared" si="34"/>
        <v/>
      </c>
      <c r="EY27" s="183"/>
      <c r="EZ27" s="184" t="str">
        <f t="shared" si="101"/>
        <v/>
      </c>
      <c r="FA27" s="183"/>
      <c r="FB27" s="171"/>
      <c r="FC27" s="196"/>
      <c r="FE27" s="197"/>
      <c r="FG27" s="197"/>
      <c r="FI27" s="180" t="str">
        <f t="shared" si="82"/>
        <v/>
      </c>
      <c r="FJ27" s="181" t="str">
        <f t="shared" si="36"/>
        <v/>
      </c>
      <c r="FK27" s="182" t="str">
        <f t="shared" si="37"/>
        <v/>
      </c>
      <c r="FL27" s="183"/>
      <c r="FM27" s="184" t="str">
        <f t="shared" si="102"/>
        <v/>
      </c>
      <c r="FN27" s="183"/>
      <c r="FO27" s="171"/>
      <c r="FP27" s="196"/>
      <c r="FR27" s="197"/>
      <c r="FT27" s="197"/>
      <c r="FV27" s="180" t="str">
        <f t="shared" si="83"/>
        <v/>
      </c>
      <c r="FW27" s="181" t="str">
        <f t="shared" si="39"/>
        <v/>
      </c>
      <c r="FX27" s="182" t="str">
        <f t="shared" si="40"/>
        <v/>
      </c>
      <c r="FY27" s="183"/>
      <c r="FZ27" s="184" t="str">
        <f t="shared" si="103"/>
        <v/>
      </c>
      <c r="GA27" s="183"/>
      <c r="GB27" s="171"/>
      <c r="GC27" s="196"/>
      <c r="GE27" s="197"/>
      <c r="GG27" s="197"/>
      <c r="GI27" s="180" t="str">
        <f t="shared" si="84"/>
        <v/>
      </c>
      <c r="GJ27" s="181" t="str">
        <f t="shared" si="42"/>
        <v/>
      </c>
      <c r="GK27" s="182" t="str">
        <f t="shared" si="43"/>
        <v/>
      </c>
      <c r="GL27" s="183"/>
      <c r="GM27" s="184" t="str">
        <f t="shared" si="104"/>
        <v/>
      </c>
      <c r="GN27" s="183"/>
      <c r="GO27" s="171"/>
      <c r="GP27" s="196"/>
      <c r="GR27" s="197"/>
      <c r="GT27" s="197"/>
      <c r="GV27" s="180" t="str">
        <f t="shared" si="85"/>
        <v/>
      </c>
      <c r="GW27" s="181" t="str">
        <f t="shared" si="45"/>
        <v/>
      </c>
      <c r="GX27" s="182" t="str">
        <f t="shared" si="46"/>
        <v/>
      </c>
      <c r="GY27" s="183"/>
      <c r="GZ27" s="184" t="str">
        <f t="shared" si="105"/>
        <v/>
      </c>
      <c r="HA27" s="183"/>
      <c r="HB27" s="171"/>
      <c r="HC27" s="196"/>
      <c r="HE27" s="197"/>
      <c r="HG27" s="197"/>
      <c r="HI27" s="180" t="str">
        <f t="shared" si="86"/>
        <v/>
      </c>
      <c r="HJ27" s="181" t="str">
        <f t="shared" si="48"/>
        <v/>
      </c>
      <c r="HK27" s="182" t="str">
        <f t="shared" si="49"/>
        <v/>
      </c>
      <c r="HL27" s="183"/>
      <c r="HM27" s="184" t="str">
        <f t="shared" si="106"/>
        <v/>
      </c>
      <c r="HN27" s="183"/>
      <c r="HO27" s="171"/>
      <c r="HP27" s="196"/>
      <c r="HR27" s="197"/>
      <c r="HT27" s="197"/>
      <c r="HV27" s="180" t="str">
        <f t="shared" si="87"/>
        <v/>
      </c>
      <c r="HW27" s="181" t="str">
        <f t="shared" si="51"/>
        <v/>
      </c>
      <c r="HX27" s="182" t="str">
        <f t="shared" si="52"/>
        <v/>
      </c>
      <c r="HY27" s="183"/>
      <c r="HZ27" s="184" t="str">
        <f t="shared" si="107"/>
        <v/>
      </c>
      <c r="IA27" s="183"/>
      <c r="IB27" s="171"/>
      <c r="IC27" s="196"/>
      <c r="IE27" s="197"/>
      <c r="IG27" s="197"/>
      <c r="II27" s="180" t="str">
        <f t="shared" si="88"/>
        <v/>
      </c>
      <c r="IJ27" s="181" t="str">
        <f t="shared" si="54"/>
        <v/>
      </c>
      <c r="IK27" s="182" t="str">
        <f t="shared" si="55"/>
        <v/>
      </c>
      <c r="IL27" s="183"/>
      <c r="IM27" s="184" t="str">
        <f t="shared" si="108"/>
        <v/>
      </c>
      <c r="IN27" s="183"/>
      <c r="IO27" s="171"/>
      <c r="IP27" s="196"/>
      <c r="IR27" s="197"/>
      <c r="IT27" s="197"/>
      <c r="IV27" s="180" t="str">
        <f t="shared" si="89"/>
        <v/>
      </c>
      <c r="IW27" s="181" t="str">
        <f t="shared" si="57"/>
        <v/>
      </c>
      <c r="IX27" s="182" t="str">
        <f t="shared" si="58"/>
        <v/>
      </c>
      <c r="IY27" s="183"/>
      <c r="IZ27" s="184" t="str">
        <f t="shared" si="109"/>
        <v/>
      </c>
      <c r="JA27" s="183"/>
      <c r="JB27" s="171"/>
      <c r="JC27" s="187"/>
      <c r="JD27" s="198">
        <f t="shared" si="60"/>
        <v>0</v>
      </c>
      <c r="JE27" s="198">
        <f t="shared" si="61"/>
        <v>0</v>
      </c>
      <c r="JF27" s="198">
        <f t="shared" si="62"/>
        <v>0</v>
      </c>
      <c r="JG27" s="199">
        <f t="shared" si="63"/>
        <v>0</v>
      </c>
      <c r="JH27" s="199">
        <f t="shared" si="64"/>
        <v>0</v>
      </c>
      <c r="JI27" s="203"/>
      <c r="JJ27" s="209"/>
      <c r="JK27" s="210"/>
      <c r="JL27" s="210"/>
      <c r="JM27" s="210"/>
      <c r="JN27" s="210"/>
      <c r="JO27" s="210"/>
      <c r="JP27" s="210"/>
      <c r="JQ27" s="210"/>
      <c r="JR27" s="211"/>
      <c r="JS27" s="205"/>
      <c r="JT27" s="194">
        <f t="shared" si="65"/>
        <v>11</v>
      </c>
    </row>
    <row r="28" spans="1:280" s="195" customFormat="1" x14ac:dyDescent="0.2">
      <c r="A28" s="247">
        <f t="shared" si="66"/>
        <v>41602</v>
      </c>
      <c r="B28" s="249">
        <f t="shared" si="67"/>
        <v>41603</v>
      </c>
      <c r="C28" s="196"/>
      <c r="E28" s="197"/>
      <c r="G28" s="197"/>
      <c r="I28" s="180" t="str">
        <f t="shared" si="68"/>
        <v/>
      </c>
      <c r="J28" s="181" t="str">
        <f t="shared" si="69"/>
        <v/>
      </c>
      <c r="K28" s="182" t="str">
        <f t="shared" si="70"/>
        <v/>
      </c>
      <c r="L28" s="183"/>
      <c r="M28" s="184" t="str">
        <f t="shared" si="90"/>
        <v/>
      </c>
      <c r="N28" s="183"/>
      <c r="O28" s="171"/>
      <c r="P28" s="196"/>
      <c r="R28" s="197"/>
      <c r="T28" s="197"/>
      <c r="V28" s="180" t="str">
        <f t="shared" si="71"/>
        <v/>
      </c>
      <c r="W28" s="181" t="str">
        <f t="shared" si="3"/>
        <v/>
      </c>
      <c r="X28" s="182" t="str">
        <f t="shared" si="4"/>
        <v/>
      </c>
      <c r="Y28" s="183"/>
      <c r="Z28" s="184" t="str">
        <f t="shared" si="91"/>
        <v/>
      </c>
      <c r="AA28" s="183"/>
      <c r="AB28" s="171"/>
      <c r="AC28" s="196"/>
      <c r="AE28" s="197"/>
      <c r="AG28" s="197"/>
      <c r="AI28" s="180" t="str">
        <f t="shared" si="72"/>
        <v/>
      </c>
      <c r="AJ28" s="181" t="str">
        <f t="shared" si="6"/>
        <v/>
      </c>
      <c r="AK28" s="182" t="str">
        <f t="shared" si="7"/>
        <v/>
      </c>
      <c r="AL28" s="183"/>
      <c r="AM28" s="184" t="str">
        <f t="shared" si="92"/>
        <v/>
      </c>
      <c r="AN28" s="183"/>
      <c r="AO28" s="171"/>
      <c r="AP28" s="196"/>
      <c r="AR28" s="197"/>
      <c r="AT28" s="197"/>
      <c r="AV28" s="180" t="str">
        <f t="shared" si="73"/>
        <v/>
      </c>
      <c r="AW28" s="181" t="str">
        <f t="shared" si="9"/>
        <v/>
      </c>
      <c r="AX28" s="182" t="str">
        <f t="shared" si="10"/>
        <v/>
      </c>
      <c r="AY28" s="183"/>
      <c r="AZ28" s="184" t="str">
        <f t="shared" si="93"/>
        <v/>
      </c>
      <c r="BA28" s="183"/>
      <c r="BB28" s="171"/>
      <c r="BC28" s="196"/>
      <c r="BE28" s="197"/>
      <c r="BG28" s="197"/>
      <c r="BI28" s="180" t="str">
        <f t="shared" si="74"/>
        <v/>
      </c>
      <c r="BJ28" s="181" t="str">
        <f t="shared" si="12"/>
        <v/>
      </c>
      <c r="BK28" s="182" t="str">
        <f t="shared" si="13"/>
        <v/>
      </c>
      <c r="BL28" s="183"/>
      <c r="BM28" s="184" t="str">
        <f t="shared" si="94"/>
        <v/>
      </c>
      <c r="BN28" s="183"/>
      <c r="BO28" s="171"/>
      <c r="BP28" s="196"/>
      <c r="BR28" s="197"/>
      <c r="BT28" s="197"/>
      <c r="BV28" s="180" t="str">
        <f t="shared" si="75"/>
        <v/>
      </c>
      <c r="BW28" s="181" t="str">
        <f t="shared" si="15"/>
        <v/>
      </c>
      <c r="BX28" s="182" t="str">
        <f t="shared" si="16"/>
        <v/>
      </c>
      <c r="BY28" s="183"/>
      <c r="BZ28" s="184" t="str">
        <f t="shared" si="95"/>
        <v/>
      </c>
      <c r="CA28" s="183"/>
      <c r="CB28" s="171"/>
      <c r="CC28" s="196"/>
      <c r="CE28" s="197"/>
      <c r="CG28" s="197"/>
      <c r="CI28" s="180" t="str">
        <f t="shared" si="76"/>
        <v/>
      </c>
      <c r="CJ28" s="181" t="str">
        <f t="shared" si="18"/>
        <v/>
      </c>
      <c r="CK28" s="182" t="str">
        <f t="shared" si="19"/>
        <v/>
      </c>
      <c r="CL28" s="183"/>
      <c r="CM28" s="184" t="str">
        <f t="shared" si="96"/>
        <v/>
      </c>
      <c r="CN28" s="183"/>
      <c r="CO28" s="171"/>
      <c r="CP28" s="196"/>
      <c r="CR28" s="197"/>
      <c r="CT28" s="197"/>
      <c r="CV28" s="180" t="str">
        <f t="shared" si="77"/>
        <v/>
      </c>
      <c r="CW28" s="181" t="str">
        <f t="shared" si="21"/>
        <v/>
      </c>
      <c r="CX28" s="182" t="str">
        <f t="shared" si="22"/>
        <v/>
      </c>
      <c r="CY28" s="183"/>
      <c r="CZ28" s="184" t="str">
        <f t="shared" si="97"/>
        <v/>
      </c>
      <c r="DA28" s="183"/>
      <c r="DB28" s="171"/>
      <c r="DC28" s="196"/>
      <c r="DE28" s="197"/>
      <c r="DG28" s="197"/>
      <c r="DI28" s="180" t="str">
        <f t="shared" si="78"/>
        <v/>
      </c>
      <c r="DJ28" s="181" t="str">
        <f t="shared" si="24"/>
        <v/>
      </c>
      <c r="DK28" s="182" t="str">
        <f t="shared" si="25"/>
        <v/>
      </c>
      <c r="DL28" s="183"/>
      <c r="DM28" s="184" t="str">
        <f t="shared" si="98"/>
        <v/>
      </c>
      <c r="DN28" s="183"/>
      <c r="DO28" s="171"/>
      <c r="DP28" s="196"/>
      <c r="DR28" s="197"/>
      <c r="DT28" s="197"/>
      <c r="DV28" s="180" t="str">
        <f t="shared" si="79"/>
        <v/>
      </c>
      <c r="DW28" s="181" t="str">
        <f t="shared" si="27"/>
        <v/>
      </c>
      <c r="DX28" s="182" t="str">
        <f t="shared" si="28"/>
        <v/>
      </c>
      <c r="DY28" s="183"/>
      <c r="DZ28" s="184" t="str">
        <f t="shared" si="99"/>
        <v/>
      </c>
      <c r="EA28" s="183"/>
      <c r="EB28" s="171"/>
      <c r="EC28" s="196"/>
      <c r="EE28" s="197"/>
      <c r="EG28" s="197"/>
      <c r="EI28" s="180" t="str">
        <f t="shared" si="80"/>
        <v/>
      </c>
      <c r="EJ28" s="181" t="str">
        <f t="shared" si="30"/>
        <v/>
      </c>
      <c r="EK28" s="182" t="str">
        <f t="shared" si="31"/>
        <v/>
      </c>
      <c r="EL28" s="183"/>
      <c r="EM28" s="184" t="str">
        <f t="shared" si="100"/>
        <v/>
      </c>
      <c r="EN28" s="183"/>
      <c r="EO28" s="171"/>
      <c r="EP28" s="196"/>
      <c r="ER28" s="197"/>
      <c r="ET28" s="197"/>
      <c r="EV28" s="180" t="str">
        <f t="shared" si="81"/>
        <v/>
      </c>
      <c r="EW28" s="181" t="str">
        <f t="shared" si="33"/>
        <v/>
      </c>
      <c r="EX28" s="182" t="str">
        <f t="shared" si="34"/>
        <v/>
      </c>
      <c r="EY28" s="183"/>
      <c r="EZ28" s="184" t="str">
        <f t="shared" si="101"/>
        <v/>
      </c>
      <c r="FA28" s="183"/>
      <c r="FB28" s="171"/>
      <c r="FC28" s="196"/>
      <c r="FE28" s="197"/>
      <c r="FG28" s="197"/>
      <c r="FI28" s="180" t="str">
        <f t="shared" si="82"/>
        <v/>
      </c>
      <c r="FJ28" s="181" t="str">
        <f t="shared" si="36"/>
        <v/>
      </c>
      <c r="FK28" s="182" t="str">
        <f t="shared" si="37"/>
        <v/>
      </c>
      <c r="FL28" s="183"/>
      <c r="FM28" s="184" t="str">
        <f t="shared" si="102"/>
        <v/>
      </c>
      <c r="FN28" s="183"/>
      <c r="FO28" s="171"/>
      <c r="FP28" s="196"/>
      <c r="FR28" s="197"/>
      <c r="FT28" s="197"/>
      <c r="FV28" s="180" t="str">
        <f t="shared" si="83"/>
        <v/>
      </c>
      <c r="FW28" s="181" t="str">
        <f t="shared" si="39"/>
        <v/>
      </c>
      <c r="FX28" s="182" t="str">
        <f t="shared" si="40"/>
        <v/>
      </c>
      <c r="FY28" s="183"/>
      <c r="FZ28" s="184" t="str">
        <f t="shared" si="103"/>
        <v/>
      </c>
      <c r="GA28" s="183"/>
      <c r="GB28" s="171"/>
      <c r="GC28" s="196"/>
      <c r="GE28" s="197"/>
      <c r="GG28" s="197"/>
      <c r="GI28" s="180" t="str">
        <f t="shared" si="84"/>
        <v/>
      </c>
      <c r="GJ28" s="181" t="str">
        <f t="shared" si="42"/>
        <v/>
      </c>
      <c r="GK28" s="182" t="str">
        <f t="shared" si="43"/>
        <v/>
      </c>
      <c r="GL28" s="183"/>
      <c r="GM28" s="184" t="str">
        <f t="shared" si="104"/>
        <v/>
      </c>
      <c r="GN28" s="183"/>
      <c r="GO28" s="171"/>
      <c r="GP28" s="196"/>
      <c r="GR28" s="197"/>
      <c r="GT28" s="197"/>
      <c r="GV28" s="180" t="str">
        <f t="shared" si="85"/>
        <v/>
      </c>
      <c r="GW28" s="181" t="str">
        <f t="shared" si="45"/>
        <v/>
      </c>
      <c r="GX28" s="182" t="str">
        <f t="shared" si="46"/>
        <v/>
      </c>
      <c r="GY28" s="183"/>
      <c r="GZ28" s="184" t="str">
        <f t="shared" si="105"/>
        <v/>
      </c>
      <c r="HA28" s="183"/>
      <c r="HB28" s="171"/>
      <c r="HC28" s="196"/>
      <c r="HE28" s="197"/>
      <c r="HG28" s="197"/>
      <c r="HI28" s="180" t="str">
        <f t="shared" si="86"/>
        <v/>
      </c>
      <c r="HJ28" s="181" t="str">
        <f t="shared" si="48"/>
        <v/>
      </c>
      <c r="HK28" s="182" t="str">
        <f t="shared" si="49"/>
        <v/>
      </c>
      <c r="HL28" s="183"/>
      <c r="HM28" s="184" t="str">
        <f t="shared" si="106"/>
        <v/>
      </c>
      <c r="HN28" s="183"/>
      <c r="HO28" s="171"/>
      <c r="HP28" s="196"/>
      <c r="HR28" s="197"/>
      <c r="HT28" s="197"/>
      <c r="HV28" s="180" t="str">
        <f t="shared" si="87"/>
        <v/>
      </c>
      <c r="HW28" s="181" t="str">
        <f t="shared" si="51"/>
        <v/>
      </c>
      <c r="HX28" s="182" t="str">
        <f t="shared" si="52"/>
        <v/>
      </c>
      <c r="HY28" s="183"/>
      <c r="HZ28" s="184" t="str">
        <f t="shared" si="107"/>
        <v/>
      </c>
      <c r="IA28" s="183"/>
      <c r="IB28" s="171"/>
      <c r="IC28" s="196"/>
      <c r="IE28" s="197"/>
      <c r="IG28" s="197"/>
      <c r="II28" s="180" t="str">
        <f t="shared" si="88"/>
        <v/>
      </c>
      <c r="IJ28" s="181" t="str">
        <f t="shared" si="54"/>
        <v/>
      </c>
      <c r="IK28" s="182" t="str">
        <f t="shared" si="55"/>
        <v/>
      </c>
      <c r="IL28" s="183"/>
      <c r="IM28" s="184" t="str">
        <f t="shared" si="108"/>
        <v/>
      </c>
      <c r="IN28" s="183"/>
      <c r="IO28" s="171"/>
      <c r="IP28" s="196"/>
      <c r="IR28" s="197"/>
      <c r="IT28" s="197"/>
      <c r="IV28" s="180" t="str">
        <f t="shared" si="89"/>
        <v/>
      </c>
      <c r="IW28" s="181" t="str">
        <f t="shared" si="57"/>
        <v/>
      </c>
      <c r="IX28" s="182" t="str">
        <f t="shared" si="58"/>
        <v/>
      </c>
      <c r="IY28" s="183"/>
      <c r="IZ28" s="184" t="str">
        <f t="shared" si="109"/>
        <v/>
      </c>
      <c r="JA28" s="183"/>
      <c r="JB28" s="171"/>
      <c r="JC28" s="187"/>
      <c r="JD28" s="198">
        <f t="shared" si="60"/>
        <v>0</v>
      </c>
      <c r="JE28" s="198">
        <f t="shared" si="61"/>
        <v>0</v>
      </c>
      <c r="JF28" s="198">
        <f t="shared" si="62"/>
        <v>0</v>
      </c>
      <c r="JG28" s="199">
        <f t="shared" si="63"/>
        <v>0</v>
      </c>
      <c r="JH28" s="199">
        <f t="shared" si="64"/>
        <v>0</v>
      </c>
      <c r="JI28" s="203"/>
      <c r="JJ28" s="209"/>
      <c r="JK28" s="210"/>
      <c r="JL28" s="210"/>
      <c r="JM28" s="210"/>
      <c r="JN28" s="210"/>
      <c r="JO28" s="210"/>
      <c r="JP28" s="210"/>
      <c r="JQ28" s="210"/>
      <c r="JR28" s="211"/>
      <c r="JS28" s="205"/>
      <c r="JT28" s="194">
        <f t="shared" si="65"/>
        <v>11</v>
      </c>
    </row>
    <row r="29" spans="1:280" s="195" customFormat="1" x14ac:dyDescent="0.2">
      <c r="A29" s="247">
        <f t="shared" si="66"/>
        <v>41603</v>
      </c>
      <c r="B29" s="249">
        <f t="shared" si="67"/>
        <v>41604</v>
      </c>
      <c r="C29" s="196"/>
      <c r="E29" s="197"/>
      <c r="G29" s="197"/>
      <c r="I29" s="180" t="str">
        <f t="shared" si="68"/>
        <v/>
      </c>
      <c r="J29" s="181" t="str">
        <f t="shared" si="69"/>
        <v/>
      </c>
      <c r="K29" s="182" t="str">
        <f t="shared" si="70"/>
        <v/>
      </c>
      <c r="L29" s="183"/>
      <c r="M29" s="184" t="str">
        <f t="shared" si="90"/>
        <v/>
      </c>
      <c r="N29" s="183"/>
      <c r="O29" s="186"/>
      <c r="P29" s="196"/>
      <c r="R29" s="197"/>
      <c r="T29" s="197"/>
      <c r="V29" s="180" t="str">
        <f t="shared" si="71"/>
        <v/>
      </c>
      <c r="W29" s="181" t="str">
        <f t="shared" si="3"/>
        <v/>
      </c>
      <c r="X29" s="182" t="str">
        <f t="shared" si="4"/>
        <v/>
      </c>
      <c r="Y29" s="183"/>
      <c r="Z29" s="184" t="str">
        <f t="shared" si="91"/>
        <v/>
      </c>
      <c r="AA29" s="183"/>
      <c r="AB29" s="186"/>
      <c r="AC29" s="196"/>
      <c r="AE29" s="197"/>
      <c r="AG29" s="197"/>
      <c r="AI29" s="180" t="str">
        <f t="shared" si="72"/>
        <v/>
      </c>
      <c r="AJ29" s="181" t="str">
        <f t="shared" si="6"/>
        <v/>
      </c>
      <c r="AK29" s="182" t="str">
        <f t="shared" si="7"/>
        <v/>
      </c>
      <c r="AL29" s="183"/>
      <c r="AM29" s="184" t="str">
        <f t="shared" si="92"/>
        <v/>
      </c>
      <c r="AN29" s="183"/>
      <c r="AO29" s="186"/>
      <c r="AP29" s="196"/>
      <c r="AR29" s="197"/>
      <c r="AT29" s="197"/>
      <c r="AV29" s="180" t="str">
        <f t="shared" si="73"/>
        <v/>
      </c>
      <c r="AW29" s="181" t="str">
        <f t="shared" si="9"/>
        <v/>
      </c>
      <c r="AX29" s="182" t="str">
        <f t="shared" si="10"/>
        <v/>
      </c>
      <c r="AY29" s="183"/>
      <c r="AZ29" s="184" t="str">
        <f t="shared" si="93"/>
        <v/>
      </c>
      <c r="BA29" s="183"/>
      <c r="BB29" s="186"/>
      <c r="BC29" s="196"/>
      <c r="BE29" s="197"/>
      <c r="BG29" s="197"/>
      <c r="BI29" s="180" t="str">
        <f t="shared" si="74"/>
        <v/>
      </c>
      <c r="BJ29" s="181" t="str">
        <f t="shared" si="12"/>
        <v/>
      </c>
      <c r="BK29" s="182" t="str">
        <f t="shared" si="13"/>
        <v/>
      </c>
      <c r="BL29" s="183"/>
      <c r="BM29" s="184" t="str">
        <f t="shared" si="94"/>
        <v/>
      </c>
      <c r="BN29" s="183"/>
      <c r="BO29" s="186"/>
      <c r="BP29" s="196"/>
      <c r="BR29" s="197"/>
      <c r="BT29" s="197"/>
      <c r="BV29" s="180" t="str">
        <f t="shared" si="75"/>
        <v/>
      </c>
      <c r="BW29" s="181" t="str">
        <f t="shared" si="15"/>
        <v/>
      </c>
      <c r="BX29" s="182" t="str">
        <f t="shared" si="16"/>
        <v/>
      </c>
      <c r="BY29" s="183"/>
      <c r="BZ29" s="184" t="str">
        <f t="shared" si="95"/>
        <v/>
      </c>
      <c r="CA29" s="183"/>
      <c r="CB29" s="186"/>
      <c r="CC29" s="196"/>
      <c r="CE29" s="197"/>
      <c r="CG29" s="197"/>
      <c r="CI29" s="180" t="str">
        <f t="shared" si="76"/>
        <v/>
      </c>
      <c r="CJ29" s="181" t="str">
        <f t="shared" si="18"/>
        <v/>
      </c>
      <c r="CK29" s="182" t="str">
        <f t="shared" si="19"/>
        <v/>
      </c>
      <c r="CL29" s="183"/>
      <c r="CM29" s="184" t="str">
        <f t="shared" si="96"/>
        <v/>
      </c>
      <c r="CN29" s="183"/>
      <c r="CO29" s="186"/>
      <c r="CP29" s="196"/>
      <c r="CR29" s="197"/>
      <c r="CT29" s="197"/>
      <c r="CV29" s="180" t="str">
        <f t="shared" si="77"/>
        <v/>
      </c>
      <c r="CW29" s="181" t="str">
        <f t="shared" si="21"/>
        <v/>
      </c>
      <c r="CX29" s="182" t="str">
        <f t="shared" si="22"/>
        <v/>
      </c>
      <c r="CY29" s="183"/>
      <c r="CZ29" s="184" t="str">
        <f t="shared" si="97"/>
        <v/>
      </c>
      <c r="DA29" s="183"/>
      <c r="DB29" s="186"/>
      <c r="DC29" s="196"/>
      <c r="DE29" s="197"/>
      <c r="DG29" s="197"/>
      <c r="DI29" s="180" t="str">
        <f t="shared" si="78"/>
        <v/>
      </c>
      <c r="DJ29" s="181" t="str">
        <f t="shared" si="24"/>
        <v/>
      </c>
      <c r="DK29" s="182" t="str">
        <f t="shared" si="25"/>
        <v/>
      </c>
      <c r="DL29" s="183"/>
      <c r="DM29" s="184" t="str">
        <f t="shared" si="98"/>
        <v/>
      </c>
      <c r="DN29" s="183"/>
      <c r="DO29" s="186"/>
      <c r="DP29" s="196"/>
      <c r="DR29" s="197"/>
      <c r="DT29" s="197"/>
      <c r="DV29" s="180" t="str">
        <f t="shared" si="79"/>
        <v/>
      </c>
      <c r="DW29" s="181" t="str">
        <f t="shared" si="27"/>
        <v/>
      </c>
      <c r="DX29" s="182" t="str">
        <f t="shared" si="28"/>
        <v/>
      </c>
      <c r="DY29" s="183"/>
      <c r="DZ29" s="184" t="str">
        <f t="shared" si="99"/>
        <v/>
      </c>
      <c r="EA29" s="183"/>
      <c r="EB29" s="186"/>
      <c r="EC29" s="196"/>
      <c r="EE29" s="197"/>
      <c r="EG29" s="197"/>
      <c r="EI29" s="180" t="str">
        <f t="shared" si="80"/>
        <v/>
      </c>
      <c r="EJ29" s="181" t="str">
        <f t="shared" si="30"/>
        <v/>
      </c>
      <c r="EK29" s="182" t="str">
        <f t="shared" si="31"/>
        <v/>
      </c>
      <c r="EL29" s="183"/>
      <c r="EM29" s="184" t="str">
        <f t="shared" si="100"/>
        <v/>
      </c>
      <c r="EN29" s="183"/>
      <c r="EO29" s="186"/>
      <c r="EP29" s="196"/>
      <c r="ER29" s="197"/>
      <c r="ET29" s="197"/>
      <c r="EV29" s="180" t="str">
        <f t="shared" si="81"/>
        <v/>
      </c>
      <c r="EW29" s="181" t="str">
        <f t="shared" si="33"/>
        <v/>
      </c>
      <c r="EX29" s="182" t="str">
        <f t="shared" si="34"/>
        <v/>
      </c>
      <c r="EY29" s="183"/>
      <c r="EZ29" s="184" t="str">
        <f t="shared" si="101"/>
        <v/>
      </c>
      <c r="FA29" s="183"/>
      <c r="FB29" s="186"/>
      <c r="FC29" s="196"/>
      <c r="FE29" s="197"/>
      <c r="FG29" s="197"/>
      <c r="FI29" s="180" t="str">
        <f t="shared" si="82"/>
        <v/>
      </c>
      <c r="FJ29" s="181" t="str">
        <f t="shared" si="36"/>
        <v/>
      </c>
      <c r="FK29" s="182" t="str">
        <f t="shared" si="37"/>
        <v/>
      </c>
      <c r="FL29" s="183"/>
      <c r="FM29" s="184" t="str">
        <f t="shared" si="102"/>
        <v/>
      </c>
      <c r="FN29" s="183"/>
      <c r="FO29" s="186"/>
      <c r="FP29" s="196"/>
      <c r="FR29" s="197"/>
      <c r="FT29" s="197"/>
      <c r="FV29" s="180" t="str">
        <f t="shared" si="83"/>
        <v/>
      </c>
      <c r="FW29" s="181" t="str">
        <f t="shared" si="39"/>
        <v/>
      </c>
      <c r="FX29" s="182" t="str">
        <f t="shared" si="40"/>
        <v/>
      </c>
      <c r="FY29" s="183"/>
      <c r="FZ29" s="184" t="str">
        <f t="shared" si="103"/>
        <v/>
      </c>
      <c r="GA29" s="183"/>
      <c r="GB29" s="186"/>
      <c r="GC29" s="196"/>
      <c r="GE29" s="197"/>
      <c r="GG29" s="197"/>
      <c r="GI29" s="180" t="str">
        <f t="shared" si="84"/>
        <v/>
      </c>
      <c r="GJ29" s="181" t="str">
        <f t="shared" si="42"/>
        <v/>
      </c>
      <c r="GK29" s="182" t="str">
        <f t="shared" si="43"/>
        <v/>
      </c>
      <c r="GL29" s="183"/>
      <c r="GM29" s="184" t="str">
        <f t="shared" si="104"/>
        <v/>
      </c>
      <c r="GN29" s="183"/>
      <c r="GO29" s="186"/>
      <c r="GP29" s="196"/>
      <c r="GR29" s="197"/>
      <c r="GT29" s="197"/>
      <c r="GV29" s="180" t="str">
        <f t="shared" si="85"/>
        <v/>
      </c>
      <c r="GW29" s="181" t="str">
        <f t="shared" si="45"/>
        <v/>
      </c>
      <c r="GX29" s="182" t="str">
        <f t="shared" si="46"/>
        <v/>
      </c>
      <c r="GY29" s="183"/>
      <c r="GZ29" s="184" t="str">
        <f t="shared" si="105"/>
        <v/>
      </c>
      <c r="HA29" s="183"/>
      <c r="HB29" s="186"/>
      <c r="HC29" s="196"/>
      <c r="HE29" s="197"/>
      <c r="HG29" s="197"/>
      <c r="HI29" s="180" t="str">
        <f t="shared" si="86"/>
        <v/>
      </c>
      <c r="HJ29" s="181" t="str">
        <f t="shared" si="48"/>
        <v/>
      </c>
      <c r="HK29" s="182" t="str">
        <f t="shared" si="49"/>
        <v/>
      </c>
      <c r="HL29" s="183"/>
      <c r="HM29" s="184" t="str">
        <f t="shared" si="106"/>
        <v/>
      </c>
      <c r="HN29" s="183"/>
      <c r="HO29" s="186"/>
      <c r="HP29" s="196"/>
      <c r="HR29" s="197"/>
      <c r="HT29" s="197"/>
      <c r="HV29" s="180" t="str">
        <f t="shared" si="87"/>
        <v/>
      </c>
      <c r="HW29" s="181" t="str">
        <f t="shared" si="51"/>
        <v/>
      </c>
      <c r="HX29" s="182" t="str">
        <f t="shared" si="52"/>
        <v/>
      </c>
      <c r="HY29" s="183"/>
      <c r="HZ29" s="184" t="str">
        <f t="shared" si="107"/>
        <v/>
      </c>
      <c r="IA29" s="183"/>
      <c r="IB29" s="186"/>
      <c r="IC29" s="196"/>
      <c r="IE29" s="197"/>
      <c r="IG29" s="197"/>
      <c r="II29" s="180" t="str">
        <f t="shared" si="88"/>
        <v/>
      </c>
      <c r="IJ29" s="181" t="str">
        <f t="shared" si="54"/>
        <v/>
      </c>
      <c r="IK29" s="182" t="str">
        <f t="shared" si="55"/>
        <v/>
      </c>
      <c r="IL29" s="183"/>
      <c r="IM29" s="184" t="str">
        <f t="shared" si="108"/>
        <v/>
      </c>
      <c r="IN29" s="183"/>
      <c r="IO29" s="186"/>
      <c r="IP29" s="196"/>
      <c r="IR29" s="197"/>
      <c r="IT29" s="197"/>
      <c r="IV29" s="180" t="str">
        <f t="shared" si="89"/>
        <v/>
      </c>
      <c r="IW29" s="181" t="str">
        <f t="shared" si="57"/>
        <v/>
      </c>
      <c r="IX29" s="182" t="str">
        <f t="shared" si="58"/>
        <v/>
      </c>
      <c r="IY29" s="183"/>
      <c r="IZ29" s="184" t="str">
        <f t="shared" si="109"/>
        <v/>
      </c>
      <c r="JA29" s="183"/>
      <c r="JB29" s="186"/>
      <c r="JC29" s="187"/>
      <c r="JD29" s="198">
        <f t="shared" si="60"/>
        <v>0</v>
      </c>
      <c r="JE29" s="198">
        <f t="shared" si="61"/>
        <v>0</v>
      </c>
      <c r="JF29" s="198">
        <f t="shared" si="62"/>
        <v>0</v>
      </c>
      <c r="JG29" s="199">
        <f t="shared" si="63"/>
        <v>0</v>
      </c>
      <c r="JH29" s="199">
        <f t="shared" si="64"/>
        <v>0</v>
      </c>
      <c r="JI29" s="203"/>
      <c r="JJ29" s="209"/>
      <c r="JK29" s="210"/>
      <c r="JL29" s="210"/>
      <c r="JM29" s="210"/>
      <c r="JN29" s="210"/>
      <c r="JO29" s="210"/>
      <c r="JP29" s="210"/>
      <c r="JQ29" s="210"/>
      <c r="JR29" s="211"/>
      <c r="JS29" s="205"/>
      <c r="JT29" s="194">
        <f t="shared" si="65"/>
        <v>11</v>
      </c>
    </row>
    <row r="30" spans="1:280" s="195" customFormat="1" x14ac:dyDescent="0.2">
      <c r="A30" s="247">
        <f t="shared" si="66"/>
        <v>41604</v>
      </c>
      <c r="B30" s="249">
        <f t="shared" si="67"/>
        <v>41605</v>
      </c>
      <c r="C30" s="196"/>
      <c r="E30" s="197"/>
      <c r="G30" s="197"/>
      <c r="I30" s="180" t="str">
        <f t="shared" si="68"/>
        <v/>
      </c>
      <c r="J30" s="181" t="str">
        <f t="shared" si="69"/>
        <v/>
      </c>
      <c r="K30" s="182" t="str">
        <f t="shared" si="70"/>
        <v/>
      </c>
      <c r="L30" s="183"/>
      <c r="M30" s="184" t="str">
        <f t="shared" si="90"/>
        <v/>
      </c>
      <c r="N30" s="183"/>
      <c r="O30" s="171"/>
      <c r="P30" s="196"/>
      <c r="R30" s="197"/>
      <c r="T30" s="197"/>
      <c r="V30" s="180" t="str">
        <f t="shared" si="71"/>
        <v/>
      </c>
      <c r="W30" s="181" t="str">
        <f t="shared" si="3"/>
        <v/>
      </c>
      <c r="X30" s="182" t="str">
        <f t="shared" si="4"/>
        <v/>
      </c>
      <c r="Y30" s="183"/>
      <c r="Z30" s="184" t="str">
        <f t="shared" si="91"/>
        <v/>
      </c>
      <c r="AA30" s="183"/>
      <c r="AB30" s="171"/>
      <c r="AC30" s="196"/>
      <c r="AE30" s="197"/>
      <c r="AG30" s="197"/>
      <c r="AI30" s="180" t="str">
        <f t="shared" si="72"/>
        <v/>
      </c>
      <c r="AJ30" s="181" t="str">
        <f t="shared" si="6"/>
        <v/>
      </c>
      <c r="AK30" s="182" t="str">
        <f t="shared" si="7"/>
        <v/>
      </c>
      <c r="AL30" s="183"/>
      <c r="AM30" s="184" t="str">
        <f t="shared" si="92"/>
        <v/>
      </c>
      <c r="AN30" s="183"/>
      <c r="AO30" s="171"/>
      <c r="AP30" s="196"/>
      <c r="AR30" s="197"/>
      <c r="AT30" s="197"/>
      <c r="AV30" s="180" t="str">
        <f t="shared" si="73"/>
        <v/>
      </c>
      <c r="AW30" s="181" t="str">
        <f t="shared" si="9"/>
        <v/>
      </c>
      <c r="AX30" s="182" t="str">
        <f t="shared" si="10"/>
        <v/>
      </c>
      <c r="AY30" s="183"/>
      <c r="AZ30" s="184" t="str">
        <f t="shared" si="93"/>
        <v/>
      </c>
      <c r="BA30" s="183"/>
      <c r="BB30" s="171"/>
      <c r="BC30" s="196"/>
      <c r="BE30" s="197"/>
      <c r="BG30" s="197"/>
      <c r="BI30" s="180" t="str">
        <f t="shared" si="74"/>
        <v/>
      </c>
      <c r="BJ30" s="181" t="str">
        <f t="shared" si="12"/>
        <v/>
      </c>
      <c r="BK30" s="182" t="str">
        <f t="shared" si="13"/>
        <v/>
      </c>
      <c r="BL30" s="183"/>
      <c r="BM30" s="184" t="str">
        <f t="shared" si="94"/>
        <v/>
      </c>
      <c r="BN30" s="183"/>
      <c r="BO30" s="171"/>
      <c r="BP30" s="196"/>
      <c r="BR30" s="197"/>
      <c r="BT30" s="197"/>
      <c r="BV30" s="180" t="str">
        <f t="shared" si="75"/>
        <v/>
      </c>
      <c r="BW30" s="181" t="str">
        <f t="shared" si="15"/>
        <v/>
      </c>
      <c r="BX30" s="182" t="str">
        <f t="shared" si="16"/>
        <v/>
      </c>
      <c r="BY30" s="183"/>
      <c r="BZ30" s="184" t="str">
        <f t="shared" si="95"/>
        <v/>
      </c>
      <c r="CA30" s="183"/>
      <c r="CB30" s="171"/>
      <c r="CC30" s="196"/>
      <c r="CE30" s="197"/>
      <c r="CG30" s="197"/>
      <c r="CI30" s="180" t="str">
        <f t="shared" si="76"/>
        <v/>
      </c>
      <c r="CJ30" s="181" t="str">
        <f t="shared" si="18"/>
        <v/>
      </c>
      <c r="CK30" s="182" t="str">
        <f t="shared" si="19"/>
        <v/>
      </c>
      <c r="CL30" s="183"/>
      <c r="CM30" s="184" t="str">
        <f t="shared" si="96"/>
        <v/>
      </c>
      <c r="CN30" s="183"/>
      <c r="CO30" s="171"/>
      <c r="CP30" s="196"/>
      <c r="CR30" s="197"/>
      <c r="CT30" s="197"/>
      <c r="CV30" s="180" t="str">
        <f t="shared" si="77"/>
        <v/>
      </c>
      <c r="CW30" s="181" t="str">
        <f t="shared" si="21"/>
        <v/>
      </c>
      <c r="CX30" s="182" t="str">
        <f t="shared" si="22"/>
        <v/>
      </c>
      <c r="CY30" s="183"/>
      <c r="CZ30" s="184" t="str">
        <f t="shared" si="97"/>
        <v/>
      </c>
      <c r="DA30" s="183"/>
      <c r="DB30" s="171"/>
      <c r="DC30" s="196"/>
      <c r="DE30" s="197"/>
      <c r="DG30" s="197"/>
      <c r="DI30" s="180" t="str">
        <f t="shared" si="78"/>
        <v/>
      </c>
      <c r="DJ30" s="181" t="str">
        <f t="shared" si="24"/>
        <v/>
      </c>
      <c r="DK30" s="182" t="str">
        <f t="shared" si="25"/>
        <v/>
      </c>
      <c r="DL30" s="183"/>
      <c r="DM30" s="184" t="str">
        <f t="shared" si="98"/>
        <v/>
      </c>
      <c r="DN30" s="183"/>
      <c r="DO30" s="171"/>
      <c r="DP30" s="196"/>
      <c r="DR30" s="197"/>
      <c r="DT30" s="197"/>
      <c r="DV30" s="180" t="str">
        <f t="shared" si="79"/>
        <v/>
      </c>
      <c r="DW30" s="181" t="str">
        <f t="shared" si="27"/>
        <v/>
      </c>
      <c r="DX30" s="182" t="str">
        <f t="shared" si="28"/>
        <v/>
      </c>
      <c r="DY30" s="183"/>
      <c r="DZ30" s="184" t="str">
        <f t="shared" si="99"/>
        <v/>
      </c>
      <c r="EA30" s="183"/>
      <c r="EB30" s="171"/>
      <c r="EC30" s="196"/>
      <c r="EE30" s="197"/>
      <c r="EG30" s="197"/>
      <c r="EI30" s="180" t="str">
        <f t="shared" si="80"/>
        <v/>
      </c>
      <c r="EJ30" s="181" t="str">
        <f t="shared" si="30"/>
        <v/>
      </c>
      <c r="EK30" s="182" t="str">
        <f t="shared" si="31"/>
        <v/>
      </c>
      <c r="EL30" s="183"/>
      <c r="EM30" s="184" t="str">
        <f t="shared" si="100"/>
        <v/>
      </c>
      <c r="EN30" s="183"/>
      <c r="EO30" s="171"/>
      <c r="EP30" s="196"/>
      <c r="ER30" s="197"/>
      <c r="ET30" s="197"/>
      <c r="EV30" s="180" t="str">
        <f t="shared" si="81"/>
        <v/>
      </c>
      <c r="EW30" s="181" t="str">
        <f t="shared" si="33"/>
        <v/>
      </c>
      <c r="EX30" s="182" t="str">
        <f t="shared" si="34"/>
        <v/>
      </c>
      <c r="EY30" s="183"/>
      <c r="EZ30" s="184" t="str">
        <f t="shared" si="101"/>
        <v/>
      </c>
      <c r="FA30" s="183"/>
      <c r="FB30" s="171"/>
      <c r="FC30" s="196"/>
      <c r="FE30" s="197"/>
      <c r="FG30" s="197"/>
      <c r="FI30" s="180" t="str">
        <f t="shared" si="82"/>
        <v/>
      </c>
      <c r="FJ30" s="181" t="str">
        <f t="shared" si="36"/>
        <v/>
      </c>
      <c r="FK30" s="182" t="str">
        <f t="shared" si="37"/>
        <v/>
      </c>
      <c r="FL30" s="183"/>
      <c r="FM30" s="184" t="str">
        <f t="shared" si="102"/>
        <v/>
      </c>
      <c r="FN30" s="183"/>
      <c r="FO30" s="171"/>
      <c r="FP30" s="196"/>
      <c r="FR30" s="197"/>
      <c r="FT30" s="197"/>
      <c r="FV30" s="180" t="str">
        <f t="shared" si="83"/>
        <v/>
      </c>
      <c r="FW30" s="181" t="str">
        <f t="shared" si="39"/>
        <v/>
      </c>
      <c r="FX30" s="182" t="str">
        <f t="shared" si="40"/>
        <v/>
      </c>
      <c r="FY30" s="183"/>
      <c r="FZ30" s="184" t="str">
        <f t="shared" si="103"/>
        <v/>
      </c>
      <c r="GA30" s="183"/>
      <c r="GB30" s="171"/>
      <c r="GC30" s="196"/>
      <c r="GE30" s="197"/>
      <c r="GG30" s="197"/>
      <c r="GI30" s="180" t="str">
        <f t="shared" si="84"/>
        <v/>
      </c>
      <c r="GJ30" s="181" t="str">
        <f t="shared" si="42"/>
        <v/>
      </c>
      <c r="GK30" s="182" t="str">
        <f t="shared" si="43"/>
        <v/>
      </c>
      <c r="GL30" s="183"/>
      <c r="GM30" s="184" t="str">
        <f t="shared" si="104"/>
        <v/>
      </c>
      <c r="GN30" s="183"/>
      <c r="GO30" s="171"/>
      <c r="GP30" s="196"/>
      <c r="GR30" s="197"/>
      <c r="GT30" s="197"/>
      <c r="GV30" s="180" t="str">
        <f t="shared" si="85"/>
        <v/>
      </c>
      <c r="GW30" s="181" t="str">
        <f t="shared" si="45"/>
        <v/>
      </c>
      <c r="GX30" s="182" t="str">
        <f t="shared" si="46"/>
        <v/>
      </c>
      <c r="GY30" s="183"/>
      <c r="GZ30" s="184" t="str">
        <f t="shared" si="105"/>
        <v/>
      </c>
      <c r="HA30" s="183"/>
      <c r="HB30" s="171"/>
      <c r="HC30" s="196"/>
      <c r="HE30" s="197"/>
      <c r="HG30" s="197"/>
      <c r="HI30" s="180" t="str">
        <f t="shared" si="86"/>
        <v/>
      </c>
      <c r="HJ30" s="181" t="str">
        <f t="shared" si="48"/>
        <v/>
      </c>
      <c r="HK30" s="182" t="str">
        <f t="shared" si="49"/>
        <v/>
      </c>
      <c r="HL30" s="183"/>
      <c r="HM30" s="184" t="str">
        <f t="shared" si="106"/>
        <v/>
      </c>
      <c r="HN30" s="183"/>
      <c r="HO30" s="171"/>
      <c r="HP30" s="196"/>
      <c r="HR30" s="197"/>
      <c r="HT30" s="197"/>
      <c r="HV30" s="180" t="str">
        <f t="shared" si="87"/>
        <v/>
      </c>
      <c r="HW30" s="181" t="str">
        <f t="shared" si="51"/>
        <v/>
      </c>
      <c r="HX30" s="182" t="str">
        <f t="shared" si="52"/>
        <v/>
      </c>
      <c r="HY30" s="183"/>
      <c r="HZ30" s="184" t="str">
        <f t="shared" si="107"/>
        <v/>
      </c>
      <c r="IA30" s="183"/>
      <c r="IB30" s="171"/>
      <c r="IC30" s="196"/>
      <c r="IE30" s="197"/>
      <c r="IG30" s="197"/>
      <c r="II30" s="180" t="str">
        <f t="shared" si="88"/>
        <v/>
      </c>
      <c r="IJ30" s="181" t="str">
        <f t="shared" si="54"/>
        <v/>
      </c>
      <c r="IK30" s="182" t="str">
        <f t="shared" si="55"/>
        <v/>
      </c>
      <c r="IL30" s="183"/>
      <c r="IM30" s="184" t="str">
        <f t="shared" si="108"/>
        <v/>
      </c>
      <c r="IN30" s="183"/>
      <c r="IO30" s="171"/>
      <c r="IP30" s="196"/>
      <c r="IR30" s="197"/>
      <c r="IT30" s="197"/>
      <c r="IV30" s="180" t="str">
        <f t="shared" si="89"/>
        <v/>
      </c>
      <c r="IW30" s="181" t="str">
        <f t="shared" si="57"/>
        <v/>
      </c>
      <c r="IX30" s="182" t="str">
        <f t="shared" si="58"/>
        <v/>
      </c>
      <c r="IY30" s="183"/>
      <c r="IZ30" s="184" t="str">
        <f t="shared" si="109"/>
        <v/>
      </c>
      <c r="JA30" s="183"/>
      <c r="JB30" s="171"/>
      <c r="JC30" s="187"/>
      <c r="JD30" s="198">
        <f t="shared" si="60"/>
        <v>0</v>
      </c>
      <c r="JE30" s="198">
        <f t="shared" si="61"/>
        <v>0</v>
      </c>
      <c r="JF30" s="198">
        <f t="shared" si="62"/>
        <v>0</v>
      </c>
      <c r="JG30" s="199">
        <f t="shared" si="63"/>
        <v>0</v>
      </c>
      <c r="JH30" s="199">
        <f t="shared" si="64"/>
        <v>0</v>
      </c>
      <c r="JI30" s="203"/>
      <c r="JJ30" s="209"/>
      <c r="JK30" s="210"/>
      <c r="JL30" s="210"/>
      <c r="JM30" s="210"/>
      <c r="JN30" s="210"/>
      <c r="JO30" s="210"/>
      <c r="JP30" s="210"/>
      <c r="JQ30" s="210"/>
      <c r="JR30" s="211"/>
      <c r="JS30" s="205"/>
      <c r="JT30" s="194">
        <f t="shared" si="65"/>
        <v>11</v>
      </c>
    </row>
    <row r="31" spans="1:280" s="195" customFormat="1" x14ac:dyDescent="0.2">
      <c r="A31" s="247">
        <f t="shared" si="66"/>
        <v>41605</v>
      </c>
      <c r="B31" s="249">
        <f t="shared" si="67"/>
        <v>41606</v>
      </c>
      <c r="C31" s="196"/>
      <c r="E31" s="197"/>
      <c r="G31" s="197"/>
      <c r="I31" s="180" t="str">
        <f t="shared" si="68"/>
        <v/>
      </c>
      <c r="J31" s="181" t="str">
        <f t="shared" si="69"/>
        <v/>
      </c>
      <c r="K31" s="182" t="str">
        <f t="shared" si="70"/>
        <v/>
      </c>
      <c r="L31" s="183"/>
      <c r="M31" s="184" t="str">
        <f t="shared" si="90"/>
        <v/>
      </c>
      <c r="N31" s="183"/>
      <c r="O31" s="186"/>
      <c r="P31" s="196"/>
      <c r="R31" s="197"/>
      <c r="T31" s="197"/>
      <c r="V31" s="180" t="str">
        <f t="shared" si="71"/>
        <v/>
      </c>
      <c r="W31" s="181" t="str">
        <f t="shared" si="3"/>
        <v/>
      </c>
      <c r="X31" s="182" t="str">
        <f t="shared" si="4"/>
        <v/>
      </c>
      <c r="Y31" s="183"/>
      <c r="Z31" s="184" t="str">
        <f t="shared" si="91"/>
        <v/>
      </c>
      <c r="AA31" s="183"/>
      <c r="AB31" s="186"/>
      <c r="AC31" s="196"/>
      <c r="AE31" s="197"/>
      <c r="AG31" s="197"/>
      <c r="AI31" s="180" t="str">
        <f t="shared" si="72"/>
        <v/>
      </c>
      <c r="AJ31" s="181" t="str">
        <f t="shared" si="6"/>
        <v/>
      </c>
      <c r="AK31" s="182" t="str">
        <f t="shared" si="7"/>
        <v/>
      </c>
      <c r="AL31" s="183"/>
      <c r="AM31" s="184" t="str">
        <f t="shared" si="92"/>
        <v/>
      </c>
      <c r="AN31" s="183"/>
      <c r="AO31" s="186"/>
      <c r="AP31" s="196"/>
      <c r="AR31" s="197"/>
      <c r="AT31" s="197"/>
      <c r="AV31" s="180" t="str">
        <f t="shared" si="73"/>
        <v/>
      </c>
      <c r="AW31" s="181" t="str">
        <f t="shared" si="9"/>
        <v/>
      </c>
      <c r="AX31" s="182" t="str">
        <f t="shared" si="10"/>
        <v/>
      </c>
      <c r="AY31" s="183"/>
      <c r="AZ31" s="184" t="str">
        <f t="shared" si="93"/>
        <v/>
      </c>
      <c r="BA31" s="183"/>
      <c r="BB31" s="186"/>
      <c r="BC31" s="196"/>
      <c r="BE31" s="197"/>
      <c r="BG31" s="197"/>
      <c r="BI31" s="180" t="str">
        <f t="shared" si="74"/>
        <v/>
      </c>
      <c r="BJ31" s="181" t="str">
        <f t="shared" si="12"/>
        <v/>
      </c>
      <c r="BK31" s="182" t="str">
        <f t="shared" si="13"/>
        <v/>
      </c>
      <c r="BL31" s="183"/>
      <c r="BM31" s="184" t="str">
        <f t="shared" si="94"/>
        <v/>
      </c>
      <c r="BN31" s="183"/>
      <c r="BO31" s="186"/>
      <c r="BP31" s="196"/>
      <c r="BR31" s="197"/>
      <c r="BT31" s="197"/>
      <c r="BV31" s="180" t="str">
        <f t="shared" si="75"/>
        <v/>
      </c>
      <c r="BW31" s="181" t="str">
        <f t="shared" si="15"/>
        <v/>
      </c>
      <c r="BX31" s="182" t="str">
        <f t="shared" si="16"/>
        <v/>
      </c>
      <c r="BY31" s="183"/>
      <c r="BZ31" s="184" t="str">
        <f t="shared" si="95"/>
        <v/>
      </c>
      <c r="CA31" s="183"/>
      <c r="CB31" s="186"/>
      <c r="CC31" s="196"/>
      <c r="CE31" s="197"/>
      <c r="CG31" s="197"/>
      <c r="CI31" s="180" t="str">
        <f t="shared" si="76"/>
        <v/>
      </c>
      <c r="CJ31" s="181" t="str">
        <f t="shared" si="18"/>
        <v/>
      </c>
      <c r="CK31" s="182" t="str">
        <f t="shared" si="19"/>
        <v/>
      </c>
      <c r="CL31" s="183"/>
      <c r="CM31" s="184" t="str">
        <f t="shared" si="96"/>
        <v/>
      </c>
      <c r="CN31" s="183"/>
      <c r="CO31" s="186"/>
      <c r="CP31" s="196"/>
      <c r="CR31" s="197"/>
      <c r="CT31" s="197"/>
      <c r="CV31" s="180" t="str">
        <f t="shared" si="77"/>
        <v/>
      </c>
      <c r="CW31" s="181" t="str">
        <f t="shared" si="21"/>
        <v/>
      </c>
      <c r="CX31" s="182" t="str">
        <f t="shared" si="22"/>
        <v/>
      </c>
      <c r="CY31" s="183"/>
      <c r="CZ31" s="184" t="str">
        <f t="shared" si="97"/>
        <v/>
      </c>
      <c r="DA31" s="183"/>
      <c r="DB31" s="186"/>
      <c r="DC31" s="196"/>
      <c r="DE31" s="197"/>
      <c r="DG31" s="197"/>
      <c r="DI31" s="180" t="str">
        <f t="shared" si="78"/>
        <v/>
      </c>
      <c r="DJ31" s="181" t="str">
        <f t="shared" si="24"/>
        <v/>
      </c>
      <c r="DK31" s="182" t="str">
        <f t="shared" si="25"/>
        <v/>
      </c>
      <c r="DL31" s="183"/>
      <c r="DM31" s="184" t="str">
        <f t="shared" si="98"/>
        <v/>
      </c>
      <c r="DN31" s="183"/>
      <c r="DO31" s="186"/>
      <c r="DP31" s="196"/>
      <c r="DR31" s="197"/>
      <c r="DT31" s="197"/>
      <c r="DV31" s="180" t="str">
        <f t="shared" si="79"/>
        <v/>
      </c>
      <c r="DW31" s="181" t="str">
        <f t="shared" si="27"/>
        <v/>
      </c>
      <c r="DX31" s="182" t="str">
        <f t="shared" si="28"/>
        <v/>
      </c>
      <c r="DY31" s="183"/>
      <c r="DZ31" s="184" t="str">
        <f t="shared" si="99"/>
        <v/>
      </c>
      <c r="EA31" s="183"/>
      <c r="EB31" s="186"/>
      <c r="EC31" s="196"/>
      <c r="EE31" s="197"/>
      <c r="EG31" s="197"/>
      <c r="EI31" s="180" t="str">
        <f t="shared" si="80"/>
        <v/>
      </c>
      <c r="EJ31" s="181" t="str">
        <f t="shared" si="30"/>
        <v/>
      </c>
      <c r="EK31" s="182" t="str">
        <f t="shared" si="31"/>
        <v/>
      </c>
      <c r="EL31" s="183"/>
      <c r="EM31" s="184" t="str">
        <f t="shared" si="100"/>
        <v/>
      </c>
      <c r="EN31" s="183"/>
      <c r="EO31" s="186"/>
      <c r="EP31" s="196"/>
      <c r="ER31" s="197"/>
      <c r="ET31" s="197"/>
      <c r="EV31" s="180" t="str">
        <f t="shared" si="81"/>
        <v/>
      </c>
      <c r="EW31" s="181" t="str">
        <f t="shared" si="33"/>
        <v/>
      </c>
      <c r="EX31" s="182" t="str">
        <f t="shared" si="34"/>
        <v/>
      </c>
      <c r="EY31" s="183"/>
      <c r="EZ31" s="184" t="str">
        <f t="shared" si="101"/>
        <v/>
      </c>
      <c r="FA31" s="183"/>
      <c r="FB31" s="186"/>
      <c r="FC31" s="196"/>
      <c r="FE31" s="197"/>
      <c r="FG31" s="197"/>
      <c r="FI31" s="180" t="str">
        <f t="shared" si="82"/>
        <v/>
      </c>
      <c r="FJ31" s="181" t="str">
        <f t="shared" si="36"/>
        <v/>
      </c>
      <c r="FK31" s="182" t="str">
        <f t="shared" si="37"/>
        <v/>
      </c>
      <c r="FL31" s="183"/>
      <c r="FM31" s="184" t="str">
        <f t="shared" si="102"/>
        <v/>
      </c>
      <c r="FN31" s="183"/>
      <c r="FO31" s="186"/>
      <c r="FP31" s="196"/>
      <c r="FR31" s="197"/>
      <c r="FT31" s="197"/>
      <c r="FV31" s="180" t="str">
        <f t="shared" si="83"/>
        <v/>
      </c>
      <c r="FW31" s="181" t="str">
        <f t="shared" si="39"/>
        <v/>
      </c>
      <c r="FX31" s="182" t="str">
        <f t="shared" si="40"/>
        <v/>
      </c>
      <c r="FY31" s="183"/>
      <c r="FZ31" s="184" t="str">
        <f t="shared" si="103"/>
        <v/>
      </c>
      <c r="GA31" s="183"/>
      <c r="GB31" s="186"/>
      <c r="GC31" s="196"/>
      <c r="GE31" s="197"/>
      <c r="GG31" s="197"/>
      <c r="GI31" s="180" t="str">
        <f t="shared" si="84"/>
        <v/>
      </c>
      <c r="GJ31" s="181" t="str">
        <f t="shared" si="42"/>
        <v/>
      </c>
      <c r="GK31" s="182" t="str">
        <f t="shared" si="43"/>
        <v/>
      </c>
      <c r="GL31" s="183"/>
      <c r="GM31" s="184" t="str">
        <f t="shared" si="104"/>
        <v/>
      </c>
      <c r="GN31" s="183"/>
      <c r="GO31" s="186"/>
      <c r="GP31" s="196"/>
      <c r="GR31" s="197"/>
      <c r="GT31" s="197"/>
      <c r="GV31" s="180" t="str">
        <f t="shared" si="85"/>
        <v/>
      </c>
      <c r="GW31" s="181" t="str">
        <f t="shared" si="45"/>
        <v/>
      </c>
      <c r="GX31" s="182" t="str">
        <f t="shared" si="46"/>
        <v/>
      </c>
      <c r="GY31" s="183"/>
      <c r="GZ31" s="184" t="str">
        <f t="shared" si="105"/>
        <v/>
      </c>
      <c r="HA31" s="183"/>
      <c r="HB31" s="186"/>
      <c r="HC31" s="196"/>
      <c r="HE31" s="197"/>
      <c r="HG31" s="197"/>
      <c r="HI31" s="180" t="str">
        <f t="shared" si="86"/>
        <v/>
      </c>
      <c r="HJ31" s="181" t="str">
        <f t="shared" si="48"/>
        <v/>
      </c>
      <c r="HK31" s="182" t="str">
        <f t="shared" si="49"/>
        <v/>
      </c>
      <c r="HL31" s="183"/>
      <c r="HM31" s="184" t="str">
        <f t="shared" si="106"/>
        <v/>
      </c>
      <c r="HN31" s="183"/>
      <c r="HO31" s="186"/>
      <c r="HP31" s="196"/>
      <c r="HR31" s="197"/>
      <c r="HT31" s="197"/>
      <c r="HV31" s="180" t="str">
        <f t="shared" si="87"/>
        <v/>
      </c>
      <c r="HW31" s="181" t="str">
        <f t="shared" si="51"/>
        <v/>
      </c>
      <c r="HX31" s="182" t="str">
        <f t="shared" si="52"/>
        <v/>
      </c>
      <c r="HY31" s="183"/>
      <c r="HZ31" s="184" t="str">
        <f t="shared" si="107"/>
        <v/>
      </c>
      <c r="IA31" s="183"/>
      <c r="IB31" s="186"/>
      <c r="IC31" s="196"/>
      <c r="IE31" s="197"/>
      <c r="IG31" s="197"/>
      <c r="II31" s="180" t="str">
        <f t="shared" si="88"/>
        <v/>
      </c>
      <c r="IJ31" s="181" t="str">
        <f t="shared" si="54"/>
        <v/>
      </c>
      <c r="IK31" s="182" t="str">
        <f t="shared" si="55"/>
        <v/>
      </c>
      <c r="IL31" s="183"/>
      <c r="IM31" s="184" t="str">
        <f t="shared" si="108"/>
        <v/>
      </c>
      <c r="IN31" s="183"/>
      <c r="IO31" s="186"/>
      <c r="IP31" s="196"/>
      <c r="IR31" s="197"/>
      <c r="IT31" s="197"/>
      <c r="IV31" s="180" t="str">
        <f t="shared" si="89"/>
        <v/>
      </c>
      <c r="IW31" s="181" t="str">
        <f t="shared" si="57"/>
        <v/>
      </c>
      <c r="IX31" s="182" t="str">
        <f t="shared" si="58"/>
        <v/>
      </c>
      <c r="IY31" s="183"/>
      <c r="IZ31" s="184" t="str">
        <f t="shared" si="109"/>
        <v/>
      </c>
      <c r="JA31" s="183"/>
      <c r="JB31" s="186"/>
      <c r="JC31" s="187"/>
      <c r="JD31" s="198">
        <f t="shared" si="60"/>
        <v>0</v>
      </c>
      <c r="JE31" s="198">
        <f t="shared" si="61"/>
        <v>0</v>
      </c>
      <c r="JF31" s="198">
        <f t="shared" si="62"/>
        <v>0</v>
      </c>
      <c r="JG31" s="199">
        <f t="shared" si="63"/>
        <v>0</v>
      </c>
      <c r="JH31" s="199">
        <f t="shared" si="64"/>
        <v>0</v>
      </c>
      <c r="JI31" s="203"/>
      <c r="JJ31" s="209"/>
      <c r="JK31" s="210"/>
      <c r="JL31" s="210"/>
      <c r="JM31" s="210"/>
      <c r="JN31" s="210"/>
      <c r="JO31" s="210"/>
      <c r="JP31" s="210"/>
      <c r="JQ31" s="210"/>
      <c r="JR31" s="211"/>
      <c r="JS31" s="205"/>
      <c r="JT31" s="194">
        <f t="shared" si="65"/>
        <v>11</v>
      </c>
    </row>
    <row r="32" spans="1:280" s="195" customFormat="1" x14ac:dyDescent="0.2">
      <c r="A32" s="247">
        <f t="shared" si="66"/>
        <v>41606</v>
      </c>
      <c r="B32" s="249">
        <f t="shared" si="67"/>
        <v>41607</v>
      </c>
      <c r="C32" s="196"/>
      <c r="E32" s="197"/>
      <c r="G32" s="197"/>
      <c r="I32" s="180" t="str">
        <f t="shared" si="68"/>
        <v/>
      </c>
      <c r="J32" s="181" t="str">
        <f t="shared" si="69"/>
        <v/>
      </c>
      <c r="K32" s="182" t="str">
        <f t="shared" si="70"/>
        <v/>
      </c>
      <c r="L32" s="183"/>
      <c r="M32" s="184" t="str">
        <f t="shared" si="90"/>
        <v/>
      </c>
      <c r="N32" s="183"/>
      <c r="O32" s="171"/>
      <c r="P32" s="196"/>
      <c r="R32" s="197"/>
      <c r="T32" s="197"/>
      <c r="V32" s="180" t="str">
        <f t="shared" si="71"/>
        <v/>
      </c>
      <c r="W32" s="181" t="str">
        <f t="shared" si="3"/>
        <v/>
      </c>
      <c r="X32" s="182" t="str">
        <f t="shared" si="4"/>
        <v/>
      </c>
      <c r="Y32" s="183"/>
      <c r="Z32" s="184" t="str">
        <f t="shared" si="91"/>
        <v/>
      </c>
      <c r="AA32" s="183"/>
      <c r="AB32" s="171"/>
      <c r="AC32" s="196"/>
      <c r="AE32" s="197"/>
      <c r="AG32" s="197"/>
      <c r="AI32" s="180" t="str">
        <f t="shared" si="72"/>
        <v/>
      </c>
      <c r="AJ32" s="181" t="str">
        <f t="shared" si="6"/>
        <v/>
      </c>
      <c r="AK32" s="182" t="str">
        <f t="shared" si="7"/>
        <v/>
      </c>
      <c r="AL32" s="183"/>
      <c r="AM32" s="184" t="str">
        <f t="shared" si="92"/>
        <v/>
      </c>
      <c r="AN32" s="183"/>
      <c r="AO32" s="171"/>
      <c r="AP32" s="196"/>
      <c r="AR32" s="197"/>
      <c r="AT32" s="197"/>
      <c r="AV32" s="180" t="str">
        <f t="shared" si="73"/>
        <v/>
      </c>
      <c r="AW32" s="181" t="str">
        <f t="shared" si="9"/>
        <v/>
      </c>
      <c r="AX32" s="182" t="str">
        <f t="shared" si="10"/>
        <v/>
      </c>
      <c r="AY32" s="183"/>
      <c r="AZ32" s="184" t="str">
        <f t="shared" si="93"/>
        <v/>
      </c>
      <c r="BA32" s="183"/>
      <c r="BB32" s="171"/>
      <c r="BC32" s="196"/>
      <c r="BE32" s="197"/>
      <c r="BG32" s="197"/>
      <c r="BI32" s="180" t="str">
        <f t="shared" si="74"/>
        <v/>
      </c>
      <c r="BJ32" s="181" t="str">
        <f t="shared" si="12"/>
        <v/>
      </c>
      <c r="BK32" s="182" t="str">
        <f t="shared" si="13"/>
        <v/>
      </c>
      <c r="BL32" s="183"/>
      <c r="BM32" s="184" t="str">
        <f t="shared" si="94"/>
        <v/>
      </c>
      <c r="BN32" s="183"/>
      <c r="BO32" s="171"/>
      <c r="BP32" s="196"/>
      <c r="BR32" s="197"/>
      <c r="BT32" s="197"/>
      <c r="BV32" s="180" t="str">
        <f t="shared" si="75"/>
        <v/>
      </c>
      <c r="BW32" s="181" t="str">
        <f t="shared" si="15"/>
        <v/>
      </c>
      <c r="BX32" s="182" t="str">
        <f t="shared" si="16"/>
        <v/>
      </c>
      <c r="BY32" s="183"/>
      <c r="BZ32" s="184" t="str">
        <f t="shared" si="95"/>
        <v/>
      </c>
      <c r="CA32" s="183"/>
      <c r="CB32" s="171"/>
      <c r="CC32" s="196"/>
      <c r="CE32" s="197"/>
      <c r="CG32" s="197"/>
      <c r="CI32" s="180" t="str">
        <f t="shared" si="76"/>
        <v/>
      </c>
      <c r="CJ32" s="181" t="str">
        <f t="shared" si="18"/>
        <v/>
      </c>
      <c r="CK32" s="182" t="str">
        <f t="shared" si="19"/>
        <v/>
      </c>
      <c r="CL32" s="183"/>
      <c r="CM32" s="184" t="str">
        <f t="shared" si="96"/>
        <v/>
      </c>
      <c r="CN32" s="183"/>
      <c r="CO32" s="171"/>
      <c r="CP32" s="196"/>
      <c r="CR32" s="197"/>
      <c r="CT32" s="197"/>
      <c r="CV32" s="180" t="str">
        <f t="shared" si="77"/>
        <v/>
      </c>
      <c r="CW32" s="181" t="str">
        <f t="shared" si="21"/>
        <v/>
      </c>
      <c r="CX32" s="182" t="str">
        <f t="shared" si="22"/>
        <v/>
      </c>
      <c r="CY32" s="183"/>
      <c r="CZ32" s="184" t="str">
        <f t="shared" si="97"/>
        <v/>
      </c>
      <c r="DA32" s="183"/>
      <c r="DB32" s="171"/>
      <c r="DC32" s="196"/>
      <c r="DE32" s="197"/>
      <c r="DG32" s="197"/>
      <c r="DI32" s="180" t="str">
        <f t="shared" si="78"/>
        <v/>
      </c>
      <c r="DJ32" s="181" t="str">
        <f t="shared" si="24"/>
        <v/>
      </c>
      <c r="DK32" s="182" t="str">
        <f t="shared" si="25"/>
        <v/>
      </c>
      <c r="DL32" s="183"/>
      <c r="DM32" s="184" t="str">
        <f t="shared" si="98"/>
        <v/>
      </c>
      <c r="DN32" s="183"/>
      <c r="DO32" s="171"/>
      <c r="DP32" s="196"/>
      <c r="DR32" s="197"/>
      <c r="DT32" s="197"/>
      <c r="DV32" s="180" t="str">
        <f t="shared" si="79"/>
        <v/>
      </c>
      <c r="DW32" s="181" t="str">
        <f t="shared" si="27"/>
        <v/>
      </c>
      <c r="DX32" s="182" t="str">
        <f t="shared" si="28"/>
        <v/>
      </c>
      <c r="DY32" s="183"/>
      <c r="DZ32" s="184" t="str">
        <f t="shared" si="99"/>
        <v/>
      </c>
      <c r="EA32" s="183"/>
      <c r="EB32" s="171"/>
      <c r="EC32" s="196"/>
      <c r="EE32" s="197"/>
      <c r="EG32" s="197"/>
      <c r="EI32" s="180" t="str">
        <f t="shared" si="80"/>
        <v/>
      </c>
      <c r="EJ32" s="181" t="str">
        <f t="shared" si="30"/>
        <v/>
      </c>
      <c r="EK32" s="182" t="str">
        <f t="shared" si="31"/>
        <v/>
      </c>
      <c r="EL32" s="183"/>
      <c r="EM32" s="184" t="str">
        <f t="shared" si="100"/>
        <v/>
      </c>
      <c r="EN32" s="183"/>
      <c r="EO32" s="171"/>
      <c r="EP32" s="196"/>
      <c r="ER32" s="197"/>
      <c r="ET32" s="197"/>
      <c r="EV32" s="180" t="str">
        <f t="shared" si="81"/>
        <v/>
      </c>
      <c r="EW32" s="181" t="str">
        <f t="shared" si="33"/>
        <v/>
      </c>
      <c r="EX32" s="182" t="str">
        <f t="shared" si="34"/>
        <v/>
      </c>
      <c r="EY32" s="183"/>
      <c r="EZ32" s="184" t="str">
        <f t="shared" si="101"/>
        <v/>
      </c>
      <c r="FA32" s="183"/>
      <c r="FB32" s="171"/>
      <c r="FC32" s="196"/>
      <c r="FE32" s="197"/>
      <c r="FG32" s="197"/>
      <c r="FI32" s="180" t="str">
        <f t="shared" si="82"/>
        <v/>
      </c>
      <c r="FJ32" s="181" t="str">
        <f t="shared" si="36"/>
        <v/>
      </c>
      <c r="FK32" s="182" t="str">
        <f t="shared" si="37"/>
        <v/>
      </c>
      <c r="FL32" s="183"/>
      <c r="FM32" s="184" t="str">
        <f t="shared" si="102"/>
        <v/>
      </c>
      <c r="FN32" s="183"/>
      <c r="FO32" s="171"/>
      <c r="FP32" s="196"/>
      <c r="FR32" s="197"/>
      <c r="FT32" s="197"/>
      <c r="FV32" s="180" t="str">
        <f t="shared" si="83"/>
        <v/>
      </c>
      <c r="FW32" s="181" t="str">
        <f t="shared" si="39"/>
        <v/>
      </c>
      <c r="FX32" s="182" t="str">
        <f t="shared" si="40"/>
        <v/>
      </c>
      <c r="FY32" s="183"/>
      <c r="FZ32" s="184" t="str">
        <f t="shared" si="103"/>
        <v/>
      </c>
      <c r="GA32" s="183"/>
      <c r="GB32" s="171"/>
      <c r="GC32" s="196"/>
      <c r="GE32" s="197"/>
      <c r="GG32" s="197"/>
      <c r="GI32" s="180" t="str">
        <f t="shared" si="84"/>
        <v/>
      </c>
      <c r="GJ32" s="181" t="str">
        <f t="shared" si="42"/>
        <v/>
      </c>
      <c r="GK32" s="182" t="str">
        <f t="shared" si="43"/>
        <v/>
      </c>
      <c r="GL32" s="183"/>
      <c r="GM32" s="184" t="str">
        <f t="shared" si="104"/>
        <v/>
      </c>
      <c r="GN32" s="183"/>
      <c r="GO32" s="171"/>
      <c r="GP32" s="196"/>
      <c r="GR32" s="197"/>
      <c r="GT32" s="197"/>
      <c r="GV32" s="180" t="str">
        <f t="shared" si="85"/>
        <v/>
      </c>
      <c r="GW32" s="181" t="str">
        <f t="shared" si="45"/>
        <v/>
      </c>
      <c r="GX32" s="182" t="str">
        <f t="shared" si="46"/>
        <v/>
      </c>
      <c r="GY32" s="183"/>
      <c r="GZ32" s="184" t="str">
        <f t="shared" si="105"/>
        <v/>
      </c>
      <c r="HA32" s="183"/>
      <c r="HB32" s="171"/>
      <c r="HC32" s="196"/>
      <c r="HE32" s="197"/>
      <c r="HG32" s="197"/>
      <c r="HI32" s="180" t="str">
        <f t="shared" si="86"/>
        <v/>
      </c>
      <c r="HJ32" s="181" t="str">
        <f t="shared" si="48"/>
        <v/>
      </c>
      <c r="HK32" s="182" t="str">
        <f t="shared" si="49"/>
        <v/>
      </c>
      <c r="HL32" s="183"/>
      <c r="HM32" s="184" t="str">
        <f t="shared" si="106"/>
        <v/>
      </c>
      <c r="HN32" s="183"/>
      <c r="HO32" s="171"/>
      <c r="HP32" s="196"/>
      <c r="HR32" s="197"/>
      <c r="HT32" s="197"/>
      <c r="HV32" s="180" t="str">
        <f t="shared" si="87"/>
        <v/>
      </c>
      <c r="HW32" s="181" t="str">
        <f t="shared" si="51"/>
        <v/>
      </c>
      <c r="HX32" s="182" t="str">
        <f t="shared" si="52"/>
        <v/>
      </c>
      <c r="HY32" s="183"/>
      <c r="HZ32" s="184" t="str">
        <f t="shared" si="107"/>
        <v/>
      </c>
      <c r="IA32" s="183"/>
      <c r="IB32" s="171"/>
      <c r="IC32" s="196"/>
      <c r="IE32" s="197"/>
      <c r="IG32" s="197"/>
      <c r="II32" s="180" t="str">
        <f t="shared" si="88"/>
        <v/>
      </c>
      <c r="IJ32" s="181" t="str">
        <f t="shared" si="54"/>
        <v/>
      </c>
      <c r="IK32" s="182" t="str">
        <f t="shared" si="55"/>
        <v/>
      </c>
      <c r="IL32" s="183"/>
      <c r="IM32" s="184" t="str">
        <f t="shared" si="108"/>
        <v/>
      </c>
      <c r="IN32" s="183"/>
      <c r="IO32" s="171"/>
      <c r="IP32" s="196"/>
      <c r="IR32" s="197"/>
      <c r="IT32" s="197"/>
      <c r="IV32" s="180" t="str">
        <f t="shared" si="89"/>
        <v/>
      </c>
      <c r="IW32" s="181" t="str">
        <f t="shared" si="57"/>
        <v/>
      </c>
      <c r="IX32" s="182" t="str">
        <f t="shared" si="58"/>
        <v/>
      </c>
      <c r="IY32" s="183"/>
      <c r="IZ32" s="184" t="str">
        <f t="shared" si="109"/>
        <v/>
      </c>
      <c r="JA32" s="183"/>
      <c r="JB32" s="171"/>
      <c r="JC32" s="187"/>
      <c r="JD32" s="198">
        <f t="shared" si="60"/>
        <v>0</v>
      </c>
      <c r="JE32" s="198">
        <f t="shared" si="61"/>
        <v>0</v>
      </c>
      <c r="JF32" s="198">
        <f t="shared" si="62"/>
        <v>0</v>
      </c>
      <c r="JG32" s="199">
        <f t="shared" si="63"/>
        <v>0</v>
      </c>
      <c r="JH32" s="199">
        <f t="shared" si="64"/>
        <v>0</v>
      </c>
      <c r="JI32" s="203"/>
      <c r="JJ32" s="209"/>
      <c r="JK32" s="210"/>
      <c r="JL32" s="210"/>
      <c r="JM32" s="210"/>
      <c r="JN32" s="210"/>
      <c r="JO32" s="210"/>
      <c r="JP32" s="210"/>
      <c r="JQ32" s="210"/>
      <c r="JR32" s="211"/>
      <c r="JS32" s="205"/>
      <c r="JT32" s="194">
        <f t="shared" si="65"/>
        <v>11</v>
      </c>
    </row>
    <row r="33" spans="1:280" s="195" customFormat="1" x14ac:dyDescent="0.2">
      <c r="A33" s="247">
        <f t="shared" si="66"/>
        <v>41607</v>
      </c>
      <c r="B33" s="249">
        <f t="shared" si="67"/>
        <v>41608</v>
      </c>
      <c r="C33" s="196"/>
      <c r="E33" s="197"/>
      <c r="G33" s="197"/>
      <c r="I33" s="180" t="str">
        <f t="shared" si="68"/>
        <v/>
      </c>
      <c r="J33" s="181" t="str">
        <f t="shared" si="69"/>
        <v/>
      </c>
      <c r="K33" s="182" t="str">
        <f t="shared" si="70"/>
        <v/>
      </c>
      <c r="L33" s="183"/>
      <c r="M33" s="184" t="str">
        <f t="shared" si="90"/>
        <v/>
      </c>
      <c r="N33" s="183"/>
      <c r="O33" s="171"/>
      <c r="P33" s="196"/>
      <c r="R33" s="197"/>
      <c r="T33" s="197"/>
      <c r="V33" s="180" t="str">
        <f t="shared" si="71"/>
        <v/>
      </c>
      <c r="W33" s="181" t="str">
        <f t="shared" si="3"/>
        <v/>
      </c>
      <c r="X33" s="182" t="str">
        <f t="shared" si="4"/>
        <v/>
      </c>
      <c r="Y33" s="183"/>
      <c r="Z33" s="184" t="str">
        <f t="shared" si="91"/>
        <v/>
      </c>
      <c r="AA33" s="183"/>
      <c r="AB33" s="171"/>
      <c r="AC33" s="196"/>
      <c r="AE33" s="197"/>
      <c r="AG33" s="197"/>
      <c r="AI33" s="180" t="str">
        <f t="shared" si="72"/>
        <v/>
      </c>
      <c r="AJ33" s="181" t="str">
        <f t="shared" si="6"/>
        <v/>
      </c>
      <c r="AK33" s="182" t="str">
        <f t="shared" si="7"/>
        <v/>
      </c>
      <c r="AL33" s="183"/>
      <c r="AM33" s="184" t="str">
        <f t="shared" si="92"/>
        <v/>
      </c>
      <c r="AN33" s="183"/>
      <c r="AO33" s="171"/>
      <c r="AP33" s="196"/>
      <c r="AR33" s="197"/>
      <c r="AT33" s="197"/>
      <c r="AV33" s="180" t="str">
        <f t="shared" si="73"/>
        <v/>
      </c>
      <c r="AW33" s="181" t="str">
        <f t="shared" si="9"/>
        <v/>
      </c>
      <c r="AX33" s="182" t="str">
        <f t="shared" si="10"/>
        <v/>
      </c>
      <c r="AY33" s="183"/>
      <c r="AZ33" s="184" t="str">
        <f t="shared" si="93"/>
        <v/>
      </c>
      <c r="BA33" s="183"/>
      <c r="BB33" s="171"/>
      <c r="BC33" s="196"/>
      <c r="BE33" s="197"/>
      <c r="BG33" s="197"/>
      <c r="BI33" s="180" t="str">
        <f t="shared" si="74"/>
        <v/>
      </c>
      <c r="BJ33" s="181" t="str">
        <f t="shared" si="12"/>
        <v/>
      </c>
      <c r="BK33" s="182" t="str">
        <f t="shared" si="13"/>
        <v/>
      </c>
      <c r="BL33" s="183"/>
      <c r="BM33" s="184" t="str">
        <f t="shared" si="94"/>
        <v/>
      </c>
      <c r="BN33" s="183"/>
      <c r="BO33" s="171"/>
      <c r="BP33" s="196"/>
      <c r="BR33" s="197"/>
      <c r="BT33" s="197"/>
      <c r="BV33" s="180" t="str">
        <f t="shared" si="75"/>
        <v/>
      </c>
      <c r="BW33" s="181" t="str">
        <f t="shared" si="15"/>
        <v/>
      </c>
      <c r="BX33" s="182" t="str">
        <f t="shared" si="16"/>
        <v/>
      </c>
      <c r="BY33" s="183"/>
      <c r="BZ33" s="184" t="str">
        <f t="shared" si="95"/>
        <v/>
      </c>
      <c r="CA33" s="183"/>
      <c r="CB33" s="171"/>
      <c r="CC33" s="196"/>
      <c r="CE33" s="197"/>
      <c r="CG33" s="197"/>
      <c r="CI33" s="180" t="str">
        <f t="shared" si="76"/>
        <v/>
      </c>
      <c r="CJ33" s="181" t="str">
        <f t="shared" si="18"/>
        <v/>
      </c>
      <c r="CK33" s="182" t="str">
        <f t="shared" si="19"/>
        <v/>
      </c>
      <c r="CL33" s="183"/>
      <c r="CM33" s="184" t="str">
        <f t="shared" si="96"/>
        <v/>
      </c>
      <c r="CN33" s="183"/>
      <c r="CO33" s="171"/>
      <c r="CP33" s="196"/>
      <c r="CR33" s="197"/>
      <c r="CT33" s="197"/>
      <c r="CV33" s="180" t="str">
        <f t="shared" si="77"/>
        <v/>
      </c>
      <c r="CW33" s="181" t="str">
        <f t="shared" si="21"/>
        <v/>
      </c>
      <c r="CX33" s="182" t="str">
        <f t="shared" si="22"/>
        <v/>
      </c>
      <c r="CY33" s="183"/>
      <c r="CZ33" s="184" t="str">
        <f t="shared" si="97"/>
        <v/>
      </c>
      <c r="DA33" s="183"/>
      <c r="DB33" s="171"/>
      <c r="DC33" s="196"/>
      <c r="DE33" s="197"/>
      <c r="DG33" s="197"/>
      <c r="DI33" s="180" t="str">
        <f t="shared" si="78"/>
        <v/>
      </c>
      <c r="DJ33" s="181" t="str">
        <f t="shared" si="24"/>
        <v/>
      </c>
      <c r="DK33" s="182" t="str">
        <f t="shared" si="25"/>
        <v/>
      </c>
      <c r="DL33" s="183"/>
      <c r="DM33" s="184" t="str">
        <f t="shared" si="98"/>
        <v/>
      </c>
      <c r="DN33" s="183"/>
      <c r="DO33" s="171"/>
      <c r="DP33" s="196"/>
      <c r="DR33" s="197"/>
      <c r="DT33" s="197"/>
      <c r="DV33" s="180" t="str">
        <f t="shared" si="79"/>
        <v/>
      </c>
      <c r="DW33" s="181" t="str">
        <f t="shared" si="27"/>
        <v/>
      </c>
      <c r="DX33" s="182" t="str">
        <f t="shared" si="28"/>
        <v/>
      </c>
      <c r="DY33" s="183"/>
      <c r="DZ33" s="184" t="str">
        <f t="shared" si="99"/>
        <v/>
      </c>
      <c r="EA33" s="183"/>
      <c r="EB33" s="171"/>
      <c r="EC33" s="196"/>
      <c r="EE33" s="197"/>
      <c r="EG33" s="197"/>
      <c r="EI33" s="180" t="str">
        <f t="shared" si="80"/>
        <v/>
      </c>
      <c r="EJ33" s="181" t="str">
        <f t="shared" si="30"/>
        <v/>
      </c>
      <c r="EK33" s="182" t="str">
        <f t="shared" si="31"/>
        <v/>
      </c>
      <c r="EL33" s="183"/>
      <c r="EM33" s="184" t="str">
        <f t="shared" si="100"/>
        <v/>
      </c>
      <c r="EN33" s="183"/>
      <c r="EO33" s="171"/>
      <c r="EP33" s="196"/>
      <c r="ER33" s="197"/>
      <c r="ET33" s="197"/>
      <c r="EV33" s="180" t="str">
        <f t="shared" si="81"/>
        <v/>
      </c>
      <c r="EW33" s="181" t="str">
        <f t="shared" si="33"/>
        <v/>
      </c>
      <c r="EX33" s="182" t="str">
        <f t="shared" si="34"/>
        <v/>
      </c>
      <c r="EY33" s="183"/>
      <c r="EZ33" s="184" t="str">
        <f t="shared" si="101"/>
        <v/>
      </c>
      <c r="FA33" s="183"/>
      <c r="FB33" s="171"/>
      <c r="FC33" s="196"/>
      <c r="FE33" s="197"/>
      <c r="FG33" s="197"/>
      <c r="FI33" s="180" t="str">
        <f t="shared" si="82"/>
        <v/>
      </c>
      <c r="FJ33" s="181" t="str">
        <f t="shared" si="36"/>
        <v/>
      </c>
      <c r="FK33" s="182" t="str">
        <f t="shared" si="37"/>
        <v/>
      </c>
      <c r="FL33" s="183"/>
      <c r="FM33" s="184" t="str">
        <f t="shared" si="102"/>
        <v/>
      </c>
      <c r="FN33" s="183"/>
      <c r="FO33" s="171"/>
      <c r="FP33" s="196"/>
      <c r="FR33" s="197"/>
      <c r="FT33" s="197"/>
      <c r="FV33" s="180" t="str">
        <f t="shared" si="83"/>
        <v/>
      </c>
      <c r="FW33" s="181" t="str">
        <f t="shared" si="39"/>
        <v/>
      </c>
      <c r="FX33" s="182" t="str">
        <f t="shared" si="40"/>
        <v/>
      </c>
      <c r="FY33" s="183"/>
      <c r="FZ33" s="184" t="str">
        <f t="shared" si="103"/>
        <v/>
      </c>
      <c r="GA33" s="183"/>
      <c r="GB33" s="171"/>
      <c r="GC33" s="196"/>
      <c r="GE33" s="197"/>
      <c r="GG33" s="197"/>
      <c r="GI33" s="180" t="str">
        <f t="shared" si="84"/>
        <v/>
      </c>
      <c r="GJ33" s="181" t="str">
        <f t="shared" si="42"/>
        <v/>
      </c>
      <c r="GK33" s="182" t="str">
        <f t="shared" si="43"/>
        <v/>
      </c>
      <c r="GL33" s="183"/>
      <c r="GM33" s="184" t="str">
        <f t="shared" si="104"/>
        <v/>
      </c>
      <c r="GN33" s="183"/>
      <c r="GO33" s="171"/>
      <c r="GP33" s="196"/>
      <c r="GR33" s="197"/>
      <c r="GT33" s="197"/>
      <c r="GV33" s="180" t="str">
        <f t="shared" si="85"/>
        <v/>
      </c>
      <c r="GW33" s="181" t="str">
        <f t="shared" si="45"/>
        <v/>
      </c>
      <c r="GX33" s="182" t="str">
        <f t="shared" si="46"/>
        <v/>
      </c>
      <c r="GY33" s="183"/>
      <c r="GZ33" s="184" t="str">
        <f t="shared" si="105"/>
        <v/>
      </c>
      <c r="HA33" s="183"/>
      <c r="HB33" s="171"/>
      <c r="HC33" s="196"/>
      <c r="HE33" s="197"/>
      <c r="HG33" s="197"/>
      <c r="HI33" s="180" t="str">
        <f t="shared" si="86"/>
        <v/>
      </c>
      <c r="HJ33" s="181" t="str">
        <f t="shared" si="48"/>
        <v/>
      </c>
      <c r="HK33" s="182" t="str">
        <f t="shared" si="49"/>
        <v/>
      </c>
      <c r="HL33" s="183"/>
      <c r="HM33" s="184" t="str">
        <f t="shared" si="106"/>
        <v/>
      </c>
      <c r="HN33" s="183"/>
      <c r="HO33" s="171"/>
      <c r="HP33" s="196"/>
      <c r="HR33" s="197"/>
      <c r="HT33" s="197"/>
      <c r="HV33" s="180" t="str">
        <f t="shared" si="87"/>
        <v/>
      </c>
      <c r="HW33" s="181" t="str">
        <f t="shared" si="51"/>
        <v/>
      </c>
      <c r="HX33" s="182" t="str">
        <f t="shared" si="52"/>
        <v/>
      </c>
      <c r="HY33" s="183"/>
      <c r="HZ33" s="184" t="str">
        <f t="shared" si="107"/>
        <v/>
      </c>
      <c r="IA33" s="183"/>
      <c r="IB33" s="171"/>
      <c r="IC33" s="196"/>
      <c r="IE33" s="197"/>
      <c r="IG33" s="197"/>
      <c r="II33" s="180" t="str">
        <f t="shared" si="88"/>
        <v/>
      </c>
      <c r="IJ33" s="181" t="str">
        <f t="shared" si="54"/>
        <v/>
      </c>
      <c r="IK33" s="182" t="str">
        <f t="shared" si="55"/>
        <v/>
      </c>
      <c r="IL33" s="183"/>
      <c r="IM33" s="184" t="str">
        <f t="shared" si="108"/>
        <v/>
      </c>
      <c r="IN33" s="183"/>
      <c r="IO33" s="171"/>
      <c r="IP33" s="196"/>
      <c r="IR33" s="197"/>
      <c r="IT33" s="197"/>
      <c r="IV33" s="180" t="str">
        <f t="shared" si="89"/>
        <v/>
      </c>
      <c r="IW33" s="181" t="str">
        <f t="shared" si="57"/>
        <v/>
      </c>
      <c r="IX33" s="182" t="str">
        <f t="shared" si="58"/>
        <v/>
      </c>
      <c r="IY33" s="183"/>
      <c r="IZ33" s="184" t="str">
        <f t="shared" si="109"/>
        <v/>
      </c>
      <c r="JA33" s="183"/>
      <c r="JB33" s="171"/>
      <c r="JC33" s="187"/>
      <c r="JD33" s="198">
        <f t="shared" si="60"/>
        <v>0</v>
      </c>
      <c r="JE33" s="198">
        <f t="shared" si="61"/>
        <v>0</v>
      </c>
      <c r="JF33" s="198">
        <f t="shared" si="62"/>
        <v>0</v>
      </c>
      <c r="JG33" s="199">
        <f t="shared" si="63"/>
        <v>0</v>
      </c>
      <c r="JH33" s="199">
        <f t="shared" si="64"/>
        <v>0</v>
      </c>
      <c r="JI33" s="203"/>
      <c r="JJ33" s="209"/>
      <c r="JK33" s="210"/>
      <c r="JL33" s="210"/>
      <c r="JM33" s="210"/>
      <c r="JN33" s="210"/>
      <c r="JO33" s="210"/>
      <c r="JP33" s="210"/>
      <c r="JQ33" s="210"/>
      <c r="JR33" s="211"/>
      <c r="JS33" s="205"/>
      <c r="JT33" s="194">
        <f t="shared" si="65"/>
        <v>11</v>
      </c>
    </row>
    <row r="34" spans="1:280" s="195" customFormat="1" ht="13.5" thickBot="1" x14ac:dyDescent="0.25">
      <c r="A34" s="250">
        <f t="shared" si="66"/>
        <v>41608</v>
      </c>
      <c r="B34" s="251">
        <f t="shared" si="67"/>
        <v>41609</v>
      </c>
      <c r="C34" s="196"/>
      <c r="E34" s="197"/>
      <c r="G34" s="197"/>
      <c r="I34" s="216" t="str">
        <f t="shared" si="68"/>
        <v/>
      </c>
      <c r="J34" s="217" t="str">
        <f t="shared" si="69"/>
        <v/>
      </c>
      <c r="K34" s="218" t="str">
        <f t="shared" si="70"/>
        <v/>
      </c>
      <c r="L34" s="219"/>
      <c r="M34" s="220" t="str">
        <f>IF(SUM(N34)=0,"",(N34/0.5468))</f>
        <v/>
      </c>
      <c r="N34" s="183"/>
      <c r="O34" s="175"/>
      <c r="P34" s="196"/>
      <c r="R34" s="197"/>
      <c r="T34" s="197"/>
      <c r="V34" s="216" t="str">
        <f t="shared" si="71"/>
        <v/>
      </c>
      <c r="W34" s="217" t="str">
        <f t="shared" si="3"/>
        <v/>
      </c>
      <c r="X34" s="218" t="str">
        <f t="shared" si="4"/>
        <v/>
      </c>
      <c r="Y34" s="219"/>
      <c r="Z34" s="220" t="str">
        <f>IF(SUM(AA34)=0,"",(AA34/0.5468))</f>
        <v/>
      </c>
      <c r="AA34" s="183"/>
      <c r="AB34" s="175"/>
      <c r="AC34" s="196"/>
      <c r="AE34" s="197"/>
      <c r="AG34" s="197"/>
      <c r="AI34" s="216" t="str">
        <f t="shared" si="72"/>
        <v/>
      </c>
      <c r="AJ34" s="217" t="str">
        <f t="shared" si="6"/>
        <v/>
      </c>
      <c r="AK34" s="218" t="str">
        <f t="shared" si="7"/>
        <v/>
      </c>
      <c r="AL34" s="219"/>
      <c r="AM34" s="220" t="str">
        <f>IF(SUM(AN34)=0,"",(AN34/0.5468))</f>
        <v/>
      </c>
      <c r="AN34" s="183"/>
      <c r="AO34" s="175"/>
      <c r="AP34" s="196"/>
      <c r="AR34" s="197"/>
      <c r="AT34" s="197"/>
      <c r="AV34" s="216" t="str">
        <f t="shared" si="73"/>
        <v/>
      </c>
      <c r="AW34" s="217" t="str">
        <f t="shared" si="9"/>
        <v/>
      </c>
      <c r="AX34" s="218" t="str">
        <f t="shared" si="10"/>
        <v/>
      </c>
      <c r="AY34" s="219"/>
      <c r="AZ34" s="220" t="str">
        <f>IF(SUM(BA34)=0,"",(BA34/0.5468))</f>
        <v/>
      </c>
      <c r="BA34" s="183"/>
      <c r="BB34" s="175"/>
      <c r="BC34" s="196"/>
      <c r="BE34" s="197"/>
      <c r="BG34" s="197"/>
      <c r="BI34" s="216" t="str">
        <f t="shared" si="74"/>
        <v/>
      </c>
      <c r="BJ34" s="217" t="str">
        <f t="shared" si="12"/>
        <v/>
      </c>
      <c r="BK34" s="218" t="str">
        <f t="shared" si="13"/>
        <v/>
      </c>
      <c r="BL34" s="219"/>
      <c r="BM34" s="220" t="str">
        <f>IF(SUM(BN34)=0,"",(BN34/0.5468))</f>
        <v/>
      </c>
      <c r="BN34" s="183"/>
      <c r="BO34" s="175"/>
      <c r="BP34" s="196"/>
      <c r="BR34" s="197"/>
      <c r="BT34" s="197"/>
      <c r="BV34" s="216" t="str">
        <f t="shared" si="75"/>
        <v/>
      </c>
      <c r="BW34" s="217" t="str">
        <f t="shared" si="15"/>
        <v/>
      </c>
      <c r="BX34" s="218" t="str">
        <f t="shared" si="16"/>
        <v/>
      </c>
      <c r="BY34" s="219"/>
      <c r="BZ34" s="220" t="str">
        <f>IF(SUM(CA34)=0,"",(CA34/0.5468))</f>
        <v/>
      </c>
      <c r="CA34" s="183"/>
      <c r="CB34" s="175"/>
      <c r="CC34" s="196"/>
      <c r="CE34" s="197"/>
      <c r="CG34" s="197"/>
      <c r="CI34" s="216" t="str">
        <f t="shared" si="76"/>
        <v/>
      </c>
      <c r="CJ34" s="217" t="str">
        <f t="shared" si="18"/>
        <v/>
      </c>
      <c r="CK34" s="218" t="str">
        <f t="shared" si="19"/>
        <v/>
      </c>
      <c r="CL34" s="219"/>
      <c r="CM34" s="220" t="str">
        <f>IF(SUM(CN34)=0,"",(CN34/0.5468))</f>
        <v/>
      </c>
      <c r="CN34" s="183"/>
      <c r="CO34" s="175"/>
      <c r="CP34" s="196"/>
      <c r="CR34" s="197"/>
      <c r="CT34" s="197"/>
      <c r="CV34" s="216" t="str">
        <f t="shared" si="77"/>
        <v/>
      </c>
      <c r="CW34" s="217" t="str">
        <f t="shared" si="21"/>
        <v/>
      </c>
      <c r="CX34" s="218" t="str">
        <f t="shared" si="22"/>
        <v/>
      </c>
      <c r="CY34" s="219"/>
      <c r="CZ34" s="220" t="str">
        <f>IF(SUM(DA34)=0,"",(DA34/0.5468))</f>
        <v/>
      </c>
      <c r="DA34" s="183"/>
      <c r="DB34" s="175"/>
      <c r="DC34" s="196"/>
      <c r="DE34" s="197"/>
      <c r="DG34" s="197"/>
      <c r="DI34" s="216" t="str">
        <f t="shared" si="78"/>
        <v/>
      </c>
      <c r="DJ34" s="217" t="str">
        <f t="shared" si="24"/>
        <v/>
      </c>
      <c r="DK34" s="218" t="str">
        <f t="shared" si="25"/>
        <v/>
      </c>
      <c r="DL34" s="219"/>
      <c r="DM34" s="220" t="str">
        <f>IF(SUM(DN34)=0,"",(DN34/0.5468))</f>
        <v/>
      </c>
      <c r="DN34" s="183"/>
      <c r="DO34" s="175"/>
      <c r="DP34" s="196"/>
      <c r="DR34" s="197"/>
      <c r="DT34" s="197"/>
      <c r="DV34" s="216" t="str">
        <f t="shared" si="79"/>
        <v/>
      </c>
      <c r="DW34" s="217" t="str">
        <f t="shared" si="27"/>
        <v/>
      </c>
      <c r="DX34" s="218" t="str">
        <f t="shared" si="28"/>
        <v/>
      </c>
      <c r="DY34" s="219"/>
      <c r="DZ34" s="220" t="str">
        <f>IF(SUM(EA34)=0,"",(EA34/0.5468))</f>
        <v/>
      </c>
      <c r="EA34" s="183"/>
      <c r="EB34" s="175"/>
      <c r="EC34" s="196"/>
      <c r="EE34" s="197"/>
      <c r="EG34" s="197"/>
      <c r="EI34" s="216" t="str">
        <f t="shared" si="80"/>
        <v/>
      </c>
      <c r="EJ34" s="217" t="str">
        <f t="shared" si="30"/>
        <v/>
      </c>
      <c r="EK34" s="218" t="str">
        <f t="shared" si="31"/>
        <v/>
      </c>
      <c r="EL34" s="219"/>
      <c r="EM34" s="220" t="str">
        <f>IF(SUM(EN34)=0,"",(EN34/0.5468))</f>
        <v/>
      </c>
      <c r="EN34" s="183"/>
      <c r="EO34" s="175"/>
      <c r="EP34" s="196"/>
      <c r="ER34" s="197"/>
      <c r="ET34" s="197"/>
      <c r="EV34" s="216" t="str">
        <f t="shared" si="81"/>
        <v/>
      </c>
      <c r="EW34" s="217" t="str">
        <f t="shared" si="33"/>
        <v/>
      </c>
      <c r="EX34" s="218" t="str">
        <f t="shared" si="34"/>
        <v/>
      </c>
      <c r="EY34" s="219"/>
      <c r="EZ34" s="220" t="str">
        <f>IF(SUM(FA34)=0,"",(FA34/0.5468))</f>
        <v/>
      </c>
      <c r="FA34" s="183"/>
      <c r="FB34" s="175"/>
      <c r="FC34" s="196"/>
      <c r="FE34" s="197"/>
      <c r="FG34" s="197"/>
      <c r="FI34" s="216" t="str">
        <f t="shared" si="82"/>
        <v/>
      </c>
      <c r="FJ34" s="217" t="str">
        <f t="shared" si="36"/>
        <v/>
      </c>
      <c r="FK34" s="218" t="str">
        <f t="shared" si="37"/>
        <v/>
      </c>
      <c r="FL34" s="219"/>
      <c r="FM34" s="220" t="str">
        <f>IF(SUM(FN34)=0,"",(FN34/0.5468))</f>
        <v/>
      </c>
      <c r="FN34" s="183"/>
      <c r="FO34" s="175"/>
      <c r="FP34" s="196"/>
      <c r="FR34" s="197"/>
      <c r="FT34" s="197"/>
      <c r="FV34" s="216" t="str">
        <f t="shared" si="83"/>
        <v/>
      </c>
      <c r="FW34" s="217" t="str">
        <f t="shared" si="39"/>
        <v/>
      </c>
      <c r="FX34" s="218" t="str">
        <f t="shared" si="40"/>
        <v/>
      </c>
      <c r="FY34" s="219"/>
      <c r="FZ34" s="220" t="str">
        <f>IF(SUM(GA34)=0,"",(GA34/0.5468))</f>
        <v/>
      </c>
      <c r="GA34" s="183"/>
      <c r="GB34" s="175"/>
      <c r="GC34" s="196"/>
      <c r="GE34" s="197"/>
      <c r="GG34" s="197"/>
      <c r="GI34" s="216" t="str">
        <f t="shared" si="84"/>
        <v/>
      </c>
      <c r="GJ34" s="217" t="str">
        <f t="shared" si="42"/>
        <v/>
      </c>
      <c r="GK34" s="218" t="str">
        <f t="shared" si="43"/>
        <v/>
      </c>
      <c r="GL34" s="219"/>
      <c r="GM34" s="220" t="str">
        <f>IF(SUM(GN34)=0,"",(GN34/0.5468))</f>
        <v/>
      </c>
      <c r="GN34" s="183"/>
      <c r="GO34" s="175"/>
      <c r="GP34" s="196"/>
      <c r="GR34" s="197"/>
      <c r="GT34" s="197"/>
      <c r="GV34" s="216" t="str">
        <f t="shared" si="85"/>
        <v/>
      </c>
      <c r="GW34" s="217" t="str">
        <f t="shared" si="45"/>
        <v/>
      </c>
      <c r="GX34" s="218" t="str">
        <f t="shared" si="46"/>
        <v/>
      </c>
      <c r="GY34" s="219"/>
      <c r="GZ34" s="220" t="str">
        <f>IF(SUM(HA34)=0,"",(HA34/0.5468))</f>
        <v/>
      </c>
      <c r="HA34" s="183"/>
      <c r="HB34" s="175"/>
      <c r="HC34" s="196"/>
      <c r="HE34" s="197"/>
      <c r="HG34" s="197"/>
      <c r="HI34" s="216" t="str">
        <f t="shared" si="86"/>
        <v/>
      </c>
      <c r="HJ34" s="217" t="str">
        <f t="shared" si="48"/>
        <v/>
      </c>
      <c r="HK34" s="218" t="str">
        <f t="shared" si="49"/>
        <v/>
      </c>
      <c r="HL34" s="219"/>
      <c r="HM34" s="220" t="str">
        <f>IF(SUM(HN34)=0,"",(HN34/0.5468))</f>
        <v/>
      </c>
      <c r="HN34" s="183"/>
      <c r="HO34" s="175"/>
      <c r="HP34" s="196"/>
      <c r="HR34" s="197"/>
      <c r="HT34" s="197"/>
      <c r="HV34" s="216" t="str">
        <f t="shared" si="87"/>
        <v/>
      </c>
      <c r="HW34" s="217" t="str">
        <f t="shared" si="51"/>
        <v/>
      </c>
      <c r="HX34" s="218" t="str">
        <f t="shared" si="52"/>
        <v/>
      </c>
      <c r="HY34" s="219"/>
      <c r="HZ34" s="220" t="str">
        <f>IF(SUM(IA34)=0,"",(IA34/0.5468))</f>
        <v/>
      </c>
      <c r="IA34" s="183"/>
      <c r="IB34" s="175"/>
      <c r="IC34" s="196"/>
      <c r="IE34" s="197"/>
      <c r="IG34" s="197"/>
      <c r="II34" s="216" t="str">
        <f t="shared" si="88"/>
        <v/>
      </c>
      <c r="IJ34" s="217" t="str">
        <f t="shared" si="54"/>
        <v/>
      </c>
      <c r="IK34" s="218" t="str">
        <f t="shared" si="55"/>
        <v/>
      </c>
      <c r="IL34" s="219"/>
      <c r="IM34" s="220" t="str">
        <f>IF(SUM(IN34)=0,"",(IN34/0.5468))</f>
        <v/>
      </c>
      <c r="IN34" s="183"/>
      <c r="IO34" s="175"/>
      <c r="IP34" s="196"/>
      <c r="IR34" s="197"/>
      <c r="IT34" s="197"/>
      <c r="IV34" s="216" t="str">
        <f t="shared" si="89"/>
        <v/>
      </c>
      <c r="IW34" s="217" t="str">
        <f t="shared" si="57"/>
        <v/>
      </c>
      <c r="IX34" s="218" t="str">
        <f t="shared" si="58"/>
        <v/>
      </c>
      <c r="IY34" s="219"/>
      <c r="IZ34" s="220" t="str">
        <f>IF(SUM(JA34)=0,"",(JA34/0.5468))</f>
        <v/>
      </c>
      <c r="JA34" s="183"/>
      <c r="JB34" s="175"/>
      <c r="JC34" s="221"/>
      <c r="JD34" s="222">
        <f t="shared" si="60"/>
        <v>0</v>
      </c>
      <c r="JE34" s="222">
        <f t="shared" si="61"/>
        <v>0</v>
      </c>
      <c r="JF34" s="222">
        <f t="shared" si="62"/>
        <v>0</v>
      </c>
      <c r="JG34" s="223">
        <f t="shared" si="63"/>
        <v>0</v>
      </c>
      <c r="JH34" s="223">
        <f t="shared" si="64"/>
        <v>0</v>
      </c>
      <c r="JI34" s="203"/>
      <c r="JJ34" s="209"/>
      <c r="JK34" s="210"/>
      <c r="JL34" s="210"/>
      <c r="JM34" s="210"/>
      <c r="JN34" s="210"/>
      <c r="JO34" s="210"/>
      <c r="JP34" s="210"/>
      <c r="JQ34" s="210"/>
      <c r="JR34" s="211"/>
      <c r="JS34" s="205"/>
      <c r="JT34" s="194">
        <f t="shared" si="65"/>
        <v>11</v>
      </c>
    </row>
    <row r="35" spans="1:280" s="195" customFormat="1" x14ac:dyDescent="0.2">
      <c r="A35" s="247">
        <f t="shared" si="66"/>
        <v>41609</v>
      </c>
      <c r="B35" s="249">
        <f t="shared" si="67"/>
        <v>41610</v>
      </c>
      <c r="C35" s="177"/>
      <c r="D35" s="178"/>
      <c r="E35" s="179"/>
      <c r="F35" s="178"/>
      <c r="G35" s="179"/>
      <c r="H35" s="178"/>
      <c r="I35" s="180" t="str">
        <f t="shared" si="68"/>
        <v/>
      </c>
      <c r="J35" s="181" t="str">
        <f t="shared" si="69"/>
        <v/>
      </c>
      <c r="K35" s="182" t="str">
        <f t="shared" si="70"/>
        <v/>
      </c>
      <c r="L35" s="183"/>
      <c r="M35" s="184" t="str">
        <f t="shared" si="90"/>
        <v/>
      </c>
      <c r="N35" s="185"/>
      <c r="O35" s="171"/>
      <c r="P35" s="177"/>
      <c r="Q35" s="178"/>
      <c r="R35" s="179"/>
      <c r="S35" s="178"/>
      <c r="T35" s="179"/>
      <c r="U35" s="178"/>
      <c r="V35" s="180" t="str">
        <f t="shared" si="71"/>
        <v/>
      </c>
      <c r="W35" s="181" t="str">
        <f t="shared" si="3"/>
        <v/>
      </c>
      <c r="X35" s="182" t="str">
        <f t="shared" si="4"/>
        <v/>
      </c>
      <c r="Y35" s="183"/>
      <c r="Z35" s="184" t="str">
        <f t="shared" ref="Z35:Z72" si="111">IF(SUM(AA35)=0,"",(AA35/0.5468))</f>
        <v/>
      </c>
      <c r="AA35" s="185"/>
      <c r="AB35" s="171"/>
      <c r="AC35" s="177"/>
      <c r="AD35" s="178"/>
      <c r="AE35" s="179"/>
      <c r="AF35" s="178"/>
      <c r="AG35" s="179"/>
      <c r="AH35" s="178"/>
      <c r="AI35" s="180" t="str">
        <f t="shared" si="72"/>
        <v/>
      </c>
      <c r="AJ35" s="181" t="str">
        <f t="shared" si="6"/>
        <v/>
      </c>
      <c r="AK35" s="182" t="str">
        <f t="shared" si="7"/>
        <v/>
      </c>
      <c r="AL35" s="183"/>
      <c r="AM35" s="184" t="str">
        <f t="shared" ref="AM35:AM72" si="112">IF(SUM(AN35)=0,"",(AN35/0.5468))</f>
        <v/>
      </c>
      <c r="AN35" s="185"/>
      <c r="AO35" s="171"/>
      <c r="AP35" s="177"/>
      <c r="AQ35" s="178"/>
      <c r="AR35" s="179"/>
      <c r="AS35" s="178"/>
      <c r="AT35" s="179"/>
      <c r="AU35" s="178"/>
      <c r="AV35" s="180" t="str">
        <f t="shared" si="73"/>
        <v/>
      </c>
      <c r="AW35" s="181" t="str">
        <f t="shared" si="9"/>
        <v/>
      </c>
      <c r="AX35" s="182" t="str">
        <f t="shared" si="10"/>
        <v/>
      </c>
      <c r="AY35" s="183"/>
      <c r="AZ35" s="184" t="str">
        <f t="shared" ref="AZ35:AZ72" si="113">IF(SUM(BA35)=0,"",(BA35/0.5468))</f>
        <v/>
      </c>
      <c r="BA35" s="185"/>
      <c r="BB35" s="171"/>
      <c r="BC35" s="177"/>
      <c r="BD35" s="178"/>
      <c r="BE35" s="179"/>
      <c r="BF35" s="178"/>
      <c r="BG35" s="179"/>
      <c r="BH35" s="178"/>
      <c r="BI35" s="180" t="str">
        <f t="shared" si="74"/>
        <v/>
      </c>
      <c r="BJ35" s="181" t="str">
        <f t="shared" si="12"/>
        <v/>
      </c>
      <c r="BK35" s="182" t="str">
        <f t="shared" si="13"/>
        <v/>
      </c>
      <c r="BL35" s="183"/>
      <c r="BM35" s="184" t="str">
        <f t="shared" ref="BM35:BM72" si="114">IF(SUM(BN35)=0,"",(BN35/0.5468))</f>
        <v/>
      </c>
      <c r="BN35" s="185"/>
      <c r="BO35" s="171"/>
      <c r="BP35" s="177"/>
      <c r="BQ35" s="178"/>
      <c r="BR35" s="179"/>
      <c r="BS35" s="178"/>
      <c r="BT35" s="179"/>
      <c r="BU35" s="178"/>
      <c r="BV35" s="180" t="str">
        <f t="shared" si="75"/>
        <v/>
      </c>
      <c r="BW35" s="181" t="str">
        <f t="shared" si="15"/>
        <v/>
      </c>
      <c r="BX35" s="182" t="str">
        <f t="shared" si="16"/>
        <v/>
      </c>
      <c r="BY35" s="183"/>
      <c r="BZ35" s="184" t="str">
        <f t="shared" ref="BZ35:BZ72" si="115">IF(SUM(CA35)=0,"",(CA35/0.5468))</f>
        <v/>
      </c>
      <c r="CA35" s="185"/>
      <c r="CB35" s="171"/>
      <c r="CC35" s="177"/>
      <c r="CD35" s="178"/>
      <c r="CE35" s="179"/>
      <c r="CF35" s="178"/>
      <c r="CG35" s="179"/>
      <c r="CH35" s="178"/>
      <c r="CI35" s="180" t="str">
        <f t="shared" si="76"/>
        <v/>
      </c>
      <c r="CJ35" s="181" t="str">
        <f t="shared" si="18"/>
        <v/>
      </c>
      <c r="CK35" s="182" t="str">
        <f t="shared" si="19"/>
        <v/>
      </c>
      <c r="CL35" s="183"/>
      <c r="CM35" s="184" t="str">
        <f t="shared" ref="CM35:CM72" si="116">IF(SUM(CN35)=0,"",(CN35/0.5468))</f>
        <v/>
      </c>
      <c r="CN35" s="185"/>
      <c r="CO35" s="171"/>
      <c r="CP35" s="177"/>
      <c r="CQ35" s="178"/>
      <c r="CR35" s="179"/>
      <c r="CS35" s="178"/>
      <c r="CT35" s="179"/>
      <c r="CU35" s="178"/>
      <c r="CV35" s="180" t="str">
        <f t="shared" si="77"/>
        <v/>
      </c>
      <c r="CW35" s="181" t="str">
        <f t="shared" si="21"/>
        <v/>
      </c>
      <c r="CX35" s="182" t="str">
        <f t="shared" si="22"/>
        <v/>
      </c>
      <c r="CY35" s="183"/>
      <c r="CZ35" s="184" t="str">
        <f t="shared" ref="CZ35:CZ72" si="117">IF(SUM(DA35)=0,"",(DA35/0.5468))</f>
        <v/>
      </c>
      <c r="DA35" s="185"/>
      <c r="DB35" s="171"/>
      <c r="DC35" s="177"/>
      <c r="DD35" s="178"/>
      <c r="DE35" s="179"/>
      <c r="DF35" s="178"/>
      <c r="DG35" s="179"/>
      <c r="DH35" s="178"/>
      <c r="DI35" s="180" t="str">
        <f t="shared" si="78"/>
        <v/>
      </c>
      <c r="DJ35" s="181" t="str">
        <f t="shared" si="24"/>
        <v/>
      </c>
      <c r="DK35" s="182" t="str">
        <f t="shared" si="25"/>
        <v/>
      </c>
      <c r="DL35" s="183"/>
      <c r="DM35" s="184" t="str">
        <f t="shared" ref="DM35:DM72" si="118">IF(SUM(DN35)=0,"",(DN35/0.5468))</f>
        <v/>
      </c>
      <c r="DN35" s="185"/>
      <c r="DO35" s="171"/>
      <c r="DP35" s="177"/>
      <c r="DQ35" s="178"/>
      <c r="DR35" s="179"/>
      <c r="DS35" s="178"/>
      <c r="DT35" s="179"/>
      <c r="DU35" s="178"/>
      <c r="DV35" s="180" t="str">
        <f t="shared" si="79"/>
        <v/>
      </c>
      <c r="DW35" s="181" t="str">
        <f t="shared" si="27"/>
        <v/>
      </c>
      <c r="DX35" s="182" t="str">
        <f t="shared" si="28"/>
        <v/>
      </c>
      <c r="DY35" s="183"/>
      <c r="DZ35" s="184" t="str">
        <f t="shared" ref="DZ35:DZ72" si="119">IF(SUM(EA35)=0,"",(EA35/0.5468))</f>
        <v/>
      </c>
      <c r="EA35" s="185"/>
      <c r="EB35" s="171"/>
      <c r="EC35" s="177"/>
      <c r="ED35" s="178"/>
      <c r="EE35" s="179"/>
      <c r="EF35" s="178"/>
      <c r="EG35" s="179"/>
      <c r="EH35" s="178"/>
      <c r="EI35" s="180" t="str">
        <f t="shared" si="80"/>
        <v/>
      </c>
      <c r="EJ35" s="181" t="str">
        <f t="shared" si="30"/>
        <v/>
      </c>
      <c r="EK35" s="182" t="str">
        <f t="shared" si="31"/>
        <v/>
      </c>
      <c r="EL35" s="183"/>
      <c r="EM35" s="184" t="str">
        <f t="shared" ref="EM35:EM72" si="120">IF(SUM(EN35)=0,"",(EN35/0.5468))</f>
        <v/>
      </c>
      <c r="EN35" s="185"/>
      <c r="EO35" s="171"/>
      <c r="EP35" s="177"/>
      <c r="EQ35" s="178"/>
      <c r="ER35" s="179"/>
      <c r="ES35" s="178"/>
      <c r="ET35" s="179"/>
      <c r="EU35" s="178"/>
      <c r="EV35" s="180" t="str">
        <f t="shared" si="81"/>
        <v/>
      </c>
      <c r="EW35" s="181" t="str">
        <f t="shared" si="33"/>
        <v/>
      </c>
      <c r="EX35" s="182" t="str">
        <f t="shared" si="34"/>
        <v/>
      </c>
      <c r="EY35" s="183"/>
      <c r="EZ35" s="184" t="str">
        <f t="shared" ref="EZ35:EZ72" si="121">IF(SUM(FA35)=0,"",(FA35/0.5468))</f>
        <v/>
      </c>
      <c r="FA35" s="185"/>
      <c r="FB35" s="171"/>
      <c r="FC35" s="177"/>
      <c r="FD35" s="178"/>
      <c r="FE35" s="179"/>
      <c r="FF35" s="178"/>
      <c r="FG35" s="179"/>
      <c r="FH35" s="178"/>
      <c r="FI35" s="180" t="str">
        <f t="shared" si="82"/>
        <v/>
      </c>
      <c r="FJ35" s="181" t="str">
        <f t="shared" si="36"/>
        <v/>
      </c>
      <c r="FK35" s="182" t="str">
        <f t="shared" si="37"/>
        <v/>
      </c>
      <c r="FL35" s="183"/>
      <c r="FM35" s="184" t="str">
        <f t="shared" ref="FM35:FM72" si="122">IF(SUM(FN35)=0,"",(FN35/0.5468))</f>
        <v/>
      </c>
      <c r="FN35" s="185"/>
      <c r="FO35" s="171"/>
      <c r="FP35" s="177"/>
      <c r="FQ35" s="178"/>
      <c r="FR35" s="179"/>
      <c r="FS35" s="178"/>
      <c r="FT35" s="179"/>
      <c r="FU35" s="178"/>
      <c r="FV35" s="180" t="str">
        <f t="shared" si="83"/>
        <v/>
      </c>
      <c r="FW35" s="181" t="str">
        <f t="shared" si="39"/>
        <v/>
      </c>
      <c r="FX35" s="182" t="str">
        <f t="shared" si="40"/>
        <v/>
      </c>
      <c r="FY35" s="183"/>
      <c r="FZ35" s="184" t="str">
        <f t="shared" ref="FZ35:FZ72" si="123">IF(SUM(GA35)=0,"",(GA35/0.5468))</f>
        <v/>
      </c>
      <c r="GA35" s="185"/>
      <c r="GB35" s="171"/>
      <c r="GC35" s="177"/>
      <c r="GD35" s="178"/>
      <c r="GE35" s="179"/>
      <c r="GF35" s="178"/>
      <c r="GG35" s="179"/>
      <c r="GH35" s="178"/>
      <c r="GI35" s="180" t="str">
        <f t="shared" si="84"/>
        <v/>
      </c>
      <c r="GJ35" s="181" t="str">
        <f t="shared" si="42"/>
        <v/>
      </c>
      <c r="GK35" s="182" t="str">
        <f t="shared" si="43"/>
        <v/>
      </c>
      <c r="GL35" s="183"/>
      <c r="GM35" s="184" t="str">
        <f t="shared" ref="GM35:GM72" si="124">IF(SUM(GN35)=0,"",(GN35/0.5468))</f>
        <v/>
      </c>
      <c r="GN35" s="185"/>
      <c r="GO35" s="171"/>
      <c r="GP35" s="177"/>
      <c r="GQ35" s="178"/>
      <c r="GR35" s="179"/>
      <c r="GS35" s="178"/>
      <c r="GT35" s="179"/>
      <c r="GU35" s="178"/>
      <c r="GV35" s="180" t="str">
        <f t="shared" si="85"/>
        <v/>
      </c>
      <c r="GW35" s="181" t="str">
        <f t="shared" si="45"/>
        <v/>
      </c>
      <c r="GX35" s="182" t="str">
        <f t="shared" si="46"/>
        <v/>
      </c>
      <c r="GY35" s="183"/>
      <c r="GZ35" s="184" t="str">
        <f t="shared" ref="GZ35:GZ72" si="125">IF(SUM(HA35)=0,"",(HA35/0.5468))</f>
        <v/>
      </c>
      <c r="HA35" s="185"/>
      <c r="HB35" s="171"/>
      <c r="HC35" s="177"/>
      <c r="HD35" s="178"/>
      <c r="HE35" s="179"/>
      <c r="HF35" s="178"/>
      <c r="HG35" s="179"/>
      <c r="HH35" s="178"/>
      <c r="HI35" s="180" t="str">
        <f t="shared" si="86"/>
        <v/>
      </c>
      <c r="HJ35" s="181" t="str">
        <f t="shared" si="48"/>
        <v/>
      </c>
      <c r="HK35" s="182" t="str">
        <f t="shared" si="49"/>
        <v/>
      </c>
      <c r="HL35" s="183"/>
      <c r="HM35" s="184" t="str">
        <f t="shared" ref="HM35:HM72" si="126">IF(SUM(HN35)=0,"",(HN35/0.5468))</f>
        <v/>
      </c>
      <c r="HN35" s="185"/>
      <c r="HO35" s="171"/>
      <c r="HP35" s="177"/>
      <c r="HQ35" s="178"/>
      <c r="HR35" s="179"/>
      <c r="HS35" s="178"/>
      <c r="HT35" s="179"/>
      <c r="HU35" s="178"/>
      <c r="HV35" s="180" t="str">
        <f t="shared" si="87"/>
        <v/>
      </c>
      <c r="HW35" s="181" t="str">
        <f t="shared" si="51"/>
        <v/>
      </c>
      <c r="HX35" s="182" t="str">
        <f t="shared" si="52"/>
        <v/>
      </c>
      <c r="HY35" s="183"/>
      <c r="HZ35" s="184" t="str">
        <f t="shared" ref="HZ35:HZ72" si="127">IF(SUM(IA35)=0,"",(IA35/0.5468))</f>
        <v/>
      </c>
      <c r="IA35" s="185"/>
      <c r="IB35" s="171"/>
      <c r="IC35" s="177"/>
      <c r="ID35" s="178"/>
      <c r="IE35" s="179"/>
      <c r="IF35" s="178"/>
      <c r="IG35" s="179"/>
      <c r="IH35" s="178"/>
      <c r="II35" s="180" t="str">
        <f t="shared" si="88"/>
        <v/>
      </c>
      <c r="IJ35" s="181" t="str">
        <f t="shared" si="54"/>
        <v/>
      </c>
      <c r="IK35" s="182" t="str">
        <f t="shared" si="55"/>
        <v/>
      </c>
      <c r="IL35" s="183"/>
      <c r="IM35" s="184" t="str">
        <f t="shared" ref="IM35:IM72" si="128">IF(SUM(IN35)=0,"",(IN35/0.5468))</f>
        <v/>
      </c>
      <c r="IN35" s="185"/>
      <c r="IO35" s="171"/>
      <c r="IP35" s="177"/>
      <c r="IQ35" s="178"/>
      <c r="IR35" s="179"/>
      <c r="IS35" s="178"/>
      <c r="IT35" s="179"/>
      <c r="IU35" s="178"/>
      <c r="IV35" s="180" t="str">
        <f t="shared" si="89"/>
        <v/>
      </c>
      <c r="IW35" s="181" t="str">
        <f t="shared" si="57"/>
        <v/>
      </c>
      <c r="IX35" s="182" t="str">
        <f t="shared" si="58"/>
        <v/>
      </c>
      <c r="IY35" s="183"/>
      <c r="IZ35" s="184" t="str">
        <f t="shared" ref="IZ35:IZ72" si="129">IF(SUM(JA35)=0,"",(JA35/0.5468))</f>
        <v/>
      </c>
      <c r="JA35" s="185"/>
      <c r="JB35" s="171"/>
      <c r="JC35" s="187"/>
      <c r="JD35" s="198">
        <f t="shared" si="60"/>
        <v>0</v>
      </c>
      <c r="JE35" s="198">
        <f t="shared" si="61"/>
        <v>0</v>
      </c>
      <c r="JF35" s="198">
        <f t="shared" si="62"/>
        <v>0</v>
      </c>
      <c r="JG35" s="199">
        <f t="shared" si="63"/>
        <v>0</v>
      </c>
      <c r="JH35" s="199">
        <f t="shared" si="64"/>
        <v>0</v>
      </c>
      <c r="JI35" s="187"/>
      <c r="JJ35" s="209"/>
      <c r="JK35" s="210"/>
      <c r="JL35" s="210"/>
      <c r="JM35" s="210"/>
      <c r="JN35" s="210"/>
      <c r="JO35" s="210"/>
      <c r="JP35" s="210"/>
      <c r="JQ35" s="210"/>
      <c r="JR35" s="211"/>
      <c r="JS35" s="205"/>
      <c r="JT35" s="194">
        <f t="shared" si="65"/>
        <v>12</v>
      </c>
    </row>
    <row r="36" spans="1:280" s="195" customFormat="1" x14ac:dyDescent="0.2">
      <c r="A36" s="247">
        <f t="shared" si="66"/>
        <v>41610</v>
      </c>
      <c r="B36" s="249">
        <f t="shared" si="67"/>
        <v>41611</v>
      </c>
      <c r="C36" s="196"/>
      <c r="E36" s="197"/>
      <c r="G36" s="197"/>
      <c r="I36" s="180" t="str">
        <f t="shared" si="68"/>
        <v/>
      </c>
      <c r="J36" s="181" t="str">
        <f t="shared" si="69"/>
        <v/>
      </c>
      <c r="K36" s="182" t="str">
        <f t="shared" si="70"/>
        <v/>
      </c>
      <c r="L36" s="183"/>
      <c r="M36" s="184" t="str">
        <f t="shared" si="90"/>
        <v/>
      </c>
      <c r="N36" s="183"/>
      <c r="O36" s="171"/>
      <c r="P36" s="196"/>
      <c r="R36" s="197"/>
      <c r="T36" s="197"/>
      <c r="V36" s="180" t="str">
        <f t="shared" si="71"/>
        <v/>
      </c>
      <c r="W36" s="181" t="str">
        <f t="shared" si="3"/>
        <v/>
      </c>
      <c r="X36" s="182" t="str">
        <f t="shared" si="4"/>
        <v/>
      </c>
      <c r="Y36" s="183"/>
      <c r="Z36" s="184" t="str">
        <f t="shared" si="111"/>
        <v/>
      </c>
      <c r="AA36" s="183"/>
      <c r="AB36" s="171"/>
      <c r="AC36" s="196"/>
      <c r="AE36" s="197"/>
      <c r="AG36" s="197"/>
      <c r="AI36" s="180" t="str">
        <f t="shared" si="72"/>
        <v/>
      </c>
      <c r="AJ36" s="181" t="str">
        <f t="shared" si="6"/>
        <v/>
      </c>
      <c r="AK36" s="182" t="str">
        <f t="shared" si="7"/>
        <v/>
      </c>
      <c r="AL36" s="183"/>
      <c r="AM36" s="184" t="str">
        <f t="shared" si="112"/>
        <v/>
      </c>
      <c r="AN36" s="183"/>
      <c r="AO36" s="171"/>
      <c r="AP36" s="196"/>
      <c r="AR36" s="197"/>
      <c r="AT36" s="197"/>
      <c r="AV36" s="180" t="str">
        <f t="shared" si="73"/>
        <v/>
      </c>
      <c r="AW36" s="181" t="str">
        <f t="shared" si="9"/>
        <v/>
      </c>
      <c r="AX36" s="182" t="str">
        <f t="shared" si="10"/>
        <v/>
      </c>
      <c r="AY36" s="183"/>
      <c r="AZ36" s="184" t="str">
        <f t="shared" si="113"/>
        <v/>
      </c>
      <c r="BA36" s="183"/>
      <c r="BB36" s="171"/>
      <c r="BC36" s="196"/>
      <c r="BE36" s="197"/>
      <c r="BG36" s="197"/>
      <c r="BI36" s="180" t="str">
        <f t="shared" si="74"/>
        <v/>
      </c>
      <c r="BJ36" s="181" t="str">
        <f t="shared" si="12"/>
        <v/>
      </c>
      <c r="BK36" s="182" t="str">
        <f t="shared" si="13"/>
        <v/>
      </c>
      <c r="BL36" s="183"/>
      <c r="BM36" s="184" t="str">
        <f t="shared" si="114"/>
        <v/>
      </c>
      <c r="BN36" s="183"/>
      <c r="BO36" s="171"/>
      <c r="BP36" s="196"/>
      <c r="BR36" s="197"/>
      <c r="BT36" s="197"/>
      <c r="BV36" s="180" t="str">
        <f t="shared" si="75"/>
        <v/>
      </c>
      <c r="BW36" s="181" t="str">
        <f t="shared" si="15"/>
        <v/>
      </c>
      <c r="BX36" s="182" t="str">
        <f t="shared" si="16"/>
        <v/>
      </c>
      <c r="BY36" s="183"/>
      <c r="BZ36" s="184" t="str">
        <f t="shared" si="115"/>
        <v/>
      </c>
      <c r="CA36" s="183"/>
      <c r="CB36" s="171"/>
      <c r="CC36" s="196"/>
      <c r="CE36" s="197"/>
      <c r="CG36" s="197"/>
      <c r="CI36" s="180" t="str">
        <f t="shared" si="76"/>
        <v/>
      </c>
      <c r="CJ36" s="181" t="str">
        <f t="shared" si="18"/>
        <v/>
      </c>
      <c r="CK36" s="182" t="str">
        <f t="shared" si="19"/>
        <v/>
      </c>
      <c r="CL36" s="183"/>
      <c r="CM36" s="184" t="str">
        <f t="shared" si="116"/>
        <v/>
      </c>
      <c r="CN36" s="183"/>
      <c r="CO36" s="171"/>
      <c r="CP36" s="196"/>
      <c r="CR36" s="197"/>
      <c r="CT36" s="197"/>
      <c r="CV36" s="180" t="str">
        <f t="shared" si="77"/>
        <v/>
      </c>
      <c r="CW36" s="181" t="str">
        <f t="shared" si="21"/>
        <v/>
      </c>
      <c r="CX36" s="182" t="str">
        <f t="shared" si="22"/>
        <v/>
      </c>
      <c r="CY36" s="183"/>
      <c r="CZ36" s="184" t="str">
        <f t="shared" si="117"/>
        <v/>
      </c>
      <c r="DA36" s="183"/>
      <c r="DB36" s="171"/>
      <c r="DC36" s="196"/>
      <c r="DE36" s="197"/>
      <c r="DG36" s="197"/>
      <c r="DI36" s="180" t="str">
        <f t="shared" si="78"/>
        <v/>
      </c>
      <c r="DJ36" s="181" t="str">
        <f t="shared" si="24"/>
        <v/>
      </c>
      <c r="DK36" s="182" t="str">
        <f t="shared" si="25"/>
        <v/>
      </c>
      <c r="DL36" s="183"/>
      <c r="DM36" s="184" t="str">
        <f t="shared" si="118"/>
        <v/>
      </c>
      <c r="DN36" s="183"/>
      <c r="DO36" s="171"/>
      <c r="DP36" s="196"/>
      <c r="DR36" s="197"/>
      <c r="DT36" s="197"/>
      <c r="DV36" s="180" t="str">
        <f t="shared" si="79"/>
        <v/>
      </c>
      <c r="DW36" s="181" t="str">
        <f t="shared" si="27"/>
        <v/>
      </c>
      <c r="DX36" s="182" t="str">
        <f t="shared" si="28"/>
        <v/>
      </c>
      <c r="DY36" s="183"/>
      <c r="DZ36" s="184" t="str">
        <f t="shared" si="119"/>
        <v/>
      </c>
      <c r="EA36" s="183"/>
      <c r="EB36" s="171"/>
      <c r="EC36" s="196"/>
      <c r="EE36" s="197"/>
      <c r="EG36" s="197"/>
      <c r="EI36" s="180" t="str">
        <f t="shared" si="80"/>
        <v/>
      </c>
      <c r="EJ36" s="181" t="str">
        <f t="shared" si="30"/>
        <v/>
      </c>
      <c r="EK36" s="182" t="str">
        <f t="shared" si="31"/>
        <v/>
      </c>
      <c r="EL36" s="183"/>
      <c r="EM36" s="184" t="str">
        <f t="shared" si="120"/>
        <v/>
      </c>
      <c r="EN36" s="183"/>
      <c r="EO36" s="171"/>
      <c r="EP36" s="196"/>
      <c r="ER36" s="197"/>
      <c r="ET36" s="197"/>
      <c r="EV36" s="180" t="str">
        <f t="shared" si="81"/>
        <v/>
      </c>
      <c r="EW36" s="181" t="str">
        <f t="shared" si="33"/>
        <v/>
      </c>
      <c r="EX36" s="182" t="str">
        <f t="shared" si="34"/>
        <v/>
      </c>
      <c r="EY36" s="183"/>
      <c r="EZ36" s="184" t="str">
        <f t="shared" si="121"/>
        <v/>
      </c>
      <c r="FA36" s="183"/>
      <c r="FB36" s="171"/>
      <c r="FC36" s="196"/>
      <c r="FE36" s="197"/>
      <c r="FG36" s="197"/>
      <c r="FI36" s="180" t="str">
        <f t="shared" si="82"/>
        <v/>
      </c>
      <c r="FJ36" s="181" t="str">
        <f t="shared" si="36"/>
        <v/>
      </c>
      <c r="FK36" s="182" t="str">
        <f t="shared" si="37"/>
        <v/>
      </c>
      <c r="FL36" s="183"/>
      <c r="FM36" s="184" t="str">
        <f t="shared" si="122"/>
        <v/>
      </c>
      <c r="FN36" s="183"/>
      <c r="FO36" s="171"/>
      <c r="FP36" s="196"/>
      <c r="FR36" s="197"/>
      <c r="FT36" s="197"/>
      <c r="FV36" s="180" t="str">
        <f t="shared" si="83"/>
        <v/>
      </c>
      <c r="FW36" s="181" t="str">
        <f t="shared" si="39"/>
        <v/>
      </c>
      <c r="FX36" s="182" t="str">
        <f t="shared" si="40"/>
        <v/>
      </c>
      <c r="FY36" s="183"/>
      <c r="FZ36" s="184" t="str">
        <f t="shared" si="123"/>
        <v/>
      </c>
      <c r="GA36" s="183"/>
      <c r="GB36" s="171"/>
      <c r="GC36" s="196"/>
      <c r="GE36" s="197"/>
      <c r="GG36" s="197"/>
      <c r="GI36" s="180" t="str">
        <f t="shared" si="84"/>
        <v/>
      </c>
      <c r="GJ36" s="181" t="str">
        <f t="shared" si="42"/>
        <v/>
      </c>
      <c r="GK36" s="182" t="str">
        <f t="shared" si="43"/>
        <v/>
      </c>
      <c r="GL36" s="183"/>
      <c r="GM36" s="184" t="str">
        <f t="shared" si="124"/>
        <v/>
      </c>
      <c r="GN36" s="183"/>
      <c r="GO36" s="171"/>
      <c r="GP36" s="196"/>
      <c r="GR36" s="197"/>
      <c r="GT36" s="197"/>
      <c r="GV36" s="180" t="str">
        <f t="shared" si="85"/>
        <v/>
      </c>
      <c r="GW36" s="181" t="str">
        <f t="shared" si="45"/>
        <v/>
      </c>
      <c r="GX36" s="182" t="str">
        <f t="shared" si="46"/>
        <v/>
      </c>
      <c r="GY36" s="183"/>
      <c r="GZ36" s="184" t="str">
        <f t="shared" si="125"/>
        <v/>
      </c>
      <c r="HA36" s="183"/>
      <c r="HB36" s="171"/>
      <c r="HC36" s="196"/>
      <c r="HE36" s="197"/>
      <c r="HG36" s="197"/>
      <c r="HI36" s="180" t="str">
        <f t="shared" si="86"/>
        <v/>
      </c>
      <c r="HJ36" s="181" t="str">
        <f t="shared" si="48"/>
        <v/>
      </c>
      <c r="HK36" s="182" t="str">
        <f t="shared" si="49"/>
        <v/>
      </c>
      <c r="HL36" s="183"/>
      <c r="HM36" s="184" t="str">
        <f t="shared" si="126"/>
        <v/>
      </c>
      <c r="HN36" s="183"/>
      <c r="HO36" s="171"/>
      <c r="HP36" s="196"/>
      <c r="HR36" s="197"/>
      <c r="HT36" s="197"/>
      <c r="HV36" s="180" t="str">
        <f t="shared" si="87"/>
        <v/>
      </c>
      <c r="HW36" s="181" t="str">
        <f t="shared" si="51"/>
        <v/>
      </c>
      <c r="HX36" s="182" t="str">
        <f t="shared" si="52"/>
        <v/>
      </c>
      <c r="HY36" s="183"/>
      <c r="HZ36" s="184" t="str">
        <f t="shared" si="127"/>
        <v/>
      </c>
      <c r="IA36" s="183"/>
      <c r="IB36" s="171"/>
      <c r="IC36" s="196"/>
      <c r="IE36" s="197"/>
      <c r="IG36" s="197"/>
      <c r="II36" s="180" t="str">
        <f t="shared" si="88"/>
        <v/>
      </c>
      <c r="IJ36" s="181" t="str">
        <f t="shared" si="54"/>
        <v/>
      </c>
      <c r="IK36" s="182" t="str">
        <f t="shared" si="55"/>
        <v/>
      </c>
      <c r="IL36" s="183"/>
      <c r="IM36" s="184" t="str">
        <f t="shared" si="128"/>
        <v/>
      </c>
      <c r="IN36" s="183"/>
      <c r="IO36" s="171"/>
      <c r="IP36" s="196"/>
      <c r="IR36" s="197"/>
      <c r="IT36" s="197"/>
      <c r="IV36" s="180" t="str">
        <f t="shared" si="89"/>
        <v/>
      </c>
      <c r="IW36" s="181" t="str">
        <f t="shared" si="57"/>
        <v/>
      </c>
      <c r="IX36" s="182" t="str">
        <f t="shared" si="58"/>
        <v/>
      </c>
      <c r="IY36" s="183"/>
      <c r="IZ36" s="184" t="str">
        <f t="shared" si="129"/>
        <v/>
      </c>
      <c r="JA36" s="183"/>
      <c r="JB36" s="171"/>
      <c r="JC36" s="187"/>
      <c r="JD36" s="198">
        <f t="shared" si="60"/>
        <v>0</v>
      </c>
      <c r="JE36" s="198">
        <f t="shared" si="61"/>
        <v>0</v>
      </c>
      <c r="JF36" s="198">
        <f t="shared" si="62"/>
        <v>0</v>
      </c>
      <c r="JG36" s="199">
        <f t="shared" si="63"/>
        <v>0</v>
      </c>
      <c r="JH36" s="199">
        <f t="shared" si="64"/>
        <v>0</v>
      </c>
      <c r="JI36" s="187"/>
      <c r="JJ36" s="209"/>
      <c r="JK36" s="210"/>
      <c r="JL36" s="210"/>
      <c r="JM36" s="210"/>
      <c r="JN36" s="210"/>
      <c r="JO36" s="210"/>
      <c r="JP36" s="210"/>
      <c r="JQ36" s="210"/>
      <c r="JR36" s="211"/>
      <c r="JS36" s="205"/>
      <c r="JT36" s="194">
        <f t="shared" si="65"/>
        <v>12</v>
      </c>
    </row>
    <row r="37" spans="1:280" s="195" customFormat="1" x14ac:dyDescent="0.2">
      <c r="A37" s="247">
        <f t="shared" si="66"/>
        <v>41611</v>
      </c>
      <c r="B37" s="249">
        <f t="shared" si="67"/>
        <v>41612</v>
      </c>
      <c r="C37" s="196"/>
      <c r="E37" s="197"/>
      <c r="G37" s="197"/>
      <c r="I37" s="180" t="str">
        <f t="shared" si="68"/>
        <v/>
      </c>
      <c r="J37" s="181" t="str">
        <f t="shared" si="69"/>
        <v/>
      </c>
      <c r="K37" s="182" t="str">
        <f t="shared" si="70"/>
        <v/>
      </c>
      <c r="L37" s="183"/>
      <c r="M37" s="184" t="str">
        <f t="shared" si="90"/>
        <v/>
      </c>
      <c r="N37" s="183"/>
      <c r="O37" s="171"/>
      <c r="P37" s="196"/>
      <c r="R37" s="197"/>
      <c r="T37" s="197"/>
      <c r="V37" s="180" t="str">
        <f t="shared" si="71"/>
        <v/>
      </c>
      <c r="W37" s="181" t="str">
        <f t="shared" si="3"/>
        <v/>
      </c>
      <c r="X37" s="182" t="str">
        <f t="shared" si="4"/>
        <v/>
      </c>
      <c r="Y37" s="183"/>
      <c r="Z37" s="184" t="str">
        <f t="shared" si="111"/>
        <v/>
      </c>
      <c r="AA37" s="183"/>
      <c r="AB37" s="171"/>
      <c r="AC37" s="196"/>
      <c r="AE37" s="197"/>
      <c r="AG37" s="197"/>
      <c r="AI37" s="180" t="str">
        <f t="shared" si="72"/>
        <v/>
      </c>
      <c r="AJ37" s="181" t="str">
        <f t="shared" si="6"/>
        <v/>
      </c>
      <c r="AK37" s="182" t="str">
        <f t="shared" si="7"/>
        <v/>
      </c>
      <c r="AL37" s="183"/>
      <c r="AM37" s="184" t="str">
        <f t="shared" si="112"/>
        <v/>
      </c>
      <c r="AN37" s="183"/>
      <c r="AO37" s="171"/>
      <c r="AP37" s="196"/>
      <c r="AR37" s="197"/>
      <c r="AT37" s="197"/>
      <c r="AV37" s="180" t="str">
        <f t="shared" si="73"/>
        <v/>
      </c>
      <c r="AW37" s="181" t="str">
        <f t="shared" si="9"/>
        <v/>
      </c>
      <c r="AX37" s="182" t="str">
        <f t="shared" si="10"/>
        <v/>
      </c>
      <c r="AY37" s="183"/>
      <c r="AZ37" s="184" t="str">
        <f t="shared" si="113"/>
        <v/>
      </c>
      <c r="BA37" s="183"/>
      <c r="BB37" s="171"/>
      <c r="BC37" s="196"/>
      <c r="BE37" s="197"/>
      <c r="BG37" s="197"/>
      <c r="BI37" s="180" t="str">
        <f t="shared" si="74"/>
        <v/>
      </c>
      <c r="BJ37" s="181" t="str">
        <f t="shared" si="12"/>
        <v/>
      </c>
      <c r="BK37" s="182" t="str">
        <f t="shared" si="13"/>
        <v/>
      </c>
      <c r="BL37" s="183"/>
      <c r="BM37" s="184" t="str">
        <f t="shared" si="114"/>
        <v/>
      </c>
      <c r="BN37" s="183"/>
      <c r="BO37" s="171"/>
      <c r="BP37" s="196"/>
      <c r="BR37" s="197"/>
      <c r="BT37" s="197"/>
      <c r="BV37" s="180" t="str">
        <f t="shared" si="75"/>
        <v/>
      </c>
      <c r="BW37" s="181" t="str">
        <f t="shared" si="15"/>
        <v/>
      </c>
      <c r="BX37" s="182" t="str">
        <f t="shared" si="16"/>
        <v/>
      </c>
      <c r="BY37" s="183"/>
      <c r="BZ37" s="184" t="str">
        <f t="shared" si="115"/>
        <v/>
      </c>
      <c r="CA37" s="183"/>
      <c r="CB37" s="171"/>
      <c r="CC37" s="196"/>
      <c r="CE37" s="197"/>
      <c r="CG37" s="197"/>
      <c r="CI37" s="180" t="str">
        <f t="shared" si="76"/>
        <v/>
      </c>
      <c r="CJ37" s="181" t="str">
        <f t="shared" si="18"/>
        <v/>
      </c>
      <c r="CK37" s="182" t="str">
        <f t="shared" si="19"/>
        <v/>
      </c>
      <c r="CL37" s="183"/>
      <c r="CM37" s="184" t="str">
        <f t="shared" si="116"/>
        <v/>
      </c>
      <c r="CN37" s="183"/>
      <c r="CO37" s="171"/>
      <c r="CP37" s="196"/>
      <c r="CR37" s="197"/>
      <c r="CT37" s="197"/>
      <c r="CV37" s="180" t="str">
        <f t="shared" si="77"/>
        <v/>
      </c>
      <c r="CW37" s="181" t="str">
        <f t="shared" si="21"/>
        <v/>
      </c>
      <c r="CX37" s="182" t="str">
        <f t="shared" si="22"/>
        <v/>
      </c>
      <c r="CY37" s="183"/>
      <c r="CZ37" s="184" t="str">
        <f t="shared" si="117"/>
        <v/>
      </c>
      <c r="DA37" s="183"/>
      <c r="DB37" s="171"/>
      <c r="DC37" s="196"/>
      <c r="DE37" s="197"/>
      <c r="DG37" s="197"/>
      <c r="DI37" s="180" t="str">
        <f t="shared" si="78"/>
        <v/>
      </c>
      <c r="DJ37" s="181" t="str">
        <f t="shared" si="24"/>
        <v/>
      </c>
      <c r="DK37" s="182" t="str">
        <f t="shared" si="25"/>
        <v/>
      </c>
      <c r="DL37" s="183"/>
      <c r="DM37" s="184" t="str">
        <f t="shared" si="118"/>
        <v/>
      </c>
      <c r="DN37" s="183"/>
      <c r="DO37" s="171"/>
      <c r="DP37" s="196"/>
      <c r="DR37" s="197"/>
      <c r="DT37" s="197"/>
      <c r="DV37" s="180" t="str">
        <f t="shared" si="79"/>
        <v/>
      </c>
      <c r="DW37" s="181" t="str">
        <f t="shared" si="27"/>
        <v/>
      </c>
      <c r="DX37" s="182" t="str">
        <f t="shared" si="28"/>
        <v/>
      </c>
      <c r="DY37" s="183"/>
      <c r="DZ37" s="184" t="str">
        <f t="shared" si="119"/>
        <v/>
      </c>
      <c r="EA37" s="183"/>
      <c r="EB37" s="171"/>
      <c r="EC37" s="196"/>
      <c r="EE37" s="197"/>
      <c r="EG37" s="197"/>
      <c r="EI37" s="180" t="str">
        <f t="shared" si="80"/>
        <v/>
      </c>
      <c r="EJ37" s="181" t="str">
        <f t="shared" si="30"/>
        <v/>
      </c>
      <c r="EK37" s="182" t="str">
        <f t="shared" si="31"/>
        <v/>
      </c>
      <c r="EL37" s="183"/>
      <c r="EM37" s="184" t="str">
        <f t="shared" si="120"/>
        <v/>
      </c>
      <c r="EN37" s="183"/>
      <c r="EO37" s="171"/>
      <c r="EP37" s="196"/>
      <c r="ER37" s="197"/>
      <c r="ET37" s="197"/>
      <c r="EV37" s="180" t="str">
        <f t="shared" si="81"/>
        <v/>
      </c>
      <c r="EW37" s="181" t="str">
        <f t="shared" si="33"/>
        <v/>
      </c>
      <c r="EX37" s="182" t="str">
        <f t="shared" si="34"/>
        <v/>
      </c>
      <c r="EY37" s="183"/>
      <c r="EZ37" s="184" t="str">
        <f t="shared" si="121"/>
        <v/>
      </c>
      <c r="FA37" s="183"/>
      <c r="FB37" s="171"/>
      <c r="FC37" s="196"/>
      <c r="FE37" s="197"/>
      <c r="FG37" s="197"/>
      <c r="FI37" s="180" t="str">
        <f t="shared" si="82"/>
        <v/>
      </c>
      <c r="FJ37" s="181" t="str">
        <f t="shared" si="36"/>
        <v/>
      </c>
      <c r="FK37" s="182" t="str">
        <f t="shared" si="37"/>
        <v/>
      </c>
      <c r="FL37" s="183"/>
      <c r="FM37" s="184" t="str">
        <f t="shared" si="122"/>
        <v/>
      </c>
      <c r="FN37" s="183"/>
      <c r="FO37" s="171"/>
      <c r="FP37" s="196"/>
      <c r="FR37" s="197"/>
      <c r="FT37" s="197"/>
      <c r="FV37" s="180" t="str">
        <f t="shared" si="83"/>
        <v/>
      </c>
      <c r="FW37" s="181" t="str">
        <f t="shared" si="39"/>
        <v/>
      </c>
      <c r="FX37" s="182" t="str">
        <f t="shared" si="40"/>
        <v/>
      </c>
      <c r="FY37" s="183"/>
      <c r="FZ37" s="184" t="str">
        <f t="shared" si="123"/>
        <v/>
      </c>
      <c r="GA37" s="183"/>
      <c r="GB37" s="171"/>
      <c r="GC37" s="196"/>
      <c r="GE37" s="197"/>
      <c r="GG37" s="197"/>
      <c r="GI37" s="180" t="str">
        <f t="shared" si="84"/>
        <v/>
      </c>
      <c r="GJ37" s="181" t="str">
        <f t="shared" si="42"/>
        <v/>
      </c>
      <c r="GK37" s="182" t="str">
        <f t="shared" si="43"/>
        <v/>
      </c>
      <c r="GL37" s="183"/>
      <c r="GM37" s="184" t="str">
        <f t="shared" si="124"/>
        <v/>
      </c>
      <c r="GN37" s="183"/>
      <c r="GO37" s="171"/>
      <c r="GP37" s="196"/>
      <c r="GR37" s="197"/>
      <c r="GT37" s="197"/>
      <c r="GV37" s="180" t="str">
        <f t="shared" si="85"/>
        <v/>
      </c>
      <c r="GW37" s="181" t="str">
        <f t="shared" si="45"/>
        <v/>
      </c>
      <c r="GX37" s="182" t="str">
        <f t="shared" si="46"/>
        <v/>
      </c>
      <c r="GY37" s="183"/>
      <c r="GZ37" s="184" t="str">
        <f t="shared" si="125"/>
        <v/>
      </c>
      <c r="HA37" s="183"/>
      <c r="HB37" s="171"/>
      <c r="HC37" s="196"/>
      <c r="HE37" s="197"/>
      <c r="HG37" s="197"/>
      <c r="HI37" s="180" t="str">
        <f t="shared" si="86"/>
        <v/>
      </c>
      <c r="HJ37" s="181" t="str">
        <f t="shared" si="48"/>
        <v/>
      </c>
      <c r="HK37" s="182" t="str">
        <f t="shared" si="49"/>
        <v/>
      </c>
      <c r="HL37" s="183"/>
      <c r="HM37" s="184" t="str">
        <f t="shared" si="126"/>
        <v/>
      </c>
      <c r="HN37" s="183"/>
      <c r="HO37" s="171"/>
      <c r="HP37" s="196"/>
      <c r="HR37" s="197"/>
      <c r="HT37" s="197"/>
      <c r="HV37" s="180" t="str">
        <f t="shared" si="87"/>
        <v/>
      </c>
      <c r="HW37" s="181" t="str">
        <f t="shared" si="51"/>
        <v/>
      </c>
      <c r="HX37" s="182" t="str">
        <f t="shared" si="52"/>
        <v/>
      </c>
      <c r="HY37" s="183"/>
      <c r="HZ37" s="184" t="str">
        <f t="shared" si="127"/>
        <v/>
      </c>
      <c r="IA37" s="183"/>
      <c r="IB37" s="171"/>
      <c r="IC37" s="196"/>
      <c r="IE37" s="197"/>
      <c r="IG37" s="197"/>
      <c r="II37" s="180" t="str">
        <f t="shared" si="88"/>
        <v/>
      </c>
      <c r="IJ37" s="181" t="str">
        <f t="shared" si="54"/>
        <v/>
      </c>
      <c r="IK37" s="182" t="str">
        <f t="shared" si="55"/>
        <v/>
      </c>
      <c r="IL37" s="183"/>
      <c r="IM37" s="184" t="str">
        <f t="shared" si="128"/>
        <v/>
      </c>
      <c r="IN37" s="183"/>
      <c r="IO37" s="171"/>
      <c r="IP37" s="196"/>
      <c r="IR37" s="197"/>
      <c r="IT37" s="197"/>
      <c r="IV37" s="180" t="str">
        <f t="shared" si="89"/>
        <v/>
      </c>
      <c r="IW37" s="181" t="str">
        <f t="shared" si="57"/>
        <v/>
      </c>
      <c r="IX37" s="182" t="str">
        <f t="shared" si="58"/>
        <v/>
      </c>
      <c r="IY37" s="183"/>
      <c r="IZ37" s="184" t="str">
        <f t="shared" si="129"/>
        <v/>
      </c>
      <c r="JA37" s="183"/>
      <c r="JB37" s="171"/>
      <c r="JC37" s="187"/>
      <c r="JD37" s="198">
        <f t="shared" si="60"/>
        <v>0</v>
      </c>
      <c r="JE37" s="198">
        <f t="shared" si="61"/>
        <v>0</v>
      </c>
      <c r="JF37" s="198">
        <f t="shared" si="62"/>
        <v>0</v>
      </c>
      <c r="JG37" s="199">
        <f t="shared" si="63"/>
        <v>0</v>
      </c>
      <c r="JH37" s="199">
        <f t="shared" si="64"/>
        <v>0</v>
      </c>
      <c r="JI37" s="187"/>
      <c r="JJ37" s="209"/>
      <c r="JK37" s="210"/>
      <c r="JL37" s="210"/>
      <c r="JM37" s="210"/>
      <c r="JN37" s="210"/>
      <c r="JO37" s="210"/>
      <c r="JP37" s="210"/>
      <c r="JQ37" s="210"/>
      <c r="JR37" s="211"/>
      <c r="JS37" s="205"/>
      <c r="JT37" s="194">
        <f t="shared" si="65"/>
        <v>12</v>
      </c>
    </row>
    <row r="38" spans="1:280" s="195" customFormat="1" x14ac:dyDescent="0.2">
      <c r="A38" s="247">
        <f t="shared" si="66"/>
        <v>41612</v>
      </c>
      <c r="B38" s="249">
        <f t="shared" si="67"/>
        <v>41613</v>
      </c>
      <c r="C38" s="196"/>
      <c r="E38" s="197"/>
      <c r="G38" s="197"/>
      <c r="I38" s="180" t="str">
        <f t="shared" si="68"/>
        <v/>
      </c>
      <c r="J38" s="181" t="str">
        <f t="shared" si="69"/>
        <v/>
      </c>
      <c r="K38" s="182" t="str">
        <f t="shared" si="70"/>
        <v/>
      </c>
      <c r="L38" s="183"/>
      <c r="M38" s="184" t="str">
        <f t="shared" si="90"/>
        <v/>
      </c>
      <c r="N38" s="183"/>
      <c r="O38" s="171"/>
      <c r="P38" s="196"/>
      <c r="R38" s="197"/>
      <c r="T38" s="197"/>
      <c r="V38" s="180" t="str">
        <f t="shared" si="71"/>
        <v/>
      </c>
      <c r="W38" s="181" t="str">
        <f t="shared" si="3"/>
        <v/>
      </c>
      <c r="X38" s="182" t="str">
        <f t="shared" si="4"/>
        <v/>
      </c>
      <c r="Y38" s="183"/>
      <c r="Z38" s="184" t="str">
        <f t="shared" si="111"/>
        <v/>
      </c>
      <c r="AA38" s="183"/>
      <c r="AB38" s="171"/>
      <c r="AC38" s="196"/>
      <c r="AE38" s="197"/>
      <c r="AG38" s="197"/>
      <c r="AI38" s="180" t="str">
        <f t="shared" si="72"/>
        <v/>
      </c>
      <c r="AJ38" s="181" t="str">
        <f t="shared" si="6"/>
        <v/>
      </c>
      <c r="AK38" s="182" t="str">
        <f t="shared" si="7"/>
        <v/>
      </c>
      <c r="AL38" s="183"/>
      <c r="AM38" s="184" t="str">
        <f t="shared" si="112"/>
        <v/>
      </c>
      <c r="AN38" s="183"/>
      <c r="AO38" s="171"/>
      <c r="AP38" s="196"/>
      <c r="AR38" s="197"/>
      <c r="AT38" s="197"/>
      <c r="AV38" s="180" t="str">
        <f t="shared" si="73"/>
        <v/>
      </c>
      <c r="AW38" s="181" t="str">
        <f t="shared" si="9"/>
        <v/>
      </c>
      <c r="AX38" s="182" t="str">
        <f t="shared" si="10"/>
        <v/>
      </c>
      <c r="AY38" s="183"/>
      <c r="AZ38" s="184" t="str">
        <f t="shared" si="113"/>
        <v/>
      </c>
      <c r="BA38" s="183"/>
      <c r="BB38" s="171"/>
      <c r="BC38" s="196"/>
      <c r="BE38" s="197"/>
      <c r="BG38" s="197"/>
      <c r="BI38" s="180" t="str">
        <f t="shared" si="74"/>
        <v/>
      </c>
      <c r="BJ38" s="181" t="str">
        <f t="shared" si="12"/>
        <v/>
      </c>
      <c r="BK38" s="182" t="str">
        <f t="shared" si="13"/>
        <v/>
      </c>
      <c r="BL38" s="183"/>
      <c r="BM38" s="184" t="str">
        <f t="shared" si="114"/>
        <v/>
      </c>
      <c r="BN38" s="183"/>
      <c r="BO38" s="171"/>
      <c r="BP38" s="196"/>
      <c r="BR38" s="197"/>
      <c r="BT38" s="197"/>
      <c r="BV38" s="180" t="str">
        <f t="shared" si="75"/>
        <v/>
      </c>
      <c r="BW38" s="181" t="str">
        <f t="shared" si="15"/>
        <v/>
      </c>
      <c r="BX38" s="182" t="str">
        <f t="shared" si="16"/>
        <v/>
      </c>
      <c r="BY38" s="183"/>
      <c r="BZ38" s="184" t="str">
        <f t="shared" si="115"/>
        <v/>
      </c>
      <c r="CA38" s="183"/>
      <c r="CB38" s="171"/>
      <c r="CC38" s="196"/>
      <c r="CE38" s="197"/>
      <c r="CG38" s="197"/>
      <c r="CI38" s="180" t="str">
        <f t="shared" si="76"/>
        <v/>
      </c>
      <c r="CJ38" s="181" t="str">
        <f t="shared" si="18"/>
        <v/>
      </c>
      <c r="CK38" s="182" t="str">
        <f t="shared" si="19"/>
        <v/>
      </c>
      <c r="CL38" s="183"/>
      <c r="CM38" s="184" t="str">
        <f t="shared" si="116"/>
        <v/>
      </c>
      <c r="CN38" s="183"/>
      <c r="CO38" s="171"/>
      <c r="CP38" s="196"/>
      <c r="CR38" s="197"/>
      <c r="CT38" s="197"/>
      <c r="CV38" s="180" t="str">
        <f t="shared" si="77"/>
        <v/>
      </c>
      <c r="CW38" s="181" t="str">
        <f t="shared" si="21"/>
        <v/>
      </c>
      <c r="CX38" s="182" t="str">
        <f t="shared" si="22"/>
        <v/>
      </c>
      <c r="CY38" s="183"/>
      <c r="CZ38" s="184" t="str">
        <f t="shared" si="117"/>
        <v/>
      </c>
      <c r="DA38" s="183"/>
      <c r="DB38" s="171"/>
      <c r="DC38" s="196"/>
      <c r="DE38" s="197"/>
      <c r="DG38" s="197"/>
      <c r="DI38" s="180" t="str">
        <f t="shared" si="78"/>
        <v/>
      </c>
      <c r="DJ38" s="181" t="str">
        <f t="shared" si="24"/>
        <v/>
      </c>
      <c r="DK38" s="182" t="str">
        <f t="shared" si="25"/>
        <v/>
      </c>
      <c r="DL38" s="183"/>
      <c r="DM38" s="184" t="str">
        <f t="shared" si="118"/>
        <v/>
      </c>
      <c r="DN38" s="183"/>
      <c r="DO38" s="171"/>
      <c r="DP38" s="196"/>
      <c r="DR38" s="197"/>
      <c r="DT38" s="197"/>
      <c r="DV38" s="180" t="str">
        <f t="shared" si="79"/>
        <v/>
      </c>
      <c r="DW38" s="181" t="str">
        <f t="shared" si="27"/>
        <v/>
      </c>
      <c r="DX38" s="182" t="str">
        <f t="shared" si="28"/>
        <v/>
      </c>
      <c r="DY38" s="183"/>
      <c r="DZ38" s="184" t="str">
        <f t="shared" si="119"/>
        <v/>
      </c>
      <c r="EA38" s="183"/>
      <c r="EB38" s="171"/>
      <c r="EC38" s="196"/>
      <c r="EE38" s="197"/>
      <c r="EG38" s="197"/>
      <c r="EI38" s="180" t="str">
        <f t="shared" si="80"/>
        <v/>
      </c>
      <c r="EJ38" s="181" t="str">
        <f t="shared" si="30"/>
        <v/>
      </c>
      <c r="EK38" s="182" t="str">
        <f t="shared" si="31"/>
        <v/>
      </c>
      <c r="EL38" s="183"/>
      <c r="EM38" s="184" t="str">
        <f t="shared" si="120"/>
        <v/>
      </c>
      <c r="EN38" s="183"/>
      <c r="EO38" s="171"/>
      <c r="EP38" s="196"/>
      <c r="ER38" s="197"/>
      <c r="ET38" s="197"/>
      <c r="EV38" s="180" t="str">
        <f t="shared" si="81"/>
        <v/>
      </c>
      <c r="EW38" s="181" t="str">
        <f t="shared" si="33"/>
        <v/>
      </c>
      <c r="EX38" s="182" t="str">
        <f t="shared" si="34"/>
        <v/>
      </c>
      <c r="EY38" s="183"/>
      <c r="EZ38" s="184" t="str">
        <f t="shared" si="121"/>
        <v/>
      </c>
      <c r="FA38" s="183"/>
      <c r="FB38" s="171"/>
      <c r="FC38" s="196"/>
      <c r="FE38" s="197"/>
      <c r="FG38" s="197"/>
      <c r="FI38" s="180" t="str">
        <f t="shared" si="82"/>
        <v/>
      </c>
      <c r="FJ38" s="181" t="str">
        <f t="shared" si="36"/>
        <v/>
      </c>
      <c r="FK38" s="182" t="str">
        <f t="shared" si="37"/>
        <v/>
      </c>
      <c r="FL38" s="183"/>
      <c r="FM38" s="184" t="str">
        <f t="shared" si="122"/>
        <v/>
      </c>
      <c r="FN38" s="183"/>
      <c r="FO38" s="171"/>
      <c r="FP38" s="196"/>
      <c r="FR38" s="197"/>
      <c r="FT38" s="197"/>
      <c r="FV38" s="180" t="str">
        <f t="shared" si="83"/>
        <v/>
      </c>
      <c r="FW38" s="181" t="str">
        <f t="shared" si="39"/>
        <v/>
      </c>
      <c r="FX38" s="182" t="str">
        <f t="shared" si="40"/>
        <v/>
      </c>
      <c r="FY38" s="183"/>
      <c r="FZ38" s="184" t="str">
        <f t="shared" si="123"/>
        <v/>
      </c>
      <c r="GA38" s="183"/>
      <c r="GB38" s="171"/>
      <c r="GC38" s="196"/>
      <c r="GE38" s="197"/>
      <c r="GG38" s="197"/>
      <c r="GI38" s="180" t="str">
        <f t="shared" si="84"/>
        <v/>
      </c>
      <c r="GJ38" s="181" t="str">
        <f t="shared" si="42"/>
        <v/>
      </c>
      <c r="GK38" s="182" t="str">
        <f t="shared" si="43"/>
        <v/>
      </c>
      <c r="GL38" s="183"/>
      <c r="GM38" s="184" t="str">
        <f t="shared" si="124"/>
        <v/>
      </c>
      <c r="GN38" s="183"/>
      <c r="GO38" s="171"/>
      <c r="GP38" s="196"/>
      <c r="GR38" s="197"/>
      <c r="GT38" s="197"/>
      <c r="GV38" s="180" t="str">
        <f t="shared" si="85"/>
        <v/>
      </c>
      <c r="GW38" s="181" t="str">
        <f t="shared" si="45"/>
        <v/>
      </c>
      <c r="GX38" s="182" t="str">
        <f t="shared" si="46"/>
        <v/>
      </c>
      <c r="GY38" s="183"/>
      <c r="GZ38" s="184" t="str">
        <f t="shared" si="125"/>
        <v/>
      </c>
      <c r="HA38" s="183"/>
      <c r="HB38" s="171"/>
      <c r="HC38" s="196"/>
      <c r="HE38" s="197"/>
      <c r="HG38" s="197"/>
      <c r="HI38" s="180" t="str">
        <f t="shared" si="86"/>
        <v/>
      </c>
      <c r="HJ38" s="181" t="str">
        <f t="shared" si="48"/>
        <v/>
      </c>
      <c r="HK38" s="182" t="str">
        <f t="shared" si="49"/>
        <v/>
      </c>
      <c r="HL38" s="183"/>
      <c r="HM38" s="184" t="str">
        <f t="shared" si="126"/>
        <v/>
      </c>
      <c r="HN38" s="183"/>
      <c r="HO38" s="171"/>
      <c r="HP38" s="196"/>
      <c r="HR38" s="197"/>
      <c r="HT38" s="197"/>
      <c r="HV38" s="180" t="str">
        <f t="shared" si="87"/>
        <v/>
      </c>
      <c r="HW38" s="181" t="str">
        <f t="shared" si="51"/>
        <v/>
      </c>
      <c r="HX38" s="182" t="str">
        <f t="shared" si="52"/>
        <v/>
      </c>
      <c r="HY38" s="183"/>
      <c r="HZ38" s="184" t="str">
        <f t="shared" si="127"/>
        <v/>
      </c>
      <c r="IA38" s="183"/>
      <c r="IB38" s="171"/>
      <c r="IC38" s="196"/>
      <c r="IE38" s="197"/>
      <c r="IG38" s="197"/>
      <c r="II38" s="180" t="str">
        <f t="shared" si="88"/>
        <v/>
      </c>
      <c r="IJ38" s="181" t="str">
        <f t="shared" si="54"/>
        <v/>
      </c>
      <c r="IK38" s="182" t="str">
        <f t="shared" si="55"/>
        <v/>
      </c>
      <c r="IL38" s="183"/>
      <c r="IM38" s="184" t="str">
        <f t="shared" si="128"/>
        <v/>
      </c>
      <c r="IN38" s="183"/>
      <c r="IO38" s="171"/>
      <c r="IP38" s="196"/>
      <c r="IR38" s="197"/>
      <c r="IT38" s="197"/>
      <c r="IV38" s="180" t="str">
        <f t="shared" si="89"/>
        <v/>
      </c>
      <c r="IW38" s="181" t="str">
        <f t="shared" si="57"/>
        <v/>
      </c>
      <c r="IX38" s="182" t="str">
        <f t="shared" si="58"/>
        <v/>
      </c>
      <c r="IY38" s="183"/>
      <c r="IZ38" s="184" t="str">
        <f t="shared" si="129"/>
        <v/>
      </c>
      <c r="JA38" s="183"/>
      <c r="JB38" s="171"/>
      <c r="JC38" s="187"/>
      <c r="JD38" s="198">
        <f t="shared" si="60"/>
        <v>0</v>
      </c>
      <c r="JE38" s="198">
        <f t="shared" si="61"/>
        <v>0</v>
      </c>
      <c r="JF38" s="198">
        <f t="shared" si="62"/>
        <v>0</v>
      </c>
      <c r="JG38" s="199">
        <f t="shared" si="63"/>
        <v>0</v>
      </c>
      <c r="JH38" s="199">
        <f t="shared" si="64"/>
        <v>0</v>
      </c>
      <c r="JI38" s="187"/>
      <c r="JJ38" s="209"/>
      <c r="JK38" s="210"/>
      <c r="JL38" s="210"/>
      <c r="JM38" s="210"/>
      <c r="JN38" s="210"/>
      <c r="JO38" s="210"/>
      <c r="JP38" s="210"/>
      <c r="JQ38" s="210"/>
      <c r="JR38" s="211"/>
      <c r="JS38" s="205"/>
      <c r="JT38" s="194">
        <f t="shared" si="65"/>
        <v>12</v>
      </c>
    </row>
    <row r="39" spans="1:280" s="195" customFormat="1" x14ac:dyDescent="0.2">
      <c r="A39" s="247">
        <f t="shared" si="66"/>
        <v>41613</v>
      </c>
      <c r="B39" s="249">
        <f t="shared" si="67"/>
        <v>41614</v>
      </c>
      <c r="C39" s="196"/>
      <c r="E39" s="197"/>
      <c r="G39" s="197"/>
      <c r="I39" s="180" t="str">
        <f t="shared" si="68"/>
        <v/>
      </c>
      <c r="J39" s="181" t="str">
        <f t="shared" si="69"/>
        <v/>
      </c>
      <c r="K39" s="182" t="str">
        <f t="shared" si="70"/>
        <v/>
      </c>
      <c r="L39" s="183"/>
      <c r="M39" s="184" t="str">
        <f t="shared" si="90"/>
        <v/>
      </c>
      <c r="N39" s="183"/>
      <c r="O39" s="171"/>
      <c r="P39" s="196"/>
      <c r="R39" s="197"/>
      <c r="T39" s="197"/>
      <c r="V39" s="180" t="str">
        <f t="shared" si="71"/>
        <v/>
      </c>
      <c r="W39" s="181" t="str">
        <f t="shared" si="3"/>
        <v/>
      </c>
      <c r="X39" s="182" t="str">
        <f t="shared" si="4"/>
        <v/>
      </c>
      <c r="Y39" s="183"/>
      <c r="Z39" s="184" t="str">
        <f t="shared" si="111"/>
        <v/>
      </c>
      <c r="AA39" s="183"/>
      <c r="AB39" s="171"/>
      <c r="AC39" s="196"/>
      <c r="AE39" s="197"/>
      <c r="AG39" s="197"/>
      <c r="AI39" s="180" t="str">
        <f t="shared" si="72"/>
        <v/>
      </c>
      <c r="AJ39" s="181" t="str">
        <f t="shared" si="6"/>
        <v/>
      </c>
      <c r="AK39" s="182" t="str">
        <f t="shared" si="7"/>
        <v/>
      </c>
      <c r="AL39" s="183"/>
      <c r="AM39" s="184" t="str">
        <f t="shared" si="112"/>
        <v/>
      </c>
      <c r="AN39" s="183"/>
      <c r="AO39" s="171"/>
      <c r="AP39" s="196"/>
      <c r="AR39" s="197"/>
      <c r="AT39" s="197"/>
      <c r="AV39" s="180" t="str">
        <f t="shared" si="73"/>
        <v/>
      </c>
      <c r="AW39" s="181" t="str">
        <f t="shared" si="9"/>
        <v/>
      </c>
      <c r="AX39" s="182" t="str">
        <f t="shared" si="10"/>
        <v/>
      </c>
      <c r="AY39" s="183"/>
      <c r="AZ39" s="184" t="str">
        <f t="shared" si="113"/>
        <v/>
      </c>
      <c r="BA39" s="183"/>
      <c r="BB39" s="171"/>
      <c r="BC39" s="196"/>
      <c r="BE39" s="197"/>
      <c r="BG39" s="197"/>
      <c r="BI39" s="180" t="str">
        <f t="shared" si="74"/>
        <v/>
      </c>
      <c r="BJ39" s="181" t="str">
        <f t="shared" si="12"/>
        <v/>
      </c>
      <c r="BK39" s="182" t="str">
        <f t="shared" si="13"/>
        <v/>
      </c>
      <c r="BL39" s="183"/>
      <c r="BM39" s="184" t="str">
        <f t="shared" si="114"/>
        <v/>
      </c>
      <c r="BN39" s="183"/>
      <c r="BO39" s="171"/>
      <c r="BP39" s="196"/>
      <c r="BR39" s="197"/>
      <c r="BT39" s="197"/>
      <c r="BV39" s="180" t="str">
        <f t="shared" si="75"/>
        <v/>
      </c>
      <c r="BW39" s="181" t="str">
        <f t="shared" si="15"/>
        <v/>
      </c>
      <c r="BX39" s="182" t="str">
        <f t="shared" si="16"/>
        <v/>
      </c>
      <c r="BY39" s="183"/>
      <c r="BZ39" s="184" t="str">
        <f t="shared" si="115"/>
        <v/>
      </c>
      <c r="CA39" s="183"/>
      <c r="CB39" s="171"/>
      <c r="CC39" s="196"/>
      <c r="CE39" s="197"/>
      <c r="CG39" s="197"/>
      <c r="CI39" s="180" t="str">
        <f t="shared" si="76"/>
        <v/>
      </c>
      <c r="CJ39" s="181" t="str">
        <f t="shared" si="18"/>
        <v/>
      </c>
      <c r="CK39" s="182" t="str">
        <f t="shared" si="19"/>
        <v/>
      </c>
      <c r="CL39" s="183"/>
      <c r="CM39" s="184" t="str">
        <f t="shared" si="116"/>
        <v/>
      </c>
      <c r="CN39" s="183"/>
      <c r="CO39" s="171"/>
      <c r="CP39" s="196"/>
      <c r="CR39" s="197"/>
      <c r="CT39" s="197"/>
      <c r="CV39" s="180" t="str">
        <f t="shared" si="77"/>
        <v/>
      </c>
      <c r="CW39" s="181" t="str">
        <f t="shared" si="21"/>
        <v/>
      </c>
      <c r="CX39" s="182" t="str">
        <f t="shared" si="22"/>
        <v/>
      </c>
      <c r="CY39" s="183"/>
      <c r="CZ39" s="184" t="str">
        <f t="shared" si="117"/>
        <v/>
      </c>
      <c r="DA39" s="183"/>
      <c r="DB39" s="171"/>
      <c r="DC39" s="196"/>
      <c r="DE39" s="197"/>
      <c r="DG39" s="197"/>
      <c r="DI39" s="180" t="str">
        <f t="shared" si="78"/>
        <v/>
      </c>
      <c r="DJ39" s="181" t="str">
        <f t="shared" si="24"/>
        <v/>
      </c>
      <c r="DK39" s="182" t="str">
        <f t="shared" si="25"/>
        <v/>
      </c>
      <c r="DL39" s="183"/>
      <c r="DM39" s="184" t="str">
        <f t="shared" si="118"/>
        <v/>
      </c>
      <c r="DN39" s="183"/>
      <c r="DO39" s="171"/>
      <c r="DP39" s="196"/>
      <c r="DR39" s="197"/>
      <c r="DT39" s="197"/>
      <c r="DV39" s="180" t="str">
        <f t="shared" si="79"/>
        <v/>
      </c>
      <c r="DW39" s="181" t="str">
        <f t="shared" si="27"/>
        <v/>
      </c>
      <c r="DX39" s="182" t="str">
        <f t="shared" si="28"/>
        <v/>
      </c>
      <c r="DY39" s="183"/>
      <c r="DZ39" s="184" t="str">
        <f t="shared" si="119"/>
        <v/>
      </c>
      <c r="EA39" s="183"/>
      <c r="EB39" s="171"/>
      <c r="EC39" s="196"/>
      <c r="EE39" s="197"/>
      <c r="EG39" s="197"/>
      <c r="EI39" s="180" t="str">
        <f t="shared" si="80"/>
        <v/>
      </c>
      <c r="EJ39" s="181" t="str">
        <f t="shared" si="30"/>
        <v/>
      </c>
      <c r="EK39" s="182" t="str">
        <f t="shared" si="31"/>
        <v/>
      </c>
      <c r="EL39" s="183"/>
      <c r="EM39" s="184" t="str">
        <f t="shared" si="120"/>
        <v/>
      </c>
      <c r="EN39" s="183"/>
      <c r="EO39" s="171"/>
      <c r="EP39" s="196"/>
      <c r="ER39" s="197"/>
      <c r="ET39" s="197"/>
      <c r="EV39" s="180" t="str">
        <f t="shared" si="81"/>
        <v/>
      </c>
      <c r="EW39" s="181" t="str">
        <f t="shared" si="33"/>
        <v/>
      </c>
      <c r="EX39" s="182" t="str">
        <f t="shared" si="34"/>
        <v/>
      </c>
      <c r="EY39" s="183"/>
      <c r="EZ39" s="184" t="str">
        <f t="shared" si="121"/>
        <v/>
      </c>
      <c r="FA39" s="183"/>
      <c r="FB39" s="171"/>
      <c r="FC39" s="196"/>
      <c r="FE39" s="197"/>
      <c r="FG39" s="197"/>
      <c r="FI39" s="180" t="str">
        <f t="shared" si="82"/>
        <v/>
      </c>
      <c r="FJ39" s="181" t="str">
        <f t="shared" si="36"/>
        <v/>
      </c>
      <c r="FK39" s="182" t="str">
        <f t="shared" si="37"/>
        <v/>
      </c>
      <c r="FL39" s="183"/>
      <c r="FM39" s="184" t="str">
        <f t="shared" si="122"/>
        <v/>
      </c>
      <c r="FN39" s="183"/>
      <c r="FO39" s="171"/>
      <c r="FP39" s="196"/>
      <c r="FR39" s="197"/>
      <c r="FT39" s="197"/>
      <c r="FV39" s="180" t="str">
        <f t="shared" si="83"/>
        <v/>
      </c>
      <c r="FW39" s="181" t="str">
        <f t="shared" si="39"/>
        <v/>
      </c>
      <c r="FX39" s="182" t="str">
        <f t="shared" si="40"/>
        <v/>
      </c>
      <c r="FY39" s="183"/>
      <c r="FZ39" s="184" t="str">
        <f t="shared" si="123"/>
        <v/>
      </c>
      <c r="GA39" s="183"/>
      <c r="GB39" s="171"/>
      <c r="GC39" s="196"/>
      <c r="GE39" s="197"/>
      <c r="GG39" s="197"/>
      <c r="GI39" s="180" t="str">
        <f t="shared" si="84"/>
        <v/>
      </c>
      <c r="GJ39" s="181" t="str">
        <f t="shared" si="42"/>
        <v/>
      </c>
      <c r="GK39" s="182" t="str">
        <f t="shared" si="43"/>
        <v/>
      </c>
      <c r="GL39" s="183"/>
      <c r="GM39" s="184" t="str">
        <f t="shared" si="124"/>
        <v/>
      </c>
      <c r="GN39" s="183"/>
      <c r="GO39" s="171"/>
      <c r="GP39" s="196"/>
      <c r="GR39" s="197"/>
      <c r="GT39" s="197"/>
      <c r="GV39" s="180" t="str">
        <f t="shared" si="85"/>
        <v/>
      </c>
      <c r="GW39" s="181" t="str">
        <f t="shared" si="45"/>
        <v/>
      </c>
      <c r="GX39" s="182" t="str">
        <f t="shared" si="46"/>
        <v/>
      </c>
      <c r="GY39" s="183"/>
      <c r="GZ39" s="184" t="str">
        <f t="shared" si="125"/>
        <v/>
      </c>
      <c r="HA39" s="183"/>
      <c r="HB39" s="171"/>
      <c r="HC39" s="196"/>
      <c r="HE39" s="197"/>
      <c r="HG39" s="197"/>
      <c r="HI39" s="180" t="str">
        <f t="shared" si="86"/>
        <v/>
      </c>
      <c r="HJ39" s="181" t="str">
        <f t="shared" si="48"/>
        <v/>
      </c>
      <c r="HK39" s="182" t="str">
        <f t="shared" si="49"/>
        <v/>
      </c>
      <c r="HL39" s="183"/>
      <c r="HM39" s="184" t="str">
        <f t="shared" si="126"/>
        <v/>
      </c>
      <c r="HN39" s="183"/>
      <c r="HO39" s="171"/>
      <c r="HP39" s="196"/>
      <c r="HR39" s="197"/>
      <c r="HT39" s="197"/>
      <c r="HV39" s="180" t="str">
        <f t="shared" si="87"/>
        <v/>
      </c>
      <c r="HW39" s="181" t="str">
        <f t="shared" si="51"/>
        <v/>
      </c>
      <c r="HX39" s="182" t="str">
        <f t="shared" si="52"/>
        <v/>
      </c>
      <c r="HY39" s="183"/>
      <c r="HZ39" s="184" t="str">
        <f t="shared" si="127"/>
        <v/>
      </c>
      <c r="IA39" s="183"/>
      <c r="IB39" s="171"/>
      <c r="IC39" s="196"/>
      <c r="IE39" s="197"/>
      <c r="IG39" s="197"/>
      <c r="II39" s="180" t="str">
        <f t="shared" si="88"/>
        <v/>
      </c>
      <c r="IJ39" s="181" t="str">
        <f t="shared" si="54"/>
        <v/>
      </c>
      <c r="IK39" s="182" t="str">
        <f t="shared" si="55"/>
        <v/>
      </c>
      <c r="IL39" s="183"/>
      <c r="IM39" s="184" t="str">
        <f t="shared" si="128"/>
        <v/>
      </c>
      <c r="IN39" s="183"/>
      <c r="IO39" s="171"/>
      <c r="IP39" s="196"/>
      <c r="IR39" s="197"/>
      <c r="IT39" s="197"/>
      <c r="IV39" s="180" t="str">
        <f t="shared" si="89"/>
        <v/>
      </c>
      <c r="IW39" s="181" t="str">
        <f t="shared" si="57"/>
        <v/>
      </c>
      <c r="IX39" s="182" t="str">
        <f t="shared" si="58"/>
        <v/>
      </c>
      <c r="IY39" s="183"/>
      <c r="IZ39" s="184" t="str">
        <f t="shared" si="129"/>
        <v/>
      </c>
      <c r="JA39" s="183"/>
      <c r="JB39" s="171"/>
      <c r="JC39" s="187"/>
      <c r="JD39" s="198">
        <f t="shared" si="60"/>
        <v>0</v>
      </c>
      <c r="JE39" s="198">
        <f t="shared" si="61"/>
        <v>0</v>
      </c>
      <c r="JF39" s="198">
        <f t="shared" si="62"/>
        <v>0</v>
      </c>
      <c r="JG39" s="199">
        <f t="shared" si="63"/>
        <v>0</v>
      </c>
      <c r="JH39" s="199">
        <f t="shared" si="64"/>
        <v>0</v>
      </c>
      <c r="JI39" s="187"/>
      <c r="JJ39" s="209"/>
      <c r="JK39" s="210"/>
      <c r="JL39" s="210"/>
      <c r="JM39" s="210"/>
      <c r="JN39" s="210"/>
      <c r="JO39" s="210"/>
      <c r="JP39" s="210"/>
      <c r="JQ39" s="210"/>
      <c r="JR39" s="211"/>
      <c r="JS39" s="205"/>
      <c r="JT39" s="194">
        <f t="shared" si="65"/>
        <v>12</v>
      </c>
    </row>
    <row r="40" spans="1:280" s="195" customFormat="1" x14ac:dyDescent="0.2">
      <c r="A40" s="247">
        <f t="shared" si="66"/>
        <v>41614</v>
      </c>
      <c r="B40" s="249">
        <f t="shared" si="67"/>
        <v>41615</v>
      </c>
      <c r="C40" s="196"/>
      <c r="E40" s="197"/>
      <c r="G40" s="197"/>
      <c r="I40" s="180" t="str">
        <f t="shared" si="68"/>
        <v/>
      </c>
      <c r="J40" s="181" t="str">
        <f t="shared" si="69"/>
        <v/>
      </c>
      <c r="K40" s="182" t="str">
        <f t="shared" si="70"/>
        <v/>
      </c>
      <c r="L40" s="183"/>
      <c r="M40" s="184" t="str">
        <f t="shared" si="90"/>
        <v/>
      </c>
      <c r="N40" s="183"/>
      <c r="O40" s="171"/>
      <c r="P40" s="196"/>
      <c r="R40" s="197"/>
      <c r="T40" s="197"/>
      <c r="V40" s="180" t="str">
        <f t="shared" si="71"/>
        <v/>
      </c>
      <c r="W40" s="181" t="str">
        <f t="shared" si="3"/>
        <v/>
      </c>
      <c r="X40" s="182" t="str">
        <f t="shared" si="4"/>
        <v/>
      </c>
      <c r="Y40" s="183"/>
      <c r="Z40" s="184" t="str">
        <f t="shared" si="111"/>
        <v/>
      </c>
      <c r="AA40" s="183"/>
      <c r="AB40" s="171"/>
      <c r="AC40" s="196"/>
      <c r="AE40" s="197"/>
      <c r="AG40" s="197"/>
      <c r="AI40" s="180" t="str">
        <f t="shared" si="72"/>
        <v/>
      </c>
      <c r="AJ40" s="181" t="str">
        <f t="shared" si="6"/>
        <v/>
      </c>
      <c r="AK40" s="182" t="str">
        <f t="shared" si="7"/>
        <v/>
      </c>
      <c r="AL40" s="183"/>
      <c r="AM40" s="184" t="str">
        <f t="shared" si="112"/>
        <v/>
      </c>
      <c r="AN40" s="183"/>
      <c r="AO40" s="171"/>
      <c r="AP40" s="196"/>
      <c r="AR40" s="197"/>
      <c r="AT40" s="197"/>
      <c r="AV40" s="180" t="str">
        <f t="shared" si="73"/>
        <v/>
      </c>
      <c r="AW40" s="181" t="str">
        <f t="shared" si="9"/>
        <v/>
      </c>
      <c r="AX40" s="182" t="str">
        <f t="shared" si="10"/>
        <v/>
      </c>
      <c r="AY40" s="183"/>
      <c r="AZ40" s="184" t="str">
        <f t="shared" si="113"/>
        <v/>
      </c>
      <c r="BA40" s="183"/>
      <c r="BB40" s="171"/>
      <c r="BC40" s="196"/>
      <c r="BE40" s="197"/>
      <c r="BG40" s="197"/>
      <c r="BI40" s="180" t="str">
        <f t="shared" si="74"/>
        <v/>
      </c>
      <c r="BJ40" s="181" t="str">
        <f t="shared" si="12"/>
        <v/>
      </c>
      <c r="BK40" s="182" t="str">
        <f t="shared" si="13"/>
        <v/>
      </c>
      <c r="BL40" s="183"/>
      <c r="BM40" s="184" t="str">
        <f t="shared" si="114"/>
        <v/>
      </c>
      <c r="BN40" s="183"/>
      <c r="BO40" s="171"/>
      <c r="BP40" s="196"/>
      <c r="BR40" s="197"/>
      <c r="BT40" s="197"/>
      <c r="BV40" s="180" t="str">
        <f t="shared" si="75"/>
        <v/>
      </c>
      <c r="BW40" s="181" t="str">
        <f t="shared" si="15"/>
        <v/>
      </c>
      <c r="BX40" s="182" t="str">
        <f t="shared" si="16"/>
        <v/>
      </c>
      <c r="BY40" s="183"/>
      <c r="BZ40" s="184" t="str">
        <f t="shared" si="115"/>
        <v/>
      </c>
      <c r="CA40" s="183"/>
      <c r="CB40" s="171"/>
      <c r="CC40" s="196"/>
      <c r="CE40" s="197"/>
      <c r="CG40" s="197"/>
      <c r="CI40" s="180" t="str">
        <f t="shared" si="76"/>
        <v/>
      </c>
      <c r="CJ40" s="181" t="str">
        <f t="shared" si="18"/>
        <v/>
      </c>
      <c r="CK40" s="182" t="str">
        <f t="shared" si="19"/>
        <v/>
      </c>
      <c r="CL40" s="183"/>
      <c r="CM40" s="184" t="str">
        <f t="shared" si="116"/>
        <v/>
      </c>
      <c r="CN40" s="183"/>
      <c r="CO40" s="171"/>
      <c r="CP40" s="196"/>
      <c r="CR40" s="197"/>
      <c r="CT40" s="197"/>
      <c r="CV40" s="180" t="str">
        <f t="shared" si="77"/>
        <v/>
      </c>
      <c r="CW40" s="181" t="str">
        <f t="shared" si="21"/>
        <v/>
      </c>
      <c r="CX40" s="182" t="str">
        <f t="shared" si="22"/>
        <v/>
      </c>
      <c r="CY40" s="183"/>
      <c r="CZ40" s="184" t="str">
        <f t="shared" si="117"/>
        <v/>
      </c>
      <c r="DA40" s="183"/>
      <c r="DB40" s="171"/>
      <c r="DC40" s="196"/>
      <c r="DE40" s="197"/>
      <c r="DG40" s="197"/>
      <c r="DI40" s="180" t="str">
        <f t="shared" si="78"/>
        <v/>
      </c>
      <c r="DJ40" s="181" t="str">
        <f t="shared" si="24"/>
        <v/>
      </c>
      <c r="DK40" s="182" t="str">
        <f t="shared" si="25"/>
        <v/>
      </c>
      <c r="DL40" s="183"/>
      <c r="DM40" s="184" t="str">
        <f t="shared" si="118"/>
        <v/>
      </c>
      <c r="DN40" s="183"/>
      <c r="DO40" s="171"/>
      <c r="DP40" s="196"/>
      <c r="DR40" s="197"/>
      <c r="DT40" s="197"/>
      <c r="DV40" s="180" t="str">
        <f t="shared" si="79"/>
        <v/>
      </c>
      <c r="DW40" s="181" t="str">
        <f t="shared" si="27"/>
        <v/>
      </c>
      <c r="DX40" s="182" t="str">
        <f t="shared" si="28"/>
        <v/>
      </c>
      <c r="DY40" s="183"/>
      <c r="DZ40" s="184" t="str">
        <f t="shared" si="119"/>
        <v/>
      </c>
      <c r="EA40" s="183"/>
      <c r="EB40" s="171"/>
      <c r="EC40" s="196"/>
      <c r="EE40" s="197"/>
      <c r="EG40" s="197"/>
      <c r="EI40" s="180" t="str">
        <f t="shared" si="80"/>
        <v/>
      </c>
      <c r="EJ40" s="181" t="str">
        <f t="shared" si="30"/>
        <v/>
      </c>
      <c r="EK40" s="182" t="str">
        <f t="shared" si="31"/>
        <v/>
      </c>
      <c r="EL40" s="183"/>
      <c r="EM40" s="184" t="str">
        <f t="shared" si="120"/>
        <v/>
      </c>
      <c r="EN40" s="183"/>
      <c r="EO40" s="171"/>
      <c r="EP40" s="196"/>
      <c r="ER40" s="197"/>
      <c r="ET40" s="197"/>
      <c r="EV40" s="180" t="str">
        <f t="shared" si="81"/>
        <v/>
      </c>
      <c r="EW40" s="181" t="str">
        <f t="shared" si="33"/>
        <v/>
      </c>
      <c r="EX40" s="182" t="str">
        <f t="shared" si="34"/>
        <v/>
      </c>
      <c r="EY40" s="183"/>
      <c r="EZ40" s="184" t="str">
        <f t="shared" si="121"/>
        <v/>
      </c>
      <c r="FA40" s="183"/>
      <c r="FB40" s="171"/>
      <c r="FC40" s="196"/>
      <c r="FE40" s="197"/>
      <c r="FG40" s="197"/>
      <c r="FI40" s="180" t="str">
        <f t="shared" si="82"/>
        <v/>
      </c>
      <c r="FJ40" s="181" t="str">
        <f t="shared" si="36"/>
        <v/>
      </c>
      <c r="FK40" s="182" t="str">
        <f t="shared" si="37"/>
        <v/>
      </c>
      <c r="FL40" s="183"/>
      <c r="FM40" s="184" t="str">
        <f t="shared" si="122"/>
        <v/>
      </c>
      <c r="FN40" s="183"/>
      <c r="FO40" s="171"/>
      <c r="FP40" s="196"/>
      <c r="FR40" s="197"/>
      <c r="FT40" s="197"/>
      <c r="FV40" s="180" t="str">
        <f t="shared" si="83"/>
        <v/>
      </c>
      <c r="FW40" s="181" t="str">
        <f t="shared" si="39"/>
        <v/>
      </c>
      <c r="FX40" s="182" t="str">
        <f t="shared" si="40"/>
        <v/>
      </c>
      <c r="FY40" s="183"/>
      <c r="FZ40" s="184" t="str">
        <f t="shared" si="123"/>
        <v/>
      </c>
      <c r="GA40" s="183"/>
      <c r="GB40" s="171"/>
      <c r="GC40" s="196"/>
      <c r="GE40" s="197"/>
      <c r="GG40" s="197"/>
      <c r="GI40" s="180" t="str">
        <f t="shared" si="84"/>
        <v/>
      </c>
      <c r="GJ40" s="181" t="str">
        <f t="shared" si="42"/>
        <v/>
      </c>
      <c r="GK40" s="182" t="str">
        <f t="shared" si="43"/>
        <v/>
      </c>
      <c r="GL40" s="183"/>
      <c r="GM40" s="184" t="str">
        <f t="shared" si="124"/>
        <v/>
      </c>
      <c r="GN40" s="183"/>
      <c r="GO40" s="171"/>
      <c r="GP40" s="196"/>
      <c r="GR40" s="197"/>
      <c r="GT40" s="197"/>
      <c r="GV40" s="180" t="str">
        <f t="shared" si="85"/>
        <v/>
      </c>
      <c r="GW40" s="181" t="str">
        <f t="shared" si="45"/>
        <v/>
      </c>
      <c r="GX40" s="182" t="str">
        <f t="shared" si="46"/>
        <v/>
      </c>
      <c r="GY40" s="183"/>
      <c r="GZ40" s="184" t="str">
        <f t="shared" si="125"/>
        <v/>
      </c>
      <c r="HA40" s="183"/>
      <c r="HB40" s="171"/>
      <c r="HC40" s="196"/>
      <c r="HE40" s="197"/>
      <c r="HG40" s="197"/>
      <c r="HI40" s="180" t="str">
        <f t="shared" si="86"/>
        <v/>
      </c>
      <c r="HJ40" s="181" t="str">
        <f t="shared" si="48"/>
        <v/>
      </c>
      <c r="HK40" s="182" t="str">
        <f t="shared" si="49"/>
        <v/>
      </c>
      <c r="HL40" s="183"/>
      <c r="HM40" s="184" t="str">
        <f t="shared" si="126"/>
        <v/>
      </c>
      <c r="HN40" s="183"/>
      <c r="HO40" s="171"/>
      <c r="HP40" s="196"/>
      <c r="HR40" s="197"/>
      <c r="HT40" s="197"/>
      <c r="HV40" s="180" t="str">
        <f t="shared" si="87"/>
        <v/>
      </c>
      <c r="HW40" s="181" t="str">
        <f t="shared" si="51"/>
        <v/>
      </c>
      <c r="HX40" s="182" t="str">
        <f t="shared" si="52"/>
        <v/>
      </c>
      <c r="HY40" s="183"/>
      <c r="HZ40" s="184" t="str">
        <f t="shared" si="127"/>
        <v/>
      </c>
      <c r="IA40" s="183"/>
      <c r="IB40" s="171"/>
      <c r="IC40" s="196"/>
      <c r="IE40" s="197"/>
      <c r="IG40" s="197"/>
      <c r="II40" s="180" t="str">
        <f t="shared" si="88"/>
        <v/>
      </c>
      <c r="IJ40" s="181" t="str">
        <f t="shared" si="54"/>
        <v/>
      </c>
      <c r="IK40" s="182" t="str">
        <f t="shared" si="55"/>
        <v/>
      </c>
      <c r="IL40" s="183"/>
      <c r="IM40" s="184" t="str">
        <f t="shared" si="128"/>
        <v/>
      </c>
      <c r="IN40" s="183"/>
      <c r="IO40" s="171"/>
      <c r="IP40" s="196"/>
      <c r="IR40" s="197"/>
      <c r="IT40" s="197"/>
      <c r="IV40" s="180" t="str">
        <f t="shared" si="89"/>
        <v/>
      </c>
      <c r="IW40" s="181" t="str">
        <f t="shared" si="57"/>
        <v/>
      </c>
      <c r="IX40" s="182" t="str">
        <f t="shared" si="58"/>
        <v/>
      </c>
      <c r="IY40" s="183"/>
      <c r="IZ40" s="184" t="str">
        <f t="shared" si="129"/>
        <v/>
      </c>
      <c r="JA40" s="183"/>
      <c r="JB40" s="171"/>
      <c r="JC40" s="187"/>
      <c r="JD40" s="198">
        <f t="shared" si="60"/>
        <v>0</v>
      </c>
      <c r="JE40" s="198">
        <f t="shared" si="61"/>
        <v>0</v>
      </c>
      <c r="JF40" s="198">
        <f t="shared" si="62"/>
        <v>0</v>
      </c>
      <c r="JG40" s="199">
        <f t="shared" si="63"/>
        <v>0</v>
      </c>
      <c r="JH40" s="199">
        <f t="shared" si="64"/>
        <v>0</v>
      </c>
      <c r="JI40" s="187"/>
      <c r="JJ40" s="209"/>
      <c r="JK40" s="210"/>
      <c r="JL40" s="210"/>
      <c r="JM40" s="210"/>
      <c r="JN40" s="210"/>
      <c r="JO40" s="210"/>
      <c r="JP40" s="210"/>
      <c r="JQ40" s="210"/>
      <c r="JR40" s="211"/>
      <c r="JS40" s="205"/>
      <c r="JT40" s="194">
        <f t="shared" si="65"/>
        <v>12</v>
      </c>
    </row>
    <row r="41" spans="1:280" s="195" customFormat="1" x14ac:dyDescent="0.2">
      <c r="A41" s="247">
        <f t="shared" si="66"/>
        <v>41615</v>
      </c>
      <c r="B41" s="249">
        <f t="shared" si="67"/>
        <v>41616</v>
      </c>
      <c r="C41" s="196"/>
      <c r="E41" s="197"/>
      <c r="G41" s="197"/>
      <c r="I41" s="180" t="str">
        <f t="shared" si="68"/>
        <v/>
      </c>
      <c r="J41" s="181" t="str">
        <f t="shared" si="69"/>
        <v/>
      </c>
      <c r="K41" s="182" t="str">
        <f t="shared" si="70"/>
        <v/>
      </c>
      <c r="L41" s="183"/>
      <c r="M41" s="184" t="str">
        <f t="shared" si="90"/>
        <v/>
      </c>
      <c r="N41" s="183"/>
      <c r="O41" s="171"/>
      <c r="P41" s="196"/>
      <c r="R41" s="197"/>
      <c r="T41" s="197"/>
      <c r="V41" s="180" t="str">
        <f t="shared" si="71"/>
        <v/>
      </c>
      <c r="W41" s="181" t="str">
        <f t="shared" si="3"/>
        <v/>
      </c>
      <c r="X41" s="182" t="str">
        <f t="shared" si="4"/>
        <v/>
      </c>
      <c r="Y41" s="183"/>
      <c r="Z41" s="184" t="str">
        <f t="shared" si="111"/>
        <v/>
      </c>
      <c r="AA41" s="183"/>
      <c r="AB41" s="171"/>
      <c r="AC41" s="196"/>
      <c r="AE41" s="197"/>
      <c r="AG41" s="197"/>
      <c r="AI41" s="180" t="str">
        <f t="shared" si="72"/>
        <v/>
      </c>
      <c r="AJ41" s="181" t="str">
        <f t="shared" si="6"/>
        <v/>
      </c>
      <c r="AK41" s="182" t="str">
        <f t="shared" si="7"/>
        <v/>
      </c>
      <c r="AL41" s="183"/>
      <c r="AM41" s="184" t="str">
        <f t="shared" si="112"/>
        <v/>
      </c>
      <c r="AN41" s="183"/>
      <c r="AO41" s="171"/>
      <c r="AP41" s="196"/>
      <c r="AR41" s="197"/>
      <c r="AT41" s="197"/>
      <c r="AV41" s="180" t="str">
        <f t="shared" si="73"/>
        <v/>
      </c>
      <c r="AW41" s="181" t="str">
        <f t="shared" si="9"/>
        <v/>
      </c>
      <c r="AX41" s="182" t="str">
        <f t="shared" si="10"/>
        <v/>
      </c>
      <c r="AY41" s="183"/>
      <c r="AZ41" s="184" t="str">
        <f t="shared" si="113"/>
        <v/>
      </c>
      <c r="BA41" s="183"/>
      <c r="BB41" s="171"/>
      <c r="BC41" s="196"/>
      <c r="BE41" s="197"/>
      <c r="BG41" s="197"/>
      <c r="BI41" s="180" t="str">
        <f t="shared" si="74"/>
        <v/>
      </c>
      <c r="BJ41" s="181" t="str">
        <f t="shared" si="12"/>
        <v/>
      </c>
      <c r="BK41" s="182" t="str">
        <f t="shared" si="13"/>
        <v/>
      </c>
      <c r="BL41" s="183"/>
      <c r="BM41" s="184" t="str">
        <f t="shared" si="114"/>
        <v/>
      </c>
      <c r="BN41" s="183"/>
      <c r="BO41" s="171"/>
      <c r="BP41" s="196"/>
      <c r="BR41" s="197"/>
      <c r="BT41" s="197"/>
      <c r="BV41" s="180" t="str">
        <f t="shared" si="75"/>
        <v/>
      </c>
      <c r="BW41" s="181" t="str">
        <f t="shared" si="15"/>
        <v/>
      </c>
      <c r="BX41" s="182" t="str">
        <f t="shared" si="16"/>
        <v/>
      </c>
      <c r="BY41" s="183"/>
      <c r="BZ41" s="184" t="str">
        <f t="shared" si="115"/>
        <v/>
      </c>
      <c r="CA41" s="183"/>
      <c r="CB41" s="171"/>
      <c r="CC41" s="196"/>
      <c r="CE41" s="197"/>
      <c r="CG41" s="197"/>
      <c r="CI41" s="180" t="str">
        <f t="shared" si="76"/>
        <v/>
      </c>
      <c r="CJ41" s="181" t="str">
        <f t="shared" si="18"/>
        <v/>
      </c>
      <c r="CK41" s="182" t="str">
        <f t="shared" si="19"/>
        <v/>
      </c>
      <c r="CL41" s="183"/>
      <c r="CM41" s="184" t="str">
        <f t="shared" si="116"/>
        <v/>
      </c>
      <c r="CN41" s="183"/>
      <c r="CO41" s="171"/>
      <c r="CP41" s="196"/>
      <c r="CR41" s="197"/>
      <c r="CT41" s="197"/>
      <c r="CV41" s="180" t="str">
        <f t="shared" si="77"/>
        <v/>
      </c>
      <c r="CW41" s="181" t="str">
        <f t="shared" si="21"/>
        <v/>
      </c>
      <c r="CX41" s="182" t="str">
        <f t="shared" si="22"/>
        <v/>
      </c>
      <c r="CY41" s="183"/>
      <c r="CZ41" s="184" t="str">
        <f t="shared" si="117"/>
        <v/>
      </c>
      <c r="DA41" s="183"/>
      <c r="DB41" s="171"/>
      <c r="DC41" s="196"/>
      <c r="DE41" s="197"/>
      <c r="DG41" s="197"/>
      <c r="DI41" s="180" t="str">
        <f t="shared" si="78"/>
        <v/>
      </c>
      <c r="DJ41" s="181" t="str">
        <f t="shared" si="24"/>
        <v/>
      </c>
      <c r="DK41" s="182" t="str">
        <f t="shared" si="25"/>
        <v/>
      </c>
      <c r="DL41" s="183"/>
      <c r="DM41" s="184" t="str">
        <f t="shared" si="118"/>
        <v/>
      </c>
      <c r="DN41" s="183"/>
      <c r="DO41" s="171"/>
      <c r="DP41" s="196"/>
      <c r="DR41" s="197"/>
      <c r="DT41" s="197"/>
      <c r="DV41" s="180" t="str">
        <f t="shared" si="79"/>
        <v/>
      </c>
      <c r="DW41" s="181" t="str">
        <f t="shared" si="27"/>
        <v/>
      </c>
      <c r="DX41" s="182" t="str">
        <f t="shared" si="28"/>
        <v/>
      </c>
      <c r="DY41" s="183"/>
      <c r="DZ41" s="184" t="str">
        <f t="shared" si="119"/>
        <v/>
      </c>
      <c r="EA41" s="183"/>
      <c r="EB41" s="171"/>
      <c r="EC41" s="196"/>
      <c r="EE41" s="197"/>
      <c r="EG41" s="197"/>
      <c r="EI41" s="180" t="str">
        <f t="shared" si="80"/>
        <v/>
      </c>
      <c r="EJ41" s="181" t="str">
        <f t="shared" si="30"/>
        <v/>
      </c>
      <c r="EK41" s="182" t="str">
        <f t="shared" si="31"/>
        <v/>
      </c>
      <c r="EL41" s="183"/>
      <c r="EM41" s="184" t="str">
        <f t="shared" si="120"/>
        <v/>
      </c>
      <c r="EN41" s="183"/>
      <c r="EO41" s="171"/>
      <c r="EP41" s="196"/>
      <c r="ER41" s="197"/>
      <c r="ET41" s="197"/>
      <c r="EV41" s="180" t="str">
        <f t="shared" si="81"/>
        <v/>
      </c>
      <c r="EW41" s="181" t="str">
        <f t="shared" si="33"/>
        <v/>
      </c>
      <c r="EX41" s="182" t="str">
        <f t="shared" si="34"/>
        <v/>
      </c>
      <c r="EY41" s="183"/>
      <c r="EZ41" s="184" t="str">
        <f t="shared" si="121"/>
        <v/>
      </c>
      <c r="FA41" s="183"/>
      <c r="FB41" s="171"/>
      <c r="FC41" s="196"/>
      <c r="FE41" s="197"/>
      <c r="FG41" s="197"/>
      <c r="FI41" s="180" t="str">
        <f t="shared" si="82"/>
        <v/>
      </c>
      <c r="FJ41" s="181" t="str">
        <f t="shared" si="36"/>
        <v/>
      </c>
      <c r="FK41" s="182" t="str">
        <f t="shared" si="37"/>
        <v/>
      </c>
      <c r="FL41" s="183"/>
      <c r="FM41" s="184" t="str">
        <f t="shared" si="122"/>
        <v/>
      </c>
      <c r="FN41" s="183"/>
      <c r="FO41" s="171"/>
      <c r="FP41" s="196"/>
      <c r="FR41" s="197"/>
      <c r="FT41" s="197"/>
      <c r="FV41" s="180" t="str">
        <f t="shared" si="83"/>
        <v/>
      </c>
      <c r="FW41" s="181" t="str">
        <f t="shared" si="39"/>
        <v/>
      </c>
      <c r="FX41" s="182" t="str">
        <f t="shared" si="40"/>
        <v/>
      </c>
      <c r="FY41" s="183"/>
      <c r="FZ41" s="184" t="str">
        <f t="shared" si="123"/>
        <v/>
      </c>
      <c r="GA41" s="183"/>
      <c r="GB41" s="171"/>
      <c r="GC41" s="196"/>
      <c r="GE41" s="197"/>
      <c r="GG41" s="197"/>
      <c r="GI41" s="180" t="str">
        <f t="shared" si="84"/>
        <v/>
      </c>
      <c r="GJ41" s="181" t="str">
        <f t="shared" si="42"/>
        <v/>
      </c>
      <c r="GK41" s="182" t="str">
        <f t="shared" si="43"/>
        <v/>
      </c>
      <c r="GL41" s="183"/>
      <c r="GM41" s="184" t="str">
        <f t="shared" si="124"/>
        <v/>
      </c>
      <c r="GN41" s="183"/>
      <c r="GO41" s="171"/>
      <c r="GP41" s="196"/>
      <c r="GR41" s="197"/>
      <c r="GT41" s="197"/>
      <c r="GV41" s="180" t="str">
        <f t="shared" si="85"/>
        <v/>
      </c>
      <c r="GW41" s="181" t="str">
        <f t="shared" si="45"/>
        <v/>
      </c>
      <c r="GX41" s="182" t="str">
        <f t="shared" si="46"/>
        <v/>
      </c>
      <c r="GY41" s="183"/>
      <c r="GZ41" s="184" t="str">
        <f t="shared" si="125"/>
        <v/>
      </c>
      <c r="HA41" s="183"/>
      <c r="HB41" s="171"/>
      <c r="HC41" s="196"/>
      <c r="HE41" s="197"/>
      <c r="HG41" s="197"/>
      <c r="HI41" s="180" t="str">
        <f t="shared" si="86"/>
        <v/>
      </c>
      <c r="HJ41" s="181" t="str">
        <f t="shared" si="48"/>
        <v/>
      </c>
      <c r="HK41" s="182" t="str">
        <f t="shared" si="49"/>
        <v/>
      </c>
      <c r="HL41" s="183"/>
      <c r="HM41" s="184" t="str">
        <f t="shared" si="126"/>
        <v/>
      </c>
      <c r="HN41" s="183"/>
      <c r="HO41" s="171"/>
      <c r="HP41" s="196"/>
      <c r="HR41" s="197"/>
      <c r="HT41" s="197"/>
      <c r="HV41" s="180" t="str">
        <f t="shared" si="87"/>
        <v/>
      </c>
      <c r="HW41" s="181" t="str">
        <f t="shared" si="51"/>
        <v/>
      </c>
      <c r="HX41" s="182" t="str">
        <f t="shared" si="52"/>
        <v/>
      </c>
      <c r="HY41" s="183"/>
      <c r="HZ41" s="184" t="str">
        <f t="shared" si="127"/>
        <v/>
      </c>
      <c r="IA41" s="183"/>
      <c r="IB41" s="171"/>
      <c r="IC41" s="196"/>
      <c r="IE41" s="197"/>
      <c r="IG41" s="197"/>
      <c r="II41" s="180" t="str">
        <f t="shared" si="88"/>
        <v/>
      </c>
      <c r="IJ41" s="181" t="str">
        <f t="shared" si="54"/>
        <v/>
      </c>
      <c r="IK41" s="182" t="str">
        <f t="shared" si="55"/>
        <v/>
      </c>
      <c r="IL41" s="183"/>
      <c r="IM41" s="184" t="str">
        <f t="shared" si="128"/>
        <v/>
      </c>
      <c r="IN41" s="183"/>
      <c r="IO41" s="171"/>
      <c r="IP41" s="196"/>
      <c r="IR41" s="197"/>
      <c r="IT41" s="197"/>
      <c r="IV41" s="180" t="str">
        <f t="shared" si="89"/>
        <v/>
      </c>
      <c r="IW41" s="181" t="str">
        <f t="shared" si="57"/>
        <v/>
      </c>
      <c r="IX41" s="182" t="str">
        <f t="shared" si="58"/>
        <v/>
      </c>
      <c r="IY41" s="183"/>
      <c r="IZ41" s="184" t="str">
        <f t="shared" si="129"/>
        <v/>
      </c>
      <c r="JA41" s="183"/>
      <c r="JB41" s="171"/>
      <c r="JC41" s="187"/>
      <c r="JD41" s="198">
        <f t="shared" si="60"/>
        <v>0</v>
      </c>
      <c r="JE41" s="198">
        <f t="shared" si="61"/>
        <v>0</v>
      </c>
      <c r="JF41" s="198">
        <f t="shared" si="62"/>
        <v>0</v>
      </c>
      <c r="JG41" s="199">
        <f t="shared" si="63"/>
        <v>0</v>
      </c>
      <c r="JH41" s="199">
        <f t="shared" si="64"/>
        <v>0</v>
      </c>
      <c r="JI41" s="187"/>
      <c r="JJ41" s="209"/>
      <c r="JK41" s="210"/>
      <c r="JL41" s="210"/>
      <c r="JM41" s="210"/>
      <c r="JN41" s="210"/>
      <c r="JO41" s="210"/>
      <c r="JP41" s="210"/>
      <c r="JQ41" s="210"/>
      <c r="JR41" s="211"/>
      <c r="JS41" s="205"/>
      <c r="JT41" s="194">
        <f t="shared" si="65"/>
        <v>12</v>
      </c>
    </row>
    <row r="42" spans="1:280" s="195" customFormat="1" x14ac:dyDescent="0.2">
      <c r="A42" s="247">
        <f t="shared" si="66"/>
        <v>41616</v>
      </c>
      <c r="B42" s="249">
        <f t="shared" si="67"/>
        <v>41617</v>
      </c>
      <c r="C42" s="196"/>
      <c r="E42" s="197"/>
      <c r="G42" s="197"/>
      <c r="I42" s="180" t="str">
        <f t="shared" si="68"/>
        <v/>
      </c>
      <c r="J42" s="181" t="str">
        <f t="shared" si="69"/>
        <v/>
      </c>
      <c r="K42" s="182" t="str">
        <f t="shared" si="70"/>
        <v/>
      </c>
      <c r="L42" s="183"/>
      <c r="M42" s="184" t="str">
        <f t="shared" si="90"/>
        <v/>
      </c>
      <c r="N42" s="183"/>
      <c r="O42" s="171"/>
      <c r="P42" s="196"/>
      <c r="R42" s="197"/>
      <c r="T42" s="197"/>
      <c r="V42" s="180" t="str">
        <f t="shared" si="71"/>
        <v/>
      </c>
      <c r="W42" s="181" t="str">
        <f t="shared" si="3"/>
        <v/>
      </c>
      <c r="X42" s="182" t="str">
        <f t="shared" si="4"/>
        <v/>
      </c>
      <c r="Y42" s="183"/>
      <c r="Z42" s="184" t="str">
        <f t="shared" si="111"/>
        <v/>
      </c>
      <c r="AA42" s="183"/>
      <c r="AB42" s="171"/>
      <c r="AC42" s="196"/>
      <c r="AE42" s="197"/>
      <c r="AG42" s="197"/>
      <c r="AI42" s="180" t="str">
        <f t="shared" si="72"/>
        <v/>
      </c>
      <c r="AJ42" s="181" t="str">
        <f t="shared" si="6"/>
        <v/>
      </c>
      <c r="AK42" s="182" t="str">
        <f t="shared" si="7"/>
        <v/>
      </c>
      <c r="AL42" s="183"/>
      <c r="AM42" s="184" t="str">
        <f t="shared" si="112"/>
        <v/>
      </c>
      <c r="AN42" s="183"/>
      <c r="AO42" s="171"/>
      <c r="AP42" s="196"/>
      <c r="AR42" s="197"/>
      <c r="AT42" s="197"/>
      <c r="AV42" s="180" t="str">
        <f t="shared" si="73"/>
        <v/>
      </c>
      <c r="AW42" s="181" t="str">
        <f t="shared" si="9"/>
        <v/>
      </c>
      <c r="AX42" s="182" t="str">
        <f t="shared" si="10"/>
        <v/>
      </c>
      <c r="AY42" s="183"/>
      <c r="AZ42" s="184" t="str">
        <f t="shared" si="113"/>
        <v/>
      </c>
      <c r="BA42" s="183"/>
      <c r="BB42" s="171"/>
      <c r="BC42" s="196"/>
      <c r="BE42" s="197"/>
      <c r="BG42" s="197"/>
      <c r="BI42" s="180" t="str">
        <f t="shared" si="74"/>
        <v/>
      </c>
      <c r="BJ42" s="181" t="str">
        <f t="shared" si="12"/>
        <v/>
      </c>
      <c r="BK42" s="182" t="str">
        <f t="shared" si="13"/>
        <v/>
      </c>
      <c r="BL42" s="183"/>
      <c r="BM42" s="184" t="str">
        <f t="shared" si="114"/>
        <v/>
      </c>
      <c r="BN42" s="183"/>
      <c r="BO42" s="171"/>
      <c r="BP42" s="196"/>
      <c r="BR42" s="197"/>
      <c r="BT42" s="197"/>
      <c r="BV42" s="180" t="str">
        <f t="shared" si="75"/>
        <v/>
      </c>
      <c r="BW42" s="181" t="str">
        <f t="shared" si="15"/>
        <v/>
      </c>
      <c r="BX42" s="182" t="str">
        <f t="shared" si="16"/>
        <v/>
      </c>
      <c r="BY42" s="183"/>
      <c r="BZ42" s="184" t="str">
        <f t="shared" si="115"/>
        <v/>
      </c>
      <c r="CA42" s="183"/>
      <c r="CB42" s="171"/>
      <c r="CC42" s="196"/>
      <c r="CE42" s="197"/>
      <c r="CG42" s="197"/>
      <c r="CI42" s="180" t="str">
        <f t="shared" si="76"/>
        <v/>
      </c>
      <c r="CJ42" s="181" t="str">
        <f t="shared" si="18"/>
        <v/>
      </c>
      <c r="CK42" s="182" t="str">
        <f t="shared" si="19"/>
        <v/>
      </c>
      <c r="CL42" s="183"/>
      <c r="CM42" s="184" t="str">
        <f t="shared" si="116"/>
        <v/>
      </c>
      <c r="CN42" s="183"/>
      <c r="CO42" s="171"/>
      <c r="CP42" s="196"/>
      <c r="CR42" s="197"/>
      <c r="CT42" s="197"/>
      <c r="CV42" s="180" t="str">
        <f t="shared" si="77"/>
        <v/>
      </c>
      <c r="CW42" s="181" t="str">
        <f t="shared" si="21"/>
        <v/>
      </c>
      <c r="CX42" s="182" t="str">
        <f t="shared" si="22"/>
        <v/>
      </c>
      <c r="CY42" s="183"/>
      <c r="CZ42" s="184" t="str">
        <f t="shared" si="117"/>
        <v/>
      </c>
      <c r="DA42" s="183"/>
      <c r="DB42" s="171"/>
      <c r="DC42" s="196"/>
      <c r="DE42" s="197"/>
      <c r="DG42" s="197"/>
      <c r="DI42" s="180" t="str">
        <f t="shared" si="78"/>
        <v/>
      </c>
      <c r="DJ42" s="181" t="str">
        <f t="shared" si="24"/>
        <v/>
      </c>
      <c r="DK42" s="182" t="str">
        <f t="shared" si="25"/>
        <v/>
      </c>
      <c r="DL42" s="183"/>
      <c r="DM42" s="184" t="str">
        <f t="shared" si="118"/>
        <v/>
      </c>
      <c r="DN42" s="183"/>
      <c r="DO42" s="171"/>
      <c r="DP42" s="196"/>
      <c r="DR42" s="197"/>
      <c r="DT42" s="197"/>
      <c r="DV42" s="180" t="str">
        <f t="shared" si="79"/>
        <v/>
      </c>
      <c r="DW42" s="181" t="str">
        <f t="shared" si="27"/>
        <v/>
      </c>
      <c r="DX42" s="182" t="str">
        <f t="shared" si="28"/>
        <v/>
      </c>
      <c r="DY42" s="183"/>
      <c r="DZ42" s="184" t="str">
        <f t="shared" si="119"/>
        <v/>
      </c>
      <c r="EA42" s="183"/>
      <c r="EB42" s="171"/>
      <c r="EC42" s="196"/>
      <c r="EE42" s="197"/>
      <c r="EG42" s="197"/>
      <c r="EI42" s="180" t="str">
        <f t="shared" si="80"/>
        <v/>
      </c>
      <c r="EJ42" s="181" t="str">
        <f t="shared" si="30"/>
        <v/>
      </c>
      <c r="EK42" s="182" t="str">
        <f t="shared" si="31"/>
        <v/>
      </c>
      <c r="EL42" s="183"/>
      <c r="EM42" s="184" t="str">
        <f t="shared" si="120"/>
        <v/>
      </c>
      <c r="EN42" s="183"/>
      <c r="EO42" s="171"/>
      <c r="EP42" s="196"/>
      <c r="ER42" s="197"/>
      <c r="ET42" s="197"/>
      <c r="EV42" s="180" t="str">
        <f t="shared" si="81"/>
        <v/>
      </c>
      <c r="EW42" s="181" t="str">
        <f t="shared" si="33"/>
        <v/>
      </c>
      <c r="EX42" s="182" t="str">
        <f t="shared" si="34"/>
        <v/>
      </c>
      <c r="EY42" s="183"/>
      <c r="EZ42" s="184" t="str">
        <f t="shared" si="121"/>
        <v/>
      </c>
      <c r="FA42" s="183"/>
      <c r="FB42" s="171"/>
      <c r="FC42" s="196"/>
      <c r="FE42" s="197"/>
      <c r="FG42" s="197"/>
      <c r="FI42" s="180" t="str">
        <f t="shared" si="82"/>
        <v/>
      </c>
      <c r="FJ42" s="181" t="str">
        <f t="shared" si="36"/>
        <v/>
      </c>
      <c r="FK42" s="182" t="str">
        <f t="shared" si="37"/>
        <v/>
      </c>
      <c r="FL42" s="183"/>
      <c r="FM42" s="184" t="str">
        <f t="shared" si="122"/>
        <v/>
      </c>
      <c r="FN42" s="183"/>
      <c r="FO42" s="171"/>
      <c r="FP42" s="196"/>
      <c r="FR42" s="197"/>
      <c r="FT42" s="197"/>
      <c r="FV42" s="180" t="str">
        <f t="shared" si="83"/>
        <v/>
      </c>
      <c r="FW42" s="181" t="str">
        <f t="shared" si="39"/>
        <v/>
      </c>
      <c r="FX42" s="182" t="str">
        <f t="shared" si="40"/>
        <v/>
      </c>
      <c r="FY42" s="183"/>
      <c r="FZ42" s="184" t="str">
        <f t="shared" si="123"/>
        <v/>
      </c>
      <c r="GA42" s="183"/>
      <c r="GB42" s="171"/>
      <c r="GC42" s="196"/>
      <c r="GE42" s="197"/>
      <c r="GG42" s="197"/>
      <c r="GI42" s="180" t="str">
        <f t="shared" si="84"/>
        <v/>
      </c>
      <c r="GJ42" s="181" t="str">
        <f t="shared" si="42"/>
        <v/>
      </c>
      <c r="GK42" s="182" t="str">
        <f t="shared" si="43"/>
        <v/>
      </c>
      <c r="GL42" s="183"/>
      <c r="GM42" s="184" t="str">
        <f t="shared" si="124"/>
        <v/>
      </c>
      <c r="GN42" s="183"/>
      <c r="GO42" s="171"/>
      <c r="GP42" s="196"/>
      <c r="GR42" s="197"/>
      <c r="GT42" s="197"/>
      <c r="GV42" s="180" t="str">
        <f t="shared" si="85"/>
        <v/>
      </c>
      <c r="GW42" s="181" t="str">
        <f t="shared" si="45"/>
        <v/>
      </c>
      <c r="GX42" s="182" t="str">
        <f t="shared" si="46"/>
        <v/>
      </c>
      <c r="GY42" s="183"/>
      <c r="GZ42" s="184" t="str">
        <f t="shared" si="125"/>
        <v/>
      </c>
      <c r="HA42" s="183"/>
      <c r="HB42" s="171"/>
      <c r="HC42" s="196"/>
      <c r="HE42" s="197"/>
      <c r="HG42" s="197"/>
      <c r="HI42" s="180" t="str">
        <f t="shared" si="86"/>
        <v/>
      </c>
      <c r="HJ42" s="181" t="str">
        <f t="shared" si="48"/>
        <v/>
      </c>
      <c r="HK42" s="182" t="str">
        <f t="shared" si="49"/>
        <v/>
      </c>
      <c r="HL42" s="183"/>
      <c r="HM42" s="184" t="str">
        <f t="shared" si="126"/>
        <v/>
      </c>
      <c r="HN42" s="183"/>
      <c r="HO42" s="171"/>
      <c r="HP42" s="196"/>
      <c r="HR42" s="197"/>
      <c r="HT42" s="197"/>
      <c r="HV42" s="180" t="str">
        <f t="shared" si="87"/>
        <v/>
      </c>
      <c r="HW42" s="181" t="str">
        <f t="shared" si="51"/>
        <v/>
      </c>
      <c r="HX42" s="182" t="str">
        <f t="shared" si="52"/>
        <v/>
      </c>
      <c r="HY42" s="183"/>
      <c r="HZ42" s="184" t="str">
        <f t="shared" si="127"/>
        <v/>
      </c>
      <c r="IA42" s="183"/>
      <c r="IB42" s="171"/>
      <c r="IC42" s="196"/>
      <c r="IE42" s="197"/>
      <c r="IG42" s="197"/>
      <c r="II42" s="180" t="str">
        <f t="shared" si="88"/>
        <v/>
      </c>
      <c r="IJ42" s="181" t="str">
        <f t="shared" si="54"/>
        <v/>
      </c>
      <c r="IK42" s="182" t="str">
        <f t="shared" si="55"/>
        <v/>
      </c>
      <c r="IL42" s="183"/>
      <c r="IM42" s="184" t="str">
        <f t="shared" si="128"/>
        <v/>
      </c>
      <c r="IN42" s="183"/>
      <c r="IO42" s="171"/>
      <c r="IP42" s="196"/>
      <c r="IR42" s="197"/>
      <c r="IT42" s="197"/>
      <c r="IV42" s="180" t="str">
        <f t="shared" si="89"/>
        <v/>
      </c>
      <c r="IW42" s="181" t="str">
        <f t="shared" si="57"/>
        <v/>
      </c>
      <c r="IX42" s="182" t="str">
        <f t="shared" si="58"/>
        <v/>
      </c>
      <c r="IY42" s="183"/>
      <c r="IZ42" s="184" t="str">
        <f t="shared" si="129"/>
        <v/>
      </c>
      <c r="JA42" s="183"/>
      <c r="JB42" s="171"/>
      <c r="JC42" s="187"/>
      <c r="JD42" s="198">
        <f t="shared" si="60"/>
        <v>0</v>
      </c>
      <c r="JE42" s="198">
        <f t="shared" si="61"/>
        <v>0</v>
      </c>
      <c r="JF42" s="198">
        <f t="shared" si="62"/>
        <v>0</v>
      </c>
      <c r="JG42" s="199">
        <f t="shared" si="63"/>
        <v>0</v>
      </c>
      <c r="JH42" s="199">
        <f t="shared" si="64"/>
        <v>0</v>
      </c>
      <c r="JI42" s="187"/>
      <c r="JJ42" s="209"/>
      <c r="JK42" s="210"/>
      <c r="JL42" s="210"/>
      <c r="JM42" s="210"/>
      <c r="JN42" s="210"/>
      <c r="JO42" s="210"/>
      <c r="JP42" s="210"/>
      <c r="JQ42" s="210"/>
      <c r="JR42" s="211"/>
      <c r="JS42" s="205"/>
      <c r="JT42" s="194">
        <f t="shared" si="65"/>
        <v>12</v>
      </c>
    </row>
    <row r="43" spans="1:280" s="195" customFormat="1" x14ac:dyDescent="0.2">
      <c r="A43" s="247">
        <f t="shared" si="66"/>
        <v>41617</v>
      </c>
      <c r="B43" s="249">
        <f t="shared" si="67"/>
        <v>41618</v>
      </c>
      <c r="C43" s="196"/>
      <c r="E43" s="197"/>
      <c r="G43" s="197"/>
      <c r="I43" s="180" t="str">
        <f t="shared" si="68"/>
        <v/>
      </c>
      <c r="J43" s="181" t="str">
        <f t="shared" si="69"/>
        <v/>
      </c>
      <c r="K43" s="182" t="str">
        <f t="shared" si="70"/>
        <v/>
      </c>
      <c r="L43" s="183"/>
      <c r="M43" s="184" t="str">
        <f t="shared" si="90"/>
        <v/>
      </c>
      <c r="N43" s="183"/>
      <c r="O43" s="171"/>
      <c r="P43" s="196"/>
      <c r="R43" s="197"/>
      <c r="T43" s="197"/>
      <c r="V43" s="180" t="str">
        <f t="shared" si="71"/>
        <v/>
      </c>
      <c r="W43" s="181" t="str">
        <f t="shared" si="3"/>
        <v/>
      </c>
      <c r="X43" s="182" t="str">
        <f t="shared" si="4"/>
        <v/>
      </c>
      <c r="Y43" s="183"/>
      <c r="Z43" s="184" t="str">
        <f t="shared" si="111"/>
        <v/>
      </c>
      <c r="AA43" s="183"/>
      <c r="AB43" s="171"/>
      <c r="AC43" s="196"/>
      <c r="AE43" s="197"/>
      <c r="AG43" s="197"/>
      <c r="AI43" s="180" t="str">
        <f t="shared" si="72"/>
        <v/>
      </c>
      <c r="AJ43" s="181" t="str">
        <f t="shared" si="6"/>
        <v/>
      </c>
      <c r="AK43" s="182" t="str">
        <f t="shared" si="7"/>
        <v/>
      </c>
      <c r="AL43" s="183"/>
      <c r="AM43" s="184" t="str">
        <f t="shared" si="112"/>
        <v/>
      </c>
      <c r="AN43" s="183"/>
      <c r="AO43" s="171"/>
      <c r="AP43" s="196"/>
      <c r="AR43" s="197"/>
      <c r="AT43" s="197"/>
      <c r="AV43" s="180" t="str">
        <f t="shared" si="73"/>
        <v/>
      </c>
      <c r="AW43" s="181" t="str">
        <f t="shared" si="9"/>
        <v/>
      </c>
      <c r="AX43" s="182" t="str">
        <f t="shared" si="10"/>
        <v/>
      </c>
      <c r="AY43" s="183"/>
      <c r="AZ43" s="184" t="str">
        <f t="shared" si="113"/>
        <v/>
      </c>
      <c r="BA43" s="183"/>
      <c r="BB43" s="171"/>
      <c r="BC43" s="196"/>
      <c r="BE43" s="197"/>
      <c r="BG43" s="197"/>
      <c r="BI43" s="180" t="str">
        <f t="shared" si="74"/>
        <v/>
      </c>
      <c r="BJ43" s="181" t="str">
        <f t="shared" si="12"/>
        <v/>
      </c>
      <c r="BK43" s="182" t="str">
        <f t="shared" si="13"/>
        <v/>
      </c>
      <c r="BL43" s="183"/>
      <c r="BM43" s="184" t="str">
        <f t="shared" si="114"/>
        <v/>
      </c>
      <c r="BN43" s="183"/>
      <c r="BO43" s="171"/>
      <c r="BP43" s="196"/>
      <c r="BR43" s="197"/>
      <c r="BT43" s="197"/>
      <c r="BV43" s="180" t="str">
        <f t="shared" si="75"/>
        <v/>
      </c>
      <c r="BW43" s="181" t="str">
        <f t="shared" si="15"/>
        <v/>
      </c>
      <c r="BX43" s="182" t="str">
        <f t="shared" si="16"/>
        <v/>
      </c>
      <c r="BY43" s="183"/>
      <c r="BZ43" s="184" t="str">
        <f t="shared" si="115"/>
        <v/>
      </c>
      <c r="CA43" s="183"/>
      <c r="CB43" s="171"/>
      <c r="CC43" s="196"/>
      <c r="CE43" s="197"/>
      <c r="CG43" s="197"/>
      <c r="CI43" s="180" t="str">
        <f t="shared" si="76"/>
        <v/>
      </c>
      <c r="CJ43" s="181" t="str">
        <f t="shared" si="18"/>
        <v/>
      </c>
      <c r="CK43" s="182" t="str">
        <f t="shared" si="19"/>
        <v/>
      </c>
      <c r="CL43" s="183"/>
      <c r="CM43" s="184" t="str">
        <f t="shared" si="116"/>
        <v/>
      </c>
      <c r="CN43" s="183"/>
      <c r="CO43" s="171"/>
      <c r="CP43" s="196"/>
      <c r="CR43" s="197"/>
      <c r="CT43" s="197"/>
      <c r="CV43" s="180" t="str">
        <f t="shared" si="77"/>
        <v/>
      </c>
      <c r="CW43" s="181" t="str">
        <f t="shared" si="21"/>
        <v/>
      </c>
      <c r="CX43" s="182" t="str">
        <f t="shared" si="22"/>
        <v/>
      </c>
      <c r="CY43" s="183"/>
      <c r="CZ43" s="184" t="str">
        <f t="shared" si="117"/>
        <v/>
      </c>
      <c r="DA43" s="183"/>
      <c r="DB43" s="171"/>
      <c r="DC43" s="196"/>
      <c r="DE43" s="197"/>
      <c r="DG43" s="197"/>
      <c r="DI43" s="180" t="str">
        <f t="shared" si="78"/>
        <v/>
      </c>
      <c r="DJ43" s="181" t="str">
        <f t="shared" si="24"/>
        <v/>
      </c>
      <c r="DK43" s="182" t="str">
        <f t="shared" si="25"/>
        <v/>
      </c>
      <c r="DL43" s="183"/>
      <c r="DM43" s="184" t="str">
        <f t="shared" si="118"/>
        <v/>
      </c>
      <c r="DN43" s="183"/>
      <c r="DO43" s="171"/>
      <c r="DP43" s="196"/>
      <c r="DR43" s="197"/>
      <c r="DT43" s="197"/>
      <c r="DV43" s="180" t="str">
        <f t="shared" si="79"/>
        <v/>
      </c>
      <c r="DW43" s="181" t="str">
        <f t="shared" si="27"/>
        <v/>
      </c>
      <c r="DX43" s="182" t="str">
        <f t="shared" si="28"/>
        <v/>
      </c>
      <c r="DY43" s="183"/>
      <c r="DZ43" s="184" t="str">
        <f t="shared" si="119"/>
        <v/>
      </c>
      <c r="EA43" s="183"/>
      <c r="EB43" s="171"/>
      <c r="EC43" s="196"/>
      <c r="EE43" s="197"/>
      <c r="EG43" s="197"/>
      <c r="EI43" s="180" t="str">
        <f t="shared" si="80"/>
        <v/>
      </c>
      <c r="EJ43" s="181" t="str">
        <f t="shared" si="30"/>
        <v/>
      </c>
      <c r="EK43" s="182" t="str">
        <f t="shared" si="31"/>
        <v/>
      </c>
      <c r="EL43" s="183"/>
      <c r="EM43" s="184" t="str">
        <f t="shared" si="120"/>
        <v/>
      </c>
      <c r="EN43" s="183"/>
      <c r="EO43" s="171"/>
      <c r="EP43" s="196"/>
      <c r="ER43" s="197"/>
      <c r="ET43" s="197"/>
      <c r="EV43" s="180" t="str">
        <f t="shared" si="81"/>
        <v/>
      </c>
      <c r="EW43" s="181" t="str">
        <f t="shared" si="33"/>
        <v/>
      </c>
      <c r="EX43" s="182" t="str">
        <f t="shared" si="34"/>
        <v/>
      </c>
      <c r="EY43" s="183"/>
      <c r="EZ43" s="184" t="str">
        <f t="shared" si="121"/>
        <v/>
      </c>
      <c r="FA43" s="183"/>
      <c r="FB43" s="171"/>
      <c r="FC43" s="196"/>
      <c r="FE43" s="197"/>
      <c r="FG43" s="197"/>
      <c r="FI43" s="180" t="str">
        <f t="shared" si="82"/>
        <v/>
      </c>
      <c r="FJ43" s="181" t="str">
        <f t="shared" si="36"/>
        <v/>
      </c>
      <c r="FK43" s="182" t="str">
        <f t="shared" si="37"/>
        <v/>
      </c>
      <c r="FL43" s="183"/>
      <c r="FM43" s="184" t="str">
        <f t="shared" si="122"/>
        <v/>
      </c>
      <c r="FN43" s="183"/>
      <c r="FO43" s="171"/>
      <c r="FP43" s="196"/>
      <c r="FR43" s="197"/>
      <c r="FT43" s="197"/>
      <c r="FV43" s="180" t="str">
        <f t="shared" si="83"/>
        <v/>
      </c>
      <c r="FW43" s="181" t="str">
        <f t="shared" si="39"/>
        <v/>
      </c>
      <c r="FX43" s="182" t="str">
        <f t="shared" si="40"/>
        <v/>
      </c>
      <c r="FY43" s="183"/>
      <c r="FZ43" s="184" t="str">
        <f t="shared" si="123"/>
        <v/>
      </c>
      <c r="GA43" s="183"/>
      <c r="GB43" s="171"/>
      <c r="GC43" s="196"/>
      <c r="GE43" s="197"/>
      <c r="GG43" s="197"/>
      <c r="GI43" s="180" t="str">
        <f t="shared" si="84"/>
        <v/>
      </c>
      <c r="GJ43" s="181" t="str">
        <f t="shared" si="42"/>
        <v/>
      </c>
      <c r="GK43" s="182" t="str">
        <f t="shared" si="43"/>
        <v/>
      </c>
      <c r="GL43" s="183"/>
      <c r="GM43" s="184" t="str">
        <f t="shared" si="124"/>
        <v/>
      </c>
      <c r="GN43" s="183"/>
      <c r="GO43" s="171"/>
      <c r="GP43" s="196"/>
      <c r="GR43" s="197"/>
      <c r="GT43" s="197"/>
      <c r="GV43" s="180" t="str">
        <f t="shared" si="85"/>
        <v/>
      </c>
      <c r="GW43" s="181" t="str">
        <f t="shared" si="45"/>
        <v/>
      </c>
      <c r="GX43" s="182" t="str">
        <f t="shared" si="46"/>
        <v/>
      </c>
      <c r="GY43" s="183"/>
      <c r="GZ43" s="184" t="str">
        <f t="shared" si="125"/>
        <v/>
      </c>
      <c r="HA43" s="183"/>
      <c r="HB43" s="171"/>
      <c r="HC43" s="196"/>
      <c r="HE43" s="197"/>
      <c r="HG43" s="197"/>
      <c r="HI43" s="180" t="str">
        <f t="shared" si="86"/>
        <v/>
      </c>
      <c r="HJ43" s="181" t="str">
        <f t="shared" si="48"/>
        <v/>
      </c>
      <c r="HK43" s="182" t="str">
        <f t="shared" si="49"/>
        <v/>
      </c>
      <c r="HL43" s="183"/>
      <c r="HM43" s="184" t="str">
        <f t="shared" si="126"/>
        <v/>
      </c>
      <c r="HN43" s="183"/>
      <c r="HO43" s="171"/>
      <c r="HP43" s="196"/>
      <c r="HR43" s="197"/>
      <c r="HT43" s="197"/>
      <c r="HV43" s="180" t="str">
        <f t="shared" si="87"/>
        <v/>
      </c>
      <c r="HW43" s="181" t="str">
        <f t="shared" si="51"/>
        <v/>
      </c>
      <c r="HX43" s="182" t="str">
        <f t="shared" si="52"/>
        <v/>
      </c>
      <c r="HY43" s="183"/>
      <c r="HZ43" s="184" t="str">
        <f t="shared" si="127"/>
        <v/>
      </c>
      <c r="IA43" s="183"/>
      <c r="IB43" s="171"/>
      <c r="IC43" s="196"/>
      <c r="IE43" s="197"/>
      <c r="IG43" s="197"/>
      <c r="II43" s="180" t="str">
        <f t="shared" si="88"/>
        <v/>
      </c>
      <c r="IJ43" s="181" t="str">
        <f t="shared" si="54"/>
        <v/>
      </c>
      <c r="IK43" s="182" t="str">
        <f t="shared" si="55"/>
        <v/>
      </c>
      <c r="IL43" s="183"/>
      <c r="IM43" s="184" t="str">
        <f t="shared" si="128"/>
        <v/>
      </c>
      <c r="IN43" s="183"/>
      <c r="IO43" s="171"/>
      <c r="IP43" s="196"/>
      <c r="IR43" s="197"/>
      <c r="IT43" s="197"/>
      <c r="IV43" s="180" t="str">
        <f t="shared" si="89"/>
        <v/>
      </c>
      <c r="IW43" s="181" t="str">
        <f t="shared" si="57"/>
        <v/>
      </c>
      <c r="IX43" s="182" t="str">
        <f t="shared" si="58"/>
        <v/>
      </c>
      <c r="IY43" s="183"/>
      <c r="IZ43" s="184" t="str">
        <f t="shared" si="129"/>
        <v/>
      </c>
      <c r="JA43" s="183"/>
      <c r="JB43" s="171"/>
      <c r="JC43" s="187"/>
      <c r="JD43" s="198">
        <f t="shared" si="60"/>
        <v>0</v>
      </c>
      <c r="JE43" s="198">
        <f t="shared" si="61"/>
        <v>0</v>
      </c>
      <c r="JF43" s="198">
        <f t="shared" si="62"/>
        <v>0</v>
      </c>
      <c r="JG43" s="199">
        <f t="shared" si="63"/>
        <v>0</v>
      </c>
      <c r="JH43" s="199">
        <f t="shared" si="64"/>
        <v>0</v>
      </c>
      <c r="JI43" s="187"/>
      <c r="JJ43" s="209"/>
      <c r="JK43" s="210"/>
      <c r="JL43" s="210"/>
      <c r="JM43" s="210"/>
      <c r="JN43" s="210"/>
      <c r="JO43" s="210"/>
      <c r="JP43" s="210"/>
      <c r="JQ43" s="210"/>
      <c r="JR43" s="211"/>
      <c r="JS43" s="205"/>
      <c r="JT43" s="194">
        <f t="shared" si="65"/>
        <v>12</v>
      </c>
    </row>
    <row r="44" spans="1:280" s="195" customFormat="1" x14ac:dyDescent="0.2">
      <c r="A44" s="247">
        <f t="shared" si="66"/>
        <v>41618</v>
      </c>
      <c r="B44" s="249">
        <f t="shared" si="67"/>
        <v>41619</v>
      </c>
      <c r="C44" s="196"/>
      <c r="E44" s="197"/>
      <c r="G44" s="197"/>
      <c r="I44" s="180" t="str">
        <f t="shared" si="68"/>
        <v/>
      </c>
      <c r="J44" s="181" t="str">
        <f t="shared" si="69"/>
        <v/>
      </c>
      <c r="K44" s="182" t="str">
        <f t="shared" si="70"/>
        <v/>
      </c>
      <c r="L44" s="183"/>
      <c r="M44" s="184" t="str">
        <f t="shared" si="90"/>
        <v/>
      </c>
      <c r="N44" s="183"/>
      <c r="O44" s="171"/>
      <c r="P44" s="196"/>
      <c r="R44" s="197"/>
      <c r="T44" s="197"/>
      <c r="V44" s="180" t="str">
        <f t="shared" si="71"/>
        <v/>
      </c>
      <c r="W44" s="181" t="str">
        <f t="shared" si="3"/>
        <v/>
      </c>
      <c r="X44" s="182" t="str">
        <f t="shared" si="4"/>
        <v/>
      </c>
      <c r="Y44" s="183"/>
      <c r="Z44" s="184" t="str">
        <f t="shared" si="111"/>
        <v/>
      </c>
      <c r="AA44" s="183"/>
      <c r="AB44" s="171"/>
      <c r="AC44" s="196"/>
      <c r="AE44" s="197"/>
      <c r="AG44" s="197"/>
      <c r="AI44" s="180" t="str">
        <f t="shared" si="72"/>
        <v/>
      </c>
      <c r="AJ44" s="181" t="str">
        <f t="shared" si="6"/>
        <v/>
      </c>
      <c r="AK44" s="182" t="str">
        <f t="shared" si="7"/>
        <v/>
      </c>
      <c r="AL44" s="183"/>
      <c r="AM44" s="184" t="str">
        <f t="shared" si="112"/>
        <v/>
      </c>
      <c r="AN44" s="183"/>
      <c r="AO44" s="171"/>
      <c r="AP44" s="196"/>
      <c r="AR44" s="197"/>
      <c r="AT44" s="197"/>
      <c r="AV44" s="180" t="str">
        <f t="shared" si="73"/>
        <v/>
      </c>
      <c r="AW44" s="181" t="str">
        <f t="shared" si="9"/>
        <v/>
      </c>
      <c r="AX44" s="182" t="str">
        <f t="shared" si="10"/>
        <v/>
      </c>
      <c r="AY44" s="183"/>
      <c r="AZ44" s="184" t="str">
        <f t="shared" si="113"/>
        <v/>
      </c>
      <c r="BA44" s="183"/>
      <c r="BB44" s="171"/>
      <c r="BC44" s="196"/>
      <c r="BE44" s="197"/>
      <c r="BG44" s="197"/>
      <c r="BI44" s="180" t="str">
        <f t="shared" si="74"/>
        <v/>
      </c>
      <c r="BJ44" s="181" t="str">
        <f t="shared" si="12"/>
        <v/>
      </c>
      <c r="BK44" s="182" t="str">
        <f t="shared" si="13"/>
        <v/>
      </c>
      <c r="BL44" s="183"/>
      <c r="BM44" s="184" t="str">
        <f t="shared" si="114"/>
        <v/>
      </c>
      <c r="BN44" s="183"/>
      <c r="BO44" s="171"/>
      <c r="BP44" s="196"/>
      <c r="BR44" s="197"/>
      <c r="BT44" s="197"/>
      <c r="BV44" s="180" t="str">
        <f t="shared" si="75"/>
        <v/>
      </c>
      <c r="BW44" s="181" t="str">
        <f t="shared" si="15"/>
        <v/>
      </c>
      <c r="BX44" s="182" t="str">
        <f t="shared" si="16"/>
        <v/>
      </c>
      <c r="BY44" s="183"/>
      <c r="BZ44" s="184" t="str">
        <f t="shared" si="115"/>
        <v/>
      </c>
      <c r="CA44" s="183"/>
      <c r="CB44" s="171"/>
      <c r="CC44" s="196"/>
      <c r="CE44" s="197"/>
      <c r="CG44" s="197"/>
      <c r="CI44" s="180" t="str">
        <f t="shared" si="76"/>
        <v/>
      </c>
      <c r="CJ44" s="181" t="str">
        <f t="shared" si="18"/>
        <v/>
      </c>
      <c r="CK44" s="182" t="str">
        <f t="shared" si="19"/>
        <v/>
      </c>
      <c r="CL44" s="183"/>
      <c r="CM44" s="184" t="str">
        <f t="shared" si="116"/>
        <v/>
      </c>
      <c r="CN44" s="183"/>
      <c r="CO44" s="171"/>
      <c r="CP44" s="196"/>
      <c r="CR44" s="197"/>
      <c r="CT44" s="197"/>
      <c r="CV44" s="180" t="str">
        <f t="shared" si="77"/>
        <v/>
      </c>
      <c r="CW44" s="181" t="str">
        <f t="shared" si="21"/>
        <v/>
      </c>
      <c r="CX44" s="182" t="str">
        <f t="shared" si="22"/>
        <v/>
      </c>
      <c r="CY44" s="183"/>
      <c r="CZ44" s="184" t="str">
        <f t="shared" si="117"/>
        <v/>
      </c>
      <c r="DA44" s="183"/>
      <c r="DB44" s="171"/>
      <c r="DC44" s="196"/>
      <c r="DE44" s="197"/>
      <c r="DG44" s="197"/>
      <c r="DI44" s="180" t="str">
        <f t="shared" si="78"/>
        <v/>
      </c>
      <c r="DJ44" s="181" t="str">
        <f t="shared" si="24"/>
        <v/>
      </c>
      <c r="DK44" s="182" t="str">
        <f t="shared" si="25"/>
        <v/>
      </c>
      <c r="DL44" s="183"/>
      <c r="DM44" s="184" t="str">
        <f t="shared" si="118"/>
        <v/>
      </c>
      <c r="DN44" s="183"/>
      <c r="DO44" s="171"/>
      <c r="DP44" s="196"/>
      <c r="DR44" s="197"/>
      <c r="DT44" s="197"/>
      <c r="DV44" s="180" t="str">
        <f t="shared" si="79"/>
        <v/>
      </c>
      <c r="DW44" s="181" t="str">
        <f t="shared" si="27"/>
        <v/>
      </c>
      <c r="DX44" s="182" t="str">
        <f t="shared" si="28"/>
        <v/>
      </c>
      <c r="DY44" s="183"/>
      <c r="DZ44" s="184" t="str">
        <f t="shared" si="119"/>
        <v/>
      </c>
      <c r="EA44" s="183"/>
      <c r="EB44" s="171"/>
      <c r="EC44" s="196"/>
      <c r="EE44" s="197"/>
      <c r="EG44" s="197"/>
      <c r="EI44" s="180" t="str">
        <f t="shared" si="80"/>
        <v/>
      </c>
      <c r="EJ44" s="181" t="str">
        <f t="shared" si="30"/>
        <v/>
      </c>
      <c r="EK44" s="182" t="str">
        <f t="shared" si="31"/>
        <v/>
      </c>
      <c r="EL44" s="183"/>
      <c r="EM44" s="184" t="str">
        <f t="shared" si="120"/>
        <v/>
      </c>
      <c r="EN44" s="183"/>
      <c r="EO44" s="171"/>
      <c r="EP44" s="196"/>
      <c r="ER44" s="197"/>
      <c r="ET44" s="197"/>
      <c r="EV44" s="180" t="str">
        <f t="shared" si="81"/>
        <v/>
      </c>
      <c r="EW44" s="181" t="str">
        <f t="shared" si="33"/>
        <v/>
      </c>
      <c r="EX44" s="182" t="str">
        <f t="shared" si="34"/>
        <v/>
      </c>
      <c r="EY44" s="183"/>
      <c r="EZ44" s="184" t="str">
        <f t="shared" si="121"/>
        <v/>
      </c>
      <c r="FA44" s="183"/>
      <c r="FB44" s="171"/>
      <c r="FC44" s="196"/>
      <c r="FE44" s="197"/>
      <c r="FG44" s="197"/>
      <c r="FI44" s="180" t="str">
        <f t="shared" si="82"/>
        <v/>
      </c>
      <c r="FJ44" s="181" t="str">
        <f t="shared" si="36"/>
        <v/>
      </c>
      <c r="FK44" s="182" t="str">
        <f t="shared" si="37"/>
        <v/>
      </c>
      <c r="FL44" s="183"/>
      <c r="FM44" s="184" t="str">
        <f t="shared" si="122"/>
        <v/>
      </c>
      <c r="FN44" s="183"/>
      <c r="FO44" s="171"/>
      <c r="FP44" s="196"/>
      <c r="FR44" s="197"/>
      <c r="FT44" s="197"/>
      <c r="FV44" s="180" t="str">
        <f t="shared" si="83"/>
        <v/>
      </c>
      <c r="FW44" s="181" t="str">
        <f t="shared" si="39"/>
        <v/>
      </c>
      <c r="FX44" s="182" t="str">
        <f t="shared" si="40"/>
        <v/>
      </c>
      <c r="FY44" s="183"/>
      <c r="FZ44" s="184" t="str">
        <f t="shared" si="123"/>
        <v/>
      </c>
      <c r="GA44" s="183"/>
      <c r="GB44" s="171"/>
      <c r="GC44" s="196"/>
      <c r="GE44" s="197"/>
      <c r="GG44" s="197"/>
      <c r="GI44" s="180" t="str">
        <f t="shared" si="84"/>
        <v/>
      </c>
      <c r="GJ44" s="181" t="str">
        <f t="shared" si="42"/>
        <v/>
      </c>
      <c r="GK44" s="182" t="str">
        <f t="shared" si="43"/>
        <v/>
      </c>
      <c r="GL44" s="183"/>
      <c r="GM44" s="184" t="str">
        <f t="shared" si="124"/>
        <v/>
      </c>
      <c r="GN44" s="183"/>
      <c r="GO44" s="171"/>
      <c r="GP44" s="196"/>
      <c r="GR44" s="197"/>
      <c r="GT44" s="197"/>
      <c r="GV44" s="180" t="str">
        <f t="shared" si="85"/>
        <v/>
      </c>
      <c r="GW44" s="181" t="str">
        <f t="shared" si="45"/>
        <v/>
      </c>
      <c r="GX44" s="182" t="str">
        <f t="shared" si="46"/>
        <v/>
      </c>
      <c r="GY44" s="183"/>
      <c r="GZ44" s="184" t="str">
        <f t="shared" si="125"/>
        <v/>
      </c>
      <c r="HA44" s="183"/>
      <c r="HB44" s="171"/>
      <c r="HC44" s="196"/>
      <c r="HE44" s="197"/>
      <c r="HG44" s="197"/>
      <c r="HI44" s="180" t="str">
        <f t="shared" si="86"/>
        <v/>
      </c>
      <c r="HJ44" s="181" t="str">
        <f t="shared" si="48"/>
        <v/>
      </c>
      <c r="HK44" s="182" t="str">
        <f t="shared" si="49"/>
        <v/>
      </c>
      <c r="HL44" s="183"/>
      <c r="HM44" s="184" t="str">
        <f t="shared" si="126"/>
        <v/>
      </c>
      <c r="HN44" s="183"/>
      <c r="HO44" s="171"/>
      <c r="HP44" s="196"/>
      <c r="HR44" s="197"/>
      <c r="HT44" s="197"/>
      <c r="HV44" s="180" t="str">
        <f t="shared" si="87"/>
        <v/>
      </c>
      <c r="HW44" s="181" t="str">
        <f t="shared" si="51"/>
        <v/>
      </c>
      <c r="HX44" s="182" t="str">
        <f t="shared" si="52"/>
        <v/>
      </c>
      <c r="HY44" s="183"/>
      <c r="HZ44" s="184" t="str">
        <f t="shared" si="127"/>
        <v/>
      </c>
      <c r="IA44" s="183"/>
      <c r="IB44" s="171"/>
      <c r="IC44" s="196"/>
      <c r="IE44" s="197"/>
      <c r="IG44" s="197"/>
      <c r="II44" s="180" t="str">
        <f t="shared" si="88"/>
        <v/>
      </c>
      <c r="IJ44" s="181" t="str">
        <f t="shared" si="54"/>
        <v/>
      </c>
      <c r="IK44" s="182" t="str">
        <f t="shared" si="55"/>
        <v/>
      </c>
      <c r="IL44" s="183"/>
      <c r="IM44" s="184" t="str">
        <f t="shared" si="128"/>
        <v/>
      </c>
      <c r="IN44" s="183"/>
      <c r="IO44" s="171"/>
      <c r="IP44" s="196"/>
      <c r="IR44" s="197"/>
      <c r="IT44" s="197"/>
      <c r="IV44" s="180" t="str">
        <f t="shared" si="89"/>
        <v/>
      </c>
      <c r="IW44" s="181" t="str">
        <f t="shared" si="57"/>
        <v/>
      </c>
      <c r="IX44" s="182" t="str">
        <f t="shared" si="58"/>
        <v/>
      </c>
      <c r="IY44" s="183"/>
      <c r="IZ44" s="184" t="str">
        <f t="shared" si="129"/>
        <v/>
      </c>
      <c r="JA44" s="183"/>
      <c r="JB44" s="171"/>
      <c r="JC44" s="187"/>
      <c r="JD44" s="198">
        <f t="shared" si="60"/>
        <v>0</v>
      </c>
      <c r="JE44" s="198">
        <f t="shared" si="61"/>
        <v>0</v>
      </c>
      <c r="JF44" s="198">
        <f t="shared" si="62"/>
        <v>0</v>
      </c>
      <c r="JG44" s="199">
        <f t="shared" si="63"/>
        <v>0</v>
      </c>
      <c r="JH44" s="199">
        <f t="shared" si="64"/>
        <v>0</v>
      </c>
      <c r="JI44" s="187"/>
      <c r="JJ44" s="209"/>
      <c r="JK44" s="210"/>
      <c r="JL44" s="210"/>
      <c r="JM44" s="210"/>
      <c r="JN44" s="210"/>
      <c r="JO44" s="210"/>
      <c r="JP44" s="210"/>
      <c r="JQ44" s="210"/>
      <c r="JR44" s="211"/>
      <c r="JS44" s="205"/>
      <c r="JT44" s="194">
        <f t="shared" si="65"/>
        <v>12</v>
      </c>
    </row>
    <row r="45" spans="1:280" s="195" customFormat="1" x14ac:dyDescent="0.2">
      <c r="A45" s="247">
        <f t="shared" si="66"/>
        <v>41619</v>
      </c>
      <c r="B45" s="249">
        <f t="shared" si="67"/>
        <v>41620</v>
      </c>
      <c r="C45" s="196"/>
      <c r="E45" s="197"/>
      <c r="G45" s="197"/>
      <c r="I45" s="180" t="str">
        <f t="shared" si="68"/>
        <v/>
      </c>
      <c r="J45" s="181" t="str">
        <f t="shared" si="69"/>
        <v/>
      </c>
      <c r="K45" s="182" t="str">
        <f t="shared" si="70"/>
        <v/>
      </c>
      <c r="L45" s="183"/>
      <c r="M45" s="184" t="str">
        <f t="shared" si="90"/>
        <v/>
      </c>
      <c r="N45" s="183"/>
      <c r="O45" s="186"/>
      <c r="P45" s="196"/>
      <c r="R45" s="197"/>
      <c r="T45" s="197"/>
      <c r="V45" s="180" t="str">
        <f t="shared" si="71"/>
        <v/>
      </c>
      <c r="W45" s="181" t="str">
        <f t="shared" si="3"/>
        <v/>
      </c>
      <c r="X45" s="182" t="str">
        <f t="shared" si="4"/>
        <v/>
      </c>
      <c r="Y45" s="183"/>
      <c r="Z45" s="184" t="str">
        <f t="shared" si="111"/>
        <v/>
      </c>
      <c r="AA45" s="183"/>
      <c r="AB45" s="186"/>
      <c r="AC45" s="196"/>
      <c r="AE45" s="197"/>
      <c r="AG45" s="197"/>
      <c r="AI45" s="180" t="str">
        <f t="shared" si="72"/>
        <v/>
      </c>
      <c r="AJ45" s="181" t="str">
        <f t="shared" si="6"/>
        <v/>
      </c>
      <c r="AK45" s="182" t="str">
        <f t="shared" si="7"/>
        <v/>
      </c>
      <c r="AL45" s="183"/>
      <c r="AM45" s="184" t="str">
        <f t="shared" si="112"/>
        <v/>
      </c>
      <c r="AN45" s="183"/>
      <c r="AO45" s="186"/>
      <c r="AP45" s="196"/>
      <c r="AR45" s="197"/>
      <c r="AT45" s="197"/>
      <c r="AV45" s="180" t="str">
        <f t="shared" si="73"/>
        <v/>
      </c>
      <c r="AW45" s="181" t="str">
        <f t="shared" si="9"/>
        <v/>
      </c>
      <c r="AX45" s="182" t="str">
        <f t="shared" si="10"/>
        <v/>
      </c>
      <c r="AY45" s="183"/>
      <c r="AZ45" s="184" t="str">
        <f t="shared" si="113"/>
        <v/>
      </c>
      <c r="BA45" s="183"/>
      <c r="BB45" s="186"/>
      <c r="BC45" s="196"/>
      <c r="BE45" s="197"/>
      <c r="BG45" s="197"/>
      <c r="BI45" s="180" t="str">
        <f t="shared" si="74"/>
        <v/>
      </c>
      <c r="BJ45" s="181" t="str">
        <f t="shared" si="12"/>
        <v/>
      </c>
      <c r="BK45" s="182" t="str">
        <f t="shared" si="13"/>
        <v/>
      </c>
      <c r="BL45" s="183"/>
      <c r="BM45" s="184" t="str">
        <f t="shared" si="114"/>
        <v/>
      </c>
      <c r="BN45" s="183"/>
      <c r="BO45" s="186"/>
      <c r="BP45" s="196"/>
      <c r="BR45" s="197"/>
      <c r="BT45" s="197"/>
      <c r="BV45" s="180" t="str">
        <f t="shared" si="75"/>
        <v/>
      </c>
      <c r="BW45" s="181" t="str">
        <f t="shared" si="15"/>
        <v/>
      </c>
      <c r="BX45" s="182" t="str">
        <f t="shared" si="16"/>
        <v/>
      </c>
      <c r="BY45" s="183"/>
      <c r="BZ45" s="184" t="str">
        <f t="shared" si="115"/>
        <v/>
      </c>
      <c r="CA45" s="183"/>
      <c r="CB45" s="186"/>
      <c r="CC45" s="196"/>
      <c r="CE45" s="197"/>
      <c r="CG45" s="197"/>
      <c r="CI45" s="180" t="str">
        <f t="shared" si="76"/>
        <v/>
      </c>
      <c r="CJ45" s="181" t="str">
        <f t="shared" si="18"/>
        <v/>
      </c>
      <c r="CK45" s="182" t="str">
        <f t="shared" si="19"/>
        <v/>
      </c>
      <c r="CL45" s="183"/>
      <c r="CM45" s="184" t="str">
        <f t="shared" si="116"/>
        <v/>
      </c>
      <c r="CN45" s="183"/>
      <c r="CO45" s="186"/>
      <c r="CP45" s="196"/>
      <c r="CR45" s="197"/>
      <c r="CT45" s="197"/>
      <c r="CV45" s="180" t="str">
        <f t="shared" si="77"/>
        <v/>
      </c>
      <c r="CW45" s="181" t="str">
        <f t="shared" si="21"/>
        <v/>
      </c>
      <c r="CX45" s="182" t="str">
        <f t="shared" si="22"/>
        <v/>
      </c>
      <c r="CY45" s="183"/>
      <c r="CZ45" s="184" t="str">
        <f t="shared" si="117"/>
        <v/>
      </c>
      <c r="DA45" s="183"/>
      <c r="DB45" s="186"/>
      <c r="DC45" s="196"/>
      <c r="DE45" s="197"/>
      <c r="DG45" s="197"/>
      <c r="DI45" s="180" t="str">
        <f t="shared" si="78"/>
        <v/>
      </c>
      <c r="DJ45" s="181" t="str">
        <f t="shared" si="24"/>
        <v/>
      </c>
      <c r="DK45" s="182" t="str">
        <f t="shared" si="25"/>
        <v/>
      </c>
      <c r="DL45" s="183"/>
      <c r="DM45" s="184" t="str">
        <f t="shared" si="118"/>
        <v/>
      </c>
      <c r="DN45" s="183"/>
      <c r="DO45" s="186"/>
      <c r="DP45" s="196"/>
      <c r="DR45" s="197"/>
      <c r="DT45" s="197"/>
      <c r="DV45" s="180" t="str">
        <f t="shared" si="79"/>
        <v/>
      </c>
      <c r="DW45" s="181" t="str">
        <f t="shared" si="27"/>
        <v/>
      </c>
      <c r="DX45" s="182" t="str">
        <f t="shared" si="28"/>
        <v/>
      </c>
      <c r="DY45" s="183"/>
      <c r="DZ45" s="184" t="str">
        <f t="shared" si="119"/>
        <v/>
      </c>
      <c r="EA45" s="183"/>
      <c r="EB45" s="186"/>
      <c r="EC45" s="196"/>
      <c r="EE45" s="197"/>
      <c r="EG45" s="197"/>
      <c r="EI45" s="180" t="str">
        <f t="shared" si="80"/>
        <v/>
      </c>
      <c r="EJ45" s="181" t="str">
        <f t="shared" si="30"/>
        <v/>
      </c>
      <c r="EK45" s="182" t="str">
        <f t="shared" si="31"/>
        <v/>
      </c>
      <c r="EL45" s="183"/>
      <c r="EM45" s="184" t="str">
        <f t="shared" si="120"/>
        <v/>
      </c>
      <c r="EN45" s="183"/>
      <c r="EO45" s="186"/>
      <c r="EP45" s="196"/>
      <c r="ER45" s="197"/>
      <c r="ET45" s="197"/>
      <c r="EV45" s="180" t="str">
        <f t="shared" si="81"/>
        <v/>
      </c>
      <c r="EW45" s="181" t="str">
        <f t="shared" si="33"/>
        <v/>
      </c>
      <c r="EX45" s="182" t="str">
        <f t="shared" si="34"/>
        <v/>
      </c>
      <c r="EY45" s="183"/>
      <c r="EZ45" s="184" t="str">
        <f t="shared" si="121"/>
        <v/>
      </c>
      <c r="FA45" s="183"/>
      <c r="FB45" s="186"/>
      <c r="FC45" s="196"/>
      <c r="FE45" s="197"/>
      <c r="FG45" s="197"/>
      <c r="FI45" s="180" t="str">
        <f t="shared" si="82"/>
        <v/>
      </c>
      <c r="FJ45" s="181" t="str">
        <f t="shared" si="36"/>
        <v/>
      </c>
      <c r="FK45" s="182" t="str">
        <f t="shared" si="37"/>
        <v/>
      </c>
      <c r="FL45" s="183"/>
      <c r="FM45" s="184" t="str">
        <f t="shared" si="122"/>
        <v/>
      </c>
      <c r="FN45" s="183"/>
      <c r="FO45" s="186"/>
      <c r="FP45" s="196"/>
      <c r="FR45" s="197"/>
      <c r="FT45" s="197"/>
      <c r="FV45" s="180" t="str">
        <f t="shared" si="83"/>
        <v/>
      </c>
      <c r="FW45" s="181" t="str">
        <f t="shared" si="39"/>
        <v/>
      </c>
      <c r="FX45" s="182" t="str">
        <f t="shared" si="40"/>
        <v/>
      </c>
      <c r="FY45" s="183"/>
      <c r="FZ45" s="184" t="str">
        <f t="shared" si="123"/>
        <v/>
      </c>
      <c r="GA45" s="183"/>
      <c r="GB45" s="186"/>
      <c r="GC45" s="196"/>
      <c r="GE45" s="197"/>
      <c r="GG45" s="197"/>
      <c r="GI45" s="180" t="str">
        <f t="shared" si="84"/>
        <v/>
      </c>
      <c r="GJ45" s="181" t="str">
        <f t="shared" si="42"/>
        <v/>
      </c>
      <c r="GK45" s="182" t="str">
        <f t="shared" si="43"/>
        <v/>
      </c>
      <c r="GL45" s="183"/>
      <c r="GM45" s="184" t="str">
        <f t="shared" si="124"/>
        <v/>
      </c>
      <c r="GN45" s="183"/>
      <c r="GO45" s="186"/>
      <c r="GP45" s="196"/>
      <c r="GR45" s="197"/>
      <c r="GT45" s="197"/>
      <c r="GV45" s="180" t="str">
        <f t="shared" si="85"/>
        <v/>
      </c>
      <c r="GW45" s="181" t="str">
        <f t="shared" si="45"/>
        <v/>
      </c>
      <c r="GX45" s="182" t="str">
        <f t="shared" si="46"/>
        <v/>
      </c>
      <c r="GY45" s="183"/>
      <c r="GZ45" s="184" t="str">
        <f t="shared" si="125"/>
        <v/>
      </c>
      <c r="HA45" s="183"/>
      <c r="HB45" s="186"/>
      <c r="HC45" s="196"/>
      <c r="HE45" s="197"/>
      <c r="HG45" s="197"/>
      <c r="HI45" s="180" t="str">
        <f t="shared" si="86"/>
        <v/>
      </c>
      <c r="HJ45" s="181" t="str">
        <f t="shared" si="48"/>
        <v/>
      </c>
      <c r="HK45" s="182" t="str">
        <f t="shared" si="49"/>
        <v/>
      </c>
      <c r="HL45" s="183"/>
      <c r="HM45" s="184" t="str">
        <f t="shared" si="126"/>
        <v/>
      </c>
      <c r="HN45" s="183"/>
      <c r="HO45" s="186"/>
      <c r="HP45" s="196"/>
      <c r="HR45" s="197"/>
      <c r="HT45" s="197"/>
      <c r="HV45" s="180" t="str">
        <f t="shared" si="87"/>
        <v/>
      </c>
      <c r="HW45" s="181" t="str">
        <f t="shared" si="51"/>
        <v/>
      </c>
      <c r="HX45" s="182" t="str">
        <f t="shared" si="52"/>
        <v/>
      </c>
      <c r="HY45" s="183"/>
      <c r="HZ45" s="184" t="str">
        <f t="shared" si="127"/>
        <v/>
      </c>
      <c r="IA45" s="183"/>
      <c r="IB45" s="186"/>
      <c r="IC45" s="196"/>
      <c r="IE45" s="197"/>
      <c r="IG45" s="197"/>
      <c r="II45" s="180" t="str">
        <f t="shared" si="88"/>
        <v/>
      </c>
      <c r="IJ45" s="181" t="str">
        <f t="shared" si="54"/>
        <v/>
      </c>
      <c r="IK45" s="182" t="str">
        <f t="shared" si="55"/>
        <v/>
      </c>
      <c r="IL45" s="183"/>
      <c r="IM45" s="184" t="str">
        <f t="shared" si="128"/>
        <v/>
      </c>
      <c r="IN45" s="183"/>
      <c r="IO45" s="186"/>
      <c r="IP45" s="196"/>
      <c r="IR45" s="197"/>
      <c r="IT45" s="197"/>
      <c r="IV45" s="180" t="str">
        <f t="shared" si="89"/>
        <v/>
      </c>
      <c r="IW45" s="181" t="str">
        <f t="shared" si="57"/>
        <v/>
      </c>
      <c r="IX45" s="182" t="str">
        <f t="shared" si="58"/>
        <v/>
      </c>
      <c r="IY45" s="183"/>
      <c r="IZ45" s="184" t="str">
        <f t="shared" si="129"/>
        <v/>
      </c>
      <c r="JA45" s="183"/>
      <c r="JB45" s="186"/>
      <c r="JC45" s="187"/>
      <c r="JD45" s="198">
        <f t="shared" si="60"/>
        <v>0</v>
      </c>
      <c r="JE45" s="198">
        <f t="shared" si="61"/>
        <v>0</v>
      </c>
      <c r="JF45" s="198">
        <f t="shared" si="62"/>
        <v>0</v>
      </c>
      <c r="JG45" s="199">
        <f t="shared" si="63"/>
        <v>0</v>
      </c>
      <c r="JH45" s="199">
        <f t="shared" si="64"/>
        <v>0</v>
      </c>
      <c r="JI45" s="187"/>
      <c r="JJ45" s="209"/>
      <c r="JK45" s="210"/>
      <c r="JL45" s="210"/>
      <c r="JM45" s="210"/>
      <c r="JN45" s="210"/>
      <c r="JO45" s="210"/>
      <c r="JP45" s="210"/>
      <c r="JQ45" s="210"/>
      <c r="JR45" s="211"/>
      <c r="JS45" s="205"/>
      <c r="JT45" s="194">
        <f t="shared" si="65"/>
        <v>12</v>
      </c>
    </row>
    <row r="46" spans="1:280" s="195" customFormat="1" x14ac:dyDescent="0.2">
      <c r="A46" s="247">
        <f t="shared" si="66"/>
        <v>41620</v>
      </c>
      <c r="B46" s="249">
        <f t="shared" si="67"/>
        <v>41621</v>
      </c>
      <c r="C46" s="196"/>
      <c r="E46" s="197"/>
      <c r="G46" s="197"/>
      <c r="I46" s="180" t="str">
        <f t="shared" si="68"/>
        <v/>
      </c>
      <c r="J46" s="181" t="str">
        <f t="shared" si="69"/>
        <v/>
      </c>
      <c r="K46" s="182" t="str">
        <f t="shared" si="70"/>
        <v/>
      </c>
      <c r="L46" s="183"/>
      <c r="M46" s="184" t="str">
        <f t="shared" si="90"/>
        <v/>
      </c>
      <c r="N46" s="183"/>
      <c r="O46" s="171"/>
      <c r="P46" s="196"/>
      <c r="R46" s="197"/>
      <c r="T46" s="197"/>
      <c r="V46" s="180" t="str">
        <f t="shared" si="71"/>
        <v/>
      </c>
      <c r="W46" s="181" t="str">
        <f t="shared" si="3"/>
        <v/>
      </c>
      <c r="X46" s="182" t="str">
        <f t="shared" si="4"/>
        <v/>
      </c>
      <c r="Y46" s="183"/>
      <c r="Z46" s="184" t="str">
        <f t="shared" si="111"/>
        <v/>
      </c>
      <c r="AA46" s="183"/>
      <c r="AB46" s="171"/>
      <c r="AC46" s="196"/>
      <c r="AE46" s="197"/>
      <c r="AG46" s="197"/>
      <c r="AI46" s="180" t="str">
        <f t="shared" si="72"/>
        <v/>
      </c>
      <c r="AJ46" s="181" t="str">
        <f t="shared" si="6"/>
        <v/>
      </c>
      <c r="AK46" s="182" t="str">
        <f t="shared" si="7"/>
        <v/>
      </c>
      <c r="AL46" s="183"/>
      <c r="AM46" s="184" t="str">
        <f t="shared" si="112"/>
        <v/>
      </c>
      <c r="AN46" s="183"/>
      <c r="AO46" s="171"/>
      <c r="AP46" s="196"/>
      <c r="AR46" s="197"/>
      <c r="AT46" s="197"/>
      <c r="AV46" s="180" t="str">
        <f t="shared" si="73"/>
        <v/>
      </c>
      <c r="AW46" s="181" t="str">
        <f t="shared" si="9"/>
        <v/>
      </c>
      <c r="AX46" s="182" t="str">
        <f t="shared" si="10"/>
        <v/>
      </c>
      <c r="AY46" s="183"/>
      <c r="AZ46" s="184" t="str">
        <f t="shared" si="113"/>
        <v/>
      </c>
      <c r="BA46" s="183"/>
      <c r="BB46" s="171"/>
      <c r="BC46" s="196"/>
      <c r="BE46" s="197"/>
      <c r="BG46" s="197"/>
      <c r="BI46" s="180" t="str">
        <f t="shared" si="74"/>
        <v/>
      </c>
      <c r="BJ46" s="181" t="str">
        <f t="shared" si="12"/>
        <v/>
      </c>
      <c r="BK46" s="182" t="str">
        <f t="shared" si="13"/>
        <v/>
      </c>
      <c r="BL46" s="183"/>
      <c r="BM46" s="184" t="str">
        <f t="shared" si="114"/>
        <v/>
      </c>
      <c r="BN46" s="183"/>
      <c r="BO46" s="171"/>
      <c r="BP46" s="196"/>
      <c r="BR46" s="197"/>
      <c r="BT46" s="197"/>
      <c r="BV46" s="180" t="str">
        <f t="shared" si="75"/>
        <v/>
      </c>
      <c r="BW46" s="181" t="str">
        <f t="shared" si="15"/>
        <v/>
      </c>
      <c r="BX46" s="182" t="str">
        <f t="shared" si="16"/>
        <v/>
      </c>
      <c r="BY46" s="183"/>
      <c r="BZ46" s="184" t="str">
        <f t="shared" si="115"/>
        <v/>
      </c>
      <c r="CA46" s="183"/>
      <c r="CB46" s="171"/>
      <c r="CC46" s="196"/>
      <c r="CE46" s="197"/>
      <c r="CG46" s="197"/>
      <c r="CI46" s="180" t="str">
        <f t="shared" si="76"/>
        <v/>
      </c>
      <c r="CJ46" s="181" t="str">
        <f t="shared" si="18"/>
        <v/>
      </c>
      <c r="CK46" s="182" t="str">
        <f t="shared" si="19"/>
        <v/>
      </c>
      <c r="CL46" s="183"/>
      <c r="CM46" s="184" t="str">
        <f t="shared" si="116"/>
        <v/>
      </c>
      <c r="CN46" s="183"/>
      <c r="CO46" s="171"/>
      <c r="CP46" s="196"/>
      <c r="CR46" s="197"/>
      <c r="CT46" s="197"/>
      <c r="CV46" s="180" t="str">
        <f t="shared" si="77"/>
        <v/>
      </c>
      <c r="CW46" s="181" t="str">
        <f t="shared" si="21"/>
        <v/>
      </c>
      <c r="CX46" s="182" t="str">
        <f t="shared" si="22"/>
        <v/>
      </c>
      <c r="CY46" s="183"/>
      <c r="CZ46" s="184" t="str">
        <f t="shared" si="117"/>
        <v/>
      </c>
      <c r="DA46" s="183"/>
      <c r="DB46" s="171"/>
      <c r="DC46" s="196"/>
      <c r="DE46" s="197"/>
      <c r="DG46" s="197"/>
      <c r="DI46" s="180" t="str">
        <f t="shared" si="78"/>
        <v/>
      </c>
      <c r="DJ46" s="181" t="str">
        <f t="shared" si="24"/>
        <v/>
      </c>
      <c r="DK46" s="182" t="str">
        <f t="shared" si="25"/>
        <v/>
      </c>
      <c r="DL46" s="183"/>
      <c r="DM46" s="184" t="str">
        <f t="shared" si="118"/>
        <v/>
      </c>
      <c r="DN46" s="183"/>
      <c r="DO46" s="171"/>
      <c r="DP46" s="196"/>
      <c r="DR46" s="197"/>
      <c r="DT46" s="197"/>
      <c r="DV46" s="180" t="str">
        <f t="shared" si="79"/>
        <v/>
      </c>
      <c r="DW46" s="181" t="str">
        <f t="shared" si="27"/>
        <v/>
      </c>
      <c r="DX46" s="182" t="str">
        <f t="shared" si="28"/>
        <v/>
      </c>
      <c r="DY46" s="183"/>
      <c r="DZ46" s="184" t="str">
        <f t="shared" si="119"/>
        <v/>
      </c>
      <c r="EA46" s="183"/>
      <c r="EB46" s="171"/>
      <c r="EC46" s="196"/>
      <c r="EE46" s="197"/>
      <c r="EG46" s="197"/>
      <c r="EI46" s="180" t="str">
        <f t="shared" si="80"/>
        <v/>
      </c>
      <c r="EJ46" s="181" t="str">
        <f t="shared" si="30"/>
        <v/>
      </c>
      <c r="EK46" s="182" t="str">
        <f t="shared" si="31"/>
        <v/>
      </c>
      <c r="EL46" s="183"/>
      <c r="EM46" s="184" t="str">
        <f t="shared" si="120"/>
        <v/>
      </c>
      <c r="EN46" s="183"/>
      <c r="EO46" s="171"/>
      <c r="EP46" s="196"/>
      <c r="ER46" s="197"/>
      <c r="ET46" s="197"/>
      <c r="EV46" s="180" t="str">
        <f t="shared" si="81"/>
        <v/>
      </c>
      <c r="EW46" s="181" t="str">
        <f t="shared" si="33"/>
        <v/>
      </c>
      <c r="EX46" s="182" t="str">
        <f t="shared" si="34"/>
        <v/>
      </c>
      <c r="EY46" s="183"/>
      <c r="EZ46" s="184" t="str">
        <f t="shared" si="121"/>
        <v/>
      </c>
      <c r="FA46" s="183"/>
      <c r="FB46" s="171"/>
      <c r="FC46" s="196"/>
      <c r="FE46" s="197"/>
      <c r="FG46" s="197"/>
      <c r="FI46" s="180" t="str">
        <f t="shared" si="82"/>
        <v/>
      </c>
      <c r="FJ46" s="181" t="str">
        <f t="shared" si="36"/>
        <v/>
      </c>
      <c r="FK46" s="182" t="str">
        <f t="shared" si="37"/>
        <v/>
      </c>
      <c r="FL46" s="183"/>
      <c r="FM46" s="184" t="str">
        <f t="shared" si="122"/>
        <v/>
      </c>
      <c r="FN46" s="183"/>
      <c r="FO46" s="171"/>
      <c r="FP46" s="196"/>
      <c r="FR46" s="197"/>
      <c r="FT46" s="197"/>
      <c r="FV46" s="180" t="str">
        <f t="shared" si="83"/>
        <v/>
      </c>
      <c r="FW46" s="181" t="str">
        <f t="shared" si="39"/>
        <v/>
      </c>
      <c r="FX46" s="182" t="str">
        <f t="shared" si="40"/>
        <v/>
      </c>
      <c r="FY46" s="183"/>
      <c r="FZ46" s="184" t="str">
        <f t="shared" si="123"/>
        <v/>
      </c>
      <c r="GA46" s="183"/>
      <c r="GB46" s="171"/>
      <c r="GC46" s="196"/>
      <c r="GE46" s="197"/>
      <c r="GG46" s="197"/>
      <c r="GI46" s="180" t="str">
        <f t="shared" si="84"/>
        <v/>
      </c>
      <c r="GJ46" s="181" t="str">
        <f t="shared" si="42"/>
        <v/>
      </c>
      <c r="GK46" s="182" t="str">
        <f t="shared" si="43"/>
        <v/>
      </c>
      <c r="GL46" s="183"/>
      <c r="GM46" s="184" t="str">
        <f t="shared" si="124"/>
        <v/>
      </c>
      <c r="GN46" s="183"/>
      <c r="GO46" s="171"/>
      <c r="GP46" s="196"/>
      <c r="GR46" s="197"/>
      <c r="GT46" s="197"/>
      <c r="GV46" s="180" t="str">
        <f t="shared" si="85"/>
        <v/>
      </c>
      <c r="GW46" s="181" t="str">
        <f t="shared" si="45"/>
        <v/>
      </c>
      <c r="GX46" s="182" t="str">
        <f t="shared" si="46"/>
        <v/>
      </c>
      <c r="GY46" s="183"/>
      <c r="GZ46" s="184" t="str">
        <f t="shared" si="125"/>
        <v/>
      </c>
      <c r="HA46" s="183"/>
      <c r="HB46" s="171"/>
      <c r="HC46" s="196"/>
      <c r="HE46" s="197"/>
      <c r="HG46" s="197"/>
      <c r="HI46" s="180" t="str">
        <f t="shared" si="86"/>
        <v/>
      </c>
      <c r="HJ46" s="181" t="str">
        <f t="shared" si="48"/>
        <v/>
      </c>
      <c r="HK46" s="182" t="str">
        <f t="shared" si="49"/>
        <v/>
      </c>
      <c r="HL46" s="183"/>
      <c r="HM46" s="184" t="str">
        <f t="shared" si="126"/>
        <v/>
      </c>
      <c r="HN46" s="183"/>
      <c r="HO46" s="171"/>
      <c r="HP46" s="196"/>
      <c r="HR46" s="197"/>
      <c r="HT46" s="197"/>
      <c r="HV46" s="180" t="str">
        <f t="shared" si="87"/>
        <v/>
      </c>
      <c r="HW46" s="181" t="str">
        <f t="shared" si="51"/>
        <v/>
      </c>
      <c r="HX46" s="182" t="str">
        <f t="shared" si="52"/>
        <v/>
      </c>
      <c r="HY46" s="183"/>
      <c r="HZ46" s="184" t="str">
        <f t="shared" si="127"/>
        <v/>
      </c>
      <c r="IA46" s="183"/>
      <c r="IB46" s="171"/>
      <c r="IC46" s="196"/>
      <c r="IE46" s="197"/>
      <c r="IG46" s="197"/>
      <c r="II46" s="180" t="str">
        <f t="shared" si="88"/>
        <v/>
      </c>
      <c r="IJ46" s="181" t="str">
        <f t="shared" si="54"/>
        <v/>
      </c>
      <c r="IK46" s="182" t="str">
        <f t="shared" si="55"/>
        <v/>
      </c>
      <c r="IL46" s="183"/>
      <c r="IM46" s="184" t="str">
        <f t="shared" si="128"/>
        <v/>
      </c>
      <c r="IN46" s="183"/>
      <c r="IO46" s="171"/>
      <c r="IP46" s="196"/>
      <c r="IR46" s="197"/>
      <c r="IT46" s="197"/>
      <c r="IV46" s="180" t="str">
        <f t="shared" si="89"/>
        <v/>
      </c>
      <c r="IW46" s="181" t="str">
        <f t="shared" si="57"/>
        <v/>
      </c>
      <c r="IX46" s="182" t="str">
        <f t="shared" si="58"/>
        <v/>
      </c>
      <c r="IY46" s="183"/>
      <c r="IZ46" s="184" t="str">
        <f t="shared" si="129"/>
        <v/>
      </c>
      <c r="JA46" s="183"/>
      <c r="JB46" s="171"/>
      <c r="JC46" s="187"/>
      <c r="JD46" s="198">
        <f t="shared" si="60"/>
        <v>0</v>
      </c>
      <c r="JE46" s="198">
        <f t="shared" si="61"/>
        <v>0</v>
      </c>
      <c r="JF46" s="198">
        <f t="shared" si="62"/>
        <v>0</v>
      </c>
      <c r="JG46" s="199">
        <f t="shared" si="63"/>
        <v>0</v>
      </c>
      <c r="JH46" s="199">
        <f t="shared" si="64"/>
        <v>0</v>
      </c>
      <c r="JI46" s="187"/>
      <c r="JJ46" s="209"/>
      <c r="JK46" s="210"/>
      <c r="JL46" s="210"/>
      <c r="JM46" s="210"/>
      <c r="JN46" s="210"/>
      <c r="JO46" s="210"/>
      <c r="JP46" s="210"/>
      <c r="JQ46" s="210"/>
      <c r="JR46" s="211"/>
      <c r="JS46" s="205"/>
      <c r="JT46" s="194">
        <f t="shared" si="65"/>
        <v>12</v>
      </c>
    </row>
    <row r="47" spans="1:280" s="195" customFormat="1" x14ac:dyDescent="0.2">
      <c r="A47" s="247">
        <f t="shared" si="66"/>
        <v>41621</v>
      </c>
      <c r="B47" s="249">
        <f t="shared" si="67"/>
        <v>41622</v>
      </c>
      <c r="C47" s="196"/>
      <c r="E47" s="197"/>
      <c r="G47" s="197"/>
      <c r="I47" s="180" t="str">
        <f t="shared" si="68"/>
        <v/>
      </c>
      <c r="J47" s="181" t="str">
        <f t="shared" si="69"/>
        <v/>
      </c>
      <c r="K47" s="182" t="str">
        <f t="shared" si="70"/>
        <v/>
      </c>
      <c r="L47" s="183"/>
      <c r="M47" s="184" t="str">
        <f t="shared" si="90"/>
        <v/>
      </c>
      <c r="N47" s="183"/>
      <c r="O47" s="171"/>
      <c r="P47" s="196"/>
      <c r="R47" s="197"/>
      <c r="T47" s="197"/>
      <c r="V47" s="180" t="str">
        <f t="shared" si="71"/>
        <v/>
      </c>
      <c r="W47" s="181" t="str">
        <f t="shared" si="3"/>
        <v/>
      </c>
      <c r="X47" s="182" t="str">
        <f t="shared" si="4"/>
        <v/>
      </c>
      <c r="Y47" s="183"/>
      <c r="Z47" s="184" t="str">
        <f t="shared" si="111"/>
        <v/>
      </c>
      <c r="AA47" s="183"/>
      <c r="AB47" s="171"/>
      <c r="AC47" s="196"/>
      <c r="AE47" s="197"/>
      <c r="AG47" s="197"/>
      <c r="AI47" s="180" t="str">
        <f t="shared" si="72"/>
        <v/>
      </c>
      <c r="AJ47" s="181" t="str">
        <f t="shared" si="6"/>
        <v/>
      </c>
      <c r="AK47" s="182" t="str">
        <f t="shared" si="7"/>
        <v/>
      </c>
      <c r="AL47" s="183"/>
      <c r="AM47" s="184" t="str">
        <f t="shared" si="112"/>
        <v/>
      </c>
      <c r="AN47" s="183"/>
      <c r="AO47" s="171"/>
      <c r="AP47" s="196"/>
      <c r="AR47" s="197"/>
      <c r="AT47" s="197"/>
      <c r="AV47" s="180" t="str">
        <f t="shared" si="73"/>
        <v/>
      </c>
      <c r="AW47" s="181" t="str">
        <f t="shared" si="9"/>
        <v/>
      </c>
      <c r="AX47" s="182" t="str">
        <f t="shared" si="10"/>
        <v/>
      </c>
      <c r="AY47" s="183"/>
      <c r="AZ47" s="184" t="str">
        <f t="shared" si="113"/>
        <v/>
      </c>
      <c r="BA47" s="183"/>
      <c r="BB47" s="171"/>
      <c r="BC47" s="196"/>
      <c r="BE47" s="197"/>
      <c r="BG47" s="197"/>
      <c r="BI47" s="180" t="str">
        <f t="shared" si="74"/>
        <v/>
      </c>
      <c r="BJ47" s="181" t="str">
        <f t="shared" si="12"/>
        <v/>
      </c>
      <c r="BK47" s="182" t="str">
        <f t="shared" si="13"/>
        <v/>
      </c>
      <c r="BL47" s="183"/>
      <c r="BM47" s="184" t="str">
        <f t="shared" si="114"/>
        <v/>
      </c>
      <c r="BN47" s="183"/>
      <c r="BO47" s="171"/>
      <c r="BP47" s="196"/>
      <c r="BR47" s="197"/>
      <c r="BT47" s="197"/>
      <c r="BV47" s="180" t="str">
        <f t="shared" si="75"/>
        <v/>
      </c>
      <c r="BW47" s="181" t="str">
        <f t="shared" si="15"/>
        <v/>
      </c>
      <c r="BX47" s="182" t="str">
        <f t="shared" si="16"/>
        <v/>
      </c>
      <c r="BY47" s="183"/>
      <c r="BZ47" s="184" t="str">
        <f t="shared" si="115"/>
        <v/>
      </c>
      <c r="CA47" s="183"/>
      <c r="CB47" s="171"/>
      <c r="CC47" s="196"/>
      <c r="CE47" s="197"/>
      <c r="CG47" s="197"/>
      <c r="CI47" s="180" t="str">
        <f t="shared" si="76"/>
        <v/>
      </c>
      <c r="CJ47" s="181" t="str">
        <f t="shared" si="18"/>
        <v/>
      </c>
      <c r="CK47" s="182" t="str">
        <f t="shared" si="19"/>
        <v/>
      </c>
      <c r="CL47" s="183"/>
      <c r="CM47" s="184" t="str">
        <f t="shared" si="116"/>
        <v/>
      </c>
      <c r="CN47" s="183"/>
      <c r="CO47" s="171"/>
      <c r="CP47" s="196"/>
      <c r="CR47" s="197"/>
      <c r="CT47" s="197"/>
      <c r="CV47" s="180" t="str">
        <f t="shared" si="77"/>
        <v/>
      </c>
      <c r="CW47" s="181" t="str">
        <f t="shared" si="21"/>
        <v/>
      </c>
      <c r="CX47" s="182" t="str">
        <f t="shared" si="22"/>
        <v/>
      </c>
      <c r="CY47" s="183"/>
      <c r="CZ47" s="184" t="str">
        <f t="shared" si="117"/>
        <v/>
      </c>
      <c r="DA47" s="183"/>
      <c r="DB47" s="171"/>
      <c r="DC47" s="196"/>
      <c r="DE47" s="197"/>
      <c r="DG47" s="197"/>
      <c r="DI47" s="180" t="str">
        <f t="shared" si="78"/>
        <v/>
      </c>
      <c r="DJ47" s="181" t="str">
        <f t="shared" si="24"/>
        <v/>
      </c>
      <c r="DK47" s="182" t="str">
        <f t="shared" si="25"/>
        <v/>
      </c>
      <c r="DL47" s="183"/>
      <c r="DM47" s="184" t="str">
        <f t="shared" si="118"/>
        <v/>
      </c>
      <c r="DN47" s="183"/>
      <c r="DO47" s="171"/>
      <c r="DP47" s="196"/>
      <c r="DR47" s="197"/>
      <c r="DT47" s="197"/>
      <c r="DV47" s="180" t="str">
        <f t="shared" si="79"/>
        <v/>
      </c>
      <c r="DW47" s="181" t="str">
        <f t="shared" si="27"/>
        <v/>
      </c>
      <c r="DX47" s="182" t="str">
        <f t="shared" si="28"/>
        <v/>
      </c>
      <c r="DY47" s="183"/>
      <c r="DZ47" s="184" t="str">
        <f t="shared" si="119"/>
        <v/>
      </c>
      <c r="EA47" s="183"/>
      <c r="EB47" s="171"/>
      <c r="EC47" s="196"/>
      <c r="EE47" s="197"/>
      <c r="EG47" s="197"/>
      <c r="EI47" s="180" t="str">
        <f t="shared" si="80"/>
        <v/>
      </c>
      <c r="EJ47" s="181" t="str">
        <f t="shared" si="30"/>
        <v/>
      </c>
      <c r="EK47" s="182" t="str">
        <f t="shared" si="31"/>
        <v/>
      </c>
      <c r="EL47" s="183"/>
      <c r="EM47" s="184" t="str">
        <f t="shared" si="120"/>
        <v/>
      </c>
      <c r="EN47" s="183"/>
      <c r="EO47" s="171"/>
      <c r="EP47" s="196"/>
      <c r="ER47" s="197"/>
      <c r="ET47" s="197"/>
      <c r="EV47" s="180" t="str">
        <f t="shared" si="81"/>
        <v/>
      </c>
      <c r="EW47" s="181" t="str">
        <f t="shared" si="33"/>
        <v/>
      </c>
      <c r="EX47" s="182" t="str">
        <f t="shared" si="34"/>
        <v/>
      </c>
      <c r="EY47" s="183"/>
      <c r="EZ47" s="184" t="str">
        <f t="shared" si="121"/>
        <v/>
      </c>
      <c r="FA47" s="183"/>
      <c r="FB47" s="171"/>
      <c r="FC47" s="196"/>
      <c r="FE47" s="197"/>
      <c r="FG47" s="197"/>
      <c r="FI47" s="180" t="str">
        <f t="shared" si="82"/>
        <v/>
      </c>
      <c r="FJ47" s="181" t="str">
        <f t="shared" si="36"/>
        <v/>
      </c>
      <c r="FK47" s="182" t="str">
        <f t="shared" si="37"/>
        <v/>
      </c>
      <c r="FL47" s="183"/>
      <c r="FM47" s="184" t="str">
        <f t="shared" si="122"/>
        <v/>
      </c>
      <c r="FN47" s="183"/>
      <c r="FO47" s="171"/>
      <c r="FP47" s="196"/>
      <c r="FR47" s="197"/>
      <c r="FT47" s="197"/>
      <c r="FV47" s="180" t="str">
        <f t="shared" si="83"/>
        <v/>
      </c>
      <c r="FW47" s="181" t="str">
        <f t="shared" si="39"/>
        <v/>
      </c>
      <c r="FX47" s="182" t="str">
        <f t="shared" si="40"/>
        <v/>
      </c>
      <c r="FY47" s="183"/>
      <c r="FZ47" s="184" t="str">
        <f t="shared" si="123"/>
        <v/>
      </c>
      <c r="GA47" s="183"/>
      <c r="GB47" s="171"/>
      <c r="GC47" s="196"/>
      <c r="GE47" s="197"/>
      <c r="GG47" s="197"/>
      <c r="GI47" s="180" t="str">
        <f t="shared" si="84"/>
        <v/>
      </c>
      <c r="GJ47" s="181" t="str">
        <f t="shared" si="42"/>
        <v/>
      </c>
      <c r="GK47" s="182" t="str">
        <f t="shared" si="43"/>
        <v/>
      </c>
      <c r="GL47" s="183"/>
      <c r="GM47" s="184" t="str">
        <f t="shared" si="124"/>
        <v/>
      </c>
      <c r="GN47" s="183"/>
      <c r="GO47" s="171"/>
      <c r="GP47" s="196"/>
      <c r="GR47" s="197"/>
      <c r="GT47" s="197"/>
      <c r="GV47" s="180" t="str">
        <f t="shared" si="85"/>
        <v/>
      </c>
      <c r="GW47" s="181" t="str">
        <f t="shared" si="45"/>
        <v/>
      </c>
      <c r="GX47" s="182" t="str">
        <f t="shared" si="46"/>
        <v/>
      </c>
      <c r="GY47" s="183"/>
      <c r="GZ47" s="184" t="str">
        <f t="shared" si="125"/>
        <v/>
      </c>
      <c r="HA47" s="183"/>
      <c r="HB47" s="171"/>
      <c r="HC47" s="196"/>
      <c r="HE47" s="197"/>
      <c r="HG47" s="197"/>
      <c r="HI47" s="180" t="str">
        <f t="shared" si="86"/>
        <v/>
      </c>
      <c r="HJ47" s="181" t="str">
        <f t="shared" si="48"/>
        <v/>
      </c>
      <c r="HK47" s="182" t="str">
        <f t="shared" si="49"/>
        <v/>
      </c>
      <c r="HL47" s="183"/>
      <c r="HM47" s="184" t="str">
        <f t="shared" si="126"/>
        <v/>
      </c>
      <c r="HN47" s="183"/>
      <c r="HO47" s="171"/>
      <c r="HP47" s="196"/>
      <c r="HR47" s="197"/>
      <c r="HT47" s="197"/>
      <c r="HV47" s="180" t="str">
        <f t="shared" si="87"/>
        <v/>
      </c>
      <c r="HW47" s="181" t="str">
        <f t="shared" si="51"/>
        <v/>
      </c>
      <c r="HX47" s="182" t="str">
        <f t="shared" si="52"/>
        <v/>
      </c>
      <c r="HY47" s="183"/>
      <c r="HZ47" s="184" t="str">
        <f t="shared" si="127"/>
        <v/>
      </c>
      <c r="IA47" s="183"/>
      <c r="IB47" s="171"/>
      <c r="IC47" s="196"/>
      <c r="IE47" s="197"/>
      <c r="IG47" s="197"/>
      <c r="II47" s="180" t="str">
        <f t="shared" si="88"/>
        <v/>
      </c>
      <c r="IJ47" s="181" t="str">
        <f t="shared" si="54"/>
        <v/>
      </c>
      <c r="IK47" s="182" t="str">
        <f t="shared" si="55"/>
        <v/>
      </c>
      <c r="IL47" s="183"/>
      <c r="IM47" s="184" t="str">
        <f t="shared" si="128"/>
        <v/>
      </c>
      <c r="IN47" s="183"/>
      <c r="IO47" s="171"/>
      <c r="IP47" s="196"/>
      <c r="IR47" s="197"/>
      <c r="IT47" s="197"/>
      <c r="IV47" s="180" t="str">
        <f t="shared" si="89"/>
        <v/>
      </c>
      <c r="IW47" s="181" t="str">
        <f t="shared" si="57"/>
        <v/>
      </c>
      <c r="IX47" s="182" t="str">
        <f t="shared" si="58"/>
        <v/>
      </c>
      <c r="IY47" s="183"/>
      <c r="IZ47" s="184" t="str">
        <f t="shared" si="129"/>
        <v/>
      </c>
      <c r="JA47" s="183"/>
      <c r="JB47" s="171"/>
      <c r="JC47" s="187"/>
      <c r="JD47" s="198">
        <f t="shared" si="60"/>
        <v>0</v>
      </c>
      <c r="JE47" s="198">
        <f t="shared" si="61"/>
        <v>0</v>
      </c>
      <c r="JF47" s="198">
        <f t="shared" si="62"/>
        <v>0</v>
      </c>
      <c r="JG47" s="199">
        <f t="shared" si="63"/>
        <v>0</v>
      </c>
      <c r="JH47" s="199">
        <f t="shared" si="64"/>
        <v>0</v>
      </c>
      <c r="JI47" s="187"/>
      <c r="JJ47" s="209"/>
      <c r="JK47" s="210"/>
      <c r="JL47" s="210"/>
      <c r="JM47" s="210"/>
      <c r="JN47" s="210"/>
      <c r="JO47" s="210"/>
      <c r="JP47" s="210"/>
      <c r="JQ47" s="210"/>
      <c r="JR47" s="211"/>
      <c r="JS47" s="205"/>
      <c r="JT47" s="194">
        <f t="shared" si="65"/>
        <v>12</v>
      </c>
    </row>
    <row r="48" spans="1:280" s="195" customFormat="1" x14ac:dyDescent="0.2">
      <c r="A48" s="247">
        <f t="shared" si="66"/>
        <v>41622</v>
      </c>
      <c r="B48" s="249">
        <f t="shared" si="67"/>
        <v>41623</v>
      </c>
      <c r="C48" s="196"/>
      <c r="E48" s="197"/>
      <c r="G48" s="197"/>
      <c r="I48" s="180" t="str">
        <f t="shared" si="68"/>
        <v/>
      </c>
      <c r="J48" s="181" t="str">
        <f t="shared" si="69"/>
        <v/>
      </c>
      <c r="K48" s="182" t="str">
        <f t="shared" si="70"/>
        <v/>
      </c>
      <c r="L48" s="183"/>
      <c r="M48" s="184" t="str">
        <f t="shared" si="90"/>
        <v/>
      </c>
      <c r="N48" s="183"/>
      <c r="O48" s="171"/>
      <c r="P48" s="196"/>
      <c r="R48" s="197"/>
      <c r="T48" s="197"/>
      <c r="V48" s="180" t="str">
        <f t="shared" si="71"/>
        <v/>
      </c>
      <c r="W48" s="181" t="str">
        <f t="shared" si="3"/>
        <v/>
      </c>
      <c r="X48" s="182" t="str">
        <f t="shared" si="4"/>
        <v/>
      </c>
      <c r="Y48" s="183"/>
      <c r="Z48" s="184" t="str">
        <f t="shared" si="111"/>
        <v/>
      </c>
      <c r="AA48" s="183"/>
      <c r="AB48" s="171"/>
      <c r="AC48" s="196"/>
      <c r="AE48" s="197"/>
      <c r="AG48" s="197"/>
      <c r="AI48" s="180" t="str">
        <f t="shared" si="72"/>
        <v/>
      </c>
      <c r="AJ48" s="181" t="str">
        <f t="shared" si="6"/>
        <v/>
      </c>
      <c r="AK48" s="182" t="str">
        <f t="shared" si="7"/>
        <v/>
      </c>
      <c r="AL48" s="183"/>
      <c r="AM48" s="184" t="str">
        <f t="shared" si="112"/>
        <v/>
      </c>
      <c r="AN48" s="183"/>
      <c r="AO48" s="171"/>
      <c r="AP48" s="196"/>
      <c r="AR48" s="197"/>
      <c r="AT48" s="197"/>
      <c r="AV48" s="180" t="str">
        <f t="shared" si="73"/>
        <v/>
      </c>
      <c r="AW48" s="181" t="str">
        <f t="shared" si="9"/>
        <v/>
      </c>
      <c r="AX48" s="182" t="str">
        <f t="shared" si="10"/>
        <v/>
      </c>
      <c r="AY48" s="183"/>
      <c r="AZ48" s="184" t="str">
        <f t="shared" si="113"/>
        <v/>
      </c>
      <c r="BA48" s="183"/>
      <c r="BB48" s="171"/>
      <c r="BC48" s="196"/>
      <c r="BE48" s="197"/>
      <c r="BG48" s="197"/>
      <c r="BI48" s="180" t="str">
        <f t="shared" si="74"/>
        <v/>
      </c>
      <c r="BJ48" s="181" t="str">
        <f t="shared" si="12"/>
        <v/>
      </c>
      <c r="BK48" s="182" t="str">
        <f t="shared" si="13"/>
        <v/>
      </c>
      <c r="BL48" s="183"/>
      <c r="BM48" s="184" t="str">
        <f t="shared" si="114"/>
        <v/>
      </c>
      <c r="BN48" s="183"/>
      <c r="BO48" s="171"/>
      <c r="BP48" s="196"/>
      <c r="BR48" s="197"/>
      <c r="BT48" s="197"/>
      <c r="BV48" s="180" t="str">
        <f t="shared" si="75"/>
        <v/>
      </c>
      <c r="BW48" s="181" t="str">
        <f t="shared" si="15"/>
        <v/>
      </c>
      <c r="BX48" s="182" t="str">
        <f t="shared" si="16"/>
        <v/>
      </c>
      <c r="BY48" s="183"/>
      <c r="BZ48" s="184" t="str">
        <f t="shared" si="115"/>
        <v/>
      </c>
      <c r="CA48" s="183"/>
      <c r="CB48" s="171"/>
      <c r="CC48" s="196"/>
      <c r="CE48" s="197"/>
      <c r="CG48" s="197"/>
      <c r="CI48" s="180" t="str">
        <f t="shared" si="76"/>
        <v/>
      </c>
      <c r="CJ48" s="181" t="str">
        <f t="shared" si="18"/>
        <v/>
      </c>
      <c r="CK48" s="182" t="str">
        <f t="shared" si="19"/>
        <v/>
      </c>
      <c r="CL48" s="183"/>
      <c r="CM48" s="184" t="str">
        <f t="shared" si="116"/>
        <v/>
      </c>
      <c r="CN48" s="183"/>
      <c r="CO48" s="171"/>
      <c r="CP48" s="196"/>
      <c r="CR48" s="197"/>
      <c r="CT48" s="197"/>
      <c r="CV48" s="180" t="str">
        <f t="shared" si="77"/>
        <v/>
      </c>
      <c r="CW48" s="181" t="str">
        <f t="shared" si="21"/>
        <v/>
      </c>
      <c r="CX48" s="182" t="str">
        <f t="shared" si="22"/>
        <v/>
      </c>
      <c r="CY48" s="183"/>
      <c r="CZ48" s="184" t="str">
        <f t="shared" si="117"/>
        <v/>
      </c>
      <c r="DA48" s="183"/>
      <c r="DB48" s="171"/>
      <c r="DC48" s="196"/>
      <c r="DE48" s="197"/>
      <c r="DG48" s="197"/>
      <c r="DI48" s="180" t="str">
        <f t="shared" si="78"/>
        <v/>
      </c>
      <c r="DJ48" s="181" t="str">
        <f t="shared" si="24"/>
        <v/>
      </c>
      <c r="DK48" s="182" t="str">
        <f t="shared" si="25"/>
        <v/>
      </c>
      <c r="DL48" s="183"/>
      <c r="DM48" s="184" t="str">
        <f t="shared" si="118"/>
        <v/>
      </c>
      <c r="DN48" s="183"/>
      <c r="DO48" s="171"/>
      <c r="DP48" s="196"/>
      <c r="DR48" s="197"/>
      <c r="DT48" s="197"/>
      <c r="DV48" s="180" t="str">
        <f t="shared" si="79"/>
        <v/>
      </c>
      <c r="DW48" s="181" t="str">
        <f t="shared" si="27"/>
        <v/>
      </c>
      <c r="DX48" s="182" t="str">
        <f t="shared" si="28"/>
        <v/>
      </c>
      <c r="DY48" s="183"/>
      <c r="DZ48" s="184" t="str">
        <f t="shared" si="119"/>
        <v/>
      </c>
      <c r="EA48" s="183"/>
      <c r="EB48" s="171"/>
      <c r="EC48" s="196"/>
      <c r="EE48" s="197"/>
      <c r="EG48" s="197"/>
      <c r="EI48" s="180" t="str">
        <f t="shared" si="80"/>
        <v/>
      </c>
      <c r="EJ48" s="181" t="str">
        <f t="shared" si="30"/>
        <v/>
      </c>
      <c r="EK48" s="182" t="str">
        <f t="shared" si="31"/>
        <v/>
      </c>
      <c r="EL48" s="183"/>
      <c r="EM48" s="184" t="str">
        <f t="shared" si="120"/>
        <v/>
      </c>
      <c r="EN48" s="183"/>
      <c r="EO48" s="171"/>
      <c r="EP48" s="196"/>
      <c r="ER48" s="197"/>
      <c r="ET48" s="197"/>
      <c r="EV48" s="180" t="str">
        <f t="shared" si="81"/>
        <v/>
      </c>
      <c r="EW48" s="181" t="str">
        <f t="shared" si="33"/>
        <v/>
      </c>
      <c r="EX48" s="182" t="str">
        <f t="shared" si="34"/>
        <v/>
      </c>
      <c r="EY48" s="183"/>
      <c r="EZ48" s="184" t="str">
        <f t="shared" si="121"/>
        <v/>
      </c>
      <c r="FA48" s="183"/>
      <c r="FB48" s="171"/>
      <c r="FC48" s="196"/>
      <c r="FE48" s="197"/>
      <c r="FG48" s="197"/>
      <c r="FI48" s="180" t="str">
        <f t="shared" si="82"/>
        <v/>
      </c>
      <c r="FJ48" s="181" t="str">
        <f t="shared" si="36"/>
        <v/>
      </c>
      <c r="FK48" s="182" t="str">
        <f t="shared" si="37"/>
        <v/>
      </c>
      <c r="FL48" s="183"/>
      <c r="FM48" s="184" t="str">
        <f t="shared" si="122"/>
        <v/>
      </c>
      <c r="FN48" s="183"/>
      <c r="FO48" s="171"/>
      <c r="FP48" s="196"/>
      <c r="FR48" s="197"/>
      <c r="FT48" s="197"/>
      <c r="FV48" s="180" t="str">
        <f t="shared" si="83"/>
        <v/>
      </c>
      <c r="FW48" s="181" t="str">
        <f t="shared" si="39"/>
        <v/>
      </c>
      <c r="FX48" s="182" t="str">
        <f t="shared" si="40"/>
        <v/>
      </c>
      <c r="FY48" s="183"/>
      <c r="FZ48" s="184" t="str">
        <f t="shared" si="123"/>
        <v/>
      </c>
      <c r="GA48" s="183"/>
      <c r="GB48" s="171"/>
      <c r="GC48" s="196"/>
      <c r="GE48" s="197"/>
      <c r="GG48" s="197"/>
      <c r="GI48" s="180" t="str">
        <f t="shared" si="84"/>
        <v/>
      </c>
      <c r="GJ48" s="181" t="str">
        <f t="shared" si="42"/>
        <v/>
      </c>
      <c r="GK48" s="182" t="str">
        <f t="shared" si="43"/>
        <v/>
      </c>
      <c r="GL48" s="183"/>
      <c r="GM48" s="184" t="str">
        <f t="shared" si="124"/>
        <v/>
      </c>
      <c r="GN48" s="183"/>
      <c r="GO48" s="171"/>
      <c r="GP48" s="196"/>
      <c r="GR48" s="197"/>
      <c r="GT48" s="197"/>
      <c r="GV48" s="180" t="str">
        <f t="shared" si="85"/>
        <v/>
      </c>
      <c r="GW48" s="181" t="str">
        <f t="shared" si="45"/>
        <v/>
      </c>
      <c r="GX48" s="182" t="str">
        <f t="shared" si="46"/>
        <v/>
      </c>
      <c r="GY48" s="183"/>
      <c r="GZ48" s="184" t="str">
        <f t="shared" si="125"/>
        <v/>
      </c>
      <c r="HA48" s="183"/>
      <c r="HB48" s="171"/>
      <c r="HC48" s="196"/>
      <c r="HE48" s="197"/>
      <c r="HG48" s="197"/>
      <c r="HI48" s="180" t="str">
        <f t="shared" si="86"/>
        <v/>
      </c>
      <c r="HJ48" s="181" t="str">
        <f t="shared" si="48"/>
        <v/>
      </c>
      <c r="HK48" s="182" t="str">
        <f t="shared" si="49"/>
        <v/>
      </c>
      <c r="HL48" s="183"/>
      <c r="HM48" s="184" t="str">
        <f t="shared" si="126"/>
        <v/>
      </c>
      <c r="HN48" s="183"/>
      <c r="HO48" s="171"/>
      <c r="HP48" s="196"/>
      <c r="HR48" s="197"/>
      <c r="HT48" s="197"/>
      <c r="HV48" s="180" t="str">
        <f t="shared" si="87"/>
        <v/>
      </c>
      <c r="HW48" s="181" t="str">
        <f t="shared" si="51"/>
        <v/>
      </c>
      <c r="HX48" s="182" t="str">
        <f t="shared" si="52"/>
        <v/>
      </c>
      <c r="HY48" s="183"/>
      <c r="HZ48" s="184" t="str">
        <f t="shared" si="127"/>
        <v/>
      </c>
      <c r="IA48" s="183"/>
      <c r="IB48" s="171"/>
      <c r="IC48" s="196"/>
      <c r="IE48" s="197"/>
      <c r="IG48" s="197"/>
      <c r="II48" s="180" t="str">
        <f t="shared" si="88"/>
        <v/>
      </c>
      <c r="IJ48" s="181" t="str">
        <f t="shared" si="54"/>
        <v/>
      </c>
      <c r="IK48" s="182" t="str">
        <f t="shared" si="55"/>
        <v/>
      </c>
      <c r="IL48" s="183"/>
      <c r="IM48" s="184" t="str">
        <f t="shared" si="128"/>
        <v/>
      </c>
      <c r="IN48" s="183"/>
      <c r="IO48" s="171"/>
      <c r="IP48" s="196"/>
      <c r="IR48" s="197"/>
      <c r="IT48" s="197"/>
      <c r="IV48" s="180" t="str">
        <f t="shared" si="89"/>
        <v/>
      </c>
      <c r="IW48" s="181" t="str">
        <f t="shared" si="57"/>
        <v/>
      </c>
      <c r="IX48" s="182" t="str">
        <f t="shared" si="58"/>
        <v/>
      </c>
      <c r="IY48" s="183"/>
      <c r="IZ48" s="184" t="str">
        <f t="shared" si="129"/>
        <v/>
      </c>
      <c r="JA48" s="183"/>
      <c r="JB48" s="171"/>
      <c r="JC48" s="187"/>
      <c r="JD48" s="198">
        <f t="shared" si="60"/>
        <v>0</v>
      </c>
      <c r="JE48" s="198">
        <f t="shared" si="61"/>
        <v>0</v>
      </c>
      <c r="JF48" s="198">
        <f t="shared" si="62"/>
        <v>0</v>
      </c>
      <c r="JG48" s="199">
        <f t="shared" si="63"/>
        <v>0</v>
      </c>
      <c r="JH48" s="199">
        <f t="shared" si="64"/>
        <v>0</v>
      </c>
      <c r="JI48" s="187"/>
      <c r="JJ48" s="209"/>
      <c r="JK48" s="210"/>
      <c r="JL48" s="210"/>
      <c r="JM48" s="210"/>
      <c r="JN48" s="210"/>
      <c r="JO48" s="210"/>
      <c r="JP48" s="210"/>
      <c r="JQ48" s="210"/>
      <c r="JR48" s="211"/>
      <c r="JS48" s="205"/>
      <c r="JT48" s="194">
        <f t="shared" si="65"/>
        <v>12</v>
      </c>
    </row>
    <row r="49" spans="1:280" s="195" customFormat="1" x14ac:dyDescent="0.2">
      <c r="A49" s="247">
        <f t="shared" si="66"/>
        <v>41623</v>
      </c>
      <c r="B49" s="249">
        <f t="shared" si="67"/>
        <v>41624</v>
      </c>
      <c r="C49" s="196"/>
      <c r="E49" s="197"/>
      <c r="G49" s="197"/>
      <c r="I49" s="180" t="str">
        <f t="shared" si="68"/>
        <v/>
      </c>
      <c r="J49" s="181" t="str">
        <f t="shared" si="69"/>
        <v/>
      </c>
      <c r="K49" s="182" t="str">
        <f t="shared" si="70"/>
        <v/>
      </c>
      <c r="L49" s="183"/>
      <c r="M49" s="184" t="str">
        <f t="shared" si="90"/>
        <v/>
      </c>
      <c r="N49" s="183"/>
      <c r="O49" s="171"/>
      <c r="P49" s="196"/>
      <c r="R49" s="197"/>
      <c r="T49" s="197"/>
      <c r="V49" s="180" t="str">
        <f t="shared" si="71"/>
        <v/>
      </c>
      <c r="W49" s="181" t="str">
        <f t="shared" si="3"/>
        <v/>
      </c>
      <c r="X49" s="182" t="str">
        <f t="shared" si="4"/>
        <v/>
      </c>
      <c r="Y49" s="183"/>
      <c r="Z49" s="184" t="str">
        <f t="shared" si="111"/>
        <v/>
      </c>
      <c r="AA49" s="183"/>
      <c r="AB49" s="171"/>
      <c r="AC49" s="196"/>
      <c r="AE49" s="197"/>
      <c r="AG49" s="197"/>
      <c r="AI49" s="180" t="str">
        <f t="shared" si="72"/>
        <v/>
      </c>
      <c r="AJ49" s="181" t="str">
        <f t="shared" si="6"/>
        <v/>
      </c>
      <c r="AK49" s="182" t="str">
        <f t="shared" si="7"/>
        <v/>
      </c>
      <c r="AL49" s="183"/>
      <c r="AM49" s="184" t="str">
        <f t="shared" si="112"/>
        <v/>
      </c>
      <c r="AN49" s="183"/>
      <c r="AO49" s="171"/>
      <c r="AP49" s="196"/>
      <c r="AR49" s="197"/>
      <c r="AT49" s="197"/>
      <c r="AV49" s="180" t="str">
        <f t="shared" si="73"/>
        <v/>
      </c>
      <c r="AW49" s="181" t="str">
        <f t="shared" si="9"/>
        <v/>
      </c>
      <c r="AX49" s="182" t="str">
        <f t="shared" si="10"/>
        <v/>
      </c>
      <c r="AY49" s="183"/>
      <c r="AZ49" s="184" t="str">
        <f t="shared" si="113"/>
        <v/>
      </c>
      <c r="BA49" s="183"/>
      <c r="BB49" s="171"/>
      <c r="BC49" s="196"/>
      <c r="BE49" s="197"/>
      <c r="BG49" s="197"/>
      <c r="BI49" s="180" t="str">
        <f t="shared" si="74"/>
        <v/>
      </c>
      <c r="BJ49" s="181" t="str">
        <f t="shared" si="12"/>
        <v/>
      </c>
      <c r="BK49" s="182" t="str">
        <f t="shared" si="13"/>
        <v/>
      </c>
      <c r="BL49" s="183"/>
      <c r="BM49" s="184" t="str">
        <f t="shared" si="114"/>
        <v/>
      </c>
      <c r="BN49" s="183"/>
      <c r="BO49" s="171"/>
      <c r="BP49" s="196"/>
      <c r="BR49" s="197"/>
      <c r="BT49" s="197"/>
      <c r="BV49" s="180" t="str">
        <f t="shared" si="75"/>
        <v/>
      </c>
      <c r="BW49" s="181" t="str">
        <f t="shared" si="15"/>
        <v/>
      </c>
      <c r="BX49" s="182" t="str">
        <f t="shared" si="16"/>
        <v/>
      </c>
      <c r="BY49" s="183"/>
      <c r="BZ49" s="184" t="str">
        <f t="shared" si="115"/>
        <v/>
      </c>
      <c r="CA49" s="183"/>
      <c r="CB49" s="171"/>
      <c r="CC49" s="196"/>
      <c r="CE49" s="197"/>
      <c r="CG49" s="197"/>
      <c r="CI49" s="180" t="str">
        <f t="shared" si="76"/>
        <v/>
      </c>
      <c r="CJ49" s="181" t="str">
        <f t="shared" si="18"/>
        <v/>
      </c>
      <c r="CK49" s="182" t="str">
        <f t="shared" si="19"/>
        <v/>
      </c>
      <c r="CL49" s="183"/>
      <c r="CM49" s="184" t="str">
        <f t="shared" si="116"/>
        <v/>
      </c>
      <c r="CN49" s="183"/>
      <c r="CO49" s="171"/>
      <c r="CP49" s="196"/>
      <c r="CR49" s="197"/>
      <c r="CT49" s="197"/>
      <c r="CV49" s="180" t="str">
        <f t="shared" si="77"/>
        <v/>
      </c>
      <c r="CW49" s="181" t="str">
        <f t="shared" si="21"/>
        <v/>
      </c>
      <c r="CX49" s="182" t="str">
        <f t="shared" si="22"/>
        <v/>
      </c>
      <c r="CY49" s="183"/>
      <c r="CZ49" s="184" t="str">
        <f t="shared" si="117"/>
        <v/>
      </c>
      <c r="DA49" s="183"/>
      <c r="DB49" s="171"/>
      <c r="DC49" s="196"/>
      <c r="DE49" s="197"/>
      <c r="DG49" s="197"/>
      <c r="DI49" s="180" t="str">
        <f t="shared" si="78"/>
        <v/>
      </c>
      <c r="DJ49" s="181" t="str">
        <f t="shared" si="24"/>
        <v/>
      </c>
      <c r="DK49" s="182" t="str">
        <f t="shared" si="25"/>
        <v/>
      </c>
      <c r="DL49" s="183"/>
      <c r="DM49" s="184" t="str">
        <f t="shared" si="118"/>
        <v/>
      </c>
      <c r="DN49" s="183"/>
      <c r="DO49" s="171"/>
      <c r="DP49" s="196"/>
      <c r="DR49" s="197"/>
      <c r="DT49" s="197"/>
      <c r="DV49" s="180" t="str">
        <f t="shared" si="79"/>
        <v/>
      </c>
      <c r="DW49" s="181" t="str">
        <f t="shared" si="27"/>
        <v/>
      </c>
      <c r="DX49" s="182" t="str">
        <f t="shared" si="28"/>
        <v/>
      </c>
      <c r="DY49" s="183"/>
      <c r="DZ49" s="184" t="str">
        <f t="shared" si="119"/>
        <v/>
      </c>
      <c r="EA49" s="183"/>
      <c r="EB49" s="171"/>
      <c r="EC49" s="196"/>
      <c r="EE49" s="197"/>
      <c r="EG49" s="197"/>
      <c r="EI49" s="180" t="str">
        <f t="shared" si="80"/>
        <v/>
      </c>
      <c r="EJ49" s="181" t="str">
        <f t="shared" si="30"/>
        <v/>
      </c>
      <c r="EK49" s="182" t="str">
        <f t="shared" si="31"/>
        <v/>
      </c>
      <c r="EL49" s="183"/>
      <c r="EM49" s="184" t="str">
        <f t="shared" si="120"/>
        <v/>
      </c>
      <c r="EN49" s="183"/>
      <c r="EO49" s="171"/>
      <c r="EP49" s="196"/>
      <c r="ER49" s="197"/>
      <c r="ET49" s="197"/>
      <c r="EV49" s="180" t="str">
        <f t="shared" si="81"/>
        <v/>
      </c>
      <c r="EW49" s="181" t="str">
        <f t="shared" si="33"/>
        <v/>
      </c>
      <c r="EX49" s="182" t="str">
        <f t="shared" si="34"/>
        <v/>
      </c>
      <c r="EY49" s="183"/>
      <c r="EZ49" s="184" t="str">
        <f t="shared" si="121"/>
        <v/>
      </c>
      <c r="FA49" s="183"/>
      <c r="FB49" s="171"/>
      <c r="FC49" s="196"/>
      <c r="FE49" s="197"/>
      <c r="FG49" s="197"/>
      <c r="FI49" s="180" t="str">
        <f t="shared" si="82"/>
        <v/>
      </c>
      <c r="FJ49" s="181" t="str">
        <f t="shared" si="36"/>
        <v/>
      </c>
      <c r="FK49" s="182" t="str">
        <f t="shared" si="37"/>
        <v/>
      </c>
      <c r="FL49" s="183"/>
      <c r="FM49" s="184" t="str">
        <f t="shared" si="122"/>
        <v/>
      </c>
      <c r="FN49" s="183"/>
      <c r="FO49" s="171"/>
      <c r="FP49" s="196"/>
      <c r="FR49" s="197"/>
      <c r="FT49" s="197"/>
      <c r="FV49" s="180" t="str">
        <f t="shared" si="83"/>
        <v/>
      </c>
      <c r="FW49" s="181" t="str">
        <f t="shared" si="39"/>
        <v/>
      </c>
      <c r="FX49" s="182" t="str">
        <f t="shared" si="40"/>
        <v/>
      </c>
      <c r="FY49" s="183"/>
      <c r="FZ49" s="184" t="str">
        <f t="shared" si="123"/>
        <v/>
      </c>
      <c r="GA49" s="183"/>
      <c r="GB49" s="171"/>
      <c r="GC49" s="196"/>
      <c r="GE49" s="197"/>
      <c r="GG49" s="197"/>
      <c r="GI49" s="180" t="str">
        <f t="shared" si="84"/>
        <v/>
      </c>
      <c r="GJ49" s="181" t="str">
        <f t="shared" si="42"/>
        <v/>
      </c>
      <c r="GK49" s="182" t="str">
        <f t="shared" si="43"/>
        <v/>
      </c>
      <c r="GL49" s="183"/>
      <c r="GM49" s="184" t="str">
        <f t="shared" si="124"/>
        <v/>
      </c>
      <c r="GN49" s="183"/>
      <c r="GO49" s="171"/>
      <c r="GP49" s="196"/>
      <c r="GR49" s="197"/>
      <c r="GT49" s="197"/>
      <c r="GV49" s="180" t="str">
        <f t="shared" si="85"/>
        <v/>
      </c>
      <c r="GW49" s="181" t="str">
        <f t="shared" si="45"/>
        <v/>
      </c>
      <c r="GX49" s="182" t="str">
        <f t="shared" si="46"/>
        <v/>
      </c>
      <c r="GY49" s="183"/>
      <c r="GZ49" s="184" t="str">
        <f t="shared" si="125"/>
        <v/>
      </c>
      <c r="HA49" s="183"/>
      <c r="HB49" s="171"/>
      <c r="HC49" s="196"/>
      <c r="HE49" s="197"/>
      <c r="HG49" s="197"/>
      <c r="HI49" s="180" t="str">
        <f t="shared" si="86"/>
        <v/>
      </c>
      <c r="HJ49" s="181" t="str">
        <f t="shared" si="48"/>
        <v/>
      </c>
      <c r="HK49" s="182" t="str">
        <f t="shared" si="49"/>
        <v/>
      </c>
      <c r="HL49" s="183"/>
      <c r="HM49" s="184" t="str">
        <f t="shared" si="126"/>
        <v/>
      </c>
      <c r="HN49" s="183"/>
      <c r="HO49" s="171"/>
      <c r="HP49" s="196"/>
      <c r="HR49" s="197"/>
      <c r="HT49" s="197"/>
      <c r="HV49" s="180" t="str">
        <f t="shared" si="87"/>
        <v/>
      </c>
      <c r="HW49" s="181" t="str">
        <f t="shared" si="51"/>
        <v/>
      </c>
      <c r="HX49" s="182" t="str">
        <f t="shared" si="52"/>
        <v/>
      </c>
      <c r="HY49" s="183"/>
      <c r="HZ49" s="184" t="str">
        <f t="shared" si="127"/>
        <v/>
      </c>
      <c r="IA49" s="183"/>
      <c r="IB49" s="171"/>
      <c r="IC49" s="196"/>
      <c r="IE49" s="197"/>
      <c r="IG49" s="197"/>
      <c r="II49" s="180" t="str">
        <f t="shared" si="88"/>
        <v/>
      </c>
      <c r="IJ49" s="181" t="str">
        <f t="shared" si="54"/>
        <v/>
      </c>
      <c r="IK49" s="182" t="str">
        <f t="shared" si="55"/>
        <v/>
      </c>
      <c r="IL49" s="183"/>
      <c r="IM49" s="184" t="str">
        <f t="shared" si="128"/>
        <v/>
      </c>
      <c r="IN49" s="183"/>
      <c r="IO49" s="171"/>
      <c r="IP49" s="196"/>
      <c r="IR49" s="197"/>
      <c r="IT49" s="197"/>
      <c r="IV49" s="180" t="str">
        <f t="shared" si="89"/>
        <v/>
      </c>
      <c r="IW49" s="181" t="str">
        <f t="shared" si="57"/>
        <v/>
      </c>
      <c r="IX49" s="182" t="str">
        <f t="shared" si="58"/>
        <v/>
      </c>
      <c r="IY49" s="183"/>
      <c r="IZ49" s="184" t="str">
        <f t="shared" si="129"/>
        <v/>
      </c>
      <c r="JA49" s="183"/>
      <c r="JB49" s="171"/>
      <c r="JC49" s="187"/>
      <c r="JD49" s="198">
        <f t="shared" si="60"/>
        <v>0</v>
      </c>
      <c r="JE49" s="198">
        <f t="shared" si="61"/>
        <v>0</v>
      </c>
      <c r="JF49" s="198">
        <f t="shared" si="62"/>
        <v>0</v>
      </c>
      <c r="JG49" s="199">
        <f t="shared" si="63"/>
        <v>0</v>
      </c>
      <c r="JH49" s="199">
        <f t="shared" si="64"/>
        <v>0</v>
      </c>
      <c r="JI49" s="187"/>
      <c r="JJ49" s="209"/>
      <c r="JK49" s="210"/>
      <c r="JL49" s="210"/>
      <c r="JM49" s="210"/>
      <c r="JN49" s="210"/>
      <c r="JO49" s="210"/>
      <c r="JP49" s="210"/>
      <c r="JQ49" s="210"/>
      <c r="JR49" s="211"/>
      <c r="JS49" s="205"/>
      <c r="JT49" s="194">
        <f t="shared" si="65"/>
        <v>12</v>
      </c>
    </row>
    <row r="50" spans="1:280" s="195" customFormat="1" x14ac:dyDescent="0.2">
      <c r="A50" s="247">
        <f t="shared" si="66"/>
        <v>41624</v>
      </c>
      <c r="B50" s="249">
        <f t="shared" si="67"/>
        <v>41625</v>
      </c>
      <c r="C50" s="196"/>
      <c r="E50" s="197"/>
      <c r="G50" s="197"/>
      <c r="I50" s="180" t="str">
        <f t="shared" si="68"/>
        <v/>
      </c>
      <c r="J50" s="181" t="str">
        <f t="shared" si="69"/>
        <v/>
      </c>
      <c r="K50" s="182" t="str">
        <f t="shared" si="70"/>
        <v/>
      </c>
      <c r="L50" s="183"/>
      <c r="M50" s="184" t="str">
        <f t="shared" si="90"/>
        <v/>
      </c>
      <c r="N50" s="183"/>
      <c r="O50" s="171"/>
      <c r="P50" s="196"/>
      <c r="R50" s="197"/>
      <c r="T50" s="197"/>
      <c r="V50" s="180" t="str">
        <f t="shared" si="71"/>
        <v/>
      </c>
      <c r="W50" s="181" t="str">
        <f t="shared" si="3"/>
        <v/>
      </c>
      <c r="X50" s="182" t="str">
        <f t="shared" si="4"/>
        <v/>
      </c>
      <c r="Y50" s="183"/>
      <c r="Z50" s="184" t="str">
        <f t="shared" si="111"/>
        <v/>
      </c>
      <c r="AA50" s="183"/>
      <c r="AB50" s="171"/>
      <c r="AC50" s="196"/>
      <c r="AE50" s="197"/>
      <c r="AG50" s="197"/>
      <c r="AI50" s="180" t="str">
        <f t="shared" si="72"/>
        <v/>
      </c>
      <c r="AJ50" s="181" t="str">
        <f t="shared" si="6"/>
        <v/>
      </c>
      <c r="AK50" s="182" t="str">
        <f t="shared" si="7"/>
        <v/>
      </c>
      <c r="AL50" s="183"/>
      <c r="AM50" s="184" t="str">
        <f t="shared" si="112"/>
        <v/>
      </c>
      <c r="AN50" s="183"/>
      <c r="AO50" s="171"/>
      <c r="AP50" s="196"/>
      <c r="AR50" s="197"/>
      <c r="AT50" s="197"/>
      <c r="AV50" s="180" t="str">
        <f t="shared" si="73"/>
        <v/>
      </c>
      <c r="AW50" s="181" t="str">
        <f t="shared" si="9"/>
        <v/>
      </c>
      <c r="AX50" s="182" t="str">
        <f t="shared" si="10"/>
        <v/>
      </c>
      <c r="AY50" s="183"/>
      <c r="AZ50" s="184" t="str">
        <f t="shared" si="113"/>
        <v/>
      </c>
      <c r="BA50" s="183"/>
      <c r="BB50" s="171"/>
      <c r="BC50" s="196"/>
      <c r="BE50" s="197"/>
      <c r="BG50" s="197"/>
      <c r="BI50" s="180" t="str">
        <f t="shared" si="74"/>
        <v/>
      </c>
      <c r="BJ50" s="181" t="str">
        <f t="shared" si="12"/>
        <v/>
      </c>
      <c r="BK50" s="182" t="str">
        <f t="shared" si="13"/>
        <v/>
      </c>
      <c r="BL50" s="183"/>
      <c r="BM50" s="184" t="str">
        <f t="shared" si="114"/>
        <v/>
      </c>
      <c r="BN50" s="183"/>
      <c r="BO50" s="171"/>
      <c r="BP50" s="196"/>
      <c r="BR50" s="197"/>
      <c r="BT50" s="197"/>
      <c r="BV50" s="180" t="str">
        <f t="shared" si="75"/>
        <v/>
      </c>
      <c r="BW50" s="181" t="str">
        <f t="shared" si="15"/>
        <v/>
      </c>
      <c r="BX50" s="182" t="str">
        <f t="shared" si="16"/>
        <v/>
      </c>
      <c r="BY50" s="183"/>
      <c r="BZ50" s="184" t="str">
        <f t="shared" si="115"/>
        <v/>
      </c>
      <c r="CA50" s="183"/>
      <c r="CB50" s="171"/>
      <c r="CC50" s="196"/>
      <c r="CE50" s="197"/>
      <c r="CG50" s="197"/>
      <c r="CI50" s="180" t="str">
        <f t="shared" si="76"/>
        <v/>
      </c>
      <c r="CJ50" s="181" t="str">
        <f t="shared" si="18"/>
        <v/>
      </c>
      <c r="CK50" s="182" t="str">
        <f t="shared" si="19"/>
        <v/>
      </c>
      <c r="CL50" s="183"/>
      <c r="CM50" s="184" t="str">
        <f t="shared" si="116"/>
        <v/>
      </c>
      <c r="CN50" s="183"/>
      <c r="CO50" s="171"/>
      <c r="CP50" s="196"/>
      <c r="CR50" s="197"/>
      <c r="CT50" s="197"/>
      <c r="CV50" s="180" t="str">
        <f t="shared" si="77"/>
        <v/>
      </c>
      <c r="CW50" s="181" t="str">
        <f t="shared" si="21"/>
        <v/>
      </c>
      <c r="CX50" s="182" t="str">
        <f t="shared" si="22"/>
        <v/>
      </c>
      <c r="CY50" s="183"/>
      <c r="CZ50" s="184" t="str">
        <f t="shared" si="117"/>
        <v/>
      </c>
      <c r="DA50" s="183"/>
      <c r="DB50" s="171"/>
      <c r="DC50" s="196"/>
      <c r="DE50" s="197"/>
      <c r="DG50" s="197"/>
      <c r="DI50" s="180" t="str">
        <f t="shared" si="78"/>
        <v/>
      </c>
      <c r="DJ50" s="181" t="str">
        <f t="shared" si="24"/>
        <v/>
      </c>
      <c r="DK50" s="182" t="str">
        <f t="shared" si="25"/>
        <v/>
      </c>
      <c r="DL50" s="183"/>
      <c r="DM50" s="184" t="str">
        <f t="shared" si="118"/>
        <v/>
      </c>
      <c r="DN50" s="183"/>
      <c r="DO50" s="171"/>
      <c r="DP50" s="196"/>
      <c r="DR50" s="197"/>
      <c r="DT50" s="197"/>
      <c r="DV50" s="180" t="str">
        <f t="shared" si="79"/>
        <v/>
      </c>
      <c r="DW50" s="181" t="str">
        <f t="shared" si="27"/>
        <v/>
      </c>
      <c r="DX50" s="182" t="str">
        <f t="shared" si="28"/>
        <v/>
      </c>
      <c r="DY50" s="183"/>
      <c r="DZ50" s="184" t="str">
        <f t="shared" si="119"/>
        <v/>
      </c>
      <c r="EA50" s="183"/>
      <c r="EB50" s="171"/>
      <c r="EC50" s="196"/>
      <c r="EE50" s="197"/>
      <c r="EG50" s="197"/>
      <c r="EI50" s="180" t="str">
        <f t="shared" si="80"/>
        <v/>
      </c>
      <c r="EJ50" s="181" t="str">
        <f t="shared" si="30"/>
        <v/>
      </c>
      <c r="EK50" s="182" t="str">
        <f t="shared" si="31"/>
        <v/>
      </c>
      <c r="EL50" s="183"/>
      <c r="EM50" s="184" t="str">
        <f t="shared" si="120"/>
        <v/>
      </c>
      <c r="EN50" s="183"/>
      <c r="EO50" s="171"/>
      <c r="EP50" s="196"/>
      <c r="ER50" s="197"/>
      <c r="ET50" s="197"/>
      <c r="EV50" s="180" t="str">
        <f t="shared" si="81"/>
        <v/>
      </c>
      <c r="EW50" s="181" t="str">
        <f t="shared" si="33"/>
        <v/>
      </c>
      <c r="EX50" s="182" t="str">
        <f t="shared" si="34"/>
        <v/>
      </c>
      <c r="EY50" s="183"/>
      <c r="EZ50" s="184" t="str">
        <f t="shared" si="121"/>
        <v/>
      </c>
      <c r="FA50" s="183"/>
      <c r="FB50" s="171"/>
      <c r="FC50" s="196"/>
      <c r="FE50" s="197"/>
      <c r="FG50" s="197"/>
      <c r="FI50" s="180" t="str">
        <f t="shared" si="82"/>
        <v/>
      </c>
      <c r="FJ50" s="181" t="str">
        <f t="shared" si="36"/>
        <v/>
      </c>
      <c r="FK50" s="182" t="str">
        <f t="shared" si="37"/>
        <v/>
      </c>
      <c r="FL50" s="183"/>
      <c r="FM50" s="184" t="str">
        <f t="shared" si="122"/>
        <v/>
      </c>
      <c r="FN50" s="183"/>
      <c r="FO50" s="171"/>
      <c r="FP50" s="196"/>
      <c r="FR50" s="197"/>
      <c r="FT50" s="197"/>
      <c r="FV50" s="180" t="str">
        <f t="shared" si="83"/>
        <v/>
      </c>
      <c r="FW50" s="181" t="str">
        <f t="shared" si="39"/>
        <v/>
      </c>
      <c r="FX50" s="182" t="str">
        <f t="shared" si="40"/>
        <v/>
      </c>
      <c r="FY50" s="183"/>
      <c r="FZ50" s="184" t="str">
        <f t="shared" si="123"/>
        <v/>
      </c>
      <c r="GA50" s="183"/>
      <c r="GB50" s="171"/>
      <c r="GC50" s="196"/>
      <c r="GE50" s="197"/>
      <c r="GG50" s="197"/>
      <c r="GI50" s="180" t="str">
        <f t="shared" si="84"/>
        <v/>
      </c>
      <c r="GJ50" s="181" t="str">
        <f t="shared" si="42"/>
        <v/>
      </c>
      <c r="GK50" s="182" t="str">
        <f t="shared" si="43"/>
        <v/>
      </c>
      <c r="GL50" s="183"/>
      <c r="GM50" s="184" t="str">
        <f t="shared" si="124"/>
        <v/>
      </c>
      <c r="GN50" s="183"/>
      <c r="GO50" s="171"/>
      <c r="GP50" s="196"/>
      <c r="GR50" s="197"/>
      <c r="GT50" s="197"/>
      <c r="GV50" s="180" t="str">
        <f t="shared" si="85"/>
        <v/>
      </c>
      <c r="GW50" s="181" t="str">
        <f t="shared" si="45"/>
        <v/>
      </c>
      <c r="GX50" s="182" t="str">
        <f t="shared" si="46"/>
        <v/>
      </c>
      <c r="GY50" s="183"/>
      <c r="GZ50" s="184" t="str">
        <f t="shared" si="125"/>
        <v/>
      </c>
      <c r="HA50" s="183"/>
      <c r="HB50" s="171"/>
      <c r="HC50" s="196"/>
      <c r="HE50" s="197"/>
      <c r="HG50" s="197"/>
      <c r="HI50" s="180" t="str">
        <f t="shared" si="86"/>
        <v/>
      </c>
      <c r="HJ50" s="181" t="str">
        <f t="shared" si="48"/>
        <v/>
      </c>
      <c r="HK50" s="182" t="str">
        <f t="shared" si="49"/>
        <v/>
      </c>
      <c r="HL50" s="183"/>
      <c r="HM50" s="184" t="str">
        <f t="shared" si="126"/>
        <v/>
      </c>
      <c r="HN50" s="183"/>
      <c r="HO50" s="171"/>
      <c r="HP50" s="196"/>
      <c r="HR50" s="197"/>
      <c r="HT50" s="197"/>
      <c r="HV50" s="180" t="str">
        <f t="shared" si="87"/>
        <v/>
      </c>
      <c r="HW50" s="181" t="str">
        <f t="shared" si="51"/>
        <v/>
      </c>
      <c r="HX50" s="182" t="str">
        <f t="shared" si="52"/>
        <v/>
      </c>
      <c r="HY50" s="183"/>
      <c r="HZ50" s="184" t="str">
        <f t="shared" si="127"/>
        <v/>
      </c>
      <c r="IA50" s="183"/>
      <c r="IB50" s="171"/>
      <c r="IC50" s="196"/>
      <c r="IE50" s="197"/>
      <c r="IG50" s="197"/>
      <c r="II50" s="180" t="str">
        <f t="shared" si="88"/>
        <v/>
      </c>
      <c r="IJ50" s="181" t="str">
        <f t="shared" si="54"/>
        <v/>
      </c>
      <c r="IK50" s="182" t="str">
        <f t="shared" si="55"/>
        <v/>
      </c>
      <c r="IL50" s="183"/>
      <c r="IM50" s="184" t="str">
        <f t="shared" si="128"/>
        <v/>
      </c>
      <c r="IN50" s="183"/>
      <c r="IO50" s="171"/>
      <c r="IP50" s="196"/>
      <c r="IR50" s="197"/>
      <c r="IT50" s="197"/>
      <c r="IV50" s="180" t="str">
        <f t="shared" si="89"/>
        <v/>
      </c>
      <c r="IW50" s="181" t="str">
        <f t="shared" si="57"/>
        <v/>
      </c>
      <c r="IX50" s="182" t="str">
        <f t="shared" si="58"/>
        <v/>
      </c>
      <c r="IY50" s="183"/>
      <c r="IZ50" s="184" t="str">
        <f t="shared" si="129"/>
        <v/>
      </c>
      <c r="JA50" s="183"/>
      <c r="JB50" s="171"/>
      <c r="JC50" s="187"/>
      <c r="JD50" s="198">
        <f t="shared" si="60"/>
        <v>0</v>
      </c>
      <c r="JE50" s="198">
        <f t="shared" si="61"/>
        <v>0</v>
      </c>
      <c r="JF50" s="198">
        <f t="shared" si="62"/>
        <v>0</v>
      </c>
      <c r="JG50" s="199">
        <f t="shared" si="63"/>
        <v>0</v>
      </c>
      <c r="JH50" s="199">
        <f t="shared" si="64"/>
        <v>0</v>
      </c>
      <c r="JI50" s="187"/>
      <c r="JJ50" s="209"/>
      <c r="JK50" s="210"/>
      <c r="JL50" s="210"/>
      <c r="JM50" s="210"/>
      <c r="JN50" s="210"/>
      <c r="JO50" s="210"/>
      <c r="JP50" s="210"/>
      <c r="JQ50" s="210"/>
      <c r="JR50" s="211"/>
      <c r="JS50" s="205"/>
      <c r="JT50" s="194">
        <f t="shared" si="65"/>
        <v>12</v>
      </c>
    </row>
    <row r="51" spans="1:280" s="195" customFormat="1" x14ac:dyDescent="0.2">
      <c r="A51" s="247">
        <f t="shared" si="66"/>
        <v>41625</v>
      </c>
      <c r="B51" s="249">
        <f t="shared" si="67"/>
        <v>41626</v>
      </c>
      <c r="C51" s="196"/>
      <c r="E51" s="197"/>
      <c r="G51" s="197"/>
      <c r="I51" s="180" t="str">
        <f t="shared" si="68"/>
        <v/>
      </c>
      <c r="J51" s="181" t="str">
        <f t="shared" si="69"/>
        <v/>
      </c>
      <c r="K51" s="182" t="str">
        <f t="shared" si="70"/>
        <v/>
      </c>
      <c r="L51" s="183"/>
      <c r="M51" s="184" t="str">
        <f t="shared" si="90"/>
        <v/>
      </c>
      <c r="N51" s="183"/>
      <c r="O51" s="171"/>
      <c r="P51" s="196"/>
      <c r="R51" s="197"/>
      <c r="T51" s="197"/>
      <c r="V51" s="180" t="str">
        <f t="shared" si="71"/>
        <v/>
      </c>
      <c r="W51" s="181" t="str">
        <f t="shared" si="3"/>
        <v/>
      </c>
      <c r="X51" s="182" t="str">
        <f t="shared" si="4"/>
        <v/>
      </c>
      <c r="Y51" s="183"/>
      <c r="Z51" s="184" t="str">
        <f t="shared" si="111"/>
        <v/>
      </c>
      <c r="AA51" s="183"/>
      <c r="AB51" s="171"/>
      <c r="AC51" s="196"/>
      <c r="AE51" s="197"/>
      <c r="AG51" s="197"/>
      <c r="AI51" s="180" t="str">
        <f t="shared" si="72"/>
        <v/>
      </c>
      <c r="AJ51" s="181" t="str">
        <f t="shared" si="6"/>
        <v/>
      </c>
      <c r="AK51" s="182" t="str">
        <f t="shared" si="7"/>
        <v/>
      </c>
      <c r="AL51" s="183"/>
      <c r="AM51" s="184" t="str">
        <f t="shared" si="112"/>
        <v/>
      </c>
      <c r="AN51" s="183"/>
      <c r="AO51" s="171"/>
      <c r="AP51" s="196"/>
      <c r="AR51" s="197"/>
      <c r="AT51" s="197"/>
      <c r="AV51" s="180" t="str">
        <f t="shared" si="73"/>
        <v/>
      </c>
      <c r="AW51" s="181" t="str">
        <f t="shared" si="9"/>
        <v/>
      </c>
      <c r="AX51" s="182" t="str">
        <f t="shared" si="10"/>
        <v/>
      </c>
      <c r="AY51" s="183"/>
      <c r="AZ51" s="184" t="str">
        <f t="shared" si="113"/>
        <v/>
      </c>
      <c r="BA51" s="183"/>
      <c r="BB51" s="171"/>
      <c r="BC51" s="196"/>
      <c r="BE51" s="197"/>
      <c r="BG51" s="197"/>
      <c r="BI51" s="180" t="str">
        <f t="shared" si="74"/>
        <v/>
      </c>
      <c r="BJ51" s="181" t="str">
        <f t="shared" si="12"/>
        <v/>
      </c>
      <c r="BK51" s="182" t="str">
        <f t="shared" si="13"/>
        <v/>
      </c>
      <c r="BL51" s="183"/>
      <c r="BM51" s="184" t="str">
        <f t="shared" si="114"/>
        <v/>
      </c>
      <c r="BN51" s="183"/>
      <c r="BO51" s="171"/>
      <c r="BP51" s="196"/>
      <c r="BR51" s="197"/>
      <c r="BT51" s="197"/>
      <c r="BV51" s="180" t="str">
        <f t="shared" si="75"/>
        <v/>
      </c>
      <c r="BW51" s="181" t="str">
        <f t="shared" si="15"/>
        <v/>
      </c>
      <c r="BX51" s="182" t="str">
        <f t="shared" si="16"/>
        <v/>
      </c>
      <c r="BY51" s="183"/>
      <c r="BZ51" s="184" t="str">
        <f t="shared" si="115"/>
        <v/>
      </c>
      <c r="CA51" s="183"/>
      <c r="CB51" s="171"/>
      <c r="CC51" s="196"/>
      <c r="CE51" s="197"/>
      <c r="CG51" s="197"/>
      <c r="CI51" s="180" t="str">
        <f t="shared" si="76"/>
        <v/>
      </c>
      <c r="CJ51" s="181" t="str">
        <f t="shared" si="18"/>
        <v/>
      </c>
      <c r="CK51" s="182" t="str">
        <f t="shared" si="19"/>
        <v/>
      </c>
      <c r="CL51" s="183"/>
      <c r="CM51" s="184" t="str">
        <f t="shared" si="116"/>
        <v/>
      </c>
      <c r="CN51" s="183"/>
      <c r="CO51" s="171"/>
      <c r="CP51" s="196"/>
      <c r="CR51" s="197"/>
      <c r="CT51" s="197"/>
      <c r="CV51" s="180" t="str">
        <f t="shared" si="77"/>
        <v/>
      </c>
      <c r="CW51" s="181" t="str">
        <f t="shared" si="21"/>
        <v/>
      </c>
      <c r="CX51" s="182" t="str">
        <f t="shared" si="22"/>
        <v/>
      </c>
      <c r="CY51" s="183"/>
      <c r="CZ51" s="184" t="str">
        <f t="shared" si="117"/>
        <v/>
      </c>
      <c r="DA51" s="183"/>
      <c r="DB51" s="171"/>
      <c r="DC51" s="196"/>
      <c r="DE51" s="197"/>
      <c r="DG51" s="197"/>
      <c r="DI51" s="180" t="str">
        <f t="shared" si="78"/>
        <v/>
      </c>
      <c r="DJ51" s="181" t="str">
        <f t="shared" si="24"/>
        <v/>
      </c>
      <c r="DK51" s="182" t="str">
        <f t="shared" si="25"/>
        <v/>
      </c>
      <c r="DL51" s="183"/>
      <c r="DM51" s="184" t="str">
        <f t="shared" si="118"/>
        <v/>
      </c>
      <c r="DN51" s="183"/>
      <c r="DO51" s="171"/>
      <c r="DP51" s="196"/>
      <c r="DR51" s="197"/>
      <c r="DT51" s="197"/>
      <c r="DV51" s="180" t="str">
        <f t="shared" si="79"/>
        <v/>
      </c>
      <c r="DW51" s="181" t="str">
        <f t="shared" si="27"/>
        <v/>
      </c>
      <c r="DX51" s="182" t="str">
        <f t="shared" si="28"/>
        <v/>
      </c>
      <c r="DY51" s="183"/>
      <c r="DZ51" s="184" t="str">
        <f t="shared" si="119"/>
        <v/>
      </c>
      <c r="EA51" s="183"/>
      <c r="EB51" s="171"/>
      <c r="EC51" s="196"/>
      <c r="EE51" s="197"/>
      <c r="EG51" s="197"/>
      <c r="EI51" s="180" t="str">
        <f t="shared" si="80"/>
        <v/>
      </c>
      <c r="EJ51" s="181" t="str">
        <f t="shared" si="30"/>
        <v/>
      </c>
      <c r="EK51" s="182" t="str">
        <f t="shared" si="31"/>
        <v/>
      </c>
      <c r="EL51" s="183"/>
      <c r="EM51" s="184" t="str">
        <f t="shared" si="120"/>
        <v/>
      </c>
      <c r="EN51" s="183"/>
      <c r="EO51" s="171"/>
      <c r="EP51" s="196"/>
      <c r="ER51" s="197"/>
      <c r="ET51" s="197"/>
      <c r="EV51" s="180" t="str">
        <f t="shared" si="81"/>
        <v/>
      </c>
      <c r="EW51" s="181" t="str">
        <f t="shared" si="33"/>
        <v/>
      </c>
      <c r="EX51" s="182" t="str">
        <f t="shared" si="34"/>
        <v/>
      </c>
      <c r="EY51" s="183"/>
      <c r="EZ51" s="184" t="str">
        <f t="shared" si="121"/>
        <v/>
      </c>
      <c r="FA51" s="183"/>
      <c r="FB51" s="171"/>
      <c r="FC51" s="196"/>
      <c r="FE51" s="197"/>
      <c r="FG51" s="197"/>
      <c r="FI51" s="180" t="str">
        <f t="shared" si="82"/>
        <v/>
      </c>
      <c r="FJ51" s="181" t="str">
        <f t="shared" si="36"/>
        <v/>
      </c>
      <c r="FK51" s="182" t="str">
        <f t="shared" si="37"/>
        <v/>
      </c>
      <c r="FL51" s="183"/>
      <c r="FM51" s="184" t="str">
        <f t="shared" si="122"/>
        <v/>
      </c>
      <c r="FN51" s="183"/>
      <c r="FO51" s="171"/>
      <c r="FP51" s="196"/>
      <c r="FR51" s="197"/>
      <c r="FT51" s="197"/>
      <c r="FV51" s="180" t="str">
        <f t="shared" si="83"/>
        <v/>
      </c>
      <c r="FW51" s="181" t="str">
        <f t="shared" si="39"/>
        <v/>
      </c>
      <c r="FX51" s="182" t="str">
        <f t="shared" si="40"/>
        <v/>
      </c>
      <c r="FY51" s="183"/>
      <c r="FZ51" s="184" t="str">
        <f t="shared" si="123"/>
        <v/>
      </c>
      <c r="GA51" s="183"/>
      <c r="GB51" s="171"/>
      <c r="GC51" s="196"/>
      <c r="GE51" s="197"/>
      <c r="GG51" s="197"/>
      <c r="GI51" s="180" t="str">
        <f t="shared" si="84"/>
        <v/>
      </c>
      <c r="GJ51" s="181" t="str">
        <f t="shared" si="42"/>
        <v/>
      </c>
      <c r="GK51" s="182" t="str">
        <f t="shared" si="43"/>
        <v/>
      </c>
      <c r="GL51" s="183"/>
      <c r="GM51" s="184" t="str">
        <f t="shared" si="124"/>
        <v/>
      </c>
      <c r="GN51" s="183"/>
      <c r="GO51" s="171"/>
      <c r="GP51" s="196"/>
      <c r="GR51" s="197"/>
      <c r="GT51" s="197"/>
      <c r="GV51" s="180" t="str">
        <f t="shared" si="85"/>
        <v/>
      </c>
      <c r="GW51" s="181" t="str">
        <f t="shared" si="45"/>
        <v/>
      </c>
      <c r="GX51" s="182" t="str">
        <f t="shared" si="46"/>
        <v/>
      </c>
      <c r="GY51" s="183"/>
      <c r="GZ51" s="184" t="str">
        <f t="shared" si="125"/>
        <v/>
      </c>
      <c r="HA51" s="183"/>
      <c r="HB51" s="171"/>
      <c r="HC51" s="196"/>
      <c r="HE51" s="197"/>
      <c r="HG51" s="197"/>
      <c r="HI51" s="180" t="str">
        <f t="shared" si="86"/>
        <v/>
      </c>
      <c r="HJ51" s="181" t="str">
        <f t="shared" si="48"/>
        <v/>
      </c>
      <c r="HK51" s="182" t="str">
        <f t="shared" si="49"/>
        <v/>
      </c>
      <c r="HL51" s="183"/>
      <c r="HM51" s="184" t="str">
        <f t="shared" si="126"/>
        <v/>
      </c>
      <c r="HN51" s="183"/>
      <c r="HO51" s="171"/>
      <c r="HP51" s="196"/>
      <c r="HR51" s="197"/>
      <c r="HT51" s="197"/>
      <c r="HV51" s="180" t="str">
        <f t="shared" si="87"/>
        <v/>
      </c>
      <c r="HW51" s="181" t="str">
        <f t="shared" si="51"/>
        <v/>
      </c>
      <c r="HX51" s="182" t="str">
        <f t="shared" si="52"/>
        <v/>
      </c>
      <c r="HY51" s="183"/>
      <c r="HZ51" s="184" t="str">
        <f t="shared" si="127"/>
        <v/>
      </c>
      <c r="IA51" s="183"/>
      <c r="IB51" s="171"/>
      <c r="IC51" s="196"/>
      <c r="IE51" s="197"/>
      <c r="IG51" s="197"/>
      <c r="II51" s="180" t="str">
        <f t="shared" si="88"/>
        <v/>
      </c>
      <c r="IJ51" s="181" t="str">
        <f t="shared" si="54"/>
        <v/>
      </c>
      <c r="IK51" s="182" t="str">
        <f t="shared" si="55"/>
        <v/>
      </c>
      <c r="IL51" s="183"/>
      <c r="IM51" s="184" t="str">
        <f t="shared" si="128"/>
        <v/>
      </c>
      <c r="IN51" s="183"/>
      <c r="IO51" s="171"/>
      <c r="IP51" s="196"/>
      <c r="IR51" s="197"/>
      <c r="IT51" s="197"/>
      <c r="IV51" s="180" t="str">
        <f t="shared" si="89"/>
        <v/>
      </c>
      <c r="IW51" s="181" t="str">
        <f t="shared" si="57"/>
        <v/>
      </c>
      <c r="IX51" s="182" t="str">
        <f t="shared" si="58"/>
        <v/>
      </c>
      <c r="IY51" s="183"/>
      <c r="IZ51" s="184" t="str">
        <f t="shared" si="129"/>
        <v/>
      </c>
      <c r="JA51" s="183"/>
      <c r="JB51" s="171"/>
      <c r="JC51" s="187"/>
      <c r="JD51" s="198">
        <f t="shared" si="60"/>
        <v>0</v>
      </c>
      <c r="JE51" s="198">
        <f t="shared" si="61"/>
        <v>0</v>
      </c>
      <c r="JF51" s="198">
        <f t="shared" si="62"/>
        <v>0</v>
      </c>
      <c r="JG51" s="199">
        <f t="shared" si="63"/>
        <v>0</v>
      </c>
      <c r="JH51" s="199">
        <f t="shared" si="64"/>
        <v>0</v>
      </c>
      <c r="JI51" s="187"/>
      <c r="JJ51" s="209"/>
      <c r="JK51" s="210"/>
      <c r="JL51" s="210"/>
      <c r="JM51" s="210"/>
      <c r="JN51" s="210"/>
      <c r="JO51" s="210"/>
      <c r="JP51" s="210"/>
      <c r="JQ51" s="210"/>
      <c r="JR51" s="211"/>
      <c r="JS51" s="205"/>
      <c r="JT51" s="194">
        <f t="shared" si="65"/>
        <v>12</v>
      </c>
    </row>
    <row r="52" spans="1:280" s="195" customFormat="1" x14ac:dyDescent="0.2">
      <c r="A52" s="247">
        <f t="shared" si="66"/>
        <v>41626</v>
      </c>
      <c r="B52" s="249">
        <f t="shared" si="67"/>
        <v>41627</v>
      </c>
      <c r="C52" s="196"/>
      <c r="E52" s="197"/>
      <c r="G52" s="197"/>
      <c r="I52" s="180" t="str">
        <f t="shared" si="68"/>
        <v/>
      </c>
      <c r="J52" s="181" t="str">
        <f t="shared" si="69"/>
        <v/>
      </c>
      <c r="K52" s="182" t="str">
        <f t="shared" si="70"/>
        <v/>
      </c>
      <c r="L52" s="183"/>
      <c r="M52" s="184" t="str">
        <f t="shared" si="90"/>
        <v/>
      </c>
      <c r="N52" s="183"/>
      <c r="O52" s="171"/>
      <c r="P52" s="196"/>
      <c r="R52" s="197"/>
      <c r="T52" s="197"/>
      <c r="V52" s="180" t="str">
        <f t="shared" si="71"/>
        <v/>
      </c>
      <c r="W52" s="181" t="str">
        <f t="shared" si="3"/>
        <v/>
      </c>
      <c r="X52" s="182" t="str">
        <f t="shared" si="4"/>
        <v/>
      </c>
      <c r="Y52" s="183"/>
      <c r="Z52" s="184" t="str">
        <f t="shared" si="111"/>
        <v/>
      </c>
      <c r="AA52" s="183"/>
      <c r="AB52" s="171"/>
      <c r="AC52" s="196"/>
      <c r="AE52" s="197"/>
      <c r="AG52" s="197"/>
      <c r="AI52" s="180" t="str">
        <f t="shared" si="72"/>
        <v/>
      </c>
      <c r="AJ52" s="181" t="str">
        <f t="shared" si="6"/>
        <v/>
      </c>
      <c r="AK52" s="182" t="str">
        <f t="shared" si="7"/>
        <v/>
      </c>
      <c r="AL52" s="183"/>
      <c r="AM52" s="184" t="str">
        <f t="shared" si="112"/>
        <v/>
      </c>
      <c r="AN52" s="183"/>
      <c r="AO52" s="171"/>
      <c r="AP52" s="196"/>
      <c r="AR52" s="197"/>
      <c r="AT52" s="197"/>
      <c r="AV52" s="180" t="str">
        <f t="shared" si="73"/>
        <v/>
      </c>
      <c r="AW52" s="181" t="str">
        <f t="shared" si="9"/>
        <v/>
      </c>
      <c r="AX52" s="182" t="str">
        <f t="shared" si="10"/>
        <v/>
      </c>
      <c r="AY52" s="183"/>
      <c r="AZ52" s="184" t="str">
        <f t="shared" si="113"/>
        <v/>
      </c>
      <c r="BA52" s="183"/>
      <c r="BB52" s="171"/>
      <c r="BC52" s="196"/>
      <c r="BE52" s="197"/>
      <c r="BG52" s="197"/>
      <c r="BI52" s="180" t="str">
        <f t="shared" si="74"/>
        <v/>
      </c>
      <c r="BJ52" s="181" t="str">
        <f t="shared" si="12"/>
        <v/>
      </c>
      <c r="BK52" s="182" t="str">
        <f t="shared" si="13"/>
        <v/>
      </c>
      <c r="BL52" s="183"/>
      <c r="BM52" s="184" t="str">
        <f t="shared" si="114"/>
        <v/>
      </c>
      <c r="BN52" s="183"/>
      <c r="BO52" s="171"/>
      <c r="BP52" s="196"/>
      <c r="BR52" s="197"/>
      <c r="BT52" s="197"/>
      <c r="BV52" s="180" t="str">
        <f t="shared" si="75"/>
        <v/>
      </c>
      <c r="BW52" s="181" t="str">
        <f t="shared" si="15"/>
        <v/>
      </c>
      <c r="BX52" s="182" t="str">
        <f t="shared" si="16"/>
        <v/>
      </c>
      <c r="BY52" s="183"/>
      <c r="BZ52" s="184" t="str">
        <f t="shared" si="115"/>
        <v/>
      </c>
      <c r="CA52" s="183"/>
      <c r="CB52" s="171"/>
      <c r="CC52" s="196"/>
      <c r="CE52" s="197"/>
      <c r="CG52" s="197"/>
      <c r="CI52" s="180" t="str">
        <f t="shared" si="76"/>
        <v/>
      </c>
      <c r="CJ52" s="181" t="str">
        <f t="shared" si="18"/>
        <v/>
      </c>
      <c r="CK52" s="182" t="str">
        <f t="shared" si="19"/>
        <v/>
      </c>
      <c r="CL52" s="183"/>
      <c r="CM52" s="184" t="str">
        <f t="shared" si="116"/>
        <v/>
      </c>
      <c r="CN52" s="183"/>
      <c r="CO52" s="171"/>
      <c r="CP52" s="196"/>
      <c r="CR52" s="197"/>
      <c r="CT52" s="197"/>
      <c r="CV52" s="180" t="str">
        <f t="shared" si="77"/>
        <v/>
      </c>
      <c r="CW52" s="181" t="str">
        <f t="shared" si="21"/>
        <v/>
      </c>
      <c r="CX52" s="182" t="str">
        <f t="shared" si="22"/>
        <v/>
      </c>
      <c r="CY52" s="183"/>
      <c r="CZ52" s="184" t="str">
        <f t="shared" si="117"/>
        <v/>
      </c>
      <c r="DA52" s="183"/>
      <c r="DB52" s="171"/>
      <c r="DC52" s="196"/>
      <c r="DE52" s="197"/>
      <c r="DG52" s="197"/>
      <c r="DI52" s="180" t="str">
        <f t="shared" si="78"/>
        <v/>
      </c>
      <c r="DJ52" s="181" t="str">
        <f t="shared" si="24"/>
        <v/>
      </c>
      <c r="DK52" s="182" t="str">
        <f t="shared" si="25"/>
        <v/>
      </c>
      <c r="DL52" s="183"/>
      <c r="DM52" s="184" t="str">
        <f t="shared" si="118"/>
        <v/>
      </c>
      <c r="DN52" s="183"/>
      <c r="DO52" s="171"/>
      <c r="DP52" s="196"/>
      <c r="DR52" s="197"/>
      <c r="DT52" s="197"/>
      <c r="DV52" s="180" t="str">
        <f t="shared" si="79"/>
        <v/>
      </c>
      <c r="DW52" s="181" t="str">
        <f t="shared" si="27"/>
        <v/>
      </c>
      <c r="DX52" s="182" t="str">
        <f t="shared" si="28"/>
        <v/>
      </c>
      <c r="DY52" s="183"/>
      <c r="DZ52" s="184" t="str">
        <f t="shared" si="119"/>
        <v/>
      </c>
      <c r="EA52" s="183"/>
      <c r="EB52" s="171"/>
      <c r="EC52" s="196"/>
      <c r="EE52" s="197"/>
      <c r="EG52" s="197"/>
      <c r="EI52" s="180" t="str">
        <f t="shared" si="80"/>
        <v/>
      </c>
      <c r="EJ52" s="181" t="str">
        <f t="shared" si="30"/>
        <v/>
      </c>
      <c r="EK52" s="182" t="str">
        <f t="shared" si="31"/>
        <v/>
      </c>
      <c r="EL52" s="183"/>
      <c r="EM52" s="184" t="str">
        <f t="shared" si="120"/>
        <v/>
      </c>
      <c r="EN52" s="183"/>
      <c r="EO52" s="171"/>
      <c r="EP52" s="196"/>
      <c r="ER52" s="197"/>
      <c r="ET52" s="197"/>
      <c r="EV52" s="180" t="str">
        <f t="shared" si="81"/>
        <v/>
      </c>
      <c r="EW52" s="181" t="str">
        <f t="shared" si="33"/>
        <v/>
      </c>
      <c r="EX52" s="182" t="str">
        <f t="shared" si="34"/>
        <v/>
      </c>
      <c r="EY52" s="183"/>
      <c r="EZ52" s="184" t="str">
        <f t="shared" si="121"/>
        <v/>
      </c>
      <c r="FA52" s="183"/>
      <c r="FB52" s="171"/>
      <c r="FC52" s="196"/>
      <c r="FE52" s="197"/>
      <c r="FG52" s="197"/>
      <c r="FI52" s="180" t="str">
        <f t="shared" si="82"/>
        <v/>
      </c>
      <c r="FJ52" s="181" t="str">
        <f t="shared" si="36"/>
        <v/>
      </c>
      <c r="FK52" s="182" t="str">
        <f t="shared" si="37"/>
        <v/>
      </c>
      <c r="FL52" s="183"/>
      <c r="FM52" s="184" t="str">
        <f t="shared" si="122"/>
        <v/>
      </c>
      <c r="FN52" s="183"/>
      <c r="FO52" s="171"/>
      <c r="FP52" s="196"/>
      <c r="FR52" s="197"/>
      <c r="FT52" s="197"/>
      <c r="FV52" s="180" t="str">
        <f t="shared" si="83"/>
        <v/>
      </c>
      <c r="FW52" s="181" t="str">
        <f t="shared" si="39"/>
        <v/>
      </c>
      <c r="FX52" s="182" t="str">
        <f t="shared" si="40"/>
        <v/>
      </c>
      <c r="FY52" s="183"/>
      <c r="FZ52" s="184" t="str">
        <f t="shared" si="123"/>
        <v/>
      </c>
      <c r="GA52" s="183"/>
      <c r="GB52" s="171"/>
      <c r="GC52" s="196"/>
      <c r="GE52" s="197"/>
      <c r="GG52" s="197"/>
      <c r="GI52" s="180" t="str">
        <f t="shared" si="84"/>
        <v/>
      </c>
      <c r="GJ52" s="181" t="str">
        <f t="shared" si="42"/>
        <v/>
      </c>
      <c r="GK52" s="182" t="str">
        <f t="shared" si="43"/>
        <v/>
      </c>
      <c r="GL52" s="183"/>
      <c r="GM52" s="184" t="str">
        <f t="shared" si="124"/>
        <v/>
      </c>
      <c r="GN52" s="183"/>
      <c r="GO52" s="171"/>
      <c r="GP52" s="196"/>
      <c r="GR52" s="197"/>
      <c r="GT52" s="197"/>
      <c r="GV52" s="180" t="str">
        <f t="shared" si="85"/>
        <v/>
      </c>
      <c r="GW52" s="181" t="str">
        <f t="shared" si="45"/>
        <v/>
      </c>
      <c r="GX52" s="182" t="str">
        <f t="shared" si="46"/>
        <v/>
      </c>
      <c r="GY52" s="183"/>
      <c r="GZ52" s="184" t="str">
        <f t="shared" si="125"/>
        <v/>
      </c>
      <c r="HA52" s="183"/>
      <c r="HB52" s="171"/>
      <c r="HC52" s="196"/>
      <c r="HE52" s="197"/>
      <c r="HG52" s="197"/>
      <c r="HI52" s="180" t="str">
        <f t="shared" si="86"/>
        <v/>
      </c>
      <c r="HJ52" s="181" t="str">
        <f t="shared" si="48"/>
        <v/>
      </c>
      <c r="HK52" s="182" t="str">
        <f t="shared" si="49"/>
        <v/>
      </c>
      <c r="HL52" s="183"/>
      <c r="HM52" s="184" t="str">
        <f t="shared" si="126"/>
        <v/>
      </c>
      <c r="HN52" s="183"/>
      <c r="HO52" s="171"/>
      <c r="HP52" s="196"/>
      <c r="HR52" s="197"/>
      <c r="HT52" s="197"/>
      <c r="HV52" s="180" t="str">
        <f t="shared" si="87"/>
        <v/>
      </c>
      <c r="HW52" s="181" t="str">
        <f t="shared" si="51"/>
        <v/>
      </c>
      <c r="HX52" s="182" t="str">
        <f t="shared" si="52"/>
        <v/>
      </c>
      <c r="HY52" s="183"/>
      <c r="HZ52" s="184" t="str">
        <f t="shared" si="127"/>
        <v/>
      </c>
      <c r="IA52" s="183"/>
      <c r="IB52" s="171"/>
      <c r="IC52" s="196"/>
      <c r="IE52" s="197"/>
      <c r="IG52" s="197"/>
      <c r="II52" s="180" t="str">
        <f t="shared" si="88"/>
        <v/>
      </c>
      <c r="IJ52" s="181" t="str">
        <f t="shared" si="54"/>
        <v/>
      </c>
      <c r="IK52" s="182" t="str">
        <f t="shared" si="55"/>
        <v/>
      </c>
      <c r="IL52" s="183"/>
      <c r="IM52" s="184" t="str">
        <f t="shared" si="128"/>
        <v/>
      </c>
      <c r="IN52" s="183"/>
      <c r="IO52" s="171"/>
      <c r="IP52" s="196"/>
      <c r="IR52" s="197"/>
      <c r="IT52" s="197"/>
      <c r="IV52" s="180" t="str">
        <f t="shared" si="89"/>
        <v/>
      </c>
      <c r="IW52" s="181" t="str">
        <f t="shared" si="57"/>
        <v/>
      </c>
      <c r="IX52" s="182" t="str">
        <f t="shared" si="58"/>
        <v/>
      </c>
      <c r="IY52" s="183"/>
      <c r="IZ52" s="184" t="str">
        <f t="shared" si="129"/>
        <v/>
      </c>
      <c r="JA52" s="183"/>
      <c r="JB52" s="171"/>
      <c r="JC52" s="187"/>
      <c r="JD52" s="198">
        <f t="shared" si="60"/>
        <v>0</v>
      </c>
      <c r="JE52" s="198">
        <f t="shared" si="61"/>
        <v>0</v>
      </c>
      <c r="JF52" s="198">
        <f t="shared" si="62"/>
        <v>0</v>
      </c>
      <c r="JG52" s="199">
        <f t="shared" si="63"/>
        <v>0</v>
      </c>
      <c r="JH52" s="199">
        <f t="shared" si="64"/>
        <v>0</v>
      </c>
      <c r="JI52" s="187"/>
      <c r="JJ52" s="209"/>
      <c r="JK52" s="210"/>
      <c r="JL52" s="210"/>
      <c r="JM52" s="210"/>
      <c r="JN52" s="210"/>
      <c r="JO52" s="210"/>
      <c r="JP52" s="210"/>
      <c r="JQ52" s="210"/>
      <c r="JR52" s="211"/>
      <c r="JS52" s="205"/>
      <c r="JT52" s="194">
        <f t="shared" si="65"/>
        <v>12</v>
      </c>
    </row>
    <row r="53" spans="1:280" s="195" customFormat="1" x14ac:dyDescent="0.2">
      <c r="A53" s="247">
        <f t="shared" si="66"/>
        <v>41627</v>
      </c>
      <c r="B53" s="249">
        <f t="shared" si="67"/>
        <v>41628</v>
      </c>
      <c r="C53" s="196"/>
      <c r="E53" s="197"/>
      <c r="G53" s="197"/>
      <c r="I53" s="180" t="str">
        <f t="shared" si="68"/>
        <v/>
      </c>
      <c r="J53" s="181" t="str">
        <f t="shared" si="69"/>
        <v/>
      </c>
      <c r="K53" s="182" t="str">
        <f t="shared" si="70"/>
        <v/>
      </c>
      <c r="L53" s="183"/>
      <c r="M53" s="184" t="str">
        <f t="shared" si="90"/>
        <v/>
      </c>
      <c r="N53" s="183"/>
      <c r="O53" s="171"/>
      <c r="P53" s="196"/>
      <c r="R53" s="197"/>
      <c r="T53" s="197"/>
      <c r="V53" s="180" t="str">
        <f t="shared" si="71"/>
        <v/>
      </c>
      <c r="W53" s="181" t="str">
        <f t="shared" si="3"/>
        <v/>
      </c>
      <c r="X53" s="182" t="str">
        <f t="shared" si="4"/>
        <v/>
      </c>
      <c r="Y53" s="183"/>
      <c r="Z53" s="184" t="str">
        <f t="shared" si="111"/>
        <v/>
      </c>
      <c r="AA53" s="183"/>
      <c r="AB53" s="171"/>
      <c r="AC53" s="196"/>
      <c r="AE53" s="197"/>
      <c r="AG53" s="197"/>
      <c r="AI53" s="180" t="str">
        <f t="shared" si="72"/>
        <v/>
      </c>
      <c r="AJ53" s="181" t="str">
        <f t="shared" si="6"/>
        <v/>
      </c>
      <c r="AK53" s="182" t="str">
        <f t="shared" si="7"/>
        <v/>
      </c>
      <c r="AL53" s="183"/>
      <c r="AM53" s="184" t="str">
        <f t="shared" si="112"/>
        <v/>
      </c>
      <c r="AN53" s="183"/>
      <c r="AO53" s="171"/>
      <c r="AP53" s="196"/>
      <c r="AR53" s="197"/>
      <c r="AT53" s="197"/>
      <c r="AV53" s="180" t="str">
        <f t="shared" si="73"/>
        <v/>
      </c>
      <c r="AW53" s="181" t="str">
        <f t="shared" si="9"/>
        <v/>
      </c>
      <c r="AX53" s="182" t="str">
        <f t="shared" si="10"/>
        <v/>
      </c>
      <c r="AY53" s="183"/>
      <c r="AZ53" s="184" t="str">
        <f t="shared" si="113"/>
        <v/>
      </c>
      <c r="BA53" s="183"/>
      <c r="BB53" s="171"/>
      <c r="BC53" s="196"/>
      <c r="BE53" s="197"/>
      <c r="BG53" s="197"/>
      <c r="BI53" s="180" t="str">
        <f t="shared" si="74"/>
        <v/>
      </c>
      <c r="BJ53" s="181" t="str">
        <f t="shared" si="12"/>
        <v/>
      </c>
      <c r="BK53" s="182" t="str">
        <f t="shared" si="13"/>
        <v/>
      </c>
      <c r="BL53" s="183"/>
      <c r="BM53" s="184" t="str">
        <f t="shared" si="114"/>
        <v/>
      </c>
      <c r="BN53" s="183"/>
      <c r="BO53" s="171"/>
      <c r="BP53" s="196"/>
      <c r="BR53" s="197"/>
      <c r="BT53" s="197"/>
      <c r="BV53" s="180" t="str">
        <f t="shared" si="75"/>
        <v/>
      </c>
      <c r="BW53" s="181" t="str">
        <f t="shared" si="15"/>
        <v/>
      </c>
      <c r="BX53" s="182" t="str">
        <f t="shared" si="16"/>
        <v/>
      </c>
      <c r="BY53" s="183"/>
      <c r="BZ53" s="184" t="str">
        <f t="shared" si="115"/>
        <v/>
      </c>
      <c r="CA53" s="183"/>
      <c r="CB53" s="171"/>
      <c r="CC53" s="196"/>
      <c r="CE53" s="197"/>
      <c r="CG53" s="197"/>
      <c r="CI53" s="180" t="str">
        <f t="shared" si="76"/>
        <v/>
      </c>
      <c r="CJ53" s="181" t="str">
        <f t="shared" si="18"/>
        <v/>
      </c>
      <c r="CK53" s="182" t="str">
        <f t="shared" si="19"/>
        <v/>
      </c>
      <c r="CL53" s="183"/>
      <c r="CM53" s="184" t="str">
        <f t="shared" si="116"/>
        <v/>
      </c>
      <c r="CN53" s="183"/>
      <c r="CO53" s="171"/>
      <c r="CP53" s="196"/>
      <c r="CR53" s="197"/>
      <c r="CT53" s="197"/>
      <c r="CV53" s="180" t="str">
        <f t="shared" si="77"/>
        <v/>
      </c>
      <c r="CW53" s="181" t="str">
        <f t="shared" si="21"/>
        <v/>
      </c>
      <c r="CX53" s="182" t="str">
        <f t="shared" si="22"/>
        <v/>
      </c>
      <c r="CY53" s="183"/>
      <c r="CZ53" s="184" t="str">
        <f t="shared" si="117"/>
        <v/>
      </c>
      <c r="DA53" s="183"/>
      <c r="DB53" s="171"/>
      <c r="DC53" s="196"/>
      <c r="DE53" s="197"/>
      <c r="DG53" s="197"/>
      <c r="DI53" s="180" t="str">
        <f t="shared" si="78"/>
        <v/>
      </c>
      <c r="DJ53" s="181" t="str">
        <f t="shared" si="24"/>
        <v/>
      </c>
      <c r="DK53" s="182" t="str">
        <f t="shared" si="25"/>
        <v/>
      </c>
      <c r="DL53" s="183"/>
      <c r="DM53" s="184" t="str">
        <f t="shared" si="118"/>
        <v/>
      </c>
      <c r="DN53" s="183"/>
      <c r="DO53" s="171"/>
      <c r="DP53" s="196"/>
      <c r="DR53" s="197"/>
      <c r="DT53" s="197"/>
      <c r="DV53" s="180" t="str">
        <f t="shared" si="79"/>
        <v/>
      </c>
      <c r="DW53" s="181" t="str">
        <f t="shared" si="27"/>
        <v/>
      </c>
      <c r="DX53" s="182" t="str">
        <f t="shared" si="28"/>
        <v/>
      </c>
      <c r="DY53" s="183"/>
      <c r="DZ53" s="184" t="str">
        <f t="shared" si="119"/>
        <v/>
      </c>
      <c r="EA53" s="183"/>
      <c r="EB53" s="171"/>
      <c r="EC53" s="196"/>
      <c r="EE53" s="197"/>
      <c r="EG53" s="197"/>
      <c r="EI53" s="180" t="str">
        <f t="shared" si="80"/>
        <v/>
      </c>
      <c r="EJ53" s="181" t="str">
        <f t="shared" si="30"/>
        <v/>
      </c>
      <c r="EK53" s="182" t="str">
        <f t="shared" si="31"/>
        <v/>
      </c>
      <c r="EL53" s="183"/>
      <c r="EM53" s="184" t="str">
        <f t="shared" si="120"/>
        <v/>
      </c>
      <c r="EN53" s="183"/>
      <c r="EO53" s="171"/>
      <c r="EP53" s="196"/>
      <c r="ER53" s="197"/>
      <c r="ET53" s="197"/>
      <c r="EV53" s="180" t="str">
        <f t="shared" si="81"/>
        <v/>
      </c>
      <c r="EW53" s="181" t="str">
        <f t="shared" si="33"/>
        <v/>
      </c>
      <c r="EX53" s="182" t="str">
        <f t="shared" si="34"/>
        <v/>
      </c>
      <c r="EY53" s="183"/>
      <c r="EZ53" s="184" t="str">
        <f t="shared" si="121"/>
        <v/>
      </c>
      <c r="FA53" s="183"/>
      <c r="FB53" s="171"/>
      <c r="FC53" s="196"/>
      <c r="FE53" s="197"/>
      <c r="FG53" s="197"/>
      <c r="FI53" s="180" t="str">
        <f t="shared" si="82"/>
        <v/>
      </c>
      <c r="FJ53" s="181" t="str">
        <f t="shared" si="36"/>
        <v/>
      </c>
      <c r="FK53" s="182" t="str">
        <f t="shared" si="37"/>
        <v/>
      </c>
      <c r="FL53" s="183"/>
      <c r="FM53" s="184" t="str">
        <f t="shared" si="122"/>
        <v/>
      </c>
      <c r="FN53" s="183"/>
      <c r="FO53" s="171"/>
      <c r="FP53" s="196"/>
      <c r="FR53" s="197"/>
      <c r="FT53" s="197"/>
      <c r="FV53" s="180" t="str">
        <f t="shared" si="83"/>
        <v/>
      </c>
      <c r="FW53" s="181" t="str">
        <f t="shared" si="39"/>
        <v/>
      </c>
      <c r="FX53" s="182" t="str">
        <f t="shared" si="40"/>
        <v/>
      </c>
      <c r="FY53" s="183"/>
      <c r="FZ53" s="184" t="str">
        <f t="shared" si="123"/>
        <v/>
      </c>
      <c r="GA53" s="183"/>
      <c r="GB53" s="171"/>
      <c r="GC53" s="196"/>
      <c r="GE53" s="197"/>
      <c r="GG53" s="197"/>
      <c r="GI53" s="180" t="str">
        <f t="shared" si="84"/>
        <v/>
      </c>
      <c r="GJ53" s="181" t="str">
        <f t="shared" si="42"/>
        <v/>
      </c>
      <c r="GK53" s="182" t="str">
        <f t="shared" si="43"/>
        <v/>
      </c>
      <c r="GL53" s="183"/>
      <c r="GM53" s="184" t="str">
        <f t="shared" si="124"/>
        <v/>
      </c>
      <c r="GN53" s="183"/>
      <c r="GO53" s="171"/>
      <c r="GP53" s="196"/>
      <c r="GR53" s="197"/>
      <c r="GT53" s="197"/>
      <c r="GV53" s="180" t="str">
        <f t="shared" si="85"/>
        <v/>
      </c>
      <c r="GW53" s="181" t="str">
        <f t="shared" si="45"/>
        <v/>
      </c>
      <c r="GX53" s="182" t="str">
        <f t="shared" si="46"/>
        <v/>
      </c>
      <c r="GY53" s="183"/>
      <c r="GZ53" s="184" t="str">
        <f t="shared" si="125"/>
        <v/>
      </c>
      <c r="HA53" s="183"/>
      <c r="HB53" s="171"/>
      <c r="HC53" s="196"/>
      <c r="HE53" s="197"/>
      <c r="HG53" s="197"/>
      <c r="HI53" s="180" t="str">
        <f t="shared" si="86"/>
        <v/>
      </c>
      <c r="HJ53" s="181" t="str">
        <f t="shared" si="48"/>
        <v/>
      </c>
      <c r="HK53" s="182" t="str">
        <f t="shared" si="49"/>
        <v/>
      </c>
      <c r="HL53" s="183"/>
      <c r="HM53" s="184" t="str">
        <f t="shared" si="126"/>
        <v/>
      </c>
      <c r="HN53" s="183"/>
      <c r="HO53" s="171"/>
      <c r="HP53" s="196"/>
      <c r="HR53" s="197"/>
      <c r="HT53" s="197"/>
      <c r="HV53" s="180" t="str">
        <f t="shared" si="87"/>
        <v/>
      </c>
      <c r="HW53" s="181" t="str">
        <f t="shared" si="51"/>
        <v/>
      </c>
      <c r="HX53" s="182" t="str">
        <f t="shared" si="52"/>
        <v/>
      </c>
      <c r="HY53" s="183"/>
      <c r="HZ53" s="184" t="str">
        <f t="shared" si="127"/>
        <v/>
      </c>
      <c r="IA53" s="183"/>
      <c r="IB53" s="171"/>
      <c r="IC53" s="196"/>
      <c r="IE53" s="197"/>
      <c r="IG53" s="197"/>
      <c r="II53" s="180" t="str">
        <f t="shared" si="88"/>
        <v/>
      </c>
      <c r="IJ53" s="181" t="str">
        <f t="shared" si="54"/>
        <v/>
      </c>
      <c r="IK53" s="182" t="str">
        <f t="shared" si="55"/>
        <v/>
      </c>
      <c r="IL53" s="183"/>
      <c r="IM53" s="184" t="str">
        <f t="shared" si="128"/>
        <v/>
      </c>
      <c r="IN53" s="183"/>
      <c r="IO53" s="171"/>
      <c r="IP53" s="196"/>
      <c r="IR53" s="197"/>
      <c r="IT53" s="197"/>
      <c r="IV53" s="180" t="str">
        <f t="shared" si="89"/>
        <v/>
      </c>
      <c r="IW53" s="181" t="str">
        <f t="shared" si="57"/>
        <v/>
      </c>
      <c r="IX53" s="182" t="str">
        <f t="shared" si="58"/>
        <v/>
      </c>
      <c r="IY53" s="183"/>
      <c r="IZ53" s="184" t="str">
        <f t="shared" si="129"/>
        <v/>
      </c>
      <c r="JA53" s="183"/>
      <c r="JB53" s="171"/>
      <c r="JC53" s="187"/>
      <c r="JD53" s="198">
        <f t="shared" si="60"/>
        <v>0</v>
      </c>
      <c r="JE53" s="198">
        <f t="shared" si="61"/>
        <v>0</v>
      </c>
      <c r="JF53" s="198">
        <f t="shared" si="62"/>
        <v>0</v>
      </c>
      <c r="JG53" s="199">
        <f t="shared" si="63"/>
        <v>0</v>
      </c>
      <c r="JH53" s="199">
        <f t="shared" si="64"/>
        <v>0</v>
      </c>
      <c r="JI53" s="187"/>
      <c r="JJ53" s="209"/>
      <c r="JK53" s="210"/>
      <c r="JL53" s="210"/>
      <c r="JM53" s="210"/>
      <c r="JN53" s="210"/>
      <c r="JO53" s="210"/>
      <c r="JP53" s="210"/>
      <c r="JQ53" s="210"/>
      <c r="JR53" s="211"/>
      <c r="JS53" s="205"/>
      <c r="JT53" s="194">
        <f t="shared" si="65"/>
        <v>12</v>
      </c>
    </row>
    <row r="54" spans="1:280" s="195" customFormat="1" x14ac:dyDescent="0.2">
      <c r="A54" s="247">
        <f t="shared" si="66"/>
        <v>41628</v>
      </c>
      <c r="B54" s="249">
        <f t="shared" si="67"/>
        <v>41629</v>
      </c>
      <c r="C54" s="196"/>
      <c r="E54" s="197"/>
      <c r="G54" s="197"/>
      <c r="I54" s="180" t="str">
        <f t="shared" si="68"/>
        <v/>
      </c>
      <c r="J54" s="181" t="str">
        <f t="shared" si="69"/>
        <v/>
      </c>
      <c r="K54" s="182" t="str">
        <f t="shared" si="70"/>
        <v/>
      </c>
      <c r="L54" s="183"/>
      <c r="M54" s="184" t="str">
        <f t="shared" si="90"/>
        <v/>
      </c>
      <c r="N54" s="183"/>
      <c r="O54" s="171"/>
      <c r="P54" s="196"/>
      <c r="R54" s="197"/>
      <c r="T54" s="197"/>
      <c r="V54" s="180" t="str">
        <f t="shared" si="71"/>
        <v/>
      </c>
      <c r="W54" s="181" t="str">
        <f t="shared" si="3"/>
        <v/>
      </c>
      <c r="X54" s="182" t="str">
        <f t="shared" si="4"/>
        <v/>
      </c>
      <c r="Y54" s="183"/>
      <c r="Z54" s="184" t="str">
        <f t="shared" si="111"/>
        <v/>
      </c>
      <c r="AA54" s="183"/>
      <c r="AB54" s="171"/>
      <c r="AC54" s="196"/>
      <c r="AE54" s="197"/>
      <c r="AG54" s="197"/>
      <c r="AI54" s="180" t="str">
        <f t="shared" si="72"/>
        <v/>
      </c>
      <c r="AJ54" s="181" t="str">
        <f t="shared" si="6"/>
        <v/>
      </c>
      <c r="AK54" s="182" t="str">
        <f t="shared" si="7"/>
        <v/>
      </c>
      <c r="AL54" s="183"/>
      <c r="AM54" s="184" t="str">
        <f t="shared" si="112"/>
        <v/>
      </c>
      <c r="AN54" s="183"/>
      <c r="AO54" s="171"/>
      <c r="AP54" s="196"/>
      <c r="AR54" s="197"/>
      <c r="AT54" s="197"/>
      <c r="AV54" s="180" t="str">
        <f t="shared" si="73"/>
        <v/>
      </c>
      <c r="AW54" s="181" t="str">
        <f t="shared" si="9"/>
        <v/>
      </c>
      <c r="AX54" s="182" t="str">
        <f t="shared" si="10"/>
        <v/>
      </c>
      <c r="AY54" s="183"/>
      <c r="AZ54" s="184" t="str">
        <f t="shared" si="113"/>
        <v/>
      </c>
      <c r="BA54" s="183"/>
      <c r="BB54" s="171"/>
      <c r="BC54" s="196"/>
      <c r="BE54" s="197"/>
      <c r="BG54" s="197"/>
      <c r="BI54" s="180" t="str">
        <f t="shared" si="74"/>
        <v/>
      </c>
      <c r="BJ54" s="181" t="str">
        <f t="shared" si="12"/>
        <v/>
      </c>
      <c r="BK54" s="182" t="str">
        <f t="shared" si="13"/>
        <v/>
      </c>
      <c r="BL54" s="183"/>
      <c r="BM54" s="184" t="str">
        <f t="shared" si="114"/>
        <v/>
      </c>
      <c r="BN54" s="183"/>
      <c r="BO54" s="171"/>
      <c r="BP54" s="196"/>
      <c r="BR54" s="197"/>
      <c r="BT54" s="197"/>
      <c r="BV54" s="180" t="str">
        <f t="shared" si="75"/>
        <v/>
      </c>
      <c r="BW54" s="181" t="str">
        <f t="shared" si="15"/>
        <v/>
      </c>
      <c r="BX54" s="182" t="str">
        <f t="shared" si="16"/>
        <v/>
      </c>
      <c r="BY54" s="183"/>
      <c r="BZ54" s="184" t="str">
        <f t="shared" si="115"/>
        <v/>
      </c>
      <c r="CA54" s="183"/>
      <c r="CB54" s="171"/>
      <c r="CC54" s="196"/>
      <c r="CE54" s="197"/>
      <c r="CG54" s="197"/>
      <c r="CI54" s="180" t="str">
        <f t="shared" si="76"/>
        <v/>
      </c>
      <c r="CJ54" s="181" t="str">
        <f t="shared" si="18"/>
        <v/>
      </c>
      <c r="CK54" s="182" t="str">
        <f t="shared" si="19"/>
        <v/>
      </c>
      <c r="CL54" s="183"/>
      <c r="CM54" s="184" t="str">
        <f t="shared" si="116"/>
        <v/>
      </c>
      <c r="CN54" s="183"/>
      <c r="CO54" s="171"/>
      <c r="CP54" s="196"/>
      <c r="CR54" s="197"/>
      <c r="CT54" s="197"/>
      <c r="CV54" s="180" t="str">
        <f t="shared" si="77"/>
        <v/>
      </c>
      <c r="CW54" s="181" t="str">
        <f t="shared" si="21"/>
        <v/>
      </c>
      <c r="CX54" s="182" t="str">
        <f t="shared" si="22"/>
        <v/>
      </c>
      <c r="CY54" s="183"/>
      <c r="CZ54" s="184" t="str">
        <f t="shared" si="117"/>
        <v/>
      </c>
      <c r="DA54" s="183"/>
      <c r="DB54" s="171"/>
      <c r="DC54" s="196"/>
      <c r="DE54" s="197"/>
      <c r="DG54" s="197"/>
      <c r="DI54" s="180" t="str">
        <f t="shared" si="78"/>
        <v/>
      </c>
      <c r="DJ54" s="181" t="str">
        <f t="shared" si="24"/>
        <v/>
      </c>
      <c r="DK54" s="182" t="str">
        <f t="shared" si="25"/>
        <v/>
      </c>
      <c r="DL54" s="183"/>
      <c r="DM54" s="184" t="str">
        <f t="shared" si="118"/>
        <v/>
      </c>
      <c r="DN54" s="183"/>
      <c r="DO54" s="171"/>
      <c r="DP54" s="196"/>
      <c r="DR54" s="197"/>
      <c r="DT54" s="197"/>
      <c r="DV54" s="180" t="str">
        <f t="shared" si="79"/>
        <v/>
      </c>
      <c r="DW54" s="181" t="str">
        <f t="shared" si="27"/>
        <v/>
      </c>
      <c r="DX54" s="182" t="str">
        <f t="shared" si="28"/>
        <v/>
      </c>
      <c r="DY54" s="183"/>
      <c r="DZ54" s="184" t="str">
        <f t="shared" si="119"/>
        <v/>
      </c>
      <c r="EA54" s="183"/>
      <c r="EB54" s="171"/>
      <c r="EC54" s="196"/>
      <c r="EE54" s="197"/>
      <c r="EG54" s="197"/>
      <c r="EI54" s="180" t="str">
        <f t="shared" si="80"/>
        <v/>
      </c>
      <c r="EJ54" s="181" t="str">
        <f t="shared" si="30"/>
        <v/>
      </c>
      <c r="EK54" s="182" t="str">
        <f t="shared" si="31"/>
        <v/>
      </c>
      <c r="EL54" s="183"/>
      <c r="EM54" s="184" t="str">
        <f t="shared" si="120"/>
        <v/>
      </c>
      <c r="EN54" s="183"/>
      <c r="EO54" s="171"/>
      <c r="EP54" s="196"/>
      <c r="ER54" s="197"/>
      <c r="ET54" s="197"/>
      <c r="EV54" s="180" t="str">
        <f t="shared" si="81"/>
        <v/>
      </c>
      <c r="EW54" s="181" t="str">
        <f t="shared" si="33"/>
        <v/>
      </c>
      <c r="EX54" s="182" t="str">
        <f t="shared" si="34"/>
        <v/>
      </c>
      <c r="EY54" s="183"/>
      <c r="EZ54" s="184" t="str">
        <f t="shared" si="121"/>
        <v/>
      </c>
      <c r="FA54" s="183"/>
      <c r="FB54" s="171"/>
      <c r="FC54" s="196"/>
      <c r="FE54" s="197"/>
      <c r="FG54" s="197"/>
      <c r="FI54" s="180" t="str">
        <f t="shared" si="82"/>
        <v/>
      </c>
      <c r="FJ54" s="181" t="str">
        <f t="shared" si="36"/>
        <v/>
      </c>
      <c r="FK54" s="182" t="str">
        <f t="shared" si="37"/>
        <v/>
      </c>
      <c r="FL54" s="183"/>
      <c r="FM54" s="184" t="str">
        <f t="shared" si="122"/>
        <v/>
      </c>
      <c r="FN54" s="183"/>
      <c r="FO54" s="171"/>
      <c r="FP54" s="196"/>
      <c r="FR54" s="197"/>
      <c r="FT54" s="197"/>
      <c r="FV54" s="180" t="str">
        <f t="shared" si="83"/>
        <v/>
      </c>
      <c r="FW54" s="181" t="str">
        <f t="shared" si="39"/>
        <v/>
      </c>
      <c r="FX54" s="182" t="str">
        <f t="shared" si="40"/>
        <v/>
      </c>
      <c r="FY54" s="183"/>
      <c r="FZ54" s="184" t="str">
        <f t="shared" si="123"/>
        <v/>
      </c>
      <c r="GA54" s="183"/>
      <c r="GB54" s="171"/>
      <c r="GC54" s="196"/>
      <c r="GE54" s="197"/>
      <c r="GG54" s="197"/>
      <c r="GI54" s="180" t="str">
        <f t="shared" si="84"/>
        <v/>
      </c>
      <c r="GJ54" s="181" t="str">
        <f t="shared" si="42"/>
        <v/>
      </c>
      <c r="GK54" s="182" t="str">
        <f t="shared" si="43"/>
        <v/>
      </c>
      <c r="GL54" s="183"/>
      <c r="GM54" s="184" t="str">
        <f t="shared" si="124"/>
        <v/>
      </c>
      <c r="GN54" s="183"/>
      <c r="GO54" s="171"/>
      <c r="GP54" s="196"/>
      <c r="GR54" s="197"/>
      <c r="GT54" s="197"/>
      <c r="GV54" s="180" t="str">
        <f t="shared" si="85"/>
        <v/>
      </c>
      <c r="GW54" s="181" t="str">
        <f t="shared" si="45"/>
        <v/>
      </c>
      <c r="GX54" s="182" t="str">
        <f t="shared" si="46"/>
        <v/>
      </c>
      <c r="GY54" s="183"/>
      <c r="GZ54" s="184" t="str">
        <f t="shared" si="125"/>
        <v/>
      </c>
      <c r="HA54" s="183"/>
      <c r="HB54" s="171"/>
      <c r="HC54" s="196"/>
      <c r="HE54" s="197"/>
      <c r="HG54" s="197"/>
      <c r="HI54" s="180" t="str">
        <f t="shared" si="86"/>
        <v/>
      </c>
      <c r="HJ54" s="181" t="str">
        <f t="shared" si="48"/>
        <v/>
      </c>
      <c r="HK54" s="182" t="str">
        <f t="shared" si="49"/>
        <v/>
      </c>
      <c r="HL54" s="183"/>
      <c r="HM54" s="184" t="str">
        <f t="shared" si="126"/>
        <v/>
      </c>
      <c r="HN54" s="183"/>
      <c r="HO54" s="171"/>
      <c r="HP54" s="196"/>
      <c r="HR54" s="197"/>
      <c r="HT54" s="197"/>
      <c r="HV54" s="180" t="str">
        <f t="shared" si="87"/>
        <v/>
      </c>
      <c r="HW54" s="181" t="str">
        <f t="shared" si="51"/>
        <v/>
      </c>
      <c r="HX54" s="182" t="str">
        <f t="shared" si="52"/>
        <v/>
      </c>
      <c r="HY54" s="183"/>
      <c r="HZ54" s="184" t="str">
        <f t="shared" si="127"/>
        <v/>
      </c>
      <c r="IA54" s="183"/>
      <c r="IB54" s="171"/>
      <c r="IC54" s="196"/>
      <c r="IE54" s="197"/>
      <c r="IG54" s="197"/>
      <c r="II54" s="180" t="str">
        <f t="shared" si="88"/>
        <v/>
      </c>
      <c r="IJ54" s="181" t="str">
        <f t="shared" si="54"/>
        <v/>
      </c>
      <c r="IK54" s="182" t="str">
        <f t="shared" si="55"/>
        <v/>
      </c>
      <c r="IL54" s="183"/>
      <c r="IM54" s="184" t="str">
        <f t="shared" si="128"/>
        <v/>
      </c>
      <c r="IN54" s="183"/>
      <c r="IO54" s="171"/>
      <c r="IP54" s="196"/>
      <c r="IR54" s="197"/>
      <c r="IT54" s="197"/>
      <c r="IV54" s="180" t="str">
        <f t="shared" si="89"/>
        <v/>
      </c>
      <c r="IW54" s="181" t="str">
        <f t="shared" si="57"/>
        <v/>
      </c>
      <c r="IX54" s="182" t="str">
        <f t="shared" si="58"/>
        <v/>
      </c>
      <c r="IY54" s="183"/>
      <c r="IZ54" s="184" t="str">
        <f t="shared" si="129"/>
        <v/>
      </c>
      <c r="JA54" s="183"/>
      <c r="JB54" s="171"/>
      <c r="JC54" s="187"/>
      <c r="JD54" s="198">
        <f t="shared" si="60"/>
        <v>0</v>
      </c>
      <c r="JE54" s="198">
        <f t="shared" si="61"/>
        <v>0</v>
      </c>
      <c r="JF54" s="198">
        <f t="shared" si="62"/>
        <v>0</v>
      </c>
      <c r="JG54" s="199">
        <f t="shared" si="63"/>
        <v>0</v>
      </c>
      <c r="JH54" s="199">
        <f t="shared" si="64"/>
        <v>0</v>
      </c>
      <c r="JI54" s="187"/>
      <c r="JJ54" s="209"/>
      <c r="JK54" s="210"/>
      <c r="JL54" s="210"/>
      <c r="JM54" s="210"/>
      <c r="JN54" s="210"/>
      <c r="JO54" s="210"/>
      <c r="JP54" s="210"/>
      <c r="JQ54" s="210"/>
      <c r="JR54" s="211"/>
      <c r="JS54" s="205"/>
      <c r="JT54" s="194">
        <f t="shared" si="65"/>
        <v>12</v>
      </c>
    </row>
    <row r="55" spans="1:280" s="195" customFormat="1" x14ac:dyDescent="0.2">
      <c r="A55" s="247">
        <f t="shared" si="66"/>
        <v>41629</v>
      </c>
      <c r="B55" s="249">
        <f t="shared" si="67"/>
        <v>41630</v>
      </c>
      <c r="C55" s="196"/>
      <c r="E55" s="197"/>
      <c r="G55" s="197"/>
      <c r="I55" s="180" t="str">
        <f t="shared" si="68"/>
        <v/>
      </c>
      <c r="J55" s="181" t="str">
        <f t="shared" si="69"/>
        <v/>
      </c>
      <c r="K55" s="182" t="str">
        <f t="shared" si="70"/>
        <v/>
      </c>
      <c r="L55" s="183"/>
      <c r="M55" s="184" t="str">
        <f t="shared" si="90"/>
        <v/>
      </c>
      <c r="N55" s="183"/>
      <c r="O55" s="171"/>
      <c r="P55" s="196"/>
      <c r="R55" s="197"/>
      <c r="T55" s="197"/>
      <c r="V55" s="180" t="str">
        <f t="shared" si="71"/>
        <v/>
      </c>
      <c r="W55" s="181" t="str">
        <f t="shared" si="3"/>
        <v/>
      </c>
      <c r="X55" s="182" t="str">
        <f t="shared" si="4"/>
        <v/>
      </c>
      <c r="Y55" s="183"/>
      <c r="Z55" s="184" t="str">
        <f t="shared" si="111"/>
        <v/>
      </c>
      <c r="AA55" s="183"/>
      <c r="AB55" s="171"/>
      <c r="AC55" s="196"/>
      <c r="AE55" s="197"/>
      <c r="AG55" s="197"/>
      <c r="AI55" s="180" t="str">
        <f t="shared" si="72"/>
        <v/>
      </c>
      <c r="AJ55" s="181" t="str">
        <f t="shared" si="6"/>
        <v/>
      </c>
      <c r="AK55" s="182" t="str">
        <f t="shared" si="7"/>
        <v/>
      </c>
      <c r="AL55" s="183"/>
      <c r="AM55" s="184" t="str">
        <f t="shared" si="112"/>
        <v/>
      </c>
      <c r="AN55" s="183"/>
      <c r="AO55" s="171"/>
      <c r="AP55" s="196"/>
      <c r="AR55" s="197"/>
      <c r="AT55" s="197"/>
      <c r="AV55" s="180" t="str">
        <f t="shared" si="73"/>
        <v/>
      </c>
      <c r="AW55" s="181" t="str">
        <f t="shared" si="9"/>
        <v/>
      </c>
      <c r="AX55" s="182" t="str">
        <f t="shared" si="10"/>
        <v/>
      </c>
      <c r="AY55" s="183"/>
      <c r="AZ55" s="184" t="str">
        <f t="shared" si="113"/>
        <v/>
      </c>
      <c r="BA55" s="183"/>
      <c r="BB55" s="171"/>
      <c r="BC55" s="196"/>
      <c r="BE55" s="197"/>
      <c r="BG55" s="197"/>
      <c r="BI55" s="180" t="str">
        <f t="shared" si="74"/>
        <v/>
      </c>
      <c r="BJ55" s="181" t="str">
        <f t="shared" si="12"/>
        <v/>
      </c>
      <c r="BK55" s="182" t="str">
        <f t="shared" si="13"/>
        <v/>
      </c>
      <c r="BL55" s="183"/>
      <c r="BM55" s="184" t="str">
        <f t="shared" si="114"/>
        <v/>
      </c>
      <c r="BN55" s="183"/>
      <c r="BO55" s="171"/>
      <c r="BP55" s="196"/>
      <c r="BR55" s="197"/>
      <c r="BT55" s="197"/>
      <c r="BV55" s="180" t="str">
        <f t="shared" si="75"/>
        <v/>
      </c>
      <c r="BW55" s="181" t="str">
        <f t="shared" si="15"/>
        <v/>
      </c>
      <c r="BX55" s="182" t="str">
        <f t="shared" si="16"/>
        <v/>
      </c>
      <c r="BY55" s="183"/>
      <c r="BZ55" s="184" t="str">
        <f t="shared" si="115"/>
        <v/>
      </c>
      <c r="CA55" s="183"/>
      <c r="CB55" s="171"/>
      <c r="CC55" s="196"/>
      <c r="CE55" s="197"/>
      <c r="CG55" s="197"/>
      <c r="CI55" s="180" t="str">
        <f t="shared" si="76"/>
        <v/>
      </c>
      <c r="CJ55" s="181" t="str">
        <f t="shared" si="18"/>
        <v/>
      </c>
      <c r="CK55" s="182" t="str">
        <f t="shared" si="19"/>
        <v/>
      </c>
      <c r="CL55" s="183"/>
      <c r="CM55" s="184" t="str">
        <f t="shared" si="116"/>
        <v/>
      </c>
      <c r="CN55" s="183"/>
      <c r="CO55" s="171"/>
      <c r="CP55" s="196"/>
      <c r="CR55" s="197"/>
      <c r="CT55" s="197"/>
      <c r="CV55" s="180" t="str">
        <f t="shared" si="77"/>
        <v/>
      </c>
      <c r="CW55" s="181" t="str">
        <f t="shared" si="21"/>
        <v/>
      </c>
      <c r="CX55" s="182" t="str">
        <f t="shared" si="22"/>
        <v/>
      </c>
      <c r="CY55" s="183"/>
      <c r="CZ55" s="184" t="str">
        <f t="shared" si="117"/>
        <v/>
      </c>
      <c r="DA55" s="183"/>
      <c r="DB55" s="171"/>
      <c r="DC55" s="196"/>
      <c r="DE55" s="197"/>
      <c r="DG55" s="197"/>
      <c r="DI55" s="180" t="str">
        <f t="shared" si="78"/>
        <v/>
      </c>
      <c r="DJ55" s="181" t="str">
        <f t="shared" si="24"/>
        <v/>
      </c>
      <c r="DK55" s="182" t="str">
        <f t="shared" si="25"/>
        <v/>
      </c>
      <c r="DL55" s="183"/>
      <c r="DM55" s="184" t="str">
        <f t="shared" si="118"/>
        <v/>
      </c>
      <c r="DN55" s="183"/>
      <c r="DO55" s="171"/>
      <c r="DP55" s="196"/>
      <c r="DR55" s="197"/>
      <c r="DT55" s="197"/>
      <c r="DV55" s="180" t="str">
        <f t="shared" si="79"/>
        <v/>
      </c>
      <c r="DW55" s="181" t="str">
        <f t="shared" si="27"/>
        <v/>
      </c>
      <c r="DX55" s="182" t="str">
        <f t="shared" si="28"/>
        <v/>
      </c>
      <c r="DY55" s="183"/>
      <c r="DZ55" s="184" t="str">
        <f t="shared" si="119"/>
        <v/>
      </c>
      <c r="EA55" s="183"/>
      <c r="EB55" s="171"/>
      <c r="EC55" s="196"/>
      <c r="EE55" s="197"/>
      <c r="EG55" s="197"/>
      <c r="EI55" s="180" t="str">
        <f t="shared" si="80"/>
        <v/>
      </c>
      <c r="EJ55" s="181" t="str">
        <f t="shared" si="30"/>
        <v/>
      </c>
      <c r="EK55" s="182" t="str">
        <f t="shared" si="31"/>
        <v/>
      </c>
      <c r="EL55" s="183"/>
      <c r="EM55" s="184" t="str">
        <f t="shared" si="120"/>
        <v/>
      </c>
      <c r="EN55" s="183"/>
      <c r="EO55" s="171"/>
      <c r="EP55" s="196"/>
      <c r="ER55" s="197"/>
      <c r="ET55" s="197"/>
      <c r="EV55" s="180" t="str">
        <f t="shared" si="81"/>
        <v/>
      </c>
      <c r="EW55" s="181" t="str">
        <f t="shared" si="33"/>
        <v/>
      </c>
      <c r="EX55" s="182" t="str">
        <f t="shared" si="34"/>
        <v/>
      </c>
      <c r="EY55" s="183"/>
      <c r="EZ55" s="184" t="str">
        <f t="shared" si="121"/>
        <v/>
      </c>
      <c r="FA55" s="183"/>
      <c r="FB55" s="171"/>
      <c r="FC55" s="196"/>
      <c r="FE55" s="197"/>
      <c r="FG55" s="197"/>
      <c r="FI55" s="180" t="str">
        <f t="shared" si="82"/>
        <v/>
      </c>
      <c r="FJ55" s="181" t="str">
        <f t="shared" si="36"/>
        <v/>
      </c>
      <c r="FK55" s="182" t="str">
        <f t="shared" si="37"/>
        <v/>
      </c>
      <c r="FL55" s="183"/>
      <c r="FM55" s="184" t="str">
        <f t="shared" si="122"/>
        <v/>
      </c>
      <c r="FN55" s="183"/>
      <c r="FO55" s="171"/>
      <c r="FP55" s="196"/>
      <c r="FR55" s="197"/>
      <c r="FT55" s="197"/>
      <c r="FV55" s="180" t="str">
        <f t="shared" si="83"/>
        <v/>
      </c>
      <c r="FW55" s="181" t="str">
        <f t="shared" si="39"/>
        <v/>
      </c>
      <c r="FX55" s="182" t="str">
        <f t="shared" si="40"/>
        <v/>
      </c>
      <c r="FY55" s="183"/>
      <c r="FZ55" s="184" t="str">
        <f t="shared" si="123"/>
        <v/>
      </c>
      <c r="GA55" s="183"/>
      <c r="GB55" s="171"/>
      <c r="GC55" s="196"/>
      <c r="GE55" s="197"/>
      <c r="GG55" s="197"/>
      <c r="GI55" s="180" t="str">
        <f t="shared" si="84"/>
        <v/>
      </c>
      <c r="GJ55" s="181" t="str">
        <f t="shared" si="42"/>
        <v/>
      </c>
      <c r="GK55" s="182" t="str">
        <f t="shared" si="43"/>
        <v/>
      </c>
      <c r="GL55" s="183"/>
      <c r="GM55" s="184" t="str">
        <f t="shared" si="124"/>
        <v/>
      </c>
      <c r="GN55" s="183"/>
      <c r="GO55" s="171"/>
      <c r="GP55" s="196"/>
      <c r="GR55" s="197"/>
      <c r="GT55" s="197"/>
      <c r="GV55" s="180" t="str">
        <f t="shared" si="85"/>
        <v/>
      </c>
      <c r="GW55" s="181" t="str">
        <f t="shared" si="45"/>
        <v/>
      </c>
      <c r="GX55" s="182" t="str">
        <f t="shared" si="46"/>
        <v/>
      </c>
      <c r="GY55" s="183"/>
      <c r="GZ55" s="184" t="str">
        <f t="shared" si="125"/>
        <v/>
      </c>
      <c r="HA55" s="183"/>
      <c r="HB55" s="171"/>
      <c r="HC55" s="196"/>
      <c r="HE55" s="197"/>
      <c r="HG55" s="197"/>
      <c r="HI55" s="180" t="str">
        <f t="shared" si="86"/>
        <v/>
      </c>
      <c r="HJ55" s="181" t="str">
        <f t="shared" si="48"/>
        <v/>
      </c>
      <c r="HK55" s="182" t="str">
        <f t="shared" si="49"/>
        <v/>
      </c>
      <c r="HL55" s="183"/>
      <c r="HM55" s="184" t="str">
        <f t="shared" si="126"/>
        <v/>
      </c>
      <c r="HN55" s="183"/>
      <c r="HO55" s="171"/>
      <c r="HP55" s="196"/>
      <c r="HR55" s="197"/>
      <c r="HT55" s="197"/>
      <c r="HV55" s="180" t="str">
        <f t="shared" si="87"/>
        <v/>
      </c>
      <c r="HW55" s="181" t="str">
        <f t="shared" si="51"/>
        <v/>
      </c>
      <c r="HX55" s="182" t="str">
        <f t="shared" si="52"/>
        <v/>
      </c>
      <c r="HY55" s="183"/>
      <c r="HZ55" s="184" t="str">
        <f t="shared" si="127"/>
        <v/>
      </c>
      <c r="IA55" s="183"/>
      <c r="IB55" s="171"/>
      <c r="IC55" s="196"/>
      <c r="IE55" s="197"/>
      <c r="IG55" s="197"/>
      <c r="II55" s="180" t="str">
        <f t="shared" si="88"/>
        <v/>
      </c>
      <c r="IJ55" s="181" t="str">
        <f t="shared" si="54"/>
        <v/>
      </c>
      <c r="IK55" s="182" t="str">
        <f t="shared" si="55"/>
        <v/>
      </c>
      <c r="IL55" s="183"/>
      <c r="IM55" s="184" t="str">
        <f t="shared" si="128"/>
        <v/>
      </c>
      <c r="IN55" s="183"/>
      <c r="IO55" s="171"/>
      <c r="IP55" s="196"/>
      <c r="IR55" s="197"/>
      <c r="IT55" s="197"/>
      <c r="IV55" s="180" t="str">
        <f t="shared" si="89"/>
        <v/>
      </c>
      <c r="IW55" s="181" t="str">
        <f t="shared" si="57"/>
        <v/>
      </c>
      <c r="IX55" s="182" t="str">
        <f t="shared" si="58"/>
        <v/>
      </c>
      <c r="IY55" s="183"/>
      <c r="IZ55" s="184" t="str">
        <f t="shared" si="129"/>
        <v/>
      </c>
      <c r="JA55" s="183"/>
      <c r="JB55" s="171"/>
      <c r="JC55" s="187"/>
      <c r="JD55" s="198">
        <f t="shared" si="60"/>
        <v>0</v>
      </c>
      <c r="JE55" s="198">
        <f t="shared" si="61"/>
        <v>0</v>
      </c>
      <c r="JF55" s="198">
        <f t="shared" si="62"/>
        <v>0</v>
      </c>
      <c r="JG55" s="199">
        <f t="shared" si="63"/>
        <v>0</v>
      </c>
      <c r="JH55" s="199">
        <f t="shared" si="64"/>
        <v>0</v>
      </c>
      <c r="JI55" s="187"/>
      <c r="JJ55" s="209"/>
      <c r="JK55" s="210"/>
      <c r="JL55" s="210"/>
      <c r="JM55" s="210"/>
      <c r="JN55" s="210"/>
      <c r="JO55" s="210"/>
      <c r="JP55" s="210"/>
      <c r="JQ55" s="210"/>
      <c r="JR55" s="211"/>
      <c r="JS55" s="205"/>
      <c r="JT55" s="194">
        <f t="shared" si="65"/>
        <v>12</v>
      </c>
    </row>
    <row r="56" spans="1:280" s="195" customFormat="1" x14ac:dyDescent="0.2">
      <c r="A56" s="247">
        <f t="shared" si="66"/>
        <v>41630</v>
      </c>
      <c r="B56" s="249">
        <f t="shared" si="67"/>
        <v>41631</v>
      </c>
      <c r="C56" s="196"/>
      <c r="E56" s="197"/>
      <c r="G56" s="197"/>
      <c r="I56" s="180" t="str">
        <f t="shared" si="68"/>
        <v/>
      </c>
      <c r="J56" s="181" t="str">
        <f t="shared" si="69"/>
        <v/>
      </c>
      <c r="K56" s="182" t="str">
        <f t="shared" si="70"/>
        <v/>
      </c>
      <c r="L56" s="183"/>
      <c r="M56" s="184" t="str">
        <f t="shared" si="90"/>
        <v/>
      </c>
      <c r="N56" s="183"/>
      <c r="O56" s="171"/>
      <c r="P56" s="196"/>
      <c r="R56" s="197"/>
      <c r="T56" s="197"/>
      <c r="V56" s="180" t="str">
        <f t="shared" si="71"/>
        <v/>
      </c>
      <c r="W56" s="181" t="str">
        <f t="shared" si="3"/>
        <v/>
      </c>
      <c r="X56" s="182" t="str">
        <f t="shared" si="4"/>
        <v/>
      </c>
      <c r="Y56" s="183"/>
      <c r="Z56" s="184" t="str">
        <f t="shared" si="111"/>
        <v/>
      </c>
      <c r="AA56" s="183"/>
      <c r="AB56" s="171"/>
      <c r="AC56" s="196"/>
      <c r="AE56" s="197"/>
      <c r="AG56" s="197"/>
      <c r="AI56" s="180" t="str">
        <f t="shared" si="72"/>
        <v/>
      </c>
      <c r="AJ56" s="181" t="str">
        <f t="shared" si="6"/>
        <v/>
      </c>
      <c r="AK56" s="182" t="str">
        <f t="shared" si="7"/>
        <v/>
      </c>
      <c r="AL56" s="183"/>
      <c r="AM56" s="184" t="str">
        <f t="shared" si="112"/>
        <v/>
      </c>
      <c r="AN56" s="183"/>
      <c r="AO56" s="171"/>
      <c r="AP56" s="196"/>
      <c r="AR56" s="197"/>
      <c r="AT56" s="197"/>
      <c r="AV56" s="180" t="str">
        <f t="shared" si="73"/>
        <v/>
      </c>
      <c r="AW56" s="181" t="str">
        <f t="shared" si="9"/>
        <v/>
      </c>
      <c r="AX56" s="182" t="str">
        <f t="shared" si="10"/>
        <v/>
      </c>
      <c r="AY56" s="183"/>
      <c r="AZ56" s="184" t="str">
        <f t="shared" si="113"/>
        <v/>
      </c>
      <c r="BA56" s="183"/>
      <c r="BB56" s="171"/>
      <c r="BC56" s="196"/>
      <c r="BE56" s="197"/>
      <c r="BG56" s="197"/>
      <c r="BI56" s="180" t="str">
        <f t="shared" si="74"/>
        <v/>
      </c>
      <c r="BJ56" s="181" t="str">
        <f t="shared" si="12"/>
        <v/>
      </c>
      <c r="BK56" s="182" t="str">
        <f t="shared" si="13"/>
        <v/>
      </c>
      <c r="BL56" s="183"/>
      <c r="BM56" s="184" t="str">
        <f t="shared" si="114"/>
        <v/>
      </c>
      <c r="BN56" s="183"/>
      <c r="BO56" s="171"/>
      <c r="BP56" s="196"/>
      <c r="BR56" s="197"/>
      <c r="BT56" s="197"/>
      <c r="BV56" s="180" t="str">
        <f t="shared" si="75"/>
        <v/>
      </c>
      <c r="BW56" s="181" t="str">
        <f t="shared" si="15"/>
        <v/>
      </c>
      <c r="BX56" s="182" t="str">
        <f t="shared" si="16"/>
        <v/>
      </c>
      <c r="BY56" s="183"/>
      <c r="BZ56" s="184" t="str">
        <f t="shared" si="115"/>
        <v/>
      </c>
      <c r="CA56" s="183"/>
      <c r="CB56" s="171"/>
      <c r="CC56" s="196"/>
      <c r="CE56" s="197"/>
      <c r="CG56" s="197"/>
      <c r="CI56" s="180" t="str">
        <f t="shared" si="76"/>
        <v/>
      </c>
      <c r="CJ56" s="181" t="str">
        <f t="shared" si="18"/>
        <v/>
      </c>
      <c r="CK56" s="182" t="str">
        <f t="shared" si="19"/>
        <v/>
      </c>
      <c r="CL56" s="183"/>
      <c r="CM56" s="184" t="str">
        <f t="shared" si="116"/>
        <v/>
      </c>
      <c r="CN56" s="183"/>
      <c r="CO56" s="171"/>
      <c r="CP56" s="196"/>
      <c r="CR56" s="197"/>
      <c r="CT56" s="197"/>
      <c r="CV56" s="180" t="str">
        <f t="shared" si="77"/>
        <v/>
      </c>
      <c r="CW56" s="181" t="str">
        <f t="shared" si="21"/>
        <v/>
      </c>
      <c r="CX56" s="182" t="str">
        <f t="shared" si="22"/>
        <v/>
      </c>
      <c r="CY56" s="183"/>
      <c r="CZ56" s="184" t="str">
        <f t="shared" si="117"/>
        <v/>
      </c>
      <c r="DA56" s="183"/>
      <c r="DB56" s="171"/>
      <c r="DC56" s="196"/>
      <c r="DE56" s="197"/>
      <c r="DG56" s="197"/>
      <c r="DI56" s="180" t="str">
        <f t="shared" si="78"/>
        <v/>
      </c>
      <c r="DJ56" s="181" t="str">
        <f t="shared" si="24"/>
        <v/>
      </c>
      <c r="DK56" s="182" t="str">
        <f t="shared" si="25"/>
        <v/>
      </c>
      <c r="DL56" s="183"/>
      <c r="DM56" s="184" t="str">
        <f t="shared" si="118"/>
        <v/>
      </c>
      <c r="DN56" s="183"/>
      <c r="DO56" s="171"/>
      <c r="DP56" s="196"/>
      <c r="DR56" s="197"/>
      <c r="DT56" s="197"/>
      <c r="DV56" s="180" t="str">
        <f t="shared" si="79"/>
        <v/>
      </c>
      <c r="DW56" s="181" t="str">
        <f t="shared" si="27"/>
        <v/>
      </c>
      <c r="DX56" s="182" t="str">
        <f t="shared" si="28"/>
        <v/>
      </c>
      <c r="DY56" s="183"/>
      <c r="DZ56" s="184" t="str">
        <f t="shared" si="119"/>
        <v/>
      </c>
      <c r="EA56" s="183"/>
      <c r="EB56" s="171"/>
      <c r="EC56" s="196"/>
      <c r="EE56" s="197"/>
      <c r="EG56" s="197"/>
      <c r="EI56" s="180" t="str">
        <f t="shared" si="80"/>
        <v/>
      </c>
      <c r="EJ56" s="181" t="str">
        <f t="shared" si="30"/>
        <v/>
      </c>
      <c r="EK56" s="182" t="str">
        <f t="shared" si="31"/>
        <v/>
      </c>
      <c r="EL56" s="183"/>
      <c r="EM56" s="184" t="str">
        <f t="shared" si="120"/>
        <v/>
      </c>
      <c r="EN56" s="183"/>
      <c r="EO56" s="171"/>
      <c r="EP56" s="196"/>
      <c r="ER56" s="197"/>
      <c r="ET56" s="197"/>
      <c r="EV56" s="180" t="str">
        <f t="shared" si="81"/>
        <v/>
      </c>
      <c r="EW56" s="181" t="str">
        <f t="shared" si="33"/>
        <v/>
      </c>
      <c r="EX56" s="182" t="str">
        <f t="shared" si="34"/>
        <v/>
      </c>
      <c r="EY56" s="183"/>
      <c r="EZ56" s="184" t="str">
        <f t="shared" si="121"/>
        <v/>
      </c>
      <c r="FA56" s="183"/>
      <c r="FB56" s="171"/>
      <c r="FC56" s="196"/>
      <c r="FE56" s="197"/>
      <c r="FG56" s="197"/>
      <c r="FI56" s="180" t="str">
        <f t="shared" si="82"/>
        <v/>
      </c>
      <c r="FJ56" s="181" t="str">
        <f t="shared" si="36"/>
        <v/>
      </c>
      <c r="FK56" s="182" t="str">
        <f t="shared" si="37"/>
        <v/>
      </c>
      <c r="FL56" s="183"/>
      <c r="FM56" s="184" t="str">
        <f t="shared" si="122"/>
        <v/>
      </c>
      <c r="FN56" s="183"/>
      <c r="FO56" s="171"/>
      <c r="FP56" s="196"/>
      <c r="FR56" s="197"/>
      <c r="FT56" s="197"/>
      <c r="FV56" s="180" t="str">
        <f t="shared" si="83"/>
        <v/>
      </c>
      <c r="FW56" s="181" t="str">
        <f t="shared" si="39"/>
        <v/>
      </c>
      <c r="FX56" s="182" t="str">
        <f t="shared" si="40"/>
        <v/>
      </c>
      <c r="FY56" s="183"/>
      <c r="FZ56" s="184" t="str">
        <f t="shared" si="123"/>
        <v/>
      </c>
      <c r="GA56" s="183"/>
      <c r="GB56" s="171"/>
      <c r="GC56" s="196"/>
      <c r="GE56" s="197"/>
      <c r="GG56" s="197"/>
      <c r="GI56" s="180" t="str">
        <f t="shared" si="84"/>
        <v/>
      </c>
      <c r="GJ56" s="181" t="str">
        <f t="shared" si="42"/>
        <v/>
      </c>
      <c r="GK56" s="182" t="str">
        <f t="shared" si="43"/>
        <v/>
      </c>
      <c r="GL56" s="183"/>
      <c r="GM56" s="184" t="str">
        <f t="shared" si="124"/>
        <v/>
      </c>
      <c r="GN56" s="183"/>
      <c r="GO56" s="171"/>
      <c r="GP56" s="196"/>
      <c r="GR56" s="197"/>
      <c r="GT56" s="197"/>
      <c r="GV56" s="180" t="str">
        <f t="shared" si="85"/>
        <v/>
      </c>
      <c r="GW56" s="181" t="str">
        <f t="shared" si="45"/>
        <v/>
      </c>
      <c r="GX56" s="182" t="str">
        <f t="shared" si="46"/>
        <v/>
      </c>
      <c r="GY56" s="183"/>
      <c r="GZ56" s="184" t="str">
        <f t="shared" si="125"/>
        <v/>
      </c>
      <c r="HA56" s="183"/>
      <c r="HB56" s="171"/>
      <c r="HC56" s="196"/>
      <c r="HE56" s="197"/>
      <c r="HG56" s="197"/>
      <c r="HI56" s="180" t="str">
        <f t="shared" si="86"/>
        <v/>
      </c>
      <c r="HJ56" s="181" t="str">
        <f t="shared" si="48"/>
        <v/>
      </c>
      <c r="HK56" s="182" t="str">
        <f t="shared" si="49"/>
        <v/>
      </c>
      <c r="HL56" s="183"/>
      <c r="HM56" s="184" t="str">
        <f t="shared" si="126"/>
        <v/>
      </c>
      <c r="HN56" s="183"/>
      <c r="HO56" s="171"/>
      <c r="HP56" s="196"/>
      <c r="HR56" s="197"/>
      <c r="HT56" s="197"/>
      <c r="HV56" s="180" t="str">
        <f t="shared" si="87"/>
        <v/>
      </c>
      <c r="HW56" s="181" t="str">
        <f t="shared" si="51"/>
        <v/>
      </c>
      <c r="HX56" s="182" t="str">
        <f t="shared" si="52"/>
        <v/>
      </c>
      <c r="HY56" s="183"/>
      <c r="HZ56" s="184" t="str">
        <f t="shared" si="127"/>
        <v/>
      </c>
      <c r="IA56" s="183"/>
      <c r="IB56" s="171"/>
      <c r="IC56" s="196"/>
      <c r="IE56" s="197"/>
      <c r="IG56" s="197"/>
      <c r="II56" s="180" t="str">
        <f t="shared" si="88"/>
        <v/>
      </c>
      <c r="IJ56" s="181" t="str">
        <f t="shared" si="54"/>
        <v/>
      </c>
      <c r="IK56" s="182" t="str">
        <f t="shared" si="55"/>
        <v/>
      </c>
      <c r="IL56" s="183"/>
      <c r="IM56" s="184" t="str">
        <f t="shared" si="128"/>
        <v/>
      </c>
      <c r="IN56" s="183"/>
      <c r="IO56" s="171"/>
      <c r="IP56" s="196"/>
      <c r="IR56" s="197"/>
      <c r="IT56" s="197"/>
      <c r="IV56" s="180" t="str">
        <f t="shared" si="89"/>
        <v/>
      </c>
      <c r="IW56" s="181" t="str">
        <f t="shared" si="57"/>
        <v/>
      </c>
      <c r="IX56" s="182" t="str">
        <f t="shared" si="58"/>
        <v/>
      </c>
      <c r="IY56" s="183"/>
      <c r="IZ56" s="184" t="str">
        <f t="shared" si="129"/>
        <v/>
      </c>
      <c r="JA56" s="183"/>
      <c r="JB56" s="171"/>
      <c r="JC56" s="187"/>
      <c r="JD56" s="198">
        <f t="shared" si="60"/>
        <v>0</v>
      </c>
      <c r="JE56" s="198">
        <f t="shared" si="61"/>
        <v>0</v>
      </c>
      <c r="JF56" s="198">
        <f t="shared" si="62"/>
        <v>0</v>
      </c>
      <c r="JG56" s="199">
        <f t="shared" si="63"/>
        <v>0</v>
      </c>
      <c r="JH56" s="199">
        <f t="shared" si="64"/>
        <v>0</v>
      </c>
      <c r="JI56" s="187"/>
      <c r="JJ56" s="209"/>
      <c r="JK56" s="210"/>
      <c r="JL56" s="210"/>
      <c r="JM56" s="210"/>
      <c r="JN56" s="210"/>
      <c r="JO56" s="210"/>
      <c r="JP56" s="210"/>
      <c r="JQ56" s="210"/>
      <c r="JR56" s="211"/>
      <c r="JS56" s="205"/>
      <c r="JT56" s="194">
        <f t="shared" si="65"/>
        <v>12</v>
      </c>
    </row>
    <row r="57" spans="1:280" s="195" customFormat="1" x14ac:dyDescent="0.2">
      <c r="A57" s="247">
        <f t="shared" si="66"/>
        <v>41631</v>
      </c>
      <c r="B57" s="249">
        <f t="shared" si="67"/>
        <v>41632</v>
      </c>
      <c r="C57" s="196"/>
      <c r="E57" s="197"/>
      <c r="G57" s="197"/>
      <c r="I57" s="180" t="str">
        <f t="shared" si="68"/>
        <v/>
      </c>
      <c r="J57" s="181" t="str">
        <f t="shared" si="69"/>
        <v/>
      </c>
      <c r="K57" s="182" t="str">
        <f t="shared" si="70"/>
        <v/>
      </c>
      <c r="L57" s="183"/>
      <c r="M57" s="184" t="str">
        <f t="shared" si="90"/>
        <v/>
      </c>
      <c r="N57" s="183"/>
      <c r="O57" s="171"/>
      <c r="P57" s="196"/>
      <c r="R57" s="197"/>
      <c r="T57" s="197"/>
      <c r="V57" s="180" t="str">
        <f t="shared" si="71"/>
        <v/>
      </c>
      <c r="W57" s="181" t="str">
        <f t="shared" si="3"/>
        <v/>
      </c>
      <c r="X57" s="182" t="str">
        <f t="shared" si="4"/>
        <v/>
      </c>
      <c r="Y57" s="183"/>
      <c r="Z57" s="184" t="str">
        <f t="shared" si="111"/>
        <v/>
      </c>
      <c r="AA57" s="183"/>
      <c r="AB57" s="171"/>
      <c r="AC57" s="196"/>
      <c r="AE57" s="197"/>
      <c r="AG57" s="197"/>
      <c r="AI57" s="180" t="str">
        <f t="shared" si="72"/>
        <v/>
      </c>
      <c r="AJ57" s="181" t="str">
        <f t="shared" si="6"/>
        <v/>
      </c>
      <c r="AK57" s="182" t="str">
        <f t="shared" si="7"/>
        <v/>
      </c>
      <c r="AL57" s="183"/>
      <c r="AM57" s="184" t="str">
        <f t="shared" si="112"/>
        <v/>
      </c>
      <c r="AN57" s="183"/>
      <c r="AO57" s="171"/>
      <c r="AP57" s="196"/>
      <c r="AR57" s="197"/>
      <c r="AT57" s="197"/>
      <c r="AV57" s="180" t="str">
        <f t="shared" si="73"/>
        <v/>
      </c>
      <c r="AW57" s="181" t="str">
        <f t="shared" si="9"/>
        <v/>
      </c>
      <c r="AX57" s="182" t="str">
        <f t="shared" si="10"/>
        <v/>
      </c>
      <c r="AY57" s="183"/>
      <c r="AZ57" s="184" t="str">
        <f t="shared" si="113"/>
        <v/>
      </c>
      <c r="BA57" s="183"/>
      <c r="BB57" s="171"/>
      <c r="BC57" s="196"/>
      <c r="BE57" s="197"/>
      <c r="BG57" s="197"/>
      <c r="BI57" s="180" t="str">
        <f t="shared" si="74"/>
        <v/>
      </c>
      <c r="BJ57" s="181" t="str">
        <f t="shared" si="12"/>
        <v/>
      </c>
      <c r="BK57" s="182" t="str">
        <f t="shared" si="13"/>
        <v/>
      </c>
      <c r="BL57" s="183"/>
      <c r="BM57" s="184" t="str">
        <f t="shared" si="114"/>
        <v/>
      </c>
      <c r="BN57" s="183"/>
      <c r="BO57" s="171"/>
      <c r="BP57" s="196"/>
      <c r="BR57" s="197"/>
      <c r="BT57" s="197"/>
      <c r="BV57" s="180" t="str">
        <f t="shared" si="75"/>
        <v/>
      </c>
      <c r="BW57" s="181" t="str">
        <f t="shared" si="15"/>
        <v/>
      </c>
      <c r="BX57" s="182" t="str">
        <f t="shared" si="16"/>
        <v/>
      </c>
      <c r="BY57" s="183"/>
      <c r="BZ57" s="184" t="str">
        <f t="shared" si="115"/>
        <v/>
      </c>
      <c r="CA57" s="183"/>
      <c r="CB57" s="171"/>
      <c r="CC57" s="196"/>
      <c r="CE57" s="197"/>
      <c r="CG57" s="197"/>
      <c r="CI57" s="180" t="str">
        <f t="shared" si="76"/>
        <v/>
      </c>
      <c r="CJ57" s="181" t="str">
        <f t="shared" si="18"/>
        <v/>
      </c>
      <c r="CK57" s="182" t="str">
        <f t="shared" si="19"/>
        <v/>
      </c>
      <c r="CL57" s="183"/>
      <c r="CM57" s="184" t="str">
        <f t="shared" si="116"/>
        <v/>
      </c>
      <c r="CN57" s="183"/>
      <c r="CO57" s="171"/>
      <c r="CP57" s="196"/>
      <c r="CR57" s="197"/>
      <c r="CT57" s="197"/>
      <c r="CV57" s="180" t="str">
        <f t="shared" si="77"/>
        <v/>
      </c>
      <c r="CW57" s="181" t="str">
        <f t="shared" si="21"/>
        <v/>
      </c>
      <c r="CX57" s="182" t="str">
        <f t="shared" si="22"/>
        <v/>
      </c>
      <c r="CY57" s="183"/>
      <c r="CZ57" s="184" t="str">
        <f t="shared" si="117"/>
        <v/>
      </c>
      <c r="DA57" s="183"/>
      <c r="DB57" s="171"/>
      <c r="DC57" s="196"/>
      <c r="DE57" s="197"/>
      <c r="DG57" s="197"/>
      <c r="DI57" s="180" t="str">
        <f t="shared" si="78"/>
        <v/>
      </c>
      <c r="DJ57" s="181" t="str">
        <f t="shared" si="24"/>
        <v/>
      </c>
      <c r="DK57" s="182" t="str">
        <f t="shared" si="25"/>
        <v/>
      </c>
      <c r="DL57" s="183"/>
      <c r="DM57" s="184" t="str">
        <f t="shared" si="118"/>
        <v/>
      </c>
      <c r="DN57" s="183"/>
      <c r="DO57" s="171"/>
      <c r="DP57" s="196"/>
      <c r="DR57" s="197"/>
      <c r="DT57" s="197"/>
      <c r="DV57" s="180" t="str">
        <f t="shared" si="79"/>
        <v/>
      </c>
      <c r="DW57" s="181" t="str">
        <f t="shared" si="27"/>
        <v/>
      </c>
      <c r="DX57" s="182" t="str">
        <f t="shared" si="28"/>
        <v/>
      </c>
      <c r="DY57" s="183"/>
      <c r="DZ57" s="184" t="str">
        <f t="shared" si="119"/>
        <v/>
      </c>
      <c r="EA57" s="183"/>
      <c r="EB57" s="171"/>
      <c r="EC57" s="196"/>
      <c r="EE57" s="197"/>
      <c r="EG57" s="197"/>
      <c r="EI57" s="180" t="str">
        <f t="shared" si="80"/>
        <v/>
      </c>
      <c r="EJ57" s="181" t="str">
        <f t="shared" si="30"/>
        <v/>
      </c>
      <c r="EK57" s="182" t="str">
        <f t="shared" si="31"/>
        <v/>
      </c>
      <c r="EL57" s="183"/>
      <c r="EM57" s="184" t="str">
        <f t="shared" si="120"/>
        <v/>
      </c>
      <c r="EN57" s="183"/>
      <c r="EO57" s="171"/>
      <c r="EP57" s="196"/>
      <c r="ER57" s="197"/>
      <c r="ET57" s="197"/>
      <c r="EV57" s="180" t="str">
        <f t="shared" si="81"/>
        <v/>
      </c>
      <c r="EW57" s="181" t="str">
        <f t="shared" si="33"/>
        <v/>
      </c>
      <c r="EX57" s="182" t="str">
        <f t="shared" si="34"/>
        <v/>
      </c>
      <c r="EY57" s="183"/>
      <c r="EZ57" s="184" t="str">
        <f t="shared" si="121"/>
        <v/>
      </c>
      <c r="FA57" s="183"/>
      <c r="FB57" s="171"/>
      <c r="FC57" s="196"/>
      <c r="FE57" s="197"/>
      <c r="FG57" s="197"/>
      <c r="FI57" s="180" t="str">
        <f t="shared" si="82"/>
        <v/>
      </c>
      <c r="FJ57" s="181" t="str">
        <f t="shared" si="36"/>
        <v/>
      </c>
      <c r="FK57" s="182" t="str">
        <f t="shared" si="37"/>
        <v/>
      </c>
      <c r="FL57" s="183"/>
      <c r="FM57" s="184" t="str">
        <f t="shared" si="122"/>
        <v/>
      </c>
      <c r="FN57" s="183"/>
      <c r="FO57" s="171"/>
      <c r="FP57" s="196"/>
      <c r="FR57" s="197"/>
      <c r="FT57" s="197"/>
      <c r="FV57" s="180" t="str">
        <f t="shared" si="83"/>
        <v/>
      </c>
      <c r="FW57" s="181" t="str">
        <f t="shared" si="39"/>
        <v/>
      </c>
      <c r="FX57" s="182" t="str">
        <f t="shared" si="40"/>
        <v/>
      </c>
      <c r="FY57" s="183"/>
      <c r="FZ57" s="184" t="str">
        <f t="shared" si="123"/>
        <v/>
      </c>
      <c r="GA57" s="183"/>
      <c r="GB57" s="171"/>
      <c r="GC57" s="196"/>
      <c r="GE57" s="197"/>
      <c r="GG57" s="197"/>
      <c r="GI57" s="180" t="str">
        <f t="shared" si="84"/>
        <v/>
      </c>
      <c r="GJ57" s="181" t="str">
        <f t="shared" si="42"/>
        <v/>
      </c>
      <c r="GK57" s="182" t="str">
        <f t="shared" si="43"/>
        <v/>
      </c>
      <c r="GL57" s="183"/>
      <c r="GM57" s="184" t="str">
        <f t="shared" si="124"/>
        <v/>
      </c>
      <c r="GN57" s="183"/>
      <c r="GO57" s="171"/>
      <c r="GP57" s="196"/>
      <c r="GR57" s="197"/>
      <c r="GT57" s="197"/>
      <c r="GV57" s="180" t="str">
        <f t="shared" si="85"/>
        <v/>
      </c>
      <c r="GW57" s="181" t="str">
        <f t="shared" si="45"/>
        <v/>
      </c>
      <c r="GX57" s="182" t="str">
        <f t="shared" si="46"/>
        <v/>
      </c>
      <c r="GY57" s="183"/>
      <c r="GZ57" s="184" t="str">
        <f t="shared" si="125"/>
        <v/>
      </c>
      <c r="HA57" s="183"/>
      <c r="HB57" s="171"/>
      <c r="HC57" s="196"/>
      <c r="HE57" s="197"/>
      <c r="HG57" s="197"/>
      <c r="HI57" s="180" t="str">
        <f t="shared" si="86"/>
        <v/>
      </c>
      <c r="HJ57" s="181" t="str">
        <f t="shared" si="48"/>
        <v/>
      </c>
      <c r="HK57" s="182" t="str">
        <f t="shared" si="49"/>
        <v/>
      </c>
      <c r="HL57" s="183"/>
      <c r="HM57" s="184" t="str">
        <f t="shared" si="126"/>
        <v/>
      </c>
      <c r="HN57" s="183"/>
      <c r="HO57" s="171"/>
      <c r="HP57" s="196"/>
      <c r="HR57" s="197"/>
      <c r="HT57" s="197"/>
      <c r="HV57" s="180" t="str">
        <f t="shared" si="87"/>
        <v/>
      </c>
      <c r="HW57" s="181" t="str">
        <f t="shared" si="51"/>
        <v/>
      </c>
      <c r="HX57" s="182" t="str">
        <f t="shared" si="52"/>
        <v/>
      </c>
      <c r="HY57" s="183"/>
      <c r="HZ57" s="184" t="str">
        <f t="shared" si="127"/>
        <v/>
      </c>
      <c r="IA57" s="183"/>
      <c r="IB57" s="171"/>
      <c r="IC57" s="196"/>
      <c r="IE57" s="197"/>
      <c r="IG57" s="197"/>
      <c r="II57" s="180" t="str">
        <f t="shared" si="88"/>
        <v/>
      </c>
      <c r="IJ57" s="181" t="str">
        <f t="shared" si="54"/>
        <v/>
      </c>
      <c r="IK57" s="182" t="str">
        <f t="shared" si="55"/>
        <v/>
      </c>
      <c r="IL57" s="183"/>
      <c r="IM57" s="184" t="str">
        <f t="shared" si="128"/>
        <v/>
      </c>
      <c r="IN57" s="183"/>
      <c r="IO57" s="171"/>
      <c r="IP57" s="196"/>
      <c r="IR57" s="197"/>
      <c r="IT57" s="197"/>
      <c r="IV57" s="180" t="str">
        <f t="shared" si="89"/>
        <v/>
      </c>
      <c r="IW57" s="181" t="str">
        <f t="shared" si="57"/>
        <v/>
      </c>
      <c r="IX57" s="182" t="str">
        <f t="shared" si="58"/>
        <v/>
      </c>
      <c r="IY57" s="183"/>
      <c r="IZ57" s="184" t="str">
        <f t="shared" si="129"/>
        <v/>
      </c>
      <c r="JA57" s="183"/>
      <c r="JB57" s="171"/>
      <c r="JC57" s="187"/>
      <c r="JD57" s="198">
        <f t="shared" si="60"/>
        <v>0</v>
      </c>
      <c r="JE57" s="198">
        <f t="shared" si="61"/>
        <v>0</v>
      </c>
      <c r="JF57" s="198">
        <f t="shared" si="62"/>
        <v>0</v>
      </c>
      <c r="JG57" s="199">
        <f t="shared" si="63"/>
        <v>0</v>
      </c>
      <c r="JH57" s="199">
        <f t="shared" si="64"/>
        <v>0</v>
      </c>
      <c r="JI57" s="187"/>
      <c r="JJ57" s="209"/>
      <c r="JK57" s="210"/>
      <c r="JL57" s="210"/>
      <c r="JM57" s="210"/>
      <c r="JN57" s="210"/>
      <c r="JO57" s="210"/>
      <c r="JP57" s="210"/>
      <c r="JQ57" s="210"/>
      <c r="JR57" s="211"/>
      <c r="JS57" s="205"/>
      <c r="JT57" s="194">
        <f t="shared" si="65"/>
        <v>12</v>
      </c>
    </row>
    <row r="58" spans="1:280" s="195" customFormat="1" x14ac:dyDescent="0.2">
      <c r="A58" s="247">
        <f t="shared" si="66"/>
        <v>41632</v>
      </c>
      <c r="B58" s="249">
        <f t="shared" si="67"/>
        <v>41633</v>
      </c>
      <c r="C58" s="196"/>
      <c r="E58" s="197"/>
      <c r="G58" s="197"/>
      <c r="I58" s="180" t="str">
        <f t="shared" si="68"/>
        <v/>
      </c>
      <c r="J58" s="181" t="str">
        <f t="shared" si="69"/>
        <v/>
      </c>
      <c r="K58" s="182" t="str">
        <f t="shared" si="70"/>
        <v/>
      </c>
      <c r="L58" s="183"/>
      <c r="M58" s="184" t="str">
        <f t="shared" si="90"/>
        <v/>
      </c>
      <c r="N58" s="183"/>
      <c r="O58" s="171"/>
      <c r="P58" s="196"/>
      <c r="R58" s="197"/>
      <c r="T58" s="197"/>
      <c r="V58" s="180" t="str">
        <f t="shared" si="71"/>
        <v/>
      </c>
      <c r="W58" s="181" t="str">
        <f t="shared" si="3"/>
        <v/>
      </c>
      <c r="X58" s="182" t="str">
        <f t="shared" si="4"/>
        <v/>
      </c>
      <c r="Y58" s="183"/>
      <c r="Z58" s="184" t="str">
        <f t="shared" si="111"/>
        <v/>
      </c>
      <c r="AA58" s="183"/>
      <c r="AB58" s="171"/>
      <c r="AC58" s="196"/>
      <c r="AE58" s="197"/>
      <c r="AG58" s="197"/>
      <c r="AI58" s="180" t="str">
        <f t="shared" si="72"/>
        <v/>
      </c>
      <c r="AJ58" s="181" t="str">
        <f t="shared" si="6"/>
        <v/>
      </c>
      <c r="AK58" s="182" t="str">
        <f t="shared" si="7"/>
        <v/>
      </c>
      <c r="AL58" s="183"/>
      <c r="AM58" s="184" t="str">
        <f t="shared" si="112"/>
        <v/>
      </c>
      <c r="AN58" s="183"/>
      <c r="AO58" s="171"/>
      <c r="AP58" s="196"/>
      <c r="AR58" s="197"/>
      <c r="AT58" s="197"/>
      <c r="AV58" s="180" t="str">
        <f t="shared" si="73"/>
        <v/>
      </c>
      <c r="AW58" s="181" t="str">
        <f t="shared" si="9"/>
        <v/>
      </c>
      <c r="AX58" s="182" t="str">
        <f t="shared" si="10"/>
        <v/>
      </c>
      <c r="AY58" s="183"/>
      <c r="AZ58" s="184" t="str">
        <f t="shared" si="113"/>
        <v/>
      </c>
      <c r="BA58" s="183"/>
      <c r="BB58" s="171"/>
      <c r="BC58" s="196"/>
      <c r="BE58" s="197"/>
      <c r="BG58" s="197"/>
      <c r="BI58" s="180" t="str">
        <f t="shared" si="74"/>
        <v/>
      </c>
      <c r="BJ58" s="181" t="str">
        <f t="shared" si="12"/>
        <v/>
      </c>
      <c r="BK58" s="182" t="str">
        <f t="shared" si="13"/>
        <v/>
      </c>
      <c r="BL58" s="183"/>
      <c r="BM58" s="184" t="str">
        <f t="shared" si="114"/>
        <v/>
      </c>
      <c r="BN58" s="183"/>
      <c r="BO58" s="171"/>
      <c r="BP58" s="196"/>
      <c r="BR58" s="197"/>
      <c r="BT58" s="197"/>
      <c r="BV58" s="180" t="str">
        <f t="shared" si="75"/>
        <v/>
      </c>
      <c r="BW58" s="181" t="str">
        <f t="shared" si="15"/>
        <v/>
      </c>
      <c r="BX58" s="182" t="str">
        <f t="shared" si="16"/>
        <v/>
      </c>
      <c r="BY58" s="183"/>
      <c r="BZ58" s="184" t="str">
        <f t="shared" si="115"/>
        <v/>
      </c>
      <c r="CA58" s="183"/>
      <c r="CB58" s="171"/>
      <c r="CC58" s="196"/>
      <c r="CE58" s="197"/>
      <c r="CG58" s="197"/>
      <c r="CI58" s="180" t="str">
        <f t="shared" si="76"/>
        <v/>
      </c>
      <c r="CJ58" s="181" t="str">
        <f t="shared" si="18"/>
        <v/>
      </c>
      <c r="CK58" s="182" t="str">
        <f t="shared" si="19"/>
        <v/>
      </c>
      <c r="CL58" s="183"/>
      <c r="CM58" s="184" t="str">
        <f t="shared" si="116"/>
        <v/>
      </c>
      <c r="CN58" s="183"/>
      <c r="CO58" s="171"/>
      <c r="CP58" s="196"/>
      <c r="CR58" s="197"/>
      <c r="CT58" s="197"/>
      <c r="CV58" s="180" t="str">
        <f t="shared" si="77"/>
        <v/>
      </c>
      <c r="CW58" s="181" t="str">
        <f t="shared" si="21"/>
        <v/>
      </c>
      <c r="CX58" s="182" t="str">
        <f t="shared" si="22"/>
        <v/>
      </c>
      <c r="CY58" s="183"/>
      <c r="CZ58" s="184" t="str">
        <f t="shared" si="117"/>
        <v/>
      </c>
      <c r="DA58" s="183"/>
      <c r="DB58" s="171"/>
      <c r="DC58" s="196"/>
      <c r="DE58" s="197"/>
      <c r="DG58" s="197"/>
      <c r="DI58" s="180" t="str">
        <f t="shared" si="78"/>
        <v/>
      </c>
      <c r="DJ58" s="181" t="str">
        <f t="shared" si="24"/>
        <v/>
      </c>
      <c r="DK58" s="182" t="str">
        <f t="shared" si="25"/>
        <v/>
      </c>
      <c r="DL58" s="183"/>
      <c r="DM58" s="184" t="str">
        <f t="shared" si="118"/>
        <v/>
      </c>
      <c r="DN58" s="183"/>
      <c r="DO58" s="171"/>
      <c r="DP58" s="196"/>
      <c r="DR58" s="197"/>
      <c r="DT58" s="197"/>
      <c r="DV58" s="180" t="str">
        <f t="shared" si="79"/>
        <v/>
      </c>
      <c r="DW58" s="181" t="str">
        <f t="shared" si="27"/>
        <v/>
      </c>
      <c r="DX58" s="182" t="str">
        <f t="shared" si="28"/>
        <v/>
      </c>
      <c r="DY58" s="183"/>
      <c r="DZ58" s="184" t="str">
        <f t="shared" si="119"/>
        <v/>
      </c>
      <c r="EA58" s="183"/>
      <c r="EB58" s="171"/>
      <c r="EC58" s="196"/>
      <c r="EE58" s="197"/>
      <c r="EG58" s="197"/>
      <c r="EI58" s="180" t="str">
        <f t="shared" si="80"/>
        <v/>
      </c>
      <c r="EJ58" s="181" t="str">
        <f t="shared" si="30"/>
        <v/>
      </c>
      <c r="EK58" s="182" t="str">
        <f t="shared" si="31"/>
        <v/>
      </c>
      <c r="EL58" s="183"/>
      <c r="EM58" s="184" t="str">
        <f t="shared" si="120"/>
        <v/>
      </c>
      <c r="EN58" s="183"/>
      <c r="EO58" s="171"/>
      <c r="EP58" s="196"/>
      <c r="ER58" s="197"/>
      <c r="ET58" s="197"/>
      <c r="EV58" s="180" t="str">
        <f t="shared" si="81"/>
        <v/>
      </c>
      <c r="EW58" s="181" t="str">
        <f t="shared" si="33"/>
        <v/>
      </c>
      <c r="EX58" s="182" t="str">
        <f t="shared" si="34"/>
        <v/>
      </c>
      <c r="EY58" s="183"/>
      <c r="EZ58" s="184" t="str">
        <f t="shared" si="121"/>
        <v/>
      </c>
      <c r="FA58" s="183"/>
      <c r="FB58" s="171"/>
      <c r="FC58" s="196"/>
      <c r="FE58" s="197"/>
      <c r="FG58" s="197"/>
      <c r="FI58" s="180" t="str">
        <f t="shared" si="82"/>
        <v/>
      </c>
      <c r="FJ58" s="181" t="str">
        <f t="shared" si="36"/>
        <v/>
      </c>
      <c r="FK58" s="182" t="str">
        <f t="shared" si="37"/>
        <v/>
      </c>
      <c r="FL58" s="183"/>
      <c r="FM58" s="184" t="str">
        <f t="shared" si="122"/>
        <v/>
      </c>
      <c r="FN58" s="183"/>
      <c r="FO58" s="171"/>
      <c r="FP58" s="196"/>
      <c r="FR58" s="197"/>
      <c r="FT58" s="197"/>
      <c r="FV58" s="180" t="str">
        <f t="shared" si="83"/>
        <v/>
      </c>
      <c r="FW58" s="181" t="str">
        <f t="shared" si="39"/>
        <v/>
      </c>
      <c r="FX58" s="182" t="str">
        <f t="shared" si="40"/>
        <v/>
      </c>
      <c r="FY58" s="183"/>
      <c r="FZ58" s="184" t="str">
        <f t="shared" si="123"/>
        <v/>
      </c>
      <c r="GA58" s="183"/>
      <c r="GB58" s="171"/>
      <c r="GC58" s="196"/>
      <c r="GE58" s="197"/>
      <c r="GG58" s="197"/>
      <c r="GI58" s="180" t="str">
        <f t="shared" si="84"/>
        <v/>
      </c>
      <c r="GJ58" s="181" t="str">
        <f t="shared" si="42"/>
        <v/>
      </c>
      <c r="GK58" s="182" t="str">
        <f t="shared" si="43"/>
        <v/>
      </c>
      <c r="GL58" s="183"/>
      <c r="GM58" s="184" t="str">
        <f t="shared" si="124"/>
        <v/>
      </c>
      <c r="GN58" s="183"/>
      <c r="GO58" s="171"/>
      <c r="GP58" s="196"/>
      <c r="GR58" s="197"/>
      <c r="GT58" s="197"/>
      <c r="GV58" s="180" t="str">
        <f t="shared" si="85"/>
        <v/>
      </c>
      <c r="GW58" s="181" t="str">
        <f t="shared" si="45"/>
        <v/>
      </c>
      <c r="GX58" s="182" t="str">
        <f t="shared" si="46"/>
        <v/>
      </c>
      <c r="GY58" s="183"/>
      <c r="GZ58" s="184" t="str">
        <f t="shared" si="125"/>
        <v/>
      </c>
      <c r="HA58" s="183"/>
      <c r="HB58" s="171"/>
      <c r="HC58" s="196"/>
      <c r="HE58" s="197"/>
      <c r="HG58" s="197"/>
      <c r="HI58" s="180" t="str">
        <f t="shared" si="86"/>
        <v/>
      </c>
      <c r="HJ58" s="181" t="str">
        <f t="shared" si="48"/>
        <v/>
      </c>
      <c r="HK58" s="182" t="str">
        <f t="shared" si="49"/>
        <v/>
      </c>
      <c r="HL58" s="183"/>
      <c r="HM58" s="184" t="str">
        <f t="shared" si="126"/>
        <v/>
      </c>
      <c r="HN58" s="183"/>
      <c r="HO58" s="171"/>
      <c r="HP58" s="196"/>
      <c r="HR58" s="197"/>
      <c r="HT58" s="197"/>
      <c r="HV58" s="180" t="str">
        <f t="shared" si="87"/>
        <v/>
      </c>
      <c r="HW58" s="181" t="str">
        <f t="shared" si="51"/>
        <v/>
      </c>
      <c r="HX58" s="182" t="str">
        <f t="shared" si="52"/>
        <v/>
      </c>
      <c r="HY58" s="183"/>
      <c r="HZ58" s="184" t="str">
        <f t="shared" si="127"/>
        <v/>
      </c>
      <c r="IA58" s="183"/>
      <c r="IB58" s="171"/>
      <c r="IC58" s="196"/>
      <c r="IE58" s="197"/>
      <c r="IG58" s="197"/>
      <c r="II58" s="180" t="str">
        <f t="shared" si="88"/>
        <v/>
      </c>
      <c r="IJ58" s="181" t="str">
        <f t="shared" si="54"/>
        <v/>
      </c>
      <c r="IK58" s="182" t="str">
        <f t="shared" si="55"/>
        <v/>
      </c>
      <c r="IL58" s="183"/>
      <c r="IM58" s="184" t="str">
        <f t="shared" si="128"/>
        <v/>
      </c>
      <c r="IN58" s="183"/>
      <c r="IO58" s="171"/>
      <c r="IP58" s="196"/>
      <c r="IR58" s="197"/>
      <c r="IT58" s="197"/>
      <c r="IV58" s="180" t="str">
        <f t="shared" si="89"/>
        <v/>
      </c>
      <c r="IW58" s="181" t="str">
        <f t="shared" si="57"/>
        <v/>
      </c>
      <c r="IX58" s="182" t="str">
        <f t="shared" si="58"/>
        <v/>
      </c>
      <c r="IY58" s="183"/>
      <c r="IZ58" s="184" t="str">
        <f t="shared" si="129"/>
        <v/>
      </c>
      <c r="JA58" s="183"/>
      <c r="JB58" s="171"/>
      <c r="JC58" s="187"/>
      <c r="JD58" s="198">
        <f t="shared" si="60"/>
        <v>0</v>
      </c>
      <c r="JE58" s="198">
        <f t="shared" si="61"/>
        <v>0</v>
      </c>
      <c r="JF58" s="198">
        <f t="shared" si="62"/>
        <v>0</v>
      </c>
      <c r="JG58" s="199">
        <f t="shared" si="63"/>
        <v>0</v>
      </c>
      <c r="JH58" s="199">
        <f t="shared" si="64"/>
        <v>0</v>
      </c>
      <c r="JI58" s="187"/>
      <c r="JJ58" s="209"/>
      <c r="JK58" s="210"/>
      <c r="JL58" s="210"/>
      <c r="JM58" s="210"/>
      <c r="JN58" s="210"/>
      <c r="JO58" s="210"/>
      <c r="JP58" s="210"/>
      <c r="JQ58" s="210"/>
      <c r="JR58" s="211"/>
      <c r="JS58" s="205"/>
      <c r="JT58" s="194">
        <f t="shared" si="65"/>
        <v>12</v>
      </c>
    </row>
    <row r="59" spans="1:280" s="195" customFormat="1" x14ac:dyDescent="0.2">
      <c r="A59" s="247">
        <f t="shared" si="66"/>
        <v>41633</v>
      </c>
      <c r="B59" s="249">
        <f t="shared" si="67"/>
        <v>41634</v>
      </c>
      <c r="C59" s="196"/>
      <c r="E59" s="197"/>
      <c r="G59" s="197"/>
      <c r="I59" s="180" t="str">
        <f t="shared" si="68"/>
        <v/>
      </c>
      <c r="J59" s="181" t="str">
        <f t="shared" si="69"/>
        <v/>
      </c>
      <c r="K59" s="182" t="str">
        <f t="shared" si="70"/>
        <v/>
      </c>
      <c r="L59" s="183"/>
      <c r="M59" s="184" t="str">
        <f t="shared" si="90"/>
        <v/>
      </c>
      <c r="N59" s="183"/>
      <c r="O59" s="171"/>
      <c r="P59" s="196"/>
      <c r="R59" s="197"/>
      <c r="T59" s="197"/>
      <c r="V59" s="180" t="str">
        <f t="shared" si="71"/>
        <v/>
      </c>
      <c r="W59" s="181" t="str">
        <f t="shared" si="3"/>
        <v/>
      </c>
      <c r="X59" s="182" t="str">
        <f t="shared" si="4"/>
        <v/>
      </c>
      <c r="Y59" s="183"/>
      <c r="Z59" s="184" t="str">
        <f t="shared" si="111"/>
        <v/>
      </c>
      <c r="AA59" s="183"/>
      <c r="AB59" s="171"/>
      <c r="AC59" s="196"/>
      <c r="AE59" s="197"/>
      <c r="AG59" s="197"/>
      <c r="AI59" s="180" t="str">
        <f t="shared" si="72"/>
        <v/>
      </c>
      <c r="AJ59" s="181" t="str">
        <f t="shared" si="6"/>
        <v/>
      </c>
      <c r="AK59" s="182" t="str">
        <f t="shared" si="7"/>
        <v/>
      </c>
      <c r="AL59" s="183"/>
      <c r="AM59" s="184" t="str">
        <f t="shared" si="112"/>
        <v/>
      </c>
      <c r="AN59" s="183"/>
      <c r="AO59" s="171"/>
      <c r="AP59" s="196"/>
      <c r="AR59" s="197"/>
      <c r="AT59" s="197"/>
      <c r="AV59" s="180" t="str">
        <f t="shared" si="73"/>
        <v/>
      </c>
      <c r="AW59" s="181" t="str">
        <f t="shared" si="9"/>
        <v/>
      </c>
      <c r="AX59" s="182" t="str">
        <f t="shared" si="10"/>
        <v/>
      </c>
      <c r="AY59" s="183"/>
      <c r="AZ59" s="184" t="str">
        <f t="shared" si="113"/>
        <v/>
      </c>
      <c r="BA59" s="183"/>
      <c r="BB59" s="171"/>
      <c r="BC59" s="196"/>
      <c r="BE59" s="197"/>
      <c r="BG59" s="197"/>
      <c r="BI59" s="180" t="str">
        <f t="shared" si="74"/>
        <v/>
      </c>
      <c r="BJ59" s="181" t="str">
        <f t="shared" si="12"/>
        <v/>
      </c>
      <c r="BK59" s="182" t="str">
        <f t="shared" si="13"/>
        <v/>
      </c>
      <c r="BL59" s="183"/>
      <c r="BM59" s="184" t="str">
        <f t="shared" si="114"/>
        <v/>
      </c>
      <c r="BN59" s="183"/>
      <c r="BO59" s="171"/>
      <c r="BP59" s="196"/>
      <c r="BR59" s="197"/>
      <c r="BT59" s="197"/>
      <c r="BV59" s="180" t="str">
        <f t="shared" si="75"/>
        <v/>
      </c>
      <c r="BW59" s="181" t="str">
        <f t="shared" si="15"/>
        <v/>
      </c>
      <c r="BX59" s="182" t="str">
        <f t="shared" si="16"/>
        <v/>
      </c>
      <c r="BY59" s="183"/>
      <c r="BZ59" s="184" t="str">
        <f t="shared" si="115"/>
        <v/>
      </c>
      <c r="CA59" s="183"/>
      <c r="CB59" s="171"/>
      <c r="CC59" s="196"/>
      <c r="CE59" s="197"/>
      <c r="CG59" s="197"/>
      <c r="CI59" s="180" t="str">
        <f t="shared" si="76"/>
        <v/>
      </c>
      <c r="CJ59" s="181" t="str">
        <f t="shared" si="18"/>
        <v/>
      </c>
      <c r="CK59" s="182" t="str">
        <f t="shared" si="19"/>
        <v/>
      </c>
      <c r="CL59" s="183"/>
      <c r="CM59" s="184" t="str">
        <f t="shared" si="116"/>
        <v/>
      </c>
      <c r="CN59" s="183"/>
      <c r="CO59" s="171"/>
      <c r="CP59" s="196"/>
      <c r="CR59" s="197"/>
      <c r="CT59" s="197"/>
      <c r="CV59" s="180" t="str">
        <f t="shared" si="77"/>
        <v/>
      </c>
      <c r="CW59" s="181" t="str">
        <f t="shared" si="21"/>
        <v/>
      </c>
      <c r="CX59" s="182" t="str">
        <f t="shared" si="22"/>
        <v/>
      </c>
      <c r="CY59" s="183"/>
      <c r="CZ59" s="184" t="str">
        <f t="shared" si="117"/>
        <v/>
      </c>
      <c r="DA59" s="183"/>
      <c r="DB59" s="171"/>
      <c r="DC59" s="196"/>
      <c r="DE59" s="197"/>
      <c r="DG59" s="197"/>
      <c r="DI59" s="180" t="str">
        <f t="shared" si="78"/>
        <v/>
      </c>
      <c r="DJ59" s="181" t="str">
        <f t="shared" si="24"/>
        <v/>
      </c>
      <c r="DK59" s="182" t="str">
        <f t="shared" si="25"/>
        <v/>
      </c>
      <c r="DL59" s="183"/>
      <c r="DM59" s="184" t="str">
        <f t="shared" si="118"/>
        <v/>
      </c>
      <c r="DN59" s="183"/>
      <c r="DO59" s="171"/>
      <c r="DP59" s="196"/>
      <c r="DR59" s="197"/>
      <c r="DT59" s="197"/>
      <c r="DV59" s="180" t="str">
        <f t="shared" si="79"/>
        <v/>
      </c>
      <c r="DW59" s="181" t="str">
        <f t="shared" si="27"/>
        <v/>
      </c>
      <c r="DX59" s="182" t="str">
        <f t="shared" si="28"/>
        <v/>
      </c>
      <c r="DY59" s="183"/>
      <c r="DZ59" s="184" t="str">
        <f t="shared" si="119"/>
        <v/>
      </c>
      <c r="EA59" s="183"/>
      <c r="EB59" s="171"/>
      <c r="EC59" s="196"/>
      <c r="EE59" s="197"/>
      <c r="EG59" s="197"/>
      <c r="EI59" s="180" t="str">
        <f t="shared" si="80"/>
        <v/>
      </c>
      <c r="EJ59" s="181" t="str">
        <f t="shared" si="30"/>
        <v/>
      </c>
      <c r="EK59" s="182" t="str">
        <f t="shared" si="31"/>
        <v/>
      </c>
      <c r="EL59" s="183"/>
      <c r="EM59" s="184" t="str">
        <f t="shared" si="120"/>
        <v/>
      </c>
      <c r="EN59" s="183"/>
      <c r="EO59" s="171"/>
      <c r="EP59" s="196"/>
      <c r="ER59" s="197"/>
      <c r="ET59" s="197"/>
      <c r="EV59" s="180" t="str">
        <f t="shared" si="81"/>
        <v/>
      </c>
      <c r="EW59" s="181" t="str">
        <f t="shared" si="33"/>
        <v/>
      </c>
      <c r="EX59" s="182" t="str">
        <f t="shared" si="34"/>
        <v/>
      </c>
      <c r="EY59" s="183"/>
      <c r="EZ59" s="184" t="str">
        <f t="shared" si="121"/>
        <v/>
      </c>
      <c r="FA59" s="183"/>
      <c r="FB59" s="171"/>
      <c r="FC59" s="196"/>
      <c r="FE59" s="197"/>
      <c r="FG59" s="197"/>
      <c r="FI59" s="180" t="str">
        <f t="shared" si="82"/>
        <v/>
      </c>
      <c r="FJ59" s="181" t="str">
        <f t="shared" si="36"/>
        <v/>
      </c>
      <c r="FK59" s="182" t="str">
        <f t="shared" si="37"/>
        <v/>
      </c>
      <c r="FL59" s="183"/>
      <c r="FM59" s="184" t="str">
        <f t="shared" si="122"/>
        <v/>
      </c>
      <c r="FN59" s="183"/>
      <c r="FO59" s="171"/>
      <c r="FP59" s="196"/>
      <c r="FR59" s="197"/>
      <c r="FT59" s="197"/>
      <c r="FV59" s="180" t="str">
        <f t="shared" si="83"/>
        <v/>
      </c>
      <c r="FW59" s="181" t="str">
        <f t="shared" si="39"/>
        <v/>
      </c>
      <c r="FX59" s="182" t="str">
        <f t="shared" si="40"/>
        <v/>
      </c>
      <c r="FY59" s="183"/>
      <c r="FZ59" s="184" t="str">
        <f t="shared" si="123"/>
        <v/>
      </c>
      <c r="GA59" s="183"/>
      <c r="GB59" s="171"/>
      <c r="GC59" s="196"/>
      <c r="GE59" s="197"/>
      <c r="GG59" s="197"/>
      <c r="GI59" s="180" t="str">
        <f t="shared" si="84"/>
        <v/>
      </c>
      <c r="GJ59" s="181" t="str">
        <f t="shared" si="42"/>
        <v/>
      </c>
      <c r="GK59" s="182" t="str">
        <f t="shared" si="43"/>
        <v/>
      </c>
      <c r="GL59" s="183"/>
      <c r="GM59" s="184" t="str">
        <f t="shared" si="124"/>
        <v/>
      </c>
      <c r="GN59" s="183"/>
      <c r="GO59" s="171"/>
      <c r="GP59" s="196"/>
      <c r="GR59" s="197"/>
      <c r="GT59" s="197"/>
      <c r="GV59" s="180" t="str">
        <f t="shared" si="85"/>
        <v/>
      </c>
      <c r="GW59" s="181" t="str">
        <f t="shared" si="45"/>
        <v/>
      </c>
      <c r="GX59" s="182" t="str">
        <f t="shared" si="46"/>
        <v/>
      </c>
      <c r="GY59" s="183"/>
      <c r="GZ59" s="184" t="str">
        <f t="shared" si="125"/>
        <v/>
      </c>
      <c r="HA59" s="183"/>
      <c r="HB59" s="171"/>
      <c r="HC59" s="196"/>
      <c r="HE59" s="197"/>
      <c r="HG59" s="197"/>
      <c r="HI59" s="180" t="str">
        <f t="shared" si="86"/>
        <v/>
      </c>
      <c r="HJ59" s="181" t="str">
        <f t="shared" si="48"/>
        <v/>
      </c>
      <c r="HK59" s="182" t="str">
        <f t="shared" si="49"/>
        <v/>
      </c>
      <c r="HL59" s="183"/>
      <c r="HM59" s="184" t="str">
        <f t="shared" si="126"/>
        <v/>
      </c>
      <c r="HN59" s="183"/>
      <c r="HO59" s="171"/>
      <c r="HP59" s="196"/>
      <c r="HR59" s="197"/>
      <c r="HT59" s="197"/>
      <c r="HV59" s="180" t="str">
        <f t="shared" si="87"/>
        <v/>
      </c>
      <c r="HW59" s="181" t="str">
        <f t="shared" si="51"/>
        <v/>
      </c>
      <c r="HX59" s="182" t="str">
        <f t="shared" si="52"/>
        <v/>
      </c>
      <c r="HY59" s="183"/>
      <c r="HZ59" s="184" t="str">
        <f t="shared" si="127"/>
        <v/>
      </c>
      <c r="IA59" s="183"/>
      <c r="IB59" s="171"/>
      <c r="IC59" s="196"/>
      <c r="IE59" s="197"/>
      <c r="IG59" s="197"/>
      <c r="II59" s="180" t="str">
        <f t="shared" si="88"/>
        <v/>
      </c>
      <c r="IJ59" s="181" t="str">
        <f t="shared" si="54"/>
        <v/>
      </c>
      <c r="IK59" s="182" t="str">
        <f t="shared" si="55"/>
        <v/>
      </c>
      <c r="IL59" s="183"/>
      <c r="IM59" s="184" t="str">
        <f t="shared" si="128"/>
        <v/>
      </c>
      <c r="IN59" s="183"/>
      <c r="IO59" s="171"/>
      <c r="IP59" s="196"/>
      <c r="IR59" s="197"/>
      <c r="IT59" s="197"/>
      <c r="IV59" s="180" t="str">
        <f t="shared" si="89"/>
        <v/>
      </c>
      <c r="IW59" s="181" t="str">
        <f t="shared" si="57"/>
        <v/>
      </c>
      <c r="IX59" s="182" t="str">
        <f t="shared" si="58"/>
        <v/>
      </c>
      <c r="IY59" s="183"/>
      <c r="IZ59" s="184" t="str">
        <f t="shared" si="129"/>
        <v/>
      </c>
      <c r="JA59" s="183"/>
      <c r="JB59" s="171"/>
      <c r="JC59" s="187"/>
      <c r="JD59" s="198">
        <f t="shared" si="60"/>
        <v>0</v>
      </c>
      <c r="JE59" s="198">
        <f t="shared" si="61"/>
        <v>0</v>
      </c>
      <c r="JF59" s="198">
        <f t="shared" si="62"/>
        <v>0</v>
      </c>
      <c r="JG59" s="199">
        <f t="shared" si="63"/>
        <v>0</v>
      </c>
      <c r="JH59" s="199">
        <f t="shared" si="64"/>
        <v>0</v>
      </c>
      <c r="JI59" s="187"/>
      <c r="JJ59" s="209"/>
      <c r="JK59" s="210"/>
      <c r="JL59" s="210"/>
      <c r="JM59" s="210"/>
      <c r="JN59" s="210"/>
      <c r="JO59" s="210"/>
      <c r="JP59" s="210"/>
      <c r="JQ59" s="210"/>
      <c r="JR59" s="211"/>
      <c r="JS59" s="205"/>
      <c r="JT59" s="194">
        <f t="shared" si="65"/>
        <v>12</v>
      </c>
    </row>
    <row r="60" spans="1:280" s="195" customFormat="1" x14ac:dyDescent="0.2">
      <c r="A60" s="247">
        <f t="shared" si="66"/>
        <v>41634</v>
      </c>
      <c r="B60" s="249">
        <f t="shared" si="67"/>
        <v>41635</v>
      </c>
      <c r="C60" s="196"/>
      <c r="E60" s="197"/>
      <c r="G60" s="197"/>
      <c r="I60" s="180" t="str">
        <f t="shared" si="68"/>
        <v/>
      </c>
      <c r="J60" s="181" t="str">
        <f t="shared" si="69"/>
        <v/>
      </c>
      <c r="K60" s="182" t="str">
        <f t="shared" si="70"/>
        <v/>
      </c>
      <c r="L60" s="183"/>
      <c r="M60" s="184" t="str">
        <f t="shared" si="90"/>
        <v/>
      </c>
      <c r="N60" s="183"/>
      <c r="O60" s="171"/>
      <c r="P60" s="196"/>
      <c r="R60" s="197"/>
      <c r="T60" s="197"/>
      <c r="V60" s="180" t="str">
        <f t="shared" si="71"/>
        <v/>
      </c>
      <c r="W60" s="181" t="str">
        <f t="shared" si="3"/>
        <v/>
      </c>
      <c r="X60" s="182" t="str">
        <f t="shared" si="4"/>
        <v/>
      </c>
      <c r="Y60" s="183"/>
      <c r="Z60" s="184" t="str">
        <f t="shared" si="111"/>
        <v/>
      </c>
      <c r="AA60" s="183"/>
      <c r="AB60" s="171"/>
      <c r="AC60" s="196"/>
      <c r="AE60" s="197"/>
      <c r="AG60" s="197"/>
      <c r="AI60" s="180" t="str">
        <f t="shared" si="72"/>
        <v/>
      </c>
      <c r="AJ60" s="181" t="str">
        <f t="shared" si="6"/>
        <v/>
      </c>
      <c r="AK60" s="182" t="str">
        <f t="shared" si="7"/>
        <v/>
      </c>
      <c r="AL60" s="183"/>
      <c r="AM60" s="184" t="str">
        <f t="shared" si="112"/>
        <v/>
      </c>
      <c r="AN60" s="183"/>
      <c r="AO60" s="171"/>
      <c r="AP60" s="196"/>
      <c r="AR60" s="197"/>
      <c r="AT60" s="197"/>
      <c r="AV60" s="180" t="str">
        <f t="shared" si="73"/>
        <v/>
      </c>
      <c r="AW60" s="181" t="str">
        <f t="shared" si="9"/>
        <v/>
      </c>
      <c r="AX60" s="182" t="str">
        <f t="shared" si="10"/>
        <v/>
      </c>
      <c r="AY60" s="183"/>
      <c r="AZ60" s="184" t="str">
        <f t="shared" si="113"/>
        <v/>
      </c>
      <c r="BA60" s="183"/>
      <c r="BB60" s="171"/>
      <c r="BC60" s="196"/>
      <c r="BE60" s="197"/>
      <c r="BG60" s="197"/>
      <c r="BI60" s="180" t="str">
        <f t="shared" si="74"/>
        <v/>
      </c>
      <c r="BJ60" s="181" t="str">
        <f t="shared" si="12"/>
        <v/>
      </c>
      <c r="BK60" s="182" t="str">
        <f t="shared" si="13"/>
        <v/>
      </c>
      <c r="BL60" s="183"/>
      <c r="BM60" s="184" t="str">
        <f t="shared" si="114"/>
        <v/>
      </c>
      <c r="BN60" s="183"/>
      <c r="BO60" s="171"/>
      <c r="BP60" s="196"/>
      <c r="BR60" s="197"/>
      <c r="BT60" s="197"/>
      <c r="BV60" s="180" t="str">
        <f t="shared" si="75"/>
        <v/>
      </c>
      <c r="BW60" s="181" t="str">
        <f t="shared" si="15"/>
        <v/>
      </c>
      <c r="BX60" s="182" t="str">
        <f t="shared" si="16"/>
        <v/>
      </c>
      <c r="BY60" s="183"/>
      <c r="BZ60" s="184" t="str">
        <f t="shared" si="115"/>
        <v/>
      </c>
      <c r="CA60" s="183"/>
      <c r="CB60" s="171"/>
      <c r="CC60" s="196"/>
      <c r="CE60" s="197"/>
      <c r="CG60" s="197"/>
      <c r="CI60" s="180" t="str">
        <f t="shared" si="76"/>
        <v/>
      </c>
      <c r="CJ60" s="181" t="str">
        <f t="shared" si="18"/>
        <v/>
      </c>
      <c r="CK60" s="182" t="str">
        <f t="shared" si="19"/>
        <v/>
      </c>
      <c r="CL60" s="183"/>
      <c r="CM60" s="184" t="str">
        <f t="shared" si="116"/>
        <v/>
      </c>
      <c r="CN60" s="183"/>
      <c r="CO60" s="171"/>
      <c r="CP60" s="196"/>
      <c r="CR60" s="197"/>
      <c r="CT60" s="197"/>
      <c r="CV60" s="180" t="str">
        <f t="shared" si="77"/>
        <v/>
      </c>
      <c r="CW60" s="181" t="str">
        <f t="shared" si="21"/>
        <v/>
      </c>
      <c r="CX60" s="182" t="str">
        <f t="shared" si="22"/>
        <v/>
      </c>
      <c r="CY60" s="183"/>
      <c r="CZ60" s="184" t="str">
        <f t="shared" si="117"/>
        <v/>
      </c>
      <c r="DA60" s="183"/>
      <c r="DB60" s="171"/>
      <c r="DC60" s="196"/>
      <c r="DE60" s="197"/>
      <c r="DG60" s="197"/>
      <c r="DI60" s="180" t="str">
        <f t="shared" si="78"/>
        <v/>
      </c>
      <c r="DJ60" s="181" t="str">
        <f t="shared" si="24"/>
        <v/>
      </c>
      <c r="DK60" s="182" t="str">
        <f t="shared" si="25"/>
        <v/>
      </c>
      <c r="DL60" s="183"/>
      <c r="DM60" s="184" t="str">
        <f t="shared" si="118"/>
        <v/>
      </c>
      <c r="DN60" s="183"/>
      <c r="DO60" s="171"/>
      <c r="DP60" s="196"/>
      <c r="DR60" s="197"/>
      <c r="DT60" s="197"/>
      <c r="DV60" s="180" t="str">
        <f t="shared" si="79"/>
        <v/>
      </c>
      <c r="DW60" s="181" t="str">
        <f t="shared" si="27"/>
        <v/>
      </c>
      <c r="DX60" s="182" t="str">
        <f t="shared" si="28"/>
        <v/>
      </c>
      <c r="DY60" s="183"/>
      <c r="DZ60" s="184" t="str">
        <f t="shared" si="119"/>
        <v/>
      </c>
      <c r="EA60" s="183"/>
      <c r="EB60" s="171"/>
      <c r="EC60" s="196"/>
      <c r="EE60" s="197"/>
      <c r="EG60" s="197"/>
      <c r="EI60" s="180" t="str">
        <f t="shared" si="80"/>
        <v/>
      </c>
      <c r="EJ60" s="181" t="str">
        <f t="shared" si="30"/>
        <v/>
      </c>
      <c r="EK60" s="182" t="str">
        <f t="shared" si="31"/>
        <v/>
      </c>
      <c r="EL60" s="183"/>
      <c r="EM60" s="184" t="str">
        <f t="shared" si="120"/>
        <v/>
      </c>
      <c r="EN60" s="183"/>
      <c r="EO60" s="171"/>
      <c r="EP60" s="196"/>
      <c r="ER60" s="197"/>
      <c r="ET60" s="197"/>
      <c r="EV60" s="180" t="str">
        <f t="shared" si="81"/>
        <v/>
      </c>
      <c r="EW60" s="181" t="str">
        <f t="shared" si="33"/>
        <v/>
      </c>
      <c r="EX60" s="182" t="str">
        <f t="shared" si="34"/>
        <v/>
      </c>
      <c r="EY60" s="183"/>
      <c r="EZ60" s="184" t="str">
        <f t="shared" si="121"/>
        <v/>
      </c>
      <c r="FA60" s="183"/>
      <c r="FB60" s="171"/>
      <c r="FC60" s="196"/>
      <c r="FE60" s="197"/>
      <c r="FG60" s="197"/>
      <c r="FI60" s="180" t="str">
        <f t="shared" si="82"/>
        <v/>
      </c>
      <c r="FJ60" s="181" t="str">
        <f t="shared" si="36"/>
        <v/>
      </c>
      <c r="FK60" s="182" t="str">
        <f t="shared" si="37"/>
        <v/>
      </c>
      <c r="FL60" s="183"/>
      <c r="FM60" s="184" t="str">
        <f t="shared" si="122"/>
        <v/>
      </c>
      <c r="FN60" s="183"/>
      <c r="FO60" s="171"/>
      <c r="FP60" s="196"/>
      <c r="FR60" s="197"/>
      <c r="FT60" s="197"/>
      <c r="FV60" s="180" t="str">
        <f t="shared" si="83"/>
        <v/>
      </c>
      <c r="FW60" s="181" t="str">
        <f t="shared" si="39"/>
        <v/>
      </c>
      <c r="FX60" s="182" t="str">
        <f t="shared" si="40"/>
        <v/>
      </c>
      <c r="FY60" s="183"/>
      <c r="FZ60" s="184" t="str">
        <f t="shared" si="123"/>
        <v/>
      </c>
      <c r="GA60" s="183"/>
      <c r="GB60" s="171"/>
      <c r="GC60" s="196"/>
      <c r="GE60" s="197"/>
      <c r="GG60" s="197"/>
      <c r="GI60" s="180" t="str">
        <f t="shared" si="84"/>
        <v/>
      </c>
      <c r="GJ60" s="181" t="str">
        <f t="shared" si="42"/>
        <v/>
      </c>
      <c r="GK60" s="182" t="str">
        <f t="shared" si="43"/>
        <v/>
      </c>
      <c r="GL60" s="183"/>
      <c r="GM60" s="184" t="str">
        <f t="shared" si="124"/>
        <v/>
      </c>
      <c r="GN60" s="183"/>
      <c r="GO60" s="171"/>
      <c r="GP60" s="196"/>
      <c r="GR60" s="197"/>
      <c r="GT60" s="197"/>
      <c r="GV60" s="180" t="str">
        <f t="shared" si="85"/>
        <v/>
      </c>
      <c r="GW60" s="181" t="str">
        <f t="shared" si="45"/>
        <v/>
      </c>
      <c r="GX60" s="182" t="str">
        <f t="shared" si="46"/>
        <v/>
      </c>
      <c r="GY60" s="183"/>
      <c r="GZ60" s="184" t="str">
        <f t="shared" si="125"/>
        <v/>
      </c>
      <c r="HA60" s="183"/>
      <c r="HB60" s="171"/>
      <c r="HC60" s="196"/>
      <c r="HE60" s="197"/>
      <c r="HG60" s="197"/>
      <c r="HI60" s="180" t="str">
        <f t="shared" si="86"/>
        <v/>
      </c>
      <c r="HJ60" s="181" t="str">
        <f t="shared" si="48"/>
        <v/>
      </c>
      <c r="HK60" s="182" t="str">
        <f t="shared" si="49"/>
        <v/>
      </c>
      <c r="HL60" s="183"/>
      <c r="HM60" s="184" t="str">
        <f t="shared" si="126"/>
        <v/>
      </c>
      <c r="HN60" s="183"/>
      <c r="HO60" s="171"/>
      <c r="HP60" s="196"/>
      <c r="HR60" s="197"/>
      <c r="HT60" s="197"/>
      <c r="HV60" s="180" t="str">
        <f t="shared" si="87"/>
        <v/>
      </c>
      <c r="HW60" s="181" t="str">
        <f t="shared" si="51"/>
        <v/>
      </c>
      <c r="HX60" s="182" t="str">
        <f t="shared" si="52"/>
        <v/>
      </c>
      <c r="HY60" s="183"/>
      <c r="HZ60" s="184" t="str">
        <f t="shared" si="127"/>
        <v/>
      </c>
      <c r="IA60" s="183"/>
      <c r="IB60" s="171"/>
      <c r="IC60" s="196"/>
      <c r="IE60" s="197"/>
      <c r="IG60" s="197"/>
      <c r="II60" s="180" t="str">
        <f t="shared" si="88"/>
        <v/>
      </c>
      <c r="IJ60" s="181" t="str">
        <f t="shared" si="54"/>
        <v/>
      </c>
      <c r="IK60" s="182" t="str">
        <f t="shared" si="55"/>
        <v/>
      </c>
      <c r="IL60" s="183"/>
      <c r="IM60" s="184" t="str">
        <f t="shared" si="128"/>
        <v/>
      </c>
      <c r="IN60" s="183"/>
      <c r="IO60" s="171"/>
      <c r="IP60" s="196"/>
      <c r="IR60" s="197"/>
      <c r="IT60" s="197"/>
      <c r="IV60" s="180" t="str">
        <f t="shared" si="89"/>
        <v/>
      </c>
      <c r="IW60" s="181" t="str">
        <f t="shared" si="57"/>
        <v/>
      </c>
      <c r="IX60" s="182" t="str">
        <f t="shared" si="58"/>
        <v/>
      </c>
      <c r="IY60" s="183"/>
      <c r="IZ60" s="184" t="str">
        <f t="shared" si="129"/>
        <v/>
      </c>
      <c r="JA60" s="183"/>
      <c r="JB60" s="171"/>
      <c r="JC60" s="187"/>
      <c r="JD60" s="198">
        <f t="shared" si="60"/>
        <v>0</v>
      </c>
      <c r="JE60" s="198">
        <f t="shared" si="61"/>
        <v>0</v>
      </c>
      <c r="JF60" s="198">
        <f t="shared" si="62"/>
        <v>0</v>
      </c>
      <c r="JG60" s="199">
        <f t="shared" si="63"/>
        <v>0</v>
      </c>
      <c r="JH60" s="199">
        <f t="shared" si="64"/>
        <v>0</v>
      </c>
      <c r="JI60" s="187"/>
      <c r="JJ60" s="209"/>
      <c r="JK60" s="210"/>
      <c r="JL60" s="210"/>
      <c r="JM60" s="210"/>
      <c r="JN60" s="210"/>
      <c r="JO60" s="210"/>
      <c r="JP60" s="210"/>
      <c r="JQ60" s="210"/>
      <c r="JR60" s="211"/>
      <c r="JS60" s="205"/>
      <c r="JT60" s="194">
        <f t="shared" si="65"/>
        <v>12</v>
      </c>
    </row>
    <row r="61" spans="1:280" s="195" customFormat="1" x14ac:dyDescent="0.2">
      <c r="A61" s="247">
        <f t="shared" si="66"/>
        <v>41635</v>
      </c>
      <c r="B61" s="249">
        <f t="shared" si="67"/>
        <v>41636</v>
      </c>
      <c r="C61" s="196"/>
      <c r="E61" s="197"/>
      <c r="G61" s="197"/>
      <c r="I61" s="180" t="str">
        <f t="shared" si="68"/>
        <v/>
      </c>
      <c r="J61" s="181" t="str">
        <f t="shared" si="69"/>
        <v/>
      </c>
      <c r="K61" s="182" t="str">
        <f t="shared" si="70"/>
        <v/>
      </c>
      <c r="L61" s="183"/>
      <c r="M61" s="184" t="str">
        <f t="shared" si="90"/>
        <v/>
      </c>
      <c r="N61" s="183"/>
      <c r="O61" s="171"/>
      <c r="P61" s="196"/>
      <c r="R61" s="197"/>
      <c r="T61" s="197"/>
      <c r="V61" s="180" t="str">
        <f t="shared" si="71"/>
        <v/>
      </c>
      <c r="W61" s="181" t="str">
        <f t="shared" si="3"/>
        <v/>
      </c>
      <c r="X61" s="182" t="str">
        <f t="shared" si="4"/>
        <v/>
      </c>
      <c r="Y61" s="183"/>
      <c r="Z61" s="184" t="str">
        <f t="shared" si="111"/>
        <v/>
      </c>
      <c r="AA61" s="183"/>
      <c r="AB61" s="171"/>
      <c r="AC61" s="196"/>
      <c r="AE61" s="197"/>
      <c r="AG61" s="197"/>
      <c r="AI61" s="180" t="str">
        <f t="shared" si="72"/>
        <v/>
      </c>
      <c r="AJ61" s="181" t="str">
        <f t="shared" si="6"/>
        <v/>
      </c>
      <c r="AK61" s="182" t="str">
        <f t="shared" si="7"/>
        <v/>
      </c>
      <c r="AL61" s="183"/>
      <c r="AM61" s="184" t="str">
        <f t="shared" si="112"/>
        <v/>
      </c>
      <c r="AN61" s="183"/>
      <c r="AO61" s="171"/>
      <c r="AP61" s="196"/>
      <c r="AR61" s="197"/>
      <c r="AT61" s="197"/>
      <c r="AV61" s="180" t="str">
        <f t="shared" si="73"/>
        <v/>
      </c>
      <c r="AW61" s="181" t="str">
        <f t="shared" si="9"/>
        <v/>
      </c>
      <c r="AX61" s="182" t="str">
        <f t="shared" si="10"/>
        <v/>
      </c>
      <c r="AY61" s="183"/>
      <c r="AZ61" s="184" t="str">
        <f t="shared" si="113"/>
        <v/>
      </c>
      <c r="BA61" s="183"/>
      <c r="BB61" s="171"/>
      <c r="BC61" s="196"/>
      <c r="BE61" s="197"/>
      <c r="BG61" s="197"/>
      <c r="BI61" s="180" t="str">
        <f t="shared" si="74"/>
        <v/>
      </c>
      <c r="BJ61" s="181" t="str">
        <f t="shared" si="12"/>
        <v/>
      </c>
      <c r="BK61" s="182" t="str">
        <f t="shared" si="13"/>
        <v/>
      </c>
      <c r="BL61" s="183"/>
      <c r="BM61" s="184" t="str">
        <f t="shared" si="114"/>
        <v/>
      </c>
      <c r="BN61" s="183"/>
      <c r="BO61" s="171"/>
      <c r="BP61" s="196"/>
      <c r="BR61" s="197"/>
      <c r="BT61" s="197"/>
      <c r="BV61" s="180" t="str">
        <f t="shared" si="75"/>
        <v/>
      </c>
      <c r="BW61" s="181" t="str">
        <f t="shared" si="15"/>
        <v/>
      </c>
      <c r="BX61" s="182" t="str">
        <f t="shared" si="16"/>
        <v/>
      </c>
      <c r="BY61" s="183"/>
      <c r="BZ61" s="184" t="str">
        <f t="shared" si="115"/>
        <v/>
      </c>
      <c r="CA61" s="183"/>
      <c r="CB61" s="171"/>
      <c r="CC61" s="196"/>
      <c r="CE61" s="197"/>
      <c r="CG61" s="197"/>
      <c r="CI61" s="180" t="str">
        <f t="shared" si="76"/>
        <v/>
      </c>
      <c r="CJ61" s="181" t="str">
        <f t="shared" si="18"/>
        <v/>
      </c>
      <c r="CK61" s="182" t="str">
        <f t="shared" si="19"/>
        <v/>
      </c>
      <c r="CL61" s="183"/>
      <c r="CM61" s="184" t="str">
        <f t="shared" si="116"/>
        <v/>
      </c>
      <c r="CN61" s="183"/>
      <c r="CO61" s="171"/>
      <c r="CP61" s="196"/>
      <c r="CR61" s="197"/>
      <c r="CT61" s="197"/>
      <c r="CV61" s="180" t="str">
        <f t="shared" si="77"/>
        <v/>
      </c>
      <c r="CW61" s="181" t="str">
        <f t="shared" si="21"/>
        <v/>
      </c>
      <c r="CX61" s="182" t="str">
        <f t="shared" si="22"/>
        <v/>
      </c>
      <c r="CY61" s="183"/>
      <c r="CZ61" s="184" t="str">
        <f t="shared" si="117"/>
        <v/>
      </c>
      <c r="DA61" s="183"/>
      <c r="DB61" s="171"/>
      <c r="DC61" s="196"/>
      <c r="DE61" s="197"/>
      <c r="DG61" s="197"/>
      <c r="DI61" s="180" t="str">
        <f t="shared" si="78"/>
        <v/>
      </c>
      <c r="DJ61" s="181" t="str">
        <f t="shared" si="24"/>
        <v/>
      </c>
      <c r="DK61" s="182" t="str">
        <f t="shared" si="25"/>
        <v/>
      </c>
      <c r="DL61" s="183"/>
      <c r="DM61" s="184" t="str">
        <f t="shared" si="118"/>
        <v/>
      </c>
      <c r="DN61" s="183"/>
      <c r="DO61" s="171"/>
      <c r="DP61" s="196"/>
      <c r="DR61" s="197"/>
      <c r="DT61" s="197"/>
      <c r="DV61" s="180" t="str">
        <f t="shared" si="79"/>
        <v/>
      </c>
      <c r="DW61" s="181" t="str">
        <f t="shared" si="27"/>
        <v/>
      </c>
      <c r="DX61" s="182" t="str">
        <f t="shared" si="28"/>
        <v/>
      </c>
      <c r="DY61" s="183"/>
      <c r="DZ61" s="184" t="str">
        <f t="shared" si="119"/>
        <v/>
      </c>
      <c r="EA61" s="183"/>
      <c r="EB61" s="171"/>
      <c r="EC61" s="196"/>
      <c r="EE61" s="197"/>
      <c r="EG61" s="197"/>
      <c r="EI61" s="180" t="str">
        <f t="shared" si="80"/>
        <v/>
      </c>
      <c r="EJ61" s="181" t="str">
        <f t="shared" si="30"/>
        <v/>
      </c>
      <c r="EK61" s="182" t="str">
        <f t="shared" si="31"/>
        <v/>
      </c>
      <c r="EL61" s="183"/>
      <c r="EM61" s="184" t="str">
        <f t="shared" si="120"/>
        <v/>
      </c>
      <c r="EN61" s="183"/>
      <c r="EO61" s="171"/>
      <c r="EP61" s="196"/>
      <c r="ER61" s="197"/>
      <c r="ET61" s="197"/>
      <c r="EV61" s="180" t="str">
        <f t="shared" si="81"/>
        <v/>
      </c>
      <c r="EW61" s="181" t="str">
        <f t="shared" si="33"/>
        <v/>
      </c>
      <c r="EX61" s="182" t="str">
        <f t="shared" si="34"/>
        <v/>
      </c>
      <c r="EY61" s="183"/>
      <c r="EZ61" s="184" t="str">
        <f t="shared" si="121"/>
        <v/>
      </c>
      <c r="FA61" s="183"/>
      <c r="FB61" s="171"/>
      <c r="FC61" s="196"/>
      <c r="FE61" s="197"/>
      <c r="FG61" s="197"/>
      <c r="FI61" s="180" t="str">
        <f t="shared" si="82"/>
        <v/>
      </c>
      <c r="FJ61" s="181" t="str">
        <f t="shared" si="36"/>
        <v/>
      </c>
      <c r="FK61" s="182" t="str">
        <f t="shared" si="37"/>
        <v/>
      </c>
      <c r="FL61" s="183"/>
      <c r="FM61" s="184" t="str">
        <f t="shared" si="122"/>
        <v/>
      </c>
      <c r="FN61" s="183"/>
      <c r="FO61" s="171"/>
      <c r="FP61" s="196"/>
      <c r="FR61" s="197"/>
      <c r="FT61" s="197"/>
      <c r="FV61" s="180" t="str">
        <f t="shared" si="83"/>
        <v/>
      </c>
      <c r="FW61" s="181" t="str">
        <f t="shared" si="39"/>
        <v/>
      </c>
      <c r="FX61" s="182" t="str">
        <f t="shared" si="40"/>
        <v/>
      </c>
      <c r="FY61" s="183"/>
      <c r="FZ61" s="184" t="str">
        <f t="shared" si="123"/>
        <v/>
      </c>
      <c r="GA61" s="183"/>
      <c r="GB61" s="171"/>
      <c r="GC61" s="196"/>
      <c r="GE61" s="197"/>
      <c r="GG61" s="197"/>
      <c r="GI61" s="180" t="str">
        <f t="shared" si="84"/>
        <v/>
      </c>
      <c r="GJ61" s="181" t="str">
        <f t="shared" si="42"/>
        <v/>
      </c>
      <c r="GK61" s="182" t="str">
        <f t="shared" si="43"/>
        <v/>
      </c>
      <c r="GL61" s="183"/>
      <c r="GM61" s="184" t="str">
        <f t="shared" si="124"/>
        <v/>
      </c>
      <c r="GN61" s="183"/>
      <c r="GO61" s="171"/>
      <c r="GP61" s="196"/>
      <c r="GR61" s="197"/>
      <c r="GT61" s="197"/>
      <c r="GV61" s="180" t="str">
        <f t="shared" si="85"/>
        <v/>
      </c>
      <c r="GW61" s="181" t="str">
        <f t="shared" si="45"/>
        <v/>
      </c>
      <c r="GX61" s="182" t="str">
        <f t="shared" si="46"/>
        <v/>
      </c>
      <c r="GY61" s="183"/>
      <c r="GZ61" s="184" t="str">
        <f t="shared" si="125"/>
        <v/>
      </c>
      <c r="HA61" s="183"/>
      <c r="HB61" s="171"/>
      <c r="HC61" s="196"/>
      <c r="HE61" s="197"/>
      <c r="HG61" s="197"/>
      <c r="HI61" s="180" t="str">
        <f t="shared" si="86"/>
        <v/>
      </c>
      <c r="HJ61" s="181" t="str">
        <f t="shared" si="48"/>
        <v/>
      </c>
      <c r="HK61" s="182" t="str">
        <f t="shared" si="49"/>
        <v/>
      </c>
      <c r="HL61" s="183"/>
      <c r="HM61" s="184" t="str">
        <f t="shared" si="126"/>
        <v/>
      </c>
      <c r="HN61" s="183"/>
      <c r="HO61" s="171"/>
      <c r="HP61" s="196"/>
      <c r="HR61" s="197"/>
      <c r="HT61" s="197"/>
      <c r="HV61" s="180" t="str">
        <f t="shared" si="87"/>
        <v/>
      </c>
      <c r="HW61" s="181" t="str">
        <f t="shared" si="51"/>
        <v/>
      </c>
      <c r="HX61" s="182" t="str">
        <f t="shared" si="52"/>
        <v/>
      </c>
      <c r="HY61" s="183"/>
      <c r="HZ61" s="184" t="str">
        <f t="shared" si="127"/>
        <v/>
      </c>
      <c r="IA61" s="183"/>
      <c r="IB61" s="171"/>
      <c r="IC61" s="196"/>
      <c r="IE61" s="197"/>
      <c r="IG61" s="197"/>
      <c r="II61" s="180" t="str">
        <f t="shared" si="88"/>
        <v/>
      </c>
      <c r="IJ61" s="181" t="str">
        <f t="shared" si="54"/>
        <v/>
      </c>
      <c r="IK61" s="182" t="str">
        <f t="shared" si="55"/>
        <v/>
      </c>
      <c r="IL61" s="183"/>
      <c r="IM61" s="184" t="str">
        <f t="shared" si="128"/>
        <v/>
      </c>
      <c r="IN61" s="183"/>
      <c r="IO61" s="171"/>
      <c r="IP61" s="196"/>
      <c r="IR61" s="197"/>
      <c r="IT61" s="197"/>
      <c r="IV61" s="180" t="str">
        <f t="shared" si="89"/>
        <v/>
      </c>
      <c r="IW61" s="181" t="str">
        <f t="shared" si="57"/>
        <v/>
      </c>
      <c r="IX61" s="182" t="str">
        <f t="shared" si="58"/>
        <v/>
      </c>
      <c r="IY61" s="183"/>
      <c r="IZ61" s="184" t="str">
        <f t="shared" si="129"/>
        <v/>
      </c>
      <c r="JA61" s="183"/>
      <c r="JB61" s="171"/>
      <c r="JC61" s="187"/>
      <c r="JD61" s="198">
        <f t="shared" si="60"/>
        <v>0</v>
      </c>
      <c r="JE61" s="198">
        <f t="shared" si="61"/>
        <v>0</v>
      </c>
      <c r="JF61" s="198">
        <f t="shared" si="62"/>
        <v>0</v>
      </c>
      <c r="JG61" s="199">
        <f t="shared" si="63"/>
        <v>0</v>
      </c>
      <c r="JH61" s="199">
        <f t="shared" si="64"/>
        <v>0</v>
      </c>
      <c r="JI61" s="187"/>
      <c r="JJ61" s="209"/>
      <c r="JK61" s="210"/>
      <c r="JL61" s="210"/>
      <c r="JM61" s="210"/>
      <c r="JN61" s="210"/>
      <c r="JO61" s="210"/>
      <c r="JP61" s="210"/>
      <c r="JQ61" s="210"/>
      <c r="JR61" s="211"/>
      <c r="JS61" s="205"/>
      <c r="JT61" s="194">
        <f t="shared" si="65"/>
        <v>12</v>
      </c>
    </row>
    <row r="62" spans="1:280" s="195" customFormat="1" x14ac:dyDescent="0.2">
      <c r="A62" s="247">
        <f t="shared" si="66"/>
        <v>41636</v>
      </c>
      <c r="B62" s="249">
        <f t="shared" si="67"/>
        <v>41637</v>
      </c>
      <c r="C62" s="196"/>
      <c r="E62" s="197"/>
      <c r="G62" s="197"/>
      <c r="I62" s="180" t="str">
        <f t="shared" si="68"/>
        <v/>
      </c>
      <c r="J62" s="181" t="str">
        <f t="shared" si="69"/>
        <v/>
      </c>
      <c r="K62" s="182" t="str">
        <f t="shared" si="70"/>
        <v/>
      </c>
      <c r="L62" s="183"/>
      <c r="M62" s="184" t="str">
        <f t="shared" si="90"/>
        <v/>
      </c>
      <c r="N62" s="183"/>
      <c r="O62" s="171"/>
      <c r="P62" s="196"/>
      <c r="R62" s="197"/>
      <c r="T62" s="197"/>
      <c r="V62" s="180" t="str">
        <f t="shared" si="71"/>
        <v/>
      </c>
      <c r="W62" s="181" t="str">
        <f t="shared" si="3"/>
        <v/>
      </c>
      <c r="X62" s="182" t="str">
        <f t="shared" si="4"/>
        <v/>
      </c>
      <c r="Y62" s="183"/>
      <c r="Z62" s="184" t="str">
        <f t="shared" si="111"/>
        <v/>
      </c>
      <c r="AA62" s="183"/>
      <c r="AB62" s="171"/>
      <c r="AC62" s="196"/>
      <c r="AE62" s="197"/>
      <c r="AG62" s="197"/>
      <c r="AI62" s="180" t="str">
        <f t="shared" si="72"/>
        <v/>
      </c>
      <c r="AJ62" s="181" t="str">
        <f t="shared" si="6"/>
        <v/>
      </c>
      <c r="AK62" s="182" t="str">
        <f t="shared" si="7"/>
        <v/>
      </c>
      <c r="AL62" s="183"/>
      <c r="AM62" s="184" t="str">
        <f t="shared" si="112"/>
        <v/>
      </c>
      <c r="AN62" s="183"/>
      <c r="AO62" s="171"/>
      <c r="AP62" s="196"/>
      <c r="AR62" s="197"/>
      <c r="AT62" s="197"/>
      <c r="AV62" s="180" t="str">
        <f t="shared" si="73"/>
        <v/>
      </c>
      <c r="AW62" s="181" t="str">
        <f t="shared" si="9"/>
        <v/>
      </c>
      <c r="AX62" s="182" t="str">
        <f t="shared" si="10"/>
        <v/>
      </c>
      <c r="AY62" s="183"/>
      <c r="AZ62" s="184" t="str">
        <f t="shared" si="113"/>
        <v/>
      </c>
      <c r="BA62" s="183"/>
      <c r="BB62" s="171"/>
      <c r="BC62" s="196"/>
      <c r="BE62" s="197"/>
      <c r="BG62" s="197"/>
      <c r="BI62" s="180" t="str">
        <f t="shared" si="74"/>
        <v/>
      </c>
      <c r="BJ62" s="181" t="str">
        <f t="shared" si="12"/>
        <v/>
      </c>
      <c r="BK62" s="182" t="str">
        <f t="shared" si="13"/>
        <v/>
      </c>
      <c r="BL62" s="183"/>
      <c r="BM62" s="184" t="str">
        <f t="shared" si="114"/>
        <v/>
      </c>
      <c r="BN62" s="183"/>
      <c r="BO62" s="171"/>
      <c r="BP62" s="196"/>
      <c r="BR62" s="197"/>
      <c r="BT62" s="197"/>
      <c r="BV62" s="180" t="str">
        <f t="shared" si="75"/>
        <v/>
      </c>
      <c r="BW62" s="181" t="str">
        <f t="shared" si="15"/>
        <v/>
      </c>
      <c r="BX62" s="182" t="str">
        <f t="shared" si="16"/>
        <v/>
      </c>
      <c r="BY62" s="183"/>
      <c r="BZ62" s="184" t="str">
        <f t="shared" si="115"/>
        <v/>
      </c>
      <c r="CA62" s="183"/>
      <c r="CB62" s="171"/>
      <c r="CC62" s="196"/>
      <c r="CE62" s="197"/>
      <c r="CG62" s="197"/>
      <c r="CI62" s="180" t="str">
        <f t="shared" si="76"/>
        <v/>
      </c>
      <c r="CJ62" s="181" t="str">
        <f t="shared" si="18"/>
        <v/>
      </c>
      <c r="CK62" s="182" t="str">
        <f t="shared" si="19"/>
        <v/>
      </c>
      <c r="CL62" s="183"/>
      <c r="CM62" s="184" t="str">
        <f t="shared" si="116"/>
        <v/>
      </c>
      <c r="CN62" s="183"/>
      <c r="CO62" s="171"/>
      <c r="CP62" s="196"/>
      <c r="CR62" s="197"/>
      <c r="CT62" s="197"/>
      <c r="CV62" s="180" t="str">
        <f t="shared" si="77"/>
        <v/>
      </c>
      <c r="CW62" s="181" t="str">
        <f t="shared" si="21"/>
        <v/>
      </c>
      <c r="CX62" s="182" t="str">
        <f t="shared" si="22"/>
        <v/>
      </c>
      <c r="CY62" s="183"/>
      <c r="CZ62" s="184" t="str">
        <f t="shared" si="117"/>
        <v/>
      </c>
      <c r="DA62" s="183"/>
      <c r="DB62" s="171"/>
      <c r="DC62" s="196"/>
      <c r="DE62" s="197"/>
      <c r="DG62" s="197"/>
      <c r="DI62" s="180" t="str">
        <f t="shared" si="78"/>
        <v/>
      </c>
      <c r="DJ62" s="181" t="str">
        <f t="shared" si="24"/>
        <v/>
      </c>
      <c r="DK62" s="182" t="str">
        <f t="shared" si="25"/>
        <v/>
      </c>
      <c r="DL62" s="183"/>
      <c r="DM62" s="184" t="str">
        <f t="shared" si="118"/>
        <v/>
      </c>
      <c r="DN62" s="183"/>
      <c r="DO62" s="171"/>
      <c r="DP62" s="196"/>
      <c r="DR62" s="197"/>
      <c r="DT62" s="197"/>
      <c r="DV62" s="180" t="str">
        <f t="shared" si="79"/>
        <v/>
      </c>
      <c r="DW62" s="181" t="str">
        <f t="shared" si="27"/>
        <v/>
      </c>
      <c r="DX62" s="182" t="str">
        <f t="shared" si="28"/>
        <v/>
      </c>
      <c r="DY62" s="183"/>
      <c r="DZ62" s="184" t="str">
        <f t="shared" si="119"/>
        <v/>
      </c>
      <c r="EA62" s="183"/>
      <c r="EB62" s="171"/>
      <c r="EC62" s="196"/>
      <c r="EE62" s="197"/>
      <c r="EG62" s="197"/>
      <c r="EI62" s="180" t="str">
        <f t="shared" si="80"/>
        <v/>
      </c>
      <c r="EJ62" s="181" t="str">
        <f t="shared" si="30"/>
        <v/>
      </c>
      <c r="EK62" s="182" t="str">
        <f t="shared" si="31"/>
        <v/>
      </c>
      <c r="EL62" s="183"/>
      <c r="EM62" s="184" t="str">
        <f t="shared" si="120"/>
        <v/>
      </c>
      <c r="EN62" s="183"/>
      <c r="EO62" s="171"/>
      <c r="EP62" s="196"/>
      <c r="ER62" s="197"/>
      <c r="ET62" s="197"/>
      <c r="EV62" s="180" t="str">
        <f t="shared" si="81"/>
        <v/>
      </c>
      <c r="EW62" s="181" t="str">
        <f t="shared" si="33"/>
        <v/>
      </c>
      <c r="EX62" s="182" t="str">
        <f t="shared" si="34"/>
        <v/>
      </c>
      <c r="EY62" s="183"/>
      <c r="EZ62" s="184" t="str">
        <f t="shared" si="121"/>
        <v/>
      </c>
      <c r="FA62" s="183"/>
      <c r="FB62" s="171"/>
      <c r="FC62" s="196"/>
      <c r="FE62" s="197"/>
      <c r="FG62" s="197"/>
      <c r="FI62" s="180" t="str">
        <f t="shared" si="82"/>
        <v/>
      </c>
      <c r="FJ62" s="181" t="str">
        <f t="shared" si="36"/>
        <v/>
      </c>
      <c r="FK62" s="182" t="str">
        <f t="shared" si="37"/>
        <v/>
      </c>
      <c r="FL62" s="183"/>
      <c r="FM62" s="184" t="str">
        <f t="shared" si="122"/>
        <v/>
      </c>
      <c r="FN62" s="183"/>
      <c r="FO62" s="171"/>
      <c r="FP62" s="196"/>
      <c r="FR62" s="197"/>
      <c r="FT62" s="197"/>
      <c r="FV62" s="180" t="str">
        <f t="shared" si="83"/>
        <v/>
      </c>
      <c r="FW62" s="181" t="str">
        <f t="shared" si="39"/>
        <v/>
      </c>
      <c r="FX62" s="182" t="str">
        <f t="shared" si="40"/>
        <v/>
      </c>
      <c r="FY62" s="183"/>
      <c r="FZ62" s="184" t="str">
        <f t="shared" si="123"/>
        <v/>
      </c>
      <c r="GA62" s="183"/>
      <c r="GB62" s="171"/>
      <c r="GC62" s="196"/>
      <c r="GE62" s="197"/>
      <c r="GG62" s="197"/>
      <c r="GI62" s="180" t="str">
        <f t="shared" si="84"/>
        <v/>
      </c>
      <c r="GJ62" s="181" t="str">
        <f t="shared" si="42"/>
        <v/>
      </c>
      <c r="GK62" s="182" t="str">
        <f t="shared" si="43"/>
        <v/>
      </c>
      <c r="GL62" s="183"/>
      <c r="GM62" s="184" t="str">
        <f t="shared" si="124"/>
        <v/>
      </c>
      <c r="GN62" s="183"/>
      <c r="GO62" s="171"/>
      <c r="GP62" s="196"/>
      <c r="GR62" s="197"/>
      <c r="GT62" s="197"/>
      <c r="GV62" s="180" t="str">
        <f t="shared" si="85"/>
        <v/>
      </c>
      <c r="GW62" s="181" t="str">
        <f t="shared" si="45"/>
        <v/>
      </c>
      <c r="GX62" s="182" t="str">
        <f t="shared" si="46"/>
        <v/>
      </c>
      <c r="GY62" s="183"/>
      <c r="GZ62" s="184" t="str">
        <f t="shared" si="125"/>
        <v/>
      </c>
      <c r="HA62" s="183"/>
      <c r="HB62" s="171"/>
      <c r="HC62" s="196"/>
      <c r="HE62" s="197"/>
      <c r="HG62" s="197"/>
      <c r="HI62" s="180" t="str">
        <f t="shared" si="86"/>
        <v/>
      </c>
      <c r="HJ62" s="181" t="str">
        <f t="shared" si="48"/>
        <v/>
      </c>
      <c r="HK62" s="182" t="str">
        <f t="shared" si="49"/>
        <v/>
      </c>
      <c r="HL62" s="183"/>
      <c r="HM62" s="184" t="str">
        <f t="shared" si="126"/>
        <v/>
      </c>
      <c r="HN62" s="183"/>
      <c r="HO62" s="171"/>
      <c r="HP62" s="196"/>
      <c r="HR62" s="197"/>
      <c r="HT62" s="197"/>
      <c r="HV62" s="180" t="str">
        <f t="shared" si="87"/>
        <v/>
      </c>
      <c r="HW62" s="181" t="str">
        <f t="shared" si="51"/>
        <v/>
      </c>
      <c r="HX62" s="182" t="str">
        <f t="shared" si="52"/>
        <v/>
      </c>
      <c r="HY62" s="183"/>
      <c r="HZ62" s="184" t="str">
        <f t="shared" si="127"/>
        <v/>
      </c>
      <c r="IA62" s="183"/>
      <c r="IB62" s="171"/>
      <c r="IC62" s="196"/>
      <c r="IE62" s="197"/>
      <c r="IG62" s="197"/>
      <c r="II62" s="180" t="str">
        <f t="shared" si="88"/>
        <v/>
      </c>
      <c r="IJ62" s="181" t="str">
        <f t="shared" si="54"/>
        <v/>
      </c>
      <c r="IK62" s="182" t="str">
        <f t="shared" si="55"/>
        <v/>
      </c>
      <c r="IL62" s="183"/>
      <c r="IM62" s="184" t="str">
        <f t="shared" si="128"/>
        <v/>
      </c>
      <c r="IN62" s="183"/>
      <c r="IO62" s="171"/>
      <c r="IP62" s="196"/>
      <c r="IR62" s="197"/>
      <c r="IT62" s="197"/>
      <c r="IV62" s="180" t="str">
        <f t="shared" si="89"/>
        <v/>
      </c>
      <c r="IW62" s="181" t="str">
        <f t="shared" si="57"/>
        <v/>
      </c>
      <c r="IX62" s="182" t="str">
        <f t="shared" si="58"/>
        <v/>
      </c>
      <c r="IY62" s="183"/>
      <c r="IZ62" s="184" t="str">
        <f t="shared" si="129"/>
        <v/>
      </c>
      <c r="JA62" s="183"/>
      <c r="JB62" s="171"/>
      <c r="JC62" s="187"/>
      <c r="JD62" s="198">
        <f t="shared" si="60"/>
        <v>0</v>
      </c>
      <c r="JE62" s="198">
        <f t="shared" si="61"/>
        <v>0</v>
      </c>
      <c r="JF62" s="198">
        <f t="shared" si="62"/>
        <v>0</v>
      </c>
      <c r="JG62" s="199">
        <f t="shared" si="63"/>
        <v>0</v>
      </c>
      <c r="JH62" s="199">
        <f t="shared" si="64"/>
        <v>0</v>
      </c>
      <c r="JI62" s="187"/>
      <c r="JJ62" s="209"/>
      <c r="JK62" s="210"/>
      <c r="JL62" s="210"/>
      <c r="JM62" s="210"/>
      <c r="JN62" s="210"/>
      <c r="JO62" s="210"/>
      <c r="JP62" s="210"/>
      <c r="JQ62" s="210"/>
      <c r="JR62" s="211"/>
      <c r="JS62" s="205"/>
      <c r="JT62" s="194">
        <f t="shared" si="65"/>
        <v>12</v>
      </c>
    </row>
    <row r="63" spans="1:280" s="195" customFormat="1" x14ac:dyDescent="0.2">
      <c r="A63" s="247">
        <f t="shared" si="66"/>
        <v>41637</v>
      </c>
      <c r="B63" s="249">
        <f t="shared" si="67"/>
        <v>41638</v>
      </c>
      <c r="C63" s="196"/>
      <c r="E63" s="197"/>
      <c r="G63" s="197"/>
      <c r="I63" s="180" t="str">
        <f t="shared" si="68"/>
        <v/>
      </c>
      <c r="J63" s="181" t="str">
        <f t="shared" si="69"/>
        <v/>
      </c>
      <c r="K63" s="182" t="str">
        <f t="shared" si="70"/>
        <v/>
      </c>
      <c r="L63" s="183"/>
      <c r="M63" s="184" t="str">
        <f t="shared" si="90"/>
        <v/>
      </c>
      <c r="N63" s="183"/>
      <c r="O63" s="171"/>
      <c r="P63" s="196"/>
      <c r="R63" s="197"/>
      <c r="T63" s="197"/>
      <c r="V63" s="180" t="str">
        <f t="shared" si="71"/>
        <v/>
      </c>
      <c r="W63" s="181" t="str">
        <f t="shared" si="3"/>
        <v/>
      </c>
      <c r="X63" s="182" t="str">
        <f t="shared" si="4"/>
        <v/>
      </c>
      <c r="Y63" s="183"/>
      <c r="Z63" s="184" t="str">
        <f t="shared" si="111"/>
        <v/>
      </c>
      <c r="AA63" s="183"/>
      <c r="AB63" s="171"/>
      <c r="AC63" s="196"/>
      <c r="AE63" s="197"/>
      <c r="AG63" s="197"/>
      <c r="AI63" s="180" t="str">
        <f t="shared" si="72"/>
        <v/>
      </c>
      <c r="AJ63" s="181" t="str">
        <f t="shared" si="6"/>
        <v/>
      </c>
      <c r="AK63" s="182" t="str">
        <f t="shared" si="7"/>
        <v/>
      </c>
      <c r="AL63" s="183"/>
      <c r="AM63" s="184" t="str">
        <f t="shared" si="112"/>
        <v/>
      </c>
      <c r="AN63" s="183"/>
      <c r="AO63" s="171"/>
      <c r="AP63" s="196"/>
      <c r="AR63" s="197"/>
      <c r="AT63" s="197"/>
      <c r="AV63" s="180" t="str">
        <f t="shared" si="73"/>
        <v/>
      </c>
      <c r="AW63" s="181" t="str">
        <f t="shared" si="9"/>
        <v/>
      </c>
      <c r="AX63" s="182" t="str">
        <f t="shared" si="10"/>
        <v/>
      </c>
      <c r="AY63" s="183"/>
      <c r="AZ63" s="184" t="str">
        <f t="shared" si="113"/>
        <v/>
      </c>
      <c r="BA63" s="183"/>
      <c r="BB63" s="171"/>
      <c r="BC63" s="196"/>
      <c r="BE63" s="197"/>
      <c r="BG63" s="197"/>
      <c r="BI63" s="180" t="str">
        <f t="shared" si="74"/>
        <v/>
      </c>
      <c r="BJ63" s="181" t="str">
        <f t="shared" si="12"/>
        <v/>
      </c>
      <c r="BK63" s="182" t="str">
        <f t="shared" si="13"/>
        <v/>
      </c>
      <c r="BL63" s="183"/>
      <c r="BM63" s="184" t="str">
        <f t="shared" si="114"/>
        <v/>
      </c>
      <c r="BN63" s="183"/>
      <c r="BO63" s="171"/>
      <c r="BP63" s="196"/>
      <c r="BR63" s="197"/>
      <c r="BT63" s="197"/>
      <c r="BV63" s="180" t="str">
        <f t="shared" si="75"/>
        <v/>
      </c>
      <c r="BW63" s="181" t="str">
        <f t="shared" si="15"/>
        <v/>
      </c>
      <c r="BX63" s="182" t="str">
        <f t="shared" si="16"/>
        <v/>
      </c>
      <c r="BY63" s="183"/>
      <c r="BZ63" s="184" t="str">
        <f t="shared" si="115"/>
        <v/>
      </c>
      <c r="CA63" s="183"/>
      <c r="CB63" s="171"/>
      <c r="CC63" s="196"/>
      <c r="CE63" s="197"/>
      <c r="CG63" s="197"/>
      <c r="CI63" s="180" t="str">
        <f t="shared" si="76"/>
        <v/>
      </c>
      <c r="CJ63" s="181" t="str">
        <f t="shared" si="18"/>
        <v/>
      </c>
      <c r="CK63" s="182" t="str">
        <f t="shared" si="19"/>
        <v/>
      </c>
      <c r="CL63" s="183"/>
      <c r="CM63" s="184" t="str">
        <f t="shared" si="116"/>
        <v/>
      </c>
      <c r="CN63" s="183"/>
      <c r="CO63" s="171"/>
      <c r="CP63" s="196"/>
      <c r="CR63" s="197"/>
      <c r="CT63" s="197"/>
      <c r="CV63" s="180" t="str">
        <f t="shared" si="77"/>
        <v/>
      </c>
      <c r="CW63" s="181" t="str">
        <f t="shared" si="21"/>
        <v/>
      </c>
      <c r="CX63" s="182" t="str">
        <f t="shared" si="22"/>
        <v/>
      </c>
      <c r="CY63" s="183"/>
      <c r="CZ63" s="184" t="str">
        <f t="shared" si="117"/>
        <v/>
      </c>
      <c r="DA63" s="183"/>
      <c r="DB63" s="171"/>
      <c r="DC63" s="196"/>
      <c r="DE63" s="197"/>
      <c r="DG63" s="197"/>
      <c r="DI63" s="180" t="str">
        <f t="shared" si="78"/>
        <v/>
      </c>
      <c r="DJ63" s="181" t="str">
        <f t="shared" si="24"/>
        <v/>
      </c>
      <c r="DK63" s="182" t="str">
        <f t="shared" si="25"/>
        <v/>
      </c>
      <c r="DL63" s="183"/>
      <c r="DM63" s="184" t="str">
        <f t="shared" si="118"/>
        <v/>
      </c>
      <c r="DN63" s="183"/>
      <c r="DO63" s="171"/>
      <c r="DP63" s="196"/>
      <c r="DR63" s="197"/>
      <c r="DT63" s="197"/>
      <c r="DV63" s="180" t="str">
        <f t="shared" si="79"/>
        <v/>
      </c>
      <c r="DW63" s="181" t="str">
        <f t="shared" si="27"/>
        <v/>
      </c>
      <c r="DX63" s="182" t="str">
        <f t="shared" si="28"/>
        <v/>
      </c>
      <c r="DY63" s="183"/>
      <c r="DZ63" s="184" t="str">
        <f t="shared" si="119"/>
        <v/>
      </c>
      <c r="EA63" s="183"/>
      <c r="EB63" s="171"/>
      <c r="EC63" s="196"/>
      <c r="EE63" s="197"/>
      <c r="EG63" s="197"/>
      <c r="EI63" s="180" t="str">
        <f t="shared" si="80"/>
        <v/>
      </c>
      <c r="EJ63" s="181" t="str">
        <f t="shared" si="30"/>
        <v/>
      </c>
      <c r="EK63" s="182" t="str">
        <f t="shared" si="31"/>
        <v/>
      </c>
      <c r="EL63" s="183"/>
      <c r="EM63" s="184" t="str">
        <f t="shared" si="120"/>
        <v/>
      </c>
      <c r="EN63" s="183"/>
      <c r="EO63" s="171"/>
      <c r="EP63" s="196"/>
      <c r="ER63" s="197"/>
      <c r="ET63" s="197"/>
      <c r="EV63" s="180" t="str">
        <f t="shared" si="81"/>
        <v/>
      </c>
      <c r="EW63" s="181" t="str">
        <f t="shared" si="33"/>
        <v/>
      </c>
      <c r="EX63" s="182" t="str">
        <f t="shared" si="34"/>
        <v/>
      </c>
      <c r="EY63" s="183"/>
      <c r="EZ63" s="184" t="str">
        <f t="shared" si="121"/>
        <v/>
      </c>
      <c r="FA63" s="183"/>
      <c r="FB63" s="171"/>
      <c r="FC63" s="196"/>
      <c r="FE63" s="197"/>
      <c r="FG63" s="197"/>
      <c r="FI63" s="180" t="str">
        <f t="shared" si="82"/>
        <v/>
      </c>
      <c r="FJ63" s="181" t="str">
        <f t="shared" si="36"/>
        <v/>
      </c>
      <c r="FK63" s="182" t="str">
        <f t="shared" si="37"/>
        <v/>
      </c>
      <c r="FL63" s="183"/>
      <c r="FM63" s="184" t="str">
        <f t="shared" si="122"/>
        <v/>
      </c>
      <c r="FN63" s="183"/>
      <c r="FO63" s="171"/>
      <c r="FP63" s="196"/>
      <c r="FR63" s="197"/>
      <c r="FT63" s="197"/>
      <c r="FV63" s="180" t="str">
        <f t="shared" si="83"/>
        <v/>
      </c>
      <c r="FW63" s="181" t="str">
        <f t="shared" si="39"/>
        <v/>
      </c>
      <c r="FX63" s="182" t="str">
        <f t="shared" si="40"/>
        <v/>
      </c>
      <c r="FY63" s="183"/>
      <c r="FZ63" s="184" t="str">
        <f t="shared" si="123"/>
        <v/>
      </c>
      <c r="GA63" s="183"/>
      <c r="GB63" s="171"/>
      <c r="GC63" s="196"/>
      <c r="GE63" s="197"/>
      <c r="GG63" s="197"/>
      <c r="GI63" s="180" t="str">
        <f t="shared" si="84"/>
        <v/>
      </c>
      <c r="GJ63" s="181" t="str">
        <f t="shared" si="42"/>
        <v/>
      </c>
      <c r="GK63" s="182" t="str">
        <f t="shared" si="43"/>
        <v/>
      </c>
      <c r="GL63" s="183"/>
      <c r="GM63" s="184" t="str">
        <f t="shared" si="124"/>
        <v/>
      </c>
      <c r="GN63" s="183"/>
      <c r="GO63" s="171"/>
      <c r="GP63" s="196"/>
      <c r="GR63" s="197"/>
      <c r="GT63" s="197"/>
      <c r="GV63" s="180" t="str">
        <f t="shared" si="85"/>
        <v/>
      </c>
      <c r="GW63" s="181" t="str">
        <f t="shared" si="45"/>
        <v/>
      </c>
      <c r="GX63" s="182" t="str">
        <f t="shared" si="46"/>
        <v/>
      </c>
      <c r="GY63" s="183"/>
      <c r="GZ63" s="184" t="str">
        <f t="shared" si="125"/>
        <v/>
      </c>
      <c r="HA63" s="183"/>
      <c r="HB63" s="171"/>
      <c r="HC63" s="196"/>
      <c r="HE63" s="197"/>
      <c r="HG63" s="197"/>
      <c r="HI63" s="180" t="str">
        <f t="shared" si="86"/>
        <v/>
      </c>
      <c r="HJ63" s="181" t="str">
        <f t="shared" si="48"/>
        <v/>
      </c>
      <c r="HK63" s="182" t="str">
        <f t="shared" si="49"/>
        <v/>
      </c>
      <c r="HL63" s="183"/>
      <c r="HM63" s="184" t="str">
        <f t="shared" si="126"/>
        <v/>
      </c>
      <c r="HN63" s="183"/>
      <c r="HO63" s="171"/>
      <c r="HP63" s="196"/>
      <c r="HR63" s="197"/>
      <c r="HT63" s="197"/>
      <c r="HV63" s="180" t="str">
        <f t="shared" si="87"/>
        <v/>
      </c>
      <c r="HW63" s="181" t="str">
        <f t="shared" si="51"/>
        <v/>
      </c>
      <c r="HX63" s="182" t="str">
        <f t="shared" si="52"/>
        <v/>
      </c>
      <c r="HY63" s="183"/>
      <c r="HZ63" s="184" t="str">
        <f t="shared" si="127"/>
        <v/>
      </c>
      <c r="IA63" s="183"/>
      <c r="IB63" s="171"/>
      <c r="IC63" s="196"/>
      <c r="IE63" s="197"/>
      <c r="IG63" s="197"/>
      <c r="II63" s="180" t="str">
        <f t="shared" si="88"/>
        <v/>
      </c>
      <c r="IJ63" s="181" t="str">
        <f t="shared" si="54"/>
        <v/>
      </c>
      <c r="IK63" s="182" t="str">
        <f t="shared" si="55"/>
        <v/>
      </c>
      <c r="IL63" s="183"/>
      <c r="IM63" s="184" t="str">
        <f t="shared" si="128"/>
        <v/>
      </c>
      <c r="IN63" s="183"/>
      <c r="IO63" s="171"/>
      <c r="IP63" s="196"/>
      <c r="IR63" s="197"/>
      <c r="IT63" s="197"/>
      <c r="IV63" s="180" t="str">
        <f t="shared" si="89"/>
        <v/>
      </c>
      <c r="IW63" s="181" t="str">
        <f t="shared" si="57"/>
        <v/>
      </c>
      <c r="IX63" s="182" t="str">
        <f t="shared" si="58"/>
        <v/>
      </c>
      <c r="IY63" s="183"/>
      <c r="IZ63" s="184" t="str">
        <f t="shared" si="129"/>
        <v/>
      </c>
      <c r="JA63" s="183"/>
      <c r="JB63" s="171"/>
      <c r="JC63" s="187"/>
      <c r="JD63" s="198">
        <f t="shared" si="60"/>
        <v>0</v>
      </c>
      <c r="JE63" s="198">
        <f t="shared" si="61"/>
        <v>0</v>
      </c>
      <c r="JF63" s="198">
        <f t="shared" si="62"/>
        <v>0</v>
      </c>
      <c r="JG63" s="199">
        <f t="shared" si="63"/>
        <v>0</v>
      </c>
      <c r="JH63" s="199">
        <f t="shared" si="64"/>
        <v>0</v>
      </c>
      <c r="JI63" s="187"/>
      <c r="JJ63" s="209"/>
      <c r="JK63" s="210"/>
      <c r="JL63" s="210"/>
      <c r="JM63" s="210"/>
      <c r="JN63" s="210"/>
      <c r="JO63" s="210"/>
      <c r="JP63" s="210"/>
      <c r="JQ63" s="210"/>
      <c r="JR63" s="211"/>
      <c r="JS63" s="205"/>
      <c r="JT63" s="194">
        <f t="shared" si="65"/>
        <v>12</v>
      </c>
    </row>
    <row r="64" spans="1:280" s="195" customFormat="1" x14ac:dyDescent="0.2">
      <c r="A64" s="247">
        <f t="shared" si="66"/>
        <v>41638</v>
      </c>
      <c r="B64" s="249">
        <f t="shared" si="67"/>
        <v>41639</v>
      </c>
      <c r="C64" s="196"/>
      <c r="E64" s="197"/>
      <c r="G64" s="197"/>
      <c r="I64" s="180" t="str">
        <f t="shared" si="68"/>
        <v/>
      </c>
      <c r="J64" s="181" t="str">
        <f t="shared" si="69"/>
        <v/>
      </c>
      <c r="K64" s="182" t="str">
        <f t="shared" si="70"/>
        <v/>
      </c>
      <c r="L64" s="183"/>
      <c r="M64" s="184" t="str">
        <f t="shared" si="90"/>
        <v/>
      </c>
      <c r="N64" s="183"/>
      <c r="O64" s="171"/>
      <c r="P64" s="196"/>
      <c r="R64" s="197"/>
      <c r="T64" s="197"/>
      <c r="V64" s="180" t="str">
        <f t="shared" si="71"/>
        <v/>
      </c>
      <c r="W64" s="181" t="str">
        <f t="shared" si="3"/>
        <v/>
      </c>
      <c r="X64" s="182" t="str">
        <f t="shared" si="4"/>
        <v/>
      </c>
      <c r="Y64" s="183"/>
      <c r="Z64" s="184" t="str">
        <f t="shared" si="111"/>
        <v/>
      </c>
      <c r="AA64" s="183"/>
      <c r="AB64" s="171"/>
      <c r="AC64" s="196"/>
      <c r="AE64" s="197"/>
      <c r="AG64" s="197"/>
      <c r="AI64" s="180" t="str">
        <f t="shared" si="72"/>
        <v/>
      </c>
      <c r="AJ64" s="181" t="str">
        <f t="shared" si="6"/>
        <v/>
      </c>
      <c r="AK64" s="182" t="str">
        <f t="shared" si="7"/>
        <v/>
      </c>
      <c r="AL64" s="183"/>
      <c r="AM64" s="184" t="str">
        <f t="shared" si="112"/>
        <v/>
      </c>
      <c r="AN64" s="183"/>
      <c r="AO64" s="171"/>
      <c r="AP64" s="196"/>
      <c r="AR64" s="197"/>
      <c r="AT64" s="197"/>
      <c r="AV64" s="180" t="str">
        <f t="shared" si="73"/>
        <v/>
      </c>
      <c r="AW64" s="181" t="str">
        <f t="shared" si="9"/>
        <v/>
      </c>
      <c r="AX64" s="182" t="str">
        <f t="shared" si="10"/>
        <v/>
      </c>
      <c r="AY64" s="183"/>
      <c r="AZ64" s="184" t="str">
        <f t="shared" si="113"/>
        <v/>
      </c>
      <c r="BA64" s="183"/>
      <c r="BB64" s="171"/>
      <c r="BC64" s="196"/>
      <c r="BE64" s="197"/>
      <c r="BG64" s="197"/>
      <c r="BI64" s="180" t="str">
        <f t="shared" si="74"/>
        <v/>
      </c>
      <c r="BJ64" s="181" t="str">
        <f t="shared" si="12"/>
        <v/>
      </c>
      <c r="BK64" s="182" t="str">
        <f t="shared" si="13"/>
        <v/>
      </c>
      <c r="BL64" s="183"/>
      <c r="BM64" s="184" t="str">
        <f t="shared" si="114"/>
        <v/>
      </c>
      <c r="BN64" s="183"/>
      <c r="BO64" s="171"/>
      <c r="BP64" s="196"/>
      <c r="BR64" s="197"/>
      <c r="BT64" s="197"/>
      <c r="BV64" s="180" t="str">
        <f t="shared" si="75"/>
        <v/>
      </c>
      <c r="BW64" s="181" t="str">
        <f t="shared" si="15"/>
        <v/>
      </c>
      <c r="BX64" s="182" t="str">
        <f t="shared" si="16"/>
        <v/>
      </c>
      <c r="BY64" s="183"/>
      <c r="BZ64" s="184" t="str">
        <f t="shared" si="115"/>
        <v/>
      </c>
      <c r="CA64" s="183"/>
      <c r="CB64" s="171"/>
      <c r="CC64" s="196"/>
      <c r="CE64" s="197"/>
      <c r="CG64" s="197"/>
      <c r="CI64" s="180" t="str">
        <f t="shared" si="76"/>
        <v/>
      </c>
      <c r="CJ64" s="181" t="str">
        <f t="shared" si="18"/>
        <v/>
      </c>
      <c r="CK64" s="182" t="str">
        <f t="shared" si="19"/>
        <v/>
      </c>
      <c r="CL64" s="183"/>
      <c r="CM64" s="184" t="str">
        <f t="shared" si="116"/>
        <v/>
      </c>
      <c r="CN64" s="183"/>
      <c r="CO64" s="171"/>
      <c r="CP64" s="196"/>
      <c r="CR64" s="197"/>
      <c r="CT64" s="197"/>
      <c r="CV64" s="180" t="str">
        <f t="shared" si="77"/>
        <v/>
      </c>
      <c r="CW64" s="181" t="str">
        <f t="shared" si="21"/>
        <v/>
      </c>
      <c r="CX64" s="182" t="str">
        <f t="shared" si="22"/>
        <v/>
      </c>
      <c r="CY64" s="183"/>
      <c r="CZ64" s="184" t="str">
        <f t="shared" si="117"/>
        <v/>
      </c>
      <c r="DA64" s="183"/>
      <c r="DB64" s="171"/>
      <c r="DC64" s="196"/>
      <c r="DE64" s="197"/>
      <c r="DG64" s="197"/>
      <c r="DI64" s="180" t="str">
        <f t="shared" si="78"/>
        <v/>
      </c>
      <c r="DJ64" s="181" t="str">
        <f t="shared" si="24"/>
        <v/>
      </c>
      <c r="DK64" s="182" t="str">
        <f t="shared" si="25"/>
        <v/>
      </c>
      <c r="DL64" s="183"/>
      <c r="DM64" s="184" t="str">
        <f t="shared" si="118"/>
        <v/>
      </c>
      <c r="DN64" s="183"/>
      <c r="DO64" s="171"/>
      <c r="DP64" s="196"/>
      <c r="DR64" s="197"/>
      <c r="DT64" s="197"/>
      <c r="DV64" s="180" t="str">
        <f t="shared" si="79"/>
        <v/>
      </c>
      <c r="DW64" s="181" t="str">
        <f t="shared" si="27"/>
        <v/>
      </c>
      <c r="DX64" s="182" t="str">
        <f t="shared" si="28"/>
        <v/>
      </c>
      <c r="DY64" s="183"/>
      <c r="DZ64" s="184" t="str">
        <f t="shared" si="119"/>
        <v/>
      </c>
      <c r="EA64" s="183"/>
      <c r="EB64" s="171"/>
      <c r="EC64" s="196"/>
      <c r="EE64" s="197"/>
      <c r="EG64" s="197"/>
      <c r="EI64" s="180" t="str">
        <f t="shared" si="80"/>
        <v/>
      </c>
      <c r="EJ64" s="181" t="str">
        <f t="shared" si="30"/>
        <v/>
      </c>
      <c r="EK64" s="182" t="str">
        <f t="shared" si="31"/>
        <v/>
      </c>
      <c r="EL64" s="183"/>
      <c r="EM64" s="184" t="str">
        <f t="shared" si="120"/>
        <v/>
      </c>
      <c r="EN64" s="183"/>
      <c r="EO64" s="171"/>
      <c r="EP64" s="196"/>
      <c r="ER64" s="197"/>
      <c r="ET64" s="197"/>
      <c r="EV64" s="180" t="str">
        <f t="shared" si="81"/>
        <v/>
      </c>
      <c r="EW64" s="181" t="str">
        <f t="shared" si="33"/>
        <v/>
      </c>
      <c r="EX64" s="182" t="str">
        <f t="shared" si="34"/>
        <v/>
      </c>
      <c r="EY64" s="183"/>
      <c r="EZ64" s="184" t="str">
        <f t="shared" si="121"/>
        <v/>
      </c>
      <c r="FA64" s="183"/>
      <c r="FB64" s="171"/>
      <c r="FC64" s="196"/>
      <c r="FE64" s="197"/>
      <c r="FG64" s="197"/>
      <c r="FI64" s="180" t="str">
        <f t="shared" si="82"/>
        <v/>
      </c>
      <c r="FJ64" s="181" t="str">
        <f t="shared" si="36"/>
        <v/>
      </c>
      <c r="FK64" s="182" t="str">
        <f t="shared" si="37"/>
        <v/>
      </c>
      <c r="FL64" s="183"/>
      <c r="FM64" s="184" t="str">
        <f t="shared" si="122"/>
        <v/>
      </c>
      <c r="FN64" s="183"/>
      <c r="FO64" s="171"/>
      <c r="FP64" s="196"/>
      <c r="FR64" s="197"/>
      <c r="FT64" s="197"/>
      <c r="FV64" s="180" t="str">
        <f t="shared" si="83"/>
        <v/>
      </c>
      <c r="FW64" s="181" t="str">
        <f t="shared" si="39"/>
        <v/>
      </c>
      <c r="FX64" s="182" t="str">
        <f t="shared" si="40"/>
        <v/>
      </c>
      <c r="FY64" s="183"/>
      <c r="FZ64" s="184" t="str">
        <f t="shared" si="123"/>
        <v/>
      </c>
      <c r="GA64" s="183"/>
      <c r="GB64" s="171"/>
      <c r="GC64" s="196"/>
      <c r="GE64" s="197"/>
      <c r="GG64" s="197"/>
      <c r="GI64" s="180" t="str">
        <f t="shared" si="84"/>
        <v/>
      </c>
      <c r="GJ64" s="181" t="str">
        <f t="shared" si="42"/>
        <v/>
      </c>
      <c r="GK64" s="182" t="str">
        <f t="shared" si="43"/>
        <v/>
      </c>
      <c r="GL64" s="183"/>
      <c r="GM64" s="184" t="str">
        <f t="shared" si="124"/>
        <v/>
      </c>
      <c r="GN64" s="183"/>
      <c r="GO64" s="171"/>
      <c r="GP64" s="196"/>
      <c r="GR64" s="197"/>
      <c r="GT64" s="197"/>
      <c r="GV64" s="180" t="str">
        <f t="shared" si="85"/>
        <v/>
      </c>
      <c r="GW64" s="181" t="str">
        <f t="shared" si="45"/>
        <v/>
      </c>
      <c r="GX64" s="182" t="str">
        <f t="shared" si="46"/>
        <v/>
      </c>
      <c r="GY64" s="183"/>
      <c r="GZ64" s="184" t="str">
        <f t="shared" si="125"/>
        <v/>
      </c>
      <c r="HA64" s="183"/>
      <c r="HB64" s="171"/>
      <c r="HC64" s="196"/>
      <c r="HE64" s="197"/>
      <c r="HG64" s="197"/>
      <c r="HI64" s="180" t="str">
        <f t="shared" si="86"/>
        <v/>
      </c>
      <c r="HJ64" s="181" t="str">
        <f t="shared" si="48"/>
        <v/>
      </c>
      <c r="HK64" s="182" t="str">
        <f t="shared" si="49"/>
        <v/>
      </c>
      <c r="HL64" s="183"/>
      <c r="HM64" s="184" t="str">
        <f t="shared" si="126"/>
        <v/>
      </c>
      <c r="HN64" s="183"/>
      <c r="HO64" s="171"/>
      <c r="HP64" s="196"/>
      <c r="HR64" s="197"/>
      <c r="HT64" s="197"/>
      <c r="HV64" s="180" t="str">
        <f t="shared" si="87"/>
        <v/>
      </c>
      <c r="HW64" s="181" t="str">
        <f t="shared" si="51"/>
        <v/>
      </c>
      <c r="HX64" s="182" t="str">
        <f t="shared" si="52"/>
        <v/>
      </c>
      <c r="HY64" s="183"/>
      <c r="HZ64" s="184" t="str">
        <f t="shared" si="127"/>
        <v/>
      </c>
      <c r="IA64" s="183"/>
      <c r="IB64" s="171"/>
      <c r="IC64" s="196"/>
      <c r="IE64" s="197"/>
      <c r="IG64" s="197"/>
      <c r="II64" s="180" t="str">
        <f t="shared" si="88"/>
        <v/>
      </c>
      <c r="IJ64" s="181" t="str">
        <f t="shared" si="54"/>
        <v/>
      </c>
      <c r="IK64" s="182" t="str">
        <f t="shared" si="55"/>
        <v/>
      </c>
      <c r="IL64" s="183"/>
      <c r="IM64" s="184" t="str">
        <f t="shared" si="128"/>
        <v/>
      </c>
      <c r="IN64" s="183"/>
      <c r="IO64" s="171"/>
      <c r="IP64" s="196"/>
      <c r="IR64" s="197"/>
      <c r="IT64" s="197"/>
      <c r="IV64" s="180" t="str">
        <f t="shared" si="89"/>
        <v/>
      </c>
      <c r="IW64" s="181" t="str">
        <f t="shared" si="57"/>
        <v/>
      </c>
      <c r="IX64" s="182" t="str">
        <f t="shared" si="58"/>
        <v/>
      </c>
      <c r="IY64" s="183"/>
      <c r="IZ64" s="184" t="str">
        <f t="shared" si="129"/>
        <v/>
      </c>
      <c r="JA64" s="183"/>
      <c r="JB64" s="171"/>
      <c r="JC64" s="187"/>
      <c r="JD64" s="198">
        <f t="shared" si="60"/>
        <v>0</v>
      </c>
      <c r="JE64" s="198">
        <f t="shared" si="61"/>
        <v>0</v>
      </c>
      <c r="JF64" s="198">
        <f t="shared" si="62"/>
        <v>0</v>
      </c>
      <c r="JG64" s="199">
        <f t="shared" si="63"/>
        <v>0</v>
      </c>
      <c r="JH64" s="199">
        <f t="shared" si="64"/>
        <v>0</v>
      </c>
      <c r="JI64" s="187"/>
      <c r="JJ64" s="209"/>
      <c r="JK64" s="210"/>
      <c r="JL64" s="210"/>
      <c r="JM64" s="210"/>
      <c r="JN64" s="210"/>
      <c r="JO64" s="210"/>
      <c r="JP64" s="210"/>
      <c r="JQ64" s="210"/>
      <c r="JR64" s="211"/>
      <c r="JS64" s="205"/>
      <c r="JT64" s="194">
        <f t="shared" si="65"/>
        <v>12</v>
      </c>
    </row>
    <row r="65" spans="1:280" s="195" customFormat="1" ht="13.5" thickBot="1" x14ac:dyDescent="0.25">
      <c r="A65" s="250">
        <f t="shared" si="66"/>
        <v>41639</v>
      </c>
      <c r="B65" s="251">
        <f t="shared" si="67"/>
        <v>41640</v>
      </c>
      <c r="C65" s="224"/>
      <c r="D65" s="225"/>
      <c r="E65" s="226"/>
      <c r="F65" s="225"/>
      <c r="G65" s="226"/>
      <c r="H65" s="225"/>
      <c r="I65" s="216" t="str">
        <f t="shared" si="68"/>
        <v/>
      </c>
      <c r="J65" s="217" t="str">
        <f t="shared" si="69"/>
        <v/>
      </c>
      <c r="K65" s="218" t="str">
        <f t="shared" si="70"/>
        <v/>
      </c>
      <c r="L65" s="219"/>
      <c r="M65" s="220" t="str">
        <f t="shared" si="90"/>
        <v/>
      </c>
      <c r="N65" s="219"/>
      <c r="O65" s="175"/>
      <c r="P65" s="224"/>
      <c r="Q65" s="225"/>
      <c r="R65" s="226"/>
      <c r="S65" s="225"/>
      <c r="T65" s="226"/>
      <c r="U65" s="225"/>
      <c r="V65" s="216" t="str">
        <f t="shared" si="71"/>
        <v/>
      </c>
      <c r="W65" s="217" t="str">
        <f t="shared" si="3"/>
        <v/>
      </c>
      <c r="X65" s="218" t="str">
        <f t="shared" si="4"/>
        <v/>
      </c>
      <c r="Y65" s="219"/>
      <c r="Z65" s="220" t="str">
        <f t="shared" si="111"/>
        <v/>
      </c>
      <c r="AA65" s="219"/>
      <c r="AB65" s="175"/>
      <c r="AC65" s="224"/>
      <c r="AD65" s="225"/>
      <c r="AE65" s="226"/>
      <c r="AF65" s="225"/>
      <c r="AG65" s="226"/>
      <c r="AH65" s="225"/>
      <c r="AI65" s="216" t="str">
        <f t="shared" si="72"/>
        <v/>
      </c>
      <c r="AJ65" s="217" t="str">
        <f t="shared" si="6"/>
        <v/>
      </c>
      <c r="AK65" s="218" t="str">
        <f t="shared" si="7"/>
        <v/>
      </c>
      <c r="AL65" s="219"/>
      <c r="AM65" s="220" t="str">
        <f t="shared" si="112"/>
        <v/>
      </c>
      <c r="AN65" s="219"/>
      <c r="AO65" s="175"/>
      <c r="AP65" s="224"/>
      <c r="AQ65" s="225"/>
      <c r="AR65" s="226"/>
      <c r="AS65" s="225"/>
      <c r="AT65" s="226"/>
      <c r="AU65" s="225"/>
      <c r="AV65" s="216" t="str">
        <f t="shared" si="73"/>
        <v/>
      </c>
      <c r="AW65" s="217" t="str">
        <f t="shared" si="9"/>
        <v/>
      </c>
      <c r="AX65" s="218" t="str">
        <f t="shared" si="10"/>
        <v/>
      </c>
      <c r="AY65" s="219"/>
      <c r="AZ65" s="220" t="str">
        <f t="shared" si="113"/>
        <v/>
      </c>
      <c r="BA65" s="219"/>
      <c r="BB65" s="175"/>
      <c r="BC65" s="224"/>
      <c r="BD65" s="225"/>
      <c r="BE65" s="226"/>
      <c r="BF65" s="225"/>
      <c r="BG65" s="226"/>
      <c r="BH65" s="225"/>
      <c r="BI65" s="216" t="str">
        <f t="shared" si="74"/>
        <v/>
      </c>
      <c r="BJ65" s="217" t="str">
        <f t="shared" si="12"/>
        <v/>
      </c>
      <c r="BK65" s="218" t="str">
        <f t="shared" si="13"/>
        <v/>
      </c>
      <c r="BL65" s="219"/>
      <c r="BM65" s="220" t="str">
        <f t="shared" si="114"/>
        <v/>
      </c>
      <c r="BN65" s="219"/>
      <c r="BO65" s="175"/>
      <c r="BP65" s="224"/>
      <c r="BQ65" s="225"/>
      <c r="BR65" s="226"/>
      <c r="BS65" s="225"/>
      <c r="BT65" s="226"/>
      <c r="BU65" s="225"/>
      <c r="BV65" s="216" t="str">
        <f t="shared" si="75"/>
        <v/>
      </c>
      <c r="BW65" s="217" t="str">
        <f t="shared" si="15"/>
        <v/>
      </c>
      <c r="BX65" s="218" t="str">
        <f t="shared" si="16"/>
        <v/>
      </c>
      <c r="BY65" s="219"/>
      <c r="BZ65" s="220" t="str">
        <f t="shared" si="115"/>
        <v/>
      </c>
      <c r="CA65" s="219"/>
      <c r="CB65" s="175"/>
      <c r="CC65" s="224"/>
      <c r="CD65" s="225"/>
      <c r="CE65" s="226"/>
      <c r="CF65" s="225"/>
      <c r="CG65" s="226"/>
      <c r="CH65" s="225"/>
      <c r="CI65" s="216" t="str">
        <f t="shared" si="76"/>
        <v/>
      </c>
      <c r="CJ65" s="217" t="str">
        <f t="shared" si="18"/>
        <v/>
      </c>
      <c r="CK65" s="218" t="str">
        <f t="shared" si="19"/>
        <v/>
      </c>
      <c r="CL65" s="219"/>
      <c r="CM65" s="220" t="str">
        <f t="shared" si="116"/>
        <v/>
      </c>
      <c r="CN65" s="219"/>
      <c r="CO65" s="175"/>
      <c r="CP65" s="224"/>
      <c r="CQ65" s="225"/>
      <c r="CR65" s="226"/>
      <c r="CS65" s="225"/>
      <c r="CT65" s="226"/>
      <c r="CU65" s="225"/>
      <c r="CV65" s="216" t="str">
        <f t="shared" si="77"/>
        <v/>
      </c>
      <c r="CW65" s="217" t="str">
        <f t="shared" si="21"/>
        <v/>
      </c>
      <c r="CX65" s="218" t="str">
        <f t="shared" si="22"/>
        <v/>
      </c>
      <c r="CY65" s="219"/>
      <c r="CZ65" s="220" t="str">
        <f t="shared" si="117"/>
        <v/>
      </c>
      <c r="DA65" s="219"/>
      <c r="DB65" s="175"/>
      <c r="DC65" s="224"/>
      <c r="DD65" s="225"/>
      <c r="DE65" s="226"/>
      <c r="DF65" s="225"/>
      <c r="DG65" s="226"/>
      <c r="DH65" s="225"/>
      <c r="DI65" s="216" t="str">
        <f t="shared" si="78"/>
        <v/>
      </c>
      <c r="DJ65" s="217" t="str">
        <f t="shared" si="24"/>
        <v/>
      </c>
      <c r="DK65" s="218" t="str">
        <f t="shared" si="25"/>
        <v/>
      </c>
      <c r="DL65" s="219"/>
      <c r="DM65" s="220" t="str">
        <f t="shared" si="118"/>
        <v/>
      </c>
      <c r="DN65" s="219"/>
      <c r="DO65" s="175"/>
      <c r="DP65" s="224"/>
      <c r="DQ65" s="225"/>
      <c r="DR65" s="226"/>
      <c r="DS65" s="225"/>
      <c r="DT65" s="226"/>
      <c r="DU65" s="225"/>
      <c r="DV65" s="216" t="str">
        <f t="shared" si="79"/>
        <v/>
      </c>
      <c r="DW65" s="217" t="str">
        <f t="shared" si="27"/>
        <v/>
      </c>
      <c r="DX65" s="218" t="str">
        <f t="shared" si="28"/>
        <v/>
      </c>
      <c r="DY65" s="219"/>
      <c r="DZ65" s="220" t="str">
        <f t="shared" si="119"/>
        <v/>
      </c>
      <c r="EA65" s="219"/>
      <c r="EB65" s="175"/>
      <c r="EC65" s="224"/>
      <c r="ED65" s="225"/>
      <c r="EE65" s="226"/>
      <c r="EF65" s="225"/>
      <c r="EG65" s="226"/>
      <c r="EH65" s="225"/>
      <c r="EI65" s="216" t="str">
        <f t="shared" si="80"/>
        <v/>
      </c>
      <c r="EJ65" s="217" t="str">
        <f t="shared" si="30"/>
        <v/>
      </c>
      <c r="EK65" s="218" t="str">
        <f t="shared" si="31"/>
        <v/>
      </c>
      <c r="EL65" s="219"/>
      <c r="EM65" s="220" t="str">
        <f t="shared" si="120"/>
        <v/>
      </c>
      <c r="EN65" s="219"/>
      <c r="EO65" s="175"/>
      <c r="EP65" s="224"/>
      <c r="EQ65" s="225"/>
      <c r="ER65" s="226"/>
      <c r="ES65" s="225"/>
      <c r="ET65" s="226"/>
      <c r="EU65" s="225"/>
      <c r="EV65" s="216" t="str">
        <f t="shared" si="81"/>
        <v/>
      </c>
      <c r="EW65" s="217" t="str">
        <f t="shared" si="33"/>
        <v/>
      </c>
      <c r="EX65" s="218" t="str">
        <f t="shared" si="34"/>
        <v/>
      </c>
      <c r="EY65" s="219"/>
      <c r="EZ65" s="220" t="str">
        <f t="shared" si="121"/>
        <v/>
      </c>
      <c r="FA65" s="219"/>
      <c r="FB65" s="175"/>
      <c r="FC65" s="224"/>
      <c r="FD65" s="225"/>
      <c r="FE65" s="226"/>
      <c r="FF65" s="225"/>
      <c r="FG65" s="226"/>
      <c r="FH65" s="225"/>
      <c r="FI65" s="216" t="str">
        <f t="shared" si="82"/>
        <v/>
      </c>
      <c r="FJ65" s="217" t="str">
        <f t="shared" si="36"/>
        <v/>
      </c>
      <c r="FK65" s="218" t="str">
        <f t="shared" si="37"/>
        <v/>
      </c>
      <c r="FL65" s="219"/>
      <c r="FM65" s="220" t="str">
        <f t="shared" si="122"/>
        <v/>
      </c>
      <c r="FN65" s="219"/>
      <c r="FO65" s="175"/>
      <c r="FP65" s="224"/>
      <c r="FQ65" s="225"/>
      <c r="FR65" s="226"/>
      <c r="FS65" s="225"/>
      <c r="FT65" s="226"/>
      <c r="FU65" s="225"/>
      <c r="FV65" s="216" t="str">
        <f t="shared" si="83"/>
        <v/>
      </c>
      <c r="FW65" s="217" t="str">
        <f t="shared" si="39"/>
        <v/>
      </c>
      <c r="FX65" s="218" t="str">
        <f t="shared" si="40"/>
        <v/>
      </c>
      <c r="FY65" s="219"/>
      <c r="FZ65" s="220" t="str">
        <f t="shared" si="123"/>
        <v/>
      </c>
      <c r="GA65" s="219"/>
      <c r="GB65" s="175"/>
      <c r="GC65" s="224"/>
      <c r="GD65" s="225"/>
      <c r="GE65" s="226"/>
      <c r="GF65" s="225"/>
      <c r="GG65" s="226"/>
      <c r="GH65" s="225"/>
      <c r="GI65" s="216" t="str">
        <f t="shared" si="84"/>
        <v/>
      </c>
      <c r="GJ65" s="217" t="str">
        <f t="shared" si="42"/>
        <v/>
      </c>
      <c r="GK65" s="218" t="str">
        <f t="shared" si="43"/>
        <v/>
      </c>
      <c r="GL65" s="219"/>
      <c r="GM65" s="220" t="str">
        <f t="shared" si="124"/>
        <v/>
      </c>
      <c r="GN65" s="219"/>
      <c r="GO65" s="175"/>
      <c r="GP65" s="224"/>
      <c r="GQ65" s="225"/>
      <c r="GR65" s="226"/>
      <c r="GS65" s="225"/>
      <c r="GT65" s="226"/>
      <c r="GU65" s="225"/>
      <c r="GV65" s="216" t="str">
        <f t="shared" si="85"/>
        <v/>
      </c>
      <c r="GW65" s="217" t="str">
        <f t="shared" si="45"/>
        <v/>
      </c>
      <c r="GX65" s="218" t="str">
        <f t="shared" si="46"/>
        <v/>
      </c>
      <c r="GY65" s="219"/>
      <c r="GZ65" s="220" t="str">
        <f t="shared" si="125"/>
        <v/>
      </c>
      <c r="HA65" s="219"/>
      <c r="HB65" s="175"/>
      <c r="HC65" s="224"/>
      <c r="HD65" s="225"/>
      <c r="HE65" s="226"/>
      <c r="HF65" s="225"/>
      <c r="HG65" s="226"/>
      <c r="HH65" s="225"/>
      <c r="HI65" s="216" t="str">
        <f t="shared" si="86"/>
        <v/>
      </c>
      <c r="HJ65" s="217" t="str">
        <f t="shared" si="48"/>
        <v/>
      </c>
      <c r="HK65" s="218" t="str">
        <f t="shared" si="49"/>
        <v/>
      </c>
      <c r="HL65" s="219"/>
      <c r="HM65" s="220" t="str">
        <f t="shared" si="126"/>
        <v/>
      </c>
      <c r="HN65" s="219"/>
      <c r="HO65" s="175"/>
      <c r="HP65" s="224"/>
      <c r="HQ65" s="225"/>
      <c r="HR65" s="226"/>
      <c r="HS65" s="225"/>
      <c r="HT65" s="226"/>
      <c r="HU65" s="225"/>
      <c r="HV65" s="216" t="str">
        <f t="shared" si="87"/>
        <v/>
      </c>
      <c r="HW65" s="217" t="str">
        <f t="shared" si="51"/>
        <v/>
      </c>
      <c r="HX65" s="218" t="str">
        <f t="shared" si="52"/>
        <v/>
      </c>
      <c r="HY65" s="219"/>
      <c r="HZ65" s="220" t="str">
        <f t="shared" si="127"/>
        <v/>
      </c>
      <c r="IA65" s="219"/>
      <c r="IB65" s="175"/>
      <c r="IC65" s="224"/>
      <c r="ID65" s="225"/>
      <c r="IE65" s="226"/>
      <c r="IF65" s="225"/>
      <c r="IG65" s="226"/>
      <c r="IH65" s="225"/>
      <c r="II65" s="216" t="str">
        <f t="shared" si="88"/>
        <v/>
      </c>
      <c r="IJ65" s="217" t="str">
        <f t="shared" si="54"/>
        <v/>
      </c>
      <c r="IK65" s="218" t="str">
        <f t="shared" si="55"/>
        <v/>
      </c>
      <c r="IL65" s="219"/>
      <c r="IM65" s="220" t="str">
        <f t="shared" si="128"/>
        <v/>
      </c>
      <c r="IN65" s="219"/>
      <c r="IO65" s="175"/>
      <c r="IP65" s="224"/>
      <c r="IQ65" s="225"/>
      <c r="IR65" s="226"/>
      <c r="IS65" s="225"/>
      <c r="IT65" s="226"/>
      <c r="IU65" s="225"/>
      <c r="IV65" s="216" t="str">
        <f t="shared" si="89"/>
        <v/>
      </c>
      <c r="IW65" s="217" t="str">
        <f t="shared" si="57"/>
        <v/>
      </c>
      <c r="IX65" s="218" t="str">
        <f t="shared" si="58"/>
        <v/>
      </c>
      <c r="IY65" s="219"/>
      <c r="IZ65" s="220" t="str">
        <f t="shared" si="129"/>
        <v/>
      </c>
      <c r="JA65" s="219"/>
      <c r="JB65" s="175"/>
      <c r="JC65" s="221"/>
      <c r="JD65" s="222">
        <f t="shared" si="60"/>
        <v>0</v>
      </c>
      <c r="JE65" s="222">
        <f t="shared" si="61"/>
        <v>0</v>
      </c>
      <c r="JF65" s="222">
        <f t="shared" si="62"/>
        <v>0</v>
      </c>
      <c r="JG65" s="223">
        <f t="shared" si="63"/>
        <v>0</v>
      </c>
      <c r="JH65" s="223">
        <f t="shared" si="64"/>
        <v>0</v>
      </c>
      <c r="JI65" s="187"/>
      <c r="JJ65" s="209"/>
      <c r="JK65" s="210"/>
      <c r="JL65" s="210"/>
      <c r="JM65" s="210"/>
      <c r="JN65" s="210"/>
      <c r="JO65" s="210"/>
      <c r="JP65" s="210"/>
      <c r="JQ65" s="210"/>
      <c r="JR65" s="211"/>
      <c r="JS65" s="205"/>
      <c r="JT65" s="194">
        <f t="shared" si="65"/>
        <v>12</v>
      </c>
    </row>
    <row r="66" spans="1:280" s="195" customFormat="1" x14ac:dyDescent="0.2">
      <c r="A66" s="247">
        <f t="shared" si="66"/>
        <v>41640</v>
      </c>
      <c r="B66" s="249">
        <f t="shared" si="67"/>
        <v>41641</v>
      </c>
      <c r="C66" s="227"/>
      <c r="D66" s="228"/>
      <c r="E66" s="229"/>
      <c r="F66" s="228"/>
      <c r="G66" s="229"/>
      <c r="H66" s="228"/>
      <c r="I66" s="180" t="str">
        <f t="shared" si="68"/>
        <v/>
      </c>
      <c r="J66" s="181" t="str">
        <f t="shared" si="69"/>
        <v/>
      </c>
      <c r="K66" s="182" t="str">
        <f t="shared" si="70"/>
        <v/>
      </c>
      <c r="L66" s="183"/>
      <c r="M66" s="184" t="str">
        <f t="shared" si="90"/>
        <v/>
      </c>
      <c r="N66" s="183"/>
      <c r="O66" s="171"/>
      <c r="P66" s="227"/>
      <c r="Q66" s="228"/>
      <c r="R66" s="229"/>
      <c r="S66" s="228"/>
      <c r="T66" s="229"/>
      <c r="U66" s="228"/>
      <c r="V66" s="180" t="str">
        <f t="shared" si="71"/>
        <v/>
      </c>
      <c r="W66" s="181" t="str">
        <f t="shared" si="3"/>
        <v/>
      </c>
      <c r="X66" s="182" t="str">
        <f t="shared" si="4"/>
        <v/>
      </c>
      <c r="Y66" s="183"/>
      <c r="Z66" s="184" t="str">
        <f t="shared" si="111"/>
        <v/>
      </c>
      <c r="AA66" s="183"/>
      <c r="AB66" s="171"/>
      <c r="AC66" s="227"/>
      <c r="AD66" s="228"/>
      <c r="AE66" s="229"/>
      <c r="AF66" s="228"/>
      <c r="AG66" s="229"/>
      <c r="AH66" s="228"/>
      <c r="AI66" s="180" t="str">
        <f t="shared" si="72"/>
        <v/>
      </c>
      <c r="AJ66" s="181" t="str">
        <f t="shared" si="6"/>
        <v/>
      </c>
      <c r="AK66" s="182" t="str">
        <f t="shared" si="7"/>
        <v/>
      </c>
      <c r="AL66" s="183"/>
      <c r="AM66" s="184" t="str">
        <f t="shared" si="112"/>
        <v/>
      </c>
      <c r="AN66" s="183"/>
      <c r="AO66" s="171"/>
      <c r="AP66" s="227"/>
      <c r="AQ66" s="228"/>
      <c r="AR66" s="229"/>
      <c r="AS66" s="228"/>
      <c r="AT66" s="229"/>
      <c r="AU66" s="228"/>
      <c r="AV66" s="180" t="str">
        <f t="shared" si="73"/>
        <v/>
      </c>
      <c r="AW66" s="181" t="str">
        <f t="shared" si="9"/>
        <v/>
      </c>
      <c r="AX66" s="182" t="str">
        <f t="shared" si="10"/>
        <v/>
      </c>
      <c r="AY66" s="183"/>
      <c r="AZ66" s="184" t="str">
        <f t="shared" si="113"/>
        <v/>
      </c>
      <c r="BA66" s="183"/>
      <c r="BB66" s="171"/>
      <c r="BC66" s="227"/>
      <c r="BD66" s="228"/>
      <c r="BE66" s="229"/>
      <c r="BF66" s="228"/>
      <c r="BG66" s="229"/>
      <c r="BH66" s="228"/>
      <c r="BI66" s="180" t="str">
        <f t="shared" si="74"/>
        <v/>
      </c>
      <c r="BJ66" s="181" t="str">
        <f t="shared" si="12"/>
        <v/>
      </c>
      <c r="BK66" s="182" t="str">
        <f t="shared" si="13"/>
        <v/>
      </c>
      <c r="BL66" s="183"/>
      <c r="BM66" s="184" t="str">
        <f t="shared" si="114"/>
        <v/>
      </c>
      <c r="BN66" s="183"/>
      <c r="BO66" s="171"/>
      <c r="BP66" s="227"/>
      <c r="BQ66" s="228"/>
      <c r="BR66" s="229"/>
      <c r="BS66" s="228"/>
      <c r="BT66" s="229"/>
      <c r="BU66" s="228"/>
      <c r="BV66" s="180" t="str">
        <f t="shared" si="75"/>
        <v/>
      </c>
      <c r="BW66" s="181" t="str">
        <f t="shared" si="15"/>
        <v/>
      </c>
      <c r="BX66" s="182" t="str">
        <f t="shared" si="16"/>
        <v/>
      </c>
      <c r="BY66" s="183"/>
      <c r="BZ66" s="184" t="str">
        <f t="shared" si="115"/>
        <v/>
      </c>
      <c r="CA66" s="183"/>
      <c r="CB66" s="171"/>
      <c r="CC66" s="227"/>
      <c r="CD66" s="228"/>
      <c r="CE66" s="229"/>
      <c r="CF66" s="228"/>
      <c r="CG66" s="229"/>
      <c r="CH66" s="228"/>
      <c r="CI66" s="180" t="str">
        <f t="shared" si="76"/>
        <v/>
      </c>
      <c r="CJ66" s="181" t="str">
        <f t="shared" si="18"/>
        <v/>
      </c>
      <c r="CK66" s="182" t="str">
        <f t="shared" si="19"/>
        <v/>
      </c>
      <c r="CL66" s="183"/>
      <c r="CM66" s="184" t="str">
        <f t="shared" si="116"/>
        <v/>
      </c>
      <c r="CN66" s="183"/>
      <c r="CO66" s="171"/>
      <c r="CP66" s="227"/>
      <c r="CQ66" s="228"/>
      <c r="CR66" s="229"/>
      <c r="CS66" s="228"/>
      <c r="CT66" s="229"/>
      <c r="CU66" s="228"/>
      <c r="CV66" s="180" t="str">
        <f t="shared" si="77"/>
        <v/>
      </c>
      <c r="CW66" s="181" t="str">
        <f t="shared" si="21"/>
        <v/>
      </c>
      <c r="CX66" s="182" t="str">
        <f t="shared" si="22"/>
        <v/>
      </c>
      <c r="CY66" s="183"/>
      <c r="CZ66" s="184" t="str">
        <f t="shared" si="117"/>
        <v/>
      </c>
      <c r="DA66" s="183"/>
      <c r="DB66" s="171"/>
      <c r="DC66" s="227"/>
      <c r="DD66" s="228"/>
      <c r="DE66" s="229"/>
      <c r="DF66" s="228"/>
      <c r="DG66" s="229"/>
      <c r="DH66" s="228"/>
      <c r="DI66" s="180" t="str">
        <f t="shared" si="78"/>
        <v/>
      </c>
      <c r="DJ66" s="181" t="str">
        <f t="shared" si="24"/>
        <v/>
      </c>
      <c r="DK66" s="182" t="str">
        <f t="shared" si="25"/>
        <v/>
      </c>
      <c r="DL66" s="183"/>
      <c r="DM66" s="184" t="str">
        <f t="shared" si="118"/>
        <v/>
      </c>
      <c r="DN66" s="183"/>
      <c r="DO66" s="171"/>
      <c r="DP66" s="227"/>
      <c r="DQ66" s="228"/>
      <c r="DR66" s="229"/>
      <c r="DS66" s="228"/>
      <c r="DT66" s="229"/>
      <c r="DU66" s="228"/>
      <c r="DV66" s="180" t="str">
        <f t="shared" si="79"/>
        <v/>
      </c>
      <c r="DW66" s="181" t="str">
        <f t="shared" si="27"/>
        <v/>
      </c>
      <c r="DX66" s="182" t="str">
        <f t="shared" si="28"/>
        <v/>
      </c>
      <c r="DY66" s="183"/>
      <c r="DZ66" s="184" t="str">
        <f t="shared" si="119"/>
        <v/>
      </c>
      <c r="EA66" s="183"/>
      <c r="EB66" s="171"/>
      <c r="EC66" s="227"/>
      <c r="ED66" s="228"/>
      <c r="EE66" s="229"/>
      <c r="EF66" s="228"/>
      <c r="EG66" s="229"/>
      <c r="EH66" s="228"/>
      <c r="EI66" s="180" t="str">
        <f t="shared" si="80"/>
        <v/>
      </c>
      <c r="EJ66" s="181" t="str">
        <f t="shared" si="30"/>
        <v/>
      </c>
      <c r="EK66" s="182" t="str">
        <f t="shared" si="31"/>
        <v/>
      </c>
      <c r="EL66" s="183"/>
      <c r="EM66" s="184" t="str">
        <f t="shared" si="120"/>
        <v/>
      </c>
      <c r="EN66" s="183"/>
      <c r="EO66" s="171"/>
      <c r="EP66" s="227"/>
      <c r="EQ66" s="228"/>
      <c r="ER66" s="229"/>
      <c r="ES66" s="228"/>
      <c r="ET66" s="229"/>
      <c r="EU66" s="228"/>
      <c r="EV66" s="180" t="str">
        <f t="shared" si="81"/>
        <v/>
      </c>
      <c r="EW66" s="181" t="str">
        <f t="shared" si="33"/>
        <v/>
      </c>
      <c r="EX66" s="182" t="str">
        <f t="shared" si="34"/>
        <v/>
      </c>
      <c r="EY66" s="183"/>
      <c r="EZ66" s="184" t="str">
        <f t="shared" si="121"/>
        <v/>
      </c>
      <c r="FA66" s="183"/>
      <c r="FB66" s="171"/>
      <c r="FC66" s="227"/>
      <c r="FD66" s="228"/>
      <c r="FE66" s="229"/>
      <c r="FF66" s="228"/>
      <c r="FG66" s="229"/>
      <c r="FH66" s="228"/>
      <c r="FI66" s="180" t="str">
        <f t="shared" si="82"/>
        <v/>
      </c>
      <c r="FJ66" s="181" t="str">
        <f t="shared" si="36"/>
        <v/>
      </c>
      <c r="FK66" s="182" t="str">
        <f t="shared" si="37"/>
        <v/>
      </c>
      <c r="FL66" s="183"/>
      <c r="FM66" s="184" t="str">
        <f t="shared" si="122"/>
        <v/>
      </c>
      <c r="FN66" s="183"/>
      <c r="FO66" s="171"/>
      <c r="FP66" s="227"/>
      <c r="FQ66" s="228"/>
      <c r="FR66" s="229"/>
      <c r="FS66" s="228"/>
      <c r="FT66" s="229"/>
      <c r="FU66" s="228"/>
      <c r="FV66" s="180" t="str">
        <f t="shared" si="83"/>
        <v/>
      </c>
      <c r="FW66" s="181" t="str">
        <f t="shared" si="39"/>
        <v/>
      </c>
      <c r="FX66" s="182" t="str">
        <f t="shared" si="40"/>
        <v/>
      </c>
      <c r="FY66" s="183"/>
      <c r="FZ66" s="184" t="str">
        <f t="shared" si="123"/>
        <v/>
      </c>
      <c r="GA66" s="183"/>
      <c r="GB66" s="171"/>
      <c r="GC66" s="227"/>
      <c r="GD66" s="228"/>
      <c r="GE66" s="229"/>
      <c r="GF66" s="228"/>
      <c r="GG66" s="229"/>
      <c r="GH66" s="228"/>
      <c r="GI66" s="180" t="str">
        <f t="shared" si="84"/>
        <v/>
      </c>
      <c r="GJ66" s="181" t="str">
        <f t="shared" si="42"/>
        <v/>
      </c>
      <c r="GK66" s="182" t="str">
        <f t="shared" si="43"/>
        <v/>
      </c>
      <c r="GL66" s="183"/>
      <c r="GM66" s="184" t="str">
        <f t="shared" si="124"/>
        <v/>
      </c>
      <c r="GN66" s="183"/>
      <c r="GO66" s="171"/>
      <c r="GP66" s="227"/>
      <c r="GQ66" s="228"/>
      <c r="GR66" s="229"/>
      <c r="GS66" s="228"/>
      <c r="GT66" s="229"/>
      <c r="GU66" s="228"/>
      <c r="GV66" s="180" t="str">
        <f t="shared" si="85"/>
        <v/>
      </c>
      <c r="GW66" s="181" t="str">
        <f t="shared" si="45"/>
        <v/>
      </c>
      <c r="GX66" s="182" t="str">
        <f t="shared" si="46"/>
        <v/>
      </c>
      <c r="GY66" s="183"/>
      <c r="GZ66" s="184" t="str">
        <f t="shared" si="125"/>
        <v/>
      </c>
      <c r="HA66" s="183"/>
      <c r="HB66" s="171"/>
      <c r="HC66" s="227"/>
      <c r="HD66" s="228"/>
      <c r="HE66" s="229"/>
      <c r="HF66" s="228"/>
      <c r="HG66" s="229"/>
      <c r="HH66" s="228"/>
      <c r="HI66" s="180" t="str">
        <f t="shared" si="86"/>
        <v/>
      </c>
      <c r="HJ66" s="181" t="str">
        <f t="shared" si="48"/>
        <v/>
      </c>
      <c r="HK66" s="182" t="str">
        <f t="shared" si="49"/>
        <v/>
      </c>
      <c r="HL66" s="183"/>
      <c r="HM66" s="184" t="str">
        <f t="shared" si="126"/>
        <v/>
      </c>
      <c r="HN66" s="183"/>
      <c r="HO66" s="171"/>
      <c r="HP66" s="227"/>
      <c r="HQ66" s="228"/>
      <c r="HR66" s="229"/>
      <c r="HS66" s="228"/>
      <c r="HT66" s="229"/>
      <c r="HU66" s="228"/>
      <c r="HV66" s="180" t="str">
        <f t="shared" si="87"/>
        <v/>
      </c>
      <c r="HW66" s="181" t="str">
        <f t="shared" si="51"/>
        <v/>
      </c>
      <c r="HX66" s="182" t="str">
        <f t="shared" si="52"/>
        <v/>
      </c>
      <c r="HY66" s="183"/>
      <c r="HZ66" s="184" t="str">
        <f t="shared" si="127"/>
        <v/>
      </c>
      <c r="IA66" s="183"/>
      <c r="IB66" s="171"/>
      <c r="IC66" s="227"/>
      <c r="ID66" s="228"/>
      <c r="IE66" s="229"/>
      <c r="IF66" s="228"/>
      <c r="IG66" s="229"/>
      <c r="IH66" s="228"/>
      <c r="II66" s="180" t="str">
        <f t="shared" si="88"/>
        <v/>
      </c>
      <c r="IJ66" s="181" t="str">
        <f t="shared" si="54"/>
        <v/>
      </c>
      <c r="IK66" s="182" t="str">
        <f t="shared" si="55"/>
        <v/>
      </c>
      <c r="IL66" s="183"/>
      <c r="IM66" s="184" t="str">
        <f t="shared" si="128"/>
        <v/>
      </c>
      <c r="IN66" s="183"/>
      <c r="IO66" s="171"/>
      <c r="IP66" s="227"/>
      <c r="IQ66" s="228"/>
      <c r="IR66" s="229"/>
      <c r="IS66" s="228"/>
      <c r="IT66" s="229"/>
      <c r="IU66" s="228"/>
      <c r="IV66" s="180" t="str">
        <f t="shared" si="89"/>
        <v/>
      </c>
      <c r="IW66" s="181" t="str">
        <f t="shared" si="57"/>
        <v/>
      </c>
      <c r="IX66" s="182" t="str">
        <f t="shared" si="58"/>
        <v/>
      </c>
      <c r="IY66" s="183"/>
      <c r="IZ66" s="184" t="str">
        <f t="shared" si="129"/>
        <v/>
      </c>
      <c r="JA66" s="183"/>
      <c r="JB66" s="171"/>
      <c r="JC66" s="187"/>
      <c r="JD66" s="198">
        <f t="shared" si="60"/>
        <v>0</v>
      </c>
      <c r="JE66" s="198">
        <f t="shared" si="61"/>
        <v>0</v>
      </c>
      <c r="JF66" s="198">
        <f t="shared" si="62"/>
        <v>0</v>
      </c>
      <c r="JG66" s="199">
        <f t="shared" si="63"/>
        <v>0</v>
      </c>
      <c r="JH66" s="199">
        <f t="shared" si="64"/>
        <v>0</v>
      </c>
      <c r="JI66" s="187"/>
      <c r="JJ66" s="209"/>
      <c r="JK66" s="210"/>
      <c r="JL66" s="210"/>
      <c r="JM66" s="210"/>
      <c r="JN66" s="210"/>
      <c r="JO66" s="210"/>
      <c r="JP66" s="210"/>
      <c r="JQ66" s="210"/>
      <c r="JR66" s="211"/>
      <c r="JS66" s="205"/>
      <c r="JT66" s="194">
        <f t="shared" si="65"/>
        <v>1</v>
      </c>
    </row>
    <row r="67" spans="1:280" s="195" customFormat="1" x14ac:dyDescent="0.2">
      <c r="A67" s="247">
        <f t="shared" si="66"/>
        <v>41641</v>
      </c>
      <c r="B67" s="249">
        <f t="shared" si="67"/>
        <v>41642</v>
      </c>
      <c r="C67" s="227"/>
      <c r="D67" s="228"/>
      <c r="E67" s="229"/>
      <c r="F67" s="228"/>
      <c r="G67" s="229"/>
      <c r="H67" s="228"/>
      <c r="I67" s="180" t="str">
        <f t="shared" si="68"/>
        <v/>
      </c>
      <c r="J67" s="181" t="str">
        <f t="shared" si="69"/>
        <v/>
      </c>
      <c r="K67" s="182" t="str">
        <f t="shared" si="70"/>
        <v/>
      </c>
      <c r="L67" s="183"/>
      <c r="M67" s="184" t="str">
        <f t="shared" si="90"/>
        <v/>
      </c>
      <c r="N67" s="183"/>
      <c r="O67" s="171"/>
      <c r="P67" s="227"/>
      <c r="Q67" s="228"/>
      <c r="R67" s="229"/>
      <c r="S67" s="228"/>
      <c r="T67" s="229"/>
      <c r="U67" s="228"/>
      <c r="V67" s="180" t="str">
        <f t="shared" si="71"/>
        <v/>
      </c>
      <c r="W67" s="181" t="str">
        <f t="shared" si="3"/>
        <v/>
      </c>
      <c r="X67" s="182" t="str">
        <f t="shared" si="4"/>
        <v/>
      </c>
      <c r="Y67" s="183"/>
      <c r="Z67" s="184" t="str">
        <f t="shared" si="111"/>
        <v/>
      </c>
      <c r="AA67" s="183"/>
      <c r="AB67" s="171"/>
      <c r="AC67" s="227"/>
      <c r="AD67" s="228"/>
      <c r="AE67" s="229"/>
      <c r="AF67" s="228"/>
      <c r="AG67" s="229"/>
      <c r="AH67" s="228"/>
      <c r="AI67" s="180" t="str">
        <f t="shared" si="72"/>
        <v/>
      </c>
      <c r="AJ67" s="181" t="str">
        <f t="shared" si="6"/>
        <v/>
      </c>
      <c r="AK67" s="182" t="str">
        <f t="shared" si="7"/>
        <v/>
      </c>
      <c r="AL67" s="183"/>
      <c r="AM67" s="184" t="str">
        <f t="shared" si="112"/>
        <v/>
      </c>
      <c r="AN67" s="183"/>
      <c r="AO67" s="171"/>
      <c r="AP67" s="227"/>
      <c r="AQ67" s="228"/>
      <c r="AR67" s="229"/>
      <c r="AS67" s="228"/>
      <c r="AT67" s="229"/>
      <c r="AU67" s="228"/>
      <c r="AV67" s="180" t="str">
        <f t="shared" si="73"/>
        <v/>
      </c>
      <c r="AW67" s="181" t="str">
        <f t="shared" si="9"/>
        <v/>
      </c>
      <c r="AX67" s="182" t="str">
        <f t="shared" si="10"/>
        <v/>
      </c>
      <c r="AY67" s="183"/>
      <c r="AZ67" s="184" t="str">
        <f t="shared" si="113"/>
        <v/>
      </c>
      <c r="BA67" s="183"/>
      <c r="BB67" s="171"/>
      <c r="BC67" s="227"/>
      <c r="BD67" s="228"/>
      <c r="BE67" s="229"/>
      <c r="BF67" s="228"/>
      <c r="BG67" s="229"/>
      <c r="BH67" s="228"/>
      <c r="BI67" s="180" t="str">
        <f t="shared" si="74"/>
        <v/>
      </c>
      <c r="BJ67" s="181" t="str">
        <f t="shared" si="12"/>
        <v/>
      </c>
      <c r="BK67" s="182" t="str">
        <f t="shared" si="13"/>
        <v/>
      </c>
      <c r="BL67" s="183"/>
      <c r="BM67" s="184" t="str">
        <f t="shared" si="114"/>
        <v/>
      </c>
      <c r="BN67" s="183"/>
      <c r="BO67" s="171"/>
      <c r="BP67" s="227"/>
      <c r="BQ67" s="228"/>
      <c r="BR67" s="229"/>
      <c r="BS67" s="228"/>
      <c r="BT67" s="229"/>
      <c r="BU67" s="228"/>
      <c r="BV67" s="180" t="str">
        <f t="shared" si="75"/>
        <v/>
      </c>
      <c r="BW67" s="181" t="str">
        <f t="shared" si="15"/>
        <v/>
      </c>
      <c r="BX67" s="182" t="str">
        <f t="shared" si="16"/>
        <v/>
      </c>
      <c r="BY67" s="183"/>
      <c r="BZ67" s="184" t="str">
        <f t="shared" si="115"/>
        <v/>
      </c>
      <c r="CA67" s="183"/>
      <c r="CB67" s="171"/>
      <c r="CC67" s="227"/>
      <c r="CD67" s="228"/>
      <c r="CE67" s="229"/>
      <c r="CF67" s="228"/>
      <c r="CG67" s="229"/>
      <c r="CH67" s="228"/>
      <c r="CI67" s="180" t="str">
        <f t="shared" si="76"/>
        <v/>
      </c>
      <c r="CJ67" s="181" t="str">
        <f t="shared" si="18"/>
        <v/>
      </c>
      <c r="CK67" s="182" t="str">
        <f t="shared" si="19"/>
        <v/>
      </c>
      <c r="CL67" s="183"/>
      <c r="CM67" s="184" t="str">
        <f t="shared" si="116"/>
        <v/>
      </c>
      <c r="CN67" s="183"/>
      <c r="CO67" s="171"/>
      <c r="CP67" s="227"/>
      <c r="CQ67" s="228"/>
      <c r="CR67" s="229"/>
      <c r="CS67" s="228"/>
      <c r="CT67" s="229"/>
      <c r="CU67" s="228"/>
      <c r="CV67" s="180" t="str">
        <f t="shared" si="77"/>
        <v/>
      </c>
      <c r="CW67" s="181" t="str">
        <f t="shared" si="21"/>
        <v/>
      </c>
      <c r="CX67" s="182" t="str">
        <f t="shared" si="22"/>
        <v/>
      </c>
      <c r="CY67" s="183"/>
      <c r="CZ67" s="184" t="str">
        <f t="shared" si="117"/>
        <v/>
      </c>
      <c r="DA67" s="183"/>
      <c r="DB67" s="171"/>
      <c r="DC67" s="227"/>
      <c r="DD67" s="228"/>
      <c r="DE67" s="229"/>
      <c r="DF67" s="228"/>
      <c r="DG67" s="229"/>
      <c r="DH67" s="228"/>
      <c r="DI67" s="180" t="str">
        <f t="shared" si="78"/>
        <v/>
      </c>
      <c r="DJ67" s="181" t="str">
        <f t="shared" si="24"/>
        <v/>
      </c>
      <c r="DK67" s="182" t="str">
        <f t="shared" si="25"/>
        <v/>
      </c>
      <c r="DL67" s="183"/>
      <c r="DM67" s="184" t="str">
        <f t="shared" si="118"/>
        <v/>
      </c>
      <c r="DN67" s="183"/>
      <c r="DO67" s="171"/>
      <c r="DP67" s="227"/>
      <c r="DQ67" s="228"/>
      <c r="DR67" s="229"/>
      <c r="DS67" s="228"/>
      <c r="DT67" s="229"/>
      <c r="DU67" s="228"/>
      <c r="DV67" s="180" t="str">
        <f t="shared" si="79"/>
        <v/>
      </c>
      <c r="DW67" s="181" t="str">
        <f t="shared" si="27"/>
        <v/>
      </c>
      <c r="DX67" s="182" t="str">
        <f t="shared" si="28"/>
        <v/>
      </c>
      <c r="DY67" s="183"/>
      <c r="DZ67" s="184" t="str">
        <f t="shared" si="119"/>
        <v/>
      </c>
      <c r="EA67" s="183"/>
      <c r="EB67" s="171"/>
      <c r="EC67" s="227"/>
      <c r="ED67" s="228"/>
      <c r="EE67" s="229"/>
      <c r="EF67" s="228"/>
      <c r="EG67" s="229"/>
      <c r="EH67" s="228"/>
      <c r="EI67" s="180" t="str">
        <f t="shared" si="80"/>
        <v/>
      </c>
      <c r="EJ67" s="181" t="str">
        <f t="shared" si="30"/>
        <v/>
      </c>
      <c r="EK67" s="182" t="str">
        <f t="shared" si="31"/>
        <v/>
      </c>
      <c r="EL67" s="183"/>
      <c r="EM67" s="184" t="str">
        <f t="shared" si="120"/>
        <v/>
      </c>
      <c r="EN67" s="183"/>
      <c r="EO67" s="171"/>
      <c r="EP67" s="227"/>
      <c r="EQ67" s="228"/>
      <c r="ER67" s="229"/>
      <c r="ES67" s="228"/>
      <c r="ET67" s="229"/>
      <c r="EU67" s="228"/>
      <c r="EV67" s="180" t="str">
        <f t="shared" si="81"/>
        <v/>
      </c>
      <c r="EW67" s="181" t="str">
        <f t="shared" si="33"/>
        <v/>
      </c>
      <c r="EX67" s="182" t="str">
        <f t="shared" si="34"/>
        <v/>
      </c>
      <c r="EY67" s="183"/>
      <c r="EZ67" s="184" t="str">
        <f t="shared" si="121"/>
        <v/>
      </c>
      <c r="FA67" s="183"/>
      <c r="FB67" s="171"/>
      <c r="FC67" s="227"/>
      <c r="FD67" s="228"/>
      <c r="FE67" s="229"/>
      <c r="FF67" s="228"/>
      <c r="FG67" s="229"/>
      <c r="FH67" s="228"/>
      <c r="FI67" s="180" t="str">
        <f t="shared" si="82"/>
        <v/>
      </c>
      <c r="FJ67" s="181" t="str">
        <f t="shared" si="36"/>
        <v/>
      </c>
      <c r="FK67" s="182" t="str">
        <f t="shared" si="37"/>
        <v/>
      </c>
      <c r="FL67" s="183"/>
      <c r="FM67" s="184" t="str">
        <f t="shared" si="122"/>
        <v/>
      </c>
      <c r="FN67" s="183"/>
      <c r="FO67" s="171"/>
      <c r="FP67" s="227"/>
      <c r="FQ67" s="228"/>
      <c r="FR67" s="229"/>
      <c r="FS67" s="228"/>
      <c r="FT67" s="229"/>
      <c r="FU67" s="228"/>
      <c r="FV67" s="180" t="str">
        <f t="shared" si="83"/>
        <v/>
      </c>
      <c r="FW67" s="181" t="str">
        <f t="shared" si="39"/>
        <v/>
      </c>
      <c r="FX67" s="182" t="str">
        <f t="shared" si="40"/>
        <v/>
      </c>
      <c r="FY67" s="183"/>
      <c r="FZ67" s="184" t="str">
        <f t="shared" si="123"/>
        <v/>
      </c>
      <c r="GA67" s="183"/>
      <c r="GB67" s="171"/>
      <c r="GC67" s="227"/>
      <c r="GD67" s="228"/>
      <c r="GE67" s="229"/>
      <c r="GF67" s="228"/>
      <c r="GG67" s="229"/>
      <c r="GH67" s="228"/>
      <c r="GI67" s="180" t="str">
        <f t="shared" si="84"/>
        <v/>
      </c>
      <c r="GJ67" s="181" t="str">
        <f t="shared" si="42"/>
        <v/>
      </c>
      <c r="GK67" s="182" t="str">
        <f t="shared" si="43"/>
        <v/>
      </c>
      <c r="GL67" s="183"/>
      <c r="GM67" s="184" t="str">
        <f t="shared" si="124"/>
        <v/>
      </c>
      <c r="GN67" s="183"/>
      <c r="GO67" s="171"/>
      <c r="GP67" s="227"/>
      <c r="GQ67" s="228"/>
      <c r="GR67" s="229"/>
      <c r="GS67" s="228"/>
      <c r="GT67" s="229"/>
      <c r="GU67" s="228"/>
      <c r="GV67" s="180" t="str">
        <f t="shared" si="85"/>
        <v/>
      </c>
      <c r="GW67" s="181" t="str">
        <f t="shared" si="45"/>
        <v/>
      </c>
      <c r="GX67" s="182" t="str">
        <f t="shared" si="46"/>
        <v/>
      </c>
      <c r="GY67" s="183"/>
      <c r="GZ67" s="184" t="str">
        <f t="shared" si="125"/>
        <v/>
      </c>
      <c r="HA67" s="183"/>
      <c r="HB67" s="171"/>
      <c r="HC67" s="227"/>
      <c r="HD67" s="228"/>
      <c r="HE67" s="229"/>
      <c r="HF67" s="228"/>
      <c r="HG67" s="229"/>
      <c r="HH67" s="228"/>
      <c r="HI67" s="180" t="str">
        <f t="shared" si="86"/>
        <v/>
      </c>
      <c r="HJ67" s="181" t="str">
        <f t="shared" si="48"/>
        <v/>
      </c>
      <c r="HK67" s="182" t="str">
        <f t="shared" si="49"/>
        <v/>
      </c>
      <c r="HL67" s="183"/>
      <c r="HM67" s="184" t="str">
        <f t="shared" si="126"/>
        <v/>
      </c>
      <c r="HN67" s="183"/>
      <c r="HO67" s="171"/>
      <c r="HP67" s="227"/>
      <c r="HQ67" s="228"/>
      <c r="HR67" s="229"/>
      <c r="HS67" s="228"/>
      <c r="HT67" s="229"/>
      <c r="HU67" s="228"/>
      <c r="HV67" s="180" t="str">
        <f t="shared" si="87"/>
        <v/>
      </c>
      <c r="HW67" s="181" t="str">
        <f t="shared" si="51"/>
        <v/>
      </c>
      <c r="HX67" s="182" t="str">
        <f t="shared" si="52"/>
        <v/>
      </c>
      <c r="HY67" s="183"/>
      <c r="HZ67" s="184" t="str">
        <f t="shared" si="127"/>
        <v/>
      </c>
      <c r="IA67" s="183"/>
      <c r="IB67" s="171"/>
      <c r="IC67" s="227"/>
      <c r="ID67" s="228"/>
      <c r="IE67" s="229"/>
      <c r="IF67" s="228"/>
      <c r="IG67" s="229"/>
      <c r="IH67" s="228"/>
      <c r="II67" s="180" t="str">
        <f t="shared" si="88"/>
        <v/>
      </c>
      <c r="IJ67" s="181" t="str">
        <f t="shared" si="54"/>
        <v/>
      </c>
      <c r="IK67" s="182" t="str">
        <f t="shared" si="55"/>
        <v/>
      </c>
      <c r="IL67" s="183"/>
      <c r="IM67" s="184" t="str">
        <f t="shared" si="128"/>
        <v/>
      </c>
      <c r="IN67" s="183"/>
      <c r="IO67" s="171"/>
      <c r="IP67" s="227"/>
      <c r="IQ67" s="228"/>
      <c r="IR67" s="229"/>
      <c r="IS67" s="228"/>
      <c r="IT67" s="229"/>
      <c r="IU67" s="228"/>
      <c r="IV67" s="180" t="str">
        <f t="shared" si="89"/>
        <v/>
      </c>
      <c r="IW67" s="181" t="str">
        <f t="shared" si="57"/>
        <v/>
      </c>
      <c r="IX67" s="182" t="str">
        <f t="shared" si="58"/>
        <v/>
      </c>
      <c r="IY67" s="183"/>
      <c r="IZ67" s="184" t="str">
        <f t="shared" si="129"/>
        <v/>
      </c>
      <c r="JA67" s="183"/>
      <c r="JB67" s="171"/>
      <c r="JC67" s="187"/>
      <c r="JD67" s="198">
        <f t="shared" si="60"/>
        <v>0</v>
      </c>
      <c r="JE67" s="198">
        <f t="shared" si="61"/>
        <v>0</v>
      </c>
      <c r="JF67" s="198">
        <f t="shared" si="62"/>
        <v>0</v>
      </c>
      <c r="JG67" s="199">
        <f t="shared" si="63"/>
        <v>0</v>
      </c>
      <c r="JH67" s="199">
        <f t="shared" si="64"/>
        <v>0</v>
      </c>
      <c r="JI67" s="187"/>
      <c r="JJ67" s="209"/>
      <c r="JK67" s="210"/>
      <c r="JL67" s="210"/>
      <c r="JM67" s="210"/>
      <c r="JN67" s="210"/>
      <c r="JO67" s="210"/>
      <c r="JP67" s="210"/>
      <c r="JQ67" s="210"/>
      <c r="JR67" s="211"/>
      <c r="JS67" s="205"/>
      <c r="JT67" s="194">
        <f t="shared" si="65"/>
        <v>1</v>
      </c>
    </row>
    <row r="68" spans="1:280" s="195" customFormat="1" x14ac:dyDescent="0.2">
      <c r="A68" s="247">
        <f t="shared" si="66"/>
        <v>41642</v>
      </c>
      <c r="B68" s="249">
        <f t="shared" si="67"/>
        <v>41643</v>
      </c>
      <c r="C68" s="227"/>
      <c r="D68" s="228"/>
      <c r="E68" s="229"/>
      <c r="F68" s="228"/>
      <c r="G68" s="229"/>
      <c r="H68" s="228"/>
      <c r="I68" s="180" t="str">
        <f t="shared" si="68"/>
        <v/>
      </c>
      <c r="J68" s="181" t="str">
        <f t="shared" si="69"/>
        <v/>
      </c>
      <c r="K68" s="182" t="str">
        <f t="shared" si="70"/>
        <v/>
      </c>
      <c r="L68" s="183"/>
      <c r="M68" s="184" t="str">
        <f t="shared" si="90"/>
        <v/>
      </c>
      <c r="N68" s="183"/>
      <c r="O68" s="171"/>
      <c r="P68" s="227"/>
      <c r="Q68" s="228"/>
      <c r="R68" s="229"/>
      <c r="S68" s="228"/>
      <c r="T68" s="229"/>
      <c r="U68" s="228"/>
      <c r="V68" s="180" t="str">
        <f t="shared" si="71"/>
        <v/>
      </c>
      <c r="W68" s="181" t="str">
        <f t="shared" si="3"/>
        <v/>
      </c>
      <c r="X68" s="182" t="str">
        <f t="shared" si="4"/>
        <v/>
      </c>
      <c r="Y68" s="183"/>
      <c r="Z68" s="184" t="str">
        <f t="shared" si="111"/>
        <v/>
      </c>
      <c r="AA68" s="183"/>
      <c r="AB68" s="171"/>
      <c r="AC68" s="227"/>
      <c r="AD68" s="228"/>
      <c r="AE68" s="229"/>
      <c r="AF68" s="228"/>
      <c r="AG68" s="229"/>
      <c r="AH68" s="228"/>
      <c r="AI68" s="180" t="str">
        <f t="shared" si="72"/>
        <v/>
      </c>
      <c r="AJ68" s="181" t="str">
        <f t="shared" si="6"/>
        <v/>
      </c>
      <c r="AK68" s="182" t="str">
        <f t="shared" si="7"/>
        <v/>
      </c>
      <c r="AL68" s="183"/>
      <c r="AM68" s="184" t="str">
        <f t="shared" si="112"/>
        <v/>
      </c>
      <c r="AN68" s="183"/>
      <c r="AO68" s="171"/>
      <c r="AP68" s="227"/>
      <c r="AQ68" s="228"/>
      <c r="AR68" s="229"/>
      <c r="AS68" s="228"/>
      <c r="AT68" s="229"/>
      <c r="AU68" s="228"/>
      <c r="AV68" s="180" t="str">
        <f t="shared" si="73"/>
        <v/>
      </c>
      <c r="AW68" s="181" t="str">
        <f t="shared" si="9"/>
        <v/>
      </c>
      <c r="AX68" s="182" t="str">
        <f t="shared" si="10"/>
        <v/>
      </c>
      <c r="AY68" s="183"/>
      <c r="AZ68" s="184" t="str">
        <f t="shared" si="113"/>
        <v/>
      </c>
      <c r="BA68" s="183"/>
      <c r="BB68" s="171"/>
      <c r="BC68" s="227"/>
      <c r="BD68" s="228"/>
      <c r="BE68" s="229"/>
      <c r="BF68" s="228"/>
      <c r="BG68" s="229"/>
      <c r="BH68" s="228"/>
      <c r="BI68" s="180" t="str">
        <f t="shared" si="74"/>
        <v/>
      </c>
      <c r="BJ68" s="181" t="str">
        <f t="shared" si="12"/>
        <v/>
      </c>
      <c r="BK68" s="182" t="str">
        <f t="shared" si="13"/>
        <v/>
      </c>
      <c r="BL68" s="183"/>
      <c r="BM68" s="184" t="str">
        <f t="shared" si="114"/>
        <v/>
      </c>
      <c r="BN68" s="183"/>
      <c r="BO68" s="171"/>
      <c r="BP68" s="227"/>
      <c r="BQ68" s="228"/>
      <c r="BR68" s="229"/>
      <c r="BS68" s="228"/>
      <c r="BT68" s="229"/>
      <c r="BU68" s="228"/>
      <c r="BV68" s="180" t="str">
        <f t="shared" si="75"/>
        <v/>
      </c>
      <c r="BW68" s="181" t="str">
        <f t="shared" si="15"/>
        <v/>
      </c>
      <c r="BX68" s="182" t="str">
        <f t="shared" si="16"/>
        <v/>
      </c>
      <c r="BY68" s="183"/>
      <c r="BZ68" s="184" t="str">
        <f t="shared" si="115"/>
        <v/>
      </c>
      <c r="CA68" s="183"/>
      <c r="CB68" s="171"/>
      <c r="CC68" s="227"/>
      <c r="CD68" s="228"/>
      <c r="CE68" s="229"/>
      <c r="CF68" s="228"/>
      <c r="CG68" s="229"/>
      <c r="CH68" s="228"/>
      <c r="CI68" s="180" t="str">
        <f t="shared" si="76"/>
        <v/>
      </c>
      <c r="CJ68" s="181" t="str">
        <f t="shared" si="18"/>
        <v/>
      </c>
      <c r="CK68" s="182" t="str">
        <f t="shared" si="19"/>
        <v/>
      </c>
      <c r="CL68" s="183"/>
      <c r="CM68" s="184" t="str">
        <f t="shared" si="116"/>
        <v/>
      </c>
      <c r="CN68" s="183"/>
      <c r="CO68" s="171"/>
      <c r="CP68" s="227"/>
      <c r="CQ68" s="228"/>
      <c r="CR68" s="229"/>
      <c r="CS68" s="228"/>
      <c r="CT68" s="229"/>
      <c r="CU68" s="228"/>
      <c r="CV68" s="180" t="str">
        <f t="shared" si="77"/>
        <v/>
      </c>
      <c r="CW68" s="181" t="str">
        <f t="shared" si="21"/>
        <v/>
      </c>
      <c r="CX68" s="182" t="str">
        <f t="shared" si="22"/>
        <v/>
      </c>
      <c r="CY68" s="183"/>
      <c r="CZ68" s="184" t="str">
        <f t="shared" si="117"/>
        <v/>
      </c>
      <c r="DA68" s="183"/>
      <c r="DB68" s="171"/>
      <c r="DC68" s="227"/>
      <c r="DD68" s="228"/>
      <c r="DE68" s="229"/>
      <c r="DF68" s="228"/>
      <c r="DG68" s="229"/>
      <c r="DH68" s="228"/>
      <c r="DI68" s="180" t="str">
        <f t="shared" si="78"/>
        <v/>
      </c>
      <c r="DJ68" s="181" t="str">
        <f t="shared" si="24"/>
        <v/>
      </c>
      <c r="DK68" s="182" t="str">
        <f t="shared" si="25"/>
        <v/>
      </c>
      <c r="DL68" s="183"/>
      <c r="DM68" s="184" t="str">
        <f t="shared" si="118"/>
        <v/>
      </c>
      <c r="DN68" s="183"/>
      <c r="DO68" s="171"/>
      <c r="DP68" s="227"/>
      <c r="DQ68" s="228"/>
      <c r="DR68" s="229"/>
      <c r="DS68" s="228"/>
      <c r="DT68" s="229"/>
      <c r="DU68" s="228"/>
      <c r="DV68" s="180" t="str">
        <f t="shared" si="79"/>
        <v/>
      </c>
      <c r="DW68" s="181" t="str">
        <f t="shared" si="27"/>
        <v/>
      </c>
      <c r="DX68" s="182" t="str">
        <f t="shared" si="28"/>
        <v/>
      </c>
      <c r="DY68" s="183"/>
      <c r="DZ68" s="184" t="str">
        <f t="shared" si="119"/>
        <v/>
      </c>
      <c r="EA68" s="183"/>
      <c r="EB68" s="171"/>
      <c r="EC68" s="227"/>
      <c r="ED68" s="228"/>
      <c r="EE68" s="229"/>
      <c r="EF68" s="228"/>
      <c r="EG68" s="229"/>
      <c r="EH68" s="228"/>
      <c r="EI68" s="180" t="str">
        <f t="shared" si="80"/>
        <v/>
      </c>
      <c r="EJ68" s="181" t="str">
        <f t="shared" si="30"/>
        <v/>
      </c>
      <c r="EK68" s="182" t="str">
        <f t="shared" si="31"/>
        <v/>
      </c>
      <c r="EL68" s="183"/>
      <c r="EM68" s="184" t="str">
        <f t="shared" si="120"/>
        <v/>
      </c>
      <c r="EN68" s="183"/>
      <c r="EO68" s="171"/>
      <c r="EP68" s="227"/>
      <c r="EQ68" s="228"/>
      <c r="ER68" s="229"/>
      <c r="ES68" s="228"/>
      <c r="ET68" s="229"/>
      <c r="EU68" s="228"/>
      <c r="EV68" s="180" t="str">
        <f t="shared" si="81"/>
        <v/>
      </c>
      <c r="EW68" s="181" t="str">
        <f t="shared" si="33"/>
        <v/>
      </c>
      <c r="EX68" s="182" t="str">
        <f t="shared" si="34"/>
        <v/>
      </c>
      <c r="EY68" s="183"/>
      <c r="EZ68" s="184" t="str">
        <f t="shared" si="121"/>
        <v/>
      </c>
      <c r="FA68" s="183"/>
      <c r="FB68" s="171"/>
      <c r="FC68" s="227"/>
      <c r="FD68" s="228"/>
      <c r="FE68" s="229"/>
      <c r="FF68" s="228"/>
      <c r="FG68" s="229"/>
      <c r="FH68" s="228"/>
      <c r="FI68" s="180" t="str">
        <f t="shared" si="82"/>
        <v/>
      </c>
      <c r="FJ68" s="181" t="str">
        <f t="shared" si="36"/>
        <v/>
      </c>
      <c r="FK68" s="182" t="str">
        <f t="shared" si="37"/>
        <v/>
      </c>
      <c r="FL68" s="183"/>
      <c r="FM68" s="184" t="str">
        <f t="shared" si="122"/>
        <v/>
      </c>
      <c r="FN68" s="183"/>
      <c r="FO68" s="171"/>
      <c r="FP68" s="227"/>
      <c r="FQ68" s="228"/>
      <c r="FR68" s="229"/>
      <c r="FS68" s="228"/>
      <c r="FT68" s="229"/>
      <c r="FU68" s="228"/>
      <c r="FV68" s="180" t="str">
        <f t="shared" si="83"/>
        <v/>
      </c>
      <c r="FW68" s="181" t="str">
        <f t="shared" si="39"/>
        <v/>
      </c>
      <c r="FX68" s="182" t="str">
        <f t="shared" si="40"/>
        <v/>
      </c>
      <c r="FY68" s="183"/>
      <c r="FZ68" s="184" t="str">
        <f t="shared" si="123"/>
        <v/>
      </c>
      <c r="GA68" s="183"/>
      <c r="GB68" s="171"/>
      <c r="GC68" s="227"/>
      <c r="GD68" s="228"/>
      <c r="GE68" s="229"/>
      <c r="GF68" s="228"/>
      <c r="GG68" s="229"/>
      <c r="GH68" s="228"/>
      <c r="GI68" s="180" t="str">
        <f t="shared" si="84"/>
        <v/>
      </c>
      <c r="GJ68" s="181" t="str">
        <f t="shared" si="42"/>
        <v/>
      </c>
      <c r="GK68" s="182" t="str">
        <f t="shared" si="43"/>
        <v/>
      </c>
      <c r="GL68" s="183"/>
      <c r="GM68" s="184" t="str">
        <f t="shared" si="124"/>
        <v/>
      </c>
      <c r="GN68" s="183"/>
      <c r="GO68" s="171"/>
      <c r="GP68" s="227"/>
      <c r="GQ68" s="228"/>
      <c r="GR68" s="229"/>
      <c r="GS68" s="228"/>
      <c r="GT68" s="229"/>
      <c r="GU68" s="228"/>
      <c r="GV68" s="180" t="str">
        <f t="shared" si="85"/>
        <v/>
      </c>
      <c r="GW68" s="181" t="str">
        <f t="shared" si="45"/>
        <v/>
      </c>
      <c r="GX68" s="182" t="str">
        <f t="shared" si="46"/>
        <v/>
      </c>
      <c r="GY68" s="183"/>
      <c r="GZ68" s="184" t="str">
        <f t="shared" si="125"/>
        <v/>
      </c>
      <c r="HA68" s="183"/>
      <c r="HB68" s="171"/>
      <c r="HC68" s="227"/>
      <c r="HD68" s="228"/>
      <c r="HE68" s="229"/>
      <c r="HF68" s="228"/>
      <c r="HG68" s="229"/>
      <c r="HH68" s="228"/>
      <c r="HI68" s="180" t="str">
        <f t="shared" si="86"/>
        <v/>
      </c>
      <c r="HJ68" s="181" t="str">
        <f t="shared" si="48"/>
        <v/>
      </c>
      <c r="HK68" s="182" t="str">
        <f t="shared" si="49"/>
        <v/>
      </c>
      <c r="HL68" s="183"/>
      <c r="HM68" s="184" t="str">
        <f t="shared" si="126"/>
        <v/>
      </c>
      <c r="HN68" s="183"/>
      <c r="HO68" s="171"/>
      <c r="HP68" s="227"/>
      <c r="HQ68" s="228"/>
      <c r="HR68" s="229"/>
      <c r="HS68" s="228"/>
      <c r="HT68" s="229"/>
      <c r="HU68" s="228"/>
      <c r="HV68" s="180" t="str">
        <f t="shared" si="87"/>
        <v/>
      </c>
      <c r="HW68" s="181" t="str">
        <f t="shared" si="51"/>
        <v/>
      </c>
      <c r="HX68" s="182" t="str">
        <f t="shared" si="52"/>
        <v/>
      </c>
      <c r="HY68" s="183"/>
      <c r="HZ68" s="184" t="str">
        <f t="shared" si="127"/>
        <v/>
      </c>
      <c r="IA68" s="183"/>
      <c r="IB68" s="171"/>
      <c r="IC68" s="227"/>
      <c r="ID68" s="228"/>
      <c r="IE68" s="229"/>
      <c r="IF68" s="228"/>
      <c r="IG68" s="229"/>
      <c r="IH68" s="228"/>
      <c r="II68" s="180" t="str">
        <f t="shared" si="88"/>
        <v/>
      </c>
      <c r="IJ68" s="181" t="str">
        <f t="shared" si="54"/>
        <v/>
      </c>
      <c r="IK68" s="182" t="str">
        <f t="shared" si="55"/>
        <v/>
      </c>
      <c r="IL68" s="183"/>
      <c r="IM68" s="184" t="str">
        <f t="shared" si="128"/>
        <v/>
      </c>
      <c r="IN68" s="183"/>
      <c r="IO68" s="171"/>
      <c r="IP68" s="227"/>
      <c r="IQ68" s="228"/>
      <c r="IR68" s="229"/>
      <c r="IS68" s="228"/>
      <c r="IT68" s="229"/>
      <c r="IU68" s="228"/>
      <c r="IV68" s="180" t="str">
        <f t="shared" si="89"/>
        <v/>
      </c>
      <c r="IW68" s="181" t="str">
        <f t="shared" si="57"/>
        <v/>
      </c>
      <c r="IX68" s="182" t="str">
        <f t="shared" si="58"/>
        <v/>
      </c>
      <c r="IY68" s="183"/>
      <c r="IZ68" s="184" t="str">
        <f t="shared" si="129"/>
        <v/>
      </c>
      <c r="JA68" s="183"/>
      <c r="JB68" s="171"/>
      <c r="JC68" s="187"/>
      <c r="JD68" s="198">
        <f t="shared" si="60"/>
        <v>0</v>
      </c>
      <c r="JE68" s="198">
        <f t="shared" si="61"/>
        <v>0</v>
      </c>
      <c r="JF68" s="198">
        <f t="shared" si="62"/>
        <v>0</v>
      </c>
      <c r="JG68" s="199">
        <f t="shared" si="63"/>
        <v>0</v>
      </c>
      <c r="JH68" s="199">
        <f t="shared" si="64"/>
        <v>0</v>
      </c>
      <c r="JI68" s="187"/>
      <c r="JJ68" s="209"/>
      <c r="JK68" s="210"/>
      <c r="JL68" s="210"/>
      <c r="JM68" s="210"/>
      <c r="JN68" s="210"/>
      <c r="JO68" s="210"/>
      <c r="JP68" s="210"/>
      <c r="JQ68" s="210"/>
      <c r="JR68" s="211"/>
      <c r="JS68" s="205"/>
      <c r="JT68" s="194">
        <f t="shared" si="65"/>
        <v>1</v>
      </c>
    </row>
    <row r="69" spans="1:280" s="195" customFormat="1" x14ac:dyDescent="0.2">
      <c r="A69" s="247">
        <f t="shared" si="66"/>
        <v>41643</v>
      </c>
      <c r="B69" s="249">
        <f t="shared" si="67"/>
        <v>41644</v>
      </c>
      <c r="C69" s="227"/>
      <c r="D69" s="228"/>
      <c r="E69" s="229"/>
      <c r="F69" s="228"/>
      <c r="G69" s="229"/>
      <c r="H69" s="228"/>
      <c r="I69" s="180" t="str">
        <f t="shared" si="68"/>
        <v/>
      </c>
      <c r="J69" s="181" t="str">
        <f t="shared" si="69"/>
        <v/>
      </c>
      <c r="K69" s="182" t="str">
        <f t="shared" si="70"/>
        <v/>
      </c>
      <c r="L69" s="183"/>
      <c r="M69" s="184" t="str">
        <f t="shared" si="90"/>
        <v/>
      </c>
      <c r="N69" s="183"/>
      <c r="O69" s="186"/>
      <c r="P69" s="227"/>
      <c r="Q69" s="228"/>
      <c r="R69" s="229"/>
      <c r="S69" s="228"/>
      <c r="T69" s="229"/>
      <c r="U69" s="228"/>
      <c r="V69" s="180" t="str">
        <f t="shared" si="71"/>
        <v/>
      </c>
      <c r="W69" s="181" t="str">
        <f t="shared" si="3"/>
        <v/>
      </c>
      <c r="X69" s="182" t="str">
        <f t="shared" si="4"/>
        <v/>
      </c>
      <c r="Y69" s="183"/>
      <c r="Z69" s="184" t="str">
        <f t="shared" si="111"/>
        <v/>
      </c>
      <c r="AA69" s="183"/>
      <c r="AB69" s="186"/>
      <c r="AC69" s="227"/>
      <c r="AD69" s="228"/>
      <c r="AE69" s="229"/>
      <c r="AF69" s="228"/>
      <c r="AG69" s="229"/>
      <c r="AH69" s="228"/>
      <c r="AI69" s="180" t="str">
        <f t="shared" si="72"/>
        <v/>
      </c>
      <c r="AJ69" s="181" t="str">
        <f t="shared" si="6"/>
        <v/>
      </c>
      <c r="AK69" s="182" t="str">
        <f t="shared" si="7"/>
        <v/>
      </c>
      <c r="AL69" s="183"/>
      <c r="AM69" s="184" t="str">
        <f t="shared" si="112"/>
        <v/>
      </c>
      <c r="AN69" s="183"/>
      <c r="AO69" s="186"/>
      <c r="AP69" s="227"/>
      <c r="AQ69" s="228"/>
      <c r="AR69" s="229"/>
      <c r="AS69" s="228"/>
      <c r="AT69" s="229"/>
      <c r="AU69" s="228"/>
      <c r="AV69" s="180" t="str">
        <f t="shared" si="73"/>
        <v/>
      </c>
      <c r="AW69" s="181" t="str">
        <f t="shared" si="9"/>
        <v/>
      </c>
      <c r="AX69" s="182" t="str">
        <f t="shared" si="10"/>
        <v/>
      </c>
      <c r="AY69" s="183"/>
      <c r="AZ69" s="184" t="str">
        <f t="shared" si="113"/>
        <v/>
      </c>
      <c r="BA69" s="183"/>
      <c r="BB69" s="186"/>
      <c r="BC69" s="227"/>
      <c r="BD69" s="228"/>
      <c r="BE69" s="229"/>
      <c r="BF69" s="228"/>
      <c r="BG69" s="229"/>
      <c r="BH69" s="228"/>
      <c r="BI69" s="180" t="str">
        <f t="shared" si="74"/>
        <v/>
      </c>
      <c r="BJ69" s="181" t="str">
        <f t="shared" si="12"/>
        <v/>
      </c>
      <c r="BK69" s="182" t="str">
        <f t="shared" si="13"/>
        <v/>
      </c>
      <c r="BL69" s="183"/>
      <c r="BM69" s="184" t="str">
        <f t="shared" si="114"/>
        <v/>
      </c>
      <c r="BN69" s="183"/>
      <c r="BO69" s="186"/>
      <c r="BP69" s="227"/>
      <c r="BQ69" s="228"/>
      <c r="BR69" s="229"/>
      <c r="BS69" s="228"/>
      <c r="BT69" s="229"/>
      <c r="BU69" s="228"/>
      <c r="BV69" s="180" t="str">
        <f t="shared" si="75"/>
        <v/>
      </c>
      <c r="BW69" s="181" t="str">
        <f t="shared" si="15"/>
        <v/>
      </c>
      <c r="BX69" s="182" t="str">
        <f t="shared" si="16"/>
        <v/>
      </c>
      <c r="BY69" s="183"/>
      <c r="BZ69" s="184" t="str">
        <f t="shared" si="115"/>
        <v/>
      </c>
      <c r="CA69" s="183"/>
      <c r="CB69" s="186"/>
      <c r="CC69" s="227"/>
      <c r="CD69" s="228"/>
      <c r="CE69" s="229"/>
      <c r="CF69" s="228"/>
      <c r="CG69" s="229"/>
      <c r="CH69" s="228"/>
      <c r="CI69" s="180" t="str">
        <f t="shared" si="76"/>
        <v/>
      </c>
      <c r="CJ69" s="181" t="str">
        <f t="shared" si="18"/>
        <v/>
      </c>
      <c r="CK69" s="182" t="str">
        <f t="shared" si="19"/>
        <v/>
      </c>
      <c r="CL69" s="183"/>
      <c r="CM69" s="184" t="str">
        <f t="shared" si="116"/>
        <v/>
      </c>
      <c r="CN69" s="183"/>
      <c r="CO69" s="186"/>
      <c r="CP69" s="227"/>
      <c r="CQ69" s="228"/>
      <c r="CR69" s="229"/>
      <c r="CS69" s="228"/>
      <c r="CT69" s="229"/>
      <c r="CU69" s="228"/>
      <c r="CV69" s="180" t="str">
        <f t="shared" si="77"/>
        <v/>
      </c>
      <c r="CW69" s="181" t="str">
        <f t="shared" si="21"/>
        <v/>
      </c>
      <c r="CX69" s="182" t="str">
        <f t="shared" si="22"/>
        <v/>
      </c>
      <c r="CY69" s="183"/>
      <c r="CZ69" s="184" t="str">
        <f t="shared" si="117"/>
        <v/>
      </c>
      <c r="DA69" s="183"/>
      <c r="DB69" s="186"/>
      <c r="DC69" s="227"/>
      <c r="DD69" s="228"/>
      <c r="DE69" s="229"/>
      <c r="DF69" s="228"/>
      <c r="DG69" s="229"/>
      <c r="DH69" s="228"/>
      <c r="DI69" s="180" t="str">
        <f t="shared" si="78"/>
        <v/>
      </c>
      <c r="DJ69" s="181" t="str">
        <f t="shared" si="24"/>
        <v/>
      </c>
      <c r="DK69" s="182" t="str">
        <f t="shared" si="25"/>
        <v/>
      </c>
      <c r="DL69" s="183"/>
      <c r="DM69" s="184" t="str">
        <f t="shared" si="118"/>
        <v/>
      </c>
      <c r="DN69" s="183"/>
      <c r="DO69" s="186"/>
      <c r="DP69" s="227"/>
      <c r="DQ69" s="228"/>
      <c r="DR69" s="229"/>
      <c r="DS69" s="228"/>
      <c r="DT69" s="229"/>
      <c r="DU69" s="228"/>
      <c r="DV69" s="180" t="str">
        <f t="shared" si="79"/>
        <v/>
      </c>
      <c r="DW69" s="181" t="str">
        <f t="shared" si="27"/>
        <v/>
      </c>
      <c r="DX69" s="182" t="str">
        <f t="shared" si="28"/>
        <v/>
      </c>
      <c r="DY69" s="183"/>
      <c r="DZ69" s="184" t="str">
        <f t="shared" si="119"/>
        <v/>
      </c>
      <c r="EA69" s="183"/>
      <c r="EB69" s="186"/>
      <c r="EC69" s="227"/>
      <c r="ED69" s="228"/>
      <c r="EE69" s="229"/>
      <c r="EF69" s="228"/>
      <c r="EG69" s="229"/>
      <c r="EH69" s="228"/>
      <c r="EI69" s="180" t="str">
        <f t="shared" si="80"/>
        <v/>
      </c>
      <c r="EJ69" s="181" t="str">
        <f t="shared" si="30"/>
        <v/>
      </c>
      <c r="EK69" s="182" t="str">
        <f t="shared" si="31"/>
        <v/>
      </c>
      <c r="EL69" s="183"/>
      <c r="EM69" s="184" t="str">
        <f t="shared" si="120"/>
        <v/>
      </c>
      <c r="EN69" s="183"/>
      <c r="EO69" s="186"/>
      <c r="EP69" s="227"/>
      <c r="EQ69" s="228"/>
      <c r="ER69" s="229"/>
      <c r="ES69" s="228"/>
      <c r="ET69" s="229"/>
      <c r="EU69" s="228"/>
      <c r="EV69" s="180" t="str">
        <f t="shared" si="81"/>
        <v/>
      </c>
      <c r="EW69" s="181" t="str">
        <f t="shared" si="33"/>
        <v/>
      </c>
      <c r="EX69" s="182" t="str">
        <f t="shared" si="34"/>
        <v/>
      </c>
      <c r="EY69" s="183"/>
      <c r="EZ69" s="184" t="str">
        <f t="shared" si="121"/>
        <v/>
      </c>
      <c r="FA69" s="183"/>
      <c r="FB69" s="186"/>
      <c r="FC69" s="227"/>
      <c r="FD69" s="228"/>
      <c r="FE69" s="229"/>
      <c r="FF69" s="228"/>
      <c r="FG69" s="229"/>
      <c r="FH69" s="228"/>
      <c r="FI69" s="180" t="str">
        <f t="shared" si="82"/>
        <v/>
      </c>
      <c r="FJ69" s="181" t="str">
        <f t="shared" si="36"/>
        <v/>
      </c>
      <c r="FK69" s="182" t="str">
        <f t="shared" si="37"/>
        <v/>
      </c>
      <c r="FL69" s="183"/>
      <c r="FM69" s="184" t="str">
        <f t="shared" si="122"/>
        <v/>
      </c>
      <c r="FN69" s="183"/>
      <c r="FO69" s="186"/>
      <c r="FP69" s="227"/>
      <c r="FQ69" s="228"/>
      <c r="FR69" s="229"/>
      <c r="FS69" s="228"/>
      <c r="FT69" s="229"/>
      <c r="FU69" s="228"/>
      <c r="FV69" s="180" t="str">
        <f t="shared" si="83"/>
        <v/>
      </c>
      <c r="FW69" s="181" t="str">
        <f t="shared" si="39"/>
        <v/>
      </c>
      <c r="FX69" s="182" t="str">
        <f t="shared" si="40"/>
        <v/>
      </c>
      <c r="FY69" s="183"/>
      <c r="FZ69" s="184" t="str">
        <f t="shared" si="123"/>
        <v/>
      </c>
      <c r="GA69" s="183"/>
      <c r="GB69" s="186"/>
      <c r="GC69" s="227"/>
      <c r="GD69" s="228"/>
      <c r="GE69" s="229"/>
      <c r="GF69" s="228"/>
      <c r="GG69" s="229"/>
      <c r="GH69" s="228"/>
      <c r="GI69" s="180" t="str">
        <f t="shared" si="84"/>
        <v/>
      </c>
      <c r="GJ69" s="181" t="str">
        <f t="shared" si="42"/>
        <v/>
      </c>
      <c r="GK69" s="182" t="str">
        <f t="shared" si="43"/>
        <v/>
      </c>
      <c r="GL69" s="183"/>
      <c r="GM69" s="184" t="str">
        <f t="shared" si="124"/>
        <v/>
      </c>
      <c r="GN69" s="183"/>
      <c r="GO69" s="186"/>
      <c r="GP69" s="227"/>
      <c r="GQ69" s="228"/>
      <c r="GR69" s="229"/>
      <c r="GS69" s="228"/>
      <c r="GT69" s="229"/>
      <c r="GU69" s="228"/>
      <c r="GV69" s="180" t="str">
        <f t="shared" si="85"/>
        <v/>
      </c>
      <c r="GW69" s="181" t="str">
        <f t="shared" si="45"/>
        <v/>
      </c>
      <c r="GX69" s="182" t="str">
        <f t="shared" si="46"/>
        <v/>
      </c>
      <c r="GY69" s="183"/>
      <c r="GZ69" s="184" t="str">
        <f t="shared" si="125"/>
        <v/>
      </c>
      <c r="HA69" s="183"/>
      <c r="HB69" s="186"/>
      <c r="HC69" s="227"/>
      <c r="HD69" s="228"/>
      <c r="HE69" s="229"/>
      <c r="HF69" s="228"/>
      <c r="HG69" s="229"/>
      <c r="HH69" s="228"/>
      <c r="HI69" s="180" t="str">
        <f t="shared" si="86"/>
        <v/>
      </c>
      <c r="HJ69" s="181" t="str">
        <f t="shared" si="48"/>
        <v/>
      </c>
      <c r="HK69" s="182" t="str">
        <f t="shared" si="49"/>
        <v/>
      </c>
      <c r="HL69" s="183"/>
      <c r="HM69" s="184" t="str">
        <f t="shared" si="126"/>
        <v/>
      </c>
      <c r="HN69" s="183"/>
      <c r="HO69" s="186"/>
      <c r="HP69" s="227"/>
      <c r="HQ69" s="228"/>
      <c r="HR69" s="229"/>
      <c r="HS69" s="228"/>
      <c r="HT69" s="229"/>
      <c r="HU69" s="228"/>
      <c r="HV69" s="180" t="str">
        <f t="shared" si="87"/>
        <v/>
      </c>
      <c r="HW69" s="181" t="str">
        <f t="shared" si="51"/>
        <v/>
      </c>
      <c r="HX69" s="182" t="str">
        <f t="shared" si="52"/>
        <v/>
      </c>
      <c r="HY69" s="183"/>
      <c r="HZ69" s="184" t="str">
        <f t="shared" si="127"/>
        <v/>
      </c>
      <c r="IA69" s="183"/>
      <c r="IB69" s="186"/>
      <c r="IC69" s="227"/>
      <c r="ID69" s="228"/>
      <c r="IE69" s="229"/>
      <c r="IF69" s="228"/>
      <c r="IG69" s="229"/>
      <c r="IH69" s="228"/>
      <c r="II69" s="180" t="str">
        <f t="shared" si="88"/>
        <v/>
      </c>
      <c r="IJ69" s="181" t="str">
        <f t="shared" si="54"/>
        <v/>
      </c>
      <c r="IK69" s="182" t="str">
        <f t="shared" si="55"/>
        <v/>
      </c>
      <c r="IL69" s="183"/>
      <c r="IM69" s="184" t="str">
        <f t="shared" si="128"/>
        <v/>
      </c>
      <c r="IN69" s="183"/>
      <c r="IO69" s="186"/>
      <c r="IP69" s="227"/>
      <c r="IQ69" s="228"/>
      <c r="IR69" s="229"/>
      <c r="IS69" s="228"/>
      <c r="IT69" s="229"/>
      <c r="IU69" s="228"/>
      <c r="IV69" s="180" t="str">
        <f t="shared" si="89"/>
        <v/>
      </c>
      <c r="IW69" s="181" t="str">
        <f t="shared" si="57"/>
        <v/>
      </c>
      <c r="IX69" s="182" t="str">
        <f t="shared" si="58"/>
        <v/>
      </c>
      <c r="IY69" s="183"/>
      <c r="IZ69" s="184" t="str">
        <f t="shared" si="129"/>
        <v/>
      </c>
      <c r="JA69" s="183"/>
      <c r="JB69" s="186"/>
      <c r="JC69" s="187"/>
      <c r="JD69" s="198">
        <f t="shared" si="60"/>
        <v>0</v>
      </c>
      <c r="JE69" s="198">
        <f t="shared" si="61"/>
        <v>0</v>
      </c>
      <c r="JF69" s="198">
        <f t="shared" si="62"/>
        <v>0</v>
      </c>
      <c r="JG69" s="199">
        <f t="shared" si="63"/>
        <v>0</v>
      </c>
      <c r="JH69" s="199">
        <f t="shared" si="64"/>
        <v>0</v>
      </c>
      <c r="JI69" s="187"/>
      <c r="JJ69" s="209"/>
      <c r="JK69" s="210"/>
      <c r="JL69" s="210"/>
      <c r="JM69" s="210"/>
      <c r="JN69" s="210"/>
      <c r="JO69" s="210"/>
      <c r="JP69" s="210"/>
      <c r="JQ69" s="210"/>
      <c r="JR69" s="211"/>
      <c r="JS69" s="205"/>
      <c r="JT69" s="194">
        <f t="shared" si="65"/>
        <v>1</v>
      </c>
    </row>
    <row r="70" spans="1:280" s="195" customFormat="1" x14ac:dyDescent="0.2">
      <c r="A70" s="247">
        <f t="shared" si="66"/>
        <v>41644</v>
      </c>
      <c r="B70" s="249">
        <f t="shared" si="67"/>
        <v>41645</v>
      </c>
      <c r="C70" s="227"/>
      <c r="D70" s="228"/>
      <c r="E70" s="229"/>
      <c r="F70" s="228"/>
      <c r="G70" s="229"/>
      <c r="H70" s="228"/>
      <c r="I70" s="180" t="str">
        <f t="shared" si="68"/>
        <v/>
      </c>
      <c r="J70" s="181" t="str">
        <f t="shared" si="69"/>
        <v/>
      </c>
      <c r="K70" s="182" t="str">
        <f t="shared" si="70"/>
        <v/>
      </c>
      <c r="L70" s="183"/>
      <c r="M70" s="184" t="str">
        <f t="shared" si="90"/>
        <v/>
      </c>
      <c r="N70" s="183"/>
      <c r="O70" s="171"/>
      <c r="P70" s="227"/>
      <c r="Q70" s="228"/>
      <c r="R70" s="229"/>
      <c r="S70" s="228"/>
      <c r="T70" s="229"/>
      <c r="U70" s="228"/>
      <c r="V70" s="180" t="str">
        <f t="shared" si="71"/>
        <v/>
      </c>
      <c r="W70" s="181" t="str">
        <f t="shared" ref="W70:W133" si="130">IF(SUM(V70)&gt;0,((V70-INT(V70))*24),"")</f>
        <v/>
      </c>
      <c r="X70" s="182" t="str">
        <f t="shared" ref="X70:X133" si="131">IF(SUM(U70)&gt;0,((U70*W70)/24),"")</f>
        <v/>
      </c>
      <c r="Y70" s="183"/>
      <c r="Z70" s="184" t="str">
        <f t="shared" si="111"/>
        <v/>
      </c>
      <c r="AA70" s="183"/>
      <c r="AB70" s="171"/>
      <c r="AC70" s="227"/>
      <c r="AD70" s="228"/>
      <c r="AE70" s="229"/>
      <c r="AF70" s="228"/>
      <c r="AG70" s="229"/>
      <c r="AH70" s="228"/>
      <c r="AI70" s="180" t="str">
        <f t="shared" si="72"/>
        <v/>
      </c>
      <c r="AJ70" s="181" t="str">
        <f t="shared" ref="AJ70:AJ133" si="132">IF(SUM(AI70)&gt;0,((AI70-INT(AI70))*24),"")</f>
        <v/>
      </c>
      <c r="AK70" s="182" t="str">
        <f t="shared" ref="AK70:AK133" si="133">IF(SUM(AH70)&gt;0,((AH70*AJ70)/24),"")</f>
        <v/>
      </c>
      <c r="AL70" s="183"/>
      <c r="AM70" s="184" t="str">
        <f t="shared" si="112"/>
        <v/>
      </c>
      <c r="AN70" s="183"/>
      <c r="AO70" s="171"/>
      <c r="AP70" s="227"/>
      <c r="AQ70" s="228"/>
      <c r="AR70" s="229"/>
      <c r="AS70" s="228"/>
      <c r="AT70" s="229"/>
      <c r="AU70" s="228"/>
      <c r="AV70" s="180" t="str">
        <f t="shared" si="73"/>
        <v/>
      </c>
      <c r="AW70" s="181" t="str">
        <f t="shared" ref="AW70:AW133" si="134">IF(SUM(AV70)&gt;0,((AV70-INT(AV70))*24),"")</f>
        <v/>
      </c>
      <c r="AX70" s="182" t="str">
        <f t="shared" ref="AX70:AX133" si="135">IF(SUM(AU70)&gt;0,((AU70*AW70)/24),"")</f>
        <v/>
      </c>
      <c r="AY70" s="183"/>
      <c r="AZ70" s="184" t="str">
        <f t="shared" si="113"/>
        <v/>
      </c>
      <c r="BA70" s="183"/>
      <c r="BB70" s="171"/>
      <c r="BC70" s="227"/>
      <c r="BD70" s="228"/>
      <c r="BE70" s="229"/>
      <c r="BF70" s="228"/>
      <c r="BG70" s="229"/>
      <c r="BH70" s="228"/>
      <c r="BI70" s="180" t="str">
        <f t="shared" si="74"/>
        <v/>
      </c>
      <c r="BJ70" s="181" t="str">
        <f t="shared" ref="BJ70:BJ133" si="136">IF(SUM(BI70)&gt;0,((BI70-INT(BI70))*24),"")</f>
        <v/>
      </c>
      <c r="BK70" s="182" t="str">
        <f t="shared" ref="BK70:BK133" si="137">IF(SUM(BH70)&gt;0,((BH70*BJ70)/24),"")</f>
        <v/>
      </c>
      <c r="BL70" s="183"/>
      <c r="BM70" s="184" t="str">
        <f t="shared" si="114"/>
        <v/>
      </c>
      <c r="BN70" s="183"/>
      <c r="BO70" s="171"/>
      <c r="BP70" s="227"/>
      <c r="BQ70" s="228"/>
      <c r="BR70" s="229"/>
      <c r="BS70" s="228"/>
      <c r="BT70" s="229"/>
      <c r="BU70" s="228"/>
      <c r="BV70" s="180" t="str">
        <f t="shared" si="75"/>
        <v/>
      </c>
      <c r="BW70" s="181" t="str">
        <f t="shared" ref="BW70:BW133" si="138">IF(SUM(BV70)&gt;0,((BV70-INT(BV70))*24),"")</f>
        <v/>
      </c>
      <c r="BX70" s="182" t="str">
        <f t="shared" ref="BX70:BX133" si="139">IF(SUM(BU70)&gt;0,((BU70*BW70)/24),"")</f>
        <v/>
      </c>
      <c r="BY70" s="183"/>
      <c r="BZ70" s="184" t="str">
        <f t="shared" si="115"/>
        <v/>
      </c>
      <c r="CA70" s="183"/>
      <c r="CB70" s="171"/>
      <c r="CC70" s="227"/>
      <c r="CD70" s="228"/>
      <c r="CE70" s="229"/>
      <c r="CF70" s="228"/>
      <c r="CG70" s="229"/>
      <c r="CH70" s="228"/>
      <c r="CI70" s="180" t="str">
        <f t="shared" si="76"/>
        <v/>
      </c>
      <c r="CJ70" s="181" t="str">
        <f t="shared" ref="CJ70:CJ133" si="140">IF(SUM(CI70)&gt;0,((CI70-INT(CI70))*24),"")</f>
        <v/>
      </c>
      <c r="CK70" s="182" t="str">
        <f t="shared" ref="CK70:CK133" si="141">IF(SUM(CH70)&gt;0,((CH70*CJ70)/24),"")</f>
        <v/>
      </c>
      <c r="CL70" s="183"/>
      <c r="CM70" s="184" t="str">
        <f t="shared" si="116"/>
        <v/>
      </c>
      <c r="CN70" s="183"/>
      <c r="CO70" s="171"/>
      <c r="CP70" s="227"/>
      <c r="CQ70" s="228"/>
      <c r="CR70" s="229"/>
      <c r="CS70" s="228"/>
      <c r="CT70" s="229"/>
      <c r="CU70" s="228"/>
      <c r="CV70" s="180" t="str">
        <f t="shared" si="77"/>
        <v/>
      </c>
      <c r="CW70" s="181" t="str">
        <f t="shared" ref="CW70:CW133" si="142">IF(SUM(CV70)&gt;0,((CV70-INT(CV70))*24),"")</f>
        <v/>
      </c>
      <c r="CX70" s="182" t="str">
        <f t="shared" ref="CX70:CX133" si="143">IF(SUM(CU70)&gt;0,((CU70*CW70)/24),"")</f>
        <v/>
      </c>
      <c r="CY70" s="183"/>
      <c r="CZ70" s="184" t="str">
        <f t="shared" si="117"/>
        <v/>
      </c>
      <c r="DA70" s="183"/>
      <c r="DB70" s="171"/>
      <c r="DC70" s="227"/>
      <c r="DD70" s="228"/>
      <c r="DE70" s="229"/>
      <c r="DF70" s="228"/>
      <c r="DG70" s="229"/>
      <c r="DH70" s="228"/>
      <c r="DI70" s="180" t="str">
        <f t="shared" si="78"/>
        <v/>
      </c>
      <c r="DJ70" s="181" t="str">
        <f t="shared" ref="DJ70:DJ133" si="144">IF(SUM(DI70)&gt;0,((DI70-INT(DI70))*24),"")</f>
        <v/>
      </c>
      <c r="DK70" s="182" t="str">
        <f t="shared" ref="DK70:DK133" si="145">IF(SUM(DH70)&gt;0,((DH70*DJ70)/24),"")</f>
        <v/>
      </c>
      <c r="DL70" s="183"/>
      <c r="DM70" s="184" t="str">
        <f t="shared" si="118"/>
        <v/>
      </c>
      <c r="DN70" s="183"/>
      <c r="DO70" s="171"/>
      <c r="DP70" s="227"/>
      <c r="DQ70" s="228"/>
      <c r="DR70" s="229"/>
      <c r="DS70" s="228"/>
      <c r="DT70" s="229"/>
      <c r="DU70" s="228"/>
      <c r="DV70" s="180" t="str">
        <f t="shared" si="79"/>
        <v/>
      </c>
      <c r="DW70" s="181" t="str">
        <f t="shared" ref="DW70:DW133" si="146">IF(SUM(DV70)&gt;0,((DV70-INT(DV70))*24),"")</f>
        <v/>
      </c>
      <c r="DX70" s="182" t="str">
        <f t="shared" ref="DX70:DX133" si="147">IF(SUM(DU70)&gt;0,((DU70*DW70)/24),"")</f>
        <v/>
      </c>
      <c r="DY70" s="183"/>
      <c r="DZ70" s="184" t="str">
        <f t="shared" si="119"/>
        <v/>
      </c>
      <c r="EA70" s="183"/>
      <c r="EB70" s="171"/>
      <c r="EC70" s="227"/>
      <c r="ED70" s="228"/>
      <c r="EE70" s="229"/>
      <c r="EF70" s="228"/>
      <c r="EG70" s="229"/>
      <c r="EH70" s="228"/>
      <c r="EI70" s="180" t="str">
        <f t="shared" si="80"/>
        <v/>
      </c>
      <c r="EJ70" s="181" t="str">
        <f t="shared" ref="EJ70:EJ133" si="148">IF(SUM(EI70)&gt;0,((EI70-INT(EI70))*24),"")</f>
        <v/>
      </c>
      <c r="EK70" s="182" t="str">
        <f t="shared" ref="EK70:EK133" si="149">IF(SUM(EH70)&gt;0,((EH70*EJ70)/24),"")</f>
        <v/>
      </c>
      <c r="EL70" s="183"/>
      <c r="EM70" s="184" t="str">
        <f t="shared" si="120"/>
        <v/>
      </c>
      <c r="EN70" s="183"/>
      <c r="EO70" s="171"/>
      <c r="EP70" s="227"/>
      <c r="EQ70" s="228"/>
      <c r="ER70" s="229"/>
      <c r="ES70" s="228"/>
      <c r="ET70" s="229"/>
      <c r="EU70" s="228"/>
      <c r="EV70" s="180" t="str">
        <f t="shared" si="81"/>
        <v/>
      </c>
      <c r="EW70" s="181" t="str">
        <f t="shared" ref="EW70:EW133" si="150">IF(SUM(EV70)&gt;0,((EV70-INT(EV70))*24),"")</f>
        <v/>
      </c>
      <c r="EX70" s="182" t="str">
        <f t="shared" ref="EX70:EX133" si="151">IF(SUM(EU70)&gt;0,((EU70*EW70)/24),"")</f>
        <v/>
      </c>
      <c r="EY70" s="183"/>
      <c r="EZ70" s="184" t="str">
        <f t="shared" si="121"/>
        <v/>
      </c>
      <c r="FA70" s="183"/>
      <c r="FB70" s="171"/>
      <c r="FC70" s="227"/>
      <c r="FD70" s="228"/>
      <c r="FE70" s="229"/>
      <c r="FF70" s="228"/>
      <c r="FG70" s="229"/>
      <c r="FH70" s="228"/>
      <c r="FI70" s="180" t="str">
        <f t="shared" si="82"/>
        <v/>
      </c>
      <c r="FJ70" s="181" t="str">
        <f t="shared" ref="FJ70:FJ133" si="152">IF(SUM(FI70)&gt;0,((FI70-INT(FI70))*24),"")</f>
        <v/>
      </c>
      <c r="FK70" s="182" t="str">
        <f t="shared" ref="FK70:FK133" si="153">IF(SUM(FH70)&gt;0,((FH70*FJ70)/24),"")</f>
        <v/>
      </c>
      <c r="FL70" s="183"/>
      <c r="FM70" s="184" t="str">
        <f t="shared" si="122"/>
        <v/>
      </c>
      <c r="FN70" s="183"/>
      <c r="FO70" s="171"/>
      <c r="FP70" s="227"/>
      <c r="FQ70" s="228"/>
      <c r="FR70" s="229"/>
      <c r="FS70" s="228"/>
      <c r="FT70" s="229"/>
      <c r="FU70" s="228"/>
      <c r="FV70" s="180" t="str">
        <f t="shared" si="83"/>
        <v/>
      </c>
      <c r="FW70" s="181" t="str">
        <f t="shared" ref="FW70:FW133" si="154">IF(SUM(FV70)&gt;0,((FV70-INT(FV70))*24),"")</f>
        <v/>
      </c>
      <c r="FX70" s="182" t="str">
        <f t="shared" ref="FX70:FX133" si="155">IF(SUM(FU70)&gt;0,((FU70*FW70)/24),"")</f>
        <v/>
      </c>
      <c r="FY70" s="183"/>
      <c r="FZ70" s="184" t="str">
        <f t="shared" si="123"/>
        <v/>
      </c>
      <c r="GA70" s="183"/>
      <c r="GB70" s="171"/>
      <c r="GC70" s="227"/>
      <c r="GD70" s="228"/>
      <c r="GE70" s="229"/>
      <c r="GF70" s="228"/>
      <c r="GG70" s="229"/>
      <c r="GH70" s="228"/>
      <c r="GI70" s="180" t="str">
        <f t="shared" si="84"/>
        <v/>
      </c>
      <c r="GJ70" s="181" t="str">
        <f t="shared" ref="GJ70:GJ133" si="156">IF(SUM(GI70)&gt;0,((GI70-INT(GI70))*24),"")</f>
        <v/>
      </c>
      <c r="GK70" s="182" t="str">
        <f t="shared" ref="GK70:GK133" si="157">IF(SUM(GH70)&gt;0,((GH70*GJ70)/24),"")</f>
        <v/>
      </c>
      <c r="GL70" s="183"/>
      <c r="GM70" s="184" t="str">
        <f t="shared" si="124"/>
        <v/>
      </c>
      <c r="GN70" s="183"/>
      <c r="GO70" s="171"/>
      <c r="GP70" s="227"/>
      <c r="GQ70" s="228"/>
      <c r="GR70" s="229"/>
      <c r="GS70" s="228"/>
      <c r="GT70" s="229"/>
      <c r="GU70" s="228"/>
      <c r="GV70" s="180" t="str">
        <f t="shared" si="85"/>
        <v/>
      </c>
      <c r="GW70" s="181" t="str">
        <f t="shared" ref="GW70:GW133" si="158">IF(SUM(GV70)&gt;0,((GV70-INT(GV70))*24),"")</f>
        <v/>
      </c>
      <c r="GX70" s="182" t="str">
        <f t="shared" ref="GX70:GX133" si="159">IF(SUM(GU70)&gt;0,((GU70*GW70)/24),"")</f>
        <v/>
      </c>
      <c r="GY70" s="183"/>
      <c r="GZ70" s="184" t="str">
        <f t="shared" si="125"/>
        <v/>
      </c>
      <c r="HA70" s="183"/>
      <c r="HB70" s="171"/>
      <c r="HC70" s="227"/>
      <c r="HD70" s="228"/>
      <c r="HE70" s="229"/>
      <c r="HF70" s="228"/>
      <c r="HG70" s="229"/>
      <c r="HH70" s="228"/>
      <c r="HI70" s="180" t="str">
        <f t="shared" si="86"/>
        <v/>
      </c>
      <c r="HJ70" s="181" t="str">
        <f t="shared" ref="HJ70:HJ133" si="160">IF(SUM(HI70)&gt;0,((HI70-INT(HI70))*24),"")</f>
        <v/>
      </c>
      <c r="HK70" s="182" t="str">
        <f t="shared" ref="HK70:HK133" si="161">IF(SUM(HH70)&gt;0,((HH70*HJ70)/24),"")</f>
        <v/>
      </c>
      <c r="HL70" s="183"/>
      <c r="HM70" s="184" t="str">
        <f t="shared" si="126"/>
        <v/>
      </c>
      <c r="HN70" s="183"/>
      <c r="HO70" s="171"/>
      <c r="HP70" s="227"/>
      <c r="HQ70" s="228"/>
      <c r="HR70" s="229"/>
      <c r="HS70" s="228"/>
      <c r="HT70" s="229"/>
      <c r="HU70" s="228"/>
      <c r="HV70" s="180" t="str">
        <f t="shared" si="87"/>
        <v/>
      </c>
      <c r="HW70" s="181" t="str">
        <f t="shared" ref="HW70:HW133" si="162">IF(SUM(HV70)&gt;0,((HV70-INT(HV70))*24),"")</f>
        <v/>
      </c>
      <c r="HX70" s="182" t="str">
        <f t="shared" ref="HX70:HX133" si="163">IF(SUM(HU70)&gt;0,((HU70*HW70)/24),"")</f>
        <v/>
      </c>
      <c r="HY70" s="183"/>
      <c r="HZ70" s="184" t="str">
        <f t="shared" si="127"/>
        <v/>
      </c>
      <c r="IA70" s="183"/>
      <c r="IB70" s="171"/>
      <c r="IC70" s="227"/>
      <c r="ID70" s="228"/>
      <c r="IE70" s="229"/>
      <c r="IF70" s="228"/>
      <c r="IG70" s="229"/>
      <c r="IH70" s="228"/>
      <c r="II70" s="180" t="str">
        <f t="shared" si="88"/>
        <v/>
      </c>
      <c r="IJ70" s="181" t="str">
        <f t="shared" ref="IJ70:IJ133" si="164">IF(SUM(II70)&gt;0,((II70-INT(II70))*24),"")</f>
        <v/>
      </c>
      <c r="IK70" s="182" t="str">
        <f t="shared" ref="IK70:IK133" si="165">IF(SUM(IH70)&gt;0,((IH70*IJ70)/24),"")</f>
        <v/>
      </c>
      <c r="IL70" s="183"/>
      <c r="IM70" s="184" t="str">
        <f t="shared" si="128"/>
        <v/>
      </c>
      <c r="IN70" s="183"/>
      <c r="IO70" s="171"/>
      <c r="IP70" s="227"/>
      <c r="IQ70" s="228"/>
      <c r="IR70" s="229"/>
      <c r="IS70" s="228"/>
      <c r="IT70" s="229"/>
      <c r="IU70" s="228"/>
      <c r="IV70" s="180" t="str">
        <f t="shared" si="89"/>
        <v/>
      </c>
      <c r="IW70" s="181" t="str">
        <f t="shared" ref="IW70:IW133" si="166">IF(SUM(IV70)&gt;0,((IV70-INT(IV70))*24),"")</f>
        <v/>
      </c>
      <c r="IX70" s="182" t="str">
        <f t="shared" ref="IX70:IX133" si="167">IF(SUM(IU70)&gt;0,((IU70*IW70)/24),"")</f>
        <v/>
      </c>
      <c r="IY70" s="183"/>
      <c r="IZ70" s="184" t="str">
        <f t="shared" si="129"/>
        <v/>
      </c>
      <c r="JA70" s="183"/>
      <c r="JB70" s="171"/>
      <c r="JC70" s="187"/>
      <c r="JD70" s="198">
        <f t="shared" ref="JD70:JD133" si="168">COUNTA(D70,Q70,AD70,AQ70,BD70,BQ70,CD70,CQ70,DD70,DQ70,ED70,EQ70,FD70,FQ70,GD70,GQ70,HD70,HQ70,ID70,IQ70)</f>
        <v>0</v>
      </c>
      <c r="JE70" s="198">
        <f t="shared" ref="JE70:JE133" si="169">SUM(H70,U70,AH70,AU70,BH70,BU70,CH70,CU70,DH70,DU70,EH70,EU70,FH70,FU70,GH70,GU70,HH70,HU70,IH70,IU70)</f>
        <v>0</v>
      </c>
      <c r="JF70" s="198">
        <f t="shared" ref="JF70:JF133" si="170">IF(JE70=0,0,JE70/JD70)</f>
        <v>0</v>
      </c>
      <c r="JG70" s="199">
        <f t="shared" ref="JG70:JG133" si="171">SUM(L70,Y70,AL70,AY70,BL70,BY70,CL70,CY70,DL70,DY70,EL70,EY70,FL70,FY70,GL70,GY70,HL70,HY70,IL70,IY70)</f>
        <v>0</v>
      </c>
      <c r="JH70" s="199">
        <f t="shared" ref="JH70:JH133" si="172">IF(JD70=0,0,JG70/JD70)</f>
        <v>0</v>
      </c>
      <c r="JI70" s="187"/>
      <c r="JJ70" s="209"/>
      <c r="JK70" s="210"/>
      <c r="JL70" s="210"/>
      <c r="JM70" s="210"/>
      <c r="JN70" s="210"/>
      <c r="JO70" s="210"/>
      <c r="JP70" s="210"/>
      <c r="JQ70" s="210"/>
      <c r="JR70" s="211"/>
      <c r="JS70" s="205"/>
      <c r="JT70" s="194">
        <f t="shared" ref="JT70:JT133" si="173">MONTH(A70)</f>
        <v>1</v>
      </c>
    </row>
    <row r="71" spans="1:280" s="195" customFormat="1" x14ac:dyDescent="0.2">
      <c r="A71" s="247">
        <f t="shared" ref="A71:A134" si="174">A70+1</f>
        <v>41645</v>
      </c>
      <c r="B71" s="249">
        <f t="shared" ref="B71:B134" si="175">B70+1</f>
        <v>41646</v>
      </c>
      <c r="C71" s="227"/>
      <c r="D71" s="228"/>
      <c r="E71" s="229"/>
      <c r="F71" s="228"/>
      <c r="G71" s="229"/>
      <c r="H71" s="228"/>
      <c r="I71" s="180" t="str">
        <f t="shared" ref="I71:I134" si="176">IF(COUNTA(G71)=0,"",24+(G71-E71))</f>
        <v/>
      </c>
      <c r="J71" s="181" t="str">
        <f t="shared" ref="J71:J134" si="177">IF(SUM(I71)&gt;0,((I71-INT(I71))*24),"")</f>
        <v/>
      </c>
      <c r="K71" s="182" t="str">
        <f t="shared" ref="K71:K134" si="178">IF(SUM(H71)&gt;0,((H71*J71)/24),"")</f>
        <v/>
      </c>
      <c r="L71" s="183"/>
      <c r="M71" s="184" t="str">
        <f t="shared" si="90"/>
        <v/>
      </c>
      <c r="N71" s="183"/>
      <c r="O71" s="186"/>
      <c r="P71" s="227"/>
      <c r="Q71" s="228"/>
      <c r="R71" s="229"/>
      <c r="S71" s="228"/>
      <c r="T71" s="229"/>
      <c r="U71" s="228"/>
      <c r="V71" s="180" t="str">
        <f t="shared" ref="V71:V134" si="179">IF(COUNTA(T71)=0,"",24+(T71-R71))</f>
        <v/>
      </c>
      <c r="W71" s="181" t="str">
        <f t="shared" si="130"/>
        <v/>
      </c>
      <c r="X71" s="182" t="str">
        <f t="shared" si="131"/>
        <v/>
      </c>
      <c r="Y71" s="183"/>
      <c r="Z71" s="184" t="str">
        <f t="shared" si="111"/>
        <v/>
      </c>
      <c r="AA71" s="183"/>
      <c r="AB71" s="186"/>
      <c r="AC71" s="227"/>
      <c r="AD71" s="228"/>
      <c r="AE71" s="229"/>
      <c r="AF71" s="228"/>
      <c r="AG71" s="229"/>
      <c r="AH71" s="228"/>
      <c r="AI71" s="180" t="str">
        <f t="shared" ref="AI71:AI134" si="180">IF(COUNTA(AG71)=0,"",24+(AG71-AE71))</f>
        <v/>
      </c>
      <c r="AJ71" s="181" t="str">
        <f t="shared" si="132"/>
        <v/>
      </c>
      <c r="AK71" s="182" t="str">
        <f t="shared" si="133"/>
        <v/>
      </c>
      <c r="AL71" s="183"/>
      <c r="AM71" s="184" t="str">
        <f t="shared" si="112"/>
        <v/>
      </c>
      <c r="AN71" s="183"/>
      <c r="AO71" s="186"/>
      <c r="AP71" s="227"/>
      <c r="AQ71" s="228"/>
      <c r="AR71" s="229"/>
      <c r="AS71" s="228"/>
      <c r="AT71" s="229"/>
      <c r="AU71" s="228"/>
      <c r="AV71" s="180" t="str">
        <f t="shared" ref="AV71:AV134" si="181">IF(COUNTA(AT71)=0,"",24+(AT71-AR71))</f>
        <v/>
      </c>
      <c r="AW71" s="181" t="str">
        <f t="shared" si="134"/>
        <v/>
      </c>
      <c r="AX71" s="182" t="str">
        <f t="shared" si="135"/>
        <v/>
      </c>
      <c r="AY71" s="183"/>
      <c r="AZ71" s="184" t="str">
        <f t="shared" si="113"/>
        <v/>
      </c>
      <c r="BA71" s="183"/>
      <c r="BB71" s="186"/>
      <c r="BC71" s="227"/>
      <c r="BD71" s="228"/>
      <c r="BE71" s="229"/>
      <c r="BF71" s="228"/>
      <c r="BG71" s="229"/>
      <c r="BH71" s="228"/>
      <c r="BI71" s="180" t="str">
        <f t="shared" ref="BI71:BI134" si="182">IF(COUNTA(BG71)=0,"",24+(BG71-BE71))</f>
        <v/>
      </c>
      <c r="BJ71" s="181" t="str">
        <f t="shared" si="136"/>
        <v/>
      </c>
      <c r="BK71" s="182" t="str">
        <f t="shared" si="137"/>
        <v/>
      </c>
      <c r="BL71" s="183"/>
      <c r="BM71" s="184" t="str">
        <f t="shared" si="114"/>
        <v/>
      </c>
      <c r="BN71" s="183"/>
      <c r="BO71" s="186"/>
      <c r="BP71" s="227"/>
      <c r="BQ71" s="228"/>
      <c r="BR71" s="229"/>
      <c r="BS71" s="228"/>
      <c r="BT71" s="229"/>
      <c r="BU71" s="228"/>
      <c r="BV71" s="180" t="str">
        <f t="shared" ref="BV71:BV134" si="183">IF(COUNTA(BT71)=0,"",24+(BT71-BR71))</f>
        <v/>
      </c>
      <c r="BW71" s="181" t="str">
        <f t="shared" si="138"/>
        <v/>
      </c>
      <c r="BX71" s="182" t="str">
        <f t="shared" si="139"/>
        <v/>
      </c>
      <c r="BY71" s="183"/>
      <c r="BZ71" s="184" t="str">
        <f t="shared" si="115"/>
        <v/>
      </c>
      <c r="CA71" s="183"/>
      <c r="CB71" s="186"/>
      <c r="CC71" s="227"/>
      <c r="CD71" s="228"/>
      <c r="CE71" s="229"/>
      <c r="CF71" s="228"/>
      <c r="CG71" s="229"/>
      <c r="CH71" s="228"/>
      <c r="CI71" s="180" t="str">
        <f t="shared" ref="CI71:CI134" si="184">IF(COUNTA(CG71)=0,"",24+(CG71-CE71))</f>
        <v/>
      </c>
      <c r="CJ71" s="181" t="str">
        <f t="shared" si="140"/>
        <v/>
      </c>
      <c r="CK71" s="182" t="str">
        <f t="shared" si="141"/>
        <v/>
      </c>
      <c r="CL71" s="183"/>
      <c r="CM71" s="184" t="str">
        <f t="shared" si="116"/>
        <v/>
      </c>
      <c r="CN71" s="183"/>
      <c r="CO71" s="186"/>
      <c r="CP71" s="227"/>
      <c r="CQ71" s="228"/>
      <c r="CR71" s="229"/>
      <c r="CS71" s="228"/>
      <c r="CT71" s="229"/>
      <c r="CU71" s="228"/>
      <c r="CV71" s="180" t="str">
        <f t="shared" ref="CV71:CV134" si="185">IF(COUNTA(CT71)=0,"",24+(CT71-CR71))</f>
        <v/>
      </c>
      <c r="CW71" s="181" t="str">
        <f t="shared" si="142"/>
        <v/>
      </c>
      <c r="CX71" s="182" t="str">
        <f t="shared" si="143"/>
        <v/>
      </c>
      <c r="CY71" s="183"/>
      <c r="CZ71" s="184" t="str">
        <f t="shared" si="117"/>
        <v/>
      </c>
      <c r="DA71" s="183"/>
      <c r="DB71" s="186"/>
      <c r="DC71" s="227"/>
      <c r="DD71" s="228"/>
      <c r="DE71" s="229"/>
      <c r="DF71" s="228"/>
      <c r="DG71" s="229"/>
      <c r="DH71" s="228"/>
      <c r="DI71" s="180" t="str">
        <f t="shared" ref="DI71:DI134" si="186">IF(COUNTA(DG71)=0,"",24+(DG71-DE71))</f>
        <v/>
      </c>
      <c r="DJ71" s="181" t="str">
        <f t="shared" si="144"/>
        <v/>
      </c>
      <c r="DK71" s="182" t="str">
        <f t="shared" si="145"/>
        <v/>
      </c>
      <c r="DL71" s="183"/>
      <c r="DM71" s="184" t="str">
        <f t="shared" si="118"/>
        <v/>
      </c>
      <c r="DN71" s="183"/>
      <c r="DO71" s="186"/>
      <c r="DP71" s="227"/>
      <c r="DQ71" s="228"/>
      <c r="DR71" s="229"/>
      <c r="DS71" s="228"/>
      <c r="DT71" s="229"/>
      <c r="DU71" s="228"/>
      <c r="DV71" s="180" t="str">
        <f t="shared" ref="DV71:DV134" si="187">IF(COUNTA(DT71)=0,"",24+(DT71-DR71))</f>
        <v/>
      </c>
      <c r="DW71" s="181" t="str">
        <f t="shared" si="146"/>
        <v/>
      </c>
      <c r="DX71" s="182" t="str">
        <f t="shared" si="147"/>
        <v/>
      </c>
      <c r="DY71" s="183"/>
      <c r="DZ71" s="184" t="str">
        <f t="shared" si="119"/>
        <v/>
      </c>
      <c r="EA71" s="183"/>
      <c r="EB71" s="186"/>
      <c r="EC71" s="227"/>
      <c r="ED71" s="228"/>
      <c r="EE71" s="229"/>
      <c r="EF71" s="228"/>
      <c r="EG71" s="229"/>
      <c r="EH71" s="228"/>
      <c r="EI71" s="180" t="str">
        <f t="shared" ref="EI71:EI134" si="188">IF(COUNTA(EG71)=0,"",24+(EG71-EE71))</f>
        <v/>
      </c>
      <c r="EJ71" s="181" t="str">
        <f t="shared" si="148"/>
        <v/>
      </c>
      <c r="EK71" s="182" t="str">
        <f t="shared" si="149"/>
        <v/>
      </c>
      <c r="EL71" s="183"/>
      <c r="EM71" s="184" t="str">
        <f t="shared" si="120"/>
        <v/>
      </c>
      <c r="EN71" s="183"/>
      <c r="EO71" s="186"/>
      <c r="EP71" s="227"/>
      <c r="EQ71" s="228"/>
      <c r="ER71" s="229"/>
      <c r="ES71" s="228"/>
      <c r="ET71" s="229"/>
      <c r="EU71" s="228"/>
      <c r="EV71" s="180" t="str">
        <f t="shared" ref="EV71:EV134" si="189">IF(COUNTA(ET71)=0,"",24+(ET71-ER71))</f>
        <v/>
      </c>
      <c r="EW71" s="181" t="str">
        <f t="shared" si="150"/>
        <v/>
      </c>
      <c r="EX71" s="182" t="str">
        <f t="shared" si="151"/>
        <v/>
      </c>
      <c r="EY71" s="183"/>
      <c r="EZ71" s="184" t="str">
        <f t="shared" si="121"/>
        <v/>
      </c>
      <c r="FA71" s="183"/>
      <c r="FB71" s="186"/>
      <c r="FC71" s="227"/>
      <c r="FD71" s="228"/>
      <c r="FE71" s="229"/>
      <c r="FF71" s="228"/>
      <c r="FG71" s="229"/>
      <c r="FH71" s="228"/>
      <c r="FI71" s="180" t="str">
        <f t="shared" ref="FI71:FI134" si="190">IF(COUNTA(FG71)=0,"",24+(FG71-FE71))</f>
        <v/>
      </c>
      <c r="FJ71" s="181" t="str">
        <f t="shared" si="152"/>
        <v/>
      </c>
      <c r="FK71" s="182" t="str">
        <f t="shared" si="153"/>
        <v/>
      </c>
      <c r="FL71" s="183"/>
      <c r="FM71" s="184" t="str">
        <f t="shared" si="122"/>
        <v/>
      </c>
      <c r="FN71" s="183"/>
      <c r="FO71" s="186"/>
      <c r="FP71" s="227"/>
      <c r="FQ71" s="228"/>
      <c r="FR71" s="229"/>
      <c r="FS71" s="228"/>
      <c r="FT71" s="229"/>
      <c r="FU71" s="228"/>
      <c r="FV71" s="180" t="str">
        <f t="shared" ref="FV71:FV134" si="191">IF(COUNTA(FT71)=0,"",24+(FT71-FR71))</f>
        <v/>
      </c>
      <c r="FW71" s="181" t="str">
        <f t="shared" si="154"/>
        <v/>
      </c>
      <c r="FX71" s="182" t="str">
        <f t="shared" si="155"/>
        <v/>
      </c>
      <c r="FY71" s="183"/>
      <c r="FZ71" s="184" t="str">
        <f t="shared" si="123"/>
        <v/>
      </c>
      <c r="GA71" s="183"/>
      <c r="GB71" s="186"/>
      <c r="GC71" s="227"/>
      <c r="GD71" s="228"/>
      <c r="GE71" s="229"/>
      <c r="GF71" s="228"/>
      <c r="GG71" s="229"/>
      <c r="GH71" s="228"/>
      <c r="GI71" s="180" t="str">
        <f t="shared" ref="GI71:GI134" si="192">IF(COUNTA(GG71)=0,"",24+(GG71-GE71))</f>
        <v/>
      </c>
      <c r="GJ71" s="181" t="str">
        <f t="shared" si="156"/>
        <v/>
      </c>
      <c r="GK71" s="182" t="str">
        <f t="shared" si="157"/>
        <v/>
      </c>
      <c r="GL71" s="183"/>
      <c r="GM71" s="184" t="str">
        <f t="shared" si="124"/>
        <v/>
      </c>
      <c r="GN71" s="183"/>
      <c r="GO71" s="186"/>
      <c r="GP71" s="227"/>
      <c r="GQ71" s="228"/>
      <c r="GR71" s="229"/>
      <c r="GS71" s="228"/>
      <c r="GT71" s="229"/>
      <c r="GU71" s="228"/>
      <c r="GV71" s="180" t="str">
        <f t="shared" ref="GV71:GV134" si="193">IF(COUNTA(GT71)=0,"",24+(GT71-GR71))</f>
        <v/>
      </c>
      <c r="GW71" s="181" t="str">
        <f t="shared" si="158"/>
        <v/>
      </c>
      <c r="GX71" s="182" t="str">
        <f t="shared" si="159"/>
        <v/>
      </c>
      <c r="GY71" s="183"/>
      <c r="GZ71" s="184" t="str">
        <f t="shared" si="125"/>
        <v/>
      </c>
      <c r="HA71" s="183"/>
      <c r="HB71" s="186"/>
      <c r="HC71" s="227"/>
      <c r="HD71" s="228"/>
      <c r="HE71" s="229"/>
      <c r="HF71" s="228"/>
      <c r="HG71" s="229"/>
      <c r="HH71" s="228"/>
      <c r="HI71" s="180" t="str">
        <f t="shared" ref="HI71:HI134" si="194">IF(COUNTA(HG71)=0,"",24+(HG71-HE71))</f>
        <v/>
      </c>
      <c r="HJ71" s="181" t="str">
        <f t="shared" si="160"/>
        <v/>
      </c>
      <c r="HK71" s="182" t="str">
        <f t="shared" si="161"/>
        <v/>
      </c>
      <c r="HL71" s="183"/>
      <c r="HM71" s="184" t="str">
        <f t="shared" si="126"/>
        <v/>
      </c>
      <c r="HN71" s="183"/>
      <c r="HO71" s="186"/>
      <c r="HP71" s="227"/>
      <c r="HQ71" s="228"/>
      <c r="HR71" s="229"/>
      <c r="HS71" s="228"/>
      <c r="HT71" s="229"/>
      <c r="HU71" s="228"/>
      <c r="HV71" s="180" t="str">
        <f t="shared" ref="HV71:HV134" si="195">IF(COUNTA(HT71)=0,"",24+(HT71-HR71))</f>
        <v/>
      </c>
      <c r="HW71" s="181" t="str">
        <f t="shared" si="162"/>
        <v/>
      </c>
      <c r="HX71" s="182" t="str">
        <f t="shared" si="163"/>
        <v/>
      </c>
      <c r="HY71" s="183"/>
      <c r="HZ71" s="184" t="str">
        <f t="shared" si="127"/>
        <v/>
      </c>
      <c r="IA71" s="183"/>
      <c r="IB71" s="186"/>
      <c r="IC71" s="227"/>
      <c r="ID71" s="228"/>
      <c r="IE71" s="229"/>
      <c r="IF71" s="228"/>
      <c r="IG71" s="229"/>
      <c r="IH71" s="228"/>
      <c r="II71" s="180" t="str">
        <f t="shared" ref="II71:II134" si="196">IF(COUNTA(IG71)=0,"",24+(IG71-IE71))</f>
        <v/>
      </c>
      <c r="IJ71" s="181" t="str">
        <f t="shared" si="164"/>
        <v/>
      </c>
      <c r="IK71" s="182" t="str">
        <f t="shared" si="165"/>
        <v/>
      </c>
      <c r="IL71" s="183"/>
      <c r="IM71" s="184" t="str">
        <f t="shared" si="128"/>
        <v/>
      </c>
      <c r="IN71" s="183"/>
      <c r="IO71" s="186"/>
      <c r="IP71" s="227"/>
      <c r="IQ71" s="228"/>
      <c r="IR71" s="229"/>
      <c r="IS71" s="228"/>
      <c r="IT71" s="229"/>
      <c r="IU71" s="228"/>
      <c r="IV71" s="180" t="str">
        <f t="shared" ref="IV71:IV134" si="197">IF(COUNTA(IT71)=0,"",24+(IT71-IR71))</f>
        <v/>
      </c>
      <c r="IW71" s="181" t="str">
        <f t="shared" si="166"/>
        <v/>
      </c>
      <c r="IX71" s="182" t="str">
        <f t="shared" si="167"/>
        <v/>
      </c>
      <c r="IY71" s="183"/>
      <c r="IZ71" s="184" t="str">
        <f t="shared" si="129"/>
        <v/>
      </c>
      <c r="JA71" s="183"/>
      <c r="JB71" s="186"/>
      <c r="JC71" s="187"/>
      <c r="JD71" s="198">
        <f t="shared" si="168"/>
        <v>0</v>
      </c>
      <c r="JE71" s="198">
        <f t="shared" si="169"/>
        <v>0</v>
      </c>
      <c r="JF71" s="198">
        <f t="shared" si="170"/>
        <v>0</v>
      </c>
      <c r="JG71" s="199">
        <f t="shared" si="171"/>
        <v>0</v>
      </c>
      <c r="JH71" s="199">
        <f t="shared" si="172"/>
        <v>0</v>
      </c>
      <c r="JI71" s="187"/>
      <c r="JJ71" s="209"/>
      <c r="JK71" s="210"/>
      <c r="JL71" s="210"/>
      <c r="JM71" s="210"/>
      <c r="JN71" s="210"/>
      <c r="JO71" s="210"/>
      <c r="JP71" s="210"/>
      <c r="JQ71" s="210"/>
      <c r="JR71" s="211"/>
      <c r="JS71" s="205"/>
      <c r="JT71" s="194">
        <f t="shared" si="173"/>
        <v>1</v>
      </c>
    </row>
    <row r="72" spans="1:280" s="195" customFormat="1" x14ac:dyDescent="0.2">
      <c r="A72" s="247">
        <f t="shared" si="174"/>
        <v>41646</v>
      </c>
      <c r="B72" s="249">
        <f t="shared" si="175"/>
        <v>41647</v>
      </c>
      <c r="C72" s="227"/>
      <c r="D72" s="228"/>
      <c r="E72" s="229"/>
      <c r="F72" s="228"/>
      <c r="G72" s="229"/>
      <c r="H72" s="228"/>
      <c r="I72" s="180" t="str">
        <f t="shared" si="176"/>
        <v/>
      </c>
      <c r="J72" s="181" t="str">
        <f t="shared" si="177"/>
        <v/>
      </c>
      <c r="K72" s="182" t="str">
        <f t="shared" si="178"/>
        <v/>
      </c>
      <c r="L72" s="183"/>
      <c r="M72" s="184" t="str">
        <f t="shared" si="90"/>
        <v/>
      </c>
      <c r="N72" s="183"/>
      <c r="O72" s="171"/>
      <c r="P72" s="227"/>
      <c r="Q72" s="228"/>
      <c r="R72" s="229"/>
      <c r="S72" s="228"/>
      <c r="T72" s="229"/>
      <c r="U72" s="228"/>
      <c r="V72" s="180" t="str">
        <f t="shared" si="179"/>
        <v/>
      </c>
      <c r="W72" s="181" t="str">
        <f t="shared" si="130"/>
        <v/>
      </c>
      <c r="X72" s="182" t="str">
        <f t="shared" si="131"/>
        <v/>
      </c>
      <c r="Y72" s="183"/>
      <c r="Z72" s="184" t="str">
        <f t="shared" si="111"/>
        <v/>
      </c>
      <c r="AA72" s="183"/>
      <c r="AB72" s="171"/>
      <c r="AC72" s="227"/>
      <c r="AD72" s="228"/>
      <c r="AE72" s="229"/>
      <c r="AF72" s="228"/>
      <c r="AG72" s="229"/>
      <c r="AH72" s="228"/>
      <c r="AI72" s="180" t="str">
        <f t="shared" si="180"/>
        <v/>
      </c>
      <c r="AJ72" s="181" t="str">
        <f t="shared" si="132"/>
        <v/>
      </c>
      <c r="AK72" s="182" t="str">
        <f t="shared" si="133"/>
        <v/>
      </c>
      <c r="AL72" s="183"/>
      <c r="AM72" s="184" t="str">
        <f t="shared" si="112"/>
        <v/>
      </c>
      <c r="AN72" s="183"/>
      <c r="AO72" s="171"/>
      <c r="AP72" s="227"/>
      <c r="AQ72" s="228"/>
      <c r="AR72" s="229"/>
      <c r="AS72" s="228"/>
      <c r="AT72" s="229"/>
      <c r="AU72" s="228"/>
      <c r="AV72" s="180" t="str">
        <f t="shared" si="181"/>
        <v/>
      </c>
      <c r="AW72" s="181" t="str">
        <f t="shared" si="134"/>
        <v/>
      </c>
      <c r="AX72" s="182" t="str">
        <f t="shared" si="135"/>
        <v/>
      </c>
      <c r="AY72" s="183"/>
      <c r="AZ72" s="184" t="str">
        <f t="shared" si="113"/>
        <v/>
      </c>
      <c r="BA72" s="183"/>
      <c r="BB72" s="171"/>
      <c r="BC72" s="227"/>
      <c r="BD72" s="228"/>
      <c r="BE72" s="229"/>
      <c r="BF72" s="228"/>
      <c r="BG72" s="229"/>
      <c r="BH72" s="228"/>
      <c r="BI72" s="180" t="str">
        <f t="shared" si="182"/>
        <v/>
      </c>
      <c r="BJ72" s="181" t="str">
        <f t="shared" si="136"/>
        <v/>
      </c>
      <c r="BK72" s="182" t="str">
        <f t="shared" si="137"/>
        <v/>
      </c>
      <c r="BL72" s="183"/>
      <c r="BM72" s="184" t="str">
        <f t="shared" si="114"/>
        <v/>
      </c>
      <c r="BN72" s="183"/>
      <c r="BO72" s="171"/>
      <c r="BP72" s="227"/>
      <c r="BQ72" s="228"/>
      <c r="BR72" s="229"/>
      <c r="BS72" s="228"/>
      <c r="BT72" s="229"/>
      <c r="BU72" s="228"/>
      <c r="BV72" s="180" t="str">
        <f t="shared" si="183"/>
        <v/>
      </c>
      <c r="BW72" s="181" t="str">
        <f t="shared" si="138"/>
        <v/>
      </c>
      <c r="BX72" s="182" t="str">
        <f t="shared" si="139"/>
        <v/>
      </c>
      <c r="BY72" s="183"/>
      <c r="BZ72" s="184" t="str">
        <f t="shared" si="115"/>
        <v/>
      </c>
      <c r="CA72" s="183"/>
      <c r="CB72" s="171"/>
      <c r="CC72" s="227"/>
      <c r="CD72" s="228"/>
      <c r="CE72" s="229"/>
      <c r="CF72" s="228"/>
      <c r="CG72" s="229"/>
      <c r="CH72" s="228"/>
      <c r="CI72" s="180" t="str">
        <f t="shared" si="184"/>
        <v/>
      </c>
      <c r="CJ72" s="181" t="str">
        <f t="shared" si="140"/>
        <v/>
      </c>
      <c r="CK72" s="182" t="str">
        <f t="shared" si="141"/>
        <v/>
      </c>
      <c r="CL72" s="183"/>
      <c r="CM72" s="184" t="str">
        <f t="shared" si="116"/>
        <v/>
      </c>
      <c r="CN72" s="183"/>
      <c r="CO72" s="171"/>
      <c r="CP72" s="227"/>
      <c r="CQ72" s="228"/>
      <c r="CR72" s="229"/>
      <c r="CS72" s="228"/>
      <c r="CT72" s="229"/>
      <c r="CU72" s="228"/>
      <c r="CV72" s="180" t="str">
        <f t="shared" si="185"/>
        <v/>
      </c>
      <c r="CW72" s="181" t="str">
        <f t="shared" si="142"/>
        <v/>
      </c>
      <c r="CX72" s="182" t="str">
        <f t="shared" si="143"/>
        <v/>
      </c>
      <c r="CY72" s="183"/>
      <c r="CZ72" s="184" t="str">
        <f t="shared" si="117"/>
        <v/>
      </c>
      <c r="DA72" s="183"/>
      <c r="DB72" s="171"/>
      <c r="DC72" s="227"/>
      <c r="DD72" s="228"/>
      <c r="DE72" s="229"/>
      <c r="DF72" s="228"/>
      <c r="DG72" s="229"/>
      <c r="DH72" s="228"/>
      <c r="DI72" s="180" t="str">
        <f t="shared" si="186"/>
        <v/>
      </c>
      <c r="DJ72" s="181" t="str">
        <f t="shared" si="144"/>
        <v/>
      </c>
      <c r="DK72" s="182" t="str">
        <f t="shared" si="145"/>
        <v/>
      </c>
      <c r="DL72" s="183"/>
      <c r="DM72" s="184" t="str">
        <f t="shared" si="118"/>
        <v/>
      </c>
      <c r="DN72" s="183"/>
      <c r="DO72" s="171"/>
      <c r="DP72" s="227"/>
      <c r="DQ72" s="228"/>
      <c r="DR72" s="229"/>
      <c r="DS72" s="228"/>
      <c r="DT72" s="229"/>
      <c r="DU72" s="228"/>
      <c r="DV72" s="180" t="str">
        <f t="shared" si="187"/>
        <v/>
      </c>
      <c r="DW72" s="181" t="str">
        <f t="shared" si="146"/>
        <v/>
      </c>
      <c r="DX72" s="182" t="str">
        <f t="shared" si="147"/>
        <v/>
      </c>
      <c r="DY72" s="183"/>
      <c r="DZ72" s="184" t="str">
        <f t="shared" si="119"/>
        <v/>
      </c>
      <c r="EA72" s="183"/>
      <c r="EB72" s="171"/>
      <c r="EC72" s="227"/>
      <c r="ED72" s="228"/>
      <c r="EE72" s="229"/>
      <c r="EF72" s="228"/>
      <c r="EG72" s="229"/>
      <c r="EH72" s="228"/>
      <c r="EI72" s="180" t="str">
        <f t="shared" si="188"/>
        <v/>
      </c>
      <c r="EJ72" s="181" t="str">
        <f t="shared" si="148"/>
        <v/>
      </c>
      <c r="EK72" s="182" t="str">
        <f t="shared" si="149"/>
        <v/>
      </c>
      <c r="EL72" s="183"/>
      <c r="EM72" s="184" t="str">
        <f t="shared" si="120"/>
        <v/>
      </c>
      <c r="EN72" s="183"/>
      <c r="EO72" s="171"/>
      <c r="EP72" s="227"/>
      <c r="EQ72" s="228"/>
      <c r="ER72" s="229"/>
      <c r="ES72" s="228"/>
      <c r="ET72" s="229"/>
      <c r="EU72" s="228"/>
      <c r="EV72" s="180" t="str">
        <f t="shared" si="189"/>
        <v/>
      </c>
      <c r="EW72" s="181" t="str">
        <f t="shared" si="150"/>
        <v/>
      </c>
      <c r="EX72" s="182" t="str">
        <f t="shared" si="151"/>
        <v/>
      </c>
      <c r="EY72" s="183"/>
      <c r="EZ72" s="184" t="str">
        <f t="shared" si="121"/>
        <v/>
      </c>
      <c r="FA72" s="183"/>
      <c r="FB72" s="171"/>
      <c r="FC72" s="227"/>
      <c r="FD72" s="228"/>
      <c r="FE72" s="229"/>
      <c r="FF72" s="228"/>
      <c r="FG72" s="229"/>
      <c r="FH72" s="228"/>
      <c r="FI72" s="180" t="str">
        <f t="shared" si="190"/>
        <v/>
      </c>
      <c r="FJ72" s="181" t="str">
        <f t="shared" si="152"/>
        <v/>
      </c>
      <c r="FK72" s="182" t="str">
        <f t="shared" si="153"/>
        <v/>
      </c>
      <c r="FL72" s="183"/>
      <c r="FM72" s="184" t="str">
        <f t="shared" si="122"/>
        <v/>
      </c>
      <c r="FN72" s="183"/>
      <c r="FO72" s="171"/>
      <c r="FP72" s="227"/>
      <c r="FQ72" s="228"/>
      <c r="FR72" s="229"/>
      <c r="FS72" s="228"/>
      <c r="FT72" s="229"/>
      <c r="FU72" s="228"/>
      <c r="FV72" s="180" t="str">
        <f t="shared" si="191"/>
        <v/>
      </c>
      <c r="FW72" s="181" t="str">
        <f t="shared" si="154"/>
        <v/>
      </c>
      <c r="FX72" s="182" t="str">
        <f t="shared" si="155"/>
        <v/>
      </c>
      <c r="FY72" s="183"/>
      <c r="FZ72" s="184" t="str">
        <f t="shared" si="123"/>
        <v/>
      </c>
      <c r="GA72" s="183"/>
      <c r="GB72" s="171"/>
      <c r="GC72" s="227"/>
      <c r="GD72" s="228"/>
      <c r="GE72" s="229"/>
      <c r="GF72" s="228"/>
      <c r="GG72" s="229"/>
      <c r="GH72" s="228"/>
      <c r="GI72" s="180" t="str">
        <f t="shared" si="192"/>
        <v/>
      </c>
      <c r="GJ72" s="181" t="str">
        <f t="shared" si="156"/>
        <v/>
      </c>
      <c r="GK72" s="182" t="str">
        <f t="shared" si="157"/>
        <v/>
      </c>
      <c r="GL72" s="183"/>
      <c r="GM72" s="184" t="str">
        <f t="shared" si="124"/>
        <v/>
      </c>
      <c r="GN72" s="183"/>
      <c r="GO72" s="171"/>
      <c r="GP72" s="227"/>
      <c r="GQ72" s="228"/>
      <c r="GR72" s="229"/>
      <c r="GS72" s="228"/>
      <c r="GT72" s="229"/>
      <c r="GU72" s="228"/>
      <c r="GV72" s="180" t="str">
        <f t="shared" si="193"/>
        <v/>
      </c>
      <c r="GW72" s="181" t="str">
        <f t="shared" si="158"/>
        <v/>
      </c>
      <c r="GX72" s="182" t="str">
        <f t="shared" si="159"/>
        <v/>
      </c>
      <c r="GY72" s="183"/>
      <c r="GZ72" s="184" t="str">
        <f t="shared" si="125"/>
        <v/>
      </c>
      <c r="HA72" s="183"/>
      <c r="HB72" s="171"/>
      <c r="HC72" s="227"/>
      <c r="HD72" s="228"/>
      <c r="HE72" s="229"/>
      <c r="HF72" s="228"/>
      <c r="HG72" s="229"/>
      <c r="HH72" s="228"/>
      <c r="HI72" s="180" t="str">
        <f t="shared" si="194"/>
        <v/>
      </c>
      <c r="HJ72" s="181" t="str">
        <f t="shared" si="160"/>
        <v/>
      </c>
      <c r="HK72" s="182" t="str">
        <f t="shared" si="161"/>
        <v/>
      </c>
      <c r="HL72" s="183"/>
      <c r="HM72" s="184" t="str">
        <f t="shared" si="126"/>
        <v/>
      </c>
      <c r="HN72" s="183"/>
      <c r="HO72" s="171"/>
      <c r="HP72" s="227"/>
      <c r="HQ72" s="228"/>
      <c r="HR72" s="229"/>
      <c r="HS72" s="228"/>
      <c r="HT72" s="229"/>
      <c r="HU72" s="228"/>
      <c r="HV72" s="180" t="str">
        <f t="shared" si="195"/>
        <v/>
      </c>
      <c r="HW72" s="181" t="str">
        <f t="shared" si="162"/>
        <v/>
      </c>
      <c r="HX72" s="182" t="str">
        <f t="shared" si="163"/>
        <v/>
      </c>
      <c r="HY72" s="183"/>
      <c r="HZ72" s="184" t="str">
        <f t="shared" si="127"/>
        <v/>
      </c>
      <c r="IA72" s="183"/>
      <c r="IB72" s="171"/>
      <c r="IC72" s="227"/>
      <c r="ID72" s="228"/>
      <c r="IE72" s="229"/>
      <c r="IF72" s="228"/>
      <c r="IG72" s="229"/>
      <c r="IH72" s="228"/>
      <c r="II72" s="180" t="str">
        <f t="shared" si="196"/>
        <v/>
      </c>
      <c r="IJ72" s="181" t="str">
        <f t="shared" si="164"/>
        <v/>
      </c>
      <c r="IK72" s="182" t="str">
        <f t="shared" si="165"/>
        <v/>
      </c>
      <c r="IL72" s="183"/>
      <c r="IM72" s="184" t="str">
        <f t="shared" si="128"/>
        <v/>
      </c>
      <c r="IN72" s="183"/>
      <c r="IO72" s="171"/>
      <c r="IP72" s="227"/>
      <c r="IQ72" s="228"/>
      <c r="IR72" s="229"/>
      <c r="IS72" s="228"/>
      <c r="IT72" s="229"/>
      <c r="IU72" s="228"/>
      <c r="IV72" s="180" t="str">
        <f t="shared" si="197"/>
        <v/>
      </c>
      <c r="IW72" s="181" t="str">
        <f t="shared" si="166"/>
        <v/>
      </c>
      <c r="IX72" s="182" t="str">
        <f t="shared" si="167"/>
        <v/>
      </c>
      <c r="IY72" s="183"/>
      <c r="IZ72" s="184" t="str">
        <f t="shared" si="129"/>
        <v/>
      </c>
      <c r="JA72" s="183"/>
      <c r="JB72" s="171"/>
      <c r="JC72" s="187"/>
      <c r="JD72" s="198">
        <f t="shared" si="168"/>
        <v>0</v>
      </c>
      <c r="JE72" s="198">
        <f t="shared" si="169"/>
        <v>0</v>
      </c>
      <c r="JF72" s="198">
        <f t="shared" si="170"/>
        <v>0</v>
      </c>
      <c r="JG72" s="199">
        <f t="shared" si="171"/>
        <v>0</v>
      </c>
      <c r="JH72" s="199">
        <f t="shared" si="172"/>
        <v>0</v>
      </c>
      <c r="JI72" s="187"/>
      <c r="JJ72" s="209"/>
      <c r="JK72" s="210"/>
      <c r="JL72" s="210"/>
      <c r="JM72" s="210"/>
      <c r="JN72" s="210"/>
      <c r="JO72" s="210"/>
      <c r="JP72" s="210"/>
      <c r="JQ72" s="210"/>
      <c r="JR72" s="211"/>
      <c r="JS72" s="205"/>
      <c r="JT72" s="194">
        <f t="shared" si="173"/>
        <v>1</v>
      </c>
    </row>
    <row r="73" spans="1:280" s="195" customFormat="1" x14ac:dyDescent="0.2">
      <c r="A73" s="247">
        <f t="shared" si="174"/>
        <v>41647</v>
      </c>
      <c r="B73" s="249">
        <f t="shared" si="175"/>
        <v>41648</v>
      </c>
      <c r="C73" s="227"/>
      <c r="D73" s="228"/>
      <c r="E73" s="229"/>
      <c r="F73" s="228"/>
      <c r="G73" s="229"/>
      <c r="H73" s="228"/>
      <c r="I73" s="180" t="str">
        <f t="shared" si="176"/>
        <v/>
      </c>
      <c r="J73" s="181" t="str">
        <f t="shared" si="177"/>
        <v/>
      </c>
      <c r="K73" s="182" t="str">
        <f t="shared" si="178"/>
        <v/>
      </c>
      <c r="L73" s="183"/>
      <c r="M73" s="184" t="str">
        <f t="shared" ref="M73:M136" si="198">IF(SUM(N73)=0,"",(N73/0.5468))</f>
        <v/>
      </c>
      <c r="N73" s="183"/>
      <c r="O73" s="171"/>
      <c r="P73" s="227"/>
      <c r="Q73" s="228"/>
      <c r="R73" s="229"/>
      <c r="S73" s="228"/>
      <c r="T73" s="229"/>
      <c r="U73" s="228"/>
      <c r="V73" s="180" t="str">
        <f t="shared" si="179"/>
        <v/>
      </c>
      <c r="W73" s="181" t="str">
        <f t="shared" si="130"/>
        <v/>
      </c>
      <c r="X73" s="182" t="str">
        <f t="shared" si="131"/>
        <v/>
      </c>
      <c r="Y73" s="183"/>
      <c r="Z73" s="184" t="str">
        <f t="shared" ref="Z73:Z136" si="199">IF(SUM(AA73)=0,"",(AA73/0.5468))</f>
        <v/>
      </c>
      <c r="AA73" s="183"/>
      <c r="AB73" s="171"/>
      <c r="AC73" s="227"/>
      <c r="AD73" s="228"/>
      <c r="AE73" s="229"/>
      <c r="AF73" s="228"/>
      <c r="AG73" s="229"/>
      <c r="AH73" s="228"/>
      <c r="AI73" s="180" t="str">
        <f t="shared" si="180"/>
        <v/>
      </c>
      <c r="AJ73" s="181" t="str">
        <f t="shared" si="132"/>
        <v/>
      </c>
      <c r="AK73" s="182" t="str">
        <f t="shared" si="133"/>
        <v/>
      </c>
      <c r="AL73" s="183"/>
      <c r="AM73" s="184" t="str">
        <f t="shared" ref="AM73:AM136" si="200">IF(SUM(AN73)=0,"",(AN73/0.5468))</f>
        <v/>
      </c>
      <c r="AN73" s="183"/>
      <c r="AO73" s="171"/>
      <c r="AP73" s="227"/>
      <c r="AQ73" s="228"/>
      <c r="AR73" s="229"/>
      <c r="AS73" s="228"/>
      <c r="AT73" s="229"/>
      <c r="AU73" s="228"/>
      <c r="AV73" s="180" t="str">
        <f t="shared" si="181"/>
        <v/>
      </c>
      <c r="AW73" s="181" t="str">
        <f t="shared" si="134"/>
        <v/>
      </c>
      <c r="AX73" s="182" t="str">
        <f t="shared" si="135"/>
        <v/>
      </c>
      <c r="AY73" s="183"/>
      <c r="AZ73" s="184" t="str">
        <f t="shared" ref="AZ73:AZ136" si="201">IF(SUM(BA73)=0,"",(BA73/0.5468))</f>
        <v/>
      </c>
      <c r="BA73" s="183"/>
      <c r="BB73" s="171"/>
      <c r="BC73" s="227"/>
      <c r="BD73" s="228"/>
      <c r="BE73" s="229"/>
      <c r="BF73" s="228"/>
      <c r="BG73" s="229"/>
      <c r="BH73" s="228"/>
      <c r="BI73" s="180" t="str">
        <f t="shared" si="182"/>
        <v/>
      </c>
      <c r="BJ73" s="181" t="str">
        <f t="shared" si="136"/>
        <v/>
      </c>
      <c r="BK73" s="182" t="str">
        <f t="shared" si="137"/>
        <v/>
      </c>
      <c r="BL73" s="183"/>
      <c r="BM73" s="184" t="str">
        <f t="shared" ref="BM73:BM136" si="202">IF(SUM(BN73)=0,"",(BN73/0.5468))</f>
        <v/>
      </c>
      <c r="BN73" s="183"/>
      <c r="BO73" s="171"/>
      <c r="BP73" s="227"/>
      <c r="BQ73" s="228"/>
      <c r="BR73" s="229"/>
      <c r="BS73" s="228"/>
      <c r="BT73" s="229"/>
      <c r="BU73" s="228"/>
      <c r="BV73" s="180" t="str">
        <f t="shared" si="183"/>
        <v/>
      </c>
      <c r="BW73" s="181" t="str">
        <f t="shared" si="138"/>
        <v/>
      </c>
      <c r="BX73" s="182" t="str">
        <f t="shared" si="139"/>
        <v/>
      </c>
      <c r="BY73" s="183"/>
      <c r="BZ73" s="184" t="str">
        <f t="shared" ref="BZ73:BZ136" si="203">IF(SUM(CA73)=0,"",(CA73/0.5468))</f>
        <v/>
      </c>
      <c r="CA73" s="183"/>
      <c r="CB73" s="171"/>
      <c r="CC73" s="227"/>
      <c r="CD73" s="228"/>
      <c r="CE73" s="229"/>
      <c r="CF73" s="228"/>
      <c r="CG73" s="229"/>
      <c r="CH73" s="228"/>
      <c r="CI73" s="180" t="str">
        <f t="shared" si="184"/>
        <v/>
      </c>
      <c r="CJ73" s="181" t="str">
        <f t="shared" si="140"/>
        <v/>
      </c>
      <c r="CK73" s="182" t="str">
        <f t="shared" si="141"/>
        <v/>
      </c>
      <c r="CL73" s="183"/>
      <c r="CM73" s="184" t="str">
        <f t="shared" ref="CM73:CM136" si="204">IF(SUM(CN73)=0,"",(CN73/0.5468))</f>
        <v/>
      </c>
      <c r="CN73" s="183"/>
      <c r="CO73" s="171"/>
      <c r="CP73" s="227"/>
      <c r="CQ73" s="228"/>
      <c r="CR73" s="229"/>
      <c r="CS73" s="228"/>
      <c r="CT73" s="229"/>
      <c r="CU73" s="228"/>
      <c r="CV73" s="180" t="str">
        <f t="shared" si="185"/>
        <v/>
      </c>
      <c r="CW73" s="181" t="str">
        <f t="shared" si="142"/>
        <v/>
      </c>
      <c r="CX73" s="182" t="str">
        <f t="shared" si="143"/>
        <v/>
      </c>
      <c r="CY73" s="183"/>
      <c r="CZ73" s="184" t="str">
        <f t="shared" ref="CZ73:CZ136" si="205">IF(SUM(DA73)=0,"",(DA73/0.5468))</f>
        <v/>
      </c>
      <c r="DA73" s="183"/>
      <c r="DB73" s="171"/>
      <c r="DC73" s="227"/>
      <c r="DD73" s="228"/>
      <c r="DE73" s="229"/>
      <c r="DF73" s="228"/>
      <c r="DG73" s="229"/>
      <c r="DH73" s="228"/>
      <c r="DI73" s="180" t="str">
        <f t="shared" si="186"/>
        <v/>
      </c>
      <c r="DJ73" s="181" t="str">
        <f t="shared" si="144"/>
        <v/>
      </c>
      <c r="DK73" s="182" t="str">
        <f t="shared" si="145"/>
        <v/>
      </c>
      <c r="DL73" s="183"/>
      <c r="DM73" s="184" t="str">
        <f t="shared" ref="DM73:DM136" si="206">IF(SUM(DN73)=0,"",(DN73/0.5468))</f>
        <v/>
      </c>
      <c r="DN73" s="183"/>
      <c r="DO73" s="171"/>
      <c r="DP73" s="227"/>
      <c r="DQ73" s="228"/>
      <c r="DR73" s="229"/>
      <c r="DS73" s="228"/>
      <c r="DT73" s="229"/>
      <c r="DU73" s="228"/>
      <c r="DV73" s="180" t="str">
        <f t="shared" si="187"/>
        <v/>
      </c>
      <c r="DW73" s="181" t="str">
        <f t="shared" si="146"/>
        <v/>
      </c>
      <c r="DX73" s="182" t="str">
        <f t="shared" si="147"/>
        <v/>
      </c>
      <c r="DY73" s="183"/>
      <c r="DZ73" s="184" t="str">
        <f t="shared" ref="DZ73:DZ136" si="207">IF(SUM(EA73)=0,"",(EA73/0.5468))</f>
        <v/>
      </c>
      <c r="EA73" s="183"/>
      <c r="EB73" s="171"/>
      <c r="EC73" s="227"/>
      <c r="ED73" s="228"/>
      <c r="EE73" s="229"/>
      <c r="EF73" s="228"/>
      <c r="EG73" s="229"/>
      <c r="EH73" s="228"/>
      <c r="EI73" s="180" t="str">
        <f t="shared" si="188"/>
        <v/>
      </c>
      <c r="EJ73" s="181" t="str">
        <f t="shared" si="148"/>
        <v/>
      </c>
      <c r="EK73" s="182" t="str">
        <f t="shared" si="149"/>
        <v/>
      </c>
      <c r="EL73" s="183"/>
      <c r="EM73" s="184" t="str">
        <f t="shared" ref="EM73:EM136" si="208">IF(SUM(EN73)=0,"",(EN73/0.5468))</f>
        <v/>
      </c>
      <c r="EN73" s="183"/>
      <c r="EO73" s="171"/>
      <c r="EP73" s="227"/>
      <c r="EQ73" s="228"/>
      <c r="ER73" s="229"/>
      <c r="ES73" s="228"/>
      <c r="ET73" s="229"/>
      <c r="EU73" s="228"/>
      <c r="EV73" s="180" t="str">
        <f t="shared" si="189"/>
        <v/>
      </c>
      <c r="EW73" s="181" t="str">
        <f t="shared" si="150"/>
        <v/>
      </c>
      <c r="EX73" s="182" t="str">
        <f t="shared" si="151"/>
        <v/>
      </c>
      <c r="EY73" s="183"/>
      <c r="EZ73" s="184" t="str">
        <f t="shared" ref="EZ73:EZ136" si="209">IF(SUM(FA73)=0,"",(FA73/0.5468))</f>
        <v/>
      </c>
      <c r="FA73" s="183"/>
      <c r="FB73" s="171"/>
      <c r="FC73" s="227"/>
      <c r="FD73" s="228"/>
      <c r="FE73" s="229"/>
      <c r="FF73" s="228"/>
      <c r="FG73" s="229"/>
      <c r="FH73" s="228"/>
      <c r="FI73" s="180" t="str">
        <f t="shared" si="190"/>
        <v/>
      </c>
      <c r="FJ73" s="181" t="str">
        <f t="shared" si="152"/>
        <v/>
      </c>
      <c r="FK73" s="182" t="str">
        <f t="shared" si="153"/>
        <v/>
      </c>
      <c r="FL73" s="183"/>
      <c r="FM73" s="184" t="str">
        <f t="shared" ref="FM73:FM136" si="210">IF(SUM(FN73)=0,"",(FN73/0.5468))</f>
        <v/>
      </c>
      <c r="FN73" s="183"/>
      <c r="FO73" s="171"/>
      <c r="FP73" s="227"/>
      <c r="FQ73" s="228"/>
      <c r="FR73" s="229"/>
      <c r="FS73" s="228"/>
      <c r="FT73" s="229"/>
      <c r="FU73" s="228"/>
      <c r="FV73" s="180" t="str">
        <f t="shared" si="191"/>
        <v/>
      </c>
      <c r="FW73" s="181" t="str">
        <f t="shared" si="154"/>
        <v/>
      </c>
      <c r="FX73" s="182" t="str">
        <f t="shared" si="155"/>
        <v/>
      </c>
      <c r="FY73" s="183"/>
      <c r="FZ73" s="184" t="str">
        <f t="shared" ref="FZ73:FZ136" si="211">IF(SUM(GA73)=0,"",(GA73/0.5468))</f>
        <v/>
      </c>
      <c r="GA73" s="183"/>
      <c r="GB73" s="171"/>
      <c r="GC73" s="227"/>
      <c r="GD73" s="228"/>
      <c r="GE73" s="229"/>
      <c r="GF73" s="228"/>
      <c r="GG73" s="229"/>
      <c r="GH73" s="228"/>
      <c r="GI73" s="180" t="str">
        <f t="shared" si="192"/>
        <v/>
      </c>
      <c r="GJ73" s="181" t="str">
        <f t="shared" si="156"/>
        <v/>
      </c>
      <c r="GK73" s="182" t="str">
        <f t="shared" si="157"/>
        <v/>
      </c>
      <c r="GL73" s="183"/>
      <c r="GM73" s="184" t="str">
        <f t="shared" ref="GM73:GM136" si="212">IF(SUM(GN73)=0,"",(GN73/0.5468))</f>
        <v/>
      </c>
      <c r="GN73" s="183"/>
      <c r="GO73" s="171"/>
      <c r="GP73" s="227"/>
      <c r="GQ73" s="228"/>
      <c r="GR73" s="229"/>
      <c r="GS73" s="228"/>
      <c r="GT73" s="229"/>
      <c r="GU73" s="228"/>
      <c r="GV73" s="180" t="str">
        <f t="shared" si="193"/>
        <v/>
      </c>
      <c r="GW73" s="181" t="str">
        <f t="shared" si="158"/>
        <v/>
      </c>
      <c r="GX73" s="182" t="str">
        <f t="shared" si="159"/>
        <v/>
      </c>
      <c r="GY73" s="183"/>
      <c r="GZ73" s="184" t="str">
        <f t="shared" ref="GZ73:GZ136" si="213">IF(SUM(HA73)=0,"",(HA73/0.5468))</f>
        <v/>
      </c>
      <c r="HA73" s="183"/>
      <c r="HB73" s="171"/>
      <c r="HC73" s="227"/>
      <c r="HD73" s="228"/>
      <c r="HE73" s="229"/>
      <c r="HF73" s="228"/>
      <c r="HG73" s="229"/>
      <c r="HH73" s="228"/>
      <c r="HI73" s="180" t="str">
        <f t="shared" si="194"/>
        <v/>
      </c>
      <c r="HJ73" s="181" t="str">
        <f t="shared" si="160"/>
        <v/>
      </c>
      <c r="HK73" s="182" t="str">
        <f t="shared" si="161"/>
        <v/>
      </c>
      <c r="HL73" s="183"/>
      <c r="HM73" s="184" t="str">
        <f t="shared" ref="HM73:HM136" si="214">IF(SUM(HN73)=0,"",(HN73/0.5468))</f>
        <v/>
      </c>
      <c r="HN73" s="183"/>
      <c r="HO73" s="171"/>
      <c r="HP73" s="227"/>
      <c r="HQ73" s="228"/>
      <c r="HR73" s="229"/>
      <c r="HS73" s="228"/>
      <c r="HT73" s="229"/>
      <c r="HU73" s="228"/>
      <c r="HV73" s="180" t="str">
        <f t="shared" si="195"/>
        <v/>
      </c>
      <c r="HW73" s="181" t="str">
        <f t="shared" si="162"/>
        <v/>
      </c>
      <c r="HX73" s="182" t="str">
        <f t="shared" si="163"/>
        <v/>
      </c>
      <c r="HY73" s="183"/>
      <c r="HZ73" s="184" t="str">
        <f t="shared" ref="HZ73:HZ136" si="215">IF(SUM(IA73)=0,"",(IA73/0.5468))</f>
        <v/>
      </c>
      <c r="IA73" s="183"/>
      <c r="IB73" s="171"/>
      <c r="IC73" s="227"/>
      <c r="ID73" s="228"/>
      <c r="IE73" s="229"/>
      <c r="IF73" s="228"/>
      <c r="IG73" s="229"/>
      <c r="IH73" s="228"/>
      <c r="II73" s="180" t="str">
        <f t="shared" si="196"/>
        <v/>
      </c>
      <c r="IJ73" s="181" t="str">
        <f t="shared" si="164"/>
        <v/>
      </c>
      <c r="IK73" s="182" t="str">
        <f t="shared" si="165"/>
        <v/>
      </c>
      <c r="IL73" s="183"/>
      <c r="IM73" s="184" t="str">
        <f t="shared" ref="IM73:IM136" si="216">IF(SUM(IN73)=0,"",(IN73/0.5468))</f>
        <v/>
      </c>
      <c r="IN73" s="183"/>
      <c r="IO73" s="171"/>
      <c r="IP73" s="227"/>
      <c r="IQ73" s="228"/>
      <c r="IR73" s="229"/>
      <c r="IS73" s="228"/>
      <c r="IT73" s="229"/>
      <c r="IU73" s="228"/>
      <c r="IV73" s="180" t="str">
        <f t="shared" si="197"/>
        <v/>
      </c>
      <c r="IW73" s="181" t="str">
        <f t="shared" si="166"/>
        <v/>
      </c>
      <c r="IX73" s="182" t="str">
        <f t="shared" si="167"/>
        <v/>
      </c>
      <c r="IY73" s="183"/>
      <c r="IZ73" s="184" t="str">
        <f t="shared" ref="IZ73:IZ136" si="217">IF(SUM(JA73)=0,"",(JA73/0.5468))</f>
        <v/>
      </c>
      <c r="JA73" s="183"/>
      <c r="JB73" s="171"/>
      <c r="JC73" s="187"/>
      <c r="JD73" s="198">
        <f t="shared" si="168"/>
        <v>0</v>
      </c>
      <c r="JE73" s="198">
        <f t="shared" si="169"/>
        <v>0</v>
      </c>
      <c r="JF73" s="198">
        <f t="shared" si="170"/>
        <v>0</v>
      </c>
      <c r="JG73" s="199">
        <f t="shared" si="171"/>
        <v>0</v>
      </c>
      <c r="JH73" s="199">
        <f t="shared" si="172"/>
        <v>0</v>
      </c>
      <c r="JI73" s="187"/>
      <c r="JJ73" s="209"/>
      <c r="JK73" s="210"/>
      <c r="JL73" s="210"/>
      <c r="JM73" s="210"/>
      <c r="JN73" s="210"/>
      <c r="JO73" s="210"/>
      <c r="JP73" s="210"/>
      <c r="JQ73" s="210"/>
      <c r="JR73" s="211"/>
      <c r="JS73" s="205"/>
      <c r="JT73" s="194">
        <f t="shared" si="173"/>
        <v>1</v>
      </c>
    </row>
    <row r="74" spans="1:280" s="195" customFormat="1" x14ac:dyDescent="0.2">
      <c r="A74" s="247">
        <f t="shared" si="174"/>
        <v>41648</v>
      </c>
      <c r="B74" s="249">
        <f t="shared" si="175"/>
        <v>41649</v>
      </c>
      <c r="C74" s="227"/>
      <c r="D74" s="228"/>
      <c r="E74" s="229"/>
      <c r="F74" s="228"/>
      <c r="G74" s="229"/>
      <c r="H74" s="228"/>
      <c r="I74" s="180" t="str">
        <f t="shared" si="176"/>
        <v/>
      </c>
      <c r="J74" s="181" t="str">
        <f t="shared" si="177"/>
        <v/>
      </c>
      <c r="K74" s="182" t="str">
        <f t="shared" si="178"/>
        <v/>
      </c>
      <c r="L74" s="183"/>
      <c r="M74" s="184" t="str">
        <f t="shared" si="198"/>
        <v/>
      </c>
      <c r="N74" s="183"/>
      <c r="O74" s="171"/>
      <c r="P74" s="227"/>
      <c r="Q74" s="228"/>
      <c r="R74" s="229"/>
      <c r="S74" s="228"/>
      <c r="T74" s="229"/>
      <c r="U74" s="228"/>
      <c r="V74" s="180" t="str">
        <f t="shared" si="179"/>
        <v/>
      </c>
      <c r="W74" s="181" t="str">
        <f t="shared" si="130"/>
        <v/>
      </c>
      <c r="X74" s="182" t="str">
        <f t="shared" si="131"/>
        <v/>
      </c>
      <c r="Y74" s="183"/>
      <c r="Z74" s="184" t="str">
        <f t="shared" si="199"/>
        <v/>
      </c>
      <c r="AA74" s="183"/>
      <c r="AB74" s="171"/>
      <c r="AC74" s="227"/>
      <c r="AD74" s="228"/>
      <c r="AE74" s="229"/>
      <c r="AF74" s="228"/>
      <c r="AG74" s="229"/>
      <c r="AH74" s="228"/>
      <c r="AI74" s="180" t="str">
        <f t="shared" si="180"/>
        <v/>
      </c>
      <c r="AJ74" s="181" t="str">
        <f t="shared" si="132"/>
        <v/>
      </c>
      <c r="AK74" s="182" t="str">
        <f t="shared" si="133"/>
        <v/>
      </c>
      <c r="AL74" s="183"/>
      <c r="AM74" s="184" t="str">
        <f t="shared" si="200"/>
        <v/>
      </c>
      <c r="AN74" s="183"/>
      <c r="AO74" s="171"/>
      <c r="AP74" s="227"/>
      <c r="AQ74" s="228"/>
      <c r="AR74" s="229"/>
      <c r="AS74" s="228"/>
      <c r="AT74" s="229"/>
      <c r="AU74" s="228"/>
      <c r="AV74" s="180" t="str">
        <f t="shared" si="181"/>
        <v/>
      </c>
      <c r="AW74" s="181" t="str">
        <f t="shared" si="134"/>
        <v/>
      </c>
      <c r="AX74" s="182" t="str">
        <f t="shared" si="135"/>
        <v/>
      </c>
      <c r="AY74" s="183"/>
      <c r="AZ74" s="184" t="str">
        <f t="shared" si="201"/>
        <v/>
      </c>
      <c r="BA74" s="183"/>
      <c r="BB74" s="171"/>
      <c r="BC74" s="227"/>
      <c r="BD74" s="228"/>
      <c r="BE74" s="229"/>
      <c r="BF74" s="228"/>
      <c r="BG74" s="229"/>
      <c r="BH74" s="228"/>
      <c r="BI74" s="180" t="str">
        <f t="shared" si="182"/>
        <v/>
      </c>
      <c r="BJ74" s="181" t="str">
        <f t="shared" si="136"/>
        <v/>
      </c>
      <c r="BK74" s="182" t="str">
        <f t="shared" si="137"/>
        <v/>
      </c>
      <c r="BL74" s="183"/>
      <c r="BM74" s="184" t="str">
        <f t="shared" si="202"/>
        <v/>
      </c>
      <c r="BN74" s="183"/>
      <c r="BO74" s="171"/>
      <c r="BP74" s="227"/>
      <c r="BQ74" s="228"/>
      <c r="BR74" s="229"/>
      <c r="BS74" s="228"/>
      <c r="BT74" s="229"/>
      <c r="BU74" s="228"/>
      <c r="BV74" s="180" t="str">
        <f t="shared" si="183"/>
        <v/>
      </c>
      <c r="BW74" s="181" t="str">
        <f t="shared" si="138"/>
        <v/>
      </c>
      <c r="BX74" s="182" t="str">
        <f t="shared" si="139"/>
        <v/>
      </c>
      <c r="BY74" s="183"/>
      <c r="BZ74" s="184" t="str">
        <f t="shared" si="203"/>
        <v/>
      </c>
      <c r="CA74" s="183"/>
      <c r="CB74" s="171"/>
      <c r="CC74" s="227"/>
      <c r="CD74" s="228"/>
      <c r="CE74" s="229"/>
      <c r="CF74" s="228"/>
      <c r="CG74" s="229"/>
      <c r="CH74" s="228"/>
      <c r="CI74" s="180" t="str">
        <f t="shared" si="184"/>
        <v/>
      </c>
      <c r="CJ74" s="181" t="str">
        <f t="shared" si="140"/>
        <v/>
      </c>
      <c r="CK74" s="182" t="str">
        <f t="shared" si="141"/>
        <v/>
      </c>
      <c r="CL74" s="183"/>
      <c r="CM74" s="184" t="str">
        <f t="shared" si="204"/>
        <v/>
      </c>
      <c r="CN74" s="183"/>
      <c r="CO74" s="171"/>
      <c r="CP74" s="227"/>
      <c r="CQ74" s="228"/>
      <c r="CR74" s="229"/>
      <c r="CS74" s="228"/>
      <c r="CT74" s="229"/>
      <c r="CU74" s="228"/>
      <c r="CV74" s="180" t="str">
        <f t="shared" si="185"/>
        <v/>
      </c>
      <c r="CW74" s="181" t="str">
        <f t="shared" si="142"/>
        <v/>
      </c>
      <c r="CX74" s="182" t="str">
        <f t="shared" si="143"/>
        <v/>
      </c>
      <c r="CY74" s="183"/>
      <c r="CZ74" s="184" t="str">
        <f t="shared" si="205"/>
        <v/>
      </c>
      <c r="DA74" s="183"/>
      <c r="DB74" s="171"/>
      <c r="DC74" s="227"/>
      <c r="DD74" s="228"/>
      <c r="DE74" s="229"/>
      <c r="DF74" s="228"/>
      <c r="DG74" s="229"/>
      <c r="DH74" s="228"/>
      <c r="DI74" s="180" t="str">
        <f t="shared" si="186"/>
        <v/>
      </c>
      <c r="DJ74" s="181" t="str">
        <f t="shared" si="144"/>
        <v/>
      </c>
      <c r="DK74" s="182" t="str">
        <f t="shared" si="145"/>
        <v/>
      </c>
      <c r="DL74" s="183"/>
      <c r="DM74" s="184" t="str">
        <f t="shared" si="206"/>
        <v/>
      </c>
      <c r="DN74" s="183"/>
      <c r="DO74" s="171"/>
      <c r="DP74" s="227"/>
      <c r="DQ74" s="228"/>
      <c r="DR74" s="229"/>
      <c r="DS74" s="228"/>
      <c r="DT74" s="229"/>
      <c r="DU74" s="228"/>
      <c r="DV74" s="180" t="str">
        <f t="shared" si="187"/>
        <v/>
      </c>
      <c r="DW74" s="181" t="str">
        <f t="shared" si="146"/>
        <v/>
      </c>
      <c r="DX74" s="182" t="str">
        <f t="shared" si="147"/>
        <v/>
      </c>
      <c r="DY74" s="183"/>
      <c r="DZ74" s="184" t="str">
        <f t="shared" si="207"/>
        <v/>
      </c>
      <c r="EA74" s="183"/>
      <c r="EB74" s="171"/>
      <c r="EC74" s="227"/>
      <c r="ED74" s="228"/>
      <c r="EE74" s="229"/>
      <c r="EF74" s="228"/>
      <c r="EG74" s="229"/>
      <c r="EH74" s="228"/>
      <c r="EI74" s="180" t="str">
        <f t="shared" si="188"/>
        <v/>
      </c>
      <c r="EJ74" s="181" t="str">
        <f t="shared" si="148"/>
        <v/>
      </c>
      <c r="EK74" s="182" t="str">
        <f t="shared" si="149"/>
        <v/>
      </c>
      <c r="EL74" s="183"/>
      <c r="EM74" s="184" t="str">
        <f t="shared" si="208"/>
        <v/>
      </c>
      <c r="EN74" s="183"/>
      <c r="EO74" s="171"/>
      <c r="EP74" s="227"/>
      <c r="EQ74" s="228"/>
      <c r="ER74" s="229"/>
      <c r="ES74" s="228"/>
      <c r="ET74" s="229"/>
      <c r="EU74" s="228"/>
      <c r="EV74" s="180" t="str">
        <f t="shared" si="189"/>
        <v/>
      </c>
      <c r="EW74" s="181" t="str">
        <f t="shared" si="150"/>
        <v/>
      </c>
      <c r="EX74" s="182" t="str">
        <f t="shared" si="151"/>
        <v/>
      </c>
      <c r="EY74" s="183"/>
      <c r="EZ74" s="184" t="str">
        <f t="shared" si="209"/>
        <v/>
      </c>
      <c r="FA74" s="183"/>
      <c r="FB74" s="171"/>
      <c r="FC74" s="227"/>
      <c r="FD74" s="228"/>
      <c r="FE74" s="229"/>
      <c r="FF74" s="228"/>
      <c r="FG74" s="229"/>
      <c r="FH74" s="228"/>
      <c r="FI74" s="180" t="str">
        <f t="shared" si="190"/>
        <v/>
      </c>
      <c r="FJ74" s="181" t="str">
        <f t="shared" si="152"/>
        <v/>
      </c>
      <c r="FK74" s="182" t="str">
        <f t="shared" si="153"/>
        <v/>
      </c>
      <c r="FL74" s="183"/>
      <c r="FM74" s="184" t="str">
        <f t="shared" si="210"/>
        <v/>
      </c>
      <c r="FN74" s="183"/>
      <c r="FO74" s="171"/>
      <c r="FP74" s="227"/>
      <c r="FQ74" s="228"/>
      <c r="FR74" s="229"/>
      <c r="FS74" s="228"/>
      <c r="FT74" s="229"/>
      <c r="FU74" s="228"/>
      <c r="FV74" s="180" t="str">
        <f t="shared" si="191"/>
        <v/>
      </c>
      <c r="FW74" s="181" t="str">
        <f t="shared" si="154"/>
        <v/>
      </c>
      <c r="FX74" s="182" t="str">
        <f t="shared" si="155"/>
        <v/>
      </c>
      <c r="FY74" s="183"/>
      <c r="FZ74" s="184" t="str">
        <f t="shared" si="211"/>
        <v/>
      </c>
      <c r="GA74" s="183"/>
      <c r="GB74" s="171"/>
      <c r="GC74" s="227"/>
      <c r="GD74" s="228"/>
      <c r="GE74" s="229"/>
      <c r="GF74" s="228"/>
      <c r="GG74" s="229"/>
      <c r="GH74" s="228"/>
      <c r="GI74" s="180" t="str">
        <f t="shared" si="192"/>
        <v/>
      </c>
      <c r="GJ74" s="181" t="str">
        <f t="shared" si="156"/>
        <v/>
      </c>
      <c r="GK74" s="182" t="str">
        <f t="shared" si="157"/>
        <v/>
      </c>
      <c r="GL74" s="183"/>
      <c r="GM74" s="184" t="str">
        <f t="shared" si="212"/>
        <v/>
      </c>
      <c r="GN74" s="183"/>
      <c r="GO74" s="171"/>
      <c r="GP74" s="227"/>
      <c r="GQ74" s="228"/>
      <c r="GR74" s="229"/>
      <c r="GS74" s="228"/>
      <c r="GT74" s="229"/>
      <c r="GU74" s="228"/>
      <c r="GV74" s="180" t="str">
        <f t="shared" si="193"/>
        <v/>
      </c>
      <c r="GW74" s="181" t="str">
        <f t="shared" si="158"/>
        <v/>
      </c>
      <c r="GX74" s="182" t="str">
        <f t="shared" si="159"/>
        <v/>
      </c>
      <c r="GY74" s="183"/>
      <c r="GZ74" s="184" t="str">
        <f t="shared" si="213"/>
        <v/>
      </c>
      <c r="HA74" s="183"/>
      <c r="HB74" s="171"/>
      <c r="HC74" s="227"/>
      <c r="HD74" s="228"/>
      <c r="HE74" s="229"/>
      <c r="HF74" s="228"/>
      <c r="HG74" s="229"/>
      <c r="HH74" s="228"/>
      <c r="HI74" s="180" t="str">
        <f t="shared" si="194"/>
        <v/>
      </c>
      <c r="HJ74" s="181" t="str">
        <f t="shared" si="160"/>
        <v/>
      </c>
      <c r="HK74" s="182" t="str">
        <f t="shared" si="161"/>
        <v/>
      </c>
      <c r="HL74" s="183"/>
      <c r="HM74" s="184" t="str">
        <f t="shared" si="214"/>
        <v/>
      </c>
      <c r="HN74" s="183"/>
      <c r="HO74" s="171"/>
      <c r="HP74" s="227"/>
      <c r="HQ74" s="228"/>
      <c r="HR74" s="229"/>
      <c r="HS74" s="228"/>
      <c r="HT74" s="229"/>
      <c r="HU74" s="228"/>
      <c r="HV74" s="180" t="str">
        <f t="shared" si="195"/>
        <v/>
      </c>
      <c r="HW74" s="181" t="str">
        <f t="shared" si="162"/>
        <v/>
      </c>
      <c r="HX74" s="182" t="str">
        <f t="shared" si="163"/>
        <v/>
      </c>
      <c r="HY74" s="183"/>
      <c r="HZ74" s="184" t="str">
        <f t="shared" si="215"/>
        <v/>
      </c>
      <c r="IA74" s="183"/>
      <c r="IB74" s="171"/>
      <c r="IC74" s="227"/>
      <c r="ID74" s="228"/>
      <c r="IE74" s="229"/>
      <c r="IF74" s="228"/>
      <c r="IG74" s="229"/>
      <c r="IH74" s="228"/>
      <c r="II74" s="180" t="str">
        <f t="shared" si="196"/>
        <v/>
      </c>
      <c r="IJ74" s="181" t="str">
        <f t="shared" si="164"/>
        <v/>
      </c>
      <c r="IK74" s="182" t="str">
        <f t="shared" si="165"/>
        <v/>
      </c>
      <c r="IL74" s="183"/>
      <c r="IM74" s="184" t="str">
        <f t="shared" si="216"/>
        <v/>
      </c>
      <c r="IN74" s="183"/>
      <c r="IO74" s="171"/>
      <c r="IP74" s="227"/>
      <c r="IQ74" s="228"/>
      <c r="IR74" s="229"/>
      <c r="IS74" s="228"/>
      <c r="IT74" s="229"/>
      <c r="IU74" s="228"/>
      <c r="IV74" s="180" t="str">
        <f t="shared" si="197"/>
        <v/>
      </c>
      <c r="IW74" s="181" t="str">
        <f t="shared" si="166"/>
        <v/>
      </c>
      <c r="IX74" s="182" t="str">
        <f t="shared" si="167"/>
        <v/>
      </c>
      <c r="IY74" s="183"/>
      <c r="IZ74" s="184" t="str">
        <f t="shared" si="217"/>
        <v/>
      </c>
      <c r="JA74" s="183"/>
      <c r="JB74" s="171"/>
      <c r="JC74" s="187"/>
      <c r="JD74" s="198">
        <f t="shared" si="168"/>
        <v>0</v>
      </c>
      <c r="JE74" s="198">
        <f t="shared" si="169"/>
        <v>0</v>
      </c>
      <c r="JF74" s="198">
        <f t="shared" si="170"/>
        <v>0</v>
      </c>
      <c r="JG74" s="199">
        <f t="shared" si="171"/>
        <v>0</v>
      </c>
      <c r="JH74" s="199">
        <f t="shared" si="172"/>
        <v>0</v>
      </c>
      <c r="JI74" s="187"/>
      <c r="JJ74" s="209"/>
      <c r="JK74" s="210"/>
      <c r="JL74" s="210"/>
      <c r="JM74" s="210"/>
      <c r="JN74" s="210"/>
      <c r="JO74" s="210"/>
      <c r="JP74" s="210"/>
      <c r="JQ74" s="210"/>
      <c r="JR74" s="211"/>
      <c r="JS74" s="205"/>
      <c r="JT74" s="194">
        <f t="shared" si="173"/>
        <v>1</v>
      </c>
    </row>
    <row r="75" spans="1:280" s="195" customFormat="1" x14ac:dyDescent="0.2">
      <c r="A75" s="247">
        <f t="shared" si="174"/>
        <v>41649</v>
      </c>
      <c r="B75" s="249">
        <f t="shared" si="175"/>
        <v>41650</v>
      </c>
      <c r="C75" s="227"/>
      <c r="D75" s="228"/>
      <c r="E75" s="229"/>
      <c r="F75" s="228"/>
      <c r="G75" s="229"/>
      <c r="H75" s="228"/>
      <c r="I75" s="180" t="str">
        <f t="shared" si="176"/>
        <v/>
      </c>
      <c r="J75" s="181" t="str">
        <f t="shared" si="177"/>
        <v/>
      </c>
      <c r="K75" s="182" t="str">
        <f t="shared" si="178"/>
        <v/>
      </c>
      <c r="L75" s="183"/>
      <c r="M75" s="184" t="str">
        <f t="shared" si="198"/>
        <v/>
      </c>
      <c r="N75" s="183"/>
      <c r="O75" s="171"/>
      <c r="P75" s="227"/>
      <c r="Q75" s="228"/>
      <c r="R75" s="229"/>
      <c r="S75" s="228"/>
      <c r="T75" s="229"/>
      <c r="U75" s="228"/>
      <c r="V75" s="180" t="str">
        <f t="shared" si="179"/>
        <v/>
      </c>
      <c r="W75" s="181" t="str">
        <f t="shared" si="130"/>
        <v/>
      </c>
      <c r="X75" s="182" t="str">
        <f t="shared" si="131"/>
        <v/>
      </c>
      <c r="Y75" s="183"/>
      <c r="Z75" s="184" t="str">
        <f t="shared" si="199"/>
        <v/>
      </c>
      <c r="AA75" s="183"/>
      <c r="AB75" s="171"/>
      <c r="AC75" s="227"/>
      <c r="AD75" s="228"/>
      <c r="AE75" s="229"/>
      <c r="AF75" s="228"/>
      <c r="AG75" s="229"/>
      <c r="AH75" s="228"/>
      <c r="AI75" s="180" t="str">
        <f t="shared" si="180"/>
        <v/>
      </c>
      <c r="AJ75" s="181" t="str">
        <f t="shared" si="132"/>
        <v/>
      </c>
      <c r="AK75" s="182" t="str">
        <f t="shared" si="133"/>
        <v/>
      </c>
      <c r="AL75" s="183"/>
      <c r="AM75" s="184" t="str">
        <f t="shared" si="200"/>
        <v/>
      </c>
      <c r="AN75" s="183"/>
      <c r="AO75" s="171"/>
      <c r="AP75" s="227"/>
      <c r="AQ75" s="228"/>
      <c r="AR75" s="229"/>
      <c r="AS75" s="228"/>
      <c r="AT75" s="229"/>
      <c r="AU75" s="228"/>
      <c r="AV75" s="180" t="str">
        <f t="shared" si="181"/>
        <v/>
      </c>
      <c r="AW75" s="181" t="str">
        <f t="shared" si="134"/>
        <v/>
      </c>
      <c r="AX75" s="182" t="str">
        <f t="shared" si="135"/>
        <v/>
      </c>
      <c r="AY75" s="183"/>
      <c r="AZ75" s="184" t="str">
        <f t="shared" si="201"/>
        <v/>
      </c>
      <c r="BA75" s="183"/>
      <c r="BB75" s="171"/>
      <c r="BC75" s="227"/>
      <c r="BD75" s="228"/>
      <c r="BE75" s="229"/>
      <c r="BF75" s="228"/>
      <c r="BG75" s="229"/>
      <c r="BH75" s="228"/>
      <c r="BI75" s="180" t="str">
        <f t="shared" si="182"/>
        <v/>
      </c>
      <c r="BJ75" s="181" t="str">
        <f t="shared" si="136"/>
        <v/>
      </c>
      <c r="BK75" s="182" t="str">
        <f t="shared" si="137"/>
        <v/>
      </c>
      <c r="BL75" s="183"/>
      <c r="BM75" s="184" t="str">
        <f t="shared" si="202"/>
        <v/>
      </c>
      <c r="BN75" s="183"/>
      <c r="BO75" s="171"/>
      <c r="BP75" s="227"/>
      <c r="BQ75" s="228"/>
      <c r="BR75" s="229"/>
      <c r="BS75" s="228"/>
      <c r="BT75" s="229"/>
      <c r="BU75" s="228"/>
      <c r="BV75" s="180" t="str">
        <f t="shared" si="183"/>
        <v/>
      </c>
      <c r="BW75" s="181" t="str">
        <f t="shared" si="138"/>
        <v/>
      </c>
      <c r="BX75" s="182" t="str">
        <f t="shared" si="139"/>
        <v/>
      </c>
      <c r="BY75" s="183"/>
      <c r="BZ75" s="184" t="str">
        <f t="shared" si="203"/>
        <v/>
      </c>
      <c r="CA75" s="183"/>
      <c r="CB75" s="171"/>
      <c r="CC75" s="227"/>
      <c r="CD75" s="228"/>
      <c r="CE75" s="229"/>
      <c r="CF75" s="228"/>
      <c r="CG75" s="229"/>
      <c r="CH75" s="228"/>
      <c r="CI75" s="180" t="str">
        <f t="shared" si="184"/>
        <v/>
      </c>
      <c r="CJ75" s="181" t="str">
        <f t="shared" si="140"/>
        <v/>
      </c>
      <c r="CK75" s="182" t="str">
        <f t="shared" si="141"/>
        <v/>
      </c>
      <c r="CL75" s="183"/>
      <c r="CM75" s="184" t="str">
        <f t="shared" si="204"/>
        <v/>
      </c>
      <c r="CN75" s="183"/>
      <c r="CO75" s="171"/>
      <c r="CP75" s="227"/>
      <c r="CQ75" s="228"/>
      <c r="CR75" s="229"/>
      <c r="CS75" s="228"/>
      <c r="CT75" s="229"/>
      <c r="CU75" s="228"/>
      <c r="CV75" s="180" t="str">
        <f t="shared" si="185"/>
        <v/>
      </c>
      <c r="CW75" s="181" t="str">
        <f t="shared" si="142"/>
        <v/>
      </c>
      <c r="CX75" s="182" t="str">
        <f t="shared" si="143"/>
        <v/>
      </c>
      <c r="CY75" s="183"/>
      <c r="CZ75" s="184" t="str">
        <f t="shared" si="205"/>
        <v/>
      </c>
      <c r="DA75" s="183"/>
      <c r="DB75" s="171"/>
      <c r="DC75" s="227"/>
      <c r="DD75" s="228"/>
      <c r="DE75" s="229"/>
      <c r="DF75" s="228"/>
      <c r="DG75" s="229"/>
      <c r="DH75" s="228"/>
      <c r="DI75" s="180" t="str">
        <f t="shared" si="186"/>
        <v/>
      </c>
      <c r="DJ75" s="181" t="str">
        <f t="shared" si="144"/>
        <v/>
      </c>
      <c r="DK75" s="182" t="str">
        <f t="shared" si="145"/>
        <v/>
      </c>
      <c r="DL75" s="183"/>
      <c r="DM75" s="184" t="str">
        <f t="shared" si="206"/>
        <v/>
      </c>
      <c r="DN75" s="183"/>
      <c r="DO75" s="171"/>
      <c r="DP75" s="227"/>
      <c r="DQ75" s="228"/>
      <c r="DR75" s="229"/>
      <c r="DS75" s="228"/>
      <c r="DT75" s="229"/>
      <c r="DU75" s="228"/>
      <c r="DV75" s="180" t="str">
        <f t="shared" si="187"/>
        <v/>
      </c>
      <c r="DW75" s="181" t="str">
        <f t="shared" si="146"/>
        <v/>
      </c>
      <c r="DX75" s="182" t="str">
        <f t="shared" si="147"/>
        <v/>
      </c>
      <c r="DY75" s="183"/>
      <c r="DZ75" s="184" t="str">
        <f t="shared" si="207"/>
        <v/>
      </c>
      <c r="EA75" s="183"/>
      <c r="EB75" s="171"/>
      <c r="EC75" s="227"/>
      <c r="ED75" s="228"/>
      <c r="EE75" s="229"/>
      <c r="EF75" s="228"/>
      <c r="EG75" s="229"/>
      <c r="EH75" s="228"/>
      <c r="EI75" s="180" t="str">
        <f t="shared" si="188"/>
        <v/>
      </c>
      <c r="EJ75" s="181" t="str">
        <f t="shared" si="148"/>
        <v/>
      </c>
      <c r="EK75" s="182" t="str">
        <f t="shared" si="149"/>
        <v/>
      </c>
      <c r="EL75" s="183"/>
      <c r="EM75" s="184" t="str">
        <f t="shared" si="208"/>
        <v/>
      </c>
      <c r="EN75" s="183"/>
      <c r="EO75" s="171"/>
      <c r="EP75" s="227"/>
      <c r="EQ75" s="228"/>
      <c r="ER75" s="229"/>
      <c r="ES75" s="228"/>
      <c r="ET75" s="229"/>
      <c r="EU75" s="228"/>
      <c r="EV75" s="180" t="str">
        <f t="shared" si="189"/>
        <v/>
      </c>
      <c r="EW75" s="181" t="str">
        <f t="shared" si="150"/>
        <v/>
      </c>
      <c r="EX75" s="182" t="str">
        <f t="shared" si="151"/>
        <v/>
      </c>
      <c r="EY75" s="183"/>
      <c r="EZ75" s="184" t="str">
        <f t="shared" si="209"/>
        <v/>
      </c>
      <c r="FA75" s="183"/>
      <c r="FB75" s="171"/>
      <c r="FC75" s="227"/>
      <c r="FD75" s="228"/>
      <c r="FE75" s="229"/>
      <c r="FF75" s="228"/>
      <c r="FG75" s="229"/>
      <c r="FH75" s="228"/>
      <c r="FI75" s="180" t="str">
        <f t="shared" si="190"/>
        <v/>
      </c>
      <c r="FJ75" s="181" t="str">
        <f t="shared" si="152"/>
        <v/>
      </c>
      <c r="FK75" s="182" t="str">
        <f t="shared" si="153"/>
        <v/>
      </c>
      <c r="FL75" s="183"/>
      <c r="FM75" s="184" t="str">
        <f t="shared" si="210"/>
        <v/>
      </c>
      <c r="FN75" s="183"/>
      <c r="FO75" s="171"/>
      <c r="FP75" s="227"/>
      <c r="FQ75" s="228"/>
      <c r="FR75" s="229"/>
      <c r="FS75" s="228"/>
      <c r="FT75" s="229"/>
      <c r="FU75" s="228"/>
      <c r="FV75" s="180" t="str">
        <f t="shared" si="191"/>
        <v/>
      </c>
      <c r="FW75" s="181" t="str">
        <f t="shared" si="154"/>
        <v/>
      </c>
      <c r="FX75" s="182" t="str">
        <f t="shared" si="155"/>
        <v/>
      </c>
      <c r="FY75" s="183"/>
      <c r="FZ75" s="184" t="str">
        <f t="shared" si="211"/>
        <v/>
      </c>
      <c r="GA75" s="183"/>
      <c r="GB75" s="171"/>
      <c r="GC75" s="227"/>
      <c r="GD75" s="228"/>
      <c r="GE75" s="229"/>
      <c r="GF75" s="228"/>
      <c r="GG75" s="229"/>
      <c r="GH75" s="228"/>
      <c r="GI75" s="180" t="str">
        <f t="shared" si="192"/>
        <v/>
      </c>
      <c r="GJ75" s="181" t="str">
        <f t="shared" si="156"/>
        <v/>
      </c>
      <c r="GK75" s="182" t="str">
        <f t="shared" si="157"/>
        <v/>
      </c>
      <c r="GL75" s="183"/>
      <c r="GM75" s="184" t="str">
        <f t="shared" si="212"/>
        <v/>
      </c>
      <c r="GN75" s="183"/>
      <c r="GO75" s="171"/>
      <c r="GP75" s="227"/>
      <c r="GQ75" s="228"/>
      <c r="GR75" s="229"/>
      <c r="GS75" s="228"/>
      <c r="GT75" s="229"/>
      <c r="GU75" s="228"/>
      <c r="GV75" s="180" t="str">
        <f t="shared" si="193"/>
        <v/>
      </c>
      <c r="GW75" s="181" t="str">
        <f t="shared" si="158"/>
        <v/>
      </c>
      <c r="GX75" s="182" t="str">
        <f t="shared" si="159"/>
        <v/>
      </c>
      <c r="GY75" s="183"/>
      <c r="GZ75" s="184" t="str">
        <f t="shared" si="213"/>
        <v/>
      </c>
      <c r="HA75" s="183"/>
      <c r="HB75" s="171"/>
      <c r="HC75" s="227"/>
      <c r="HD75" s="228"/>
      <c r="HE75" s="229"/>
      <c r="HF75" s="228"/>
      <c r="HG75" s="229"/>
      <c r="HH75" s="228"/>
      <c r="HI75" s="180" t="str">
        <f t="shared" si="194"/>
        <v/>
      </c>
      <c r="HJ75" s="181" t="str">
        <f t="shared" si="160"/>
        <v/>
      </c>
      <c r="HK75" s="182" t="str">
        <f t="shared" si="161"/>
        <v/>
      </c>
      <c r="HL75" s="183"/>
      <c r="HM75" s="184" t="str">
        <f t="shared" si="214"/>
        <v/>
      </c>
      <c r="HN75" s="183"/>
      <c r="HO75" s="171"/>
      <c r="HP75" s="227"/>
      <c r="HQ75" s="228"/>
      <c r="HR75" s="229"/>
      <c r="HS75" s="228"/>
      <c r="HT75" s="229"/>
      <c r="HU75" s="228"/>
      <c r="HV75" s="180" t="str">
        <f t="shared" si="195"/>
        <v/>
      </c>
      <c r="HW75" s="181" t="str">
        <f t="shared" si="162"/>
        <v/>
      </c>
      <c r="HX75" s="182" t="str">
        <f t="shared" si="163"/>
        <v/>
      </c>
      <c r="HY75" s="183"/>
      <c r="HZ75" s="184" t="str">
        <f t="shared" si="215"/>
        <v/>
      </c>
      <c r="IA75" s="183"/>
      <c r="IB75" s="171"/>
      <c r="IC75" s="227"/>
      <c r="ID75" s="228"/>
      <c r="IE75" s="229"/>
      <c r="IF75" s="228"/>
      <c r="IG75" s="229"/>
      <c r="IH75" s="228"/>
      <c r="II75" s="180" t="str">
        <f t="shared" si="196"/>
        <v/>
      </c>
      <c r="IJ75" s="181" t="str">
        <f t="shared" si="164"/>
        <v/>
      </c>
      <c r="IK75" s="182" t="str">
        <f t="shared" si="165"/>
        <v/>
      </c>
      <c r="IL75" s="183"/>
      <c r="IM75" s="184" t="str">
        <f t="shared" si="216"/>
        <v/>
      </c>
      <c r="IN75" s="183"/>
      <c r="IO75" s="171"/>
      <c r="IP75" s="227"/>
      <c r="IQ75" s="228"/>
      <c r="IR75" s="229"/>
      <c r="IS75" s="228"/>
      <c r="IT75" s="229"/>
      <c r="IU75" s="228"/>
      <c r="IV75" s="180" t="str">
        <f t="shared" si="197"/>
        <v/>
      </c>
      <c r="IW75" s="181" t="str">
        <f t="shared" si="166"/>
        <v/>
      </c>
      <c r="IX75" s="182" t="str">
        <f t="shared" si="167"/>
        <v/>
      </c>
      <c r="IY75" s="183"/>
      <c r="IZ75" s="184" t="str">
        <f t="shared" si="217"/>
        <v/>
      </c>
      <c r="JA75" s="183"/>
      <c r="JB75" s="171"/>
      <c r="JC75" s="187"/>
      <c r="JD75" s="198">
        <f t="shared" si="168"/>
        <v>0</v>
      </c>
      <c r="JE75" s="198">
        <f t="shared" si="169"/>
        <v>0</v>
      </c>
      <c r="JF75" s="198">
        <f t="shared" si="170"/>
        <v>0</v>
      </c>
      <c r="JG75" s="199">
        <f t="shared" si="171"/>
        <v>0</v>
      </c>
      <c r="JH75" s="199">
        <f t="shared" si="172"/>
        <v>0</v>
      </c>
      <c r="JI75" s="187"/>
      <c r="JJ75" s="209"/>
      <c r="JK75" s="210"/>
      <c r="JL75" s="210"/>
      <c r="JM75" s="210"/>
      <c r="JN75" s="210"/>
      <c r="JO75" s="210"/>
      <c r="JP75" s="210"/>
      <c r="JQ75" s="210"/>
      <c r="JR75" s="211"/>
      <c r="JS75" s="205"/>
      <c r="JT75" s="194">
        <f t="shared" si="173"/>
        <v>1</v>
      </c>
    </row>
    <row r="76" spans="1:280" s="195" customFormat="1" x14ac:dyDescent="0.2">
      <c r="A76" s="247">
        <f t="shared" si="174"/>
        <v>41650</v>
      </c>
      <c r="B76" s="249">
        <f t="shared" si="175"/>
        <v>41651</v>
      </c>
      <c r="C76" s="227"/>
      <c r="D76" s="228"/>
      <c r="E76" s="229"/>
      <c r="F76" s="228"/>
      <c r="G76" s="229"/>
      <c r="H76" s="228"/>
      <c r="I76" s="180" t="str">
        <f t="shared" si="176"/>
        <v/>
      </c>
      <c r="J76" s="181" t="str">
        <f t="shared" si="177"/>
        <v/>
      </c>
      <c r="K76" s="182" t="str">
        <f t="shared" si="178"/>
        <v/>
      </c>
      <c r="L76" s="183"/>
      <c r="M76" s="184" t="str">
        <f t="shared" si="198"/>
        <v/>
      </c>
      <c r="N76" s="183"/>
      <c r="O76" s="171"/>
      <c r="P76" s="227"/>
      <c r="Q76" s="228"/>
      <c r="R76" s="229"/>
      <c r="S76" s="228"/>
      <c r="T76" s="229"/>
      <c r="U76" s="228"/>
      <c r="V76" s="180" t="str">
        <f t="shared" si="179"/>
        <v/>
      </c>
      <c r="W76" s="181" t="str">
        <f t="shared" si="130"/>
        <v/>
      </c>
      <c r="X76" s="182" t="str">
        <f t="shared" si="131"/>
        <v/>
      </c>
      <c r="Y76" s="183"/>
      <c r="Z76" s="184" t="str">
        <f t="shared" si="199"/>
        <v/>
      </c>
      <c r="AA76" s="183"/>
      <c r="AB76" s="171"/>
      <c r="AC76" s="227"/>
      <c r="AD76" s="228"/>
      <c r="AE76" s="229"/>
      <c r="AF76" s="228"/>
      <c r="AG76" s="229"/>
      <c r="AH76" s="228"/>
      <c r="AI76" s="180" t="str">
        <f t="shared" si="180"/>
        <v/>
      </c>
      <c r="AJ76" s="181" t="str">
        <f t="shared" si="132"/>
        <v/>
      </c>
      <c r="AK76" s="182" t="str">
        <f t="shared" si="133"/>
        <v/>
      </c>
      <c r="AL76" s="183"/>
      <c r="AM76" s="184" t="str">
        <f t="shared" si="200"/>
        <v/>
      </c>
      <c r="AN76" s="183"/>
      <c r="AO76" s="171"/>
      <c r="AP76" s="227"/>
      <c r="AQ76" s="228"/>
      <c r="AR76" s="229"/>
      <c r="AS76" s="228"/>
      <c r="AT76" s="229"/>
      <c r="AU76" s="228"/>
      <c r="AV76" s="180" t="str">
        <f t="shared" si="181"/>
        <v/>
      </c>
      <c r="AW76" s="181" t="str">
        <f t="shared" si="134"/>
        <v/>
      </c>
      <c r="AX76" s="182" t="str">
        <f t="shared" si="135"/>
        <v/>
      </c>
      <c r="AY76" s="183"/>
      <c r="AZ76" s="184" t="str">
        <f t="shared" si="201"/>
        <v/>
      </c>
      <c r="BA76" s="183"/>
      <c r="BB76" s="171"/>
      <c r="BC76" s="227"/>
      <c r="BD76" s="228"/>
      <c r="BE76" s="229"/>
      <c r="BF76" s="228"/>
      <c r="BG76" s="229"/>
      <c r="BH76" s="228"/>
      <c r="BI76" s="180" t="str">
        <f t="shared" si="182"/>
        <v/>
      </c>
      <c r="BJ76" s="181" t="str">
        <f t="shared" si="136"/>
        <v/>
      </c>
      <c r="BK76" s="182" t="str">
        <f t="shared" si="137"/>
        <v/>
      </c>
      <c r="BL76" s="183"/>
      <c r="BM76" s="184" t="str">
        <f t="shared" si="202"/>
        <v/>
      </c>
      <c r="BN76" s="183"/>
      <c r="BO76" s="171"/>
      <c r="BP76" s="227"/>
      <c r="BQ76" s="228"/>
      <c r="BR76" s="229"/>
      <c r="BS76" s="228"/>
      <c r="BT76" s="229"/>
      <c r="BU76" s="228"/>
      <c r="BV76" s="180" t="str">
        <f t="shared" si="183"/>
        <v/>
      </c>
      <c r="BW76" s="181" t="str">
        <f t="shared" si="138"/>
        <v/>
      </c>
      <c r="BX76" s="182" t="str">
        <f t="shared" si="139"/>
        <v/>
      </c>
      <c r="BY76" s="183"/>
      <c r="BZ76" s="184" t="str">
        <f t="shared" si="203"/>
        <v/>
      </c>
      <c r="CA76" s="183"/>
      <c r="CB76" s="171"/>
      <c r="CC76" s="227"/>
      <c r="CD76" s="228"/>
      <c r="CE76" s="229"/>
      <c r="CF76" s="228"/>
      <c r="CG76" s="229"/>
      <c r="CH76" s="228"/>
      <c r="CI76" s="180" t="str">
        <f t="shared" si="184"/>
        <v/>
      </c>
      <c r="CJ76" s="181" t="str">
        <f t="shared" si="140"/>
        <v/>
      </c>
      <c r="CK76" s="182" t="str">
        <f t="shared" si="141"/>
        <v/>
      </c>
      <c r="CL76" s="183"/>
      <c r="CM76" s="184" t="str">
        <f t="shared" si="204"/>
        <v/>
      </c>
      <c r="CN76" s="183"/>
      <c r="CO76" s="171"/>
      <c r="CP76" s="227"/>
      <c r="CQ76" s="228"/>
      <c r="CR76" s="229"/>
      <c r="CS76" s="228"/>
      <c r="CT76" s="229"/>
      <c r="CU76" s="228"/>
      <c r="CV76" s="180" t="str">
        <f t="shared" si="185"/>
        <v/>
      </c>
      <c r="CW76" s="181" t="str">
        <f t="shared" si="142"/>
        <v/>
      </c>
      <c r="CX76" s="182" t="str">
        <f t="shared" si="143"/>
        <v/>
      </c>
      <c r="CY76" s="183"/>
      <c r="CZ76" s="184" t="str">
        <f t="shared" si="205"/>
        <v/>
      </c>
      <c r="DA76" s="183"/>
      <c r="DB76" s="171"/>
      <c r="DC76" s="227"/>
      <c r="DD76" s="228"/>
      <c r="DE76" s="229"/>
      <c r="DF76" s="228"/>
      <c r="DG76" s="229"/>
      <c r="DH76" s="228"/>
      <c r="DI76" s="180" t="str">
        <f t="shared" si="186"/>
        <v/>
      </c>
      <c r="DJ76" s="181" t="str">
        <f t="shared" si="144"/>
        <v/>
      </c>
      <c r="DK76" s="182" t="str">
        <f t="shared" si="145"/>
        <v/>
      </c>
      <c r="DL76" s="183"/>
      <c r="DM76" s="184" t="str">
        <f t="shared" si="206"/>
        <v/>
      </c>
      <c r="DN76" s="183"/>
      <c r="DO76" s="171"/>
      <c r="DP76" s="227"/>
      <c r="DQ76" s="228"/>
      <c r="DR76" s="229"/>
      <c r="DS76" s="228"/>
      <c r="DT76" s="229"/>
      <c r="DU76" s="228"/>
      <c r="DV76" s="180" t="str">
        <f t="shared" si="187"/>
        <v/>
      </c>
      <c r="DW76" s="181" t="str">
        <f t="shared" si="146"/>
        <v/>
      </c>
      <c r="DX76" s="182" t="str">
        <f t="shared" si="147"/>
        <v/>
      </c>
      <c r="DY76" s="183"/>
      <c r="DZ76" s="184" t="str">
        <f t="shared" si="207"/>
        <v/>
      </c>
      <c r="EA76" s="183"/>
      <c r="EB76" s="171"/>
      <c r="EC76" s="227"/>
      <c r="ED76" s="228"/>
      <c r="EE76" s="229"/>
      <c r="EF76" s="228"/>
      <c r="EG76" s="229"/>
      <c r="EH76" s="228"/>
      <c r="EI76" s="180" t="str">
        <f t="shared" si="188"/>
        <v/>
      </c>
      <c r="EJ76" s="181" t="str">
        <f t="shared" si="148"/>
        <v/>
      </c>
      <c r="EK76" s="182" t="str">
        <f t="shared" si="149"/>
        <v/>
      </c>
      <c r="EL76" s="183"/>
      <c r="EM76" s="184" t="str">
        <f t="shared" si="208"/>
        <v/>
      </c>
      <c r="EN76" s="183"/>
      <c r="EO76" s="171"/>
      <c r="EP76" s="227"/>
      <c r="EQ76" s="228"/>
      <c r="ER76" s="229"/>
      <c r="ES76" s="228"/>
      <c r="ET76" s="229"/>
      <c r="EU76" s="228"/>
      <c r="EV76" s="180" t="str">
        <f t="shared" si="189"/>
        <v/>
      </c>
      <c r="EW76" s="181" t="str">
        <f t="shared" si="150"/>
        <v/>
      </c>
      <c r="EX76" s="182" t="str">
        <f t="shared" si="151"/>
        <v/>
      </c>
      <c r="EY76" s="183"/>
      <c r="EZ76" s="184" t="str">
        <f t="shared" si="209"/>
        <v/>
      </c>
      <c r="FA76" s="183"/>
      <c r="FB76" s="171"/>
      <c r="FC76" s="227"/>
      <c r="FD76" s="228"/>
      <c r="FE76" s="229"/>
      <c r="FF76" s="228"/>
      <c r="FG76" s="229"/>
      <c r="FH76" s="228"/>
      <c r="FI76" s="180" t="str">
        <f t="shared" si="190"/>
        <v/>
      </c>
      <c r="FJ76" s="181" t="str">
        <f t="shared" si="152"/>
        <v/>
      </c>
      <c r="FK76" s="182" t="str">
        <f t="shared" si="153"/>
        <v/>
      </c>
      <c r="FL76" s="183"/>
      <c r="FM76" s="184" t="str">
        <f t="shared" si="210"/>
        <v/>
      </c>
      <c r="FN76" s="183"/>
      <c r="FO76" s="171"/>
      <c r="FP76" s="227"/>
      <c r="FQ76" s="228"/>
      <c r="FR76" s="229"/>
      <c r="FS76" s="228"/>
      <c r="FT76" s="229"/>
      <c r="FU76" s="228"/>
      <c r="FV76" s="180" t="str">
        <f t="shared" si="191"/>
        <v/>
      </c>
      <c r="FW76" s="181" t="str">
        <f t="shared" si="154"/>
        <v/>
      </c>
      <c r="FX76" s="182" t="str">
        <f t="shared" si="155"/>
        <v/>
      </c>
      <c r="FY76" s="183"/>
      <c r="FZ76" s="184" t="str">
        <f t="shared" si="211"/>
        <v/>
      </c>
      <c r="GA76" s="183"/>
      <c r="GB76" s="171"/>
      <c r="GC76" s="227"/>
      <c r="GD76" s="228"/>
      <c r="GE76" s="229"/>
      <c r="GF76" s="228"/>
      <c r="GG76" s="229"/>
      <c r="GH76" s="228"/>
      <c r="GI76" s="180" t="str">
        <f t="shared" si="192"/>
        <v/>
      </c>
      <c r="GJ76" s="181" t="str">
        <f t="shared" si="156"/>
        <v/>
      </c>
      <c r="GK76" s="182" t="str">
        <f t="shared" si="157"/>
        <v/>
      </c>
      <c r="GL76" s="183"/>
      <c r="GM76" s="184" t="str">
        <f t="shared" si="212"/>
        <v/>
      </c>
      <c r="GN76" s="183"/>
      <c r="GO76" s="171"/>
      <c r="GP76" s="227"/>
      <c r="GQ76" s="228"/>
      <c r="GR76" s="229"/>
      <c r="GS76" s="228"/>
      <c r="GT76" s="229"/>
      <c r="GU76" s="228"/>
      <c r="GV76" s="180" t="str">
        <f t="shared" si="193"/>
        <v/>
      </c>
      <c r="GW76" s="181" t="str">
        <f t="shared" si="158"/>
        <v/>
      </c>
      <c r="GX76" s="182" t="str">
        <f t="shared" si="159"/>
        <v/>
      </c>
      <c r="GY76" s="183"/>
      <c r="GZ76" s="184" t="str">
        <f t="shared" si="213"/>
        <v/>
      </c>
      <c r="HA76" s="183"/>
      <c r="HB76" s="171"/>
      <c r="HC76" s="227"/>
      <c r="HD76" s="228"/>
      <c r="HE76" s="229"/>
      <c r="HF76" s="228"/>
      <c r="HG76" s="229"/>
      <c r="HH76" s="228"/>
      <c r="HI76" s="180" t="str">
        <f t="shared" si="194"/>
        <v/>
      </c>
      <c r="HJ76" s="181" t="str">
        <f t="shared" si="160"/>
        <v/>
      </c>
      <c r="HK76" s="182" t="str">
        <f t="shared" si="161"/>
        <v/>
      </c>
      <c r="HL76" s="183"/>
      <c r="HM76" s="184" t="str">
        <f t="shared" si="214"/>
        <v/>
      </c>
      <c r="HN76" s="183"/>
      <c r="HO76" s="171"/>
      <c r="HP76" s="227"/>
      <c r="HQ76" s="228"/>
      <c r="HR76" s="229"/>
      <c r="HS76" s="228"/>
      <c r="HT76" s="229"/>
      <c r="HU76" s="228"/>
      <c r="HV76" s="180" t="str">
        <f t="shared" si="195"/>
        <v/>
      </c>
      <c r="HW76" s="181" t="str">
        <f t="shared" si="162"/>
        <v/>
      </c>
      <c r="HX76" s="182" t="str">
        <f t="shared" si="163"/>
        <v/>
      </c>
      <c r="HY76" s="183"/>
      <c r="HZ76" s="184" t="str">
        <f t="shared" si="215"/>
        <v/>
      </c>
      <c r="IA76" s="183"/>
      <c r="IB76" s="171"/>
      <c r="IC76" s="227"/>
      <c r="ID76" s="228"/>
      <c r="IE76" s="229"/>
      <c r="IF76" s="228"/>
      <c r="IG76" s="229"/>
      <c r="IH76" s="228"/>
      <c r="II76" s="180" t="str">
        <f t="shared" si="196"/>
        <v/>
      </c>
      <c r="IJ76" s="181" t="str">
        <f t="shared" si="164"/>
        <v/>
      </c>
      <c r="IK76" s="182" t="str">
        <f t="shared" si="165"/>
        <v/>
      </c>
      <c r="IL76" s="183"/>
      <c r="IM76" s="184" t="str">
        <f t="shared" si="216"/>
        <v/>
      </c>
      <c r="IN76" s="183"/>
      <c r="IO76" s="171"/>
      <c r="IP76" s="227"/>
      <c r="IQ76" s="228"/>
      <c r="IR76" s="229"/>
      <c r="IS76" s="228"/>
      <c r="IT76" s="229"/>
      <c r="IU76" s="228"/>
      <c r="IV76" s="180" t="str">
        <f t="shared" si="197"/>
        <v/>
      </c>
      <c r="IW76" s="181" t="str">
        <f t="shared" si="166"/>
        <v/>
      </c>
      <c r="IX76" s="182" t="str">
        <f t="shared" si="167"/>
        <v/>
      </c>
      <c r="IY76" s="183"/>
      <c r="IZ76" s="184" t="str">
        <f t="shared" si="217"/>
        <v/>
      </c>
      <c r="JA76" s="183"/>
      <c r="JB76" s="171"/>
      <c r="JC76" s="187"/>
      <c r="JD76" s="198">
        <f t="shared" si="168"/>
        <v>0</v>
      </c>
      <c r="JE76" s="198">
        <f t="shared" si="169"/>
        <v>0</v>
      </c>
      <c r="JF76" s="198">
        <f t="shared" si="170"/>
        <v>0</v>
      </c>
      <c r="JG76" s="199">
        <f t="shared" si="171"/>
        <v>0</v>
      </c>
      <c r="JH76" s="199">
        <f t="shared" si="172"/>
        <v>0</v>
      </c>
      <c r="JI76" s="187"/>
      <c r="JJ76" s="209"/>
      <c r="JK76" s="210"/>
      <c r="JL76" s="210"/>
      <c r="JM76" s="210"/>
      <c r="JN76" s="210"/>
      <c r="JO76" s="210"/>
      <c r="JP76" s="210"/>
      <c r="JQ76" s="210"/>
      <c r="JR76" s="211"/>
      <c r="JS76" s="205"/>
      <c r="JT76" s="194">
        <f t="shared" si="173"/>
        <v>1</v>
      </c>
    </row>
    <row r="77" spans="1:280" s="195" customFormat="1" x14ac:dyDescent="0.2">
      <c r="A77" s="247">
        <f t="shared" si="174"/>
        <v>41651</v>
      </c>
      <c r="B77" s="249">
        <f t="shared" si="175"/>
        <v>41652</v>
      </c>
      <c r="C77" s="227"/>
      <c r="D77" s="228"/>
      <c r="E77" s="229"/>
      <c r="F77" s="228"/>
      <c r="G77" s="229"/>
      <c r="H77" s="228"/>
      <c r="I77" s="180" t="str">
        <f t="shared" si="176"/>
        <v/>
      </c>
      <c r="J77" s="181" t="str">
        <f t="shared" si="177"/>
        <v/>
      </c>
      <c r="K77" s="182" t="str">
        <f t="shared" si="178"/>
        <v/>
      </c>
      <c r="L77" s="183"/>
      <c r="M77" s="184" t="str">
        <f t="shared" si="198"/>
        <v/>
      </c>
      <c r="N77" s="183"/>
      <c r="O77" s="186"/>
      <c r="P77" s="227"/>
      <c r="Q77" s="228"/>
      <c r="R77" s="229"/>
      <c r="S77" s="228"/>
      <c r="T77" s="229"/>
      <c r="U77" s="228"/>
      <c r="V77" s="180" t="str">
        <f t="shared" si="179"/>
        <v/>
      </c>
      <c r="W77" s="181" t="str">
        <f t="shared" si="130"/>
        <v/>
      </c>
      <c r="X77" s="182" t="str">
        <f t="shared" si="131"/>
        <v/>
      </c>
      <c r="Y77" s="183"/>
      <c r="Z77" s="184" t="str">
        <f t="shared" si="199"/>
        <v/>
      </c>
      <c r="AA77" s="183"/>
      <c r="AB77" s="186"/>
      <c r="AC77" s="227"/>
      <c r="AD77" s="228"/>
      <c r="AE77" s="229"/>
      <c r="AF77" s="228"/>
      <c r="AG77" s="229"/>
      <c r="AH77" s="228"/>
      <c r="AI77" s="180" t="str">
        <f t="shared" si="180"/>
        <v/>
      </c>
      <c r="AJ77" s="181" t="str">
        <f t="shared" si="132"/>
        <v/>
      </c>
      <c r="AK77" s="182" t="str">
        <f t="shared" si="133"/>
        <v/>
      </c>
      <c r="AL77" s="183"/>
      <c r="AM77" s="184" t="str">
        <f t="shared" si="200"/>
        <v/>
      </c>
      <c r="AN77" s="183"/>
      <c r="AO77" s="186"/>
      <c r="AP77" s="227"/>
      <c r="AQ77" s="228"/>
      <c r="AR77" s="229"/>
      <c r="AS77" s="228"/>
      <c r="AT77" s="229"/>
      <c r="AU77" s="228"/>
      <c r="AV77" s="180" t="str">
        <f t="shared" si="181"/>
        <v/>
      </c>
      <c r="AW77" s="181" t="str">
        <f t="shared" si="134"/>
        <v/>
      </c>
      <c r="AX77" s="182" t="str">
        <f t="shared" si="135"/>
        <v/>
      </c>
      <c r="AY77" s="183"/>
      <c r="AZ77" s="184" t="str">
        <f t="shared" si="201"/>
        <v/>
      </c>
      <c r="BA77" s="183"/>
      <c r="BB77" s="186"/>
      <c r="BC77" s="227"/>
      <c r="BD77" s="228"/>
      <c r="BE77" s="229"/>
      <c r="BF77" s="228"/>
      <c r="BG77" s="229"/>
      <c r="BH77" s="228"/>
      <c r="BI77" s="180" t="str">
        <f t="shared" si="182"/>
        <v/>
      </c>
      <c r="BJ77" s="181" t="str">
        <f t="shared" si="136"/>
        <v/>
      </c>
      <c r="BK77" s="182" t="str">
        <f t="shared" si="137"/>
        <v/>
      </c>
      <c r="BL77" s="183"/>
      <c r="BM77" s="184" t="str">
        <f t="shared" si="202"/>
        <v/>
      </c>
      <c r="BN77" s="183"/>
      <c r="BO77" s="186"/>
      <c r="BP77" s="227"/>
      <c r="BQ77" s="228"/>
      <c r="BR77" s="229"/>
      <c r="BS77" s="228"/>
      <c r="BT77" s="229"/>
      <c r="BU77" s="228"/>
      <c r="BV77" s="180" t="str">
        <f t="shared" si="183"/>
        <v/>
      </c>
      <c r="BW77" s="181" t="str">
        <f t="shared" si="138"/>
        <v/>
      </c>
      <c r="BX77" s="182" t="str">
        <f t="shared" si="139"/>
        <v/>
      </c>
      <c r="BY77" s="183"/>
      <c r="BZ77" s="184" t="str">
        <f t="shared" si="203"/>
        <v/>
      </c>
      <c r="CA77" s="183"/>
      <c r="CB77" s="186"/>
      <c r="CC77" s="227"/>
      <c r="CD77" s="228"/>
      <c r="CE77" s="229"/>
      <c r="CF77" s="228"/>
      <c r="CG77" s="229"/>
      <c r="CH77" s="228"/>
      <c r="CI77" s="180" t="str">
        <f t="shared" si="184"/>
        <v/>
      </c>
      <c r="CJ77" s="181" t="str">
        <f t="shared" si="140"/>
        <v/>
      </c>
      <c r="CK77" s="182" t="str">
        <f t="shared" si="141"/>
        <v/>
      </c>
      <c r="CL77" s="183"/>
      <c r="CM77" s="184" t="str">
        <f t="shared" si="204"/>
        <v/>
      </c>
      <c r="CN77" s="183"/>
      <c r="CO77" s="186"/>
      <c r="CP77" s="227"/>
      <c r="CQ77" s="228"/>
      <c r="CR77" s="229"/>
      <c r="CS77" s="228"/>
      <c r="CT77" s="229"/>
      <c r="CU77" s="228"/>
      <c r="CV77" s="180" t="str">
        <f t="shared" si="185"/>
        <v/>
      </c>
      <c r="CW77" s="181" t="str">
        <f t="shared" si="142"/>
        <v/>
      </c>
      <c r="CX77" s="182" t="str">
        <f t="shared" si="143"/>
        <v/>
      </c>
      <c r="CY77" s="183"/>
      <c r="CZ77" s="184" t="str">
        <f t="shared" si="205"/>
        <v/>
      </c>
      <c r="DA77" s="183"/>
      <c r="DB77" s="186"/>
      <c r="DC77" s="227"/>
      <c r="DD77" s="228"/>
      <c r="DE77" s="229"/>
      <c r="DF77" s="228"/>
      <c r="DG77" s="229"/>
      <c r="DH77" s="228"/>
      <c r="DI77" s="180" t="str">
        <f t="shared" si="186"/>
        <v/>
      </c>
      <c r="DJ77" s="181" t="str">
        <f t="shared" si="144"/>
        <v/>
      </c>
      <c r="DK77" s="182" t="str">
        <f t="shared" si="145"/>
        <v/>
      </c>
      <c r="DL77" s="183"/>
      <c r="DM77" s="184" t="str">
        <f t="shared" si="206"/>
        <v/>
      </c>
      <c r="DN77" s="183"/>
      <c r="DO77" s="186"/>
      <c r="DP77" s="227"/>
      <c r="DQ77" s="228"/>
      <c r="DR77" s="229"/>
      <c r="DS77" s="228"/>
      <c r="DT77" s="229"/>
      <c r="DU77" s="228"/>
      <c r="DV77" s="180" t="str">
        <f t="shared" si="187"/>
        <v/>
      </c>
      <c r="DW77" s="181" t="str">
        <f t="shared" si="146"/>
        <v/>
      </c>
      <c r="DX77" s="182" t="str">
        <f t="shared" si="147"/>
        <v/>
      </c>
      <c r="DY77" s="183"/>
      <c r="DZ77" s="184" t="str">
        <f t="shared" si="207"/>
        <v/>
      </c>
      <c r="EA77" s="183"/>
      <c r="EB77" s="186"/>
      <c r="EC77" s="227"/>
      <c r="ED77" s="228"/>
      <c r="EE77" s="229"/>
      <c r="EF77" s="228"/>
      <c r="EG77" s="229"/>
      <c r="EH77" s="228"/>
      <c r="EI77" s="180" t="str">
        <f t="shared" si="188"/>
        <v/>
      </c>
      <c r="EJ77" s="181" t="str">
        <f t="shared" si="148"/>
        <v/>
      </c>
      <c r="EK77" s="182" t="str">
        <f t="shared" si="149"/>
        <v/>
      </c>
      <c r="EL77" s="183"/>
      <c r="EM77" s="184" t="str">
        <f t="shared" si="208"/>
        <v/>
      </c>
      <c r="EN77" s="183"/>
      <c r="EO77" s="186"/>
      <c r="EP77" s="227"/>
      <c r="EQ77" s="228"/>
      <c r="ER77" s="229"/>
      <c r="ES77" s="228"/>
      <c r="ET77" s="229"/>
      <c r="EU77" s="228"/>
      <c r="EV77" s="180" t="str">
        <f t="shared" si="189"/>
        <v/>
      </c>
      <c r="EW77" s="181" t="str">
        <f t="shared" si="150"/>
        <v/>
      </c>
      <c r="EX77" s="182" t="str">
        <f t="shared" si="151"/>
        <v/>
      </c>
      <c r="EY77" s="183"/>
      <c r="EZ77" s="184" t="str">
        <f t="shared" si="209"/>
        <v/>
      </c>
      <c r="FA77" s="183"/>
      <c r="FB77" s="186"/>
      <c r="FC77" s="227"/>
      <c r="FD77" s="228"/>
      <c r="FE77" s="229"/>
      <c r="FF77" s="228"/>
      <c r="FG77" s="229"/>
      <c r="FH77" s="228"/>
      <c r="FI77" s="180" t="str">
        <f t="shared" si="190"/>
        <v/>
      </c>
      <c r="FJ77" s="181" t="str">
        <f t="shared" si="152"/>
        <v/>
      </c>
      <c r="FK77" s="182" t="str">
        <f t="shared" si="153"/>
        <v/>
      </c>
      <c r="FL77" s="183"/>
      <c r="FM77" s="184" t="str">
        <f t="shared" si="210"/>
        <v/>
      </c>
      <c r="FN77" s="183"/>
      <c r="FO77" s="186"/>
      <c r="FP77" s="227"/>
      <c r="FQ77" s="228"/>
      <c r="FR77" s="229"/>
      <c r="FS77" s="228"/>
      <c r="FT77" s="229"/>
      <c r="FU77" s="228"/>
      <c r="FV77" s="180" t="str">
        <f t="shared" si="191"/>
        <v/>
      </c>
      <c r="FW77" s="181" t="str">
        <f t="shared" si="154"/>
        <v/>
      </c>
      <c r="FX77" s="182" t="str">
        <f t="shared" si="155"/>
        <v/>
      </c>
      <c r="FY77" s="183"/>
      <c r="FZ77" s="184" t="str">
        <f t="shared" si="211"/>
        <v/>
      </c>
      <c r="GA77" s="183"/>
      <c r="GB77" s="186"/>
      <c r="GC77" s="227"/>
      <c r="GD77" s="228"/>
      <c r="GE77" s="229"/>
      <c r="GF77" s="228"/>
      <c r="GG77" s="229"/>
      <c r="GH77" s="228"/>
      <c r="GI77" s="180" t="str">
        <f t="shared" si="192"/>
        <v/>
      </c>
      <c r="GJ77" s="181" t="str">
        <f t="shared" si="156"/>
        <v/>
      </c>
      <c r="GK77" s="182" t="str">
        <f t="shared" si="157"/>
        <v/>
      </c>
      <c r="GL77" s="183"/>
      <c r="GM77" s="184" t="str">
        <f t="shared" si="212"/>
        <v/>
      </c>
      <c r="GN77" s="183"/>
      <c r="GO77" s="186"/>
      <c r="GP77" s="227"/>
      <c r="GQ77" s="228"/>
      <c r="GR77" s="229"/>
      <c r="GS77" s="228"/>
      <c r="GT77" s="229"/>
      <c r="GU77" s="228"/>
      <c r="GV77" s="180" t="str">
        <f t="shared" si="193"/>
        <v/>
      </c>
      <c r="GW77" s="181" t="str">
        <f t="shared" si="158"/>
        <v/>
      </c>
      <c r="GX77" s="182" t="str">
        <f t="shared" si="159"/>
        <v/>
      </c>
      <c r="GY77" s="183"/>
      <c r="GZ77" s="184" t="str">
        <f t="shared" si="213"/>
        <v/>
      </c>
      <c r="HA77" s="183"/>
      <c r="HB77" s="186"/>
      <c r="HC77" s="227"/>
      <c r="HD77" s="228"/>
      <c r="HE77" s="229"/>
      <c r="HF77" s="228"/>
      <c r="HG77" s="229"/>
      <c r="HH77" s="228"/>
      <c r="HI77" s="180" t="str">
        <f t="shared" si="194"/>
        <v/>
      </c>
      <c r="HJ77" s="181" t="str">
        <f t="shared" si="160"/>
        <v/>
      </c>
      <c r="HK77" s="182" t="str">
        <f t="shared" si="161"/>
        <v/>
      </c>
      <c r="HL77" s="183"/>
      <c r="HM77" s="184" t="str">
        <f t="shared" si="214"/>
        <v/>
      </c>
      <c r="HN77" s="183"/>
      <c r="HO77" s="186"/>
      <c r="HP77" s="227"/>
      <c r="HQ77" s="228"/>
      <c r="HR77" s="229"/>
      <c r="HS77" s="228"/>
      <c r="HT77" s="229"/>
      <c r="HU77" s="228"/>
      <c r="HV77" s="180" t="str">
        <f t="shared" si="195"/>
        <v/>
      </c>
      <c r="HW77" s="181" t="str">
        <f t="shared" si="162"/>
        <v/>
      </c>
      <c r="HX77" s="182" t="str">
        <f t="shared" si="163"/>
        <v/>
      </c>
      <c r="HY77" s="183"/>
      <c r="HZ77" s="184" t="str">
        <f t="shared" si="215"/>
        <v/>
      </c>
      <c r="IA77" s="183"/>
      <c r="IB77" s="186"/>
      <c r="IC77" s="227"/>
      <c r="ID77" s="228"/>
      <c r="IE77" s="229"/>
      <c r="IF77" s="228"/>
      <c r="IG77" s="229"/>
      <c r="IH77" s="228"/>
      <c r="II77" s="180" t="str">
        <f t="shared" si="196"/>
        <v/>
      </c>
      <c r="IJ77" s="181" t="str">
        <f t="shared" si="164"/>
        <v/>
      </c>
      <c r="IK77" s="182" t="str">
        <f t="shared" si="165"/>
        <v/>
      </c>
      <c r="IL77" s="183"/>
      <c r="IM77" s="184" t="str">
        <f t="shared" si="216"/>
        <v/>
      </c>
      <c r="IN77" s="183"/>
      <c r="IO77" s="186"/>
      <c r="IP77" s="227"/>
      <c r="IQ77" s="228"/>
      <c r="IR77" s="229"/>
      <c r="IS77" s="228"/>
      <c r="IT77" s="229"/>
      <c r="IU77" s="228"/>
      <c r="IV77" s="180" t="str">
        <f t="shared" si="197"/>
        <v/>
      </c>
      <c r="IW77" s="181" t="str">
        <f t="shared" si="166"/>
        <v/>
      </c>
      <c r="IX77" s="182" t="str">
        <f t="shared" si="167"/>
        <v/>
      </c>
      <c r="IY77" s="183"/>
      <c r="IZ77" s="184" t="str">
        <f t="shared" si="217"/>
        <v/>
      </c>
      <c r="JA77" s="183"/>
      <c r="JB77" s="186"/>
      <c r="JC77" s="187"/>
      <c r="JD77" s="198">
        <f t="shared" si="168"/>
        <v>0</v>
      </c>
      <c r="JE77" s="198">
        <f t="shared" si="169"/>
        <v>0</v>
      </c>
      <c r="JF77" s="198">
        <f t="shared" si="170"/>
        <v>0</v>
      </c>
      <c r="JG77" s="199">
        <f t="shared" si="171"/>
        <v>0</v>
      </c>
      <c r="JH77" s="199">
        <f t="shared" si="172"/>
        <v>0</v>
      </c>
      <c r="JI77" s="187"/>
      <c r="JJ77" s="209"/>
      <c r="JK77" s="210"/>
      <c r="JL77" s="210"/>
      <c r="JM77" s="210"/>
      <c r="JN77" s="210"/>
      <c r="JO77" s="210"/>
      <c r="JP77" s="210"/>
      <c r="JQ77" s="210"/>
      <c r="JR77" s="211"/>
      <c r="JS77" s="205"/>
      <c r="JT77" s="194">
        <f t="shared" si="173"/>
        <v>1</v>
      </c>
    </row>
    <row r="78" spans="1:280" s="195" customFormat="1" x14ac:dyDescent="0.2">
      <c r="A78" s="247">
        <f t="shared" si="174"/>
        <v>41652</v>
      </c>
      <c r="B78" s="249">
        <f t="shared" si="175"/>
        <v>41653</v>
      </c>
      <c r="C78" s="227"/>
      <c r="D78" s="228"/>
      <c r="E78" s="229"/>
      <c r="F78" s="228"/>
      <c r="G78" s="229"/>
      <c r="H78" s="228"/>
      <c r="I78" s="180" t="str">
        <f t="shared" si="176"/>
        <v/>
      </c>
      <c r="J78" s="181" t="str">
        <f t="shared" si="177"/>
        <v/>
      </c>
      <c r="K78" s="182" t="str">
        <f t="shared" si="178"/>
        <v/>
      </c>
      <c r="L78" s="183"/>
      <c r="M78" s="184" t="str">
        <f t="shared" si="198"/>
        <v/>
      </c>
      <c r="N78" s="183"/>
      <c r="O78" s="171"/>
      <c r="P78" s="227"/>
      <c r="Q78" s="228"/>
      <c r="R78" s="229"/>
      <c r="S78" s="228"/>
      <c r="T78" s="229"/>
      <c r="U78" s="228"/>
      <c r="V78" s="180" t="str">
        <f t="shared" si="179"/>
        <v/>
      </c>
      <c r="W78" s="181" t="str">
        <f t="shared" si="130"/>
        <v/>
      </c>
      <c r="X78" s="182" t="str">
        <f t="shared" si="131"/>
        <v/>
      </c>
      <c r="Y78" s="183"/>
      <c r="Z78" s="184" t="str">
        <f t="shared" si="199"/>
        <v/>
      </c>
      <c r="AA78" s="183"/>
      <c r="AB78" s="171"/>
      <c r="AC78" s="227"/>
      <c r="AD78" s="228"/>
      <c r="AE78" s="229"/>
      <c r="AF78" s="228"/>
      <c r="AG78" s="229"/>
      <c r="AH78" s="228"/>
      <c r="AI78" s="180" t="str">
        <f t="shared" si="180"/>
        <v/>
      </c>
      <c r="AJ78" s="181" t="str">
        <f t="shared" si="132"/>
        <v/>
      </c>
      <c r="AK78" s="182" t="str">
        <f t="shared" si="133"/>
        <v/>
      </c>
      <c r="AL78" s="183"/>
      <c r="AM78" s="184" t="str">
        <f t="shared" si="200"/>
        <v/>
      </c>
      <c r="AN78" s="183"/>
      <c r="AO78" s="171"/>
      <c r="AP78" s="227"/>
      <c r="AQ78" s="228"/>
      <c r="AR78" s="229"/>
      <c r="AS78" s="228"/>
      <c r="AT78" s="229"/>
      <c r="AU78" s="228"/>
      <c r="AV78" s="180" t="str">
        <f t="shared" si="181"/>
        <v/>
      </c>
      <c r="AW78" s="181" t="str">
        <f t="shared" si="134"/>
        <v/>
      </c>
      <c r="AX78" s="182" t="str">
        <f t="shared" si="135"/>
        <v/>
      </c>
      <c r="AY78" s="183"/>
      <c r="AZ78" s="184" t="str">
        <f t="shared" si="201"/>
        <v/>
      </c>
      <c r="BA78" s="183"/>
      <c r="BB78" s="171"/>
      <c r="BC78" s="227"/>
      <c r="BD78" s="228"/>
      <c r="BE78" s="229"/>
      <c r="BF78" s="228"/>
      <c r="BG78" s="229"/>
      <c r="BH78" s="228"/>
      <c r="BI78" s="180" t="str">
        <f t="shared" si="182"/>
        <v/>
      </c>
      <c r="BJ78" s="181" t="str">
        <f t="shared" si="136"/>
        <v/>
      </c>
      <c r="BK78" s="182" t="str">
        <f t="shared" si="137"/>
        <v/>
      </c>
      <c r="BL78" s="183"/>
      <c r="BM78" s="184" t="str">
        <f t="shared" si="202"/>
        <v/>
      </c>
      <c r="BN78" s="183"/>
      <c r="BO78" s="171"/>
      <c r="BP78" s="227"/>
      <c r="BQ78" s="228"/>
      <c r="BR78" s="229"/>
      <c r="BS78" s="228"/>
      <c r="BT78" s="229"/>
      <c r="BU78" s="228"/>
      <c r="BV78" s="180" t="str">
        <f t="shared" si="183"/>
        <v/>
      </c>
      <c r="BW78" s="181" t="str">
        <f t="shared" si="138"/>
        <v/>
      </c>
      <c r="BX78" s="182" t="str">
        <f t="shared" si="139"/>
        <v/>
      </c>
      <c r="BY78" s="183"/>
      <c r="BZ78" s="184" t="str">
        <f t="shared" si="203"/>
        <v/>
      </c>
      <c r="CA78" s="183"/>
      <c r="CB78" s="171"/>
      <c r="CC78" s="227"/>
      <c r="CD78" s="228"/>
      <c r="CE78" s="229"/>
      <c r="CF78" s="228"/>
      <c r="CG78" s="229"/>
      <c r="CH78" s="228"/>
      <c r="CI78" s="180" t="str">
        <f t="shared" si="184"/>
        <v/>
      </c>
      <c r="CJ78" s="181" t="str">
        <f t="shared" si="140"/>
        <v/>
      </c>
      <c r="CK78" s="182" t="str">
        <f t="shared" si="141"/>
        <v/>
      </c>
      <c r="CL78" s="183"/>
      <c r="CM78" s="184" t="str">
        <f t="shared" si="204"/>
        <v/>
      </c>
      <c r="CN78" s="183"/>
      <c r="CO78" s="171"/>
      <c r="CP78" s="227"/>
      <c r="CQ78" s="228"/>
      <c r="CR78" s="229"/>
      <c r="CS78" s="228"/>
      <c r="CT78" s="229"/>
      <c r="CU78" s="228"/>
      <c r="CV78" s="180" t="str">
        <f t="shared" si="185"/>
        <v/>
      </c>
      <c r="CW78" s="181" t="str">
        <f t="shared" si="142"/>
        <v/>
      </c>
      <c r="CX78" s="182" t="str">
        <f t="shared" si="143"/>
        <v/>
      </c>
      <c r="CY78" s="183"/>
      <c r="CZ78" s="184" t="str">
        <f t="shared" si="205"/>
        <v/>
      </c>
      <c r="DA78" s="183"/>
      <c r="DB78" s="171"/>
      <c r="DC78" s="227"/>
      <c r="DD78" s="228"/>
      <c r="DE78" s="229"/>
      <c r="DF78" s="228"/>
      <c r="DG78" s="229"/>
      <c r="DH78" s="228"/>
      <c r="DI78" s="180" t="str">
        <f t="shared" si="186"/>
        <v/>
      </c>
      <c r="DJ78" s="181" t="str">
        <f t="shared" si="144"/>
        <v/>
      </c>
      <c r="DK78" s="182" t="str">
        <f t="shared" si="145"/>
        <v/>
      </c>
      <c r="DL78" s="183"/>
      <c r="DM78" s="184" t="str">
        <f t="shared" si="206"/>
        <v/>
      </c>
      <c r="DN78" s="183"/>
      <c r="DO78" s="171"/>
      <c r="DP78" s="227"/>
      <c r="DQ78" s="228"/>
      <c r="DR78" s="229"/>
      <c r="DS78" s="228"/>
      <c r="DT78" s="229"/>
      <c r="DU78" s="228"/>
      <c r="DV78" s="180" t="str">
        <f t="shared" si="187"/>
        <v/>
      </c>
      <c r="DW78" s="181" t="str">
        <f t="shared" si="146"/>
        <v/>
      </c>
      <c r="DX78" s="182" t="str">
        <f t="shared" si="147"/>
        <v/>
      </c>
      <c r="DY78" s="183"/>
      <c r="DZ78" s="184" t="str">
        <f t="shared" si="207"/>
        <v/>
      </c>
      <c r="EA78" s="183"/>
      <c r="EB78" s="171"/>
      <c r="EC78" s="227"/>
      <c r="ED78" s="228"/>
      <c r="EE78" s="229"/>
      <c r="EF78" s="228"/>
      <c r="EG78" s="229"/>
      <c r="EH78" s="228"/>
      <c r="EI78" s="180" t="str">
        <f t="shared" si="188"/>
        <v/>
      </c>
      <c r="EJ78" s="181" t="str">
        <f t="shared" si="148"/>
        <v/>
      </c>
      <c r="EK78" s="182" t="str">
        <f t="shared" si="149"/>
        <v/>
      </c>
      <c r="EL78" s="183"/>
      <c r="EM78" s="184" t="str">
        <f t="shared" si="208"/>
        <v/>
      </c>
      <c r="EN78" s="183"/>
      <c r="EO78" s="171"/>
      <c r="EP78" s="227"/>
      <c r="EQ78" s="228"/>
      <c r="ER78" s="229"/>
      <c r="ES78" s="228"/>
      <c r="ET78" s="229"/>
      <c r="EU78" s="228"/>
      <c r="EV78" s="180" t="str">
        <f t="shared" si="189"/>
        <v/>
      </c>
      <c r="EW78" s="181" t="str">
        <f t="shared" si="150"/>
        <v/>
      </c>
      <c r="EX78" s="182" t="str">
        <f t="shared" si="151"/>
        <v/>
      </c>
      <c r="EY78" s="183"/>
      <c r="EZ78" s="184" t="str">
        <f t="shared" si="209"/>
        <v/>
      </c>
      <c r="FA78" s="183"/>
      <c r="FB78" s="171"/>
      <c r="FC78" s="227"/>
      <c r="FD78" s="228"/>
      <c r="FE78" s="229"/>
      <c r="FF78" s="228"/>
      <c r="FG78" s="229"/>
      <c r="FH78" s="228"/>
      <c r="FI78" s="180" t="str">
        <f t="shared" si="190"/>
        <v/>
      </c>
      <c r="FJ78" s="181" t="str">
        <f t="shared" si="152"/>
        <v/>
      </c>
      <c r="FK78" s="182" t="str">
        <f t="shared" si="153"/>
        <v/>
      </c>
      <c r="FL78" s="183"/>
      <c r="FM78" s="184" t="str">
        <f t="shared" si="210"/>
        <v/>
      </c>
      <c r="FN78" s="183"/>
      <c r="FO78" s="171"/>
      <c r="FP78" s="227"/>
      <c r="FQ78" s="228"/>
      <c r="FR78" s="229"/>
      <c r="FS78" s="228"/>
      <c r="FT78" s="229"/>
      <c r="FU78" s="228"/>
      <c r="FV78" s="180" t="str">
        <f t="shared" si="191"/>
        <v/>
      </c>
      <c r="FW78" s="181" t="str">
        <f t="shared" si="154"/>
        <v/>
      </c>
      <c r="FX78" s="182" t="str">
        <f t="shared" si="155"/>
        <v/>
      </c>
      <c r="FY78" s="183"/>
      <c r="FZ78" s="184" t="str">
        <f t="shared" si="211"/>
        <v/>
      </c>
      <c r="GA78" s="183"/>
      <c r="GB78" s="171"/>
      <c r="GC78" s="227"/>
      <c r="GD78" s="228"/>
      <c r="GE78" s="229"/>
      <c r="GF78" s="228"/>
      <c r="GG78" s="229"/>
      <c r="GH78" s="228"/>
      <c r="GI78" s="180" t="str">
        <f t="shared" si="192"/>
        <v/>
      </c>
      <c r="GJ78" s="181" t="str">
        <f t="shared" si="156"/>
        <v/>
      </c>
      <c r="GK78" s="182" t="str">
        <f t="shared" si="157"/>
        <v/>
      </c>
      <c r="GL78" s="183"/>
      <c r="GM78" s="184" t="str">
        <f t="shared" si="212"/>
        <v/>
      </c>
      <c r="GN78" s="183"/>
      <c r="GO78" s="171"/>
      <c r="GP78" s="227"/>
      <c r="GQ78" s="228"/>
      <c r="GR78" s="229"/>
      <c r="GS78" s="228"/>
      <c r="GT78" s="229"/>
      <c r="GU78" s="228"/>
      <c r="GV78" s="180" t="str">
        <f t="shared" si="193"/>
        <v/>
      </c>
      <c r="GW78" s="181" t="str">
        <f t="shared" si="158"/>
        <v/>
      </c>
      <c r="GX78" s="182" t="str">
        <f t="shared" si="159"/>
        <v/>
      </c>
      <c r="GY78" s="183"/>
      <c r="GZ78" s="184" t="str">
        <f t="shared" si="213"/>
        <v/>
      </c>
      <c r="HA78" s="183"/>
      <c r="HB78" s="171"/>
      <c r="HC78" s="227"/>
      <c r="HD78" s="228"/>
      <c r="HE78" s="229"/>
      <c r="HF78" s="228"/>
      <c r="HG78" s="229"/>
      <c r="HH78" s="228"/>
      <c r="HI78" s="180" t="str">
        <f t="shared" si="194"/>
        <v/>
      </c>
      <c r="HJ78" s="181" t="str">
        <f t="shared" si="160"/>
        <v/>
      </c>
      <c r="HK78" s="182" t="str">
        <f t="shared" si="161"/>
        <v/>
      </c>
      <c r="HL78" s="183"/>
      <c r="HM78" s="184" t="str">
        <f t="shared" si="214"/>
        <v/>
      </c>
      <c r="HN78" s="183"/>
      <c r="HO78" s="171"/>
      <c r="HP78" s="227"/>
      <c r="HQ78" s="228"/>
      <c r="HR78" s="229"/>
      <c r="HS78" s="228"/>
      <c r="HT78" s="229"/>
      <c r="HU78" s="228"/>
      <c r="HV78" s="180" t="str">
        <f t="shared" si="195"/>
        <v/>
      </c>
      <c r="HW78" s="181" t="str">
        <f t="shared" si="162"/>
        <v/>
      </c>
      <c r="HX78" s="182" t="str">
        <f t="shared" si="163"/>
        <v/>
      </c>
      <c r="HY78" s="183"/>
      <c r="HZ78" s="184" t="str">
        <f t="shared" si="215"/>
        <v/>
      </c>
      <c r="IA78" s="183"/>
      <c r="IB78" s="171"/>
      <c r="IC78" s="227"/>
      <c r="ID78" s="228"/>
      <c r="IE78" s="229"/>
      <c r="IF78" s="228"/>
      <c r="IG78" s="229"/>
      <c r="IH78" s="228"/>
      <c r="II78" s="180" t="str">
        <f t="shared" si="196"/>
        <v/>
      </c>
      <c r="IJ78" s="181" t="str">
        <f t="shared" si="164"/>
        <v/>
      </c>
      <c r="IK78" s="182" t="str">
        <f t="shared" si="165"/>
        <v/>
      </c>
      <c r="IL78" s="183"/>
      <c r="IM78" s="184" t="str">
        <f t="shared" si="216"/>
        <v/>
      </c>
      <c r="IN78" s="183"/>
      <c r="IO78" s="171"/>
      <c r="IP78" s="227"/>
      <c r="IQ78" s="228"/>
      <c r="IR78" s="229"/>
      <c r="IS78" s="228"/>
      <c r="IT78" s="229"/>
      <c r="IU78" s="228"/>
      <c r="IV78" s="180" t="str">
        <f t="shared" si="197"/>
        <v/>
      </c>
      <c r="IW78" s="181" t="str">
        <f t="shared" si="166"/>
        <v/>
      </c>
      <c r="IX78" s="182" t="str">
        <f t="shared" si="167"/>
        <v/>
      </c>
      <c r="IY78" s="183"/>
      <c r="IZ78" s="184" t="str">
        <f t="shared" si="217"/>
        <v/>
      </c>
      <c r="JA78" s="183"/>
      <c r="JB78" s="171"/>
      <c r="JC78" s="187"/>
      <c r="JD78" s="198">
        <f t="shared" si="168"/>
        <v>0</v>
      </c>
      <c r="JE78" s="198">
        <f t="shared" si="169"/>
        <v>0</v>
      </c>
      <c r="JF78" s="198">
        <f t="shared" si="170"/>
        <v>0</v>
      </c>
      <c r="JG78" s="199">
        <f t="shared" si="171"/>
        <v>0</v>
      </c>
      <c r="JH78" s="199">
        <f t="shared" si="172"/>
        <v>0</v>
      </c>
      <c r="JI78" s="187"/>
      <c r="JJ78" s="209"/>
      <c r="JK78" s="210"/>
      <c r="JL78" s="210"/>
      <c r="JM78" s="210"/>
      <c r="JN78" s="210"/>
      <c r="JO78" s="210"/>
      <c r="JP78" s="210"/>
      <c r="JQ78" s="210"/>
      <c r="JR78" s="211"/>
      <c r="JS78" s="205"/>
      <c r="JT78" s="194">
        <f t="shared" si="173"/>
        <v>1</v>
      </c>
    </row>
    <row r="79" spans="1:280" s="195" customFormat="1" x14ac:dyDescent="0.2">
      <c r="A79" s="247">
        <f t="shared" si="174"/>
        <v>41653</v>
      </c>
      <c r="B79" s="249">
        <f t="shared" si="175"/>
        <v>41654</v>
      </c>
      <c r="C79" s="227"/>
      <c r="D79" s="228"/>
      <c r="E79" s="229"/>
      <c r="F79" s="228"/>
      <c r="G79" s="229"/>
      <c r="H79" s="228"/>
      <c r="I79" s="180" t="str">
        <f t="shared" si="176"/>
        <v/>
      </c>
      <c r="J79" s="181" t="str">
        <f t="shared" si="177"/>
        <v/>
      </c>
      <c r="K79" s="182" t="str">
        <f t="shared" si="178"/>
        <v/>
      </c>
      <c r="L79" s="183"/>
      <c r="M79" s="184" t="str">
        <f t="shared" si="198"/>
        <v/>
      </c>
      <c r="N79" s="183"/>
      <c r="O79" s="186"/>
      <c r="P79" s="227"/>
      <c r="Q79" s="228"/>
      <c r="R79" s="229"/>
      <c r="S79" s="228"/>
      <c r="T79" s="229"/>
      <c r="U79" s="228"/>
      <c r="V79" s="180" t="str">
        <f t="shared" si="179"/>
        <v/>
      </c>
      <c r="W79" s="181" t="str">
        <f t="shared" si="130"/>
        <v/>
      </c>
      <c r="X79" s="182" t="str">
        <f t="shared" si="131"/>
        <v/>
      </c>
      <c r="Y79" s="183"/>
      <c r="Z79" s="184" t="str">
        <f t="shared" si="199"/>
        <v/>
      </c>
      <c r="AA79" s="183"/>
      <c r="AB79" s="186"/>
      <c r="AC79" s="227"/>
      <c r="AD79" s="228"/>
      <c r="AE79" s="229"/>
      <c r="AF79" s="228"/>
      <c r="AG79" s="229"/>
      <c r="AH79" s="228"/>
      <c r="AI79" s="180" t="str">
        <f t="shared" si="180"/>
        <v/>
      </c>
      <c r="AJ79" s="181" t="str">
        <f t="shared" si="132"/>
        <v/>
      </c>
      <c r="AK79" s="182" t="str">
        <f t="shared" si="133"/>
        <v/>
      </c>
      <c r="AL79" s="183"/>
      <c r="AM79" s="184" t="str">
        <f t="shared" si="200"/>
        <v/>
      </c>
      <c r="AN79" s="183"/>
      <c r="AO79" s="186"/>
      <c r="AP79" s="227"/>
      <c r="AQ79" s="228"/>
      <c r="AR79" s="229"/>
      <c r="AS79" s="228"/>
      <c r="AT79" s="229"/>
      <c r="AU79" s="228"/>
      <c r="AV79" s="180" t="str">
        <f t="shared" si="181"/>
        <v/>
      </c>
      <c r="AW79" s="181" t="str">
        <f t="shared" si="134"/>
        <v/>
      </c>
      <c r="AX79" s="182" t="str">
        <f t="shared" si="135"/>
        <v/>
      </c>
      <c r="AY79" s="183"/>
      <c r="AZ79" s="184" t="str">
        <f t="shared" si="201"/>
        <v/>
      </c>
      <c r="BA79" s="183"/>
      <c r="BB79" s="186"/>
      <c r="BC79" s="227"/>
      <c r="BD79" s="228"/>
      <c r="BE79" s="229"/>
      <c r="BF79" s="228"/>
      <c r="BG79" s="229"/>
      <c r="BH79" s="228"/>
      <c r="BI79" s="180" t="str">
        <f t="shared" si="182"/>
        <v/>
      </c>
      <c r="BJ79" s="181" t="str">
        <f t="shared" si="136"/>
        <v/>
      </c>
      <c r="BK79" s="182" t="str">
        <f t="shared" si="137"/>
        <v/>
      </c>
      <c r="BL79" s="183"/>
      <c r="BM79" s="184" t="str">
        <f t="shared" si="202"/>
        <v/>
      </c>
      <c r="BN79" s="183"/>
      <c r="BO79" s="186"/>
      <c r="BP79" s="227"/>
      <c r="BQ79" s="228"/>
      <c r="BR79" s="229"/>
      <c r="BS79" s="228"/>
      <c r="BT79" s="229"/>
      <c r="BU79" s="228"/>
      <c r="BV79" s="180" t="str">
        <f t="shared" si="183"/>
        <v/>
      </c>
      <c r="BW79" s="181" t="str">
        <f t="shared" si="138"/>
        <v/>
      </c>
      <c r="BX79" s="182" t="str">
        <f t="shared" si="139"/>
        <v/>
      </c>
      <c r="BY79" s="183"/>
      <c r="BZ79" s="184" t="str">
        <f t="shared" si="203"/>
        <v/>
      </c>
      <c r="CA79" s="183"/>
      <c r="CB79" s="186"/>
      <c r="CC79" s="227"/>
      <c r="CD79" s="228"/>
      <c r="CE79" s="229"/>
      <c r="CF79" s="228"/>
      <c r="CG79" s="229"/>
      <c r="CH79" s="228"/>
      <c r="CI79" s="180" t="str">
        <f t="shared" si="184"/>
        <v/>
      </c>
      <c r="CJ79" s="181" t="str">
        <f t="shared" si="140"/>
        <v/>
      </c>
      <c r="CK79" s="182" t="str">
        <f t="shared" si="141"/>
        <v/>
      </c>
      <c r="CL79" s="183"/>
      <c r="CM79" s="184" t="str">
        <f t="shared" si="204"/>
        <v/>
      </c>
      <c r="CN79" s="183"/>
      <c r="CO79" s="186"/>
      <c r="CP79" s="227"/>
      <c r="CQ79" s="228"/>
      <c r="CR79" s="229"/>
      <c r="CS79" s="228"/>
      <c r="CT79" s="229"/>
      <c r="CU79" s="228"/>
      <c r="CV79" s="180" t="str">
        <f t="shared" si="185"/>
        <v/>
      </c>
      <c r="CW79" s="181" t="str">
        <f t="shared" si="142"/>
        <v/>
      </c>
      <c r="CX79" s="182" t="str">
        <f t="shared" si="143"/>
        <v/>
      </c>
      <c r="CY79" s="183"/>
      <c r="CZ79" s="184" t="str">
        <f t="shared" si="205"/>
        <v/>
      </c>
      <c r="DA79" s="183"/>
      <c r="DB79" s="186"/>
      <c r="DC79" s="227"/>
      <c r="DD79" s="228"/>
      <c r="DE79" s="229"/>
      <c r="DF79" s="228"/>
      <c r="DG79" s="229"/>
      <c r="DH79" s="228"/>
      <c r="DI79" s="180" t="str">
        <f t="shared" si="186"/>
        <v/>
      </c>
      <c r="DJ79" s="181" t="str">
        <f t="shared" si="144"/>
        <v/>
      </c>
      <c r="DK79" s="182" t="str">
        <f t="shared" si="145"/>
        <v/>
      </c>
      <c r="DL79" s="183"/>
      <c r="DM79" s="184" t="str">
        <f t="shared" si="206"/>
        <v/>
      </c>
      <c r="DN79" s="183"/>
      <c r="DO79" s="186"/>
      <c r="DP79" s="227"/>
      <c r="DQ79" s="228"/>
      <c r="DR79" s="229"/>
      <c r="DS79" s="228"/>
      <c r="DT79" s="229"/>
      <c r="DU79" s="228"/>
      <c r="DV79" s="180" t="str">
        <f t="shared" si="187"/>
        <v/>
      </c>
      <c r="DW79" s="181" t="str">
        <f t="shared" si="146"/>
        <v/>
      </c>
      <c r="DX79" s="182" t="str">
        <f t="shared" si="147"/>
        <v/>
      </c>
      <c r="DY79" s="183"/>
      <c r="DZ79" s="184" t="str">
        <f t="shared" si="207"/>
        <v/>
      </c>
      <c r="EA79" s="183"/>
      <c r="EB79" s="186"/>
      <c r="EC79" s="227"/>
      <c r="ED79" s="228"/>
      <c r="EE79" s="229"/>
      <c r="EF79" s="228"/>
      <c r="EG79" s="229"/>
      <c r="EH79" s="228"/>
      <c r="EI79" s="180" t="str">
        <f t="shared" si="188"/>
        <v/>
      </c>
      <c r="EJ79" s="181" t="str">
        <f t="shared" si="148"/>
        <v/>
      </c>
      <c r="EK79" s="182" t="str">
        <f t="shared" si="149"/>
        <v/>
      </c>
      <c r="EL79" s="183"/>
      <c r="EM79" s="184" t="str">
        <f t="shared" si="208"/>
        <v/>
      </c>
      <c r="EN79" s="183"/>
      <c r="EO79" s="186"/>
      <c r="EP79" s="227"/>
      <c r="EQ79" s="228"/>
      <c r="ER79" s="229"/>
      <c r="ES79" s="228"/>
      <c r="ET79" s="229"/>
      <c r="EU79" s="228"/>
      <c r="EV79" s="180" t="str">
        <f t="shared" si="189"/>
        <v/>
      </c>
      <c r="EW79" s="181" t="str">
        <f t="shared" si="150"/>
        <v/>
      </c>
      <c r="EX79" s="182" t="str">
        <f t="shared" si="151"/>
        <v/>
      </c>
      <c r="EY79" s="183"/>
      <c r="EZ79" s="184" t="str">
        <f t="shared" si="209"/>
        <v/>
      </c>
      <c r="FA79" s="183"/>
      <c r="FB79" s="186"/>
      <c r="FC79" s="227"/>
      <c r="FD79" s="228"/>
      <c r="FE79" s="229"/>
      <c r="FF79" s="228"/>
      <c r="FG79" s="229"/>
      <c r="FH79" s="228"/>
      <c r="FI79" s="180" t="str">
        <f t="shared" si="190"/>
        <v/>
      </c>
      <c r="FJ79" s="181" t="str">
        <f t="shared" si="152"/>
        <v/>
      </c>
      <c r="FK79" s="182" t="str">
        <f t="shared" si="153"/>
        <v/>
      </c>
      <c r="FL79" s="183"/>
      <c r="FM79" s="184" t="str">
        <f t="shared" si="210"/>
        <v/>
      </c>
      <c r="FN79" s="183"/>
      <c r="FO79" s="186"/>
      <c r="FP79" s="227"/>
      <c r="FQ79" s="228"/>
      <c r="FR79" s="229"/>
      <c r="FS79" s="228"/>
      <c r="FT79" s="229"/>
      <c r="FU79" s="228"/>
      <c r="FV79" s="180" t="str">
        <f t="shared" si="191"/>
        <v/>
      </c>
      <c r="FW79" s="181" t="str">
        <f t="shared" si="154"/>
        <v/>
      </c>
      <c r="FX79" s="182" t="str">
        <f t="shared" si="155"/>
        <v/>
      </c>
      <c r="FY79" s="183"/>
      <c r="FZ79" s="184" t="str">
        <f t="shared" si="211"/>
        <v/>
      </c>
      <c r="GA79" s="183"/>
      <c r="GB79" s="186"/>
      <c r="GC79" s="227"/>
      <c r="GD79" s="228"/>
      <c r="GE79" s="229"/>
      <c r="GF79" s="228"/>
      <c r="GG79" s="229"/>
      <c r="GH79" s="228"/>
      <c r="GI79" s="180" t="str">
        <f t="shared" si="192"/>
        <v/>
      </c>
      <c r="GJ79" s="181" t="str">
        <f t="shared" si="156"/>
        <v/>
      </c>
      <c r="GK79" s="182" t="str">
        <f t="shared" si="157"/>
        <v/>
      </c>
      <c r="GL79" s="183"/>
      <c r="GM79" s="184" t="str">
        <f t="shared" si="212"/>
        <v/>
      </c>
      <c r="GN79" s="183"/>
      <c r="GO79" s="186"/>
      <c r="GP79" s="227"/>
      <c r="GQ79" s="228"/>
      <c r="GR79" s="229"/>
      <c r="GS79" s="228"/>
      <c r="GT79" s="229"/>
      <c r="GU79" s="228"/>
      <c r="GV79" s="180" t="str">
        <f t="shared" si="193"/>
        <v/>
      </c>
      <c r="GW79" s="181" t="str">
        <f t="shared" si="158"/>
        <v/>
      </c>
      <c r="GX79" s="182" t="str">
        <f t="shared" si="159"/>
        <v/>
      </c>
      <c r="GY79" s="183"/>
      <c r="GZ79" s="184" t="str">
        <f t="shared" si="213"/>
        <v/>
      </c>
      <c r="HA79" s="183"/>
      <c r="HB79" s="186"/>
      <c r="HC79" s="227"/>
      <c r="HD79" s="228"/>
      <c r="HE79" s="229"/>
      <c r="HF79" s="228"/>
      <c r="HG79" s="229"/>
      <c r="HH79" s="228"/>
      <c r="HI79" s="180" t="str">
        <f t="shared" si="194"/>
        <v/>
      </c>
      <c r="HJ79" s="181" t="str">
        <f t="shared" si="160"/>
        <v/>
      </c>
      <c r="HK79" s="182" t="str">
        <f t="shared" si="161"/>
        <v/>
      </c>
      <c r="HL79" s="183"/>
      <c r="HM79" s="184" t="str">
        <f t="shared" si="214"/>
        <v/>
      </c>
      <c r="HN79" s="183"/>
      <c r="HO79" s="186"/>
      <c r="HP79" s="227"/>
      <c r="HQ79" s="228"/>
      <c r="HR79" s="229"/>
      <c r="HS79" s="228"/>
      <c r="HT79" s="229"/>
      <c r="HU79" s="228"/>
      <c r="HV79" s="180" t="str">
        <f t="shared" si="195"/>
        <v/>
      </c>
      <c r="HW79" s="181" t="str">
        <f t="shared" si="162"/>
        <v/>
      </c>
      <c r="HX79" s="182" t="str">
        <f t="shared" si="163"/>
        <v/>
      </c>
      <c r="HY79" s="183"/>
      <c r="HZ79" s="184" t="str">
        <f t="shared" si="215"/>
        <v/>
      </c>
      <c r="IA79" s="183"/>
      <c r="IB79" s="186"/>
      <c r="IC79" s="227"/>
      <c r="ID79" s="228"/>
      <c r="IE79" s="229"/>
      <c r="IF79" s="228"/>
      <c r="IG79" s="229"/>
      <c r="IH79" s="228"/>
      <c r="II79" s="180" t="str">
        <f t="shared" si="196"/>
        <v/>
      </c>
      <c r="IJ79" s="181" t="str">
        <f t="shared" si="164"/>
        <v/>
      </c>
      <c r="IK79" s="182" t="str">
        <f t="shared" si="165"/>
        <v/>
      </c>
      <c r="IL79" s="183"/>
      <c r="IM79" s="184" t="str">
        <f t="shared" si="216"/>
        <v/>
      </c>
      <c r="IN79" s="183"/>
      <c r="IO79" s="186"/>
      <c r="IP79" s="227"/>
      <c r="IQ79" s="228"/>
      <c r="IR79" s="229"/>
      <c r="IS79" s="228"/>
      <c r="IT79" s="229"/>
      <c r="IU79" s="228"/>
      <c r="IV79" s="180" t="str">
        <f t="shared" si="197"/>
        <v/>
      </c>
      <c r="IW79" s="181" t="str">
        <f t="shared" si="166"/>
        <v/>
      </c>
      <c r="IX79" s="182" t="str">
        <f t="shared" si="167"/>
        <v/>
      </c>
      <c r="IY79" s="183"/>
      <c r="IZ79" s="184" t="str">
        <f t="shared" si="217"/>
        <v/>
      </c>
      <c r="JA79" s="183"/>
      <c r="JB79" s="186"/>
      <c r="JC79" s="187"/>
      <c r="JD79" s="198">
        <f t="shared" si="168"/>
        <v>0</v>
      </c>
      <c r="JE79" s="198">
        <f t="shared" si="169"/>
        <v>0</v>
      </c>
      <c r="JF79" s="198">
        <f t="shared" si="170"/>
        <v>0</v>
      </c>
      <c r="JG79" s="199">
        <f t="shared" si="171"/>
        <v>0</v>
      </c>
      <c r="JH79" s="199">
        <f t="shared" si="172"/>
        <v>0</v>
      </c>
      <c r="JI79" s="187"/>
      <c r="JJ79" s="209"/>
      <c r="JK79" s="210"/>
      <c r="JL79" s="210"/>
      <c r="JM79" s="210"/>
      <c r="JN79" s="210"/>
      <c r="JO79" s="210"/>
      <c r="JP79" s="210"/>
      <c r="JQ79" s="210"/>
      <c r="JR79" s="211"/>
      <c r="JS79" s="205"/>
      <c r="JT79" s="194">
        <f t="shared" si="173"/>
        <v>1</v>
      </c>
    </row>
    <row r="80" spans="1:280" s="195" customFormat="1" x14ac:dyDescent="0.2">
      <c r="A80" s="247">
        <f t="shared" si="174"/>
        <v>41654</v>
      </c>
      <c r="B80" s="249">
        <f t="shared" si="175"/>
        <v>41655</v>
      </c>
      <c r="C80" s="227"/>
      <c r="D80" s="228"/>
      <c r="E80" s="229"/>
      <c r="F80" s="228"/>
      <c r="G80" s="229"/>
      <c r="H80" s="228"/>
      <c r="I80" s="180" t="str">
        <f t="shared" si="176"/>
        <v/>
      </c>
      <c r="J80" s="181" t="str">
        <f t="shared" si="177"/>
        <v/>
      </c>
      <c r="K80" s="182" t="str">
        <f t="shared" si="178"/>
        <v/>
      </c>
      <c r="L80" s="183"/>
      <c r="M80" s="184" t="str">
        <f t="shared" si="198"/>
        <v/>
      </c>
      <c r="N80" s="183"/>
      <c r="O80" s="171"/>
      <c r="P80" s="227"/>
      <c r="Q80" s="228"/>
      <c r="R80" s="229"/>
      <c r="S80" s="228"/>
      <c r="T80" s="229"/>
      <c r="U80" s="228"/>
      <c r="V80" s="180" t="str">
        <f t="shared" si="179"/>
        <v/>
      </c>
      <c r="W80" s="181" t="str">
        <f t="shared" si="130"/>
        <v/>
      </c>
      <c r="X80" s="182" t="str">
        <f t="shared" si="131"/>
        <v/>
      </c>
      <c r="Y80" s="183"/>
      <c r="Z80" s="184" t="str">
        <f t="shared" si="199"/>
        <v/>
      </c>
      <c r="AA80" s="183"/>
      <c r="AB80" s="171"/>
      <c r="AC80" s="227"/>
      <c r="AD80" s="228"/>
      <c r="AE80" s="229"/>
      <c r="AF80" s="228"/>
      <c r="AG80" s="229"/>
      <c r="AH80" s="228"/>
      <c r="AI80" s="180" t="str">
        <f t="shared" si="180"/>
        <v/>
      </c>
      <c r="AJ80" s="181" t="str">
        <f t="shared" si="132"/>
        <v/>
      </c>
      <c r="AK80" s="182" t="str">
        <f t="shared" si="133"/>
        <v/>
      </c>
      <c r="AL80" s="183"/>
      <c r="AM80" s="184" t="str">
        <f t="shared" si="200"/>
        <v/>
      </c>
      <c r="AN80" s="183"/>
      <c r="AO80" s="171"/>
      <c r="AP80" s="227"/>
      <c r="AQ80" s="228"/>
      <c r="AR80" s="229"/>
      <c r="AS80" s="228"/>
      <c r="AT80" s="229"/>
      <c r="AU80" s="228"/>
      <c r="AV80" s="180" t="str">
        <f t="shared" si="181"/>
        <v/>
      </c>
      <c r="AW80" s="181" t="str">
        <f t="shared" si="134"/>
        <v/>
      </c>
      <c r="AX80" s="182" t="str">
        <f t="shared" si="135"/>
        <v/>
      </c>
      <c r="AY80" s="183"/>
      <c r="AZ80" s="184" t="str">
        <f t="shared" si="201"/>
        <v/>
      </c>
      <c r="BA80" s="183"/>
      <c r="BB80" s="171"/>
      <c r="BC80" s="227"/>
      <c r="BD80" s="228"/>
      <c r="BE80" s="229"/>
      <c r="BF80" s="228"/>
      <c r="BG80" s="229"/>
      <c r="BH80" s="228"/>
      <c r="BI80" s="180" t="str">
        <f t="shared" si="182"/>
        <v/>
      </c>
      <c r="BJ80" s="181" t="str">
        <f t="shared" si="136"/>
        <v/>
      </c>
      <c r="BK80" s="182" t="str">
        <f t="shared" si="137"/>
        <v/>
      </c>
      <c r="BL80" s="183"/>
      <c r="BM80" s="184" t="str">
        <f t="shared" si="202"/>
        <v/>
      </c>
      <c r="BN80" s="183"/>
      <c r="BO80" s="171"/>
      <c r="BP80" s="227"/>
      <c r="BQ80" s="228"/>
      <c r="BR80" s="229"/>
      <c r="BS80" s="228"/>
      <c r="BT80" s="229"/>
      <c r="BU80" s="228"/>
      <c r="BV80" s="180" t="str">
        <f t="shared" si="183"/>
        <v/>
      </c>
      <c r="BW80" s="181" t="str">
        <f t="shared" si="138"/>
        <v/>
      </c>
      <c r="BX80" s="182" t="str">
        <f t="shared" si="139"/>
        <v/>
      </c>
      <c r="BY80" s="183"/>
      <c r="BZ80" s="184" t="str">
        <f t="shared" si="203"/>
        <v/>
      </c>
      <c r="CA80" s="183"/>
      <c r="CB80" s="171"/>
      <c r="CC80" s="227"/>
      <c r="CD80" s="228"/>
      <c r="CE80" s="229"/>
      <c r="CF80" s="228"/>
      <c r="CG80" s="229"/>
      <c r="CH80" s="228"/>
      <c r="CI80" s="180" t="str">
        <f t="shared" si="184"/>
        <v/>
      </c>
      <c r="CJ80" s="181" t="str">
        <f t="shared" si="140"/>
        <v/>
      </c>
      <c r="CK80" s="182" t="str">
        <f t="shared" si="141"/>
        <v/>
      </c>
      <c r="CL80" s="183"/>
      <c r="CM80" s="184" t="str">
        <f t="shared" si="204"/>
        <v/>
      </c>
      <c r="CN80" s="183"/>
      <c r="CO80" s="171"/>
      <c r="CP80" s="227"/>
      <c r="CQ80" s="228"/>
      <c r="CR80" s="229"/>
      <c r="CS80" s="228"/>
      <c r="CT80" s="229"/>
      <c r="CU80" s="228"/>
      <c r="CV80" s="180" t="str">
        <f t="shared" si="185"/>
        <v/>
      </c>
      <c r="CW80" s="181" t="str">
        <f t="shared" si="142"/>
        <v/>
      </c>
      <c r="CX80" s="182" t="str">
        <f t="shared" si="143"/>
        <v/>
      </c>
      <c r="CY80" s="183"/>
      <c r="CZ80" s="184" t="str">
        <f t="shared" si="205"/>
        <v/>
      </c>
      <c r="DA80" s="183"/>
      <c r="DB80" s="171"/>
      <c r="DC80" s="227"/>
      <c r="DD80" s="228"/>
      <c r="DE80" s="229"/>
      <c r="DF80" s="228"/>
      <c r="DG80" s="229"/>
      <c r="DH80" s="228"/>
      <c r="DI80" s="180" t="str">
        <f t="shared" si="186"/>
        <v/>
      </c>
      <c r="DJ80" s="181" t="str">
        <f t="shared" si="144"/>
        <v/>
      </c>
      <c r="DK80" s="182" t="str">
        <f t="shared" si="145"/>
        <v/>
      </c>
      <c r="DL80" s="183"/>
      <c r="DM80" s="184" t="str">
        <f t="shared" si="206"/>
        <v/>
      </c>
      <c r="DN80" s="183"/>
      <c r="DO80" s="171"/>
      <c r="DP80" s="227"/>
      <c r="DQ80" s="228"/>
      <c r="DR80" s="229"/>
      <c r="DS80" s="228"/>
      <c r="DT80" s="229"/>
      <c r="DU80" s="228"/>
      <c r="DV80" s="180" t="str">
        <f t="shared" si="187"/>
        <v/>
      </c>
      <c r="DW80" s="181" t="str">
        <f t="shared" si="146"/>
        <v/>
      </c>
      <c r="DX80" s="182" t="str">
        <f t="shared" si="147"/>
        <v/>
      </c>
      <c r="DY80" s="183"/>
      <c r="DZ80" s="184" t="str">
        <f t="shared" si="207"/>
        <v/>
      </c>
      <c r="EA80" s="183"/>
      <c r="EB80" s="171"/>
      <c r="EC80" s="227"/>
      <c r="ED80" s="228"/>
      <c r="EE80" s="229"/>
      <c r="EF80" s="228"/>
      <c r="EG80" s="229"/>
      <c r="EH80" s="228"/>
      <c r="EI80" s="180" t="str">
        <f t="shared" si="188"/>
        <v/>
      </c>
      <c r="EJ80" s="181" t="str">
        <f t="shared" si="148"/>
        <v/>
      </c>
      <c r="EK80" s="182" t="str">
        <f t="shared" si="149"/>
        <v/>
      </c>
      <c r="EL80" s="183"/>
      <c r="EM80" s="184" t="str">
        <f t="shared" si="208"/>
        <v/>
      </c>
      <c r="EN80" s="183"/>
      <c r="EO80" s="171"/>
      <c r="EP80" s="227"/>
      <c r="EQ80" s="228"/>
      <c r="ER80" s="229"/>
      <c r="ES80" s="228"/>
      <c r="ET80" s="229"/>
      <c r="EU80" s="228"/>
      <c r="EV80" s="180" t="str">
        <f t="shared" si="189"/>
        <v/>
      </c>
      <c r="EW80" s="181" t="str">
        <f t="shared" si="150"/>
        <v/>
      </c>
      <c r="EX80" s="182" t="str">
        <f t="shared" si="151"/>
        <v/>
      </c>
      <c r="EY80" s="183"/>
      <c r="EZ80" s="184" t="str">
        <f t="shared" si="209"/>
        <v/>
      </c>
      <c r="FA80" s="183"/>
      <c r="FB80" s="171"/>
      <c r="FC80" s="227"/>
      <c r="FD80" s="228"/>
      <c r="FE80" s="229"/>
      <c r="FF80" s="228"/>
      <c r="FG80" s="229"/>
      <c r="FH80" s="228"/>
      <c r="FI80" s="180" t="str">
        <f t="shared" si="190"/>
        <v/>
      </c>
      <c r="FJ80" s="181" t="str">
        <f t="shared" si="152"/>
        <v/>
      </c>
      <c r="FK80" s="182" t="str">
        <f t="shared" si="153"/>
        <v/>
      </c>
      <c r="FL80" s="183"/>
      <c r="FM80" s="184" t="str">
        <f t="shared" si="210"/>
        <v/>
      </c>
      <c r="FN80" s="183"/>
      <c r="FO80" s="171"/>
      <c r="FP80" s="227"/>
      <c r="FQ80" s="228"/>
      <c r="FR80" s="229"/>
      <c r="FS80" s="228"/>
      <c r="FT80" s="229"/>
      <c r="FU80" s="228"/>
      <c r="FV80" s="180" t="str">
        <f t="shared" si="191"/>
        <v/>
      </c>
      <c r="FW80" s="181" t="str">
        <f t="shared" si="154"/>
        <v/>
      </c>
      <c r="FX80" s="182" t="str">
        <f t="shared" si="155"/>
        <v/>
      </c>
      <c r="FY80" s="183"/>
      <c r="FZ80" s="184" t="str">
        <f t="shared" si="211"/>
        <v/>
      </c>
      <c r="GA80" s="183"/>
      <c r="GB80" s="171"/>
      <c r="GC80" s="227"/>
      <c r="GD80" s="228"/>
      <c r="GE80" s="229"/>
      <c r="GF80" s="228"/>
      <c r="GG80" s="229"/>
      <c r="GH80" s="228"/>
      <c r="GI80" s="180" t="str">
        <f t="shared" si="192"/>
        <v/>
      </c>
      <c r="GJ80" s="181" t="str">
        <f t="shared" si="156"/>
        <v/>
      </c>
      <c r="GK80" s="182" t="str">
        <f t="shared" si="157"/>
        <v/>
      </c>
      <c r="GL80" s="183"/>
      <c r="GM80" s="184" t="str">
        <f t="shared" si="212"/>
        <v/>
      </c>
      <c r="GN80" s="183"/>
      <c r="GO80" s="171"/>
      <c r="GP80" s="227"/>
      <c r="GQ80" s="228"/>
      <c r="GR80" s="229"/>
      <c r="GS80" s="228"/>
      <c r="GT80" s="229"/>
      <c r="GU80" s="228"/>
      <c r="GV80" s="180" t="str">
        <f t="shared" si="193"/>
        <v/>
      </c>
      <c r="GW80" s="181" t="str">
        <f t="shared" si="158"/>
        <v/>
      </c>
      <c r="GX80" s="182" t="str">
        <f t="shared" si="159"/>
        <v/>
      </c>
      <c r="GY80" s="183"/>
      <c r="GZ80" s="184" t="str">
        <f t="shared" si="213"/>
        <v/>
      </c>
      <c r="HA80" s="183"/>
      <c r="HB80" s="171"/>
      <c r="HC80" s="227"/>
      <c r="HD80" s="228"/>
      <c r="HE80" s="229"/>
      <c r="HF80" s="228"/>
      <c r="HG80" s="229"/>
      <c r="HH80" s="228"/>
      <c r="HI80" s="180" t="str">
        <f t="shared" si="194"/>
        <v/>
      </c>
      <c r="HJ80" s="181" t="str">
        <f t="shared" si="160"/>
        <v/>
      </c>
      <c r="HK80" s="182" t="str">
        <f t="shared" si="161"/>
        <v/>
      </c>
      <c r="HL80" s="183"/>
      <c r="HM80" s="184" t="str">
        <f t="shared" si="214"/>
        <v/>
      </c>
      <c r="HN80" s="183"/>
      <c r="HO80" s="171"/>
      <c r="HP80" s="227"/>
      <c r="HQ80" s="228"/>
      <c r="HR80" s="229"/>
      <c r="HS80" s="228"/>
      <c r="HT80" s="229"/>
      <c r="HU80" s="228"/>
      <c r="HV80" s="180" t="str">
        <f t="shared" si="195"/>
        <v/>
      </c>
      <c r="HW80" s="181" t="str">
        <f t="shared" si="162"/>
        <v/>
      </c>
      <c r="HX80" s="182" t="str">
        <f t="shared" si="163"/>
        <v/>
      </c>
      <c r="HY80" s="183"/>
      <c r="HZ80" s="184" t="str">
        <f t="shared" si="215"/>
        <v/>
      </c>
      <c r="IA80" s="183"/>
      <c r="IB80" s="171"/>
      <c r="IC80" s="227"/>
      <c r="ID80" s="228"/>
      <c r="IE80" s="229"/>
      <c r="IF80" s="228"/>
      <c r="IG80" s="229"/>
      <c r="IH80" s="228"/>
      <c r="II80" s="180" t="str">
        <f t="shared" si="196"/>
        <v/>
      </c>
      <c r="IJ80" s="181" t="str">
        <f t="shared" si="164"/>
        <v/>
      </c>
      <c r="IK80" s="182" t="str">
        <f t="shared" si="165"/>
        <v/>
      </c>
      <c r="IL80" s="183"/>
      <c r="IM80" s="184" t="str">
        <f t="shared" si="216"/>
        <v/>
      </c>
      <c r="IN80" s="183"/>
      <c r="IO80" s="171"/>
      <c r="IP80" s="227"/>
      <c r="IQ80" s="228"/>
      <c r="IR80" s="229"/>
      <c r="IS80" s="228"/>
      <c r="IT80" s="229"/>
      <c r="IU80" s="228"/>
      <c r="IV80" s="180" t="str">
        <f t="shared" si="197"/>
        <v/>
      </c>
      <c r="IW80" s="181" t="str">
        <f t="shared" si="166"/>
        <v/>
      </c>
      <c r="IX80" s="182" t="str">
        <f t="shared" si="167"/>
        <v/>
      </c>
      <c r="IY80" s="183"/>
      <c r="IZ80" s="184" t="str">
        <f t="shared" si="217"/>
        <v/>
      </c>
      <c r="JA80" s="183"/>
      <c r="JB80" s="171"/>
      <c r="JC80" s="187"/>
      <c r="JD80" s="198">
        <f t="shared" si="168"/>
        <v>0</v>
      </c>
      <c r="JE80" s="198">
        <f t="shared" si="169"/>
        <v>0</v>
      </c>
      <c r="JF80" s="198">
        <f t="shared" si="170"/>
        <v>0</v>
      </c>
      <c r="JG80" s="199">
        <f t="shared" si="171"/>
        <v>0</v>
      </c>
      <c r="JH80" s="199">
        <f t="shared" si="172"/>
        <v>0</v>
      </c>
      <c r="JI80" s="187"/>
      <c r="JJ80" s="209"/>
      <c r="JK80" s="210"/>
      <c r="JL80" s="210"/>
      <c r="JM80" s="210"/>
      <c r="JN80" s="210"/>
      <c r="JO80" s="210"/>
      <c r="JP80" s="210"/>
      <c r="JQ80" s="210"/>
      <c r="JR80" s="211"/>
      <c r="JS80" s="205"/>
      <c r="JT80" s="194">
        <f t="shared" si="173"/>
        <v>1</v>
      </c>
    </row>
    <row r="81" spans="1:280" s="195" customFormat="1" x14ac:dyDescent="0.2">
      <c r="A81" s="247">
        <f t="shared" si="174"/>
        <v>41655</v>
      </c>
      <c r="B81" s="249">
        <f t="shared" si="175"/>
        <v>41656</v>
      </c>
      <c r="C81" s="227"/>
      <c r="D81" s="228"/>
      <c r="E81" s="229"/>
      <c r="F81" s="228"/>
      <c r="G81" s="229"/>
      <c r="H81" s="228"/>
      <c r="I81" s="180" t="str">
        <f t="shared" si="176"/>
        <v/>
      </c>
      <c r="J81" s="181" t="str">
        <f t="shared" si="177"/>
        <v/>
      </c>
      <c r="K81" s="182" t="str">
        <f t="shared" si="178"/>
        <v/>
      </c>
      <c r="L81" s="183"/>
      <c r="M81" s="184" t="str">
        <f t="shared" si="198"/>
        <v/>
      </c>
      <c r="N81" s="183"/>
      <c r="O81" s="186"/>
      <c r="P81" s="227"/>
      <c r="Q81" s="228"/>
      <c r="R81" s="229"/>
      <c r="S81" s="228"/>
      <c r="T81" s="229"/>
      <c r="U81" s="228"/>
      <c r="V81" s="180" t="str">
        <f t="shared" si="179"/>
        <v/>
      </c>
      <c r="W81" s="181" t="str">
        <f t="shared" si="130"/>
        <v/>
      </c>
      <c r="X81" s="182" t="str">
        <f t="shared" si="131"/>
        <v/>
      </c>
      <c r="Y81" s="183"/>
      <c r="Z81" s="184" t="str">
        <f t="shared" si="199"/>
        <v/>
      </c>
      <c r="AA81" s="183"/>
      <c r="AB81" s="186"/>
      <c r="AC81" s="227"/>
      <c r="AD81" s="228"/>
      <c r="AE81" s="229"/>
      <c r="AF81" s="228"/>
      <c r="AG81" s="229"/>
      <c r="AH81" s="228"/>
      <c r="AI81" s="180" t="str">
        <f t="shared" si="180"/>
        <v/>
      </c>
      <c r="AJ81" s="181" t="str">
        <f t="shared" si="132"/>
        <v/>
      </c>
      <c r="AK81" s="182" t="str">
        <f t="shared" si="133"/>
        <v/>
      </c>
      <c r="AL81" s="183"/>
      <c r="AM81" s="184" t="str">
        <f t="shared" si="200"/>
        <v/>
      </c>
      <c r="AN81" s="183"/>
      <c r="AO81" s="186"/>
      <c r="AP81" s="227"/>
      <c r="AQ81" s="228"/>
      <c r="AR81" s="229"/>
      <c r="AS81" s="228"/>
      <c r="AT81" s="229"/>
      <c r="AU81" s="228"/>
      <c r="AV81" s="180" t="str">
        <f t="shared" si="181"/>
        <v/>
      </c>
      <c r="AW81" s="181" t="str">
        <f t="shared" si="134"/>
        <v/>
      </c>
      <c r="AX81" s="182" t="str">
        <f t="shared" si="135"/>
        <v/>
      </c>
      <c r="AY81" s="183"/>
      <c r="AZ81" s="184" t="str">
        <f t="shared" si="201"/>
        <v/>
      </c>
      <c r="BA81" s="183"/>
      <c r="BB81" s="186"/>
      <c r="BC81" s="227"/>
      <c r="BD81" s="228"/>
      <c r="BE81" s="229"/>
      <c r="BF81" s="228"/>
      <c r="BG81" s="229"/>
      <c r="BH81" s="228"/>
      <c r="BI81" s="180" t="str">
        <f t="shared" si="182"/>
        <v/>
      </c>
      <c r="BJ81" s="181" t="str">
        <f t="shared" si="136"/>
        <v/>
      </c>
      <c r="BK81" s="182" t="str">
        <f t="shared" si="137"/>
        <v/>
      </c>
      <c r="BL81" s="183"/>
      <c r="BM81" s="184" t="str">
        <f t="shared" si="202"/>
        <v/>
      </c>
      <c r="BN81" s="183"/>
      <c r="BO81" s="186"/>
      <c r="BP81" s="227"/>
      <c r="BQ81" s="228"/>
      <c r="BR81" s="229"/>
      <c r="BS81" s="228"/>
      <c r="BT81" s="229"/>
      <c r="BU81" s="228"/>
      <c r="BV81" s="180" t="str">
        <f t="shared" si="183"/>
        <v/>
      </c>
      <c r="BW81" s="181" t="str">
        <f t="shared" si="138"/>
        <v/>
      </c>
      <c r="BX81" s="182" t="str">
        <f t="shared" si="139"/>
        <v/>
      </c>
      <c r="BY81" s="183"/>
      <c r="BZ81" s="184" t="str">
        <f t="shared" si="203"/>
        <v/>
      </c>
      <c r="CA81" s="183"/>
      <c r="CB81" s="186"/>
      <c r="CC81" s="227"/>
      <c r="CD81" s="228"/>
      <c r="CE81" s="229"/>
      <c r="CF81" s="228"/>
      <c r="CG81" s="229"/>
      <c r="CH81" s="228"/>
      <c r="CI81" s="180" t="str">
        <f t="shared" si="184"/>
        <v/>
      </c>
      <c r="CJ81" s="181" t="str">
        <f t="shared" si="140"/>
        <v/>
      </c>
      <c r="CK81" s="182" t="str">
        <f t="shared" si="141"/>
        <v/>
      </c>
      <c r="CL81" s="183"/>
      <c r="CM81" s="184" t="str">
        <f t="shared" si="204"/>
        <v/>
      </c>
      <c r="CN81" s="183"/>
      <c r="CO81" s="186"/>
      <c r="CP81" s="227"/>
      <c r="CQ81" s="228"/>
      <c r="CR81" s="229"/>
      <c r="CS81" s="228"/>
      <c r="CT81" s="229"/>
      <c r="CU81" s="228"/>
      <c r="CV81" s="180" t="str">
        <f t="shared" si="185"/>
        <v/>
      </c>
      <c r="CW81" s="181" t="str">
        <f t="shared" si="142"/>
        <v/>
      </c>
      <c r="CX81" s="182" t="str">
        <f t="shared" si="143"/>
        <v/>
      </c>
      <c r="CY81" s="183"/>
      <c r="CZ81" s="184" t="str">
        <f t="shared" si="205"/>
        <v/>
      </c>
      <c r="DA81" s="183"/>
      <c r="DB81" s="186"/>
      <c r="DC81" s="227"/>
      <c r="DD81" s="228"/>
      <c r="DE81" s="229"/>
      <c r="DF81" s="228"/>
      <c r="DG81" s="229"/>
      <c r="DH81" s="228"/>
      <c r="DI81" s="180" t="str">
        <f t="shared" si="186"/>
        <v/>
      </c>
      <c r="DJ81" s="181" t="str">
        <f t="shared" si="144"/>
        <v/>
      </c>
      <c r="DK81" s="182" t="str">
        <f t="shared" si="145"/>
        <v/>
      </c>
      <c r="DL81" s="183"/>
      <c r="DM81" s="184" t="str">
        <f t="shared" si="206"/>
        <v/>
      </c>
      <c r="DN81" s="183"/>
      <c r="DO81" s="186"/>
      <c r="DP81" s="227"/>
      <c r="DQ81" s="228"/>
      <c r="DR81" s="229"/>
      <c r="DS81" s="228"/>
      <c r="DT81" s="229"/>
      <c r="DU81" s="228"/>
      <c r="DV81" s="180" t="str">
        <f t="shared" si="187"/>
        <v/>
      </c>
      <c r="DW81" s="181" t="str">
        <f t="shared" si="146"/>
        <v/>
      </c>
      <c r="DX81" s="182" t="str">
        <f t="shared" si="147"/>
        <v/>
      </c>
      <c r="DY81" s="183"/>
      <c r="DZ81" s="184" t="str">
        <f t="shared" si="207"/>
        <v/>
      </c>
      <c r="EA81" s="183"/>
      <c r="EB81" s="186"/>
      <c r="EC81" s="227"/>
      <c r="ED81" s="228"/>
      <c r="EE81" s="229"/>
      <c r="EF81" s="228"/>
      <c r="EG81" s="229"/>
      <c r="EH81" s="228"/>
      <c r="EI81" s="180" t="str">
        <f t="shared" si="188"/>
        <v/>
      </c>
      <c r="EJ81" s="181" t="str">
        <f t="shared" si="148"/>
        <v/>
      </c>
      <c r="EK81" s="182" t="str">
        <f t="shared" si="149"/>
        <v/>
      </c>
      <c r="EL81" s="183"/>
      <c r="EM81" s="184" t="str">
        <f t="shared" si="208"/>
        <v/>
      </c>
      <c r="EN81" s="183"/>
      <c r="EO81" s="186"/>
      <c r="EP81" s="227"/>
      <c r="EQ81" s="228"/>
      <c r="ER81" s="229"/>
      <c r="ES81" s="228"/>
      <c r="ET81" s="229"/>
      <c r="EU81" s="228"/>
      <c r="EV81" s="180" t="str">
        <f t="shared" si="189"/>
        <v/>
      </c>
      <c r="EW81" s="181" t="str">
        <f t="shared" si="150"/>
        <v/>
      </c>
      <c r="EX81" s="182" t="str">
        <f t="shared" si="151"/>
        <v/>
      </c>
      <c r="EY81" s="183"/>
      <c r="EZ81" s="184" t="str">
        <f t="shared" si="209"/>
        <v/>
      </c>
      <c r="FA81" s="183"/>
      <c r="FB81" s="186"/>
      <c r="FC81" s="227"/>
      <c r="FD81" s="228"/>
      <c r="FE81" s="229"/>
      <c r="FF81" s="228"/>
      <c r="FG81" s="229"/>
      <c r="FH81" s="228"/>
      <c r="FI81" s="180" t="str">
        <f t="shared" si="190"/>
        <v/>
      </c>
      <c r="FJ81" s="181" t="str">
        <f t="shared" si="152"/>
        <v/>
      </c>
      <c r="FK81" s="182" t="str">
        <f t="shared" si="153"/>
        <v/>
      </c>
      <c r="FL81" s="183"/>
      <c r="FM81" s="184" t="str">
        <f t="shared" si="210"/>
        <v/>
      </c>
      <c r="FN81" s="183"/>
      <c r="FO81" s="186"/>
      <c r="FP81" s="227"/>
      <c r="FQ81" s="228"/>
      <c r="FR81" s="229"/>
      <c r="FS81" s="228"/>
      <c r="FT81" s="229"/>
      <c r="FU81" s="228"/>
      <c r="FV81" s="180" t="str">
        <f t="shared" si="191"/>
        <v/>
      </c>
      <c r="FW81" s="181" t="str">
        <f t="shared" si="154"/>
        <v/>
      </c>
      <c r="FX81" s="182" t="str">
        <f t="shared" si="155"/>
        <v/>
      </c>
      <c r="FY81" s="183"/>
      <c r="FZ81" s="184" t="str">
        <f t="shared" si="211"/>
        <v/>
      </c>
      <c r="GA81" s="183"/>
      <c r="GB81" s="186"/>
      <c r="GC81" s="227"/>
      <c r="GD81" s="228"/>
      <c r="GE81" s="229"/>
      <c r="GF81" s="228"/>
      <c r="GG81" s="229"/>
      <c r="GH81" s="228"/>
      <c r="GI81" s="180" t="str">
        <f t="shared" si="192"/>
        <v/>
      </c>
      <c r="GJ81" s="181" t="str">
        <f t="shared" si="156"/>
        <v/>
      </c>
      <c r="GK81" s="182" t="str">
        <f t="shared" si="157"/>
        <v/>
      </c>
      <c r="GL81" s="183"/>
      <c r="GM81" s="184" t="str">
        <f t="shared" si="212"/>
        <v/>
      </c>
      <c r="GN81" s="183"/>
      <c r="GO81" s="186"/>
      <c r="GP81" s="227"/>
      <c r="GQ81" s="228"/>
      <c r="GR81" s="229"/>
      <c r="GS81" s="228"/>
      <c r="GT81" s="229"/>
      <c r="GU81" s="228"/>
      <c r="GV81" s="180" t="str">
        <f t="shared" si="193"/>
        <v/>
      </c>
      <c r="GW81" s="181" t="str">
        <f t="shared" si="158"/>
        <v/>
      </c>
      <c r="GX81" s="182" t="str">
        <f t="shared" si="159"/>
        <v/>
      </c>
      <c r="GY81" s="183"/>
      <c r="GZ81" s="184" t="str">
        <f t="shared" si="213"/>
        <v/>
      </c>
      <c r="HA81" s="183"/>
      <c r="HB81" s="186"/>
      <c r="HC81" s="227"/>
      <c r="HD81" s="228"/>
      <c r="HE81" s="229"/>
      <c r="HF81" s="228"/>
      <c r="HG81" s="229"/>
      <c r="HH81" s="228"/>
      <c r="HI81" s="180" t="str">
        <f t="shared" si="194"/>
        <v/>
      </c>
      <c r="HJ81" s="181" t="str">
        <f t="shared" si="160"/>
        <v/>
      </c>
      <c r="HK81" s="182" t="str">
        <f t="shared" si="161"/>
        <v/>
      </c>
      <c r="HL81" s="183"/>
      <c r="HM81" s="184" t="str">
        <f t="shared" si="214"/>
        <v/>
      </c>
      <c r="HN81" s="183"/>
      <c r="HO81" s="186"/>
      <c r="HP81" s="227"/>
      <c r="HQ81" s="228"/>
      <c r="HR81" s="229"/>
      <c r="HS81" s="228"/>
      <c r="HT81" s="229"/>
      <c r="HU81" s="228"/>
      <c r="HV81" s="180" t="str">
        <f t="shared" si="195"/>
        <v/>
      </c>
      <c r="HW81" s="181" t="str">
        <f t="shared" si="162"/>
        <v/>
      </c>
      <c r="HX81" s="182" t="str">
        <f t="shared" si="163"/>
        <v/>
      </c>
      <c r="HY81" s="183"/>
      <c r="HZ81" s="184" t="str">
        <f t="shared" si="215"/>
        <v/>
      </c>
      <c r="IA81" s="183"/>
      <c r="IB81" s="186"/>
      <c r="IC81" s="227"/>
      <c r="ID81" s="228"/>
      <c r="IE81" s="229"/>
      <c r="IF81" s="228"/>
      <c r="IG81" s="229"/>
      <c r="IH81" s="228"/>
      <c r="II81" s="180" t="str">
        <f t="shared" si="196"/>
        <v/>
      </c>
      <c r="IJ81" s="181" t="str">
        <f t="shared" si="164"/>
        <v/>
      </c>
      <c r="IK81" s="182" t="str">
        <f t="shared" si="165"/>
        <v/>
      </c>
      <c r="IL81" s="183"/>
      <c r="IM81" s="184" t="str">
        <f t="shared" si="216"/>
        <v/>
      </c>
      <c r="IN81" s="183"/>
      <c r="IO81" s="186"/>
      <c r="IP81" s="227"/>
      <c r="IQ81" s="228"/>
      <c r="IR81" s="229"/>
      <c r="IS81" s="228"/>
      <c r="IT81" s="229"/>
      <c r="IU81" s="228"/>
      <c r="IV81" s="180" t="str">
        <f t="shared" si="197"/>
        <v/>
      </c>
      <c r="IW81" s="181" t="str">
        <f t="shared" si="166"/>
        <v/>
      </c>
      <c r="IX81" s="182" t="str">
        <f t="shared" si="167"/>
        <v/>
      </c>
      <c r="IY81" s="183"/>
      <c r="IZ81" s="184" t="str">
        <f t="shared" si="217"/>
        <v/>
      </c>
      <c r="JA81" s="183"/>
      <c r="JB81" s="186"/>
      <c r="JC81" s="187"/>
      <c r="JD81" s="198">
        <f t="shared" si="168"/>
        <v>0</v>
      </c>
      <c r="JE81" s="198">
        <f t="shared" si="169"/>
        <v>0</v>
      </c>
      <c r="JF81" s="198">
        <f t="shared" si="170"/>
        <v>0</v>
      </c>
      <c r="JG81" s="199">
        <f t="shared" si="171"/>
        <v>0</v>
      </c>
      <c r="JH81" s="199">
        <f t="shared" si="172"/>
        <v>0</v>
      </c>
      <c r="JI81" s="187"/>
      <c r="JJ81" s="209"/>
      <c r="JK81" s="210"/>
      <c r="JL81" s="210"/>
      <c r="JM81" s="210"/>
      <c r="JN81" s="210"/>
      <c r="JO81" s="210"/>
      <c r="JP81" s="210"/>
      <c r="JQ81" s="210"/>
      <c r="JR81" s="211"/>
      <c r="JS81" s="205"/>
      <c r="JT81" s="194">
        <f t="shared" si="173"/>
        <v>1</v>
      </c>
    </row>
    <row r="82" spans="1:280" s="195" customFormat="1" x14ac:dyDescent="0.2">
      <c r="A82" s="247">
        <f t="shared" si="174"/>
        <v>41656</v>
      </c>
      <c r="B82" s="249">
        <f t="shared" si="175"/>
        <v>41657</v>
      </c>
      <c r="C82" s="227"/>
      <c r="D82" s="228"/>
      <c r="E82" s="229"/>
      <c r="F82" s="228"/>
      <c r="G82" s="229"/>
      <c r="H82" s="228"/>
      <c r="I82" s="180" t="str">
        <f t="shared" si="176"/>
        <v/>
      </c>
      <c r="J82" s="181" t="str">
        <f t="shared" si="177"/>
        <v/>
      </c>
      <c r="K82" s="182" t="str">
        <f t="shared" si="178"/>
        <v/>
      </c>
      <c r="L82" s="183"/>
      <c r="M82" s="184" t="str">
        <f t="shared" si="198"/>
        <v/>
      </c>
      <c r="N82" s="183"/>
      <c r="O82" s="171"/>
      <c r="P82" s="227"/>
      <c r="Q82" s="228"/>
      <c r="R82" s="229"/>
      <c r="S82" s="228"/>
      <c r="T82" s="229"/>
      <c r="U82" s="228"/>
      <c r="V82" s="180" t="str">
        <f t="shared" si="179"/>
        <v/>
      </c>
      <c r="W82" s="181" t="str">
        <f t="shared" si="130"/>
        <v/>
      </c>
      <c r="X82" s="182" t="str">
        <f t="shared" si="131"/>
        <v/>
      </c>
      <c r="Y82" s="183"/>
      <c r="Z82" s="184" t="str">
        <f t="shared" si="199"/>
        <v/>
      </c>
      <c r="AA82" s="183"/>
      <c r="AB82" s="171"/>
      <c r="AC82" s="227"/>
      <c r="AD82" s="228"/>
      <c r="AE82" s="229"/>
      <c r="AF82" s="228"/>
      <c r="AG82" s="229"/>
      <c r="AH82" s="228"/>
      <c r="AI82" s="180" t="str">
        <f t="shared" si="180"/>
        <v/>
      </c>
      <c r="AJ82" s="181" t="str">
        <f t="shared" si="132"/>
        <v/>
      </c>
      <c r="AK82" s="182" t="str">
        <f t="shared" si="133"/>
        <v/>
      </c>
      <c r="AL82" s="183"/>
      <c r="AM82" s="184" t="str">
        <f t="shared" si="200"/>
        <v/>
      </c>
      <c r="AN82" s="183"/>
      <c r="AO82" s="171"/>
      <c r="AP82" s="227"/>
      <c r="AQ82" s="228"/>
      <c r="AR82" s="229"/>
      <c r="AS82" s="228"/>
      <c r="AT82" s="229"/>
      <c r="AU82" s="228"/>
      <c r="AV82" s="180" t="str">
        <f t="shared" si="181"/>
        <v/>
      </c>
      <c r="AW82" s="181" t="str">
        <f t="shared" si="134"/>
        <v/>
      </c>
      <c r="AX82" s="182" t="str">
        <f t="shared" si="135"/>
        <v/>
      </c>
      <c r="AY82" s="183"/>
      <c r="AZ82" s="184" t="str">
        <f t="shared" si="201"/>
        <v/>
      </c>
      <c r="BA82" s="183"/>
      <c r="BB82" s="171"/>
      <c r="BC82" s="227"/>
      <c r="BD82" s="228"/>
      <c r="BE82" s="229"/>
      <c r="BF82" s="228"/>
      <c r="BG82" s="229"/>
      <c r="BH82" s="228"/>
      <c r="BI82" s="180" t="str">
        <f t="shared" si="182"/>
        <v/>
      </c>
      <c r="BJ82" s="181" t="str">
        <f t="shared" si="136"/>
        <v/>
      </c>
      <c r="BK82" s="182" t="str">
        <f t="shared" si="137"/>
        <v/>
      </c>
      <c r="BL82" s="183"/>
      <c r="BM82" s="184" t="str">
        <f t="shared" si="202"/>
        <v/>
      </c>
      <c r="BN82" s="183"/>
      <c r="BO82" s="171"/>
      <c r="BP82" s="227"/>
      <c r="BQ82" s="228"/>
      <c r="BR82" s="229"/>
      <c r="BS82" s="228"/>
      <c r="BT82" s="229"/>
      <c r="BU82" s="228"/>
      <c r="BV82" s="180" t="str">
        <f t="shared" si="183"/>
        <v/>
      </c>
      <c r="BW82" s="181" t="str">
        <f t="shared" si="138"/>
        <v/>
      </c>
      <c r="BX82" s="182" t="str">
        <f t="shared" si="139"/>
        <v/>
      </c>
      <c r="BY82" s="183"/>
      <c r="BZ82" s="184" t="str">
        <f t="shared" si="203"/>
        <v/>
      </c>
      <c r="CA82" s="183"/>
      <c r="CB82" s="171"/>
      <c r="CC82" s="227"/>
      <c r="CD82" s="228"/>
      <c r="CE82" s="229"/>
      <c r="CF82" s="228"/>
      <c r="CG82" s="229"/>
      <c r="CH82" s="228"/>
      <c r="CI82" s="180" t="str">
        <f t="shared" si="184"/>
        <v/>
      </c>
      <c r="CJ82" s="181" t="str">
        <f t="shared" si="140"/>
        <v/>
      </c>
      <c r="CK82" s="182" t="str">
        <f t="shared" si="141"/>
        <v/>
      </c>
      <c r="CL82" s="183"/>
      <c r="CM82" s="184" t="str">
        <f t="shared" si="204"/>
        <v/>
      </c>
      <c r="CN82" s="183"/>
      <c r="CO82" s="171"/>
      <c r="CP82" s="227"/>
      <c r="CQ82" s="228"/>
      <c r="CR82" s="229"/>
      <c r="CS82" s="228"/>
      <c r="CT82" s="229"/>
      <c r="CU82" s="228"/>
      <c r="CV82" s="180" t="str">
        <f t="shared" si="185"/>
        <v/>
      </c>
      <c r="CW82" s="181" t="str">
        <f t="shared" si="142"/>
        <v/>
      </c>
      <c r="CX82" s="182" t="str">
        <f t="shared" si="143"/>
        <v/>
      </c>
      <c r="CY82" s="183"/>
      <c r="CZ82" s="184" t="str">
        <f t="shared" si="205"/>
        <v/>
      </c>
      <c r="DA82" s="183"/>
      <c r="DB82" s="171"/>
      <c r="DC82" s="227"/>
      <c r="DD82" s="228"/>
      <c r="DE82" s="229"/>
      <c r="DF82" s="228"/>
      <c r="DG82" s="229"/>
      <c r="DH82" s="228"/>
      <c r="DI82" s="180" t="str">
        <f t="shared" si="186"/>
        <v/>
      </c>
      <c r="DJ82" s="181" t="str">
        <f t="shared" si="144"/>
        <v/>
      </c>
      <c r="DK82" s="182" t="str">
        <f t="shared" si="145"/>
        <v/>
      </c>
      <c r="DL82" s="183"/>
      <c r="DM82" s="184" t="str">
        <f t="shared" si="206"/>
        <v/>
      </c>
      <c r="DN82" s="183"/>
      <c r="DO82" s="171"/>
      <c r="DP82" s="227"/>
      <c r="DQ82" s="228"/>
      <c r="DR82" s="229"/>
      <c r="DS82" s="228"/>
      <c r="DT82" s="229"/>
      <c r="DU82" s="228"/>
      <c r="DV82" s="180" t="str">
        <f t="shared" si="187"/>
        <v/>
      </c>
      <c r="DW82" s="181" t="str">
        <f t="shared" si="146"/>
        <v/>
      </c>
      <c r="DX82" s="182" t="str">
        <f t="shared" si="147"/>
        <v/>
      </c>
      <c r="DY82" s="183"/>
      <c r="DZ82" s="184" t="str">
        <f t="shared" si="207"/>
        <v/>
      </c>
      <c r="EA82" s="183"/>
      <c r="EB82" s="171"/>
      <c r="EC82" s="227"/>
      <c r="ED82" s="228"/>
      <c r="EE82" s="229"/>
      <c r="EF82" s="228"/>
      <c r="EG82" s="229"/>
      <c r="EH82" s="228"/>
      <c r="EI82" s="180" t="str">
        <f t="shared" si="188"/>
        <v/>
      </c>
      <c r="EJ82" s="181" t="str">
        <f t="shared" si="148"/>
        <v/>
      </c>
      <c r="EK82" s="182" t="str">
        <f t="shared" si="149"/>
        <v/>
      </c>
      <c r="EL82" s="183"/>
      <c r="EM82" s="184" t="str">
        <f t="shared" si="208"/>
        <v/>
      </c>
      <c r="EN82" s="183"/>
      <c r="EO82" s="171"/>
      <c r="EP82" s="227"/>
      <c r="EQ82" s="228"/>
      <c r="ER82" s="229"/>
      <c r="ES82" s="228"/>
      <c r="ET82" s="229"/>
      <c r="EU82" s="228"/>
      <c r="EV82" s="180" t="str">
        <f t="shared" si="189"/>
        <v/>
      </c>
      <c r="EW82" s="181" t="str">
        <f t="shared" si="150"/>
        <v/>
      </c>
      <c r="EX82" s="182" t="str">
        <f t="shared" si="151"/>
        <v/>
      </c>
      <c r="EY82" s="183"/>
      <c r="EZ82" s="184" t="str">
        <f t="shared" si="209"/>
        <v/>
      </c>
      <c r="FA82" s="183"/>
      <c r="FB82" s="171"/>
      <c r="FC82" s="227"/>
      <c r="FD82" s="228"/>
      <c r="FE82" s="229"/>
      <c r="FF82" s="228"/>
      <c r="FG82" s="229"/>
      <c r="FH82" s="228"/>
      <c r="FI82" s="180" t="str">
        <f t="shared" si="190"/>
        <v/>
      </c>
      <c r="FJ82" s="181" t="str">
        <f t="shared" si="152"/>
        <v/>
      </c>
      <c r="FK82" s="182" t="str">
        <f t="shared" si="153"/>
        <v/>
      </c>
      <c r="FL82" s="183"/>
      <c r="FM82" s="184" t="str">
        <f t="shared" si="210"/>
        <v/>
      </c>
      <c r="FN82" s="183"/>
      <c r="FO82" s="171"/>
      <c r="FP82" s="227"/>
      <c r="FQ82" s="228"/>
      <c r="FR82" s="229"/>
      <c r="FS82" s="228"/>
      <c r="FT82" s="229"/>
      <c r="FU82" s="228"/>
      <c r="FV82" s="180" t="str">
        <f t="shared" si="191"/>
        <v/>
      </c>
      <c r="FW82" s="181" t="str">
        <f t="shared" si="154"/>
        <v/>
      </c>
      <c r="FX82" s="182" t="str">
        <f t="shared" si="155"/>
        <v/>
      </c>
      <c r="FY82" s="183"/>
      <c r="FZ82" s="184" t="str">
        <f t="shared" si="211"/>
        <v/>
      </c>
      <c r="GA82" s="183"/>
      <c r="GB82" s="171"/>
      <c r="GC82" s="227"/>
      <c r="GD82" s="228"/>
      <c r="GE82" s="229"/>
      <c r="GF82" s="228"/>
      <c r="GG82" s="229"/>
      <c r="GH82" s="228"/>
      <c r="GI82" s="180" t="str">
        <f t="shared" si="192"/>
        <v/>
      </c>
      <c r="GJ82" s="181" t="str">
        <f t="shared" si="156"/>
        <v/>
      </c>
      <c r="GK82" s="182" t="str">
        <f t="shared" si="157"/>
        <v/>
      </c>
      <c r="GL82" s="183"/>
      <c r="GM82" s="184" t="str">
        <f t="shared" si="212"/>
        <v/>
      </c>
      <c r="GN82" s="183"/>
      <c r="GO82" s="171"/>
      <c r="GP82" s="227"/>
      <c r="GQ82" s="228"/>
      <c r="GR82" s="229"/>
      <c r="GS82" s="228"/>
      <c r="GT82" s="229"/>
      <c r="GU82" s="228"/>
      <c r="GV82" s="180" t="str">
        <f t="shared" si="193"/>
        <v/>
      </c>
      <c r="GW82" s="181" t="str">
        <f t="shared" si="158"/>
        <v/>
      </c>
      <c r="GX82" s="182" t="str">
        <f t="shared" si="159"/>
        <v/>
      </c>
      <c r="GY82" s="183"/>
      <c r="GZ82" s="184" t="str">
        <f t="shared" si="213"/>
        <v/>
      </c>
      <c r="HA82" s="183"/>
      <c r="HB82" s="171"/>
      <c r="HC82" s="227"/>
      <c r="HD82" s="228"/>
      <c r="HE82" s="229"/>
      <c r="HF82" s="228"/>
      <c r="HG82" s="229"/>
      <c r="HH82" s="228"/>
      <c r="HI82" s="180" t="str">
        <f t="shared" si="194"/>
        <v/>
      </c>
      <c r="HJ82" s="181" t="str">
        <f t="shared" si="160"/>
        <v/>
      </c>
      <c r="HK82" s="182" t="str">
        <f t="shared" si="161"/>
        <v/>
      </c>
      <c r="HL82" s="183"/>
      <c r="HM82" s="184" t="str">
        <f t="shared" si="214"/>
        <v/>
      </c>
      <c r="HN82" s="183"/>
      <c r="HO82" s="171"/>
      <c r="HP82" s="227"/>
      <c r="HQ82" s="228"/>
      <c r="HR82" s="229"/>
      <c r="HS82" s="228"/>
      <c r="HT82" s="229"/>
      <c r="HU82" s="228"/>
      <c r="HV82" s="180" t="str">
        <f t="shared" si="195"/>
        <v/>
      </c>
      <c r="HW82" s="181" t="str">
        <f t="shared" si="162"/>
        <v/>
      </c>
      <c r="HX82" s="182" t="str">
        <f t="shared" si="163"/>
        <v/>
      </c>
      <c r="HY82" s="183"/>
      <c r="HZ82" s="184" t="str">
        <f t="shared" si="215"/>
        <v/>
      </c>
      <c r="IA82" s="183"/>
      <c r="IB82" s="171"/>
      <c r="IC82" s="227"/>
      <c r="ID82" s="228"/>
      <c r="IE82" s="229"/>
      <c r="IF82" s="228"/>
      <c r="IG82" s="229"/>
      <c r="IH82" s="228"/>
      <c r="II82" s="180" t="str">
        <f t="shared" si="196"/>
        <v/>
      </c>
      <c r="IJ82" s="181" t="str">
        <f t="shared" si="164"/>
        <v/>
      </c>
      <c r="IK82" s="182" t="str">
        <f t="shared" si="165"/>
        <v/>
      </c>
      <c r="IL82" s="183"/>
      <c r="IM82" s="184" t="str">
        <f t="shared" si="216"/>
        <v/>
      </c>
      <c r="IN82" s="183"/>
      <c r="IO82" s="171"/>
      <c r="IP82" s="227"/>
      <c r="IQ82" s="228"/>
      <c r="IR82" s="229"/>
      <c r="IS82" s="228"/>
      <c r="IT82" s="229"/>
      <c r="IU82" s="228"/>
      <c r="IV82" s="180" t="str">
        <f t="shared" si="197"/>
        <v/>
      </c>
      <c r="IW82" s="181" t="str">
        <f t="shared" si="166"/>
        <v/>
      </c>
      <c r="IX82" s="182" t="str">
        <f t="shared" si="167"/>
        <v/>
      </c>
      <c r="IY82" s="183"/>
      <c r="IZ82" s="184" t="str">
        <f t="shared" si="217"/>
        <v/>
      </c>
      <c r="JA82" s="183"/>
      <c r="JB82" s="171"/>
      <c r="JC82" s="187"/>
      <c r="JD82" s="198">
        <f t="shared" si="168"/>
        <v>0</v>
      </c>
      <c r="JE82" s="198">
        <f t="shared" si="169"/>
        <v>0</v>
      </c>
      <c r="JF82" s="198">
        <f t="shared" si="170"/>
        <v>0</v>
      </c>
      <c r="JG82" s="199">
        <f t="shared" si="171"/>
        <v>0</v>
      </c>
      <c r="JH82" s="199">
        <f t="shared" si="172"/>
        <v>0</v>
      </c>
      <c r="JI82" s="187"/>
      <c r="JJ82" s="209"/>
      <c r="JK82" s="210"/>
      <c r="JL82" s="210"/>
      <c r="JM82" s="210"/>
      <c r="JN82" s="210"/>
      <c r="JO82" s="210"/>
      <c r="JP82" s="210"/>
      <c r="JQ82" s="210"/>
      <c r="JR82" s="211"/>
      <c r="JS82" s="205"/>
      <c r="JT82" s="194">
        <f t="shared" si="173"/>
        <v>1</v>
      </c>
    </row>
    <row r="83" spans="1:280" s="195" customFormat="1" x14ac:dyDescent="0.2">
      <c r="A83" s="247">
        <f t="shared" si="174"/>
        <v>41657</v>
      </c>
      <c r="B83" s="249">
        <f t="shared" si="175"/>
        <v>41658</v>
      </c>
      <c r="C83" s="227"/>
      <c r="D83" s="228"/>
      <c r="E83" s="229"/>
      <c r="F83" s="228"/>
      <c r="G83" s="229"/>
      <c r="H83" s="228"/>
      <c r="I83" s="180" t="str">
        <f t="shared" si="176"/>
        <v/>
      </c>
      <c r="J83" s="181" t="str">
        <f t="shared" si="177"/>
        <v/>
      </c>
      <c r="K83" s="182" t="str">
        <f t="shared" si="178"/>
        <v/>
      </c>
      <c r="L83" s="228"/>
      <c r="M83" s="184" t="str">
        <f t="shared" si="198"/>
        <v/>
      </c>
      <c r="N83" s="183"/>
      <c r="O83" s="186"/>
      <c r="P83" s="227"/>
      <c r="Q83" s="228"/>
      <c r="R83" s="229"/>
      <c r="S83" s="228"/>
      <c r="T83" s="229"/>
      <c r="U83" s="228"/>
      <c r="V83" s="180" t="str">
        <f t="shared" si="179"/>
        <v/>
      </c>
      <c r="W83" s="181" t="str">
        <f t="shared" si="130"/>
        <v/>
      </c>
      <c r="X83" s="182" t="str">
        <f t="shared" si="131"/>
        <v/>
      </c>
      <c r="Y83" s="228"/>
      <c r="Z83" s="184" t="str">
        <f t="shared" si="199"/>
        <v/>
      </c>
      <c r="AA83" s="183"/>
      <c r="AB83" s="186"/>
      <c r="AC83" s="227"/>
      <c r="AD83" s="228"/>
      <c r="AE83" s="229"/>
      <c r="AF83" s="228"/>
      <c r="AG83" s="229"/>
      <c r="AH83" s="228"/>
      <c r="AI83" s="180" t="str">
        <f t="shared" si="180"/>
        <v/>
      </c>
      <c r="AJ83" s="181" t="str">
        <f t="shared" si="132"/>
        <v/>
      </c>
      <c r="AK83" s="182" t="str">
        <f t="shared" si="133"/>
        <v/>
      </c>
      <c r="AL83" s="228"/>
      <c r="AM83" s="184" t="str">
        <f t="shared" si="200"/>
        <v/>
      </c>
      <c r="AN83" s="183"/>
      <c r="AO83" s="186"/>
      <c r="AP83" s="227"/>
      <c r="AQ83" s="228"/>
      <c r="AR83" s="229"/>
      <c r="AS83" s="228"/>
      <c r="AT83" s="229"/>
      <c r="AU83" s="228"/>
      <c r="AV83" s="180" t="str">
        <f t="shared" si="181"/>
        <v/>
      </c>
      <c r="AW83" s="181" t="str">
        <f t="shared" si="134"/>
        <v/>
      </c>
      <c r="AX83" s="182" t="str">
        <f t="shared" si="135"/>
        <v/>
      </c>
      <c r="AY83" s="228"/>
      <c r="AZ83" s="184" t="str">
        <f t="shared" si="201"/>
        <v/>
      </c>
      <c r="BA83" s="183"/>
      <c r="BB83" s="186"/>
      <c r="BC83" s="227"/>
      <c r="BD83" s="228"/>
      <c r="BE83" s="229"/>
      <c r="BF83" s="228"/>
      <c r="BG83" s="229"/>
      <c r="BH83" s="228"/>
      <c r="BI83" s="180" t="str">
        <f t="shared" si="182"/>
        <v/>
      </c>
      <c r="BJ83" s="181" t="str">
        <f t="shared" si="136"/>
        <v/>
      </c>
      <c r="BK83" s="182" t="str">
        <f t="shared" si="137"/>
        <v/>
      </c>
      <c r="BL83" s="228"/>
      <c r="BM83" s="184" t="str">
        <f t="shared" si="202"/>
        <v/>
      </c>
      <c r="BN83" s="183"/>
      <c r="BO83" s="186"/>
      <c r="BP83" s="227"/>
      <c r="BQ83" s="228"/>
      <c r="BR83" s="229"/>
      <c r="BS83" s="228"/>
      <c r="BT83" s="229"/>
      <c r="BU83" s="228"/>
      <c r="BV83" s="180" t="str">
        <f t="shared" si="183"/>
        <v/>
      </c>
      <c r="BW83" s="181" t="str">
        <f t="shared" si="138"/>
        <v/>
      </c>
      <c r="BX83" s="182" t="str">
        <f t="shared" si="139"/>
        <v/>
      </c>
      <c r="BY83" s="228"/>
      <c r="BZ83" s="184" t="str">
        <f t="shared" si="203"/>
        <v/>
      </c>
      <c r="CA83" s="183"/>
      <c r="CB83" s="186"/>
      <c r="CC83" s="227"/>
      <c r="CD83" s="228"/>
      <c r="CE83" s="229"/>
      <c r="CF83" s="228"/>
      <c r="CG83" s="229"/>
      <c r="CH83" s="228"/>
      <c r="CI83" s="180" t="str">
        <f t="shared" si="184"/>
        <v/>
      </c>
      <c r="CJ83" s="181" t="str">
        <f t="shared" si="140"/>
        <v/>
      </c>
      <c r="CK83" s="182" t="str">
        <f t="shared" si="141"/>
        <v/>
      </c>
      <c r="CL83" s="228"/>
      <c r="CM83" s="184" t="str">
        <f t="shared" si="204"/>
        <v/>
      </c>
      <c r="CN83" s="183"/>
      <c r="CO83" s="186"/>
      <c r="CP83" s="227"/>
      <c r="CQ83" s="228"/>
      <c r="CR83" s="229"/>
      <c r="CS83" s="228"/>
      <c r="CT83" s="229"/>
      <c r="CU83" s="228"/>
      <c r="CV83" s="180" t="str">
        <f t="shared" si="185"/>
        <v/>
      </c>
      <c r="CW83" s="181" t="str">
        <f t="shared" si="142"/>
        <v/>
      </c>
      <c r="CX83" s="182" t="str">
        <f t="shared" si="143"/>
        <v/>
      </c>
      <c r="CY83" s="228"/>
      <c r="CZ83" s="184" t="str">
        <f t="shared" si="205"/>
        <v/>
      </c>
      <c r="DA83" s="183"/>
      <c r="DB83" s="186"/>
      <c r="DC83" s="227"/>
      <c r="DD83" s="228"/>
      <c r="DE83" s="229"/>
      <c r="DF83" s="228"/>
      <c r="DG83" s="229"/>
      <c r="DH83" s="228"/>
      <c r="DI83" s="180" t="str">
        <f t="shared" si="186"/>
        <v/>
      </c>
      <c r="DJ83" s="181" t="str">
        <f t="shared" si="144"/>
        <v/>
      </c>
      <c r="DK83" s="182" t="str">
        <f t="shared" si="145"/>
        <v/>
      </c>
      <c r="DL83" s="228"/>
      <c r="DM83" s="184" t="str">
        <f t="shared" si="206"/>
        <v/>
      </c>
      <c r="DN83" s="183"/>
      <c r="DO83" s="186"/>
      <c r="DP83" s="227"/>
      <c r="DQ83" s="228"/>
      <c r="DR83" s="229"/>
      <c r="DS83" s="228"/>
      <c r="DT83" s="229"/>
      <c r="DU83" s="228"/>
      <c r="DV83" s="180" t="str">
        <f t="shared" si="187"/>
        <v/>
      </c>
      <c r="DW83" s="181" t="str">
        <f t="shared" si="146"/>
        <v/>
      </c>
      <c r="DX83" s="182" t="str">
        <f t="shared" si="147"/>
        <v/>
      </c>
      <c r="DY83" s="228"/>
      <c r="DZ83" s="184" t="str">
        <f t="shared" si="207"/>
        <v/>
      </c>
      <c r="EA83" s="183"/>
      <c r="EB83" s="186"/>
      <c r="EC83" s="227"/>
      <c r="ED83" s="228"/>
      <c r="EE83" s="229"/>
      <c r="EF83" s="228"/>
      <c r="EG83" s="229"/>
      <c r="EH83" s="228"/>
      <c r="EI83" s="180" t="str">
        <f t="shared" si="188"/>
        <v/>
      </c>
      <c r="EJ83" s="181" t="str">
        <f t="shared" si="148"/>
        <v/>
      </c>
      <c r="EK83" s="182" t="str">
        <f t="shared" si="149"/>
        <v/>
      </c>
      <c r="EL83" s="228"/>
      <c r="EM83" s="184" t="str">
        <f t="shared" si="208"/>
        <v/>
      </c>
      <c r="EN83" s="183"/>
      <c r="EO83" s="186"/>
      <c r="EP83" s="227"/>
      <c r="EQ83" s="228"/>
      <c r="ER83" s="229"/>
      <c r="ES83" s="228"/>
      <c r="ET83" s="229"/>
      <c r="EU83" s="228"/>
      <c r="EV83" s="180" t="str">
        <f t="shared" si="189"/>
        <v/>
      </c>
      <c r="EW83" s="181" t="str">
        <f t="shared" si="150"/>
        <v/>
      </c>
      <c r="EX83" s="182" t="str">
        <f t="shared" si="151"/>
        <v/>
      </c>
      <c r="EY83" s="228"/>
      <c r="EZ83" s="184" t="str">
        <f t="shared" si="209"/>
        <v/>
      </c>
      <c r="FA83" s="183"/>
      <c r="FB83" s="186"/>
      <c r="FC83" s="227"/>
      <c r="FD83" s="228"/>
      <c r="FE83" s="229"/>
      <c r="FF83" s="228"/>
      <c r="FG83" s="229"/>
      <c r="FH83" s="228"/>
      <c r="FI83" s="180" t="str">
        <f t="shared" si="190"/>
        <v/>
      </c>
      <c r="FJ83" s="181" t="str">
        <f t="shared" si="152"/>
        <v/>
      </c>
      <c r="FK83" s="182" t="str">
        <f t="shared" si="153"/>
        <v/>
      </c>
      <c r="FL83" s="228"/>
      <c r="FM83" s="184" t="str">
        <f t="shared" si="210"/>
        <v/>
      </c>
      <c r="FN83" s="183"/>
      <c r="FO83" s="186"/>
      <c r="FP83" s="227"/>
      <c r="FQ83" s="228"/>
      <c r="FR83" s="229"/>
      <c r="FS83" s="228"/>
      <c r="FT83" s="229"/>
      <c r="FU83" s="228"/>
      <c r="FV83" s="180" t="str">
        <f t="shared" si="191"/>
        <v/>
      </c>
      <c r="FW83" s="181" t="str">
        <f t="shared" si="154"/>
        <v/>
      </c>
      <c r="FX83" s="182" t="str">
        <f t="shared" si="155"/>
        <v/>
      </c>
      <c r="FY83" s="228"/>
      <c r="FZ83" s="184" t="str">
        <f t="shared" si="211"/>
        <v/>
      </c>
      <c r="GA83" s="183"/>
      <c r="GB83" s="186"/>
      <c r="GC83" s="227"/>
      <c r="GD83" s="228"/>
      <c r="GE83" s="229"/>
      <c r="GF83" s="228"/>
      <c r="GG83" s="229"/>
      <c r="GH83" s="228"/>
      <c r="GI83" s="180" t="str">
        <f t="shared" si="192"/>
        <v/>
      </c>
      <c r="GJ83" s="181" t="str">
        <f t="shared" si="156"/>
        <v/>
      </c>
      <c r="GK83" s="182" t="str">
        <f t="shared" si="157"/>
        <v/>
      </c>
      <c r="GL83" s="228"/>
      <c r="GM83" s="184" t="str">
        <f t="shared" si="212"/>
        <v/>
      </c>
      <c r="GN83" s="183"/>
      <c r="GO83" s="186"/>
      <c r="GP83" s="227"/>
      <c r="GQ83" s="228"/>
      <c r="GR83" s="229"/>
      <c r="GS83" s="228"/>
      <c r="GT83" s="229"/>
      <c r="GU83" s="228"/>
      <c r="GV83" s="180" t="str">
        <f t="shared" si="193"/>
        <v/>
      </c>
      <c r="GW83" s="181" t="str">
        <f t="shared" si="158"/>
        <v/>
      </c>
      <c r="GX83" s="182" t="str">
        <f t="shared" si="159"/>
        <v/>
      </c>
      <c r="GY83" s="228"/>
      <c r="GZ83" s="184" t="str">
        <f t="shared" si="213"/>
        <v/>
      </c>
      <c r="HA83" s="183"/>
      <c r="HB83" s="186"/>
      <c r="HC83" s="227"/>
      <c r="HD83" s="228"/>
      <c r="HE83" s="229"/>
      <c r="HF83" s="228"/>
      <c r="HG83" s="229"/>
      <c r="HH83" s="228"/>
      <c r="HI83" s="180" t="str">
        <f t="shared" si="194"/>
        <v/>
      </c>
      <c r="HJ83" s="181" t="str">
        <f t="shared" si="160"/>
        <v/>
      </c>
      <c r="HK83" s="182" t="str">
        <f t="shared" si="161"/>
        <v/>
      </c>
      <c r="HL83" s="228"/>
      <c r="HM83" s="184" t="str">
        <f t="shared" si="214"/>
        <v/>
      </c>
      <c r="HN83" s="183"/>
      <c r="HO83" s="186"/>
      <c r="HP83" s="227"/>
      <c r="HQ83" s="228"/>
      <c r="HR83" s="229"/>
      <c r="HS83" s="228"/>
      <c r="HT83" s="229"/>
      <c r="HU83" s="228"/>
      <c r="HV83" s="180" t="str">
        <f t="shared" si="195"/>
        <v/>
      </c>
      <c r="HW83" s="181" t="str">
        <f t="shared" si="162"/>
        <v/>
      </c>
      <c r="HX83" s="182" t="str">
        <f t="shared" si="163"/>
        <v/>
      </c>
      <c r="HY83" s="228"/>
      <c r="HZ83" s="184" t="str">
        <f t="shared" si="215"/>
        <v/>
      </c>
      <c r="IA83" s="183"/>
      <c r="IB83" s="186"/>
      <c r="IC83" s="227"/>
      <c r="ID83" s="228"/>
      <c r="IE83" s="229"/>
      <c r="IF83" s="228"/>
      <c r="IG83" s="229"/>
      <c r="IH83" s="228"/>
      <c r="II83" s="180" t="str">
        <f t="shared" si="196"/>
        <v/>
      </c>
      <c r="IJ83" s="181" t="str">
        <f t="shared" si="164"/>
        <v/>
      </c>
      <c r="IK83" s="182" t="str">
        <f t="shared" si="165"/>
        <v/>
      </c>
      <c r="IL83" s="228"/>
      <c r="IM83" s="184" t="str">
        <f t="shared" si="216"/>
        <v/>
      </c>
      <c r="IN83" s="183"/>
      <c r="IO83" s="186"/>
      <c r="IP83" s="227"/>
      <c r="IQ83" s="228"/>
      <c r="IR83" s="229"/>
      <c r="IS83" s="228"/>
      <c r="IT83" s="229"/>
      <c r="IU83" s="228"/>
      <c r="IV83" s="180" t="str">
        <f t="shared" si="197"/>
        <v/>
      </c>
      <c r="IW83" s="181" t="str">
        <f t="shared" si="166"/>
        <v/>
      </c>
      <c r="IX83" s="182" t="str">
        <f t="shared" si="167"/>
        <v/>
      </c>
      <c r="IY83" s="228"/>
      <c r="IZ83" s="184" t="str">
        <f t="shared" si="217"/>
        <v/>
      </c>
      <c r="JA83" s="183"/>
      <c r="JB83" s="186"/>
      <c r="JC83" s="187"/>
      <c r="JD83" s="198">
        <f t="shared" si="168"/>
        <v>0</v>
      </c>
      <c r="JE83" s="198">
        <f t="shared" si="169"/>
        <v>0</v>
      </c>
      <c r="JF83" s="198">
        <f t="shared" si="170"/>
        <v>0</v>
      </c>
      <c r="JG83" s="199">
        <f t="shared" si="171"/>
        <v>0</v>
      </c>
      <c r="JH83" s="199">
        <f t="shared" si="172"/>
        <v>0</v>
      </c>
      <c r="JI83" s="187"/>
      <c r="JJ83" s="209"/>
      <c r="JK83" s="210"/>
      <c r="JL83" s="210"/>
      <c r="JM83" s="210"/>
      <c r="JN83" s="210"/>
      <c r="JO83" s="210"/>
      <c r="JP83" s="210"/>
      <c r="JQ83" s="210"/>
      <c r="JR83" s="211"/>
      <c r="JS83" s="205"/>
      <c r="JT83" s="194">
        <f t="shared" si="173"/>
        <v>1</v>
      </c>
    </row>
    <row r="84" spans="1:280" s="195" customFormat="1" x14ac:dyDescent="0.2">
      <c r="A84" s="247">
        <f t="shared" si="174"/>
        <v>41658</v>
      </c>
      <c r="B84" s="249">
        <f t="shared" si="175"/>
        <v>41659</v>
      </c>
      <c r="C84" s="227"/>
      <c r="D84" s="228"/>
      <c r="E84" s="229"/>
      <c r="F84" s="228"/>
      <c r="G84" s="229"/>
      <c r="H84" s="228"/>
      <c r="I84" s="180" t="str">
        <f t="shared" si="176"/>
        <v/>
      </c>
      <c r="J84" s="181" t="str">
        <f t="shared" si="177"/>
        <v/>
      </c>
      <c r="K84" s="182" t="str">
        <f t="shared" si="178"/>
        <v/>
      </c>
      <c r="L84" s="228"/>
      <c r="M84" s="184" t="str">
        <f t="shared" si="198"/>
        <v/>
      </c>
      <c r="N84" s="183"/>
      <c r="O84" s="171"/>
      <c r="P84" s="227"/>
      <c r="Q84" s="228"/>
      <c r="R84" s="229"/>
      <c r="S84" s="228"/>
      <c r="T84" s="229"/>
      <c r="U84" s="228"/>
      <c r="V84" s="180" t="str">
        <f t="shared" si="179"/>
        <v/>
      </c>
      <c r="W84" s="181" t="str">
        <f t="shared" si="130"/>
        <v/>
      </c>
      <c r="X84" s="182" t="str">
        <f t="shared" si="131"/>
        <v/>
      </c>
      <c r="Y84" s="228"/>
      <c r="Z84" s="184" t="str">
        <f t="shared" si="199"/>
        <v/>
      </c>
      <c r="AA84" s="183"/>
      <c r="AB84" s="171"/>
      <c r="AC84" s="227"/>
      <c r="AD84" s="228"/>
      <c r="AE84" s="229"/>
      <c r="AF84" s="228"/>
      <c r="AG84" s="229"/>
      <c r="AH84" s="228"/>
      <c r="AI84" s="180" t="str">
        <f t="shared" si="180"/>
        <v/>
      </c>
      <c r="AJ84" s="181" t="str">
        <f t="shared" si="132"/>
        <v/>
      </c>
      <c r="AK84" s="182" t="str">
        <f t="shared" si="133"/>
        <v/>
      </c>
      <c r="AL84" s="228"/>
      <c r="AM84" s="184" t="str">
        <f t="shared" si="200"/>
        <v/>
      </c>
      <c r="AN84" s="183"/>
      <c r="AO84" s="171"/>
      <c r="AP84" s="227"/>
      <c r="AQ84" s="228"/>
      <c r="AR84" s="229"/>
      <c r="AS84" s="228"/>
      <c r="AT84" s="229"/>
      <c r="AU84" s="228"/>
      <c r="AV84" s="180" t="str">
        <f t="shared" si="181"/>
        <v/>
      </c>
      <c r="AW84" s="181" t="str">
        <f t="shared" si="134"/>
        <v/>
      </c>
      <c r="AX84" s="182" t="str">
        <f t="shared" si="135"/>
        <v/>
      </c>
      <c r="AY84" s="228"/>
      <c r="AZ84" s="184" t="str">
        <f t="shared" si="201"/>
        <v/>
      </c>
      <c r="BA84" s="183"/>
      <c r="BB84" s="171"/>
      <c r="BC84" s="227"/>
      <c r="BD84" s="228"/>
      <c r="BE84" s="229"/>
      <c r="BF84" s="228"/>
      <c r="BG84" s="229"/>
      <c r="BH84" s="228"/>
      <c r="BI84" s="180" t="str">
        <f t="shared" si="182"/>
        <v/>
      </c>
      <c r="BJ84" s="181" t="str">
        <f t="shared" si="136"/>
        <v/>
      </c>
      <c r="BK84" s="182" t="str">
        <f t="shared" si="137"/>
        <v/>
      </c>
      <c r="BL84" s="228"/>
      <c r="BM84" s="184" t="str">
        <f t="shared" si="202"/>
        <v/>
      </c>
      <c r="BN84" s="183"/>
      <c r="BO84" s="171"/>
      <c r="BP84" s="227"/>
      <c r="BQ84" s="228"/>
      <c r="BR84" s="229"/>
      <c r="BS84" s="228"/>
      <c r="BT84" s="229"/>
      <c r="BU84" s="228"/>
      <c r="BV84" s="180" t="str">
        <f t="shared" si="183"/>
        <v/>
      </c>
      <c r="BW84" s="181" t="str">
        <f t="shared" si="138"/>
        <v/>
      </c>
      <c r="BX84" s="182" t="str">
        <f t="shared" si="139"/>
        <v/>
      </c>
      <c r="BY84" s="228"/>
      <c r="BZ84" s="184" t="str">
        <f t="shared" si="203"/>
        <v/>
      </c>
      <c r="CA84" s="183"/>
      <c r="CB84" s="171"/>
      <c r="CC84" s="227"/>
      <c r="CD84" s="228"/>
      <c r="CE84" s="229"/>
      <c r="CF84" s="228"/>
      <c r="CG84" s="229"/>
      <c r="CH84" s="228"/>
      <c r="CI84" s="180" t="str">
        <f t="shared" si="184"/>
        <v/>
      </c>
      <c r="CJ84" s="181" t="str">
        <f t="shared" si="140"/>
        <v/>
      </c>
      <c r="CK84" s="182" t="str">
        <f t="shared" si="141"/>
        <v/>
      </c>
      <c r="CL84" s="228"/>
      <c r="CM84" s="184" t="str">
        <f t="shared" si="204"/>
        <v/>
      </c>
      <c r="CN84" s="183"/>
      <c r="CO84" s="171"/>
      <c r="CP84" s="227"/>
      <c r="CQ84" s="228"/>
      <c r="CR84" s="229"/>
      <c r="CS84" s="228"/>
      <c r="CT84" s="229"/>
      <c r="CU84" s="228"/>
      <c r="CV84" s="180" t="str">
        <f t="shared" si="185"/>
        <v/>
      </c>
      <c r="CW84" s="181" t="str">
        <f t="shared" si="142"/>
        <v/>
      </c>
      <c r="CX84" s="182" t="str">
        <f t="shared" si="143"/>
        <v/>
      </c>
      <c r="CY84" s="228"/>
      <c r="CZ84" s="184" t="str">
        <f t="shared" si="205"/>
        <v/>
      </c>
      <c r="DA84" s="183"/>
      <c r="DB84" s="171"/>
      <c r="DC84" s="227"/>
      <c r="DD84" s="228"/>
      <c r="DE84" s="229"/>
      <c r="DF84" s="228"/>
      <c r="DG84" s="229"/>
      <c r="DH84" s="228"/>
      <c r="DI84" s="180" t="str">
        <f t="shared" si="186"/>
        <v/>
      </c>
      <c r="DJ84" s="181" t="str">
        <f t="shared" si="144"/>
        <v/>
      </c>
      <c r="DK84" s="182" t="str">
        <f t="shared" si="145"/>
        <v/>
      </c>
      <c r="DL84" s="228"/>
      <c r="DM84" s="184" t="str">
        <f t="shared" si="206"/>
        <v/>
      </c>
      <c r="DN84" s="183"/>
      <c r="DO84" s="171"/>
      <c r="DP84" s="227"/>
      <c r="DQ84" s="228"/>
      <c r="DR84" s="229"/>
      <c r="DS84" s="228"/>
      <c r="DT84" s="229"/>
      <c r="DU84" s="228"/>
      <c r="DV84" s="180" t="str">
        <f t="shared" si="187"/>
        <v/>
      </c>
      <c r="DW84" s="181" t="str">
        <f t="shared" si="146"/>
        <v/>
      </c>
      <c r="DX84" s="182" t="str">
        <f t="shared" si="147"/>
        <v/>
      </c>
      <c r="DY84" s="228"/>
      <c r="DZ84" s="184" t="str">
        <f t="shared" si="207"/>
        <v/>
      </c>
      <c r="EA84" s="183"/>
      <c r="EB84" s="171"/>
      <c r="EC84" s="227"/>
      <c r="ED84" s="228"/>
      <c r="EE84" s="229"/>
      <c r="EF84" s="228"/>
      <c r="EG84" s="229"/>
      <c r="EH84" s="228"/>
      <c r="EI84" s="180" t="str">
        <f t="shared" si="188"/>
        <v/>
      </c>
      <c r="EJ84" s="181" t="str">
        <f t="shared" si="148"/>
        <v/>
      </c>
      <c r="EK84" s="182" t="str">
        <f t="shared" si="149"/>
        <v/>
      </c>
      <c r="EL84" s="228"/>
      <c r="EM84" s="184" t="str">
        <f t="shared" si="208"/>
        <v/>
      </c>
      <c r="EN84" s="183"/>
      <c r="EO84" s="171"/>
      <c r="EP84" s="227"/>
      <c r="EQ84" s="228"/>
      <c r="ER84" s="229"/>
      <c r="ES84" s="228"/>
      <c r="ET84" s="229"/>
      <c r="EU84" s="228"/>
      <c r="EV84" s="180" t="str">
        <f t="shared" si="189"/>
        <v/>
      </c>
      <c r="EW84" s="181" t="str">
        <f t="shared" si="150"/>
        <v/>
      </c>
      <c r="EX84" s="182" t="str">
        <f t="shared" si="151"/>
        <v/>
      </c>
      <c r="EY84" s="228"/>
      <c r="EZ84" s="184" t="str">
        <f t="shared" si="209"/>
        <v/>
      </c>
      <c r="FA84" s="183"/>
      <c r="FB84" s="171"/>
      <c r="FC84" s="227"/>
      <c r="FD84" s="228"/>
      <c r="FE84" s="229"/>
      <c r="FF84" s="228"/>
      <c r="FG84" s="229"/>
      <c r="FH84" s="228"/>
      <c r="FI84" s="180" t="str">
        <f t="shared" si="190"/>
        <v/>
      </c>
      <c r="FJ84" s="181" t="str">
        <f t="shared" si="152"/>
        <v/>
      </c>
      <c r="FK84" s="182" t="str">
        <f t="shared" si="153"/>
        <v/>
      </c>
      <c r="FL84" s="228"/>
      <c r="FM84" s="184" t="str">
        <f t="shared" si="210"/>
        <v/>
      </c>
      <c r="FN84" s="183"/>
      <c r="FO84" s="171"/>
      <c r="FP84" s="227"/>
      <c r="FQ84" s="228"/>
      <c r="FR84" s="229"/>
      <c r="FS84" s="228"/>
      <c r="FT84" s="229"/>
      <c r="FU84" s="228"/>
      <c r="FV84" s="180" t="str">
        <f t="shared" si="191"/>
        <v/>
      </c>
      <c r="FW84" s="181" t="str">
        <f t="shared" si="154"/>
        <v/>
      </c>
      <c r="FX84" s="182" t="str">
        <f t="shared" si="155"/>
        <v/>
      </c>
      <c r="FY84" s="228"/>
      <c r="FZ84" s="184" t="str">
        <f t="shared" si="211"/>
        <v/>
      </c>
      <c r="GA84" s="183"/>
      <c r="GB84" s="171"/>
      <c r="GC84" s="227"/>
      <c r="GD84" s="228"/>
      <c r="GE84" s="229"/>
      <c r="GF84" s="228"/>
      <c r="GG84" s="229"/>
      <c r="GH84" s="228"/>
      <c r="GI84" s="180" t="str">
        <f t="shared" si="192"/>
        <v/>
      </c>
      <c r="GJ84" s="181" t="str">
        <f t="shared" si="156"/>
        <v/>
      </c>
      <c r="GK84" s="182" t="str">
        <f t="shared" si="157"/>
        <v/>
      </c>
      <c r="GL84" s="228"/>
      <c r="GM84" s="184" t="str">
        <f t="shared" si="212"/>
        <v/>
      </c>
      <c r="GN84" s="183"/>
      <c r="GO84" s="171"/>
      <c r="GP84" s="227"/>
      <c r="GQ84" s="228"/>
      <c r="GR84" s="229"/>
      <c r="GS84" s="228"/>
      <c r="GT84" s="229"/>
      <c r="GU84" s="228"/>
      <c r="GV84" s="180" t="str">
        <f t="shared" si="193"/>
        <v/>
      </c>
      <c r="GW84" s="181" t="str">
        <f t="shared" si="158"/>
        <v/>
      </c>
      <c r="GX84" s="182" t="str">
        <f t="shared" si="159"/>
        <v/>
      </c>
      <c r="GY84" s="228"/>
      <c r="GZ84" s="184" t="str">
        <f t="shared" si="213"/>
        <v/>
      </c>
      <c r="HA84" s="183"/>
      <c r="HB84" s="171"/>
      <c r="HC84" s="227"/>
      <c r="HD84" s="228"/>
      <c r="HE84" s="229"/>
      <c r="HF84" s="228"/>
      <c r="HG84" s="229"/>
      <c r="HH84" s="228"/>
      <c r="HI84" s="180" t="str">
        <f t="shared" si="194"/>
        <v/>
      </c>
      <c r="HJ84" s="181" t="str">
        <f t="shared" si="160"/>
        <v/>
      </c>
      <c r="HK84" s="182" t="str">
        <f t="shared" si="161"/>
        <v/>
      </c>
      <c r="HL84" s="228"/>
      <c r="HM84" s="184" t="str">
        <f t="shared" si="214"/>
        <v/>
      </c>
      <c r="HN84" s="183"/>
      <c r="HO84" s="171"/>
      <c r="HP84" s="227"/>
      <c r="HQ84" s="228"/>
      <c r="HR84" s="229"/>
      <c r="HS84" s="228"/>
      <c r="HT84" s="229"/>
      <c r="HU84" s="228"/>
      <c r="HV84" s="180" t="str">
        <f t="shared" si="195"/>
        <v/>
      </c>
      <c r="HW84" s="181" t="str">
        <f t="shared" si="162"/>
        <v/>
      </c>
      <c r="HX84" s="182" t="str">
        <f t="shared" si="163"/>
        <v/>
      </c>
      <c r="HY84" s="228"/>
      <c r="HZ84" s="184" t="str">
        <f t="shared" si="215"/>
        <v/>
      </c>
      <c r="IA84" s="183"/>
      <c r="IB84" s="171"/>
      <c r="IC84" s="227"/>
      <c r="ID84" s="228"/>
      <c r="IE84" s="229"/>
      <c r="IF84" s="228"/>
      <c r="IG84" s="229"/>
      <c r="IH84" s="228"/>
      <c r="II84" s="180" t="str">
        <f t="shared" si="196"/>
        <v/>
      </c>
      <c r="IJ84" s="181" t="str">
        <f t="shared" si="164"/>
        <v/>
      </c>
      <c r="IK84" s="182" t="str">
        <f t="shared" si="165"/>
        <v/>
      </c>
      <c r="IL84" s="228"/>
      <c r="IM84" s="184" t="str">
        <f t="shared" si="216"/>
        <v/>
      </c>
      <c r="IN84" s="183"/>
      <c r="IO84" s="171"/>
      <c r="IP84" s="227"/>
      <c r="IQ84" s="228"/>
      <c r="IR84" s="229"/>
      <c r="IS84" s="228"/>
      <c r="IT84" s="229"/>
      <c r="IU84" s="228"/>
      <c r="IV84" s="180" t="str">
        <f t="shared" si="197"/>
        <v/>
      </c>
      <c r="IW84" s="181" t="str">
        <f t="shared" si="166"/>
        <v/>
      </c>
      <c r="IX84" s="182" t="str">
        <f t="shared" si="167"/>
        <v/>
      </c>
      <c r="IY84" s="228"/>
      <c r="IZ84" s="184" t="str">
        <f t="shared" si="217"/>
        <v/>
      </c>
      <c r="JA84" s="183"/>
      <c r="JB84" s="171"/>
      <c r="JC84" s="187"/>
      <c r="JD84" s="198">
        <f t="shared" si="168"/>
        <v>0</v>
      </c>
      <c r="JE84" s="198">
        <f t="shared" si="169"/>
        <v>0</v>
      </c>
      <c r="JF84" s="198">
        <f t="shared" si="170"/>
        <v>0</v>
      </c>
      <c r="JG84" s="199">
        <f t="shared" si="171"/>
        <v>0</v>
      </c>
      <c r="JH84" s="199">
        <f t="shared" si="172"/>
        <v>0</v>
      </c>
      <c r="JI84" s="187"/>
      <c r="JJ84" s="209"/>
      <c r="JK84" s="210"/>
      <c r="JL84" s="210"/>
      <c r="JM84" s="210"/>
      <c r="JN84" s="210"/>
      <c r="JO84" s="210"/>
      <c r="JP84" s="210"/>
      <c r="JQ84" s="210"/>
      <c r="JR84" s="211"/>
      <c r="JS84" s="205"/>
      <c r="JT84" s="194">
        <f t="shared" si="173"/>
        <v>1</v>
      </c>
    </row>
    <row r="85" spans="1:280" s="195" customFormat="1" x14ac:dyDescent="0.2">
      <c r="A85" s="247">
        <f t="shared" si="174"/>
        <v>41659</v>
      </c>
      <c r="B85" s="249">
        <f t="shared" si="175"/>
        <v>41660</v>
      </c>
      <c r="C85" s="227"/>
      <c r="D85" s="228"/>
      <c r="E85" s="229"/>
      <c r="F85" s="228"/>
      <c r="G85" s="229"/>
      <c r="H85" s="228"/>
      <c r="I85" s="180" t="str">
        <f t="shared" si="176"/>
        <v/>
      </c>
      <c r="J85" s="181" t="str">
        <f t="shared" si="177"/>
        <v/>
      </c>
      <c r="K85" s="182" t="str">
        <f t="shared" si="178"/>
        <v/>
      </c>
      <c r="L85" s="228"/>
      <c r="M85" s="184" t="str">
        <f t="shared" si="198"/>
        <v/>
      </c>
      <c r="N85" s="183"/>
      <c r="O85" s="171"/>
      <c r="P85" s="227"/>
      <c r="Q85" s="228"/>
      <c r="R85" s="229"/>
      <c r="S85" s="228"/>
      <c r="T85" s="229"/>
      <c r="U85" s="228"/>
      <c r="V85" s="180" t="str">
        <f t="shared" si="179"/>
        <v/>
      </c>
      <c r="W85" s="181" t="str">
        <f t="shared" si="130"/>
        <v/>
      </c>
      <c r="X85" s="182" t="str">
        <f t="shared" si="131"/>
        <v/>
      </c>
      <c r="Y85" s="228"/>
      <c r="Z85" s="184" t="str">
        <f t="shared" si="199"/>
        <v/>
      </c>
      <c r="AA85" s="183"/>
      <c r="AB85" s="171"/>
      <c r="AC85" s="227"/>
      <c r="AD85" s="228"/>
      <c r="AE85" s="229"/>
      <c r="AF85" s="228"/>
      <c r="AG85" s="229"/>
      <c r="AH85" s="228"/>
      <c r="AI85" s="180" t="str">
        <f t="shared" si="180"/>
        <v/>
      </c>
      <c r="AJ85" s="181" t="str">
        <f t="shared" si="132"/>
        <v/>
      </c>
      <c r="AK85" s="182" t="str">
        <f t="shared" si="133"/>
        <v/>
      </c>
      <c r="AL85" s="228"/>
      <c r="AM85" s="184" t="str">
        <f t="shared" si="200"/>
        <v/>
      </c>
      <c r="AN85" s="183"/>
      <c r="AO85" s="171"/>
      <c r="AP85" s="227"/>
      <c r="AQ85" s="228"/>
      <c r="AR85" s="229"/>
      <c r="AS85" s="228"/>
      <c r="AT85" s="229"/>
      <c r="AU85" s="228"/>
      <c r="AV85" s="180" t="str">
        <f t="shared" si="181"/>
        <v/>
      </c>
      <c r="AW85" s="181" t="str">
        <f t="shared" si="134"/>
        <v/>
      </c>
      <c r="AX85" s="182" t="str">
        <f t="shared" si="135"/>
        <v/>
      </c>
      <c r="AY85" s="228"/>
      <c r="AZ85" s="184" t="str">
        <f t="shared" si="201"/>
        <v/>
      </c>
      <c r="BA85" s="183"/>
      <c r="BB85" s="171"/>
      <c r="BC85" s="227"/>
      <c r="BD85" s="228"/>
      <c r="BE85" s="229"/>
      <c r="BF85" s="228"/>
      <c r="BG85" s="229"/>
      <c r="BH85" s="228"/>
      <c r="BI85" s="180" t="str">
        <f t="shared" si="182"/>
        <v/>
      </c>
      <c r="BJ85" s="181" t="str">
        <f t="shared" si="136"/>
        <v/>
      </c>
      <c r="BK85" s="182" t="str">
        <f t="shared" si="137"/>
        <v/>
      </c>
      <c r="BL85" s="228"/>
      <c r="BM85" s="184" t="str">
        <f t="shared" si="202"/>
        <v/>
      </c>
      <c r="BN85" s="183"/>
      <c r="BO85" s="171"/>
      <c r="BP85" s="227"/>
      <c r="BQ85" s="228"/>
      <c r="BR85" s="229"/>
      <c r="BS85" s="228"/>
      <c r="BT85" s="229"/>
      <c r="BU85" s="228"/>
      <c r="BV85" s="180" t="str">
        <f t="shared" si="183"/>
        <v/>
      </c>
      <c r="BW85" s="181" t="str">
        <f t="shared" si="138"/>
        <v/>
      </c>
      <c r="BX85" s="182" t="str">
        <f t="shared" si="139"/>
        <v/>
      </c>
      <c r="BY85" s="228"/>
      <c r="BZ85" s="184" t="str">
        <f t="shared" si="203"/>
        <v/>
      </c>
      <c r="CA85" s="183"/>
      <c r="CB85" s="171"/>
      <c r="CC85" s="227"/>
      <c r="CD85" s="228"/>
      <c r="CE85" s="229"/>
      <c r="CF85" s="228"/>
      <c r="CG85" s="229"/>
      <c r="CH85" s="228"/>
      <c r="CI85" s="180" t="str">
        <f t="shared" si="184"/>
        <v/>
      </c>
      <c r="CJ85" s="181" t="str">
        <f t="shared" si="140"/>
        <v/>
      </c>
      <c r="CK85" s="182" t="str">
        <f t="shared" si="141"/>
        <v/>
      </c>
      <c r="CL85" s="228"/>
      <c r="CM85" s="184" t="str">
        <f t="shared" si="204"/>
        <v/>
      </c>
      <c r="CN85" s="183"/>
      <c r="CO85" s="171"/>
      <c r="CP85" s="227"/>
      <c r="CQ85" s="228"/>
      <c r="CR85" s="229"/>
      <c r="CS85" s="228"/>
      <c r="CT85" s="229"/>
      <c r="CU85" s="228"/>
      <c r="CV85" s="180" t="str">
        <f t="shared" si="185"/>
        <v/>
      </c>
      <c r="CW85" s="181" t="str">
        <f t="shared" si="142"/>
        <v/>
      </c>
      <c r="CX85" s="182" t="str">
        <f t="shared" si="143"/>
        <v/>
      </c>
      <c r="CY85" s="228"/>
      <c r="CZ85" s="184" t="str">
        <f t="shared" si="205"/>
        <v/>
      </c>
      <c r="DA85" s="183"/>
      <c r="DB85" s="171"/>
      <c r="DC85" s="227"/>
      <c r="DD85" s="228"/>
      <c r="DE85" s="229"/>
      <c r="DF85" s="228"/>
      <c r="DG85" s="229"/>
      <c r="DH85" s="228"/>
      <c r="DI85" s="180" t="str">
        <f t="shared" si="186"/>
        <v/>
      </c>
      <c r="DJ85" s="181" t="str">
        <f t="shared" si="144"/>
        <v/>
      </c>
      <c r="DK85" s="182" t="str">
        <f t="shared" si="145"/>
        <v/>
      </c>
      <c r="DL85" s="228"/>
      <c r="DM85" s="184" t="str">
        <f t="shared" si="206"/>
        <v/>
      </c>
      <c r="DN85" s="183"/>
      <c r="DO85" s="171"/>
      <c r="DP85" s="227"/>
      <c r="DQ85" s="228"/>
      <c r="DR85" s="229"/>
      <c r="DS85" s="228"/>
      <c r="DT85" s="229"/>
      <c r="DU85" s="228"/>
      <c r="DV85" s="180" t="str">
        <f t="shared" si="187"/>
        <v/>
      </c>
      <c r="DW85" s="181" t="str">
        <f t="shared" si="146"/>
        <v/>
      </c>
      <c r="DX85" s="182" t="str">
        <f t="shared" si="147"/>
        <v/>
      </c>
      <c r="DY85" s="228"/>
      <c r="DZ85" s="184" t="str">
        <f t="shared" si="207"/>
        <v/>
      </c>
      <c r="EA85" s="183"/>
      <c r="EB85" s="171"/>
      <c r="EC85" s="227"/>
      <c r="ED85" s="228"/>
      <c r="EE85" s="229"/>
      <c r="EF85" s="228"/>
      <c r="EG85" s="229"/>
      <c r="EH85" s="228"/>
      <c r="EI85" s="180" t="str">
        <f t="shared" si="188"/>
        <v/>
      </c>
      <c r="EJ85" s="181" t="str">
        <f t="shared" si="148"/>
        <v/>
      </c>
      <c r="EK85" s="182" t="str">
        <f t="shared" si="149"/>
        <v/>
      </c>
      <c r="EL85" s="228"/>
      <c r="EM85" s="184" t="str">
        <f t="shared" si="208"/>
        <v/>
      </c>
      <c r="EN85" s="183"/>
      <c r="EO85" s="171"/>
      <c r="EP85" s="227"/>
      <c r="EQ85" s="228"/>
      <c r="ER85" s="229"/>
      <c r="ES85" s="228"/>
      <c r="ET85" s="229"/>
      <c r="EU85" s="228"/>
      <c r="EV85" s="180" t="str">
        <f t="shared" si="189"/>
        <v/>
      </c>
      <c r="EW85" s="181" t="str">
        <f t="shared" si="150"/>
        <v/>
      </c>
      <c r="EX85" s="182" t="str">
        <f t="shared" si="151"/>
        <v/>
      </c>
      <c r="EY85" s="228"/>
      <c r="EZ85" s="184" t="str">
        <f t="shared" si="209"/>
        <v/>
      </c>
      <c r="FA85" s="183"/>
      <c r="FB85" s="171"/>
      <c r="FC85" s="227"/>
      <c r="FD85" s="228"/>
      <c r="FE85" s="229"/>
      <c r="FF85" s="228"/>
      <c r="FG85" s="229"/>
      <c r="FH85" s="228"/>
      <c r="FI85" s="180" t="str">
        <f t="shared" si="190"/>
        <v/>
      </c>
      <c r="FJ85" s="181" t="str">
        <f t="shared" si="152"/>
        <v/>
      </c>
      <c r="FK85" s="182" t="str">
        <f t="shared" si="153"/>
        <v/>
      </c>
      <c r="FL85" s="228"/>
      <c r="FM85" s="184" t="str">
        <f t="shared" si="210"/>
        <v/>
      </c>
      <c r="FN85" s="183"/>
      <c r="FO85" s="171"/>
      <c r="FP85" s="227"/>
      <c r="FQ85" s="228"/>
      <c r="FR85" s="229"/>
      <c r="FS85" s="228"/>
      <c r="FT85" s="229"/>
      <c r="FU85" s="228"/>
      <c r="FV85" s="180" t="str">
        <f t="shared" si="191"/>
        <v/>
      </c>
      <c r="FW85" s="181" t="str">
        <f t="shared" si="154"/>
        <v/>
      </c>
      <c r="FX85" s="182" t="str">
        <f t="shared" si="155"/>
        <v/>
      </c>
      <c r="FY85" s="228"/>
      <c r="FZ85" s="184" t="str">
        <f t="shared" si="211"/>
        <v/>
      </c>
      <c r="GA85" s="183"/>
      <c r="GB85" s="171"/>
      <c r="GC85" s="227"/>
      <c r="GD85" s="228"/>
      <c r="GE85" s="229"/>
      <c r="GF85" s="228"/>
      <c r="GG85" s="229"/>
      <c r="GH85" s="228"/>
      <c r="GI85" s="180" t="str">
        <f t="shared" si="192"/>
        <v/>
      </c>
      <c r="GJ85" s="181" t="str">
        <f t="shared" si="156"/>
        <v/>
      </c>
      <c r="GK85" s="182" t="str">
        <f t="shared" si="157"/>
        <v/>
      </c>
      <c r="GL85" s="228"/>
      <c r="GM85" s="184" t="str">
        <f t="shared" si="212"/>
        <v/>
      </c>
      <c r="GN85" s="183"/>
      <c r="GO85" s="171"/>
      <c r="GP85" s="227"/>
      <c r="GQ85" s="228"/>
      <c r="GR85" s="229"/>
      <c r="GS85" s="228"/>
      <c r="GT85" s="229"/>
      <c r="GU85" s="228"/>
      <c r="GV85" s="180" t="str">
        <f t="shared" si="193"/>
        <v/>
      </c>
      <c r="GW85" s="181" t="str">
        <f t="shared" si="158"/>
        <v/>
      </c>
      <c r="GX85" s="182" t="str">
        <f t="shared" si="159"/>
        <v/>
      </c>
      <c r="GY85" s="228"/>
      <c r="GZ85" s="184" t="str">
        <f t="shared" si="213"/>
        <v/>
      </c>
      <c r="HA85" s="183"/>
      <c r="HB85" s="171"/>
      <c r="HC85" s="227"/>
      <c r="HD85" s="228"/>
      <c r="HE85" s="229"/>
      <c r="HF85" s="228"/>
      <c r="HG85" s="229"/>
      <c r="HH85" s="228"/>
      <c r="HI85" s="180" t="str">
        <f t="shared" si="194"/>
        <v/>
      </c>
      <c r="HJ85" s="181" t="str">
        <f t="shared" si="160"/>
        <v/>
      </c>
      <c r="HK85" s="182" t="str">
        <f t="shared" si="161"/>
        <v/>
      </c>
      <c r="HL85" s="228"/>
      <c r="HM85" s="184" t="str">
        <f t="shared" si="214"/>
        <v/>
      </c>
      <c r="HN85" s="183"/>
      <c r="HO85" s="171"/>
      <c r="HP85" s="227"/>
      <c r="HQ85" s="228"/>
      <c r="HR85" s="229"/>
      <c r="HS85" s="228"/>
      <c r="HT85" s="229"/>
      <c r="HU85" s="228"/>
      <c r="HV85" s="180" t="str">
        <f t="shared" si="195"/>
        <v/>
      </c>
      <c r="HW85" s="181" t="str">
        <f t="shared" si="162"/>
        <v/>
      </c>
      <c r="HX85" s="182" t="str">
        <f t="shared" si="163"/>
        <v/>
      </c>
      <c r="HY85" s="228"/>
      <c r="HZ85" s="184" t="str">
        <f t="shared" si="215"/>
        <v/>
      </c>
      <c r="IA85" s="183"/>
      <c r="IB85" s="171"/>
      <c r="IC85" s="227"/>
      <c r="ID85" s="228"/>
      <c r="IE85" s="229"/>
      <c r="IF85" s="228"/>
      <c r="IG85" s="229"/>
      <c r="IH85" s="228"/>
      <c r="II85" s="180" t="str">
        <f t="shared" si="196"/>
        <v/>
      </c>
      <c r="IJ85" s="181" t="str">
        <f t="shared" si="164"/>
        <v/>
      </c>
      <c r="IK85" s="182" t="str">
        <f t="shared" si="165"/>
        <v/>
      </c>
      <c r="IL85" s="228"/>
      <c r="IM85" s="184" t="str">
        <f t="shared" si="216"/>
        <v/>
      </c>
      <c r="IN85" s="183"/>
      <c r="IO85" s="171"/>
      <c r="IP85" s="227"/>
      <c r="IQ85" s="228"/>
      <c r="IR85" s="229"/>
      <c r="IS85" s="228"/>
      <c r="IT85" s="229"/>
      <c r="IU85" s="228"/>
      <c r="IV85" s="180" t="str">
        <f t="shared" si="197"/>
        <v/>
      </c>
      <c r="IW85" s="181" t="str">
        <f t="shared" si="166"/>
        <v/>
      </c>
      <c r="IX85" s="182" t="str">
        <f t="shared" si="167"/>
        <v/>
      </c>
      <c r="IY85" s="228"/>
      <c r="IZ85" s="184" t="str">
        <f t="shared" si="217"/>
        <v/>
      </c>
      <c r="JA85" s="183"/>
      <c r="JB85" s="171"/>
      <c r="JC85" s="187"/>
      <c r="JD85" s="198">
        <f t="shared" si="168"/>
        <v>0</v>
      </c>
      <c r="JE85" s="198">
        <f t="shared" si="169"/>
        <v>0</v>
      </c>
      <c r="JF85" s="198">
        <f t="shared" si="170"/>
        <v>0</v>
      </c>
      <c r="JG85" s="199">
        <f t="shared" si="171"/>
        <v>0</v>
      </c>
      <c r="JH85" s="199">
        <f t="shared" si="172"/>
        <v>0</v>
      </c>
      <c r="JI85" s="187"/>
      <c r="JJ85" s="209"/>
      <c r="JK85" s="210"/>
      <c r="JL85" s="210"/>
      <c r="JM85" s="210"/>
      <c r="JN85" s="210"/>
      <c r="JO85" s="210"/>
      <c r="JP85" s="210"/>
      <c r="JQ85" s="210"/>
      <c r="JR85" s="211"/>
      <c r="JS85" s="205"/>
      <c r="JT85" s="194">
        <f t="shared" si="173"/>
        <v>1</v>
      </c>
    </row>
    <row r="86" spans="1:280" s="195" customFormat="1" x14ac:dyDescent="0.2">
      <c r="A86" s="247">
        <f t="shared" si="174"/>
        <v>41660</v>
      </c>
      <c r="B86" s="249">
        <f t="shared" si="175"/>
        <v>41661</v>
      </c>
      <c r="C86" s="227"/>
      <c r="D86" s="228"/>
      <c r="E86" s="229"/>
      <c r="F86" s="228"/>
      <c r="G86" s="229"/>
      <c r="H86" s="228"/>
      <c r="I86" s="180" t="str">
        <f t="shared" si="176"/>
        <v/>
      </c>
      <c r="J86" s="181" t="str">
        <f t="shared" si="177"/>
        <v/>
      </c>
      <c r="K86" s="182" t="str">
        <f t="shared" si="178"/>
        <v/>
      </c>
      <c r="L86" s="228"/>
      <c r="M86" s="184" t="str">
        <f t="shared" si="198"/>
        <v/>
      </c>
      <c r="N86" s="183"/>
      <c r="O86" s="171"/>
      <c r="P86" s="227"/>
      <c r="Q86" s="228"/>
      <c r="R86" s="229"/>
      <c r="S86" s="228"/>
      <c r="T86" s="229"/>
      <c r="U86" s="228"/>
      <c r="V86" s="180" t="str">
        <f t="shared" si="179"/>
        <v/>
      </c>
      <c r="W86" s="181" t="str">
        <f t="shared" si="130"/>
        <v/>
      </c>
      <c r="X86" s="182" t="str">
        <f t="shared" si="131"/>
        <v/>
      </c>
      <c r="Y86" s="228"/>
      <c r="Z86" s="184" t="str">
        <f t="shared" si="199"/>
        <v/>
      </c>
      <c r="AA86" s="183"/>
      <c r="AB86" s="171"/>
      <c r="AC86" s="227"/>
      <c r="AD86" s="228"/>
      <c r="AE86" s="229"/>
      <c r="AF86" s="228"/>
      <c r="AG86" s="229"/>
      <c r="AH86" s="228"/>
      <c r="AI86" s="180" t="str">
        <f t="shared" si="180"/>
        <v/>
      </c>
      <c r="AJ86" s="181" t="str">
        <f t="shared" si="132"/>
        <v/>
      </c>
      <c r="AK86" s="182" t="str">
        <f t="shared" si="133"/>
        <v/>
      </c>
      <c r="AL86" s="228"/>
      <c r="AM86" s="184" t="str">
        <f t="shared" si="200"/>
        <v/>
      </c>
      <c r="AN86" s="183"/>
      <c r="AO86" s="171"/>
      <c r="AP86" s="227"/>
      <c r="AQ86" s="228"/>
      <c r="AR86" s="229"/>
      <c r="AS86" s="228"/>
      <c r="AT86" s="229"/>
      <c r="AU86" s="228"/>
      <c r="AV86" s="180" t="str">
        <f t="shared" si="181"/>
        <v/>
      </c>
      <c r="AW86" s="181" t="str">
        <f t="shared" si="134"/>
        <v/>
      </c>
      <c r="AX86" s="182" t="str">
        <f t="shared" si="135"/>
        <v/>
      </c>
      <c r="AY86" s="228"/>
      <c r="AZ86" s="184" t="str">
        <f t="shared" si="201"/>
        <v/>
      </c>
      <c r="BA86" s="183"/>
      <c r="BB86" s="171"/>
      <c r="BC86" s="227"/>
      <c r="BD86" s="228"/>
      <c r="BE86" s="229"/>
      <c r="BF86" s="228"/>
      <c r="BG86" s="229"/>
      <c r="BH86" s="228"/>
      <c r="BI86" s="180" t="str">
        <f t="shared" si="182"/>
        <v/>
      </c>
      <c r="BJ86" s="181" t="str">
        <f t="shared" si="136"/>
        <v/>
      </c>
      <c r="BK86" s="182" t="str">
        <f t="shared" si="137"/>
        <v/>
      </c>
      <c r="BL86" s="228"/>
      <c r="BM86" s="184" t="str">
        <f t="shared" si="202"/>
        <v/>
      </c>
      <c r="BN86" s="183"/>
      <c r="BO86" s="171"/>
      <c r="BP86" s="227"/>
      <c r="BQ86" s="228"/>
      <c r="BR86" s="229"/>
      <c r="BS86" s="228"/>
      <c r="BT86" s="229"/>
      <c r="BU86" s="228"/>
      <c r="BV86" s="180" t="str">
        <f t="shared" si="183"/>
        <v/>
      </c>
      <c r="BW86" s="181" t="str">
        <f t="shared" si="138"/>
        <v/>
      </c>
      <c r="BX86" s="182" t="str">
        <f t="shared" si="139"/>
        <v/>
      </c>
      <c r="BY86" s="228"/>
      <c r="BZ86" s="184" t="str">
        <f t="shared" si="203"/>
        <v/>
      </c>
      <c r="CA86" s="183"/>
      <c r="CB86" s="171"/>
      <c r="CC86" s="227"/>
      <c r="CD86" s="228"/>
      <c r="CE86" s="229"/>
      <c r="CF86" s="228"/>
      <c r="CG86" s="229"/>
      <c r="CH86" s="228"/>
      <c r="CI86" s="180" t="str">
        <f t="shared" si="184"/>
        <v/>
      </c>
      <c r="CJ86" s="181" t="str">
        <f t="shared" si="140"/>
        <v/>
      </c>
      <c r="CK86" s="182" t="str">
        <f t="shared" si="141"/>
        <v/>
      </c>
      <c r="CL86" s="228"/>
      <c r="CM86" s="184" t="str">
        <f t="shared" si="204"/>
        <v/>
      </c>
      <c r="CN86" s="183"/>
      <c r="CO86" s="171"/>
      <c r="CP86" s="227"/>
      <c r="CQ86" s="228"/>
      <c r="CR86" s="229"/>
      <c r="CS86" s="228"/>
      <c r="CT86" s="229"/>
      <c r="CU86" s="228"/>
      <c r="CV86" s="180" t="str">
        <f t="shared" si="185"/>
        <v/>
      </c>
      <c r="CW86" s="181" t="str">
        <f t="shared" si="142"/>
        <v/>
      </c>
      <c r="CX86" s="182" t="str">
        <f t="shared" si="143"/>
        <v/>
      </c>
      <c r="CY86" s="228"/>
      <c r="CZ86" s="184" t="str">
        <f t="shared" si="205"/>
        <v/>
      </c>
      <c r="DA86" s="183"/>
      <c r="DB86" s="171"/>
      <c r="DC86" s="227"/>
      <c r="DD86" s="228"/>
      <c r="DE86" s="229"/>
      <c r="DF86" s="228"/>
      <c r="DG86" s="229"/>
      <c r="DH86" s="228"/>
      <c r="DI86" s="180" t="str">
        <f t="shared" si="186"/>
        <v/>
      </c>
      <c r="DJ86" s="181" t="str">
        <f t="shared" si="144"/>
        <v/>
      </c>
      <c r="DK86" s="182" t="str">
        <f t="shared" si="145"/>
        <v/>
      </c>
      <c r="DL86" s="228"/>
      <c r="DM86" s="184" t="str">
        <f t="shared" si="206"/>
        <v/>
      </c>
      <c r="DN86" s="183"/>
      <c r="DO86" s="171"/>
      <c r="DP86" s="227"/>
      <c r="DQ86" s="228"/>
      <c r="DR86" s="229"/>
      <c r="DS86" s="228"/>
      <c r="DT86" s="229"/>
      <c r="DU86" s="228"/>
      <c r="DV86" s="180" t="str">
        <f t="shared" si="187"/>
        <v/>
      </c>
      <c r="DW86" s="181" t="str">
        <f t="shared" si="146"/>
        <v/>
      </c>
      <c r="DX86" s="182" t="str">
        <f t="shared" si="147"/>
        <v/>
      </c>
      <c r="DY86" s="228"/>
      <c r="DZ86" s="184" t="str">
        <f t="shared" si="207"/>
        <v/>
      </c>
      <c r="EA86" s="183"/>
      <c r="EB86" s="171"/>
      <c r="EC86" s="227"/>
      <c r="ED86" s="228"/>
      <c r="EE86" s="229"/>
      <c r="EF86" s="228"/>
      <c r="EG86" s="229"/>
      <c r="EH86" s="228"/>
      <c r="EI86" s="180" t="str">
        <f t="shared" si="188"/>
        <v/>
      </c>
      <c r="EJ86" s="181" t="str">
        <f t="shared" si="148"/>
        <v/>
      </c>
      <c r="EK86" s="182" t="str">
        <f t="shared" si="149"/>
        <v/>
      </c>
      <c r="EL86" s="228"/>
      <c r="EM86" s="184" t="str">
        <f t="shared" si="208"/>
        <v/>
      </c>
      <c r="EN86" s="183"/>
      <c r="EO86" s="171"/>
      <c r="EP86" s="227"/>
      <c r="EQ86" s="228"/>
      <c r="ER86" s="229"/>
      <c r="ES86" s="228"/>
      <c r="ET86" s="229"/>
      <c r="EU86" s="228"/>
      <c r="EV86" s="180" t="str">
        <f t="shared" si="189"/>
        <v/>
      </c>
      <c r="EW86" s="181" t="str">
        <f t="shared" si="150"/>
        <v/>
      </c>
      <c r="EX86" s="182" t="str">
        <f t="shared" si="151"/>
        <v/>
      </c>
      <c r="EY86" s="228"/>
      <c r="EZ86" s="184" t="str">
        <f t="shared" si="209"/>
        <v/>
      </c>
      <c r="FA86" s="183"/>
      <c r="FB86" s="171"/>
      <c r="FC86" s="227"/>
      <c r="FD86" s="228"/>
      <c r="FE86" s="229"/>
      <c r="FF86" s="228"/>
      <c r="FG86" s="229"/>
      <c r="FH86" s="228"/>
      <c r="FI86" s="180" t="str">
        <f t="shared" si="190"/>
        <v/>
      </c>
      <c r="FJ86" s="181" t="str">
        <f t="shared" si="152"/>
        <v/>
      </c>
      <c r="FK86" s="182" t="str">
        <f t="shared" si="153"/>
        <v/>
      </c>
      <c r="FL86" s="228"/>
      <c r="FM86" s="184" t="str">
        <f t="shared" si="210"/>
        <v/>
      </c>
      <c r="FN86" s="183"/>
      <c r="FO86" s="171"/>
      <c r="FP86" s="227"/>
      <c r="FQ86" s="228"/>
      <c r="FR86" s="229"/>
      <c r="FS86" s="228"/>
      <c r="FT86" s="229"/>
      <c r="FU86" s="228"/>
      <c r="FV86" s="180" t="str">
        <f t="shared" si="191"/>
        <v/>
      </c>
      <c r="FW86" s="181" t="str">
        <f t="shared" si="154"/>
        <v/>
      </c>
      <c r="FX86" s="182" t="str">
        <f t="shared" si="155"/>
        <v/>
      </c>
      <c r="FY86" s="228"/>
      <c r="FZ86" s="184" t="str">
        <f t="shared" si="211"/>
        <v/>
      </c>
      <c r="GA86" s="183"/>
      <c r="GB86" s="171"/>
      <c r="GC86" s="227"/>
      <c r="GD86" s="228"/>
      <c r="GE86" s="229"/>
      <c r="GF86" s="228"/>
      <c r="GG86" s="229"/>
      <c r="GH86" s="228"/>
      <c r="GI86" s="180" t="str">
        <f t="shared" si="192"/>
        <v/>
      </c>
      <c r="GJ86" s="181" t="str">
        <f t="shared" si="156"/>
        <v/>
      </c>
      <c r="GK86" s="182" t="str">
        <f t="shared" si="157"/>
        <v/>
      </c>
      <c r="GL86" s="228"/>
      <c r="GM86" s="184" t="str">
        <f t="shared" si="212"/>
        <v/>
      </c>
      <c r="GN86" s="183"/>
      <c r="GO86" s="171"/>
      <c r="GP86" s="227"/>
      <c r="GQ86" s="228"/>
      <c r="GR86" s="229"/>
      <c r="GS86" s="228"/>
      <c r="GT86" s="229"/>
      <c r="GU86" s="228"/>
      <c r="GV86" s="180" t="str">
        <f t="shared" si="193"/>
        <v/>
      </c>
      <c r="GW86" s="181" t="str">
        <f t="shared" si="158"/>
        <v/>
      </c>
      <c r="GX86" s="182" t="str">
        <f t="shared" si="159"/>
        <v/>
      </c>
      <c r="GY86" s="228"/>
      <c r="GZ86" s="184" t="str">
        <f t="shared" si="213"/>
        <v/>
      </c>
      <c r="HA86" s="183"/>
      <c r="HB86" s="171"/>
      <c r="HC86" s="227"/>
      <c r="HD86" s="228"/>
      <c r="HE86" s="229"/>
      <c r="HF86" s="228"/>
      <c r="HG86" s="229"/>
      <c r="HH86" s="228"/>
      <c r="HI86" s="180" t="str">
        <f t="shared" si="194"/>
        <v/>
      </c>
      <c r="HJ86" s="181" t="str">
        <f t="shared" si="160"/>
        <v/>
      </c>
      <c r="HK86" s="182" t="str">
        <f t="shared" si="161"/>
        <v/>
      </c>
      <c r="HL86" s="228"/>
      <c r="HM86" s="184" t="str">
        <f t="shared" si="214"/>
        <v/>
      </c>
      <c r="HN86" s="183"/>
      <c r="HO86" s="171"/>
      <c r="HP86" s="227"/>
      <c r="HQ86" s="228"/>
      <c r="HR86" s="229"/>
      <c r="HS86" s="228"/>
      <c r="HT86" s="229"/>
      <c r="HU86" s="228"/>
      <c r="HV86" s="180" t="str">
        <f t="shared" si="195"/>
        <v/>
      </c>
      <c r="HW86" s="181" t="str">
        <f t="shared" si="162"/>
        <v/>
      </c>
      <c r="HX86" s="182" t="str">
        <f t="shared" si="163"/>
        <v/>
      </c>
      <c r="HY86" s="228"/>
      <c r="HZ86" s="184" t="str">
        <f t="shared" si="215"/>
        <v/>
      </c>
      <c r="IA86" s="183"/>
      <c r="IB86" s="171"/>
      <c r="IC86" s="227"/>
      <c r="ID86" s="228"/>
      <c r="IE86" s="229"/>
      <c r="IF86" s="228"/>
      <c r="IG86" s="229"/>
      <c r="IH86" s="228"/>
      <c r="II86" s="180" t="str">
        <f t="shared" si="196"/>
        <v/>
      </c>
      <c r="IJ86" s="181" t="str">
        <f t="shared" si="164"/>
        <v/>
      </c>
      <c r="IK86" s="182" t="str">
        <f t="shared" si="165"/>
        <v/>
      </c>
      <c r="IL86" s="228"/>
      <c r="IM86" s="184" t="str">
        <f t="shared" si="216"/>
        <v/>
      </c>
      <c r="IN86" s="183"/>
      <c r="IO86" s="171"/>
      <c r="IP86" s="227"/>
      <c r="IQ86" s="228"/>
      <c r="IR86" s="229"/>
      <c r="IS86" s="228"/>
      <c r="IT86" s="229"/>
      <c r="IU86" s="228"/>
      <c r="IV86" s="180" t="str">
        <f t="shared" si="197"/>
        <v/>
      </c>
      <c r="IW86" s="181" t="str">
        <f t="shared" si="166"/>
        <v/>
      </c>
      <c r="IX86" s="182" t="str">
        <f t="shared" si="167"/>
        <v/>
      </c>
      <c r="IY86" s="228"/>
      <c r="IZ86" s="184" t="str">
        <f t="shared" si="217"/>
        <v/>
      </c>
      <c r="JA86" s="183"/>
      <c r="JB86" s="171"/>
      <c r="JC86" s="187"/>
      <c r="JD86" s="198">
        <f t="shared" si="168"/>
        <v>0</v>
      </c>
      <c r="JE86" s="198">
        <f t="shared" si="169"/>
        <v>0</v>
      </c>
      <c r="JF86" s="198">
        <f t="shared" si="170"/>
        <v>0</v>
      </c>
      <c r="JG86" s="199">
        <f t="shared" si="171"/>
        <v>0</v>
      </c>
      <c r="JH86" s="199">
        <f t="shared" si="172"/>
        <v>0</v>
      </c>
      <c r="JI86" s="187"/>
      <c r="JJ86" s="209"/>
      <c r="JK86" s="210"/>
      <c r="JL86" s="210"/>
      <c r="JM86" s="210"/>
      <c r="JN86" s="210"/>
      <c r="JO86" s="210"/>
      <c r="JP86" s="210"/>
      <c r="JQ86" s="210"/>
      <c r="JR86" s="211"/>
      <c r="JS86" s="205"/>
      <c r="JT86" s="194">
        <f t="shared" si="173"/>
        <v>1</v>
      </c>
    </row>
    <row r="87" spans="1:280" s="195" customFormat="1" x14ac:dyDescent="0.2">
      <c r="A87" s="247">
        <f t="shared" si="174"/>
        <v>41661</v>
      </c>
      <c r="B87" s="249">
        <f t="shared" si="175"/>
        <v>41662</v>
      </c>
      <c r="C87" s="227"/>
      <c r="D87" s="228"/>
      <c r="E87" s="229"/>
      <c r="F87" s="228"/>
      <c r="G87" s="229"/>
      <c r="H87" s="228"/>
      <c r="I87" s="180" t="str">
        <f t="shared" si="176"/>
        <v/>
      </c>
      <c r="J87" s="181" t="str">
        <f t="shared" si="177"/>
        <v/>
      </c>
      <c r="K87" s="182" t="str">
        <f t="shared" si="178"/>
        <v/>
      </c>
      <c r="L87" s="228"/>
      <c r="M87" s="184" t="str">
        <f t="shared" si="198"/>
        <v/>
      </c>
      <c r="N87" s="183"/>
      <c r="O87" s="171"/>
      <c r="P87" s="227"/>
      <c r="Q87" s="228"/>
      <c r="R87" s="229"/>
      <c r="S87" s="228"/>
      <c r="T87" s="229"/>
      <c r="U87" s="228"/>
      <c r="V87" s="180" t="str">
        <f t="shared" si="179"/>
        <v/>
      </c>
      <c r="W87" s="181" t="str">
        <f t="shared" si="130"/>
        <v/>
      </c>
      <c r="X87" s="182" t="str">
        <f t="shared" si="131"/>
        <v/>
      </c>
      <c r="Y87" s="228"/>
      <c r="Z87" s="184" t="str">
        <f t="shared" si="199"/>
        <v/>
      </c>
      <c r="AA87" s="183"/>
      <c r="AB87" s="171"/>
      <c r="AC87" s="227"/>
      <c r="AD87" s="228"/>
      <c r="AE87" s="229"/>
      <c r="AF87" s="228"/>
      <c r="AG87" s="229"/>
      <c r="AH87" s="228"/>
      <c r="AI87" s="180" t="str">
        <f t="shared" si="180"/>
        <v/>
      </c>
      <c r="AJ87" s="181" t="str">
        <f t="shared" si="132"/>
        <v/>
      </c>
      <c r="AK87" s="182" t="str">
        <f t="shared" si="133"/>
        <v/>
      </c>
      <c r="AL87" s="228"/>
      <c r="AM87" s="184" t="str">
        <f t="shared" si="200"/>
        <v/>
      </c>
      <c r="AN87" s="183"/>
      <c r="AO87" s="171"/>
      <c r="AP87" s="227"/>
      <c r="AQ87" s="228"/>
      <c r="AR87" s="229"/>
      <c r="AS87" s="228"/>
      <c r="AT87" s="229"/>
      <c r="AU87" s="228"/>
      <c r="AV87" s="180" t="str">
        <f t="shared" si="181"/>
        <v/>
      </c>
      <c r="AW87" s="181" t="str">
        <f t="shared" si="134"/>
        <v/>
      </c>
      <c r="AX87" s="182" t="str">
        <f t="shared" si="135"/>
        <v/>
      </c>
      <c r="AY87" s="228"/>
      <c r="AZ87" s="184" t="str">
        <f t="shared" si="201"/>
        <v/>
      </c>
      <c r="BA87" s="183"/>
      <c r="BB87" s="171"/>
      <c r="BC87" s="227"/>
      <c r="BD87" s="228"/>
      <c r="BE87" s="229"/>
      <c r="BF87" s="228"/>
      <c r="BG87" s="229"/>
      <c r="BH87" s="228"/>
      <c r="BI87" s="180" t="str">
        <f t="shared" si="182"/>
        <v/>
      </c>
      <c r="BJ87" s="181" t="str">
        <f t="shared" si="136"/>
        <v/>
      </c>
      <c r="BK87" s="182" t="str">
        <f t="shared" si="137"/>
        <v/>
      </c>
      <c r="BL87" s="228"/>
      <c r="BM87" s="184" t="str">
        <f t="shared" si="202"/>
        <v/>
      </c>
      <c r="BN87" s="183"/>
      <c r="BO87" s="171"/>
      <c r="BP87" s="227"/>
      <c r="BQ87" s="228"/>
      <c r="BR87" s="229"/>
      <c r="BS87" s="228"/>
      <c r="BT87" s="229"/>
      <c r="BU87" s="228"/>
      <c r="BV87" s="180" t="str">
        <f t="shared" si="183"/>
        <v/>
      </c>
      <c r="BW87" s="181" t="str">
        <f t="shared" si="138"/>
        <v/>
      </c>
      <c r="BX87" s="182" t="str">
        <f t="shared" si="139"/>
        <v/>
      </c>
      <c r="BY87" s="228"/>
      <c r="BZ87" s="184" t="str">
        <f t="shared" si="203"/>
        <v/>
      </c>
      <c r="CA87" s="183"/>
      <c r="CB87" s="171"/>
      <c r="CC87" s="227"/>
      <c r="CD87" s="228"/>
      <c r="CE87" s="229"/>
      <c r="CF87" s="228"/>
      <c r="CG87" s="229"/>
      <c r="CH87" s="228"/>
      <c r="CI87" s="180" t="str">
        <f t="shared" si="184"/>
        <v/>
      </c>
      <c r="CJ87" s="181" t="str">
        <f t="shared" si="140"/>
        <v/>
      </c>
      <c r="CK87" s="182" t="str">
        <f t="shared" si="141"/>
        <v/>
      </c>
      <c r="CL87" s="228"/>
      <c r="CM87" s="184" t="str">
        <f t="shared" si="204"/>
        <v/>
      </c>
      <c r="CN87" s="183"/>
      <c r="CO87" s="171"/>
      <c r="CP87" s="227"/>
      <c r="CQ87" s="228"/>
      <c r="CR87" s="229"/>
      <c r="CS87" s="228"/>
      <c r="CT87" s="229"/>
      <c r="CU87" s="228"/>
      <c r="CV87" s="180" t="str">
        <f t="shared" si="185"/>
        <v/>
      </c>
      <c r="CW87" s="181" t="str">
        <f t="shared" si="142"/>
        <v/>
      </c>
      <c r="CX87" s="182" t="str">
        <f t="shared" si="143"/>
        <v/>
      </c>
      <c r="CY87" s="228"/>
      <c r="CZ87" s="184" t="str">
        <f t="shared" si="205"/>
        <v/>
      </c>
      <c r="DA87" s="183"/>
      <c r="DB87" s="171"/>
      <c r="DC87" s="227"/>
      <c r="DD87" s="228"/>
      <c r="DE87" s="229"/>
      <c r="DF87" s="228"/>
      <c r="DG87" s="229"/>
      <c r="DH87" s="228"/>
      <c r="DI87" s="180" t="str">
        <f t="shared" si="186"/>
        <v/>
      </c>
      <c r="DJ87" s="181" t="str">
        <f t="shared" si="144"/>
        <v/>
      </c>
      <c r="DK87" s="182" t="str">
        <f t="shared" si="145"/>
        <v/>
      </c>
      <c r="DL87" s="228"/>
      <c r="DM87" s="184" t="str">
        <f t="shared" si="206"/>
        <v/>
      </c>
      <c r="DN87" s="183"/>
      <c r="DO87" s="171"/>
      <c r="DP87" s="227"/>
      <c r="DQ87" s="228"/>
      <c r="DR87" s="229"/>
      <c r="DS87" s="228"/>
      <c r="DT87" s="229"/>
      <c r="DU87" s="228"/>
      <c r="DV87" s="180" t="str">
        <f t="shared" si="187"/>
        <v/>
      </c>
      <c r="DW87" s="181" t="str">
        <f t="shared" si="146"/>
        <v/>
      </c>
      <c r="DX87" s="182" t="str">
        <f t="shared" si="147"/>
        <v/>
      </c>
      <c r="DY87" s="228"/>
      <c r="DZ87" s="184" t="str">
        <f t="shared" si="207"/>
        <v/>
      </c>
      <c r="EA87" s="183"/>
      <c r="EB87" s="171"/>
      <c r="EC87" s="227"/>
      <c r="ED87" s="228"/>
      <c r="EE87" s="229"/>
      <c r="EF87" s="228"/>
      <c r="EG87" s="229"/>
      <c r="EH87" s="228"/>
      <c r="EI87" s="180" t="str">
        <f t="shared" si="188"/>
        <v/>
      </c>
      <c r="EJ87" s="181" t="str">
        <f t="shared" si="148"/>
        <v/>
      </c>
      <c r="EK87" s="182" t="str">
        <f t="shared" si="149"/>
        <v/>
      </c>
      <c r="EL87" s="228"/>
      <c r="EM87" s="184" t="str">
        <f t="shared" si="208"/>
        <v/>
      </c>
      <c r="EN87" s="183"/>
      <c r="EO87" s="171"/>
      <c r="EP87" s="227"/>
      <c r="EQ87" s="228"/>
      <c r="ER87" s="229"/>
      <c r="ES87" s="228"/>
      <c r="ET87" s="229"/>
      <c r="EU87" s="228"/>
      <c r="EV87" s="180" t="str">
        <f t="shared" si="189"/>
        <v/>
      </c>
      <c r="EW87" s="181" t="str">
        <f t="shared" si="150"/>
        <v/>
      </c>
      <c r="EX87" s="182" t="str">
        <f t="shared" si="151"/>
        <v/>
      </c>
      <c r="EY87" s="228"/>
      <c r="EZ87" s="184" t="str">
        <f t="shared" si="209"/>
        <v/>
      </c>
      <c r="FA87" s="183"/>
      <c r="FB87" s="171"/>
      <c r="FC87" s="227"/>
      <c r="FD87" s="228"/>
      <c r="FE87" s="229"/>
      <c r="FF87" s="228"/>
      <c r="FG87" s="229"/>
      <c r="FH87" s="228"/>
      <c r="FI87" s="180" t="str">
        <f t="shared" si="190"/>
        <v/>
      </c>
      <c r="FJ87" s="181" t="str">
        <f t="shared" si="152"/>
        <v/>
      </c>
      <c r="FK87" s="182" t="str">
        <f t="shared" si="153"/>
        <v/>
      </c>
      <c r="FL87" s="228"/>
      <c r="FM87" s="184" t="str">
        <f t="shared" si="210"/>
        <v/>
      </c>
      <c r="FN87" s="183"/>
      <c r="FO87" s="171"/>
      <c r="FP87" s="227"/>
      <c r="FQ87" s="228"/>
      <c r="FR87" s="229"/>
      <c r="FS87" s="228"/>
      <c r="FT87" s="229"/>
      <c r="FU87" s="228"/>
      <c r="FV87" s="180" t="str">
        <f t="shared" si="191"/>
        <v/>
      </c>
      <c r="FW87" s="181" t="str">
        <f t="shared" si="154"/>
        <v/>
      </c>
      <c r="FX87" s="182" t="str">
        <f t="shared" si="155"/>
        <v/>
      </c>
      <c r="FY87" s="228"/>
      <c r="FZ87" s="184" t="str">
        <f t="shared" si="211"/>
        <v/>
      </c>
      <c r="GA87" s="183"/>
      <c r="GB87" s="171"/>
      <c r="GC87" s="227"/>
      <c r="GD87" s="228"/>
      <c r="GE87" s="229"/>
      <c r="GF87" s="228"/>
      <c r="GG87" s="229"/>
      <c r="GH87" s="228"/>
      <c r="GI87" s="180" t="str">
        <f t="shared" si="192"/>
        <v/>
      </c>
      <c r="GJ87" s="181" t="str">
        <f t="shared" si="156"/>
        <v/>
      </c>
      <c r="GK87" s="182" t="str">
        <f t="shared" si="157"/>
        <v/>
      </c>
      <c r="GL87" s="228"/>
      <c r="GM87" s="184" t="str">
        <f t="shared" si="212"/>
        <v/>
      </c>
      <c r="GN87" s="183"/>
      <c r="GO87" s="171"/>
      <c r="GP87" s="227"/>
      <c r="GQ87" s="228"/>
      <c r="GR87" s="229"/>
      <c r="GS87" s="228"/>
      <c r="GT87" s="229"/>
      <c r="GU87" s="228"/>
      <c r="GV87" s="180" t="str">
        <f t="shared" si="193"/>
        <v/>
      </c>
      <c r="GW87" s="181" t="str">
        <f t="shared" si="158"/>
        <v/>
      </c>
      <c r="GX87" s="182" t="str">
        <f t="shared" si="159"/>
        <v/>
      </c>
      <c r="GY87" s="228"/>
      <c r="GZ87" s="184" t="str">
        <f t="shared" si="213"/>
        <v/>
      </c>
      <c r="HA87" s="183"/>
      <c r="HB87" s="171"/>
      <c r="HC87" s="227"/>
      <c r="HD87" s="228"/>
      <c r="HE87" s="229"/>
      <c r="HF87" s="228"/>
      <c r="HG87" s="229"/>
      <c r="HH87" s="228"/>
      <c r="HI87" s="180" t="str">
        <f t="shared" si="194"/>
        <v/>
      </c>
      <c r="HJ87" s="181" t="str">
        <f t="shared" si="160"/>
        <v/>
      </c>
      <c r="HK87" s="182" t="str">
        <f t="shared" si="161"/>
        <v/>
      </c>
      <c r="HL87" s="228"/>
      <c r="HM87" s="184" t="str">
        <f t="shared" si="214"/>
        <v/>
      </c>
      <c r="HN87" s="183"/>
      <c r="HO87" s="171"/>
      <c r="HP87" s="227"/>
      <c r="HQ87" s="228"/>
      <c r="HR87" s="229"/>
      <c r="HS87" s="228"/>
      <c r="HT87" s="229"/>
      <c r="HU87" s="228"/>
      <c r="HV87" s="180" t="str">
        <f t="shared" si="195"/>
        <v/>
      </c>
      <c r="HW87" s="181" t="str">
        <f t="shared" si="162"/>
        <v/>
      </c>
      <c r="HX87" s="182" t="str">
        <f t="shared" si="163"/>
        <v/>
      </c>
      <c r="HY87" s="228"/>
      <c r="HZ87" s="184" t="str">
        <f t="shared" si="215"/>
        <v/>
      </c>
      <c r="IA87" s="183"/>
      <c r="IB87" s="171"/>
      <c r="IC87" s="227"/>
      <c r="ID87" s="228"/>
      <c r="IE87" s="229"/>
      <c r="IF87" s="228"/>
      <c r="IG87" s="229"/>
      <c r="IH87" s="228"/>
      <c r="II87" s="180" t="str">
        <f t="shared" si="196"/>
        <v/>
      </c>
      <c r="IJ87" s="181" t="str">
        <f t="shared" si="164"/>
        <v/>
      </c>
      <c r="IK87" s="182" t="str">
        <f t="shared" si="165"/>
        <v/>
      </c>
      <c r="IL87" s="228"/>
      <c r="IM87" s="184" t="str">
        <f t="shared" si="216"/>
        <v/>
      </c>
      <c r="IN87" s="183"/>
      <c r="IO87" s="171"/>
      <c r="IP87" s="227"/>
      <c r="IQ87" s="228"/>
      <c r="IR87" s="229"/>
      <c r="IS87" s="228"/>
      <c r="IT87" s="229"/>
      <c r="IU87" s="228"/>
      <c r="IV87" s="180" t="str">
        <f t="shared" si="197"/>
        <v/>
      </c>
      <c r="IW87" s="181" t="str">
        <f t="shared" si="166"/>
        <v/>
      </c>
      <c r="IX87" s="182" t="str">
        <f t="shared" si="167"/>
        <v/>
      </c>
      <c r="IY87" s="228"/>
      <c r="IZ87" s="184" t="str">
        <f t="shared" si="217"/>
        <v/>
      </c>
      <c r="JA87" s="183"/>
      <c r="JB87" s="171"/>
      <c r="JC87" s="187"/>
      <c r="JD87" s="198">
        <f t="shared" si="168"/>
        <v>0</v>
      </c>
      <c r="JE87" s="198">
        <f t="shared" si="169"/>
        <v>0</v>
      </c>
      <c r="JF87" s="198">
        <f t="shared" si="170"/>
        <v>0</v>
      </c>
      <c r="JG87" s="199">
        <f t="shared" si="171"/>
        <v>0</v>
      </c>
      <c r="JH87" s="199">
        <f t="shared" si="172"/>
        <v>0</v>
      </c>
      <c r="JI87" s="187"/>
      <c r="JJ87" s="209"/>
      <c r="JK87" s="210"/>
      <c r="JL87" s="210"/>
      <c r="JM87" s="210"/>
      <c r="JN87" s="210"/>
      <c r="JO87" s="210"/>
      <c r="JP87" s="210"/>
      <c r="JQ87" s="210"/>
      <c r="JR87" s="211"/>
      <c r="JS87" s="205"/>
      <c r="JT87" s="194">
        <f t="shared" si="173"/>
        <v>1</v>
      </c>
    </row>
    <row r="88" spans="1:280" s="195" customFormat="1" ht="15" customHeight="1" x14ac:dyDescent="0.2">
      <c r="A88" s="247">
        <f t="shared" si="174"/>
        <v>41662</v>
      </c>
      <c r="B88" s="249">
        <f t="shared" si="175"/>
        <v>41663</v>
      </c>
      <c r="C88" s="227"/>
      <c r="D88" s="228"/>
      <c r="E88" s="229"/>
      <c r="F88" s="228"/>
      <c r="G88" s="229"/>
      <c r="H88" s="228"/>
      <c r="I88" s="180" t="str">
        <f t="shared" si="176"/>
        <v/>
      </c>
      <c r="J88" s="181" t="str">
        <f t="shared" si="177"/>
        <v/>
      </c>
      <c r="K88" s="182" t="str">
        <f t="shared" si="178"/>
        <v/>
      </c>
      <c r="L88" s="228"/>
      <c r="M88" s="184" t="str">
        <f t="shared" si="198"/>
        <v/>
      </c>
      <c r="N88" s="183"/>
      <c r="O88" s="171"/>
      <c r="P88" s="227"/>
      <c r="Q88" s="228"/>
      <c r="R88" s="229"/>
      <c r="S88" s="228"/>
      <c r="T88" s="229"/>
      <c r="U88" s="228"/>
      <c r="V88" s="180" t="str">
        <f t="shared" si="179"/>
        <v/>
      </c>
      <c r="W88" s="181" t="str">
        <f t="shared" si="130"/>
        <v/>
      </c>
      <c r="X88" s="182" t="str">
        <f t="shared" si="131"/>
        <v/>
      </c>
      <c r="Y88" s="228"/>
      <c r="Z88" s="184" t="str">
        <f t="shared" si="199"/>
        <v/>
      </c>
      <c r="AA88" s="183"/>
      <c r="AB88" s="171"/>
      <c r="AC88" s="227"/>
      <c r="AD88" s="228"/>
      <c r="AE88" s="229"/>
      <c r="AF88" s="228"/>
      <c r="AG88" s="229"/>
      <c r="AH88" s="228"/>
      <c r="AI88" s="180" t="str">
        <f t="shared" si="180"/>
        <v/>
      </c>
      <c r="AJ88" s="181" t="str">
        <f t="shared" si="132"/>
        <v/>
      </c>
      <c r="AK88" s="182" t="str">
        <f t="shared" si="133"/>
        <v/>
      </c>
      <c r="AL88" s="228"/>
      <c r="AM88" s="184" t="str">
        <f t="shared" si="200"/>
        <v/>
      </c>
      <c r="AN88" s="183"/>
      <c r="AO88" s="171"/>
      <c r="AP88" s="227"/>
      <c r="AQ88" s="228"/>
      <c r="AR88" s="229"/>
      <c r="AS88" s="228"/>
      <c r="AT88" s="229"/>
      <c r="AU88" s="228"/>
      <c r="AV88" s="180" t="str">
        <f t="shared" si="181"/>
        <v/>
      </c>
      <c r="AW88" s="181" t="str">
        <f t="shared" si="134"/>
        <v/>
      </c>
      <c r="AX88" s="182" t="str">
        <f t="shared" si="135"/>
        <v/>
      </c>
      <c r="AY88" s="228"/>
      <c r="AZ88" s="184" t="str">
        <f t="shared" si="201"/>
        <v/>
      </c>
      <c r="BA88" s="183"/>
      <c r="BB88" s="171"/>
      <c r="BC88" s="227"/>
      <c r="BD88" s="228"/>
      <c r="BE88" s="229"/>
      <c r="BF88" s="228"/>
      <c r="BG88" s="229"/>
      <c r="BH88" s="228"/>
      <c r="BI88" s="180" t="str">
        <f t="shared" si="182"/>
        <v/>
      </c>
      <c r="BJ88" s="181" t="str">
        <f t="shared" si="136"/>
        <v/>
      </c>
      <c r="BK88" s="182" t="str">
        <f t="shared" si="137"/>
        <v/>
      </c>
      <c r="BL88" s="228"/>
      <c r="BM88" s="184" t="str">
        <f t="shared" si="202"/>
        <v/>
      </c>
      <c r="BN88" s="183"/>
      <c r="BO88" s="171"/>
      <c r="BP88" s="227"/>
      <c r="BQ88" s="228"/>
      <c r="BR88" s="229"/>
      <c r="BS88" s="228"/>
      <c r="BT88" s="229"/>
      <c r="BU88" s="228"/>
      <c r="BV88" s="180" t="str">
        <f t="shared" si="183"/>
        <v/>
      </c>
      <c r="BW88" s="181" t="str">
        <f t="shared" si="138"/>
        <v/>
      </c>
      <c r="BX88" s="182" t="str">
        <f t="shared" si="139"/>
        <v/>
      </c>
      <c r="BY88" s="228"/>
      <c r="BZ88" s="184" t="str">
        <f t="shared" si="203"/>
        <v/>
      </c>
      <c r="CA88" s="183"/>
      <c r="CB88" s="171"/>
      <c r="CC88" s="227"/>
      <c r="CD88" s="228"/>
      <c r="CE88" s="229"/>
      <c r="CF88" s="228"/>
      <c r="CG88" s="229"/>
      <c r="CH88" s="228"/>
      <c r="CI88" s="180" t="str">
        <f t="shared" si="184"/>
        <v/>
      </c>
      <c r="CJ88" s="181" t="str">
        <f t="shared" si="140"/>
        <v/>
      </c>
      <c r="CK88" s="182" t="str">
        <f t="shared" si="141"/>
        <v/>
      </c>
      <c r="CL88" s="228"/>
      <c r="CM88" s="184" t="str">
        <f t="shared" si="204"/>
        <v/>
      </c>
      <c r="CN88" s="183"/>
      <c r="CO88" s="171"/>
      <c r="CP88" s="227"/>
      <c r="CQ88" s="228"/>
      <c r="CR88" s="229"/>
      <c r="CS88" s="228"/>
      <c r="CT88" s="229"/>
      <c r="CU88" s="228"/>
      <c r="CV88" s="180" t="str">
        <f t="shared" si="185"/>
        <v/>
      </c>
      <c r="CW88" s="181" t="str">
        <f t="shared" si="142"/>
        <v/>
      </c>
      <c r="CX88" s="182" t="str">
        <f t="shared" si="143"/>
        <v/>
      </c>
      <c r="CY88" s="228"/>
      <c r="CZ88" s="184" t="str">
        <f t="shared" si="205"/>
        <v/>
      </c>
      <c r="DA88" s="183"/>
      <c r="DB88" s="171"/>
      <c r="DC88" s="227"/>
      <c r="DD88" s="228"/>
      <c r="DE88" s="229"/>
      <c r="DF88" s="228"/>
      <c r="DG88" s="229"/>
      <c r="DH88" s="228"/>
      <c r="DI88" s="180" t="str">
        <f t="shared" si="186"/>
        <v/>
      </c>
      <c r="DJ88" s="181" t="str">
        <f t="shared" si="144"/>
        <v/>
      </c>
      <c r="DK88" s="182" t="str">
        <f t="shared" si="145"/>
        <v/>
      </c>
      <c r="DL88" s="228"/>
      <c r="DM88" s="184" t="str">
        <f t="shared" si="206"/>
        <v/>
      </c>
      <c r="DN88" s="183"/>
      <c r="DO88" s="171"/>
      <c r="DP88" s="227"/>
      <c r="DQ88" s="228"/>
      <c r="DR88" s="229"/>
      <c r="DS88" s="228"/>
      <c r="DT88" s="229"/>
      <c r="DU88" s="228"/>
      <c r="DV88" s="180" t="str">
        <f t="shared" si="187"/>
        <v/>
      </c>
      <c r="DW88" s="181" t="str">
        <f t="shared" si="146"/>
        <v/>
      </c>
      <c r="DX88" s="182" t="str">
        <f t="shared" si="147"/>
        <v/>
      </c>
      <c r="DY88" s="228"/>
      <c r="DZ88" s="184" t="str">
        <f t="shared" si="207"/>
        <v/>
      </c>
      <c r="EA88" s="183"/>
      <c r="EB88" s="171"/>
      <c r="EC88" s="227"/>
      <c r="ED88" s="228"/>
      <c r="EE88" s="229"/>
      <c r="EF88" s="228"/>
      <c r="EG88" s="229"/>
      <c r="EH88" s="228"/>
      <c r="EI88" s="180" t="str">
        <f t="shared" si="188"/>
        <v/>
      </c>
      <c r="EJ88" s="181" t="str">
        <f t="shared" si="148"/>
        <v/>
      </c>
      <c r="EK88" s="182" t="str">
        <f t="shared" si="149"/>
        <v/>
      </c>
      <c r="EL88" s="228"/>
      <c r="EM88" s="184" t="str">
        <f t="shared" si="208"/>
        <v/>
      </c>
      <c r="EN88" s="183"/>
      <c r="EO88" s="171"/>
      <c r="EP88" s="227"/>
      <c r="EQ88" s="228"/>
      <c r="ER88" s="229"/>
      <c r="ES88" s="228"/>
      <c r="ET88" s="229"/>
      <c r="EU88" s="228"/>
      <c r="EV88" s="180" t="str">
        <f t="shared" si="189"/>
        <v/>
      </c>
      <c r="EW88" s="181" t="str">
        <f t="shared" si="150"/>
        <v/>
      </c>
      <c r="EX88" s="182" t="str">
        <f t="shared" si="151"/>
        <v/>
      </c>
      <c r="EY88" s="228"/>
      <c r="EZ88" s="184" t="str">
        <f t="shared" si="209"/>
        <v/>
      </c>
      <c r="FA88" s="183"/>
      <c r="FB88" s="171"/>
      <c r="FC88" s="227"/>
      <c r="FD88" s="228"/>
      <c r="FE88" s="229"/>
      <c r="FF88" s="228"/>
      <c r="FG88" s="229"/>
      <c r="FH88" s="228"/>
      <c r="FI88" s="180" t="str">
        <f t="shared" si="190"/>
        <v/>
      </c>
      <c r="FJ88" s="181" t="str">
        <f t="shared" si="152"/>
        <v/>
      </c>
      <c r="FK88" s="182" t="str">
        <f t="shared" si="153"/>
        <v/>
      </c>
      <c r="FL88" s="228"/>
      <c r="FM88" s="184" t="str">
        <f t="shared" si="210"/>
        <v/>
      </c>
      <c r="FN88" s="183"/>
      <c r="FO88" s="171"/>
      <c r="FP88" s="227"/>
      <c r="FQ88" s="228"/>
      <c r="FR88" s="229"/>
      <c r="FS88" s="228"/>
      <c r="FT88" s="229"/>
      <c r="FU88" s="228"/>
      <c r="FV88" s="180" t="str">
        <f t="shared" si="191"/>
        <v/>
      </c>
      <c r="FW88" s="181" t="str">
        <f t="shared" si="154"/>
        <v/>
      </c>
      <c r="FX88" s="182" t="str">
        <f t="shared" si="155"/>
        <v/>
      </c>
      <c r="FY88" s="228"/>
      <c r="FZ88" s="184" t="str">
        <f t="shared" si="211"/>
        <v/>
      </c>
      <c r="GA88" s="183"/>
      <c r="GB88" s="171"/>
      <c r="GC88" s="227"/>
      <c r="GD88" s="228"/>
      <c r="GE88" s="229"/>
      <c r="GF88" s="228"/>
      <c r="GG88" s="229"/>
      <c r="GH88" s="228"/>
      <c r="GI88" s="180" t="str">
        <f t="shared" si="192"/>
        <v/>
      </c>
      <c r="GJ88" s="181" t="str">
        <f t="shared" si="156"/>
        <v/>
      </c>
      <c r="GK88" s="182" t="str">
        <f t="shared" si="157"/>
        <v/>
      </c>
      <c r="GL88" s="228"/>
      <c r="GM88" s="184" t="str">
        <f t="shared" si="212"/>
        <v/>
      </c>
      <c r="GN88" s="183"/>
      <c r="GO88" s="171"/>
      <c r="GP88" s="227"/>
      <c r="GQ88" s="228"/>
      <c r="GR88" s="229"/>
      <c r="GS88" s="228"/>
      <c r="GT88" s="229"/>
      <c r="GU88" s="228"/>
      <c r="GV88" s="180" t="str">
        <f t="shared" si="193"/>
        <v/>
      </c>
      <c r="GW88" s="181" t="str">
        <f t="shared" si="158"/>
        <v/>
      </c>
      <c r="GX88" s="182" t="str">
        <f t="shared" si="159"/>
        <v/>
      </c>
      <c r="GY88" s="228"/>
      <c r="GZ88" s="184" t="str">
        <f t="shared" si="213"/>
        <v/>
      </c>
      <c r="HA88" s="183"/>
      <c r="HB88" s="171"/>
      <c r="HC88" s="227"/>
      <c r="HD88" s="228"/>
      <c r="HE88" s="229"/>
      <c r="HF88" s="228"/>
      <c r="HG88" s="229"/>
      <c r="HH88" s="228"/>
      <c r="HI88" s="180" t="str">
        <f t="shared" si="194"/>
        <v/>
      </c>
      <c r="HJ88" s="181" t="str">
        <f t="shared" si="160"/>
        <v/>
      </c>
      <c r="HK88" s="182" t="str">
        <f t="shared" si="161"/>
        <v/>
      </c>
      <c r="HL88" s="228"/>
      <c r="HM88" s="184" t="str">
        <f t="shared" si="214"/>
        <v/>
      </c>
      <c r="HN88" s="183"/>
      <c r="HO88" s="171"/>
      <c r="HP88" s="227"/>
      <c r="HQ88" s="228"/>
      <c r="HR88" s="229"/>
      <c r="HS88" s="228"/>
      <c r="HT88" s="229"/>
      <c r="HU88" s="228"/>
      <c r="HV88" s="180" t="str">
        <f t="shared" si="195"/>
        <v/>
      </c>
      <c r="HW88" s="181" t="str">
        <f t="shared" si="162"/>
        <v/>
      </c>
      <c r="HX88" s="182" t="str">
        <f t="shared" si="163"/>
        <v/>
      </c>
      <c r="HY88" s="228"/>
      <c r="HZ88" s="184" t="str">
        <f t="shared" si="215"/>
        <v/>
      </c>
      <c r="IA88" s="183"/>
      <c r="IB88" s="171"/>
      <c r="IC88" s="227"/>
      <c r="ID88" s="228"/>
      <c r="IE88" s="229"/>
      <c r="IF88" s="228"/>
      <c r="IG88" s="229"/>
      <c r="IH88" s="228"/>
      <c r="II88" s="180" t="str">
        <f t="shared" si="196"/>
        <v/>
      </c>
      <c r="IJ88" s="181" t="str">
        <f t="shared" si="164"/>
        <v/>
      </c>
      <c r="IK88" s="182" t="str">
        <f t="shared" si="165"/>
        <v/>
      </c>
      <c r="IL88" s="228"/>
      <c r="IM88" s="184" t="str">
        <f t="shared" si="216"/>
        <v/>
      </c>
      <c r="IN88" s="183"/>
      <c r="IO88" s="171"/>
      <c r="IP88" s="227"/>
      <c r="IQ88" s="228"/>
      <c r="IR88" s="229"/>
      <c r="IS88" s="228"/>
      <c r="IT88" s="229"/>
      <c r="IU88" s="228"/>
      <c r="IV88" s="180" t="str">
        <f t="shared" si="197"/>
        <v/>
      </c>
      <c r="IW88" s="181" t="str">
        <f t="shared" si="166"/>
        <v/>
      </c>
      <c r="IX88" s="182" t="str">
        <f t="shared" si="167"/>
        <v/>
      </c>
      <c r="IY88" s="228"/>
      <c r="IZ88" s="184" t="str">
        <f t="shared" si="217"/>
        <v/>
      </c>
      <c r="JA88" s="183"/>
      <c r="JB88" s="171"/>
      <c r="JC88" s="187"/>
      <c r="JD88" s="198">
        <f t="shared" si="168"/>
        <v>0</v>
      </c>
      <c r="JE88" s="198">
        <f t="shared" si="169"/>
        <v>0</v>
      </c>
      <c r="JF88" s="198">
        <f t="shared" si="170"/>
        <v>0</v>
      </c>
      <c r="JG88" s="199">
        <f t="shared" si="171"/>
        <v>0</v>
      </c>
      <c r="JH88" s="199">
        <f t="shared" si="172"/>
        <v>0</v>
      </c>
      <c r="JI88" s="187"/>
      <c r="JJ88" s="209"/>
      <c r="JK88" s="210"/>
      <c r="JL88" s="210"/>
      <c r="JM88" s="210"/>
      <c r="JN88" s="210"/>
      <c r="JO88" s="210"/>
      <c r="JP88" s="210"/>
      <c r="JQ88" s="210"/>
      <c r="JR88" s="211"/>
      <c r="JS88" s="205"/>
      <c r="JT88" s="194">
        <f t="shared" si="173"/>
        <v>1</v>
      </c>
    </row>
    <row r="89" spans="1:280" s="195" customFormat="1" x14ac:dyDescent="0.2">
      <c r="A89" s="247">
        <f t="shared" si="174"/>
        <v>41663</v>
      </c>
      <c r="B89" s="249">
        <f t="shared" si="175"/>
        <v>41664</v>
      </c>
      <c r="C89" s="227"/>
      <c r="D89" s="228"/>
      <c r="E89" s="229"/>
      <c r="F89" s="228"/>
      <c r="G89" s="229"/>
      <c r="H89" s="228"/>
      <c r="I89" s="180" t="str">
        <f t="shared" si="176"/>
        <v/>
      </c>
      <c r="J89" s="181" t="str">
        <f t="shared" si="177"/>
        <v/>
      </c>
      <c r="K89" s="182" t="str">
        <f t="shared" si="178"/>
        <v/>
      </c>
      <c r="L89" s="183"/>
      <c r="M89" s="184" t="str">
        <f t="shared" si="198"/>
        <v/>
      </c>
      <c r="N89" s="183"/>
      <c r="O89" s="171"/>
      <c r="P89" s="227"/>
      <c r="Q89" s="228"/>
      <c r="R89" s="229"/>
      <c r="S89" s="228"/>
      <c r="T89" s="229"/>
      <c r="U89" s="228"/>
      <c r="V89" s="180" t="str">
        <f t="shared" si="179"/>
        <v/>
      </c>
      <c r="W89" s="181" t="str">
        <f t="shared" si="130"/>
        <v/>
      </c>
      <c r="X89" s="182" t="str">
        <f t="shared" si="131"/>
        <v/>
      </c>
      <c r="Y89" s="183"/>
      <c r="Z89" s="184" t="str">
        <f t="shared" si="199"/>
        <v/>
      </c>
      <c r="AA89" s="183"/>
      <c r="AB89" s="171"/>
      <c r="AC89" s="227"/>
      <c r="AD89" s="228"/>
      <c r="AE89" s="229"/>
      <c r="AF89" s="228"/>
      <c r="AG89" s="229"/>
      <c r="AH89" s="228"/>
      <c r="AI89" s="180" t="str">
        <f t="shared" si="180"/>
        <v/>
      </c>
      <c r="AJ89" s="181" t="str">
        <f t="shared" si="132"/>
        <v/>
      </c>
      <c r="AK89" s="182" t="str">
        <f t="shared" si="133"/>
        <v/>
      </c>
      <c r="AL89" s="183"/>
      <c r="AM89" s="184" t="str">
        <f t="shared" si="200"/>
        <v/>
      </c>
      <c r="AN89" s="183"/>
      <c r="AO89" s="171"/>
      <c r="AP89" s="227"/>
      <c r="AQ89" s="228"/>
      <c r="AR89" s="229"/>
      <c r="AS89" s="228"/>
      <c r="AT89" s="229"/>
      <c r="AU89" s="228"/>
      <c r="AV89" s="180" t="str">
        <f t="shared" si="181"/>
        <v/>
      </c>
      <c r="AW89" s="181" t="str">
        <f t="shared" si="134"/>
        <v/>
      </c>
      <c r="AX89" s="182" t="str">
        <f t="shared" si="135"/>
        <v/>
      </c>
      <c r="AY89" s="183"/>
      <c r="AZ89" s="184" t="str">
        <f t="shared" si="201"/>
        <v/>
      </c>
      <c r="BA89" s="183"/>
      <c r="BB89" s="171"/>
      <c r="BC89" s="227"/>
      <c r="BD89" s="228"/>
      <c r="BE89" s="229"/>
      <c r="BF89" s="228"/>
      <c r="BG89" s="229"/>
      <c r="BH89" s="228"/>
      <c r="BI89" s="180" t="str">
        <f t="shared" si="182"/>
        <v/>
      </c>
      <c r="BJ89" s="181" t="str">
        <f t="shared" si="136"/>
        <v/>
      </c>
      <c r="BK89" s="182" t="str">
        <f t="shared" si="137"/>
        <v/>
      </c>
      <c r="BL89" s="183"/>
      <c r="BM89" s="184" t="str">
        <f t="shared" si="202"/>
        <v/>
      </c>
      <c r="BN89" s="183"/>
      <c r="BO89" s="171"/>
      <c r="BP89" s="227"/>
      <c r="BQ89" s="228"/>
      <c r="BR89" s="229"/>
      <c r="BS89" s="228"/>
      <c r="BT89" s="229"/>
      <c r="BU89" s="228"/>
      <c r="BV89" s="180" t="str">
        <f t="shared" si="183"/>
        <v/>
      </c>
      <c r="BW89" s="181" t="str">
        <f t="shared" si="138"/>
        <v/>
      </c>
      <c r="BX89" s="182" t="str">
        <f t="shared" si="139"/>
        <v/>
      </c>
      <c r="BY89" s="183"/>
      <c r="BZ89" s="184" t="str">
        <f t="shared" si="203"/>
        <v/>
      </c>
      <c r="CA89" s="183"/>
      <c r="CB89" s="171"/>
      <c r="CC89" s="227"/>
      <c r="CD89" s="228"/>
      <c r="CE89" s="229"/>
      <c r="CF89" s="228"/>
      <c r="CG89" s="229"/>
      <c r="CH89" s="228"/>
      <c r="CI89" s="180" t="str">
        <f t="shared" si="184"/>
        <v/>
      </c>
      <c r="CJ89" s="181" t="str">
        <f t="shared" si="140"/>
        <v/>
      </c>
      <c r="CK89" s="182" t="str">
        <f t="shared" si="141"/>
        <v/>
      </c>
      <c r="CL89" s="183"/>
      <c r="CM89" s="184" t="str">
        <f t="shared" si="204"/>
        <v/>
      </c>
      <c r="CN89" s="183"/>
      <c r="CO89" s="171"/>
      <c r="CP89" s="227"/>
      <c r="CQ89" s="228"/>
      <c r="CR89" s="229"/>
      <c r="CS89" s="228"/>
      <c r="CT89" s="229"/>
      <c r="CU89" s="228"/>
      <c r="CV89" s="180" t="str">
        <f t="shared" si="185"/>
        <v/>
      </c>
      <c r="CW89" s="181" t="str">
        <f t="shared" si="142"/>
        <v/>
      </c>
      <c r="CX89" s="182" t="str">
        <f t="shared" si="143"/>
        <v/>
      </c>
      <c r="CY89" s="183"/>
      <c r="CZ89" s="184" t="str">
        <f t="shared" si="205"/>
        <v/>
      </c>
      <c r="DA89" s="183"/>
      <c r="DB89" s="171"/>
      <c r="DC89" s="227"/>
      <c r="DD89" s="228"/>
      <c r="DE89" s="229"/>
      <c r="DF89" s="228"/>
      <c r="DG89" s="229"/>
      <c r="DH89" s="228"/>
      <c r="DI89" s="180" t="str">
        <f t="shared" si="186"/>
        <v/>
      </c>
      <c r="DJ89" s="181" t="str">
        <f t="shared" si="144"/>
        <v/>
      </c>
      <c r="DK89" s="182" t="str">
        <f t="shared" si="145"/>
        <v/>
      </c>
      <c r="DL89" s="183"/>
      <c r="DM89" s="184" t="str">
        <f t="shared" si="206"/>
        <v/>
      </c>
      <c r="DN89" s="183"/>
      <c r="DO89" s="171"/>
      <c r="DP89" s="227"/>
      <c r="DQ89" s="228"/>
      <c r="DR89" s="229"/>
      <c r="DS89" s="228"/>
      <c r="DT89" s="229"/>
      <c r="DU89" s="228"/>
      <c r="DV89" s="180" t="str">
        <f t="shared" si="187"/>
        <v/>
      </c>
      <c r="DW89" s="181" t="str">
        <f t="shared" si="146"/>
        <v/>
      </c>
      <c r="DX89" s="182" t="str">
        <f t="shared" si="147"/>
        <v/>
      </c>
      <c r="DY89" s="183"/>
      <c r="DZ89" s="184" t="str">
        <f t="shared" si="207"/>
        <v/>
      </c>
      <c r="EA89" s="183"/>
      <c r="EB89" s="171"/>
      <c r="EC89" s="227"/>
      <c r="ED89" s="228"/>
      <c r="EE89" s="229"/>
      <c r="EF89" s="228"/>
      <c r="EG89" s="229"/>
      <c r="EH89" s="228"/>
      <c r="EI89" s="180" t="str">
        <f t="shared" si="188"/>
        <v/>
      </c>
      <c r="EJ89" s="181" t="str">
        <f t="shared" si="148"/>
        <v/>
      </c>
      <c r="EK89" s="182" t="str">
        <f t="shared" si="149"/>
        <v/>
      </c>
      <c r="EL89" s="183"/>
      <c r="EM89" s="184" t="str">
        <f t="shared" si="208"/>
        <v/>
      </c>
      <c r="EN89" s="183"/>
      <c r="EO89" s="171"/>
      <c r="EP89" s="227"/>
      <c r="EQ89" s="228"/>
      <c r="ER89" s="229"/>
      <c r="ES89" s="228"/>
      <c r="ET89" s="229"/>
      <c r="EU89" s="228"/>
      <c r="EV89" s="180" t="str">
        <f t="shared" si="189"/>
        <v/>
      </c>
      <c r="EW89" s="181" t="str">
        <f t="shared" si="150"/>
        <v/>
      </c>
      <c r="EX89" s="182" t="str">
        <f t="shared" si="151"/>
        <v/>
      </c>
      <c r="EY89" s="183"/>
      <c r="EZ89" s="184" t="str">
        <f t="shared" si="209"/>
        <v/>
      </c>
      <c r="FA89" s="183"/>
      <c r="FB89" s="171"/>
      <c r="FC89" s="227"/>
      <c r="FD89" s="228"/>
      <c r="FE89" s="229"/>
      <c r="FF89" s="228"/>
      <c r="FG89" s="229"/>
      <c r="FH89" s="228"/>
      <c r="FI89" s="180" t="str">
        <f t="shared" si="190"/>
        <v/>
      </c>
      <c r="FJ89" s="181" t="str">
        <f t="shared" si="152"/>
        <v/>
      </c>
      <c r="FK89" s="182" t="str">
        <f t="shared" si="153"/>
        <v/>
      </c>
      <c r="FL89" s="183"/>
      <c r="FM89" s="184" t="str">
        <f t="shared" si="210"/>
        <v/>
      </c>
      <c r="FN89" s="183"/>
      <c r="FO89" s="171"/>
      <c r="FP89" s="227"/>
      <c r="FQ89" s="228"/>
      <c r="FR89" s="229"/>
      <c r="FS89" s="228"/>
      <c r="FT89" s="229"/>
      <c r="FU89" s="228"/>
      <c r="FV89" s="180" t="str">
        <f t="shared" si="191"/>
        <v/>
      </c>
      <c r="FW89" s="181" t="str">
        <f t="shared" si="154"/>
        <v/>
      </c>
      <c r="FX89" s="182" t="str">
        <f t="shared" si="155"/>
        <v/>
      </c>
      <c r="FY89" s="183"/>
      <c r="FZ89" s="184" t="str">
        <f t="shared" si="211"/>
        <v/>
      </c>
      <c r="GA89" s="183"/>
      <c r="GB89" s="171"/>
      <c r="GC89" s="227"/>
      <c r="GD89" s="228"/>
      <c r="GE89" s="229"/>
      <c r="GF89" s="228"/>
      <c r="GG89" s="229"/>
      <c r="GH89" s="228"/>
      <c r="GI89" s="180" t="str">
        <f t="shared" si="192"/>
        <v/>
      </c>
      <c r="GJ89" s="181" t="str">
        <f t="shared" si="156"/>
        <v/>
      </c>
      <c r="GK89" s="182" t="str">
        <f t="shared" si="157"/>
        <v/>
      </c>
      <c r="GL89" s="183"/>
      <c r="GM89" s="184" t="str">
        <f t="shared" si="212"/>
        <v/>
      </c>
      <c r="GN89" s="183"/>
      <c r="GO89" s="171"/>
      <c r="GP89" s="227"/>
      <c r="GQ89" s="228"/>
      <c r="GR89" s="229"/>
      <c r="GS89" s="228"/>
      <c r="GT89" s="229"/>
      <c r="GU89" s="228"/>
      <c r="GV89" s="180" t="str">
        <f t="shared" si="193"/>
        <v/>
      </c>
      <c r="GW89" s="181" t="str">
        <f t="shared" si="158"/>
        <v/>
      </c>
      <c r="GX89" s="182" t="str">
        <f t="shared" si="159"/>
        <v/>
      </c>
      <c r="GY89" s="183"/>
      <c r="GZ89" s="184" t="str">
        <f t="shared" si="213"/>
        <v/>
      </c>
      <c r="HA89" s="183"/>
      <c r="HB89" s="171"/>
      <c r="HC89" s="227"/>
      <c r="HD89" s="228"/>
      <c r="HE89" s="229"/>
      <c r="HF89" s="228"/>
      <c r="HG89" s="229"/>
      <c r="HH89" s="228"/>
      <c r="HI89" s="180" t="str">
        <f t="shared" si="194"/>
        <v/>
      </c>
      <c r="HJ89" s="181" t="str">
        <f t="shared" si="160"/>
        <v/>
      </c>
      <c r="HK89" s="182" t="str">
        <f t="shared" si="161"/>
        <v/>
      </c>
      <c r="HL89" s="183"/>
      <c r="HM89" s="184" t="str">
        <f t="shared" si="214"/>
        <v/>
      </c>
      <c r="HN89" s="183"/>
      <c r="HO89" s="171"/>
      <c r="HP89" s="227"/>
      <c r="HQ89" s="228"/>
      <c r="HR89" s="229"/>
      <c r="HS89" s="228"/>
      <c r="HT89" s="229"/>
      <c r="HU89" s="228"/>
      <c r="HV89" s="180" t="str">
        <f t="shared" si="195"/>
        <v/>
      </c>
      <c r="HW89" s="181" t="str">
        <f t="shared" si="162"/>
        <v/>
      </c>
      <c r="HX89" s="182" t="str">
        <f t="shared" si="163"/>
        <v/>
      </c>
      <c r="HY89" s="183"/>
      <c r="HZ89" s="184" t="str">
        <f t="shared" si="215"/>
        <v/>
      </c>
      <c r="IA89" s="183"/>
      <c r="IB89" s="171"/>
      <c r="IC89" s="227"/>
      <c r="ID89" s="228"/>
      <c r="IE89" s="229"/>
      <c r="IF89" s="228"/>
      <c r="IG89" s="229"/>
      <c r="IH89" s="228"/>
      <c r="II89" s="180" t="str">
        <f t="shared" si="196"/>
        <v/>
      </c>
      <c r="IJ89" s="181" t="str">
        <f t="shared" si="164"/>
        <v/>
      </c>
      <c r="IK89" s="182" t="str">
        <f t="shared" si="165"/>
        <v/>
      </c>
      <c r="IL89" s="183"/>
      <c r="IM89" s="184" t="str">
        <f t="shared" si="216"/>
        <v/>
      </c>
      <c r="IN89" s="183"/>
      <c r="IO89" s="171"/>
      <c r="IP89" s="227"/>
      <c r="IQ89" s="228"/>
      <c r="IR89" s="229"/>
      <c r="IS89" s="228"/>
      <c r="IT89" s="229"/>
      <c r="IU89" s="228"/>
      <c r="IV89" s="180" t="str">
        <f t="shared" si="197"/>
        <v/>
      </c>
      <c r="IW89" s="181" t="str">
        <f t="shared" si="166"/>
        <v/>
      </c>
      <c r="IX89" s="182" t="str">
        <f t="shared" si="167"/>
        <v/>
      </c>
      <c r="IY89" s="183"/>
      <c r="IZ89" s="184" t="str">
        <f t="shared" si="217"/>
        <v/>
      </c>
      <c r="JA89" s="183"/>
      <c r="JB89" s="171"/>
      <c r="JC89" s="187"/>
      <c r="JD89" s="198">
        <f t="shared" si="168"/>
        <v>0</v>
      </c>
      <c r="JE89" s="198">
        <f t="shared" si="169"/>
        <v>0</v>
      </c>
      <c r="JF89" s="198">
        <f t="shared" si="170"/>
        <v>0</v>
      </c>
      <c r="JG89" s="199">
        <f t="shared" si="171"/>
        <v>0</v>
      </c>
      <c r="JH89" s="199">
        <f t="shared" si="172"/>
        <v>0</v>
      </c>
      <c r="JI89" s="187"/>
      <c r="JJ89" s="209"/>
      <c r="JK89" s="210"/>
      <c r="JL89" s="210"/>
      <c r="JM89" s="210"/>
      <c r="JN89" s="210"/>
      <c r="JO89" s="210"/>
      <c r="JP89" s="210"/>
      <c r="JQ89" s="210"/>
      <c r="JR89" s="211"/>
      <c r="JS89" s="205"/>
      <c r="JT89" s="194">
        <f t="shared" si="173"/>
        <v>1</v>
      </c>
    </row>
    <row r="90" spans="1:280" s="195" customFormat="1" x14ac:dyDescent="0.2">
      <c r="A90" s="247">
        <f t="shared" si="174"/>
        <v>41664</v>
      </c>
      <c r="B90" s="249">
        <f t="shared" si="175"/>
        <v>41665</v>
      </c>
      <c r="C90" s="227"/>
      <c r="D90" s="228"/>
      <c r="E90" s="229"/>
      <c r="F90" s="228"/>
      <c r="G90" s="229"/>
      <c r="H90" s="228"/>
      <c r="I90" s="180" t="str">
        <f t="shared" si="176"/>
        <v/>
      </c>
      <c r="J90" s="181" t="str">
        <f t="shared" si="177"/>
        <v/>
      </c>
      <c r="K90" s="182" t="str">
        <f t="shared" si="178"/>
        <v/>
      </c>
      <c r="L90" s="183"/>
      <c r="M90" s="184" t="str">
        <f t="shared" si="198"/>
        <v/>
      </c>
      <c r="N90" s="183"/>
      <c r="O90" s="230"/>
      <c r="P90" s="227"/>
      <c r="Q90" s="228"/>
      <c r="R90" s="229"/>
      <c r="S90" s="228"/>
      <c r="T90" s="229"/>
      <c r="U90" s="228"/>
      <c r="V90" s="180" t="str">
        <f t="shared" si="179"/>
        <v/>
      </c>
      <c r="W90" s="181" t="str">
        <f t="shared" si="130"/>
        <v/>
      </c>
      <c r="X90" s="182" t="str">
        <f t="shared" si="131"/>
        <v/>
      </c>
      <c r="Y90" s="183"/>
      <c r="Z90" s="184" t="str">
        <f t="shared" si="199"/>
        <v/>
      </c>
      <c r="AA90" s="183"/>
      <c r="AB90" s="230"/>
      <c r="AC90" s="227"/>
      <c r="AD90" s="228"/>
      <c r="AE90" s="229"/>
      <c r="AF90" s="228"/>
      <c r="AG90" s="229"/>
      <c r="AH90" s="228"/>
      <c r="AI90" s="180" t="str">
        <f t="shared" si="180"/>
        <v/>
      </c>
      <c r="AJ90" s="181" t="str">
        <f t="shared" si="132"/>
        <v/>
      </c>
      <c r="AK90" s="182" t="str">
        <f t="shared" si="133"/>
        <v/>
      </c>
      <c r="AL90" s="183"/>
      <c r="AM90" s="184" t="str">
        <f t="shared" si="200"/>
        <v/>
      </c>
      <c r="AN90" s="183"/>
      <c r="AO90" s="230"/>
      <c r="AP90" s="227"/>
      <c r="AQ90" s="228"/>
      <c r="AR90" s="229"/>
      <c r="AS90" s="228"/>
      <c r="AT90" s="229"/>
      <c r="AU90" s="228"/>
      <c r="AV90" s="180" t="str">
        <f t="shared" si="181"/>
        <v/>
      </c>
      <c r="AW90" s="181" t="str">
        <f t="shared" si="134"/>
        <v/>
      </c>
      <c r="AX90" s="182" t="str">
        <f t="shared" si="135"/>
        <v/>
      </c>
      <c r="AY90" s="183"/>
      <c r="AZ90" s="184" t="str">
        <f t="shared" si="201"/>
        <v/>
      </c>
      <c r="BA90" s="183"/>
      <c r="BB90" s="230"/>
      <c r="BC90" s="227"/>
      <c r="BD90" s="228"/>
      <c r="BE90" s="229"/>
      <c r="BF90" s="228"/>
      <c r="BG90" s="229"/>
      <c r="BH90" s="228"/>
      <c r="BI90" s="180" t="str">
        <f t="shared" si="182"/>
        <v/>
      </c>
      <c r="BJ90" s="181" t="str">
        <f t="shared" si="136"/>
        <v/>
      </c>
      <c r="BK90" s="182" t="str">
        <f t="shared" si="137"/>
        <v/>
      </c>
      <c r="BL90" s="183"/>
      <c r="BM90" s="184" t="str">
        <f t="shared" si="202"/>
        <v/>
      </c>
      <c r="BN90" s="183"/>
      <c r="BO90" s="230"/>
      <c r="BP90" s="227"/>
      <c r="BQ90" s="228"/>
      <c r="BR90" s="229"/>
      <c r="BS90" s="228"/>
      <c r="BT90" s="229"/>
      <c r="BU90" s="228"/>
      <c r="BV90" s="180" t="str">
        <f t="shared" si="183"/>
        <v/>
      </c>
      <c r="BW90" s="181" t="str">
        <f t="shared" si="138"/>
        <v/>
      </c>
      <c r="BX90" s="182" t="str">
        <f t="shared" si="139"/>
        <v/>
      </c>
      <c r="BY90" s="183"/>
      <c r="BZ90" s="184" t="str">
        <f t="shared" si="203"/>
        <v/>
      </c>
      <c r="CA90" s="183"/>
      <c r="CB90" s="230"/>
      <c r="CC90" s="227"/>
      <c r="CD90" s="228"/>
      <c r="CE90" s="229"/>
      <c r="CF90" s="228"/>
      <c r="CG90" s="229"/>
      <c r="CH90" s="228"/>
      <c r="CI90" s="180" t="str">
        <f t="shared" si="184"/>
        <v/>
      </c>
      <c r="CJ90" s="181" t="str">
        <f t="shared" si="140"/>
        <v/>
      </c>
      <c r="CK90" s="182" t="str">
        <f t="shared" si="141"/>
        <v/>
      </c>
      <c r="CL90" s="183"/>
      <c r="CM90" s="184" t="str">
        <f t="shared" si="204"/>
        <v/>
      </c>
      <c r="CN90" s="183"/>
      <c r="CO90" s="230"/>
      <c r="CP90" s="227"/>
      <c r="CQ90" s="228"/>
      <c r="CR90" s="229"/>
      <c r="CS90" s="228"/>
      <c r="CT90" s="229"/>
      <c r="CU90" s="228"/>
      <c r="CV90" s="180" t="str">
        <f t="shared" si="185"/>
        <v/>
      </c>
      <c r="CW90" s="181" t="str">
        <f t="shared" si="142"/>
        <v/>
      </c>
      <c r="CX90" s="182" t="str">
        <f t="shared" si="143"/>
        <v/>
      </c>
      <c r="CY90" s="183"/>
      <c r="CZ90" s="184" t="str">
        <f t="shared" si="205"/>
        <v/>
      </c>
      <c r="DA90" s="183"/>
      <c r="DB90" s="230"/>
      <c r="DC90" s="227"/>
      <c r="DD90" s="228"/>
      <c r="DE90" s="229"/>
      <c r="DF90" s="228"/>
      <c r="DG90" s="229"/>
      <c r="DH90" s="228"/>
      <c r="DI90" s="180" t="str">
        <f t="shared" si="186"/>
        <v/>
      </c>
      <c r="DJ90" s="181" t="str">
        <f t="shared" si="144"/>
        <v/>
      </c>
      <c r="DK90" s="182" t="str">
        <f t="shared" si="145"/>
        <v/>
      </c>
      <c r="DL90" s="183"/>
      <c r="DM90" s="184" t="str">
        <f t="shared" si="206"/>
        <v/>
      </c>
      <c r="DN90" s="183"/>
      <c r="DO90" s="230"/>
      <c r="DP90" s="227"/>
      <c r="DQ90" s="228"/>
      <c r="DR90" s="229"/>
      <c r="DS90" s="228"/>
      <c r="DT90" s="229"/>
      <c r="DU90" s="228"/>
      <c r="DV90" s="180" t="str">
        <f t="shared" si="187"/>
        <v/>
      </c>
      <c r="DW90" s="181" t="str">
        <f t="shared" si="146"/>
        <v/>
      </c>
      <c r="DX90" s="182" t="str">
        <f t="shared" si="147"/>
        <v/>
      </c>
      <c r="DY90" s="183"/>
      <c r="DZ90" s="184" t="str">
        <f t="shared" si="207"/>
        <v/>
      </c>
      <c r="EA90" s="183"/>
      <c r="EB90" s="230"/>
      <c r="EC90" s="227"/>
      <c r="ED90" s="228"/>
      <c r="EE90" s="229"/>
      <c r="EF90" s="228"/>
      <c r="EG90" s="229"/>
      <c r="EH90" s="228"/>
      <c r="EI90" s="180" t="str">
        <f t="shared" si="188"/>
        <v/>
      </c>
      <c r="EJ90" s="181" t="str">
        <f t="shared" si="148"/>
        <v/>
      </c>
      <c r="EK90" s="182" t="str">
        <f t="shared" si="149"/>
        <v/>
      </c>
      <c r="EL90" s="183"/>
      <c r="EM90" s="184" t="str">
        <f t="shared" si="208"/>
        <v/>
      </c>
      <c r="EN90" s="183"/>
      <c r="EO90" s="230"/>
      <c r="EP90" s="227"/>
      <c r="EQ90" s="228"/>
      <c r="ER90" s="229"/>
      <c r="ES90" s="228"/>
      <c r="ET90" s="229"/>
      <c r="EU90" s="228"/>
      <c r="EV90" s="180" t="str">
        <f t="shared" si="189"/>
        <v/>
      </c>
      <c r="EW90" s="181" t="str">
        <f t="shared" si="150"/>
        <v/>
      </c>
      <c r="EX90" s="182" t="str">
        <f t="shared" si="151"/>
        <v/>
      </c>
      <c r="EY90" s="183"/>
      <c r="EZ90" s="184" t="str">
        <f t="shared" si="209"/>
        <v/>
      </c>
      <c r="FA90" s="183"/>
      <c r="FB90" s="230"/>
      <c r="FC90" s="227"/>
      <c r="FD90" s="228"/>
      <c r="FE90" s="229"/>
      <c r="FF90" s="228"/>
      <c r="FG90" s="229"/>
      <c r="FH90" s="228"/>
      <c r="FI90" s="180" t="str">
        <f t="shared" si="190"/>
        <v/>
      </c>
      <c r="FJ90" s="181" t="str">
        <f t="shared" si="152"/>
        <v/>
      </c>
      <c r="FK90" s="182" t="str">
        <f t="shared" si="153"/>
        <v/>
      </c>
      <c r="FL90" s="183"/>
      <c r="FM90" s="184" t="str">
        <f t="shared" si="210"/>
        <v/>
      </c>
      <c r="FN90" s="183"/>
      <c r="FO90" s="230"/>
      <c r="FP90" s="227"/>
      <c r="FQ90" s="228"/>
      <c r="FR90" s="229"/>
      <c r="FS90" s="228"/>
      <c r="FT90" s="229"/>
      <c r="FU90" s="228"/>
      <c r="FV90" s="180" t="str">
        <f t="shared" si="191"/>
        <v/>
      </c>
      <c r="FW90" s="181" t="str">
        <f t="shared" si="154"/>
        <v/>
      </c>
      <c r="FX90" s="182" t="str">
        <f t="shared" si="155"/>
        <v/>
      </c>
      <c r="FY90" s="183"/>
      <c r="FZ90" s="184" t="str">
        <f t="shared" si="211"/>
        <v/>
      </c>
      <c r="GA90" s="183"/>
      <c r="GB90" s="230"/>
      <c r="GC90" s="227"/>
      <c r="GD90" s="228"/>
      <c r="GE90" s="229"/>
      <c r="GF90" s="228"/>
      <c r="GG90" s="229"/>
      <c r="GH90" s="228"/>
      <c r="GI90" s="180" t="str">
        <f t="shared" si="192"/>
        <v/>
      </c>
      <c r="GJ90" s="181" t="str">
        <f t="shared" si="156"/>
        <v/>
      </c>
      <c r="GK90" s="182" t="str">
        <f t="shared" si="157"/>
        <v/>
      </c>
      <c r="GL90" s="183"/>
      <c r="GM90" s="184" t="str">
        <f t="shared" si="212"/>
        <v/>
      </c>
      <c r="GN90" s="183"/>
      <c r="GO90" s="230"/>
      <c r="GP90" s="227"/>
      <c r="GQ90" s="228"/>
      <c r="GR90" s="229"/>
      <c r="GS90" s="228"/>
      <c r="GT90" s="229"/>
      <c r="GU90" s="228"/>
      <c r="GV90" s="180" t="str">
        <f t="shared" si="193"/>
        <v/>
      </c>
      <c r="GW90" s="181" t="str">
        <f t="shared" si="158"/>
        <v/>
      </c>
      <c r="GX90" s="182" t="str">
        <f t="shared" si="159"/>
        <v/>
      </c>
      <c r="GY90" s="183"/>
      <c r="GZ90" s="184" t="str">
        <f t="shared" si="213"/>
        <v/>
      </c>
      <c r="HA90" s="183"/>
      <c r="HB90" s="230"/>
      <c r="HC90" s="227"/>
      <c r="HD90" s="228"/>
      <c r="HE90" s="229"/>
      <c r="HF90" s="228"/>
      <c r="HG90" s="229"/>
      <c r="HH90" s="228"/>
      <c r="HI90" s="180" t="str">
        <f t="shared" si="194"/>
        <v/>
      </c>
      <c r="HJ90" s="181" t="str">
        <f t="shared" si="160"/>
        <v/>
      </c>
      <c r="HK90" s="182" t="str">
        <f t="shared" si="161"/>
        <v/>
      </c>
      <c r="HL90" s="183"/>
      <c r="HM90" s="184" t="str">
        <f t="shared" si="214"/>
        <v/>
      </c>
      <c r="HN90" s="183"/>
      <c r="HO90" s="230"/>
      <c r="HP90" s="227"/>
      <c r="HQ90" s="228"/>
      <c r="HR90" s="229"/>
      <c r="HS90" s="228"/>
      <c r="HT90" s="229"/>
      <c r="HU90" s="228"/>
      <c r="HV90" s="180" t="str">
        <f t="shared" si="195"/>
        <v/>
      </c>
      <c r="HW90" s="181" t="str">
        <f t="shared" si="162"/>
        <v/>
      </c>
      <c r="HX90" s="182" t="str">
        <f t="shared" si="163"/>
        <v/>
      </c>
      <c r="HY90" s="183"/>
      <c r="HZ90" s="184" t="str">
        <f t="shared" si="215"/>
        <v/>
      </c>
      <c r="IA90" s="183"/>
      <c r="IB90" s="230"/>
      <c r="IC90" s="227"/>
      <c r="ID90" s="228"/>
      <c r="IE90" s="229"/>
      <c r="IF90" s="228"/>
      <c r="IG90" s="229"/>
      <c r="IH90" s="228"/>
      <c r="II90" s="180" t="str">
        <f t="shared" si="196"/>
        <v/>
      </c>
      <c r="IJ90" s="181" t="str">
        <f t="shared" si="164"/>
        <v/>
      </c>
      <c r="IK90" s="182" t="str">
        <f t="shared" si="165"/>
        <v/>
      </c>
      <c r="IL90" s="183"/>
      <c r="IM90" s="184" t="str">
        <f t="shared" si="216"/>
        <v/>
      </c>
      <c r="IN90" s="183"/>
      <c r="IO90" s="230"/>
      <c r="IP90" s="227"/>
      <c r="IQ90" s="228"/>
      <c r="IR90" s="229"/>
      <c r="IS90" s="228"/>
      <c r="IT90" s="229"/>
      <c r="IU90" s="228"/>
      <c r="IV90" s="180" t="str">
        <f t="shared" si="197"/>
        <v/>
      </c>
      <c r="IW90" s="181" t="str">
        <f t="shared" si="166"/>
        <v/>
      </c>
      <c r="IX90" s="182" t="str">
        <f t="shared" si="167"/>
        <v/>
      </c>
      <c r="IY90" s="183"/>
      <c r="IZ90" s="184" t="str">
        <f t="shared" si="217"/>
        <v/>
      </c>
      <c r="JA90" s="183"/>
      <c r="JB90" s="230"/>
      <c r="JC90" s="187"/>
      <c r="JD90" s="198">
        <f t="shared" si="168"/>
        <v>0</v>
      </c>
      <c r="JE90" s="198">
        <f t="shared" si="169"/>
        <v>0</v>
      </c>
      <c r="JF90" s="198">
        <f t="shared" si="170"/>
        <v>0</v>
      </c>
      <c r="JG90" s="199">
        <f t="shared" si="171"/>
        <v>0</v>
      </c>
      <c r="JH90" s="199">
        <f t="shared" si="172"/>
        <v>0</v>
      </c>
      <c r="JI90" s="187"/>
      <c r="JJ90" s="209"/>
      <c r="JK90" s="210"/>
      <c r="JL90" s="210"/>
      <c r="JM90" s="210"/>
      <c r="JN90" s="210"/>
      <c r="JO90" s="210"/>
      <c r="JP90" s="210"/>
      <c r="JQ90" s="210"/>
      <c r="JR90" s="211"/>
      <c r="JS90" s="205"/>
      <c r="JT90" s="194">
        <f t="shared" si="173"/>
        <v>1</v>
      </c>
    </row>
    <row r="91" spans="1:280" s="195" customFormat="1" x14ac:dyDescent="0.2">
      <c r="A91" s="247">
        <f t="shared" si="174"/>
        <v>41665</v>
      </c>
      <c r="B91" s="249">
        <f t="shared" si="175"/>
        <v>41666</v>
      </c>
      <c r="C91" s="227"/>
      <c r="D91" s="228"/>
      <c r="E91" s="229"/>
      <c r="F91" s="228"/>
      <c r="G91" s="229"/>
      <c r="H91" s="228"/>
      <c r="I91" s="180" t="str">
        <f t="shared" si="176"/>
        <v/>
      </c>
      <c r="J91" s="181" t="str">
        <f t="shared" si="177"/>
        <v/>
      </c>
      <c r="K91" s="182" t="str">
        <f t="shared" si="178"/>
        <v/>
      </c>
      <c r="L91" s="183"/>
      <c r="M91" s="184" t="str">
        <f t="shared" si="198"/>
        <v/>
      </c>
      <c r="N91" s="183"/>
      <c r="O91" s="171"/>
      <c r="P91" s="227"/>
      <c r="Q91" s="228"/>
      <c r="R91" s="229"/>
      <c r="S91" s="228"/>
      <c r="T91" s="229"/>
      <c r="U91" s="228"/>
      <c r="V91" s="180" t="str">
        <f t="shared" si="179"/>
        <v/>
      </c>
      <c r="W91" s="181" t="str">
        <f t="shared" si="130"/>
        <v/>
      </c>
      <c r="X91" s="182" t="str">
        <f t="shared" si="131"/>
        <v/>
      </c>
      <c r="Y91" s="183"/>
      <c r="Z91" s="184" t="str">
        <f t="shared" si="199"/>
        <v/>
      </c>
      <c r="AA91" s="183"/>
      <c r="AB91" s="171"/>
      <c r="AC91" s="227"/>
      <c r="AD91" s="228"/>
      <c r="AE91" s="229"/>
      <c r="AF91" s="228"/>
      <c r="AG91" s="229"/>
      <c r="AH91" s="228"/>
      <c r="AI91" s="180" t="str">
        <f t="shared" si="180"/>
        <v/>
      </c>
      <c r="AJ91" s="181" t="str">
        <f t="shared" si="132"/>
        <v/>
      </c>
      <c r="AK91" s="182" t="str">
        <f t="shared" si="133"/>
        <v/>
      </c>
      <c r="AL91" s="183"/>
      <c r="AM91" s="184" t="str">
        <f t="shared" si="200"/>
        <v/>
      </c>
      <c r="AN91" s="183"/>
      <c r="AO91" s="171"/>
      <c r="AP91" s="227"/>
      <c r="AQ91" s="228"/>
      <c r="AR91" s="229"/>
      <c r="AS91" s="228"/>
      <c r="AT91" s="229"/>
      <c r="AU91" s="228"/>
      <c r="AV91" s="180" t="str">
        <f t="shared" si="181"/>
        <v/>
      </c>
      <c r="AW91" s="181" t="str">
        <f t="shared" si="134"/>
        <v/>
      </c>
      <c r="AX91" s="182" t="str">
        <f t="shared" si="135"/>
        <v/>
      </c>
      <c r="AY91" s="183"/>
      <c r="AZ91" s="184" t="str">
        <f t="shared" si="201"/>
        <v/>
      </c>
      <c r="BA91" s="183"/>
      <c r="BB91" s="171"/>
      <c r="BC91" s="227"/>
      <c r="BD91" s="228"/>
      <c r="BE91" s="229"/>
      <c r="BF91" s="228"/>
      <c r="BG91" s="229"/>
      <c r="BH91" s="228"/>
      <c r="BI91" s="180" t="str">
        <f t="shared" si="182"/>
        <v/>
      </c>
      <c r="BJ91" s="181" t="str">
        <f t="shared" si="136"/>
        <v/>
      </c>
      <c r="BK91" s="182" t="str">
        <f t="shared" si="137"/>
        <v/>
      </c>
      <c r="BL91" s="183"/>
      <c r="BM91" s="184" t="str">
        <f t="shared" si="202"/>
        <v/>
      </c>
      <c r="BN91" s="183"/>
      <c r="BO91" s="171"/>
      <c r="BP91" s="227"/>
      <c r="BQ91" s="228"/>
      <c r="BR91" s="229"/>
      <c r="BS91" s="228"/>
      <c r="BT91" s="229"/>
      <c r="BU91" s="228"/>
      <c r="BV91" s="180" t="str">
        <f t="shared" si="183"/>
        <v/>
      </c>
      <c r="BW91" s="181" t="str">
        <f t="shared" si="138"/>
        <v/>
      </c>
      <c r="BX91" s="182" t="str">
        <f t="shared" si="139"/>
        <v/>
      </c>
      <c r="BY91" s="183"/>
      <c r="BZ91" s="184" t="str">
        <f t="shared" si="203"/>
        <v/>
      </c>
      <c r="CA91" s="183"/>
      <c r="CB91" s="171"/>
      <c r="CC91" s="227"/>
      <c r="CD91" s="228"/>
      <c r="CE91" s="229"/>
      <c r="CF91" s="228"/>
      <c r="CG91" s="229"/>
      <c r="CH91" s="228"/>
      <c r="CI91" s="180" t="str">
        <f t="shared" si="184"/>
        <v/>
      </c>
      <c r="CJ91" s="181" t="str">
        <f t="shared" si="140"/>
        <v/>
      </c>
      <c r="CK91" s="182" t="str">
        <f t="shared" si="141"/>
        <v/>
      </c>
      <c r="CL91" s="183"/>
      <c r="CM91" s="184" t="str">
        <f t="shared" si="204"/>
        <v/>
      </c>
      <c r="CN91" s="183"/>
      <c r="CO91" s="171"/>
      <c r="CP91" s="227"/>
      <c r="CQ91" s="228"/>
      <c r="CR91" s="229"/>
      <c r="CS91" s="228"/>
      <c r="CT91" s="229"/>
      <c r="CU91" s="228"/>
      <c r="CV91" s="180" t="str">
        <f t="shared" si="185"/>
        <v/>
      </c>
      <c r="CW91" s="181" t="str">
        <f t="shared" si="142"/>
        <v/>
      </c>
      <c r="CX91" s="182" t="str">
        <f t="shared" si="143"/>
        <v/>
      </c>
      <c r="CY91" s="183"/>
      <c r="CZ91" s="184" t="str">
        <f t="shared" si="205"/>
        <v/>
      </c>
      <c r="DA91" s="183"/>
      <c r="DB91" s="171"/>
      <c r="DC91" s="227"/>
      <c r="DD91" s="228"/>
      <c r="DE91" s="229"/>
      <c r="DF91" s="228"/>
      <c r="DG91" s="229"/>
      <c r="DH91" s="228"/>
      <c r="DI91" s="180" t="str">
        <f t="shared" si="186"/>
        <v/>
      </c>
      <c r="DJ91" s="181" t="str">
        <f t="shared" si="144"/>
        <v/>
      </c>
      <c r="DK91" s="182" t="str">
        <f t="shared" si="145"/>
        <v/>
      </c>
      <c r="DL91" s="183"/>
      <c r="DM91" s="184" t="str">
        <f t="shared" si="206"/>
        <v/>
      </c>
      <c r="DN91" s="183"/>
      <c r="DO91" s="171"/>
      <c r="DP91" s="227"/>
      <c r="DQ91" s="228"/>
      <c r="DR91" s="229"/>
      <c r="DS91" s="228"/>
      <c r="DT91" s="229"/>
      <c r="DU91" s="228"/>
      <c r="DV91" s="180" t="str">
        <f t="shared" si="187"/>
        <v/>
      </c>
      <c r="DW91" s="181" t="str">
        <f t="shared" si="146"/>
        <v/>
      </c>
      <c r="DX91" s="182" t="str">
        <f t="shared" si="147"/>
        <v/>
      </c>
      <c r="DY91" s="183"/>
      <c r="DZ91" s="184" t="str">
        <f t="shared" si="207"/>
        <v/>
      </c>
      <c r="EA91" s="183"/>
      <c r="EB91" s="171"/>
      <c r="EC91" s="227"/>
      <c r="ED91" s="228"/>
      <c r="EE91" s="229"/>
      <c r="EF91" s="228"/>
      <c r="EG91" s="229"/>
      <c r="EH91" s="228"/>
      <c r="EI91" s="180" t="str">
        <f t="shared" si="188"/>
        <v/>
      </c>
      <c r="EJ91" s="181" t="str">
        <f t="shared" si="148"/>
        <v/>
      </c>
      <c r="EK91" s="182" t="str">
        <f t="shared" si="149"/>
        <v/>
      </c>
      <c r="EL91" s="183"/>
      <c r="EM91" s="184" t="str">
        <f t="shared" si="208"/>
        <v/>
      </c>
      <c r="EN91" s="183"/>
      <c r="EO91" s="171"/>
      <c r="EP91" s="227"/>
      <c r="EQ91" s="228"/>
      <c r="ER91" s="229"/>
      <c r="ES91" s="228"/>
      <c r="ET91" s="229"/>
      <c r="EU91" s="228"/>
      <c r="EV91" s="180" t="str">
        <f t="shared" si="189"/>
        <v/>
      </c>
      <c r="EW91" s="181" t="str">
        <f t="shared" si="150"/>
        <v/>
      </c>
      <c r="EX91" s="182" t="str">
        <f t="shared" si="151"/>
        <v/>
      </c>
      <c r="EY91" s="183"/>
      <c r="EZ91" s="184" t="str">
        <f t="shared" si="209"/>
        <v/>
      </c>
      <c r="FA91" s="183"/>
      <c r="FB91" s="171"/>
      <c r="FC91" s="227"/>
      <c r="FD91" s="228"/>
      <c r="FE91" s="229"/>
      <c r="FF91" s="228"/>
      <c r="FG91" s="229"/>
      <c r="FH91" s="228"/>
      <c r="FI91" s="180" t="str">
        <f t="shared" si="190"/>
        <v/>
      </c>
      <c r="FJ91" s="181" t="str">
        <f t="shared" si="152"/>
        <v/>
      </c>
      <c r="FK91" s="182" t="str">
        <f t="shared" si="153"/>
        <v/>
      </c>
      <c r="FL91" s="183"/>
      <c r="FM91" s="184" t="str">
        <f t="shared" si="210"/>
        <v/>
      </c>
      <c r="FN91" s="183"/>
      <c r="FO91" s="171"/>
      <c r="FP91" s="227"/>
      <c r="FQ91" s="228"/>
      <c r="FR91" s="229"/>
      <c r="FS91" s="228"/>
      <c r="FT91" s="229"/>
      <c r="FU91" s="228"/>
      <c r="FV91" s="180" t="str">
        <f t="shared" si="191"/>
        <v/>
      </c>
      <c r="FW91" s="181" t="str">
        <f t="shared" si="154"/>
        <v/>
      </c>
      <c r="FX91" s="182" t="str">
        <f t="shared" si="155"/>
        <v/>
      </c>
      <c r="FY91" s="183"/>
      <c r="FZ91" s="184" t="str">
        <f t="shared" si="211"/>
        <v/>
      </c>
      <c r="GA91" s="183"/>
      <c r="GB91" s="171"/>
      <c r="GC91" s="227"/>
      <c r="GD91" s="228"/>
      <c r="GE91" s="229"/>
      <c r="GF91" s="228"/>
      <c r="GG91" s="229"/>
      <c r="GH91" s="228"/>
      <c r="GI91" s="180" t="str">
        <f t="shared" si="192"/>
        <v/>
      </c>
      <c r="GJ91" s="181" t="str">
        <f t="shared" si="156"/>
        <v/>
      </c>
      <c r="GK91" s="182" t="str">
        <f t="shared" si="157"/>
        <v/>
      </c>
      <c r="GL91" s="183"/>
      <c r="GM91" s="184" t="str">
        <f t="shared" si="212"/>
        <v/>
      </c>
      <c r="GN91" s="183"/>
      <c r="GO91" s="171"/>
      <c r="GP91" s="227"/>
      <c r="GQ91" s="228"/>
      <c r="GR91" s="229"/>
      <c r="GS91" s="228"/>
      <c r="GT91" s="229"/>
      <c r="GU91" s="228"/>
      <c r="GV91" s="180" t="str">
        <f t="shared" si="193"/>
        <v/>
      </c>
      <c r="GW91" s="181" t="str">
        <f t="shared" si="158"/>
        <v/>
      </c>
      <c r="GX91" s="182" t="str">
        <f t="shared" si="159"/>
        <v/>
      </c>
      <c r="GY91" s="183"/>
      <c r="GZ91" s="184" t="str">
        <f t="shared" si="213"/>
        <v/>
      </c>
      <c r="HA91" s="183"/>
      <c r="HB91" s="171"/>
      <c r="HC91" s="227"/>
      <c r="HD91" s="228"/>
      <c r="HE91" s="229"/>
      <c r="HF91" s="228"/>
      <c r="HG91" s="229"/>
      <c r="HH91" s="228"/>
      <c r="HI91" s="180" t="str">
        <f t="shared" si="194"/>
        <v/>
      </c>
      <c r="HJ91" s="181" t="str">
        <f t="shared" si="160"/>
        <v/>
      </c>
      <c r="HK91" s="182" t="str">
        <f t="shared" si="161"/>
        <v/>
      </c>
      <c r="HL91" s="183"/>
      <c r="HM91" s="184" t="str">
        <f t="shared" si="214"/>
        <v/>
      </c>
      <c r="HN91" s="183"/>
      <c r="HO91" s="171"/>
      <c r="HP91" s="227"/>
      <c r="HQ91" s="228"/>
      <c r="HR91" s="229"/>
      <c r="HS91" s="228"/>
      <c r="HT91" s="229"/>
      <c r="HU91" s="228"/>
      <c r="HV91" s="180" t="str">
        <f t="shared" si="195"/>
        <v/>
      </c>
      <c r="HW91" s="181" t="str">
        <f t="shared" si="162"/>
        <v/>
      </c>
      <c r="HX91" s="182" t="str">
        <f t="shared" si="163"/>
        <v/>
      </c>
      <c r="HY91" s="183"/>
      <c r="HZ91" s="184" t="str">
        <f t="shared" si="215"/>
        <v/>
      </c>
      <c r="IA91" s="183"/>
      <c r="IB91" s="171"/>
      <c r="IC91" s="227"/>
      <c r="ID91" s="228"/>
      <c r="IE91" s="229"/>
      <c r="IF91" s="228"/>
      <c r="IG91" s="229"/>
      <c r="IH91" s="228"/>
      <c r="II91" s="180" t="str">
        <f t="shared" si="196"/>
        <v/>
      </c>
      <c r="IJ91" s="181" t="str">
        <f t="shared" si="164"/>
        <v/>
      </c>
      <c r="IK91" s="182" t="str">
        <f t="shared" si="165"/>
        <v/>
      </c>
      <c r="IL91" s="183"/>
      <c r="IM91" s="184" t="str">
        <f t="shared" si="216"/>
        <v/>
      </c>
      <c r="IN91" s="183"/>
      <c r="IO91" s="171"/>
      <c r="IP91" s="227"/>
      <c r="IQ91" s="228"/>
      <c r="IR91" s="229"/>
      <c r="IS91" s="228"/>
      <c r="IT91" s="229"/>
      <c r="IU91" s="228"/>
      <c r="IV91" s="180" t="str">
        <f t="shared" si="197"/>
        <v/>
      </c>
      <c r="IW91" s="181" t="str">
        <f t="shared" si="166"/>
        <v/>
      </c>
      <c r="IX91" s="182" t="str">
        <f t="shared" si="167"/>
        <v/>
      </c>
      <c r="IY91" s="183"/>
      <c r="IZ91" s="184" t="str">
        <f t="shared" si="217"/>
        <v/>
      </c>
      <c r="JA91" s="183"/>
      <c r="JB91" s="171"/>
      <c r="JC91" s="187"/>
      <c r="JD91" s="198">
        <f t="shared" si="168"/>
        <v>0</v>
      </c>
      <c r="JE91" s="198">
        <f t="shared" si="169"/>
        <v>0</v>
      </c>
      <c r="JF91" s="198">
        <f t="shared" si="170"/>
        <v>0</v>
      </c>
      <c r="JG91" s="199">
        <f t="shared" si="171"/>
        <v>0</v>
      </c>
      <c r="JH91" s="199">
        <f t="shared" si="172"/>
        <v>0</v>
      </c>
      <c r="JI91" s="187"/>
      <c r="JJ91" s="209"/>
      <c r="JK91" s="210"/>
      <c r="JL91" s="210"/>
      <c r="JM91" s="210"/>
      <c r="JN91" s="210"/>
      <c r="JO91" s="210"/>
      <c r="JP91" s="210"/>
      <c r="JQ91" s="210"/>
      <c r="JR91" s="211"/>
      <c r="JS91" s="205"/>
      <c r="JT91" s="194">
        <f t="shared" si="173"/>
        <v>1</v>
      </c>
    </row>
    <row r="92" spans="1:280" s="195" customFormat="1" x14ac:dyDescent="0.2">
      <c r="A92" s="247">
        <f t="shared" si="174"/>
        <v>41666</v>
      </c>
      <c r="B92" s="249">
        <f t="shared" si="175"/>
        <v>41667</v>
      </c>
      <c r="C92" s="227"/>
      <c r="D92" s="228"/>
      <c r="E92" s="229"/>
      <c r="F92" s="228"/>
      <c r="G92" s="229"/>
      <c r="H92" s="228"/>
      <c r="I92" s="180" t="str">
        <f t="shared" si="176"/>
        <v/>
      </c>
      <c r="J92" s="181" t="str">
        <f t="shared" si="177"/>
        <v/>
      </c>
      <c r="K92" s="182" t="str">
        <f t="shared" si="178"/>
        <v/>
      </c>
      <c r="L92" s="183"/>
      <c r="M92" s="184" t="str">
        <f t="shared" si="198"/>
        <v/>
      </c>
      <c r="N92" s="183"/>
      <c r="O92" s="171"/>
      <c r="P92" s="227"/>
      <c r="Q92" s="228"/>
      <c r="R92" s="229"/>
      <c r="S92" s="228"/>
      <c r="T92" s="229"/>
      <c r="U92" s="228"/>
      <c r="V92" s="180" t="str">
        <f t="shared" si="179"/>
        <v/>
      </c>
      <c r="W92" s="181" t="str">
        <f t="shared" si="130"/>
        <v/>
      </c>
      <c r="X92" s="182" t="str">
        <f t="shared" si="131"/>
        <v/>
      </c>
      <c r="Y92" s="183"/>
      <c r="Z92" s="184" t="str">
        <f t="shared" si="199"/>
        <v/>
      </c>
      <c r="AA92" s="183"/>
      <c r="AB92" s="171"/>
      <c r="AC92" s="227"/>
      <c r="AD92" s="228"/>
      <c r="AE92" s="229"/>
      <c r="AF92" s="228"/>
      <c r="AG92" s="229"/>
      <c r="AH92" s="228"/>
      <c r="AI92" s="180" t="str">
        <f t="shared" si="180"/>
        <v/>
      </c>
      <c r="AJ92" s="181" t="str">
        <f t="shared" si="132"/>
        <v/>
      </c>
      <c r="AK92" s="182" t="str">
        <f t="shared" si="133"/>
        <v/>
      </c>
      <c r="AL92" s="183"/>
      <c r="AM92" s="184" t="str">
        <f t="shared" si="200"/>
        <v/>
      </c>
      <c r="AN92" s="183"/>
      <c r="AO92" s="171"/>
      <c r="AP92" s="227"/>
      <c r="AQ92" s="228"/>
      <c r="AR92" s="229"/>
      <c r="AS92" s="228"/>
      <c r="AT92" s="229"/>
      <c r="AU92" s="228"/>
      <c r="AV92" s="180" t="str">
        <f t="shared" si="181"/>
        <v/>
      </c>
      <c r="AW92" s="181" t="str">
        <f t="shared" si="134"/>
        <v/>
      </c>
      <c r="AX92" s="182" t="str">
        <f t="shared" si="135"/>
        <v/>
      </c>
      <c r="AY92" s="183"/>
      <c r="AZ92" s="184" t="str">
        <f t="shared" si="201"/>
        <v/>
      </c>
      <c r="BA92" s="183"/>
      <c r="BB92" s="171"/>
      <c r="BC92" s="227"/>
      <c r="BD92" s="228"/>
      <c r="BE92" s="229"/>
      <c r="BF92" s="228"/>
      <c r="BG92" s="229"/>
      <c r="BH92" s="228"/>
      <c r="BI92" s="180" t="str">
        <f t="shared" si="182"/>
        <v/>
      </c>
      <c r="BJ92" s="181" t="str">
        <f t="shared" si="136"/>
        <v/>
      </c>
      <c r="BK92" s="182" t="str">
        <f t="shared" si="137"/>
        <v/>
      </c>
      <c r="BL92" s="183"/>
      <c r="BM92" s="184" t="str">
        <f t="shared" si="202"/>
        <v/>
      </c>
      <c r="BN92" s="183"/>
      <c r="BO92" s="171"/>
      <c r="BP92" s="227"/>
      <c r="BQ92" s="228"/>
      <c r="BR92" s="229"/>
      <c r="BS92" s="228"/>
      <c r="BT92" s="229"/>
      <c r="BU92" s="228"/>
      <c r="BV92" s="180" t="str">
        <f t="shared" si="183"/>
        <v/>
      </c>
      <c r="BW92" s="181" t="str">
        <f t="shared" si="138"/>
        <v/>
      </c>
      <c r="BX92" s="182" t="str">
        <f t="shared" si="139"/>
        <v/>
      </c>
      <c r="BY92" s="183"/>
      <c r="BZ92" s="184" t="str">
        <f t="shared" si="203"/>
        <v/>
      </c>
      <c r="CA92" s="183"/>
      <c r="CB92" s="171"/>
      <c r="CC92" s="227"/>
      <c r="CD92" s="228"/>
      <c r="CE92" s="229"/>
      <c r="CF92" s="228"/>
      <c r="CG92" s="229"/>
      <c r="CH92" s="228"/>
      <c r="CI92" s="180" t="str">
        <f t="shared" si="184"/>
        <v/>
      </c>
      <c r="CJ92" s="181" t="str">
        <f t="shared" si="140"/>
        <v/>
      </c>
      <c r="CK92" s="182" t="str">
        <f t="shared" si="141"/>
        <v/>
      </c>
      <c r="CL92" s="183"/>
      <c r="CM92" s="184" t="str">
        <f t="shared" si="204"/>
        <v/>
      </c>
      <c r="CN92" s="183"/>
      <c r="CO92" s="171"/>
      <c r="CP92" s="227"/>
      <c r="CQ92" s="228"/>
      <c r="CR92" s="229"/>
      <c r="CS92" s="228"/>
      <c r="CT92" s="229"/>
      <c r="CU92" s="228"/>
      <c r="CV92" s="180" t="str">
        <f t="shared" si="185"/>
        <v/>
      </c>
      <c r="CW92" s="181" t="str">
        <f t="shared" si="142"/>
        <v/>
      </c>
      <c r="CX92" s="182" t="str">
        <f t="shared" si="143"/>
        <v/>
      </c>
      <c r="CY92" s="183"/>
      <c r="CZ92" s="184" t="str">
        <f t="shared" si="205"/>
        <v/>
      </c>
      <c r="DA92" s="183"/>
      <c r="DB92" s="171"/>
      <c r="DC92" s="227"/>
      <c r="DD92" s="228"/>
      <c r="DE92" s="229"/>
      <c r="DF92" s="228"/>
      <c r="DG92" s="229"/>
      <c r="DH92" s="228"/>
      <c r="DI92" s="180" t="str">
        <f t="shared" si="186"/>
        <v/>
      </c>
      <c r="DJ92" s="181" t="str">
        <f t="shared" si="144"/>
        <v/>
      </c>
      <c r="DK92" s="182" t="str">
        <f t="shared" si="145"/>
        <v/>
      </c>
      <c r="DL92" s="183"/>
      <c r="DM92" s="184" t="str">
        <f t="shared" si="206"/>
        <v/>
      </c>
      <c r="DN92" s="183"/>
      <c r="DO92" s="171"/>
      <c r="DP92" s="227"/>
      <c r="DQ92" s="228"/>
      <c r="DR92" s="229"/>
      <c r="DS92" s="228"/>
      <c r="DT92" s="229"/>
      <c r="DU92" s="228"/>
      <c r="DV92" s="180" t="str">
        <f t="shared" si="187"/>
        <v/>
      </c>
      <c r="DW92" s="181" t="str">
        <f t="shared" si="146"/>
        <v/>
      </c>
      <c r="DX92" s="182" t="str">
        <f t="shared" si="147"/>
        <v/>
      </c>
      <c r="DY92" s="183"/>
      <c r="DZ92" s="184" t="str">
        <f t="shared" si="207"/>
        <v/>
      </c>
      <c r="EA92" s="183"/>
      <c r="EB92" s="171"/>
      <c r="EC92" s="227"/>
      <c r="ED92" s="228"/>
      <c r="EE92" s="229"/>
      <c r="EF92" s="228"/>
      <c r="EG92" s="229"/>
      <c r="EH92" s="228"/>
      <c r="EI92" s="180" t="str">
        <f t="shared" si="188"/>
        <v/>
      </c>
      <c r="EJ92" s="181" t="str">
        <f t="shared" si="148"/>
        <v/>
      </c>
      <c r="EK92" s="182" t="str">
        <f t="shared" si="149"/>
        <v/>
      </c>
      <c r="EL92" s="183"/>
      <c r="EM92" s="184" t="str">
        <f t="shared" si="208"/>
        <v/>
      </c>
      <c r="EN92" s="183"/>
      <c r="EO92" s="171"/>
      <c r="EP92" s="227"/>
      <c r="EQ92" s="228"/>
      <c r="ER92" s="229"/>
      <c r="ES92" s="228"/>
      <c r="ET92" s="229"/>
      <c r="EU92" s="228"/>
      <c r="EV92" s="180" t="str">
        <f t="shared" si="189"/>
        <v/>
      </c>
      <c r="EW92" s="181" t="str">
        <f t="shared" si="150"/>
        <v/>
      </c>
      <c r="EX92" s="182" t="str">
        <f t="shared" si="151"/>
        <v/>
      </c>
      <c r="EY92" s="183"/>
      <c r="EZ92" s="184" t="str">
        <f t="shared" si="209"/>
        <v/>
      </c>
      <c r="FA92" s="183"/>
      <c r="FB92" s="171"/>
      <c r="FC92" s="227"/>
      <c r="FD92" s="228"/>
      <c r="FE92" s="229"/>
      <c r="FF92" s="228"/>
      <c r="FG92" s="229"/>
      <c r="FH92" s="228"/>
      <c r="FI92" s="180" t="str">
        <f t="shared" si="190"/>
        <v/>
      </c>
      <c r="FJ92" s="181" t="str">
        <f t="shared" si="152"/>
        <v/>
      </c>
      <c r="FK92" s="182" t="str">
        <f t="shared" si="153"/>
        <v/>
      </c>
      <c r="FL92" s="183"/>
      <c r="FM92" s="184" t="str">
        <f t="shared" si="210"/>
        <v/>
      </c>
      <c r="FN92" s="183"/>
      <c r="FO92" s="171"/>
      <c r="FP92" s="227"/>
      <c r="FQ92" s="228"/>
      <c r="FR92" s="229"/>
      <c r="FS92" s="228"/>
      <c r="FT92" s="229"/>
      <c r="FU92" s="228"/>
      <c r="FV92" s="180" t="str">
        <f t="shared" si="191"/>
        <v/>
      </c>
      <c r="FW92" s="181" t="str">
        <f t="shared" si="154"/>
        <v/>
      </c>
      <c r="FX92" s="182" t="str">
        <f t="shared" si="155"/>
        <v/>
      </c>
      <c r="FY92" s="183"/>
      <c r="FZ92" s="184" t="str">
        <f t="shared" si="211"/>
        <v/>
      </c>
      <c r="GA92" s="183"/>
      <c r="GB92" s="171"/>
      <c r="GC92" s="227"/>
      <c r="GD92" s="228"/>
      <c r="GE92" s="229"/>
      <c r="GF92" s="228"/>
      <c r="GG92" s="229"/>
      <c r="GH92" s="228"/>
      <c r="GI92" s="180" t="str">
        <f t="shared" si="192"/>
        <v/>
      </c>
      <c r="GJ92" s="181" t="str">
        <f t="shared" si="156"/>
        <v/>
      </c>
      <c r="GK92" s="182" t="str">
        <f t="shared" si="157"/>
        <v/>
      </c>
      <c r="GL92" s="183"/>
      <c r="GM92" s="184" t="str">
        <f t="shared" si="212"/>
        <v/>
      </c>
      <c r="GN92" s="183"/>
      <c r="GO92" s="171"/>
      <c r="GP92" s="227"/>
      <c r="GQ92" s="228"/>
      <c r="GR92" s="229"/>
      <c r="GS92" s="228"/>
      <c r="GT92" s="229"/>
      <c r="GU92" s="228"/>
      <c r="GV92" s="180" t="str">
        <f t="shared" si="193"/>
        <v/>
      </c>
      <c r="GW92" s="181" t="str">
        <f t="shared" si="158"/>
        <v/>
      </c>
      <c r="GX92" s="182" t="str">
        <f t="shared" si="159"/>
        <v/>
      </c>
      <c r="GY92" s="183"/>
      <c r="GZ92" s="184" t="str">
        <f t="shared" si="213"/>
        <v/>
      </c>
      <c r="HA92" s="183"/>
      <c r="HB92" s="171"/>
      <c r="HC92" s="227"/>
      <c r="HD92" s="228"/>
      <c r="HE92" s="229"/>
      <c r="HF92" s="228"/>
      <c r="HG92" s="229"/>
      <c r="HH92" s="228"/>
      <c r="HI92" s="180" t="str">
        <f t="shared" si="194"/>
        <v/>
      </c>
      <c r="HJ92" s="181" t="str">
        <f t="shared" si="160"/>
        <v/>
      </c>
      <c r="HK92" s="182" t="str">
        <f t="shared" si="161"/>
        <v/>
      </c>
      <c r="HL92" s="183"/>
      <c r="HM92" s="184" t="str">
        <f t="shared" si="214"/>
        <v/>
      </c>
      <c r="HN92" s="183"/>
      <c r="HO92" s="171"/>
      <c r="HP92" s="227"/>
      <c r="HQ92" s="228"/>
      <c r="HR92" s="229"/>
      <c r="HS92" s="228"/>
      <c r="HT92" s="229"/>
      <c r="HU92" s="228"/>
      <c r="HV92" s="180" t="str">
        <f t="shared" si="195"/>
        <v/>
      </c>
      <c r="HW92" s="181" t="str">
        <f t="shared" si="162"/>
        <v/>
      </c>
      <c r="HX92" s="182" t="str">
        <f t="shared" si="163"/>
        <v/>
      </c>
      <c r="HY92" s="183"/>
      <c r="HZ92" s="184" t="str">
        <f t="shared" si="215"/>
        <v/>
      </c>
      <c r="IA92" s="183"/>
      <c r="IB92" s="171"/>
      <c r="IC92" s="227"/>
      <c r="ID92" s="228"/>
      <c r="IE92" s="229"/>
      <c r="IF92" s="228"/>
      <c r="IG92" s="229"/>
      <c r="IH92" s="228"/>
      <c r="II92" s="180" t="str">
        <f t="shared" si="196"/>
        <v/>
      </c>
      <c r="IJ92" s="181" t="str">
        <f t="shared" si="164"/>
        <v/>
      </c>
      <c r="IK92" s="182" t="str">
        <f t="shared" si="165"/>
        <v/>
      </c>
      <c r="IL92" s="183"/>
      <c r="IM92" s="184" t="str">
        <f t="shared" si="216"/>
        <v/>
      </c>
      <c r="IN92" s="183"/>
      <c r="IO92" s="171"/>
      <c r="IP92" s="227"/>
      <c r="IQ92" s="228"/>
      <c r="IR92" s="229"/>
      <c r="IS92" s="228"/>
      <c r="IT92" s="229"/>
      <c r="IU92" s="228"/>
      <c r="IV92" s="180" t="str">
        <f t="shared" si="197"/>
        <v/>
      </c>
      <c r="IW92" s="181" t="str">
        <f t="shared" si="166"/>
        <v/>
      </c>
      <c r="IX92" s="182" t="str">
        <f t="shared" si="167"/>
        <v/>
      </c>
      <c r="IY92" s="183"/>
      <c r="IZ92" s="184" t="str">
        <f t="shared" si="217"/>
        <v/>
      </c>
      <c r="JA92" s="183"/>
      <c r="JB92" s="171"/>
      <c r="JC92" s="187"/>
      <c r="JD92" s="198">
        <f t="shared" si="168"/>
        <v>0</v>
      </c>
      <c r="JE92" s="198">
        <f t="shared" si="169"/>
        <v>0</v>
      </c>
      <c r="JF92" s="198">
        <f t="shared" si="170"/>
        <v>0</v>
      </c>
      <c r="JG92" s="199">
        <f t="shared" si="171"/>
        <v>0</v>
      </c>
      <c r="JH92" s="199">
        <f t="shared" si="172"/>
        <v>0</v>
      </c>
      <c r="JI92" s="187"/>
      <c r="JJ92" s="209"/>
      <c r="JK92" s="210"/>
      <c r="JL92" s="210"/>
      <c r="JM92" s="210"/>
      <c r="JN92" s="210"/>
      <c r="JO92" s="210"/>
      <c r="JP92" s="210"/>
      <c r="JQ92" s="210"/>
      <c r="JR92" s="211"/>
      <c r="JS92" s="205"/>
      <c r="JT92" s="194">
        <f t="shared" si="173"/>
        <v>1</v>
      </c>
    </row>
    <row r="93" spans="1:280" s="195" customFormat="1" x14ac:dyDescent="0.2">
      <c r="A93" s="247">
        <f t="shared" si="174"/>
        <v>41667</v>
      </c>
      <c r="B93" s="249">
        <f t="shared" si="175"/>
        <v>41668</v>
      </c>
      <c r="C93" s="227"/>
      <c r="D93" s="228"/>
      <c r="E93" s="229"/>
      <c r="F93" s="228"/>
      <c r="G93" s="229"/>
      <c r="H93" s="228"/>
      <c r="I93" s="180" t="str">
        <f t="shared" si="176"/>
        <v/>
      </c>
      <c r="J93" s="181" t="str">
        <f t="shared" si="177"/>
        <v/>
      </c>
      <c r="K93" s="182" t="str">
        <f t="shared" si="178"/>
        <v/>
      </c>
      <c r="L93" s="183"/>
      <c r="M93" s="184" t="str">
        <f t="shared" si="198"/>
        <v/>
      </c>
      <c r="N93" s="183"/>
      <c r="O93" s="186"/>
      <c r="P93" s="227"/>
      <c r="Q93" s="228"/>
      <c r="R93" s="229"/>
      <c r="S93" s="228"/>
      <c r="T93" s="229"/>
      <c r="U93" s="228"/>
      <c r="V93" s="180" t="str">
        <f t="shared" si="179"/>
        <v/>
      </c>
      <c r="W93" s="181" t="str">
        <f t="shared" si="130"/>
        <v/>
      </c>
      <c r="X93" s="182" t="str">
        <f t="shared" si="131"/>
        <v/>
      </c>
      <c r="Y93" s="183"/>
      <c r="Z93" s="184" t="str">
        <f t="shared" si="199"/>
        <v/>
      </c>
      <c r="AA93" s="183"/>
      <c r="AB93" s="186"/>
      <c r="AC93" s="227"/>
      <c r="AD93" s="228"/>
      <c r="AE93" s="229"/>
      <c r="AF93" s="228"/>
      <c r="AG93" s="229"/>
      <c r="AH93" s="228"/>
      <c r="AI93" s="180" t="str">
        <f t="shared" si="180"/>
        <v/>
      </c>
      <c r="AJ93" s="181" t="str">
        <f t="shared" si="132"/>
        <v/>
      </c>
      <c r="AK93" s="182" t="str">
        <f t="shared" si="133"/>
        <v/>
      </c>
      <c r="AL93" s="183"/>
      <c r="AM93" s="184" t="str">
        <f t="shared" si="200"/>
        <v/>
      </c>
      <c r="AN93" s="183"/>
      <c r="AO93" s="186"/>
      <c r="AP93" s="227"/>
      <c r="AQ93" s="228"/>
      <c r="AR93" s="229"/>
      <c r="AS93" s="228"/>
      <c r="AT93" s="229"/>
      <c r="AU93" s="228"/>
      <c r="AV93" s="180" t="str">
        <f t="shared" si="181"/>
        <v/>
      </c>
      <c r="AW93" s="181" t="str">
        <f t="shared" si="134"/>
        <v/>
      </c>
      <c r="AX93" s="182" t="str">
        <f t="shared" si="135"/>
        <v/>
      </c>
      <c r="AY93" s="183"/>
      <c r="AZ93" s="184" t="str">
        <f t="shared" si="201"/>
        <v/>
      </c>
      <c r="BA93" s="183"/>
      <c r="BB93" s="186"/>
      <c r="BC93" s="227"/>
      <c r="BD93" s="228"/>
      <c r="BE93" s="229"/>
      <c r="BF93" s="228"/>
      <c r="BG93" s="229"/>
      <c r="BH93" s="228"/>
      <c r="BI93" s="180" t="str">
        <f t="shared" si="182"/>
        <v/>
      </c>
      <c r="BJ93" s="181" t="str">
        <f t="shared" si="136"/>
        <v/>
      </c>
      <c r="BK93" s="182" t="str">
        <f t="shared" si="137"/>
        <v/>
      </c>
      <c r="BL93" s="183"/>
      <c r="BM93" s="184" t="str">
        <f t="shared" si="202"/>
        <v/>
      </c>
      <c r="BN93" s="183"/>
      <c r="BO93" s="186"/>
      <c r="BP93" s="227"/>
      <c r="BQ93" s="228"/>
      <c r="BR93" s="229"/>
      <c r="BS93" s="228"/>
      <c r="BT93" s="229"/>
      <c r="BU93" s="228"/>
      <c r="BV93" s="180" t="str">
        <f t="shared" si="183"/>
        <v/>
      </c>
      <c r="BW93" s="181" t="str">
        <f t="shared" si="138"/>
        <v/>
      </c>
      <c r="BX93" s="182" t="str">
        <f t="shared" si="139"/>
        <v/>
      </c>
      <c r="BY93" s="183"/>
      <c r="BZ93" s="184" t="str">
        <f t="shared" si="203"/>
        <v/>
      </c>
      <c r="CA93" s="183"/>
      <c r="CB93" s="186"/>
      <c r="CC93" s="227"/>
      <c r="CD93" s="228"/>
      <c r="CE93" s="229"/>
      <c r="CF93" s="228"/>
      <c r="CG93" s="229"/>
      <c r="CH93" s="228"/>
      <c r="CI93" s="180" t="str">
        <f t="shared" si="184"/>
        <v/>
      </c>
      <c r="CJ93" s="181" t="str">
        <f t="shared" si="140"/>
        <v/>
      </c>
      <c r="CK93" s="182" t="str">
        <f t="shared" si="141"/>
        <v/>
      </c>
      <c r="CL93" s="183"/>
      <c r="CM93" s="184" t="str">
        <f t="shared" si="204"/>
        <v/>
      </c>
      <c r="CN93" s="183"/>
      <c r="CO93" s="186"/>
      <c r="CP93" s="227"/>
      <c r="CQ93" s="228"/>
      <c r="CR93" s="229"/>
      <c r="CS93" s="228"/>
      <c r="CT93" s="229"/>
      <c r="CU93" s="228"/>
      <c r="CV93" s="180" t="str">
        <f t="shared" si="185"/>
        <v/>
      </c>
      <c r="CW93" s="181" t="str">
        <f t="shared" si="142"/>
        <v/>
      </c>
      <c r="CX93" s="182" t="str">
        <f t="shared" si="143"/>
        <v/>
      </c>
      <c r="CY93" s="183"/>
      <c r="CZ93" s="184" t="str">
        <f t="shared" si="205"/>
        <v/>
      </c>
      <c r="DA93" s="183"/>
      <c r="DB93" s="186"/>
      <c r="DC93" s="227"/>
      <c r="DD93" s="228"/>
      <c r="DE93" s="229"/>
      <c r="DF93" s="228"/>
      <c r="DG93" s="229"/>
      <c r="DH93" s="228"/>
      <c r="DI93" s="180" t="str">
        <f t="shared" si="186"/>
        <v/>
      </c>
      <c r="DJ93" s="181" t="str">
        <f t="shared" si="144"/>
        <v/>
      </c>
      <c r="DK93" s="182" t="str">
        <f t="shared" si="145"/>
        <v/>
      </c>
      <c r="DL93" s="183"/>
      <c r="DM93" s="184" t="str">
        <f t="shared" si="206"/>
        <v/>
      </c>
      <c r="DN93" s="183"/>
      <c r="DO93" s="186"/>
      <c r="DP93" s="227"/>
      <c r="DQ93" s="228"/>
      <c r="DR93" s="229"/>
      <c r="DS93" s="228"/>
      <c r="DT93" s="229"/>
      <c r="DU93" s="228"/>
      <c r="DV93" s="180" t="str">
        <f t="shared" si="187"/>
        <v/>
      </c>
      <c r="DW93" s="181" t="str">
        <f t="shared" si="146"/>
        <v/>
      </c>
      <c r="DX93" s="182" t="str">
        <f t="shared" si="147"/>
        <v/>
      </c>
      <c r="DY93" s="183"/>
      <c r="DZ93" s="184" t="str">
        <f t="shared" si="207"/>
        <v/>
      </c>
      <c r="EA93" s="183"/>
      <c r="EB93" s="186"/>
      <c r="EC93" s="227"/>
      <c r="ED93" s="228"/>
      <c r="EE93" s="229"/>
      <c r="EF93" s="228"/>
      <c r="EG93" s="229"/>
      <c r="EH93" s="228"/>
      <c r="EI93" s="180" t="str">
        <f t="shared" si="188"/>
        <v/>
      </c>
      <c r="EJ93" s="181" t="str">
        <f t="shared" si="148"/>
        <v/>
      </c>
      <c r="EK93" s="182" t="str">
        <f t="shared" si="149"/>
        <v/>
      </c>
      <c r="EL93" s="183"/>
      <c r="EM93" s="184" t="str">
        <f t="shared" si="208"/>
        <v/>
      </c>
      <c r="EN93" s="183"/>
      <c r="EO93" s="186"/>
      <c r="EP93" s="227"/>
      <c r="EQ93" s="228"/>
      <c r="ER93" s="229"/>
      <c r="ES93" s="228"/>
      <c r="ET93" s="229"/>
      <c r="EU93" s="228"/>
      <c r="EV93" s="180" t="str">
        <f t="shared" si="189"/>
        <v/>
      </c>
      <c r="EW93" s="181" t="str">
        <f t="shared" si="150"/>
        <v/>
      </c>
      <c r="EX93" s="182" t="str">
        <f t="shared" si="151"/>
        <v/>
      </c>
      <c r="EY93" s="183"/>
      <c r="EZ93" s="184" t="str">
        <f t="shared" si="209"/>
        <v/>
      </c>
      <c r="FA93" s="183"/>
      <c r="FB93" s="186"/>
      <c r="FC93" s="227"/>
      <c r="FD93" s="228"/>
      <c r="FE93" s="229"/>
      <c r="FF93" s="228"/>
      <c r="FG93" s="229"/>
      <c r="FH93" s="228"/>
      <c r="FI93" s="180" t="str">
        <f t="shared" si="190"/>
        <v/>
      </c>
      <c r="FJ93" s="181" t="str">
        <f t="shared" si="152"/>
        <v/>
      </c>
      <c r="FK93" s="182" t="str">
        <f t="shared" si="153"/>
        <v/>
      </c>
      <c r="FL93" s="183"/>
      <c r="FM93" s="184" t="str">
        <f t="shared" si="210"/>
        <v/>
      </c>
      <c r="FN93" s="183"/>
      <c r="FO93" s="186"/>
      <c r="FP93" s="227"/>
      <c r="FQ93" s="228"/>
      <c r="FR93" s="229"/>
      <c r="FS93" s="228"/>
      <c r="FT93" s="229"/>
      <c r="FU93" s="228"/>
      <c r="FV93" s="180" t="str">
        <f t="shared" si="191"/>
        <v/>
      </c>
      <c r="FW93" s="181" t="str">
        <f t="shared" si="154"/>
        <v/>
      </c>
      <c r="FX93" s="182" t="str">
        <f t="shared" si="155"/>
        <v/>
      </c>
      <c r="FY93" s="183"/>
      <c r="FZ93" s="184" t="str">
        <f t="shared" si="211"/>
        <v/>
      </c>
      <c r="GA93" s="183"/>
      <c r="GB93" s="186"/>
      <c r="GC93" s="227"/>
      <c r="GD93" s="228"/>
      <c r="GE93" s="229"/>
      <c r="GF93" s="228"/>
      <c r="GG93" s="229"/>
      <c r="GH93" s="228"/>
      <c r="GI93" s="180" t="str">
        <f t="shared" si="192"/>
        <v/>
      </c>
      <c r="GJ93" s="181" t="str">
        <f t="shared" si="156"/>
        <v/>
      </c>
      <c r="GK93" s="182" t="str">
        <f t="shared" si="157"/>
        <v/>
      </c>
      <c r="GL93" s="183"/>
      <c r="GM93" s="184" t="str">
        <f t="shared" si="212"/>
        <v/>
      </c>
      <c r="GN93" s="183"/>
      <c r="GO93" s="186"/>
      <c r="GP93" s="227"/>
      <c r="GQ93" s="228"/>
      <c r="GR93" s="229"/>
      <c r="GS93" s="228"/>
      <c r="GT93" s="229"/>
      <c r="GU93" s="228"/>
      <c r="GV93" s="180" t="str">
        <f t="shared" si="193"/>
        <v/>
      </c>
      <c r="GW93" s="181" t="str">
        <f t="shared" si="158"/>
        <v/>
      </c>
      <c r="GX93" s="182" t="str">
        <f t="shared" si="159"/>
        <v/>
      </c>
      <c r="GY93" s="183"/>
      <c r="GZ93" s="184" t="str">
        <f t="shared" si="213"/>
        <v/>
      </c>
      <c r="HA93" s="183"/>
      <c r="HB93" s="186"/>
      <c r="HC93" s="227"/>
      <c r="HD93" s="228"/>
      <c r="HE93" s="229"/>
      <c r="HF93" s="228"/>
      <c r="HG93" s="229"/>
      <c r="HH93" s="228"/>
      <c r="HI93" s="180" t="str">
        <f t="shared" si="194"/>
        <v/>
      </c>
      <c r="HJ93" s="181" t="str">
        <f t="shared" si="160"/>
        <v/>
      </c>
      <c r="HK93" s="182" t="str">
        <f t="shared" si="161"/>
        <v/>
      </c>
      <c r="HL93" s="183"/>
      <c r="HM93" s="184" t="str">
        <f t="shared" si="214"/>
        <v/>
      </c>
      <c r="HN93" s="183"/>
      <c r="HO93" s="186"/>
      <c r="HP93" s="227"/>
      <c r="HQ93" s="228"/>
      <c r="HR93" s="229"/>
      <c r="HS93" s="228"/>
      <c r="HT93" s="229"/>
      <c r="HU93" s="228"/>
      <c r="HV93" s="180" t="str">
        <f t="shared" si="195"/>
        <v/>
      </c>
      <c r="HW93" s="181" t="str">
        <f t="shared" si="162"/>
        <v/>
      </c>
      <c r="HX93" s="182" t="str">
        <f t="shared" si="163"/>
        <v/>
      </c>
      <c r="HY93" s="183"/>
      <c r="HZ93" s="184" t="str">
        <f t="shared" si="215"/>
        <v/>
      </c>
      <c r="IA93" s="183"/>
      <c r="IB93" s="186"/>
      <c r="IC93" s="227"/>
      <c r="ID93" s="228"/>
      <c r="IE93" s="229"/>
      <c r="IF93" s="228"/>
      <c r="IG93" s="229"/>
      <c r="IH93" s="228"/>
      <c r="II93" s="180" t="str">
        <f t="shared" si="196"/>
        <v/>
      </c>
      <c r="IJ93" s="181" t="str">
        <f t="shared" si="164"/>
        <v/>
      </c>
      <c r="IK93" s="182" t="str">
        <f t="shared" si="165"/>
        <v/>
      </c>
      <c r="IL93" s="183"/>
      <c r="IM93" s="184" t="str">
        <f t="shared" si="216"/>
        <v/>
      </c>
      <c r="IN93" s="183"/>
      <c r="IO93" s="186"/>
      <c r="IP93" s="227"/>
      <c r="IQ93" s="228"/>
      <c r="IR93" s="229"/>
      <c r="IS93" s="228"/>
      <c r="IT93" s="229"/>
      <c r="IU93" s="228"/>
      <c r="IV93" s="180" t="str">
        <f t="shared" si="197"/>
        <v/>
      </c>
      <c r="IW93" s="181" t="str">
        <f t="shared" si="166"/>
        <v/>
      </c>
      <c r="IX93" s="182" t="str">
        <f t="shared" si="167"/>
        <v/>
      </c>
      <c r="IY93" s="183"/>
      <c r="IZ93" s="184" t="str">
        <f t="shared" si="217"/>
        <v/>
      </c>
      <c r="JA93" s="183"/>
      <c r="JB93" s="186"/>
      <c r="JC93" s="187"/>
      <c r="JD93" s="198">
        <f t="shared" si="168"/>
        <v>0</v>
      </c>
      <c r="JE93" s="198">
        <f t="shared" si="169"/>
        <v>0</v>
      </c>
      <c r="JF93" s="198">
        <f t="shared" si="170"/>
        <v>0</v>
      </c>
      <c r="JG93" s="199">
        <f t="shared" si="171"/>
        <v>0</v>
      </c>
      <c r="JH93" s="199">
        <f t="shared" si="172"/>
        <v>0</v>
      </c>
      <c r="JI93" s="187"/>
      <c r="JJ93" s="209"/>
      <c r="JK93" s="210"/>
      <c r="JL93" s="210"/>
      <c r="JM93" s="210"/>
      <c r="JN93" s="210"/>
      <c r="JO93" s="210"/>
      <c r="JP93" s="210"/>
      <c r="JQ93" s="210"/>
      <c r="JR93" s="211"/>
      <c r="JS93" s="205"/>
      <c r="JT93" s="194">
        <f t="shared" si="173"/>
        <v>1</v>
      </c>
    </row>
    <row r="94" spans="1:280" s="195" customFormat="1" x14ac:dyDescent="0.2">
      <c r="A94" s="247">
        <f t="shared" si="174"/>
        <v>41668</v>
      </c>
      <c r="B94" s="249">
        <f t="shared" si="175"/>
        <v>41669</v>
      </c>
      <c r="C94" s="227"/>
      <c r="D94" s="228"/>
      <c r="E94" s="229"/>
      <c r="F94" s="228"/>
      <c r="G94" s="229"/>
      <c r="H94" s="228"/>
      <c r="I94" s="180" t="str">
        <f t="shared" si="176"/>
        <v/>
      </c>
      <c r="J94" s="181" t="str">
        <f t="shared" si="177"/>
        <v/>
      </c>
      <c r="K94" s="182" t="str">
        <f t="shared" si="178"/>
        <v/>
      </c>
      <c r="L94" s="183"/>
      <c r="M94" s="184" t="str">
        <f t="shared" si="198"/>
        <v/>
      </c>
      <c r="N94" s="183"/>
      <c r="O94" s="171"/>
      <c r="P94" s="227"/>
      <c r="Q94" s="228"/>
      <c r="R94" s="229"/>
      <c r="S94" s="228"/>
      <c r="T94" s="229"/>
      <c r="U94" s="228"/>
      <c r="V94" s="180" t="str">
        <f t="shared" si="179"/>
        <v/>
      </c>
      <c r="W94" s="181" t="str">
        <f t="shared" si="130"/>
        <v/>
      </c>
      <c r="X94" s="182" t="str">
        <f t="shared" si="131"/>
        <v/>
      </c>
      <c r="Y94" s="183"/>
      <c r="Z94" s="184" t="str">
        <f t="shared" si="199"/>
        <v/>
      </c>
      <c r="AA94" s="183"/>
      <c r="AB94" s="171"/>
      <c r="AC94" s="227"/>
      <c r="AD94" s="228"/>
      <c r="AE94" s="229"/>
      <c r="AF94" s="228"/>
      <c r="AG94" s="229"/>
      <c r="AH94" s="228"/>
      <c r="AI94" s="180" t="str">
        <f t="shared" si="180"/>
        <v/>
      </c>
      <c r="AJ94" s="181" t="str">
        <f t="shared" si="132"/>
        <v/>
      </c>
      <c r="AK94" s="182" t="str">
        <f t="shared" si="133"/>
        <v/>
      </c>
      <c r="AL94" s="183"/>
      <c r="AM94" s="184" t="str">
        <f t="shared" si="200"/>
        <v/>
      </c>
      <c r="AN94" s="183"/>
      <c r="AO94" s="171"/>
      <c r="AP94" s="227"/>
      <c r="AQ94" s="228"/>
      <c r="AR94" s="229"/>
      <c r="AS94" s="228"/>
      <c r="AT94" s="229"/>
      <c r="AU94" s="228"/>
      <c r="AV94" s="180" t="str">
        <f t="shared" si="181"/>
        <v/>
      </c>
      <c r="AW94" s="181" t="str">
        <f t="shared" si="134"/>
        <v/>
      </c>
      <c r="AX94" s="182" t="str">
        <f t="shared" si="135"/>
        <v/>
      </c>
      <c r="AY94" s="183"/>
      <c r="AZ94" s="184" t="str">
        <f t="shared" si="201"/>
        <v/>
      </c>
      <c r="BA94" s="183"/>
      <c r="BB94" s="171"/>
      <c r="BC94" s="227"/>
      <c r="BD94" s="228"/>
      <c r="BE94" s="229"/>
      <c r="BF94" s="228"/>
      <c r="BG94" s="229"/>
      <c r="BH94" s="228"/>
      <c r="BI94" s="180" t="str">
        <f t="shared" si="182"/>
        <v/>
      </c>
      <c r="BJ94" s="181" t="str">
        <f t="shared" si="136"/>
        <v/>
      </c>
      <c r="BK94" s="182" t="str">
        <f t="shared" si="137"/>
        <v/>
      </c>
      <c r="BL94" s="183"/>
      <c r="BM94" s="184" t="str">
        <f t="shared" si="202"/>
        <v/>
      </c>
      <c r="BN94" s="183"/>
      <c r="BO94" s="171"/>
      <c r="BP94" s="227"/>
      <c r="BQ94" s="228"/>
      <c r="BR94" s="229"/>
      <c r="BS94" s="228"/>
      <c r="BT94" s="229"/>
      <c r="BU94" s="228"/>
      <c r="BV94" s="180" t="str">
        <f t="shared" si="183"/>
        <v/>
      </c>
      <c r="BW94" s="181" t="str">
        <f t="shared" si="138"/>
        <v/>
      </c>
      <c r="BX94" s="182" t="str">
        <f t="shared" si="139"/>
        <v/>
      </c>
      <c r="BY94" s="183"/>
      <c r="BZ94" s="184" t="str">
        <f t="shared" si="203"/>
        <v/>
      </c>
      <c r="CA94" s="183"/>
      <c r="CB94" s="171"/>
      <c r="CC94" s="227"/>
      <c r="CD94" s="228"/>
      <c r="CE94" s="229"/>
      <c r="CF94" s="228"/>
      <c r="CG94" s="229"/>
      <c r="CH94" s="228"/>
      <c r="CI94" s="180" t="str">
        <f t="shared" si="184"/>
        <v/>
      </c>
      <c r="CJ94" s="181" t="str">
        <f t="shared" si="140"/>
        <v/>
      </c>
      <c r="CK94" s="182" t="str">
        <f t="shared" si="141"/>
        <v/>
      </c>
      <c r="CL94" s="183"/>
      <c r="CM94" s="184" t="str">
        <f t="shared" si="204"/>
        <v/>
      </c>
      <c r="CN94" s="183"/>
      <c r="CO94" s="171"/>
      <c r="CP94" s="227"/>
      <c r="CQ94" s="228"/>
      <c r="CR94" s="229"/>
      <c r="CS94" s="228"/>
      <c r="CT94" s="229"/>
      <c r="CU94" s="228"/>
      <c r="CV94" s="180" t="str">
        <f t="shared" si="185"/>
        <v/>
      </c>
      <c r="CW94" s="181" t="str">
        <f t="shared" si="142"/>
        <v/>
      </c>
      <c r="CX94" s="182" t="str">
        <f t="shared" si="143"/>
        <v/>
      </c>
      <c r="CY94" s="183"/>
      <c r="CZ94" s="184" t="str">
        <f t="shared" si="205"/>
        <v/>
      </c>
      <c r="DA94" s="183"/>
      <c r="DB94" s="171"/>
      <c r="DC94" s="227"/>
      <c r="DD94" s="228"/>
      <c r="DE94" s="229"/>
      <c r="DF94" s="228"/>
      <c r="DG94" s="229"/>
      <c r="DH94" s="228"/>
      <c r="DI94" s="180" t="str">
        <f t="shared" si="186"/>
        <v/>
      </c>
      <c r="DJ94" s="181" t="str">
        <f t="shared" si="144"/>
        <v/>
      </c>
      <c r="DK94" s="182" t="str">
        <f t="shared" si="145"/>
        <v/>
      </c>
      <c r="DL94" s="183"/>
      <c r="DM94" s="184" t="str">
        <f t="shared" si="206"/>
        <v/>
      </c>
      <c r="DN94" s="183"/>
      <c r="DO94" s="171"/>
      <c r="DP94" s="227"/>
      <c r="DQ94" s="228"/>
      <c r="DR94" s="229"/>
      <c r="DS94" s="228"/>
      <c r="DT94" s="229"/>
      <c r="DU94" s="228"/>
      <c r="DV94" s="180" t="str">
        <f t="shared" si="187"/>
        <v/>
      </c>
      <c r="DW94" s="181" t="str">
        <f t="shared" si="146"/>
        <v/>
      </c>
      <c r="DX94" s="182" t="str">
        <f t="shared" si="147"/>
        <v/>
      </c>
      <c r="DY94" s="183"/>
      <c r="DZ94" s="184" t="str">
        <f t="shared" si="207"/>
        <v/>
      </c>
      <c r="EA94" s="183"/>
      <c r="EB94" s="171"/>
      <c r="EC94" s="227"/>
      <c r="ED94" s="228"/>
      <c r="EE94" s="229"/>
      <c r="EF94" s="228"/>
      <c r="EG94" s="229"/>
      <c r="EH94" s="228"/>
      <c r="EI94" s="180" t="str">
        <f t="shared" si="188"/>
        <v/>
      </c>
      <c r="EJ94" s="181" t="str">
        <f t="shared" si="148"/>
        <v/>
      </c>
      <c r="EK94" s="182" t="str">
        <f t="shared" si="149"/>
        <v/>
      </c>
      <c r="EL94" s="183"/>
      <c r="EM94" s="184" t="str">
        <f t="shared" si="208"/>
        <v/>
      </c>
      <c r="EN94" s="183"/>
      <c r="EO94" s="171"/>
      <c r="EP94" s="227"/>
      <c r="EQ94" s="228"/>
      <c r="ER94" s="229"/>
      <c r="ES94" s="228"/>
      <c r="ET94" s="229"/>
      <c r="EU94" s="228"/>
      <c r="EV94" s="180" t="str">
        <f t="shared" si="189"/>
        <v/>
      </c>
      <c r="EW94" s="181" t="str">
        <f t="shared" si="150"/>
        <v/>
      </c>
      <c r="EX94" s="182" t="str">
        <f t="shared" si="151"/>
        <v/>
      </c>
      <c r="EY94" s="183"/>
      <c r="EZ94" s="184" t="str">
        <f t="shared" si="209"/>
        <v/>
      </c>
      <c r="FA94" s="183"/>
      <c r="FB94" s="171"/>
      <c r="FC94" s="227"/>
      <c r="FD94" s="228"/>
      <c r="FE94" s="229"/>
      <c r="FF94" s="228"/>
      <c r="FG94" s="229"/>
      <c r="FH94" s="228"/>
      <c r="FI94" s="180" t="str">
        <f t="shared" si="190"/>
        <v/>
      </c>
      <c r="FJ94" s="181" t="str">
        <f t="shared" si="152"/>
        <v/>
      </c>
      <c r="FK94" s="182" t="str">
        <f t="shared" si="153"/>
        <v/>
      </c>
      <c r="FL94" s="183"/>
      <c r="FM94" s="184" t="str">
        <f t="shared" si="210"/>
        <v/>
      </c>
      <c r="FN94" s="183"/>
      <c r="FO94" s="171"/>
      <c r="FP94" s="227"/>
      <c r="FQ94" s="228"/>
      <c r="FR94" s="229"/>
      <c r="FS94" s="228"/>
      <c r="FT94" s="229"/>
      <c r="FU94" s="228"/>
      <c r="FV94" s="180" t="str">
        <f t="shared" si="191"/>
        <v/>
      </c>
      <c r="FW94" s="181" t="str">
        <f t="shared" si="154"/>
        <v/>
      </c>
      <c r="FX94" s="182" t="str">
        <f t="shared" si="155"/>
        <v/>
      </c>
      <c r="FY94" s="183"/>
      <c r="FZ94" s="184" t="str">
        <f t="shared" si="211"/>
        <v/>
      </c>
      <c r="GA94" s="183"/>
      <c r="GB94" s="171"/>
      <c r="GC94" s="227"/>
      <c r="GD94" s="228"/>
      <c r="GE94" s="229"/>
      <c r="GF94" s="228"/>
      <c r="GG94" s="229"/>
      <c r="GH94" s="228"/>
      <c r="GI94" s="180" t="str">
        <f t="shared" si="192"/>
        <v/>
      </c>
      <c r="GJ94" s="181" t="str">
        <f t="shared" si="156"/>
        <v/>
      </c>
      <c r="GK94" s="182" t="str">
        <f t="shared" si="157"/>
        <v/>
      </c>
      <c r="GL94" s="183"/>
      <c r="GM94" s="184" t="str">
        <f t="shared" si="212"/>
        <v/>
      </c>
      <c r="GN94" s="183"/>
      <c r="GO94" s="171"/>
      <c r="GP94" s="227"/>
      <c r="GQ94" s="228"/>
      <c r="GR94" s="229"/>
      <c r="GS94" s="228"/>
      <c r="GT94" s="229"/>
      <c r="GU94" s="228"/>
      <c r="GV94" s="180" t="str">
        <f t="shared" si="193"/>
        <v/>
      </c>
      <c r="GW94" s="181" t="str">
        <f t="shared" si="158"/>
        <v/>
      </c>
      <c r="GX94" s="182" t="str">
        <f t="shared" si="159"/>
        <v/>
      </c>
      <c r="GY94" s="183"/>
      <c r="GZ94" s="184" t="str">
        <f t="shared" si="213"/>
        <v/>
      </c>
      <c r="HA94" s="183"/>
      <c r="HB94" s="171"/>
      <c r="HC94" s="227"/>
      <c r="HD94" s="228"/>
      <c r="HE94" s="229"/>
      <c r="HF94" s="228"/>
      <c r="HG94" s="229"/>
      <c r="HH94" s="228"/>
      <c r="HI94" s="180" t="str">
        <f t="shared" si="194"/>
        <v/>
      </c>
      <c r="HJ94" s="181" t="str">
        <f t="shared" si="160"/>
        <v/>
      </c>
      <c r="HK94" s="182" t="str">
        <f t="shared" si="161"/>
        <v/>
      </c>
      <c r="HL94" s="183"/>
      <c r="HM94" s="184" t="str">
        <f t="shared" si="214"/>
        <v/>
      </c>
      <c r="HN94" s="183"/>
      <c r="HO94" s="171"/>
      <c r="HP94" s="227"/>
      <c r="HQ94" s="228"/>
      <c r="HR94" s="229"/>
      <c r="HS94" s="228"/>
      <c r="HT94" s="229"/>
      <c r="HU94" s="228"/>
      <c r="HV94" s="180" t="str">
        <f t="shared" si="195"/>
        <v/>
      </c>
      <c r="HW94" s="181" t="str">
        <f t="shared" si="162"/>
        <v/>
      </c>
      <c r="HX94" s="182" t="str">
        <f t="shared" si="163"/>
        <v/>
      </c>
      <c r="HY94" s="183"/>
      <c r="HZ94" s="184" t="str">
        <f t="shared" si="215"/>
        <v/>
      </c>
      <c r="IA94" s="183"/>
      <c r="IB94" s="171"/>
      <c r="IC94" s="227"/>
      <c r="ID94" s="228"/>
      <c r="IE94" s="229"/>
      <c r="IF94" s="228"/>
      <c r="IG94" s="229"/>
      <c r="IH94" s="228"/>
      <c r="II94" s="180" t="str">
        <f t="shared" si="196"/>
        <v/>
      </c>
      <c r="IJ94" s="181" t="str">
        <f t="shared" si="164"/>
        <v/>
      </c>
      <c r="IK94" s="182" t="str">
        <f t="shared" si="165"/>
        <v/>
      </c>
      <c r="IL94" s="183"/>
      <c r="IM94" s="184" t="str">
        <f t="shared" si="216"/>
        <v/>
      </c>
      <c r="IN94" s="183"/>
      <c r="IO94" s="171"/>
      <c r="IP94" s="227"/>
      <c r="IQ94" s="228"/>
      <c r="IR94" s="229"/>
      <c r="IS94" s="228"/>
      <c r="IT94" s="229"/>
      <c r="IU94" s="228"/>
      <c r="IV94" s="180" t="str">
        <f t="shared" si="197"/>
        <v/>
      </c>
      <c r="IW94" s="181" t="str">
        <f t="shared" si="166"/>
        <v/>
      </c>
      <c r="IX94" s="182" t="str">
        <f t="shared" si="167"/>
        <v/>
      </c>
      <c r="IY94" s="183"/>
      <c r="IZ94" s="184" t="str">
        <f t="shared" si="217"/>
        <v/>
      </c>
      <c r="JA94" s="183"/>
      <c r="JB94" s="171"/>
      <c r="JC94" s="187"/>
      <c r="JD94" s="198">
        <f t="shared" si="168"/>
        <v>0</v>
      </c>
      <c r="JE94" s="198">
        <f t="shared" si="169"/>
        <v>0</v>
      </c>
      <c r="JF94" s="198">
        <f t="shared" si="170"/>
        <v>0</v>
      </c>
      <c r="JG94" s="199">
        <f t="shared" si="171"/>
        <v>0</v>
      </c>
      <c r="JH94" s="199">
        <f t="shared" si="172"/>
        <v>0</v>
      </c>
      <c r="JI94" s="187"/>
      <c r="JJ94" s="209"/>
      <c r="JK94" s="210"/>
      <c r="JL94" s="210"/>
      <c r="JM94" s="210"/>
      <c r="JN94" s="210"/>
      <c r="JO94" s="210"/>
      <c r="JP94" s="210"/>
      <c r="JQ94" s="210"/>
      <c r="JR94" s="211"/>
      <c r="JS94" s="205"/>
      <c r="JT94" s="194">
        <f t="shared" si="173"/>
        <v>1</v>
      </c>
    </row>
    <row r="95" spans="1:280" s="195" customFormat="1" x14ac:dyDescent="0.2">
      <c r="A95" s="247">
        <f t="shared" si="174"/>
        <v>41669</v>
      </c>
      <c r="B95" s="249">
        <f t="shared" si="175"/>
        <v>41670</v>
      </c>
      <c r="C95" s="227"/>
      <c r="E95" s="197"/>
      <c r="G95" s="197"/>
      <c r="I95" s="180" t="str">
        <f t="shared" si="176"/>
        <v/>
      </c>
      <c r="J95" s="181" t="str">
        <f t="shared" si="177"/>
        <v/>
      </c>
      <c r="K95" s="182" t="str">
        <f t="shared" si="178"/>
        <v/>
      </c>
      <c r="L95" s="183"/>
      <c r="M95" s="184" t="str">
        <f t="shared" si="198"/>
        <v/>
      </c>
      <c r="N95" s="183"/>
      <c r="O95" s="171"/>
      <c r="P95" s="227"/>
      <c r="R95" s="197"/>
      <c r="T95" s="197"/>
      <c r="V95" s="180" t="str">
        <f t="shared" si="179"/>
        <v/>
      </c>
      <c r="W95" s="181" t="str">
        <f t="shared" si="130"/>
        <v/>
      </c>
      <c r="X95" s="182" t="str">
        <f t="shared" si="131"/>
        <v/>
      </c>
      <c r="Y95" s="183"/>
      <c r="Z95" s="184" t="str">
        <f t="shared" si="199"/>
        <v/>
      </c>
      <c r="AA95" s="183"/>
      <c r="AB95" s="171"/>
      <c r="AC95" s="227"/>
      <c r="AE95" s="197"/>
      <c r="AG95" s="197"/>
      <c r="AI95" s="180" t="str">
        <f t="shared" si="180"/>
        <v/>
      </c>
      <c r="AJ95" s="181" t="str">
        <f t="shared" si="132"/>
        <v/>
      </c>
      <c r="AK95" s="182" t="str">
        <f t="shared" si="133"/>
        <v/>
      </c>
      <c r="AL95" s="183"/>
      <c r="AM95" s="184" t="str">
        <f t="shared" si="200"/>
        <v/>
      </c>
      <c r="AN95" s="183"/>
      <c r="AO95" s="171"/>
      <c r="AP95" s="227"/>
      <c r="AR95" s="197"/>
      <c r="AT95" s="197"/>
      <c r="AV95" s="180" t="str">
        <f t="shared" si="181"/>
        <v/>
      </c>
      <c r="AW95" s="181" t="str">
        <f t="shared" si="134"/>
        <v/>
      </c>
      <c r="AX95" s="182" t="str">
        <f t="shared" si="135"/>
        <v/>
      </c>
      <c r="AY95" s="183"/>
      <c r="AZ95" s="184" t="str">
        <f t="shared" si="201"/>
        <v/>
      </c>
      <c r="BA95" s="183"/>
      <c r="BB95" s="171"/>
      <c r="BC95" s="227"/>
      <c r="BE95" s="197"/>
      <c r="BG95" s="197"/>
      <c r="BI95" s="180" t="str">
        <f t="shared" si="182"/>
        <v/>
      </c>
      <c r="BJ95" s="181" t="str">
        <f t="shared" si="136"/>
        <v/>
      </c>
      <c r="BK95" s="182" t="str">
        <f t="shared" si="137"/>
        <v/>
      </c>
      <c r="BL95" s="183"/>
      <c r="BM95" s="184" t="str">
        <f t="shared" si="202"/>
        <v/>
      </c>
      <c r="BN95" s="183"/>
      <c r="BO95" s="171"/>
      <c r="BP95" s="227"/>
      <c r="BR95" s="197"/>
      <c r="BT95" s="197"/>
      <c r="BV95" s="180" t="str">
        <f t="shared" si="183"/>
        <v/>
      </c>
      <c r="BW95" s="181" t="str">
        <f t="shared" si="138"/>
        <v/>
      </c>
      <c r="BX95" s="182" t="str">
        <f t="shared" si="139"/>
        <v/>
      </c>
      <c r="BY95" s="183"/>
      <c r="BZ95" s="184" t="str">
        <f t="shared" si="203"/>
        <v/>
      </c>
      <c r="CA95" s="183"/>
      <c r="CB95" s="171"/>
      <c r="CC95" s="227"/>
      <c r="CE95" s="197"/>
      <c r="CG95" s="197"/>
      <c r="CI95" s="180" t="str">
        <f t="shared" si="184"/>
        <v/>
      </c>
      <c r="CJ95" s="181" t="str">
        <f t="shared" si="140"/>
        <v/>
      </c>
      <c r="CK95" s="182" t="str">
        <f t="shared" si="141"/>
        <v/>
      </c>
      <c r="CL95" s="183"/>
      <c r="CM95" s="184" t="str">
        <f t="shared" si="204"/>
        <v/>
      </c>
      <c r="CN95" s="183"/>
      <c r="CO95" s="171"/>
      <c r="CP95" s="227"/>
      <c r="CR95" s="197"/>
      <c r="CT95" s="197"/>
      <c r="CV95" s="180" t="str">
        <f t="shared" si="185"/>
        <v/>
      </c>
      <c r="CW95" s="181" t="str">
        <f t="shared" si="142"/>
        <v/>
      </c>
      <c r="CX95" s="182" t="str">
        <f t="shared" si="143"/>
        <v/>
      </c>
      <c r="CY95" s="183"/>
      <c r="CZ95" s="184" t="str">
        <f t="shared" si="205"/>
        <v/>
      </c>
      <c r="DA95" s="183"/>
      <c r="DB95" s="171"/>
      <c r="DC95" s="227"/>
      <c r="DE95" s="197"/>
      <c r="DG95" s="197"/>
      <c r="DI95" s="180" t="str">
        <f t="shared" si="186"/>
        <v/>
      </c>
      <c r="DJ95" s="181" t="str">
        <f t="shared" si="144"/>
        <v/>
      </c>
      <c r="DK95" s="182" t="str">
        <f t="shared" si="145"/>
        <v/>
      </c>
      <c r="DL95" s="183"/>
      <c r="DM95" s="184" t="str">
        <f t="shared" si="206"/>
        <v/>
      </c>
      <c r="DN95" s="183"/>
      <c r="DO95" s="171"/>
      <c r="DP95" s="227"/>
      <c r="DR95" s="197"/>
      <c r="DT95" s="197"/>
      <c r="DV95" s="180" t="str">
        <f t="shared" si="187"/>
        <v/>
      </c>
      <c r="DW95" s="181" t="str">
        <f t="shared" si="146"/>
        <v/>
      </c>
      <c r="DX95" s="182" t="str">
        <f t="shared" si="147"/>
        <v/>
      </c>
      <c r="DY95" s="183"/>
      <c r="DZ95" s="184" t="str">
        <f t="shared" si="207"/>
        <v/>
      </c>
      <c r="EA95" s="183"/>
      <c r="EB95" s="171"/>
      <c r="EC95" s="227"/>
      <c r="EE95" s="197"/>
      <c r="EG95" s="197"/>
      <c r="EI95" s="180" t="str">
        <f t="shared" si="188"/>
        <v/>
      </c>
      <c r="EJ95" s="181" t="str">
        <f t="shared" si="148"/>
        <v/>
      </c>
      <c r="EK95" s="182" t="str">
        <f t="shared" si="149"/>
        <v/>
      </c>
      <c r="EL95" s="183"/>
      <c r="EM95" s="184" t="str">
        <f t="shared" si="208"/>
        <v/>
      </c>
      <c r="EN95" s="183"/>
      <c r="EO95" s="171"/>
      <c r="EP95" s="227"/>
      <c r="ER95" s="197"/>
      <c r="ET95" s="197"/>
      <c r="EV95" s="180" t="str">
        <f t="shared" si="189"/>
        <v/>
      </c>
      <c r="EW95" s="181" t="str">
        <f t="shared" si="150"/>
        <v/>
      </c>
      <c r="EX95" s="182" t="str">
        <f t="shared" si="151"/>
        <v/>
      </c>
      <c r="EY95" s="183"/>
      <c r="EZ95" s="184" t="str">
        <f t="shared" si="209"/>
        <v/>
      </c>
      <c r="FA95" s="183"/>
      <c r="FB95" s="171"/>
      <c r="FC95" s="227"/>
      <c r="FE95" s="197"/>
      <c r="FG95" s="197"/>
      <c r="FI95" s="180" t="str">
        <f t="shared" si="190"/>
        <v/>
      </c>
      <c r="FJ95" s="181" t="str">
        <f t="shared" si="152"/>
        <v/>
      </c>
      <c r="FK95" s="182" t="str">
        <f t="shared" si="153"/>
        <v/>
      </c>
      <c r="FL95" s="183"/>
      <c r="FM95" s="184" t="str">
        <f t="shared" si="210"/>
        <v/>
      </c>
      <c r="FN95" s="183"/>
      <c r="FO95" s="171"/>
      <c r="FP95" s="227"/>
      <c r="FR95" s="197"/>
      <c r="FT95" s="197"/>
      <c r="FV95" s="180" t="str">
        <f t="shared" si="191"/>
        <v/>
      </c>
      <c r="FW95" s="181" t="str">
        <f t="shared" si="154"/>
        <v/>
      </c>
      <c r="FX95" s="182" t="str">
        <f t="shared" si="155"/>
        <v/>
      </c>
      <c r="FY95" s="183"/>
      <c r="FZ95" s="184" t="str">
        <f t="shared" si="211"/>
        <v/>
      </c>
      <c r="GA95" s="183"/>
      <c r="GB95" s="171"/>
      <c r="GC95" s="227"/>
      <c r="GE95" s="197"/>
      <c r="GG95" s="197"/>
      <c r="GI95" s="180" t="str">
        <f t="shared" si="192"/>
        <v/>
      </c>
      <c r="GJ95" s="181" t="str">
        <f t="shared" si="156"/>
        <v/>
      </c>
      <c r="GK95" s="182" t="str">
        <f t="shared" si="157"/>
        <v/>
      </c>
      <c r="GL95" s="183"/>
      <c r="GM95" s="184" t="str">
        <f t="shared" si="212"/>
        <v/>
      </c>
      <c r="GN95" s="183"/>
      <c r="GO95" s="171"/>
      <c r="GP95" s="227"/>
      <c r="GR95" s="197"/>
      <c r="GT95" s="197"/>
      <c r="GV95" s="180" t="str">
        <f t="shared" si="193"/>
        <v/>
      </c>
      <c r="GW95" s="181" t="str">
        <f t="shared" si="158"/>
        <v/>
      </c>
      <c r="GX95" s="182" t="str">
        <f t="shared" si="159"/>
        <v/>
      </c>
      <c r="GY95" s="183"/>
      <c r="GZ95" s="184" t="str">
        <f t="shared" si="213"/>
        <v/>
      </c>
      <c r="HA95" s="183"/>
      <c r="HB95" s="171"/>
      <c r="HC95" s="227"/>
      <c r="HE95" s="197"/>
      <c r="HG95" s="197"/>
      <c r="HI95" s="180" t="str">
        <f t="shared" si="194"/>
        <v/>
      </c>
      <c r="HJ95" s="181" t="str">
        <f t="shared" si="160"/>
        <v/>
      </c>
      <c r="HK95" s="182" t="str">
        <f t="shared" si="161"/>
        <v/>
      </c>
      <c r="HL95" s="183"/>
      <c r="HM95" s="184" t="str">
        <f t="shared" si="214"/>
        <v/>
      </c>
      <c r="HN95" s="183"/>
      <c r="HO95" s="171"/>
      <c r="HP95" s="227"/>
      <c r="HR95" s="197"/>
      <c r="HT95" s="197"/>
      <c r="HV95" s="180" t="str">
        <f t="shared" si="195"/>
        <v/>
      </c>
      <c r="HW95" s="181" t="str">
        <f t="shared" si="162"/>
        <v/>
      </c>
      <c r="HX95" s="182" t="str">
        <f t="shared" si="163"/>
        <v/>
      </c>
      <c r="HY95" s="183"/>
      <c r="HZ95" s="184" t="str">
        <f t="shared" si="215"/>
        <v/>
      </c>
      <c r="IA95" s="183"/>
      <c r="IB95" s="171"/>
      <c r="IC95" s="227"/>
      <c r="IE95" s="197"/>
      <c r="IG95" s="197"/>
      <c r="II95" s="180" t="str">
        <f t="shared" si="196"/>
        <v/>
      </c>
      <c r="IJ95" s="181" t="str">
        <f t="shared" si="164"/>
        <v/>
      </c>
      <c r="IK95" s="182" t="str">
        <f t="shared" si="165"/>
        <v/>
      </c>
      <c r="IL95" s="183"/>
      <c r="IM95" s="184" t="str">
        <f t="shared" si="216"/>
        <v/>
      </c>
      <c r="IN95" s="183"/>
      <c r="IO95" s="171"/>
      <c r="IP95" s="227"/>
      <c r="IR95" s="197"/>
      <c r="IT95" s="197"/>
      <c r="IV95" s="180" t="str">
        <f t="shared" si="197"/>
        <v/>
      </c>
      <c r="IW95" s="181" t="str">
        <f t="shared" si="166"/>
        <v/>
      </c>
      <c r="IX95" s="182" t="str">
        <f t="shared" si="167"/>
        <v/>
      </c>
      <c r="IY95" s="183"/>
      <c r="IZ95" s="184" t="str">
        <f t="shared" si="217"/>
        <v/>
      </c>
      <c r="JA95" s="183"/>
      <c r="JB95" s="171"/>
      <c r="JC95" s="187"/>
      <c r="JD95" s="198">
        <f t="shared" si="168"/>
        <v>0</v>
      </c>
      <c r="JE95" s="198">
        <f t="shared" si="169"/>
        <v>0</v>
      </c>
      <c r="JF95" s="198">
        <f t="shared" si="170"/>
        <v>0</v>
      </c>
      <c r="JG95" s="199">
        <f t="shared" si="171"/>
        <v>0</v>
      </c>
      <c r="JH95" s="199">
        <f t="shared" si="172"/>
        <v>0</v>
      </c>
      <c r="JI95" s="187"/>
      <c r="JJ95" s="209"/>
      <c r="JK95" s="210"/>
      <c r="JL95" s="210"/>
      <c r="JM95" s="210"/>
      <c r="JN95" s="210"/>
      <c r="JO95" s="210"/>
      <c r="JP95" s="210"/>
      <c r="JQ95" s="210"/>
      <c r="JR95" s="211"/>
      <c r="JS95" s="205"/>
      <c r="JT95" s="194">
        <f t="shared" si="173"/>
        <v>1</v>
      </c>
    </row>
    <row r="96" spans="1:280" s="195" customFormat="1" ht="13.5" thickBot="1" x14ac:dyDescent="0.25">
      <c r="A96" s="250">
        <f t="shared" si="174"/>
        <v>41670</v>
      </c>
      <c r="B96" s="251">
        <f t="shared" si="175"/>
        <v>41671</v>
      </c>
      <c r="C96" s="224"/>
      <c r="D96" s="225"/>
      <c r="E96" s="226"/>
      <c r="F96" s="225"/>
      <c r="G96" s="226"/>
      <c r="H96" s="225"/>
      <c r="I96" s="216" t="str">
        <f t="shared" si="176"/>
        <v/>
      </c>
      <c r="J96" s="217" t="str">
        <f t="shared" si="177"/>
        <v/>
      </c>
      <c r="K96" s="218" t="str">
        <f t="shared" si="178"/>
        <v/>
      </c>
      <c r="L96" s="219"/>
      <c r="M96" s="220" t="str">
        <f t="shared" si="198"/>
        <v/>
      </c>
      <c r="N96" s="219"/>
      <c r="O96" s="175"/>
      <c r="P96" s="224"/>
      <c r="Q96" s="225"/>
      <c r="R96" s="226"/>
      <c r="S96" s="225"/>
      <c r="T96" s="226"/>
      <c r="U96" s="225"/>
      <c r="V96" s="216" t="str">
        <f t="shared" si="179"/>
        <v/>
      </c>
      <c r="W96" s="217" t="str">
        <f t="shared" si="130"/>
        <v/>
      </c>
      <c r="X96" s="218" t="str">
        <f t="shared" si="131"/>
        <v/>
      </c>
      <c r="Y96" s="219"/>
      <c r="Z96" s="220" t="str">
        <f t="shared" si="199"/>
        <v/>
      </c>
      <c r="AA96" s="219"/>
      <c r="AB96" s="175"/>
      <c r="AC96" s="224"/>
      <c r="AD96" s="225"/>
      <c r="AE96" s="226"/>
      <c r="AF96" s="225"/>
      <c r="AG96" s="226"/>
      <c r="AH96" s="225"/>
      <c r="AI96" s="216" t="str">
        <f t="shared" si="180"/>
        <v/>
      </c>
      <c r="AJ96" s="217" t="str">
        <f t="shared" si="132"/>
        <v/>
      </c>
      <c r="AK96" s="218" t="str">
        <f t="shared" si="133"/>
        <v/>
      </c>
      <c r="AL96" s="219"/>
      <c r="AM96" s="220" t="str">
        <f t="shared" si="200"/>
        <v/>
      </c>
      <c r="AN96" s="219"/>
      <c r="AO96" s="175"/>
      <c r="AP96" s="224"/>
      <c r="AQ96" s="225"/>
      <c r="AR96" s="226"/>
      <c r="AS96" s="225"/>
      <c r="AT96" s="226"/>
      <c r="AU96" s="225"/>
      <c r="AV96" s="216" t="str">
        <f t="shared" si="181"/>
        <v/>
      </c>
      <c r="AW96" s="217" t="str">
        <f t="shared" si="134"/>
        <v/>
      </c>
      <c r="AX96" s="218" t="str">
        <f t="shared" si="135"/>
        <v/>
      </c>
      <c r="AY96" s="219"/>
      <c r="AZ96" s="220" t="str">
        <f t="shared" si="201"/>
        <v/>
      </c>
      <c r="BA96" s="219"/>
      <c r="BB96" s="175"/>
      <c r="BC96" s="224"/>
      <c r="BD96" s="225"/>
      <c r="BE96" s="226"/>
      <c r="BF96" s="225"/>
      <c r="BG96" s="226"/>
      <c r="BH96" s="225"/>
      <c r="BI96" s="216" t="str">
        <f t="shared" si="182"/>
        <v/>
      </c>
      <c r="BJ96" s="217" t="str">
        <f t="shared" si="136"/>
        <v/>
      </c>
      <c r="BK96" s="218" t="str">
        <f t="shared" si="137"/>
        <v/>
      </c>
      <c r="BL96" s="219"/>
      <c r="BM96" s="220" t="str">
        <f t="shared" si="202"/>
        <v/>
      </c>
      <c r="BN96" s="219"/>
      <c r="BO96" s="175"/>
      <c r="BP96" s="224"/>
      <c r="BQ96" s="225"/>
      <c r="BR96" s="226"/>
      <c r="BS96" s="225"/>
      <c r="BT96" s="226"/>
      <c r="BU96" s="225"/>
      <c r="BV96" s="216" t="str">
        <f t="shared" si="183"/>
        <v/>
      </c>
      <c r="BW96" s="217" t="str">
        <f t="shared" si="138"/>
        <v/>
      </c>
      <c r="BX96" s="218" t="str">
        <f t="shared" si="139"/>
        <v/>
      </c>
      <c r="BY96" s="219"/>
      <c r="BZ96" s="220" t="str">
        <f t="shared" si="203"/>
        <v/>
      </c>
      <c r="CA96" s="219"/>
      <c r="CB96" s="175"/>
      <c r="CC96" s="224"/>
      <c r="CD96" s="225"/>
      <c r="CE96" s="226"/>
      <c r="CF96" s="225"/>
      <c r="CG96" s="226"/>
      <c r="CH96" s="225"/>
      <c r="CI96" s="216" t="str">
        <f t="shared" si="184"/>
        <v/>
      </c>
      <c r="CJ96" s="217" t="str">
        <f t="shared" si="140"/>
        <v/>
      </c>
      <c r="CK96" s="218" t="str">
        <f t="shared" si="141"/>
        <v/>
      </c>
      <c r="CL96" s="219"/>
      <c r="CM96" s="220" t="str">
        <f t="shared" si="204"/>
        <v/>
      </c>
      <c r="CN96" s="219"/>
      <c r="CO96" s="175"/>
      <c r="CP96" s="224"/>
      <c r="CQ96" s="225"/>
      <c r="CR96" s="226"/>
      <c r="CS96" s="225"/>
      <c r="CT96" s="226"/>
      <c r="CU96" s="225"/>
      <c r="CV96" s="216" t="str">
        <f t="shared" si="185"/>
        <v/>
      </c>
      <c r="CW96" s="217" t="str">
        <f t="shared" si="142"/>
        <v/>
      </c>
      <c r="CX96" s="218" t="str">
        <f t="shared" si="143"/>
        <v/>
      </c>
      <c r="CY96" s="219"/>
      <c r="CZ96" s="220" t="str">
        <f t="shared" si="205"/>
        <v/>
      </c>
      <c r="DA96" s="219"/>
      <c r="DB96" s="175"/>
      <c r="DC96" s="224"/>
      <c r="DD96" s="225"/>
      <c r="DE96" s="226"/>
      <c r="DF96" s="225"/>
      <c r="DG96" s="226"/>
      <c r="DH96" s="225"/>
      <c r="DI96" s="216" t="str">
        <f t="shared" si="186"/>
        <v/>
      </c>
      <c r="DJ96" s="217" t="str">
        <f t="shared" si="144"/>
        <v/>
      </c>
      <c r="DK96" s="218" t="str">
        <f t="shared" si="145"/>
        <v/>
      </c>
      <c r="DL96" s="219"/>
      <c r="DM96" s="220" t="str">
        <f t="shared" si="206"/>
        <v/>
      </c>
      <c r="DN96" s="219"/>
      <c r="DO96" s="175"/>
      <c r="DP96" s="224"/>
      <c r="DQ96" s="225"/>
      <c r="DR96" s="226"/>
      <c r="DS96" s="225"/>
      <c r="DT96" s="226"/>
      <c r="DU96" s="225"/>
      <c r="DV96" s="216" t="str">
        <f t="shared" si="187"/>
        <v/>
      </c>
      <c r="DW96" s="217" t="str">
        <f t="shared" si="146"/>
        <v/>
      </c>
      <c r="DX96" s="218" t="str">
        <f t="shared" si="147"/>
        <v/>
      </c>
      <c r="DY96" s="219"/>
      <c r="DZ96" s="220" t="str">
        <f t="shared" si="207"/>
        <v/>
      </c>
      <c r="EA96" s="219"/>
      <c r="EB96" s="175"/>
      <c r="EC96" s="224"/>
      <c r="ED96" s="225"/>
      <c r="EE96" s="226"/>
      <c r="EF96" s="225"/>
      <c r="EG96" s="226"/>
      <c r="EH96" s="225"/>
      <c r="EI96" s="216" t="str">
        <f t="shared" si="188"/>
        <v/>
      </c>
      <c r="EJ96" s="217" t="str">
        <f t="shared" si="148"/>
        <v/>
      </c>
      <c r="EK96" s="218" t="str">
        <f t="shared" si="149"/>
        <v/>
      </c>
      <c r="EL96" s="219"/>
      <c r="EM96" s="220" t="str">
        <f t="shared" si="208"/>
        <v/>
      </c>
      <c r="EN96" s="219"/>
      <c r="EO96" s="175"/>
      <c r="EP96" s="224"/>
      <c r="EQ96" s="225"/>
      <c r="ER96" s="226"/>
      <c r="ES96" s="225"/>
      <c r="ET96" s="226"/>
      <c r="EU96" s="225"/>
      <c r="EV96" s="216" t="str">
        <f t="shared" si="189"/>
        <v/>
      </c>
      <c r="EW96" s="217" t="str">
        <f t="shared" si="150"/>
        <v/>
      </c>
      <c r="EX96" s="218" t="str">
        <f t="shared" si="151"/>
        <v/>
      </c>
      <c r="EY96" s="219"/>
      <c r="EZ96" s="220" t="str">
        <f t="shared" si="209"/>
        <v/>
      </c>
      <c r="FA96" s="219"/>
      <c r="FB96" s="175"/>
      <c r="FC96" s="224"/>
      <c r="FD96" s="225"/>
      <c r="FE96" s="226"/>
      <c r="FF96" s="225"/>
      <c r="FG96" s="226"/>
      <c r="FH96" s="225"/>
      <c r="FI96" s="216" t="str">
        <f t="shared" si="190"/>
        <v/>
      </c>
      <c r="FJ96" s="217" t="str">
        <f t="shared" si="152"/>
        <v/>
      </c>
      <c r="FK96" s="218" t="str">
        <f t="shared" si="153"/>
        <v/>
      </c>
      <c r="FL96" s="219"/>
      <c r="FM96" s="220" t="str">
        <f t="shared" si="210"/>
        <v/>
      </c>
      <c r="FN96" s="219"/>
      <c r="FO96" s="175"/>
      <c r="FP96" s="224"/>
      <c r="FQ96" s="225"/>
      <c r="FR96" s="226"/>
      <c r="FS96" s="225"/>
      <c r="FT96" s="226"/>
      <c r="FU96" s="225"/>
      <c r="FV96" s="216" t="str">
        <f t="shared" si="191"/>
        <v/>
      </c>
      <c r="FW96" s="217" t="str">
        <f t="shared" si="154"/>
        <v/>
      </c>
      <c r="FX96" s="218" t="str">
        <f t="shared" si="155"/>
        <v/>
      </c>
      <c r="FY96" s="219"/>
      <c r="FZ96" s="220" t="str">
        <f t="shared" si="211"/>
        <v/>
      </c>
      <c r="GA96" s="219"/>
      <c r="GB96" s="175"/>
      <c r="GC96" s="224"/>
      <c r="GD96" s="225"/>
      <c r="GE96" s="226"/>
      <c r="GF96" s="225"/>
      <c r="GG96" s="226"/>
      <c r="GH96" s="225"/>
      <c r="GI96" s="216" t="str">
        <f t="shared" si="192"/>
        <v/>
      </c>
      <c r="GJ96" s="217" t="str">
        <f t="shared" si="156"/>
        <v/>
      </c>
      <c r="GK96" s="218" t="str">
        <f t="shared" si="157"/>
        <v/>
      </c>
      <c r="GL96" s="219"/>
      <c r="GM96" s="220" t="str">
        <f t="shared" si="212"/>
        <v/>
      </c>
      <c r="GN96" s="219"/>
      <c r="GO96" s="175"/>
      <c r="GP96" s="224"/>
      <c r="GQ96" s="225"/>
      <c r="GR96" s="226"/>
      <c r="GS96" s="225"/>
      <c r="GT96" s="226"/>
      <c r="GU96" s="225"/>
      <c r="GV96" s="216" t="str">
        <f t="shared" si="193"/>
        <v/>
      </c>
      <c r="GW96" s="217" t="str">
        <f t="shared" si="158"/>
        <v/>
      </c>
      <c r="GX96" s="218" t="str">
        <f t="shared" si="159"/>
        <v/>
      </c>
      <c r="GY96" s="219"/>
      <c r="GZ96" s="220" t="str">
        <f t="shared" si="213"/>
        <v/>
      </c>
      <c r="HA96" s="219"/>
      <c r="HB96" s="175"/>
      <c r="HC96" s="224"/>
      <c r="HD96" s="225"/>
      <c r="HE96" s="226"/>
      <c r="HF96" s="225"/>
      <c r="HG96" s="226"/>
      <c r="HH96" s="225"/>
      <c r="HI96" s="216" t="str">
        <f t="shared" si="194"/>
        <v/>
      </c>
      <c r="HJ96" s="217" t="str">
        <f t="shared" si="160"/>
        <v/>
      </c>
      <c r="HK96" s="218" t="str">
        <f t="shared" si="161"/>
        <v/>
      </c>
      <c r="HL96" s="219"/>
      <c r="HM96" s="220" t="str">
        <f t="shared" si="214"/>
        <v/>
      </c>
      <c r="HN96" s="219"/>
      <c r="HO96" s="175"/>
      <c r="HP96" s="224"/>
      <c r="HQ96" s="225"/>
      <c r="HR96" s="226"/>
      <c r="HS96" s="225"/>
      <c r="HT96" s="226"/>
      <c r="HU96" s="225"/>
      <c r="HV96" s="216" t="str">
        <f t="shared" si="195"/>
        <v/>
      </c>
      <c r="HW96" s="217" t="str">
        <f t="shared" si="162"/>
        <v/>
      </c>
      <c r="HX96" s="218" t="str">
        <f t="shared" si="163"/>
        <v/>
      </c>
      <c r="HY96" s="219"/>
      <c r="HZ96" s="220" t="str">
        <f t="shared" si="215"/>
        <v/>
      </c>
      <c r="IA96" s="219"/>
      <c r="IB96" s="175"/>
      <c r="IC96" s="224"/>
      <c r="ID96" s="225"/>
      <c r="IE96" s="226"/>
      <c r="IF96" s="225"/>
      <c r="IG96" s="226"/>
      <c r="IH96" s="225"/>
      <c r="II96" s="216" t="str">
        <f t="shared" si="196"/>
        <v/>
      </c>
      <c r="IJ96" s="217" t="str">
        <f t="shared" si="164"/>
        <v/>
      </c>
      <c r="IK96" s="218" t="str">
        <f t="shared" si="165"/>
        <v/>
      </c>
      <c r="IL96" s="219"/>
      <c r="IM96" s="220" t="str">
        <f t="shared" si="216"/>
        <v/>
      </c>
      <c r="IN96" s="219"/>
      <c r="IO96" s="175"/>
      <c r="IP96" s="224"/>
      <c r="IQ96" s="225"/>
      <c r="IR96" s="226"/>
      <c r="IS96" s="225"/>
      <c r="IT96" s="226"/>
      <c r="IU96" s="225"/>
      <c r="IV96" s="216" t="str">
        <f t="shared" si="197"/>
        <v/>
      </c>
      <c r="IW96" s="217" t="str">
        <f t="shared" si="166"/>
        <v/>
      </c>
      <c r="IX96" s="218" t="str">
        <f t="shared" si="167"/>
        <v/>
      </c>
      <c r="IY96" s="219"/>
      <c r="IZ96" s="220" t="str">
        <f t="shared" si="217"/>
        <v/>
      </c>
      <c r="JA96" s="219"/>
      <c r="JB96" s="175"/>
      <c r="JC96" s="221"/>
      <c r="JD96" s="222">
        <f t="shared" si="168"/>
        <v>0</v>
      </c>
      <c r="JE96" s="222">
        <f t="shared" si="169"/>
        <v>0</v>
      </c>
      <c r="JF96" s="222">
        <f t="shared" si="170"/>
        <v>0</v>
      </c>
      <c r="JG96" s="223">
        <f t="shared" si="171"/>
        <v>0</v>
      </c>
      <c r="JH96" s="223">
        <f t="shared" si="172"/>
        <v>0</v>
      </c>
      <c r="JI96" s="187"/>
      <c r="JJ96" s="209"/>
      <c r="JK96" s="210"/>
      <c r="JL96" s="210"/>
      <c r="JM96" s="210"/>
      <c r="JN96" s="210"/>
      <c r="JO96" s="210"/>
      <c r="JP96" s="210"/>
      <c r="JQ96" s="210"/>
      <c r="JR96" s="211"/>
      <c r="JS96" s="205"/>
      <c r="JT96" s="194">
        <f t="shared" si="173"/>
        <v>1</v>
      </c>
    </row>
    <row r="97" spans="1:280" s="195" customFormat="1" x14ac:dyDescent="0.2">
      <c r="A97" s="247">
        <f t="shared" si="174"/>
        <v>41671</v>
      </c>
      <c r="B97" s="249">
        <f t="shared" si="175"/>
        <v>41672</v>
      </c>
      <c r="C97" s="227"/>
      <c r="D97" s="228"/>
      <c r="E97" s="229"/>
      <c r="F97" s="228"/>
      <c r="G97" s="229"/>
      <c r="H97" s="228"/>
      <c r="I97" s="180" t="str">
        <f t="shared" si="176"/>
        <v/>
      </c>
      <c r="J97" s="181" t="str">
        <f t="shared" si="177"/>
        <v/>
      </c>
      <c r="K97" s="182" t="str">
        <f t="shared" si="178"/>
        <v/>
      </c>
      <c r="L97" s="183"/>
      <c r="M97" s="184" t="str">
        <f t="shared" si="198"/>
        <v/>
      </c>
      <c r="N97" s="183"/>
      <c r="O97" s="171"/>
      <c r="P97" s="227"/>
      <c r="Q97" s="228"/>
      <c r="R97" s="229"/>
      <c r="S97" s="228"/>
      <c r="T97" s="229"/>
      <c r="U97" s="228"/>
      <c r="V97" s="180" t="str">
        <f t="shared" si="179"/>
        <v/>
      </c>
      <c r="W97" s="181" t="str">
        <f t="shared" si="130"/>
        <v/>
      </c>
      <c r="X97" s="182" t="str">
        <f t="shared" si="131"/>
        <v/>
      </c>
      <c r="Y97" s="183"/>
      <c r="Z97" s="184" t="str">
        <f t="shared" si="199"/>
        <v/>
      </c>
      <c r="AA97" s="183"/>
      <c r="AB97" s="171"/>
      <c r="AC97" s="227"/>
      <c r="AD97" s="228"/>
      <c r="AE97" s="229"/>
      <c r="AF97" s="228"/>
      <c r="AG97" s="229"/>
      <c r="AH97" s="228"/>
      <c r="AI97" s="180" t="str">
        <f t="shared" si="180"/>
        <v/>
      </c>
      <c r="AJ97" s="181" t="str">
        <f t="shared" si="132"/>
        <v/>
      </c>
      <c r="AK97" s="182" t="str">
        <f t="shared" si="133"/>
        <v/>
      </c>
      <c r="AL97" s="183"/>
      <c r="AM97" s="184" t="str">
        <f t="shared" si="200"/>
        <v/>
      </c>
      <c r="AN97" s="183"/>
      <c r="AO97" s="171"/>
      <c r="AP97" s="227"/>
      <c r="AQ97" s="228"/>
      <c r="AR97" s="229"/>
      <c r="AS97" s="228"/>
      <c r="AT97" s="229"/>
      <c r="AU97" s="228"/>
      <c r="AV97" s="180" t="str">
        <f t="shared" si="181"/>
        <v/>
      </c>
      <c r="AW97" s="181" t="str">
        <f t="shared" si="134"/>
        <v/>
      </c>
      <c r="AX97" s="182" t="str">
        <f t="shared" si="135"/>
        <v/>
      </c>
      <c r="AY97" s="183"/>
      <c r="AZ97" s="184" t="str">
        <f t="shared" si="201"/>
        <v/>
      </c>
      <c r="BA97" s="183"/>
      <c r="BB97" s="171"/>
      <c r="BC97" s="227"/>
      <c r="BD97" s="228"/>
      <c r="BE97" s="229"/>
      <c r="BF97" s="228"/>
      <c r="BG97" s="229"/>
      <c r="BH97" s="228"/>
      <c r="BI97" s="180" t="str">
        <f t="shared" si="182"/>
        <v/>
      </c>
      <c r="BJ97" s="181" t="str">
        <f t="shared" si="136"/>
        <v/>
      </c>
      <c r="BK97" s="182" t="str">
        <f t="shared" si="137"/>
        <v/>
      </c>
      <c r="BL97" s="183"/>
      <c r="BM97" s="184" t="str">
        <f t="shared" si="202"/>
        <v/>
      </c>
      <c r="BN97" s="183"/>
      <c r="BO97" s="171"/>
      <c r="BP97" s="227"/>
      <c r="BQ97" s="228"/>
      <c r="BR97" s="229"/>
      <c r="BS97" s="228"/>
      <c r="BT97" s="229"/>
      <c r="BU97" s="228"/>
      <c r="BV97" s="180" t="str">
        <f t="shared" si="183"/>
        <v/>
      </c>
      <c r="BW97" s="181" t="str">
        <f t="shared" si="138"/>
        <v/>
      </c>
      <c r="BX97" s="182" t="str">
        <f t="shared" si="139"/>
        <v/>
      </c>
      <c r="BY97" s="183"/>
      <c r="BZ97" s="184" t="str">
        <f t="shared" si="203"/>
        <v/>
      </c>
      <c r="CA97" s="183"/>
      <c r="CB97" s="171"/>
      <c r="CC97" s="227"/>
      <c r="CD97" s="228"/>
      <c r="CE97" s="229"/>
      <c r="CF97" s="228"/>
      <c r="CG97" s="229"/>
      <c r="CH97" s="228"/>
      <c r="CI97" s="180" t="str">
        <f t="shared" si="184"/>
        <v/>
      </c>
      <c r="CJ97" s="181" t="str">
        <f t="shared" si="140"/>
        <v/>
      </c>
      <c r="CK97" s="182" t="str">
        <f t="shared" si="141"/>
        <v/>
      </c>
      <c r="CL97" s="183"/>
      <c r="CM97" s="184" t="str">
        <f t="shared" si="204"/>
        <v/>
      </c>
      <c r="CN97" s="183"/>
      <c r="CO97" s="171"/>
      <c r="CP97" s="227"/>
      <c r="CQ97" s="228"/>
      <c r="CR97" s="229"/>
      <c r="CS97" s="228"/>
      <c r="CT97" s="229"/>
      <c r="CU97" s="228"/>
      <c r="CV97" s="180" t="str">
        <f t="shared" si="185"/>
        <v/>
      </c>
      <c r="CW97" s="181" t="str">
        <f t="shared" si="142"/>
        <v/>
      </c>
      <c r="CX97" s="182" t="str">
        <f t="shared" si="143"/>
        <v/>
      </c>
      <c r="CY97" s="183"/>
      <c r="CZ97" s="184" t="str">
        <f t="shared" si="205"/>
        <v/>
      </c>
      <c r="DA97" s="183"/>
      <c r="DB97" s="171"/>
      <c r="DC97" s="227"/>
      <c r="DD97" s="228"/>
      <c r="DE97" s="229"/>
      <c r="DF97" s="228"/>
      <c r="DG97" s="229"/>
      <c r="DH97" s="228"/>
      <c r="DI97" s="180" t="str">
        <f t="shared" si="186"/>
        <v/>
      </c>
      <c r="DJ97" s="181" t="str">
        <f t="shared" si="144"/>
        <v/>
      </c>
      <c r="DK97" s="182" t="str">
        <f t="shared" si="145"/>
        <v/>
      </c>
      <c r="DL97" s="183"/>
      <c r="DM97" s="184" t="str">
        <f t="shared" si="206"/>
        <v/>
      </c>
      <c r="DN97" s="183"/>
      <c r="DO97" s="171"/>
      <c r="DP97" s="227"/>
      <c r="DQ97" s="228"/>
      <c r="DR97" s="229"/>
      <c r="DS97" s="228"/>
      <c r="DT97" s="229"/>
      <c r="DU97" s="228"/>
      <c r="DV97" s="180" t="str">
        <f t="shared" si="187"/>
        <v/>
      </c>
      <c r="DW97" s="181" t="str">
        <f t="shared" si="146"/>
        <v/>
      </c>
      <c r="DX97" s="182" t="str">
        <f t="shared" si="147"/>
        <v/>
      </c>
      <c r="DY97" s="183"/>
      <c r="DZ97" s="184" t="str">
        <f t="shared" si="207"/>
        <v/>
      </c>
      <c r="EA97" s="183"/>
      <c r="EB97" s="171"/>
      <c r="EC97" s="227"/>
      <c r="ED97" s="228"/>
      <c r="EE97" s="229"/>
      <c r="EF97" s="228"/>
      <c r="EG97" s="229"/>
      <c r="EH97" s="228"/>
      <c r="EI97" s="180" t="str">
        <f t="shared" si="188"/>
        <v/>
      </c>
      <c r="EJ97" s="181" t="str">
        <f t="shared" si="148"/>
        <v/>
      </c>
      <c r="EK97" s="182" t="str">
        <f t="shared" si="149"/>
        <v/>
      </c>
      <c r="EL97" s="183"/>
      <c r="EM97" s="184" t="str">
        <f t="shared" si="208"/>
        <v/>
      </c>
      <c r="EN97" s="183"/>
      <c r="EO97" s="171"/>
      <c r="EP97" s="227"/>
      <c r="EQ97" s="228"/>
      <c r="ER97" s="229"/>
      <c r="ES97" s="228"/>
      <c r="ET97" s="229"/>
      <c r="EU97" s="228"/>
      <c r="EV97" s="180" t="str">
        <f t="shared" si="189"/>
        <v/>
      </c>
      <c r="EW97" s="181" t="str">
        <f t="shared" si="150"/>
        <v/>
      </c>
      <c r="EX97" s="182" t="str">
        <f t="shared" si="151"/>
        <v/>
      </c>
      <c r="EY97" s="183"/>
      <c r="EZ97" s="184" t="str">
        <f t="shared" si="209"/>
        <v/>
      </c>
      <c r="FA97" s="183"/>
      <c r="FB97" s="171"/>
      <c r="FC97" s="227"/>
      <c r="FD97" s="228"/>
      <c r="FE97" s="229"/>
      <c r="FF97" s="228"/>
      <c r="FG97" s="229"/>
      <c r="FH97" s="228"/>
      <c r="FI97" s="180" t="str">
        <f t="shared" si="190"/>
        <v/>
      </c>
      <c r="FJ97" s="181" t="str">
        <f t="shared" si="152"/>
        <v/>
      </c>
      <c r="FK97" s="182" t="str">
        <f t="shared" si="153"/>
        <v/>
      </c>
      <c r="FL97" s="183"/>
      <c r="FM97" s="184" t="str">
        <f t="shared" si="210"/>
        <v/>
      </c>
      <c r="FN97" s="183"/>
      <c r="FO97" s="171"/>
      <c r="FP97" s="227"/>
      <c r="FQ97" s="228"/>
      <c r="FR97" s="229"/>
      <c r="FS97" s="228"/>
      <c r="FT97" s="229"/>
      <c r="FU97" s="228"/>
      <c r="FV97" s="180" t="str">
        <f t="shared" si="191"/>
        <v/>
      </c>
      <c r="FW97" s="181" t="str">
        <f t="shared" si="154"/>
        <v/>
      </c>
      <c r="FX97" s="182" t="str">
        <f t="shared" si="155"/>
        <v/>
      </c>
      <c r="FY97" s="183"/>
      <c r="FZ97" s="184" t="str">
        <f t="shared" si="211"/>
        <v/>
      </c>
      <c r="GA97" s="183"/>
      <c r="GB97" s="171"/>
      <c r="GC97" s="227"/>
      <c r="GD97" s="228"/>
      <c r="GE97" s="229"/>
      <c r="GF97" s="228"/>
      <c r="GG97" s="229"/>
      <c r="GH97" s="228"/>
      <c r="GI97" s="180" t="str">
        <f t="shared" si="192"/>
        <v/>
      </c>
      <c r="GJ97" s="181" t="str">
        <f t="shared" si="156"/>
        <v/>
      </c>
      <c r="GK97" s="182" t="str">
        <f t="shared" si="157"/>
        <v/>
      </c>
      <c r="GL97" s="183"/>
      <c r="GM97" s="184" t="str">
        <f t="shared" si="212"/>
        <v/>
      </c>
      <c r="GN97" s="183"/>
      <c r="GO97" s="171"/>
      <c r="GP97" s="227"/>
      <c r="GQ97" s="228"/>
      <c r="GR97" s="229"/>
      <c r="GS97" s="228"/>
      <c r="GT97" s="229"/>
      <c r="GU97" s="228"/>
      <c r="GV97" s="180" t="str">
        <f t="shared" si="193"/>
        <v/>
      </c>
      <c r="GW97" s="181" t="str">
        <f t="shared" si="158"/>
        <v/>
      </c>
      <c r="GX97" s="182" t="str">
        <f t="shared" si="159"/>
        <v/>
      </c>
      <c r="GY97" s="183"/>
      <c r="GZ97" s="184" t="str">
        <f t="shared" si="213"/>
        <v/>
      </c>
      <c r="HA97" s="183"/>
      <c r="HB97" s="171"/>
      <c r="HC97" s="227"/>
      <c r="HD97" s="228"/>
      <c r="HE97" s="229"/>
      <c r="HF97" s="228"/>
      <c r="HG97" s="229"/>
      <c r="HH97" s="228"/>
      <c r="HI97" s="180" t="str">
        <f t="shared" si="194"/>
        <v/>
      </c>
      <c r="HJ97" s="181" t="str">
        <f t="shared" si="160"/>
        <v/>
      </c>
      <c r="HK97" s="182" t="str">
        <f t="shared" si="161"/>
        <v/>
      </c>
      <c r="HL97" s="183"/>
      <c r="HM97" s="184" t="str">
        <f t="shared" si="214"/>
        <v/>
      </c>
      <c r="HN97" s="183"/>
      <c r="HO97" s="171"/>
      <c r="HP97" s="227"/>
      <c r="HQ97" s="228"/>
      <c r="HR97" s="229"/>
      <c r="HS97" s="228"/>
      <c r="HT97" s="229"/>
      <c r="HU97" s="228"/>
      <c r="HV97" s="180" t="str">
        <f t="shared" si="195"/>
        <v/>
      </c>
      <c r="HW97" s="181" t="str">
        <f t="shared" si="162"/>
        <v/>
      </c>
      <c r="HX97" s="182" t="str">
        <f t="shared" si="163"/>
        <v/>
      </c>
      <c r="HY97" s="183"/>
      <c r="HZ97" s="184" t="str">
        <f t="shared" si="215"/>
        <v/>
      </c>
      <c r="IA97" s="183"/>
      <c r="IB97" s="171"/>
      <c r="IC97" s="227"/>
      <c r="ID97" s="228"/>
      <c r="IE97" s="229"/>
      <c r="IF97" s="228"/>
      <c r="IG97" s="229"/>
      <c r="IH97" s="228"/>
      <c r="II97" s="180" t="str">
        <f t="shared" si="196"/>
        <v/>
      </c>
      <c r="IJ97" s="181" t="str">
        <f t="shared" si="164"/>
        <v/>
      </c>
      <c r="IK97" s="182" t="str">
        <f t="shared" si="165"/>
        <v/>
      </c>
      <c r="IL97" s="183"/>
      <c r="IM97" s="184" t="str">
        <f t="shared" si="216"/>
        <v/>
      </c>
      <c r="IN97" s="183"/>
      <c r="IO97" s="171"/>
      <c r="IP97" s="227"/>
      <c r="IQ97" s="228"/>
      <c r="IR97" s="229"/>
      <c r="IS97" s="228"/>
      <c r="IT97" s="229"/>
      <c r="IU97" s="228"/>
      <c r="IV97" s="180" t="str">
        <f t="shared" si="197"/>
        <v/>
      </c>
      <c r="IW97" s="181" t="str">
        <f t="shared" si="166"/>
        <v/>
      </c>
      <c r="IX97" s="182" t="str">
        <f t="shared" si="167"/>
        <v/>
      </c>
      <c r="IY97" s="183"/>
      <c r="IZ97" s="184" t="str">
        <f t="shared" si="217"/>
        <v/>
      </c>
      <c r="JA97" s="183"/>
      <c r="JB97" s="171"/>
      <c r="JC97" s="187"/>
      <c r="JD97" s="198">
        <f t="shared" si="168"/>
        <v>0</v>
      </c>
      <c r="JE97" s="198">
        <f t="shared" si="169"/>
        <v>0</v>
      </c>
      <c r="JF97" s="198">
        <f t="shared" si="170"/>
        <v>0</v>
      </c>
      <c r="JG97" s="199">
        <f t="shared" si="171"/>
        <v>0</v>
      </c>
      <c r="JH97" s="199">
        <f t="shared" si="172"/>
        <v>0</v>
      </c>
      <c r="JI97" s="187"/>
      <c r="JJ97" s="209"/>
      <c r="JK97" s="210"/>
      <c r="JL97" s="210"/>
      <c r="JM97" s="210"/>
      <c r="JN97" s="210"/>
      <c r="JO97" s="210"/>
      <c r="JP97" s="210"/>
      <c r="JQ97" s="210"/>
      <c r="JR97" s="211"/>
      <c r="JS97" s="205"/>
      <c r="JT97" s="194">
        <f t="shared" si="173"/>
        <v>2</v>
      </c>
    </row>
    <row r="98" spans="1:280" s="195" customFormat="1" x14ac:dyDescent="0.2">
      <c r="A98" s="247">
        <f t="shared" si="174"/>
        <v>41672</v>
      </c>
      <c r="B98" s="249">
        <f t="shared" si="175"/>
        <v>41673</v>
      </c>
      <c r="C98" s="227"/>
      <c r="D98" s="228"/>
      <c r="E98" s="229"/>
      <c r="F98" s="228"/>
      <c r="G98" s="229"/>
      <c r="H98" s="228"/>
      <c r="I98" s="180" t="str">
        <f t="shared" si="176"/>
        <v/>
      </c>
      <c r="J98" s="181" t="str">
        <f t="shared" si="177"/>
        <v/>
      </c>
      <c r="K98" s="182" t="str">
        <f t="shared" si="178"/>
        <v/>
      </c>
      <c r="L98" s="183"/>
      <c r="M98" s="184" t="str">
        <f t="shared" si="198"/>
        <v/>
      </c>
      <c r="N98" s="183"/>
      <c r="O98" s="171"/>
      <c r="P98" s="227"/>
      <c r="Q98" s="228"/>
      <c r="R98" s="229"/>
      <c r="S98" s="228"/>
      <c r="T98" s="229"/>
      <c r="U98" s="228"/>
      <c r="V98" s="180" t="str">
        <f t="shared" si="179"/>
        <v/>
      </c>
      <c r="W98" s="181" t="str">
        <f t="shared" si="130"/>
        <v/>
      </c>
      <c r="X98" s="182" t="str">
        <f t="shared" si="131"/>
        <v/>
      </c>
      <c r="Y98" s="183"/>
      <c r="Z98" s="184" t="str">
        <f t="shared" si="199"/>
        <v/>
      </c>
      <c r="AA98" s="183"/>
      <c r="AB98" s="171"/>
      <c r="AC98" s="227"/>
      <c r="AD98" s="228"/>
      <c r="AE98" s="229"/>
      <c r="AF98" s="228"/>
      <c r="AG98" s="229"/>
      <c r="AH98" s="228"/>
      <c r="AI98" s="180" t="str">
        <f t="shared" si="180"/>
        <v/>
      </c>
      <c r="AJ98" s="181" t="str">
        <f t="shared" si="132"/>
        <v/>
      </c>
      <c r="AK98" s="182" t="str">
        <f t="shared" si="133"/>
        <v/>
      </c>
      <c r="AL98" s="183"/>
      <c r="AM98" s="184" t="str">
        <f t="shared" si="200"/>
        <v/>
      </c>
      <c r="AN98" s="183"/>
      <c r="AO98" s="171"/>
      <c r="AP98" s="227"/>
      <c r="AQ98" s="228"/>
      <c r="AR98" s="229"/>
      <c r="AS98" s="228"/>
      <c r="AT98" s="229"/>
      <c r="AU98" s="228"/>
      <c r="AV98" s="180" t="str">
        <f t="shared" si="181"/>
        <v/>
      </c>
      <c r="AW98" s="181" t="str">
        <f t="shared" si="134"/>
        <v/>
      </c>
      <c r="AX98" s="182" t="str">
        <f t="shared" si="135"/>
        <v/>
      </c>
      <c r="AY98" s="183"/>
      <c r="AZ98" s="184" t="str">
        <f t="shared" si="201"/>
        <v/>
      </c>
      <c r="BA98" s="183"/>
      <c r="BB98" s="171"/>
      <c r="BC98" s="227"/>
      <c r="BD98" s="228"/>
      <c r="BE98" s="229"/>
      <c r="BF98" s="228"/>
      <c r="BG98" s="229"/>
      <c r="BH98" s="228"/>
      <c r="BI98" s="180" t="str">
        <f t="shared" si="182"/>
        <v/>
      </c>
      <c r="BJ98" s="181" t="str">
        <f t="shared" si="136"/>
        <v/>
      </c>
      <c r="BK98" s="182" t="str">
        <f t="shared" si="137"/>
        <v/>
      </c>
      <c r="BL98" s="183"/>
      <c r="BM98" s="184" t="str">
        <f t="shared" si="202"/>
        <v/>
      </c>
      <c r="BN98" s="183"/>
      <c r="BO98" s="171"/>
      <c r="BP98" s="227"/>
      <c r="BQ98" s="228"/>
      <c r="BR98" s="229"/>
      <c r="BS98" s="228"/>
      <c r="BT98" s="229"/>
      <c r="BU98" s="228"/>
      <c r="BV98" s="180" t="str">
        <f t="shared" si="183"/>
        <v/>
      </c>
      <c r="BW98" s="181" t="str">
        <f t="shared" si="138"/>
        <v/>
      </c>
      <c r="BX98" s="182" t="str">
        <f t="shared" si="139"/>
        <v/>
      </c>
      <c r="BY98" s="183"/>
      <c r="BZ98" s="184" t="str">
        <f t="shared" si="203"/>
        <v/>
      </c>
      <c r="CA98" s="183"/>
      <c r="CB98" s="171"/>
      <c r="CC98" s="227"/>
      <c r="CD98" s="228"/>
      <c r="CE98" s="229"/>
      <c r="CF98" s="228"/>
      <c r="CG98" s="229"/>
      <c r="CH98" s="228"/>
      <c r="CI98" s="180" t="str">
        <f t="shared" si="184"/>
        <v/>
      </c>
      <c r="CJ98" s="181" t="str">
        <f t="shared" si="140"/>
        <v/>
      </c>
      <c r="CK98" s="182" t="str">
        <f t="shared" si="141"/>
        <v/>
      </c>
      <c r="CL98" s="183"/>
      <c r="CM98" s="184" t="str">
        <f t="shared" si="204"/>
        <v/>
      </c>
      <c r="CN98" s="183"/>
      <c r="CO98" s="171"/>
      <c r="CP98" s="227"/>
      <c r="CQ98" s="228"/>
      <c r="CR98" s="229"/>
      <c r="CS98" s="228"/>
      <c r="CT98" s="229"/>
      <c r="CU98" s="228"/>
      <c r="CV98" s="180" t="str">
        <f t="shared" si="185"/>
        <v/>
      </c>
      <c r="CW98" s="181" t="str">
        <f t="shared" si="142"/>
        <v/>
      </c>
      <c r="CX98" s="182" t="str">
        <f t="shared" si="143"/>
        <v/>
      </c>
      <c r="CY98" s="183"/>
      <c r="CZ98" s="184" t="str">
        <f t="shared" si="205"/>
        <v/>
      </c>
      <c r="DA98" s="183"/>
      <c r="DB98" s="171"/>
      <c r="DC98" s="227"/>
      <c r="DD98" s="228"/>
      <c r="DE98" s="229"/>
      <c r="DF98" s="228"/>
      <c r="DG98" s="229"/>
      <c r="DH98" s="228"/>
      <c r="DI98" s="180" t="str">
        <f t="shared" si="186"/>
        <v/>
      </c>
      <c r="DJ98" s="181" t="str">
        <f t="shared" si="144"/>
        <v/>
      </c>
      <c r="DK98" s="182" t="str">
        <f t="shared" si="145"/>
        <v/>
      </c>
      <c r="DL98" s="183"/>
      <c r="DM98" s="184" t="str">
        <f t="shared" si="206"/>
        <v/>
      </c>
      <c r="DN98" s="183"/>
      <c r="DO98" s="171"/>
      <c r="DP98" s="227"/>
      <c r="DQ98" s="228"/>
      <c r="DR98" s="229"/>
      <c r="DS98" s="228"/>
      <c r="DT98" s="229"/>
      <c r="DU98" s="228"/>
      <c r="DV98" s="180" t="str">
        <f t="shared" si="187"/>
        <v/>
      </c>
      <c r="DW98" s="181" t="str">
        <f t="shared" si="146"/>
        <v/>
      </c>
      <c r="DX98" s="182" t="str">
        <f t="shared" si="147"/>
        <v/>
      </c>
      <c r="DY98" s="183"/>
      <c r="DZ98" s="184" t="str">
        <f t="shared" si="207"/>
        <v/>
      </c>
      <c r="EA98" s="183"/>
      <c r="EB98" s="171"/>
      <c r="EC98" s="227"/>
      <c r="ED98" s="228"/>
      <c r="EE98" s="229"/>
      <c r="EF98" s="228"/>
      <c r="EG98" s="229"/>
      <c r="EH98" s="228"/>
      <c r="EI98" s="180" t="str">
        <f t="shared" si="188"/>
        <v/>
      </c>
      <c r="EJ98" s="181" t="str">
        <f t="shared" si="148"/>
        <v/>
      </c>
      <c r="EK98" s="182" t="str">
        <f t="shared" si="149"/>
        <v/>
      </c>
      <c r="EL98" s="183"/>
      <c r="EM98" s="184" t="str">
        <f t="shared" si="208"/>
        <v/>
      </c>
      <c r="EN98" s="183"/>
      <c r="EO98" s="171"/>
      <c r="EP98" s="227"/>
      <c r="EQ98" s="228"/>
      <c r="ER98" s="229"/>
      <c r="ES98" s="228"/>
      <c r="ET98" s="229"/>
      <c r="EU98" s="228"/>
      <c r="EV98" s="180" t="str">
        <f t="shared" si="189"/>
        <v/>
      </c>
      <c r="EW98" s="181" t="str">
        <f t="shared" si="150"/>
        <v/>
      </c>
      <c r="EX98" s="182" t="str">
        <f t="shared" si="151"/>
        <v/>
      </c>
      <c r="EY98" s="183"/>
      <c r="EZ98" s="184" t="str">
        <f t="shared" si="209"/>
        <v/>
      </c>
      <c r="FA98" s="183"/>
      <c r="FB98" s="171"/>
      <c r="FC98" s="227"/>
      <c r="FD98" s="228"/>
      <c r="FE98" s="229"/>
      <c r="FF98" s="228"/>
      <c r="FG98" s="229"/>
      <c r="FH98" s="228"/>
      <c r="FI98" s="180" t="str">
        <f t="shared" si="190"/>
        <v/>
      </c>
      <c r="FJ98" s="181" t="str">
        <f t="shared" si="152"/>
        <v/>
      </c>
      <c r="FK98" s="182" t="str">
        <f t="shared" si="153"/>
        <v/>
      </c>
      <c r="FL98" s="183"/>
      <c r="FM98" s="184" t="str">
        <f t="shared" si="210"/>
        <v/>
      </c>
      <c r="FN98" s="183"/>
      <c r="FO98" s="171"/>
      <c r="FP98" s="227"/>
      <c r="FQ98" s="228"/>
      <c r="FR98" s="229"/>
      <c r="FS98" s="228"/>
      <c r="FT98" s="229"/>
      <c r="FU98" s="228"/>
      <c r="FV98" s="180" t="str">
        <f t="shared" si="191"/>
        <v/>
      </c>
      <c r="FW98" s="181" t="str">
        <f t="shared" si="154"/>
        <v/>
      </c>
      <c r="FX98" s="182" t="str">
        <f t="shared" si="155"/>
        <v/>
      </c>
      <c r="FY98" s="183"/>
      <c r="FZ98" s="184" t="str">
        <f t="shared" si="211"/>
        <v/>
      </c>
      <c r="GA98" s="183"/>
      <c r="GB98" s="171"/>
      <c r="GC98" s="227"/>
      <c r="GD98" s="228"/>
      <c r="GE98" s="229"/>
      <c r="GF98" s="228"/>
      <c r="GG98" s="229"/>
      <c r="GH98" s="228"/>
      <c r="GI98" s="180" t="str">
        <f t="shared" si="192"/>
        <v/>
      </c>
      <c r="GJ98" s="181" t="str">
        <f t="shared" si="156"/>
        <v/>
      </c>
      <c r="GK98" s="182" t="str">
        <f t="shared" si="157"/>
        <v/>
      </c>
      <c r="GL98" s="183"/>
      <c r="GM98" s="184" t="str">
        <f t="shared" si="212"/>
        <v/>
      </c>
      <c r="GN98" s="183"/>
      <c r="GO98" s="171"/>
      <c r="GP98" s="227"/>
      <c r="GQ98" s="228"/>
      <c r="GR98" s="229"/>
      <c r="GS98" s="228"/>
      <c r="GT98" s="229"/>
      <c r="GU98" s="228"/>
      <c r="GV98" s="180" t="str">
        <f t="shared" si="193"/>
        <v/>
      </c>
      <c r="GW98" s="181" t="str">
        <f t="shared" si="158"/>
        <v/>
      </c>
      <c r="GX98" s="182" t="str">
        <f t="shared" si="159"/>
        <v/>
      </c>
      <c r="GY98" s="183"/>
      <c r="GZ98" s="184" t="str">
        <f t="shared" si="213"/>
        <v/>
      </c>
      <c r="HA98" s="183"/>
      <c r="HB98" s="171"/>
      <c r="HC98" s="227"/>
      <c r="HD98" s="228"/>
      <c r="HE98" s="229"/>
      <c r="HF98" s="228"/>
      <c r="HG98" s="229"/>
      <c r="HH98" s="228"/>
      <c r="HI98" s="180" t="str">
        <f t="shared" si="194"/>
        <v/>
      </c>
      <c r="HJ98" s="181" t="str">
        <f t="shared" si="160"/>
        <v/>
      </c>
      <c r="HK98" s="182" t="str">
        <f t="shared" si="161"/>
        <v/>
      </c>
      <c r="HL98" s="183"/>
      <c r="HM98" s="184" t="str">
        <f t="shared" si="214"/>
        <v/>
      </c>
      <c r="HN98" s="183"/>
      <c r="HO98" s="171"/>
      <c r="HP98" s="227"/>
      <c r="HQ98" s="228"/>
      <c r="HR98" s="229"/>
      <c r="HS98" s="228"/>
      <c r="HT98" s="229"/>
      <c r="HU98" s="228"/>
      <c r="HV98" s="180" t="str">
        <f t="shared" si="195"/>
        <v/>
      </c>
      <c r="HW98" s="181" t="str">
        <f t="shared" si="162"/>
        <v/>
      </c>
      <c r="HX98" s="182" t="str">
        <f t="shared" si="163"/>
        <v/>
      </c>
      <c r="HY98" s="183"/>
      <c r="HZ98" s="184" t="str">
        <f t="shared" si="215"/>
        <v/>
      </c>
      <c r="IA98" s="183"/>
      <c r="IB98" s="171"/>
      <c r="IC98" s="227"/>
      <c r="ID98" s="228"/>
      <c r="IE98" s="229"/>
      <c r="IF98" s="228"/>
      <c r="IG98" s="229"/>
      <c r="IH98" s="228"/>
      <c r="II98" s="180" t="str">
        <f t="shared" si="196"/>
        <v/>
      </c>
      <c r="IJ98" s="181" t="str">
        <f t="shared" si="164"/>
        <v/>
      </c>
      <c r="IK98" s="182" t="str">
        <f t="shared" si="165"/>
        <v/>
      </c>
      <c r="IL98" s="183"/>
      <c r="IM98" s="184" t="str">
        <f t="shared" si="216"/>
        <v/>
      </c>
      <c r="IN98" s="183"/>
      <c r="IO98" s="171"/>
      <c r="IP98" s="227"/>
      <c r="IQ98" s="228"/>
      <c r="IR98" s="229"/>
      <c r="IS98" s="228"/>
      <c r="IT98" s="229"/>
      <c r="IU98" s="228"/>
      <c r="IV98" s="180" t="str">
        <f t="shared" si="197"/>
        <v/>
      </c>
      <c r="IW98" s="181" t="str">
        <f t="shared" si="166"/>
        <v/>
      </c>
      <c r="IX98" s="182" t="str">
        <f t="shared" si="167"/>
        <v/>
      </c>
      <c r="IY98" s="183"/>
      <c r="IZ98" s="184" t="str">
        <f t="shared" si="217"/>
        <v/>
      </c>
      <c r="JA98" s="183"/>
      <c r="JB98" s="171"/>
      <c r="JC98" s="187"/>
      <c r="JD98" s="198">
        <f t="shared" si="168"/>
        <v>0</v>
      </c>
      <c r="JE98" s="198">
        <f t="shared" si="169"/>
        <v>0</v>
      </c>
      <c r="JF98" s="198">
        <f t="shared" si="170"/>
        <v>0</v>
      </c>
      <c r="JG98" s="199">
        <f t="shared" si="171"/>
        <v>0</v>
      </c>
      <c r="JH98" s="199">
        <f t="shared" si="172"/>
        <v>0</v>
      </c>
      <c r="JI98" s="187"/>
      <c r="JJ98" s="209"/>
      <c r="JK98" s="210"/>
      <c r="JL98" s="210"/>
      <c r="JM98" s="210"/>
      <c r="JN98" s="210"/>
      <c r="JO98" s="210"/>
      <c r="JP98" s="210"/>
      <c r="JQ98" s="210"/>
      <c r="JR98" s="211"/>
      <c r="JS98" s="205"/>
      <c r="JT98" s="194">
        <f t="shared" si="173"/>
        <v>2</v>
      </c>
    </row>
    <row r="99" spans="1:280" s="195" customFormat="1" x14ac:dyDescent="0.2">
      <c r="A99" s="247">
        <f t="shared" si="174"/>
        <v>41673</v>
      </c>
      <c r="B99" s="249">
        <f t="shared" si="175"/>
        <v>41674</v>
      </c>
      <c r="C99" s="227"/>
      <c r="D99" s="228"/>
      <c r="E99" s="229"/>
      <c r="F99" s="228"/>
      <c r="G99" s="229"/>
      <c r="H99" s="228"/>
      <c r="I99" s="180" t="str">
        <f t="shared" si="176"/>
        <v/>
      </c>
      <c r="J99" s="181" t="str">
        <f t="shared" si="177"/>
        <v/>
      </c>
      <c r="K99" s="182" t="str">
        <f t="shared" si="178"/>
        <v/>
      </c>
      <c r="L99" s="183"/>
      <c r="M99" s="184" t="str">
        <f t="shared" si="198"/>
        <v/>
      </c>
      <c r="N99" s="183"/>
      <c r="O99" s="186"/>
      <c r="P99" s="227"/>
      <c r="Q99" s="228"/>
      <c r="R99" s="229"/>
      <c r="S99" s="228"/>
      <c r="T99" s="229"/>
      <c r="U99" s="228"/>
      <c r="V99" s="180" t="str">
        <f t="shared" si="179"/>
        <v/>
      </c>
      <c r="W99" s="181" t="str">
        <f t="shared" si="130"/>
        <v/>
      </c>
      <c r="X99" s="182" t="str">
        <f t="shared" si="131"/>
        <v/>
      </c>
      <c r="Y99" s="183"/>
      <c r="Z99" s="184" t="str">
        <f t="shared" si="199"/>
        <v/>
      </c>
      <c r="AA99" s="183"/>
      <c r="AB99" s="186"/>
      <c r="AC99" s="227"/>
      <c r="AD99" s="228"/>
      <c r="AE99" s="229"/>
      <c r="AF99" s="228"/>
      <c r="AG99" s="229"/>
      <c r="AH99" s="228"/>
      <c r="AI99" s="180" t="str">
        <f t="shared" si="180"/>
        <v/>
      </c>
      <c r="AJ99" s="181" t="str">
        <f t="shared" si="132"/>
        <v/>
      </c>
      <c r="AK99" s="182" t="str">
        <f t="shared" si="133"/>
        <v/>
      </c>
      <c r="AL99" s="183"/>
      <c r="AM99" s="184" t="str">
        <f t="shared" si="200"/>
        <v/>
      </c>
      <c r="AN99" s="183"/>
      <c r="AO99" s="186"/>
      <c r="AP99" s="227"/>
      <c r="AQ99" s="228"/>
      <c r="AR99" s="229"/>
      <c r="AS99" s="228"/>
      <c r="AT99" s="229"/>
      <c r="AU99" s="228"/>
      <c r="AV99" s="180" t="str">
        <f t="shared" si="181"/>
        <v/>
      </c>
      <c r="AW99" s="181" t="str">
        <f t="shared" si="134"/>
        <v/>
      </c>
      <c r="AX99" s="182" t="str">
        <f t="shared" si="135"/>
        <v/>
      </c>
      <c r="AY99" s="183"/>
      <c r="AZ99" s="184" t="str">
        <f t="shared" si="201"/>
        <v/>
      </c>
      <c r="BA99" s="183"/>
      <c r="BB99" s="186"/>
      <c r="BC99" s="227"/>
      <c r="BD99" s="228"/>
      <c r="BE99" s="229"/>
      <c r="BF99" s="228"/>
      <c r="BG99" s="229"/>
      <c r="BH99" s="228"/>
      <c r="BI99" s="180" t="str">
        <f t="shared" si="182"/>
        <v/>
      </c>
      <c r="BJ99" s="181" t="str">
        <f t="shared" si="136"/>
        <v/>
      </c>
      <c r="BK99" s="182" t="str">
        <f t="shared" si="137"/>
        <v/>
      </c>
      <c r="BL99" s="183"/>
      <c r="BM99" s="184" t="str">
        <f t="shared" si="202"/>
        <v/>
      </c>
      <c r="BN99" s="183"/>
      <c r="BO99" s="186"/>
      <c r="BP99" s="227"/>
      <c r="BQ99" s="228"/>
      <c r="BR99" s="229"/>
      <c r="BS99" s="228"/>
      <c r="BT99" s="229"/>
      <c r="BU99" s="228"/>
      <c r="BV99" s="180" t="str">
        <f t="shared" si="183"/>
        <v/>
      </c>
      <c r="BW99" s="181" t="str">
        <f t="shared" si="138"/>
        <v/>
      </c>
      <c r="BX99" s="182" t="str">
        <f t="shared" si="139"/>
        <v/>
      </c>
      <c r="BY99" s="183"/>
      <c r="BZ99" s="184" t="str">
        <f t="shared" si="203"/>
        <v/>
      </c>
      <c r="CA99" s="183"/>
      <c r="CB99" s="186"/>
      <c r="CC99" s="227"/>
      <c r="CD99" s="228"/>
      <c r="CE99" s="229"/>
      <c r="CF99" s="228"/>
      <c r="CG99" s="229"/>
      <c r="CH99" s="228"/>
      <c r="CI99" s="180" t="str">
        <f t="shared" si="184"/>
        <v/>
      </c>
      <c r="CJ99" s="181" t="str">
        <f t="shared" si="140"/>
        <v/>
      </c>
      <c r="CK99" s="182" t="str">
        <f t="shared" si="141"/>
        <v/>
      </c>
      <c r="CL99" s="183"/>
      <c r="CM99" s="184" t="str">
        <f t="shared" si="204"/>
        <v/>
      </c>
      <c r="CN99" s="183"/>
      <c r="CO99" s="186"/>
      <c r="CP99" s="227"/>
      <c r="CQ99" s="228"/>
      <c r="CR99" s="229"/>
      <c r="CS99" s="228"/>
      <c r="CT99" s="229"/>
      <c r="CU99" s="228"/>
      <c r="CV99" s="180" t="str">
        <f t="shared" si="185"/>
        <v/>
      </c>
      <c r="CW99" s="181" t="str">
        <f t="shared" si="142"/>
        <v/>
      </c>
      <c r="CX99" s="182" t="str">
        <f t="shared" si="143"/>
        <v/>
      </c>
      <c r="CY99" s="183"/>
      <c r="CZ99" s="184" t="str">
        <f t="shared" si="205"/>
        <v/>
      </c>
      <c r="DA99" s="183"/>
      <c r="DB99" s="186"/>
      <c r="DC99" s="227"/>
      <c r="DD99" s="228"/>
      <c r="DE99" s="229"/>
      <c r="DF99" s="228"/>
      <c r="DG99" s="229"/>
      <c r="DH99" s="228"/>
      <c r="DI99" s="180" t="str">
        <f t="shared" si="186"/>
        <v/>
      </c>
      <c r="DJ99" s="181" t="str">
        <f t="shared" si="144"/>
        <v/>
      </c>
      <c r="DK99" s="182" t="str">
        <f t="shared" si="145"/>
        <v/>
      </c>
      <c r="DL99" s="183"/>
      <c r="DM99" s="184" t="str">
        <f t="shared" si="206"/>
        <v/>
      </c>
      <c r="DN99" s="183"/>
      <c r="DO99" s="186"/>
      <c r="DP99" s="227"/>
      <c r="DQ99" s="228"/>
      <c r="DR99" s="229"/>
      <c r="DS99" s="228"/>
      <c r="DT99" s="229"/>
      <c r="DU99" s="228"/>
      <c r="DV99" s="180" t="str">
        <f t="shared" si="187"/>
        <v/>
      </c>
      <c r="DW99" s="181" t="str">
        <f t="shared" si="146"/>
        <v/>
      </c>
      <c r="DX99" s="182" t="str">
        <f t="shared" si="147"/>
        <v/>
      </c>
      <c r="DY99" s="183"/>
      <c r="DZ99" s="184" t="str">
        <f t="shared" si="207"/>
        <v/>
      </c>
      <c r="EA99" s="183"/>
      <c r="EB99" s="186"/>
      <c r="EC99" s="227"/>
      <c r="ED99" s="228"/>
      <c r="EE99" s="229"/>
      <c r="EF99" s="228"/>
      <c r="EG99" s="229"/>
      <c r="EH99" s="228"/>
      <c r="EI99" s="180" t="str">
        <f t="shared" si="188"/>
        <v/>
      </c>
      <c r="EJ99" s="181" t="str">
        <f t="shared" si="148"/>
        <v/>
      </c>
      <c r="EK99" s="182" t="str">
        <f t="shared" si="149"/>
        <v/>
      </c>
      <c r="EL99" s="183"/>
      <c r="EM99" s="184" t="str">
        <f t="shared" si="208"/>
        <v/>
      </c>
      <c r="EN99" s="183"/>
      <c r="EO99" s="186"/>
      <c r="EP99" s="227"/>
      <c r="EQ99" s="228"/>
      <c r="ER99" s="229"/>
      <c r="ES99" s="228"/>
      <c r="ET99" s="229"/>
      <c r="EU99" s="228"/>
      <c r="EV99" s="180" t="str">
        <f t="shared" si="189"/>
        <v/>
      </c>
      <c r="EW99" s="181" t="str">
        <f t="shared" si="150"/>
        <v/>
      </c>
      <c r="EX99" s="182" t="str">
        <f t="shared" si="151"/>
        <v/>
      </c>
      <c r="EY99" s="183"/>
      <c r="EZ99" s="184" t="str">
        <f t="shared" si="209"/>
        <v/>
      </c>
      <c r="FA99" s="183"/>
      <c r="FB99" s="186"/>
      <c r="FC99" s="227"/>
      <c r="FD99" s="228"/>
      <c r="FE99" s="229"/>
      <c r="FF99" s="228"/>
      <c r="FG99" s="229"/>
      <c r="FH99" s="228"/>
      <c r="FI99" s="180" t="str">
        <f t="shared" si="190"/>
        <v/>
      </c>
      <c r="FJ99" s="181" t="str">
        <f t="shared" si="152"/>
        <v/>
      </c>
      <c r="FK99" s="182" t="str">
        <f t="shared" si="153"/>
        <v/>
      </c>
      <c r="FL99" s="183"/>
      <c r="FM99" s="184" t="str">
        <f t="shared" si="210"/>
        <v/>
      </c>
      <c r="FN99" s="183"/>
      <c r="FO99" s="186"/>
      <c r="FP99" s="227"/>
      <c r="FQ99" s="228"/>
      <c r="FR99" s="229"/>
      <c r="FS99" s="228"/>
      <c r="FT99" s="229"/>
      <c r="FU99" s="228"/>
      <c r="FV99" s="180" t="str">
        <f t="shared" si="191"/>
        <v/>
      </c>
      <c r="FW99" s="181" t="str">
        <f t="shared" si="154"/>
        <v/>
      </c>
      <c r="FX99" s="182" t="str">
        <f t="shared" si="155"/>
        <v/>
      </c>
      <c r="FY99" s="183"/>
      <c r="FZ99" s="184" t="str">
        <f t="shared" si="211"/>
        <v/>
      </c>
      <c r="GA99" s="183"/>
      <c r="GB99" s="186"/>
      <c r="GC99" s="227"/>
      <c r="GD99" s="228"/>
      <c r="GE99" s="229"/>
      <c r="GF99" s="228"/>
      <c r="GG99" s="229"/>
      <c r="GH99" s="228"/>
      <c r="GI99" s="180" t="str">
        <f t="shared" si="192"/>
        <v/>
      </c>
      <c r="GJ99" s="181" t="str">
        <f t="shared" si="156"/>
        <v/>
      </c>
      <c r="GK99" s="182" t="str">
        <f t="shared" si="157"/>
        <v/>
      </c>
      <c r="GL99" s="183"/>
      <c r="GM99" s="184" t="str">
        <f t="shared" si="212"/>
        <v/>
      </c>
      <c r="GN99" s="183"/>
      <c r="GO99" s="186"/>
      <c r="GP99" s="227"/>
      <c r="GQ99" s="228"/>
      <c r="GR99" s="229"/>
      <c r="GS99" s="228"/>
      <c r="GT99" s="229"/>
      <c r="GU99" s="228"/>
      <c r="GV99" s="180" t="str">
        <f t="shared" si="193"/>
        <v/>
      </c>
      <c r="GW99" s="181" t="str">
        <f t="shared" si="158"/>
        <v/>
      </c>
      <c r="GX99" s="182" t="str">
        <f t="shared" si="159"/>
        <v/>
      </c>
      <c r="GY99" s="183"/>
      <c r="GZ99" s="184" t="str">
        <f t="shared" si="213"/>
        <v/>
      </c>
      <c r="HA99" s="183"/>
      <c r="HB99" s="186"/>
      <c r="HC99" s="227"/>
      <c r="HD99" s="228"/>
      <c r="HE99" s="229"/>
      <c r="HF99" s="228"/>
      <c r="HG99" s="229"/>
      <c r="HH99" s="228"/>
      <c r="HI99" s="180" t="str">
        <f t="shared" si="194"/>
        <v/>
      </c>
      <c r="HJ99" s="181" t="str">
        <f t="shared" si="160"/>
        <v/>
      </c>
      <c r="HK99" s="182" t="str">
        <f t="shared" si="161"/>
        <v/>
      </c>
      <c r="HL99" s="183"/>
      <c r="HM99" s="184" t="str">
        <f t="shared" si="214"/>
        <v/>
      </c>
      <c r="HN99" s="183"/>
      <c r="HO99" s="186"/>
      <c r="HP99" s="227"/>
      <c r="HQ99" s="228"/>
      <c r="HR99" s="229"/>
      <c r="HS99" s="228"/>
      <c r="HT99" s="229"/>
      <c r="HU99" s="228"/>
      <c r="HV99" s="180" t="str">
        <f t="shared" si="195"/>
        <v/>
      </c>
      <c r="HW99" s="181" t="str">
        <f t="shared" si="162"/>
        <v/>
      </c>
      <c r="HX99" s="182" t="str">
        <f t="shared" si="163"/>
        <v/>
      </c>
      <c r="HY99" s="183"/>
      <c r="HZ99" s="184" t="str">
        <f t="shared" si="215"/>
        <v/>
      </c>
      <c r="IA99" s="183"/>
      <c r="IB99" s="186"/>
      <c r="IC99" s="227"/>
      <c r="ID99" s="228"/>
      <c r="IE99" s="229"/>
      <c r="IF99" s="228"/>
      <c r="IG99" s="229"/>
      <c r="IH99" s="228"/>
      <c r="II99" s="180" t="str">
        <f t="shared" si="196"/>
        <v/>
      </c>
      <c r="IJ99" s="181" t="str">
        <f t="shared" si="164"/>
        <v/>
      </c>
      <c r="IK99" s="182" t="str">
        <f t="shared" si="165"/>
        <v/>
      </c>
      <c r="IL99" s="183"/>
      <c r="IM99" s="184" t="str">
        <f t="shared" si="216"/>
        <v/>
      </c>
      <c r="IN99" s="183"/>
      <c r="IO99" s="186"/>
      <c r="IP99" s="227"/>
      <c r="IQ99" s="228"/>
      <c r="IR99" s="229"/>
      <c r="IS99" s="228"/>
      <c r="IT99" s="229"/>
      <c r="IU99" s="228"/>
      <c r="IV99" s="180" t="str">
        <f t="shared" si="197"/>
        <v/>
      </c>
      <c r="IW99" s="181" t="str">
        <f t="shared" si="166"/>
        <v/>
      </c>
      <c r="IX99" s="182" t="str">
        <f t="shared" si="167"/>
        <v/>
      </c>
      <c r="IY99" s="183"/>
      <c r="IZ99" s="184" t="str">
        <f t="shared" si="217"/>
        <v/>
      </c>
      <c r="JA99" s="183"/>
      <c r="JB99" s="186"/>
      <c r="JC99" s="187"/>
      <c r="JD99" s="198">
        <f t="shared" si="168"/>
        <v>0</v>
      </c>
      <c r="JE99" s="198">
        <f t="shared" si="169"/>
        <v>0</v>
      </c>
      <c r="JF99" s="198">
        <f t="shared" si="170"/>
        <v>0</v>
      </c>
      <c r="JG99" s="199">
        <f t="shared" si="171"/>
        <v>0</v>
      </c>
      <c r="JH99" s="199">
        <f t="shared" si="172"/>
        <v>0</v>
      </c>
      <c r="JI99" s="187"/>
      <c r="JJ99" s="209"/>
      <c r="JK99" s="210"/>
      <c r="JL99" s="210"/>
      <c r="JM99" s="210"/>
      <c r="JN99" s="210"/>
      <c r="JO99" s="210"/>
      <c r="JP99" s="210"/>
      <c r="JQ99" s="210"/>
      <c r="JR99" s="211"/>
      <c r="JS99" s="205"/>
      <c r="JT99" s="194">
        <f t="shared" si="173"/>
        <v>2</v>
      </c>
    </row>
    <row r="100" spans="1:280" s="195" customFormat="1" x14ac:dyDescent="0.2">
      <c r="A100" s="247">
        <f t="shared" si="174"/>
        <v>41674</v>
      </c>
      <c r="B100" s="249">
        <f t="shared" si="175"/>
        <v>41675</v>
      </c>
      <c r="C100" s="227"/>
      <c r="D100" s="228"/>
      <c r="E100" s="229"/>
      <c r="F100" s="228"/>
      <c r="G100" s="229"/>
      <c r="H100" s="228"/>
      <c r="I100" s="180" t="str">
        <f t="shared" si="176"/>
        <v/>
      </c>
      <c r="J100" s="181" t="str">
        <f t="shared" si="177"/>
        <v/>
      </c>
      <c r="K100" s="182" t="str">
        <f t="shared" si="178"/>
        <v/>
      </c>
      <c r="L100" s="183"/>
      <c r="M100" s="184" t="str">
        <f t="shared" si="198"/>
        <v/>
      </c>
      <c r="N100" s="183"/>
      <c r="O100" s="186"/>
      <c r="P100" s="227"/>
      <c r="Q100" s="228"/>
      <c r="R100" s="229"/>
      <c r="S100" s="228"/>
      <c r="T100" s="229"/>
      <c r="U100" s="228"/>
      <c r="V100" s="180" t="str">
        <f t="shared" si="179"/>
        <v/>
      </c>
      <c r="W100" s="181" t="str">
        <f t="shared" si="130"/>
        <v/>
      </c>
      <c r="X100" s="182" t="str">
        <f t="shared" si="131"/>
        <v/>
      </c>
      <c r="Y100" s="183"/>
      <c r="Z100" s="184" t="str">
        <f t="shared" si="199"/>
        <v/>
      </c>
      <c r="AA100" s="183"/>
      <c r="AB100" s="186"/>
      <c r="AC100" s="227"/>
      <c r="AD100" s="228"/>
      <c r="AE100" s="229"/>
      <c r="AF100" s="228"/>
      <c r="AG100" s="229"/>
      <c r="AH100" s="228"/>
      <c r="AI100" s="180" t="str">
        <f t="shared" si="180"/>
        <v/>
      </c>
      <c r="AJ100" s="181" t="str">
        <f t="shared" si="132"/>
        <v/>
      </c>
      <c r="AK100" s="182" t="str">
        <f t="shared" si="133"/>
        <v/>
      </c>
      <c r="AL100" s="183"/>
      <c r="AM100" s="184" t="str">
        <f t="shared" si="200"/>
        <v/>
      </c>
      <c r="AN100" s="183"/>
      <c r="AO100" s="186"/>
      <c r="AP100" s="227"/>
      <c r="AQ100" s="228"/>
      <c r="AR100" s="229"/>
      <c r="AS100" s="228"/>
      <c r="AT100" s="229"/>
      <c r="AU100" s="228"/>
      <c r="AV100" s="180" t="str">
        <f t="shared" si="181"/>
        <v/>
      </c>
      <c r="AW100" s="181" t="str">
        <f t="shared" si="134"/>
        <v/>
      </c>
      <c r="AX100" s="182" t="str">
        <f t="shared" si="135"/>
        <v/>
      </c>
      <c r="AY100" s="183"/>
      <c r="AZ100" s="184" t="str">
        <f t="shared" si="201"/>
        <v/>
      </c>
      <c r="BA100" s="183"/>
      <c r="BB100" s="186"/>
      <c r="BC100" s="227"/>
      <c r="BD100" s="228"/>
      <c r="BE100" s="229"/>
      <c r="BF100" s="228"/>
      <c r="BG100" s="229"/>
      <c r="BH100" s="228"/>
      <c r="BI100" s="180" t="str">
        <f t="shared" si="182"/>
        <v/>
      </c>
      <c r="BJ100" s="181" t="str">
        <f t="shared" si="136"/>
        <v/>
      </c>
      <c r="BK100" s="182" t="str">
        <f t="shared" si="137"/>
        <v/>
      </c>
      <c r="BL100" s="183"/>
      <c r="BM100" s="184" t="str">
        <f t="shared" si="202"/>
        <v/>
      </c>
      <c r="BN100" s="183"/>
      <c r="BO100" s="186"/>
      <c r="BP100" s="227"/>
      <c r="BQ100" s="228"/>
      <c r="BR100" s="229"/>
      <c r="BS100" s="228"/>
      <c r="BT100" s="229"/>
      <c r="BU100" s="228"/>
      <c r="BV100" s="180" t="str">
        <f t="shared" si="183"/>
        <v/>
      </c>
      <c r="BW100" s="181" t="str">
        <f t="shared" si="138"/>
        <v/>
      </c>
      <c r="BX100" s="182" t="str">
        <f t="shared" si="139"/>
        <v/>
      </c>
      <c r="BY100" s="183"/>
      <c r="BZ100" s="184" t="str">
        <f t="shared" si="203"/>
        <v/>
      </c>
      <c r="CA100" s="183"/>
      <c r="CB100" s="186"/>
      <c r="CC100" s="227"/>
      <c r="CD100" s="228"/>
      <c r="CE100" s="229"/>
      <c r="CF100" s="228"/>
      <c r="CG100" s="229"/>
      <c r="CH100" s="228"/>
      <c r="CI100" s="180" t="str">
        <f t="shared" si="184"/>
        <v/>
      </c>
      <c r="CJ100" s="181" t="str">
        <f t="shared" si="140"/>
        <v/>
      </c>
      <c r="CK100" s="182" t="str">
        <f t="shared" si="141"/>
        <v/>
      </c>
      <c r="CL100" s="183"/>
      <c r="CM100" s="184" t="str">
        <f t="shared" si="204"/>
        <v/>
      </c>
      <c r="CN100" s="183"/>
      <c r="CO100" s="186"/>
      <c r="CP100" s="227"/>
      <c r="CQ100" s="228"/>
      <c r="CR100" s="229"/>
      <c r="CS100" s="228"/>
      <c r="CT100" s="229"/>
      <c r="CU100" s="228"/>
      <c r="CV100" s="180" t="str">
        <f t="shared" si="185"/>
        <v/>
      </c>
      <c r="CW100" s="181" t="str">
        <f t="shared" si="142"/>
        <v/>
      </c>
      <c r="CX100" s="182" t="str">
        <f t="shared" si="143"/>
        <v/>
      </c>
      <c r="CY100" s="183"/>
      <c r="CZ100" s="184" t="str">
        <f t="shared" si="205"/>
        <v/>
      </c>
      <c r="DA100" s="183"/>
      <c r="DB100" s="186"/>
      <c r="DC100" s="227"/>
      <c r="DD100" s="228"/>
      <c r="DE100" s="229"/>
      <c r="DF100" s="228"/>
      <c r="DG100" s="229"/>
      <c r="DH100" s="228"/>
      <c r="DI100" s="180" t="str">
        <f t="shared" si="186"/>
        <v/>
      </c>
      <c r="DJ100" s="181" t="str">
        <f t="shared" si="144"/>
        <v/>
      </c>
      <c r="DK100" s="182" t="str">
        <f t="shared" si="145"/>
        <v/>
      </c>
      <c r="DL100" s="183"/>
      <c r="DM100" s="184" t="str">
        <f t="shared" si="206"/>
        <v/>
      </c>
      <c r="DN100" s="183"/>
      <c r="DO100" s="186"/>
      <c r="DP100" s="227"/>
      <c r="DQ100" s="228"/>
      <c r="DR100" s="229"/>
      <c r="DS100" s="228"/>
      <c r="DT100" s="229"/>
      <c r="DU100" s="228"/>
      <c r="DV100" s="180" t="str">
        <f t="shared" si="187"/>
        <v/>
      </c>
      <c r="DW100" s="181" t="str">
        <f t="shared" si="146"/>
        <v/>
      </c>
      <c r="DX100" s="182" t="str">
        <f t="shared" si="147"/>
        <v/>
      </c>
      <c r="DY100" s="183"/>
      <c r="DZ100" s="184" t="str">
        <f t="shared" si="207"/>
        <v/>
      </c>
      <c r="EA100" s="183"/>
      <c r="EB100" s="186"/>
      <c r="EC100" s="227"/>
      <c r="ED100" s="228"/>
      <c r="EE100" s="229"/>
      <c r="EF100" s="228"/>
      <c r="EG100" s="229"/>
      <c r="EH100" s="228"/>
      <c r="EI100" s="180" t="str">
        <f t="shared" si="188"/>
        <v/>
      </c>
      <c r="EJ100" s="181" t="str">
        <f t="shared" si="148"/>
        <v/>
      </c>
      <c r="EK100" s="182" t="str">
        <f t="shared" si="149"/>
        <v/>
      </c>
      <c r="EL100" s="183"/>
      <c r="EM100" s="184" t="str">
        <f t="shared" si="208"/>
        <v/>
      </c>
      <c r="EN100" s="183"/>
      <c r="EO100" s="186"/>
      <c r="EP100" s="227"/>
      <c r="EQ100" s="228"/>
      <c r="ER100" s="229"/>
      <c r="ES100" s="228"/>
      <c r="ET100" s="229"/>
      <c r="EU100" s="228"/>
      <c r="EV100" s="180" t="str">
        <f t="shared" si="189"/>
        <v/>
      </c>
      <c r="EW100" s="181" t="str">
        <f t="shared" si="150"/>
        <v/>
      </c>
      <c r="EX100" s="182" t="str">
        <f t="shared" si="151"/>
        <v/>
      </c>
      <c r="EY100" s="183"/>
      <c r="EZ100" s="184" t="str">
        <f t="shared" si="209"/>
        <v/>
      </c>
      <c r="FA100" s="183"/>
      <c r="FB100" s="186"/>
      <c r="FC100" s="227"/>
      <c r="FD100" s="228"/>
      <c r="FE100" s="229"/>
      <c r="FF100" s="228"/>
      <c r="FG100" s="229"/>
      <c r="FH100" s="228"/>
      <c r="FI100" s="180" t="str">
        <f t="shared" si="190"/>
        <v/>
      </c>
      <c r="FJ100" s="181" t="str">
        <f t="shared" si="152"/>
        <v/>
      </c>
      <c r="FK100" s="182" t="str">
        <f t="shared" si="153"/>
        <v/>
      </c>
      <c r="FL100" s="183"/>
      <c r="FM100" s="184" t="str">
        <f t="shared" si="210"/>
        <v/>
      </c>
      <c r="FN100" s="183"/>
      <c r="FO100" s="186"/>
      <c r="FP100" s="227"/>
      <c r="FQ100" s="228"/>
      <c r="FR100" s="229"/>
      <c r="FS100" s="228"/>
      <c r="FT100" s="229"/>
      <c r="FU100" s="228"/>
      <c r="FV100" s="180" t="str">
        <f t="shared" si="191"/>
        <v/>
      </c>
      <c r="FW100" s="181" t="str">
        <f t="shared" si="154"/>
        <v/>
      </c>
      <c r="FX100" s="182" t="str">
        <f t="shared" si="155"/>
        <v/>
      </c>
      <c r="FY100" s="183"/>
      <c r="FZ100" s="184" t="str">
        <f t="shared" si="211"/>
        <v/>
      </c>
      <c r="GA100" s="183"/>
      <c r="GB100" s="186"/>
      <c r="GC100" s="227"/>
      <c r="GD100" s="228"/>
      <c r="GE100" s="229"/>
      <c r="GF100" s="228"/>
      <c r="GG100" s="229"/>
      <c r="GH100" s="228"/>
      <c r="GI100" s="180" t="str">
        <f t="shared" si="192"/>
        <v/>
      </c>
      <c r="GJ100" s="181" t="str">
        <f t="shared" si="156"/>
        <v/>
      </c>
      <c r="GK100" s="182" t="str">
        <f t="shared" si="157"/>
        <v/>
      </c>
      <c r="GL100" s="183"/>
      <c r="GM100" s="184" t="str">
        <f t="shared" si="212"/>
        <v/>
      </c>
      <c r="GN100" s="183"/>
      <c r="GO100" s="186"/>
      <c r="GP100" s="227"/>
      <c r="GQ100" s="228"/>
      <c r="GR100" s="229"/>
      <c r="GS100" s="228"/>
      <c r="GT100" s="229"/>
      <c r="GU100" s="228"/>
      <c r="GV100" s="180" t="str">
        <f t="shared" si="193"/>
        <v/>
      </c>
      <c r="GW100" s="181" t="str">
        <f t="shared" si="158"/>
        <v/>
      </c>
      <c r="GX100" s="182" t="str">
        <f t="shared" si="159"/>
        <v/>
      </c>
      <c r="GY100" s="183"/>
      <c r="GZ100" s="184" t="str">
        <f t="shared" si="213"/>
        <v/>
      </c>
      <c r="HA100" s="183"/>
      <c r="HB100" s="186"/>
      <c r="HC100" s="227"/>
      <c r="HD100" s="228"/>
      <c r="HE100" s="229"/>
      <c r="HF100" s="228"/>
      <c r="HG100" s="229"/>
      <c r="HH100" s="228"/>
      <c r="HI100" s="180" t="str">
        <f t="shared" si="194"/>
        <v/>
      </c>
      <c r="HJ100" s="181" t="str">
        <f t="shared" si="160"/>
        <v/>
      </c>
      <c r="HK100" s="182" t="str">
        <f t="shared" si="161"/>
        <v/>
      </c>
      <c r="HL100" s="183"/>
      <c r="HM100" s="184" t="str">
        <f t="shared" si="214"/>
        <v/>
      </c>
      <c r="HN100" s="183"/>
      <c r="HO100" s="186"/>
      <c r="HP100" s="227"/>
      <c r="HQ100" s="228"/>
      <c r="HR100" s="229"/>
      <c r="HS100" s="228"/>
      <c r="HT100" s="229"/>
      <c r="HU100" s="228"/>
      <c r="HV100" s="180" t="str">
        <f t="shared" si="195"/>
        <v/>
      </c>
      <c r="HW100" s="181" t="str">
        <f t="shared" si="162"/>
        <v/>
      </c>
      <c r="HX100" s="182" t="str">
        <f t="shared" si="163"/>
        <v/>
      </c>
      <c r="HY100" s="183"/>
      <c r="HZ100" s="184" t="str">
        <f t="shared" si="215"/>
        <v/>
      </c>
      <c r="IA100" s="183"/>
      <c r="IB100" s="186"/>
      <c r="IC100" s="227"/>
      <c r="ID100" s="228"/>
      <c r="IE100" s="229"/>
      <c r="IF100" s="228"/>
      <c r="IG100" s="229"/>
      <c r="IH100" s="228"/>
      <c r="II100" s="180" t="str">
        <f t="shared" si="196"/>
        <v/>
      </c>
      <c r="IJ100" s="181" t="str">
        <f t="shared" si="164"/>
        <v/>
      </c>
      <c r="IK100" s="182" t="str">
        <f t="shared" si="165"/>
        <v/>
      </c>
      <c r="IL100" s="183"/>
      <c r="IM100" s="184" t="str">
        <f t="shared" si="216"/>
        <v/>
      </c>
      <c r="IN100" s="183"/>
      <c r="IO100" s="186"/>
      <c r="IP100" s="227"/>
      <c r="IQ100" s="228"/>
      <c r="IR100" s="229"/>
      <c r="IS100" s="228"/>
      <c r="IT100" s="229"/>
      <c r="IU100" s="228"/>
      <c r="IV100" s="180" t="str">
        <f t="shared" si="197"/>
        <v/>
      </c>
      <c r="IW100" s="181" t="str">
        <f t="shared" si="166"/>
        <v/>
      </c>
      <c r="IX100" s="182" t="str">
        <f t="shared" si="167"/>
        <v/>
      </c>
      <c r="IY100" s="183"/>
      <c r="IZ100" s="184" t="str">
        <f t="shared" si="217"/>
        <v/>
      </c>
      <c r="JA100" s="183"/>
      <c r="JB100" s="186"/>
      <c r="JC100" s="187"/>
      <c r="JD100" s="198">
        <f t="shared" si="168"/>
        <v>0</v>
      </c>
      <c r="JE100" s="198">
        <f t="shared" si="169"/>
        <v>0</v>
      </c>
      <c r="JF100" s="198">
        <f t="shared" si="170"/>
        <v>0</v>
      </c>
      <c r="JG100" s="199">
        <f t="shared" si="171"/>
        <v>0</v>
      </c>
      <c r="JH100" s="199">
        <f t="shared" si="172"/>
        <v>0</v>
      </c>
      <c r="JI100" s="187"/>
      <c r="JJ100" s="209"/>
      <c r="JK100" s="210"/>
      <c r="JL100" s="210"/>
      <c r="JM100" s="210"/>
      <c r="JN100" s="210"/>
      <c r="JO100" s="210"/>
      <c r="JP100" s="210"/>
      <c r="JQ100" s="210"/>
      <c r="JR100" s="211"/>
      <c r="JS100" s="205"/>
      <c r="JT100" s="194">
        <f t="shared" si="173"/>
        <v>2</v>
      </c>
    </row>
    <row r="101" spans="1:280" s="195" customFormat="1" x14ac:dyDescent="0.2">
      <c r="A101" s="247">
        <f t="shared" si="174"/>
        <v>41675</v>
      </c>
      <c r="B101" s="249">
        <f t="shared" si="175"/>
        <v>41676</v>
      </c>
      <c r="C101" s="227"/>
      <c r="D101" s="228"/>
      <c r="E101" s="229"/>
      <c r="F101" s="228"/>
      <c r="G101" s="229"/>
      <c r="H101" s="228"/>
      <c r="I101" s="180" t="str">
        <f t="shared" si="176"/>
        <v/>
      </c>
      <c r="J101" s="181" t="str">
        <f t="shared" si="177"/>
        <v/>
      </c>
      <c r="K101" s="182" t="str">
        <f t="shared" si="178"/>
        <v/>
      </c>
      <c r="L101" s="183"/>
      <c r="M101" s="184" t="str">
        <f t="shared" si="198"/>
        <v/>
      </c>
      <c r="N101" s="183"/>
      <c r="O101" s="230"/>
      <c r="P101" s="227"/>
      <c r="Q101" s="228"/>
      <c r="R101" s="229"/>
      <c r="S101" s="228"/>
      <c r="T101" s="229"/>
      <c r="U101" s="228"/>
      <c r="V101" s="180" t="str">
        <f t="shared" si="179"/>
        <v/>
      </c>
      <c r="W101" s="181" t="str">
        <f t="shared" si="130"/>
        <v/>
      </c>
      <c r="X101" s="182" t="str">
        <f t="shared" si="131"/>
        <v/>
      </c>
      <c r="Y101" s="183"/>
      <c r="Z101" s="184" t="str">
        <f t="shared" si="199"/>
        <v/>
      </c>
      <c r="AA101" s="183"/>
      <c r="AB101" s="230"/>
      <c r="AC101" s="227"/>
      <c r="AD101" s="228"/>
      <c r="AE101" s="229"/>
      <c r="AF101" s="228"/>
      <c r="AG101" s="229"/>
      <c r="AH101" s="228"/>
      <c r="AI101" s="180" t="str">
        <f t="shared" si="180"/>
        <v/>
      </c>
      <c r="AJ101" s="181" t="str">
        <f t="shared" si="132"/>
        <v/>
      </c>
      <c r="AK101" s="182" t="str">
        <f t="shared" si="133"/>
        <v/>
      </c>
      <c r="AL101" s="183"/>
      <c r="AM101" s="184" t="str">
        <f t="shared" si="200"/>
        <v/>
      </c>
      <c r="AN101" s="183"/>
      <c r="AO101" s="230"/>
      <c r="AP101" s="227"/>
      <c r="AQ101" s="228"/>
      <c r="AR101" s="229"/>
      <c r="AS101" s="228"/>
      <c r="AT101" s="229"/>
      <c r="AU101" s="228"/>
      <c r="AV101" s="180" t="str">
        <f t="shared" si="181"/>
        <v/>
      </c>
      <c r="AW101" s="181" t="str">
        <f t="shared" si="134"/>
        <v/>
      </c>
      <c r="AX101" s="182" t="str">
        <f t="shared" si="135"/>
        <v/>
      </c>
      <c r="AY101" s="183"/>
      <c r="AZ101" s="184" t="str">
        <f t="shared" si="201"/>
        <v/>
      </c>
      <c r="BA101" s="183"/>
      <c r="BB101" s="230"/>
      <c r="BC101" s="227"/>
      <c r="BD101" s="228"/>
      <c r="BE101" s="229"/>
      <c r="BF101" s="228"/>
      <c r="BG101" s="229"/>
      <c r="BH101" s="228"/>
      <c r="BI101" s="180" t="str">
        <f t="shared" si="182"/>
        <v/>
      </c>
      <c r="BJ101" s="181" t="str">
        <f t="shared" si="136"/>
        <v/>
      </c>
      <c r="BK101" s="182" t="str">
        <f t="shared" si="137"/>
        <v/>
      </c>
      <c r="BL101" s="183"/>
      <c r="BM101" s="184" t="str">
        <f t="shared" si="202"/>
        <v/>
      </c>
      <c r="BN101" s="183"/>
      <c r="BO101" s="230"/>
      <c r="BP101" s="227"/>
      <c r="BQ101" s="228"/>
      <c r="BR101" s="229"/>
      <c r="BS101" s="228"/>
      <c r="BT101" s="229"/>
      <c r="BU101" s="228"/>
      <c r="BV101" s="180" t="str">
        <f t="shared" si="183"/>
        <v/>
      </c>
      <c r="BW101" s="181" t="str">
        <f t="shared" si="138"/>
        <v/>
      </c>
      <c r="BX101" s="182" t="str">
        <f t="shared" si="139"/>
        <v/>
      </c>
      <c r="BY101" s="183"/>
      <c r="BZ101" s="184" t="str">
        <f t="shared" si="203"/>
        <v/>
      </c>
      <c r="CA101" s="183"/>
      <c r="CB101" s="230"/>
      <c r="CC101" s="227"/>
      <c r="CD101" s="228"/>
      <c r="CE101" s="229"/>
      <c r="CF101" s="228"/>
      <c r="CG101" s="229"/>
      <c r="CH101" s="228"/>
      <c r="CI101" s="180" t="str">
        <f t="shared" si="184"/>
        <v/>
      </c>
      <c r="CJ101" s="181" t="str">
        <f t="shared" si="140"/>
        <v/>
      </c>
      <c r="CK101" s="182" t="str">
        <f t="shared" si="141"/>
        <v/>
      </c>
      <c r="CL101" s="183"/>
      <c r="CM101" s="184" t="str">
        <f t="shared" si="204"/>
        <v/>
      </c>
      <c r="CN101" s="183"/>
      <c r="CO101" s="230"/>
      <c r="CP101" s="227"/>
      <c r="CQ101" s="228"/>
      <c r="CR101" s="229"/>
      <c r="CS101" s="228"/>
      <c r="CT101" s="229"/>
      <c r="CU101" s="228"/>
      <c r="CV101" s="180" t="str">
        <f t="shared" si="185"/>
        <v/>
      </c>
      <c r="CW101" s="181" t="str">
        <f t="shared" si="142"/>
        <v/>
      </c>
      <c r="CX101" s="182" t="str">
        <f t="shared" si="143"/>
        <v/>
      </c>
      <c r="CY101" s="183"/>
      <c r="CZ101" s="184" t="str">
        <f t="shared" si="205"/>
        <v/>
      </c>
      <c r="DA101" s="183"/>
      <c r="DB101" s="230"/>
      <c r="DC101" s="227"/>
      <c r="DD101" s="228"/>
      <c r="DE101" s="229"/>
      <c r="DF101" s="228"/>
      <c r="DG101" s="229"/>
      <c r="DH101" s="228"/>
      <c r="DI101" s="180" t="str">
        <f t="shared" si="186"/>
        <v/>
      </c>
      <c r="DJ101" s="181" t="str">
        <f t="shared" si="144"/>
        <v/>
      </c>
      <c r="DK101" s="182" t="str">
        <f t="shared" si="145"/>
        <v/>
      </c>
      <c r="DL101" s="183"/>
      <c r="DM101" s="184" t="str">
        <f t="shared" si="206"/>
        <v/>
      </c>
      <c r="DN101" s="183"/>
      <c r="DO101" s="230"/>
      <c r="DP101" s="227"/>
      <c r="DQ101" s="228"/>
      <c r="DR101" s="229"/>
      <c r="DS101" s="228"/>
      <c r="DT101" s="229"/>
      <c r="DU101" s="228"/>
      <c r="DV101" s="180" t="str">
        <f t="shared" si="187"/>
        <v/>
      </c>
      <c r="DW101" s="181" t="str">
        <f t="shared" si="146"/>
        <v/>
      </c>
      <c r="DX101" s="182" t="str">
        <f t="shared" si="147"/>
        <v/>
      </c>
      <c r="DY101" s="183"/>
      <c r="DZ101" s="184" t="str">
        <f t="shared" si="207"/>
        <v/>
      </c>
      <c r="EA101" s="183"/>
      <c r="EB101" s="230"/>
      <c r="EC101" s="227"/>
      <c r="ED101" s="228"/>
      <c r="EE101" s="229"/>
      <c r="EF101" s="228"/>
      <c r="EG101" s="229"/>
      <c r="EH101" s="228"/>
      <c r="EI101" s="180" t="str">
        <f t="shared" si="188"/>
        <v/>
      </c>
      <c r="EJ101" s="181" t="str">
        <f t="shared" si="148"/>
        <v/>
      </c>
      <c r="EK101" s="182" t="str">
        <f t="shared" si="149"/>
        <v/>
      </c>
      <c r="EL101" s="183"/>
      <c r="EM101" s="184" t="str">
        <f t="shared" si="208"/>
        <v/>
      </c>
      <c r="EN101" s="183"/>
      <c r="EO101" s="230"/>
      <c r="EP101" s="227"/>
      <c r="EQ101" s="228"/>
      <c r="ER101" s="229"/>
      <c r="ES101" s="228"/>
      <c r="ET101" s="229"/>
      <c r="EU101" s="228"/>
      <c r="EV101" s="180" t="str">
        <f t="shared" si="189"/>
        <v/>
      </c>
      <c r="EW101" s="181" t="str">
        <f t="shared" si="150"/>
        <v/>
      </c>
      <c r="EX101" s="182" t="str">
        <f t="shared" si="151"/>
        <v/>
      </c>
      <c r="EY101" s="183"/>
      <c r="EZ101" s="184" t="str">
        <f t="shared" si="209"/>
        <v/>
      </c>
      <c r="FA101" s="183"/>
      <c r="FB101" s="230"/>
      <c r="FC101" s="227"/>
      <c r="FD101" s="228"/>
      <c r="FE101" s="229"/>
      <c r="FF101" s="228"/>
      <c r="FG101" s="229"/>
      <c r="FH101" s="228"/>
      <c r="FI101" s="180" t="str">
        <f t="shared" si="190"/>
        <v/>
      </c>
      <c r="FJ101" s="181" t="str">
        <f t="shared" si="152"/>
        <v/>
      </c>
      <c r="FK101" s="182" t="str">
        <f t="shared" si="153"/>
        <v/>
      </c>
      <c r="FL101" s="183"/>
      <c r="FM101" s="184" t="str">
        <f t="shared" si="210"/>
        <v/>
      </c>
      <c r="FN101" s="183"/>
      <c r="FO101" s="230"/>
      <c r="FP101" s="227"/>
      <c r="FQ101" s="228"/>
      <c r="FR101" s="229"/>
      <c r="FS101" s="228"/>
      <c r="FT101" s="229"/>
      <c r="FU101" s="228"/>
      <c r="FV101" s="180" t="str">
        <f t="shared" si="191"/>
        <v/>
      </c>
      <c r="FW101" s="181" t="str">
        <f t="shared" si="154"/>
        <v/>
      </c>
      <c r="FX101" s="182" t="str">
        <f t="shared" si="155"/>
        <v/>
      </c>
      <c r="FY101" s="183"/>
      <c r="FZ101" s="184" t="str">
        <f t="shared" si="211"/>
        <v/>
      </c>
      <c r="GA101" s="183"/>
      <c r="GB101" s="230"/>
      <c r="GC101" s="227"/>
      <c r="GD101" s="228"/>
      <c r="GE101" s="229"/>
      <c r="GF101" s="228"/>
      <c r="GG101" s="229"/>
      <c r="GH101" s="228"/>
      <c r="GI101" s="180" t="str">
        <f t="shared" si="192"/>
        <v/>
      </c>
      <c r="GJ101" s="181" t="str">
        <f t="shared" si="156"/>
        <v/>
      </c>
      <c r="GK101" s="182" t="str">
        <f t="shared" si="157"/>
        <v/>
      </c>
      <c r="GL101" s="183"/>
      <c r="GM101" s="184" t="str">
        <f t="shared" si="212"/>
        <v/>
      </c>
      <c r="GN101" s="183"/>
      <c r="GO101" s="230"/>
      <c r="GP101" s="227"/>
      <c r="GQ101" s="228"/>
      <c r="GR101" s="229"/>
      <c r="GS101" s="228"/>
      <c r="GT101" s="229"/>
      <c r="GU101" s="228"/>
      <c r="GV101" s="180" t="str">
        <f t="shared" si="193"/>
        <v/>
      </c>
      <c r="GW101" s="181" t="str">
        <f t="shared" si="158"/>
        <v/>
      </c>
      <c r="GX101" s="182" t="str">
        <f t="shared" si="159"/>
        <v/>
      </c>
      <c r="GY101" s="183"/>
      <c r="GZ101" s="184" t="str">
        <f t="shared" si="213"/>
        <v/>
      </c>
      <c r="HA101" s="183"/>
      <c r="HB101" s="230"/>
      <c r="HC101" s="227"/>
      <c r="HD101" s="228"/>
      <c r="HE101" s="229"/>
      <c r="HF101" s="228"/>
      <c r="HG101" s="229"/>
      <c r="HH101" s="228"/>
      <c r="HI101" s="180" t="str">
        <f t="shared" si="194"/>
        <v/>
      </c>
      <c r="HJ101" s="181" t="str">
        <f t="shared" si="160"/>
        <v/>
      </c>
      <c r="HK101" s="182" t="str">
        <f t="shared" si="161"/>
        <v/>
      </c>
      <c r="HL101" s="183"/>
      <c r="HM101" s="184" t="str">
        <f t="shared" si="214"/>
        <v/>
      </c>
      <c r="HN101" s="183"/>
      <c r="HO101" s="230"/>
      <c r="HP101" s="227"/>
      <c r="HQ101" s="228"/>
      <c r="HR101" s="229"/>
      <c r="HS101" s="228"/>
      <c r="HT101" s="229"/>
      <c r="HU101" s="228"/>
      <c r="HV101" s="180" t="str">
        <f t="shared" si="195"/>
        <v/>
      </c>
      <c r="HW101" s="181" t="str">
        <f t="shared" si="162"/>
        <v/>
      </c>
      <c r="HX101" s="182" t="str">
        <f t="shared" si="163"/>
        <v/>
      </c>
      <c r="HY101" s="183"/>
      <c r="HZ101" s="184" t="str">
        <f t="shared" si="215"/>
        <v/>
      </c>
      <c r="IA101" s="183"/>
      <c r="IB101" s="230"/>
      <c r="IC101" s="227"/>
      <c r="ID101" s="228"/>
      <c r="IE101" s="229"/>
      <c r="IF101" s="228"/>
      <c r="IG101" s="229"/>
      <c r="IH101" s="228"/>
      <c r="II101" s="180" t="str">
        <f t="shared" si="196"/>
        <v/>
      </c>
      <c r="IJ101" s="181" t="str">
        <f t="shared" si="164"/>
        <v/>
      </c>
      <c r="IK101" s="182" t="str">
        <f t="shared" si="165"/>
        <v/>
      </c>
      <c r="IL101" s="183"/>
      <c r="IM101" s="184" t="str">
        <f t="shared" si="216"/>
        <v/>
      </c>
      <c r="IN101" s="183"/>
      <c r="IO101" s="230"/>
      <c r="IP101" s="227"/>
      <c r="IQ101" s="228"/>
      <c r="IR101" s="229"/>
      <c r="IS101" s="228"/>
      <c r="IT101" s="229"/>
      <c r="IU101" s="228"/>
      <c r="IV101" s="180" t="str">
        <f t="shared" si="197"/>
        <v/>
      </c>
      <c r="IW101" s="181" t="str">
        <f t="shared" si="166"/>
        <v/>
      </c>
      <c r="IX101" s="182" t="str">
        <f t="shared" si="167"/>
        <v/>
      </c>
      <c r="IY101" s="183"/>
      <c r="IZ101" s="184" t="str">
        <f t="shared" si="217"/>
        <v/>
      </c>
      <c r="JA101" s="183"/>
      <c r="JB101" s="230"/>
      <c r="JC101" s="187"/>
      <c r="JD101" s="198">
        <f t="shared" si="168"/>
        <v>0</v>
      </c>
      <c r="JE101" s="198">
        <f t="shared" si="169"/>
        <v>0</v>
      </c>
      <c r="JF101" s="198">
        <f t="shared" si="170"/>
        <v>0</v>
      </c>
      <c r="JG101" s="199">
        <f t="shared" si="171"/>
        <v>0</v>
      </c>
      <c r="JH101" s="199">
        <f t="shared" si="172"/>
        <v>0</v>
      </c>
      <c r="JI101" s="187"/>
      <c r="JJ101" s="209"/>
      <c r="JK101" s="210"/>
      <c r="JL101" s="210"/>
      <c r="JM101" s="210"/>
      <c r="JN101" s="210"/>
      <c r="JO101" s="210"/>
      <c r="JP101" s="210"/>
      <c r="JQ101" s="210"/>
      <c r="JR101" s="211"/>
      <c r="JS101" s="205"/>
      <c r="JT101" s="194">
        <f t="shared" si="173"/>
        <v>2</v>
      </c>
    </row>
    <row r="102" spans="1:280" s="195" customFormat="1" x14ac:dyDescent="0.2">
      <c r="A102" s="247">
        <f t="shared" si="174"/>
        <v>41676</v>
      </c>
      <c r="B102" s="249">
        <f t="shared" si="175"/>
        <v>41677</v>
      </c>
      <c r="C102" s="227"/>
      <c r="D102" s="228"/>
      <c r="E102" s="229"/>
      <c r="F102" s="228"/>
      <c r="G102" s="229"/>
      <c r="H102" s="228"/>
      <c r="I102" s="180" t="str">
        <f t="shared" si="176"/>
        <v/>
      </c>
      <c r="J102" s="181" t="str">
        <f t="shared" si="177"/>
        <v/>
      </c>
      <c r="K102" s="182" t="str">
        <f t="shared" si="178"/>
        <v/>
      </c>
      <c r="L102" s="183"/>
      <c r="M102" s="184" t="str">
        <f t="shared" si="198"/>
        <v/>
      </c>
      <c r="N102" s="183"/>
      <c r="O102" s="171"/>
      <c r="P102" s="227"/>
      <c r="Q102" s="228"/>
      <c r="R102" s="229"/>
      <c r="S102" s="228"/>
      <c r="T102" s="229"/>
      <c r="U102" s="228"/>
      <c r="V102" s="180" t="str">
        <f t="shared" si="179"/>
        <v/>
      </c>
      <c r="W102" s="181" t="str">
        <f t="shared" si="130"/>
        <v/>
      </c>
      <c r="X102" s="182" t="str">
        <f t="shared" si="131"/>
        <v/>
      </c>
      <c r="Y102" s="183"/>
      <c r="Z102" s="184" t="str">
        <f t="shared" si="199"/>
        <v/>
      </c>
      <c r="AA102" s="183"/>
      <c r="AB102" s="171"/>
      <c r="AC102" s="227"/>
      <c r="AD102" s="228"/>
      <c r="AE102" s="229"/>
      <c r="AF102" s="228"/>
      <c r="AG102" s="229"/>
      <c r="AH102" s="228"/>
      <c r="AI102" s="180" t="str">
        <f t="shared" si="180"/>
        <v/>
      </c>
      <c r="AJ102" s="181" t="str">
        <f t="shared" si="132"/>
        <v/>
      </c>
      <c r="AK102" s="182" t="str">
        <f t="shared" si="133"/>
        <v/>
      </c>
      <c r="AL102" s="183"/>
      <c r="AM102" s="184" t="str">
        <f t="shared" si="200"/>
        <v/>
      </c>
      <c r="AN102" s="183"/>
      <c r="AO102" s="171"/>
      <c r="AP102" s="227"/>
      <c r="AQ102" s="228"/>
      <c r="AR102" s="229"/>
      <c r="AS102" s="228"/>
      <c r="AT102" s="229"/>
      <c r="AU102" s="228"/>
      <c r="AV102" s="180" t="str">
        <f t="shared" si="181"/>
        <v/>
      </c>
      <c r="AW102" s="181" t="str">
        <f t="shared" si="134"/>
        <v/>
      </c>
      <c r="AX102" s="182" t="str">
        <f t="shared" si="135"/>
        <v/>
      </c>
      <c r="AY102" s="183"/>
      <c r="AZ102" s="184" t="str">
        <f t="shared" si="201"/>
        <v/>
      </c>
      <c r="BA102" s="183"/>
      <c r="BB102" s="171"/>
      <c r="BC102" s="227"/>
      <c r="BD102" s="228"/>
      <c r="BE102" s="229"/>
      <c r="BF102" s="228"/>
      <c r="BG102" s="229"/>
      <c r="BH102" s="228"/>
      <c r="BI102" s="180" t="str">
        <f t="shared" si="182"/>
        <v/>
      </c>
      <c r="BJ102" s="181" t="str">
        <f t="shared" si="136"/>
        <v/>
      </c>
      <c r="BK102" s="182" t="str">
        <f t="shared" si="137"/>
        <v/>
      </c>
      <c r="BL102" s="183"/>
      <c r="BM102" s="184" t="str">
        <f t="shared" si="202"/>
        <v/>
      </c>
      <c r="BN102" s="183"/>
      <c r="BO102" s="171"/>
      <c r="BP102" s="227"/>
      <c r="BQ102" s="228"/>
      <c r="BR102" s="229"/>
      <c r="BS102" s="228"/>
      <c r="BT102" s="229"/>
      <c r="BU102" s="228"/>
      <c r="BV102" s="180" t="str">
        <f t="shared" si="183"/>
        <v/>
      </c>
      <c r="BW102" s="181" t="str">
        <f t="shared" si="138"/>
        <v/>
      </c>
      <c r="BX102" s="182" t="str">
        <f t="shared" si="139"/>
        <v/>
      </c>
      <c r="BY102" s="183"/>
      <c r="BZ102" s="184" t="str">
        <f t="shared" si="203"/>
        <v/>
      </c>
      <c r="CA102" s="183"/>
      <c r="CB102" s="171"/>
      <c r="CC102" s="227"/>
      <c r="CD102" s="228"/>
      <c r="CE102" s="229"/>
      <c r="CF102" s="228"/>
      <c r="CG102" s="229"/>
      <c r="CH102" s="228"/>
      <c r="CI102" s="180" t="str">
        <f t="shared" si="184"/>
        <v/>
      </c>
      <c r="CJ102" s="181" t="str">
        <f t="shared" si="140"/>
        <v/>
      </c>
      <c r="CK102" s="182" t="str">
        <f t="shared" si="141"/>
        <v/>
      </c>
      <c r="CL102" s="183"/>
      <c r="CM102" s="184" t="str">
        <f t="shared" si="204"/>
        <v/>
      </c>
      <c r="CN102" s="183"/>
      <c r="CO102" s="171"/>
      <c r="CP102" s="227"/>
      <c r="CQ102" s="228"/>
      <c r="CR102" s="229"/>
      <c r="CS102" s="228"/>
      <c r="CT102" s="229"/>
      <c r="CU102" s="228"/>
      <c r="CV102" s="180" t="str">
        <f t="shared" si="185"/>
        <v/>
      </c>
      <c r="CW102" s="181" t="str">
        <f t="shared" si="142"/>
        <v/>
      </c>
      <c r="CX102" s="182" t="str">
        <f t="shared" si="143"/>
        <v/>
      </c>
      <c r="CY102" s="183"/>
      <c r="CZ102" s="184" t="str">
        <f t="shared" si="205"/>
        <v/>
      </c>
      <c r="DA102" s="183"/>
      <c r="DB102" s="171"/>
      <c r="DC102" s="227"/>
      <c r="DD102" s="228"/>
      <c r="DE102" s="229"/>
      <c r="DF102" s="228"/>
      <c r="DG102" s="229"/>
      <c r="DH102" s="228"/>
      <c r="DI102" s="180" t="str">
        <f t="shared" si="186"/>
        <v/>
      </c>
      <c r="DJ102" s="181" t="str">
        <f t="shared" si="144"/>
        <v/>
      </c>
      <c r="DK102" s="182" t="str">
        <f t="shared" si="145"/>
        <v/>
      </c>
      <c r="DL102" s="183"/>
      <c r="DM102" s="184" t="str">
        <f t="shared" si="206"/>
        <v/>
      </c>
      <c r="DN102" s="183"/>
      <c r="DO102" s="171"/>
      <c r="DP102" s="227"/>
      <c r="DQ102" s="228"/>
      <c r="DR102" s="229"/>
      <c r="DS102" s="228"/>
      <c r="DT102" s="229"/>
      <c r="DU102" s="228"/>
      <c r="DV102" s="180" t="str">
        <f t="shared" si="187"/>
        <v/>
      </c>
      <c r="DW102" s="181" t="str">
        <f t="shared" si="146"/>
        <v/>
      </c>
      <c r="DX102" s="182" t="str">
        <f t="shared" si="147"/>
        <v/>
      </c>
      <c r="DY102" s="183"/>
      <c r="DZ102" s="184" t="str">
        <f t="shared" si="207"/>
        <v/>
      </c>
      <c r="EA102" s="183"/>
      <c r="EB102" s="171"/>
      <c r="EC102" s="227"/>
      <c r="ED102" s="228"/>
      <c r="EE102" s="229"/>
      <c r="EF102" s="228"/>
      <c r="EG102" s="229"/>
      <c r="EH102" s="228"/>
      <c r="EI102" s="180" t="str">
        <f t="shared" si="188"/>
        <v/>
      </c>
      <c r="EJ102" s="181" t="str">
        <f t="shared" si="148"/>
        <v/>
      </c>
      <c r="EK102" s="182" t="str">
        <f t="shared" si="149"/>
        <v/>
      </c>
      <c r="EL102" s="183"/>
      <c r="EM102" s="184" t="str">
        <f t="shared" si="208"/>
        <v/>
      </c>
      <c r="EN102" s="183"/>
      <c r="EO102" s="171"/>
      <c r="EP102" s="227"/>
      <c r="EQ102" s="228"/>
      <c r="ER102" s="229"/>
      <c r="ES102" s="228"/>
      <c r="ET102" s="229"/>
      <c r="EU102" s="228"/>
      <c r="EV102" s="180" t="str">
        <f t="shared" si="189"/>
        <v/>
      </c>
      <c r="EW102" s="181" t="str">
        <f t="shared" si="150"/>
        <v/>
      </c>
      <c r="EX102" s="182" t="str">
        <f t="shared" si="151"/>
        <v/>
      </c>
      <c r="EY102" s="183"/>
      <c r="EZ102" s="184" t="str">
        <f t="shared" si="209"/>
        <v/>
      </c>
      <c r="FA102" s="183"/>
      <c r="FB102" s="171"/>
      <c r="FC102" s="227"/>
      <c r="FD102" s="228"/>
      <c r="FE102" s="229"/>
      <c r="FF102" s="228"/>
      <c r="FG102" s="229"/>
      <c r="FH102" s="228"/>
      <c r="FI102" s="180" t="str">
        <f t="shared" si="190"/>
        <v/>
      </c>
      <c r="FJ102" s="181" t="str">
        <f t="shared" si="152"/>
        <v/>
      </c>
      <c r="FK102" s="182" t="str">
        <f t="shared" si="153"/>
        <v/>
      </c>
      <c r="FL102" s="183"/>
      <c r="FM102" s="184" t="str">
        <f t="shared" si="210"/>
        <v/>
      </c>
      <c r="FN102" s="183"/>
      <c r="FO102" s="171"/>
      <c r="FP102" s="227"/>
      <c r="FQ102" s="228"/>
      <c r="FR102" s="229"/>
      <c r="FS102" s="228"/>
      <c r="FT102" s="229"/>
      <c r="FU102" s="228"/>
      <c r="FV102" s="180" t="str">
        <f t="shared" si="191"/>
        <v/>
      </c>
      <c r="FW102" s="181" t="str">
        <f t="shared" si="154"/>
        <v/>
      </c>
      <c r="FX102" s="182" t="str">
        <f t="shared" si="155"/>
        <v/>
      </c>
      <c r="FY102" s="183"/>
      <c r="FZ102" s="184" t="str">
        <f t="shared" si="211"/>
        <v/>
      </c>
      <c r="GA102" s="183"/>
      <c r="GB102" s="171"/>
      <c r="GC102" s="227"/>
      <c r="GD102" s="228"/>
      <c r="GE102" s="229"/>
      <c r="GF102" s="228"/>
      <c r="GG102" s="229"/>
      <c r="GH102" s="228"/>
      <c r="GI102" s="180" t="str">
        <f t="shared" si="192"/>
        <v/>
      </c>
      <c r="GJ102" s="181" t="str">
        <f t="shared" si="156"/>
        <v/>
      </c>
      <c r="GK102" s="182" t="str">
        <f t="shared" si="157"/>
        <v/>
      </c>
      <c r="GL102" s="183"/>
      <c r="GM102" s="184" t="str">
        <f t="shared" si="212"/>
        <v/>
      </c>
      <c r="GN102" s="183"/>
      <c r="GO102" s="171"/>
      <c r="GP102" s="227"/>
      <c r="GQ102" s="228"/>
      <c r="GR102" s="229"/>
      <c r="GS102" s="228"/>
      <c r="GT102" s="229"/>
      <c r="GU102" s="228"/>
      <c r="GV102" s="180" t="str">
        <f t="shared" si="193"/>
        <v/>
      </c>
      <c r="GW102" s="181" t="str">
        <f t="shared" si="158"/>
        <v/>
      </c>
      <c r="GX102" s="182" t="str">
        <f t="shared" si="159"/>
        <v/>
      </c>
      <c r="GY102" s="183"/>
      <c r="GZ102" s="184" t="str">
        <f t="shared" si="213"/>
        <v/>
      </c>
      <c r="HA102" s="183"/>
      <c r="HB102" s="171"/>
      <c r="HC102" s="227"/>
      <c r="HD102" s="228"/>
      <c r="HE102" s="229"/>
      <c r="HF102" s="228"/>
      <c r="HG102" s="229"/>
      <c r="HH102" s="228"/>
      <c r="HI102" s="180" t="str">
        <f t="shared" si="194"/>
        <v/>
      </c>
      <c r="HJ102" s="181" t="str">
        <f t="shared" si="160"/>
        <v/>
      </c>
      <c r="HK102" s="182" t="str">
        <f t="shared" si="161"/>
        <v/>
      </c>
      <c r="HL102" s="183"/>
      <c r="HM102" s="184" t="str">
        <f t="shared" si="214"/>
        <v/>
      </c>
      <c r="HN102" s="183"/>
      <c r="HO102" s="171"/>
      <c r="HP102" s="227"/>
      <c r="HQ102" s="228"/>
      <c r="HR102" s="229"/>
      <c r="HS102" s="228"/>
      <c r="HT102" s="229"/>
      <c r="HU102" s="228"/>
      <c r="HV102" s="180" t="str">
        <f t="shared" si="195"/>
        <v/>
      </c>
      <c r="HW102" s="181" t="str">
        <f t="shared" si="162"/>
        <v/>
      </c>
      <c r="HX102" s="182" t="str">
        <f t="shared" si="163"/>
        <v/>
      </c>
      <c r="HY102" s="183"/>
      <c r="HZ102" s="184" t="str">
        <f t="shared" si="215"/>
        <v/>
      </c>
      <c r="IA102" s="183"/>
      <c r="IB102" s="171"/>
      <c r="IC102" s="227"/>
      <c r="ID102" s="228"/>
      <c r="IE102" s="229"/>
      <c r="IF102" s="228"/>
      <c r="IG102" s="229"/>
      <c r="IH102" s="228"/>
      <c r="II102" s="180" t="str">
        <f t="shared" si="196"/>
        <v/>
      </c>
      <c r="IJ102" s="181" t="str">
        <f t="shared" si="164"/>
        <v/>
      </c>
      <c r="IK102" s="182" t="str">
        <f t="shared" si="165"/>
        <v/>
      </c>
      <c r="IL102" s="183"/>
      <c r="IM102" s="184" t="str">
        <f t="shared" si="216"/>
        <v/>
      </c>
      <c r="IN102" s="183"/>
      <c r="IO102" s="171"/>
      <c r="IP102" s="227"/>
      <c r="IQ102" s="228"/>
      <c r="IR102" s="229"/>
      <c r="IS102" s="228"/>
      <c r="IT102" s="229"/>
      <c r="IU102" s="228"/>
      <c r="IV102" s="180" t="str">
        <f t="shared" si="197"/>
        <v/>
      </c>
      <c r="IW102" s="181" t="str">
        <f t="shared" si="166"/>
        <v/>
      </c>
      <c r="IX102" s="182" t="str">
        <f t="shared" si="167"/>
        <v/>
      </c>
      <c r="IY102" s="183"/>
      <c r="IZ102" s="184" t="str">
        <f t="shared" si="217"/>
        <v/>
      </c>
      <c r="JA102" s="183"/>
      <c r="JB102" s="171"/>
      <c r="JC102" s="187"/>
      <c r="JD102" s="198">
        <f t="shared" si="168"/>
        <v>0</v>
      </c>
      <c r="JE102" s="198">
        <f t="shared" si="169"/>
        <v>0</v>
      </c>
      <c r="JF102" s="198">
        <f t="shared" si="170"/>
        <v>0</v>
      </c>
      <c r="JG102" s="199">
        <f t="shared" si="171"/>
        <v>0</v>
      </c>
      <c r="JH102" s="199">
        <f t="shared" si="172"/>
        <v>0</v>
      </c>
      <c r="JI102" s="187"/>
      <c r="JJ102" s="209"/>
      <c r="JK102" s="210"/>
      <c r="JL102" s="210"/>
      <c r="JM102" s="210"/>
      <c r="JN102" s="210"/>
      <c r="JO102" s="210"/>
      <c r="JP102" s="210"/>
      <c r="JQ102" s="210"/>
      <c r="JR102" s="211"/>
      <c r="JS102" s="205"/>
      <c r="JT102" s="194">
        <f t="shared" si="173"/>
        <v>2</v>
      </c>
    </row>
    <row r="103" spans="1:280" s="195" customFormat="1" x14ac:dyDescent="0.2">
      <c r="A103" s="247">
        <f t="shared" si="174"/>
        <v>41677</v>
      </c>
      <c r="B103" s="249">
        <f t="shared" si="175"/>
        <v>41678</v>
      </c>
      <c r="C103" s="227"/>
      <c r="D103" s="228"/>
      <c r="E103" s="229"/>
      <c r="F103" s="228"/>
      <c r="G103" s="229"/>
      <c r="H103" s="228"/>
      <c r="I103" s="180" t="str">
        <f t="shared" si="176"/>
        <v/>
      </c>
      <c r="J103" s="181" t="str">
        <f t="shared" si="177"/>
        <v/>
      </c>
      <c r="K103" s="182" t="str">
        <f t="shared" si="178"/>
        <v/>
      </c>
      <c r="L103" s="183"/>
      <c r="M103" s="184" t="str">
        <f t="shared" si="198"/>
        <v/>
      </c>
      <c r="N103" s="183"/>
      <c r="O103" s="171"/>
      <c r="P103" s="227"/>
      <c r="Q103" s="228"/>
      <c r="R103" s="229"/>
      <c r="S103" s="228"/>
      <c r="T103" s="229"/>
      <c r="U103" s="228"/>
      <c r="V103" s="180" t="str">
        <f t="shared" si="179"/>
        <v/>
      </c>
      <c r="W103" s="181" t="str">
        <f t="shared" si="130"/>
        <v/>
      </c>
      <c r="X103" s="182" t="str">
        <f t="shared" si="131"/>
        <v/>
      </c>
      <c r="Y103" s="183"/>
      <c r="Z103" s="184" t="str">
        <f t="shared" si="199"/>
        <v/>
      </c>
      <c r="AA103" s="183"/>
      <c r="AB103" s="171"/>
      <c r="AC103" s="227"/>
      <c r="AD103" s="228"/>
      <c r="AE103" s="229"/>
      <c r="AF103" s="228"/>
      <c r="AG103" s="229"/>
      <c r="AH103" s="228"/>
      <c r="AI103" s="180" t="str">
        <f t="shared" si="180"/>
        <v/>
      </c>
      <c r="AJ103" s="181" t="str">
        <f t="shared" si="132"/>
        <v/>
      </c>
      <c r="AK103" s="182" t="str">
        <f t="shared" si="133"/>
        <v/>
      </c>
      <c r="AL103" s="183"/>
      <c r="AM103" s="184" t="str">
        <f t="shared" si="200"/>
        <v/>
      </c>
      <c r="AN103" s="183"/>
      <c r="AO103" s="171"/>
      <c r="AP103" s="227"/>
      <c r="AQ103" s="228"/>
      <c r="AR103" s="229"/>
      <c r="AS103" s="228"/>
      <c r="AT103" s="229"/>
      <c r="AU103" s="228"/>
      <c r="AV103" s="180" t="str">
        <f t="shared" si="181"/>
        <v/>
      </c>
      <c r="AW103" s="181" t="str">
        <f t="shared" si="134"/>
        <v/>
      </c>
      <c r="AX103" s="182" t="str">
        <f t="shared" si="135"/>
        <v/>
      </c>
      <c r="AY103" s="183"/>
      <c r="AZ103" s="184" t="str">
        <f t="shared" si="201"/>
        <v/>
      </c>
      <c r="BA103" s="183"/>
      <c r="BB103" s="171"/>
      <c r="BC103" s="227"/>
      <c r="BD103" s="228"/>
      <c r="BE103" s="229"/>
      <c r="BF103" s="228"/>
      <c r="BG103" s="229"/>
      <c r="BH103" s="228"/>
      <c r="BI103" s="180" t="str">
        <f t="shared" si="182"/>
        <v/>
      </c>
      <c r="BJ103" s="181" t="str">
        <f t="shared" si="136"/>
        <v/>
      </c>
      <c r="BK103" s="182" t="str">
        <f t="shared" si="137"/>
        <v/>
      </c>
      <c r="BL103" s="183"/>
      <c r="BM103" s="184" t="str">
        <f t="shared" si="202"/>
        <v/>
      </c>
      <c r="BN103" s="183"/>
      <c r="BO103" s="171"/>
      <c r="BP103" s="227"/>
      <c r="BQ103" s="228"/>
      <c r="BR103" s="229"/>
      <c r="BS103" s="228"/>
      <c r="BT103" s="229"/>
      <c r="BU103" s="228"/>
      <c r="BV103" s="180" t="str">
        <f t="shared" si="183"/>
        <v/>
      </c>
      <c r="BW103" s="181" t="str">
        <f t="shared" si="138"/>
        <v/>
      </c>
      <c r="BX103" s="182" t="str">
        <f t="shared" si="139"/>
        <v/>
      </c>
      <c r="BY103" s="183"/>
      <c r="BZ103" s="184" t="str">
        <f t="shared" si="203"/>
        <v/>
      </c>
      <c r="CA103" s="183"/>
      <c r="CB103" s="171"/>
      <c r="CC103" s="227"/>
      <c r="CD103" s="228"/>
      <c r="CE103" s="229"/>
      <c r="CF103" s="228"/>
      <c r="CG103" s="229"/>
      <c r="CH103" s="228"/>
      <c r="CI103" s="180" t="str">
        <f t="shared" si="184"/>
        <v/>
      </c>
      <c r="CJ103" s="181" t="str">
        <f t="shared" si="140"/>
        <v/>
      </c>
      <c r="CK103" s="182" t="str">
        <f t="shared" si="141"/>
        <v/>
      </c>
      <c r="CL103" s="183"/>
      <c r="CM103" s="184" t="str">
        <f t="shared" si="204"/>
        <v/>
      </c>
      <c r="CN103" s="183"/>
      <c r="CO103" s="171"/>
      <c r="CP103" s="227"/>
      <c r="CQ103" s="228"/>
      <c r="CR103" s="229"/>
      <c r="CS103" s="228"/>
      <c r="CT103" s="229"/>
      <c r="CU103" s="228"/>
      <c r="CV103" s="180" t="str">
        <f t="shared" si="185"/>
        <v/>
      </c>
      <c r="CW103" s="181" t="str">
        <f t="shared" si="142"/>
        <v/>
      </c>
      <c r="CX103" s="182" t="str">
        <f t="shared" si="143"/>
        <v/>
      </c>
      <c r="CY103" s="183"/>
      <c r="CZ103" s="184" t="str">
        <f t="shared" si="205"/>
        <v/>
      </c>
      <c r="DA103" s="183"/>
      <c r="DB103" s="171"/>
      <c r="DC103" s="227"/>
      <c r="DD103" s="228"/>
      <c r="DE103" s="229"/>
      <c r="DF103" s="228"/>
      <c r="DG103" s="229"/>
      <c r="DH103" s="228"/>
      <c r="DI103" s="180" t="str">
        <f t="shared" si="186"/>
        <v/>
      </c>
      <c r="DJ103" s="181" t="str">
        <f t="shared" si="144"/>
        <v/>
      </c>
      <c r="DK103" s="182" t="str">
        <f t="shared" si="145"/>
        <v/>
      </c>
      <c r="DL103" s="183"/>
      <c r="DM103" s="184" t="str">
        <f t="shared" si="206"/>
        <v/>
      </c>
      <c r="DN103" s="183"/>
      <c r="DO103" s="171"/>
      <c r="DP103" s="227"/>
      <c r="DQ103" s="228"/>
      <c r="DR103" s="229"/>
      <c r="DS103" s="228"/>
      <c r="DT103" s="229"/>
      <c r="DU103" s="228"/>
      <c r="DV103" s="180" t="str">
        <f t="shared" si="187"/>
        <v/>
      </c>
      <c r="DW103" s="181" t="str">
        <f t="shared" si="146"/>
        <v/>
      </c>
      <c r="DX103" s="182" t="str">
        <f t="shared" si="147"/>
        <v/>
      </c>
      <c r="DY103" s="183"/>
      <c r="DZ103" s="184" t="str">
        <f t="shared" si="207"/>
        <v/>
      </c>
      <c r="EA103" s="183"/>
      <c r="EB103" s="171"/>
      <c r="EC103" s="227"/>
      <c r="ED103" s="228"/>
      <c r="EE103" s="229"/>
      <c r="EF103" s="228"/>
      <c r="EG103" s="229"/>
      <c r="EH103" s="228"/>
      <c r="EI103" s="180" t="str">
        <f t="shared" si="188"/>
        <v/>
      </c>
      <c r="EJ103" s="181" t="str">
        <f t="shared" si="148"/>
        <v/>
      </c>
      <c r="EK103" s="182" t="str">
        <f t="shared" si="149"/>
        <v/>
      </c>
      <c r="EL103" s="183"/>
      <c r="EM103" s="184" t="str">
        <f t="shared" si="208"/>
        <v/>
      </c>
      <c r="EN103" s="183"/>
      <c r="EO103" s="171"/>
      <c r="EP103" s="227"/>
      <c r="EQ103" s="228"/>
      <c r="ER103" s="229"/>
      <c r="ES103" s="228"/>
      <c r="ET103" s="229"/>
      <c r="EU103" s="228"/>
      <c r="EV103" s="180" t="str">
        <f t="shared" si="189"/>
        <v/>
      </c>
      <c r="EW103" s="181" t="str">
        <f t="shared" si="150"/>
        <v/>
      </c>
      <c r="EX103" s="182" t="str">
        <f t="shared" si="151"/>
        <v/>
      </c>
      <c r="EY103" s="183"/>
      <c r="EZ103" s="184" t="str">
        <f t="shared" si="209"/>
        <v/>
      </c>
      <c r="FA103" s="183"/>
      <c r="FB103" s="171"/>
      <c r="FC103" s="227"/>
      <c r="FD103" s="228"/>
      <c r="FE103" s="229"/>
      <c r="FF103" s="228"/>
      <c r="FG103" s="229"/>
      <c r="FH103" s="228"/>
      <c r="FI103" s="180" t="str">
        <f t="shared" si="190"/>
        <v/>
      </c>
      <c r="FJ103" s="181" t="str">
        <f t="shared" si="152"/>
        <v/>
      </c>
      <c r="FK103" s="182" t="str">
        <f t="shared" si="153"/>
        <v/>
      </c>
      <c r="FL103" s="183"/>
      <c r="FM103" s="184" t="str">
        <f t="shared" si="210"/>
        <v/>
      </c>
      <c r="FN103" s="183"/>
      <c r="FO103" s="171"/>
      <c r="FP103" s="227"/>
      <c r="FQ103" s="228"/>
      <c r="FR103" s="229"/>
      <c r="FS103" s="228"/>
      <c r="FT103" s="229"/>
      <c r="FU103" s="228"/>
      <c r="FV103" s="180" t="str">
        <f t="shared" si="191"/>
        <v/>
      </c>
      <c r="FW103" s="181" t="str">
        <f t="shared" si="154"/>
        <v/>
      </c>
      <c r="FX103" s="182" t="str">
        <f t="shared" si="155"/>
        <v/>
      </c>
      <c r="FY103" s="183"/>
      <c r="FZ103" s="184" t="str">
        <f t="shared" si="211"/>
        <v/>
      </c>
      <c r="GA103" s="183"/>
      <c r="GB103" s="171"/>
      <c r="GC103" s="227"/>
      <c r="GD103" s="228"/>
      <c r="GE103" s="229"/>
      <c r="GF103" s="228"/>
      <c r="GG103" s="229"/>
      <c r="GH103" s="228"/>
      <c r="GI103" s="180" t="str">
        <f t="shared" si="192"/>
        <v/>
      </c>
      <c r="GJ103" s="181" t="str">
        <f t="shared" si="156"/>
        <v/>
      </c>
      <c r="GK103" s="182" t="str">
        <f t="shared" si="157"/>
        <v/>
      </c>
      <c r="GL103" s="183"/>
      <c r="GM103" s="184" t="str">
        <f t="shared" si="212"/>
        <v/>
      </c>
      <c r="GN103" s="183"/>
      <c r="GO103" s="171"/>
      <c r="GP103" s="227"/>
      <c r="GQ103" s="228"/>
      <c r="GR103" s="229"/>
      <c r="GS103" s="228"/>
      <c r="GT103" s="229"/>
      <c r="GU103" s="228"/>
      <c r="GV103" s="180" t="str">
        <f t="shared" si="193"/>
        <v/>
      </c>
      <c r="GW103" s="181" t="str">
        <f t="shared" si="158"/>
        <v/>
      </c>
      <c r="GX103" s="182" t="str">
        <f t="shared" si="159"/>
        <v/>
      </c>
      <c r="GY103" s="183"/>
      <c r="GZ103" s="184" t="str">
        <f t="shared" si="213"/>
        <v/>
      </c>
      <c r="HA103" s="183"/>
      <c r="HB103" s="171"/>
      <c r="HC103" s="227"/>
      <c r="HD103" s="228"/>
      <c r="HE103" s="229"/>
      <c r="HF103" s="228"/>
      <c r="HG103" s="229"/>
      <c r="HH103" s="228"/>
      <c r="HI103" s="180" t="str">
        <f t="shared" si="194"/>
        <v/>
      </c>
      <c r="HJ103" s="181" t="str">
        <f t="shared" si="160"/>
        <v/>
      </c>
      <c r="HK103" s="182" t="str">
        <f t="shared" si="161"/>
        <v/>
      </c>
      <c r="HL103" s="183"/>
      <c r="HM103" s="184" t="str">
        <f t="shared" si="214"/>
        <v/>
      </c>
      <c r="HN103" s="183"/>
      <c r="HO103" s="171"/>
      <c r="HP103" s="227"/>
      <c r="HQ103" s="228"/>
      <c r="HR103" s="229"/>
      <c r="HS103" s="228"/>
      <c r="HT103" s="229"/>
      <c r="HU103" s="228"/>
      <c r="HV103" s="180" t="str">
        <f t="shared" si="195"/>
        <v/>
      </c>
      <c r="HW103" s="181" t="str">
        <f t="shared" si="162"/>
        <v/>
      </c>
      <c r="HX103" s="182" t="str">
        <f t="shared" si="163"/>
        <v/>
      </c>
      <c r="HY103" s="183"/>
      <c r="HZ103" s="184" t="str">
        <f t="shared" si="215"/>
        <v/>
      </c>
      <c r="IA103" s="183"/>
      <c r="IB103" s="171"/>
      <c r="IC103" s="227"/>
      <c r="ID103" s="228"/>
      <c r="IE103" s="229"/>
      <c r="IF103" s="228"/>
      <c r="IG103" s="229"/>
      <c r="IH103" s="228"/>
      <c r="II103" s="180" t="str">
        <f t="shared" si="196"/>
        <v/>
      </c>
      <c r="IJ103" s="181" t="str">
        <f t="shared" si="164"/>
        <v/>
      </c>
      <c r="IK103" s="182" t="str">
        <f t="shared" si="165"/>
        <v/>
      </c>
      <c r="IL103" s="183"/>
      <c r="IM103" s="184" t="str">
        <f t="shared" si="216"/>
        <v/>
      </c>
      <c r="IN103" s="183"/>
      <c r="IO103" s="171"/>
      <c r="IP103" s="227"/>
      <c r="IQ103" s="228"/>
      <c r="IR103" s="229"/>
      <c r="IS103" s="228"/>
      <c r="IT103" s="229"/>
      <c r="IU103" s="228"/>
      <c r="IV103" s="180" t="str">
        <f t="shared" si="197"/>
        <v/>
      </c>
      <c r="IW103" s="181" t="str">
        <f t="shared" si="166"/>
        <v/>
      </c>
      <c r="IX103" s="182" t="str">
        <f t="shared" si="167"/>
        <v/>
      </c>
      <c r="IY103" s="183"/>
      <c r="IZ103" s="184" t="str">
        <f t="shared" si="217"/>
        <v/>
      </c>
      <c r="JA103" s="183"/>
      <c r="JB103" s="171"/>
      <c r="JC103" s="187"/>
      <c r="JD103" s="198">
        <f t="shared" si="168"/>
        <v>0</v>
      </c>
      <c r="JE103" s="198">
        <f t="shared" si="169"/>
        <v>0</v>
      </c>
      <c r="JF103" s="198">
        <f t="shared" si="170"/>
        <v>0</v>
      </c>
      <c r="JG103" s="199">
        <f t="shared" si="171"/>
        <v>0</v>
      </c>
      <c r="JH103" s="199">
        <f t="shared" si="172"/>
        <v>0</v>
      </c>
      <c r="JI103" s="187"/>
      <c r="JJ103" s="209"/>
      <c r="JK103" s="210"/>
      <c r="JL103" s="210"/>
      <c r="JM103" s="210"/>
      <c r="JN103" s="210"/>
      <c r="JO103" s="210"/>
      <c r="JP103" s="210"/>
      <c r="JQ103" s="210"/>
      <c r="JR103" s="211"/>
      <c r="JS103" s="205"/>
      <c r="JT103" s="194">
        <f t="shared" si="173"/>
        <v>2</v>
      </c>
    </row>
    <row r="104" spans="1:280" s="195" customFormat="1" x14ac:dyDescent="0.2">
      <c r="A104" s="247">
        <f t="shared" si="174"/>
        <v>41678</v>
      </c>
      <c r="B104" s="249">
        <f t="shared" si="175"/>
        <v>41679</v>
      </c>
      <c r="C104" s="227"/>
      <c r="D104" s="228"/>
      <c r="E104" s="229"/>
      <c r="F104" s="228"/>
      <c r="G104" s="229"/>
      <c r="H104" s="228"/>
      <c r="I104" s="180" t="str">
        <f t="shared" si="176"/>
        <v/>
      </c>
      <c r="J104" s="181" t="str">
        <f t="shared" si="177"/>
        <v/>
      </c>
      <c r="K104" s="182" t="str">
        <f t="shared" si="178"/>
        <v/>
      </c>
      <c r="L104" s="183"/>
      <c r="M104" s="184" t="str">
        <f t="shared" si="198"/>
        <v/>
      </c>
      <c r="N104" s="183"/>
      <c r="O104" s="171"/>
      <c r="P104" s="227"/>
      <c r="Q104" s="228"/>
      <c r="R104" s="229"/>
      <c r="S104" s="228"/>
      <c r="T104" s="229"/>
      <c r="U104" s="228"/>
      <c r="V104" s="180" t="str">
        <f t="shared" si="179"/>
        <v/>
      </c>
      <c r="W104" s="181" t="str">
        <f t="shared" si="130"/>
        <v/>
      </c>
      <c r="X104" s="182" t="str">
        <f t="shared" si="131"/>
        <v/>
      </c>
      <c r="Y104" s="183"/>
      <c r="Z104" s="184" t="str">
        <f t="shared" si="199"/>
        <v/>
      </c>
      <c r="AA104" s="183"/>
      <c r="AB104" s="171"/>
      <c r="AC104" s="227"/>
      <c r="AD104" s="228"/>
      <c r="AE104" s="229"/>
      <c r="AF104" s="228"/>
      <c r="AG104" s="229"/>
      <c r="AH104" s="228"/>
      <c r="AI104" s="180" t="str">
        <f t="shared" si="180"/>
        <v/>
      </c>
      <c r="AJ104" s="181" t="str">
        <f t="shared" si="132"/>
        <v/>
      </c>
      <c r="AK104" s="182" t="str">
        <f t="shared" si="133"/>
        <v/>
      </c>
      <c r="AL104" s="183"/>
      <c r="AM104" s="184" t="str">
        <f t="shared" si="200"/>
        <v/>
      </c>
      <c r="AN104" s="183"/>
      <c r="AO104" s="171"/>
      <c r="AP104" s="227"/>
      <c r="AQ104" s="228"/>
      <c r="AR104" s="229"/>
      <c r="AS104" s="228"/>
      <c r="AT104" s="229"/>
      <c r="AU104" s="228"/>
      <c r="AV104" s="180" t="str">
        <f t="shared" si="181"/>
        <v/>
      </c>
      <c r="AW104" s="181" t="str">
        <f t="shared" si="134"/>
        <v/>
      </c>
      <c r="AX104" s="182" t="str">
        <f t="shared" si="135"/>
        <v/>
      </c>
      <c r="AY104" s="183"/>
      <c r="AZ104" s="184" t="str">
        <f t="shared" si="201"/>
        <v/>
      </c>
      <c r="BA104" s="183"/>
      <c r="BB104" s="171"/>
      <c r="BC104" s="227"/>
      <c r="BD104" s="228"/>
      <c r="BE104" s="229"/>
      <c r="BF104" s="228"/>
      <c r="BG104" s="229"/>
      <c r="BH104" s="228"/>
      <c r="BI104" s="180" t="str">
        <f t="shared" si="182"/>
        <v/>
      </c>
      <c r="BJ104" s="181" t="str">
        <f t="shared" si="136"/>
        <v/>
      </c>
      <c r="BK104" s="182" t="str">
        <f t="shared" si="137"/>
        <v/>
      </c>
      <c r="BL104" s="183"/>
      <c r="BM104" s="184" t="str">
        <f t="shared" si="202"/>
        <v/>
      </c>
      <c r="BN104" s="183"/>
      <c r="BO104" s="171"/>
      <c r="BP104" s="227"/>
      <c r="BQ104" s="228"/>
      <c r="BR104" s="229"/>
      <c r="BS104" s="228"/>
      <c r="BT104" s="229"/>
      <c r="BU104" s="228"/>
      <c r="BV104" s="180" t="str">
        <f t="shared" si="183"/>
        <v/>
      </c>
      <c r="BW104" s="181" t="str">
        <f t="shared" si="138"/>
        <v/>
      </c>
      <c r="BX104" s="182" t="str">
        <f t="shared" si="139"/>
        <v/>
      </c>
      <c r="BY104" s="183"/>
      <c r="BZ104" s="184" t="str">
        <f t="shared" si="203"/>
        <v/>
      </c>
      <c r="CA104" s="183"/>
      <c r="CB104" s="171"/>
      <c r="CC104" s="227"/>
      <c r="CD104" s="228"/>
      <c r="CE104" s="229"/>
      <c r="CF104" s="228"/>
      <c r="CG104" s="229"/>
      <c r="CH104" s="228"/>
      <c r="CI104" s="180" t="str">
        <f t="shared" si="184"/>
        <v/>
      </c>
      <c r="CJ104" s="181" t="str">
        <f t="shared" si="140"/>
        <v/>
      </c>
      <c r="CK104" s="182" t="str">
        <f t="shared" si="141"/>
        <v/>
      </c>
      <c r="CL104" s="183"/>
      <c r="CM104" s="184" t="str">
        <f t="shared" si="204"/>
        <v/>
      </c>
      <c r="CN104" s="183"/>
      <c r="CO104" s="171"/>
      <c r="CP104" s="227"/>
      <c r="CQ104" s="228"/>
      <c r="CR104" s="229"/>
      <c r="CS104" s="228"/>
      <c r="CT104" s="229"/>
      <c r="CU104" s="228"/>
      <c r="CV104" s="180" t="str">
        <f t="shared" si="185"/>
        <v/>
      </c>
      <c r="CW104" s="181" t="str">
        <f t="shared" si="142"/>
        <v/>
      </c>
      <c r="CX104" s="182" t="str">
        <f t="shared" si="143"/>
        <v/>
      </c>
      <c r="CY104" s="183"/>
      <c r="CZ104" s="184" t="str">
        <f t="shared" si="205"/>
        <v/>
      </c>
      <c r="DA104" s="183"/>
      <c r="DB104" s="171"/>
      <c r="DC104" s="227"/>
      <c r="DD104" s="228"/>
      <c r="DE104" s="229"/>
      <c r="DF104" s="228"/>
      <c r="DG104" s="229"/>
      <c r="DH104" s="228"/>
      <c r="DI104" s="180" t="str">
        <f t="shared" si="186"/>
        <v/>
      </c>
      <c r="DJ104" s="181" t="str">
        <f t="shared" si="144"/>
        <v/>
      </c>
      <c r="DK104" s="182" t="str">
        <f t="shared" si="145"/>
        <v/>
      </c>
      <c r="DL104" s="183"/>
      <c r="DM104" s="184" t="str">
        <f t="shared" si="206"/>
        <v/>
      </c>
      <c r="DN104" s="183"/>
      <c r="DO104" s="171"/>
      <c r="DP104" s="227"/>
      <c r="DQ104" s="228"/>
      <c r="DR104" s="229"/>
      <c r="DS104" s="228"/>
      <c r="DT104" s="229"/>
      <c r="DU104" s="228"/>
      <c r="DV104" s="180" t="str">
        <f t="shared" si="187"/>
        <v/>
      </c>
      <c r="DW104" s="181" t="str">
        <f t="shared" si="146"/>
        <v/>
      </c>
      <c r="DX104" s="182" t="str">
        <f t="shared" si="147"/>
        <v/>
      </c>
      <c r="DY104" s="183"/>
      <c r="DZ104" s="184" t="str">
        <f t="shared" si="207"/>
        <v/>
      </c>
      <c r="EA104" s="183"/>
      <c r="EB104" s="171"/>
      <c r="EC104" s="227"/>
      <c r="ED104" s="228"/>
      <c r="EE104" s="229"/>
      <c r="EF104" s="228"/>
      <c r="EG104" s="229"/>
      <c r="EH104" s="228"/>
      <c r="EI104" s="180" t="str">
        <f t="shared" si="188"/>
        <v/>
      </c>
      <c r="EJ104" s="181" t="str">
        <f t="shared" si="148"/>
        <v/>
      </c>
      <c r="EK104" s="182" t="str">
        <f t="shared" si="149"/>
        <v/>
      </c>
      <c r="EL104" s="183"/>
      <c r="EM104" s="184" t="str">
        <f t="shared" si="208"/>
        <v/>
      </c>
      <c r="EN104" s="183"/>
      <c r="EO104" s="171"/>
      <c r="EP104" s="227"/>
      <c r="EQ104" s="228"/>
      <c r="ER104" s="229"/>
      <c r="ES104" s="228"/>
      <c r="ET104" s="229"/>
      <c r="EU104" s="228"/>
      <c r="EV104" s="180" t="str">
        <f t="shared" si="189"/>
        <v/>
      </c>
      <c r="EW104" s="181" t="str">
        <f t="shared" si="150"/>
        <v/>
      </c>
      <c r="EX104" s="182" t="str">
        <f t="shared" si="151"/>
        <v/>
      </c>
      <c r="EY104" s="183"/>
      <c r="EZ104" s="184" t="str">
        <f t="shared" si="209"/>
        <v/>
      </c>
      <c r="FA104" s="183"/>
      <c r="FB104" s="171"/>
      <c r="FC104" s="227"/>
      <c r="FD104" s="228"/>
      <c r="FE104" s="229"/>
      <c r="FF104" s="228"/>
      <c r="FG104" s="229"/>
      <c r="FH104" s="228"/>
      <c r="FI104" s="180" t="str">
        <f t="shared" si="190"/>
        <v/>
      </c>
      <c r="FJ104" s="181" t="str">
        <f t="shared" si="152"/>
        <v/>
      </c>
      <c r="FK104" s="182" t="str">
        <f t="shared" si="153"/>
        <v/>
      </c>
      <c r="FL104" s="183"/>
      <c r="FM104" s="184" t="str">
        <f t="shared" si="210"/>
        <v/>
      </c>
      <c r="FN104" s="183"/>
      <c r="FO104" s="171"/>
      <c r="FP104" s="227"/>
      <c r="FQ104" s="228"/>
      <c r="FR104" s="229"/>
      <c r="FS104" s="228"/>
      <c r="FT104" s="229"/>
      <c r="FU104" s="228"/>
      <c r="FV104" s="180" t="str">
        <f t="shared" si="191"/>
        <v/>
      </c>
      <c r="FW104" s="181" t="str">
        <f t="shared" si="154"/>
        <v/>
      </c>
      <c r="FX104" s="182" t="str">
        <f t="shared" si="155"/>
        <v/>
      </c>
      <c r="FY104" s="183"/>
      <c r="FZ104" s="184" t="str">
        <f t="shared" si="211"/>
        <v/>
      </c>
      <c r="GA104" s="183"/>
      <c r="GB104" s="171"/>
      <c r="GC104" s="227"/>
      <c r="GD104" s="228"/>
      <c r="GE104" s="229"/>
      <c r="GF104" s="228"/>
      <c r="GG104" s="229"/>
      <c r="GH104" s="228"/>
      <c r="GI104" s="180" t="str">
        <f t="shared" si="192"/>
        <v/>
      </c>
      <c r="GJ104" s="181" t="str">
        <f t="shared" si="156"/>
        <v/>
      </c>
      <c r="GK104" s="182" t="str">
        <f t="shared" si="157"/>
        <v/>
      </c>
      <c r="GL104" s="183"/>
      <c r="GM104" s="184" t="str">
        <f t="shared" si="212"/>
        <v/>
      </c>
      <c r="GN104" s="183"/>
      <c r="GO104" s="171"/>
      <c r="GP104" s="227"/>
      <c r="GQ104" s="228"/>
      <c r="GR104" s="229"/>
      <c r="GS104" s="228"/>
      <c r="GT104" s="229"/>
      <c r="GU104" s="228"/>
      <c r="GV104" s="180" t="str">
        <f t="shared" si="193"/>
        <v/>
      </c>
      <c r="GW104" s="181" t="str">
        <f t="shared" si="158"/>
        <v/>
      </c>
      <c r="GX104" s="182" t="str">
        <f t="shared" si="159"/>
        <v/>
      </c>
      <c r="GY104" s="183"/>
      <c r="GZ104" s="184" t="str">
        <f t="shared" si="213"/>
        <v/>
      </c>
      <c r="HA104" s="183"/>
      <c r="HB104" s="171"/>
      <c r="HC104" s="227"/>
      <c r="HD104" s="228"/>
      <c r="HE104" s="229"/>
      <c r="HF104" s="228"/>
      <c r="HG104" s="229"/>
      <c r="HH104" s="228"/>
      <c r="HI104" s="180" t="str">
        <f t="shared" si="194"/>
        <v/>
      </c>
      <c r="HJ104" s="181" t="str">
        <f t="shared" si="160"/>
        <v/>
      </c>
      <c r="HK104" s="182" t="str">
        <f t="shared" si="161"/>
        <v/>
      </c>
      <c r="HL104" s="183"/>
      <c r="HM104" s="184" t="str">
        <f t="shared" si="214"/>
        <v/>
      </c>
      <c r="HN104" s="183"/>
      <c r="HO104" s="171"/>
      <c r="HP104" s="227"/>
      <c r="HQ104" s="228"/>
      <c r="HR104" s="229"/>
      <c r="HS104" s="228"/>
      <c r="HT104" s="229"/>
      <c r="HU104" s="228"/>
      <c r="HV104" s="180" t="str">
        <f t="shared" si="195"/>
        <v/>
      </c>
      <c r="HW104" s="181" t="str">
        <f t="shared" si="162"/>
        <v/>
      </c>
      <c r="HX104" s="182" t="str">
        <f t="shared" si="163"/>
        <v/>
      </c>
      <c r="HY104" s="183"/>
      <c r="HZ104" s="184" t="str">
        <f t="shared" si="215"/>
        <v/>
      </c>
      <c r="IA104" s="183"/>
      <c r="IB104" s="171"/>
      <c r="IC104" s="227"/>
      <c r="ID104" s="228"/>
      <c r="IE104" s="229"/>
      <c r="IF104" s="228"/>
      <c r="IG104" s="229"/>
      <c r="IH104" s="228"/>
      <c r="II104" s="180" t="str">
        <f t="shared" si="196"/>
        <v/>
      </c>
      <c r="IJ104" s="181" t="str">
        <f t="shared" si="164"/>
        <v/>
      </c>
      <c r="IK104" s="182" t="str">
        <f t="shared" si="165"/>
        <v/>
      </c>
      <c r="IL104" s="183"/>
      <c r="IM104" s="184" t="str">
        <f t="shared" si="216"/>
        <v/>
      </c>
      <c r="IN104" s="183"/>
      <c r="IO104" s="171"/>
      <c r="IP104" s="227"/>
      <c r="IQ104" s="228"/>
      <c r="IR104" s="229"/>
      <c r="IS104" s="228"/>
      <c r="IT104" s="229"/>
      <c r="IU104" s="228"/>
      <c r="IV104" s="180" t="str">
        <f t="shared" si="197"/>
        <v/>
      </c>
      <c r="IW104" s="181" t="str">
        <f t="shared" si="166"/>
        <v/>
      </c>
      <c r="IX104" s="182" t="str">
        <f t="shared" si="167"/>
        <v/>
      </c>
      <c r="IY104" s="183"/>
      <c r="IZ104" s="184" t="str">
        <f t="shared" si="217"/>
        <v/>
      </c>
      <c r="JA104" s="183"/>
      <c r="JB104" s="171"/>
      <c r="JC104" s="187"/>
      <c r="JD104" s="198">
        <f t="shared" si="168"/>
        <v>0</v>
      </c>
      <c r="JE104" s="198">
        <f t="shared" si="169"/>
        <v>0</v>
      </c>
      <c r="JF104" s="198">
        <f t="shared" si="170"/>
        <v>0</v>
      </c>
      <c r="JG104" s="199">
        <f t="shared" si="171"/>
        <v>0</v>
      </c>
      <c r="JH104" s="199">
        <f t="shared" si="172"/>
        <v>0</v>
      </c>
      <c r="JI104" s="187"/>
      <c r="JJ104" s="209"/>
      <c r="JK104" s="210"/>
      <c r="JL104" s="210"/>
      <c r="JM104" s="210"/>
      <c r="JN104" s="210"/>
      <c r="JO104" s="210"/>
      <c r="JP104" s="210"/>
      <c r="JQ104" s="210"/>
      <c r="JR104" s="211"/>
      <c r="JS104" s="205"/>
      <c r="JT104" s="194">
        <f t="shared" si="173"/>
        <v>2</v>
      </c>
    </row>
    <row r="105" spans="1:280" s="195" customFormat="1" x14ac:dyDescent="0.2">
      <c r="A105" s="247">
        <f t="shared" si="174"/>
        <v>41679</v>
      </c>
      <c r="B105" s="249">
        <f t="shared" si="175"/>
        <v>41680</v>
      </c>
      <c r="C105" s="227"/>
      <c r="D105" s="228"/>
      <c r="E105" s="229"/>
      <c r="F105" s="228"/>
      <c r="G105" s="229"/>
      <c r="H105" s="228"/>
      <c r="I105" s="180" t="str">
        <f t="shared" si="176"/>
        <v/>
      </c>
      <c r="J105" s="181" t="str">
        <f t="shared" si="177"/>
        <v/>
      </c>
      <c r="K105" s="182" t="str">
        <f t="shared" si="178"/>
        <v/>
      </c>
      <c r="L105" s="183"/>
      <c r="M105" s="184" t="str">
        <f t="shared" si="198"/>
        <v/>
      </c>
      <c r="N105" s="183"/>
      <c r="O105" s="171"/>
      <c r="P105" s="227"/>
      <c r="Q105" s="228"/>
      <c r="R105" s="229"/>
      <c r="S105" s="228"/>
      <c r="T105" s="229"/>
      <c r="U105" s="228"/>
      <c r="V105" s="180" t="str">
        <f t="shared" si="179"/>
        <v/>
      </c>
      <c r="W105" s="181" t="str">
        <f t="shared" si="130"/>
        <v/>
      </c>
      <c r="X105" s="182" t="str">
        <f t="shared" si="131"/>
        <v/>
      </c>
      <c r="Y105" s="183"/>
      <c r="Z105" s="184" t="str">
        <f t="shared" si="199"/>
        <v/>
      </c>
      <c r="AA105" s="183"/>
      <c r="AB105" s="171"/>
      <c r="AC105" s="227"/>
      <c r="AD105" s="228"/>
      <c r="AE105" s="229"/>
      <c r="AF105" s="228"/>
      <c r="AG105" s="229"/>
      <c r="AH105" s="228"/>
      <c r="AI105" s="180" t="str">
        <f t="shared" si="180"/>
        <v/>
      </c>
      <c r="AJ105" s="181" t="str">
        <f t="shared" si="132"/>
        <v/>
      </c>
      <c r="AK105" s="182" t="str">
        <f t="shared" si="133"/>
        <v/>
      </c>
      <c r="AL105" s="183"/>
      <c r="AM105" s="184" t="str">
        <f t="shared" si="200"/>
        <v/>
      </c>
      <c r="AN105" s="183"/>
      <c r="AO105" s="171"/>
      <c r="AP105" s="227"/>
      <c r="AQ105" s="228"/>
      <c r="AR105" s="229"/>
      <c r="AS105" s="228"/>
      <c r="AT105" s="229"/>
      <c r="AU105" s="228"/>
      <c r="AV105" s="180" t="str">
        <f t="shared" si="181"/>
        <v/>
      </c>
      <c r="AW105" s="181" t="str">
        <f t="shared" si="134"/>
        <v/>
      </c>
      <c r="AX105" s="182" t="str">
        <f t="shared" si="135"/>
        <v/>
      </c>
      <c r="AY105" s="183"/>
      <c r="AZ105" s="184" t="str">
        <f t="shared" si="201"/>
        <v/>
      </c>
      <c r="BA105" s="183"/>
      <c r="BB105" s="171"/>
      <c r="BC105" s="227"/>
      <c r="BD105" s="228"/>
      <c r="BE105" s="229"/>
      <c r="BF105" s="228"/>
      <c r="BG105" s="229"/>
      <c r="BH105" s="228"/>
      <c r="BI105" s="180" t="str">
        <f t="shared" si="182"/>
        <v/>
      </c>
      <c r="BJ105" s="181" t="str">
        <f t="shared" si="136"/>
        <v/>
      </c>
      <c r="BK105" s="182" t="str">
        <f t="shared" si="137"/>
        <v/>
      </c>
      <c r="BL105" s="183"/>
      <c r="BM105" s="184" t="str">
        <f t="shared" si="202"/>
        <v/>
      </c>
      <c r="BN105" s="183"/>
      <c r="BO105" s="171"/>
      <c r="BP105" s="227"/>
      <c r="BQ105" s="228"/>
      <c r="BR105" s="229"/>
      <c r="BS105" s="228"/>
      <c r="BT105" s="229"/>
      <c r="BU105" s="228"/>
      <c r="BV105" s="180" t="str">
        <f t="shared" si="183"/>
        <v/>
      </c>
      <c r="BW105" s="181" t="str">
        <f t="shared" si="138"/>
        <v/>
      </c>
      <c r="BX105" s="182" t="str">
        <f t="shared" si="139"/>
        <v/>
      </c>
      <c r="BY105" s="183"/>
      <c r="BZ105" s="184" t="str">
        <f t="shared" si="203"/>
        <v/>
      </c>
      <c r="CA105" s="183"/>
      <c r="CB105" s="171"/>
      <c r="CC105" s="227"/>
      <c r="CD105" s="228"/>
      <c r="CE105" s="229"/>
      <c r="CF105" s="228"/>
      <c r="CG105" s="229"/>
      <c r="CH105" s="228"/>
      <c r="CI105" s="180" t="str">
        <f t="shared" si="184"/>
        <v/>
      </c>
      <c r="CJ105" s="181" t="str">
        <f t="shared" si="140"/>
        <v/>
      </c>
      <c r="CK105" s="182" t="str">
        <f t="shared" si="141"/>
        <v/>
      </c>
      <c r="CL105" s="183"/>
      <c r="CM105" s="184" t="str">
        <f t="shared" si="204"/>
        <v/>
      </c>
      <c r="CN105" s="183"/>
      <c r="CO105" s="171"/>
      <c r="CP105" s="227"/>
      <c r="CQ105" s="228"/>
      <c r="CR105" s="229"/>
      <c r="CS105" s="228"/>
      <c r="CT105" s="229"/>
      <c r="CU105" s="228"/>
      <c r="CV105" s="180" t="str">
        <f t="shared" si="185"/>
        <v/>
      </c>
      <c r="CW105" s="181" t="str">
        <f t="shared" si="142"/>
        <v/>
      </c>
      <c r="CX105" s="182" t="str">
        <f t="shared" si="143"/>
        <v/>
      </c>
      <c r="CY105" s="183"/>
      <c r="CZ105" s="184" t="str">
        <f t="shared" si="205"/>
        <v/>
      </c>
      <c r="DA105" s="183"/>
      <c r="DB105" s="171"/>
      <c r="DC105" s="227"/>
      <c r="DD105" s="228"/>
      <c r="DE105" s="229"/>
      <c r="DF105" s="228"/>
      <c r="DG105" s="229"/>
      <c r="DH105" s="228"/>
      <c r="DI105" s="180" t="str">
        <f t="shared" si="186"/>
        <v/>
      </c>
      <c r="DJ105" s="181" t="str">
        <f t="shared" si="144"/>
        <v/>
      </c>
      <c r="DK105" s="182" t="str">
        <f t="shared" si="145"/>
        <v/>
      </c>
      <c r="DL105" s="183"/>
      <c r="DM105" s="184" t="str">
        <f t="shared" si="206"/>
        <v/>
      </c>
      <c r="DN105" s="183"/>
      <c r="DO105" s="171"/>
      <c r="DP105" s="227"/>
      <c r="DQ105" s="228"/>
      <c r="DR105" s="229"/>
      <c r="DS105" s="228"/>
      <c r="DT105" s="229"/>
      <c r="DU105" s="228"/>
      <c r="DV105" s="180" t="str">
        <f t="shared" si="187"/>
        <v/>
      </c>
      <c r="DW105" s="181" t="str">
        <f t="shared" si="146"/>
        <v/>
      </c>
      <c r="DX105" s="182" t="str">
        <f t="shared" si="147"/>
        <v/>
      </c>
      <c r="DY105" s="183"/>
      <c r="DZ105" s="184" t="str">
        <f t="shared" si="207"/>
        <v/>
      </c>
      <c r="EA105" s="183"/>
      <c r="EB105" s="171"/>
      <c r="EC105" s="227"/>
      <c r="ED105" s="228"/>
      <c r="EE105" s="229"/>
      <c r="EF105" s="228"/>
      <c r="EG105" s="229"/>
      <c r="EH105" s="228"/>
      <c r="EI105" s="180" t="str">
        <f t="shared" si="188"/>
        <v/>
      </c>
      <c r="EJ105" s="181" t="str">
        <f t="shared" si="148"/>
        <v/>
      </c>
      <c r="EK105" s="182" t="str">
        <f t="shared" si="149"/>
        <v/>
      </c>
      <c r="EL105" s="183"/>
      <c r="EM105" s="184" t="str">
        <f t="shared" si="208"/>
        <v/>
      </c>
      <c r="EN105" s="183"/>
      <c r="EO105" s="171"/>
      <c r="EP105" s="227"/>
      <c r="EQ105" s="228"/>
      <c r="ER105" s="229"/>
      <c r="ES105" s="228"/>
      <c r="ET105" s="229"/>
      <c r="EU105" s="228"/>
      <c r="EV105" s="180" t="str">
        <f t="shared" si="189"/>
        <v/>
      </c>
      <c r="EW105" s="181" t="str">
        <f t="shared" si="150"/>
        <v/>
      </c>
      <c r="EX105" s="182" t="str">
        <f t="shared" si="151"/>
        <v/>
      </c>
      <c r="EY105" s="183"/>
      <c r="EZ105" s="184" t="str">
        <f t="shared" si="209"/>
        <v/>
      </c>
      <c r="FA105" s="183"/>
      <c r="FB105" s="171"/>
      <c r="FC105" s="227"/>
      <c r="FD105" s="228"/>
      <c r="FE105" s="229"/>
      <c r="FF105" s="228"/>
      <c r="FG105" s="229"/>
      <c r="FH105" s="228"/>
      <c r="FI105" s="180" t="str">
        <f t="shared" si="190"/>
        <v/>
      </c>
      <c r="FJ105" s="181" t="str">
        <f t="shared" si="152"/>
        <v/>
      </c>
      <c r="FK105" s="182" t="str">
        <f t="shared" si="153"/>
        <v/>
      </c>
      <c r="FL105" s="183"/>
      <c r="FM105" s="184" t="str">
        <f t="shared" si="210"/>
        <v/>
      </c>
      <c r="FN105" s="183"/>
      <c r="FO105" s="171"/>
      <c r="FP105" s="227"/>
      <c r="FQ105" s="228"/>
      <c r="FR105" s="229"/>
      <c r="FS105" s="228"/>
      <c r="FT105" s="229"/>
      <c r="FU105" s="228"/>
      <c r="FV105" s="180" t="str">
        <f t="shared" si="191"/>
        <v/>
      </c>
      <c r="FW105" s="181" t="str">
        <f t="shared" si="154"/>
        <v/>
      </c>
      <c r="FX105" s="182" t="str">
        <f t="shared" si="155"/>
        <v/>
      </c>
      <c r="FY105" s="183"/>
      <c r="FZ105" s="184" t="str">
        <f t="shared" si="211"/>
        <v/>
      </c>
      <c r="GA105" s="183"/>
      <c r="GB105" s="171"/>
      <c r="GC105" s="227"/>
      <c r="GD105" s="228"/>
      <c r="GE105" s="229"/>
      <c r="GF105" s="228"/>
      <c r="GG105" s="229"/>
      <c r="GH105" s="228"/>
      <c r="GI105" s="180" t="str">
        <f t="shared" si="192"/>
        <v/>
      </c>
      <c r="GJ105" s="181" t="str">
        <f t="shared" si="156"/>
        <v/>
      </c>
      <c r="GK105" s="182" t="str">
        <f t="shared" si="157"/>
        <v/>
      </c>
      <c r="GL105" s="183"/>
      <c r="GM105" s="184" t="str">
        <f t="shared" si="212"/>
        <v/>
      </c>
      <c r="GN105" s="183"/>
      <c r="GO105" s="171"/>
      <c r="GP105" s="227"/>
      <c r="GQ105" s="228"/>
      <c r="GR105" s="229"/>
      <c r="GS105" s="228"/>
      <c r="GT105" s="229"/>
      <c r="GU105" s="228"/>
      <c r="GV105" s="180" t="str">
        <f t="shared" si="193"/>
        <v/>
      </c>
      <c r="GW105" s="181" t="str">
        <f t="shared" si="158"/>
        <v/>
      </c>
      <c r="GX105" s="182" t="str">
        <f t="shared" si="159"/>
        <v/>
      </c>
      <c r="GY105" s="183"/>
      <c r="GZ105" s="184" t="str">
        <f t="shared" si="213"/>
        <v/>
      </c>
      <c r="HA105" s="183"/>
      <c r="HB105" s="171"/>
      <c r="HC105" s="227"/>
      <c r="HD105" s="228"/>
      <c r="HE105" s="229"/>
      <c r="HF105" s="228"/>
      <c r="HG105" s="229"/>
      <c r="HH105" s="228"/>
      <c r="HI105" s="180" t="str">
        <f t="shared" si="194"/>
        <v/>
      </c>
      <c r="HJ105" s="181" t="str">
        <f t="shared" si="160"/>
        <v/>
      </c>
      <c r="HK105" s="182" t="str">
        <f t="shared" si="161"/>
        <v/>
      </c>
      <c r="HL105" s="183"/>
      <c r="HM105" s="184" t="str">
        <f t="shared" si="214"/>
        <v/>
      </c>
      <c r="HN105" s="183"/>
      <c r="HO105" s="171"/>
      <c r="HP105" s="227"/>
      <c r="HQ105" s="228"/>
      <c r="HR105" s="229"/>
      <c r="HS105" s="228"/>
      <c r="HT105" s="229"/>
      <c r="HU105" s="228"/>
      <c r="HV105" s="180" t="str">
        <f t="shared" si="195"/>
        <v/>
      </c>
      <c r="HW105" s="181" t="str">
        <f t="shared" si="162"/>
        <v/>
      </c>
      <c r="HX105" s="182" t="str">
        <f t="shared" si="163"/>
        <v/>
      </c>
      <c r="HY105" s="183"/>
      <c r="HZ105" s="184" t="str">
        <f t="shared" si="215"/>
        <v/>
      </c>
      <c r="IA105" s="183"/>
      <c r="IB105" s="171"/>
      <c r="IC105" s="227"/>
      <c r="ID105" s="228"/>
      <c r="IE105" s="229"/>
      <c r="IF105" s="228"/>
      <c r="IG105" s="229"/>
      <c r="IH105" s="228"/>
      <c r="II105" s="180" t="str">
        <f t="shared" si="196"/>
        <v/>
      </c>
      <c r="IJ105" s="181" t="str">
        <f t="shared" si="164"/>
        <v/>
      </c>
      <c r="IK105" s="182" t="str">
        <f t="shared" si="165"/>
        <v/>
      </c>
      <c r="IL105" s="183"/>
      <c r="IM105" s="184" t="str">
        <f t="shared" si="216"/>
        <v/>
      </c>
      <c r="IN105" s="183"/>
      <c r="IO105" s="171"/>
      <c r="IP105" s="227"/>
      <c r="IQ105" s="228"/>
      <c r="IR105" s="229"/>
      <c r="IS105" s="228"/>
      <c r="IT105" s="229"/>
      <c r="IU105" s="228"/>
      <c r="IV105" s="180" t="str">
        <f t="shared" si="197"/>
        <v/>
      </c>
      <c r="IW105" s="181" t="str">
        <f t="shared" si="166"/>
        <v/>
      </c>
      <c r="IX105" s="182" t="str">
        <f t="shared" si="167"/>
        <v/>
      </c>
      <c r="IY105" s="183"/>
      <c r="IZ105" s="184" t="str">
        <f t="shared" si="217"/>
        <v/>
      </c>
      <c r="JA105" s="183"/>
      <c r="JB105" s="171"/>
      <c r="JC105" s="187"/>
      <c r="JD105" s="198">
        <f t="shared" si="168"/>
        <v>0</v>
      </c>
      <c r="JE105" s="198">
        <f t="shared" si="169"/>
        <v>0</v>
      </c>
      <c r="JF105" s="198">
        <f t="shared" si="170"/>
        <v>0</v>
      </c>
      <c r="JG105" s="199">
        <f t="shared" si="171"/>
        <v>0</v>
      </c>
      <c r="JH105" s="199">
        <f t="shared" si="172"/>
        <v>0</v>
      </c>
      <c r="JI105" s="187"/>
      <c r="JJ105" s="209"/>
      <c r="JK105" s="210"/>
      <c r="JL105" s="210"/>
      <c r="JM105" s="210"/>
      <c r="JN105" s="210"/>
      <c r="JO105" s="210"/>
      <c r="JP105" s="210"/>
      <c r="JQ105" s="210"/>
      <c r="JR105" s="211"/>
      <c r="JS105" s="205"/>
      <c r="JT105" s="194">
        <f t="shared" si="173"/>
        <v>2</v>
      </c>
    </row>
    <row r="106" spans="1:280" s="195" customFormat="1" x14ac:dyDescent="0.2">
      <c r="A106" s="247">
        <f t="shared" si="174"/>
        <v>41680</v>
      </c>
      <c r="B106" s="249">
        <f t="shared" si="175"/>
        <v>41681</v>
      </c>
      <c r="C106" s="227"/>
      <c r="D106" s="228"/>
      <c r="E106" s="229"/>
      <c r="F106" s="228"/>
      <c r="G106" s="229"/>
      <c r="H106" s="228"/>
      <c r="I106" s="180" t="str">
        <f t="shared" si="176"/>
        <v/>
      </c>
      <c r="J106" s="181" t="str">
        <f t="shared" si="177"/>
        <v/>
      </c>
      <c r="K106" s="182" t="str">
        <f t="shared" si="178"/>
        <v/>
      </c>
      <c r="L106" s="183"/>
      <c r="M106" s="184" t="str">
        <f t="shared" si="198"/>
        <v/>
      </c>
      <c r="N106" s="183"/>
      <c r="O106" s="171"/>
      <c r="P106" s="227"/>
      <c r="Q106" s="228"/>
      <c r="R106" s="229"/>
      <c r="S106" s="228"/>
      <c r="T106" s="229"/>
      <c r="U106" s="228"/>
      <c r="V106" s="180" t="str">
        <f t="shared" si="179"/>
        <v/>
      </c>
      <c r="W106" s="181" t="str">
        <f t="shared" si="130"/>
        <v/>
      </c>
      <c r="X106" s="182" t="str">
        <f t="shared" si="131"/>
        <v/>
      </c>
      <c r="Y106" s="183"/>
      <c r="Z106" s="184" t="str">
        <f t="shared" si="199"/>
        <v/>
      </c>
      <c r="AA106" s="183"/>
      <c r="AB106" s="171"/>
      <c r="AC106" s="227"/>
      <c r="AD106" s="228"/>
      <c r="AE106" s="229"/>
      <c r="AF106" s="228"/>
      <c r="AG106" s="229"/>
      <c r="AH106" s="228"/>
      <c r="AI106" s="180" t="str">
        <f t="shared" si="180"/>
        <v/>
      </c>
      <c r="AJ106" s="181" t="str">
        <f t="shared" si="132"/>
        <v/>
      </c>
      <c r="AK106" s="182" t="str">
        <f t="shared" si="133"/>
        <v/>
      </c>
      <c r="AL106" s="183"/>
      <c r="AM106" s="184" t="str">
        <f t="shared" si="200"/>
        <v/>
      </c>
      <c r="AN106" s="183"/>
      <c r="AO106" s="171"/>
      <c r="AP106" s="227"/>
      <c r="AQ106" s="228"/>
      <c r="AR106" s="229"/>
      <c r="AS106" s="228"/>
      <c r="AT106" s="229"/>
      <c r="AU106" s="228"/>
      <c r="AV106" s="180" t="str">
        <f t="shared" si="181"/>
        <v/>
      </c>
      <c r="AW106" s="181" t="str">
        <f t="shared" si="134"/>
        <v/>
      </c>
      <c r="AX106" s="182" t="str">
        <f t="shared" si="135"/>
        <v/>
      </c>
      <c r="AY106" s="183"/>
      <c r="AZ106" s="184" t="str">
        <f t="shared" si="201"/>
        <v/>
      </c>
      <c r="BA106" s="183"/>
      <c r="BB106" s="171"/>
      <c r="BC106" s="227"/>
      <c r="BD106" s="228"/>
      <c r="BE106" s="229"/>
      <c r="BF106" s="228"/>
      <c r="BG106" s="229"/>
      <c r="BH106" s="228"/>
      <c r="BI106" s="180" t="str">
        <f t="shared" si="182"/>
        <v/>
      </c>
      <c r="BJ106" s="181" t="str">
        <f t="shared" si="136"/>
        <v/>
      </c>
      <c r="BK106" s="182" t="str">
        <f t="shared" si="137"/>
        <v/>
      </c>
      <c r="BL106" s="183"/>
      <c r="BM106" s="184" t="str">
        <f t="shared" si="202"/>
        <v/>
      </c>
      <c r="BN106" s="183"/>
      <c r="BO106" s="171"/>
      <c r="BP106" s="227"/>
      <c r="BQ106" s="228"/>
      <c r="BR106" s="229"/>
      <c r="BS106" s="228"/>
      <c r="BT106" s="229"/>
      <c r="BU106" s="228"/>
      <c r="BV106" s="180" t="str">
        <f t="shared" si="183"/>
        <v/>
      </c>
      <c r="BW106" s="181" t="str">
        <f t="shared" si="138"/>
        <v/>
      </c>
      <c r="BX106" s="182" t="str">
        <f t="shared" si="139"/>
        <v/>
      </c>
      <c r="BY106" s="183"/>
      <c r="BZ106" s="184" t="str">
        <f t="shared" si="203"/>
        <v/>
      </c>
      <c r="CA106" s="183"/>
      <c r="CB106" s="171"/>
      <c r="CC106" s="227"/>
      <c r="CD106" s="228"/>
      <c r="CE106" s="229"/>
      <c r="CF106" s="228"/>
      <c r="CG106" s="229"/>
      <c r="CH106" s="228"/>
      <c r="CI106" s="180" t="str">
        <f t="shared" si="184"/>
        <v/>
      </c>
      <c r="CJ106" s="181" t="str">
        <f t="shared" si="140"/>
        <v/>
      </c>
      <c r="CK106" s="182" t="str">
        <f t="shared" si="141"/>
        <v/>
      </c>
      <c r="CL106" s="183"/>
      <c r="CM106" s="184" t="str">
        <f t="shared" si="204"/>
        <v/>
      </c>
      <c r="CN106" s="183"/>
      <c r="CO106" s="171"/>
      <c r="CP106" s="227"/>
      <c r="CQ106" s="228"/>
      <c r="CR106" s="229"/>
      <c r="CS106" s="228"/>
      <c r="CT106" s="229"/>
      <c r="CU106" s="228"/>
      <c r="CV106" s="180" t="str">
        <f t="shared" si="185"/>
        <v/>
      </c>
      <c r="CW106" s="181" t="str">
        <f t="shared" si="142"/>
        <v/>
      </c>
      <c r="CX106" s="182" t="str">
        <f t="shared" si="143"/>
        <v/>
      </c>
      <c r="CY106" s="183"/>
      <c r="CZ106" s="184" t="str">
        <f t="shared" si="205"/>
        <v/>
      </c>
      <c r="DA106" s="183"/>
      <c r="DB106" s="171"/>
      <c r="DC106" s="227"/>
      <c r="DD106" s="228"/>
      <c r="DE106" s="229"/>
      <c r="DF106" s="228"/>
      <c r="DG106" s="229"/>
      <c r="DH106" s="228"/>
      <c r="DI106" s="180" t="str">
        <f t="shared" si="186"/>
        <v/>
      </c>
      <c r="DJ106" s="181" t="str">
        <f t="shared" si="144"/>
        <v/>
      </c>
      <c r="DK106" s="182" t="str">
        <f t="shared" si="145"/>
        <v/>
      </c>
      <c r="DL106" s="183"/>
      <c r="DM106" s="184" t="str">
        <f t="shared" si="206"/>
        <v/>
      </c>
      <c r="DN106" s="183"/>
      <c r="DO106" s="171"/>
      <c r="DP106" s="227"/>
      <c r="DQ106" s="228"/>
      <c r="DR106" s="229"/>
      <c r="DS106" s="228"/>
      <c r="DT106" s="229"/>
      <c r="DU106" s="228"/>
      <c r="DV106" s="180" t="str">
        <f t="shared" si="187"/>
        <v/>
      </c>
      <c r="DW106" s="181" t="str">
        <f t="shared" si="146"/>
        <v/>
      </c>
      <c r="DX106" s="182" t="str">
        <f t="shared" si="147"/>
        <v/>
      </c>
      <c r="DY106" s="183"/>
      <c r="DZ106" s="184" t="str">
        <f t="shared" si="207"/>
        <v/>
      </c>
      <c r="EA106" s="183"/>
      <c r="EB106" s="171"/>
      <c r="EC106" s="227"/>
      <c r="ED106" s="228"/>
      <c r="EE106" s="229"/>
      <c r="EF106" s="228"/>
      <c r="EG106" s="229"/>
      <c r="EH106" s="228"/>
      <c r="EI106" s="180" t="str">
        <f t="shared" si="188"/>
        <v/>
      </c>
      <c r="EJ106" s="181" t="str">
        <f t="shared" si="148"/>
        <v/>
      </c>
      <c r="EK106" s="182" t="str">
        <f t="shared" si="149"/>
        <v/>
      </c>
      <c r="EL106" s="183"/>
      <c r="EM106" s="184" t="str">
        <f t="shared" si="208"/>
        <v/>
      </c>
      <c r="EN106" s="183"/>
      <c r="EO106" s="171"/>
      <c r="EP106" s="227"/>
      <c r="EQ106" s="228"/>
      <c r="ER106" s="229"/>
      <c r="ES106" s="228"/>
      <c r="ET106" s="229"/>
      <c r="EU106" s="228"/>
      <c r="EV106" s="180" t="str">
        <f t="shared" si="189"/>
        <v/>
      </c>
      <c r="EW106" s="181" t="str">
        <f t="shared" si="150"/>
        <v/>
      </c>
      <c r="EX106" s="182" t="str">
        <f t="shared" si="151"/>
        <v/>
      </c>
      <c r="EY106" s="183"/>
      <c r="EZ106" s="184" t="str">
        <f t="shared" si="209"/>
        <v/>
      </c>
      <c r="FA106" s="183"/>
      <c r="FB106" s="171"/>
      <c r="FC106" s="227"/>
      <c r="FD106" s="228"/>
      <c r="FE106" s="229"/>
      <c r="FF106" s="228"/>
      <c r="FG106" s="229"/>
      <c r="FH106" s="228"/>
      <c r="FI106" s="180" t="str">
        <f t="shared" si="190"/>
        <v/>
      </c>
      <c r="FJ106" s="181" t="str">
        <f t="shared" si="152"/>
        <v/>
      </c>
      <c r="FK106" s="182" t="str">
        <f t="shared" si="153"/>
        <v/>
      </c>
      <c r="FL106" s="183"/>
      <c r="FM106" s="184" t="str">
        <f t="shared" si="210"/>
        <v/>
      </c>
      <c r="FN106" s="183"/>
      <c r="FO106" s="171"/>
      <c r="FP106" s="227"/>
      <c r="FQ106" s="228"/>
      <c r="FR106" s="229"/>
      <c r="FS106" s="228"/>
      <c r="FT106" s="229"/>
      <c r="FU106" s="228"/>
      <c r="FV106" s="180" t="str">
        <f t="shared" si="191"/>
        <v/>
      </c>
      <c r="FW106" s="181" t="str">
        <f t="shared" si="154"/>
        <v/>
      </c>
      <c r="FX106" s="182" t="str">
        <f t="shared" si="155"/>
        <v/>
      </c>
      <c r="FY106" s="183"/>
      <c r="FZ106" s="184" t="str">
        <f t="shared" si="211"/>
        <v/>
      </c>
      <c r="GA106" s="183"/>
      <c r="GB106" s="171"/>
      <c r="GC106" s="227"/>
      <c r="GD106" s="228"/>
      <c r="GE106" s="229"/>
      <c r="GF106" s="228"/>
      <c r="GG106" s="229"/>
      <c r="GH106" s="228"/>
      <c r="GI106" s="180" t="str">
        <f t="shared" si="192"/>
        <v/>
      </c>
      <c r="GJ106" s="181" t="str">
        <f t="shared" si="156"/>
        <v/>
      </c>
      <c r="GK106" s="182" t="str">
        <f t="shared" si="157"/>
        <v/>
      </c>
      <c r="GL106" s="183"/>
      <c r="GM106" s="184" t="str">
        <f t="shared" si="212"/>
        <v/>
      </c>
      <c r="GN106" s="183"/>
      <c r="GO106" s="171"/>
      <c r="GP106" s="227"/>
      <c r="GQ106" s="228"/>
      <c r="GR106" s="229"/>
      <c r="GS106" s="228"/>
      <c r="GT106" s="229"/>
      <c r="GU106" s="228"/>
      <c r="GV106" s="180" t="str">
        <f t="shared" si="193"/>
        <v/>
      </c>
      <c r="GW106" s="181" t="str">
        <f t="shared" si="158"/>
        <v/>
      </c>
      <c r="GX106" s="182" t="str">
        <f t="shared" si="159"/>
        <v/>
      </c>
      <c r="GY106" s="183"/>
      <c r="GZ106" s="184" t="str">
        <f t="shared" si="213"/>
        <v/>
      </c>
      <c r="HA106" s="183"/>
      <c r="HB106" s="171"/>
      <c r="HC106" s="227"/>
      <c r="HD106" s="228"/>
      <c r="HE106" s="229"/>
      <c r="HF106" s="228"/>
      <c r="HG106" s="229"/>
      <c r="HH106" s="228"/>
      <c r="HI106" s="180" t="str">
        <f t="shared" si="194"/>
        <v/>
      </c>
      <c r="HJ106" s="181" t="str">
        <f t="shared" si="160"/>
        <v/>
      </c>
      <c r="HK106" s="182" t="str">
        <f t="shared" si="161"/>
        <v/>
      </c>
      <c r="HL106" s="183"/>
      <c r="HM106" s="184" t="str">
        <f t="shared" si="214"/>
        <v/>
      </c>
      <c r="HN106" s="183"/>
      <c r="HO106" s="171"/>
      <c r="HP106" s="227"/>
      <c r="HQ106" s="228"/>
      <c r="HR106" s="229"/>
      <c r="HS106" s="228"/>
      <c r="HT106" s="229"/>
      <c r="HU106" s="228"/>
      <c r="HV106" s="180" t="str">
        <f t="shared" si="195"/>
        <v/>
      </c>
      <c r="HW106" s="181" t="str">
        <f t="shared" si="162"/>
        <v/>
      </c>
      <c r="HX106" s="182" t="str">
        <f t="shared" si="163"/>
        <v/>
      </c>
      <c r="HY106" s="183"/>
      <c r="HZ106" s="184" t="str">
        <f t="shared" si="215"/>
        <v/>
      </c>
      <c r="IA106" s="183"/>
      <c r="IB106" s="171"/>
      <c r="IC106" s="227"/>
      <c r="ID106" s="228"/>
      <c r="IE106" s="229"/>
      <c r="IF106" s="228"/>
      <c r="IG106" s="229"/>
      <c r="IH106" s="228"/>
      <c r="II106" s="180" t="str">
        <f t="shared" si="196"/>
        <v/>
      </c>
      <c r="IJ106" s="181" t="str">
        <f t="shared" si="164"/>
        <v/>
      </c>
      <c r="IK106" s="182" t="str">
        <f t="shared" si="165"/>
        <v/>
      </c>
      <c r="IL106" s="183"/>
      <c r="IM106" s="184" t="str">
        <f t="shared" si="216"/>
        <v/>
      </c>
      <c r="IN106" s="183"/>
      <c r="IO106" s="171"/>
      <c r="IP106" s="227"/>
      <c r="IQ106" s="228"/>
      <c r="IR106" s="229"/>
      <c r="IS106" s="228"/>
      <c r="IT106" s="229"/>
      <c r="IU106" s="228"/>
      <c r="IV106" s="180" t="str">
        <f t="shared" si="197"/>
        <v/>
      </c>
      <c r="IW106" s="181" t="str">
        <f t="shared" si="166"/>
        <v/>
      </c>
      <c r="IX106" s="182" t="str">
        <f t="shared" si="167"/>
        <v/>
      </c>
      <c r="IY106" s="183"/>
      <c r="IZ106" s="184" t="str">
        <f t="shared" si="217"/>
        <v/>
      </c>
      <c r="JA106" s="183"/>
      <c r="JB106" s="171"/>
      <c r="JC106" s="187"/>
      <c r="JD106" s="198">
        <f t="shared" si="168"/>
        <v>0</v>
      </c>
      <c r="JE106" s="198">
        <f t="shared" si="169"/>
        <v>0</v>
      </c>
      <c r="JF106" s="198">
        <f t="shared" si="170"/>
        <v>0</v>
      </c>
      <c r="JG106" s="199">
        <f t="shared" si="171"/>
        <v>0</v>
      </c>
      <c r="JH106" s="199">
        <f t="shared" si="172"/>
        <v>0</v>
      </c>
      <c r="JI106" s="187"/>
      <c r="JJ106" s="209"/>
      <c r="JK106" s="210"/>
      <c r="JL106" s="210"/>
      <c r="JM106" s="210"/>
      <c r="JN106" s="210"/>
      <c r="JO106" s="210"/>
      <c r="JP106" s="210"/>
      <c r="JQ106" s="210"/>
      <c r="JR106" s="211"/>
      <c r="JS106" s="205"/>
      <c r="JT106" s="194">
        <f t="shared" si="173"/>
        <v>2</v>
      </c>
    </row>
    <row r="107" spans="1:280" s="195" customFormat="1" x14ac:dyDescent="0.2">
      <c r="A107" s="247">
        <f t="shared" si="174"/>
        <v>41681</v>
      </c>
      <c r="B107" s="249">
        <f t="shared" si="175"/>
        <v>41682</v>
      </c>
      <c r="C107" s="227"/>
      <c r="D107" s="228"/>
      <c r="E107" s="229"/>
      <c r="F107" s="228"/>
      <c r="G107" s="229"/>
      <c r="H107" s="228"/>
      <c r="I107" s="180" t="str">
        <f t="shared" si="176"/>
        <v/>
      </c>
      <c r="J107" s="181" t="str">
        <f t="shared" si="177"/>
        <v/>
      </c>
      <c r="K107" s="182" t="str">
        <f t="shared" si="178"/>
        <v/>
      </c>
      <c r="L107" s="183"/>
      <c r="M107" s="184" t="str">
        <f t="shared" si="198"/>
        <v/>
      </c>
      <c r="N107" s="183"/>
      <c r="O107" s="186"/>
      <c r="P107" s="227"/>
      <c r="Q107" s="228"/>
      <c r="R107" s="229"/>
      <c r="S107" s="228"/>
      <c r="T107" s="229"/>
      <c r="U107" s="228"/>
      <c r="V107" s="180" t="str">
        <f t="shared" si="179"/>
        <v/>
      </c>
      <c r="W107" s="181" t="str">
        <f t="shared" si="130"/>
        <v/>
      </c>
      <c r="X107" s="182" t="str">
        <f t="shared" si="131"/>
        <v/>
      </c>
      <c r="Y107" s="183"/>
      <c r="Z107" s="184" t="str">
        <f t="shared" si="199"/>
        <v/>
      </c>
      <c r="AA107" s="183"/>
      <c r="AB107" s="186"/>
      <c r="AC107" s="227"/>
      <c r="AD107" s="228"/>
      <c r="AE107" s="229"/>
      <c r="AF107" s="228"/>
      <c r="AG107" s="229"/>
      <c r="AH107" s="228"/>
      <c r="AI107" s="180" t="str">
        <f t="shared" si="180"/>
        <v/>
      </c>
      <c r="AJ107" s="181" t="str">
        <f t="shared" si="132"/>
        <v/>
      </c>
      <c r="AK107" s="182" t="str">
        <f t="shared" si="133"/>
        <v/>
      </c>
      <c r="AL107" s="183"/>
      <c r="AM107" s="184" t="str">
        <f t="shared" si="200"/>
        <v/>
      </c>
      <c r="AN107" s="183"/>
      <c r="AO107" s="186"/>
      <c r="AP107" s="227"/>
      <c r="AQ107" s="228"/>
      <c r="AR107" s="229"/>
      <c r="AS107" s="228"/>
      <c r="AT107" s="229"/>
      <c r="AU107" s="228"/>
      <c r="AV107" s="180" t="str">
        <f t="shared" si="181"/>
        <v/>
      </c>
      <c r="AW107" s="181" t="str">
        <f t="shared" si="134"/>
        <v/>
      </c>
      <c r="AX107" s="182" t="str">
        <f t="shared" si="135"/>
        <v/>
      </c>
      <c r="AY107" s="183"/>
      <c r="AZ107" s="184" t="str">
        <f t="shared" si="201"/>
        <v/>
      </c>
      <c r="BA107" s="183"/>
      <c r="BB107" s="186"/>
      <c r="BC107" s="227"/>
      <c r="BD107" s="228"/>
      <c r="BE107" s="229"/>
      <c r="BF107" s="228"/>
      <c r="BG107" s="229"/>
      <c r="BH107" s="228"/>
      <c r="BI107" s="180" t="str">
        <f t="shared" si="182"/>
        <v/>
      </c>
      <c r="BJ107" s="181" t="str">
        <f t="shared" si="136"/>
        <v/>
      </c>
      <c r="BK107" s="182" t="str">
        <f t="shared" si="137"/>
        <v/>
      </c>
      <c r="BL107" s="183"/>
      <c r="BM107" s="184" t="str">
        <f t="shared" si="202"/>
        <v/>
      </c>
      <c r="BN107" s="183"/>
      <c r="BO107" s="186"/>
      <c r="BP107" s="227"/>
      <c r="BQ107" s="228"/>
      <c r="BR107" s="229"/>
      <c r="BS107" s="228"/>
      <c r="BT107" s="229"/>
      <c r="BU107" s="228"/>
      <c r="BV107" s="180" t="str">
        <f t="shared" si="183"/>
        <v/>
      </c>
      <c r="BW107" s="181" t="str">
        <f t="shared" si="138"/>
        <v/>
      </c>
      <c r="BX107" s="182" t="str">
        <f t="shared" si="139"/>
        <v/>
      </c>
      <c r="BY107" s="183"/>
      <c r="BZ107" s="184" t="str">
        <f t="shared" si="203"/>
        <v/>
      </c>
      <c r="CA107" s="183"/>
      <c r="CB107" s="186"/>
      <c r="CC107" s="227"/>
      <c r="CD107" s="228"/>
      <c r="CE107" s="229"/>
      <c r="CF107" s="228"/>
      <c r="CG107" s="229"/>
      <c r="CH107" s="228"/>
      <c r="CI107" s="180" t="str">
        <f t="shared" si="184"/>
        <v/>
      </c>
      <c r="CJ107" s="181" t="str">
        <f t="shared" si="140"/>
        <v/>
      </c>
      <c r="CK107" s="182" t="str">
        <f t="shared" si="141"/>
        <v/>
      </c>
      <c r="CL107" s="183"/>
      <c r="CM107" s="184" t="str">
        <f t="shared" si="204"/>
        <v/>
      </c>
      <c r="CN107" s="183"/>
      <c r="CO107" s="186"/>
      <c r="CP107" s="227"/>
      <c r="CQ107" s="228"/>
      <c r="CR107" s="229"/>
      <c r="CS107" s="228"/>
      <c r="CT107" s="229"/>
      <c r="CU107" s="228"/>
      <c r="CV107" s="180" t="str">
        <f t="shared" si="185"/>
        <v/>
      </c>
      <c r="CW107" s="181" t="str">
        <f t="shared" si="142"/>
        <v/>
      </c>
      <c r="CX107" s="182" t="str">
        <f t="shared" si="143"/>
        <v/>
      </c>
      <c r="CY107" s="183"/>
      <c r="CZ107" s="184" t="str">
        <f t="shared" si="205"/>
        <v/>
      </c>
      <c r="DA107" s="183"/>
      <c r="DB107" s="186"/>
      <c r="DC107" s="227"/>
      <c r="DD107" s="228"/>
      <c r="DE107" s="229"/>
      <c r="DF107" s="228"/>
      <c r="DG107" s="229"/>
      <c r="DH107" s="228"/>
      <c r="DI107" s="180" t="str">
        <f t="shared" si="186"/>
        <v/>
      </c>
      <c r="DJ107" s="181" t="str">
        <f t="shared" si="144"/>
        <v/>
      </c>
      <c r="DK107" s="182" t="str">
        <f t="shared" si="145"/>
        <v/>
      </c>
      <c r="DL107" s="183"/>
      <c r="DM107" s="184" t="str">
        <f t="shared" si="206"/>
        <v/>
      </c>
      <c r="DN107" s="183"/>
      <c r="DO107" s="186"/>
      <c r="DP107" s="227"/>
      <c r="DQ107" s="228"/>
      <c r="DR107" s="229"/>
      <c r="DS107" s="228"/>
      <c r="DT107" s="229"/>
      <c r="DU107" s="228"/>
      <c r="DV107" s="180" t="str">
        <f t="shared" si="187"/>
        <v/>
      </c>
      <c r="DW107" s="181" t="str">
        <f t="shared" si="146"/>
        <v/>
      </c>
      <c r="DX107" s="182" t="str">
        <f t="shared" si="147"/>
        <v/>
      </c>
      <c r="DY107" s="183"/>
      <c r="DZ107" s="184" t="str">
        <f t="shared" si="207"/>
        <v/>
      </c>
      <c r="EA107" s="183"/>
      <c r="EB107" s="186"/>
      <c r="EC107" s="227"/>
      <c r="ED107" s="228"/>
      <c r="EE107" s="229"/>
      <c r="EF107" s="228"/>
      <c r="EG107" s="229"/>
      <c r="EH107" s="228"/>
      <c r="EI107" s="180" t="str">
        <f t="shared" si="188"/>
        <v/>
      </c>
      <c r="EJ107" s="181" t="str">
        <f t="shared" si="148"/>
        <v/>
      </c>
      <c r="EK107" s="182" t="str">
        <f t="shared" si="149"/>
        <v/>
      </c>
      <c r="EL107" s="183"/>
      <c r="EM107" s="184" t="str">
        <f t="shared" si="208"/>
        <v/>
      </c>
      <c r="EN107" s="183"/>
      <c r="EO107" s="186"/>
      <c r="EP107" s="227"/>
      <c r="EQ107" s="228"/>
      <c r="ER107" s="229"/>
      <c r="ES107" s="228"/>
      <c r="ET107" s="229"/>
      <c r="EU107" s="228"/>
      <c r="EV107" s="180" t="str">
        <f t="shared" si="189"/>
        <v/>
      </c>
      <c r="EW107" s="181" t="str">
        <f t="shared" si="150"/>
        <v/>
      </c>
      <c r="EX107" s="182" t="str">
        <f t="shared" si="151"/>
        <v/>
      </c>
      <c r="EY107" s="183"/>
      <c r="EZ107" s="184" t="str">
        <f t="shared" si="209"/>
        <v/>
      </c>
      <c r="FA107" s="183"/>
      <c r="FB107" s="186"/>
      <c r="FC107" s="227"/>
      <c r="FD107" s="228"/>
      <c r="FE107" s="229"/>
      <c r="FF107" s="228"/>
      <c r="FG107" s="229"/>
      <c r="FH107" s="228"/>
      <c r="FI107" s="180" t="str">
        <f t="shared" si="190"/>
        <v/>
      </c>
      <c r="FJ107" s="181" t="str">
        <f t="shared" si="152"/>
        <v/>
      </c>
      <c r="FK107" s="182" t="str">
        <f t="shared" si="153"/>
        <v/>
      </c>
      <c r="FL107" s="183"/>
      <c r="FM107" s="184" t="str">
        <f t="shared" si="210"/>
        <v/>
      </c>
      <c r="FN107" s="183"/>
      <c r="FO107" s="186"/>
      <c r="FP107" s="227"/>
      <c r="FQ107" s="228"/>
      <c r="FR107" s="229"/>
      <c r="FS107" s="228"/>
      <c r="FT107" s="229"/>
      <c r="FU107" s="228"/>
      <c r="FV107" s="180" t="str">
        <f t="shared" si="191"/>
        <v/>
      </c>
      <c r="FW107" s="181" t="str">
        <f t="shared" si="154"/>
        <v/>
      </c>
      <c r="FX107" s="182" t="str">
        <f t="shared" si="155"/>
        <v/>
      </c>
      <c r="FY107" s="183"/>
      <c r="FZ107" s="184" t="str">
        <f t="shared" si="211"/>
        <v/>
      </c>
      <c r="GA107" s="183"/>
      <c r="GB107" s="186"/>
      <c r="GC107" s="227"/>
      <c r="GD107" s="228"/>
      <c r="GE107" s="229"/>
      <c r="GF107" s="228"/>
      <c r="GG107" s="229"/>
      <c r="GH107" s="228"/>
      <c r="GI107" s="180" t="str">
        <f t="shared" si="192"/>
        <v/>
      </c>
      <c r="GJ107" s="181" t="str">
        <f t="shared" si="156"/>
        <v/>
      </c>
      <c r="GK107" s="182" t="str">
        <f t="shared" si="157"/>
        <v/>
      </c>
      <c r="GL107" s="183"/>
      <c r="GM107" s="184" t="str">
        <f t="shared" si="212"/>
        <v/>
      </c>
      <c r="GN107" s="183"/>
      <c r="GO107" s="186"/>
      <c r="GP107" s="227"/>
      <c r="GQ107" s="228"/>
      <c r="GR107" s="229"/>
      <c r="GS107" s="228"/>
      <c r="GT107" s="229"/>
      <c r="GU107" s="228"/>
      <c r="GV107" s="180" t="str">
        <f t="shared" si="193"/>
        <v/>
      </c>
      <c r="GW107" s="181" t="str">
        <f t="shared" si="158"/>
        <v/>
      </c>
      <c r="GX107" s="182" t="str">
        <f t="shared" si="159"/>
        <v/>
      </c>
      <c r="GY107" s="183"/>
      <c r="GZ107" s="184" t="str">
        <f t="shared" si="213"/>
        <v/>
      </c>
      <c r="HA107" s="183"/>
      <c r="HB107" s="186"/>
      <c r="HC107" s="227"/>
      <c r="HD107" s="228"/>
      <c r="HE107" s="229"/>
      <c r="HF107" s="228"/>
      <c r="HG107" s="229"/>
      <c r="HH107" s="228"/>
      <c r="HI107" s="180" t="str">
        <f t="shared" si="194"/>
        <v/>
      </c>
      <c r="HJ107" s="181" t="str">
        <f t="shared" si="160"/>
        <v/>
      </c>
      <c r="HK107" s="182" t="str">
        <f t="shared" si="161"/>
        <v/>
      </c>
      <c r="HL107" s="183"/>
      <c r="HM107" s="184" t="str">
        <f t="shared" si="214"/>
        <v/>
      </c>
      <c r="HN107" s="183"/>
      <c r="HO107" s="186"/>
      <c r="HP107" s="227"/>
      <c r="HQ107" s="228"/>
      <c r="HR107" s="229"/>
      <c r="HS107" s="228"/>
      <c r="HT107" s="229"/>
      <c r="HU107" s="228"/>
      <c r="HV107" s="180" t="str">
        <f t="shared" si="195"/>
        <v/>
      </c>
      <c r="HW107" s="181" t="str">
        <f t="shared" si="162"/>
        <v/>
      </c>
      <c r="HX107" s="182" t="str">
        <f t="shared" si="163"/>
        <v/>
      </c>
      <c r="HY107" s="183"/>
      <c r="HZ107" s="184" t="str">
        <f t="shared" si="215"/>
        <v/>
      </c>
      <c r="IA107" s="183"/>
      <c r="IB107" s="186"/>
      <c r="IC107" s="227"/>
      <c r="ID107" s="228"/>
      <c r="IE107" s="229"/>
      <c r="IF107" s="228"/>
      <c r="IG107" s="229"/>
      <c r="IH107" s="228"/>
      <c r="II107" s="180" t="str">
        <f t="shared" si="196"/>
        <v/>
      </c>
      <c r="IJ107" s="181" t="str">
        <f t="shared" si="164"/>
        <v/>
      </c>
      <c r="IK107" s="182" t="str">
        <f t="shared" si="165"/>
        <v/>
      </c>
      <c r="IL107" s="183"/>
      <c r="IM107" s="184" t="str">
        <f t="shared" si="216"/>
        <v/>
      </c>
      <c r="IN107" s="183"/>
      <c r="IO107" s="186"/>
      <c r="IP107" s="227"/>
      <c r="IQ107" s="228"/>
      <c r="IR107" s="229"/>
      <c r="IS107" s="228"/>
      <c r="IT107" s="229"/>
      <c r="IU107" s="228"/>
      <c r="IV107" s="180" t="str">
        <f t="shared" si="197"/>
        <v/>
      </c>
      <c r="IW107" s="181" t="str">
        <f t="shared" si="166"/>
        <v/>
      </c>
      <c r="IX107" s="182" t="str">
        <f t="shared" si="167"/>
        <v/>
      </c>
      <c r="IY107" s="183"/>
      <c r="IZ107" s="184" t="str">
        <f t="shared" si="217"/>
        <v/>
      </c>
      <c r="JA107" s="183"/>
      <c r="JB107" s="186"/>
      <c r="JC107" s="187"/>
      <c r="JD107" s="198">
        <f t="shared" si="168"/>
        <v>0</v>
      </c>
      <c r="JE107" s="198">
        <f t="shared" si="169"/>
        <v>0</v>
      </c>
      <c r="JF107" s="198">
        <f t="shared" si="170"/>
        <v>0</v>
      </c>
      <c r="JG107" s="199">
        <f t="shared" si="171"/>
        <v>0</v>
      </c>
      <c r="JH107" s="199">
        <f t="shared" si="172"/>
        <v>0</v>
      </c>
      <c r="JI107" s="187"/>
      <c r="JJ107" s="209"/>
      <c r="JK107" s="210"/>
      <c r="JL107" s="210"/>
      <c r="JM107" s="210"/>
      <c r="JN107" s="210"/>
      <c r="JO107" s="210"/>
      <c r="JP107" s="210"/>
      <c r="JQ107" s="210"/>
      <c r="JR107" s="211"/>
      <c r="JS107" s="205"/>
      <c r="JT107" s="194">
        <f t="shared" si="173"/>
        <v>2</v>
      </c>
    </row>
    <row r="108" spans="1:280" s="195" customFormat="1" x14ac:dyDescent="0.2">
      <c r="A108" s="247">
        <f t="shared" si="174"/>
        <v>41682</v>
      </c>
      <c r="B108" s="249">
        <f t="shared" si="175"/>
        <v>41683</v>
      </c>
      <c r="C108" s="227"/>
      <c r="D108" s="228"/>
      <c r="E108" s="229"/>
      <c r="F108" s="228"/>
      <c r="G108" s="229"/>
      <c r="H108" s="228"/>
      <c r="I108" s="180" t="str">
        <f t="shared" si="176"/>
        <v/>
      </c>
      <c r="J108" s="181" t="str">
        <f t="shared" si="177"/>
        <v/>
      </c>
      <c r="K108" s="182" t="str">
        <f t="shared" si="178"/>
        <v/>
      </c>
      <c r="L108" s="183"/>
      <c r="M108" s="184" t="str">
        <f t="shared" si="198"/>
        <v/>
      </c>
      <c r="N108" s="183"/>
      <c r="O108" s="230"/>
      <c r="P108" s="227"/>
      <c r="Q108" s="228"/>
      <c r="R108" s="229"/>
      <c r="S108" s="228"/>
      <c r="T108" s="229"/>
      <c r="U108" s="228"/>
      <c r="V108" s="180" t="str">
        <f t="shared" si="179"/>
        <v/>
      </c>
      <c r="W108" s="181" t="str">
        <f t="shared" si="130"/>
        <v/>
      </c>
      <c r="X108" s="182" t="str">
        <f t="shared" si="131"/>
        <v/>
      </c>
      <c r="Y108" s="183"/>
      <c r="Z108" s="184" t="str">
        <f t="shared" si="199"/>
        <v/>
      </c>
      <c r="AA108" s="183"/>
      <c r="AB108" s="230"/>
      <c r="AC108" s="227"/>
      <c r="AD108" s="228"/>
      <c r="AE108" s="229"/>
      <c r="AF108" s="228"/>
      <c r="AG108" s="229"/>
      <c r="AH108" s="228"/>
      <c r="AI108" s="180" t="str">
        <f t="shared" si="180"/>
        <v/>
      </c>
      <c r="AJ108" s="181" t="str">
        <f t="shared" si="132"/>
        <v/>
      </c>
      <c r="AK108" s="182" t="str">
        <f t="shared" si="133"/>
        <v/>
      </c>
      <c r="AL108" s="183"/>
      <c r="AM108" s="184" t="str">
        <f t="shared" si="200"/>
        <v/>
      </c>
      <c r="AN108" s="183"/>
      <c r="AO108" s="230"/>
      <c r="AP108" s="227"/>
      <c r="AQ108" s="228"/>
      <c r="AR108" s="229"/>
      <c r="AS108" s="228"/>
      <c r="AT108" s="229"/>
      <c r="AU108" s="228"/>
      <c r="AV108" s="180" t="str">
        <f t="shared" si="181"/>
        <v/>
      </c>
      <c r="AW108" s="181" t="str">
        <f t="shared" si="134"/>
        <v/>
      </c>
      <c r="AX108" s="182" t="str">
        <f t="shared" si="135"/>
        <v/>
      </c>
      <c r="AY108" s="183"/>
      <c r="AZ108" s="184" t="str">
        <f t="shared" si="201"/>
        <v/>
      </c>
      <c r="BA108" s="183"/>
      <c r="BB108" s="230"/>
      <c r="BC108" s="227"/>
      <c r="BD108" s="228"/>
      <c r="BE108" s="229"/>
      <c r="BF108" s="228"/>
      <c r="BG108" s="229"/>
      <c r="BH108" s="228"/>
      <c r="BI108" s="180" t="str">
        <f t="shared" si="182"/>
        <v/>
      </c>
      <c r="BJ108" s="181" t="str">
        <f t="shared" si="136"/>
        <v/>
      </c>
      <c r="BK108" s="182" t="str">
        <f t="shared" si="137"/>
        <v/>
      </c>
      <c r="BL108" s="183"/>
      <c r="BM108" s="184" t="str">
        <f t="shared" si="202"/>
        <v/>
      </c>
      <c r="BN108" s="183"/>
      <c r="BO108" s="230"/>
      <c r="BP108" s="227"/>
      <c r="BQ108" s="228"/>
      <c r="BR108" s="229"/>
      <c r="BS108" s="228"/>
      <c r="BT108" s="229"/>
      <c r="BU108" s="228"/>
      <c r="BV108" s="180" t="str">
        <f t="shared" si="183"/>
        <v/>
      </c>
      <c r="BW108" s="181" t="str">
        <f t="shared" si="138"/>
        <v/>
      </c>
      <c r="BX108" s="182" t="str">
        <f t="shared" si="139"/>
        <v/>
      </c>
      <c r="BY108" s="183"/>
      <c r="BZ108" s="184" t="str">
        <f t="shared" si="203"/>
        <v/>
      </c>
      <c r="CA108" s="183"/>
      <c r="CB108" s="230"/>
      <c r="CC108" s="227"/>
      <c r="CD108" s="228"/>
      <c r="CE108" s="229"/>
      <c r="CF108" s="228"/>
      <c r="CG108" s="229"/>
      <c r="CH108" s="228"/>
      <c r="CI108" s="180" t="str">
        <f t="shared" si="184"/>
        <v/>
      </c>
      <c r="CJ108" s="181" t="str">
        <f t="shared" si="140"/>
        <v/>
      </c>
      <c r="CK108" s="182" t="str">
        <f t="shared" si="141"/>
        <v/>
      </c>
      <c r="CL108" s="183"/>
      <c r="CM108" s="184" t="str">
        <f t="shared" si="204"/>
        <v/>
      </c>
      <c r="CN108" s="183"/>
      <c r="CO108" s="230"/>
      <c r="CP108" s="227"/>
      <c r="CQ108" s="228"/>
      <c r="CR108" s="229"/>
      <c r="CS108" s="228"/>
      <c r="CT108" s="229"/>
      <c r="CU108" s="228"/>
      <c r="CV108" s="180" t="str">
        <f t="shared" si="185"/>
        <v/>
      </c>
      <c r="CW108" s="181" t="str">
        <f t="shared" si="142"/>
        <v/>
      </c>
      <c r="CX108" s="182" t="str">
        <f t="shared" si="143"/>
        <v/>
      </c>
      <c r="CY108" s="183"/>
      <c r="CZ108" s="184" t="str">
        <f t="shared" si="205"/>
        <v/>
      </c>
      <c r="DA108" s="183"/>
      <c r="DB108" s="230"/>
      <c r="DC108" s="227"/>
      <c r="DD108" s="228"/>
      <c r="DE108" s="229"/>
      <c r="DF108" s="228"/>
      <c r="DG108" s="229"/>
      <c r="DH108" s="228"/>
      <c r="DI108" s="180" t="str">
        <f t="shared" si="186"/>
        <v/>
      </c>
      <c r="DJ108" s="181" t="str">
        <f t="shared" si="144"/>
        <v/>
      </c>
      <c r="DK108" s="182" t="str">
        <f t="shared" si="145"/>
        <v/>
      </c>
      <c r="DL108" s="183"/>
      <c r="DM108" s="184" t="str">
        <f t="shared" si="206"/>
        <v/>
      </c>
      <c r="DN108" s="183"/>
      <c r="DO108" s="230"/>
      <c r="DP108" s="227"/>
      <c r="DQ108" s="228"/>
      <c r="DR108" s="229"/>
      <c r="DS108" s="228"/>
      <c r="DT108" s="229"/>
      <c r="DU108" s="228"/>
      <c r="DV108" s="180" t="str">
        <f t="shared" si="187"/>
        <v/>
      </c>
      <c r="DW108" s="181" t="str">
        <f t="shared" si="146"/>
        <v/>
      </c>
      <c r="DX108" s="182" t="str">
        <f t="shared" si="147"/>
        <v/>
      </c>
      <c r="DY108" s="183"/>
      <c r="DZ108" s="184" t="str">
        <f t="shared" si="207"/>
        <v/>
      </c>
      <c r="EA108" s="183"/>
      <c r="EB108" s="230"/>
      <c r="EC108" s="227"/>
      <c r="ED108" s="228"/>
      <c r="EE108" s="229"/>
      <c r="EF108" s="228"/>
      <c r="EG108" s="229"/>
      <c r="EH108" s="228"/>
      <c r="EI108" s="180" t="str">
        <f t="shared" si="188"/>
        <v/>
      </c>
      <c r="EJ108" s="181" t="str">
        <f t="shared" si="148"/>
        <v/>
      </c>
      <c r="EK108" s="182" t="str">
        <f t="shared" si="149"/>
        <v/>
      </c>
      <c r="EL108" s="183"/>
      <c r="EM108" s="184" t="str">
        <f t="shared" si="208"/>
        <v/>
      </c>
      <c r="EN108" s="183"/>
      <c r="EO108" s="230"/>
      <c r="EP108" s="227"/>
      <c r="EQ108" s="228"/>
      <c r="ER108" s="229"/>
      <c r="ES108" s="228"/>
      <c r="ET108" s="229"/>
      <c r="EU108" s="228"/>
      <c r="EV108" s="180" t="str">
        <f t="shared" si="189"/>
        <v/>
      </c>
      <c r="EW108" s="181" t="str">
        <f t="shared" si="150"/>
        <v/>
      </c>
      <c r="EX108" s="182" t="str">
        <f t="shared" si="151"/>
        <v/>
      </c>
      <c r="EY108" s="183"/>
      <c r="EZ108" s="184" t="str">
        <f t="shared" si="209"/>
        <v/>
      </c>
      <c r="FA108" s="183"/>
      <c r="FB108" s="230"/>
      <c r="FC108" s="227"/>
      <c r="FD108" s="228"/>
      <c r="FE108" s="229"/>
      <c r="FF108" s="228"/>
      <c r="FG108" s="229"/>
      <c r="FH108" s="228"/>
      <c r="FI108" s="180" t="str">
        <f t="shared" si="190"/>
        <v/>
      </c>
      <c r="FJ108" s="181" t="str">
        <f t="shared" si="152"/>
        <v/>
      </c>
      <c r="FK108" s="182" t="str">
        <f t="shared" si="153"/>
        <v/>
      </c>
      <c r="FL108" s="183"/>
      <c r="FM108" s="184" t="str">
        <f t="shared" si="210"/>
        <v/>
      </c>
      <c r="FN108" s="183"/>
      <c r="FO108" s="230"/>
      <c r="FP108" s="227"/>
      <c r="FQ108" s="228"/>
      <c r="FR108" s="229"/>
      <c r="FS108" s="228"/>
      <c r="FT108" s="229"/>
      <c r="FU108" s="228"/>
      <c r="FV108" s="180" t="str">
        <f t="shared" si="191"/>
        <v/>
      </c>
      <c r="FW108" s="181" t="str">
        <f t="shared" si="154"/>
        <v/>
      </c>
      <c r="FX108" s="182" t="str">
        <f t="shared" si="155"/>
        <v/>
      </c>
      <c r="FY108" s="183"/>
      <c r="FZ108" s="184" t="str">
        <f t="shared" si="211"/>
        <v/>
      </c>
      <c r="GA108" s="183"/>
      <c r="GB108" s="230"/>
      <c r="GC108" s="227"/>
      <c r="GD108" s="228"/>
      <c r="GE108" s="229"/>
      <c r="GF108" s="228"/>
      <c r="GG108" s="229"/>
      <c r="GH108" s="228"/>
      <c r="GI108" s="180" t="str">
        <f t="shared" si="192"/>
        <v/>
      </c>
      <c r="GJ108" s="181" t="str">
        <f t="shared" si="156"/>
        <v/>
      </c>
      <c r="GK108" s="182" t="str">
        <f t="shared" si="157"/>
        <v/>
      </c>
      <c r="GL108" s="183"/>
      <c r="GM108" s="184" t="str">
        <f t="shared" si="212"/>
        <v/>
      </c>
      <c r="GN108" s="183"/>
      <c r="GO108" s="230"/>
      <c r="GP108" s="227"/>
      <c r="GQ108" s="228"/>
      <c r="GR108" s="229"/>
      <c r="GS108" s="228"/>
      <c r="GT108" s="229"/>
      <c r="GU108" s="228"/>
      <c r="GV108" s="180" t="str">
        <f t="shared" si="193"/>
        <v/>
      </c>
      <c r="GW108" s="181" t="str">
        <f t="shared" si="158"/>
        <v/>
      </c>
      <c r="GX108" s="182" t="str">
        <f t="shared" si="159"/>
        <v/>
      </c>
      <c r="GY108" s="183"/>
      <c r="GZ108" s="184" t="str">
        <f t="shared" si="213"/>
        <v/>
      </c>
      <c r="HA108" s="183"/>
      <c r="HB108" s="230"/>
      <c r="HC108" s="227"/>
      <c r="HD108" s="228"/>
      <c r="HE108" s="229"/>
      <c r="HF108" s="228"/>
      <c r="HG108" s="229"/>
      <c r="HH108" s="228"/>
      <c r="HI108" s="180" t="str">
        <f t="shared" si="194"/>
        <v/>
      </c>
      <c r="HJ108" s="181" t="str">
        <f t="shared" si="160"/>
        <v/>
      </c>
      <c r="HK108" s="182" t="str">
        <f t="shared" si="161"/>
        <v/>
      </c>
      <c r="HL108" s="183"/>
      <c r="HM108" s="184" t="str">
        <f t="shared" si="214"/>
        <v/>
      </c>
      <c r="HN108" s="183"/>
      <c r="HO108" s="230"/>
      <c r="HP108" s="227"/>
      <c r="HQ108" s="228"/>
      <c r="HR108" s="229"/>
      <c r="HS108" s="228"/>
      <c r="HT108" s="229"/>
      <c r="HU108" s="228"/>
      <c r="HV108" s="180" t="str">
        <f t="shared" si="195"/>
        <v/>
      </c>
      <c r="HW108" s="181" t="str">
        <f t="shared" si="162"/>
        <v/>
      </c>
      <c r="HX108" s="182" t="str">
        <f t="shared" si="163"/>
        <v/>
      </c>
      <c r="HY108" s="183"/>
      <c r="HZ108" s="184" t="str">
        <f t="shared" si="215"/>
        <v/>
      </c>
      <c r="IA108" s="183"/>
      <c r="IB108" s="230"/>
      <c r="IC108" s="227"/>
      <c r="ID108" s="228"/>
      <c r="IE108" s="229"/>
      <c r="IF108" s="228"/>
      <c r="IG108" s="229"/>
      <c r="IH108" s="228"/>
      <c r="II108" s="180" t="str">
        <f t="shared" si="196"/>
        <v/>
      </c>
      <c r="IJ108" s="181" t="str">
        <f t="shared" si="164"/>
        <v/>
      </c>
      <c r="IK108" s="182" t="str">
        <f t="shared" si="165"/>
        <v/>
      </c>
      <c r="IL108" s="183"/>
      <c r="IM108" s="184" t="str">
        <f t="shared" si="216"/>
        <v/>
      </c>
      <c r="IN108" s="183"/>
      <c r="IO108" s="230"/>
      <c r="IP108" s="227"/>
      <c r="IQ108" s="228"/>
      <c r="IR108" s="229"/>
      <c r="IS108" s="228"/>
      <c r="IT108" s="229"/>
      <c r="IU108" s="228"/>
      <c r="IV108" s="180" t="str">
        <f t="shared" si="197"/>
        <v/>
      </c>
      <c r="IW108" s="181" t="str">
        <f t="shared" si="166"/>
        <v/>
      </c>
      <c r="IX108" s="182" t="str">
        <f t="shared" si="167"/>
        <v/>
      </c>
      <c r="IY108" s="183"/>
      <c r="IZ108" s="184" t="str">
        <f t="shared" si="217"/>
        <v/>
      </c>
      <c r="JA108" s="183"/>
      <c r="JB108" s="230"/>
      <c r="JC108" s="187"/>
      <c r="JD108" s="198">
        <f t="shared" si="168"/>
        <v>0</v>
      </c>
      <c r="JE108" s="198">
        <f t="shared" si="169"/>
        <v>0</v>
      </c>
      <c r="JF108" s="198">
        <f t="shared" si="170"/>
        <v>0</v>
      </c>
      <c r="JG108" s="199">
        <f t="shared" si="171"/>
        <v>0</v>
      </c>
      <c r="JH108" s="199">
        <f t="shared" si="172"/>
        <v>0</v>
      </c>
      <c r="JI108" s="187"/>
      <c r="JJ108" s="209"/>
      <c r="JK108" s="210"/>
      <c r="JL108" s="210"/>
      <c r="JM108" s="210"/>
      <c r="JN108" s="210"/>
      <c r="JO108" s="210"/>
      <c r="JP108" s="210"/>
      <c r="JQ108" s="210"/>
      <c r="JR108" s="211"/>
      <c r="JS108" s="205"/>
      <c r="JT108" s="194">
        <f t="shared" si="173"/>
        <v>2</v>
      </c>
    </row>
    <row r="109" spans="1:280" s="195" customFormat="1" x14ac:dyDescent="0.2">
      <c r="A109" s="247">
        <f t="shared" si="174"/>
        <v>41683</v>
      </c>
      <c r="B109" s="249">
        <f t="shared" si="175"/>
        <v>41684</v>
      </c>
      <c r="C109" s="227"/>
      <c r="D109" s="228"/>
      <c r="E109" s="229"/>
      <c r="F109" s="228"/>
      <c r="G109" s="229"/>
      <c r="H109" s="228"/>
      <c r="I109" s="180" t="str">
        <f t="shared" si="176"/>
        <v/>
      </c>
      <c r="J109" s="181" t="str">
        <f t="shared" si="177"/>
        <v/>
      </c>
      <c r="K109" s="182" t="str">
        <f t="shared" si="178"/>
        <v/>
      </c>
      <c r="L109" s="183"/>
      <c r="M109" s="184" t="str">
        <f t="shared" si="198"/>
        <v/>
      </c>
      <c r="N109" s="183"/>
      <c r="O109" s="171"/>
      <c r="P109" s="227"/>
      <c r="Q109" s="228"/>
      <c r="R109" s="229"/>
      <c r="S109" s="228"/>
      <c r="T109" s="229"/>
      <c r="U109" s="228"/>
      <c r="V109" s="180" t="str">
        <f t="shared" si="179"/>
        <v/>
      </c>
      <c r="W109" s="181" t="str">
        <f t="shared" si="130"/>
        <v/>
      </c>
      <c r="X109" s="182" t="str">
        <f t="shared" si="131"/>
        <v/>
      </c>
      <c r="Y109" s="183"/>
      <c r="Z109" s="184" t="str">
        <f t="shared" si="199"/>
        <v/>
      </c>
      <c r="AA109" s="183"/>
      <c r="AB109" s="171"/>
      <c r="AC109" s="227"/>
      <c r="AD109" s="228"/>
      <c r="AE109" s="229"/>
      <c r="AF109" s="228"/>
      <c r="AG109" s="229"/>
      <c r="AH109" s="228"/>
      <c r="AI109" s="180" t="str">
        <f t="shared" si="180"/>
        <v/>
      </c>
      <c r="AJ109" s="181" t="str">
        <f t="shared" si="132"/>
        <v/>
      </c>
      <c r="AK109" s="182" t="str">
        <f t="shared" si="133"/>
        <v/>
      </c>
      <c r="AL109" s="183"/>
      <c r="AM109" s="184" t="str">
        <f t="shared" si="200"/>
        <v/>
      </c>
      <c r="AN109" s="183"/>
      <c r="AO109" s="171"/>
      <c r="AP109" s="227"/>
      <c r="AQ109" s="228"/>
      <c r="AR109" s="229"/>
      <c r="AS109" s="228"/>
      <c r="AT109" s="229"/>
      <c r="AU109" s="228"/>
      <c r="AV109" s="180" t="str">
        <f t="shared" si="181"/>
        <v/>
      </c>
      <c r="AW109" s="181" t="str">
        <f t="shared" si="134"/>
        <v/>
      </c>
      <c r="AX109" s="182" t="str">
        <f t="shared" si="135"/>
        <v/>
      </c>
      <c r="AY109" s="183"/>
      <c r="AZ109" s="184" t="str">
        <f t="shared" si="201"/>
        <v/>
      </c>
      <c r="BA109" s="183"/>
      <c r="BB109" s="171"/>
      <c r="BC109" s="227"/>
      <c r="BD109" s="228"/>
      <c r="BE109" s="229"/>
      <c r="BF109" s="228"/>
      <c r="BG109" s="229"/>
      <c r="BH109" s="228"/>
      <c r="BI109" s="180" t="str">
        <f t="shared" si="182"/>
        <v/>
      </c>
      <c r="BJ109" s="181" t="str">
        <f t="shared" si="136"/>
        <v/>
      </c>
      <c r="BK109" s="182" t="str">
        <f t="shared" si="137"/>
        <v/>
      </c>
      <c r="BL109" s="183"/>
      <c r="BM109" s="184" t="str">
        <f t="shared" si="202"/>
        <v/>
      </c>
      <c r="BN109" s="183"/>
      <c r="BO109" s="171"/>
      <c r="BP109" s="227"/>
      <c r="BQ109" s="228"/>
      <c r="BR109" s="229"/>
      <c r="BS109" s="228"/>
      <c r="BT109" s="229"/>
      <c r="BU109" s="228"/>
      <c r="BV109" s="180" t="str">
        <f t="shared" si="183"/>
        <v/>
      </c>
      <c r="BW109" s="181" t="str">
        <f t="shared" si="138"/>
        <v/>
      </c>
      <c r="BX109" s="182" t="str">
        <f t="shared" si="139"/>
        <v/>
      </c>
      <c r="BY109" s="183"/>
      <c r="BZ109" s="184" t="str">
        <f t="shared" si="203"/>
        <v/>
      </c>
      <c r="CA109" s="183"/>
      <c r="CB109" s="171"/>
      <c r="CC109" s="227"/>
      <c r="CD109" s="228"/>
      <c r="CE109" s="229"/>
      <c r="CF109" s="228"/>
      <c r="CG109" s="229"/>
      <c r="CH109" s="228"/>
      <c r="CI109" s="180" t="str">
        <f t="shared" si="184"/>
        <v/>
      </c>
      <c r="CJ109" s="181" t="str">
        <f t="shared" si="140"/>
        <v/>
      </c>
      <c r="CK109" s="182" t="str">
        <f t="shared" si="141"/>
        <v/>
      </c>
      <c r="CL109" s="183"/>
      <c r="CM109" s="184" t="str">
        <f t="shared" si="204"/>
        <v/>
      </c>
      <c r="CN109" s="183"/>
      <c r="CO109" s="171"/>
      <c r="CP109" s="227"/>
      <c r="CQ109" s="228"/>
      <c r="CR109" s="229"/>
      <c r="CS109" s="228"/>
      <c r="CT109" s="229"/>
      <c r="CU109" s="228"/>
      <c r="CV109" s="180" t="str">
        <f t="shared" si="185"/>
        <v/>
      </c>
      <c r="CW109" s="181" t="str">
        <f t="shared" si="142"/>
        <v/>
      </c>
      <c r="CX109" s="182" t="str">
        <f t="shared" si="143"/>
        <v/>
      </c>
      <c r="CY109" s="183"/>
      <c r="CZ109" s="184" t="str">
        <f t="shared" si="205"/>
        <v/>
      </c>
      <c r="DA109" s="183"/>
      <c r="DB109" s="171"/>
      <c r="DC109" s="227"/>
      <c r="DD109" s="228"/>
      <c r="DE109" s="229"/>
      <c r="DF109" s="228"/>
      <c r="DG109" s="229"/>
      <c r="DH109" s="228"/>
      <c r="DI109" s="180" t="str">
        <f t="shared" si="186"/>
        <v/>
      </c>
      <c r="DJ109" s="181" t="str">
        <f t="shared" si="144"/>
        <v/>
      </c>
      <c r="DK109" s="182" t="str">
        <f t="shared" si="145"/>
        <v/>
      </c>
      <c r="DL109" s="183"/>
      <c r="DM109" s="184" t="str">
        <f t="shared" si="206"/>
        <v/>
      </c>
      <c r="DN109" s="183"/>
      <c r="DO109" s="171"/>
      <c r="DP109" s="227"/>
      <c r="DQ109" s="228"/>
      <c r="DR109" s="229"/>
      <c r="DS109" s="228"/>
      <c r="DT109" s="229"/>
      <c r="DU109" s="228"/>
      <c r="DV109" s="180" t="str">
        <f t="shared" si="187"/>
        <v/>
      </c>
      <c r="DW109" s="181" t="str">
        <f t="shared" si="146"/>
        <v/>
      </c>
      <c r="DX109" s="182" t="str">
        <f t="shared" si="147"/>
        <v/>
      </c>
      <c r="DY109" s="183"/>
      <c r="DZ109" s="184" t="str">
        <f t="shared" si="207"/>
        <v/>
      </c>
      <c r="EA109" s="183"/>
      <c r="EB109" s="171"/>
      <c r="EC109" s="227"/>
      <c r="ED109" s="228"/>
      <c r="EE109" s="229"/>
      <c r="EF109" s="228"/>
      <c r="EG109" s="229"/>
      <c r="EH109" s="228"/>
      <c r="EI109" s="180" t="str">
        <f t="shared" si="188"/>
        <v/>
      </c>
      <c r="EJ109" s="181" t="str">
        <f t="shared" si="148"/>
        <v/>
      </c>
      <c r="EK109" s="182" t="str">
        <f t="shared" si="149"/>
        <v/>
      </c>
      <c r="EL109" s="183"/>
      <c r="EM109" s="184" t="str">
        <f t="shared" si="208"/>
        <v/>
      </c>
      <c r="EN109" s="183"/>
      <c r="EO109" s="171"/>
      <c r="EP109" s="227"/>
      <c r="EQ109" s="228"/>
      <c r="ER109" s="229"/>
      <c r="ES109" s="228"/>
      <c r="ET109" s="229"/>
      <c r="EU109" s="228"/>
      <c r="EV109" s="180" t="str">
        <f t="shared" si="189"/>
        <v/>
      </c>
      <c r="EW109" s="181" t="str">
        <f t="shared" si="150"/>
        <v/>
      </c>
      <c r="EX109" s="182" t="str">
        <f t="shared" si="151"/>
        <v/>
      </c>
      <c r="EY109" s="183"/>
      <c r="EZ109" s="184" t="str">
        <f t="shared" si="209"/>
        <v/>
      </c>
      <c r="FA109" s="183"/>
      <c r="FB109" s="171"/>
      <c r="FC109" s="227"/>
      <c r="FD109" s="228"/>
      <c r="FE109" s="229"/>
      <c r="FF109" s="228"/>
      <c r="FG109" s="229"/>
      <c r="FH109" s="228"/>
      <c r="FI109" s="180" t="str">
        <f t="shared" si="190"/>
        <v/>
      </c>
      <c r="FJ109" s="181" t="str">
        <f t="shared" si="152"/>
        <v/>
      </c>
      <c r="FK109" s="182" t="str">
        <f t="shared" si="153"/>
        <v/>
      </c>
      <c r="FL109" s="183"/>
      <c r="FM109" s="184" t="str">
        <f t="shared" si="210"/>
        <v/>
      </c>
      <c r="FN109" s="183"/>
      <c r="FO109" s="171"/>
      <c r="FP109" s="227"/>
      <c r="FQ109" s="228"/>
      <c r="FR109" s="229"/>
      <c r="FS109" s="228"/>
      <c r="FT109" s="229"/>
      <c r="FU109" s="228"/>
      <c r="FV109" s="180" t="str">
        <f t="shared" si="191"/>
        <v/>
      </c>
      <c r="FW109" s="181" t="str">
        <f t="shared" si="154"/>
        <v/>
      </c>
      <c r="FX109" s="182" t="str">
        <f t="shared" si="155"/>
        <v/>
      </c>
      <c r="FY109" s="183"/>
      <c r="FZ109" s="184" t="str">
        <f t="shared" si="211"/>
        <v/>
      </c>
      <c r="GA109" s="183"/>
      <c r="GB109" s="171"/>
      <c r="GC109" s="227"/>
      <c r="GD109" s="228"/>
      <c r="GE109" s="229"/>
      <c r="GF109" s="228"/>
      <c r="GG109" s="229"/>
      <c r="GH109" s="228"/>
      <c r="GI109" s="180" t="str">
        <f t="shared" si="192"/>
        <v/>
      </c>
      <c r="GJ109" s="181" t="str">
        <f t="shared" si="156"/>
        <v/>
      </c>
      <c r="GK109" s="182" t="str">
        <f t="shared" si="157"/>
        <v/>
      </c>
      <c r="GL109" s="183"/>
      <c r="GM109" s="184" t="str">
        <f t="shared" si="212"/>
        <v/>
      </c>
      <c r="GN109" s="183"/>
      <c r="GO109" s="171"/>
      <c r="GP109" s="227"/>
      <c r="GQ109" s="228"/>
      <c r="GR109" s="229"/>
      <c r="GS109" s="228"/>
      <c r="GT109" s="229"/>
      <c r="GU109" s="228"/>
      <c r="GV109" s="180" t="str">
        <f t="shared" si="193"/>
        <v/>
      </c>
      <c r="GW109" s="181" t="str">
        <f t="shared" si="158"/>
        <v/>
      </c>
      <c r="GX109" s="182" t="str">
        <f t="shared" si="159"/>
        <v/>
      </c>
      <c r="GY109" s="183"/>
      <c r="GZ109" s="184" t="str">
        <f t="shared" si="213"/>
        <v/>
      </c>
      <c r="HA109" s="183"/>
      <c r="HB109" s="171"/>
      <c r="HC109" s="227"/>
      <c r="HD109" s="228"/>
      <c r="HE109" s="229"/>
      <c r="HF109" s="228"/>
      <c r="HG109" s="229"/>
      <c r="HH109" s="228"/>
      <c r="HI109" s="180" t="str">
        <f t="shared" si="194"/>
        <v/>
      </c>
      <c r="HJ109" s="181" t="str">
        <f t="shared" si="160"/>
        <v/>
      </c>
      <c r="HK109" s="182" t="str">
        <f t="shared" si="161"/>
        <v/>
      </c>
      <c r="HL109" s="183"/>
      <c r="HM109" s="184" t="str">
        <f t="shared" si="214"/>
        <v/>
      </c>
      <c r="HN109" s="183"/>
      <c r="HO109" s="171"/>
      <c r="HP109" s="227"/>
      <c r="HQ109" s="228"/>
      <c r="HR109" s="229"/>
      <c r="HS109" s="228"/>
      <c r="HT109" s="229"/>
      <c r="HU109" s="228"/>
      <c r="HV109" s="180" t="str">
        <f t="shared" si="195"/>
        <v/>
      </c>
      <c r="HW109" s="181" t="str">
        <f t="shared" si="162"/>
        <v/>
      </c>
      <c r="HX109" s="182" t="str">
        <f t="shared" si="163"/>
        <v/>
      </c>
      <c r="HY109" s="183"/>
      <c r="HZ109" s="184" t="str">
        <f t="shared" si="215"/>
        <v/>
      </c>
      <c r="IA109" s="183"/>
      <c r="IB109" s="171"/>
      <c r="IC109" s="227"/>
      <c r="ID109" s="228"/>
      <c r="IE109" s="229"/>
      <c r="IF109" s="228"/>
      <c r="IG109" s="229"/>
      <c r="IH109" s="228"/>
      <c r="II109" s="180" t="str">
        <f t="shared" si="196"/>
        <v/>
      </c>
      <c r="IJ109" s="181" t="str">
        <f t="shared" si="164"/>
        <v/>
      </c>
      <c r="IK109" s="182" t="str">
        <f t="shared" si="165"/>
        <v/>
      </c>
      <c r="IL109" s="183"/>
      <c r="IM109" s="184" t="str">
        <f t="shared" si="216"/>
        <v/>
      </c>
      <c r="IN109" s="183"/>
      <c r="IO109" s="171"/>
      <c r="IP109" s="227"/>
      <c r="IQ109" s="228"/>
      <c r="IR109" s="229"/>
      <c r="IS109" s="228"/>
      <c r="IT109" s="229"/>
      <c r="IU109" s="228"/>
      <c r="IV109" s="180" t="str">
        <f t="shared" si="197"/>
        <v/>
      </c>
      <c r="IW109" s="181" t="str">
        <f t="shared" si="166"/>
        <v/>
      </c>
      <c r="IX109" s="182" t="str">
        <f t="shared" si="167"/>
        <v/>
      </c>
      <c r="IY109" s="183"/>
      <c r="IZ109" s="184" t="str">
        <f t="shared" si="217"/>
        <v/>
      </c>
      <c r="JA109" s="183"/>
      <c r="JB109" s="171"/>
      <c r="JC109" s="187"/>
      <c r="JD109" s="198">
        <f t="shared" si="168"/>
        <v>0</v>
      </c>
      <c r="JE109" s="198">
        <f t="shared" si="169"/>
        <v>0</v>
      </c>
      <c r="JF109" s="198">
        <f t="shared" si="170"/>
        <v>0</v>
      </c>
      <c r="JG109" s="199">
        <f t="shared" si="171"/>
        <v>0</v>
      </c>
      <c r="JH109" s="199">
        <f t="shared" si="172"/>
        <v>0</v>
      </c>
      <c r="JI109" s="187"/>
      <c r="JJ109" s="209"/>
      <c r="JK109" s="210"/>
      <c r="JL109" s="210"/>
      <c r="JM109" s="210"/>
      <c r="JN109" s="210"/>
      <c r="JO109" s="210"/>
      <c r="JP109" s="210"/>
      <c r="JQ109" s="210"/>
      <c r="JR109" s="211"/>
      <c r="JS109" s="205"/>
      <c r="JT109" s="194">
        <f t="shared" si="173"/>
        <v>2</v>
      </c>
    </row>
    <row r="110" spans="1:280" s="195" customFormat="1" x14ac:dyDescent="0.2">
      <c r="A110" s="247">
        <f t="shared" si="174"/>
        <v>41684</v>
      </c>
      <c r="B110" s="249">
        <f t="shared" si="175"/>
        <v>41685</v>
      </c>
      <c r="C110" s="227"/>
      <c r="D110" s="228"/>
      <c r="E110" s="229"/>
      <c r="F110" s="228"/>
      <c r="G110" s="229"/>
      <c r="H110" s="228"/>
      <c r="I110" s="180" t="str">
        <f t="shared" si="176"/>
        <v/>
      </c>
      <c r="J110" s="181" t="str">
        <f t="shared" si="177"/>
        <v/>
      </c>
      <c r="K110" s="182" t="str">
        <f t="shared" si="178"/>
        <v/>
      </c>
      <c r="L110" s="183"/>
      <c r="M110" s="184" t="str">
        <f t="shared" si="198"/>
        <v/>
      </c>
      <c r="N110" s="183"/>
      <c r="O110" s="171"/>
      <c r="P110" s="227"/>
      <c r="Q110" s="228"/>
      <c r="R110" s="229"/>
      <c r="S110" s="228"/>
      <c r="T110" s="229"/>
      <c r="U110" s="228"/>
      <c r="V110" s="180" t="str">
        <f t="shared" si="179"/>
        <v/>
      </c>
      <c r="W110" s="181" t="str">
        <f t="shared" si="130"/>
        <v/>
      </c>
      <c r="X110" s="182" t="str">
        <f t="shared" si="131"/>
        <v/>
      </c>
      <c r="Y110" s="183"/>
      <c r="Z110" s="184" t="str">
        <f t="shared" si="199"/>
        <v/>
      </c>
      <c r="AA110" s="183"/>
      <c r="AB110" s="171"/>
      <c r="AC110" s="227"/>
      <c r="AD110" s="228"/>
      <c r="AE110" s="229"/>
      <c r="AF110" s="228"/>
      <c r="AG110" s="229"/>
      <c r="AH110" s="228"/>
      <c r="AI110" s="180" t="str">
        <f t="shared" si="180"/>
        <v/>
      </c>
      <c r="AJ110" s="181" t="str">
        <f t="shared" si="132"/>
        <v/>
      </c>
      <c r="AK110" s="182" t="str">
        <f t="shared" si="133"/>
        <v/>
      </c>
      <c r="AL110" s="183"/>
      <c r="AM110" s="184" t="str">
        <f t="shared" si="200"/>
        <v/>
      </c>
      <c r="AN110" s="183"/>
      <c r="AO110" s="171"/>
      <c r="AP110" s="227"/>
      <c r="AQ110" s="228"/>
      <c r="AR110" s="229"/>
      <c r="AS110" s="228"/>
      <c r="AT110" s="229"/>
      <c r="AU110" s="228"/>
      <c r="AV110" s="180" t="str">
        <f t="shared" si="181"/>
        <v/>
      </c>
      <c r="AW110" s="181" t="str">
        <f t="shared" si="134"/>
        <v/>
      </c>
      <c r="AX110" s="182" t="str">
        <f t="shared" si="135"/>
        <v/>
      </c>
      <c r="AY110" s="183"/>
      <c r="AZ110" s="184" t="str">
        <f t="shared" si="201"/>
        <v/>
      </c>
      <c r="BA110" s="183"/>
      <c r="BB110" s="171"/>
      <c r="BC110" s="227"/>
      <c r="BD110" s="228"/>
      <c r="BE110" s="229"/>
      <c r="BF110" s="228"/>
      <c r="BG110" s="229"/>
      <c r="BH110" s="228"/>
      <c r="BI110" s="180" t="str">
        <f t="shared" si="182"/>
        <v/>
      </c>
      <c r="BJ110" s="181" t="str">
        <f t="shared" si="136"/>
        <v/>
      </c>
      <c r="BK110" s="182" t="str">
        <f t="shared" si="137"/>
        <v/>
      </c>
      <c r="BL110" s="183"/>
      <c r="BM110" s="184" t="str">
        <f t="shared" si="202"/>
        <v/>
      </c>
      <c r="BN110" s="183"/>
      <c r="BO110" s="171"/>
      <c r="BP110" s="227"/>
      <c r="BQ110" s="228"/>
      <c r="BR110" s="229"/>
      <c r="BS110" s="228"/>
      <c r="BT110" s="229"/>
      <c r="BU110" s="228"/>
      <c r="BV110" s="180" t="str">
        <f t="shared" si="183"/>
        <v/>
      </c>
      <c r="BW110" s="181" t="str">
        <f t="shared" si="138"/>
        <v/>
      </c>
      <c r="BX110" s="182" t="str">
        <f t="shared" si="139"/>
        <v/>
      </c>
      <c r="BY110" s="183"/>
      <c r="BZ110" s="184" t="str">
        <f t="shared" si="203"/>
        <v/>
      </c>
      <c r="CA110" s="183"/>
      <c r="CB110" s="171"/>
      <c r="CC110" s="227"/>
      <c r="CD110" s="228"/>
      <c r="CE110" s="229"/>
      <c r="CF110" s="228"/>
      <c r="CG110" s="229"/>
      <c r="CH110" s="228"/>
      <c r="CI110" s="180" t="str">
        <f t="shared" si="184"/>
        <v/>
      </c>
      <c r="CJ110" s="181" t="str">
        <f t="shared" si="140"/>
        <v/>
      </c>
      <c r="CK110" s="182" t="str">
        <f t="shared" si="141"/>
        <v/>
      </c>
      <c r="CL110" s="183"/>
      <c r="CM110" s="184" t="str">
        <f t="shared" si="204"/>
        <v/>
      </c>
      <c r="CN110" s="183"/>
      <c r="CO110" s="171"/>
      <c r="CP110" s="227"/>
      <c r="CQ110" s="228"/>
      <c r="CR110" s="229"/>
      <c r="CS110" s="228"/>
      <c r="CT110" s="229"/>
      <c r="CU110" s="228"/>
      <c r="CV110" s="180" t="str">
        <f t="shared" si="185"/>
        <v/>
      </c>
      <c r="CW110" s="181" t="str">
        <f t="shared" si="142"/>
        <v/>
      </c>
      <c r="CX110" s="182" t="str">
        <f t="shared" si="143"/>
        <v/>
      </c>
      <c r="CY110" s="183"/>
      <c r="CZ110" s="184" t="str">
        <f t="shared" si="205"/>
        <v/>
      </c>
      <c r="DA110" s="183"/>
      <c r="DB110" s="171"/>
      <c r="DC110" s="227"/>
      <c r="DD110" s="228"/>
      <c r="DE110" s="229"/>
      <c r="DF110" s="228"/>
      <c r="DG110" s="229"/>
      <c r="DH110" s="228"/>
      <c r="DI110" s="180" t="str">
        <f t="shared" si="186"/>
        <v/>
      </c>
      <c r="DJ110" s="181" t="str">
        <f t="shared" si="144"/>
        <v/>
      </c>
      <c r="DK110" s="182" t="str">
        <f t="shared" si="145"/>
        <v/>
      </c>
      <c r="DL110" s="183"/>
      <c r="DM110" s="184" t="str">
        <f t="shared" si="206"/>
        <v/>
      </c>
      <c r="DN110" s="183"/>
      <c r="DO110" s="171"/>
      <c r="DP110" s="227"/>
      <c r="DQ110" s="228"/>
      <c r="DR110" s="229"/>
      <c r="DS110" s="228"/>
      <c r="DT110" s="229"/>
      <c r="DU110" s="228"/>
      <c r="DV110" s="180" t="str">
        <f t="shared" si="187"/>
        <v/>
      </c>
      <c r="DW110" s="181" t="str">
        <f t="shared" si="146"/>
        <v/>
      </c>
      <c r="DX110" s="182" t="str">
        <f t="shared" si="147"/>
        <v/>
      </c>
      <c r="DY110" s="183"/>
      <c r="DZ110" s="184" t="str">
        <f t="shared" si="207"/>
        <v/>
      </c>
      <c r="EA110" s="183"/>
      <c r="EB110" s="171"/>
      <c r="EC110" s="227"/>
      <c r="ED110" s="228"/>
      <c r="EE110" s="229"/>
      <c r="EF110" s="228"/>
      <c r="EG110" s="229"/>
      <c r="EH110" s="228"/>
      <c r="EI110" s="180" t="str">
        <f t="shared" si="188"/>
        <v/>
      </c>
      <c r="EJ110" s="181" t="str">
        <f t="shared" si="148"/>
        <v/>
      </c>
      <c r="EK110" s="182" t="str">
        <f t="shared" si="149"/>
        <v/>
      </c>
      <c r="EL110" s="183"/>
      <c r="EM110" s="184" t="str">
        <f t="shared" si="208"/>
        <v/>
      </c>
      <c r="EN110" s="183"/>
      <c r="EO110" s="171"/>
      <c r="EP110" s="227"/>
      <c r="EQ110" s="228"/>
      <c r="ER110" s="229"/>
      <c r="ES110" s="228"/>
      <c r="ET110" s="229"/>
      <c r="EU110" s="228"/>
      <c r="EV110" s="180" t="str">
        <f t="shared" si="189"/>
        <v/>
      </c>
      <c r="EW110" s="181" t="str">
        <f t="shared" si="150"/>
        <v/>
      </c>
      <c r="EX110" s="182" t="str">
        <f t="shared" si="151"/>
        <v/>
      </c>
      <c r="EY110" s="183"/>
      <c r="EZ110" s="184" t="str">
        <f t="shared" si="209"/>
        <v/>
      </c>
      <c r="FA110" s="183"/>
      <c r="FB110" s="171"/>
      <c r="FC110" s="227"/>
      <c r="FD110" s="228"/>
      <c r="FE110" s="229"/>
      <c r="FF110" s="228"/>
      <c r="FG110" s="229"/>
      <c r="FH110" s="228"/>
      <c r="FI110" s="180" t="str">
        <f t="shared" si="190"/>
        <v/>
      </c>
      <c r="FJ110" s="181" t="str">
        <f t="shared" si="152"/>
        <v/>
      </c>
      <c r="FK110" s="182" t="str">
        <f t="shared" si="153"/>
        <v/>
      </c>
      <c r="FL110" s="183"/>
      <c r="FM110" s="184" t="str">
        <f t="shared" si="210"/>
        <v/>
      </c>
      <c r="FN110" s="183"/>
      <c r="FO110" s="171"/>
      <c r="FP110" s="227"/>
      <c r="FQ110" s="228"/>
      <c r="FR110" s="229"/>
      <c r="FS110" s="228"/>
      <c r="FT110" s="229"/>
      <c r="FU110" s="228"/>
      <c r="FV110" s="180" t="str">
        <f t="shared" si="191"/>
        <v/>
      </c>
      <c r="FW110" s="181" t="str">
        <f t="shared" si="154"/>
        <v/>
      </c>
      <c r="FX110" s="182" t="str">
        <f t="shared" si="155"/>
        <v/>
      </c>
      <c r="FY110" s="183"/>
      <c r="FZ110" s="184" t="str">
        <f t="shared" si="211"/>
        <v/>
      </c>
      <c r="GA110" s="183"/>
      <c r="GB110" s="171"/>
      <c r="GC110" s="227"/>
      <c r="GD110" s="228"/>
      <c r="GE110" s="229"/>
      <c r="GF110" s="228"/>
      <c r="GG110" s="229"/>
      <c r="GH110" s="228"/>
      <c r="GI110" s="180" t="str">
        <f t="shared" si="192"/>
        <v/>
      </c>
      <c r="GJ110" s="181" t="str">
        <f t="shared" si="156"/>
        <v/>
      </c>
      <c r="GK110" s="182" t="str">
        <f t="shared" si="157"/>
        <v/>
      </c>
      <c r="GL110" s="183"/>
      <c r="GM110" s="184" t="str">
        <f t="shared" si="212"/>
        <v/>
      </c>
      <c r="GN110" s="183"/>
      <c r="GO110" s="171"/>
      <c r="GP110" s="227"/>
      <c r="GQ110" s="228"/>
      <c r="GR110" s="229"/>
      <c r="GS110" s="228"/>
      <c r="GT110" s="229"/>
      <c r="GU110" s="228"/>
      <c r="GV110" s="180" t="str">
        <f t="shared" si="193"/>
        <v/>
      </c>
      <c r="GW110" s="181" t="str">
        <f t="shared" si="158"/>
        <v/>
      </c>
      <c r="GX110" s="182" t="str">
        <f t="shared" si="159"/>
        <v/>
      </c>
      <c r="GY110" s="183"/>
      <c r="GZ110" s="184" t="str">
        <f t="shared" si="213"/>
        <v/>
      </c>
      <c r="HA110" s="183"/>
      <c r="HB110" s="171"/>
      <c r="HC110" s="227"/>
      <c r="HD110" s="228"/>
      <c r="HE110" s="229"/>
      <c r="HF110" s="228"/>
      <c r="HG110" s="229"/>
      <c r="HH110" s="228"/>
      <c r="HI110" s="180" t="str">
        <f t="shared" si="194"/>
        <v/>
      </c>
      <c r="HJ110" s="181" t="str">
        <f t="shared" si="160"/>
        <v/>
      </c>
      <c r="HK110" s="182" t="str">
        <f t="shared" si="161"/>
        <v/>
      </c>
      <c r="HL110" s="183"/>
      <c r="HM110" s="184" t="str">
        <f t="shared" si="214"/>
        <v/>
      </c>
      <c r="HN110" s="183"/>
      <c r="HO110" s="171"/>
      <c r="HP110" s="227"/>
      <c r="HQ110" s="228"/>
      <c r="HR110" s="229"/>
      <c r="HS110" s="228"/>
      <c r="HT110" s="229"/>
      <c r="HU110" s="228"/>
      <c r="HV110" s="180" t="str">
        <f t="shared" si="195"/>
        <v/>
      </c>
      <c r="HW110" s="181" t="str">
        <f t="shared" si="162"/>
        <v/>
      </c>
      <c r="HX110" s="182" t="str">
        <f t="shared" si="163"/>
        <v/>
      </c>
      <c r="HY110" s="183"/>
      <c r="HZ110" s="184" t="str">
        <f t="shared" si="215"/>
        <v/>
      </c>
      <c r="IA110" s="183"/>
      <c r="IB110" s="171"/>
      <c r="IC110" s="227"/>
      <c r="ID110" s="228"/>
      <c r="IE110" s="229"/>
      <c r="IF110" s="228"/>
      <c r="IG110" s="229"/>
      <c r="IH110" s="228"/>
      <c r="II110" s="180" t="str">
        <f t="shared" si="196"/>
        <v/>
      </c>
      <c r="IJ110" s="181" t="str">
        <f t="shared" si="164"/>
        <v/>
      </c>
      <c r="IK110" s="182" t="str">
        <f t="shared" si="165"/>
        <v/>
      </c>
      <c r="IL110" s="183"/>
      <c r="IM110" s="184" t="str">
        <f t="shared" si="216"/>
        <v/>
      </c>
      <c r="IN110" s="183"/>
      <c r="IO110" s="171"/>
      <c r="IP110" s="227"/>
      <c r="IQ110" s="228"/>
      <c r="IR110" s="229"/>
      <c r="IS110" s="228"/>
      <c r="IT110" s="229"/>
      <c r="IU110" s="228"/>
      <c r="IV110" s="180" t="str">
        <f t="shared" si="197"/>
        <v/>
      </c>
      <c r="IW110" s="181" t="str">
        <f t="shared" si="166"/>
        <v/>
      </c>
      <c r="IX110" s="182" t="str">
        <f t="shared" si="167"/>
        <v/>
      </c>
      <c r="IY110" s="183"/>
      <c r="IZ110" s="184" t="str">
        <f t="shared" si="217"/>
        <v/>
      </c>
      <c r="JA110" s="183"/>
      <c r="JB110" s="171"/>
      <c r="JC110" s="187"/>
      <c r="JD110" s="198">
        <f t="shared" si="168"/>
        <v>0</v>
      </c>
      <c r="JE110" s="198">
        <f t="shared" si="169"/>
        <v>0</v>
      </c>
      <c r="JF110" s="198">
        <f t="shared" si="170"/>
        <v>0</v>
      </c>
      <c r="JG110" s="199">
        <f t="shared" si="171"/>
        <v>0</v>
      </c>
      <c r="JH110" s="199">
        <f t="shared" si="172"/>
        <v>0</v>
      </c>
      <c r="JI110" s="187"/>
      <c r="JJ110" s="209"/>
      <c r="JK110" s="210"/>
      <c r="JL110" s="210"/>
      <c r="JM110" s="210"/>
      <c r="JN110" s="210"/>
      <c r="JO110" s="210"/>
      <c r="JP110" s="210"/>
      <c r="JQ110" s="210"/>
      <c r="JR110" s="211"/>
      <c r="JS110" s="205"/>
      <c r="JT110" s="194">
        <f t="shared" si="173"/>
        <v>2</v>
      </c>
    </row>
    <row r="111" spans="1:280" s="195" customFormat="1" x14ac:dyDescent="0.2">
      <c r="A111" s="247">
        <f t="shared" si="174"/>
        <v>41685</v>
      </c>
      <c r="B111" s="249">
        <f t="shared" si="175"/>
        <v>41686</v>
      </c>
      <c r="C111" s="227"/>
      <c r="D111" s="228"/>
      <c r="E111" s="229"/>
      <c r="F111" s="228"/>
      <c r="G111" s="229"/>
      <c r="H111" s="228"/>
      <c r="I111" s="180" t="str">
        <f t="shared" si="176"/>
        <v/>
      </c>
      <c r="J111" s="181" t="str">
        <f t="shared" si="177"/>
        <v/>
      </c>
      <c r="K111" s="182" t="str">
        <f t="shared" si="178"/>
        <v/>
      </c>
      <c r="L111" s="183"/>
      <c r="M111" s="184" t="str">
        <f t="shared" si="198"/>
        <v/>
      </c>
      <c r="N111" s="183"/>
      <c r="O111" s="171"/>
      <c r="P111" s="227"/>
      <c r="Q111" s="228"/>
      <c r="R111" s="229"/>
      <c r="S111" s="228"/>
      <c r="T111" s="229"/>
      <c r="U111" s="228"/>
      <c r="V111" s="180" t="str">
        <f t="shared" si="179"/>
        <v/>
      </c>
      <c r="W111" s="181" t="str">
        <f t="shared" si="130"/>
        <v/>
      </c>
      <c r="X111" s="182" t="str">
        <f t="shared" si="131"/>
        <v/>
      </c>
      <c r="Y111" s="183"/>
      <c r="Z111" s="184" t="str">
        <f t="shared" si="199"/>
        <v/>
      </c>
      <c r="AA111" s="183"/>
      <c r="AB111" s="171"/>
      <c r="AC111" s="227"/>
      <c r="AD111" s="228"/>
      <c r="AE111" s="229"/>
      <c r="AF111" s="228"/>
      <c r="AG111" s="229"/>
      <c r="AH111" s="228"/>
      <c r="AI111" s="180" t="str">
        <f t="shared" si="180"/>
        <v/>
      </c>
      <c r="AJ111" s="181" t="str">
        <f t="shared" si="132"/>
        <v/>
      </c>
      <c r="AK111" s="182" t="str">
        <f t="shared" si="133"/>
        <v/>
      </c>
      <c r="AL111" s="183"/>
      <c r="AM111" s="184" t="str">
        <f t="shared" si="200"/>
        <v/>
      </c>
      <c r="AN111" s="183"/>
      <c r="AO111" s="171"/>
      <c r="AP111" s="227"/>
      <c r="AQ111" s="228"/>
      <c r="AR111" s="229"/>
      <c r="AS111" s="228"/>
      <c r="AT111" s="229"/>
      <c r="AU111" s="228"/>
      <c r="AV111" s="180" t="str">
        <f t="shared" si="181"/>
        <v/>
      </c>
      <c r="AW111" s="181" t="str">
        <f t="shared" si="134"/>
        <v/>
      </c>
      <c r="AX111" s="182" t="str">
        <f t="shared" si="135"/>
        <v/>
      </c>
      <c r="AY111" s="183"/>
      <c r="AZ111" s="184" t="str">
        <f t="shared" si="201"/>
        <v/>
      </c>
      <c r="BA111" s="183"/>
      <c r="BB111" s="171"/>
      <c r="BC111" s="227"/>
      <c r="BD111" s="228"/>
      <c r="BE111" s="229"/>
      <c r="BF111" s="228"/>
      <c r="BG111" s="229"/>
      <c r="BH111" s="228"/>
      <c r="BI111" s="180" t="str">
        <f t="shared" si="182"/>
        <v/>
      </c>
      <c r="BJ111" s="181" t="str">
        <f t="shared" si="136"/>
        <v/>
      </c>
      <c r="BK111" s="182" t="str">
        <f t="shared" si="137"/>
        <v/>
      </c>
      <c r="BL111" s="183"/>
      <c r="BM111" s="184" t="str">
        <f t="shared" si="202"/>
        <v/>
      </c>
      <c r="BN111" s="183"/>
      <c r="BO111" s="171"/>
      <c r="BP111" s="227"/>
      <c r="BQ111" s="228"/>
      <c r="BR111" s="229"/>
      <c r="BS111" s="228"/>
      <c r="BT111" s="229"/>
      <c r="BU111" s="228"/>
      <c r="BV111" s="180" t="str">
        <f t="shared" si="183"/>
        <v/>
      </c>
      <c r="BW111" s="181" t="str">
        <f t="shared" si="138"/>
        <v/>
      </c>
      <c r="BX111" s="182" t="str">
        <f t="shared" si="139"/>
        <v/>
      </c>
      <c r="BY111" s="183"/>
      <c r="BZ111" s="184" t="str">
        <f t="shared" si="203"/>
        <v/>
      </c>
      <c r="CA111" s="183"/>
      <c r="CB111" s="171"/>
      <c r="CC111" s="227"/>
      <c r="CD111" s="228"/>
      <c r="CE111" s="229"/>
      <c r="CF111" s="228"/>
      <c r="CG111" s="229"/>
      <c r="CH111" s="228"/>
      <c r="CI111" s="180" t="str">
        <f t="shared" si="184"/>
        <v/>
      </c>
      <c r="CJ111" s="181" t="str">
        <f t="shared" si="140"/>
        <v/>
      </c>
      <c r="CK111" s="182" t="str">
        <f t="shared" si="141"/>
        <v/>
      </c>
      <c r="CL111" s="183"/>
      <c r="CM111" s="184" t="str">
        <f t="shared" si="204"/>
        <v/>
      </c>
      <c r="CN111" s="183"/>
      <c r="CO111" s="171"/>
      <c r="CP111" s="227"/>
      <c r="CQ111" s="228"/>
      <c r="CR111" s="229"/>
      <c r="CS111" s="228"/>
      <c r="CT111" s="229"/>
      <c r="CU111" s="228"/>
      <c r="CV111" s="180" t="str">
        <f t="shared" si="185"/>
        <v/>
      </c>
      <c r="CW111" s="181" t="str">
        <f t="shared" si="142"/>
        <v/>
      </c>
      <c r="CX111" s="182" t="str">
        <f t="shared" si="143"/>
        <v/>
      </c>
      <c r="CY111" s="183"/>
      <c r="CZ111" s="184" t="str">
        <f t="shared" si="205"/>
        <v/>
      </c>
      <c r="DA111" s="183"/>
      <c r="DB111" s="171"/>
      <c r="DC111" s="227"/>
      <c r="DD111" s="228"/>
      <c r="DE111" s="229"/>
      <c r="DF111" s="228"/>
      <c r="DG111" s="229"/>
      <c r="DH111" s="228"/>
      <c r="DI111" s="180" t="str">
        <f t="shared" si="186"/>
        <v/>
      </c>
      <c r="DJ111" s="181" t="str">
        <f t="shared" si="144"/>
        <v/>
      </c>
      <c r="DK111" s="182" t="str">
        <f t="shared" si="145"/>
        <v/>
      </c>
      <c r="DL111" s="183"/>
      <c r="DM111" s="184" t="str">
        <f t="shared" si="206"/>
        <v/>
      </c>
      <c r="DN111" s="183"/>
      <c r="DO111" s="171"/>
      <c r="DP111" s="227"/>
      <c r="DQ111" s="228"/>
      <c r="DR111" s="229"/>
      <c r="DS111" s="228"/>
      <c r="DT111" s="229"/>
      <c r="DU111" s="228"/>
      <c r="DV111" s="180" t="str">
        <f t="shared" si="187"/>
        <v/>
      </c>
      <c r="DW111" s="181" t="str">
        <f t="shared" si="146"/>
        <v/>
      </c>
      <c r="DX111" s="182" t="str">
        <f t="shared" si="147"/>
        <v/>
      </c>
      <c r="DY111" s="183"/>
      <c r="DZ111" s="184" t="str">
        <f t="shared" si="207"/>
        <v/>
      </c>
      <c r="EA111" s="183"/>
      <c r="EB111" s="171"/>
      <c r="EC111" s="227"/>
      <c r="ED111" s="228"/>
      <c r="EE111" s="229"/>
      <c r="EF111" s="228"/>
      <c r="EG111" s="229"/>
      <c r="EH111" s="228"/>
      <c r="EI111" s="180" t="str">
        <f t="shared" si="188"/>
        <v/>
      </c>
      <c r="EJ111" s="181" t="str">
        <f t="shared" si="148"/>
        <v/>
      </c>
      <c r="EK111" s="182" t="str">
        <f t="shared" si="149"/>
        <v/>
      </c>
      <c r="EL111" s="183"/>
      <c r="EM111" s="184" t="str">
        <f t="shared" si="208"/>
        <v/>
      </c>
      <c r="EN111" s="183"/>
      <c r="EO111" s="171"/>
      <c r="EP111" s="227"/>
      <c r="EQ111" s="228"/>
      <c r="ER111" s="229"/>
      <c r="ES111" s="228"/>
      <c r="ET111" s="229"/>
      <c r="EU111" s="228"/>
      <c r="EV111" s="180" t="str">
        <f t="shared" si="189"/>
        <v/>
      </c>
      <c r="EW111" s="181" t="str">
        <f t="shared" si="150"/>
        <v/>
      </c>
      <c r="EX111" s="182" t="str">
        <f t="shared" si="151"/>
        <v/>
      </c>
      <c r="EY111" s="183"/>
      <c r="EZ111" s="184" t="str">
        <f t="shared" si="209"/>
        <v/>
      </c>
      <c r="FA111" s="183"/>
      <c r="FB111" s="171"/>
      <c r="FC111" s="227"/>
      <c r="FD111" s="228"/>
      <c r="FE111" s="229"/>
      <c r="FF111" s="228"/>
      <c r="FG111" s="229"/>
      <c r="FH111" s="228"/>
      <c r="FI111" s="180" t="str">
        <f t="shared" si="190"/>
        <v/>
      </c>
      <c r="FJ111" s="181" t="str">
        <f t="shared" si="152"/>
        <v/>
      </c>
      <c r="FK111" s="182" t="str">
        <f t="shared" si="153"/>
        <v/>
      </c>
      <c r="FL111" s="183"/>
      <c r="FM111" s="184" t="str">
        <f t="shared" si="210"/>
        <v/>
      </c>
      <c r="FN111" s="183"/>
      <c r="FO111" s="171"/>
      <c r="FP111" s="227"/>
      <c r="FQ111" s="228"/>
      <c r="FR111" s="229"/>
      <c r="FS111" s="228"/>
      <c r="FT111" s="229"/>
      <c r="FU111" s="228"/>
      <c r="FV111" s="180" t="str">
        <f t="shared" si="191"/>
        <v/>
      </c>
      <c r="FW111" s="181" t="str">
        <f t="shared" si="154"/>
        <v/>
      </c>
      <c r="FX111" s="182" t="str">
        <f t="shared" si="155"/>
        <v/>
      </c>
      <c r="FY111" s="183"/>
      <c r="FZ111" s="184" t="str">
        <f t="shared" si="211"/>
        <v/>
      </c>
      <c r="GA111" s="183"/>
      <c r="GB111" s="171"/>
      <c r="GC111" s="227"/>
      <c r="GD111" s="228"/>
      <c r="GE111" s="229"/>
      <c r="GF111" s="228"/>
      <c r="GG111" s="229"/>
      <c r="GH111" s="228"/>
      <c r="GI111" s="180" t="str">
        <f t="shared" si="192"/>
        <v/>
      </c>
      <c r="GJ111" s="181" t="str">
        <f t="shared" si="156"/>
        <v/>
      </c>
      <c r="GK111" s="182" t="str">
        <f t="shared" si="157"/>
        <v/>
      </c>
      <c r="GL111" s="183"/>
      <c r="GM111" s="184" t="str">
        <f t="shared" si="212"/>
        <v/>
      </c>
      <c r="GN111" s="183"/>
      <c r="GO111" s="171"/>
      <c r="GP111" s="227"/>
      <c r="GQ111" s="228"/>
      <c r="GR111" s="229"/>
      <c r="GS111" s="228"/>
      <c r="GT111" s="229"/>
      <c r="GU111" s="228"/>
      <c r="GV111" s="180" t="str">
        <f t="shared" si="193"/>
        <v/>
      </c>
      <c r="GW111" s="181" t="str">
        <f t="shared" si="158"/>
        <v/>
      </c>
      <c r="GX111" s="182" t="str">
        <f t="shared" si="159"/>
        <v/>
      </c>
      <c r="GY111" s="183"/>
      <c r="GZ111" s="184" t="str">
        <f t="shared" si="213"/>
        <v/>
      </c>
      <c r="HA111" s="183"/>
      <c r="HB111" s="171"/>
      <c r="HC111" s="227"/>
      <c r="HD111" s="228"/>
      <c r="HE111" s="229"/>
      <c r="HF111" s="228"/>
      <c r="HG111" s="229"/>
      <c r="HH111" s="228"/>
      <c r="HI111" s="180" t="str">
        <f t="shared" si="194"/>
        <v/>
      </c>
      <c r="HJ111" s="181" t="str">
        <f t="shared" si="160"/>
        <v/>
      </c>
      <c r="HK111" s="182" t="str">
        <f t="shared" si="161"/>
        <v/>
      </c>
      <c r="HL111" s="183"/>
      <c r="HM111" s="184" t="str">
        <f t="shared" si="214"/>
        <v/>
      </c>
      <c r="HN111" s="183"/>
      <c r="HO111" s="171"/>
      <c r="HP111" s="227"/>
      <c r="HQ111" s="228"/>
      <c r="HR111" s="229"/>
      <c r="HS111" s="228"/>
      <c r="HT111" s="229"/>
      <c r="HU111" s="228"/>
      <c r="HV111" s="180" t="str">
        <f t="shared" si="195"/>
        <v/>
      </c>
      <c r="HW111" s="181" t="str">
        <f t="shared" si="162"/>
        <v/>
      </c>
      <c r="HX111" s="182" t="str">
        <f t="shared" si="163"/>
        <v/>
      </c>
      <c r="HY111" s="183"/>
      <c r="HZ111" s="184" t="str">
        <f t="shared" si="215"/>
        <v/>
      </c>
      <c r="IA111" s="183"/>
      <c r="IB111" s="171"/>
      <c r="IC111" s="227"/>
      <c r="ID111" s="228"/>
      <c r="IE111" s="229"/>
      <c r="IF111" s="228"/>
      <c r="IG111" s="229"/>
      <c r="IH111" s="228"/>
      <c r="II111" s="180" t="str">
        <f t="shared" si="196"/>
        <v/>
      </c>
      <c r="IJ111" s="181" t="str">
        <f t="shared" si="164"/>
        <v/>
      </c>
      <c r="IK111" s="182" t="str">
        <f t="shared" si="165"/>
        <v/>
      </c>
      <c r="IL111" s="183"/>
      <c r="IM111" s="184" t="str">
        <f t="shared" si="216"/>
        <v/>
      </c>
      <c r="IN111" s="183"/>
      <c r="IO111" s="171"/>
      <c r="IP111" s="227"/>
      <c r="IQ111" s="228"/>
      <c r="IR111" s="229"/>
      <c r="IS111" s="228"/>
      <c r="IT111" s="229"/>
      <c r="IU111" s="228"/>
      <c r="IV111" s="180" t="str">
        <f t="shared" si="197"/>
        <v/>
      </c>
      <c r="IW111" s="181" t="str">
        <f t="shared" si="166"/>
        <v/>
      </c>
      <c r="IX111" s="182" t="str">
        <f t="shared" si="167"/>
        <v/>
      </c>
      <c r="IY111" s="183"/>
      <c r="IZ111" s="184" t="str">
        <f t="shared" si="217"/>
        <v/>
      </c>
      <c r="JA111" s="183"/>
      <c r="JB111" s="171"/>
      <c r="JC111" s="187"/>
      <c r="JD111" s="198">
        <f t="shared" si="168"/>
        <v>0</v>
      </c>
      <c r="JE111" s="198">
        <f t="shared" si="169"/>
        <v>0</v>
      </c>
      <c r="JF111" s="198">
        <f t="shared" si="170"/>
        <v>0</v>
      </c>
      <c r="JG111" s="199">
        <f t="shared" si="171"/>
        <v>0</v>
      </c>
      <c r="JH111" s="199">
        <f t="shared" si="172"/>
        <v>0</v>
      </c>
      <c r="JI111" s="187"/>
      <c r="JJ111" s="209"/>
      <c r="JK111" s="210"/>
      <c r="JL111" s="210"/>
      <c r="JM111" s="210"/>
      <c r="JN111" s="210"/>
      <c r="JO111" s="210"/>
      <c r="JP111" s="210"/>
      <c r="JQ111" s="210"/>
      <c r="JR111" s="211"/>
      <c r="JS111" s="205"/>
      <c r="JT111" s="194">
        <f t="shared" si="173"/>
        <v>2</v>
      </c>
    </row>
    <row r="112" spans="1:280" s="195" customFormat="1" x14ac:dyDescent="0.2">
      <c r="A112" s="247">
        <f t="shared" si="174"/>
        <v>41686</v>
      </c>
      <c r="B112" s="249">
        <f t="shared" si="175"/>
        <v>41687</v>
      </c>
      <c r="C112" s="227"/>
      <c r="D112" s="228"/>
      <c r="E112" s="229"/>
      <c r="F112" s="228"/>
      <c r="G112" s="229"/>
      <c r="H112" s="228"/>
      <c r="I112" s="180" t="str">
        <f t="shared" si="176"/>
        <v/>
      </c>
      <c r="J112" s="181" t="str">
        <f t="shared" si="177"/>
        <v/>
      </c>
      <c r="K112" s="182" t="str">
        <f t="shared" si="178"/>
        <v/>
      </c>
      <c r="L112" s="183"/>
      <c r="M112" s="184" t="str">
        <f t="shared" si="198"/>
        <v/>
      </c>
      <c r="N112" s="183"/>
      <c r="O112" s="186"/>
      <c r="P112" s="227"/>
      <c r="Q112" s="228"/>
      <c r="R112" s="229"/>
      <c r="S112" s="228"/>
      <c r="T112" s="229"/>
      <c r="U112" s="228"/>
      <c r="V112" s="180" t="str">
        <f t="shared" si="179"/>
        <v/>
      </c>
      <c r="W112" s="181" t="str">
        <f t="shared" si="130"/>
        <v/>
      </c>
      <c r="X112" s="182" t="str">
        <f t="shared" si="131"/>
        <v/>
      </c>
      <c r="Y112" s="183"/>
      <c r="Z112" s="184" t="str">
        <f t="shared" si="199"/>
        <v/>
      </c>
      <c r="AA112" s="183"/>
      <c r="AB112" s="186"/>
      <c r="AC112" s="227"/>
      <c r="AD112" s="228"/>
      <c r="AE112" s="229"/>
      <c r="AF112" s="228"/>
      <c r="AG112" s="229"/>
      <c r="AH112" s="228"/>
      <c r="AI112" s="180" t="str">
        <f t="shared" si="180"/>
        <v/>
      </c>
      <c r="AJ112" s="181" t="str">
        <f t="shared" si="132"/>
        <v/>
      </c>
      <c r="AK112" s="182" t="str">
        <f t="shared" si="133"/>
        <v/>
      </c>
      <c r="AL112" s="183"/>
      <c r="AM112" s="184" t="str">
        <f t="shared" si="200"/>
        <v/>
      </c>
      <c r="AN112" s="183"/>
      <c r="AO112" s="186"/>
      <c r="AP112" s="227"/>
      <c r="AQ112" s="228"/>
      <c r="AR112" s="229"/>
      <c r="AS112" s="228"/>
      <c r="AT112" s="229"/>
      <c r="AU112" s="228"/>
      <c r="AV112" s="180" t="str">
        <f t="shared" si="181"/>
        <v/>
      </c>
      <c r="AW112" s="181" t="str">
        <f t="shared" si="134"/>
        <v/>
      </c>
      <c r="AX112" s="182" t="str">
        <f t="shared" si="135"/>
        <v/>
      </c>
      <c r="AY112" s="183"/>
      <c r="AZ112" s="184" t="str">
        <f t="shared" si="201"/>
        <v/>
      </c>
      <c r="BA112" s="183"/>
      <c r="BB112" s="186"/>
      <c r="BC112" s="227"/>
      <c r="BD112" s="228"/>
      <c r="BE112" s="229"/>
      <c r="BF112" s="228"/>
      <c r="BG112" s="229"/>
      <c r="BH112" s="228"/>
      <c r="BI112" s="180" t="str">
        <f t="shared" si="182"/>
        <v/>
      </c>
      <c r="BJ112" s="181" t="str">
        <f t="shared" si="136"/>
        <v/>
      </c>
      <c r="BK112" s="182" t="str">
        <f t="shared" si="137"/>
        <v/>
      </c>
      <c r="BL112" s="183"/>
      <c r="BM112" s="184" t="str">
        <f t="shared" si="202"/>
        <v/>
      </c>
      <c r="BN112" s="183"/>
      <c r="BO112" s="186"/>
      <c r="BP112" s="227"/>
      <c r="BQ112" s="228"/>
      <c r="BR112" s="229"/>
      <c r="BS112" s="228"/>
      <c r="BT112" s="229"/>
      <c r="BU112" s="228"/>
      <c r="BV112" s="180" t="str">
        <f t="shared" si="183"/>
        <v/>
      </c>
      <c r="BW112" s="181" t="str">
        <f t="shared" si="138"/>
        <v/>
      </c>
      <c r="BX112" s="182" t="str">
        <f t="shared" si="139"/>
        <v/>
      </c>
      <c r="BY112" s="183"/>
      <c r="BZ112" s="184" t="str">
        <f t="shared" si="203"/>
        <v/>
      </c>
      <c r="CA112" s="183"/>
      <c r="CB112" s="186"/>
      <c r="CC112" s="227"/>
      <c r="CD112" s="228"/>
      <c r="CE112" s="229"/>
      <c r="CF112" s="228"/>
      <c r="CG112" s="229"/>
      <c r="CH112" s="228"/>
      <c r="CI112" s="180" t="str">
        <f t="shared" si="184"/>
        <v/>
      </c>
      <c r="CJ112" s="181" t="str">
        <f t="shared" si="140"/>
        <v/>
      </c>
      <c r="CK112" s="182" t="str">
        <f t="shared" si="141"/>
        <v/>
      </c>
      <c r="CL112" s="183"/>
      <c r="CM112" s="184" t="str">
        <f t="shared" si="204"/>
        <v/>
      </c>
      <c r="CN112" s="183"/>
      <c r="CO112" s="186"/>
      <c r="CP112" s="227"/>
      <c r="CQ112" s="228"/>
      <c r="CR112" s="229"/>
      <c r="CS112" s="228"/>
      <c r="CT112" s="229"/>
      <c r="CU112" s="228"/>
      <c r="CV112" s="180" t="str">
        <f t="shared" si="185"/>
        <v/>
      </c>
      <c r="CW112" s="181" t="str">
        <f t="shared" si="142"/>
        <v/>
      </c>
      <c r="CX112" s="182" t="str">
        <f t="shared" si="143"/>
        <v/>
      </c>
      <c r="CY112" s="183"/>
      <c r="CZ112" s="184" t="str">
        <f t="shared" si="205"/>
        <v/>
      </c>
      <c r="DA112" s="183"/>
      <c r="DB112" s="186"/>
      <c r="DC112" s="227"/>
      <c r="DD112" s="228"/>
      <c r="DE112" s="229"/>
      <c r="DF112" s="228"/>
      <c r="DG112" s="229"/>
      <c r="DH112" s="228"/>
      <c r="DI112" s="180" t="str">
        <f t="shared" si="186"/>
        <v/>
      </c>
      <c r="DJ112" s="181" t="str">
        <f t="shared" si="144"/>
        <v/>
      </c>
      <c r="DK112" s="182" t="str">
        <f t="shared" si="145"/>
        <v/>
      </c>
      <c r="DL112" s="183"/>
      <c r="DM112" s="184" t="str">
        <f t="shared" si="206"/>
        <v/>
      </c>
      <c r="DN112" s="183"/>
      <c r="DO112" s="186"/>
      <c r="DP112" s="227"/>
      <c r="DQ112" s="228"/>
      <c r="DR112" s="229"/>
      <c r="DS112" s="228"/>
      <c r="DT112" s="229"/>
      <c r="DU112" s="228"/>
      <c r="DV112" s="180" t="str">
        <f t="shared" si="187"/>
        <v/>
      </c>
      <c r="DW112" s="181" t="str">
        <f t="shared" si="146"/>
        <v/>
      </c>
      <c r="DX112" s="182" t="str">
        <f t="shared" si="147"/>
        <v/>
      </c>
      <c r="DY112" s="183"/>
      <c r="DZ112" s="184" t="str">
        <f t="shared" si="207"/>
        <v/>
      </c>
      <c r="EA112" s="183"/>
      <c r="EB112" s="186"/>
      <c r="EC112" s="227"/>
      <c r="ED112" s="228"/>
      <c r="EE112" s="229"/>
      <c r="EF112" s="228"/>
      <c r="EG112" s="229"/>
      <c r="EH112" s="228"/>
      <c r="EI112" s="180" t="str">
        <f t="shared" si="188"/>
        <v/>
      </c>
      <c r="EJ112" s="181" t="str">
        <f t="shared" si="148"/>
        <v/>
      </c>
      <c r="EK112" s="182" t="str">
        <f t="shared" si="149"/>
        <v/>
      </c>
      <c r="EL112" s="183"/>
      <c r="EM112" s="184" t="str">
        <f t="shared" si="208"/>
        <v/>
      </c>
      <c r="EN112" s="183"/>
      <c r="EO112" s="186"/>
      <c r="EP112" s="227"/>
      <c r="EQ112" s="228"/>
      <c r="ER112" s="229"/>
      <c r="ES112" s="228"/>
      <c r="ET112" s="229"/>
      <c r="EU112" s="228"/>
      <c r="EV112" s="180" t="str">
        <f t="shared" si="189"/>
        <v/>
      </c>
      <c r="EW112" s="181" t="str">
        <f t="shared" si="150"/>
        <v/>
      </c>
      <c r="EX112" s="182" t="str">
        <f t="shared" si="151"/>
        <v/>
      </c>
      <c r="EY112" s="183"/>
      <c r="EZ112" s="184" t="str">
        <f t="shared" si="209"/>
        <v/>
      </c>
      <c r="FA112" s="183"/>
      <c r="FB112" s="186"/>
      <c r="FC112" s="227"/>
      <c r="FD112" s="228"/>
      <c r="FE112" s="229"/>
      <c r="FF112" s="228"/>
      <c r="FG112" s="229"/>
      <c r="FH112" s="228"/>
      <c r="FI112" s="180" t="str">
        <f t="shared" si="190"/>
        <v/>
      </c>
      <c r="FJ112" s="181" t="str">
        <f t="shared" si="152"/>
        <v/>
      </c>
      <c r="FK112" s="182" t="str">
        <f t="shared" si="153"/>
        <v/>
      </c>
      <c r="FL112" s="183"/>
      <c r="FM112" s="184" t="str">
        <f t="shared" si="210"/>
        <v/>
      </c>
      <c r="FN112" s="183"/>
      <c r="FO112" s="186"/>
      <c r="FP112" s="227"/>
      <c r="FQ112" s="228"/>
      <c r="FR112" s="229"/>
      <c r="FS112" s="228"/>
      <c r="FT112" s="229"/>
      <c r="FU112" s="228"/>
      <c r="FV112" s="180" t="str">
        <f t="shared" si="191"/>
        <v/>
      </c>
      <c r="FW112" s="181" t="str">
        <f t="shared" si="154"/>
        <v/>
      </c>
      <c r="FX112" s="182" t="str">
        <f t="shared" si="155"/>
        <v/>
      </c>
      <c r="FY112" s="183"/>
      <c r="FZ112" s="184" t="str">
        <f t="shared" si="211"/>
        <v/>
      </c>
      <c r="GA112" s="183"/>
      <c r="GB112" s="186"/>
      <c r="GC112" s="227"/>
      <c r="GD112" s="228"/>
      <c r="GE112" s="229"/>
      <c r="GF112" s="228"/>
      <c r="GG112" s="229"/>
      <c r="GH112" s="228"/>
      <c r="GI112" s="180" t="str">
        <f t="shared" si="192"/>
        <v/>
      </c>
      <c r="GJ112" s="181" t="str">
        <f t="shared" si="156"/>
        <v/>
      </c>
      <c r="GK112" s="182" t="str">
        <f t="shared" si="157"/>
        <v/>
      </c>
      <c r="GL112" s="183"/>
      <c r="GM112" s="184" t="str">
        <f t="shared" si="212"/>
        <v/>
      </c>
      <c r="GN112" s="183"/>
      <c r="GO112" s="186"/>
      <c r="GP112" s="227"/>
      <c r="GQ112" s="228"/>
      <c r="GR112" s="229"/>
      <c r="GS112" s="228"/>
      <c r="GT112" s="229"/>
      <c r="GU112" s="228"/>
      <c r="GV112" s="180" t="str">
        <f t="shared" si="193"/>
        <v/>
      </c>
      <c r="GW112" s="181" t="str">
        <f t="shared" si="158"/>
        <v/>
      </c>
      <c r="GX112" s="182" t="str">
        <f t="shared" si="159"/>
        <v/>
      </c>
      <c r="GY112" s="183"/>
      <c r="GZ112" s="184" t="str">
        <f t="shared" si="213"/>
        <v/>
      </c>
      <c r="HA112" s="183"/>
      <c r="HB112" s="186"/>
      <c r="HC112" s="227"/>
      <c r="HD112" s="228"/>
      <c r="HE112" s="229"/>
      <c r="HF112" s="228"/>
      <c r="HG112" s="229"/>
      <c r="HH112" s="228"/>
      <c r="HI112" s="180" t="str">
        <f t="shared" si="194"/>
        <v/>
      </c>
      <c r="HJ112" s="181" t="str">
        <f t="shared" si="160"/>
        <v/>
      </c>
      <c r="HK112" s="182" t="str">
        <f t="shared" si="161"/>
        <v/>
      </c>
      <c r="HL112" s="183"/>
      <c r="HM112" s="184" t="str">
        <f t="shared" si="214"/>
        <v/>
      </c>
      <c r="HN112" s="183"/>
      <c r="HO112" s="186"/>
      <c r="HP112" s="227"/>
      <c r="HQ112" s="228"/>
      <c r="HR112" s="229"/>
      <c r="HS112" s="228"/>
      <c r="HT112" s="229"/>
      <c r="HU112" s="228"/>
      <c r="HV112" s="180" t="str">
        <f t="shared" si="195"/>
        <v/>
      </c>
      <c r="HW112" s="181" t="str">
        <f t="shared" si="162"/>
        <v/>
      </c>
      <c r="HX112" s="182" t="str">
        <f t="shared" si="163"/>
        <v/>
      </c>
      <c r="HY112" s="183"/>
      <c r="HZ112" s="184" t="str">
        <f t="shared" si="215"/>
        <v/>
      </c>
      <c r="IA112" s="183"/>
      <c r="IB112" s="186"/>
      <c r="IC112" s="227"/>
      <c r="ID112" s="228"/>
      <c r="IE112" s="229"/>
      <c r="IF112" s="228"/>
      <c r="IG112" s="229"/>
      <c r="IH112" s="228"/>
      <c r="II112" s="180" t="str">
        <f t="shared" si="196"/>
        <v/>
      </c>
      <c r="IJ112" s="181" t="str">
        <f t="shared" si="164"/>
        <v/>
      </c>
      <c r="IK112" s="182" t="str">
        <f t="shared" si="165"/>
        <v/>
      </c>
      <c r="IL112" s="183"/>
      <c r="IM112" s="184" t="str">
        <f t="shared" si="216"/>
        <v/>
      </c>
      <c r="IN112" s="183"/>
      <c r="IO112" s="186"/>
      <c r="IP112" s="227"/>
      <c r="IQ112" s="228"/>
      <c r="IR112" s="229"/>
      <c r="IS112" s="228"/>
      <c r="IT112" s="229"/>
      <c r="IU112" s="228"/>
      <c r="IV112" s="180" t="str">
        <f t="shared" si="197"/>
        <v/>
      </c>
      <c r="IW112" s="181" t="str">
        <f t="shared" si="166"/>
        <v/>
      </c>
      <c r="IX112" s="182" t="str">
        <f t="shared" si="167"/>
        <v/>
      </c>
      <c r="IY112" s="183"/>
      <c r="IZ112" s="184" t="str">
        <f t="shared" si="217"/>
        <v/>
      </c>
      <c r="JA112" s="183"/>
      <c r="JB112" s="186"/>
      <c r="JC112" s="187"/>
      <c r="JD112" s="198">
        <f t="shared" si="168"/>
        <v>0</v>
      </c>
      <c r="JE112" s="198">
        <f t="shared" si="169"/>
        <v>0</v>
      </c>
      <c r="JF112" s="198">
        <f t="shared" si="170"/>
        <v>0</v>
      </c>
      <c r="JG112" s="199">
        <f t="shared" si="171"/>
        <v>0</v>
      </c>
      <c r="JH112" s="199">
        <f t="shared" si="172"/>
        <v>0</v>
      </c>
      <c r="JI112" s="187"/>
      <c r="JJ112" s="209"/>
      <c r="JK112" s="210"/>
      <c r="JL112" s="210"/>
      <c r="JM112" s="210"/>
      <c r="JN112" s="210"/>
      <c r="JO112" s="210"/>
      <c r="JP112" s="210"/>
      <c r="JQ112" s="210"/>
      <c r="JR112" s="211"/>
      <c r="JS112" s="205"/>
      <c r="JT112" s="194">
        <f t="shared" si="173"/>
        <v>2</v>
      </c>
    </row>
    <row r="113" spans="1:280" s="195" customFormat="1" x14ac:dyDescent="0.2">
      <c r="A113" s="247">
        <f t="shared" si="174"/>
        <v>41687</v>
      </c>
      <c r="B113" s="249">
        <f t="shared" si="175"/>
        <v>41688</v>
      </c>
      <c r="C113" s="227"/>
      <c r="D113" s="228"/>
      <c r="E113" s="229"/>
      <c r="F113" s="228"/>
      <c r="G113" s="229"/>
      <c r="H113" s="228"/>
      <c r="I113" s="180" t="str">
        <f t="shared" si="176"/>
        <v/>
      </c>
      <c r="J113" s="181" t="str">
        <f t="shared" si="177"/>
        <v/>
      </c>
      <c r="K113" s="182" t="str">
        <f t="shared" si="178"/>
        <v/>
      </c>
      <c r="L113" s="183"/>
      <c r="M113" s="184" t="str">
        <f t="shared" si="198"/>
        <v/>
      </c>
      <c r="N113" s="183"/>
      <c r="O113" s="171"/>
      <c r="P113" s="227"/>
      <c r="Q113" s="228"/>
      <c r="R113" s="229"/>
      <c r="S113" s="228"/>
      <c r="T113" s="229"/>
      <c r="U113" s="228"/>
      <c r="V113" s="180" t="str">
        <f t="shared" si="179"/>
        <v/>
      </c>
      <c r="W113" s="181" t="str">
        <f t="shared" si="130"/>
        <v/>
      </c>
      <c r="X113" s="182" t="str">
        <f t="shared" si="131"/>
        <v/>
      </c>
      <c r="Y113" s="183"/>
      <c r="Z113" s="184" t="str">
        <f t="shared" si="199"/>
        <v/>
      </c>
      <c r="AA113" s="183"/>
      <c r="AB113" s="171"/>
      <c r="AC113" s="227"/>
      <c r="AD113" s="228"/>
      <c r="AE113" s="229"/>
      <c r="AF113" s="228"/>
      <c r="AG113" s="229"/>
      <c r="AH113" s="228"/>
      <c r="AI113" s="180" t="str">
        <f t="shared" si="180"/>
        <v/>
      </c>
      <c r="AJ113" s="181" t="str">
        <f t="shared" si="132"/>
        <v/>
      </c>
      <c r="AK113" s="182" t="str">
        <f t="shared" si="133"/>
        <v/>
      </c>
      <c r="AL113" s="183"/>
      <c r="AM113" s="184" t="str">
        <f t="shared" si="200"/>
        <v/>
      </c>
      <c r="AN113" s="183"/>
      <c r="AO113" s="171"/>
      <c r="AP113" s="227"/>
      <c r="AQ113" s="228"/>
      <c r="AR113" s="229"/>
      <c r="AS113" s="228"/>
      <c r="AT113" s="229"/>
      <c r="AU113" s="228"/>
      <c r="AV113" s="180" t="str">
        <f t="shared" si="181"/>
        <v/>
      </c>
      <c r="AW113" s="181" t="str">
        <f t="shared" si="134"/>
        <v/>
      </c>
      <c r="AX113" s="182" t="str">
        <f t="shared" si="135"/>
        <v/>
      </c>
      <c r="AY113" s="183"/>
      <c r="AZ113" s="184" t="str">
        <f t="shared" si="201"/>
        <v/>
      </c>
      <c r="BA113" s="183"/>
      <c r="BB113" s="171"/>
      <c r="BC113" s="227"/>
      <c r="BD113" s="228"/>
      <c r="BE113" s="229"/>
      <c r="BF113" s="228"/>
      <c r="BG113" s="229"/>
      <c r="BH113" s="228"/>
      <c r="BI113" s="180" t="str">
        <f t="shared" si="182"/>
        <v/>
      </c>
      <c r="BJ113" s="181" t="str">
        <f t="shared" si="136"/>
        <v/>
      </c>
      <c r="BK113" s="182" t="str">
        <f t="shared" si="137"/>
        <v/>
      </c>
      <c r="BL113" s="183"/>
      <c r="BM113" s="184" t="str">
        <f t="shared" si="202"/>
        <v/>
      </c>
      <c r="BN113" s="183"/>
      <c r="BO113" s="171"/>
      <c r="BP113" s="227"/>
      <c r="BQ113" s="228"/>
      <c r="BR113" s="229"/>
      <c r="BS113" s="228"/>
      <c r="BT113" s="229"/>
      <c r="BU113" s="228"/>
      <c r="BV113" s="180" t="str">
        <f t="shared" si="183"/>
        <v/>
      </c>
      <c r="BW113" s="181" t="str">
        <f t="shared" si="138"/>
        <v/>
      </c>
      <c r="BX113" s="182" t="str">
        <f t="shared" si="139"/>
        <v/>
      </c>
      <c r="BY113" s="183"/>
      <c r="BZ113" s="184" t="str">
        <f t="shared" si="203"/>
        <v/>
      </c>
      <c r="CA113" s="183"/>
      <c r="CB113" s="171"/>
      <c r="CC113" s="227"/>
      <c r="CD113" s="228"/>
      <c r="CE113" s="229"/>
      <c r="CF113" s="228"/>
      <c r="CG113" s="229"/>
      <c r="CH113" s="228"/>
      <c r="CI113" s="180" t="str">
        <f t="shared" si="184"/>
        <v/>
      </c>
      <c r="CJ113" s="181" t="str">
        <f t="shared" si="140"/>
        <v/>
      </c>
      <c r="CK113" s="182" t="str">
        <f t="shared" si="141"/>
        <v/>
      </c>
      <c r="CL113" s="183"/>
      <c r="CM113" s="184" t="str">
        <f t="shared" si="204"/>
        <v/>
      </c>
      <c r="CN113" s="183"/>
      <c r="CO113" s="171"/>
      <c r="CP113" s="227"/>
      <c r="CQ113" s="228"/>
      <c r="CR113" s="229"/>
      <c r="CS113" s="228"/>
      <c r="CT113" s="229"/>
      <c r="CU113" s="228"/>
      <c r="CV113" s="180" t="str">
        <f t="shared" si="185"/>
        <v/>
      </c>
      <c r="CW113" s="181" t="str">
        <f t="shared" si="142"/>
        <v/>
      </c>
      <c r="CX113" s="182" t="str">
        <f t="shared" si="143"/>
        <v/>
      </c>
      <c r="CY113" s="183"/>
      <c r="CZ113" s="184" t="str">
        <f t="shared" si="205"/>
        <v/>
      </c>
      <c r="DA113" s="183"/>
      <c r="DB113" s="171"/>
      <c r="DC113" s="227"/>
      <c r="DD113" s="228"/>
      <c r="DE113" s="229"/>
      <c r="DF113" s="228"/>
      <c r="DG113" s="229"/>
      <c r="DH113" s="228"/>
      <c r="DI113" s="180" t="str">
        <f t="shared" si="186"/>
        <v/>
      </c>
      <c r="DJ113" s="181" t="str">
        <f t="shared" si="144"/>
        <v/>
      </c>
      <c r="DK113" s="182" t="str">
        <f t="shared" si="145"/>
        <v/>
      </c>
      <c r="DL113" s="183"/>
      <c r="DM113" s="184" t="str">
        <f t="shared" si="206"/>
        <v/>
      </c>
      <c r="DN113" s="183"/>
      <c r="DO113" s="171"/>
      <c r="DP113" s="227"/>
      <c r="DQ113" s="228"/>
      <c r="DR113" s="229"/>
      <c r="DS113" s="228"/>
      <c r="DT113" s="229"/>
      <c r="DU113" s="228"/>
      <c r="DV113" s="180" t="str">
        <f t="shared" si="187"/>
        <v/>
      </c>
      <c r="DW113" s="181" t="str">
        <f t="shared" si="146"/>
        <v/>
      </c>
      <c r="DX113" s="182" t="str">
        <f t="shared" si="147"/>
        <v/>
      </c>
      <c r="DY113" s="183"/>
      <c r="DZ113" s="184" t="str">
        <f t="shared" si="207"/>
        <v/>
      </c>
      <c r="EA113" s="183"/>
      <c r="EB113" s="171"/>
      <c r="EC113" s="227"/>
      <c r="ED113" s="228"/>
      <c r="EE113" s="229"/>
      <c r="EF113" s="228"/>
      <c r="EG113" s="229"/>
      <c r="EH113" s="228"/>
      <c r="EI113" s="180" t="str">
        <f t="shared" si="188"/>
        <v/>
      </c>
      <c r="EJ113" s="181" t="str">
        <f t="shared" si="148"/>
        <v/>
      </c>
      <c r="EK113" s="182" t="str">
        <f t="shared" si="149"/>
        <v/>
      </c>
      <c r="EL113" s="183"/>
      <c r="EM113" s="184" t="str">
        <f t="shared" si="208"/>
        <v/>
      </c>
      <c r="EN113" s="183"/>
      <c r="EO113" s="171"/>
      <c r="EP113" s="227"/>
      <c r="EQ113" s="228"/>
      <c r="ER113" s="229"/>
      <c r="ES113" s="228"/>
      <c r="ET113" s="229"/>
      <c r="EU113" s="228"/>
      <c r="EV113" s="180" t="str">
        <f t="shared" si="189"/>
        <v/>
      </c>
      <c r="EW113" s="181" t="str">
        <f t="shared" si="150"/>
        <v/>
      </c>
      <c r="EX113" s="182" t="str">
        <f t="shared" si="151"/>
        <v/>
      </c>
      <c r="EY113" s="183"/>
      <c r="EZ113" s="184" t="str">
        <f t="shared" si="209"/>
        <v/>
      </c>
      <c r="FA113" s="183"/>
      <c r="FB113" s="171"/>
      <c r="FC113" s="227"/>
      <c r="FD113" s="228"/>
      <c r="FE113" s="229"/>
      <c r="FF113" s="228"/>
      <c r="FG113" s="229"/>
      <c r="FH113" s="228"/>
      <c r="FI113" s="180" t="str">
        <f t="shared" si="190"/>
        <v/>
      </c>
      <c r="FJ113" s="181" t="str">
        <f t="shared" si="152"/>
        <v/>
      </c>
      <c r="FK113" s="182" t="str">
        <f t="shared" si="153"/>
        <v/>
      </c>
      <c r="FL113" s="183"/>
      <c r="FM113" s="184" t="str">
        <f t="shared" si="210"/>
        <v/>
      </c>
      <c r="FN113" s="183"/>
      <c r="FO113" s="171"/>
      <c r="FP113" s="227"/>
      <c r="FQ113" s="228"/>
      <c r="FR113" s="229"/>
      <c r="FS113" s="228"/>
      <c r="FT113" s="229"/>
      <c r="FU113" s="228"/>
      <c r="FV113" s="180" t="str">
        <f t="shared" si="191"/>
        <v/>
      </c>
      <c r="FW113" s="181" t="str">
        <f t="shared" si="154"/>
        <v/>
      </c>
      <c r="FX113" s="182" t="str">
        <f t="shared" si="155"/>
        <v/>
      </c>
      <c r="FY113" s="183"/>
      <c r="FZ113" s="184" t="str">
        <f t="shared" si="211"/>
        <v/>
      </c>
      <c r="GA113" s="183"/>
      <c r="GB113" s="171"/>
      <c r="GC113" s="227"/>
      <c r="GD113" s="228"/>
      <c r="GE113" s="229"/>
      <c r="GF113" s="228"/>
      <c r="GG113" s="229"/>
      <c r="GH113" s="228"/>
      <c r="GI113" s="180" t="str">
        <f t="shared" si="192"/>
        <v/>
      </c>
      <c r="GJ113" s="181" t="str">
        <f t="shared" si="156"/>
        <v/>
      </c>
      <c r="GK113" s="182" t="str">
        <f t="shared" si="157"/>
        <v/>
      </c>
      <c r="GL113" s="183"/>
      <c r="GM113" s="184" t="str">
        <f t="shared" si="212"/>
        <v/>
      </c>
      <c r="GN113" s="183"/>
      <c r="GO113" s="171"/>
      <c r="GP113" s="227"/>
      <c r="GQ113" s="228"/>
      <c r="GR113" s="229"/>
      <c r="GS113" s="228"/>
      <c r="GT113" s="229"/>
      <c r="GU113" s="228"/>
      <c r="GV113" s="180" t="str">
        <f t="shared" si="193"/>
        <v/>
      </c>
      <c r="GW113" s="181" t="str">
        <f t="shared" si="158"/>
        <v/>
      </c>
      <c r="GX113" s="182" t="str">
        <f t="shared" si="159"/>
        <v/>
      </c>
      <c r="GY113" s="183"/>
      <c r="GZ113" s="184" t="str">
        <f t="shared" si="213"/>
        <v/>
      </c>
      <c r="HA113" s="183"/>
      <c r="HB113" s="171"/>
      <c r="HC113" s="227"/>
      <c r="HD113" s="228"/>
      <c r="HE113" s="229"/>
      <c r="HF113" s="228"/>
      <c r="HG113" s="229"/>
      <c r="HH113" s="228"/>
      <c r="HI113" s="180" t="str">
        <f t="shared" si="194"/>
        <v/>
      </c>
      <c r="HJ113" s="181" t="str">
        <f t="shared" si="160"/>
        <v/>
      </c>
      <c r="HK113" s="182" t="str">
        <f t="shared" si="161"/>
        <v/>
      </c>
      <c r="HL113" s="183"/>
      <c r="HM113" s="184" t="str">
        <f t="shared" si="214"/>
        <v/>
      </c>
      <c r="HN113" s="183"/>
      <c r="HO113" s="171"/>
      <c r="HP113" s="227"/>
      <c r="HQ113" s="228"/>
      <c r="HR113" s="229"/>
      <c r="HS113" s="228"/>
      <c r="HT113" s="229"/>
      <c r="HU113" s="228"/>
      <c r="HV113" s="180" t="str">
        <f t="shared" si="195"/>
        <v/>
      </c>
      <c r="HW113" s="181" t="str">
        <f t="shared" si="162"/>
        <v/>
      </c>
      <c r="HX113" s="182" t="str">
        <f t="shared" si="163"/>
        <v/>
      </c>
      <c r="HY113" s="183"/>
      <c r="HZ113" s="184" t="str">
        <f t="shared" si="215"/>
        <v/>
      </c>
      <c r="IA113" s="183"/>
      <c r="IB113" s="171"/>
      <c r="IC113" s="227"/>
      <c r="ID113" s="228"/>
      <c r="IE113" s="229"/>
      <c r="IF113" s="228"/>
      <c r="IG113" s="229"/>
      <c r="IH113" s="228"/>
      <c r="II113" s="180" t="str">
        <f t="shared" si="196"/>
        <v/>
      </c>
      <c r="IJ113" s="181" t="str">
        <f t="shared" si="164"/>
        <v/>
      </c>
      <c r="IK113" s="182" t="str">
        <f t="shared" si="165"/>
        <v/>
      </c>
      <c r="IL113" s="183"/>
      <c r="IM113" s="184" t="str">
        <f t="shared" si="216"/>
        <v/>
      </c>
      <c r="IN113" s="183"/>
      <c r="IO113" s="171"/>
      <c r="IP113" s="227"/>
      <c r="IQ113" s="228"/>
      <c r="IR113" s="229"/>
      <c r="IS113" s="228"/>
      <c r="IT113" s="229"/>
      <c r="IU113" s="228"/>
      <c r="IV113" s="180" t="str">
        <f t="shared" si="197"/>
        <v/>
      </c>
      <c r="IW113" s="181" t="str">
        <f t="shared" si="166"/>
        <v/>
      </c>
      <c r="IX113" s="182" t="str">
        <f t="shared" si="167"/>
        <v/>
      </c>
      <c r="IY113" s="183"/>
      <c r="IZ113" s="184" t="str">
        <f t="shared" si="217"/>
        <v/>
      </c>
      <c r="JA113" s="183"/>
      <c r="JB113" s="171"/>
      <c r="JC113" s="187"/>
      <c r="JD113" s="198">
        <f t="shared" si="168"/>
        <v>0</v>
      </c>
      <c r="JE113" s="198">
        <f t="shared" si="169"/>
        <v>0</v>
      </c>
      <c r="JF113" s="198">
        <f t="shared" si="170"/>
        <v>0</v>
      </c>
      <c r="JG113" s="199">
        <f t="shared" si="171"/>
        <v>0</v>
      </c>
      <c r="JH113" s="199">
        <f t="shared" si="172"/>
        <v>0</v>
      </c>
      <c r="JI113" s="187"/>
      <c r="JJ113" s="209"/>
      <c r="JK113" s="210"/>
      <c r="JL113" s="210"/>
      <c r="JM113" s="210"/>
      <c r="JN113" s="210"/>
      <c r="JO113" s="210"/>
      <c r="JP113" s="210"/>
      <c r="JQ113" s="210"/>
      <c r="JR113" s="211"/>
      <c r="JS113" s="205"/>
      <c r="JT113" s="194">
        <f t="shared" si="173"/>
        <v>2</v>
      </c>
    </row>
    <row r="114" spans="1:280" s="195" customFormat="1" x14ac:dyDescent="0.2">
      <c r="A114" s="247">
        <f t="shared" si="174"/>
        <v>41688</v>
      </c>
      <c r="B114" s="249">
        <f t="shared" si="175"/>
        <v>41689</v>
      </c>
      <c r="C114" s="227"/>
      <c r="D114" s="228"/>
      <c r="E114" s="229"/>
      <c r="F114" s="228"/>
      <c r="G114" s="229"/>
      <c r="H114" s="228"/>
      <c r="I114" s="180" t="str">
        <f t="shared" si="176"/>
        <v/>
      </c>
      <c r="J114" s="181" t="str">
        <f t="shared" si="177"/>
        <v/>
      </c>
      <c r="K114" s="182" t="str">
        <f t="shared" si="178"/>
        <v/>
      </c>
      <c r="L114" s="183"/>
      <c r="M114" s="184" t="str">
        <f t="shared" si="198"/>
        <v/>
      </c>
      <c r="N114" s="183"/>
      <c r="O114" s="171"/>
      <c r="P114" s="227"/>
      <c r="Q114" s="228"/>
      <c r="R114" s="229"/>
      <c r="S114" s="228"/>
      <c r="T114" s="229"/>
      <c r="U114" s="228"/>
      <c r="V114" s="180" t="str">
        <f t="shared" si="179"/>
        <v/>
      </c>
      <c r="W114" s="181" t="str">
        <f t="shared" si="130"/>
        <v/>
      </c>
      <c r="X114" s="182" t="str">
        <f t="shared" si="131"/>
        <v/>
      </c>
      <c r="Y114" s="183"/>
      <c r="Z114" s="184" t="str">
        <f t="shared" si="199"/>
        <v/>
      </c>
      <c r="AA114" s="183"/>
      <c r="AB114" s="171"/>
      <c r="AC114" s="227"/>
      <c r="AD114" s="228"/>
      <c r="AE114" s="229"/>
      <c r="AF114" s="228"/>
      <c r="AG114" s="229"/>
      <c r="AH114" s="228"/>
      <c r="AI114" s="180" t="str">
        <f t="shared" si="180"/>
        <v/>
      </c>
      <c r="AJ114" s="181" t="str">
        <f t="shared" si="132"/>
        <v/>
      </c>
      <c r="AK114" s="182" t="str">
        <f t="shared" si="133"/>
        <v/>
      </c>
      <c r="AL114" s="183"/>
      <c r="AM114" s="184" t="str">
        <f t="shared" si="200"/>
        <v/>
      </c>
      <c r="AN114" s="183"/>
      <c r="AO114" s="171"/>
      <c r="AP114" s="227"/>
      <c r="AQ114" s="228"/>
      <c r="AR114" s="229"/>
      <c r="AS114" s="228"/>
      <c r="AT114" s="229"/>
      <c r="AU114" s="228"/>
      <c r="AV114" s="180" t="str">
        <f t="shared" si="181"/>
        <v/>
      </c>
      <c r="AW114" s="181" t="str">
        <f t="shared" si="134"/>
        <v/>
      </c>
      <c r="AX114" s="182" t="str">
        <f t="shared" si="135"/>
        <v/>
      </c>
      <c r="AY114" s="183"/>
      <c r="AZ114" s="184" t="str">
        <f t="shared" si="201"/>
        <v/>
      </c>
      <c r="BA114" s="183"/>
      <c r="BB114" s="171"/>
      <c r="BC114" s="227"/>
      <c r="BD114" s="228"/>
      <c r="BE114" s="229"/>
      <c r="BF114" s="228"/>
      <c r="BG114" s="229"/>
      <c r="BH114" s="228"/>
      <c r="BI114" s="180" t="str">
        <f t="shared" si="182"/>
        <v/>
      </c>
      <c r="BJ114" s="181" t="str">
        <f t="shared" si="136"/>
        <v/>
      </c>
      <c r="BK114" s="182" t="str">
        <f t="shared" si="137"/>
        <v/>
      </c>
      <c r="BL114" s="183"/>
      <c r="BM114" s="184" t="str">
        <f t="shared" si="202"/>
        <v/>
      </c>
      <c r="BN114" s="183"/>
      <c r="BO114" s="171"/>
      <c r="BP114" s="227"/>
      <c r="BQ114" s="228"/>
      <c r="BR114" s="229"/>
      <c r="BS114" s="228"/>
      <c r="BT114" s="229"/>
      <c r="BU114" s="228"/>
      <c r="BV114" s="180" t="str">
        <f t="shared" si="183"/>
        <v/>
      </c>
      <c r="BW114" s="181" t="str">
        <f t="shared" si="138"/>
        <v/>
      </c>
      <c r="BX114" s="182" t="str">
        <f t="shared" si="139"/>
        <v/>
      </c>
      <c r="BY114" s="183"/>
      <c r="BZ114" s="184" t="str">
        <f t="shared" si="203"/>
        <v/>
      </c>
      <c r="CA114" s="183"/>
      <c r="CB114" s="171"/>
      <c r="CC114" s="227"/>
      <c r="CD114" s="228"/>
      <c r="CE114" s="229"/>
      <c r="CF114" s="228"/>
      <c r="CG114" s="229"/>
      <c r="CH114" s="228"/>
      <c r="CI114" s="180" t="str">
        <f t="shared" si="184"/>
        <v/>
      </c>
      <c r="CJ114" s="181" t="str">
        <f t="shared" si="140"/>
        <v/>
      </c>
      <c r="CK114" s="182" t="str">
        <f t="shared" si="141"/>
        <v/>
      </c>
      <c r="CL114" s="183"/>
      <c r="CM114" s="184" t="str">
        <f t="shared" si="204"/>
        <v/>
      </c>
      <c r="CN114" s="183"/>
      <c r="CO114" s="171"/>
      <c r="CP114" s="227"/>
      <c r="CQ114" s="228"/>
      <c r="CR114" s="229"/>
      <c r="CS114" s="228"/>
      <c r="CT114" s="229"/>
      <c r="CU114" s="228"/>
      <c r="CV114" s="180" t="str">
        <f t="shared" si="185"/>
        <v/>
      </c>
      <c r="CW114" s="181" t="str">
        <f t="shared" si="142"/>
        <v/>
      </c>
      <c r="CX114" s="182" t="str">
        <f t="shared" si="143"/>
        <v/>
      </c>
      <c r="CY114" s="183"/>
      <c r="CZ114" s="184" t="str">
        <f t="shared" si="205"/>
        <v/>
      </c>
      <c r="DA114" s="183"/>
      <c r="DB114" s="171"/>
      <c r="DC114" s="227"/>
      <c r="DD114" s="228"/>
      <c r="DE114" s="229"/>
      <c r="DF114" s="228"/>
      <c r="DG114" s="229"/>
      <c r="DH114" s="228"/>
      <c r="DI114" s="180" t="str">
        <f t="shared" si="186"/>
        <v/>
      </c>
      <c r="DJ114" s="181" t="str">
        <f t="shared" si="144"/>
        <v/>
      </c>
      <c r="DK114" s="182" t="str">
        <f t="shared" si="145"/>
        <v/>
      </c>
      <c r="DL114" s="183"/>
      <c r="DM114" s="184" t="str">
        <f t="shared" si="206"/>
        <v/>
      </c>
      <c r="DN114" s="183"/>
      <c r="DO114" s="171"/>
      <c r="DP114" s="227"/>
      <c r="DQ114" s="228"/>
      <c r="DR114" s="229"/>
      <c r="DS114" s="228"/>
      <c r="DT114" s="229"/>
      <c r="DU114" s="228"/>
      <c r="DV114" s="180" t="str">
        <f t="shared" si="187"/>
        <v/>
      </c>
      <c r="DW114" s="181" t="str">
        <f t="shared" si="146"/>
        <v/>
      </c>
      <c r="DX114" s="182" t="str">
        <f t="shared" si="147"/>
        <v/>
      </c>
      <c r="DY114" s="183"/>
      <c r="DZ114" s="184" t="str">
        <f t="shared" si="207"/>
        <v/>
      </c>
      <c r="EA114" s="183"/>
      <c r="EB114" s="171"/>
      <c r="EC114" s="227"/>
      <c r="ED114" s="228"/>
      <c r="EE114" s="229"/>
      <c r="EF114" s="228"/>
      <c r="EG114" s="229"/>
      <c r="EH114" s="228"/>
      <c r="EI114" s="180" t="str">
        <f t="shared" si="188"/>
        <v/>
      </c>
      <c r="EJ114" s="181" t="str">
        <f t="shared" si="148"/>
        <v/>
      </c>
      <c r="EK114" s="182" t="str">
        <f t="shared" si="149"/>
        <v/>
      </c>
      <c r="EL114" s="183"/>
      <c r="EM114" s="184" t="str">
        <f t="shared" si="208"/>
        <v/>
      </c>
      <c r="EN114" s="183"/>
      <c r="EO114" s="171"/>
      <c r="EP114" s="227"/>
      <c r="EQ114" s="228"/>
      <c r="ER114" s="229"/>
      <c r="ES114" s="228"/>
      <c r="ET114" s="229"/>
      <c r="EU114" s="228"/>
      <c r="EV114" s="180" t="str">
        <f t="shared" si="189"/>
        <v/>
      </c>
      <c r="EW114" s="181" t="str">
        <f t="shared" si="150"/>
        <v/>
      </c>
      <c r="EX114" s="182" t="str">
        <f t="shared" si="151"/>
        <v/>
      </c>
      <c r="EY114" s="183"/>
      <c r="EZ114" s="184" t="str">
        <f t="shared" si="209"/>
        <v/>
      </c>
      <c r="FA114" s="183"/>
      <c r="FB114" s="171"/>
      <c r="FC114" s="227"/>
      <c r="FD114" s="228"/>
      <c r="FE114" s="229"/>
      <c r="FF114" s="228"/>
      <c r="FG114" s="229"/>
      <c r="FH114" s="228"/>
      <c r="FI114" s="180" t="str">
        <f t="shared" si="190"/>
        <v/>
      </c>
      <c r="FJ114" s="181" t="str">
        <f t="shared" si="152"/>
        <v/>
      </c>
      <c r="FK114" s="182" t="str">
        <f t="shared" si="153"/>
        <v/>
      </c>
      <c r="FL114" s="183"/>
      <c r="FM114" s="184" t="str">
        <f t="shared" si="210"/>
        <v/>
      </c>
      <c r="FN114" s="183"/>
      <c r="FO114" s="171"/>
      <c r="FP114" s="227"/>
      <c r="FQ114" s="228"/>
      <c r="FR114" s="229"/>
      <c r="FS114" s="228"/>
      <c r="FT114" s="229"/>
      <c r="FU114" s="228"/>
      <c r="FV114" s="180" t="str">
        <f t="shared" si="191"/>
        <v/>
      </c>
      <c r="FW114" s="181" t="str">
        <f t="shared" si="154"/>
        <v/>
      </c>
      <c r="FX114" s="182" t="str">
        <f t="shared" si="155"/>
        <v/>
      </c>
      <c r="FY114" s="183"/>
      <c r="FZ114" s="184" t="str">
        <f t="shared" si="211"/>
        <v/>
      </c>
      <c r="GA114" s="183"/>
      <c r="GB114" s="171"/>
      <c r="GC114" s="227"/>
      <c r="GD114" s="228"/>
      <c r="GE114" s="229"/>
      <c r="GF114" s="228"/>
      <c r="GG114" s="229"/>
      <c r="GH114" s="228"/>
      <c r="GI114" s="180" t="str">
        <f t="shared" si="192"/>
        <v/>
      </c>
      <c r="GJ114" s="181" t="str">
        <f t="shared" si="156"/>
        <v/>
      </c>
      <c r="GK114" s="182" t="str">
        <f t="shared" si="157"/>
        <v/>
      </c>
      <c r="GL114" s="183"/>
      <c r="GM114" s="184" t="str">
        <f t="shared" si="212"/>
        <v/>
      </c>
      <c r="GN114" s="183"/>
      <c r="GO114" s="171"/>
      <c r="GP114" s="227"/>
      <c r="GQ114" s="228"/>
      <c r="GR114" s="229"/>
      <c r="GS114" s="228"/>
      <c r="GT114" s="229"/>
      <c r="GU114" s="228"/>
      <c r="GV114" s="180" t="str">
        <f t="shared" si="193"/>
        <v/>
      </c>
      <c r="GW114" s="181" t="str">
        <f t="shared" si="158"/>
        <v/>
      </c>
      <c r="GX114" s="182" t="str">
        <f t="shared" si="159"/>
        <v/>
      </c>
      <c r="GY114" s="183"/>
      <c r="GZ114" s="184" t="str">
        <f t="shared" si="213"/>
        <v/>
      </c>
      <c r="HA114" s="183"/>
      <c r="HB114" s="171"/>
      <c r="HC114" s="227"/>
      <c r="HD114" s="228"/>
      <c r="HE114" s="229"/>
      <c r="HF114" s="228"/>
      <c r="HG114" s="229"/>
      <c r="HH114" s="228"/>
      <c r="HI114" s="180" t="str">
        <f t="shared" si="194"/>
        <v/>
      </c>
      <c r="HJ114" s="181" t="str">
        <f t="shared" si="160"/>
        <v/>
      </c>
      <c r="HK114" s="182" t="str">
        <f t="shared" si="161"/>
        <v/>
      </c>
      <c r="HL114" s="183"/>
      <c r="HM114" s="184" t="str">
        <f t="shared" si="214"/>
        <v/>
      </c>
      <c r="HN114" s="183"/>
      <c r="HO114" s="171"/>
      <c r="HP114" s="227"/>
      <c r="HQ114" s="228"/>
      <c r="HR114" s="229"/>
      <c r="HS114" s="228"/>
      <c r="HT114" s="229"/>
      <c r="HU114" s="228"/>
      <c r="HV114" s="180" t="str">
        <f t="shared" si="195"/>
        <v/>
      </c>
      <c r="HW114" s="181" t="str">
        <f t="shared" si="162"/>
        <v/>
      </c>
      <c r="HX114" s="182" t="str">
        <f t="shared" si="163"/>
        <v/>
      </c>
      <c r="HY114" s="183"/>
      <c r="HZ114" s="184" t="str">
        <f t="shared" si="215"/>
        <v/>
      </c>
      <c r="IA114" s="183"/>
      <c r="IB114" s="171"/>
      <c r="IC114" s="227"/>
      <c r="ID114" s="228"/>
      <c r="IE114" s="229"/>
      <c r="IF114" s="228"/>
      <c r="IG114" s="229"/>
      <c r="IH114" s="228"/>
      <c r="II114" s="180" t="str">
        <f t="shared" si="196"/>
        <v/>
      </c>
      <c r="IJ114" s="181" t="str">
        <f t="shared" si="164"/>
        <v/>
      </c>
      <c r="IK114" s="182" t="str">
        <f t="shared" si="165"/>
        <v/>
      </c>
      <c r="IL114" s="183"/>
      <c r="IM114" s="184" t="str">
        <f t="shared" si="216"/>
        <v/>
      </c>
      <c r="IN114" s="183"/>
      <c r="IO114" s="171"/>
      <c r="IP114" s="227"/>
      <c r="IQ114" s="228"/>
      <c r="IR114" s="229"/>
      <c r="IS114" s="228"/>
      <c r="IT114" s="229"/>
      <c r="IU114" s="228"/>
      <c r="IV114" s="180" t="str">
        <f t="shared" si="197"/>
        <v/>
      </c>
      <c r="IW114" s="181" t="str">
        <f t="shared" si="166"/>
        <v/>
      </c>
      <c r="IX114" s="182" t="str">
        <f t="shared" si="167"/>
        <v/>
      </c>
      <c r="IY114" s="183"/>
      <c r="IZ114" s="184" t="str">
        <f t="shared" si="217"/>
        <v/>
      </c>
      <c r="JA114" s="183"/>
      <c r="JB114" s="171"/>
      <c r="JC114" s="187"/>
      <c r="JD114" s="198">
        <f t="shared" si="168"/>
        <v>0</v>
      </c>
      <c r="JE114" s="198">
        <f t="shared" si="169"/>
        <v>0</v>
      </c>
      <c r="JF114" s="198">
        <f t="shared" si="170"/>
        <v>0</v>
      </c>
      <c r="JG114" s="199">
        <f t="shared" si="171"/>
        <v>0</v>
      </c>
      <c r="JH114" s="199">
        <f t="shared" si="172"/>
        <v>0</v>
      </c>
      <c r="JI114" s="187"/>
      <c r="JJ114" s="209"/>
      <c r="JK114" s="210"/>
      <c r="JL114" s="210"/>
      <c r="JM114" s="210"/>
      <c r="JN114" s="210"/>
      <c r="JO114" s="210"/>
      <c r="JP114" s="210"/>
      <c r="JQ114" s="210"/>
      <c r="JR114" s="211"/>
      <c r="JS114" s="205"/>
      <c r="JT114" s="194">
        <f t="shared" si="173"/>
        <v>2</v>
      </c>
    </row>
    <row r="115" spans="1:280" s="195" customFormat="1" x14ac:dyDescent="0.2">
      <c r="A115" s="247">
        <f t="shared" si="174"/>
        <v>41689</v>
      </c>
      <c r="B115" s="249">
        <f t="shared" si="175"/>
        <v>41690</v>
      </c>
      <c r="C115" s="196"/>
      <c r="E115" s="197"/>
      <c r="G115" s="197"/>
      <c r="I115" s="180" t="str">
        <f t="shared" si="176"/>
        <v/>
      </c>
      <c r="J115" s="181" t="str">
        <f t="shared" si="177"/>
        <v/>
      </c>
      <c r="K115" s="182" t="str">
        <f t="shared" si="178"/>
        <v/>
      </c>
      <c r="L115" s="183"/>
      <c r="M115" s="184" t="str">
        <f t="shared" si="198"/>
        <v/>
      </c>
      <c r="N115" s="183"/>
      <c r="O115" s="171"/>
      <c r="P115" s="196"/>
      <c r="R115" s="197"/>
      <c r="T115" s="197"/>
      <c r="V115" s="180" t="str">
        <f t="shared" si="179"/>
        <v/>
      </c>
      <c r="W115" s="181" t="str">
        <f t="shared" si="130"/>
        <v/>
      </c>
      <c r="X115" s="182" t="str">
        <f t="shared" si="131"/>
        <v/>
      </c>
      <c r="Y115" s="183"/>
      <c r="Z115" s="184" t="str">
        <f t="shared" si="199"/>
        <v/>
      </c>
      <c r="AA115" s="183"/>
      <c r="AB115" s="171"/>
      <c r="AC115" s="196"/>
      <c r="AE115" s="197"/>
      <c r="AG115" s="197"/>
      <c r="AI115" s="180" t="str">
        <f t="shared" si="180"/>
        <v/>
      </c>
      <c r="AJ115" s="181" t="str">
        <f t="shared" si="132"/>
        <v/>
      </c>
      <c r="AK115" s="182" t="str">
        <f t="shared" si="133"/>
        <v/>
      </c>
      <c r="AL115" s="183"/>
      <c r="AM115" s="184" t="str">
        <f t="shared" si="200"/>
        <v/>
      </c>
      <c r="AN115" s="183"/>
      <c r="AO115" s="171"/>
      <c r="AP115" s="196"/>
      <c r="AR115" s="197"/>
      <c r="AT115" s="197"/>
      <c r="AV115" s="180" t="str">
        <f t="shared" si="181"/>
        <v/>
      </c>
      <c r="AW115" s="181" t="str">
        <f t="shared" si="134"/>
        <v/>
      </c>
      <c r="AX115" s="182" t="str">
        <f t="shared" si="135"/>
        <v/>
      </c>
      <c r="AY115" s="183"/>
      <c r="AZ115" s="184" t="str">
        <f t="shared" si="201"/>
        <v/>
      </c>
      <c r="BA115" s="183"/>
      <c r="BB115" s="171"/>
      <c r="BC115" s="196"/>
      <c r="BE115" s="197"/>
      <c r="BG115" s="197"/>
      <c r="BI115" s="180" t="str">
        <f t="shared" si="182"/>
        <v/>
      </c>
      <c r="BJ115" s="181" t="str">
        <f t="shared" si="136"/>
        <v/>
      </c>
      <c r="BK115" s="182" t="str">
        <f t="shared" si="137"/>
        <v/>
      </c>
      <c r="BL115" s="183"/>
      <c r="BM115" s="184" t="str">
        <f t="shared" si="202"/>
        <v/>
      </c>
      <c r="BN115" s="183"/>
      <c r="BO115" s="171"/>
      <c r="BP115" s="196"/>
      <c r="BR115" s="197"/>
      <c r="BT115" s="197"/>
      <c r="BV115" s="180" t="str">
        <f t="shared" si="183"/>
        <v/>
      </c>
      <c r="BW115" s="181" t="str">
        <f t="shared" si="138"/>
        <v/>
      </c>
      <c r="BX115" s="182" t="str">
        <f t="shared" si="139"/>
        <v/>
      </c>
      <c r="BY115" s="183"/>
      <c r="BZ115" s="184" t="str">
        <f t="shared" si="203"/>
        <v/>
      </c>
      <c r="CA115" s="183"/>
      <c r="CB115" s="171"/>
      <c r="CC115" s="196"/>
      <c r="CE115" s="197"/>
      <c r="CG115" s="197"/>
      <c r="CI115" s="180" t="str">
        <f t="shared" si="184"/>
        <v/>
      </c>
      <c r="CJ115" s="181" t="str">
        <f t="shared" si="140"/>
        <v/>
      </c>
      <c r="CK115" s="182" t="str">
        <f t="shared" si="141"/>
        <v/>
      </c>
      <c r="CL115" s="183"/>
      <c r="CM115" s="184" t="str">
        <f t="shared" si="204"/>
        <v/>
      </c>
      <c r="CN115" s="183"/>
      <c r="CO115" s="171"/>
      <c r="CP115" s="196"/>
      <c r="CR115" s="197"/>
      <c r="CT115" s="197"/>
      <c r="CV115" s="180" t="str">
        <f t="shared" si="185"/>
        <v/>
      </c>
      <c r="CW115" s="181" t="str">
        <f t="shared" si="142"/>
        <v/>
      </c>
      <c r="CX115" s="182" t="str">
        <f t="shared" si="143"/>
        <v/>
      </c>
      <c r="CY115" s="183"/>
      <c r="CZ115" s="184" t="str">
        <f t="shared" si="205"/>
        <v/>
      </c>
      <c r="DA115" s="183"/>
      <c r="DB115" s="171"/>
      <c r="DC115" s="196"/>
      <c r="DE115" s="197"/>
      <c r="DG115" s="197"/>
      <c r="DI115" s="180" t="str">
        <f t="shared" si="186"/>
        <v/>
      </c>
      <c r="DJ115" s="181" t="str">
        <f t="shared" si="144"/>
        <v/>
      </c>
      <c r="DK115" s="182" t="str">
        <f t="shared" si="145"/>
        <v/>
      </c>
      <c r="DL115" s="183"/>
      <c r="DM115" s="184" t="str">
        <f t="shared" si="206"/>
        <v/>
      </c>
      <c r="DN115" s="183"/>
      <c r="DO115" s="171"/>
      <c r="DP115" s="196"/>
      <c r="DR115" s="197"/>
      <c r="DT115" s="197"/>
      <c r="DV115" s="180" t="str">
        <f t="shared" si="187"/>
        <v/>
      </c>
      <c r="DW115" s="181" t="str">
        <f t="shared" si="146"/>
        <v/>
      </c>
      <c r="DX115" s="182" t="str">
        <f t="shared" si="147"/>
        <v/>
      </c>
      <c r="DY115" s="183"/>
      <c r="DZ115" s="184" t="str">
        <f t="shared" si="207"/>
        <v/>
      </c>
      <c r="EA115" s="183"/>
      <c r="EB115" s="171"/>
      <c r="EC115" s="196"/>
      <c r="EE115" s="197"/>
      <c r="EG115" s="197"/>
      <c r="EI115" s="180" t="str">
        <f t="shared" si="188"/>
        <v/>
      </c>
      <c r="EJ115" s="181" t="str">
        <f t="shared" si="148"/>
        <v/>
      </c>
      <c r="EK115" s="182" t="str">
        <f t="shared" si="149"/>
        <v/>
      </c>
      <c r="EL115" s="183"/>
      <c r="EM115" s="184" t="str">
        <f t="shared" si="208"/>
        <v/>
      </c>
      <c r="EN115" s="183"/>
      <c r="EO115" s="171"/>
      <c r="EP115" s="196"/>
      <c r="ER115" s="197"/>
      <c r="ET115" s="197"/>
      <c r="EV115" s="180" t="str">
        <f t="shared" si="189"/>
        <v/>
      </c>
      <c r="EW115" s="181" t="str">
        <f t="shared" si="150"/>
        <v/>
      </c>
      <c r="EX115" s="182" t="str">
        <f t="shared" si="151"/>
        <v/>
      </c>
      <c r="EY115" s="183"/>
      <c r="EZ115" s="184" t="str">
        <f t="shared" si="209"/>
        <v/>
      </c>
      <c r="FA115" s="183"/>
      <c r="FB115" s="171"/>
      <c r="FC115" s="196"/>
      <c r="FE115" s="197"/>
      <c r="FG115" s="197"/>
      <c r="FI115" s="180" t="str">
        <f t="shared" si="190"/>
        <v/>
      </c>
      <c r="FJ115" s="181" t="str">
        <f t="shared" si="152"/>
        <v/>
      </c>
      <c r="FK115" s="182" t="str">
        <f t="shared" si="153"/>
        <v/>
      </c>
      <c r="FL115" s="183"/>
      <c r="FM115" s="184" t="str">
        <f t="shared" si="210"/>
        <v/>
      </c>
      <c r="FN115" s="183"/>
      <c r="FO115" s="171"/>
      <c r="FP115" s="196"/>
      <c r="FR115" s="197"/>
      <c r="FT115" s="197"/>
      <c r="FV115" s="180" t="str">
        <f t="shared" si="191"/>
        <v/>
      </c>
      <c r="FW115" s="181" t="str">
        <f t="shared" si="154"/>
        <v/>
      </c>
      <c r="FX115" s="182" t="str">
        <f t="shared" si="155"/>
        <v/>
      </c>
      <c r="FY115" s="183"/>
      <c r="FZ115" s="184" t="str">
        <f t="shared" si="211"/>
        <v/>
      </c>
      <c r="GA115" s="183"/>
      <c r="GB115" s="171"/>
      <c r="GC115" s="196"/>
      <c r="GE115" s="197"/>
      <c r="GG115" s="197"/>
      <c r="GI115" s="180" t="str">
        <f t="shared" si="192"/>
        <v/>
      </c>
      <c r="GJ115" s="181" t="str">
        <f t="shared" si="156"/>
        <v/>
      </c>
      <c r="GK115" s="182" t="str">
        <f t="shared" si="157"/>
        <v/>
      </c>
      <c r="GL115" s="183"/>
      <c r="GM115" s="184" t="str">
        <f t="shared" si="212"/>
        <v/>
      </c>
      <c r="GN115" s="183"/>
      <c r="GO115" s="171"/>
      <c r="GP115" s="196"/>
      <c r="GR115" s="197"/>
      <c r="GT115" s="197"/>
      <c r="GV115" s="180" t="str">
        <f t="shared" si="193"/>
        <v/>
      </c>
      <c r="GW115" s="181" t="str">
        <f t="shared" si="158"/>
        <v/>
      </c>
      <c r="GX115" s="182" t="str">
        <f t="shared" si="159"/>
        <v/>
      </c>
      <c r="GY115" s="183"/>
      <c r="GZ115" s="184" t="str">
        <f t="shared" si="213"/>
        <v/>
      </c>
      <c r="HA115" s="183"/>
      <c r="HB115" s="171"/>
      <c r="HC115" s="196"/>
      <c r="HE115" s="197"/>
      <c r="HG115" s="197"/>
      <c r="HI115" s="180" t="str">
        <f t="shared" si="194"/>
        <v/>
      </c>
      <c r="HJ115" s="181" t="str">
        <f t="shared" si="160"/>
        <v/>
      </c>
      <c r="HK115" s="182" t="str">
        <f t="shared" si="161"/>
        <v/>
      </c>
      <c r="HL115" s="183"/>
      <c r="HM115" s="184" t="str">
        <f t="shared" si="214"/>
        <v/>
      </c>
      <c r="HN115" s="183"/>
      <c r="HO115" s="171"/>
      <c r="HP115" s="196"/>
      <c r="HR115" s="197"/>
      <c r="HT115" s="197"/>
      <c r="HV115" s="180" t="str">
        <f t="shared" si="195"/>
        <v/>
      </c>
      <c r="HW115" s="181" t="str">
        <f t="shared" si="162"/>
        <v/>
      </c>
      <c r="HX115" s="182" t="str">
        <f t="shared" si="163"/>
        <v/>
      </c>
      <c r="HY115" s="183"/>
      <c r="HZ115" s="184" t="str">
        <f t="shared" si="215"/>
        <v/>
      </c>
      <c r="IA115" s="183"/>
      <c r="IB115" s="171"/>
      <c r="IC115" s="196"/>
      <c r="IE115" s="197"/>
      <c r="IG115" s="197"/>
      <c r="II115" s="180" t="str">
        <f t="shared" si="196"/>
        <v/>
      </c>
      <c r="IJ115" s="181" t="str">
        <f t="shared" si="164"/>
        <v/>
      </c>
      <c r="IK115" s="182" t="str">
        <f t="shared" si="165"/>
        <v/>
      </c>
      <c r="IL115" s="183"/>
      <c r="IM115" s="184" t="str">
        <f t="shared" si="216"/>
        <v/>
      </c>
      <c r="IN115" s="183"/>
      <c r="IO115" s="171"/>
      <c r="IP115" s="196"/>
      <c r="IR115" s="197"/>
      <c r="IT115" s="197"/>
      <c r="IV115" s="180" t="str">
        <f t="shared" si="197"/>
        <v/>
      </c>
      <c r="IW115" s="181" t="str">
        <f t="shared" si="166"/>
        <v/>
      </c>
      <c r="IX115" s="182" t="str">
        <f t="shared" si="167"/>
        <v/>
      </c>
      <c r="IY115" s="183"/>
      <c r="IZ115" s="184" t="str">
        <f t="shared" si="217"/>
        <v/>
      </c>
      <c r="JA115" s="183"/>
      <c r="JB115" s="171"/>
      <c r="JC115" s="187"/>
      <c r="JD115" s="198">
        <f t="shared" si="168"/>
        <v>0</v>
      </c>
      <c r="JE115" s="198">
        <f t="shared" si="169"/>
        <v>0</v>
      </c>
      <c r="JF115" s="198">
        <f t="shared" si="170"/>
        <v>0</v>
      </c>
      <c r="JG115" s="199">
        <f t="shared" si="171"/>
        <v>0</v>
      </c>
      <c r="JH115" s="199">
        <f t="shared" si="172"/>
        <v>0</v>
      </c>
      <c r="JI115" s="187"/>
      <c r="JJ115" s="209"/>
      <c r="JK115" s="210"/>
      <c r="JL115" s="210"/>
      <c r="JM115" s="210"/>
      <c r="JN115" s="210"/>
      <c r="JO115" s="210"/>
      <c r="JP115" s="210"/>
      <c r="JQ115" s="210"/>
      <c r="JR115" s="211"/>
      <c r="JS115" s="205"/>
      <c r="JT115" s="194">
        <f t="shared" si="173"/>
        <v>2</v>
      </c>
    </row>
    <row r="116" spans="1:280" s="195" customFormat="1" x14ac:dyDescent="0.2">
      <c r="A116" s="247">
        <f t="shared" si="174"/>
        <v>41690</v>
      </c>
      <c r="B116" s="249">
        <f t="shared" si="175"/>
        <v>41691</v>
      </c>
      <c r="C116" s="196"/>
      <c r="E116" s="197"/>
      <c r="G116" s="197"/>
      <c r="I116" s="180" t="str">
        <f t="shared" si="176"/>
        <v/>
      </c>
      <c r="J116" s="181" t="str">
        <f t="shared" si="177"/>
        <v/>
      </c>
      <c r="K116" s="182" t="str">
        <f t="shared" si="178"/>
        <v/>
      </c>
      <c r="L116" s="183"/>
      <c r="M116" s="184" t="str">
        <f t="shared" si="198"/>
        <v/>
      </c>
      <c r="N116" s="183"/>
      <c r="O116" s="171"/>
      <c r="P116" s="196"/>
      <c r="R116" s="197"/>
      <c r="T116" s="197"/>
      <c r="V116" s="180" t="str">
        <f t="shared" si="179"/>
        <v/>
      </c>
      <c r="W116" s="181" t="str">
        <f t="shared" si="130"/>
        <v/>
      </c>
      <c r="X116" s="182" t="str">
        <f t="shared" si="131"/>
        <v/>
      </c>
      <c r="Y116" s="183"/>
      <c r="Z116" s="184" t="str">
        <f t="shared" si="199"/>
        <v/>
      </c>
      <c r="AA116" s="183"/>
      <c r="AB116" s="171"/>
      <c r="AC116" s="196"/>
      <c r="AE116" s="197"/>
      <c r="AG116" s="197"/>
      <c r="AI116" s="180" t="str">
        <f t="shared" si="180"/>
        <v/>
      </c>
      <c r="AJ116" s="181" t="str">
        <f t="shared" si="132"/>
        <v/>
      </c>
      <c r="AK116" s="182" t="str">
        <f t="shared" si="133"/>
        <v/>
      </c>
      <c r="AL116" s="183"/>
      <c r="AM116" s="184" t="str">
        <f t="shared" si="200"/>
        <v/>
      </c>
      <c r="AN116" s="183"/>
      <c r="AO116" s="171"/>
      <c r="AP116" s="196"/>
      <c r="AR116" s="197"/>
      <c r="AT116" s="197"/>
      <c r="AV116" s="180" t="str">
        <f t="shared" si="181"/>
        <v/>
      </c>
      <c r="AW116" s="181" t="str">
        <f t="shared" si="134"/>
        <v/>
      </c>
      <c r="AX116" s="182" t="str">
        <f t="shared" si="135"/>
        <v/>
      </c>
      <c r="AY116" s="183"/>
      <c r="AZ116" s="184" t="str">
        <f t="shared" si="201"/>
        <v/>
      </c>
      <c r="BA116" s="183"/>
      <c r="BB116" s="171"/>
      <c r="BC116" s="196"/>
      <c r="BE116" s="197"/>
      <c r="BG116" s="197"/>
      <c r="BI116" s="180" t="str">
        <f t="shared" si="182"/>
        <v/>
      </c>
      <c r="BJ116" s="181" t="str">
        <f t="shared" si="136"/>
        <v/>
      </c>
      <c r="BK116" s="182" t="str">
        <f t="shared" si="137"/>
        <v/>
      </c>
      <c r="BL116" s="183"/>
      <c r="BM116" s="184" t="str">
        <f t="shared" si="202"/>
        <v/>
      </c>
      <c r="BN116" s="183"/>
      <c r="BO116" s="171"/>
      <c r="BP116" s="196"/>
      <c r="BR116" s="197"/>
      <c r="BT116" s="197"/>
      <c r="BV116" s="180" t="str">
        <f t="shared" si="183"/>
        <v/>
      </c>
      <c r="BW116" s="181" t="str">
        <f t="shared" si="138"/>
        <v/>
      </c>
      <c r="BX116" s="182" t="str">
        <f t="shared" si="139"/>
        <v/>
      </c>
      <c r="BY116" s="183"/>
      <c r="BZ116" s="184" t="str">
        <f t="shared" si="203"/>
        <v/>
      </c>
      <c r="CA116" s="183"/>
      <c r="CB116" s="171"/>
      <c r="CC116" s="196"/>
      <c r="CE116" s="197"/>
      <c r="CG116" s="197"/>
      <c r="CI116" s="180" t="str">
        <f t="shared" si="184"/>
        <v/>
      </c>
      <c r="CJ116" s="181" t="str">
        <f t="shared" si="140"/>
        <v/>
      </c>
      <c r="CK116" s="182" t="str">
        <f t="shared" si="141"/>
        <v/>
      </c>
      <c r="CL116" s="183"/>
      <c r="CM116" s="184" t="str">
        <f t="shared" si="204"/>
        <v/>
      </c>
      <c r="CN116" s="183"/>
      <c r="CO116" s="171"/>
      <c r="CP116" s="196"/>
      <c r="CR116" s="197"/>
      <c r="CT116" s="197"/>
      <c r="CV116" s="180" t="str">
        <f t="shared" si="185"/>
        <v/>
      </c>
      <c r="CW116" s="181" t="str">
        <f t="shared" si="142"/>
        <v/>
      </c>
      <c r="CX116" s="182" t="str">
        <f t="shared" si="143"/>
        <v/>
      </c>
      <c r="CY116" s="183"/>
      <c r="CZ116" s="184" t="str">
        <f t="shared" si="205"/>
        <v/>
      </c>
      <c r="DA116" s="183"/>
      <c r="DB116" s="171"/>
      <c r="DC116" s="196"/>
      <c r="DE116" s="197"/>
      <c r="DG116" s="197"/>
      <c r="DI116" s="180" t="str">
        <f t="shared" si="186"/>
        <v/>
      </c>
      <c r="DJ116" s="181" t="str">
        <f t="shared" si="144"/>
        <v/>
      </c>
      <c r="DK116" s="182" t="str">
        <f t="shared" si="145"/>
        <v/>
      </c>
      <c r="DL116" s="183"/>
      <c r="DM116" s="184" t="str">
        <f t="shared" si="206"/>
        <v/>
      </c>
      <c r="DN116" s="183"/>
      <c r="DO116" s="171"/>
      <c r="DP116" s="196"/>
      <c r="DR116" s="197"/>
      <c r="DT116" s="197"/>
      <c r="DV116" s="180" t="str">
        <f t="shared" si="187"/>
        <v/>
      </c>
      <c r="DW116" s="181" t="str">
        <f t="shared" si="146"/>
        <v/>
      </c>
      <c r="DX116" s="182" t="str">
        <f t="shared" si="147"/>
        <v/>
      </c>
      <c r="DY116" s="183"/>
      <c r="DZ116" s="184" t="str">
        <f t="shared" si="207"/>
        <v/>
      </c>
      <c r="EA116" s="183"/>
      <c r="EB116" s="171"/>
      <c r="EC116" s="196"/>
      <c r="EE116" s="197"/>
      <c r="EG116" s="197"/>
      <c r="EI116" s="180" t="str">
        <f t="shared" si="188"/>
        <v/>
      </c>
      <c r="EJ116" s="181" t="str">
        <f t="shared" si="148"/>
        <v/>
      </c>
      <c r="EK116" s="182" t="str">
        <f t="shared" si="149"/>
        <v/>
      </c>
      <c r="EL116" s="183"/>
      <c r="EM116" s="184" t="str">
        <f t="shared" si="208"/>
        <v/>
      </c>
      <c r="EN116" s="183"/>
      <c r="EO116" s="171"/>
      <c r="EP116" s="196"/>
      <c r="ER116" s="197"/>
      <c r="ET116" s="197"/>
      <c r="EV116" s="180" t="str">
        <f t="shared" si="189"/>
        <v/>
      </c>
      <c r="EW116" s="181" t="str">
        <f t="shared" si="150"/>
        <v/>
      </c>
      <c r="EX116" s="182" t="str">
        <f t="shared" si="151"/>
        <v/>
      </c>
      <c r="EY116" s="183"/>
      <c r="EZ116" s="184" t="str">
        <f t="shared" si="209"/>
        <v/>
      </c>
      <c r="FA116" s="183"/>
      <c r="FB116" s="171"/>
      <c r="FC116" s="196"/>
      <c r="FE116" s="197"/>
      <c r="FG116" s="197"/>
      <c r="FI116" s="180" t="str">
        <f t="shared" si="190"/>
        <v/>
      </c>
      <c r="FJ116" s="181" t="str">
        <f t="shared" si="152"/>
        <v/>
      </c>
      <c r="FK116" s="182" t="str">
        <f t="shared" si="153"/>
        <v/>
      </c>
      <c r="FL116" s="183"/>
      <c r="FM116" s="184" t="str">
        <f t="shared" si="210"/>
        <v/>
      </c>
      <c r="FN116" s="183"/>
      <c r="FO116" s="171"/>
      <c r="FP116" s="196"/>
      <c r="FR116" s="197"/>
      <c r="FT116" s="197"/>
      <c r="FV116" s="180" t="str">
        <f t="shared" si="191"/>
        <v/>
      </c>
      <c r="FW116" s="181" t="str">
        <f t="shared" si="154"/>
        <v/>
      </c>
      <c r="FX116" s="182" t="str">
        <f t="shared" si="155"/>
        <v/>
      </c>
      <c r="FY116" s="183"/>
      <c r="FZ116" s="184" t="str">
        <f t="shared" si="211"/>
        <v/>
      </c>
      <c r="GA116" s="183"/>
      <c r="GB116" s="171"/>
      <c r="GC116" s="196"/>
      <c r="GE116" s="197"/>
      <c r="GG116" s="197"/>
      <c r="GI116" s="180" t="str">
        <f t="shared" si="192"/>
        <v/>
      </c>
      <c r="GJ116" s="181" t="str">
        <f t="shared" si="156"/>
        <v/>
      </c>
      <c r="GK116" s="182" t="str">
        <f t="shared" si="157"/>
        <v/>
      </c>
      <c r="GL116" s="183"/>
      <c r="GM116" s="184" t="str">
        <f t="shared" si="212"/>
        <v/>
      </c>
      <c r="GN116" s="183"/>
      <c r="GO116" s="171"/>
      <c r="GP116" s="196"/>
      <c r="GR116" s="197"/>
      <c r="GT116" s="197"/>
      <c r="GV116" s="180" t="str">
        <f t="shared" si="193"/>
        <v/>
      </c>
      <c r="GW116" s="181" t="str">
        <f t="shared" si="158"/>
        <v/>
      </c>
      <c r="GX116" s="182" t="str">
        <f t="shared" si="159"/>
        <v/>
      </c>
      <c r="GY116" s="183"/>
      <c r="GZ116" s="184" t="str">
        <f t="shared" si="213"/>
        <v/>
      </c>
      <c r="HA116" s="183"/>
      <c r="HB116" s="171"/>
      <c r="HC116" s="196"/>
      <c r="HE116" s="197"/>
      <c r="HG116" s="197"/>
      <c r="HI116" s="180" t="str">
        <f t="shared" si="194"/>
        <v/>
      </c>
      <c r="HJ116" s="181" t="str">
        <f t="shared" si="160"/>
        <v/>
      </c>
      <c r="HK116" s="182" t="str">
        <f t="shared" si="161"/>
        <v/>
      </c>
      <c r="HL116" s="183"/>
      <c r="HM116" s="184" t="str">
        <f t="shared" si="214"/>
        <v/>
      </c>
      <c r="HN116" s="183"/>
      <c r="HO116" s="171"/>
      <c r="HP116" s="196"/>
      <c r="HR116" s="197"/>
      <c r="HT116" s="197"/>
      <c r="HV116" s="180" t="str">
        <f t="shared" si="195"/>
        <v/>
      </c>
      <c r="HW116" s="181" t="str">
        <f t="shared" si="162"/>
        <v/>
      </c>
      <c r="HX116" s="182" t="str">
        <f t="shared" si="163"/>
        <v/>
      </c>
      <c r="HY116" s="183"/>
      <c r="HZ116" s="184" t="str">
        <f t="shared" si="215"/>
        <v/>
      </c>
      <c r="IA116" s="183"/>
      <c r="IB116" s="171"/>
      <c r="IC116" s="196"/>
      <c r="IE116" s="197"/>
      <c r="IG116" s="197"/>
      <c r="II116" s="180" t="str">
        <f t="shared" si="196"/>
        <v/>
      </c>
      <c r="IJ116" s="181" t="str">
        <f t="shared" si="164"/>
        <v/>
      </c>
      <c r="IK116" s="182" t="str">
        <f t="shared" si="165"/>
        <v/>
      </c>
      <c r="IL116" s="183"/>
      <c r="IM116" s="184" t="str">
        <f t="shared" si="216"/>
        <v/>
      </c>
      <c r="IN116" s="183"/>
      <c r="IO116" s="171"/>
      <c r="IP116" s="196"/>
      <c r="IR116" s="197"/>
      <c r="IT116" s="197"/>
      <c r="IV116" s="180" t="str">
        <f t="shared" si="197"/>
        <v/>
      </c>
      <c r="IW116" s="181" t="str">
        <f t="shared" si="166"/>
        <v/>
      </c>
      <c r="IX116" s="182" t="str">
        <f t="shared" si="167"/>
        <v/>
      </c>
      <c r="IY116" s="183"/>
      <c r="IZ116" s="184" t="str">
        <f t="shared" si="217"/>
        <v/>
      </c>
      <c r="JA116" s="183"/>
      <c r="JB116" s="171"/>
      <c r="JC116" s="187"/>
      <c r="JD116" s="198">
        <f t="shared" si="168"/>
        <v>0</v>
      </c>
      <c r="JE116" s="198">
        <f t="shared" si="169"/>
        <v>0</v>
      </c>
      <c r="JF116" s="198">
        <f t="shared" si="170"/>
        <v>0</v>
      </c>
      <c r="JG116" s="199">
        <f t="shared" si="171"/>
        <v>0</v>
      </c>
      <c r="JH116" s="199">
        <f t="shared" si="172"/>
        <v>0</v>
      </c>
      <c r="JI116" s="187"/>
      <c r="JJ116" s="209"/>
      <c r="JK116" s="210"/>
      <c r="JL116" s="210"/>
      <c r="JM116" s="210"/>
      <c r="JN116" s="210"/>
      <c r="JO116" s="210"/>
      <c r="JP116" s="210"/>
      <c r="JQ116" s="210"/>
      <c r="JR116" s="211"/>
      <c r="JS116" s="205"/>
      <c r="JT116" s="194">
        <f t="shared" si="173"/>
        <v>2</v>
      </c>
    </row>
    <row r="117" spans="1:280" s="195" customFormat="1" x14ac:dyDescent="0.2">
      <c r="A117" s="247">
        <f t="shared" si="174"/>
        <v>41691</v>
      </c>
      <c r="B117" s="249">
        <f t="shared" si="175"/>
        <v>41692</v>
      </c>
      <c r="C117" s="196"/>
      <c r="E117" s="197"/>
      <c r="G117" s="197"/>
      <c r="I117" s="180" t="str">
        <f t="shared" si="176"/>
        <v/>
      </c>
      <c r="J117" s="181" t="str">
        <f t="shared" si="177"/>
        <v/>
      </c>
      <c r="K117" s="182" t="str">
        <f t="shared" si="178"/>
        <v/>
      </c>
      <c r="L117" s="183"/>
      <c r="M117" s="184" t="str">
        <f t="shared" si="198"/>
        <v/>
      </c>
      <c r="N117" s="183"/>
      <c r="O117" s="171"/>
      <c r="P117" s="196"/>
      <c r="R117" s="197"/>
      <c r="T117" s="197"/>
      <c r="V117" s="180" t="str">
        <f t="shared" si="179"/>
        <v/>
      </c>
      <c r="W117" s="181" t="str">
        <f t="shared" si="130"/>
        <v/>
      </c>
      <c r="X117" s="182" t="str">
        <f t="shared" si="131"/>
        <v/>
      </c>
      <c r="Y117" s="183"/>
      <c r="Z117" s="184" t="str">
        <f t="shared" si="199"/>
        <v/>
      </c>
      <c r="AA117" s="183"/>
      <c r="AB117" s="171"/>
      <c r="AC117" s="196"/>
      <c r="AE117" s="197"/>
      <c r="AG117" s="197"/>
      <c r="AI117" s="180" t="str">
        <f t="shared" si="180"/>
        <v/>
      </c>
      <c r="AJ117" s="181" t="str">
        <f t="shared" si="132"/>
        <v/>
      </c>
      <c r="AK117" s="182" t="str">
        <f t="shared" si="133"/>
        <v/>
      </c>
      <c r="AL117" s="183"/>
      <c r="AM117" s="184" t="str">
        <f t="shared" si="200"/>
        <v/>
      </c>
      <c r="AN117" s="183"/>
      <c r="AO117" s="171"/>
      <c r="AP117" s="196"/>
      <c r="AR117" s="197"/>
      <c r="AT117" s="197"/>
      <c r="AV117" s="180" t="str">
        <f t="shared" si="181"/>
        <v/>
      </c>
      <c r="AW117" s="181" t="str">
        <f t="shared" si="134"/>
        <v/>
      </c>
      <c r="AX117" s="182" t="str">
        <f t="shared" si="135"/>
        <v/>
      </c>
      <c r="AY117" s="183"/>
      <c r="AZ117" s="184" t="str">
        <f t="shared" si="201"/>
        <v/>
      </c>
      <c r="BA117" s="183"/>
      <c r="BB117" s="171"/>
      <c r="BC117" s="196"/>
      <c r="BE117" s="197"/>
      <c r="BG117" s="197"/>
      <c r="BI117" s="180" t="str">
        <f t="shared" si="182"/>
        <v/>
      </c>
      <c r="BJ117" s="181" t="str">
        <f t="shared" si="136"/>
        <v/>
      </c>
      <c r="BK117" s="182" t="str">
        <f t="shared" si="137"/>
        <v/>
      </c>
      <c r="BL117" s="183"/>
      <c r="BM117" s="184" t="str">
        <f t="shared" si="202"/>
        <v/>
      </c>
      <c r="BN117" s="183"/>
      <c r="BO117" s="171"/>
      <c r="BP117" s="196"/>
      <c r="BR117" s="197"/>
      <c r="BT117" s="197"/>
      <c r="BV117" s="180" t="str">
        <f t="shared" si="183"/>
        <v/>
      </c>
      <c r="BW117" s="181" t="str">
        <f t="shared" si="138"/>
        <v/>
      </c>
      <c r="BX117" s="182" t="str">
        <f t="shared" si="139"/>
        <v/>
      </c>
      <c r="BY117" s="183"/>
      <c r="BZ117" s="184" t="str">
        <f t="shared" si="203"/>
        <v/>
      </c>
      <c r="CA117" s="183"/>
      <c r="CB117" s="171"/>
      <c r="CC117" s="196"/>
      <c r="CE117" s="197"/>
      <c r="CG117" s="197"/>
      <c r="CI117" s="180" t="str">
        <f t="shared" si="184"/>
        <v/>
      </c>
      <c r="CJ117" s="181" t="str">
        <f t="shared" si="140"/>
        <v/>
      </c>
      <c r="CK117" s="182" t="str">
        <f t="shared" si="141"/>
        <v/>
      </c>
      <c r="CL117" s="183"/>
      <c r="CM117" s="184" t="str">
        <f t="shared" si="204"/>
        <v/>
      </c>
      <c r="CN117" s="183"/>
      <c r="CO117" s="171"/>
      <c r="CP117" s="196"/>
      <c r="CR117" s="197"/>
      <c r="CT117" s="197"/>
      <c r="CV117" s="180" t="str">
        <f t="shared" si="185"/>
        <v/>
      </c>
      <c r="CW117" s="181" t="str">
        <f t="shared" si="142"/>
        <v/>
      </c>
      <c r="CX117" s="182" t="str">
        <f t="shared" si="143"/>
        <v/>
      </c>
      <c r="CY117" s="183"/>
      <c r="CZ117" s="184" t="str">
        <f t="shared" si="205"/>
        <v/>
      </c>
      <c r="DA117" s="183"/>
      <c r="DB117" s="171"/>
      <c r="DC117" s="196"/>
      <c r="DE117" s="197"/>
      <c r="DG117" s="197"/>
      <c r="DI117" s="180" t="str">
        <f t="shared" si="186"/>
        <v/>
      </c>
      <c r="DJ117" s="181" t="str">
        <f t="shared" si="144"/>
        <v/>
      </c>
      <c r="DK117" s="182" t="str">
        <f t="shared" si="145"/>
        <v/>
      </c>
      <c r="DL117" s="183"/>
      <c r="DM117" s="184" t="str">
        <f t="shared" si="206"/>
        <v/>
      </c>
      <c r="DN117" s="183"/>
      <c r="DO117" s="171"/>
      <c r="DP117" s="196"/>
      <c r="DR117" s="197"/>
      <c r="DT117" s="197"/>
      <c r="DV117" s="180" t="str">
        <f t="shared" si="187"/>
        <v/>
      </c>
      <c r="DW117" s="181" t="str">
        <f t="shared" si="146"/>
        <v/>
      </c>
      <c r="DX117" s="182" t="str">
        <f t="shared" si="147"/>
        <v/>
      </c>
      <c r="DY117" s="183"/>
      <c r="DZ117" s="184" t="str">
        <f t="shared" si="207"/>
        <v/>
      </c>
      <c r="EA117" s="183"/>
      <c r="EB117" s="171"/>
      <c r="EC117" s="196"/>
      <c r="EE117" s="197"/>
      <c r="EG117" s="197"/>
      <c r="EI117" s="180" t="str">
        <f t="shared" si="188"/>
        <v/>
      </c>
      <c r="EJ117" s="181" t="str">
        <f t="shared" si="148"/>
        <v/>
      </c>
      <c r="EK117" s="182" t="str">
        <f t="shared" si="149"/>
        <v/>
      </c>
      <c r="EL117" s="183"/>
      <c r="EM117" s="184" t="str">
        <f t="shared" si="208"/>
        <v/>
      </c>
      <c r="EN117" s="183"/>
      <c r="EO117" s="171"/>
      <c r="EP117" s="196"/>
      <c r="ER117" s="197"/>
      <c r="ET117" s="197"/>
      <c r="EV117" s="180" t="str">
        <f t="shared" si="189"/>
        <v/>
      </c>
      <c r="EW117" s="181" t="str">
        <f t="shared" si="150"/>
        <v/>
      </c>
      <c r="EX117" s="182" t="str">
        <f t="shared" si="151"/>
        <v/>
      </c>
      <c r="EY117" s="183"/>
      <c r="EZ117" s="184" t="str">
        <f t="shared" si="209"/>
        <v/>
      </c>
      <c r="FA117" s="183"/>
      <c r="FB117" s="171"/>
      <c r="FC117" s="196"/>
      <c r="FE117" s="197"/>
      <c r="FG117" s="197"/>
      <c r="FI117" s="180" t="str">
        <f t="shared" si="190"/>
        <v/>
      </c>
      <c r="FJ117" s="181" t="str">
        <f t="shared" si="152"/>
        <v/>
      </c>
      <c r="FK117" s="182" t="str">
        <f t="shared" si="153"/>
        <v/>
      </c>
      <c r="FL117" s="183"/>
      <c r="FM117" s="184" t="str">
        <f t="shared" si="210"/>
        <v/>
      </c>
      <c r="FN117" s="183"/>
      <c r="FO117" s="171"/>
      <c r="FP117" s="196"/>
      <c r="FR117" s="197"/>
      <c r="FT117" s="197"/>
      <c r="FV117" s="180" t="str">
        <f t="shared" si="191"/>
        <v/>
      </c>
      <c r="FW117" s="181" t="str">
        <f t="shared" si="154"/>
        <v/>
      </c>
      <c r="FX117" s="182" t="str">
        <f t="shared" si="155"/>
        <v/>
      </c>
      <c r="FY117" s="183"/>
      <c r="FZ117" s="184" t="str">
        <f t="shared" si="211"/>
        <v/>
      </c>
      <c r="GA117" s="183"/>
      <c r="GB117" s="171"/>
      <c r="GC117" s="196"/>
      <c r="GE117" s="197"/>
      <c r="GG117" s="197"/>
      <c r="GI117" s="180" t="str">
        <f t="shared" si="192"/>
        <v/>
      </c>
      <c r="GJ117" s="181" t="str">
        <f t="shared" si="156"/>
        <v/>
      </c>
      <c r="GK117" s="182" t="str">
        <f t="shared" si="157"/>
        <v/>
      </c>
      <c r="GL117" s="183"/>
      <c r="GM117" s="184" t="str">
        <f t="shared" si="212"/>
        <v/>
      </c>
      <c r="GN117" s="183"/>
      <c r="GO117" s="171"/>
      <c r="GP117" s="196"/>
      <c r="GR117" s="197"/>
      <c r="GT117" s="197"/>
      <c r="GV117" s="180" t="str">
        <f t="shared" si="193"/>
        <v/>
      </c>
      <c r="GW117" s="181" t="str">
        <f t="shared" si="158"/>
        <v/>
      </c>
      <c r="GX117" s="182" t="str">
        <f t="shared" si="159"/>
        <v/>
      </c>
      <c r="GY117" s="183"/>
      <c r="GZ117" s="184" t="str">
        <f t="shared" si="213"/>
        <v/>
      </c>
      <c r="HA117" s="183"/>
      <c r="HB117" s="171"/>
      <c r="HC117" s="196"/>
      <c r="HE117" s="197"/>
      <c r="HG117" s="197"/>
      <c r="HI117" s="180" t="str">
        <f t="shared" si="194"/>
        <v/>
      </c>
      <c r="HJ117" s="181" t="str">
        <f t="shared" si="160"/>
        <v/>
      </c>
      <c r="HK117" s="182" t="str">
        <f t="shared" si="161"/>
        <v/>
      </c>
      <c r="HL117" s="183"/>
      <c r="HM117" s="184" t="str">
        <f t="shared" si="214"/>
        <v/>
      </c>
      <c r="HN117" s="183"/>
      <c r="HO117" s="171"/>
      <c r="HP117" s="196"/>
      <c r="HR117" s="197"/>
      <c r="HT117" s="197"/>
      <c r="HV117" s="180" t="str">
        <f t="shared" si="195"/>
        <v/>
      </c>
      <c r="HW117" s="181" t="str">
        <f t="shared" si="162"/>
        <v/>
      </c>
      <c r="HX117" s="182" t="str">
        <f t="shared" si="163"/>
        <v/>
      </c>
      <c r="HY117" s="183"/>
      <c r="HZ117" s="184" t="str">
        <f t="shared" si="215"/>
        <v/>
      </c>
      <c r="IA117" s="183"/>
      <c r="IB117" s="171"/>
      <c r="IC117" s="196"/>
      <c r="IE117" s="197"/>
      <c r="IG117" s="197"/>
      <c r="II117" s="180" t="str">
        <f t="shared" si="196"/>
        <v/>
      </c>
      <c r="IJ117" s="181" t="str">
        <f t="shared" si="164"/>
        <v/>
      </c>
      <c r="IK117" s="182" t="str">
        <f t="shared" si="165"/>
        <v/>
      </c>
      <c r="IL117" s="183"/>
      <c r="IM117" s="184" t="str">
        <f t="shared" si="216"/>
        <v/>
      </c>
      <c r="IN117" s="183"/>
      <c r="IO117" s="171"/>
      <c r="IP117" s="196"/>
      <c r="IR117" s="197"/>
      <c r="IT117" s="197"/>
      <c r="IV117" s="180" t="str">
        <f t="shared" si="197"/>
        <v/>
      </c>
      <c r="IW117" s="181" t="str">
        <f t="shared" si="166"/>
        <v/>
      </c>
      <c r="IX117" s="182" t="str">
        <f t="shared" si="167"/>
        <v/>
      </c>
      <c r="IY117" s="183"/>
      <c r="IZ117" s="184" t="str">
        <f t="shared" si="217"/>
        <v/>
      </c>
      <c r="JA117" s="183"/>
      <c r="JB117" s="171"/>
      <c r="JC117" s="187"/>
      <c r="JD117" s="198">
        <f t="shared" si="168"/>
        <v>0</v>
      </c>
      <c r="JE117" s="198">
        <f t="shared" si="169"/>
        <v>0</v>
      </c>
      <c r="JF117" s="198">
        <f t="shared" si="170"/>
        <v>0</v>
      </c>
      <c r="JG117" s="199">
        <f t="shared" si="171"/>
        <v>0</v>
      </c>
      <c r="JH117" s="199">
        <f t="shared" si="172"/>
        <v>0</v>
      </c>
      <c r="JI117" s="187"/>
      <c r="JJ117" s="209"/>
      <c r="JK117" s="210"/>
      <c r="JL117" s="210"/>
      <c r="JM117" s="210"/>
      <c r="JN117" s="210"/>
      <c r="JO117" s="210"/>
      <c r="JP117" s="210"/>
      <c r="JQ117" s="210"/>
      <c r="JR117" s="211"/>
      <c r="JS117" s="205"/>
      <c r="JT117" s="194">
        <f t="shared" si="173"/>
        <v>2</v>
      </c>
    </row>
    <row r="118" spans="1:280" s="195" customFormat="1" x14ac:dyDescent="0.2">
      <c r="A118" s="247">
        <f t="shared" si="174"/>
        <v>41692</v>
      </c>
      <c r="B118" s="249">
        <f t="shared" si="175"/>
        <v>41693</v>
      </c>
      <c r="C118" s="196"/>
      <c r="E118" s="197"/>
      <c r="G118" s="197"/>
      <c r="I118" s="180" t="str">
        <f t="shared" si="176"/>
        <v/>
      </c>
      <c r="J118" s="181" t="str">
        <f t="shared" si="177"/>
        <v/>
      </c>
      <c r="K118" s="182" t="str">
        <f t="shared" si="178"/>
        <v/>
      </c>
      <c r="L118" s="183"/>
      <c r="M118" s="184" t="str">
        <f t="shared" si="198"/>
        <v/>
      </c>
      <c r="N118" s="183"/>
      <c r="O118" s="171"/>
      <c r="P118" s="196"/>
      <c r="R118" s="197"/>
      <c r="T118" s="197"/>
      <c r="V118" s="180" t="str">
        <f t="shared" si="179"/>
        <v/>
      </c>
      <c r="W118" s="181" t="str">
        <f t="shared" si="130"/>
        <v/>
      </c>
      <c r="X118" s="182" t="str">
        <f t="shared" si="131"/>
        <v/>
      </c>
      <c r="Y118" s="183"/>
      <c r="Z118" s="184" t="str">
        <f t="shared" si="199"/>
        <v/>
      </c>
      <c r="AA118" s="183"/>
      <c r="AB118" s="171"/>
      <c r="AC118" s="196"/>
      <c r="AE118" s="197"/>
      <c r="AG118" s="197"/>
      <c r="AI118" s="180" t="str">
        <f t="shared" si="180"/>
        <v/>
      </c>
      <c r="AJ118" s="181" t="str">
        <f t="shared" si="132"/>
        <v/>
      </c>
      <c r="AK118" s="182" t="str">
        <f t="shared" si="133"/>
        <v/>
      </c>
      <c r="AL118" s="183"/>
      <c r="AM118" s="184" t="str">
        <f t="shared" si="200"/>
        <v/>
      </c>
      <c r="AN118" s="183"/>
      <c r="AO118" s="171"/>
      <c r="AP118" s="196"/>
      <c r="AR118" s="197"/>
      <c r="AT118" s="197"/>
      <c r="AV118" s="180" t="str">
        <f t="shared" si="181"/>
        <v/>
      </c>
      <c r="AW118" s="181" t="str">
        <f t="shared" si="134"/>
        <v/>
      </c>
      <c r="AX118" s="182" t="str">
        <f t="shared" si="135"/>
        <v/>
      </c>
      <c r="AY118" s="183"/>
      <c r="AZ118" s="184" t="str">
        <f t="shared" si="201"/>
        <v/>
      </c>
      <c r="BA118" s="183"/>
      <c r="BB118" s="171"/>
      <c r="BC118" s="196"/>
      <c r="BE118" s="197"/>
      <c r="BG118" s="197"/>
      <c r="BI118" s="180" t="str">
        <f t="shared" si="182"/>
        <v/>
      </c>
      <c r="BJ118" s="181" t="str">
        <f t="shared" si="136"/>
        <v/>
      </c>
      <c r="BK118" s="182" t="str">
        <f t="shared" si="137"/>
        <v/>
      </c>
      <c r="BL118" s="183"/>
      <c r="BM118" s="184" t="str">
        <f t="shared" si="202"/>
        <v/>
      </c>
      <c r="BN118" s="183"/>
      <c r="BO118" s="171"/>
      <c r="BP118" s="196"/>
      <c r="BR118" s="197"/>
      <c r="BT118" s="197"/>
      <c r="BV118" s="180" t="str">
        <f t="shared" si="183"/>
        <v/>
      </c>
      <c r="BW118" s="181" t="str">
        <f t="shared" si="138"/>
        <v/>
      </c>
      <c r="BX118" s="182" t="str">
        <f t="shared" si="139"/>
        <v/>
      </c>
      <c r="BY118" s="183"/>
      <c r="BZ118" s="184" t="str">
        <f t="shared" si="203"/>
        <v/>
      </c>
      <c r="CA118" s="183"/>
      <c r="CB118" s="171"/>
      <c r="CC118" s="196"/>
      <c r="CE118" s="197"/>
      <c r="CG118" s="197"/>
      <c r="CI118" s="180" t="str">
        <f t="shared" si="184"/>
        <v/>
      </c>
      <c r="CJ118" s="181" t="str">
        <f t="shared" si="140"/>
        <v/>
      </c>
      <c r="CK118" s="182" t="str">
        <f t="shared" si="141"/>
        <v/>
      </c>
      <c r="CL118" s="183"/>
      <c r="CM118" s="184" t="str">
        <f t="shared" si="204"/>
        <v/>
      </c>
      <c r="CN118" s="183"/>
      <c r="CO118" s="171"/>
      <c r="CP118" s="196"/>
      <c r="CR118" s="197"/>
      <c r="CT118" s="197"/>
      <c r="CV118" s="180" t="str">
        <f t="shared" si="185"/>
        <v/>
      </c>
      <c r="CW118" s="181" t="str">
        <f t="shared" si="142"/>
        <v/>
      </c>
      <c r="CX118" s="182" t="str">
        <f t="shared" si="143"/>
        <v/>
      </c>
      <c r="CY118" s="183"/>
      <c r="CZ118" s="184" t="str">
        <f t="shared" si="205"/>
        <v/>
      </c>
      <c r="DA118" s="183"/>
      <c r="DB118" s="171"/>
      <c r="DC118" s="196"/>
      <c r="DE118" s="197"/>
      <c r="DG118" s="197"/>
      <c r="DI118" s="180" t="str">
        <f t="shared" si="186"/>
        <v/>
      </c>
      <c r="DJ118" s="181" t="str">
        <f t="shared" si="144"/>
        <v/>
      </c>
      <c r="DK118" s="182" t="str">
        <f t="shared" si="145"/>
        <v/>
      </c>
      <c r="DL118" s="183"/>
      <c r="DM118" s="184" t="str">
        <f t="shared" si="206"/>
        <v/>
      </c>
      <c r="DN118" s="183"/>
      <c r="DO118" s="171"/>
      <c r="DP118" s="196"/>
      <c r="DR118" s="197"/>
      <c r="DT118" s="197"/>
      <c r="DV118" s="180" t="str">
        <f t="shared" si="187"/>
        <v/>
      </c>
      <c r="DW118" s="181" t="str">
        <f t="shared" si="146"/>
        <v/>
      </c>
      <c r="DX118" s="182" t="str">
        <f t="shared" si="147"/>
        <v/>
      </c>
      <c r="DY118" s="183"/>
      <c r="DZ118" s="184" t="str">
        <f t="shared" si="207"/>
        <v/>
      </c>
      <c r="EA118" s="183"/>
      <c r="EB118" s="171"/>
      <c r="EC118" s="196"/>
      <c r="EE118" s="197"/>
      <c r="EG118" s="197"/>
      <c r="EI118" s="180" t="str">
        <f t="shared" si="188"/>
        <v/>
      </c>
      <c r="EJ118" s="181" t="str">
        <f t="shared" si="148"/>
        <v/>
      </c>
      <c r="EK118" s="182" t="str">
        <f t="shared" si="149"/>
        <v/>
      </c>
      <c r="EL118" s="183"/>
      <c r="EM118" s="184" t="str">
        <f t="shared" si="208"/>
        <v/>
      </c>
      <c r="EN118" s="183"/>
      <c r="EO118" s="171"/>
      <c r="EP118" s="196"/>
      <c r="ER118" s="197"/>
      <c r="ET118" s="197"/>
      <c r="EV118" s="180" t="str">
        <f t="shared" si="189"/>
        <v/>
      </c>
      <c r="EW118" s="181" t="str">
        <f t="shared" si="150"/>
        <v/>
      </c>
      <c r="EX118" s="182" t="str">
        <f t="shared" si="151"/>
        <v/>
      </c>
      <c r="EY118" s="183"/>
      <c r="EZ118" s="184" t="str">
        <f t="shared" si="209"/>
        <v/>
      </c>
      <c r="FA118" s="183"/>
      <c r="FB118" s="171"/>
      <c r="FC118" s="196"/>
      <c r="FE118" s="197"/>
      <c r="FG118" s="197"/>
      <c r="FI118" s="180" t="str">
        <f t="shared" si="190"/>
        <v/>
      </c>
      <c r="FJ118" s="181" t="str">
        <f t="shared" si="152"/>
        <v/>
      </c>
      <c r="FK118" s="182" t="str">
        <f t="shared" si="153"/>
        <v/>
      </c>
      <c r="FL118" s="183"/>
      <c r="FM118" s="184" t="str">
        <f t="shared" si="210"/>
        <v/>
      </c>
      <c r="FN118" s="183"/>
      <c r="FO118" s="171"/>
      <c r="FP118" s="196"/>
      <c r="FR118" s="197"/>
      <c r="FT118" s="197"/>
      <c r="FV118" s="180" t="str">
        <f t="shared" si="191"/>
        <v/>
      </c>
      <c r="FW118" s="181" t="str">
        <f t="shared" si="154"/>
        <v/>
      </c>
      <c r="FX118" s="182" t="str">
        <f t="shared" si="155"/>
        <v/>
      </c>
      <c r="FY118" s="183"/>
      <c r="FZ118" s="184" t="str">
        <f t="shared" si="211"/>
        <v/>
      </c>
      <c r="GA118" s="183"/>
      <c r="GB118" s="171"/>
      <c r="GC118" s="196"/>
      <c r="GE118" s="197"/>
      <c r="GG118" s="197"/>
      <c r="GI118" s="180" t="str">
        <f t="shared" si="192"/>
        <v/>
      </c>
      <c r="GJ118" s="181" t="str">
        <f t="shared" si="156"/>
        <v/>
      </c>
      <c r="GK118" s="182" t="str">
        <f t="shared" si="157"/>
        <v/>
      </c>
      <c r="GL118" s="183"/>
      <c r="GM118" s="184" t="str">
        <f t="shared" si="212"/>
        <v/>
      </c>
      <c r="GN118" s="183"/>
      <c r="GO118" s="171"/>
      <c r="GP118" s="196"/>
      <c r="GR118" s="197"/>
      <c r="GT118" s="197"/>
      <c r="GV118" s="180" t="str">
        <f t="shared" si="193"/>
        <v/>
      </c>
      <c r="GW118" s="181" t="str">
        <f t="shared" si="158"/>
        <v/>
      </c>
      <c r="GX118" s="182" t="str">
        <f t="shared" si="159"/>
        <v/>
      </c>
      <c r="GY118" s="183"/>
      <c r="GZ118" s="184" t="str">
        <f t="shared" si="213"/>
        <v/>
      </c>
      <c r="HA118" s="183"/>
      <c r="HB118" s="171"/>
      <c r="HC118" s="196"/>
      <c r="HE118" s="197"/>
      <c r="HG118" s="197"/>
      <c r="HI118" s="180" t="str">
        <f t="shared" si="194"/>
        <v/>
      </c>
      <c r="HJ118" s="181" t="str">
        <f t="shared" si="160"/>
        <v/>
      </c>
      <c r="HK118" s="182" t="str">
        <f t="shared" si="161"/>
        <v/>
      </c>
      <c r="HL118" s="183"/>
      <c r="HM118" s="184" t="str">
        <f t="shared" si="214"/>
        <v/>
      </c>
      <c r="HN118" s="183"/>
      <c r="HO118" s="171"/>
      <c r="HP118" s="196"/>
      <c r="HR118" s="197"/>
      <c r="HT118" s="197"/>
      <c r="HV118" s="180" t="str">
        <f t="shared" si="195"/>
        <v/>
      </c>
      <c r="HW118" s="181" t="str">
        <f t="shared" si="162"/>
        <v/>
      </c>
      <c r="HX118" s="182" t="str">
        <f t="shared" si="163"/>
        <v/>
      </c>
      <c r="HY118" s="183"/>
      <c r="HZ118" s="184" t="str">
        <f t="shared" si="215"/>
        <v/>
      </c>
      <c r="IA118" s="183"/>
      <c r="IB118" s="171"/>
      <c r="IC118" s="196"/>
      <c r="IE118" s="197"/>
      <c r="IG118" s="197"/>
      <c r="II118" s="180" t="str">
        <f t="shared" si="196"/>
        <v/>
      </c>
      <c r="IJ118" s="181" t="str">
        <f t="shared" si="164"/>
        <v/>
      </c>
      <c r="IK118" s="182" t="str">
        <f t="shared" si="165"/>
        <v/>
      </c>
      <c r="IL118" s="183"/>
      <c r="IM118" s="184" t="str">
        <f t="shared" si="216"/>
        <v/>
      </c>
      <c r="IN118" s="183"/>
      <c r="IO118" s="171"/>
      <c r="IP118" s="196"/>
      <c r="IR118" s="197"/>
      <c r="IT118" s="197"/>
      <c r="IV118" s="180" t="str">
        <f t="shared" si="197"/>
        <v/>
      </c>
      <c r="IW118" s="181" t="str">
        <f t="shared" si="166"/>
        <v/>
      </c>
      <c r="IX118" s="182" t="str">
        <f t="shared" si="167"/>
        <v/>
      </c>
      <c r="IY118" s="183"/>
      <c r="IZ118" s="184" t="str">
        <f t="shared" si="217"/>
        <v/>
      </c>
      <c r="JA118" s="183"/>
      <c r="JB118" s="171"/>
      <c r="JC118" s="187"/>
      <c r="JD118" s="198">
        <f t="shared" si="168"/>
        <v>0</v>
      </c>
      <c r="JE118" s="198">
        <f t="shared" si="169"/>
        <v>0</v>
      </c>
      <c r="JF118" s="198">
        <f t="shared" si="170"/>
        <v>0</v>
      </c>
      <c r="JG118" s="199">
        <f t="shared" si="171"/>
        <v>0</v>
      </c>
      <c r="JH118" s="199">
        <f t="shared" si="172"/>
        <v>0</v>
      </c>
      <c r="JI118" s="187"/>
      <c r="JJ118" s="209"/>
      <c r="JK118" s="210"/>
      <c r="JL118" s="210"/>
      <c r="JM118" s="210"/>
      <c r="JN118" s="210"/>
      <c r="JO118" s="210"/>
      <c r="JP118" s="210"/>
      <c r="JQ118" s="210"/>
      <c r="JR118" s="211"/>
      <c r="JS118" s="205"/>
      <c r="JT118" s="194">
        <f t="shared" si="173"/>
        <v>2</v>
      </c>
    </row>
    <row r="119" spans="1:280" s="195" customFormat="1" x14ac:dyDescent="0.2">
      <c r="A119" s="247">
        <f t="shared" si="174"/>
        <v>41693</v>
      </c>
      <c r="B119" s="249">
        <f t="shared" si="175"/>
        <v>41694</v>
      </c>
      <c r="C119" s="196"/>
      <c r="E119" s="197"/>
      <c r="G119" s="197"/>
      <c r="I119" s="180" t="str">
        <f t="shared" si="176"/>
        <v/>
      </c>
      <c r="J119" s="181" t="str">
        <f t="shared" si="177"/>
        <v/>
      </c>
      <c r="K119" s="182" t="str">
        <f t="shared" si="178"/>
        <v/>
      </c>
      <c r="L119" s="183"/>
      <c r="M119" s="184" t="str">
        <f t="shared" si="198"/>
        <v/>
      </c>
      <c r="N119" s="183"/>
      <c r="O119" s="186"/>
      <c r="P119" s="196"/>
      <c r="R119" s="197"/>
      <c r="T119" s="197"/>
      <c r="V119" s="180" t="str">
        <f t="shared" si="179"/>
        <v/>
      </c>
      <c r="W119" s="181" t="str">
        <f t="shared" si="130"/>
        <v/>
      </c>
      <c r="X119" s="182" t="str">
        <f t="shared" si="131"/>
        <v/>
      </c>
      <c r="Y119" s="183"/>
      <c r="Z119" s="184" t="str">
        <f t="shared" si="199"/>
        <v/>
      </c>
      <c r="AA119" s="183"/>
      <c r="AB119" s="186"/>
      <c r="AC119" s="196"/>
      <c r="AE119" s="197"/>
      <c r="AG119" s="197"/>
      <c r="AI119" s="180" t="str">
        <f t="shared" si="180"/>
        <v/>
      </c>
      <c r="AJ119" s="181" t="str">
        <f t="shared" si="132"/>
        <v/>
      </c>
      <c r="AK119" s="182" t="str">
        <f t="shared" si="133"/>
        <v/>
      </c>
      <c r="AL119" s="183"/>
      <c r="AM119" s="184" t="str">
        <f t="shared" si="200"/>
        <v/>
      </c>
      <c r="AN119" s="183"/>
      <c r="AO119" s="186"/>
      <c r="AP119" s="196"/>
      <c r="AR119" s="197"/>
      <c r="AT119" s="197"/>
      <c r="AV119" s="180" t="str">
        <f t="shared" si="181"/>
        <v/>
      </c>
      <c r="AW119" s="181" t="str">
        <f t="shared" si="134"/>
        <v/>
      </c>
      <c r="AX119" s="182" t="str">
        <f t="shared" si="135"/>
        <v/>
      </c>
      <c r="AY119" s="183"/>
      <c r="AZ119" s="184" t="str">
        <f t="shared" si="201"/>
        <v/>
      </c>
      <c r="BA119" s="183"/>
      <c r="BB119" s="186"/>
      <c r="BC119" s="196"/>
      <c r="BE119" s="197"/>
      <c r="BG119" s="197"/>
      <c r="BI119" s="180" t="str">
        <f t="shared" si="182"/>
        <v/>
      </c>
      <c r="BJ119" s="181" t="str">
        <f t="shared" si="136"/>
        <v/>
      </c>
      <c r="BK119" s="182" t="str">
        <f t="shared" si="137"/>
        <v/>
      </c>
      <c r="BL119" s="183"/>
      <c r="BM119" s="184" t="str">
        <f t="shared" si="202"/>
        <v/>
      </c>
      <c r="BN119" s="183"/>
      <c r="BO119" s="186"/>
      <c r="BP119" s="196"/>
      <c r="BR119" s="197"/>
      <c r="BT119" s="197"/>
      <c r="BV119" s="180" t="str">
        <f t="shared" si="183"/>
        <v/>
      </c>
      <c r="BW119" s="181" t="str">
        <f t="shared" si="138"/>
        <v/>
      </c>
      <c r="BX119" s="182" t="str">
        <f t="shared" si="139"/>
        <v/>
      </c>
      <c r="BY119" s="183"/>
      <c r="BZ119" s="184" t="str">
        <f t="shared" si="203"/>
        <v/>
      </c>
      <c r="CA119" s="183"/>
      <c r="CB119" s="186"/>
      <c r="CC119" s="196"/>
      <c r="CE119" s="197"/>
      <c r="CG119" s="197"/>
      <c r="CI119" s="180" t="str">
        <f t="shared" si="184"/>
        <v/>
      </c>
      <c r="CJ119" s="181" t="str">
        <f t="shared" si="140"/>
        <v/>
      </c>
      <c r="CK119" s="182" t="str">
        <f t="shared" si="141"/>
        <v/>
      </c>
      <c r="CL119" s="183"/>
      <c r="CM119" s="184" t="str">
        <f t="shared" si="204"/>
        <v/>
      </c>
      <c r="CN119" s="183"/>
      <c r="CO119" s="186"/>
      <c r="CP119" s="196"/>
      <c r="CR119" s="197"/>
      <c r="CT119" s="197"/>
      <c r="CV119" s="180" t="str">
        <f t="shared" si="185"/>
        <v/>
      </c>
      <c r="CW119" s="181" t="str">
        <f t="shared" si="142"/>
        <v/>
      </c>
      <c r="CX119" s="182" t="str">
        <f t="shared" si="143"/>
        <v/>
      </c>
      <c r="CY119" s="183"/>
      <c r="CZ119" s="184" t="str">
        <f t="shared" si="205"/>
        <v/>
      </c>
      <c r="DA119" s="183"/>
      <c r="DB119" s="186"/>
      <c r="DC119" s="196"/>
      <c r="DE119" s="197"/>
      <c r="DG119" s="197"/>
      <c r="DI119" s="180" t="str">
        <f t="shared" si="186"/>
        <v/>
      </c>
      <c r="DJ119" s="181" t="str">
        <f t="shared" si="144"/>
        <v/>
      </c>
      <c r="DK119" s="182" t="str">
        <f t="shared" si="145"/>
        <v/>
      </c>
      <c r="DL119" s="183"/>
      <c r="DM119" s="184" t="str">
        <f t="shared" si="206"/>
        <v/>
      </c>
      <c r="DN119" s="183"/>
      <c r="DO119" s="186"/>
      <c r="DP119" s="196"/>
      <c r="DR119" s="197"/>
      <c r="DT119" s="197"/>
      <c r="DV119" s="180" t="str">
        <f t="shared" si="187"/>
        <v/>
      </c>
      <c r="DW119" s="181" t="str">
        <f t="shared" si="146"/>
        <v/>
      </c>
      <c r="DX119" s="182" t="str">
        <f t="shared" si="147"/>
        <v/>
      </c>
      <c r="DY119" s="183"/>
      <c r="DZ119" s="184" t="str">
        <f t="shared" si="207"/>
        <v/>
      </c>
      <c r="EA119" s="183"/>
      <c r="EB119" s="186"/>
      <c r="EC119" s="196"/>
      <c r="EE119" s="197"/>
      <c r="EG119" s="197"/>
      <c r="EI119" s="180" t="str">
        <f t="shared" si="188"/>
        <v/>
      </c>
      <c r="EJ119" s="181" t="str">
        <f t="shared" si="148"/>
        <v/>
      </c>
      <c r="EK119" s="182" t="str">
        <f t="shared" si="149"/>
        <v/>
      </c>
      <c r="EL119" s="183"/>
      <c r="EM119" s="184" t="str">
        <f t="shared" si="208"/>
        <v/>
      </c>
      <c r="EN119" s="183"/>
      <c r="EO119" s="186"/>
      <c r="EP119" s="196"/>
      <c r="ER119" s="197"/>
      <c r="ET119" s="197"/>
      <c r="EV119" s="180" t="str">
        <f t="shared" si="189"/>
        <v/>
      </c>
      <c r="EW119" s="181" t="str">
        <f t="shared" si="150"/>
        <v/>
      </c>
      <c r="EX119" s="182" t="str">
        <f t="shared" si="151"/>
        <v/>
      </c>
      <c r="EY119" s="183"/>
      <c r="EZ119" s="184" t="str">
        <f t="shared" si="209"/>
        <v/>
      </c>
      <c r="FA119" s="183"/>
      <c r="FB119" s="186"/>
      <c r="FC119" s="196"/>
      <c r="FE119" s="197"/>
      <c r="FG119" s="197"/>
      <c r="FI119" s="180" t="str">
        <f t="shared" si="190"/>
        <v/>
      </c>
      <c r="FJ119" s="181" t="str">
        <f t="shared" si="152"/>
        <v/>
      </c>
      <c r="FK119" s="182" t="str">
        <f t="shared" si="153"/>
        <v/>
      </c>
      <c r="FL119" s="183"/>
      <c r="FM119" s="184" t="str">
        <f t="shared" si="210"/>
        <v/>
      </c>
      <c r="FN119" s="183"/>
      <c r="FO119" s="186"/>
      <c r="FP119" s="196"/>
      <c r="FR119" s="197"/>
      <c r="FT119" s="197"/>
      <c r="FV119" s="180" t="str">
        <f t="shared" si="191"/>
        <v/>
      </c>
      <c r="FW119" s="181" t="str">
        <f t="shared" si="154"/>
        <v/>
      </c>
      <c r="FX119" s="182" t="str">
        <f t="shared" si="155"/>
        <v/>
      </c>
      <c r="FY119" s="183"/>
      <c r="FZ119" s="184" t="str">
        <f t="shared" si="211"/>
        <v/>
      </c>
      <c r="GA119" s="183"/>
      <c r="GB119" s="186"/>
      <c r="GC119" s="196"/>
      <c r="GE119" s="197"/>
      <c r="GG119" s="197"/>
      <c r="GI119" s="180" t="str">
        <f t="shared" si="192"/>
        <v/>
      </c>
      <c r="GJ119" s="181" t="str">
        <f t="shared" si="156"/>
        <v/>
      </c>
      <c r="GK119" s="182" t="str">
        <f t="shared" si="157"/>
        <v/>
      </c>
      <c r="GL119" s="183"/>
      <c r="GM119" s="184" t="str">
        <f t="shared" si="212"/>
        <v/>
      </c>
      <c r="GN119" s="183"/>
      <c r="GO119" s="186"/>
      <c r="GP119" s="196"/>
      <c r="GR119" s="197"/>
      <c r="GT119" s="197"/>
      <c r="GV119" s="180" t="str">
        <f t="shared" si="193"/>
        <v/>
      </c>
      <c r="GW119" s="181" t="str">
        <f t="shared" si="158"/>
        <v/>
      </c>
      <c r="GX119" s="182" t="str">
        <f t="shared" si="159"/>
        <v/>
      </c>
      <c r="GY119" s="183"/>
      <c r="GZ119" s="184" t="str">
        <f t="shared" si="213"/>
        <v/>
      </c>
      <c r="HA119" s="183"/>
      <c r="HB119" s="186"/>
      <c r="HC119" s="196"/>
      <c r="HE119" s="197"/>
      <c r="HG119" s="197"/>
      <c r="HI119" s="180" t="str">
        <f t="shared" si="194"/>
        <v/>
      </c>
      <c r="HJ119" s="181" t="str">
        <f t="shared" si="160"/>
        <v/>
      </c>
      <c r="HK119" s="182" t="str">
        <f t="shared" si="161"/>
        <v/>
      </c>
      <c r="HL119" s="183"/>
      <c r="HM119" s="184" t="str">
        <f t="shared" si="214"/>
        <v/>
      </c>
      <c r="HN119" s="183"/>
      <c r="HO119" s="186"/>
      <c r="HP119" s="196"/>
      <c r="HR119" s="197"/>
      <c r="HT119" s="197"/>
      <c r="HV119" s="180" t="str">
        <f t="shared" si="195"/>
        <v/>
      </c>
      <c r="HW119" s="181" t="str">
        <f t="shared" si="162"/>
        <v/>
      </c>
      <c r="HX119" s="182" t="str">
        <f t="shared" si="163"/>
        <v/>
      </c>
      <c r="HY119" s="183"/>
      <c r="HZ119" s="184" t="str">
        <f t="shared" si="215"/>
        <v/>
      </c>
      <c r="IA119" s="183"/>
      <c r="IB119" s="186"/>
      <c r="IC119" s="196"/>
      <c r="IE119" s="197"/>
      <c r="IG119" s="197"/>
      <c r="II119" s="180" t="str">
        <f t="shared" si="196"/>
        <v/>
      </c>
      <c r="IJ119" s="181" t="str">
        <f t="shared" si="164"/>
        <v/>
      </c>
      <c r="IK119" s="182" t="str">
        <f t="shared" si="165"/>
        <v/>
      </c>
      <c r="IL119" s="183"/>
      <c r="IM119" s="184" t="str">
        <f t="shared" si="216"/>
        <v/>
      </c>
      <c r="IN119" s="183"/>
      <c r="IO119" s="186"/>
      <c r="IP119" s="196"/>
      <c r="IR119" s="197"/>
      <c r="IT119" s="197"/>
      <c r="IV119" s="180" t="str">
        <f t="shared" si="197"/>
        <v/>
      </c>
      <c r="IW119" s="181" t="str">
        <f t="shared" si="166"/>
        <v/>
      </c>
      <c r="IX119" s="182" t="str">
        <f t="shared" si="167"/>
        <v/>
      </c>
      <c r="IY119" s="183"/>
      <c r="IZ119" s="184" t="str">
        <f t="shared" si="217"/>
        <v/>
      </c>
      <c r="JA119" s="183"/>
      <c r="JB119" s="186"/>
      <c r="JC119" s="187"/>
      <c r="JD119" s="198">
        <f t="shared" si="168"/>
        <v>0</v>
      </c>
      <c r="JE119" s="198">
        <f t="shared" si="169"/>
        <v>0</v>
      </c>
      <c r="JF119" s="198">
        <f t="shared" si="170"/>
        <v>0</v>
      </c>
      <c r="JG119" s="199">
        <f t="shared" si="171"/>
        <v>0</v>
      </c>
      <c r="JH119" s="199">
        <f t="shared" si="172"/>
        <v>0</v>
      </c>
      <c r="JI119" s="187"/>
      <c r="JJ119" s="209"/>
      <c r="JK119" s="210"/>
      <c r="JL119" s="210"/>
      <c r="JM119" s="210"/>
      <c r="JN119" s="210"/>
      <c r="JO119" s="210"/>
      <c r="JP119" s="210"/>
      <c r="JQ119" s="210"/>
      <c r="JR119" s="211"/>
      <c r="JS119" s="205"/>
      <c r="JT119" s="194">
        <f t="shared" si="173"/>
        <v>2</v>
      </c>
    </row>
    <row r="120" spans="1:280" s="195" customFormat="1" x14ac:dyDescent="0.2">
      <c r="A120" s="247">
        <f t="shared" si="174"/>
        <v>41694</v>
      </c>
      <c r="B120" s="249">
        <f t="shared" si="175"/>
        <v>41695</v>
      </c>
      <c r="C120" s="196"/>
      <c r="E120" s="197"/>
      <c r="G120" s="197"/>
      <c r="I120" s="180" t="str">
        <f t="shared" si="176"/>
        <v/>
      </c>
      <c r="J120" s="181" t="str">
        <f t="shared" si="177"/>
        <v/>
      </c>
      <c r="K120" s="182" t="str">
        <f t="shared" si="178"/>
        <v/>
      </c>
      <c r="L120" s="183"/>
      <c r="M120" s="184" t="str">
        <f t="shared" si="198"/>
        <v/>
      </c>
      <c r="N120" s="183"/>
      <c r="O120" s="171"/>
      <c r="P120" s="196"/>
      <c r="R120" s="197"/>
      <c r="T120" s="197"/>
      <c r="V120" s="180" t="str">
        <f t="shared" si="179"/>
        <v/>
      </c>
      <c r="W120" s="181" t="str">
        <f t="shared" si="130"/>
        <v/>
      </c>
      <c r="X120" s="182" t="str">
        <f t="shared" si="131"/>
        <v/>
      </c>
      <c r="Y120" s="183"/>
      <c r="Z120" s="184" t="str">
        <f t="shared" si="199"/>
        <v/>
      </c>
      <c r="AA120" s="183"/>
      <c r="AB120" s="171"/>
      <c r="AC120" s="196"/>
      <c r="AE120" s="197"/>
      <c r="AG120" s="197"/>
      <c r="AI120" s="180" t="str">
        <f t="shared" si="180"/>
        <v/>
      </c>
      <c r="AJ120" s="181" t="str">
        <f t="shared" si="132"/>
        <v/>
      </c>
      <c r="AK120" s="182" t="str">
        <f t="shared" si="133"/>
        <v/>
      </c>
      <c r="AL120" s="183"/>
      <c r="AM120" s="184" t="str">
        <f t="shared" si="200"/>
        <v/>
      </c>
      <c r="AN120" s="183"/>
      <c r="AO120" s="171"/>
      <c r="AP120" s="196"/>
      <c r="AR120" s="197"/>
      <c r="AT120" s="197"/>
      <c r="AV120" s="180" t="str">
        <f t="shared" si="181"/>
        <v/>
      </c>
      <c r="AW120" s="181" t="str">
        <f t="shared" si="134"/>
        <v/>
      </c>
      <c r="AX120" s="182" t="str">
        <f t="shared" si="135"/>
        <v/>
      </c>
      <c r="AY120" s="183"/>
      <c r="AZ120" s="184" t="str">
        <f t="shared" si="201"/>
        <v/>
      </c>
      <c r="BA120" s="183"/>
      <c r="BB120" s="171"/>
      <c r="BC120" s="196"/>
      <c r="BE120" s="197"/>
      <c r="BG120" s="197"/>
      <c r="BI120" s="180" t="str">
        <f t="shared" si="182"/>
        <v/>
      </c>
      <c r="BJ120" s="181" t="str">
        <f t="shared" si="136"/>
        <v/>
      </c>
      <c r="BK120" s="182" t="str">
        <f t="shared" si="137"/>
        <v/>
      </c>
      <c r="BL120" s="183"/>
      <c r="BM120" s="184" t="str">
        <f t="shared" si="202"/>
        <v/>
      </c>
      <c r="BN120" s="183"/>
      <c r="BO120" s="171"/>
      <c r="BP120" s="196"/>
      <c r="BR120" s="197"/>
      <c r="BT120" s="197"/>
      <c r="BV120" s="180" t="str">
        <f t="shared" si="183"/>
        <v/>
      </c>
      <c r="BW120" s="181" t="str">
        <f t="shared" si="138"/>
        <v/>
      </c>
      <c r="BX120" s="182" t="str">
        <f t="shared" si="139"/>
        <v/>
      </c>
      <c r="BY120" s="183"/>
      <c r="BZ120" s="184" t="str">
        <f t="shared" si="203"/>
        <v/>
      </c>
      <c r="CA120" s="183"/>
      <c r="CB120" s="171"/>
      <c r="CC120" s="196"/>
      <c r="CE120" s="197"/>
      <c r="CG120" s="197"/>
      <c r="CI120" s="180" t="str">
        <f t="shared" si="184"/>
        <v/>
      </c>
      <c r="CJ120" s="181" t="str">
        <f t="shared" si="140"/>
        <v/>
      </c>
      <c r="CK120" s="182" t="str">
        <f t="shared" si="141"/>
        <v/>
      </c>
      <c r="CL120" s="183"/>
      <c r="CM120" s="184" t="str">
        <f t="shared" si="204"/>
        <v/>
      </c>
      <c r="CN120" s="183"/>
      <c r="CO120" s="171"/>
      <c r="CP120" s="196"/>
      <c r="CR120" s="197"/>
      <c r="CT120" s="197"/>
      <c r="CV120" s="180" t="str">
        <f t="shared" si="185"/>
        <v/>
      </c>
      <c r="CW120" s="181" t="str">
        <f t="shared" si="142"/>
        <v/>
      </c>
      <c r="CX120" s="182" t="str">
        <f t="shared" si="143"/>
        <v/>
      </c>
      <c r="CY120" s="183"/>
      <c r="CZ120" s="184" t="str">
        <f t="shared" si="205"/>
        <v/>
      </c>
      <c r="DA120" s="183"/>
      <c r="DB120" s="171"/>
      <c r="DC120" s="196"/>
      <c r="DE120" s="197"/>
      <c r="DG120" s="197"/>
      <c r="DI120" s="180" t="str">
        <f t="shared" si="186"/>
        <v/>
      </c>
      <c r="DJ120" s="181" t="str">
        <f t="shared" si="144"/>
        <v/>
      </c>
      <c r="DK120" s="182" t="str">
        <f t="shared" si="145"/>
        <v/>
      </c>
      <c r="DL120" s="183"/>
      <c r="DM120" s="184" t="str">
        <f t="shared" si="206"/>
        <v/>
      </c>
      <c r="DN120" s="183"/>
      <c r="DO120" s="171"/>
      <c r="DP120" s="196"/>
      <c r="DR120" s="197"/>
      <c r="DT120" s="197"/>
      <c r="DV120" s="180" t="str">
        <f t="shared" si="187"/>
        <v/>
      </c>
      <c r="DW120" s="181" t="str">
        <f t="shared" si="146"/>
        <v/>
      </c>
      <c r="DX120" s="182" t="str">
        <f t="shared" si="147"/>
        <v/>
      </c>
      <c r="DY120" s="183"/>
      <c r="DZ120" s="184" t="str">
        <f t="shared" si="207"/>
        <v/>
      </c>
      <c r="EA120" s="183"/>
      <c r="EB120" s="171"/>
      <c r="EC120" s="196"/>
      <c r="EE120" s="197"/>
      <c r="EG120" s="197"/>
      <c r="EI120" s="180" t="str">
        <f t="shared" si="188"/>
        <v/>
      </c>
      <c r="EJ120" s="181" t="str">
        <f t="shared" si="148"/>
        <v/>
      </c>
      <c r="EK120" s="182" t="str">
        <f t="shared" si="149"/>
        <v/>
      </c>
      <c r="EL120" s="183"/>
      <c r="EM120" s="184" t="str">
        <f t="shared" si="208"/>
        <v/>
      </c>
      <c r="EN120" s="183"/>
      <c r="EO120" s="171"/>
      <c r="EP120" s="196"/>
      <c r="ER120" s="197"/>
      <c r="ET120" s="197"/>
      <c r="EV120" s="180" t="str">
        <f t="shared" si="189"/>
        <v/>
      </c>
      <c r="EW120" s="181" t="str">
        <f t="shared" si="150"/>
        <v/>
      </c>
      <c r="EX120" s="182" t="str">
        <f t="shared" si="151"/>
        <v/>
      </c>
      <c r="EY120" s="183"/>
      <c r="EZ120" s="184" t="str">
        <f t="shared" si="209"/>
        <v/>
      </c>
      <c r="FA120" s="183"/>
      <c r="FB120" s="171"/>
      <c r="FC120" s="196"/>
      <c r="FE120" s="197"/>
      <c r="FG120" s="197"/>
      <c r="FI120" s="180" t="str">
        <f t="shared" si="190"/>
        <v/>
      </c>
      <c r="FJ120" s="181" t="str">
        <f t="shared" si="152"/>
        <v/>
      </c>
      <c r="FK120" s="182" t="str">
        <f t="shared" si="153"/>
        <v/>
      </c>
      <c r="FL120" s="183"/>
      <c r="FM120" s="184" t="str">
        <f t="shared" si="210"/>
        <v/>
      </c>
      <c r="FN120" s="183"/>
      <c r="FO120" s="171"/>
      <c r="FP120" s="196"/>
      <c r="FR120" s="197"/>
      <c r="FT120" s="197"/>
      <c r="FV120" s="180" t="str">
        <f t="shared" si="191"/>
        <v/>
      </c>
      <c r="FW120" s="181" t="str">
        <f t="shared" si="154"/>
        <v/>
      </c>
      <c r="FX120" s="182" t="str">
        <f t="shared" si="155"/>
        <v/>
      </c>
      <c r="FY120" s="183"/>
      <c r="FZ120" s="184" t="str">
        <f t="shared" si="211"/>
        <v/>
      </c>
      <c r="GA120" s="183"/>
      <c r="GB120" s="171"/>
      <c r="GC120" s="196"/>
      <c r="GE120" s="197"/>
      <c r="GG120" s="197"/>
      <c r="GI120" s="180" t="str">
        <f t="shared" si="192"/>
        <v/>
      </c>
      <c r="GJ120" s="181" t="str">
        <f t="shared" si="156"/>
        <v/>
      </c>
      <c r="GK120" s="182" t="str">
        <f t="shared" si="157"/>
        <v/>
      </c>
      <c r="GL120" s="183"/>
      <c r="GM120" s="184" t="str">
        <f t="shared" si="212"/>
        <v/>
      </c>
      <c r="GN120" s="183"/>
      <c r="GO120" s="171"/>
      <c r="GP120" s="196"/>
      <c r="GR120" s="197"/>
      <c r="GT120" s="197"/>
      <c r="GV120" s="180" t="str">
        <f t="shared" si="193"/>
        <v/>
      </c>
      <c r="GW120" s="181" t="str">
        <f t="shared" si="158"/>
        <v/>
      </c>
      <c r="GX120" s="182" t="str">
        <f t="shared" si="159"/>
        <v/>
      </c>
      <c r="GY120" s="183"/>
      <c r="GZ120" s="184" t="str">
        <f t="shared" si="213"/>
        <v/>
      </c>
      <c r="HA120" s="183"/>
      <c r="HB120" s="171"/>
      <c r="HC120" s="196"/>
      <c r="HE120" s="197"/>
      <c r="HG120" s="197"/>
      <c r="HI120" s="180" t="str">
        <f t="shared" si="194"/>
        <v/>
      </c>
      <c r="HJ120" s="181" t="str">
        <f t="shared" si="160"/>
        <v/>
      </c>
      <c r="HK120" s="182" t="str">
        <f t="shared" si="161"/>
        <v/>
      </c>
      <c r="HL120" s="183"/>
      <c r="HM120" s="184" t="str">
        <f t="shared" si="214"/>
        <v/>
      </c>
      <c r="HN120" s="183"/>
      <c r="HO120" s="171"/>
      <c r="HP120" s="196"/>
      <c r="HR120" s="197"/>
      <c r="HT120" s="197"/>
      <c r="HV120" s="180" t="str">
        <f t="shared" si="195"/>
        <v/>
      </c>
      <c r="HW120" s="181" t="str">
        <f t="shared" si="162"/>
        <v/>
      </c>
      <c r="HX120" s="182" t="str">
        <f t="shared" si="163"/>
        <v/>
      </c>
      <c r="HY120" s="183"/>
      <c r="HZ120" s="184" t="str">
        <f t="shared" si="215"/>
        <v/>
      </c>
      <c r="IA120" s="183"/>
      <c r="IB120" s="171"/>
      <c r="IC120" s="196"/>
      <c r="IE120" s="197"/>
      <c r="IG120" s="197"/>
      <c r="II120" s="180" t="str">
        <f t="shared" si="196"/>
        <v/>
      </c>
      <c r="IJ120" s="181" t="str">
        <f t="shared" si="164"/>
        <v/>
      </c>
      <c r="IK120" s="182" t="str">
        <f t="shared" si="165"/>
        <v/>
      </c>
      <c r="IL120" s="183"/>
      <c r="IM120" s="184" t="str">
        <f t="shared" si="216"/>
        <v/>
      </c>
      <c r="IN120" s="183"/>
      <c r="IO120" s="171"/>
      <c r="IP120" s="196"/>
      <c r="IR120" s="197"/>
      <c r="IT120" s="197"/>
      <c r="IV120" s="180" t="str">
        <f t="shared" si="197"/>
        <v/>
      </c>
      <c r="IW120" s="181" t="str">
        <f t="shared" si="166"/>
        <v/>
      </c>
      <c r="IX120" s="182" t="str">
        <f t="shared" si="167"/>
        <v/>
      </c>
      <c r="IY120" s="183"/>
      <c r="IZ120" s="184" t="str">
        <f t="shared" si="217"/>
        <v/>
      </c>
      <c r="JA120" s="183"/>
      <c r="JB120" s="171"/>
      <c r="JC120" s="187"/>
      <c r="JD120" s="198">
        <f t="shared" si="168"/>
        <v>0</v>
      </c>
      <c r="JE120" s="198">
        <f t="shared" si="169"/>
        <v>0</v>
      </c>
      <c r="JF120" s="198">
        <f t="shared" si="170"/>
        <v>0</v>
      </c>
      <c r="JG120" s="199">
        <f t="shared" si="171"/>
        <v>0</v>
      </c>
      <c r="JH120" s="199">
        <f t="shared" si="172"/>
        <v>0</v>
      </c>
      <c r="JI120" s="187"/>
      <c r="JJ120" s="209"/>
      <c r="JK120" s="210"/>
      <c r="JL120" s="210"/>
      <c r="JM120" s="210"/>
      <c r="JN120" s="210"/>
      <c r="JO120" s="210"/>
      <c r="JP120" s="210"/>
      <c r="JQ120" s="210"/>
      <c r="JR120" s="211"/>
      <c r="JS120" s="205"/>
      <c r="JT120" s="194">
        <f t="shared" si="173"/>
        <v>2</v>
      </c>
    </row>
    <row r="121" spans="1:280" s="195" customFormat="1" x14ac:dyDescent="0.2">
      <c r="A121" s="247">
        <f t="shared" si="174"/>
        <v>41695</v>
      </c>
      <c r="B121" s="249">
        <f t="shared" si="175"/>
        <v>41696</v>
      </c>
      <c r="C121" s="196"/>
      <c r="E121" s="197"/>
      <c r="G121" s="197"/>
      <c r="I121" s="180" t="str">
        <f t="shared" si="176"/>
        <v/>
      </c>
      <c r="J121" s="181" t="str">
        <f t="shared" si="177"/>
        <v/>
      </c>
      <c r="K121" s="182" t="str">
        <f t="shared" si="178"/>
        <v/>
      </c>
      <c r="L121" s="183"/>
      <c r="M121" s="184" t="str">
        <f t="shared" si="198"/>
        <v/>
      </c>
      <c r="N121" s="183"/>
      <c r="O121" s="171"/>
      <c r="P121" s="196"/>
      <c r="R121" s="197"/>
      <c r="T121" s="197"/>
      <c r="V121" s="180" t="str">
        <f t="shared" si="179"/>
        <v/>
      </c>
      <c r="W121" s="181" t="str">
        <f t="shared" si="130"/>
        <v/>
      </c>
      <c r="X121" s="182" t="str">
        <f t="shared" si="131"/>
        <v/>
      </c>
      <c r="Y121" s="183"/>
      <c r="Z121" s="184" t="str">
        <f t="shared" si="199"/>
        <v/>
      </c>
      <c r="AA121" s="183"/>
      <c r="AB121" s="171"/>
      <c r="AC121" s="196"/>
      <c r="AE121" s="197"/>
      <c r="AG121" s="197"/>
      <c r="AI121" s="180" t="str">
        <f t="shared" si="180"/>
        <v/>
      </c>
      <c r="AJ121" s="181" t="str">
        <f t="shared" si="132"/>
        <v/>
      </c>
      <c r="AK121" s="182" t="str">
        <f t="shared" si="133"/>
        <v/>
      </c>
      <c r="AL121" s="183"/>
      <c r="AM121" s="184" t="str">
        <f t="shared" si="200"/>
        <v/>
      </c>
      <c r="AN121" s="183"/>
      <c r="AO121" s="171"/>
      <c r="AP121" s="196"/>
      <c r="AR121" s="197"/>
      <c r="AT121" s="197"/>
      <c r="AV121" s="180" t="str">
        <f t="shared" si="181"/>
        <v/>
      </c>
      <c r="AW121" s="181" t="str">
        <f t="shared" si="134"/>
        <v/>
      </c>
      <c r="AX121" s="182" t="str">
        <f t="shared" si="135"/>
        <v/>
      </c>
      <c r="AY121" s="183"/>
      <c r="AZ121" s="184" t="str">
        <f t="shared" si="201"/>
        <v/>
      </c>
      <c r="BA121" s="183"/>
      <c r="BB121" s="171"/>
      <c r="BC121" s="196"/>
      <c r="BE121" s="197"/>
      <c r="BG121" s="197"/>
      <c r="BI121" s="180" t="str">
        <f t="shared" si="182"/>
        <v/>
      </c>
      <c r="BJ121" s="181" t="str">
        <f t="shared" si="136"/>
        <v/>
      </c>
      <c r="BK121" s="182" t="str">
        <f t="shared" si="137"/>
        <v/>
      </c>
      <c r="BL121" s="183"/>
      <c r="BM121" s="184" t="str">
        <f t="shared" si="202"/>
        <v/>
      </c>
      <c r="BN121" s="183"/>
      <c r="BO121" s="171"/>
      <c r="BP121" s="196"/>
      <c r="BR121" s="197"/>
      <c r="BT121" s="197"/>
      <c r="BV121" s="180" t="str">
        <f t="shared" si="183"/>
        <v/>
      </c>
      <c r="BW121" s="181" t="str">
        <f t="shared" si="138"/>
        <v/>
      </c>
      <c r="BX121" s="182" t="str">
        <f t="shared" si="139"/>
        <v/>
      </c>
      <c r="BY121" s="183"/>
      <c r="BZ121" s="184" t="str">
        <f t="shared" si="203"/>
        <v/>
      </c>
      <c r="CA121" s="183"/>
      <c r="CB121" s="171"/>
      <c r="CC121" s="196"/>
      <c r="CE121" s="197"/>
      <c r="CG121" s="197"/>
      <c r="CI121" s="180" t="str">
        <f t="shared" si="184"/>
        <v/>
      </c>
      <c r="CJ121" s="181" t="str">
        <f t="shared" si="140"/>
        <v/>
      </c>
      <c r="CK121" s="182" t="str">
        <f t="shared" si="141"/>
        <v/>
      </c>
      <c r="CL121" s="183"/>
      <c r="CM121" s="184" t="str">
        <f t="shared" si="204"/>
        <v/>
      </c>
      <c r="CN121" s="183"/>
      <c r="CO121" s="171"/>
      <c r="CP121" s="196"/>
      <c r="CR121" s="197"/>
      <c r="CT121" s="197"/>
      <c r="CV121" s="180" t="str">
        <f t="shared" si="185"/>
        <v/>
      </c>
      <c r="CW121" s="181" t="str">
        <f t="shared" si="142"/>
        <v/>
      </c>
      <c r="CX121" s="182" t="str">
        <f t="shared" si="143"/>
        <v/>
      </c>
      <c r="CY121" s="183"/>
      <c r="CZ121" s="184" t="str">
        <f t="shared" si="205"/>
        <v/>
      </c>
      <c r="DA121" s="183"/>
      <c r="DB121" s="171"/>
      <c r="DC121" s="196"/>
      <c r="DE121" s="197"/>
      <c r="DG121" s="197"/>
      <c r="DI121" s="180" t="str">
        <f t="shared" si="186"/>
        <v/>
      </c>
      <c r="DJ121" s="181" t="str">
        <f t="shared" si="144"/>
        <v/>
      </c>
      <c r="DK121" s="182" t="str">
        <f t="shared" si="145"/>
        <v/>
      </c>
      <c r="DL121" s="183"/>
      <c r="DM121" s="184" t="str">
        <f t="shared" si="206"/>
        <v/>
      </c>
      <c r="DN121" s="183"/>
      <c r="DO121" s="171"/>
      <c r="DP121" s="196"/>
      <c r="DR121" s="197"/>
      <c r="DT121" s="197"/>
      <c r="DV121" s="180" t="str">
        <f t="shared" si="187"/>
        <v/>
      </c>
      <c r="DW121" s="181" t="str">
        <f t="shared" si="146"/>
        <v/>
      </c>
      <c r="DX121" s="182" t="str">
        <f t="shared" si="147"/>
        <v/>
      </c>
      <c r="DY121" s="183"/>
      <c r="DZ121" s="184" t="str">
        <f t="shared" si="207"/>
        <v/>
      </c>
      <c r="EA121" s="183"/>
      <c r="EB121" s="171"/>
      <c r="EC121" s="196"/>
      <c r="EE121" s="197"/>
      <c r="EG121" s="197"/>
      <c r="EI121" s="180" t="str">
        <f t="shared" si="188"/>
        <v/>
      </c>
      <c r="EJ121" s="181" t="str">
        <f t="shared" si="148"/>
        <v/>
      </c>
      <c r="EK121" s="182" t="str">
        <f t="shared" si="149"/>
        <v/>
      </c>
      <c r="EL121" s="183"/>
      <c r="EM121" s="184" t="str">
        <f t="shared" si="208"/>
        <v/>
      </c>
      <c r="EN121" s="183"/>
      <c r="EO121" s="171"/>
      <c r="EP121" s="196"/>
      <c r="ER121" s="197"/>
      <c r="ET121" s="197"/>
      <c r="EV121" s="180" t="str">
        <f t="shared" si="189"/>
        <v/>
      </c>
      <c r="EW121" s="181" t="str">
        <f t="shared" si="150"/>
        <v/>
      </c>
      <c r="EX121" s="182" t="str">
        <f t="shared" si="151"/>
        <v/>
      </c>
      <c r="EY121" s="183"/>
      <c r="EZ121" s="184" t="str">
        <f t="shared" si="209"/>
        <v/>
      </c>
      <c r="FA121" s="183"/>
      <c r="FB121" s="171"/>
      <c r="FC121" s="196"/>
      <c r="FE121" s="197"/>
      <c r="FG121" s="197"/>
      <c r="FI121" s="180" t="str">
        <f t="shared" si="190"/>
        <v/>
      </c>
      <c r="FJ121" s="181" t="str">
        <f t="shared" si="152"/>
        <v/>
      </c>
      <c r="FK121" s="182" t="str">
        <f t="shared" si="153"/>
        <v/>
      </c>
      <c r="FL121" s="183"/>
      <c r="FM121" s="184" t="str">
        <f t="shared" si="210"/>
        <v/>
      </c>
      <c r="FN121" s="183"/>
      <c r="FO121" s="171"/>
      <c r="FP121" s="196"/>
      <c r="FR121" s="197"/>
      <c r="FT121" s="197"/>
      <c r="FV121" s="180" t="str">
        <f t="shared" si="191"/>
        <v/>
      </c>
      <c r="FW121" s="181" t="str">
        <f t="shared" si="154"/>
        <v/>
      </c>
      <c r="FX121" s="182" t="str">
        <f t="shared" si="155"/>
        <v/>
      </c>
      <c r="FY121" s="183"/>
      <c r="FZ121" s="184" t="str">
        <f t="shared" si="211"/>
        <v/>
      </c>
      <c r="GA121" s="183"/>
      <c r="GB121" s="171"/>
      <c r="GC121" s="196"/>
      <c r="GE121" s="197"/>
      <c r="GG121" s="197"/>
      <c r="GI121" s="180" t="str">
        <f t="shared" si="192"/>
        <v/>
      </c>
      <c r="GJ121" s="181" t="str">
        <f t="shared" si="156"/>
        <v/>
      </c>
      <c r="GK121" s="182" t="str">
        <f t="shared" si="157"/>
        <v/>
      </c>
      <c r="GL121" s="183"/>
      <c r="GM121" s="184" t="str">
        <f t="shared" si="212"/>
        <v/>
      </c>
      <c r="GN121" s="183"/>
      <c r="GO121" s="171"/>
      <c r="GP121" s="196"/>
      <c r="GR121" s="197"/>
      <c r="GT121" s="197"/>
      <c r="GV121" s="180" t="str">
        <f t="shared" si="193"/>
        <v/>
      </c>
      <c r="GW121" s="181" t="str">
        <f t="shared" si="158"/>
        <v/>
      </c>
      <c r="GX121" s="182" t="str">
        <f t="shared" si="159"/>
        <v/>
      </c>
      <c r="GY121" s="183"/>
      <c r="GZ121" s="184" t="str">
        <f t="shared" si="213"/>
        <v/>
      </c>
      <c r="HA121" s="183"/>
      <c r="HB121" s="171"/>
      <c r="HC121" s="196"/>
      <c r="HE121" s="197"/>
      <c r="HG121" s="197"/>
      <c r="HI121" s="180" t="str">
        <f t="shared" si="194"/>
        <v/>
      </c>
      <c r="HJ121" s="181" t="str">
        <f t="shared" si="160"/>
        <v/>
      </c>
      <c r="HK121" s="182" t="str">
        <f t="shared" si="161"/>
        <v/>
      </c>
      <c r="HL121" s="183"/>
      <c r="HM121" s="184" t="str">
        <f t="shared" si="214"/>
        <v/>
      </c>
      <c r="HN121" s="183"/>
      <c r="HO121" s="171"/>
      <c r="HP121" s="196"/>
      <c r="HR121" s="197"/>
      <c r="HT121" s="197"/>
      <c r="HV121" s="180" t="str">
        <f t="shared" si="195"/>
        <v/>
      </c>
      <c r="HW121" s="181" t="str">
        <f t="shared" si="162"/>
        <v/>
      </c>
      <c r="HX121" s="182" t="str">
        <f t="shared" si="163"/>
        <v/>
      </c>
      <c r="HY121" s="183"/>
      <c r="HZ121" s="184" t="str">
        <f t="shared" si="215"/>
        <v/>
      </c>
      <c r="IA121" s="183"/>
      <c r="IB121" s="171"/>
      <c r="IC121" s="196"/>
      <c r="IE121" s="197"/>
      <c r="IG121" s="197"/>
      <c r="II121" s="180" t="str">
        <f t="shared" si="196"/>
        <v/>
      </c>
      <c r="IJ121" s="181" t="str">
        <f t="shared" si="164"/>
        <v/>
      </c>
      <c r="IK121" s="182" t="str">
        <f t="shared" si="165"/>
        <v/>
      </c>
      <c r="IL121" s="183"/>
      <c r="IM121" s="184" t="str">
        <f t="shared" si="216"/>
        <v/>
      </c>
      <c r="IN121" s="183"/>
      <c r="IO121" s="171"/>
      <c r="IP121" s="196"/>
      <c r="IR121" s="197"/>
      <c r="IT121" s="197"/>
      <c r="IV121" s="180" t="str">
        <f t="shared" si="197"/>
        <v/>
      </c>
      <c r="IW121" s="181" t="str">
        <f t="shared" si="166"/>
        <v/>
      </c>
      <c r="IX121" s="182" t="str">
        <f t="shared" si="167"/>
        <v/>
      </c>
      <c r="IY121" s="183"/>
      <c r="IZ121" s="184" t="str">
        <f t="shared" si="217"/>
        <v/>
      </c>
      <c r="JA121" s="183"/>
      <c r="JB121" s="171"/>
      <c r="JC121" s="187"/>
      <c r="JD121" s="198">
        <f t="shared" si="168"/>
        <v>0</v>
      </c>
      <c r="JE121" s="198">
        <f t="shared" si="169"/>
        <v>0</v>
      </c>
      <c r="JF121" s="198">
        <f t="shared" si="170"/>
        <v>0</v>
      </c>
      <c r="JG121" s="199">
        <f t="shared" si="171"/>
        <v>0</v>
      </c>
      <c r="JH121" s="199">
        <f t="shared" si="172"/>
        <v>0</v>
      </c>
      <c r="JI121" s="187"/>
      <c r="JJ121" s="209"/>
      <c r="JK121" s="210"/>
      <c r="JL121" s="210"/>
      <c r="JM121" s="210"/>
      <c r="JN121" s="210"/>
      <c r="JO121" s="210"/>
      <c r="JP121" s="210"/>
      <c r="JQ121" s="210"/>
      <c r="JR121" s="211"/>
      <c r="JS121" s="205"/>
      <c r="JT121" s="194">
        <f t="shared" si="173"/>
        <v>2</v>
      </c>
    </row>
    <row r="122" spans="1:280" s="195" customFormat="1" x14ac:dyDescent="0.2">
      <c r="A122" s="247">
        <f t="shared" si="174"/>
        <v>41696</v>
      </c>
      <c r="B122" s="249">
        <f t="shared" si="175"/>
        <v>41697</v>
      </c>
      <c r="C122" s="196"/>
      <c r="E122" s="197"/>
      <c r="G122" s="197"/>
      <c r="I122" s="180" t="str">
        <f t="shared" si="176"/>
        <v/>
      </c>
      <c r="J122" s="181" t="str">
        <f t="shared" si="177"/>
        <v/>
      </c>
      <c r="K122" s="182" t="str">
        <f t="shared" si="178"/>
        <v/>
      </c>
      <c r="L122" s="183"/>
      <c r="M122" s="184" t="str">
        <f t="shared" si="198"/>
        <v/>
      </c>
      <c r="N122" s="183"/>
      <c r="O122" s="171"/>
      <c r="P122" s="196"/>
      <c r="R122" s="197"/>
      <c r="T122" s="197"/>
      <c r="V122" s="180" t="str">
        <f t="shared" si="179"/>
        <v/>
      </c>
      <c r="W122" s="181" t="str">
        <f t="shared" si="130"/>
        <v/>
      </c>
      <c r="X122" s="182" t="str">
        <f t="shared" si="131"/>
        <v/>
      </c>
      <c r="Y122" s="183"/>
      <c r="Z122" s="184" t="str">
        <f t="shared" si="199"/>
        <v/>
      </c>
      <c r="AA122" s="183"/>
      <c r="AB122" s="171"/>
      <c r="AC122" s="196"/>
      <c r="AE122" s="197"/>
      <c r="AG122" s="197"/>
      <c r="AI122" s="180" t="str">
        <f t="shared" si="180"/>
        <v/>
      </c>
      <c r="AJ122" s="181" t="str">
        <f t="shared" si="132"/>
        <v/>
      </c>
      <c r="AK122" s="182" t="str">
        <f t="shared" si="133"/>
        <v/>
      </c>
      <c r="AL122" s="183"/>
      <c r="AM122" s="184" t="str">
        <f t="shared" si="200"/>
        <v/>
      </c>
      <c r="AN122" s="183"/>
      <c r="AO122" s="171"/>
      <c r="AP122" s="196"/>
      <c r="AR122" s="197"/>
      <c r="AT122" s="197"/>
      <c r="AV122" s="180" t="str">
        <f t="shared" si="181"/>
        <v/>
      </c>
      <c r="AW122" s="181" t="str">
        <f t="shared" si="134"/>
        <v/>
      </c>
      <c r="AX122" s="182" t="str">
        <f t="shared" si="135"/>
        <v/>
      </c>
      <c r="AY122" s="183"/>
      <c r="AZ122" s="184" t="str">
        <f t="shared" si="201"/>
        <v/>
      </c>
      <c r="BA122" s="183"/>
      <c r="BB122" s="171"/>
      <c r="BC122" s="196"/>
      <c r="BE122" s="197"/>
      <c r="BG122" s="197"/>
      <c r="BI122" s="180" t="str">
        <f t="shared" si="182"/>
        <v/>
      </c>
      <c r="BJ122" s="181" t="str">
        <f t="shared" si="136"/>
        <v/>
      </c>
      <c r="BK122" s="182" t="str">
        <f t="shared" si="137"/>
        <v/>
      </c>
      <c r="BL122" s="183"/>
      <c r="BM122" s="184" t="str">
        <f t="shared" si="202"/>
        <v/>
      </c>
      <c r="BN122" s="183"/>
      <c r="BO122" s="171"/>
      <c r="BP122" s="196"/>
      <c r="BR122" s="197"/>
      <c r="BT122" s="197"/>
      <c r="BV122" s="180" t="str">
        <f t="shared" si="183"/>
        <v/>
      </c>
      <c r="BW122" s="181" t="str">
        <f t="shared" si="138"/>
        <v/>
      </c>
      <c r="BX122" s="182" t="str">
        <f t="shared" si="139"/>
        <v/>
      </c>
      <c r="BY122" s="183"/>
      <c r="BZ122" s="184" t="str">
        <f t="shared" si="203"/>
        <v/>
      </c>
      <c r="CA122" s="183"/>
      <c r="CB122" s="171"/>
      <c r="CC122" s="196"/>
      <c r="CE122" s="197"/>
      <c r="CG122" s="197"/>
      <c r="CI122" s="180" t="str">
        <f t="shared" si="184"/>
        <v/>
      </c>
      <c r="CJ122" s="181" t="str">
        <f t="shared" si="140"/>
        <v/>
      </c>
      <c r="CK122" s="182" t="str">
        <f t="shared" si="141"/>
        <v/>
      </c>
      <c r="CL122" s="183"/>
      <c r="CM122" s="184" t="str">
        <f t="shared" si="204"/>
        <v/>
      </c>
      <c r="CN122" s="183"/>
      <c r="CO122" s="171"/>
      <c r="CP122" s="196"/>
      <c r="CR122" s="197"/>
      <c r="CT122" s="197"/>
      <c r="CV122" s="180" t="str">
        <f t="shared" si="185"/>
        <v/>
      </c>
      <c r="CW122" s="181" t="str">
        <f t="shared" si="142"/>
        <v/>
      </c>
      <c r="CX122" s="182" t="str">
        <f t="shared" si="143"/>
        <v/>
      </c>
      <c r="CY122" s="183"/>
      <c r="CZ122" s="184" t="str">
        <f t="shared" si="205"/>
        <v/>
      </c>
      <c r="DA122" s="183"/>
      <c r="DB122" s="171"/>
      <c r="DC122" s="196"/>
      <c r="DE122" s="197"/>
      <c r="DG122" s="197"/>
      <c r="DI122" s="180" t="str">
        <f t="shared" si="186"/>
        <v/>
      </c>
      <c r="DJ122" s="181" t="str">
        <f t="shared" si="144"/>
        <v/>
      </c>
      <c r="DK122" s="182" t="str">
        <f t="shared" si="145"/>
        <v/>
      </c>
      <c r="DL122" s="183"/>
      <c r="DM122" s="184" t="str">
        <f t="shared" si="206"/>
        <v/>
      </c>
      <c r="DN122" s="183"/>
      <c r="DO122" s="171"/>
      <c r="DP122" s="196"/>
      <c r="DR122" s="197"/>
      <c r="DT122" s="197"/>
      <c r="DV122" s="180" t="str">
        <f t="shared" si="187"/>
        <v/>
      </c>
      <c r="DW122" s="181" t="str">
        <f t="shared" si="146"/>
        <v/>
      </c>
      <c r="DX122" s="182" t="str">
        <f t="shared" si="147"/>
        <v/>
      </c>
      <c r="DY122" s="183"/>
      <c r="DZ122" s="184" t="str">
        <f t="shared" si="207"/>
        <v/>
      </c>
      <c r="EA122" s="183"/>
      <c r="EB122" s="171"/>
      <c r="EC122" s="196"/>
      <c r="EE122" s="197"/>
      <c r="EG122" s="197"/>
      <c r="EI122" s="180" t="str">
        <f t="shared" si="188"/>
        <v/>
      </c>
      <c r="EJ122" s="181" t="str">
        <f t="shared" si="148"/>
        <v/>
      </c>
      <c r="EK122" s="182" t="str">
        <f t="shared" si="149"/>
        <v/>
      </c>
      <c r="EL122" s="183"/>
      <c r="EM122" s="184" t="str">
        <f t="shared" si="208"/>
        <v/>
      </c>
      <c r="EN122" s="183"/>
      <c r="EO122" s="171"/>
      <c r="EP122" s="196"/>
      <c r="ER122" s="197"/>
      <c r="ET122" s="197"/>
      <c r="EV122" s="180" t="str">
        <f t="shared" si="189"/>
        <v/>
      </c>
      <c r="EW122" s="181" t="str">
        <f t="shared" si="150"/>
        <v/>
      </c>
      <c r="EX122" s="182" t="str">
        <f t="shared" si="151"/>
        <v/>
      </c>
      <c r="EY122" s="183"/>
      <c r="EZ122" s="184" t="str">
        <f t="shared" si="209"/>
        <v/>
      </c>
      <c r="FA122" s="183"/>
      <c r="FB122" s="171"/>
      <c r="FC122" s="196"/>
      <c r="FE122" s="197"/>
      <c r="FG122" s="197"/>
      <c r="FI122" s="180" t="str">
        <f t="shared" si="190"/>
        <v/>
      </c>
      <c r="FJ122" s="181" t="str">
        <f t="shared" si="152"/>
        <v/>
      </c>
      <c r="FK122" s="182" t="str">
        <f t="shared" si="153"/>
        <v/>
      </c>
      <c r="FL122" s="183"/>
      <c r="FM122" s="184" t="str">
        <f t="shared" si="210"/>
        <v/>
      </c>
      <c r="FN122" s="183"/>
      <c r="FO122" s="171"/>
      <c r="FP122" s="196"/>
      <c r="FR122" s="197"/>
      <c r="FT122" s="197"/>
      <c r="FV122" s="180" t="str">
        <f t="shared" si="191"/>
        <v/>
      </c>
      <c r="FW122" s="181" t="str">
        <f t="shared" si="154"/>
        <v/>
      </c>
      <c r="FX122" s="182" t="str">
        <f t="shared" si="155"/>
        <v/>
      </c>
      <c r="FY122" s="183"/>
      <c r="FZ122" s="184" t="str">
        <f t="shared" si="211"/>
        <v/>
      </c>
      <c r="GA122" s="183"/>
      <c r="GB122" s="171"/>
      <c r="GC122" s="196"/>
      <c r="GE122" s="197"/>
      <c r="GG122" s="197"/>
      <c r="GI122" s="180" t="str">
        <f t="shared" si="192"/>
        <v/>
      </c>
      <c r="GJ122" s="181" t="str">
        <f t="shared" si="156"/>
        <v/>
      </c>
      <c r="GK122" s="182" t="str">
        <f t="shared" si="157"/>
        <v/>
      </c>
      <c r="GL122" s="183"/>
      <c r="GM122" s="184" t="str">
        <f t="shared" si="212"/>
        <v/>
      </c>
      <c r="GN122" s="183"/>
      <c r="GO122" s="171"/>
      <c r="GP122" s="196"/>
      <c r="GR122" s="197"/>
      <c r="GT122" s="197"/>
      <c r="GV122" s="180" t="str">
        <f t="shared" si="193"/>
        <v/>
      </c>
      <c r="GW122" s="181" t="str">
        <f t="shared" si="158"/>
        <v/>
      </c>
      <c r="GX122" s="182" t="str">
        <f t="shared" si="159"/>
        <v/>
      </c>
      <c r="GY122" s="183"/>
      <c r="GZ122" s="184" t="str">
        <f t="shared" si="213"/>
        <v/>
      </c>
      <c r="HA122" s="183"/>
      <c r="HB122" s="171"/>
      <c r="HC122" s="196"/>
      <c r="HE122" s="197"/>
      <c r="HG122" s="197"/>
      <c r="HI122" s="180" t="str">
        <f t="shared" si="194"/>
        <v/>
      </c>
      <c r="HJ122" s="181" t="str">
        <f t="shared" si="160"/>
        <v/>
      </c>
      <c r="HK122" s="182" t="str">
        <f t="shared" si="161"/>
        <v/>
      </c>
      <c r="HL122" s="183"/>
      <c r="HM122" s="184" t="str">
        <f t="shared" si="214"/>
        <v/>
      </c>
      <c r="HN122" s="183"/>
      <c r="HO122" s="171"/>
      <c r="HP122" s="196"/>
      <c r="HR122" s="197"/>
      <c r="HT122" s="197"/>
      <c r="HV122" s="180" t="str">
        <f t="shared" si="195"/>
        <v/>
      </c>
      <c r="HW122" s="181" t="str">
        <f t="shared" si="162"/>
        <v/>
      </c>
      <c r="HX122" s="182" t="str">
        <f t="shared" si="163"/>
        <v/>
      </c>
      <c r="HY122" s="183"/>
      <c r="HZ122" s="184" t="str">
        <f t="shared" si="215"/>
        <v/>
      </c>
      <c r="IA122" s="183"/>
      <c r="IB122" s="171"/>
      <c r="IC122" s="196"/>
      <c r="IE122" s="197"/>
      <c r="IG122" s="197"/>
      <c r="II122" s="180" t="str">
        <f t="shared" si="196"/>
        <v/>
      </c>
      <c r="IJ122" s="181" t="str">
        <f t="shared" si="164"/>
        <v/>
      </c>
      <c r="IK122" s="182" t="str">
        <f t="shared" si="165"/>
        <v/>
      </c>
      <c r="IL122" s="183"/>
      <c r="IM122" s="184" t="str">
        <f t="shared" si="216"/>
        <v/>
      </c>
      <c r="IN122" s="183"/>
      <c r="IO122" s="171"/>
      <c r="IP122" s="196"/>
      <c r="IR122" s="197"/>
      <c r="IT122" s="197"/>
      <c r="IV122" s="180" t="str">
        <f t="shared" si="197"/>
        <v/>
      </c>
      <c r="IW122" s="181" t="str">
        <f t="shared" si="166"/>
        <v/>
      </c>
      <c r="IX122" s="182" t="str">
        <f t="shared" si="167"/>
        <v/>
      </c>
      <c r="IY122" s="183"/>
      <c r="IZ122" s="184" t="str">
        <f t="shared" si="217"/>
        <v/>
      </c>
      <c r="JA122" s="183"/>
      <c r="JB122" s="171"/>
      <c r="JC122" s="187"/>
      <c r="JD122" s="198">
        <f t="shared" si="168"/>
        <v>0</v>
      </c>
      <c r="JE122" s="198">
        <f t="shared" si="169"/>
        <v>0</v>
      </c>
      <c r="JF122" s="198">
        <f t="shared" si="170"/>
        <v>0</v>
      </c>
      <c r="JG122" s="199">
        <f t="shared" si="171"/>
        <v>0</v>
      </c>
      <c r="JH122" s="199">
        <f t="shared" si="172"/>
        <v>0</v>
      </c>
      <c r="JI122" s="187"/>
      <c r="JJ122" s="209"/>
      <c r="JK122" s="210"/>
      <c r="JL122" s="210"/>
      <c r="JM122" s="210"/>
      <c r="JN122" s="210"/>
      <c r="JO122" s="210"/>
      <c r="JP122" s="210"/>
      <c r="JQ122" s="210"/>
      <c r="JR122" s="211"/>
      <c r="JS122" s="205"/>
      <c r="JT122" s="194">
        <f t="shared" si="173"/>
        <v>2</v>
      </c>
    </row>
    <row r="123" spans="1:280" s="195" customFormat="1" x14ac:dyDescent="0.2">
      <c r="A123" s="247">
        <f t="shared" si="174"/>
        <v>41697</v>
      </c>
      <c r="B123" s="249">
        <f t="shared" si="175"/>
        <v>41698</v>
      </c>
      <c r="C123" s="196"/>
      <c r="E123" s="197"/>
      <c r="G123" s="197"/>
      <c r="I123" s="180" t="str">
        <f t="shared" si="176"/>
        <v/>
      </c>
      <c r="J123" s="181" t="str">
        <f t="shared" si="177"/>
        <v/>
      </c>
      <c r="K123" s="182" t="str">
        <f t="shared" si="178"/>
        <v/>
      </c>
      <c r="L123" s="183"/>
      <c r="M123" s="184" t="str">
        <f t="shared" si="198"/>
        <v/>
      </c>
      <c r="N123" s="183"/>
      <c r="O123" s="171"/>
      <c r="P123" s="196"/>
      <c r="R123" s="197"/>
      <c r="T123" s="197"/>
      <c r="V123" s="180" t="str">
        <f t="shared" si="179"/>
        <v/>
      </c>
      <c r="W123" s="181" t="str">
        <f t="shared" si="130"/>
        <v/>
      </c>
      <c r="X123" s="182" t="str">
        <f t="shared" si="131"/>
        <v/>
      </c>
      <c r="Y123" s="183"/>
      <c r="Z123" s="184" t="str">
        <f t="shared" si="199"/>
        <v/>
      </c>
      <c r="AA123" s="183"/>
      <c r="AB123" s="171"/>
      <c r="AC123" s="196"/>
      <c r="AE123" s="197"/>
      <c r="AG123" s="197"/>
      <c r="AI123" s="180" t="str">
        <f t="shared" si="180"/>
        <v/>
      </c>
      <c r="AJ123" s="181" t="str">
        <f t="shared" si="132"/>
        <v/>
      </c>
      <c r="AK123" s="182" t="str">
        <f t="shared" si="133"/>
        <v/>
      </c>
      <c r="AL123" s="183"/>
      <c r="AM123" s="184" t="str">
        <f t="shared" si="200"/>
        <v/>
      </c>
      <c r="AN123" s="183"/>
      <c r="AO123" s="171"/>
      <c r="AP123" s="196"/>
      <c r="AR123" s="197"/>
      <c r="AT123" s="197"/>
      <c r="AV123" s="180" t="str">
        <f t="shared" si="181"/>
        <v/>
      </c>
      <c r="AW123" s="181" t="str">
        <f t="shared" si="134"/>
        <v/>
      </c>
      <c r="AX123" s="182" t="str">
        <f t="shared" si="135"/>
        <v/>
      </c>
      <c r="AY123" s="183"/>
      <c r="AZ123" s="184" t="str">
        <f t="shared" si="201"/>
        <v/>
      </c>
      <c r="BA123" s="183"/>
      <c r="BB123" s="171"/>
      <c r="BC123" s="196"/>
      <c r="BE123" s="197"/>
      <c r="BG123" s="197"/>
      <c r="BI123" s="180" t="str">
        <f t="shared" si="182"/>
        <v/>
      </c>
      <c r="BJ123" s="181" t="str">
        <f t="shared" si="136"/>
        <v/>
      </c>
      <c r="BK123" s="182" t="str">
        <f t="shared" si="137"/>
        <v/>
      </c>
      <c r="BL123" s="183"/>
      <c r="BM123" s="184" t="str">
        <f t="shared" si="202"/>
        <v/>
      </c>
      <c r="BN123" s="183"/>
      <c r="BO123" s="171"/>
      <c r="BP123" s="196"/>
      <c r="BR123" s="197"/>
      <c r="BT123" s="197"/>
      <c r="BV123" s="180" t="str">
        <f t="shared" si="183"/>
        <v/>
      </c>
      <c r="BW123" s="181" t="str">
        <f t="shared" si="138"/>
        <v/>
      </c>
      <c r="BX123" s="182" t="str">
        <f t="shared" si="139"/>
        <v/>
      </c>
      <c r="BY123" s="183"/>
      <c r="BZ123" s="184" t="str">
        <f t="shared" si="203"/>
        <v/>
      </c>
      <c r="CA123" s="183"/>
      <c r="CB123" s="171"/>
      <c r="CC123" s="196"/>
      <c r="CE123" s="197"/>
      <c r="CG123" s="197"/>
      <c r="CI123" s="180" t="str">
        <f t="shared" si="184"/>
        <v/>
      </c>
      <c r="CJ123" s="181" t="str">
        <f t="shared" si="140"/>
        <v/>
      </c>
      <c r="CK123" s="182" t="str">
        <f t="shared" si="141"/>
        <v/>
      </c>
      <c r="CL123" s="183"/>
      <c r="CM123" s="184" t="str">
        <f t="shared" si="204"/>
        <v/>
      </c>
      <c r="CN123" s="183"/>
      <c r="CO123" s="171"/>
      <c r="CP123" s="196"/>
      <c r="CR123" s="197"/>
      <c r="CT123" s="197"/>
      <c r="CV123" s="180" t="str">
        <f t="shared" si="185"/>
        <v/>
      </c>
      <c r="CW123" s="181" t="str">
        <f t="shared" si="142"/>
        <v/>
      </c>
      <c r="CX123" s="182" t="str">
        <f t="shared" si="143"/>
        <v/>
      </c>
      <c r="CY123" s="183"/>
      <c r="CZ123" s="184" t="str">
        <f t="shared" si="205"/>
        <v/>
      </c>
      <c r="DA123" s="183"/>
      <c r="DB123" s="171"/>
      <c r="DC123" s="196"/>
      <c r="DE123" s="197"/>
      <c r="DG123" s="197"/>
      <c r="DI123" s="180" t="str">
        <f t="shared" si="186"/>
        <v/>
      </c>
      <c r="DJ123" s="181" t="str">
        <f t="shared" si="144"/>
        <v/>
      </c>
      <c r="DK123" s="182" t="str">
        <f t="shared" si="145"/>
        <v/>
      </c>
      <c r="DL123" s="183"/>
      <c r="DM123" s="184" t="str">
        <f t="shared" si="206"/>
        <v/>
      </c>
      <c r="DN123" s="183"/>
      <c r="DO123" s="171"/>
      <c r="DP123" s="196"/>
      <c r="DR123" s="197"/>
      <c r="DT123" s="197"/>
      <c r="DV123" s="180" t="str">
        <f t="shared" si="187"/>
        <v/>
      </c>
      <c r="DW123" s="181" t="str">
        <f t="shared" si="146"/>
        <v/>
      </c>
      <c r="DX123" s="182" t="str">
        <f t="shared" si="147"/>
        <v/>
      </c>
      <c r="DY123" s="183"/>
      <c r="DZ123" s="184" t="str">
        <f t="shared" si="207"/>
        <v/>
      </c>
      <c r="EA123" s="183"/>
      <c r="EB123" s="171"/>
      <c r="EC123" s="196"/>
      <c r="EE123" s="197"/>
      <c r="EG123" s="197"/>
      <c r="EI123" s="180" t="str">
        <f t="shared" si="188"/>
        <v/>
      </c>
      <c r="EJ123" s="181" t="str">
        <f t="shared" si="148"/>
        <v/>
      </c>
      <c r="EK123" s="182" t="str">
        <f t="shared" si="149"/>
        <v/>
      </c>
      <c r="EL123" s="183"/>
      <c r="EM123" s="184" t="str">
        <f t="shared" si="208"/>
        <v/>
      </c>
      <c r="EN123" s="183"/>
      <c r="EO123" s="171"/>
      <c r="EP123" s="196"/>
      <c r="ER123" s="197"/>
      <c r="ET123" s="197"/>
      <c r="EV123" s="180" t="str">
        <f t="shared" si="189"/>
        <v/>
      </c>
      <c r="EW123" s="181" t="str">
        <f t="shared" si="150"/>
        <v/>
      </c>
      <c r="EX123" s="182" t="str">
        <f t="shared" si="151"/>
        <v/>
      </c>
      <c r="EY123" s="183"/>
      <c r="EZ123" s="184" t="str">
        <f t="shared" si="209"/>
        <v/>
      </c>
      <c r="FA123" s="183"/>
      <c r="FB123" s="171"/>
      <c r="FC123" s="196"/>
      <c r="FE123" s="197"/>
      <c r="FG123" s="197"/>
      <c r="FI123" s="180" t="str">
        <f t="shared" si="190"/>
        <v/>
      </c>
      <c r="FJ123" s="181" t="str">
        <f t="shared" si="152"/>
        <v/>
      </c>
      <c r="FK123" s="182" t="str">
        <f t="shared" si="153"/>
        <v/>
      </c>
      <c r="FL123" s="183"/>
      <c r="FM123" s="184" t="str">
        <f t="shared" si="210"/>
        <v/>
      </c>
      <c r="FN123" s="183"/>
      <c r="FO123" s="171"/>
      <c r="FP123" s="196"/>
      <c r="FR123" s="197"/>
      <c r="FT123" s="197"/>
      <c r="FV123" s="180" t="str">
        <f t="shared" si="191"/>
        <v/>
      </c>
      <c r="FW123" s="181" t="str">
        <f t="shared" si="154"/>
        <v/>
      </c>
      <c r="FX123" s="182" t="str">
        <f t="shared" si="155"/>
        <v/>
      </c>
      <c r="FY123" s="183"/>
      <c r="FZ123" s="184" t="str">
        <f t="shared" si="211"/>
        <v/>
      </c>
      <c r="GA123" s="183"/>
      <c r="GB123" s="171"/>
      <c r="GC123" s="196"/>
      <c r="GE123" s="197"/>
      <c r="GG123" s="197"/>
      <c r="GI123" s="180" t="str">
        <f t="shared" si="192"/>
        <v/>
      </c>
      <c r="GJ123" s="181" t="str">
        <f t="shared" si="156"/>
        <v/>
      </c>
      <c r="GK123" s="182" t="str">
        <f t="shared" si="157"/>
        <v/>
      </c>
      <c r="GL123" s="183"/>
      <c r="GM123" s="184" t="str">
        <f t="shared" si="212"/>
        <v/>
      </c>
      <c r="GN123" s="183"/>
      <c r="GO123" s="171"/>
      <c r="GP123" s="196"/>
      <c r="GR123" s="197"/>
      <c r="GT123" s="197"/>
      <c r="GV123" s="180" t="str">
        <f t="shared" si="193"/>
        <v/>
      </c>
      <c r="GW123" s="181" t="str">
        <f t="shared" si="158"/>
        <v/>
      </c>
      <c r="GX123" s="182" t="str">
        <f t="shared" si="159"/>
        <v/>
      </c>
      <c r="GY123" s="183"/>
      <c r="GZ123" s="184" t="str">
        <f t="shared" si="213"/>
        <v/>
      </c>
      <c r="HA123" s="183"/>
      <c r="HB123" s="171"/>
      <c r="HC123" s="196"/>
      <c r="HE123" s="197"/>
      <c r="HG123" s="197"/>
      <c r="HI123" s="180" t="str">
        <f t="shared" si="194"/>
        <v/>
      </c>
      <c r="HJ123" s="181" t="str">
        <f t="shared" si="160"/>
        <v/>
      </c>
      <c r="HK123" s="182" t="str">
        <f t="shared" si="161"/>
        <v/>
      </c>
      <c r="HL123" s="183"/>
      <c r="HM123" s="184" t="str">
        <f t="shared" si="214"/>
        <v/>
      </c>
      <c r="HN123" s="183"/>
      <c r="HO123" s="171"/>
      <c r="HP123" s="196"/>
      <c r="HR123" s="197"/>
      <c r="HT123" s="197"/>
      <c r="HV123" s="180" t="str">
        <f t="shared" si="195"/>
        <v/>
      </c>
      <c r="HW123" s="181" t="str">
        <f t="shared" si="162"/>
        <v/>
      </c>
      <c r="HX123" s="182" t="str">
        <f t="shared" si="163"/>
        <v/>
      </c>
      <c r="HY123" s="183"/>
      <c r="HZ123" s="184" t="str">
        <f t="shared" si="215"/>
        <v/>
      </c>
      <c r="IA123" s="183"/>
      <c r="IB123" s="171"/>
      <c r="IC123" s="196"/>
      <c r="IE123" s="197"/>
      <c r="IG123" s="197"/>
      <c r="II123" s="180" t="str">
        <f t="shared" si="196"/>
        <v/>
      </c>
      <c r="IJ123" s="181" t="str">
        <f t="shared" si="164"/>
        <v/>
      </c>
      <c r="IK123" s="182" t="str">
        <f t="shared" si="165"/>
        <v/>
      </c>
      <c r="IL123" s="183"/>
      <c r="IM123" s="184" t="str">
        <f t="shared" si="216"/>
        <v/>
      </c>
      <c r="IN123" s="183"/>
      <c r="IO123" s="171"/>
      <c r="IP123" s="196"/>
      <c r="IR123" s="197"/>
      <c r="IT123" s="197"/>
      <c r="IV123" s="180" t="str">
        <f t="shared" si="197"/>
        <v/>
      </c>
      <c r="IW123" s="181" t="str">
        <f t="shared" si="166"/>
        <v/>
      </c>
      <c r="IX123" s="182" t="str">
        <f t="shared" si="167"/>
        <v/>
      </c>
      <c r="IY123" s="183"/>
      <c r="IZ123" s="184" t="str">
        <f t="shared" si="217"/>
        <v/>
      </c>
      <c r="JA123" s="183"/>
      <c r="JB123" s="171"/>
      <c r="JC123" s="187"/>
      <c r="JD123" s="198">
        <f t="shared" si="168"/>
        <v>0</v>
      </c>
      <c r="JE123" s="198">
        <f t="shared" si="169"/>
        <v>0</v>
      </c>
      <c r="JF123" s="198">
        <f t="shared" si="170"/>
        <v>0</v>
      </c>
      <c r="JG123" s="199">
        <f t="shared" si="171"/>
        <v>0</v>
      </c>
      <c r="JH123" s="199">
        <f t="shared" si="172"/>
        <v>0</v>
      </c>
      <c r="JI123" s="187"/>
      <c r="JJ123" s="209"/>
      <c r="JK123" s="210"/>
      <c r="JL123" s="210"/>
      <c r="JM123" s="210"/>
      <c r="JN123" s="210"/>
      <c r="JO123" s="210"/>
      <c r="JP123" s="210"/>
      <c r="JQ123" s="210"/>
      <c r="JR123" s="211"/>
      <c r="JS123" s="205"/>
      <c r="JT123" s="194">
        <f t="shared" si="173"/>
        <v>2</v>
      </c>
    </row>
    <row r="124" spans="1:280" s="195" customFormat="1" ht="13.5" thickBot="1" x14ac:dyDescent="0.25">
      <c r="A124" s="250">
        <f t="shared" si="174"/>
        <v>41698</v>
      </c>
      <c r="B124" s="251">
        <f t="shared" si="175"/>
        <v>41699</v>
      </c>
      <c r="C124" s="224"/>
      <c r="D124" s="225"/>
      <c r="E124" s="226"/>
      <c r="F124" s="225"/>
      <c r="G124" s="226"/>
      <c r="H124" s="225"/>
      <c r="I124" s="216" t="str">
        <f t="shared" si="176"/>
        <v/>
      </c>
      <c r="J124" s="217" t="str">
        <f t="shared" si="177"/>
        <v/>
      </c>
      <c r="K124" s="218" t="str">
        <f t="shared" si="178"/>
        <v/>
      </c>
      <c r="L124" s="219"/>
      <c r="M124" s="220" t="str">
        <f t="shared" si="198"/>
        <v/>
      </c>
      <c r="N124" s="219"/>
      <c r="O124" s="175"/>
      <c r="P124" s="224"/>
      <c r="Q124" s="225"/>
      <c r="R124" s="226"/>
      <c r="S124" s="225"/>
      <c r="T124" s="226"/>
      <c r="U124" s="225"/>
      <c r="V124" s="216" t="str">
        <f t="shared" si="179"/>
        <v/>
      </c>
      <c r="W124" s="217" t="str">
        <f t="shared" si="130"/>
        <v/>
      </c>
      <c r="X124" s="218" t="str">
        <f t="shared" si="131"/>
        <v/>
      </c>
      <c r="Y124" s="219"/>
      <c r="Z124" s="220" t="str">
        <f t="shared" si="199"/>
        <v/>
      </c>
      <c r="AA124" s="219"/>
      <c r="AB124" s="175"/>
      <c r="AC124" s="224"/>
      <c r="AD124" s="225"/>
      <c r="AE124" s="226"/>
      <c r="AF124" s="225"/>
      <c r="AG124" s="226"/>
      <c r="AH124" s="225"/>
      <c r="AI124" s="216" t="str">
        <f t="shared" si="180"/>
        <v/>
      </c>
      <c r="AJ124" s="217" t="str">
        <f t="shared" si="132"/>
        <v/>
      </c>
      <c r="AK124" s="218" t="str">
        <f t="shared" si="133"/>
        <v/>
      </c>
      <c r="AL124" s="219"/>
      <c r="AM124" s="220" t="str">
        <f t="shared" si="200"/>
        <v/>
      </c>
      <c r="AN124" s="219"/>
      <c r="AO124" s="175"/>
      <c r="AP124" s="224"/>
      <c r="AQ124" s="225"/>
      <c r="AR124" s="226"/>
      <c r="AS124" s="225"/>
      <c r="AT124" s="226"/>
      <c r="AU124" s="225"/>
      <c r="AV124" s="216" t="str">
        <f t="shared" si="181"/>
        <v/>
      </c>
      <c r="AW124" s="217" t="str">
        <f t="shared" si="134"/>
        <v/>
      </c>
      <c r="AX124" s="218" t="str">
        <f t="shared" si="135"/>
        <v/>
      </c>
      <c r="AY124" s="219"/>
      <c r="AZ124" s="220" t="str">
        <f t="shared" si="201"/>
        <v/>
      </c>
      <c r="BA124" s="219"/>
      <c r="BB124" s="175"/>
      <c r="BC124" s="224"/>
      <c r="BD124" s="225"/>
      <c r="BE124" s="226"/>
      <c r="BF124" s="225"/>
      <c r="BG124" s="226"/>
      <c r="BH124" s="225"/>
      <c r="BI124" s="216" t="str">
        <f t="shared" si="182"/>
        <v/>
      </c>
      <c r="BJ124" s="217" t="str">
        <f t="shared" si="136"/>
        <v/>
      </c>
      <c r="BK124" s="218" t="str">
        <f t="shared" si="137"/>
        <v/>
      </c>
      <c r="BL124" s="219"/>
      <c r="BM124" s="220" t="str">
        <f t="shared" si="202"/>
        <v/>
      </c>
      <c r="BN124" s="219"/>
      <c r="BO124" s="175"/>
      <c r="BP124" s="224"/>
      <c r="BQ124" s="225"/>
      <c r="BR124" s="226"/>
      <c r="BS124" s="225"/>
      <c r="BT124" s="226"/>
      <c r="BU124" s="225"/>
      <c r="BV124" s="216" t="str">
        <f t="shared" si="183"/>
        <v/>
      </c>
      <c r="BW124" s="217" t="str">
        <f t="shared" si="138"/>
        <v/>
      </c>
      <c r="BX124" s="218" t="str">
        <f t="shared" si="139"/>
        <v/>
      </c>
      <c r="BY124" s="219"/>
      <c r="BZ124" s="220" t="str">
        <f t="shared" si="203"/>
        <v/>
      </c>
      <c r="CA124" s="219"/>
      <c r="CB124" s="175"/>
      <c r="CC124" s="224"/>
      <c r="CD124" s="225"/>
      <c r="CE124" s="226"/>
      <c r="CF124" s="225"/>
      <c r="CG124" s="226"/>
      <c r="CH124" s="225"/>
      <c r="CI124" s="216" t="str">
        <f t="shared" si="184"/>
        <v/>
      </c>
      <c r="CJ124" s="217" t="str">
        <f t="shared" si="140"/>
        <v/>
      </c>
      <c r="CK124" s="218" t="str">
        <f t="shared" si="141"/>
        <v/>
      </c>
      <c r="CL124" s="219"/>
      <c r="CM124" s="220" t="str">
        <f t="shared" si="204"/>
        <v/>
      </c>
      <c r="CN124" s="219"/>
      <c r="CO124" s="175"/>
      <c r="CP124" s="224"/>
      <c r="CQ124" s="225"/>
      <c r="CR124" s="226"/>
      <c r="CS124" s="225"/>
      <c r="CT124" s="226"/>
      <c r="CU124" s="225"/>
      <c r="CV124" s="216" t="str">
        <f t="shared" si="185"/>
        <v/>
      </c>
      <c r="CW124" s="217" t="str">
        <f t="shared" si="142"/>
        <v/>
      </c>
      <c r="CX124" s="218" t="str">
        <f t="shared" si="143"/>
        <v/>
      </c>
      <c r="CY124" s="219"/>
      <c r="CZ124" s="220" t="str">
        <f t="shared" si="205"/>
        <v/>
      </c>
      <c r="DA124" s="219"/>
      <c r="DB124" s="175"/>
      <c r="DC124" s="224"/>
      <c r="DD124" s="225"/>
      <c r="DE124" s="226"/>
      <c r="DF124" s="225"/>
      <c r="DG124" s="226"/>
      <c r="DH124" s="225"/>
      <c r="DI124" s="216" t="str">
        <f t="shared" si="186"/>
        <v/>
      </c>
      <c r="DJ124" s="217" t="str">
        <f t="shared" si="144"/>
        <v/>
      </c>
      <c r="DK124" s="218" t="str">
        <f t="shared" si="145"/>
        <v/>
      </c>
      <c r="DL124" s="219"/>
      <c r="DM124" s="220" t="str">
        <f t="shared" si="206"/>
        <v/>
      </c>
      <c r="DN124" s="219"/>
      <c r="DO124" s="175"/>
      <c r="DP124" s="224"/>
      <c r="DQ124" s="225"/>
      <c r="DR124" s="226"/>
      <c r="DS124" s="225"/>
      <c r="DT124" s="226"/>
      <c r="DU124" s="225"/>
      <c r="DV124" s="216" t="str">
        <f t="shared" si="187"/>
        <v/>
      </c>
      <c r="DW124" s="217" t="str">
        <f t="shared" si="146"/>
        <v/>
      </c>
      <c r="DX124" s="218" t="str">
        <f t="shared" si="147"/>
        <v/>
      </c>
      <c r="DY124" s="219"/>
      <c r="DZ124" s="220" t="str">
        <f t="shared" si="207"/>
        <v/>
      </c>
      <c r="EA124" s="219"/>
      <c r="EB124" s="175"/>
      <c r="EC124" s="224"/>
      <c r="ED124" s="225"/>
      <c r="EE124" s="226"/>
      <c r="EF124" s="225"/>
      <c r="EG124" s="226"/>
      <c r="EH124" s="225"/>
      <c r="EI124" s="216" t="str">
        <f t="shared" si="188"/>
        <v/>
      </c>
      <c r="EJ124" s="217" t="str">
        <f t="shared" si="148"/>
        <v/>
      </c>
      <c r="EK124" s="218" t="str">
        <f t="shared" si="149"/>
        <v/>
      </c>
      <c r="EL124" s="219"/>
      <c r="EM124" s="220" t="str">
        <f t="shared" si="208"/>
        <v/>
      </c>
      <c r="EN124" s="219"/>
      <c r="EO124" s="175"/>
      <c r="EP124" s="224"/>
      <c r="EQ124" s="225"/>
      <c r="ER124" s="226"/>
      <c r="ES124" s="225"/>
      <c r="ET124" s="226"/>
      <c r="EU124" s="225"/>
      <c r="EV124" s="216" t="str">
        <f t="shared" si="189"/>
        <v/>
      </c>
      <c r="EW124" s="217" t="str">
        <f t="shared" si="150"/>
        <v/>
      </c>
      <c r="EX124" s="218" t="str">
        <f t="shared" si="151"/>
        <v/>
      </c>
      <c r="EY124" s="219"/>
      <c r="EZ124" s="220" t="str">
        <f t="shared" si="209"/>
        <v/>
      </c>
      <c r="FA124" s="219"/>
      <c r="FB124" s="175"/>
      <c r="FC124" s="224"/>
      <c r="FD124" s="225"/>
      <c r="FE124" s="226"/>
      <c r="FF124" s="225"/>
      <c r="FG124" s="226"/>
      <c r="FH124" s="225"/>
      <c r="FI124" s="216" t="str">
        <f t="shared" si="190"/>
        <v/>
      </c>
      <c r="FJ124" s="217" t="str">
        <f t="shared" si="152"/>
        <v/>
      </c>
      <c r="FK124" s="218" t="str">
        <f t="shared" si="153"/>
        <v/>
      </c>
      <c r="FL124" s="219"/>
      <c r="FM124" s="220" t="str">
        <f t="shared" si="210"/>
        <v/>
      </c>
      <c r="FN124" s="219"/>
      <c r="FO124" s="175"/>
      <c r="FP124" s="224"/>
      <c r="FQ124" s="225"/>
      <c r="FR124" s="226"/>
      <c r="FS124" s="225"/>
      <c r="FT124" s="226"/>
      <c r="FU124" s="225"/>
      <c r="FV124" s="216" t="str">
        <f t="shared" si="191"/>
        <v/>
      </c>
      <c r="FW124" s="217" t="str">
        <f t="shared" si="154"/>
        <v/>
      </c>
      <c r="FX124" s="218" t="str">
        <f t="shared" si="155"/>
        <v/>
      </c>
      <c r="FY124" s="219"/>
      <c r="FZ124" s="220" t="str">
        <f t="shared" si="211"/>
        <v/>
      </c>
      <c r="GA124" s="219"/>
      <c r="GB124" s="175"/>
      <c r="GC124" s="224"/>
      <c r="GD124" s="225"/>
      <c r="GE124" s="226"/>
      <c r="GF124" s="225"/>
      <c r="GG124" s="226"/>
      <c r="GH124" s="225"/>
      <c r="GI124" s="216" t="str">
        <f t="shared" si="192"/>
        <v/>
      </c>
      <c r="GJ124" s="217" t="str">
        <f t="shared" si="156"/>
        <v/>
      </c>
      <c r="GK124" s="218" t="str">
        <f t="shared" si="157"/>
        <v/>
      </c>
      <c r="GL124" s="219"/>
      <c r="GM124" s="220" t="str">
        <f t="shared" si="212"/>
        <v/>
      </c>
      <c r="GN124" s="219"/>
      <c r="GO124" s="175"/>
      <c r="GP124" s="224"/>
      <c r="GQ124" s="225"/>
      <c r="GR124" s="226"/>
      <c r="GS124" s="225"/>
      <c r="GT124" s="226"/>
      <c r="GU124" s="225"/>
      <c r="GV124" s="216" t="str">
        <f t="shared" si="193"/>
        <v/>
      </c>
      <c r="GW124" s="217" t="str">
        <f t="shared" si="158"/>
        <v/>
      </c>
      <c r="GX124" s="218" t="str">
        <f t="shared" si="159"/>
        <v/>
      </c>
      <c r="GY124" s="219"/>
      <c r="GZ124" s="220" t="str">
        <f t="shared" si="213"/>
        <v/>
      </c>
      <c r="HA124" s="219"/>
      <c r="HB124" s="175"/>
      <c r="HC124" s="224"/>
      <c r="HD124" s="225"/>
      <c r="HE124" s="226"/>
      <c r="HF124" s="225"/>
      <c r="HG124" s="226"/>
      <c r="HH124" s="225"/>
      <c r="HI124" s="216" t="str">
        <f t="shared" si="194"/>
        <v/>
      </c>
      <c r="HJ124" s="217" t="str">
        <f t="shared" si="160"/>
        <v/>
      </c>
      <c r="HK124" s="218" t="str">
        <f t="shared" si="161"/>
        <v/>
      </c>
      <c r="HL124" s="219"/>
      <c r="HM124" s="220" t="str">
        <f t="shared" si="214"/>
        <v/>
      </c>
      <c r="HN124" s="219"/>
      <c r="HO124" s="175"/>
      <c r="HP124" s="224"/>
      <c r="HQ124" s="225"/>
      <c r="HR124" s="226"/>
      <c r="HS124" s="225"/>
      <c r="HT124" s="226"/>
      <c r="HU124" s="225"/>
      <c r="HV124" s="216" t="str">
        <f t="shared" si="195"/>
        <v/>
      </c>
      <c r="HW124" s="217" t="str">
        <f t="shared" si="162"/>
        <v/>
      </c>
      <c r="HX124" s="218" t="str">
        <f t="shared" si="163"/>
        <v/>
      </c>
      <c r="HY124" s="219"/>
      <c r="HZ124" s="220" t="str">
        <f t="shared" si="215"/>
        <v/>
      </c>
      <c r="IA124" s="219"/>
      <c r="IB124" s="175"/>
      <c r="IC124" s="224"/>
      <c r="ID124" s="225"/>
      <c r="IE124" s="226"/>
      <c r="IF124" s="225"/>
      <c r="IG124" s="226"/>
      <c r="IH124" s="225"/>
      <c r="II124" s="216" t="str">
        <f t="shared" si="196"/>
        <v/>
      </c>
      <c r="IJ124" s="217" t="str">
        <f t="shared" si="164"/>
        <v/>
      </c>
      <c r="IK124" s="218" t="str">
        <f t="shared" si="165"/>
        <v/>
      </c>
      <c r="IL124" s="219"/>
      <c r="IM124" s="220" t="str">
        <f t="shared" si="216"/>
        <v/>
      </c>
      <c r="IN124" s="219"/>
      <c r="IO124" s="175"/>
      <c r="IP124" s="224"/>
      <c r="IQ124" s="225"/>
      <c r="IR124" s="226"/>
      <c r="IS124" s="225"/>
      <c r="IT124" s="226"/>
      <c r="IU124" s="225"/>
      <c r="IV124" s="216" t="str">
        <f t="shared" si="197"/>
        <v/>
      </c>
      <c r="IW124" s="217" t="str">
        <f t="shared" si="166"/>
        <v/>
      </c>
      <c r="IX124" s="218" t="str">
        <f t="shared" si="167"/>
        <v/>
      </c>
      <c r="IY124" s="219"/>
      <c r="IZ124" s="220" t="str">
        <f t="shared" si="217"/>
        <v/>
      </c>
      <c r="JA124" s="219"/>
      <c r="JB124" s="175"/>
      <c r="JC124" s="221"/>
      <c r="JD124" s="222">
        <f t="shared" si="168"/>
        <v>0</v>
      </c>
      <c r="JE124" s="222">
        <f t="shared" si="169"/>
        <v>0</v>
      </c>
      <c r="JF124" s="222">
        <f t="shared" si="170"/>
        <v>0</v>
      </c>
      <c r="JG124" s="223">
        <f t="shared" si="171"/>
        <v>0</v>
      </c>
      <c r="JH124" s="223">
        <f t="shared" si="172"/>
        <v>0</v>
      </c>
      <c r="JI124" s="187"/>
      <c r="JJ124" s="209"/>
      <c r="JK124" s="210"/>
      <c r="JL124" s="210"/>
      <c r="JM124" s="210"/>
      <c r="JN124" s="210"/>
      <c r="JO124" s="210"/>
      <c r="JP124" s="210"/>
      <c r="JQ124" s="210"/>
      <c r="JR124" s="211"/>
      <c r="JS124" s="205"/>
      <c r="JT124" s="194">
        <f t="shared" si="173"/>
        <v>2</v>
      </c>
    </row>
    <row r="125" spans="1:280" s="195" customFormat="1" x14ac:dyDescent="0.2">
      <c r="A125" s="247">
        <f t="shared" si="174"/>
        <v>41699</v>
      </c>
      <c r="B125" s="249">
        <f t="shared" si="175"/>
        <v>41700</v>
      </c>
      <c r="C125" s="196"/>
      <c r="E125" s="197"/>
      <c r="G125" s="197"/>
      <c r="I125" s="180" t="str">
        <f t="shared" si="176"/>
        <v/>
      </c>
      <c r="J125" s="181" t="str">
        <f t="shared" si="177"/>
        <v/>
      </c>
      <c r="K125" s="182" t="str">
        <f t="shared" si="178"/>
        <v/>
      </c>
      <c r="L125" s="183"/>
      <c r="M125" s="184" t="str">
        <f t="shared" si="198"/>
        <v/>
      </c>
      <c r="N125" s="183"/>
      <c r="O125" s="171"/>
      <c r="P125" s="196"/>
      <c r="R125" s="197"/>
      <c r="T125" s="197"/>
      <c r="V125" s="180" t="str">
        <f t="shared" si="179"/>
        <v/>
      </c>
      <c r="W125" s="181" t="str">
        <f t="shared" si="130"/>
        <v/>
      </c>
      <c r="X125" s="182" t="str">
        <f t="shared" si="131"/>
        <v/>
      </c>
      <c r="Y125" s="183"/>
      <c r="Z125" s="184" t="str">
        <f t="shared" si="199"/>
        <v/>
      </c>
      <c r="AA125" s="183"/>
      <c r="AB125" s="171"/>
      <c r="AC125" s="196"/>
      <c r="AE125" s="197"/>
      <c r="AG125" s="197"/>
      <c r="AI125" s="180" t="str">
        <f t="shared" si="180"/>
        <v/>
      </c>
      <c r="AJ125" s="181" t="str">
        <f t="shared" si="132"/>
        <v/>
      </c>
      <c r="AK125" s="182" t="str">
        <f t="shared" si="133"/>
        <v/>
      </c>
      <c r="AL125" s="183"/>
      <c r="AM125" s="184" t="str">
        <f t="shared" si="200"/>
        <v/>
      </c>
      <c r="AN125" s="183"/>
      <c r="AO125" s="171"/>
      <c r="AP125" s="196"/>
      <c r="AR125" s="197"/>
      <c r="AT125" s="197"/>
      <c r="AV125" s="180" t="str">
        <f t="shared" si="181"/>
        <v/>
      </c>
      <c r="AW125" s="181" t="str">
        <f t="shared" si="134"/>
        <v/>
      </c>
      <c r="AX125" s="182" t="str">
        <f t="shared" si="135"/>
        <v/>
      </c>
      <c r="AY125" s="183"/>
      <c r="AZ125" s="184" t="str">
        <f t="shared" si="201"/>
        <v/>
      </c>
      <c r="BA125" s="183"/>
      <c r="BB125" s="171"/>
      <c r="BC125" s="196"/>
      <c r="BE125" s="197"/>
      <c r="BG125" s="197"/>
      <c r="BI125" s="180" t="str">
        <f t="shared" si="182"/>
        <v/>
      </c>
      <c r="BJ125" s="181" t="str">
        <f t="shared" si="136"/>
        <v/>
      </c>
      <c r="BK125" s="182" t="str">
        <f t="shared" si="137"/>
        <v/>
      </c>
      <c r="BL125" s="183"/>
      <c r="BM125" s="184" t="str">
        <f t="shared" si="202"/>
        <v/>
      </c>
      <c r="BN125" s="183"/>
      <c r="BO125" s="171"/>
      <c r="BP125" s="196"/>
      <c r="BR125" s="197"/>
      <c r="BT125" s="197"/>
      <c r="BV125" s="180" t="str">
        <f t="shared" si="183"/>
        <v/>
      </c>
      <c r="BW125" s="181" t="str">
        <f t="shared" si="138"/>
        <v/>
      </c>
      <c r="BX125" s="182" t="str">
        <f t="shared" si="139"/>
        <v/>
      </c>
      <c r="BY125" s="183"/>
      <c r="BZ125" s="184" t="str">
        <f t="shared" si="203"/>
        <v/>
      </c>
      <c r="CA125" s="183"/>
      <c r="CB125" s="171"/>
      <c r="CC125" s="196"/>
      <c r="CE125" s="197"/>
      <c r="CG125" s="197"/>
      <c r="CI125" s="180" t="str">
        <f t="shared" si="184"/>
        <v/>
      </c>
      <c r="CJ125" s="181" t="str">
        <f t="shared" si="140"/>
        <v/>
      </c>
      <c r="CK125" s="182" t="str">
        <f t="shared" si="141"/>
        <v/>
      </c>
      <c r="CL125" s="183"/>
      <c r="CM125" s="184" t="str">
        <f t="shared" si="204"/>
        <v/>
      </c>
      <c r="CN125" s="183"/>
      <c r="CO125" s="171"/>
      <c r="CP125" s="196"/>
      <c r="CR125" s="197"/>
      <c r="CT125" s="197"/>
      <c r="CV125" s="180" t="str">
        <f t="shared" si="185"/>
        <v/>
      </c>
      <c r="CW125" s="181" t="str">
        <f t="shared" si="142"/>
        <v/>
      </c>
      <c r="CX125" s="182" t="str">
        <f t="shared" si="143"/>
        <v/>
      </c>
      <c r="CY125" s="183"/>
      <c r="CZ125" s="184" t="str">
        <f t="shared" si="205"/>
        <v/>
      </c>
      <c r="DA125" s="183"/>
      <c r="DB125" s="171"/>
      <c r="DC125" s="196"/>
      <c r="DE125" s="197"/>
      <c r="DG125" s="197"/>
      <c r="DI125" s="180" t="str">
        <f t="shared" si="186"/>
        <v/>
      </c>
      <c r="DJ125" s="181" t="str">
        <f t="shared" si="144"/>
        <v/>
      </c>
      <c r="DK125" s="182" t="str">
        <f t="shared" si="145"/>
        <v/>
      </c>
      <c r="DL125" s="183"/>
      <c r="DM125" s="184" t="str">
        <f t="shared" si="206"/>
        <v/>
      </c>
      <c r="DN125" s="183"/>
      <c r="DO125" s="171"/>
      <c r="DP125" s="196"/>
      <c r="DR125" s="197"/>
      <c r="DT125" s="197"/>
      <c r="DV125" s="180" t="str">
        <f t="shared" si="187"/>
        <v/>
      </c>
      <c r="DW125" s="181" t="str">
        <f t="shared" si="146"/>
        <v/>
      </c>
      <c r="DX125" s="182" t="str">
        <f t="shared" si="147"/>
        <v/>
      </c>
      <c r="DY125" s="183"/>
      <c r="DZ125" s="184" t="str">
        <f t="shared" si="207"/>
        <v/>
      </c>
      <c r="EA125" s="183"/>
      <c r="EB125" s="171"/>
      <c r="EC125" s="196"/>
      <c r="EE125" s="197"/>
      <c r="EG125" s="197"/>
      <c r="EI125" s="180" t="str">
        <f t="shared" si="188"/>
        <v/>
      </c>
      <c r="EJ125" s="181" t="str">
        <f t="shared" si="148"/>
        <v/>
      </c>
      <c r="EK125" s="182" t="str">
        <f t="shared" si="149"/>
        <v/>
      </c>
      <c r="EL125" s="183"/>
      <c r="EM125" s="184" t="str">
        <f t="shared" si="208"/>
        <v/>
      </c>
      <c r="EN125" s="183"/>
      <c r="EO125" s="171"/>
      <c r="EP125" s="196"/>
      <c r="ER125" s="197"/>
      <c r="ET125" s="197"/>
      <c r="EV125" s="180" t="str">
        <f t="shared" si="189"/>
        <v/>
      </c>
      <c r="EW125" s="181" t="str">
        <f t="shared" si="150"/>
        <v/>
      </c>
      <c r="EX125" s="182" t="str">
        <f t="shared" si="151"/>
        <v/>
      </c>
      <c r="EY125" s="183"/>
      <c r="EZ125" s="184" t="str">
        <f t="shared" si="209"/>
        <v/>
      </c>
      <c r="FA125" s="183"/>
      <c r="FB125" s="171"/>
      <c r="FC125" s="196"/>
      <c r="FE125" s="197"/>
      <c r="FG125" s="197"/>
      <c r="FI125" s="180" t="str">
        <f t="shared" si="190"/>
        <v/>
      </c>
      <c r="FJ125" s="181" t="str">
        <f t="shared" si="152"/>
        <v/>
      </c>
      <c r="FK125" s="182" t="str">
        <f t="shared" si="153"/>
        <v/>
      </c>
      <c r="FL125" s="183"/>
      <c r="FM125" s="184" t="str">
        <f t="shared" si="210"/>
        <v/>
      </c>
      <c r="FN125" s="183"/>
      <c r="FO125" s="171"/>
      <c r="FP125" s="196"/>
      <c r="FR125" s="197"/>
      <c r="FT125" s="197"/>
      <c r="FV125" s="180" t="str">
        <f t="shared" si="191"/>
        <v/>
      </c>
      <c r="FW125" s="181" t="str">
        <f t="shared" si="154"/>
        <v/>
      </c>
      <c r="FX125" s="182" t="str">
        <f t="shared" si="155"/>
        <v/>
      </c>
      <c r="FY125" s="183"/>
      <c r="FZ125" s="184" t="str">
        <f t="shared" si="211"/>
        <v/>
      </c>
      <c r="GA125" s="183"/>
      <c r="GB125" s="171"/>
      <c r="GC125" s="196"/>
      <c r="GE125" s="197"/>
      <c r="GG125" s="197"/>
      <c r="GI125" s="180" t="str">
        <f t="shared" si="192"/>
        <v/>
      </c>
      <c r="GJ125" s="181" t="str">
        <f t="shared" si="156"/>
        <v/>
      </c>
      <c r="GK125" s="182" t="str">
        <f t="shared" si="157"/>
        <v/>
      </c>
      <c r="GL125" s="183"/>
      <c r="GM125" s="184" t="str">
        <f t="shared" si="212"/>
        <v/>
      </c>
      <c r="GN125" s="183"/>
      <c r="GO125" s="171"/>
      <c r="GP125" s="196"/>
      <c r="GR125" s="197"/>
      <c r="GT125" s="197"/>
      <c r="GV125" s="180" t="str">
        <f t="shared" si="193"/>
        <v/>
      </c>
      <c r="GW125" s="181" t="str">
        <f t="shared" si="158"/>
        <v/>
      </c>
      <c r="GX125" s="182" t="str">
        <f t="shared" si="159"/>
        <v/>
      </c>
      <c r="GY125" s="183"/>
      <c r="GZ125" s="184" t="str">
        <f t="shared" si="213"/>
        <v/>
      </c>
      <c r="HA125" s="183"/>
      <c r="HB125" s="171"/>
      <c r="HC125" s="196"/>
      <c r="HE125" s="197"/>
      <c r="HG125" s="197"/>
      <c r="HI125" s="180" t="str">
        <f t="shared" si="194"/>
        <v/>
      </c>
      <c r="HJ125" s="181" t="str">
        <f t="shared" si="160"/>
        <v/>
      </c>
      <c r="HK125" s="182" t="str">
        <f t="shared" si="161"/>
        <v/>
      </c>
      <c r="HL125" s="183"/>
      <c r="HM125" s="184" t="str">
        <f t="shared" si="214"/>
        <v/>
      </c>
      <c r="HN125" s="183"/>
      <c r="HO125" s="171"/>
      <c r="HP125" s="196"/>
      <c r="HR125" s="197"/>
      <c r="HT125" s="197"/>
      <c r="HV125" s="180" t="str">
        <f t="shared" si="195"/>
        <v/>
      </c>
      <c r="HW125" s="181" t="str">
        <f t="shared" si="162"/>
        <v/>
      </c>
      <c r="HX125" s="182" t="str">
        <f t="shared" si="163"/>
        <v/>
      </c>
      <c r="HY125" s="183"/>
      <c r="HZ125" s="184" t="str">
        <f t="shared" si="215"/>
        <v/>
      </c>
      <c r="IA125" s="183"/>
      <c r="IB125" s="171"/>
      <c r="IC125" s="196"/>
      <c r="IE125" s="197"/>
      <c r="IG125" s="197"/>
      <c r="II125" s="180" t="str">
        <f t="shared" si="196"/>
        <v/>
      </c>
      <c r="IJ125" s="181" t="str">
        <f t="shared" si="164"/>
        <v/>
      </c>
      <c r="IK125" s="182" t="str">
        <f t="shared" si="165"/>
        <v/>
      </c>
      <c r="IL125" s="183"/>
      <c r="IM125" s="184" t="str">
        <f t="shared" si="216"/>
        <v/>
      </c>
      <c r="IN125" s="183"/>
      <c r="IO125" s="171"/>
      <c r="IP125" s="196"/>
      <c r="IR125" s="197"/>
      <c r="IT125" s="197"/>
      <c r="IV125" s="180" t="str">
        <f t="shared" si="197"/>
        <v/>
      </c>
      <c r="IW125" s="181" t="str">
        <f t="shared" si="166"/>
        <v/>
      </c>
      <c r="IX125" s="182" t="str">
        <f t="shared" si="167"/>
        <v/>
      </c>
      <c r="IY125" s="183"/>
      <c r="IZ125" s="184" t="str">
        <f t="shared" si="217"/>
        <v/>
      </c>
      <c r="JA125" s="183"/>
      <c r="JB125" s="171"/>
      <c r="JC125" s="187"/>
      <c r="JD125" s="198">
        <f t="shared" si="168"/>
        <v>0</v>
      </c>
      <c r="JE125" s="198">
        <f t="shared" si="169"/>
        <v>0</v>
      </c>
      <c r="JF125" s="198">
        <f t="shared" si="170"/>
        <v>0</v>
      </c>
      <c r="JG125" s="199">
        <f t="shared" si="171"/>
        <v>0</v>
      </c>
      <c r="JH125" s="199">
        <f t="shared" si="172"/>
        <v>0</v>
      </c>
      <c r="JI125" s="187"/>
      <c r="JJ125" s="209"/>
      <c r="JK125" s="210"/>
      <c r="JL125" s="210"/>
      <c r="JM125" s="210"/>
      <c r="JN125" s="210"/>
      <c r="JO125" s="210"/>
      <c r="JP125" s="210"/>
      <c r="JQ125" s="210"/>
      <c r="JR125" s="211"/>
      <c r="JS125" s="205"/>
      <c r="JT125" s="194">
        <f t="shared" si="173"/>
        <v>3</v>
      </c>
    </row>
    <row r="126" spans="1:280" s="195" customFormat="1" x14ac:dyDescent="0.2">
      <c r="A126" s="247">
        <f t="shared" si="174"/>
        <v>41700</v>
      </c>
      <c r="B126" s="249">
        <f t="shared" si="175"/>
        <v>41701</v>
      </c>
      <c r="C126" s="227"/>
      <c r="D126" s="228"/>
      <c r="E126" s="229"/>
      <c r="F126" s="228"/>
      <c r="G126" s="229"/>
      <c r="H126" s="228"/>
      <c r="I126" s="180" t="str">
        <f t="shared" si="176"/>
        <v/>
      </c>
      <c r="J126" s="181" t="str">
        <f t="shared" si="177"/>
        <v/>
      </c>
      <c r="K126" s="182" t="str">
        <f t="shared" si="178"/>
        <v/>
      </c>
      <c r="L126" s="183"/>
      <c r="M126" s="184" t="str">
        <f t="shared" si="198"/>
        <v/>
      </c>
      <c r="N126" s="183"/>
      <c r="O126" s="186"/>
      <c r="P126" s="227"/>
      <c r="Q126" s="228"/>
      <c r="R126" s="229"/>
      <c r="S126" s="228"/>
      <c r="T126" s="229"/>
      <c r="U126" s="228"/>
      <c r="V126" s="180" t="str">
        <f t="shared" si="179"/>
        <v/>
      </c>
      <c r="W126" s="181" t="str">
        <f t="shared" si="130"/>
        <v/>
      </c>
      <c r="X126" s="182" t="str">
        <f t="shared" si="131"/>
        <v/>
      </c>
      <c r="Y126" s="183"/>
      <c r="Z126" s="184" t="str">
        <f t="shared" si="199"/>
        <v/>
      </c>
      <c r="AA126" s="183"/>
      <c r="AB126" s="186"/>
      <c r="AC126" s="227"/>
      <c r="AD126" s="228"/>
      <c r="AE126" s="229"/>
      <c r="AF126" s="228"/>
      <c r="AG126" s="229"/>
      <c r="AH126" s="228"/>
      <c r="AI126" s="180" t="str">
        <f t="shared" si="180"/>
        <v/>
      </c>
      <c r="AJ126" s="181" t="str">
        <f t="shared" si="132"/>
        <v/>
      </c>
      <c r="AK126" s="182" t="str">
        <f t="shared" si="133"/>
        <v/>
      </c>
      <c r="AL126" s="183"/>
      <c r="AM126" s="184" t="str">
        <f t="shared" si="200"/>
        <v/>
      </c>
      <c r="AN126" s="183"/>
      <c r="AO126" s="186"/>
      <c r="AP126" s="227"/>
      <c r="AQ126" s="228"/>
      <c r="AR126" s="229"/>
      <c r="AS126" s="228"/>
      <c r="AT126" s="229"/>
      <c r="AU126" s="228"/>
      <c r="AV126" s="180" t="str">
        <f t="shared" si="181"/>
        <v/>
      </c>
      <c r="AW126" s="181" t="str">
        <f t="shared" si="134"/>
        <v/>
      </c>
      <c r="AX126" s="182" t="str">
        <f t="shared" si="135"/>
        <v/>
      </c>
      <c r="AY126" s="183"/>
      <c r="AZ126" s="184" t="str">
        <f t="shared" si="201"/>
        <v/>
      </c>
      <c r="BA126" s="183"/>
      <c r="BB126" s="186"/>
      <c r="BC126" s="227"/>
      <c r="BD126" s="228"/>
      <c r="BE126" s="229"/>
      <c r="BF126" s="228"/>
      <c r="BG126" s="229"/>
      <c r="BH126" s="228"/>
      <c r="BI126" s="180" t="str">
        <f t="shared" si="182"/>
        <v/>
      </c>
      <c r="BJ126" s="181" t="str">
        <f t="shared" si="136"/>
        <v/>
      </c>
      <c r="BK126" s="182" t="str">
        <f t="shared" si="137"/>
        <v/>
      </c>
      <c r="BL126" s="183"/>
      <c r="BM126" s="184" t="str">
        <f t="shared" si="202"/>
        <v/>
      </c>
      <c r="BN126" s="183"/>
      <c r="BO126" s="186"/>
      <c r="BP126" s="227"/>
      <c r="BQ126" s="228"/>
      <c r="BR126" s="229"/>
      <c r="BS126" s="228"/>
      <c r="BT126" s="229"/>
      <c r="BU126" s="228"/>
      <c r="BV126" s="180" t="str">
        <f t="shared" si="183"/>
        <v/>
      </c>
      <c r="BW126" s="181" t="str">
        <f t="shared" si="138"/>
        <v/>
      </c>
      <c r="BX126" s="182" t="str">
        <f t="shared" si="139"/>
        <v/>
      </c>
      <c r="BY126" s="183"/>
      <c r="BZ126" s="184" t="str">
        <f t="shared" si="203"/>
        <v/>
      </c>
      <c r="CA126" s="183"/>
      <c r="CB126" s="186"/>
      <c r="CC126" s="227"/>
      <c r="CD126" s="228"/>
      <c r="CE126" s="229"/>
      <c r="CF126" s="228"/>
      <c r="CG126" s="229"/>
      <c r="CH126" s="228"/>
      <c r="CI126" s="180" t="str">
        <f t="shared" si="184"/>
        <v/>
      </c>
      <c r="CJ126" s="181" t="str">
        <f t="shared" si="140"/>
        <v/>
      </c>
      <c r="CK126" s="182" t="str">
        <f t="shared" si="141"/>
        <v/>
      </c>
      <c r="CL126" s="183"/>
      <c r="CM126" s="184" t="str">
        <f t="shared" si="204"/>
        <v/>
      </c>
      <c r="CN126" s="183"/>
      <c r="CO126" s="186"/>
      <c r="CP126" s="227"/>
      <c r="CQ126" s="228"/>
      <c r="CR126" s="229"/>
      <c r="CS126" s="228"/>
      <c r="CT126" s="229"/>
      <c r="CU126" s="228"/>
      <c r="CV126" s="180" t="str">
        <f t="shared" si="185"/>
        <v/>
      </c>
      <c r="CW126" s="181" t="str">
        <f t="shared" si="142"/>
        <v/>
      </c>
      <c r="CX126" s="182" t="str">
        <f t="shared" si="143"/>
        <v/>
      </c>
      <c r="CY126" s="183"/>
      <c r="CZ126" s="184" t="str">
        <f t="shared" si="205"/>
        <v/>
      </c>
      <c r="DA126" s="183"/>
      <c r="DB126" s="186"/>
      <c r="DC126" s="227"/>
      <c r="DD126" s="228"/>
      <c r="DE126" s="229"/>
      <c r="DF126" s="228"/>
      <c r="DG126" s="229"/>
      <c r="DH126" s="228"/>
      <c r="DI126" s="180" t="str">
        <f t="shared" si="186"/>
        <v/>
      </c>
      <c r="DJ126" s="181" t="str">
        <f t="shared" si="144"/>
        <v/>
      </c>
      <c r="DK126" s="182" t="str">
        <f t="shared" si="145"/>
        <v/>
      </c>
      <c r="DL126" s="183"/>
      <c r="DM126" s="184" t="str">
        <f t="shared" si="206"/>
        <v/>
      </c>
      <c r="DN126" s="183"/>
      <c r="DO126" s="186"/>
      <c r="DP126" s="227"/>
      <c r="DQ126" s="228"/>
      <c r="DR126" s="229"/>
      <c r="DS126" s="228"/>
      <c r="DT126" s="229"/>
      <c r="DU126" s="228"/>
      <c r="DV126" s="180" t="str">
        <f t="shared" si="187"/>
        <v/>
      </c>
      <c r="DW126" s="181" t="str">
        <f t="shared" si="146"/>
        <v/>
      </c>
      <c r="DX126" s="182" t="str">
        <f t="shared" si="147"/>
        <v/>
      </c>
      <c r="DY126" s="183"/>
      <c r="DZ126" s="184" t="str">
        <f t="shared" si="207"/>
        <v/>
      </c>
      <c r="EA126" s="183"/>
      <c r="EB126" s="186"/>
      <c r="EC126" s="227"/>
      <c r="ED126" s="228"/>
      <c r="EE126" s="229"/>
      <c r="EF126" s="228"/>
      <c r="EG126" s="229"/>
      <c r="EH126" s="228"/>
      <c r="EI126" s="180" t="str">
        <f t="shared" si="188"/>
        <v/>
      </c>
      <c r="EJ126" s="181" t="str">
        <f t="shared" si="148"/>
        <v/>
      </c>
      <c r="EK126" s="182" t="str">
        <f t="shared" si="149"/>
        <v/>
      </c>
      <c r="EL126" s="183"/>
      <c r="EM126" s="184" t="str">
        <f t="shared" si="208"/>
        <v/>
      </c>
      <c r="EN126" s="183"/>
      <c r="EO126" s="186"/>
      <c r="EP126" s="227"/>
      <c r="EQ126" s="228"/>
      <c r="ER126" s="229"/>
      <c r="ES126" s="228"/>
      <c r="ET126" s="229"/>
      <c r="EU126" s="228"/>
      <c r="EV126" s="180" t="str">
        <f t="shared" si="189"/>
        <v/>
      </c>
      <c r="EW126" s="181" t="str">
        <f t="shared" si="150"/>
        <v/>
      </c>
      <c r="EX126" s="182" t="str">
        <f t="shared" si="151"/>
        <v/>
      </c>
      <c r="EY126" s="183"/>
      <c r="EZ126" s="184" t="str">
        <f t="shared" si="209"/>
        <v/>
      </c>
      <c r="FA126" s="183"/>
      <c r="FB126" s="186"/>
      <c r="FC126" s="227"/>
      <c r="FD126" s="228"/>
      <c r="FE126" s="229"/>
      <c r="FF126" s="228"/>
      <c r="FG126" s="229"/>
      <c r="FH126" s="228"/>
      <c r="FI126" s="180" t="str">
        <f t="shared" si="190"/>
        <v/>
      </c>
      <c r="FJ126" s="181" t="str">
        <f t="shared" si="152"/>
        <v/>
      </c>
      <c r="FK126" s="182" t="str">
        <f t="shared" si="153"/>
        <v/>
      </c>
      <c r="FL126" s="183"/>
      <c r="FM126" s="184" t="str">
        <f t="shared" si="210"/>
        <v/>
      </c>
      <c r="FN126" s="183"/>
      <c r="FO126" s="186"/>
      <c r="FP126" s="227"/>
      <c r="FQ126" s="228"/>
      <c r="FR126" s="229"/>
      <c r="FS126" s="228"/>
      <c r="FT126" s="229"/>
      <c r="FU126" s="228"/>
      <c r="FV126" s="180" t="str">
        <f t="shared" si="191"/>
        <v/>
      </c>
      <c r="FW126" s="181" t="str">
        <f t="shared" si="154"/>
        <v/>
      </c>
      <c r="FX126" s="182" t="str">
        <f t="shared" si="155"/>
        <v/>
      </c>
      <c r="FY126" s="183"/>
      <c r="FZ126" s="184" t="str">
        <f t="shared" si="211"/>
        <v/>
      </c>
      <c r="GA126" s="183"/>
      <c r="GB126" s="186"/>
      <c r="GC126" s="227"/>
      <c r="GD126" s="228"/>
      <c r="GE126" s="229"/>
      <c r="GF126" s="228"/>
      <c r="GG126" s="229"/>
      <c r="GH126" s="228"/>
      <c r="GI126" s="180" t="str">
        <f t="shared" si="192"/>
        <v/>
      </c>
      <c r="GJ126" s="181" t="str">
        <f t="shared" si="156"/>
        <v/>
      </c>
      <c r="GK126" s="182" t="str">
        <f t="shared" si="157"/>
        <v/>
      </c>
      <c r="GL126" s="183"/>
      <c r="GM126" s="184" t="str">
        <f t="shared" si="212"/>
        <v/>
      </c>
      <c r="GN126" s="183"/>
      <c r="GO126" s="186"/>
      <c r="GP126" s="227"/>
      <c r="GQ126" s="228"/>
      <c r="GR126" s="229"/>
      <c r="GS126" s="228"/>
      <c r="GT126" s="229"/>
      <c r="GU126" s="228"/>
      <c r="GV126" s="180" t="str">
        <f t="shared" si="193"/>
        <v/>
      </c>
      <c r="GW126" s="181" t="str">
        <f t="shared" si="158"/>
        <v/>
      </c>
      <c r="GX126" s="182" t="str">
        <f t="shared" si="159"/>
        <v/>
      </c>
      <c r="GY126" s="183"/>
      <c r="GZ126" s="184" t="str">
        <f t="shared" si="213"/>
        <v/>
      </c>
      <c r="HA126" s="183"/>
      <c r="HB126" s="186"/>
      <c r="HC126" s="227"/>
      <c r="HD126" s="228"/>
      <c r="HE126" s="229"/>
      <c r="HF126" s="228"/>
      <c r="HG126" s="229"/>
      <c r="HH126" s="228"/>
      <c r="HI126" s="180" t="str">
        <f t="shared" si="194"/>
        <v/>
      </c>
      <c r="HJ126" s="181" t="str">
        <f t="shared" si="160"/>
        <v/>
      </c>
      <c r="HK126" s="182" t="str">
        <f t="shared" si="161"/>
        <v/>
      </c>
      <c r="HL126" s="183"/>
      <c r="HM126" s="184" t="str">
        <f t="shared" si="214"/>
        <v/>
      </c>
      <c r="HN126" s="183"/>
      <c r="HO126" s="186"/>
      <c r="HP126" s="227"/>
      <c r="HQ126" s="228"/>
      <c r="HR126" s="229"/>
      <c r="HS126" s="228"/>
      <c r="HT126" s="229"/>
      <c r="HU126" s="228"/>
      <c r="HV126" s="180" t="str">
        <f t="shared" si="195"/>
        <v/>
      </c>
      <c r="HW126" s="181" t="str">
        <f t="shared" si="162"/>
        <v/>
      </c>
      <c r="HX126" s="182" t="str">
        <f t="shared" si="163"/>
        <v/>
      </c>
      <c r="HY126" s="183"/>
      <c r="HZ126" s="184" t="str">
        <f t="shared" si="215"/>
        <v/>
      </c>
      <c r="IA126" s="183"/>
      <c r="IB126" s="186"/>
      <c r="IC126" s="227"/>
      <c r="ID126" s="228"/>
      <c r="IE126" s="229"/>
      <c r="IF126" s="228"/>
      <c r="IG126" s="229"/>
      <c r="IH126" s="228"/>
      <c r="II126" s="180" t="str">
        <f t="shared" si="196"/>
        <v/>
      </c>
      <c r="IJ126" s="181" t="str">
        <f t="shared" si="164"/>
        <v/>
      </c>
      <c r="IK126" s="182" t="str">
        <f t="shared" si="165"/>
        <v/>
      </c>
      <c r="IL126" s="183"/>
      <c r="IM126" s="184" t="str">
        <f t="shared" si="216"/>
        <v/>
      </c>
      <c r="IN126" s="183"/>
      <c r="IO126" s="186"/>
      <c r="IP126" s="227"/>
      <c r="IQ126" s="228"/>
      <c r="IR126" s="229"/>
      <c r="IS126" s="228"/>
      <c r="IT126" s="229"/>
      <c r="IU126" s="228"/>
      <c r="IV126" s="180" t="str">
        <f t="shared" si="197"/>
        <v/>
      </c>
      <c r="IW126" s="181" t="str">
        <f t="shared" si="166"/>
        <v/>
      </c>
      <c r="IX126" s="182" t="str">
        <f t="shared" si="167"/>
        <v/>
      </c>
      <c r="IY126" s="183"/>
      <c r="IZ126" s="184" t="str">
        <f t="shared" si="217"/>
        <v/>
      </c>
      <c r="JA126" s="183"/>
      <c r="JB126" s="186"/>
      <c r="JC126" s="187"/>
      <c r="JD126" s="198">
        <f t="shared" si="168"/>
        <v>0</v>
      </c>
      <c r="JE126" s="198">
        <f t="shared" si="169"/>
        <v>0</v>
      </c>
      <c r="JF126" s="198">
        <f t="shared" si="170"/>
        <v>0</v>
      </c>
      <c r="JG126" s="199">
        <f t="shared" si="171"/>
        <v>0</v>
      </c>
      <c r="JH126" s="199">
        <f t="shared" si="172"/>
        <v>0</v>
      </c>
      <c r="JI126" s="187"/>
      <c r="JJ126" s="209"/>
      <c r="JK126" s="210"/>
      <c r="JL126" s="210"/>
      <c r="JM126" s="210"/>
      <c r="JN126" s="210"/>
      <c r="JO126" s="210"/>
      <c r="JP126" s="210"/>
      <c r="JQ126" s="210"/>
      <c r="JR126" s="211"/>
      <c r="JS126" s="205"/>
      <c r="JT126" s="194">
        <f t="shared" si="173"/>
        <v>3</v>
      </c>
    </row>
    <row r="127" spans="1:280" s="195" customFormat="1" x14ac:dyDescent="0.2">
      <c r="A127" s="247">
        <f t="shared" si="174"/>
        <v>41701</v>
      </c>
      <c r="B127" s="249">
        <f t="shared" si="175"/>
        <v>41702</v>
      </c>
      <c r="C127" s="196"/>
      <c r="E127" s="197"/>
      <c r="G127" s="197"/>
      <c r="I127" s="180" t="str">
        <f t="shared" si="176"/>
        <v/>
      </c>
      <c r="J127" s="181" t="str">
        <f t="shared" si="177"/>
        <v/>
      </c>
      <c r="K127" s="182" t="str">
        <f t="shared" si="178"/>
        <v/>
      </c>
      <c r="L127" s="183"/>
      <c r="M127" s="184" t="str">
        <f t="shared" si="198"/>
        <v/>
      </c>
      <c r="N127" s="183"/>
      <c r="O127" s="171"/>
      <c r="P127" s="196"/>
      <c r="R127" s="197"/>
      <c r="T127" s="197"/>
      <c r="V127" s="180" t="str">
        <f t="shared" si="179"/>
        <v/>
      </c>
      <c r="W127" s="181" t="str">
        <f t="shared" si="130"/>
        <v/>
      </c>
      <c r="X127" s="182" t="str">
        <f t="shared" si="131"/>
        <v/>
      </c>
      <c r="Y127" s="183"/>
      <c r="Z127" s="184" t="str">
        <f t="shared" si="199"/>
        <v/>
      </c>
      <c r="AA127" s="183"/>
      <c r="AB127" s="171"/>
      <c r="AC127" s="196"/>
      <c r="AE127" s="197"/>
      <c r="AG127" s="197"/>
      <c r="AI127" s="180" t="str">
        <f t="shared" si="180"/>
        <v/>
      </c>
      <c r="AJ127" s="181" t="str">
        <f t="shared" si="132"/>
        <v/>
      </c>
      <c r="AK127" s="182" t="str">
        <f t="shared" si="133"/>
        <v/>
      </c>
      <c r="AL127" s="183"/>
      <c r="AM127" s="184" t="str">
        <f t="shared" si="200"/>
        <v/>
      </c>
      <c r="AN127" s="183"/>
      <c r="AO127" s="171"/>
      <c r="AP127" s="196"/>
      <c r="AR127" s="197"/>
      <c r="AT127" s="197"/>
      <c r="AV127" s="180" t="str">
        <f t="shared" si="181"/>
        <v/>
      </c>
      <c r="AW127" s="181" t="str">
        <f t="shared" si="134"/>
        <v/>
      </c>
      <c r="AX127" s="182" t="str">
        <f t="shared" si="135"/>
        <v/>
      </c>
      <c r="AY127" s="183"/>
      <c r="AZ127" s="184" t="str">
        <f t="shared" si="201"/>
        <v/>
      </c>
      <c r="BA127" s="183"/>
      <c r="BB127" s="171"/>
      <c r="BC127" s="196"/>
      <c r="BE127" s="197"/>
      <c r="BG127" s="197"/>
      <c r="BI127" s="180" t="str">
        <f t="shared" si="182"/>
        <v/>
      </c>
      <c r="BJ127" s="181" t="str">
        <f t="shared" si="136"/>
        <v/>
      </c>
      <c r="BK127" s="182" t="str">
        <f t="shared" si="137"/>
        <v/>
      </c>
      <c r="BL127" s="183"/>
      <c r="BM127" s="184" t="str">
        <f t="shared" si="202"/>
        <v/>
      </c>
      <c r="BN127" s="183"/>
      <c r="BO127" s="171"/>
      <c r="BP127" s="196"/>
      <c r="BR127" s="197"/>
      <c r="BT127" s="197"/>
      <c r="BV127" s="180" t="str">
        <f t="shared" si="183"/>
        <v/>
      </c>
      <c r="BW127" s="181" t="str">
        <f t="shared" si="138"/>
        <v/>
      </c>
      <c r="BX127" s="182" t="str">
        <f t="shared" si="139"/>
        <v/>
      </c>
      <c r="BY127" s="183"/>
      <c r="BZ127" s="184" t="str">
        <f t="shared" si="203"/>
        <v/>
      </c>
      <c r="CA127" s="183"/>
      <c r="CB127" s="171"/>
      <c r="CC127" s="196"/>
      <c r="CE127" s="197"/>
      <c r="CG127" s="197"/>
      <c r="CI127" s="180" t="str">
        <f t="shared" si="184"/>
        <v/>
      </c>
      <c r="CJ127" s="181" t="str">
        <f t="shared" si="140"/>
        <v/>
      </c>
      <c r="CK127" s="182" t="str">
        <f t="shared" si="141"/>
        <v/>
      </c>
      <c r="CL127" s="183"/>
      <c r="CM127" s="184" t="str">
        <f t="shared" si="204"/>
        <v/>
      </c>
      <c r="CN127" s="183"/>
      <c r="CO127" s="171"/>
      <c r="CP127" s="196"/>
      <c r="CR127" s="197"/>
      <c r="CT127" s="197"/>
      <c r="CV127" s="180" t="str">
        <f t="shared" si="185"/>
        <v/>
      </c>
      <c r="CW127" s="181" t="str">
        <f t="shared" si="142"/>
        <v/>
      </c>
      <c r="CX127" s="182" t="str">
        <f t="shared" si="143"/>
        <v/>
      </c>
      <c r="CY127" s="183"/>
      <c r="CZ127" s="184" t="str">
        <f t="shared" si="205"/>
        <v/>
      </c>
      <c r="DA127" s="183"/>
      <c r="DB127" s="171"/>
      <c r="DC127" s="196"/>
      <c r="DE127" s="197"/>
      <c r="DG127" s="197"/>
      <c r="DI127" s="180" t="str">
        <f t="shared" si="186"/>
        <v/>
      </c>
      <c r="DJ127" s="181" t="str">
        <f t="shared" si="144"/>
        <v/>
      </c>
      <c r="DK127" s="182" t="str">
        <f t="shared" si="145"/>
        <v/>
      </c>
      <c r="DL127" s="183"/>
      <c r="DM127" s="184" t="str">
        <f t="shared" si="206"/>
        <v/>
      </c>
      <c r="DN127" s="183"/>
      <c r="DO127" s="171"/>
      <c r="DP127" s="196"/>
      <c r="DR127" s="197"/>
      <c r="DT127" s="197"/>
      <c r="DV127" s="180" t="str">
        <f t="shared" si="187"/>
        <v/>
      </c>
      <c r="DW127" s="181" t="str">
        <f t="shared" si="146"/>
        <v/>
      </c>
      <c r="DX127" s="182" t="str">
        <f t="shared" si="147"/>
        <v/>
      </c>
      <c r="DY127" s="183"/>
      <c r="DZ127" s="184" t="str">
        <f t="shared" si="207"/>
        <v/>
      </c>
      <c r="EA127" s="183"/>
      <c r="EB127" s="171"/>
      <c r="EC127" s="196"/>
      <c r="EE127" s="197"/>
      <c r="EG127" s="197"/>
      <c r="EI127" s="180" t="str">
        <f t="shared" si="188"/>
        <v/>
      </c>
      <c r="EJ127" s="181" t="str">
        <f t="shared" si="148"/>
        <v/>
      </c>
      <c r="EK127" s="182" t="str">
        <f t="shared" si="149"/>
        <v/>
      </c>
      <c r="EL127" s="183"/>
      <c r="EM127" s="184" t="str">
        <f t="shared" si="208"/>
        <v/>
      </c>
      <c r="EN127" s="183"/>
      <c r="EO127" s="171"/>
      <c r="EP127" s="196"/>
      <c r="ER127" s="197"/>
      <c r="ET127" s="197"/>
      <c r="EV127" s="180" t="str">
        <f t="shared" si="189"/>
        <v/>
      </c>
      <c r="EW127" s="181" t="str">
        <f t="shared" si="150"/>
        <v/>
      </c>
      <c r="EX127" s="182" t="str">
        <f t="shared" si="151"/>
        <v/>
      </c>
      <c r="EY127" s="183"/>
      <c r="EZ127" s="184" t="str">
        <f t="shared" si="209"/>
        <v/>
      </c>
      <c r="FA127" s="183"/>
      <c r="FB127" s="171"/>
      <c r="FC127" s="196"/>
      <c r="FE127" s="197"/>
      <c r="FG127" s="197"/>
      <c r="FI127" s="180" t="str">
        <f t="shared" si="190"/>
        <v/>
      </c>
      <c r="FJ127" s="181" t="str">
        <f t="shared" si="152"/>
        <v/>
      </c>
      <c r="FK127" s="182" t="str">
        <f t="shared" si="153"/>
        <v/>
      </c>
      <c r="FL127" s="183"/>
      <c r="FM127" s="184" t="str">
        <f t="shared" si="210"/>
        <v/>
      </c>
      <c r="FN127" s="183"/>
      <c r="FO127" s="171"/>
      <c r="FP127" s="196"/>
      <c r="FR127" s="197"/>
      <c r="FT127" s="197"/>
      <c r="FV127" s="180" t="str">
        <f t="shared" si="191"/>
        <v/>
      </c>
      <c r="FW127" s="181" t="str">
        <f t="shared" si="154"/>
        <v/>
      </c>
      <c r="FX127" s="182" t="str">
        <f t="shared" si="155"/>
        <v/>
      </c>
      <c r="FY127" s="183"/>
      <c r="FZ127" s="184" t="str">
        <f t="shared" si="211"/>
        <v/>
      </c>
      <c r="GA127" s="183"/>
      <c r="GB127" s="171"/>
      <c r="GC127" s="196"/>
      <c r="GE127" s="197"/>
      <c r="GG127" s="197"/>
      <c r="GI127" s="180" t="str">
        <f t="shared" si="192"/>
        <v/>
      </c>
      <c r="GJ127" s="181" t="str">
        <f t="shared" si="156"/>
        <v/>
      </c>
      <c r="GK127" s="182" t="str">
        <f t="shared" si="157"/>
        <v/>
      </c>
      <c r="GL127" s="183"/>
      <c r="GM127" s="184" t="str">
        <f t="shared" si="212"/>
        <v/>
      </c>
      <c r="GN127" s="183"/>
      <c r="GO127" s="171"/>
      <c r="GP127" s="196"/>
      <c r="GR127" s="197"/>
      <c r="GT127" s="197"/>
      <c r="GV127" s="180" t="str">
        <f t="shared" si="193"/>
        <v/>
      </c>
      <c r="GW127" s="181" t="str">
        <f t="shared" si="158"/>
        <v/>
      </c>
      <c r="GX127" s="182" t="str">
        <f t="shared" si="159"/>
        <v/>
      </c>
      <c r="GY127" s="183"/>
      <c r="GZ127" s="184" t="str">
        <f t="shared" si="213"/>
        <v/>
      </c>
      <c r="HA127" s="183"/>
      <c r="HB127" s="171"/>
      <c r="HC127" s="196"/>
      <c r="HE127" s="197"/>
      <c r="HG127" s="197"/>
      <c r="HI127" s="180" t="str">
        <f t="shared" si="194"/>
        <v/>
      </c>
      <c r="HJ127" s="181" t="str">
        <f t="shared" si="160"/>
        <v/>
      </c>
      <c r="HK127" s="182" t="str">
        <f t="shared" si="161"/>
        <v/>
      </c>
      <c r="HL127" s="183"/>
      <c r="HM127" s="184" t="str">
        <f t="shared" si="214"/>
        <v/>
      </c>
      <c r="HN127" s="183"/>
      <c r="HO127" s="171"/>
      <c r="HP127" s="196"/>
      <c r="HR127" s="197"/>
      <c r="HT127" s="197"/>
      <c r="HV127" s="180" t="str">
        <f t="shared" si="195"/>
        <v/>
      </c>
      <c r="HW127" s="181" t="str">
        <f t="shared" si="162"/>
        <v/>
      </c>
      <c r="HX127" s="182" t="str">
        <f t="shared" si="163"/>
        <v/>
      </c>
      <c r="HY127" s="183"/>
      <c r="HZ127" s="184" t="str">
        <f t="shared" si="215"/>
        <v/>
      </c>
      <c r="IA127" s="183"/>
      <c r="IB127" s="171"/>
      <c r="IC127" s="196"/>
      <c r="IE127" s="197"/>
      <c r="IG127" s="197"/>
      <c r="II127" s="180" t="str">
        <f t="shared" si="196"/>
        <v/>
      </c>
      <c r="IJ127" s="181" t="str">
        <f t="shared" si="164"/>
        <v/>
      </c>
      <c r="IK127" s="182" t="str">
        <f t="shared" si="165"/>
        <v/>
      </c>
      <c r="IL127" s="183"/>
      <c r="IM127" s="184" t="str">
        <f t="shared" si="216"/>
        <v/>
      </c>
      <c r="IN127" s="183"/>
      <c r="IO127" s="171"/>
      <c r="IP127" s="196"/>
      <c r="IR127" s="197"/>
      <c r="IT127" s="197"/>
      <c r="IV127" s="180" t="str">
        <f t="shared" si="197"/>
        <v/>
      </c>
      <c r="IW127" s="181" t="str">
        <f t="shared" si="166"/>
        <v/>
      </c>
      <c r="IX127" s="182" t="str">
        <f t="shared" si="167"/>
        <v/>
      </c>
      <c r="IY127" s="183"/>
      <c r="IZ127" s="184" t="str">
        <f t="shared" si="217"/>
        <v/>
      </c>
      <c r="JA127" s="183"/>
      <c r="JB127" s="171"/>
      <c r="JC127" s="187"/>
      <c r="JD127" s="198">
        <f t="shared" si="168"/>
        <v>0</v>
      </c>
      <c r="JE127" s="198">
        <f t="shared" si="169"/>
        <v>0</v>
      </c>
      <c r="JF127" s="198">
        <f t="shared" si="170"/>
        <v>0</v>
      </c>
      <c r="JG127" s="199">
        <f t="shared" si="171"/>
        <v>0</v>
      </c>
      <c r="JH127" s="199">
        <f t="shared" si="172"/>
        <v>0</v>
      </c>
      <c r="JI127" s="187"/>
      <c r="JJ127" s="209"/>
      <c r="JK127" s="210"/>
      <c r="JL127" s="210"/>
      <c r="JM127" s="210"/>
      <c r="JN127" s="210"/>
      <c r="JO127" s="210"/>
      <c r="JP127" s="210"/>
      <c r="JQ127" s="210"/>
      <c r="JR127" s="211"/>
      <c r="JS127" s="205"/>
      <c r="JT127" s="194">
        <f t="shared" si="173"/>
        <v>3</v>
      </c>
    </row>
    <row r="128" spans="1:280" s="195" customFormat="1" x14ac:dyDescent="0.2">
      <c r="A128" s="247">
        <f t="shared" si="174"/>
        <v>41702</v>
      </c>
      <c r="B128" s="249">
        <f t="shared" si="175"/>
        <v>41703</v>
      </c>
      <c r="C128" s="196"/>
      <c r="E128" s="197"/>
      <c r="G128" s="197"/>
      <c r="I128" s="180" t="str">
        <f t="shared" si="176"/>
        <v/>
      </c>
      <c r="J128" s="181" t="str">
        <f t="shared" si="177"/>
        <v/>
      </c>
      <c r="K128" s="182" t="str">
        <f t="shared" si="178"/>
        <v/>
      </c>
      <c r="L128" s="183"/>
      <c r="M128" s="184" t="str">
        <f t="shared" si="198"/>
        <v/>
      </c>
      <c r="N128" s="183"/>
      <c r="O128" s="171"/>
      <c r="P128" s="196"/>
      <c r="R128" s="197"/>
      <c r="T128" s="197"/>
      <c r="V128" s="180" t="str">
        <f t="shared" si="179"/>
        <v/>
      </c>
      <c r="W128" s="181" t="str">
        <f t="shared" si="130"/>
        <v/>
      </c>
      <c r="X128" s="182" t="str">
        <f t="shared" si="131"/>
        <v/>
      </c>
      <c r="Y128" s="183"/>
      <c r="Z128" s="184" t="str">
        <f t="shared" si="199"/>
        <v/>
      </c>
      <c r="AA128" s="183"/>
      <c r="AB128" s="171"/>
      <c r="AC128" s="196"/>
      <c r="AE128" s="197"/>
      <c r="AG128" s="197"/>
      <c r="AI128" s="180" t="str">
        <f t="shared" si="180"/>
        <v/>
      </c>
      <c r="AJ128" s="181" t="str">
        <f t="shared" si="132"/>
        <v/>
      </c>
      <c r="AK128" s="182" t="str">
        <f t="shared" si="133"/>
        <v/>
      </c>
      <c r="AL128" s="183"/>
      <c r="AM128" s="184" t="str">
        <f t="shared" si="200"/>
        <v/>
      </c>
      <c r="AN128" s="183"/>
      <c r="AO128" s="171"/>
      <c r="AP128" s="196"/>
      <c r="AR128" s="197"/>
      <c r="AT128" s="197"/>
      <c r="AV128" s="180" t="str">
        <f t="shared" si="181"/>
        <v/>
      </c>
      <c r="AW128" s="181" t="str">
        <f t="shared" si="134"/>
        <v/>
      </c>
      <c r="AX128" s="182" t="str">
        <f t="shared" si="135"/>
        <v/>
      </c>
      <c r="AY128" s="183"/>
      <c r="AZ128" s="184" t="str">
        <f t="shared" si="201"/>
        <v/>
      </c>
      <c r="BA128" s="183"/>
      <c r="BB128" s="171"/>
      <c r="BC128" s="196"/>
      <c r="BE128" s="197"/>
      <c r="BG128" s="197"/>
      <c r="BI128" s="180" t="str">
        <f t="shared" si="182"/>
        <v/>
      </c>
      <c r="BJ128" s="181" t="str">
        <f t="shared" si="136"/>
        <v/>
      </c>
      <c r="BK128" s="182" t="str">
        <f t="shared" si="137"/>
        <v/>
      </c>
      <c r="BL128" s="183"/>
      <c r="BM128" s="184" t="str">
        <f t="shared" si="202"/>
        <v/>
      </c>
      <c r="BN128" s="183"/>
      <c r="BO128" s="171"/>
      <c r="BP128" s="196"/>
      <c r="BR128" s="197"/>
      <c r="BT128" s="197"/>
      <c r="BV128" s="180" t="str">
        <f t="shared" si="183"/>
        <v/>
      </c>
      <c r="BW128" s="181" t="str">
        <f t="shared" si="138"/>
        <v/>
      </c>
      <c r="BX128" s="182" t="str">
        <f t="shared" si="139"/>
        <v/>
      </c>
      <c r="BY128" s="183"/>
      <c r="BZ128" s="184" t="str">
        <f t="shared" si="203"/>
        <v/>
      </c>
      <c r="CA128" s="183"/>
      <c r="CB128" s="171"/>
      <c r="CC128" s="196"/>
      <c r="CE128" s="197"/>
      <c r="CG128" s="197"/>
      <c r="CI128" s="180" t="str">
        <f t="shared" si="184"/>
        <v/>
      </c>
      <c r="CJ128" s="181" t="str">
        <f t="shared" si="140"/>
        <v/>
      </c>
      <c r="CK128" s="182" t="str">
        <f t="shared" si="141"/>
        <v/>
      </c>
      <c r="CL128" s="183"/>
      <c r="CM128" s="184" t="str">
        <f t="shared" si="204"/>
        <v/>
      </c>
      <c r="CN128" s="183"/>
      <c r="CO128" s="171"/>
      <c r="CP128" s="196"/>
      <c r="CR128" s="197"/>
      <c r="CT128" s="197"/>
      <c r="CV128" s="180" t="str">
        <f t="shared" si="185"/>
        <v/>
      </c>
      <c r="CW128" s="181" t="str">
        <f t="shared" si="142"/>
        <v/>
      </c>
      <c r="CX128" s="182" t="str">
        <f t="shared" si="143"/>
        <v/>
      </c>
      <c r="CY128" s="183"/>
      <c r="CZ128" s="184" t="str">
        <f t="shared" si="205"/>
        <v/>
      </c>
      <c r="DA128" s="183"/>
      <c r="DB128" s="171"/>
      <c r="DC128" s="196"/>
      <c r="DE128" s="197"/>
      <c r="DG128" s="197"/>
      <c r="DI128" s="180" t="str">
        <f t="shared" si="186"/>
        <v/>
      </c>
      <c r="DJ128" s="181" t="str">
        <f t="shared" si="144"/>
        <v/>
      </c>
      <c r="DK128" s="182" t="str">
        <f t="shared" si="145"/>
        <v/>
      </c>
      <c r="DL128" s="183"/>
      <c r="DM128" s="184" t="str">
        <f t="shared" si="206"/>
        <v/>
      </c>
      <c r="DN128" s="183"/>
      <c r="DO128" s="171"/>
      <c r="DP128" s="196"/>
      <c r="DR128" s="197"/>
      <c r="DT128" s="197"/>
      <c r="DV128" s="180" t="str">
        <f t="shared" si="187"/>
        <v/>
      </c>
      <c r="DW128" s="181" t="str">
        <f t="shared" si="146"/>
        <v/>
      </c>
      <c r="DX128" s="182" t="str">
        <f t="shared" si="147"/>
        <v/>
      </c>
      <c r="DY128" s="183"/>
      <c r="DZ128" s="184" t="str">
        <f t="shared" si="207"/>
        <v/>
      </c>
      <c r="EA128" s="183"/>
      <c r="EB128" s="171"/>
      <c r="EC128" s="196"/>
      <c r="EE128" s="197"/>
      <c r="EG128" s="197"/>
      <c r="EI128" s="180" t="str">
        <f t="shared" si="188"/>
        <v/>
      </c>
      <c r="EJ128" s="181" t="str">
        <f t="shared" si="148"/>
        <v/>
      </c>
      <c r="EK128" s="182" t="str">
        <f t="shared" si="149"/>
        <v/>
      </c>
      <c r="EL128" s="183"/>
      <c r="EM128" s="184" t="str">
        <f t="shared" si="208"/>
        <v/>
      </c>
      <c r="EN128" s="183"/>
      <c r="EO128" s="171"/>
      <c r="EP128" s="196"/>
      <c r="ER128" s="197"/>
      <c r="ET128" s="197"/>
      <c r="EV128" s="180" t="str">
        <f t="shared" si="189"/>
        <v/>
      </c>
      <c r="EW128" s="181" t="str">
        <f t="shared" si="150"/>
        <v/>
      </c>
      <c r="EX128" s="182" t="str">
        <f t="shared" si="151"/>
        <v/>
      </c>
      <c r="EY128" s="183"/>
      <c r="EZ128" s="184" t="str">
        <f t="shared" si="209"/>
        <v/>
      </c>
      <c r="FA128" s="183"/>
      <c r="FB128" s="171"/>
      <c r="FC128" s="196"/>
      <c r="FE128" s="197"/>
      <c r="FG128" s="197"/>
      <c r="FI128" s="180" t="str">
        <f t="shared" si="190"/>
        <v/>
      </c>
      <c r="FJ128" s="181" t="str">
        <f t="shared" si="152"/>
        <v/>
      </c>
      <c r="FK128" s="182" t="str">
        <f t="shared" si="153"/>
        <v/>
      </c>
      <c r="FL128" s="183"/>
      <c r="FM128" s="184" t="str">
        <f t="shared" si="210"/>
        <v/>
      </c>
      <c r="FN128" s="183"/>
      <c r="FO128" s="171"/>
      <c r="FP128" s="196"/>
      <c r="FR128" s="197"/>
      <c r="FT128" s="197"/>
      <c r="FV128" s="180" t="str">
        <f t="shared" si="191"/>
        <v/>
      </c>
      <c r="FW128" s="181" t="str">
        <f t="shared" si="154"/>
        <v/>
      </c>
      <c r="FX128" s="182" t="str">
        <f t="shared" si="155"/>
        <v/>
      </c>
      <c r="FY128" s="183"/>
      <c r="FZ128" s="184" t="str">
        <f t="shared" si="211"/>
        <v/>
      </c>
      <c r="GA128" s="183"/>
      <c r="GB128" s="171"/>
      <c r="GC128" s="196"/>
      <c r="GE128" s="197"/>
      <c r="GG128" s="197"/>
      <c r="GI128" s="180" t="str">
        <f t="shared" si="192"/>
        <v/>
      </c>
      <c r="GJ128" s="181" t="str">
        <f t="shared" si="156"/>
        <v/>
      </c>
      <c r="GK128" s="182" t="str">
        <f t="shared" si="157"/>
        <v/>
      </c>
      <c r="GL128" s="183"/>
      <c r="GM128" s="184" t="str">
        <f t="shared" si="212"/>
        <v/>
      </c>
      <c r="GN128" s="183"/>
      <c r="GO128" s="171"/>
      <c r="GP128" s="196"/>
      <c r="GR128" s="197"/>
      <c r="GT128" s="197"/>
      <c r="GV128" s="180" t="str">
        <f t="shared" si="193"/>
        <v/>
      </c>
      <c r="GW128" s="181" t="str">
        <f t="shared" si="158"/>
        <v/>
      </c>
      <c r="GX128" s="182" t="str">
        <f t="shared" si="159"/>
        <v/>
      </c>
      <c r="GY128" s="183"/>
      <c r="GZ128" s="184" t="str">
        <f t="shared" si="213"/>
        <v/>
      </c>
      <c r="HA128" s="183"/>
      <c r="HB128" s="171"/>
      <c r="HC128" s="196"/>
      <c r="HE128" s="197"/>
      <c r="HG128" s="197"/>
      <c r="HI128" s="180" t="str">
        <f t="shared" si="194"/>
        <v/>
      </c>
      <c r="HJ128" s="181" t="str">
        <f t="shared" si="160"/>
        <v/>
      </c>
      <c r="HK128" s="182" t="str">
        <f t="shared" si="161"/>
        <v/>
      </c>
      <c r="HL128" s="183"/>
      <c r="HM128" s="184" t="str">
        <f t="shared" si="214"/>
        <v/>
      </c>
      <c r="HN128" s="183"/>
      <c r="HO128" s="171"/>
      <c r="HP128" s="196"/>
      <c r="HR128" s="197"/>
      <c r="HT128" s="197"/>
      <c r="HV128" s="180" t="str">
        <f t="shared" si="195"/>
        <v/>
      </c>
      <c r="HW128" s="181" t="str">
        <f t="shared" si="162"/>
        <v/>
      </c>
      <c r="HX128" s="182" t="str">
        <f t="shared" si="163"/>
        <v/>
      </c>
      <c r="HY128" s="183"/>
      <c r="HZ128" s="184" t="str">
        <f t="shared" si="215"/>
        <v/>
      </c>
      <c r="IA128" s="183"/>
      <c r="IB128" s="171"/>
      <c r="IC128" s="196"/>
      <c r="IE128" s="197"/>
      <c r="IG128" s="197"/>
      <c r="II128" s="180" t="str">
        <f t="shared" si="196"/>
        <v/>
      </c>
      <c r="IJ128" s="181" t="str">
        <f t="shared" si="164"/>
        <v/>
      </c>
      <c r="IK128" s="182" t="str">
        <f t="shared" si="165"/>
        <v/>
      </c>
      <c r="IL128" s="183"/>
      <c r="IM128" s="184" t="str">
        <f t="shared" si="216"/>
        <v/>
      </c>
      <c r="IN128" s="183"/>
      <c r="IO128" s="171"/>
      <c r="IP128" s="196"/>
      <c r="IR128" s="197"/>
      <c r="IT128" s="197"/>
      <c r="IV128" s="180" t="str">
        <f t="shared" si="197"/>
        <v/>
      </c>
      <c r="IW128" s="181" t="str">
        <f t="shared" si="166"/>
        <v/>
      </c>
      <c r="IX128" s="182" t="str">
        <f t="shared" si="167"/>
        <v/>
      </c>
      <c r="IY128" s="183"/>
      <c r="IZ128" s="184" t="str">
        <f t="shared" si="217"/>
        <v/>
      </c>
      <c r="JA128" s="183"/>
      <c r="JB128" s="171"/>
      <c r="JC128" s="187"/>
      <c r="JD128" s="198">
        <f t="shared" si="168"/>
        <v>0</v>
      </c>
      <c r="JE128" s="198">
        <f t="shared" si="169"/>
        <v>0</v>
      </c>
      <c r="JF128" s="198">
        <f t="shared" si="170"/>
        <v>0</v>
      </c>
      <c r="JG128" s="199">
        <f t="shared" si="171"/>
        <v>0</v>
      </c>
      <c r="JH128" s="199">
        <f t="shared" si="172"/>
        <v>0</v>
      </c>
      <c r="JI128" s="187"/>
      <c r="JJ128" s="209"/>
      <c r="JK128" s="210"/>
      <c r="JL128" s="210"/>
      <c r="JM128" s="210"/>
      <c r="JN128" s="210"/>
      <c r="JO128" s="210"/>
      <c r="JP128" s="210"/>
      <c r="JQ128" s="210"/>
      <c r="JR128" s="211"/>
      <c r="JS128" s="205"/>
      <c r="JT128" s="194">
        <f t="shared" si="173"/>
        <v>3</v>
      </c>
    </row>
    <row r="129" spans="1:280" s="195" customFormat="1" x14ac:dyDescent="0.2">
      <c r="A129" s="247">
        <f t="shared" si="174"/>
        <v>41703</v>
      </c>
      <c r="B129" s="249">
        <f t="shared" si="175"/>
        <v>41704</v>
      </c>
      <c r="C129" s="196"/>
      <c r="E129" s="197"/>
      <c r="G129" s="197"/>
      <c r="I129" s="180" t="str">
        <f t="shared" si="176"/>
        <v/>
      </c>
      <c r="J129" s="181" t="str">
        <f t="shared" si="177"/>
        <v/>
      </c>
      <c r="K129" s="182" t="str">
        <f t="shared" si="178"/>
        <v/>
      </c>
      <c r="L129" s="183"/>
      <c r="M129" s="184" t="str">
        <f t="shared" si="198"/>
        <v/>
      </c>
      <c r="N129" s="183"/>
      <c r="O129" s="171"/>
      <c r="P129" s="196"/>
      <c r="R129" s="197"/>
      <c r="T129" s="197"/>
      <c r="V129" s="180" t="str">
        <f t="shared" si="179"/>
        <v/>
      </c>
      <c r="W129" s="181" t="str">
        <f t="shared" si="130"/>
        <v/>
      </c>
      <c r="X129" s="182" t="str">
        <f t="shared" si="131"/>
        <v/>
      </c>
      <c r="Y129" s="183"/>
      <c r="Z129" s="184" t="str">
        <f t="shared" si="199"/>
        <v/>
      </c>
      <c r="AA129" s="183"/>
      <c r="AB129" s="171"/>
      <c r="AC129" s="196"/>
      <c r="AE129" s="197"/>
      <c r="AG129" s="197"/>
      <c r="AI129" s="180" t="str">
        <f t="shared" si="180"/>
        <v/>
      </c>
      <c r="AJ129" s="181" t="str">
        <f t="shared" si="132"/>
        <v/>
      </c>
      <c r="AK129" s="182" t="str">
        <f t="shared" si="133"/>
        <v/>
      </c>
      <c r="AL129" s="183"/>
      <c r="AM129" s="184" t="str">
        <f t="shared" si="200"/>
        <v/>
      </c>
      <c r="AN129" s="183"/>
      <c r="AO129" s="171"/>
      <c r="AP129" s="196"/>
      <c r="AR129" s="197"/>
      <c r="AT129" s="197"/>
      <c r="AV129" s="180" t="str">
        <f t="shared" si="181"/>
        <v/>
      </c>
      <c r="AW129" s="181" t="str">
        <f t="shared" si="134"/>
        <v/>
      </c>
      <c r="AX129" s="182" t="str">
        <f t="shared" si="135"/>
        <v/>
      </c>
      <c r="AY129" s="183"/>
      <c r="AZ129" s="184" t="str">
        <f t="shared" si="201"/>
        <v/>
      </c>
      <c r="BA129" s="183"/>
      <c r="BB129" s="171"/>
      <c r="BC129" s="196"/>
      <c r="BE129" s="197"/>
      <c r="BG129" s="197"/>
      <c r="BI129" s="180" t="str">
        <f t="shared" si="182"/>
        <v/>
      </c>
      <c r="BJ129" s="181" t="str">
        <f t="shared" si="136"/>
        <v/>
      </c>
      <c r="BK129" s="182" t="str">
        <f t="shared" si="137"/>
        <v/>
      </c>
      <c r="BL129" s="183"/>
      <c r="BM129" s="184" t="str">
        <f t="shared" si="202"/>
        <v/>
      </c>
      <c r="BN129" s="183"/>
      <c r="BO129" s="171"/>
      <c r="BP129" s="196"/>
      <c r="BR129" s="197"/>
      <c r="BT129" s="197"/>
      <c r="BV129" s="180" t="str">
        <f t="shared" si="183"/>
        <v/>
      </c>
      <c r="BW129" s="181" t="str">
        <f t="shared" si="138"/>
        <v/>
      </c>
      <c r="BX129" s="182" t="str">
        <f t="shared" si="139"/>
        <v/>
      </c>
      <c r="BY129" s="183"/>
      <c r="BZ129" s="184" t="str">
        <f t="shared" si="203"/>
        <v/>
      </c>
      <c r="CA129" s="183"/>
      <c r="CB129" s="171"/>
      <c r="CC129" s="196"/>
      <c r="CE129" s="197"/>
      <c r="CG129" s="197"/>
      <c r="CI129" s="180" t="str">
        <f t="shared" si="184"/>
        <v/>
      </c>
      <c r="CJ129" s="181" t="str">
        <f t="shared" si="140"/>
        <v/>
      </c>
      <c r="CK129" s="182" t="str">
        <f t="shared" si="141"/>
        <v/>
      </c>
      <c r="CL129" s="183"/>
      <c r="CM129" s="184" t="str">
        <f t="shared" si="204"/>
        <v/>
      </c>
      <c r="CN129" s="183"/>
      <c r="CO129" s="171"/>
      <c r="CP129" s="196"/>
      <c r="CR129" s="197"/>
      <c r="CT129" s="197"/>
      <c r="CV129" s="180" t="str">
        <f t="shared" si="185"/>
        <v/>
      </c>
      <c r="CW129" s="181" t="str">
        <f t="shared" si="142"/>
        <v/>
      </c>
      <c r="CX129" s="182" t="str">
        <f t="shared" si="143"/>
        <v/>
      </c>
      <c r="CY129" s="183"/>
      <c r="CZ129" s="184" t="str">
        <f t="shared" si="205"/>
        <v/>
      </c>
      <c r="DA129" s="183"/>
      <c r="DB129" s="171"/>
      <c r="DC129" s="196"/>
      <c r="DE129" s="197"/>
      <c r="DG129" s="197"/>
      <c r="DI129" s="180" t="str">
        <f t="shared" si="186"/>
        <v/>
      </c>
      <c r="DJ129" s="181" t="str">
        <f t="shared" si="144"/>
        <v/>
      </c>
      <c r="DK129" s="182" t="str">
        <f t="shared" si="145"/>
        <v/>
      </c>
      <c r="DL129" s="183"/>
      <c r="DM129" s="184" t="str">
        <f t="shared" si="206"/>
        <v/>
      </c>
      <c r="DN129" s="183"/>
      <c r="DO129" s="171"/>
      <c r="DP129" s="196"/>
      <c r="DR129" s="197"/>
      <c r="DT129" s="197"/>
      <c r="DV129" s="180" t="str">
        <f t="shared" si="187"/>
        <v/>
      </c>
      <c r="DW129" s="181" t="str">
        <f t="shared" si="146"/>
        <v/>
      </c>
      <c r="DX129" s="182" t="str">
        <f t="shared" si="147"/>
        <v/>
      </c>
      <c r="DY129" s="183"/>
      <c r="DZ129" s="184" t="str">
        <f t="shared" si="207"/>
        <v/>
      </c>
      <c r="EA129" s="183"/>
      <c r="EB129" s="171"/>
      <c r="EC129" s="196"/>
      <c r="EE129" s="197"/>
      <c r="EG129" s="197"/>
      <c r="EI129" s="180" t="str">
        <f t="shared" si="188"/>
        <v/>
      </c>
      <c r="EJ129" s="181" t="str">
        <f t="shared" si="148"/>
        <v/>
      </c>
      <c r="EK129" s="182" t="str">
        <f t="shared" si="149"/>
        <v/>
      </c>
      <c r="EL129" s="183"/>
      <c r="EM129" s="184" t="str">
        <f t="shared" si="208"/>
        <v/>
      </c>
      <c r="EN129" s="183"/>
      <c r="EO129" s="171"/>
      <c r="EP129" s="196"/>
      <c r="ER129" s="197"/>
      <c r="ET129" s="197"/>
      <c r="EV129" s="180" t="str">
        <f t="shared" si="189"/>
        <v/>
      </c>
      <c r="EW129" s="181" t="str">
        <f t="shared" si="150"/>
        <v/>
      </c>
      <c r="EX129" s="182" t="str">
        <f t="shared" si="151"/>
        <v/>
      </c>
      <c r="EY129" s="183"/>
      <c r="EZ129" s="184" t="str">
        <f t="shared" si="209"/>
        <v/>
      </c>
      <c r="FA129" s="183"/>
      <c r="FB129" s="171"/>
      <c r="FC129" s="196"/>
      <c r="FE129" s="197"/>
      <c r="FG129" s="197"/>
      <c r="FI129" s="180" t="str">
        <f t="shared" si="190"/>
        <v/>
      </c>
      <c r="FJ129" s="181" t="str">
        <f t="shared" si="152"/>
        <v/>
      </c>
      <c r="FK129" s="182" t="str">
        <f t="shared" si="153"/>
        <v/>
      </c>
      <c r="FL129" s="183"/>
      <c r="FM129" s="184" t="str">
        <f t="shared" si="210"/>
        <v/>
      </c>
      <c r="FN129" s="183"/>
      <c r="FO129" s="171"/>
      <c r="FP129" s="196"/>
      <c r="FR129" s="197"/>
      <c r="FT129" s="197"/>
      <c r="FV129" s="180" t="str">
        <f t="shared" si="191"/>
        <v/>
      </c>
      <c r="FW129" s="181" t="str">
        <f t="shared" si="154"/>
        <v/>
      </c>
      <c r="FX129" s="182" t="str">
        <f t="shared" si="155"/>
        <v/>
      </c>
      <c r="FY129" s="183"/>
      <c r="FZ129" s="184" t="str">
        <f t="shared" si="211"/>
        <v/>
      </c>
      <c r="GA129" s="183"/>
      <c r="GB129" s="171"/>
      <c r="GC129" s="196"/>
      <c r="GE129" s="197"/>
      <c r="GG129" s="197"/>
      <c r="GI129" s="180" t="str">
        <f t="shared" si="192"/>
        <v/>
      </c>
      <c r="GJ129" s="181" t="str">
        <f t="shared" si="156"/>
        <v/>
      </c>
      <c r="GK129" s="182" t="str">
        <f t="shared" si="157"/>
        <v/>
      </c>
      <c r="GL129" s="183"/>
      <c r="GM129" s="184" t="str">
        <f t="shared" si="212"/>
        <v/>
      </c>
      <c r="GN129" s="183"/>
      <c r="GO129" s="171"/>
      <c r="GP129" s="196"/>
      <c r="GR129" s="197"/>
      <c r="GT129" s="197"/>
      <c r="GV129" s="180" t="str">
        <f t="shared" si="193"/>
        <v/>
      </c>
      <c r="GW129" s="181" t="str">
        <f t="shared" si="158"/>
        <v/>
      </c>
      <c r="GX129" s="182" t="str">
        <f t="shared" si="159"/>
        <v/>
      </c>
      <c r="GY129" s="183"/>
      <c r="GZ129" s="184" t="str">
        <f t="shared" si="213"/>
        <v/>
      </c>
      <c r="HA129" s="183"/>
      <c r="HB129" s="171"/>
      <c r="HC129" s="196"/>
      <c r="HE129" s="197"/>
      <c r="HG129" s="197"/>
      <c r="HI129" s="180" t="str">
        <f t="shared" si="194"/>
        <v/>
      </c>
      <c r="HJ129" s="181" t="str">
        <f t="shared" si="160"/>
        <v/>
      </c>
      <c r="HK129" s="182" t="str">
        <f t="shared" si="161"/>
        <v/>
      </c>
      <c r="HL129" s="183"/>
      <c r="HM129" s="184" t="str">
        <f t="shared" si="214"/>
        <v/>
      </c>
      <c r="HN129" s="183"/>
      <c r="HO129" s="171"/>
      <c r="HP129" s="196"/>
      <c r="HR129" s="197"/>
      <c r="HT129" s="197"/>
      <c r="HV129" s="180" t="str">
        <f t="shared" si="195"/>
        <v/>
      </c>
      <c r="HW129" s="181" t="str">
        <f t="shared" si="162"/>
        <v/>
      </c>
      <c r="HX129" s="182" t="str">
        <f t="shared" si="163"/>
        <v/>
      </c>
      <c r="HY129" s="183"/>
      <c r="HZ129" s="184" t="str">
        <f t="shared" si="215"/>
        <v/>
      </c>
      <c r="IA129" s="183"/>
      <c r="IB129" s="171"/>
      <c r="IC129" s="196"/>
      <c r="IE129" s="197"/>
      <c r="IG129" s="197"/>
      <c r="II129" s="180" t="str">
        <f t="shared" si="196"/>
        <v/>
      </c>
      <c r="IJ129" s="181" t="str">
        <f t="shared" si="164"/>
        <v/>
      </c>
      <c r="IK129" s="182" t="str">
        <f t="shared" si="165"/>
        <v/>
      </c>
      <c r="IL129" s="183"/>
      <c r="IM129" s="184" t="str">
        <f t="shared" si="216"/>
        <v/>
      </c>
      <c r="IN129" s="183"/>
      <c r="IO129" s="171"/>
      <c r="IP129" s="196"/>
      <c r="IR129" s="197"/>
      <c r="IT129" s="197"/>
      <c r="IV129" s="180" t="str">
        <f t="shared" si="197"/>
        <v/>
      </c>
      <c r="IW129" s="181" t="str">
        <f t="shared" si="166"/>
        <v/>
      </c>
      <c r="IX129" s="182" t="str">
        <f t="shared" si="167"/>
        <v/>
      </c>
      <c r="IY129" s="183"/>
      <c r="IZ129" s="184" t="str">
        <f t="shared" si="217"/>
        <v/>
      </c>
      <c r="JA129" s="183"/>
      <c r="JB129" s="171"/>
      <c r="JC129" s="187"/>
      <c r="JD129" s="198">
        <f t="shared" si="168"/>
        <v>0</v>
      </c>
      <c r="JE129" s="198">
        <f t="shared" si="169"/>
        <v>0</v>
      </c>
      <c r="JF129" s="198">
        <f t="shared" si="170"/>
        <v>0</v>
      </c>
      <c r="JG129" s="199">
        <f t="shared" si="171"/>
        <v>0</v>
      </c>
      <c r="JH129" s="199">
        <f t="shared" si="172"/>
        <v>0</v>
      </c>
      <c r="JI129" s="187"/>
      <c r="JJ129" s="209"/>
      <c r="JK129" s="210"/>
      <c r="JL129" s="210"/>
      <c r="JM129" s="210"/>
      <c r="JN129" s="210"/>
      <c r="JO129" s="210"/>
      <c r="JP129" s="210"/>
      <c r="JQ129" s="210"/>
      <c r="JR129" s="211"/>
      <c r="JS129" s="205"/>
      <c r="JT129" s="194">
        <f t="shared" si="173"/>
        <v>3</v>
      </c>
    </row>
    <row r="130" spans="1:280" s="195" customFormat="1" x14ac:dyDescent="0.2">
      <c r="A130" s="247">
        <f t="shared" si="174"/>
        <v>41704</v>
      </c>
      <c r="B130" s="249">
        <f t="shared" si="175"/>
        <v>41705</v>
      </c>
      <c r="C130" s="196"/>
      <c r="E130" s="197"/>
      <c r="G130" s="197"/>
      <c r="I130" s="180" t="str">
        <f t="shared" si="176"/>
        <v/>
      </c>
      <c r="J130" s="181" t="str">
        <f t="shared" si="177"/>
        <v/>
      </c>
      <c r="K130" s="182" t="str">
        <f t="shared" si="178"/>
        <v/>
      </c>
      <c r="L130" s="183"/>
      <c r="M130" s="184" t="str">
        <f t="shared" si="198"/>
        <v/>
      </c>
      <c r="N130" s="183"/>
      <c r="O130" s="171"/>
      <c r="P130" s="196"/>
      <c r="R130" s="197"/>
      <c r="T130" s="197"/>
      <c r="V130" s="180" t="str">
        <f t="shared" si="179"/>
        <v/>
      </c>
      <c r="W130" s="181" t="str">
        <f t="shared" si="130"/>
        <v/>
      </c>
      <c r="X130" s="182" t="str">
        <f t="shared" si="131"/>
        <v/>
      </c>
      <c r="Y130" s="183"/>
      <c r="Z130" s="184" t="str">
        <f t="shared" si="199"/>
        <v/>
      </c>
      <c r="AA130" s="183"/>
      <c r="AB130" s="171"/>
      <c r="AC130" s="196"/>
      <c r="AE130" s="197"/>
      <c r="AG130" s="197"/>
      <c r="AI130" s="180" t="str">
        <f t="shared" si="180"/>
        <v/>
      </c>
      <c r="AJ130" s="181" t="str">
        <f t="shared" si="132"/>
        <v/>
      </c>
      <c r="AK130" s="182" t="str">
        <f t="shared" si="133"/>
        <v/>
      </c>
      <c r="AL130" s="183"/>
      <c r="AM130" s="184" t="str">
        <f t="shared" si="200"/>
        <v/>
      </c>
      <c r="AN130" s="183"/>
      <c r="AO130" s="171"/>
      <c r="AP130" s="196"/>
      <c r="AR130" s="197"/>
      <c r="AT130" s="197"/>
      <c r="AV130" s="180" t="str">
        <f t="shared" si="181"/>
        <v/>
      </c>
      <c r="AW130" s="181" t="str">
        <f t="shared" si="134"/>
        <v/>
      </c>
      <c r="AX130" s="182" t="str">
        <f t="shared" si="135"/>
        <v/>
      </c>
      <c r="AY130" s="183"/>
      <c r="AZ130" s="184" t="str">
        <f t="shared" si="201"/>
        <v/>
      </c>
      <c r="BA130" s="183"/>
      <c r="BB130" s="171"/>
      <c r="BC130" s="196"/>
      <c r="BE130" s="197"/>
      <c r="BG130" s="197"/>
      <c r="BI130" s="180" t="str">
        <f t="shared" si="182"/>
        <v/>
      </c>
      <c r="BJ130" s="181" t="str">
        <f t="shared" si="136"/>
        <v/>
      </c>
      <c r="BK130" s="182" t="str">
        <f t="shared" si="137"/>
        <v/>
      </c>
      <c r="BL130" s="183"/>
      <c r="BM130" s="184" t="str">
        <f t="shared" si="202"/>
        <v/>
      </c>
      <c r="BN130" s="183"/>
      <c r="BO130" s="171"/>
      <c r="BP130" s="196"/>
      <c r="BR130" s="197"/>
      <c r="BT130" s="197"/>
      <c r="BV130" s="180" t="str">
        <f t="shared" si="183"/>
        <v/>
      </c>
      <c r="BW130" s="181" t="str">
        <f t="shared" si="138"/>
        <v/>
      </c>
      <c r="BX130" s="182" t="str">
        <f t="shared" si="139"/>
        <v/>
      </c>
      <c r="BY130" s="183"/>
      <c r="BZ130" s="184" t="str">
        <f t="shared" si="203"/>
        <v/>
      </c>
      <c r="CA130" s="183"/>
      <c r="CB130" s="171"/>
      <c r="CC130" s="196"/>
      <c r="CE130" s="197"/>
      <c r="CG130" s="197"/>
      <c r="CI130" s="180" t="str">
        <f t="shared" si="184"/>
        <v/>
      </c>
      <c r="CJ130" s="181" t="str">
        <f t="shared" si="140"/>
        <v/>
      </c>
      <c r="CK130" s="182" t="str">
        <f t="shared" si="141"/>
        <v/>
      </c>
      <c r="CL130" s="183"/>
      <c r="CM130" s="184" t="str">
        <f t="shared" si="204"/>
        <v/>
      </c>
      <c r="CN130" s="183"/>
      <c r="CO130" s="171"/>
      <c r="CP130" s="196"/>
      <c r="CR130" s="197"/>
      <c r="CT130" s="197"/>
      <c r="CV130" s="180" t="str">
        <f t="shared" si="185"/>
        <v/>
      </c>
      <c r="CW130" s="181" t="str">
        <f t="shared" si="142"/>
        <v/>
      </c>
      <c r="CX130" s="182" t="str">
        <f t="shared" si="143"/>
        <v/>
      </c>
      <c r="CY130" s="183"/>
      <c r="CZ130" s="184" t="str">
        <f t="shared" si="205"/>
        <v/>
      </c>
      <c r="DA130" s="183"/>
      <c r="DB130" s="171"/>
      <c r="DC130" s="196"/>
      <c r="DE130" s="197"/>
      <c r="DG130" s="197"/>
      <c r="DI130" s="180" t="str">
        <f t="shared" si="186"/>
        <v/>
      </c>
      <c r="DJ130" s="181" t="str">
        <f t="shared" si="144"/>
        <v/>
      </c>
      <c r="DK130" s="182" t="str">
        <f t="shared" si="145"/>
        <v/>
      </c>
      <c r="DL130" s="183"/>
      <c r="DM130" s="184" t="str">
        <f t="shared" si="206"/>
        <v/>
      </c>
      <c r="DN130" s="183"/>
      <c r="DO130" s="171"/>
      <c r="DP130" s="196"/>
      <c r="DR130" s="197"/>
      <c r="DT130" s="197"/>
      <c r="DV130" s="180" t="str">
        <f t="shared" si="187"/>
        <v/>
      </c>
      <c r="DW130" s="181" t="str">
        <f t="shared" si="146"/>
        <v/>
      </c>
      <c r="DX130" s="182" t="str">
        <f t="shared" si="147"/>
        <v/>
      </c>
      <c r="DY130" s="183"/>
      <c r="DZ130" s="184" t="str">
        <f t="shared" si="207"/>
        <v/>
      </c>
      <c r="EA130" s="183"/>
      <c r="EB130" s="171"/>
      <c r="EC130" s="196"/>
      <c r="EE130" s="197"/>
      <c r="EG130" s="197"/>
      <c r="EI130" s="180" t="str">
        <f t="shared" si="188"/>
        <v/>
      </c>
      <c r="EJ130" s="181" t="str">
        <f t="shared" si="148"/>
        <v/>
      </c>
      <c r="EK130" s="182" t="str">
        <f t="shared" si="149"/>
        <v/>
      </c>
      <c r="EL130" s="183"/>
      <c r="EM130" s="184" t="str">
        <f t="shared" si="208"/>
        <v/>
      </c>
      <c r="EN130" s="183"/>
      <c r="EO130" s="171"/>
      <c r="EP130" s="196"/>
      <c r="ER130" s="197"/>
      <c r="ET130" s="197"/>
      <c r="EV130" s="180" t="str">
        <f t="shared" si="189"/>
        <v/>
      </c>
      <c r="EW130" s="181" t="str">
        <f t="shared" si="150"/>
        <v/>
      </c>
      <c r="EX130" s="182" t="str">
        <f t="shared" si="151"/>
        <v/>
      </c>
      <c r="EY130" s="183"/>
      <c r="EZ130" s="184" t="str">
        <f t="shared" si="209"/>
        <v/>
      </c>
      <c r="FA130" s="183"/>
      <c r="FB130" s="171"/>
      <c r="FC130" s="196"/>
      <c r="FE130" s="197"/>
      <c r="FG130" s="197"/>
      <c r="FI130" s="180" t="str">
        <f t="shared" si="190"/>
        <v/>
      </c>
      <c r="FJ130" s="181" t="str">
        <f t="shared" si="152"/>
        <v/>
      </c>
      <c r="FK130" s="182" t="str">
        <f t="shared" si="153"/>
        <v/>
      </c>
      <c r="FL130" s="183"/>
      <c r="FM130" s="184" t="str">
        <f t="shared" si="210"/>
        <v/>
      </c>
      <c r="FN130" s="183"/>
      <c r="FO130" s="171"/>
      <c r="FP130" s="196"/>
      <c r="FR130" s="197"/>
      <c r="FT130" s="197"/>
      <c r="FV130" s="180" t="str">
        <f t="shared" si="191"/>
        <v/>
      </c>
      <c r="FW130" s="181" t="str">
        <f t="shared" si="154"/>
        <v/>
      </c>
      <c r="FX130" s="182" t="str">
        <f t="shared" si="155"/>
        <v/>
      </c>
      <c r="FY130" s="183"/>
      <c r="FZ130" s="184" t="str">
        <f t="shared" si="211"/>
        <v/>
      </c>
      <c r="GA130" s="183"/>
      <c r="GB130" s="171"/>
      <c r="GC130" s="196"/>
      <c r="GE130" s="197"/>
      <c r="GG130" s="197"/>
      <c r="GI130" s="180" t="str">
        <f t="shared" si="192"/>
        <v/>
      </c>
      <c r="GJ130" s="181" t="str">
        <f t="shared" si="156"/>
        <v/>
      </c>
      <c r="GK130" s="182" t="str">
        <f t="shared" si="157"/>
        <v/>
      </c>
      <c r="GL130" s="183"/>
      <c r="GM130" s="184" t="str">
        <f t="shared" si="212"/>
        <v/>
      </c>
      <c r="GN130" s="183"/>
      <c r="GO130" s="171"/>
      <c r="GP130" s="196"/>
      <c r="GR130" s="197"/>
      <c r="GT130" s="197"/>
      <c r="GV130" s="180" t="str">
        <f t="shared" si="193"/>
        <v/>
      </c>
      <c r="GW130" s="181" t="str">
        <f t="shared" si="158"/>
        <v/>
      </c>
      <c r="GX130" s="182" t="str">
        <f t="shared" si="159"/>
        <v/>
      </c>
      <c r="GY130" s="183"/>
      <c r="GZ130" s="184" t="str">
        <f t="shared" si="213"/>
        <v/>
      </c>
      <c r="HA130" s="183"/>
      <c r="HB130" s="171"/>
      <c r="HC130" s="196"/>
      <c r="HE130" s="197"/>
      <c r="HG130" s="197"/>
      <c r="HI130" s="180" t="str">
        <f t="shared" si="194"/>
        <v/>
      </c>
      <c r="HJ130" s="181" t="str">
        <f t="shared" si="160"/>
        <v/>
      </c>
      <c r="HK130" s="182" t="str">
        <f t="shared" si="161"/>
        <v/>
      </c>
      <c r="HL130" s="183"/>
      <c r="HM130" s="184" t="str">
        <f t="shared" si="214"/>
        <v/>
      </c>
      <c r="HN130" s="183"/>
      <c r="HO130" s="171"/>
      <c r="HP130" s="196"/>
      <c r="HR130" s="197"/>
      <c r="HT130" s="197"/>
      <c r="HV130" s="180" t="str">
        <f t="shared" si="195"/>
        <v/>
      </c>
      <c r="HW130" s="181" t="str">
        <f t="shared" si="162"/>
        <v/>
      </c>
      <c r="HX130" s="182" t="str">
        <f t="shared" si="163"/>
        <v/>
      </c>
      <c r="HY130" s="183"/>
      <c r="HZ130" s="184" t="str">
        <f t="shared" si="215"/>
        <v/>
      </c>
      <c r="IA130" s="183"/>
      <c r="IB130" s="171"/>
      <c r="IC130" s="196"/>
      <c r="IE130" s="197"/>
      <c r="IG130" s="197"/>
      <c r="II130" s="180" t="str">
        <f t="shared" si="196"/>
        <v/>
      </c>
      <c r="IJ130" s="181" t="str">
        <f t="shared" si="164"/>
        <v/>
      </c>
      <c r="IK130" s="182" t="str">
        <f t="shared" si="165"/>
        <v/>
      </c>
      <c r="IL130" s="183"/>
      <c r="IM130" s="184" t="str">
        <f t="shared" si="216"/>
        <v/>
      </c>
      <c r="IN130" s="183"/>
      <c r="IO130" s="171"/>
      <c r="IP130" s="196"/>
      <c r="IR130" s="197"/>
      <c r="IT130" s="197"/>
      <c r="IV130" s="180" t="str">
        <f t="shared" si="197"/>
        <v/>
      </c>
      <c r="IW130" s="181" t="str">
        <f t="shared" si="166"/>
        <v/>
      </c>
      <c r="IX130" s="182" t="str">
        <f t="shared" si="167"/>
        <v/>
      </c>
      <c r="IY130" s="183"/>
      <c r="IZ130" s="184" t="str">
        <f t="shared" si="217"/>
        <v/>
      </c>
      <c r="JA130" s="183"/>
      <c r="JB130" s="171"/>
      <c r="JC130" s="187"/>
      <c r="JD130" s="198">
        <f t="shared" si="168"/>
        <v>0</v>
      </c>
      <c r="JE130" s="198">
        <f t="shared" si="169"/>
        <v>0</v>
      </c>
      <c r="JF130" s="198">
        <f t="shared" si="170"/>
        <v>0</v>
      </c>
      <c r="JG130" s="199">
        <f t="shared" si="171"/>
        <v>0</v>
      </c>
      <c r="JH130" s="199">
        <f t="shared" si="172"/>
        <v>0</v>
      </c>
      <c r="JI130" s="187"/>
      <c r="JJ130" s="209"/>
      <c r="JK130" s="210"/>
      <c r="JL130" s="210"/>
      <c r="JM130" s="210"/>
      <c r="JN130" s="210"/>
      <c r="JO130" s="210"/>
      <c r="JP130" s="210"/>
      <c r="JQ130" s="210"/>
      <c r="JR130" s="211"/>
      <c r="JS130" s="205"/>
      <c r="JT130" s="194">
        <f t="shared" si="173"/>
        <v>3</v>
      </c>
    </row>
    <row r="131" spans="1:280" s="195" customFormat="1" x14ac:dyDescent="0.2">
      <c r="A131" s="247">
        <f t="shared" si="174"/>
        <v>41705</v>
      </c>
      <c r="B131" s="249">
        <f t="shared" si="175"/>
        <v>41706</v>
      </c>
      <c r="C131" s="196"/>
      <c r="E131" s="197"/>
      <c r="G131" s="197"/>
      <c r="I131" s="180" t="str">
        <f t="shared" si="176"/>
        <v/>
      </c>
      <c r="J131" s="181" t="str">
        <f t="shared" si="177"/>
        <v/>
      </c>
      <c r="K131" s="182" t="str">
        <f t="shared" si="178"/>
        <v/>
      </c>
      <c r="L131" s="183"/>
      <c r="M131" s="184" t="str">
        <f t="shared" si="198"/>
        <v/>
      </c>
      <c r="N131" s="183"/>
      <c r="O131" s="171"/>
      <c r="P131" s="196"/>
      <c r="R131" s="197"/>
      <c r="T131" s="197"/>
      <c r="V131" s="180" t="str">
        <f t="shared" si="179"/>
        <v/>
      </c>
      <c r="W131" s="181" t="str">
        <f t="shared" si="130"/>
        <v/>
      </c>
      <c r="X131" s="182" t="str">
        <f t="shared" si="131"/>
        <v/>
      </c>
      <c r="Y131" s="183"/>
      <c r="Z131" s="184" t="str">
        <f t="shared" si="199"/>
        <v/>
      </c>
      <c r="AA131" s="183"/>
      <c r="AB131" s="171"/>
      <c r="AC131" s="196"/>
      <c r="AE131" s="197"/>
      <c r="AG131" s="197"/>
      <c r="AI131" s="180" t="str">
        <f t="shared" si="180"/>
        <v/>
      </c>
      <c r="AJ131" s="181" t="str">
        <f t="shared" si="132"/>
        <v/>
      </c>
      <c r="AK131" s="182" t="str">
        <f t="shared" si="133"/>
        <v/>
      </c>
      <c r="AL131" s="183"/>
      <c r="AM131" s="184" t="str">
        <f t="shared" si="200"/>
        <v/>
      </c>
      <c r="AN131" s="183"/>
      <c r="AO131" s="171"/>
      <c r="AP131" s="196"/>
      <c r="AR131" s="197"/>
      <c r="AT131" s="197"/>
      <c r="AV131" s="180" t="str">
        <f t="shared" si="181"/>
        <v/>
      </c>
      <c r="AW131" s="181" t="str">
        <f t="shared" si="134"/>
        <v/>
      </c>
      <c r="AX131" s="182" t="str">
        <f t="shared" si="135"/>
        <v/>
      </c>
      <c r="AY131" s="183"/>
      <c r="AZ131" s="184" t="str">
        <f t="shared" si="201"/>
        <v/>
      </c>
      <c r="BA131" s="183"/>
      <c r="BB131" s="171"/>
      <c r="BC131" s="196"/>
      <c r="BE131" s="197"/>
      <c r="BG131" s="197"/>
      <c r="BI131" s="180" t="str">
        <f t="shared" si="182"/>
        <v/>
      </c>
      <c r="BJ131" s="181" t="str">
        <f t="shared" si="136"/>
        <v/>
      </c>
      <c r="BK131" s="182" t="str">
        <f t="shared" si="137"/>
        <v/>
      </c>
      <c r="BL131" s="183"/>
      <c r="BM131" s="184" t="str">
        <f t="shared" si="202"/>
        <v/>
      </c>
      <c r="BN131" s="183"/>
      <c r="BO131" s="171"/>
      <c r="BP131" s="196"/>
      <c r="BR131" s="197"/>
      <c r="BT131" s="197"/>
      <c r="BV131" s="180" t="str">
        <f t="shared" si="183"/>
        <v/>
      </c>
      <c r="BW131" s="181" t="str">
        <f t="shared" si="138"/>
        <v/>
      </c>
      <c r="BX131" s="182" t="str">
        <f t="shared" si="139"/>
        <v/>
      </c>
      <c r="BY131" s="183"/>
      <c r="BZ131" s="184" t="str">
        <f t="shared" si="203"/>
        <v/>
      </c>
      <c r="CA131" s="183"/>
      <c r="CB131" s="171"/>
      <c r="CC131" s="196"/>
      <c r="CE131" s="197"/>
      <c r="CG131" s="197"/>
      <c r="CI131" s="180" t="str">
        <f t="shared" si="184"/>
        <v/>
      </c>
      <c r="CJ131" s="181" t="str">
        <f t="shared" si="140"/>
        <v/>
      </c>
      <c r="CK131" s="182" t="str">
        <f t="shared" si="141"/>
        <v/>
      </c>
      <c r="CL131" s="183"/>
      <c r="CM131" s="184" t="str">
        <f t="shared" si="204"/>
        <v/>
      </c>
      <c r="CN131" s="183"/>
      <c r="CO131" s="171"/>
      <c r="CP131" s="196"/>
      <c r="CR131" s="197"/>
      <c r="CT131" s="197"/>
      <c r="CV131" s="180" t="str">
        <f t="shared" si="185"/>
        <v/>
      </c>
      <c r="CW131" s="181" t="str">
        <f t="shared" si="142"/>
        <v/>
      </c>
      <c r="CX131" s="182" t="str">
        <f t="shared" si="143"/>
        <v/>
      </c>
      <c r="CY131" s="183"/>
      <c r="CZ131" s="184" t="str">
        <f t="shared" si="205"/>
        <v/>
      </c>
      <c r="DA131" s="183"/>
      <c r="DB131" s="171"/>
      <c r="DC131" s="196"/>
      <c r="DE131" s="197"/>
      <c r="DG131" s="197"/>
      <c r="DI131" s="180" t="str">
        <f t="shared" si="186"/>
        <v/>
      </c>
      <c r="DJ131" s="181" t="str">
        <f t="shared" si="144"/>
        <v/>
      </c>
      <c r="DK131" s="182" t="str">
        <f t="shared" si="145"/>
        <v/>
      </c>
      <c r="DL131" s="183"/>
      <c r="DM131" s="184" t="str">
        <f t="shared" si="206"/>
        <v/>
      </c>
      <c r="DN131" s="183"/>
      <c r="DO131" s="171"/>
      <c r="DP131" s="196"/>
      <c r="DR131" s="197"/>
      <c r="DT131" s="197"/>
      <c r="DV131" s="180" t="str">
        <f t="shared" si="187"/>
        <v/>
      </c>
      <c r="DW131" s="181" t="str">
        <f t="shared" si="146"/>
        <v/>
      </c>
      <c r="DX131" s="182" t="str">
        <f t="shared" si="147"/>
        <v/>
      </c>
      <c r="DY131" s="183"/>
      <c r="DZ131" s="184" t="str">
        <f t="shared" si="207"/>
        <v/>
      </c>
      <c r="EA131" s="183"/>
      <c r="EB131" s="171"/>
      <c r="EC131" s="196"/>
      <c r="EE131" s="197"/>
      <c r="EG131" s="197"/>
      <c r="EI131" s="180" t="str">
        <f t="shared" si="188"/>
        <v/>
      </c>
      <c r="EJ131" s="181" t="str">
        <f t="shared" si="148"/>
        <v/>
      </c>
      <c r="EK131" s="182" t="str">
        <f t="shared" si="149"/>
        <v/>
      </c>
      <c r="EL131" s="183"/>
      <c r="EM131" s="184" t="str">
        <f t="shared" si="208"/>
        <v/>
      </c>
      <c r="EN131" s="183"/>
      <c r="EO131" s="171"/>
      <c r="EP131" s="196"/>
      <c r="ER131" s="197"/>
      <c r="ET131" s="197"/>
      <c r="EV131" s="180" t="str">
        <f t="shared" si="189"/>
        <v/>
      </c>
      <c r="EW131" s="181" t="str">
        <f t="shared" si="150"/>
        <v/>
      </c>
      <c r="EX131" s="182" t="str">
        <f t="shared" si="151"/>
        <v/>
      </c>
      <c r="EY131" s="183"/>
      <c r="EZ131" s="184" t="str">
        <f t="shared" si="209"/>
        <v/>
      </c>
      <c r="FA131" s="183"/>
      <c r="FB131" s="171"/>
      <c r="FC131" s="196"/>
      <c r="FE131" s="197"/>
      <c r="FG131" s="197"/>
      <c r="FI131" s="180" t="str">
        <f t="shared" si="190"/>
        <v/>
      </c>
      <c r="FJ131" s="181" t="str">
        <f t="shared" si="152"/>
        <v/>
      </c>
      <c r="FK131" s="182" t="str">
        <f t="shared" si="153"/>
        <v/>
      </c>
      <c r="FL131" s="183"/>
      <c r="FM131" s="184" t="str">
        <f t="shared" si="210"/>
        <v/>
      </c>
      <c r="FN131" s="183"/>
      <c r="FO131" s="171"/>
      <c r="FP131" s="196"/>
      <c r="FR131" s="197"/>
      <c r="FT131" s="197"/>
      <c r="FV131" s="180" t="str">
        <f t="shared" si="191"/>
        <v/>
      </c>
      <c r="FW131" s="181" t="str">
        <f t="shared" si="154"/>
        <v/>
      </c>
      <c r="FX131" s="182" t="str">
        <f t="shared" si="155"/>
        <v/>
      </c>
      <c r="FY131" s="183"/>
      <c r="FZ131" s="184" t="str">
        <f t="shared" si="211"/>
        <v/>
      </c>
      <c r="GA131" s="183"/>
      <c r="GB131" s="171"/>
      <c r="GC131" s="196"/>
      <c r="GE131" s="197"/>
      <c r="GG131" s="197"/>
      <c r="GI131" s="180" t="str">
        <f t="shared" si="192"/>
        <v/>
      </c>
      <c r="GJ131" s="181" t="str">
        <f t="shared" si="156"/>
        <v/>
      </c>
      <c r="GK131" s="182" t="str">
        <f t="shared" si="157"/>
        <v/>
      </c>
      <c r="GL131" s="183"/>
      <c r="GM131" s="184" t="str">
        <f t="shared" si="212"/>
        <v/>
      </c>
      <c r="GN131" s="183"/>
      <c r="GO131" s="171"/>
      <c r="GP131" s="196"/>
      <c r="GR131" s="197"/>
      <c r="GT131" s="197"/>
      <c r="GV131" s="180" t="str">
        <f t="shared" si="193"/>
        <v/>
      </c>
      <c r="GW131" s="181" t="str">
        <f t="shared" si="158"/>
        <v/>
      </c>
      <c r="GX131" s="182" t="str">
        <f t="shared" si="159"/>
        <v/>
      </c>
      <c r="GY131" s="183"/>
      <c r="GZ131" s="184" t="str">
        <f t="shared" si="213"/>
        <v/>
      </c>
      <c r="HA131" s="183"/>
      <c r="HB131" s="171"/>
      <c r="HC131" s="196"/>
      <c r="HE131" s="197"/>
      <c r="HG131" s="197"/>
      <c r="HI131" s="180" t="str">
        <f t="shared" si="194"/>
        <v/>
      </c>
      <c r="HJ131" s="181" t="str">
        <f t="shared" si="160"/>
        <v/>
      </c>
      <c r="HK131" s="182" t="str">
        <f t="shared" si="161"/>
        <v/>
      </c>
      <c r="HL131" s="183"/>
      <c r="HM131" s="184" t="str">
        <f t="shared" si="214"/>
        <v/>
      </c>
      <c r="HN131" s="183"/>
      <c r="HO131" s="171"/>
      <c r="HP131" s="196"/>
      <c r="HR131" s="197"/>
      <c r="HT131" s="197"/>
      <c r="HV131" s="180" t="str">
        <f t="shared" si="195"/>
        <v/>
      </c>
      <c r="HW131" s="181" t="str">
        <f t="shared" si="162"/>
        <v/>
      </c>
      <c r="HX131" s="182" t="str">
        <f t="shared" si="163"/>
        <v/>
      </c>
      <c r="HY131" s="183"/>
      <c r="HZ131" s="184" t="str">
        <f t="shared" si="215"/>
        <v/>
      </c>
      <c r="IA131" s="183"/>
      <c r="IB131" s="171"/>
      <c r="IC131" s="196"/>
      <c r="IE131" s="197"/>
      <c r="IG131" s="197"/>
      <c r="II131" s="180" t="str">
        <f t="shared" si="196"/>
        <v/>
      </c>
      <c r="IJ131" s="181" t="str">
        <f t="shared" si="164"/>
        <v/>
      </c>
      <c r="IK131" s="182" t="str">
        <f t="shared" si="165"/>
        <v/>
      </c>
      <c r="IL131" s="183"/>
      <c r="IM131" s="184" t="str">
        <f t="shared" si="216"/>
        <v/>
      </c>
      <c r="IN131" s="183"/>
      <c r="IO131" s="171"/>
      <c r="IP131" s="196"/>
      <c r="IR131" s="197"/>
      <c r="IT131" s="197"/>
      <c r="IV131" s="180" t="str">
        <f t="shared" si="197"/>
        <v/>
      </c>
      <c r="IW131" s="181" t="str">
        <f t="shared" si="166"/>
        <v/>
      </c>
      <c r="IX131" s="182" t="str">
        <f t="shared" si="167"/>
        <v/>
      </c>
      <c r="IY131" s="183"/>
      <c r="IZ131" s="184" t="str">
        <f t="shared" si="217"/>
        <v/>
      </c>
      <c r="JA131" s="183"/>
      <c r="JB131" s="171"/>
      <c r="JC131" s="187"/>
      <c r="JD131" s="198">
        <f t="shared" si="168"/>
        <v>0</v>
      </c>
      <c r="JE131" s="198">
        <f t="shared" si="169"/>
        <v>0</v>
      </c>
      <c r="JF131" s="198">
        <f t="shared" si="170"/>
        <v>0</v>
      </c>
      <c r="JG131" s="199">
        <f t="shared" si="171"/>
        <v>0</v>
      </c>
      <c r="JH131" s="199">
        <f t="shared" si="172"/>
        <v>0</v>
      </c>
      <c r="JI131" s="187"/>
      <c r="JJ131" s="209"/>
      <c r="JK131" s="210"/>
      <c r="JL131" s="210"/>
      <c r="JM131" s="210"/>
      <c r="JN131" s="210"/>
      <c r="JO131" s="210"/>
      <c r="JP131" s="210"/>
      <c r="JQ131" s="210"/>
      <c r="JR131" s="211"/>
      <c r="JS131" s="205"/>
      <c r="JT131" s="194">
        <f t="shared" si="173"/>
        <v>3</v>
      </c>
    </row>
    <row r="132" spans="1:280" s="195" customFormat="1" x14ac:dyDescent="0.2">
      <c r="A132" s="247">
        <f t="shared" si="174"/>
        <v>41706</v>
      </c>
      <c r="B132" s="249">
        <f t="shared" si="175"/>
        <v>41707</v>
      </c>
      <c r="C132" s="196"/>
      <c r="E132" s="197"/>
      <c r="G132" s="197"/>
      <c r="I132" s="180" t="str">
        <f t="shared" si="176"/>
        <v/>
      </c>
      <c r="J132" s="181" t="str">
        <f t="shared" si="177"/>
        <v/>
      </c>
      <c r="K132" s="182" t="str">
        <f t="shared" si="178"/>
        <v/>
      </c>
      <c r="L132" s="183"/>
      <c r="M132" s="184" t="str">
        <f t="shared" si="198"/>
        <v/>
      </c>
      <c r="N132" s="183"/>
      <c r="O132" s="171"/>
      <c r="P132" s="196"/>
      <c r="R132" s="197"/>
      <c r="T132" s="197"/>
      <c r="V132" s="180" t="str">
        <f t="shared" si="179"/>
        <v/>
      </c>
      <c r="W132" s="181" t="str">
        <f t="shared" si="130"/>
        <v/>
      </c>
      <c r="X132" s="182" t="str">
        <f t="shared" si="131"/>
        <v/>
      </c>
      <c r="Y132" s="183"/>
      <c r="Z132" s="184" t="str">
        <f t="shared" si="199"/>
        <v/>
      </c>
      <c r="AA132" s="183"/>
      <c r="AB132" s="171"/>
      <c r="AC132" s="196"/>
      <c r="AE132" s="197"/>
      <c r="AG132" s="197"/>
      <c r="AI132" s="180" t="str">
        <f t="shared" si="180"/>
        <v/>
      </c>
      <c r="AJ132" s="181" t="str">
        <f t="shared" si="132"/>
        <v/>
      </c>
      <c r="AK132" s="182" t="str">
        <f t="shared" si="133"/>
        <v/>
      </c>
      <c r="AL132" s="183"/>
      <c r="AM132" s="184" t="str">
        <f t="shared" si="200"/>
        <v/>
      </c>
      <c r="AN132" s="183"/>
      <c r="AO132" s="171"/>
      <c r="AP132" s="196"/>
      <c r="AR132" s="197"/>
      <c r="AT132" s="197"/>
      <c r="AV132" s="180" t="str">
        <f t="shared" si="181"/>
        <v/>
      </c>
      <c r="AW132" s="181" t="str">
        <f t="shared" si="134"/>
        <v/>
      </c>
      <c r="AX132" s="182" t="str">
        <f t="shared" si="135"/>
        <v/>
      </c>
      <c r="AY132" s="183"/>
      <c r="AZ132" s="184" t="str">
        <f t="shared" si="201"/>
        <v/>
      </c>
      <c r="BA132" s="183"/>
      <c r="BB132" s="171"/>
      <c r="BC132" s="196"/>
      <c r="BE132" s="197"/>
      <c r="BG132" s="197"/>
      <c r="BI132" s="180" t="str">
        <f t="shared" si="182"/>
        <v/>
      </c>
      <c r="BJ132" s="181" t="str">
        <f t="shared" si="136"/>
        <v/>
      </c>
      <c r="BK132" s="182" t="str">
        <f t="shared" si="137"/>
        <v/>
      </c>
      <c r="BL132" s="183"/>
      <c r="BM132" s="184" t="str">
        <f t="shared" si="202"/>
        <v/>
      </c>
      <c r="BN132" s="183"/>
      <c r="BO132" s="171"/>
      <c r="BP132" s="196"/>
      <c r="BR132" s="197"/>
      <c r="BT132" s="197"/>
      <c r="BV132" s="180" t="str">
        <f t="shared" si="183"/>
        <v/>
      </c>
      <c r="BW132" s="181" t="str">
        <f t="shared" si="138"/>
        <v/>
      </c>
      <c r="BX132" s="182" t="str">
        <f t="shared" si="139"/>
        <v/>
      </c>
      <c r="BY132" s="183"/>
      <c r="BZ132" s="184" t="str">
        <f t="shared" si="203"/>
        <v/>
      </c>
      <c r="CA132" s="183"/>
      <c r="CB132" s="171"/>
      <c r="CC132" s="196"/>
      <c r="CE132" s="197"/>
      <c r="CG132" s="197"/>
      <c r="CI132" s="180" t="str">
        <f t="shared" si="184"/>
        <v/>
      </c>
      <c r="CJ132" s="181" t="str">
        <f t="shared" si="140"/>
        <v/>
      </c>
      <c r="CK132" s="182" t="str">
        <f t="shared" si="141"/>
        <v/>
      </c>
      <c r="CL132" s="183"/>
      <c r="CM132" s="184" t="str">
        <f t="shared" si="204"/>
        <v/>
      </c>
      <c r="CN132" s="183"/>
      <c r="CO132" s="171"/>
      <c r="CP132" s="196"/>
      <c r="CR132" s="197"/>
      <c r="CT132" s="197"/>
      <c r="CV132" s="180" t="str">
        <f t="shared" si="185"/>
        <v/>
      </c>
      <c r="CW132" s="181" t="str">
        <f t="shared" si="142"/>
        <v/>
      </c>
      <c r="CX132" s="182" t="str">
        <f t="shared" si="143"/>
        <v/>
      </c>
      <c r="CY132" s="183"/>
      <c r="CZ132" s="184" t="str">
        <f t="shared" si="205"/>
        <v/>
      </c>
      <c r="DA132" s="183"/>
      <c r="DB132" s="171"/>
      <c r="DC132" s="196"/>
      <c r="DE132" s="197"/>
      <c r="DG132" s="197"/>
      <c r="DI132" s="180" t="str">
        <f t="shared" si="186"/>
        <v/>
      </c>
      <c r="DJ132" s="181" t="str">
        <f t="shared" si="144"/>
        <v/>
      </c>
      <c r="DK132" s="182" t="str">
        <f t="shared" si="145"/>
        <v/>
      </c>
      <c r="DL132" s="183"/>
      <c r="DM132" s="184" t="str">
        <f t="shared" si="206"/>
        <v/>
      </c>
      <c r="DN132" s="183"/>
      <c r="DO132" s="171"/>
      <c r="DP132" s="196"/>
      <c r="DR132" s="197"/>
      <c r="DT132" s="197"/>
      <c r="DV132" s="180" t="str">
        <f t="shared" si="187"/>
        <v/>
      </c>
      <c r="DW132" s="181" t="str">
        <f t="shared" si="146"/>
        <v/>
      </c>
      <c r="DX132" s="182" t="str">
        <f t="shared" si="147"/>
        <v/>
      </c>
      <c r="DY132" s="183"/>
      <c r="DZ132" s="184" t="str">
        <f t="shared" si="207"/>
        <v/>
      </c>
      <c r="EA132" s="183"/>
      <c r="EB132" s="171"/>
      <c r="EC132" s="196"/>
      <c r="EE132" s="197"/>
      <c r="EG132" s="197"/>
      <c r="EI132" s="180" t="str">
        <f t="shared" si="188"/>
        <v/>
      </c>
      <c r="EJ132" s="181" t="str">
        <f t="shared" si="148"/>
        <v/>
      </c>
      <c r="EK132" s="182" t="str">
        <f t="shared" si="149"/>
        <v/>
      </c>
      <c r="EL132" s="183"/>
      <c r="EM132" s="184" t="str">
        <f t="shared" si="208"/>
        <v/>
      </c>
      <c r="EN132" s="183"/>
      <c r="EO132" s="171"/>
      <c r="EP132" s="196"/>
      <c r="ER132" s="197"/>
      <c r="ET132" s="197"/>
      <c r="EV132" s="180" t="str">
        <f t="shared" si="189"/>
        <v/>
      </c>
      <c r="EW132" s="181" t="str">
        <f t="shared" si="150"/>
        <v/>
      </c>
      <c r="EX132" s="182" t="str">
        <f t="shared" si="151"/>
        <v/>
      </c>
      <c r="EY132" s="183"/>
      <c r="EZ132" s="184" t="str">
        <f t="shared" si="209"/>
        <v/>
      </c>
      <c r="FA132" s="183"/>
      <c r="FB132" s="171"/>
      <c r="FC132" s="196"/>
      <c r="FE132" s="197"/>
      <c r="FG132" s="197"/>
      <c r="FI132" s="180" t="str">
        <f t="shared" si="190"/>
        <v/>
      </c>
      <c r="FJ132" s="181" t="str">
        <f t="shared" si="152"/>
        <v/>
      </c>
      <c r="FK132" s="182" t="str">
        <f t="shared" si="153"/>
        <v/>
      </c>
      <c r="FL132" s="183"/>
      <c r="FM132" s="184" t="str">
        <f t="shared" si="210"/>
        <v/>
      </c>
      <c r="FN132" s="183"/>
      <c r="FO132" s="171"/>
      <c r="FP132" s="196"/>
      <c r="FR132" s="197"/>
      <c r="FT132" s="197"/>
      <c r="FV132" s="180" t="str">
        <f t="shared" si="191"/>
        <v/>
      </c>
      <c r="FW132" s="181" t="str">
        <f t="shared" si="154"/>
        <v/>
      </c>
      <c r="FX132" s="182" t="str">
        <f t="shared" si="155"/>
        <v/>
      </c>
      <c r="FY132" s="183"/>
      <c r="FZ132" s="184" t="str">
        <f t="shared" si="211"/>
        <v/>
      </c>
      <c r="GA132" s="183"/>
      <c r="GB132" s="171"/>
      <c r="GC132" s="196"/>
      <c r="GE132" s="197"/>
      <c r="GG132" s="197"/>
      <c r="GI132" s="180" t="str">
        <f t="shared" si="192"/>
        <v/>
      </c>
      <c r="GJ132" s="181" t="str">
        <f t="shared" si="156"/>
        <v/>
      </c>
      <c r="GK132" s="182" t="str">
        <f t="shared" si="157"/>
        <v/>
      </c>
      <c r="GL132" s="183"/>
      <c r="GM132" s="184" t="str">
        <f t="shared" si="212"/>
        <v/>
      </c>
      <c r="GN132" s="183"/>
      <c r="GO132" s="171"/>
      <c r="GP132" s="196"/>
      <c r="GR132" s="197"/>
      <c r="GT132" s="197"/>
      <c r="GV132" s="180" t="str">
        <f t="shared" si="193"/>
        <v/>
      </c>
      <c r="GW132" s="181" t="str">
        <f t="shared" si="158"/>
        <v/>
      </c>
      <c r="GX132" s="182" t="str">
        <f t="shared" si="159"/>
        <v/>
      </c>
      <c r="GY132" s="183"/>
      <c r="GZ132" s="184" t="str">
        <f t="shared" si="213"/>
        <v/>
      </c>
      <c r="HA132" s="183"/>
      <c r="HB132" s="171"/>
      <c r="HC132" s="196"/>
      <c r="HE132" s="197"/>
      <c r="HG132" s="197"/>
      <c r="HI132" s="180" t="str">
        <f t="shared" si="194"/>
        <v/>
      </c>
      <c r="HJ132" s="181" t="str">
        <f t="shared" si="160"/>
        <v/>
      </c>
      <c r="HK132" s="182" t="str">
        <f t="shared" si="161"/>
        <v/>
      </c>
      <c r="HL132" s="183"/>
      <c r="HM132" s="184" t="str">
        <f t="shared" si="214"/>
        <v/>
      </c>
      <c r="HN132" s="183"/>
      <c r="HO132" s="171"/>
      <c r="HP132" s="196"/>
      <c r="HR132" s="197"/>
      <c r="HT132" s="197"/>
      <c r="HV132" s="180" t="str">
        <f t="shared" si="195"/>
        <v/>
      </c>
      <c r="HW132" s="181" t="str">
        <f t="shared" si="162"/>
        <v/>
      </c>
      <c r="HX132" s="182" t="str">
        <f t="shared" si="163"/>
        <v/>
      </c>
      <c r="HY132" s="183"/>
      <c r="HZ132" s="184" t="str">
        <f t="shared" si="215"/>
        <v/>
      </c>
      <c r="IA132" s="183"/>
      <c r="IB132" s="171"/>
      <c r="IC132" s="196"/>
      <c r="IE132" s="197"/>
      <c r="IG132" s="197"/>
      <c r="II132" s="180" t="str">
        <f t="shared" si="196"/>
        <v/>
      </c>
      <c r="IJ132" s="181" t="str">
        <f t="shared" si="164"/>
        <v/>
      </c>
      <c r="IK132" s="182" t="str">
        <f t="shared" si="165"/>
        <v/>
      </c>
      <c r="IL132" s="183"/>
      <c r="IM132" s="184" t="str">
        <f t="shared" si="216"/>
        <v/>
      </c>
      <c r="IN132" s="183"/>
      <c r="IO132" s="171"/>
      <c r="IP132" s="196"/>
      <c r="IR132" s="197"/>
      <c r="IT132" s="197"/>
      <c r="IV132" s="180" t="str">
        <f t="shared" si="197"/>
        <v/>
      </c>
      <c r="IW132" s="181" t="str">
        <f t="shared" si="166"/>
        <v/>
      </c>
      <c r="IX132" s="182" t="str">
        <f t="shared" si="167"/>
        <v/>
      </c>
      <c r="IY132" s="183"/>
      <c r="IZ132" s="184" t="str">
        <f t="shared" si="217"/>
        <v/>
      </c>
      <c r="JA132" s="183"/>
      <c r="JB132" s="171"/>
      <c r="JC132" s="187"/>
      <c r="JD132" s="198">
        <f t="shared" si="168"/>
        <v>0</v>
      </c>
      <c r="JE132" s="198">
        <f t="shared" si="169"/>
        <v>0</v>
      </c>
      <c r="JF132" s="198">
        <f t="shared" si="170"/>
        <v>0</v>
      </c>
      <c r="JG132" s="199">
        <f t="shared" si="171"/>
        <v>0</v>
      </c>
      <c r="JH132" s="199">
        <f t="shared" si="172"/>
        <v>0</v>
      </c>
      <c r="JI132" s="187"/>
      <c r="JJ132" s="209"/>
      <c r="JK132" s="210"/>
      <c r="JL132" s="210"/>
      <c r="JM132" s="210"/>
      <c r="JN132" s="210"/>
      <c r="JO132" s="210"/>
      <c r="JP132" s="210"/>
      <c r="JQ132" s="210"/>
      <c r="JR132" s="211"/>
      <c r="JS132" s="205"/>
      <c r="JT132" s="194">
        <f t="shared" si="173"/>
        <v>3</v>
      </c>
    </row>
    <row r="133" spans="1:280" s="195" customFormat="1" x14ac:dyDescent="0.2">
      <c r="A133" s="247">
        <f t="shared" si="174"/>
        <v>41707</v>
      </c>
      <c r="B133" s="249">
        <f t="shared" si="175"/>
        <v>41708</v>
      </c>
      <c r="C133" s="196"/>
      <c r="E133" s="197"/>
      <c r="G133" s="197"/>
      <c r="I133" s="180" t="str">
        <f t="shared" si="176"/>
        <v/>
      </c>
      <c r="J133" s="181" t="str">
        <f t="shared" si="177"/>
        <v/>
      </c>
      <c r="K133" s="182" t="str">
        <f t="shared" si="178"/>
        <v/>
      </c>
      <c r="L133" s="183"/>
      <c r="M133" s="184" t="str">
        <f t="shared" si="198"/>
        <v/>
      </c>
      <c r="N133" s="183"/>
      <c r="O133" s="186"/>
      <c r="P133" s="196"/>
      <c r="R133" s="197"/>
      <c r="T133" s="197"/>
      <c r="V133" s="180" t="str">
        <f t="shared" si="179"/>
        <v/>
      </c>
      <c r="W133" s="181" t="str">
        <f t="shared" si="130"/>
        <v/>
      </c>
      <c r="X133" s="182" t="str">
        <f t="shared" si="131"/>
        <v/>
      </c>
      <c r="Y133" s="183"/>
      <c r="Z133" s="184" t="str">
        <f t="shared" si="199"/>
        <v/>
      </c>
      <c r="AA133" s="183"/>
      <c r="AB133" s="186"/>
      <c r="AC133" s="196"/>
      <c r="AE133" s="197"/>
      <c r="AG133" s="197"/>
      <c r="AI133" s="180" t="str">
        <f t="shared" si="180"/>
        <v/>
      </c>
      <c r="AJ133" s="181" t="str">
        <f t="shared" si="132"/>
        <v/>
      </c>
      <c r="AK133" s="182" t="str">
        <f t="shared" si="133"/>
        <v/>
      </c>
      <c r="AL133" s="183"/>
      <c r="AM133" s="184" t="str">
        <f t="shared" si="200"/>
        <v/>
      </c>
      <c r="AN133" s="183"/>
      <c r="AO133" s="186"/>
      <c r="AP133" s="196"/>
      <c r="AR133" s="197"/>
      <c r="AT133" s="197"/>
      <c r="AV133" s="180" t="str">
        <f t="shared" si="181"/>
        <v/>
      </c>
      <c r="AW133" s="181" t="str">
        <f t="shared" si="134"/>
        <v/>
      </c>
      <c r="AX133" s="182" t="str">
        <f t="shared" si="135"/>
        <v/>
      </c>
      <c r="AY133" s="183"/>
      <c r="AZ133" s="184" t="str">
        <f t="shared" si="201"/>
        <v/>
      </c>
      <c r="BA133" s="183"/>
      <c r="BB133" s="186"/>
      <c r="BC133" s="196"/>
      <c r="BE133" s="197"/>
      <c r="BG133" s="197"/>
      <c r="BI133" s="180" t="str">
        <f t="shared" si="182"/>
        <v/>
      </c>
      <c r="BJ133" s="181" t="str">
        <f t="shared" si="136"/>
        <v/>
      </c>
      <c r="BK133" s="182" t="str">
        <f t="shared" si="137"/>
        <v/>
      </c>
      <c r="BL133" s="183"/>
      <c r="BM133" s="184" t="str">
        <f t="shared" si="202"/>
        <v/>
      </c>
      <c r="BN133" s="183"/>
      <c r="BO133" s="186"/>
      <c r="BP133" s="196"/>
      <c r="BR133" s="197"/>
      <c r="BT133" s="197"/>
      <c r="BV133" s="180" t="str">
        <f t="shared" si="183"/>
        <v/>
      </c>
      <c r="BW133" s="181" t="str">
        <f t="shared" si="138"/>
        <v/>
      </c>
      <c r="BX133" s="182" t="str">
        <f t="shared" si="139"/>
        <v/>
      </c>
      <c r="BY133" s="183"/>
      <c r="BZ133" s="184" t="str">
        <f t="shared" si="203"/>
        <v/>
      </c>
      <c r="CA133" s="183"/>
      <c r="CB133" s="186"/>
      <c r="CC133" s="196"/>
      <c r="CE133" s="197"/>
      <c r="CG133" s="197"/>
      <c r="CI133" s="180" t="str">
        <f t="shared" si="184"/>
        <v/>
      </c>
      <c r="CJ133" s="181" t="str">
        <f t="shared" si="140"/>
        <v/>
      </c>
      <c r="CK133" s="182" t="str">
        <f t="shared" si="141"/>
        <v/>
      </c>
      <c r="CL133" s="183"/>
      <c r="CM133" s="184" t="str">
        <f t="shared" si="204"/>
        <v/>
      </c>
      <c r="CN133" s="183"/>
      <c r="CO133" s="186"/>
      <c r="CP133" s="196"/>
      <c r="CR133" s="197"/>
      <c r="CT133" s="197"/>
      <c r="CV133" s="180" t="str">
        <f t="shared" si="185"/>
        <v/>
      </c>
      <c r="CW133" s="181" t="str">
        <f t="shared" si="142"/>
        <v/>
      </c>
      <c r="CX133" s="182" t="str">
        <f t="shared" si="143"/>
        <v/>
      </c>
      <c r="CY133" s="183"/>
      <c r="CZ133" s="184" t="str">
        <f t="shared" si="205"/>
        <v/>
      </c>
      <c r="DA133" s="183"/>
      <c r="DB133" s="186"/>
      <c r="DC133" s="196"/>
      <c r="DE133" s="197"/>
      <c r="DG133" s="197"/>
      <c r="DI133" s="180" t="str">
        <f t="shared" si="186"/>
        <v/>
      </c>
      <c r="DJ133" s="181" t="str">
        <f t="shared" si="144"/>
        <v/>
      </c>
      <c r="DK133" s="182" t="str">
        <f t="shared" si="145"/>
        <v/>
      </c>
      <c r="DL133" s="183"/>
      <c r="DM133" s="184" t="str">
        <f t="shared" si="206"/>
        <v/>
      </c>
      <c r="DN133" s="183"/>
      <c r="DO133" s="186"/>
      <c r="DP133" s="196"/>
      <c r="DR133" s="197"/>
      <c r="DT133" s="197"/>
      <c r="DV133" s="180" t="str">
        <f t="shared" si="187"/>
        <v/>
      </c>
      <c r="DW133" s="181" t="str">
        <f t="shared" si="146"/>
        <v/>
      </c>
      <c r="DX133" s="182" t="str">
        <f t="shared" si="147"/>
        <v/>
      </c>
      <c r="DY133" s="183"/>
      <c r="DZ133" s="184" t="str">
        <f t="shared" si="207"/>
        <v/>
      </c>
      <c r="EA133" s="183"/>
      <c r="EB133" s="186"/>
      <c r="EC133" s="196"/>
      <c r="EE133" s="197"/>
      <c r="EG133" s="197"/>
      <c r="EI133" s="180" t="str">
        <f t="shared" si="188"/>
        <v/>
      </c>
      <c r="EJ133" s="181" t="str">
        <f t="shared" si="148"/>
        <v/>
      </c>
      <c r="EK133" s="182" t="str">
        <f t="shared" si="149"/>
        <v/>
      </c>
      <c r="EL133" s="183"/>
      <c r="EM133" s="184" t="str">
        <f t="shared" si="208"/>
        <v/>
      </c>
      <c r="EN133" s="183"/>
      <c r="EO133" s="186"/>
      <c r="EP133" s="196"/>
      <c r="ER133" s="197"/>
      <c r="ET133" s="197"/>
      <c r="EV133" s="180" t="str">
        <f t="shared" si="189"/>
        <v/>
      </c>
      <c r="EW133" s="181" t="str">
        <f t="shared" si="150"/>
        <v/>
      </c>
      <c r="EX133" s="182" t="str">
        <f t="shared" si="151"/>
        <v/>
      </c>
      <c r="EY133" s="183"/>
      <c r="EZ133" s="184" t="str">
        <f t="shared" si="209"/>
        <v/>
      </c>
      <c r="FA133" s="183"/>
      <c r="FB133" s="186"/>
      <c r="FC133" s="196"/>
      <c r="FE133" s="197"/>
      <c r="FG133" s="197"/>
      <c r="FI133" s="180" t="str">
        <f t="shared" si="190"/>
        <v/>
      </c>
      <c r="FJ133" s="181" t="str">
        <f t="shared" si="152"/>
        <v/>
      </c>
      <c r="FK133" s="182" t="str">
        <f t="shared" si="153"/>
        <v/>
      </c>
      <c r="FL133" s="183"/>
      <c r="FM133" s="184" t="str">
        <f t="shared" si="210"/>
        <v/>
      </c>
      <c r="FN133" s="183"/>
      <c r="FO133" s="186"/>
      <c r="FP133" s="196"/>
      <c r="FR133" s="197"/>
      <c r="FT133" s="197"/>
      <c r="FV133" s="180" t="str">
        <f t="shared" si="191"/>
        <v/>
      </c>
      <c r="FW133" s="181" t="str">
        <f t="shared" si="154"/>
        <v/>
      </c>
      <c r="FX133" s="182" t="str">
        <f t="shared" si="155"/>
        <v/>
      </c>
      <c r="FY133" s="183"/>
      <c r="FZ133" s="184" t="str">
        <f t="shared" si="211"/>
        <v/>
      </c>
      <c r="GA133" s="183"/>
      <c r="GB133" s="186"/>
      <c r="GC133" s="196"/>
      <c r="GE133" s="197"/>
      <c r="GG133" s="197"/>
      <c r="GI133" s="180" t="str">
        <f t="shared" si="192"/>
        <v/>
      </c>
      <c r="GJ133" s="181" t="str">
        <f t="shared" si="156"/>
        <v/>
      </c>
      <c r="GK133" s="182" t="str">
        <f t="shared" si="157"/>
        <v/>
      </c>
      <c r="GL133" s="183"/>
      <c r="GM133" s="184" t="str">
        <f t="shared" si="212"/>
        <v/>
      </c>
      <c r="GN133" s="183"/>
      <c r="GO133" s="186"/>
      <c r="GP133" s="196"/>
      <c r="GR133" s="197"/>
      <c r="GT133" s="197"/>
      <c r="GV133" s="180" t="str">
        <f t="shared" si="193"/>
        <v/>
      </c>
      <c r="GW133" s="181" t="str">
        <f t="shared" si="158"/>
        <v/>
      </c>
      <c r="GX133" s="182" t="str">
        <f t="shared" si="159"/>
        <v/>
      </c>
      <c r="GY133" s="183"/>
      <c r="GZ133" s="184" t="str">
        <f t="shared" si="213"/>
        <v/>
      </c>
      <c r="HA133" s="183"/>
      <c r="HB133" s="186"/>
      <c r="HC133" s="196"/>
      <c r="HE133" s="197"/>
      <c r="HG133" s="197"/>
      <c r="HI133" s="180" t="str">
        <f t="shared" si="194"/>
        <v/>
      </c>
      <c r="HJ133" s="181" t="str">
        <f t="shared" si="160"/>
        <v/>
      </c>
      <c r="HK133" s="182" t="str">
        <f t="shared" si="161"/>
        <v/>
      </c>
      <c r="HL133" s="183"/>
      <c r="HM133" s="184" t="str">
        <f t="shared" si="214"/>
        <v/>
      </c>
      <c r="HN133" s="183"/>
      <c r="HO133" s="186"/>
      <c r="HP133" s="196"/>
      <c r="HR133" s="197"/>
      <c r="HT133" s="197"/>
      <c r="HV133" s="180" t="str">
        <f t="shared" si="195"/>
        <v/>
      </c>
      <c r="HW133" s="181" t="str">
        <f t="shared" si="162"/>
        <v/>
      </c>
      <c r="HX133" s="182" t="str">
        <f t="shared" si="163"/>
        <v/>
      </c>
      <c r="HY133" s="183"/>
      <c r="HZ133" s="184" t="str">
        <f t="shared" si="215"/>
        <v/>
      </c>
      <c r="IA133" s="183"/>
      <c r="IB133" s="186"/>
      <c r="IC133" s="196"/>
      <c r="IE133" s="197"/>
      <c r="IG133" s="197"/>
      <c r="II133" s="180" t="str">
        <f t="shared" si="196"/>
        <v/>
      </c>
      <c r="IJ133" s="181" t="str">
        <f t="shared" si="164"/>
        <v/>
      </c>
      <c r="IK133" s="182" t="str">
        <f t="shared" si="165"/>
        <v/>
      </c>
      <c r="IL133" s="183"/>
      <c r="IM133" s="184" t="str">
        <f t="shared" si="216"/>
        <v/>
      </c>
      <c r="IN133" s="183"/>
      <c r="IO133" s="186"/>
      <c r="IP133" s="196"/>
      <c r="IR133" s="197"/>
      <c r="IT133" s="197"/>
      <c r="IV133" s="180" t="str">
        <f t="shared" si="197"/>
        <v/>
      </c>
      <c r="IW133" s="181" t="str">
        <f t="shared" si="166"/>
        <v/>
      </c>
      <c r="IX133" s="182" t="str">
        <f t="shared" si="167"/>
        <v/>
      </c>
      <c r="IY133" s="183"/>
      <c r="IZ133" s="184" t="str">
        <f t="shared" si="217"/>
        <v/>
      </c>
      <c r="JA133" s="183"/>
      <c r="JB133" s="186"/>
      <c r="JC133" s="187"/>
      <c r="JD133" s="198">
        <f t="shared" si="168"/>
        <v>0</v>
      </c>
      <c r="JE133" s="198">
        <f t="shared" si="169"/>
        <v>0</v>
      </c>
      <c r="JF133" s="198">
        <f t="shared" si="170"/>
        <v>0</v>
      </c>
      <c r="JG133" s="199">
        <f t="shared" si="171"/>
        <v>0</v>
      </c>
      <c r="JH133" s="199">
        <f t="shared" si="172"/>
        <v>0</v>
      </c>
      <c r="JI133" s="187"/>
      <c r="JJ133" s="209"/>
      <c r="JK133" s="210"/>
      <c r="JL133" s="210"/>
      <c r="JM133" s="210"/>
      <c r="JN133" s="210"/>
      <c r="JO133" s="210"/>
      <c r="JP133" s="210"/>
      <c r="JQ133" s="210"/>
      <c r="JR133" s="211"/>
      <c r="JS133" s="205"/>
      <c r="JT133" s="194">
        <f t="shared" si="173"/>
        <v>3</v>
      </c>
    </row>
    <row r="134" spans="1:280" s="195" customFormat="1" x14ac:dyDescent="0.2">
      <c r="A134" s="247">
        <f t="shared" si="174"/>
        <v>41708</v>
      </c>
      <c r="B134" s="249">
        <f t="shared" si="175"/>
        <v>41709</v>
      </c>
      <c r="C134" s="196"/>
      <c r="E134" s="197"/>
      <c r="G134" s="197"/>
      <c r="I134" s="180" t="str">
        <f t="shared" si="176"/>
        <v/>
      </c>
      <c r="J134" s="181" t="str">
        <f t="shared" si="177"/>
        <v/>
      </c>
      <c r="K134" s="182" t="str">
        <f t="shared" si="178"/>
        <v/>
      </c>
      <c r="L134" s="183"/>
      <c r="M134" s="184" t="str">
        <f t="shared" si="198"/>
        <v/>
      </c>
      <c r="N134" s="183"/>
      <c r="O134" s="230"/>
      <c r="P134" s="196"/>
      <c r="R134" s="197"/>
      <c r="T134" s="197"/>
      <c r="V134" s="180" t="str">
        <f t="shared" si="179"/>
        <v/>
      </c>
      <c r="W134" s="181" t="str">
        <f t="shared" ref="W134:W197" si="218">IF(SUM(V134)&gt;0,((V134-INT(V134))*24),"")</f>
        <v/>
      </c>
      <c r="X134" s="182" t="str">
        <f t="shared" ref="X134:X197" si="219">IF(SUM(U134)&gt;0,((U134*W134)/24),"")</f>
        <v/>
      </c>
      <c r="Y134" s="183"/>
      <c r="Z134" s="184" t="str">
        <f t="shared" si="199"/>
        <v/>
      </c>
      <c r="AA134" s="183"/>
      <c r="AB134" s="230"/>
      <c r="AC134" s="196"/>
      <c r="AE134" s="197"/>
      <c r="AG134" s="197"/>
      <c r="AI134" s="180" t="str">
        <f t="shared" si="180"/>
        <v/>
      </c>
      <c r="AJ134" s="181" t="str">
        <f t="shared" ref="AJ134:AJ197" si="220">IF(SUM(AI134)&gt;0,((AI134-INT(AI134))*24),"")</f>
        <v/>
      </c>
      <c r="AK134" s="182" t="str">
        <f t="shared" ref="AK134:AK197" si="221">IF(SUM(AH134)&gt;0,((AH134*AJ134)/24),"")</f>
        <v/>
      </c>
      <c r="AL134" s="183"/>
      <c r="AM134" s="184" t="str">
        <f t="shared" si="200"/>
        <v/>
      </c>
      <c r="AN134" s="183"/>
      <c r="AO134" s="230"/>
      <c r="AP134" s="196"/>
      <c r="AR134" s="197"/>
      <c r="AT134" s="197"/>
      <c r="AV134" s="180" t="str">
        <f t="shared" si="181"/>
        <v/>
      </c>
      <c r="AW134" s="181" t="str">
        <f t="shared" ref="AW134:AW197" si="222">IF(SUM(AV134)&gt;0,((AV134-INT(AV134))*24),"")</f>
        <v/>
      </c>
      <c r="AX134" s="182" t="str">
        <f t="shared" ref="AX134:AX197" si="223">IF(SUM(AU134)&gt;0,((AU134*AW134)/24),"")</f>
        <v/>
      </c>
      <c r="AY134" s="183"/>
      <c r="AZ134" s="184" t="str">
        <f t="shared" si="201"/>
        <v/>
      </c>
      <c r="BA134" s="183"/>
      <c r="BB134" s="230"/>
      <c r="BC134" s="196"/>
      <c r="BE134" s="197"/>
      <c r="BG134" s="197"/>
      <c r="BI134" s="180" t="str">
        <f t="shared" si="182"/>
        <v/>
      </c>
      <c r="BJ134" s="181" t="str">
        <f t="shared" ref="BJ134:BJ197" si="224">IF(SUM(BI134)&gt;0,((BI134-INT(BI134))*24),"")</f>
        <v/>
      </c>
      <c r="BK134" s="182" t="str">
        <f t="shared" ref="BK134:BK197" si="225">IF(SUM(BH134)&gt;0,((BH134*BJ134)/24),"")</f>
        <v/>
      </c>
      <c r="BL134" s="183"/>
      <c r="BM134" s="184" t="str">
        <f t="shared" si="202"/>
        <v/>
      </c>
      <c r="BN134" s="183"/>
      <c r="BO134" s="230"/>
      <c r="BP134" s="196"/>
      <c r="BR134" s="197"/>
      <c r="BT134" s="197"/>
      <c r="BV134" s="180" t="str">
        <f t="shared" si="183"/>
        <v/>
      </c>
      <c r="BW134" s="181" t="str">
        <f t="shared" ref="BW134:BW197" si="226">IF(SUM(BV134)&gt;0,((BV134-INT(BV134))*24),"")</f>
        <v/>
      </c>
      <c r="BX134" s="182" t="str">
        <f t="shared" ref="BX134:BX197" si="227">IF(SUM(BU134)&gt;0,((BU134*BW134)/24),"")</f>
        <v/>
      </c>
      <c r="BY134" s="183"/>
      <c r="BZ134" s="184" t="str">
        <f t="shared" si="203"/>
        <v/>
      </c>
      <c r="CA134" s="183"/>
      <c r="CB134" s="230"/>
      <c r="CC134" s="196"/>
      <c r="CE134" s="197"/>
      <c r="CG134" s="197"/>
      <c r="CI134" s="180" t="str">
        <f t="shared" si="184"/>
        <v/>
      </c>
      <c r="CJ134" s="181" t="str">
        <f t="shared" ref="CJ134:CJ197" si="228">IF(SUM(CI134)&gt;0,((CI134-INT(CI134))*24),"")</f>
        <v/>
      </c>
      <c r="CK134" s="182" t="str">
        <f t="shared" ref="CK134:CK197" si="229">IF(SUM(CH134)&gt;0,((CH134*CJ134)/24),"")</f>
        <v/>
      </c>
      <c r="CL134" s="183"/>
      <c r="CM134" s="184" t="str">
        <f t="shared" si="204"/>
        <v/>
      </c>
      <c r="CN134" s="183"/>
      <c r="CO134" s="230"/>
      <c r="CP134" s="196"/>
      <c r="CR134" s="197"/>
      <c r="CT134" s="197"/>
      <c r="CV134" s="180" t="str">
        <f t="shared" si="185"/>
        <v/>
      </c>
      <c r="CW134" s="181" t="str">
        <f t="shared" ref="CW134:CW197" si="230">IF(SUM(CV134)&gt;0,((CV134-INT(CV134))*24),"")</f>
        <v/>
      </c>
      <c r="CX134" s="182" t="str">
        <f t="shared" ref="CX134:CX197" si="231">IF(SUM(CU134)&gt;0,((CU134*CW134)/24),"")</f>
        <v/>
      </c>
      <c r="CY134" s="183"/>
      <c r="CZ134" s="184" t="str">
        <f t="shared" si="205"/>
        <v/>
      </c>
      <c r="DA134" s="183"/>
      <c r="DB134" s="230"/>
      <c r="DC134" s="196"/>
      <c r="DE134" s="197"/>
      <c r="DG134" s="197"/>
      <c r="DI134" s="180" t="str">
        <f t="shared" si="186"/>
        <v/>
      </c>
      <c r="DJ134" s="181" t="str">
        <f t="shared" ref="DJ134:DJ197" si="232">IF(SUM(DI134)&gt;0,((DI134-INT(DI134))*24),"")</f>
        <v/>
      </c>
      <c r="DK134" s="182" t="str">
        <f t="shared" ref="DK134:DK197" si="233">IF(SUM(DH134)&gt;0,((DH134*DJ134)/24),"")</f>
        <v/>
      </c>
      <c r="DL134" s="183"/>
      <c r="DM134" s="184" t="str">
        <f t="shared" si="206"/>
        <v/>
      </c>
      <c r="DN134" s="183"/>
      <c r="DO134" s="230"/>
      <c r="DP134" s="196"/>
      <c r="DR134" s="197"/>
      <c r="DT134" s="197"/>
      <c r="DV134" s="180" t="str">
        <f t="shared" si="187"/>
        <v/>
      </c>
      <c r="DW134" s="181" t="str">
        <f t="shared" ref="DW134:DW197" si="234">IF(SUM(DV134)&gt;0,((DV134-INT(DV134))*24),"")</f>
        <v/>
      </c>
      <c r="DX134" s="182" t="str">
        <f t="shared" ref="DX134:DX197" si="235">IF(SUM(DU134)&gt;0,((DU134*DW134)/24),"")</f>
        <v/>
      </c>
      <c r="DY134" s="183"/>
      <c r="DZ134" s="184" t="str">
        <f t="shared" si="207"/>
        <v/>
      </c>
      <c r="EA134" s="183"/>
      <c r="EB134" s="230"/>
      <c r="EC134" s="196"/>
      <c r="EE134" s="197"/>
      <c r="EG134" s="197"/>
      <c r="EI134" s="180" t="str">
        <f t="shared" si="188"/>
        <v/>
      </c>
      <c r="EJ134" s="181" t="str">
        <f t="shared" ref="EJ134:EJ197" si="236">IF(SUM(EI134)&gt;0,((EI134-INT(EI134))*24),"")</f>
        <v/>
      </c>
      <c r="EK134" s="182" t="str">
        <f t="shared" ref="EK134:EK197" si="237">IF(SUM(EH134)&gt;0,((EH134*EJ134)/24),"")</f>
        <v/>
      </c>
      <c r="EL134" s="183"/>
      <c r="EM134" s="184" t="str">
        <f t="shared" si="208"/>
        <v/>
      </c>
      <c r="EN134" s="183"/>
      <c r="EO134" s="230"/>
      <c r="EP134" s="196"/>
      <c r="ER134" s="197"/>
      <c r="ET134" s="197"/>
      <c r="EV134" s="180" t="str">
        <f t="shared" si="189"/>
        <v/>
      </c>
      <c r="EW134" s="181" t="str">
        <f t="shared" ref="EW134:EW197" si="238">IF(SUM(EV134)&gt;0,((EV134-INT(EV134))*24),"")</f>
        <v/>
      </c>
      <c r="EX134" s="182" t="str">
        <f t="shared" ref="EX134:EX197" si="239">IF(SUM(EU134)&gt;0,((EU134*EW134)/24),"")</f>
        <v/>
      </c>
      <c r="EY134" s="183"/>
      <c r="EZ134" s="184" t="str">
        <f t="shared" si="209"/>
        <v/>
      </c>
      <c r="FA134" s="183"/>
      <c r="FB134" s="230"/>
      <c r="FC134" s="196"/>
      <c r="FE134" s="197"/>
      <c r="FG134" s="197"/>
      <c r="FI134" s="180" t="str">
        <f t="shared" si="190"/>
        <v/>
      </c>
      <c r="FJ134" s="181" t="str">
        <f t="shared" ref="FJ134:FJ197" si="240">IF(SUM(FI134)&gt;0,((FI134-INT(FI134))*24),"")</f>
        <v/>
      </c>
      <c r="FK134" s="182" t="str">
        <f t="shared" ref="FK134:FK197" si="241">IF(SUM(FH134)&gt;0,((FH134*FJ134)/24),"")</f>
        <v/>
      </c>
      <c r="FL134" s="183"/>
      <c r="FM134" s="184" t="str">
        <f t="shared" si="210"/>
        <v/>
      </c>
      <c r="FN134" s="183"/>
      <c r="FO134" s="230"/>
      <c r="FP134" s="196"/>
      <c r="FR134" s="197"/>
      <c r="FT134" s="197"/>
      <c r="FV134" s="180" t="str">
        <f t="shared" si="191"/>
        <v/>
      </c>
      <c r="FW134" s="181" t="str">
        <f t="shared" ref="FW134:FW197" si="242">IF(SUM(FV134)&gt;0,((FV134-INT(FV134))*24),"")</f>
        <v/>
      </c>
      <c r="FX134" s="182" t="str">
        <f t="shared" ref="FX134:FX197" si="243">IF(SUM(FU134)&gt;0,((FU134*FW134)/24),"")</f>
        <v/>
      </c>
      <c r="FY134" s="183"/>
      <c r="FZ134" s="184" t="str">
        <f t="shared" si="211"/>
        <v/>
      </c>
      <c r="GA134" s="183"/>
      <c r="GB134" s="230"/>
      <c r="GC134" s="196"/>
      <c r="GE134" s="197"/>
      <c r="GG134" s="197"/>
      <c r="GI134" s="180" t="str">
        <f t="shared" si="192"/>
        <v/>
      </c>
      <c r="GJ134" s="181" t="str">
        <f t="shared" ref="GJ134:GJ197" si="244">IF(SUM(GI134)&gt;0,((GI134-INT(GI134))*24),"")</f>
        <v/>
      </c>
      <c r="GK134" s="182" t="str">
        <f t="shared" ref="GK134:GK197" si="245">IF(SUM(GH134)&gt;0,((GH134*GJ134)/24),"")</f>
        <v/>
      </c>
      <c r="GL134" s="183"/>
      <c r="GM134" s="184" t="str">
        <f t="shared" si="212"/>
        <v/>
      </c>
      <c r="GN134" s="183"/>
      <c r="GO134" s="230"/>
      <c r="GP134" s="196"/>
      <c r="GR134" s="197"/>
      <c r="GT134" s="197"/>
      <c r="GV134" s="180" t="str">
        <f t="shared" si="193"/>
        <v/>
      </c>
      <c r="GW134" s="181" t="str">
        <f t="shared" ref="GW134:GW197" si="246">IF(SUM(GV134)&gt;0,((GV134-INT(GV134))*24),"")</f>
        <v/>
      </c>
      <c r="GX134" s="182" t="str">
        <f t="shared" ref="GX134:GX197" si="247">IF(SUM(GU134)&gt;0,((GU134*GW134)/24),"")</f>
        <v/>
      </c>
      <c r="GY134" s="183"/>
      <c r="GZ134" s="184" t="str">
        <f t="shared" si="213"/>
        <v/>
      </c>
      <c r="HA134" s="183"/>
      <c r="HB134" s="230"/>
      <c r="HC134" s="196"/>
      <c r="HE134" s="197"/>
      <c r="HG134" s="197"/>
      <c r="HI134" s="180" t="str">
        <f t="shared" si="194"/>
        <v/>
      </c>
      <c r="HJ134" s="181" t="str">
        <f t="shared" ref="HJ134:HJ197" si="248">IF(SUM(HI134)&gt;0,((HI134-INT(HI134))*24),"")</f>
        <v/>
      </c>
      <c r="HK134" s="182" t="str">
        <f t="shared" ref="HK134:HK197" si="249">IF(SUM(HH134)&gt;0,((HH134*HJ134)/24),"")</f>
        <v/>
      </c>
      <c r="HL134" s="183"/>
      <c r="HM134" s="184" t="str">
        <f t="shared" si="214"/>
        <v/>
      </c>
      <c r="HN134" s="183"/>
      <c r="HO134" s="230"/>
      <c r="HP134" s="196"/>
      <c r="HR134" s="197"/>
      <c r="HT134" s="197"/>
      <c r="HV134" s="180" t="str">
        <f t="shared" si="195"/>
        <v/>
      </c>
      <c r="HW134" s="181" t="str">
        <f t="shared" ref="HW134:HW197" si="250">IF(SUM(HV134)&gt;0,((HV134-INT(HV134))*24),"")</f>
        <v/>
      </c>
      <c r="HX134" s="182" t="str">
        <f t="shared" ref="HX134:HX197" si="251">IF(SUM(HU134)&gt;0,((HU134*HW134)/24),"")</f>
        <v/>
      </c>
      <c r="HY134" s="183"/>
      <c r="HZ134" s="184" t="str">
        <f t="shared" si="215"/>
        <v/>
      </c>
      <c r="IA134" s="183"/>
      <c r="IB134" s="230"/>
      <c r="IC134" s="196"/>
      <c r="IE134" s="197"/>
      <c r="IG134" s="197"/>
      <c r="II134" s="180" t="str">
        <f t="shared" si="196"/>
        <v/>
      </c>
      <c r="IJ134" s="181" t="str">
        <f t="shared" ref="IJ134:IJ197" si="252">IF(SUM(II134)&gt;0,((II134-INT(II134))*24),"")</f>
        <v/>
      </c>
      <c r="IK134" s="182" t="str">
        <f t="shared" ref="IK134:IK197" si="253">IF(SUM(IH134)&gt;0,((IH134*IJ134)/24),"")</f>
        <v/>
      </c>
      <c r="IL134" s="183"/>
      <c r="IM134" s="184" t="str">
        <f t="shared" si="216"/>
        <v/>
      </c>
      <c r="IN134" s="183"/>
      <c r="IO134" s="230"/>
      <c r="IP134" s="196"/>
      <c r="IR134" s="197"/>
      <c r="IT134" s="197"/>
      <c r="IV134" s="180" t="str">
        <f t="shared" si="197"/>
        <v/>
      </c>
      <c r="IW134" s="181" t="str">
        <f t="shared" ref="IW134:IW197" si="254">IF(SUM(IV134)&gt;0,((IV134-INT(IV134))*24),"")</f>
        <v/>
      </c>
      <c r="IX134" s="182" t="str">
        <f t="shared" ref="IX134:IX197" si="255">IF(SUM(IU134)&gt;0,((IU134*IW134)/24),"")</f>
        <v/>
      </c>
      <c r="IY134" s="183"/>
      <c r="IZ134" s="184" t="str">
        <f t="shared" si="217"/>
        <v/>
      </c>
      <c r="JA134" s="183"/>
      <c r="JB134" s="230"/>
      <c r="JC134" s="187"/>
      <c r="JD134" s="198">
        <f t="shared" ref="JD134:JD197" si="256">COUNTA(D134,Q134,AD134,AQ134,BD134,BQ134,CD134,CQ134,DD134,DQ134,ED134,EQ134,FD134,FQ134,GD134,GQ134,HD134,HQ134,ID134,IQ134)</f>
        <v>0</v>
      </c>
      <c r="JE134" s="198">
        <f t="shared" ref="JE134:JE197" si="257">SUM(H134,U134,AH134,AU134,BH134,BU134,CH134,CU134,DH134,DU134,EH134,EU134,FH134,FU134,GH134,GU134,HH134,HU134,IH134,IU134)</f>
        <v>0</v>
      </c>
      <c r="JF134" s="198">
        <f t="shared" ref="JF134:JF198" si="258">IF(JE134=0,0,JE134/JD134)</f>
        <v>0</v>
      </c>
      <c r="JG134" s="199">
        <f t="shared" ref="JG134:JG197" si="259">SUM(L134,Y134,AL134,AY134,BL134,BY134,CL134,CY134,DL134,DY134,EL134,EY134,FL134,FY134,GL134,GY134,HL134,HY134,IL134,IY134)</f>
        <v>0</v>
      </c>
      <c r="JH134" s="199">
        <f t="shared" ref="JH134:JH198" si="260">IF(JD134=0,0,JG134/JD134)</f>
        <v>0</v>
      </c>
      <c r="JI134" s="187"/>
      <c r="JJ134" s="209"/>
      <c r="JK134" s="210"/>
      <c r="JL134" s="210"/>
      <c r="JM134" s="210"/>
      <c r="JN134" s="210"/>
      <c r="JO134" s="210"/>
      <c r="JP134" s="210"/>
      <c r="JQ134" s="210"/>
      <c r="JR134" s="211"/>
      <c r="JS134" s="205"/>
      <c r="JT134" s="194">
        <f t="shared" ref="JT134:JT196" si="261">MONTH(A134)</f>
        <v>3</v>
      </c>
    </row>
    <row r="135" spans="1:280" s="195" customFormat="1" x14ac:dyDescent="0.2">
      <c r="A135" s="247">
        <f t="shared" ref="A135:A198" si="262">A134+1</f>
        <v>41709</v>
      </c>
      <c r="B135" s="249">
        <f t="shared" ref="B135:B198" si="263">B134+1</f>
        <v>41710</v>
      </c>
      <c r="C135" s="196"/>
      <c r="E135" s="197"/>
      <c r="G135" s="197"/>
      <c r="I135" s="180" t="str">
        <f t="shared" ref="I135:I198" si="264">IF(COUNTA(G135)=0,"",24+(G135-E135))</f>
        <v/>
      </c>
      <c r="J135" s="181" t="str">
        <f t="shared" ref="J135:J198" si="265">IF(SUM(I135)&gt;0,((I135-INT(I135))*24),"")</f>
        <v/>
      </c>
      <c r="K135" s="182" t="str">
        <f t="shared" ref="K135:K198" si="266">IF(SUM(H135)&gt;0,((H135*J135)/24),"")</f>
        <v/>
      </c>
      <c r="L135" s="183"/>
      <c r="M135" s="184" t="str">
        <f t="shared" si="198"/>
        <v/>
      </c>
      <c r="N135" s="183"/>
      <c r="O135" s="171"/>
      <c r="P135" s="196"/>
      <c r="R135" s="197"/>
      <c r="T135" s="197"/>
      <c r="V135" s="180" t="str">
        <f t="shared" ref="V135:V198" si="267">IF(COUNTA(T135)=0,"",24+(T135-R135))</f>
        <v/>
      </c>
      <c r="W135" s="181" t="str">
        <f t="shared" si="218"/>
        <v/>
      </c>
      <c r="X135" s="182" t="str">
        <f t="shared" si="219"/>
        <v/>
      </c>
      <c r="Y135" s="183"/>
      <c r="Z135" s="184" t="str">
        <f t="shared" si="199"/>
        <v/>
      </c>
      <c r="AA135" s="183"/>
      <c r="AB135" s="171"/>
      <c r="AC135" s="196"/>
      <c r="AE135" s="197"/>
      <c r="AG135" s="197"/>
      <c r="AI135" s="180" t="str">
        <f t="shared" ref="AI135:AI198" si="268">IF(COUNTA(AG135)=0,"",24+(AG135-AE135))</f>
        <v/>
      </c>
      <c r="AJ135" s="181" t="str">
        <f t="shared" si="220"/>
        <v/>
      </c>
      <c r="AK135" s="182" t="str">
        <f t="shared" si="221"/>
        <v/>
      </c>
      <c r="AL135" s="183"/>
      <c r="AM135" s="184" t="str">
        <f t="shared" si="200"/>
        <v/>
      </c>
      <c r="AN135" s="183"/>
      <c r="AO135" s="171"/>
      <c r="AP135" s="196"/>
      <c r="AR135" s="197"/>
      <c r="AT135" s="197"/>
      <c r="AV135" s="180" t="str">
        <f t="shared" ref="AV135:AV198" si="269">IF(COUNTA(AT135)=0,"",24+(AT135-AR135))</f>
        <v/>
      </c>
      <c r="AW135" s="181" t="str">
        <f t="shared" si="222"/>
        <v/>
      </c>
      <c r="AX135" s="182" t="str">
        <f t="shared" si="223"/>
        <v/>
      </c>
      <c r="AY135" s="183"/>
      <c r="AZ135" s="184" t="str">
        <f t="shared" si="201"/>
        <v/>
      </c>
      <c r="BA135" s="183"/>
      <c r="BB135" s="171"/>
      <c r="BC135" s="196"/>
      <c r="BE135" s="197"/>
      <c r="BG135" s="197"/>
      <c r="BI135" s="180" t="str">
        <f t="shared" ref="BI135:BI198" si="270">IF(COUNTA(BG135)=0,"",24+(BG135-BE135))</f>
        <v/>
      </c>
      <c r="BJ135" s="181" t="str">
        <f t="shared" si="224"/>
        <v/>
      </c>
      <c r="BK135" s="182" t="str">
        <f t="shared" si="225"/>
        <v/>
      </c>
      <c r="BL135" s="183"/>
      <c r="BM135" s="184" t="str">
        <f t="shared" si="202"/>
        <v/>
      </c>
      <c r="BN135" s="183"/>
      <c r="BO135" s="171"/>
      <c r="BP135" s="196"/>
      <c r="BR135" s="197"/>
      <c r="BT135" s="197"/>
      <c r="BV135" s="180" t="str">
        <f t="shared" ref="BV135:BV198" si="271">IF(COUNTA(BT135)=0,"",24+(BT135-BR135))</f>
        <v/>
      </c>
      <c r="BW135" s="181" t="str">
        <f t="shared" si="226"/>
        <v/>
      </c>
      <c r="BX135" s="182" t="str">
        <f t="shared" si="227"/>
        <v/>
      </c>
      <c r="BY135" s="183"/>
      <c r="BZ135" s="184" t="str">
        <f t="shared" si="203"/>
        <v/>
      </c>
      <c r="CA135" s="183"/>
      <c r="CB135" s="171"/>
      <c r="CC135" s="196"/>
      <c r="CE135" s="197"/>
      <c r="CG135" s="197"/>
      <c r="CI135" s="180" t="str">
        <f t="shared" ref="CI135:CI198" si="272">IF(COUNTA(CG135)=0,"",24+(CG135-CE135))</f>
        <v/>
      </c>
      <c r="CJ135" s="181" t="str">
        <f t="shared" si="228"/>
        <v/>
      </c>
      <c r="CK135" s="182" t="str">
        <f t="shared" si="229"/>
        <v/>
      </c>
      <c r="CL135" s="183"/>
      <c r="CM135" s="184" t="str">
        <f t="shared" si="204"/>
        <v/>
      </c>
      <c r="CN135" s="183"/>
      <c r="CO135" s="171"/>
      <c r="CP135" s="196"/>
      <c r="CR135" s="197"/>
      <c r="CT135" s="197"/>
      <c r="CV135" s="180" t="str">
        <f t="shared" ref="CV135:CV198" si="273">IF(COUNTA(CT135)=0,"",24+(CT135-CR135))</f>
        <v/>
      </c>
      <c r="CW135" s="181" t="str">
        <f t="shared" si="230"/>
        <v/>
      </c>
      <c r="CX135" s="182" t="str">
        <f t="shared" si="231"/>
        <v/>
      </c>
      <c r="CY135" s="183"/>
      <c r="CZ135" s="184" t="str">
        <f t="shared" si="205"/>
        <v/>
      </c>
      <c r="DA135" s="183"/>
      <c r="DB135" s="171"/>
      <c r="DC135" s="196"/>
      <c r="DE135" s="197"/>
      <c r="DG135" s="197"/>
      <c r="DI135" s="180" t="str">
        <f t="shared" ref="DI135:DI198" si="274">IF(COUNTA(DG135)=0,"",24+(DG135-DE135))</f>
        <v/>
      </c>
      <c r="DJ135" s="181" t="str">
        <f t="shared" si="232"/>
        <v/>
      </c>
      <c r="DK135" s="182" t="str">
        <f t="shared" si="233"/>
        <v/>
      </c>
      <c r="DL135" s="183"/>
      <c r="DM135" s="184" t="str">
        <f t="shared" si="206"/>
        <v/>
      </c>
      <c r="DN135" s="183"/>
      <c r="DO135" s="171"/>
      <c r="DP135" s="196"/>
      <c r="DR135" s="197"/>
      <c r="DT135" s="197"/>
      <c r="DV135" s="180" t="str">
        <f t="shared" ref="DV135:DV198" si="275">IF(COUNTA(DT135)=0,"",24+(DT135-DR135))</f>
        <v/>
      </c>
      <c r="DW135" s="181" t="str">
        <f t="shared" si="234"/>
        <v/>
      </c>
      <c r="DX135" s="182" t="str">
        <f t="shared" si="235"/>
        <v/>
      </c>
      <c r="DY135" s="183"/>
      <c r="DZ135" s="184" t="str">
        <f t="shared" si="207"/>
        <v/>
      </c>
      <c r="EA135" s="183"/>
      <c r="EB135" s="171"/>
      <c r="EC135" s="196"/>
      <c r="EE135" s="197"/>
      <c r="EG135" s="197"/>
      <c r="EI135" s="180" t="str">
        <f t="shared" ref="EI135:EI198" si="276">IF(COUNTA(EG135)=0,"",24+(EG135-EE135))</f>
        <v/>
      </c>
      <c r="EJ135" s="181" t="str">
        <f t="shared" si="236"/>
        <v/>
      </c>
      <c r="EK135" s="182" t="str">
        <f t="shared" si="237"/>
        <v/>
      </c>
      <c r="EL135" s="183"/>
      <c r="EM135" s="184" t="str">
        <f t="shared" si="208"/>
        <v/>
      </c>
      <c r="EN135" s="183"/>
      <c r="EO135" s="171"/>
      <c r="EP135" s="196"/>
      <c r="ER135" s="197"/>
      <c r="ET135" s="197"/>
      <c r="EV135" s="180" t="str">
        <f t="shared" ref="EV135:EV198" si="277">IF(COUNTA(ET135)=0,"",24+(ET135-ER135))</f>
        <v/>
      </c>
      <c r="EW135" s="181" t="str">
        <f t="shared" si="238"/>
        <v/>
      </c>
      <c r="EX135" s="182" t="str">
        <f t="shared" si="239"/>
        <v/>
      </c>
      <c r="EY135" s="183"/>
      <c r="EZ135" s="184" t="str">
        <f t="shared" si="209"/>
        <v/>
      </c>
      <c r="FA135" s="183"/>
      <c r="FB135" s="171"/>
      <c r="FC135" s="196"/>
      <c r="FE135" s="197"/>
      <c r="FG135" s="197"/>
      <c r="FI135" s="180" t="str">
        <f t="shared" ref="FI135:FI198" si="278">IF(COUNTA(FG135)=0,"",24+(FG135-FE135))</f>
        <v/>
      </c>
      <c r="FJ135" s="181" t="str">
        <f t="shared" si="240"/>
        <v/>
      </c>
      <c r="FK135" s="182" t="str">
        <f t="shared" si="241"/>
        <v/>
      </c>
      <c r="FL135" s="183"/>
      <c r="FM135" s="184" t="str">
        <f t="shared" si="210"/>
        <v/>
      </c>
      <c r="FN135" s="183"/>
      <c r="FO135" s="171"/>
      <c r="FP135" s="196"/>
      <c r="FR135" s="197"/>
      <c r="FT135" s="197"/>
      <c r="FV135" s="180" t="str">
        <f t="shared" ref="FV135:FV198" si="279">IF(COUNTA(FT135)=0,"",24+(FT135-FR135))</f>
        <v/>
      </c>
      <c r="FW135" s="181" t="str">
        <f t="shared" si="242"/>
        <v/>
      </c>
      <c r="FX135" s="182" t="str">
        <f t="shared" si="243"/>
        <v/>
      </c>
      <c r="FY135" s="183"/>
      <c r="FZ135" s="184" t="str">
        <f t="shared" si="211"/>
        <v/>
      </c>
      <c r="GA135" s="183"/>
      <c r="GB135" s="171"/>
      <c r="GC135" s="196"/>
      <c r="GE135" s="197"/>
      <c r="GG135" s="197"/>
      <c r="GI135" s="180" t="str">
        <f t="shared" ref="GI135:GI198" si="280">IF(COUNTA(GG135)=0,"",24+(GG135-GE135))</f>
        <v/>
      </c>
      <c r="GJ135" s="181" t="str">
        <f t="shared" si="244"/>
        <v/>
      </c>
      <c r="GK135" s="182" t="str">
        <f t="shared" si="245"/>
        <v/>
      </c>
      <c r="GL135" s="183"/>
      <c r="GM135" s="184" t="str">
        <f t="shared" si="212"/>
        <v/>
      </c>
      <c r="GN135" s="183"/>
      <c r="GO135" s="171"/>
      <c r="GP135" s="196"/>
      <c r="GR135" s="197"/>
      <c r="GT135" s="197"/>
      <c r="GV135" s="180" t="str">
        <f t="shared" ref="GV135:GV198" si="281">IF(COUNTA(GT135)=0,"",24+(GT135-GR135))</f>
        <v/>
      </c>
      <c r="GW135" s="181" t="str">
        <f t="shared" si="246"/>
        <v/>
      </c>
      <c r="GX135" s="182" t="str">
        <f t="shared" si="247"/>
        <v/>
      </c>
      <c r="GY135" s="183"/>
      <c r="GZ135" s="184" t="str">
        <f t="shared" si="213"/>
        <v/>
      </c>
      <c r="HA135" s="183"/>
      <c r="HB135" s="171"/>
      <c r="HC135" s="196"/>
      <c r="HE135" s="197"/>
      <c r="HG135" s="197"/>
      <c r="HI135" s="180" t="str">
        <f t="shared" ref="HI135:HI198" si="282">IF(COUNTA(HG135)=0,"",24+(HG135-HE135))</f>
        <v/>
      </c>
      <c r="HJ135" s="181" t="str">
        <f t="shared" si="248"/>
        <v/>
      </c>
      <c r="HK135" s="182" t="str">
        <f t="shared" si="249"/>
        <v/>
      </c>
      <c r="HL135" s="183"/>
      <c r="HM135" s="184" t="str">
        <f t="shared" si="214"/>
        <v/>
      </c>
      <c r="HN135" s="183"/>
      <c r="HO135" s="171"/>
      <c r="HP135" s="196"/>
      <c r="HR135" s="197"/>
      <c r="HT135" s="197"/>
      <c r="HV135" s="180" t="str">
        <f t="shared" ref="HV135:HV198" si="283">IF(COUNTA(HT135)=0,"",24+(HT135-HR135))</f>
        <v/>
      </c>
      <c r="HW135" s="181" t="str">
        <f t="shared" si="250"/>
        <v/>
      </c>
      <c r="HX135" s="182" t="str">
        <f t="shared" si="251"/>
        <v/>
      </c>
      <c r="HY135" s="183"/>
      <c r="HZ135" s="184" t="str">
        <f t="shared" si="215"/>
        <v/>
      </c>
      <c r="IA135" s="183"/>
      <c r="IB135" s="171"/>
      <c r="IC135" s="196"/>
      <c r="IE135" s="197"/>
      <c r="IG135" s="197"/>
      <c r="II135" s="180" t="str">
        <f t="shared" ref="II135:II198" si="284">IF(COUNTA(IG135)=0,"",24+(IG135-IE135))</f>
        <v/>
      </c>
      <c r="IJ135" s="181" t="str">
        <f t="shared" si="252"/>
        <v/>
      </c>
      <c r="IK135" s="182" t="str">
        <f t="shared" si="253"/>
        <v/>
      </c>
      <c r="IL135" s="183"/>
      <c r="IM135" s="184" t="str">
        <f t="shared" si="216"/>
        <v/>
      </c>
      <c r="IN135" s="183"/>
      <c r="IO135" s="171"/>
      <c r="IP135" s="196"/>
      <c r="IR135" s="197"/>
      <c r="IT135" s="197"/>
      <c r="IV135" s="180" t="str">
        <f t="shared" ref="IV135:IV198" si="285">IF(COUNTA(IT135)=0,"",24+(IT135-IR135))</f>
        <v/>
      </c>
      <c r="IW135" s="181" t="str">
        <f t="shared" si="254"/>
        <v/>
      </c>
      <c r="IX135" s="182" t="str">
        <f t="shared" si="255"/>
        <v/>
      </c>
      <c r="IY135" s="183"/>
      <c r="IZ135" s="184" t="str">
        <f t="shared" si="217"/>
        <v/>
      </c>
      <c r="JA135" s="183"/>
      <c r="JB135" s="171"/>
      <c r="JC135" s="187"/>
      <c r="JD135" s="198">
        <f t="shared" si="256"/>
        <v>0</v>
      </c>
      <c r="JE135" s="198">
        <f t="shared" si="257"/>
        <v>0</v>
      </c>
      <c r="JF135" s="198">
        <f t="shared" si="258"/>
        <v>0</v>
      </c>
      <c r="JG135" s="199">
        <f t="shared" si="259"/>
        <v>0</v>
      </c>
      <c r="JH135" s="199">
        <f t="shared" si="260"/>
        <v>0</v>
      </c>
      <c r="JI135" s="187"/>
      <c r="JJ135" s="209"/>
      <c r="JK135" s="210"/>
      <c r="JL135" s="210"/>
      <c r="JM135" s="210"/>
      <c r="JN135" s="210"/>
      <c r="JO135" s="210"/>
      <c r="JP135" s="210"/>
      <c r="JQ135" s="210"/>
      <c r="JR135" s="211"/>
      <c r="JS135" s="205"/>
      <c r="JT135" s="194">
        <f t="shared" si="261"/>
        <v>3</v>
      </c>
    </row>
    <row r="136" spans="1:280" s="195" customFormat="1" x14ac:dyDescent="0.2">
      <c r="A136" s="247">
        <f t="shared" si="262"/>
        <v>41710</v>
      </c>
      <c r="B136" s="249">
        <f t="shared" si="263"/>
        <v>41711</v>
      </c>
      <c r="C136" s="196"/>
      <c r="E136" s="197"/>
      <c r="G136" s="197"/>
      <c r="I136" s="180" t="str">
        <f t="shared" si="264"/>
        <v/>
      </c>
      <c r="J136" s="181" t="str">
        <f t="shared" si="265"/>
        <v/>
      </c>
      <c r="K136" s="182" t="str">
        <f t="shared" si="266"/>
        <v/>
      </c>
      <c r="L136" s="183"/>
      <c r="M136" s="184" t="str">
        <f t="shared" si="198"/>
        <v/>
      </c>
      <c r="N136" s="183"/>
      <c r="O136" s="171"/>
      <c r="P136" s="196"/>
      <c r="R136" s="197"/>
      <c r="T136" s="197"/>
      <c r="V136" s="180" t="str">
        <f t="shared" si="267"/>
        <v/>
      </c>
      <c r="W136" s="181" t="str">
        <f t="shared" si="218"/>
        <v/>
      </c>
      <c r="X136" s="182" t="str">
        <f t="shared" si="219"/>
        <v/>
      </c>
      <c r="Y136" s="183"/>
      <c r="Z136" s="184" t="str">
        <f t="shared" si="199"/>
        <v/>
      </c>
      <c r="AA136" s="183"/>
      <c r="AB136" s="171"/>
      <c r="AC136" s="196"/>
      <c r="AE136" s="197"/>
      <c r="AG136" s="197"/>
      <c r="AI136" s="180" t="str">
        <f t="shared" si="268"/>
        <v/>
      </c>
      <c r="AJ136" s="181" t="str">
        <f t="shared" si="220"/>
        <v/>
      </c>
      <c r="AK136" s="182" t="str">
        <f t="shared" si="221"/>
        <v/>
      </c>
      <c r="AL136" s="183"/>
      <c r="AM136" s="184" t="str">
        <f t="shared" si="200"/>
        <v/>
      </c>
      <c r="AN136" s="183"/>
      <c r="AO136" s="171"/>
      <c r="AP136" s="196"/>
      <c r="AR136" s="197"/>
      <c r="AT136" s="197"/>
      <c r="AV136" s="180" t="str">
        <f t="shared" si="269"/>
        <v/>
      </c>
      <c r="AW136" s="181" t="str">
        <f t="shared" si="222"/>
        <v/>
      </c>
      <c r="AX136" s="182" t="str">
        <f t="shared" si="223"/>
        <v/>
      </c>
      <c r="AY136" s="183"/>
      <c r="AZ136" s="184" t="str">
        <f t="shared" si="201"/>
        <v/>
      </c>
      <c r="BA136" s="183"/>
      <c r="BB136" s="171"/>
      <c r="BC136" s="196"/>
      <c r="BE136" s="197"/>
      <c r="BG136" s="197"/>
      <c r="BI136" s="180" t="str">
        <f t="shared" si="270"/>
        <v/>
      </c>
      <c r="BJ136" s="181" t="str">
        <f t="shared" si="224"/>
        <v/>
      </c>
      <c r="BK136" s="182" t="str">
        <f t="shared" si="225"/>
        <v/>
      </c>
      <c r="BL136" s="183"/>
      <c r="BM136" s="184" t="str">
        <f t="shared" si="202"/>
        <v/>
      </c>
      <c r="BN136" s="183"/>
      <c r="BO136" s="171"/>
      <c r="BP136" s="196"/>
      <c r="BR136" s="197"/>
      <c r="BT136" s="197"/>
      <c r="BV136" s="180" t="str">
        <f t="shared" si="271"/>
        <v/>
      </c>
      <c r="BW136" s="181" t="str">
        <f t="shared" si="226"/>
        <v/>
      </c>
      <c r="BX136" s="182" t="str">
        <f t="shared" si="227"/>
        <v/>
      </c>
      <c r="BY136" s="183"/>
      <c r="BZ136" s="184" t="str">
        <f t="shared" si="203"/>
        <v/>
      </c>
      <c r="CA136" s="183"/>
      <c r="CB136" s="171"/>
      <c r="CC136" s="196"/>
      <c r="CE136" s="197"/>
      <c r="CG136" s="197"/>
      <c r="CI136" s="180" t="str">
        <f t="shared" si="272"/>
        <v/>
      </c>
      <c r="CJ136" s="181" t="str">
        <f t="shared" si="228"/>
        <v/>
      </c>
      <c r="CK136" s="182" t="str">
        <f t="shared" si="229"/>
        <v/>
      </c>
      <c r="CL136" s="183"/>
      <c r="CM136" s="184" t="str">
        <f t="shared" si="204"/>
        <v/>
      </c>
      <c r="CN136" s="183"/>
      <c r="CO136" s="171"/>
      <c r="CP136" s="196"/>
      <c r="CR136" s="197"/>
      <c r="CT136" s="197"/>
      <c r="CV136" s="180" t="str">
        <f t="shared" si="273"/>
        <v/>
      </c>
      <c r="CW136" s="181" t="str">
        <f t="shared" si="230"/>
        <v/>
      </c>
      <c r="CX136" s="182" t="str">
        <f t="shared" si="231"/>
        <v/>
      </c>
      <c r="CY136" s="183"/>
      <c r="CZ136" s="184" t="str">
        <f t="shared" si="205"/>
        <v/>
      </c>
      <c r="DA136" s="183"/>
      <c r="DB136" s="171"/>
      <c r="DC136" s="196"/>
      <c r="DE136" s="197"/>
      <c r="DG136" s="197"/>
      <c r="DI136" s="180" t="str">
        <f t="shared" si="274"/>
        <v/>
      </c>
      <c r="DJ136" s="181" t="str">
        <f t="shared" si="232"/>
        <v/>
      </c>
      <c r="DK136" s="182" t="str">
        <f t="shared" si="233"/>
        <v/>
      </c>
      <c r="DL136" s="183"/>
      <c r="DM136" s="184" t="str">
        <f t="shared" si="206"/>
        <v/>
      </c>
      <c r="DN136" s="183"/>
      <c r="DO136" s="171"/>
      <c r="DP136" s="196"/>
      <c r="DR136" s="197"/>
      <c r="DT136" s="197"/>
      <c r="DV136" s="180" t="str">
        <f t="shared" si="275"/>
        <v/>
      </c>
      <c r="DW136" s="181" t="str">
        <f t="shared" si="234"/>
        <v/>
      </c>
      <c r="DX136" s="182" t="str">
        <f t="shared" si="235"/>
        <v/>
      </c>
      <c r="DY136" s="183"/>
      <c r="DZ136" s="184" t="str">
        <f t="shared" si="207"/>
        <v/>
      </c>
      <c r="EA136" s="183"/>
      <c r="EB136" s="171"/>
      <c r="EC136" s="196"/>
      <c r="EE136" s="197"/>
      <c r="EG136" s="197"/>
      <c r="EI136" s="180" t="str">
        <f t="shared" si="276"/>
        <v/>
      </c>
      <c r="EJ136" s="181" t="str">
        <f t="shared" si="236"/>
        <v/>
      </c>
      <c r="EK136" s="182" t="str">
        <f t="shared" si="237"/>
        <v/>
      </c>
      <c r="EL136" s="183"/>
      <c r="EM136" s="184" t="str">
        <f t="shared" si="208"/>
        <v/>
      </c>
      <c r="EN136" s="183"/>
      <c r="EO136" s="171"/>
      <c r="EP136" s="196"/>
      <c r="ER136" s="197"/>
      <c r="ET136" s="197"/>
      <c r="EV136" s="180" t="str">
        <f t="shared" si="277"/>
        <v/>
      </c>
      <c r="EW136" s="181" t="str">
        <f t="shared" si="238"/>
        <v/>
      </c>
      <c r="EX136" s="182" t="str">
        <f t="shared" si="239"/>
        <v/>
      </c>
      <c r="EY136" s="183"/>
      <c r="EZ136" s="184" t="str">
        <f t="shared" si="209"/>
        <v/>
      </c>
      <c r="FA136" s="183"/>
      <c r="FB136" s="171"/>
      <c r="FC136" s="196"/>
      <c r="FE136" s="197"/>
      <c r="FG136" s="197"/>
      <c r="FI136" s="180" t="str">
        <f t="shared" si="278"/>
        <v/>
      </c>
      <c r="FJ136" s="181" t="str">
        <f t="shared" si="240"/>
        <v/>
      </c>
      <c r="FK136" s="182" t="str">
        <f t="shared" si="241"/>
        <v/>
      </c>
      <c r="FL136" s="183"/>
      <c r="FM136" s="184" t="str">
        <f t="shared" si="210"/>
        <v/>
      </c>
      <c r="FN136" s="183"/>
      <c r="FO136" s="171"/>
      <c r="FP136" s="196"/>
      <c r="FR136" s="197"/>
      <c r="FT136" s="197"/>
      <c r="FV136" s="180" t="str">
        <f t="shared" si="279"/>
        <v/>
      </c>
      <c r="FW136" s="181" t="str">
        <f t="shared" si="242"/>
        <v/>
      </c>
      <c r="FX136" s="182" t="str">
        <f t="shared" si="243"/>
        <v/>
      </c>
      <c r="FY136" s="183"/>
      <c r="FZ136" s="184" t="str">
        <f t="shared" si="211"/>
        <v/>
      </c>
      <c r="GA136" s="183"/>
      <c r="GB136" s="171"/>
      <c r="GC136" s="196"/>
      <c r="GE136" s="197"/>
      <c r="GG136" s="197"/>
      <c r="GI136" s="180" t="str">
        <f t="shared" si="280"/>
        <v/>
      </c>
      <c r="GJ136" s="181" t="str">
        <f t="shared" si="244"/>
        <v/>
      </c>
      <c r="GK136" s="182" t="str">
        <f t="shared" si="245"/>
        <v/>
      </c>
      <c r="GL136" s="183"/>
      <c r="GM136" s="184" t="str">
        <f t="shared" si="212"/>
        <v/>
      </c>
      <c r="GN136" s="183"/>
      <c r="GO136" s="171"/>
      <c r="GP136" s="196"/>
      <c r="GR136" s="197"/>
      <c r="GT136" s="197"/>
      <c r="GV136" s="180" t="str">
        <f t="shared" si="281"/>
        <v/>
      </c>
      <c r="GW136" s="181" t="str">
        <f t="shared" si="246"/>
        <v/>
      </c>
      <c r="GX136" s="182" t="str">
        <f t="shared" si="247"/>
        <v/>
      </c>
      <c r="GY136" s="183"/>
      <c r="GZ136" s="184" t="str">
        <f t="shared" si="213"/>
        <v/>
      </c>
      <c r="HA136" s="183"/>
      <c r="HB136" s="171"/>
      <c r="HC136" s="196"/>
      <c r="HE136" s="197"/>
      <c r="HG136" s="197"/>
      <c r="HI136" s="180" t="str">
        <f t="shared" si="282"/>
        <v/>
      </c>
      <c r="HJ136" s="181" t="str">
        <f t="shared" si="248"/>
        <v/>
      </c>
      <c r="HK136" s="182" t="str">
        <f t="shared" si="249"/>
        <v/>
      </c>
      <c r="HL136" s="183"/>
      <c r="HM136" s="184" t="str">
        <f t="shared" si="214"/>
        <v/>
      </c>
      <c r="HN136" s="183"/>
      <c r="HO136" s="171"/>
      <c r="HP136" s="196"/>
      <c r="HR136" s="197"/>
      <c r="HT136" s="197"/>
      <c r="HV136" s="180" t="str">
        <f t="shared" si="283"/>
        <v/>
      </c>
      <c r="HW136" s="181" t="str">
        <f t="shared" si="250"/>
        <v/>
      </c>
      <c r="HX136" s="182" t="str">
        <f t="shared" si="251"/>
        <v/>
      </c>
      <c r="HY136" s="183"/>
      <c r="HZ136" s="184" t="str">
        <f t="shared" si="215"/>
        <v/>
      </c>
      <c r="IA136" s="183"/>
      <c r="IB136" s="171"/>
      <c r="IC136" s="196"/>
      <c r="IE136" s="197"/>
      <c r="IG136" s="197"/>
      <c r="II136" s="180" t="str">
        <f t="shared" si="284"/>
        <v/>
      </c>
      <c r="IJ136" s="181" t="str">
        <f t="shared" si="252"/>
        <v/>
      </c>
      <c r="IK136" s="182" t="str">
        <f t="shared" si="253"/>
        <v/>
      </c>
      <c r="IL136" s="183"/>
      <c r="IM136" s="184" t="str">
        <f t="shared" si="216"/>
        <v/>
      </c>
      <c r="IN136" s="183"/>
      <c r="IO136" s="171"/>
      <c r="IP136" s="196"/>
      <c r="IR136" s="197"/>
      <c r="IT136" s="197"/>
      <c r="IV136" s="180" t="str">
        <f t="shared" si="285"/>
        <v/>
      </c>
      <c r="IW136" s="181" t="str">
        <f t="shared" si="254"/>
        <v/>
      </c>
      <c r="IX136" s="182" t="str">
        <f t="shared" si="255"/>
        <v/>
      </c>
      <c r="IY136" s="183"/>
      <c r="IZ136" s="184" t="str">
        <f t="shared" si="217"/>
        <v/>
      </c>
      <c r="JA136" s="183"/>
      <c r="JB136" s="171"/>
      <c r="JC136" s="187"/>
      <c r="JD136" s="198">
        <f t="shared" si="256"/>
        <v>0</v>
      </c>
      <c r="JE136" s="198">
        <f t="shared" si="257"/>
        <v>0</v>
      </c>
      <c r="JF136" s="198">
        <f t="shared" si="258"/>
        <v>0</v>
      </c>
      <c r="JG136" s="199">
        <f t="shared" si="259"/>
        <v>0</v>
      </c>
      <c r="JH136" s="199">
        <f t="shared" si="260"/>
        <v>0</v>
      </c>
      <c r="JI136" s="187"/>
      <c r="JJ136" s="209"/>
      <c r="JK136" s="210"/>
      <c r="JL136" s="210"/>
      <c r="JM136" s="210"/>
      <c r="JN136" s="210"/>
      <c r="JO136" s="210"/>
      <c r="JP136" s="210"/>
      <c r="JQ136" s="210"/>
      <c r="JR136" s="211"/>
      <c r="JS136" s="205"/>
      <c r="JT136" s="194">
        <f t="shared" si="261"/>
        <v>3</v>
      </c>
    </row>
    <row r="137" spans="1:280" s="195" customFormat="1" x14ac:dyDescent="0.2">
      <c r="A137" s="247">
        <f t="shared" si="262"/>
        <v>41711</v>
      </c>
      <c r="B137" s="249">
        <f t="shared" si="263"/>
        <v>41712</v>
      </c>
      <c r="C137" s="196"/>
      <c r="E137" s="197"/>
      <c r="G137" s="197"/>
      <c r="I137" s="180" t="str">
        <f t="shared" si="264"/>
        <v/>
      </c>
      <c r="J137" s="181" t="str">
        <f t="shared" si="265"/>
        <v/>
      </c>
      <c r="K137" s="182" t="str">
        <f t="shared" si="266"/>
        <v/>
      </c>
      <c r="L137" s="183"/>
      <c r="M137" s="184" t="str">
        <f t="shared" ref="M137:M189" si="286">IF(SUM(N137)=0,"",(N137/0.5468))</f>
        <v/>
      </c>
      <c r="N137" s="183"/>
      <c r="O137" s="171"/>
      <c r="P137" s="196"/>
      <c r="R137" s="197"/>
      <c r="T137" s="197"/>
      <c r="V137" s="180" t="str">
        <f t="shared" si="267"/>
        <v/>
      </c>
      <c r="W137" s="181" t="str">
        <f t="shared" si="218"/>
        <v/>
      </c>
      <c r="X137" s="182" t="str">
        <f t="shared" si="219"/>
        <v/>
      </c>
      <c r="Y137" s="183"/>
      <c r="Z137" s="184" t="str">
        <f t="shared" ref="Z137:Z200" si="287">IF(SUM(AA137)=0,"",(AA137/0.5468))</f>
        <v/>
      </c>
      <c r="AA137" s="183"/>
      <c r="AB137" s="171"/>
      <c r="AC137" s="196"/>
      <c r="AE137" s="197"/>
      <c r="AG137" s="197"/>
      <c r="AI137" s="180" t="str">
        <f t="shared" si="268"/>
        <v/>
      </c>
      <c r="AJ137" s="181" t="str">
        <f t="shared" si="220"/>
        <v/>
      </c>
      <c r="AK137" s="182" t="str">
        <f t="shared" si="221"/>
        <v/>
      </c>
      <c r="AL137" s="183"/>
      <c r="AM137" s="184" t="str">
        <f t="shared" ref="AM137:AM200" si="288">IF(SUM(AN137)=0,"",(AN137/0.5468))</f>
        <v/>
      </c>
      <c r="AN137" s="183"/>
      <c r="AO137" s="171"/>
      <c r="AP137" s="196"/>
      <c r="AR137" s="197"/>
      <c r="AT137" s="197"/>
      <c r="AV137" s="180" t="str">
        <f t="shared" si="269"/>
        <v/>
      </c>
      <c r="AW137" s="181" t="str">
        <f t="shared" si="222"/>
        <v/>
      </c>
      <c r="AX137" s="182" t="str">
        <f t="shared" si="223"/>
        <v/>
      </c>
      <c r="AY137" s="183"/>
      <c r="AZ137" s="184" t="str">
        <f t="shared" ref="AZ137:AZ200" si="289">IF(SUM(BA137)=0,"",(BA137/0.5468))</f>
        <v/>
      </c>
      <c r="BA137" s="183"/>
      <c r="BB137" s="171"/>
      <c r="BC137" s="196"/>
      <c r="BE137" s="197"/>
      <c r="BG137" s="197"/>
      <c r="BI137" s="180" t="str">
        <f t="shared" si="270"/>
        <v/>
      </c>
      <c r="BJ137" s="181" t="str">
        <f t="shared" si="224"/>
        <v/>
      </c>
      <c r="BK137" s="182" t="str">
        <f t="shared" si="225"/>
        <v/>
      </c>
      <c r="BL137" s="183"/>
      <c r="BM137" s="184" t="str">
        <f t="shared" ref="BM137:BM200" si="290">IF(SUM(BN137)=0,"",(BN137/0.5468))</f>
        <v/>
      </c>
      <c r="BN137" s="183"/>
      <c r="BO137" s="171"/>
      <c r="BP137" s="196"/>
      <c r="BR137" s="197"/>
      <c r="BT137" s="197"/>
      <c r="BV137" s="180" t="str">
        <f t="shared" si="271"/>
        <v/>
      </c>
      <c r="BW137" s="181" t="str">
        <f t="shared" si="226"/>
        <v/>
      </c>
      <c r="BX137" s="182" t="str">
        <f t="shared" si="227"/>
        <v/>
      </c>
      <c r="BY137" s="183"/>
      <c r="BZ137" s="184" t="str">
        <f t="shared" ref="BZ137:BZ200" si="291">IF(SUM(CA137)=0,"",(CA137/0.5468))</f>
        <v/>
      </c>
      <c r="CA137" s="183"/>
      <c r="CB137" s="171"/>
      <c r="CC137" s="196"/>
      <c r="CE137" s="197"/>
      <c r="CG137" s="197"/>
      <c r="CI137" s="180" t="str">
        <f t="shared" si="272"/>
        <v/>
      </c>
      <c r="CJ137" s="181" t="str">
        <f t="shared" si="228"/>
        <v/>
      </c>
      <c r="CK137" s="182" t="str">
        <f t="shared" si="229"/>
        <v/>
      </c>
      <c r="CL137" s="183"/>
      <c r="CM137" s="184" t="str">
        <f t="shared" ref="CM137:CM200" si="292">IF(SUM(CN137)=0,"",(CN137/0.5468))</f>
        <v/>
      </c>
      <c r="CN137" s="183"/>
      <c r="CO137" s="171"/>
      <c r="CP137" s="196"/>
      <c r="CR137" s="197"/>
      <c r="CT137" s="197"/>
      <c r="CV137" s="180" t="str">
        <f t="shared" si="273"/>
        <v/>
      </c>
      <c r="CW137" s="181" t="str">
        <f t="shared" si="230"/>
        <v/>
      </c>
      <c r="CX137" s="182" t="str">
        <f t="shared" si="231"/>
        <v/>
      </c>
      <c r="CY137" s="183"/>
      <c r="CZ137" s="184" t="str">
        <f t="shared" ref="CZ137:CZ200" si="293">IF(SUM(DA137)=0,"",(DA137/0.5468))</f>
        <v/>
      </c>
      <c r="DA137" s="183"/>
      <c r="DB137" s="171"/>
      <c r="DC137" s="196"/>
      <c r="DE137" s="197"/>
      <c r="DG137" s="197"/>
      <c r="DI137" s="180" t="str">
        <f t="shared" si="274"/>
        <v/>
      </c>
      <c r="DJ137" s="181" t="str">
        <f t="shared" si="232"/>
        <v/>
      </c>
      <c r="DK137" s="182" t="str">
        <f t="shared" si="233"/>
        <v/>
      </c>
      <c r="DL137" s="183"/>
      <c r="DM137" s="184" t="str">
        <f t="shared" ref="DM137:DM200" si="294">IF(SUM(DN137)=0,"",(DN137/0.5468))</f>
        <v/>
      </c>
      <c r="DN137" s="183"/>
      <c r="DO137" s="171"/>
      <c r="DP137" s="196"/>
      <c r="DR137" s="197"/>
      <c r="DT137" s="197"/>
      <c r="DV137" s="180" t="str">
        <f t="shared" si="275"/>
        <v/>
      </c>
      <c r="DW137" s="181" t="str">
        <f t="shared" si="234"/>
        <v/>
      </c>
      <c r="DX137" s="182" t="str">
        <f t="shared" si="235"/>
        <v/>
      </c>
      <c r="DY137" s="183"/>
      <c r="DZ137" s="184" t="str">
        <f t="shared" ref="DZ137:DZ200" si="295">IF(SUM(EA137)=0,"",(EA137/0.5468))</f>
        <v/>
      </c>
      <c r="EA137" s="183"/>
      <c r="EB137" s="171"/>
      <c r="EC137" s="196"/>
      <c r="EE137" s="197"/>
      <c r="EG137" s="197"/>
      <c r="EI137" s="180" t="str">
        <f t="shared" si="276"/>
        <v/>
      </c>
      <c r="EJ137" s="181" t="str">
        <f t="shared" si="236"/>
        <v/>
      </c>
      <c r="EK137" s="182" t="str">
        <f t="shared" si="237"/>
        <v/>
      </c>
      <c r="EL137" s="183"/>
      <c r="EM137" s="184" t="str">
        <f t="shared" ref="EM137:EM200" si="296">IF(SUM(EN137)=0,"",(EN137/0.5468))</f>
        <v/>
      </c>
      <c r="EN137" s="183"/>
      <c r="EO137" s="171"/>
      <c r="EP137" s="196"/>
      <c r="ER137" s="197"/>
      <c r="ET137" s="197"/>
      <c r="EV137" s="180" t="str">
        <f t="shared" si="277"/>
        <v/>
      </c>
      <c r="EW137" s="181" t="str">
        <f t="shared" si="238"/>
        <v/>
      </c>
      <c r="EX137" s="182" t="str">
        <f t="shared" si="239"/>
        <v/>
      </c>
      <c r="EY137" s="183"/>
      <c r="EZ137" s="184" t="str">
        <f t="shared" ref="EZ137:EZ200" si="297">IF(SUM(FA137)=0,"",(FA137/0.5468))</f>
        <v/>
      </c>
      <c r="FA137" s="183"/>
      <c r="FB137" s="171"/>
      <c r="FC137" s="196"/>
      <c r="FE137" s="197"/>
      <c r="FG137" s="197"/>
      <c r="FI137" s="180" t="str">
        <f t="shared" si="278"/>
        <v/>
      </c>
      <c r="FJ137" s="181" t="str">
        <f t="shared" si="240"/>
        <v/>
      </c>
      <c r="FK137" s="182" t="str">
        <f t="shared" si="241"/>
        <v/>
      </c>
      <c r="FL137" s="183"/>
      <c r="FM137" s="184" t="str">
        <f t="shared" ref="FM137:FM200" si="298">IF(SUM(FN137)=0,"",(FN137/0.5468))</f>
        <v/>
      </c>
      <c r="FN137" s="183"/>
      <c r="FO137" s="171"/>
      <c r="FP137" s="196"/>
      <c r="FR137" s="197"/>
      <c r="FT137" s="197"/>
      <c r="FV137" s="180" t="str">
        <f t="shared" si="279"/>
        <v/>
      </c>
      <c r="FW137" s="181" t="str">
        <f t="shared" si="242"/>
        <v/>
      </c>
      <c r="FX137" s="182" t="str">
        <f t="shared" si="243"/>
        <v/>
      </c>
      <c r="FY137" s="183"/>
      <c r="FZ137" s="184" t="str">
        <f t="shared" ref="FZ137:FZ200" si="299">IF(SUM(GA137)=0,"",(GA137/0.5468))</f>
        <v/>
      </c>
      <c r="GA137" s="183"/>
      <c r="GB137" s="171"/>
      <c r="GC137" s="196"/>
      <c r="GE137" s="197"/>
      <c r="GG137" s="197"/>
      <c r="GI137" s="180" t="str">
        <f t="shared" si="280"/>
        <v/>
      </c>
      <c r="GJ137" s="181" t="str">
        <f t="shared" si="244"/>
        <v/>
      </c>
      <c r="GK137" s="182" t="str">
        <f t="shared" si="245"/>
        <v/>
      </c>
      <c r="GL137" s="183"/>
      <c r="GM137" s="184" t="str">
        <f t="shared" ref="GM137:GM200" si="300">IF(SUM(GN137)=0,"",(GN137/0.5468))</f>
        <v/>
      </c>
      <c r="GN137" s="183"/>
      <c r="GO137" s="171"/>
      <c r="GP137" s="196"/>
      <c r="GR137" s="197"/>
      <c r="GT137" s="197"/>
      <c r="GV137" s="180" t="str">
        <f t="shared" si="281"/>
        <v/>
      </c>
      <c r="GW137" s="181" t="str">
        <f t="shared" si="246"/>
        <v/>
      </c>
      <c r="GX137" s="182" t="str">
        <f t="shared" si="247"/>
        <v/>
      </c>
      <c r="GY137" s="183"/>
      <c r="GZ137" s="184" t="str">
        <f t="shared" ref="GZ137:GZ200" si="301">IF(SUM(HA137)=0,"",(HA137/0.5468))</f>
        <v/>
      </c>
      <c r="HA137" s="183"/>
      <c r="HB137" s="171"/>
      <c r="HC137" s="196"/>
      <c r="HE137" s="197"/>
      <c r="HG137" s="197"/>
      <c r="HI137" s="180" t="str">
        <f t="shared" si="282"/>
        <v/>
      </c>
      <c r="HJ137" s="181" t="str">
        <f t="shared" si="248"/>
        <v/>
      </c>
      <c r="HK137" s="182" t="str">
        <f t="shared" si="249"/>
        <v/>
      </c>
      <c r="HL137" s="183"/>
      <c r="HM137" s="184" t="str">
        <f t="shared" ref="HM137:HM200" si="302">IF(SUM(HN137)=0,"",(HN137/0.5468))</f>
        <v/>
      </c>
      <c r="HN137" s="183"/>
      <c r="HO137" s="171"/>
      <c r="HP137" s="196"/>
      <c r="HR137" s="197"/>
      <c r="HT137" s="197"/>
      <c r="HV137" s="180" t="str">
        <f t="shared" si="283"/>
        <v/>
      </c>
      <c r="HW137" s="181" t="str">
        <f t="shared" si="250"/>
        <v/>
      </c>
      <c r="HX137" s="182" t="str">
        <f t="shared" si="251"/>
        <v/>
      </c>
      <c r="HY137" s="183"/>
      <c r="HZ137" s="184" t="str">
        <f t="shared" ref="HZ137:HZ200" si="303">IF(SUM(IA137)=0,"",(IA137/0.5468))</f>
        <v/>
      </c>
      <c r="IA137" s="183"/>
      <c r="IB137" s="171"/>
      <c r="IC137" s="196"/>
      <c r="IE137" s="197"/>
      <c r="IG137" s="197"/>
      <c r="II137" s="180" t="str">
        <f t="shared" si="284"/>
        <v/>
      </c>
      <c r="IJ137" s="181" t="str">
        <f t="shared" si="252"/>
        <v/>
      </c>
      <c r="IK137" s="182" t="str">
        <f t="shared" si="253"/>
        <v/>
      </c>
      <c r="IL137" s="183"/>
      <c r="IM137" s="184" t="str">
        <f t="shared" ref="IM137:IM200" si="304">IF(SUM(IN137)=0,"",(IN137/0.5468))</f>
        <v/>
      </c>
      <c r="IN137" s="183"/>
      <c r="IO137" s="171"/>
      <c r="IP137" s="196"/>
      <c r="IR137" s="197"/>
      <c r="IT137" s="197"/>
      <c r="IV137" s="180" t="str">
        <f t="shared" si="285"/>
        <v/>
      </c>
      <c r="IW137" s="181" t="str">
        <f t="shared" si="254"/>
        <v/>
      </c>
      <c r="IX137" s="182" t="str">
        <f t="shared" si="255"/>
        <v/>
      </c>
      <c r="IY137" s="183"/>
      <c r="IZ137" s="184" t="str">
        <f t="shared" ref="IZ137:IZ200" si="305">IF(SUM(JA137)=0,"",(JA137/0.5468))</f>
        <v/>
      </c>
      <c r="JA137" s="183"/>
      <c r="JB137" s="171"/>
      <c r="JC137" s="187"/>
      <c r="JD137" s="198">
        <f t="shared" si="256"/>
        <v>0</v>
      </c>
      <c r="JE137" s="198">
        <f t="shared" si="257"/>
        <v>0</v>
      </c>
      <c r="JF137" s="198">
        <f t="shared" si="258"/>
        <v>0</v>
      </c>
      <c r="JG137" s="199">
        <f t="shared" si="259"/>
        <v>0</v>
      </c>
      <c r="JH137" s="199">
        <f t="shared" si="260"/>
        <v>0</v>
      </c>
      <c r="JI137" s="187"/>
      <c r="JJ137" s="209"/>
      <c r="JK137" s="210"/>
      <c r="JL137" s="210"/>
      <c r="JM137" s="210"/>
      <c r="JN137" s="210"/>
      <c r="JO137" s="210"/>
      <c r="JP137" s="210"/>
      <c r="JQ137" s="210"/>
      <c r="JR137" s="211"/>
      <c r="JS137" s="205"/>
      <c r="JT137" s="194">
        <f t="shared" si="261"/>
        <v>3</v>
      </c>
    </row>
    <row r="138" spans="1:280" s="195" customFormat="1" x14ac:dyDescent="0.2">
      <c r="A138" s="247">
        <f t="shared" si="262"/>
        <v>41712</v>
      </c>
      <c r="B138" s="249">
        <f t="shared" si="263"/>
        <v>41713</v>
      </c>
      <c r="C138" s="196"/>
      <c r="E138" s="197"/>
      <c r="G138" s="197"/>
      <c r="I138" s="180" t="str">
        <f t="shared" si="264"/>
        <v/>
      </c>
      <c r="J138" s="181" t="str">
        <f t="shared" si="265"/>
        <v/>
      </c>
      <c r="K138" s="182" t="str">
        <f t="shared" si="266"/>
        <v/>
      </c>
      <c r="L138" s="183"/>
      <c r="M138" s="184" t="str">
        <f t="shared" si="286"/>
        <v/>
      </c>
      <c r="N138" s="183"/>
      <c r="O138" s="171"/>
      <c r="P138" s="196"/>
      <c r="R138" s="197"/>
      <c r="T138" s="197"/>
      <c r="V138" s="180" t="str">
        <f t="shared" si="267"/>
        <v/>
      </c>
      <c r="W138" s="181" t="str">
        <f t="shared" si="218"/>
        <v/>
      </c>
      <c r="X138" s="182" t="str">
        <f t="shared" si="219"/>
        <v/>
      </c>
      <c r="Y138" s="183"/>
      <c r="Z138" s="184" t="str">
        <f t="shared" si="287"/>
        <v/>
      </c>
      <c r="AA138" s="183"/>
      <c r="AB138" s="171"/>
      <c r="AC138" s="196"/>
      <c r="AE138" s="197"/>
      <c r="AG138" s="197"/>
      <c r="AI138" s="180" t="str">
        <f t="shared" si="268"/>
        <v/>
      </c>
      <c r="AJ138" s="181" t="str">
        <f t="shared" si="220"/>
        <v/>
      </c>
      <c r="AK138" s="182" t="str">
        <f t="shared" si="221"/>
        <v/>
      </c>
      <c r="AL138" s="183"/>
      <c r="AM138" s="184" t="str">
        <f t="shared" si="288"/>
        <v/>
      </c>
      <c r="AN138" s="183"/>
      <c r="AO138" s="171"/>
      <c r="AP138" s="196"/>
      <c r="AR138" s="197"/>
      <c r="AT138" s="197"/>
      <c r="AV138" s="180" t="str">
        <f t="shared" si="269"/>
        <v/>
      </c>
      <c r="AW138" s="181" t="str">
        <f t="shared" si="222"/>
        <v/>
      </c>
      <c r="AX138" s="182" t="str">
        <f t="shared" si="223"/>
        <v/>
      </c>
      <c r="AY138" s="183"/>
      <c r="AZ138" s="184" t="str">
        <f t="shared" si="289"/>
        <v/>
      </c>
      <c r="BA138" s="183"/>
      <c r="BB138" s="171"/>
      <c r="BC138" s="196"/>
      <c r="BE138" s="197"/>
      <c r="BG138" s="197"/>
      <c r="BI138" s="180" t="str">
        <f t="shared" si="270"/>
        <v/>
      </c>
      <c r="BJ138" s="181" t="str">
        <f t="shared" si="224"/>
        <v/>
      </c>
      <c r="BK138" s="182" t="str">
        <f t="shared" si="225"/>
        <v/>
      </c>
      <c r="BL138" s="183"/>
      <c r="BM138" s="184" t="str">
        <f t="shared" si="290"/>
        <v/>
      </c>
      <c r="BN138" s="183"/>
      <c r="BO138" s="171"/>
      <c r="BP138" s="196"/>
      <c r="BR138" s="197"/>
      <c r="BT138" s="197"/>
      <c r="BV138" s="180" t="str">
        <f t="shared" si="271"/>
        <v/>
      </c>
      <c r="BW138" s="181" t="str">
        <f t="shared" si="226"/>
        <v/>
      </c>
      <c r="BX138" s="182" t="str">
        <f t="shared" si="227"/>
        <v/>
      </c>
      <c r="BY138" s="183"/>
      <c r="BZ138" s="184" t="str">
        <f t="shared" si="291"/>
        <v/>
      </c>
      <c r="CA138" s="183"/>
      <c r="CB138" s="171"/>
      <c r="CC138" s="196"/>
      <c r="CE138" s="197"/>
      <c r="CG138" s="197"/>
      <c r="CI138" s="180" t="str">
        <f t="shared" si="272"/>
        <v/>
      </c>
      <c r="CJ138" s="181" t="str">
        <f t="shared" si="228"/>
        <v/>
      </c>
      <c r="CK138" s="182" t="str">
        <f t="shared" si="229"/>
        <v/>
      </c>
      <c r="CL138" s="183"/>
      <c r="CM138" s="184" t="str">
        <f t="shared" si="292"/>
        <v/>
      </c>
      <c r="CN138" s="183"/>
      <c r="CO138" s="171"/>
      <c r="CP138" s="196"/>
      <c r="CR138" s="197"/>
      <c r="CT138" s="197"/>
      <c r="CV138" s="180" t="str">
        <f t="shared" si="273"/>
        <v/>
      </c>
      <c r="CW138" s="181" t="str">
        <f t="shared" si="230"/>
        <v/>
      </c>
      <c r="CX138" s="182" t="str">
        <f t="shared" si="231"/>
        <v/>
      </c>
      <c r="CY138" s="183"/>
      <c r="CZ138" s="184" t="str">
        <f t="shared" si="293"/>
        <v/>
      </c>
      <c r="DA138" s="183"/>
      <c r="DB138" s="171"/>
      <c r="DC138" s="196"/>
      <c r="DE138" s="197"/>
      <c r="DG138" s="197"/>
      <c r="DI138" s="180" t="str">
        <f t="shared" si="274"/>
        <v/>
      </c>
      <c r="DJ138" s="181" t="str">
        <f t="shared" si="232"/>
        <v/>
      </c>
      <c r="DK138" s="182" t="str">
        <f t="shared" si="233"/>
        <v/>
      </c>
      <c r="DL138" s="183"/>
      <c r="DM138" s="184" t="str">
        <f t="shared" si="294"/>
        <v/>
      </c>
      <c r="DN138" s="183"/>
      <c r="DO138" s="171"/>
      <c r="DP138" s="196"/>
      <c r="DR138" s="197"/>
      <c r="DT138" s="197"/>
      <c r="DV138" s="180" t="str">
        <f t="shared" si="275"/>
        <v/>
      </c>
      <c r="DW138" s="181" t="str">
        <f t="shared" si="234"/>
        <v/>
      </c>
      <c r="DX138" s="182" t="str">
        <f t="shared" si="235"/>
        <v/>
      </c>
      <c r="DY138" s="183"/>
      <c r="DZ138" s="184" t="str">
        <f t="shared" si="295"/>
        <v/>
      </c>
      <c r="EA138" s="183"/>
      <c r="EB138" s="171"/>
      <c r="EC138" s="196"/>
      <c r="EE138" s="197"/>
      <c r="EG138" s="197"/>
      <c r="EI138" s="180" t="str">
        <f t="shared" si="276"/>
        <v/>
      </c>
      <c r="EJ138" s="181" t="str">
        <f t="shared" si="236"/>
        <v/>
      </c>
      <c r="EK138" s="182" t="str">
        <f t="shared" si="237"/>
        <v/>
      </c>
      <c r="EL138" s="183"/>
      <c r="EM138" s="184" t="str">
        <f t="shared" si="296"/>
        <v/>
      </c>
      <c r="EN138" s="183"/>
      <c r="EO138" s="171"/>
      <c r="EP138" s="196"/>
      <c r="ER138" s="197"/>
      <c r="ET138" s="197"/>
      <c r="EV138" s="180" t="str">
        <f t="shared" si="277"/>
        <v/>
      </c>
      <c r="EW138" s="181" t="str">
        <f t="shared" si="238"/>
        <v/>
      </c>
      <c r="EX138" s="182" t="str">
        <f t="shared" si="239"/>
        <v/>
      </c>
      <c r="EY138" s="183"/>
      <c r="EZ138" s="184" t="str">
        <f t="shared" si="297"/>
        <v/>
      </c>
      <c r="FA138" s="183"/>
      <c r="FB138" s="171"/>
      <c r="FC138" s="196"/>
      <c r="FE138" s="197"/>
      <c r="FG138" s="197"/>
      <c r="FI138" s="180" t="str">
        <f t="shared" si="278"/>
        <v/>
      </c>
      <c r="FJ138" s="181" t="str">
        <f t="shared" si="240"/>
        <v/>
      </c>
      <c r="FK138" s="182" t="str">
        <f t="shared" si="241"/>
        <v/>
      </c>
      <c r="FL138" s="183"/>
      <c r="FM138" s="184" t="str">
        <f t="shared" si="298"/>
        <v/>
      </c>
      <c r="FN138" s="183"/>
      <c r="FO138" s="171"/>
      <c r="FP138" s="196"/>
      <c r="FR138" s="197"/>
      <c r="FT138" s="197"/>
      <c r="FV138" s="180" t="str">
        <f t="shared" si="279"/>
        <v/>
      </c>
      <c r="FW138" s="181" t="str">
        <f t="shared" si="242"/>
        <v/>
      </c>
      <c r="FX138" s="182" t="str">
        <f t="shared" si="243"/>
        <v/>
      </c>
      <c r="FY138" s="183"/>
      <c r="FZ138" s="184" t="str">
        <f t="shared" si="299"/>
        <v/>
      </c>
      <c r="GA138" s="183"/>
      <c r="GB138" s="171"/>
      <c r="GC138" s="196"/>
      <c r="GE138" s="197"/>
      <c r="GG138" s="197"/>
      <c r="GI138" s="180" t="str">
        <f t="shared" si="280"/>
        <v/>
      </c>
      <c r="GJ138" s="181" t="str">
        <f t="shared" si="244"/>
        <v/>
      </c>
      <c r="GK138" s="182" t="str">
        <f t="shared" si="245"/>
        <v/>
      </c>
      <c r="GL138" s="183"/>
      <c r="GM138" s="184" t="str">
        <f t="shared" si="300"/>
        <v/>
      </c>
      <c r="GN138" s="183"/>
      <c r="GO138" s="171"/>
      <c r="GP138" s="196"/>
      <c r="GR138" s="197"/>
      <c r="GT138" s="197"/>
      <c r="GV138" s="180" t="str">
        <f t="shared" si="281"/>
        <v/>
      </c>
      <c r="GW138" s="181" t="str">
        <f t="shared" si="246"/>
        <v/>
      </c>
      <c r="GX138" s="182" t="str">
        <f t="shared" si="247"/>
        <v/>
      </c>
      <c r="GY138" s="183"/>
      <c r="GZ138" s="184" t="str">
        <f t="shared" si="301"/>
        <v/>
      </c>
      <c r="HA138" s="183"/>
      <c r="HB138" s="171"/>
      <c r="HC138" s="196"/>
      <c r="HE138" s="197"/>
      <c r="HG138" s="197"/>
      <c r="HI138" s="180" t="str">
        <f t="shared" si="282"/>
        <v/>
      </c>
      <c r="HJ138" s="181" t="str">
        <f t="shared" si="248"/>
        <v/>
      </c>
      <c r="HK138" s="182" t="str">
        <f t="shared" si="249"/>
        <v/>
      </c>
      <c r="HL138" s="183"/>
      <c r="HM138" s="184" t="str">
        <f t="shared" si="302"/>
        <v/>
      </c>
      <c r="HN138" s="183"/>
      <c r="HO138" s="171"/>
      <c r="HP138" s="196"/>
      <c r="HR138" s="197"/>
      <c r="HT138" s="197"/>
      <c r="HV138" s="180" t="str">
        <f t="shared" si="283"/>
        <v/>
      </c>
      <c r="HW138" s="181" t="str">
        <f t="shared" si="250"/>
        <v/>
      </c>
      <c r="HX138" s="182" t="str">
        <f t="shared" si="251"/>
        <v/>
      </c>
      <c r="HY138" s="183"/>
      <c r="HZ138" s="184" t="str">
        <f t="shared" si="303"/>
        <v/>
      </c>
      <c r="IA138" s="183"/>
      <c r="IB138" s="171"/>
      <c r="IC138" s="196"/>
      <c r="IE138" s="197"/>
      <c r="IG138" s="197"/>
      <c r="II138" s="180" t="str">
        <f t="shared" si="284"/>
        <v/>
      </c>
      <c r="IJ138" s="181" t="str">
        <f t="shared" si="252"/>
        <v/>
      </c>
      <c r="IK138" s="182" t="str">
        <f t="shared" si="253"/>
        <v/>
      </c>
      <c r="IL138" s="183"/>
      <c r="IM138" s="184" t="str">
        <f t="shared" si="304"/>
        <v/>
      </c>
      <c r="IN138" s="183"/>
      <c r="IO138" s="171"/>
      <c r="IP138" s="196"/>
      <c r="IR138" s="197"/>
      <c r="IT138" s="197"/>
      <c r="IV138" s="180" t="str">
        <f t="shared" si="285"/>
        <v/>
      </c>
      <c r="IW138" s="181" t="str">
        <f t="shared" si="254"/>
        <v/>
      </c>
      <c r="IX138" s="182" t="str">
        <f t="shared" si="255"/>
        <v/>
      </c>
      <c r="IY138" s="183"/>
      <c r="IZ138" s="184" t="str">
        <f t="shared" si="305"/>
        <v/>
      </c>
      <c r="JA138" s="183"/>
      <c r="JB138" s="171"/>
      <c r="JC138" s="187"/>
      <c r="JD138" s="198">
        <f t="shared" si="256"/>
        <v>0</v>
      </c>
      <c r="JE138" s="198">
        <f t="shared" si="257"/>
        <v>0</v>
      </c>
      <c r="JF138" s="198">
        <f t="shared" si="258"/>
        <v>0</v>
      </c>
      <c r="JG138" s="199">
        <f t="shared" si="259"/>
        <v>0</v>
      </c>
      <c r="JH138" s="199">
        <f t="shared" si="260"/>
        <v>0</v>
      </c>
      <c r="JI138" s="187"/>
      <c r="JJ138" s="209"/>
      <c r="JK138" s="210"/>
      <c r="JL138" s="210"/>
      <c r="JM138" s="210"/>
      <c r="JN138" s="210"/>
      <c r="JO138" s="210"/>
      <c r="JP138" s="210"/>
      <c r="JQ138" s="210"/>
      <c r="JR138" s="211"/>
      <c r="JS138" s="205"/>
      <c r="JT138" s="194">
        <f t="shared" si="261"/>
        <v>3</v>
      </c>
    </row>
    <row r="139" spans="1:280" s="195" customFormat="1" x14ac:dyDescent="0.2">
      <c r="A139" s="247">
        <f t="shared" si="262"/>
        <v>41713</v>
      </c>
      <c r="B139" s="249">
        <f t="shared" si="263"/>
        <v>41714</v>
      </c>
      <c r="C139" s="196"/>
      <c r="E139" s="197"/>
      <c r="G139" s="197"/>
      <c r="I139" s="180" t="str">
        <f t="shared" si="264"/>
        <v/>
      </c>
      <c r="J139" s="181" t="str">
        <f t="shared" si="265"/>
        <v/>
      </c>
      <c r="K139" s="182" t="str">
        <f t="shared" si="266"/>
        <v/>
      </c>
      <c r="L139" s="183"/>
      <c r="M139" s="184" t="str">
        <f t="shared" si="286"/>
        <v/>
      </c>
      <c r="N139" s="183"/>
      <c r="O139" s="171"/>
      <c r="P139" s="196"/>
      <c r="R139" s="197"/>
      <c r="T139" s="197"/>
      <c r="V139" s="180" t="str">
        <f t="shared" si="267"/>
        <v/>
      </c>
      <c r="W139" s="181" t="str">
        <f t="shared" si="218"/>
        <v/>
      </c>
      <c r="X139" s="182" t="str">
        <f t="shared" si="219"/>
        <v/>
      </c>
      <c r="Y139" s="183"/>
      <c r="Z139" s="184" t="str">
        <f t="shared" si="287"/>
        <v/>
      </c>
      <c r="AA139" s="183"/>
      <c r="AB139" s="171"/>
      <c r="AC139" s="196"/>
      <c r="AE139" s="197"/>
      <c r="AG139" s="197"/>
      <c r="AI139" s="180" t="str">
        <f t="shared" si="268"/>
        <v/>
      </c>
      <c r="AJ139" s="181" t="str">
        <f t="shared" si="220"/>
        <v/>
      </c>
      <c r="AK139" s="182" t="str">
        <f t="shared" si="221"/>
        <v/>
      </c>
      <c r="AL139" s="183"/>
      <c r="AM139" s="184" t="str">
        <f t="shared" si="288"/>
        <v/>
      </c>
      <c r="AN139" s="183"/>
      <c r="AO139" s="171"/>
      <c r="AP139" s="196"/>
      <c r="AR139" s="197"/>
      <c r="AT139" s="197"/>
      <c r="AV139" s="180" t="str">
        <f t="shared" si="269"/>
        <v/>
      </c>
      <c r="AW139" s="181" t="str">
        <f t="shared" si="222"/>
        <v/>
      </c>
      <c r="AX139" s="182" t="str">
        <f t="shared" si="223"/>
        <v/>
      </c>
      <c r="AY139" s="183"/>
      <c r="AZ139" s="184" t="str">
        <f t="shared" si="289"/>
        <v/>
      </c>
      <c r="BA139" s="183"/>
      <c r="BB139" s="171"/>
      <c r="BC139" s="196"/>
      <c r="BE139" s="197"/>
      <c r="BG139" s="197"/>
      <c r="BI139" s="180" t="str">
        <f t="shared" si="270"/>
        <v/>
      </c>
      <c r="BJ139" s="181" t="str">
        <f t="shared" si="224"/>
        <v/>
      </c>
      <c r="BK139" s="182" t="str">
        <f t="shared" si="225"/>
        <v/>
      </c>
      <c r="BL139" s="183"/>
      <c r="BM139" s="184" t="str">
        <f t="shared" si="290"/>
        <v/>
      </c>
      <c r="BN139" s="183"/>
      <c r="BO139" s="171"/>
      <c r="BP139" s="196"/>
      <c r="BR139" s="197"/>
      <c r="BT139" s="197"/>
      <c r="BV139" s="180" t="str">
        <f t="shared" si="271"/>
        <v/>
      </c>
      <c r="BW139" s="181" t="str">
        <f t="shared" si="226"/>
        <v/>
      </c>
      <c r="BX139" s="182" t="str">
        <f t="shared" si="227"/>
        <v/>
      </c>
      <c r="BY139" s="183"/>
      <c r="BZ139" s="184" t="str">
        <f t="shared" si="291"/>
        <v/>
      </c>
      <c r="CA139" s="183"/>
      <c r="CB139" s="171"/>
      <c r="CC139" s="196"/>
      <c r="CE139" s="197"/>
      <c r="CG139" s="197"/>
      <c r="CI139" s="180" t="str">
        <f t="shared" si="272"/>
        <v/>
      </c>
      <c r="CJ139" s="181" t="str">
        <f t="shared" si="228"/>
        <v/>
      </c>
      <c r="CK139" s="182" t="str">
        <f t="shared" si="229"/>
        <v/>
      </c>
      <c r="CL139" s="183"/>
      <c r="CM139" s="184" t="str">
        <f t="shared" si="292"/>
        <v/>
      </c>
      <c r="CN139" s="183"/>
      <c r="CO139" s="171"/>
      <c r="CP139" s="196"/>
      <c r="CR139" s="197"/>
      <c r="CT139" s="197"/>
      <c r="CV139" s="180" t="str">
        <f t="shared" si="273"/>
        <v/>
      </c>
      <c r="CW139" s="181" t="str">
        <f t="shared" si="230"/>
        <v/>
      </c>
      <c r="CX139" s="182" t="str">
        <f t="shared" si="231"/>
        <v/>
      </c>
      <c r="CY139" s="183"/>
      <c r="CZ139" s="184" t="str">
        <f t="shared" si="293"/>
        <v/>
      </c>
      <c r="DA139" s="183"/>
      <c r="DB139" s="171"/>
      <c r="DC139" s="196"/>
      <c r="DE139" s="197"/>
      <c r="DG139" s="197"/>
      <c r="DI139" s="180" t="str">
        <f t="shared" si="274"/>
        <v/>
      </c>
      <c r="DJ139" s="181" t="str">
        <f t="shared" si="232"/>
        <v/>
      </c>
      <c r="DK139" s="182" t="str">
        <f t="shared" si="233"/>
        <v/>
      </c>
      <c r="DL139" s="183"/>
      <c r="DM139" s="184" t="str">
        <f t="shared" si="294"/>
        <v/>
      </c>
      <c r="DN139" s="183"/>
      <c r="DO139" s="171"/>
      <c r="DP139" s="196"/>
      <c r="DR139" s="197"/>
      <c r="DT139" s="197"/>
      <c r="DV139" s="180" t="str">
        <f t="shared" si="275"/>
        <v/>
      </c>
      <c r="DW139" s="181" t="str">
        <f t="shared" si="234"/>
        <v/>
      </c>
      <c r="DX139" s="182" t="str">
        <f t="shared" si="235"/>
        <v/>
      </c>
      <c r="DY139" s="183"/>
      <c r="DZ139" s="184" t="str">
        <f t="shared" si="295"/>
        <v/>
      </c>
      <c r="EA139" s="183"/>
      <c r="EB139" s="171"/>
      <c r="EC139" s="196"/>
      <c r="EE139" s="197"/>
      <c r="EG139" s="197"/>
      <c r="EI139" s="180" t="str">
        <f t="shared" si="276"/>
        <v/>
      </c>
      <c r="EJ139" s="181" t="str">
        <f t="shared" si="236"/>
        <v/>
      </c>
      <c r="EK139" s="182" t="str">
        <f t="shared" si="237"/>
        <v/>
      </c>
      <c r="EL139" s="183"/>
      <c r="EM139" s="184" t="str">
        <f t="shared" si="296"/>
        <v/>
      </c>
      <c r="EN139" s="183"/>
      <c r="EO139" s="171"/>
      <c r="EP139" s="196"/>
      <c r="ER139" s="197"/>
      <c r="ET139" s="197"/>
      <c r="EV139" s="180" t="str">
        <f t="shared" si="277"/>
        <v/>
      </c>
      <c r="EW139" s="181" t="str">
        <f t="shared" si="238"/>
        <v/>
      </c>
      <c r="EX139" s="182" t="str">
        <f t="shared" si="239"/>
        <v/>
      </c>
      <c r="EY139" s="183"/>
      <c r="EZ139" s="184" t="str">
        <f t="shared" si="297"/>
        <v/>
      </c>
      <c r="FA139" s="183"/>
      <c r="FB139" s="171"/>
      <c r="FC139" s="196"/>
      <c r="FE139" s="197"/>
      <c r="FG139" s="197"/>
      <c r="FI139" s="180" t="str">
        <f t="shared" si="278"/>
        <v/>
      </c>
      <c r="FJ139" s="181" t="str">
        <f t="shared" si="240"/>
        <v/>
      </c>
      <c r="FK139" s="182" t="str">
        <f t="shared" si="241"/>
        <v/>
      </c>
      <c r="FL139" s="183"/>
      <c r="FM139" s="184" t="str">
        <f t="shared" si="298"/>
        <v/>
      </c>
      <c r="FN139" s="183"/>
      <c r="FO139" s="171"/>
      <c r="FP139" s="196"/>
      <c r="FR139" s="197"/>
      <c r="FT139" s="197"/>
      <c r="FV139" s="180" t="str">
        <f t="shared" si="279"/>
        <v/>
      </c>
      <c r="FW139" s="181" t="str">
        <f t="shared" si="242"/>
        <v/>
      </c>
      <c r="FX139" s="182" t="str">
        <f t="shared" si="243"/>
        <v/>
      </c>
      <c r="FY139" s="183"/>
      <c r="FZ139" s="184" t="str">
        <f t="shared" si="299"/>
        <v/>
      </c>
      <c r="GA139" s="183"/>
      <c r="GB139" s="171"/>
      <c r="GC139" s="196"/>
      <c r="GE139" s="197"/>
      <c r="GG139" s="197"/>
      <c r="GI139" s="180" t="str">
        <f t="shared" si="280"/>
        <v/>
      </c>
      <c r="GJ139" s="181" t="str">
        <f t="shared" si="244"/>
        <v/>
      </c>
      <c r="GK139" s="182" t="str">
        <f t="shared" si="245"/>
        <v/>
      </c>
      <c r="GL139" s="183"/>
      <c r="GM139" s="184" t="str">
        <f t="shared" si="300"/>
        <v/>
      </c>
      <c r="GN139" s="183"/>
      <c r="GO139" s="171"/>
      <c r="GP139" s="196"/>
      <c r="GR139" s="197"/>
      <c r="GT139" s="197"/>
      <c r="GV139" s="180" t="str">
        <f t="shared" si="281"/>
        <v/>
      </c>
      <c r="GW139" s="181" t="str">
        <f t="shared" si="246"/>
        <v/>
      </c>
      <c r="GX139" s="182" t="str">
        <f t="shared" si="247"/>
        <v/>
      </c>
      <c r="GY139" s="183"/>
      <c r="GZ139" s="184" t="str">
        <f t="shared" si="301"/>
        <v/>
      </c>
      <c r="HA139" s="183"/>
      <c r="HB139" s="171"/>
      <c r="HC139" s="196"/>
      <c r="HE139" s="197"/>
      <c r="HG139" s="197"/>
      <c r="HI139" s="180" t="str">
        <f t="shared" si="282"/>
        <v/>
      </c>
      <c r="HJ139" s="181" t="str">
        <f t="shared" si="248"/>
        <v/>
      </c>
      <c r="HK139" s="182" t="str">
        <f t="shared" si="249"/>
        <v/>
      </c>
      <c r="HL139" s="183"/>
      <c r="HM139" s="184" t="str">
        <f t="shared" si="302"/>
        <v/>
      </c>
      <c r="HN139" s="183"/>
      <c r="HO139" s="171"/>
      <c r="HP139" s="196"/>
      <c r="HR139" s="197"/>
      <c r="HT139" s="197"/>
      <c r="HV139" s="180" t="str">
        <f t="shared" si="283"/>
        <v/>
      </c>
      <c r="HW139" s="181" t="str">
        <f t="shared" si="250"/>
        <v/>
      </c>
      <c r="HX139" s="182" t="str">
        <f t="shared" si="251"/>
        <v/>
      </c>
      <c r="HY139" s="183"/>
      <c r="HZ139" s="184" t="str">
        <f t="shared" si="303"/>
        <v/>
      </c>
      <c r="IA139" s="183"/>
      <c r="IB139" s="171"/>
      <c r="IC139" s="196"/>
      <c r="IE139" s="197"/>
      <c r="IG139" s="197"/>
      <c r="II139" s="180" t="str">
        <f t="shared" si="284"/>
        <v/>
      </c>
      <c r="IJ139" s="181" t="str">
        <f t="shared" si="252"/>
        <v/>
      </c>
      <c r="IK139" s="182" t="str">
        <f t="shared" si="253"/>
        <v/>
      </c>
      <c r="IL139" s="183"/>
      <c r="IM139" s="184" t="str">
        <f t="shared" si="304"/>
        <v/>
      </c>
      <c r="IN139" s="183"/>
      <c r="IO139" s="171"/>
      <c r="IP139" s="196"/>
      <c r="IR139" s="197"/>
      <c r="IT139" s="197"/>
      <c r="IV139" s="180" t="str">
        <f t="shared" si="285"/>
        <v/>
      </c>
      <c r="IW139" s="181" t="str">
        <f t="shared" si="254"/>
        <v/>
      </c>
      <c r="IX139" s="182" t="str">
        <f t="shared" si="255"/>
        <v/>
      </c>
      <c r="IY139" s="183"/>
      <c r="IZ139" s="184" t="str">
        <f t="shared" si="305"/>
        <v/>
      </c>
      <c r="JA139" s="183"/>
      <c r="JB139" s="171"/>
      <c r="JC139" s="187"/>
      <c r="JD139" s="198">
        <f t="shared" si="256"/>
        <v>0</v>
      </c>
      <c r="JE139" s="198">
        <f t="shared" si="257"/>
        <v>0</v>
      </c>
      <c r="JF139" s="198">
        <f t="shared" si="258"/>
        <v>0</v>
      </c>
      <c r="JG139" s="199">
        <f t="shared" si="259"/>
        <v>0</v>
      </c>
      <c r="JH139" s="199">
        <f t="shared" si="260"/>
        <v>0</v>
      </c>
      <c r="JI139" s="187"/>
      <c r="JJ139" s="209"/>
      <c r="JK139" s="210"/>
      <c r="JL139" s="210"/>
      <c r="JM139" s="210"/>
      <c r="JN139" s="210"/>
      <c r="JO139" s="210"/>
      <c r="JP139" s="210"/>
      <c r="JQ139" s="210"/>
      <c r="JR139" s="211"/>
      <c r="JS139" s="205"/>
      <c r="JT139" s="194">
        <f t="shared" si="261"/>
        <v>3</v>
      </c>
    </row>
    <row r="140" spans="1:280" s="195" customFormat="1" x14ac:dyDescent="0.2">
      <c r="A140" s="247">
        <f t="shared" si="262"/>
        <v>41714</v>
      </c>
      <c r="B140" s="249">
        <f t="shared" si="263"/>
        <v>41715</v>
      </c>
      <c r="C140" s="196"/>
      <c r="E140" s="197"/>
      <c r="G140" s="197"/>
      <c r="I140" s="180" t="str">
        <f t="shared" si="264"/>
        <v/>
      </c>
      <c r="J140" s="181" t="str">
        <f t="shared" si="265"/>
        <v/>
      </c>
      <c r="K140" s="182" t="str">
        <f t="shared" si="266"/>
        <v/>
      </c>
      <c r="L140" s="183"/>
      <c r="M140" s="184" t="str">
        <f t="shared" si="286"/>
        <v/>
      </c>
      <c r="N140" s="183"/>
      <c r="O140" s="171"/>
      <c r="P140" s="196"/>
      <c r="R140" s="197"/>
      <c r="T140" s="197"/>
      <c r="V140" s="180" t="str">
        <f t="shared" si="267"/>
        <v/>
      </c>
      <c r="W140" s="181" t="str">
        <f t="shared" si="218"/>
        <v/>
      </c>
      <c r="X140" s="182" t="str">
        <f t="shared" si="219"/>
        <v/>
      </c>
      <c r="Y140" s="183"/>
      <c r="Z140" s="184" t="str">
        <f t="shared" si="287"/>
        <v/>
      </c>
      <c r="AA140" s="183"/>
      <c r="AB140" s="171"/>
      <c r="AC140" s="196"/>
      <c r="AE140" s="197"/>
      <c r="AG140" s="197"/>
      <c r="AI140" s="180" t="str">
        <f t="shared" si="268"/>
        <v/>
      </c>
      <c r="AJ140" s="181" t="str">
        <f t="shared" si="220"/>
        <v/>
      </c>
      <c r="AK140" s="182" t="str">
        <f t="shared" si="221"/>
        <v/>
      </c>
      <c r="AL140" s="183"/>
      <c r="AM140" s="184" t="str">
        <f t="shared" si="288"/>
        <v/>
      </c>
      <c r="AN140" s="183"/>
      <c r="AO140" s="171"/>
      <c r="AP140" s="196"/>
      <c r="AR140" s="197"/>
      <c r="AT140" s="197"/>
      <c r="AV140" s="180" t="str">
        <f t="shared" si="269"/>
        <v/>
      </c>
      <c r="AW140" s="181" t="str">
        <f t="shared" si="222"/>
        <v/>
      </c>
      <c r="AX140" s="182" t="str">
        <f t="shared" si="223"/>
        <v/>
      </c>
      <c r="AY140" s="183"/>
      <c r="AZ140" s="184" t="str">
        <f t="shared" si="289"/>
        <v/>
      </c>
      <c r="BA140" s="183"/>
      <c r="BB140" s="171"/>
      <c r="BC140" s="196"/>
      <c r="BE140" s="197"/>
      <c r="BG140" s="197"/>
      <c r="BI140" s="180" t="str">
        <f t="shared" si="270"/>
        <v/>
      </c>
      <c r="BJ140" s="181" t="str">
        <f t="shared" si="224"/>
        <v/>
      </c>
      <c r="BK140" s="182" t="str">
        <f t="shared" si="225"/>
        <v/>
      </c>
      <c r="BL140" s="183"/>
      <c r="BM140" s="184" t="str">
        <f t="shared" si="290"/>
        <v/>
      </c>
      <c r="BN140" s="183"/>
      <c r="BO140" s="171"/>
      <c r="BP140" s="196"/>
      <c r="BR140" s="197"/>
      <c r="BT140" s="197"/>
      <c r="BV140" s="180" t="str">
        <f t="shared" si="271"/>
        <v/>
      </c>
      <c r="BW140" s="181" t="str">
        <f t="shared" si="226"/>
        <v/>
      </c>
      <c r="BX140" s="182" t="str">
        <f t="shared" si="227"/>
        <v/>
      </c>
      <c r="BY140" s="183"/>
      <c r="BZ140" s="184" t="str">
        <f t="shared" si="291"/>
        <v/>
      </c>
      <c r="CA140" s="183"/>
      <c r="CB140" s="171"/>
      <c r="CC140" s="196"/>
      <c r="CE140" s="197"/>
      <c r="CG140" s="197"/>
      <c r="CI140" s="180" t="str">
        <f t="shared" si="272"/>
        <v/>
      </c>
      <c r="CJ140" s="181" t="str">
        <f t="shared" si="228"/>
        <v/>
      </c>
      <c r="CK140" s="182" t="str">
        <f t="shared" si="229"/>
        <v/>
      </c>
      <c r="CL140" s="183"/>
      <c r="CM140" s="184" t="str">
        <f t="shared" si="292"/>
        <v/>
      </c>
      <c r="CN140" s="183"/>
      <c r="CO140" s="171"/>
      <c r="CP140" s="196"/>
      <c r="CR140" s="197"/>
      <c r="CT140" s="197"/>
      <c r="CV140" s="180" t="str">
        <f t="shared" si="273"/>
        <v/>
      </c>
      <c r="CW140" s="181" t="str">
        <f t="shared" si="230"/>
        <v/>
      </c>
      <c r="CX140" s="182" t="str">
        <f t="shared" si="231"/>
        <v/>
      </c>
      <c r="CY140" s="183"/>
      <c r="CZ140" s="184" t="str">
        <f t="shared" si="293"/>
        <v/>
      </c>
      <c r="DA140" s="183"/>
      <c r="DB140" s="171"/>
      <c r="DC140" s="196"/>
      <c r="DE140" s="197"/>
      <c r="DG140" s="197"/>
      <c r="DI140" s="180" t="str">
        <f t="shared" si="274"/>
        <v/>
      </c>
      <c r="DJ140" s="181" t="str">
        <f t="shared" si="232"/>
        <v/>
      </c>
      <c r="DK140" s="182" t="str">
        <f t="shared" si="233"/>
        <v/>
      </c>
      <c r="DL140" s="183"/>
      <c r="DM140" s="184" t="str">
        <f t="shared" si="294"/>
        <v/>
      </c>
      <c r="DN140" s="183"/>
      <c r="DO140" s="171"/>
      <c r="DP140" s="196"/>
      <c r="DR140" s="197"/>
      <c r="DT140" s="197"/>
      <c r="DV140" s="180" t="str">
        <f t="shared" si="275"/>
        <v/>
      </c>
      <c r="DW140" s="181" t="str">
        <f t="shared" si="234"/>
        <v/>
      </c>
      <c r="DX140" s="182" t="str">
        <f t="shared" si="235"/>
        <v/>
      </c>
      <c r="DY140" s="183"/>
      <c r="DZ140" s="184" t="str">
        <f t="shared" si="295"/>
        <v/>
      </c>
      <c r="EA140" s="183"/>
      <c r="EB140" s="171"/>
      <c r="EC140" s="196"/>
      <c r="EE140" s="197"/>
      <c r="EG140" s="197"/>
      <c r="EI140" s="180" t="str">
        <f t="shared" si="276"/>
        <v/>
      </c>
      <c r="EJ140" s="181" t="str">
        <f t="shared" si="236"/>
        <v/>
      </c>
      <c r="EK140" s="182" t="str">
        <f t="shared" si="237"/>
        <v/>
      </c>
      <c r="EL140" s="183"/>
      <c r="EM140" s="184" t="str">
        <f t="shared" si="296"/>
        <v/>
      </c>
      <c r="EN140" s="183"/>
      <c r="EO140" s="171"/>
      <c r="EP140" s="196"/>
      <c r="ER140" s="197"/>
      <c r="ET140" s="197"/>
      <c r="EV140" s="180" t="str">
        <f t="shared" si="277"/>
        <v/>
      </c>
      <c r="EW140" s="181" t="str">
        <f t="shared" si="238"/>
        <v/>
      </c>
      <c r="EX140" s="182" t="str">
        <f t="shared" si="239"/>
        <v/>
      </c>
      <c r="EY140" s="183"/>
      <c r="EZ140" s="184" t="str">
        <f t="shared" si="297"/>
        <v/>
      </c>
      <c r="FA140" s="183"/>
      <c r="FB140" s="171"/>
      <c r="FC140" s="196"/>
      <c r="FE140" s="197"/>
      <c r="FG140" s="197"/>
      <c r="FI140" s="180" t="str">
        <f t="shared" si="278"/>
        <v/>
      </c>
      <c r="FJ140" s="181" t="str">
        <f t="shared" si="240"/>
        <v/>
      </c>
      <c r="FK140" s="182" t="str">
        <f t="shared" si="241"/>
        <v/>
      </c>
      <c r="FL140" s="183"/>
      <c r="FM140" s="184" t="str">
        <f t="shared" si="298"/>
        <v/>
      </c>
      <c r="FN140" s="183"/>
      <c r="FO140" s="171"/>
      <c r="FP140" s="196"/>
      <c r="FR140" s="197"/>
      <c r="FT140" s="197"/>
      <c r="FV140" s="180" t="str">
        <f t="shared" si="279"/>
        <v/>
      </c>
      <c r="FW140" s="181" t="str">
        <f t="shared" si="242"/>
        <v/>
      </c>
      <c r="FX140" s="182" t="str">
        <f t="shared" si="243"/>
        <v/>
      </c>
      <c r="FY140" s="183"/>
      <c r="FZ140" s="184" t="str">
        <f t="shared" si="299"/>
        <v/>
      </c>
      <c r="GA140" s="183"/>
      <c r="GB140" s="171"/>
      <c r="GC140" s="196"/>
      <c r="GE140" s="197"/>
      <c r="GG140" s="197"/>
      <c r="GI140" s="180" t="str">
        <f t="shared" si="280"/>
        <v/>
      </c>
      <c r="GJ140" s="181" t="str">
        <f t="shared" si="244"/>
        <v/>
      </c>
      <c r="GK140" s="182" t="str">
        <f t="shared" si="245"/>
        <v/>
      </c>
      <c r="GL140" s="183"/>
      <c r="GM140" s="184" t="str">
        <f t="shared" si="300"/>
        <v/>
      </c>
      <c r="GN140" s="183"/>
      <c r="GO140" s="171"/>
      <c r="GP140" s="196"/>
      <c r="GR140" s="197"/>
      <c r="GT140" s="197"/>
      <c r="GV140" s="180" t="str">
        <f t="shared" si="281"/>
        <v/>
      </c>
      <c r="GW140" s="181" t="str">
        <f t="shared" si="246"/>
        <v/>
      </c>
      <c r="GX140" s="182" t="str">
        <f t="shared" si="247"/>
        <v/>
      </c>
      <c r="GY140" s="183"/>
      <c r="GZ140" s="184" t="str">
        <f t="shared" si="301"/>
        <v/>
      </c>
      <c r="HA140" s="183"/>
      <c r="HB140" s="171"/>
      <c r="HC140" s="196"/>
      <c r="HE140" s="197"/>
      <c r="HG140" s="197"/>
      <c r="HI140" s="180" t="str">
        <f t="shared" si="282"/>
        <v/>
      </c>
      <c r="HJ140" s="181" t="str">
        <f t="shared" si="248"/>
        <v/>
      </c>
      <c r="HK140" s="182" t="str">
        <f t="shared" si="249"/>
        <v/>
      </c>
      <c r="HL140" s="183"/>
      <c r="HM140" s="184" t="str">
        <f t="shared" si="302"/>
        <v/>
      </c>
      <c r="HN140" s="183"/>
      <c r="HO140" s="171"/>
      <c r="HP140" s="196"/>
      <c r="HR140" s="197"/>
      <c r="HT140" s="197"/>
      <c r="HV140" s="180" t="str">
        <f t="shared" si="283"/>
        <v/>
      </c>
      <c r="HW140" s="181" t="str">
        <f t="shared" si="250"/>
        <v/>
      </c>
      <c r="HX140" s="182" t="str">
        <f t="shared" si="251"/>
        <v/>
      </c>
      <c r="HY140" s="183"/>
      <c r="HZ140" s="184" t="str">
        <f t="shared" si="303"/>
        <v/>
      </c>
      <c r="IA140" s="183"/>
      <c r="IB140" s="171"/>
      <c r="IC140" s="196"/>
      <c r="IE140" s="197"/>
      <c r="IG140" s="197"/>
      <c r="II140" s="180" t="str">
        <f t="shared" si="284"/>
        <v/>
      </c>
      <c r="IJ140" s="181" t="str">
        <f t="shared" si="252"/>
        <v/>
      </c>
      <c r="IK140" s="182" t="str">
        <f t="shared" si="253"/>
        <v/>
      </c>
      <c r="IL140" s="183"/>
      <c r="IM140" s="184" t="str">
        <f t="shared" si="304"/>
        <v/>
      </c>
      <c r="IN140" s="183"/>
      <c r="IO140" s="171"/>
      <c r="IP140" s="196"/>
      <c r="IR140" s="197"/>
      <c r="IT140" s="197"/>
      <c r="IV140" s="180" t="str">
        <f t="shared" si="285"/>
        <v/>
      </c>
      <c r="IW140" s="181" t="str">
        <f t="shared" si="254"/>
        <v/>
      </c>
      <c r="IX140" s="182" t="str">
        <f t="shared" si="255"/>
        <v/>
      </c>
      <c r="IY140" s="183"/>
      <c r="IZ140" s="184" t="str">
        <f t="shared" si="305"/>
        <v/>
      </c>
      <c r="JA140" s="183"/>
      <c r="JB140" s="171"/>
      <c r="JC140" s="187"/>
      <c r="JD140" s="198">
        <f t="shared" si="256"/>
        <v>0</v>
      </c>
      <c r="JE140" s="198">
        <f t="shared" si="257"/>
        <v>0</v>
      </c>
      <c r="JF140" s="198">
        <f t="shared" si="258"/>
        <v>0</v>
      </c>
      <c r="JG140" s="199">
        <f t="shared" si="259"/>
        <v>0</v>
      </c>
      <c r="JH140" s="199">
        <f t="shared" si="260"/>
        <v>0</v>
      </c>
      <c r="JI140" s="187"/>
      <c r="JJ140" s="209"/>
      <c r="JK140" s="210"/>
      <c r="JL140" s="210"/>
      <c r="JM140" s="210"/>
      <c r="JN140" s="210"/>
      <c r="JO140" s="210"/>
      <c r="JP140" s="210"/>
      <c r="JQ140" s="210"/>
      <c r="JR140" s="211"/>
      <c r="JS140" s="205"/>
      <c r="JT140" s="194">
        <f t="shared" si="261"/>
        <v>3</v>
      </c>
    </row>
    <row r="141" spans="1:280" s="195" customFormat="1" x14ac:dyDescent="0.2">
      <c r="A141" s="247">
        <f t="shared" si="262"/>
        <v>41715</v>
      </c>
      <c r="B141" s="249">
        <f t="shared" si="263"/>
        <v>41716</v>
      </c>
      <c r="C141" s="196"/>
      <c r="E141" s="197"/>
      <c r="G141" s="197"/>
      <c r="I141" s="180" t="str">
        <f t="shared" si="264"/>
        <v/>
      </c>
      <c r="J141" s="181" t="str">
        <f t="shared" si="265"/>
        <v/>
      </c>
      <c r="K141" s="182" t="str">
        <f t="shared" si="266"/>
        <v/>
      </c>
      <c r="L141" s="183"/>
      <c r="M141" s="184" t="str">
        <f t="shared" si="286"/>
        <v/>
      </c>
      <c r="N141" s="183"/>
      <c r="O141" s="171"/>
      <c r="P141" s="196"/>
      <c r="R141" s="197"/>
      <c r="T141" s="197"/>
      <c r="V141" s="180" t="str">
        <f t="shared" si="267"/>
        <v/>
      </c>
      <c r="W141" s="181" t="str">
        <f t="shared" si="218"/>
        <v/>
      </c>
      <c r="X141" s="182" t="str">
        <f t="shared" si="219"/>
        <v/>
      </c>
      <c r="Y141" s="183"/>
      <c r="Z141" s="184" t="str">
        <f t="shared" si="287"/>
        <v/>
      </c>
      <c r="AA141" s="183"/>
      <c r="AB141" s="171"/>
      <c r="AC141" s="196"/>
      <c r="AE141" s="197"/>
      <c r="AG141" s="197"/>
      <c r="AI141" s="180" t="str">
        <f t="shared" si="268"/>
        <v/>
      </c>
      <c r="AJ141" s="181" t="str">
        <f t="shared" si="220"/>
        <v/>
      </c>
      <c r="AK141" s="182" t="str">
        <f t="shared" si="221"/>
        <v/>
      </c>
      <c r="AL141" s="183"/>
      <c r="AM141" s="184" t="str">
        <f t="shared" si="288"/>
        <v/>
      </c>
      <c r="AN141" s="183"/>
      <c r="AO141" s="171"/>
      <c r="AP141" s="196"/>
      <c r="AR141" s="197"/>
      <c r="AT141" s="197"/>
      <c r="AV141" s="180" t="str">
        <f t="shared" si="269"/>
        <v/>
      </c>
      <c r="AW141" s="181" t="str">
        <f t="shared" si="222"/>
        <v/>
      </c>
      <c r="AX141" s="182" t="str">
        <f t="shared" si="223"/>
        <v/>
      </c>
      <c r="AY141" s="183"/>
      <c r="AZ141" s="184" t="str">
        <f t="shared" si="289"/>
        <v/>
      </c>
      <c r="BA141" s="183"/>
      <c r="BB141" s="171"/>
      <c r="BC141" s="196"/>
      <c r="BE141" s="197"/>
      <c r="BG141" s="197"/>
      <c r="BI141" s="180" t="str">
        <f t="shared" si="270"/>
        <v/>
      </c>
      <c r="BJ141" s="181" t="str">
        <f t="shared" si="224"/>
        <v/>
      </c>
      <c r="BK141" s="182" t="str">
        <f t="shared" si="225"/>
        <v/>
      </c>
      <c r="BL141" s="183"/>
      <c r="BM141" s="184" t="str">
        <f t="shared" si="290"/>
        <v/>
      </c>
      <c r="BN141" s="183"/>
      <c r="BO141" s="171"/>
      <c r="BP141" s="196"/>
      <c r="BR141" s="197"/>
      <c r="BT141" s="197"/>
      <c r="BV141" s="180" t="str">
        <f t="shared" si="271"/>
        <v/>
      </c>
      <c r="BW141" s="181" t="str">
        <f t="shared" si="226"/>
        <v/>
      </c>
      <c r="BX141" s="182" t="str">
        <f t="shared" si="227"/>
        <v/>
      </c>
      <c r="BY141" s="183"/>
      <c r="BZ141" s="184" t="str">
        <f t="shared" si="291"/>
        <v/>
      </c>
      <c r="CA141" s="183"/>
      <c r="CB141" s="171"/>
      <c r="CC141" s="196"/>
      <c r="CE141" s="197"/>
      <c r="CG141" s="197"/>
      <c r="CI141" s="180" t="str">
        <f t="shared" si="272"/>
        <v/>
      </c>
      <c r="CJ141" s="181" t="str">
        <f t="shared" si="228"/>
        <v/>
      </c>
      <c r="CK141" s="182" t="str">
        <f t="shared" si="229"/>
        <v/>
      </c>
      <c r="CL141" s="183"/>
      <c r="CM141" s="184" t="str">
        <f t="shared" si="292"/>
        <v/>
      </c>
      <c r="CN141" s="183"/>
      <c r="CO141" s="171"/>
      <c r="CP141" s="196"/>
      <c r="CR141" s="197"/>
      <c r="CT141" s="197"/>
      <c r="CV141" s="180" t="str">
        <f t="shared" si="273"/>
        <v/>
      </c>
      <c r="CW141" s="181" t="str">
        <f t="shared" si="230"/>
        <v/>
      </c>
      <c r="CX141" s="182" t="str">
        <f t="shared" si="231"/>
        <v/>
      </c>
      <c r="CY141" s="183"/>
      <c r="CZ141" s="184" t="str">
        <f t="shared" si="293"/>
        <v/>
      </c>
      <c r="DA141" s="183"/>
      <c r="DB141" s="171"/>
      <c r="DC141" s="196"/>
      <c r="DE141" s="197"/>
      <c r="DG141" s="197"/>
      <c r="DI141" s="180" t="str">
        <f t="shared" si="274"/>
        <v/>
      </c>
      <c r="DJ141" s="181" t="str">
        <f t="shared" si="232"/>
        <v/>
      </c>
      <c r="DK141" s="182" t="str">
        <f t="shared" si="233"/>
        <v/>
      </c>
      <c r="DL141" s="183"/>
      <c r="DM141" s="184" t="str">
        <f t="shared" si="294"/>
        <v/>
      </c>
      <c r="DN141" s="183"/>
      <c r="DO141" s="171"/>
      <c r="DP141" s="196"/>
      <c r="DR141" s="197"/>
      <c r="DT141" s="197"/>
      <c r="DV141" s="180" t="str">
        <f t="shared" si="275"/>
        <v/>
      </c>
      <c r="DW141" s="181" t="str">
        <f t="shared" si="234"/>
        <v/>
      </c>
      <c r="DX141" s="182" t="str">
        <f t="shared" si="235"/>
        <v/>
      </c>
      <c r="DY141" s="183"/>
      <c r="DZ141" s="184" t="str">
        <f t="shared" si="295"/>
        <v/>
      </c>
      <c r="EA141" s="183"/>
      <c r="EB141" s="171"/>
      <c r="EC141" s="196"/>
      <c r="EE141" s="197"/>
      <c r="EG141" s="197"/>
      <c r="EI141" s="180" t="str">
        <f t="shared" si="276"/>
        <v/>
      </c>
      <c r="EJ141" s="181" t="str">
        <f t="shared" si="236"/>
        <v/>
      </c>
      <c r="EK141" s="182" t="str">
        <f t="shared" si="237"/>
        <v/>
      </c>
      <c r="EL141" s="183"/>
      <c r="EM141" s="184" t="str">
        <f t="shared" si="296"/>
        <v/>
      </c>
      <c r="EN141" s="183"/>
      <c r="EO141" s="171"/>
      <c r="EP141" s="196"/>
      <c r="ER141" s="197"/>
      <c r="ET141" s="197"/>
      <c r="EV141" s="180" t="str">
        <f t="shared" si="277"/>
        <v/>
      </c>
      <c r="EW141" s="181" t="str">
        <f t="shared" si="238"/>
        <v/>
      </c>
      <c r="EX141" s="182" t="str">
        <f t="shared" si="239"/>
        <v/>
      </c>
      <c r="EY141" s="183"/>
      <c r="EZ141" s="184" t="str">
        <f t="shared" si="297"/>
        <v/>
      </c>
      <c r="FA141" s="183"/>
      <c r="FB141" s="171"/>
      <c r="FC141" s="196"/>
      <c r="FE141" s="197"/>
      <c r="FG141" s="197"/>
      <c r="FI141" s="180" t="str">
        <f t="shared" si="278"/>
        <v/>
      </c>
      <c r="FJ141" s="181" t="str">
        <f t="shared" si="240"/>
        <v/>
      </c>
      <c r="FK141" s="182" t="str">
        <f t="shared" si="241"/>
        <v/>
      </c>
      <c r="FL141" s="183"/>
      <c r="FM141" s="184" t="str">
        <f t="shared" si="298"/>
        <v/>
      </c>
      <c r="FN141" s="183"/>
      <c r="FO141" s="171"/>
      <c r="FP141" s="196"/>
      <c r="FR141" s="197"/>
      <c r="FT141" s="197"/>
      <c r="FV141" s="180" t="str">
        <f t="shared" si="279"/>
        <v/>
      </c>
      <c r="FW141" s="181" t="str">
        <f t="shared" si="242"/>
        <v/>
      </c>
      <c r="FX141" s="182" t="str">
        <f t="shared" si="243"/>
        <v/>
      </c>
      <c r="FY141" s="183"/>
      <c r="FZ141" s="184" t="str">
        <f t="shared" si="299"/>
        <v/>
      </c>
      <c r="GA141" s="183"/>
      <c r="GB141" s="171"/>
      <c r="GC141" s="196"/>
      <c r="GE141" s="197"/>
      <c r="GG141" s="197"/>
      <c r="GI141" s="180" t="str">
        <f t="shared" si="280"/>
        <v/>
      </c>
      <c r="GJ141" s="181" t="str">
        <f t="shared" si="244"/>
        <v/>
      </c>
      <c r="GK141" s="182" t="str">
        <f t="shared" si="245"/>
        <v/>
      </c>
      <c r="GL141" s="183"/>
      <c r="GM141" s="184" t="str">
        <f t="shared" si="300"/>
        <v/>
      </c>
      <c r="GN141" s="183"/>
      <c r="GO141" s="171"/>
      <c r="GP141" s="196"/>
      <c r="GR141" s="197"/>
      <c r="GT141" s="197"/>
      <c r="GV141" s="180" t="str">
        <f t="shared" si="281"/>
        <v/>
      </c>
      <c r="GW141" s="181" t="str">
        <f t="shared" si="246"/>
        <v/>
      </c>
      <c r="GX141" s="182" t="str">
        <f t="shared" si="247"/>
        <v/>
      </c>
      <c r="GY141" s="183"/>
      <c r="GZ141" s="184" t="str">
        <f t="shared" si="301"/>
        <v/>
      </c>
      <c r="HA141" s="183"/>
      <c r="HB141" s="171"/>
      <c r="HC141" s="196"/>
      <c r="HE141" s="197"/>
      <c r="HG141" s="197"/>
      <c r="HI141" s="180" t="str">
        <f t="shared" si="282"/>
        <v/>
      </c>
      <c r="HJ141" s="181" t="str">
        <f t="shared" si="248"/>
        <v/>
      </c>
      <c r="HK141" s="182" t="str">
        <f t="shared" si="249"/>
        <v/>
      </c>
      <c r="HL141" s="183"/>
      <c r="HM141" s="184" t="str">
        <f t="shared" si="302"/>
        <v/>
      </c>
      <c r="HN141" s="183"/>
      <c r="HO141" s="171"/>
      <c r="HP141" s="196"/>
      <c r="HR141" s="197"/>
      <c r="HT141" s="197"/>
      <c r="HV141" s="180" t="str">
        <f t="shared" si="283"/>
        <v/>
      </c>
      <c r="HW141" s="181" t="str">
        <f t="shared" si="250"/>
        <v/>
      </c>
      <c r="HX141" s="182" t="str">
        <f t="shared" si="251"/>
        <v/>
      </c>
      <c r="HY141" s="183"/>
      <c r="HZ141" s="184" t="str">
        <f t="shared" si="303"/>
        <v/>
      </c>
      <c r="IA141" s="183"/>
      <c r="IB141" s="171"/>
      <c r="IC141" s="196"/>
      <c r="IE141" s="197"/>
      <c r="IG141" s="197"/>
      <c r="II141" s="180" t="str">
        <f t="shared" si="284"/>
        <v/>
      </c>
      <c r="IJ141" s="181" t="str">
        <f t="shared" si="252"/>
        <v/>
      </c>
      <c r="IK141" s="182" t="str">
        <f t="shared" si="253"/>
        <v/>
      </c>
      <c r="IL141" s="183"/>
      <c r="IM141" s="184" t="str">
        <f t="shared" si="304"/>
        <v/>
      </c>
      <c r="IN141" s="183"/>
      <c r="IO141" s="171"/>
      <c r="IP141" s="196"/>
      <c r="IR141" s="197"/>
      <c r="IT141" s="197"/>
      <c r="IV141" s="180" t="str">
        <f t="shared" si="285"/>
        <v/>
      </c>
      <c r="IW141" s="181" t="str">
        <f t="shared" si="254"/>
        <v/>
      </c>
      <c r="IX141" s="182" t="str">
        <f t="shared" si="255"/>
        <v/>
      </c>
      <c r="IY141" s="183"/>
      <c r="IZ141" s="184" t="str">
        <f t="shared" si="305"/>
        <v/>
      </c>
      <c r="JA141" s="183"/>
      <c r="JB141" s="171"/>
      <c r="JC141" s="187"/>
      <c r="JD141" s="198">
        <f t="shared" si="256"/>
        <v>0</v>
      </c>
      <c r="JE141" s="198">
        <f t="shared" si="257"/>
        <v>0</v>
      </c>
      <c r="JF141" s="198">
        <f t="shared" si="258"/>
        <v>0</v>
      </c>
      <c r="JG141" s="199">
        <f t="shared" si="259"/>
        <v>0</v>
      </c>
      <c r="JH141" s="199">
        <f t="shared" si="260"/>
        <v>0</v>
      </c>
      <c r="JI141" s="187"/>
      <c r="JJ141" s="209"/>
      <c r="JK141" s="210"/>
      <c r="JL141" s="210"/>
      <c r="JM141" s="210"/>
      <c r="JN141" s="210"/>
      <c r="JO141" s="210"/>
      <c r="JP141" s="210"/>
      <c r="JQ141" s="210"/>
      <c r="JR141" s="211"/>
      <c r="JS141" s="205"/>
      <c r="JT141" s="194">
        <f t="shared" si="261"/>
        <v>3</v>
      </c>
    </row>
    <row r="142" spans="1:280" s="195" customFormat="1" x14ac:dyDescent="0.2">
      <c r="A142" s="247">
        <f t="shared" si="262"/>
        <v>41716</v>
      </c>
      <c r="B142" s="249">
        <f t="shared" si="263"/>
        <v>41717</v>
      </c>
      <c r="C142" s="196"/>
      <c r="E142" s="197"/>
      <c r="G142" s="197"/>
      <c r="I142" s="180" t="str">
        <f t="shared" si="264"/>
        <v/>
      </c>
      <c r="J142" s="181" t="str">
        <f t="shared" si="265"/>
        <v/>
      </c>
      <c r="K142" s="182" t="str">
        <f t="shared" si="266"/>
        <v/>
      </c>
      <c r="L142" s="183"/>
      <c r="M142" s="184" t="str">
        <f t="shared" si="286"/>
        <v/>
      </c>
      <c r="N142" s="183"/>
      <c r="O142" s="171"/>
      <c r="P142" s="196"/>
      <c r="R142" s="197"/>
      <c r="T142" s="197"/>
      <c r="V142" s="180" t="str">
        <f t="shared" si="267"/>
        <v/>
      </c>
      <c r="W142" s="181" t="str">
        <f t="shared" si="218"/>
        <v/>
      </c>
      <c r="X142" s="182" t="str">
        <f t="shared" si="219"/>
        <v/>
      </c>
      <c r="Y142" s="183"/>
      <c r="Z142" s="184" t="str">
        <f t="shared" si="287"/>
        <v/>
      </c>
      <c r="AA142" s="183"/>
      <c r="AB142" s="171"/>
      <c r="AC142" s="196"/>
      <c r="AE142" s="197"/>
      <c r="AG142" s="197"/>
      <c r="AI142" s="180" t="str">
        <f t="shared" si="268"/>
        <v/>
      </c>
      <c r="AJ142" s="181" t="str">
        <f t="shared" si="220"/>
        <v/>
      </c>
      <c r="AK142" s="182" t="str">
        <f t="shared" si="221"/>
        <v/>
      </c>
      <c r="AL142" s="183"/>
      <c r="AM142" s="184" t="str">
        <f t="shared" si="288"/>
        <v/>
      </c>
      <c r="AN142" s="183"/>
      <c r="AO142" s="171"/>
      <c r="AP142" s="196"/>
      <c r="AR142" s="197"/>
      <c r="AT142" s="197"/>
      <c r="AV142" s="180" t="str">
        <f t="shared" si="269"/>
        <v/>
      </c>
      <c r="AW142" s="181" t="str">
        <f t="shared" si="222"/>
        <v/>
      </c>
      <c r="AX142" s="182" t="str">
        <f t="shared" si="223"/>
        <v/>
      </c>
      <c r="AY142" s="183"/>
      <c r="AZ142" s="184" t="str">
        <f t="shared" si="289"/>
        <v/>
      </c>
      <c r="BA142" s="183"/>
      <c r="BB142" s="171"/>
      <c r="BC142" s="196"/>
      <c r="BE142" s="197"/>
      <c r="BG142" s="197"/>
      <c r="BI142" s="180" t="str">
        <f t="shared" si="270"/>
        <v/>
      </c>
      <c r="BJ142" s="181" t="str">
        <f t="shared" si="224"/>
        <v/>
      </c>
      <c r="BK142" s="182" t="str">
        <f t="shared" si="225"/>
        <v/>
      </c>
      <c r="BL142" s="183"/>
      <c r="BM142" s="184" t="str">
        <f t="shared" si="290"/>
        <v/>
      </c>
      <c r="BN142" s="183"/>
      <c r="BO142" s="171"/>
      <c r="BP142" s="196"/>
      <c r="BR142" s="197"/>
      <c r="BT142" s="197"/>
      <c r="BV142" s="180" t="str">
        <f t="shared" si="271"/>
        <v/>
      </c>
      <c r="BW142" s="181" t="str">
        <f t="shared" si="226"/>
        <v/>
      </c>
      <c r="BX142" s="182" t="str">
        <f t="shared" si="227"/>
        <v/>
      </c>
      <c r="BY142" s="183"/>
      <c r="BZ142" s="184" t="str">
        <f t="shared" si="291"/>
        <v/>
      </c>
      <c r="CA142" s="183"/>
      <c r="CB142" s="171"/>
      <c r="CC142" s="196"/>
      <c r="CE142" s="197"/>
      <c r="CG142" s="197"/>
      <c r="CI142" s="180" t="str">
        <f t="shared" si="272"/>
        <v/>
      </c>
      <c r="CJ142" s="181" t="str">
        <f t="shared" si="228"/>
        <v/>
      </c>
      <c r="CK142" s="182" t="str">
        <f t="shared" si="229"/>
        <v/>
      </c>
      <c r="CL142" s="183"/>
      <c r="CM142" s="184" t="str">
        <f t="shared" si="292"/>
        <v/>
      </c>
      <c r="CN142" s="183"/>
      <c r="CO142" s="171"/>
      <c r="CP142" s="196"/>
      <c r="CR142" s="197"/>
      <c r="CT142" s="197"/>
      <c r="CV142" s="180" t="str">
        <f t="shared" si="273"/>
        <v/>
      </c>
      <c r="CW142" s="181" t="str">
        <f t="shared" si="230"/>
        <v/>
      </c>
      <c r="CX142" s="182" t="str">
        <f t="shared" si="231"/>
        <v/>
      </c>
      <c r="CY142" s="183"/>
      <c r="CZ142" s="184" t="str">
        <f t="shared" si="293"/>
        <v/>
      </c>
      <c r="DA142" s="183"/>
      <c r="DB142" s="171"/>
      <c r="DC142" s="196"/>
      <c r="DE142" s="197"/>
      <c r="DG142" s="197"/>
      <c r="DI142" s="180" t="str">
        <f t="shared" si="274"/>
        <v/>
      </c>
      <c r="DJ142" s="181" t="str">
        <f t="shared" si="232"/>
        <v/>
      </c>
      <c r="DK142" s="182" t="str">
        <f t="shared" si="233"/>
        <v/>
      </c>
      <c r="DL142" s="183"/>
      <c r="DM142" s="184" t="str">
        <f t="shared" si="294"/>
        <v/>
      </c>
      <c r="DN142" s="183"/>
      <c r="DO142" s="171"/>
      <c r="DP142" s="196"/>
      <c r="DR142" s="197"/>
      <c r="DT142" s="197"/>
      <c r="DV142" s="180" t="str">
        <f t="shared" si="275"/>
        <v/>
      </c>
      <c r="DW142" s="181" t="str">
        <f t="shared" si="234"/>
        <v/>
      </c>
      <c r="DX142" s="182" t="str">
        <f t="shared" si="235"/>
        <v/>
      </c>
      <c r="DY142" s="183"/>
      <c r="DZ142" s="184" t="str">
        <f t="shared" si="295"/>
        <v/>
      </c>
      <c r="EA142" s="183"/>
      <c r="EB142" s="171"/>
      <c r="EC142" s="196"/>
      <c r="EE142" s="197"/>
      <c r="EG142" s="197"/>
      <c r="EI142" s="180" t="str">
        <f t="shared" si="276"/>
        <v/>
      </c>
      <c r="EJ142" s="181" t="str">
        <f t="shared" si="236"/>
        <v/>
      </c>
      <c r="EK142" s="182" t="str">
        <f t="shared" si="237"/>
        <v/>
      </c>
      <c r="EL142" s="183"/>
      <c r="EM142" s="184" t="str">
        <f t="shared" si="296"/>
        <v/>
      </c>
      <c r="EN142" s="183"/>
      <c r="EO142" s="171"/>
      <c r="EP142" s="196"/>
      <c r="ER142" s="197"/>
      <c r="ET142" s="197"/>
      <c r="EV142" s="180" t="str">
        <f t="shared" si="277"/>
        <v/>
      </c>
      <c r="EW142" s="181" t="str">
        <f t="shared" si="238"/>
        <v/>
      </c>
      <c r="EX142" s="182" t="str">
        <f t="shared" si="239"/>
        <v/>
      </c>
      <c r="EY142" s="183"/>
      <c r="EZ142" s="184" t="str">
        <f t="shared" si="297"/>
        <v/>
      </c>
      <c r="FA142" s="183"/>
      <c r="FB142" s="171"/>
      <c r="FC142" s="196"/>
      <c r="FE142" s="197"/>
      <c r="FG142" s="197"/>
      <c r="FI142" s="180" t="str">
        <f t="shared" si="278"/>
        <v/>
      </c>
      <c r="FJ142" s="181" t="str">
        <f t="shared" si="240"/>
        <v/>
      </c>
      <c r="FK142" s="182" t="str">
        <f t="shared" si="241"/>
        <v/>
      </c>
      <c r="FL142" s="183"/>
      <c r="FM142" s="184" t="str">
        <f t="shared" si="298"/>
        <v/>
      </c>
      <c r="FN142" s="183"/>
      <c r="FO142" s="171"/>
      <c r="FP142" s="196"/>
      <c r="FR142" s="197"/>
      <c r="FT142" s="197"/>
      <c r="FV142" s="180" t="str">
        <f t="shared" si="279"/>
        <v/>
      </c>
      <c r="FW142" s="181" t="str">
        <f t="shared" si="242"/>
        <v/>
      </c>
      <c r="FX142" s="182" t="str">
        <f t="shared" si="243"/>
        <v/>
      </c>
      <c r="FY142" s="183"/>
      <c r="FZ142" s="184" t="str">
        <f t="shared" si="299"/>
        <v/>
      </c>
      <c r="GA142" s="183"/>
      <c r="GB142" s="171"/>
      <c r="GC142" s="196"/>
      <c r="GE142" s="197"/>
      <c r="GG142" s="197"/>
      <c r="GI142" s="180" t="str">
        <f t="shared" si="280"/>
        <v/>
      </c>
      <c r="GJ142" s="181" t="str">
        <f t="shared" si="244"/>
        <v/>
      </c>
      <c r="GK142" s="182" t="str">
        <f t="shared" si="245"/>
        <v/>
      </c>
      <c r="GL142" s="183"/>
      <c r="GM142" s="184" t="str">
        <f t="shared" si="300"/>
        <v/>
      </c>
      <c r="GN142" s="183"/>
      <c r="GO142" s="171"/>
      <c r="GP142" s="196"/>
      <c r="GR142" s="197"/>
      <c r="GT142" s="197"/>
      <c r="GV142" s="180" t="str">
        <f t="shared" si="281"/>
        <v/>
      </c>
      <c r="GW142" s="181" t="str">
        <f t="shared" si="246"/>
        <v/>
      </c>
      <c r="GX142" s="182" t="str">
        <f t="shared" si="247"/>
        <v/>
      </c>
      <c r="GY142" s="183"/>
      <c r="GZ142" s="184" t="str">
        <f t="shared" si="301"/>
        <v/>
      </c>
      <c r="HA142" s="183"/>
      <c r="HB142" s="171"/>
      <c r="HC142" s="196"/>
      <c r="HE142" s="197"/>
      <c r="HG142" s="197"/>
      <c r="HI142" s="180" t="str">
        <f t="shared" si="282"/>
        <v/>
      </c>
      <c r="HJ142" s="181" t="str">
        <f t="shared" si="248"/>
        <v/>
      </c>
      <c r="HK142" s="182" t="str">
        <f t="shared" si="249"/>
        <v/>
      </c>
      <c r="HL142" s="183"/>
      <c r="HM142" s="184" t="str">
        <f t="shared" si="302"/>
        <v/>
      </c>
      <c r="HN142" s="183"/>
      <c r="HO142" s="171"/>
      <c r="HP142" s="196"/>
      <c r="HR142" s="197"/>
      <c r="HT142" s="197"/>
      <c r="HV142" s="180" t="str">
        <f t="shared" si="283"/>
        <v/>
      </c>
      <c r="HW142" s="181" t="str">
        <f t="shared" si="250"/>
        <v/>
      </c>
      <c r="HX142" s="182" t="str">
        <f t="shared" si="251"/>
        <v/>
      </c>
      <c r="HY142" s="183"/>
      <c r="HZ142" s="184" t="str">
        <f t="shared" si="303"/>
        <v/>
      </c>
      <c r="IA142" s="183"/>
      <c r="IB142" s="171"/>
      <c r="IC142" s="196"/>
      <c r="IE142" s="197"/>
      <c r="IG142" s="197"/>
      <c r="II142" s="180" t="str">
        <f t="shared" si="284"/>
        <v/>
      </c>
      <c r="IJ142" s="181" t="str">
        <f t="shared" si="252"/>
        <v/>
      </c>
      <c r="IK142" s="182" t="str">
        <f t="shared" si="253"/>
        <v/>
      </c>
      <c r="IL142" s="183"/>
      <c r="IM142" s="184" t="str">
        <f t="shared" si="304"/>
        <v/>
      </c>
      <c r="IN142" s="183"/>
      <c r="IO142" s="171"/>
      <c r="IP142" s="196"/>
      <c r="IR142" s="197"/>
      <c r="IT142" s="197"/>
      <c r="IV142" s="180" t="str">
        <f t="shared" si="285"/>
        <v/>
      </c>
      <c r="IW142" s="181" t="str">
        <f t="shared" si="254"/>
        <v/>
      </c>
      <c r="IX142" s="182" t="str">
        <f t="shared" si="255"/>
        <v/>
      </c>
      <c r="IY142" s="183"/>
      <c r="IZ142" s="184" t="str">
        <f t="shared" si="305"/>
        <v/>
      </c>
      <c r="JA142" s="183"/>
      <c r="JB142" s="171"/>
      <c r="JC142" s="187"/>
      <c r="JD142" s="198">
        <f t="shared" si="256"/>
        <v>0</v>
      </c>
      <c r="JE142" s="198">
        <f t="shared" si="257"/>
        <v>0</v>
      </c>
      <c r="JF142" s="198">
        <f t="shared" si="258"/>
        <v>0</v>
      </c>
      <c r="JG142" s="199">
        <f t="shared" si="259"/>
        <v>0</v>
      </c>
      <c r="JH142" s="199">
        <f t="shared" si="260"/>
        <v>0</v>
      </c>
      <c r="JI142" s="187"/>
      <c r="JJ142" s="209"/>
      <c r="JK142" s="210"/>
      <c r="JL142" s="210"/>
      <c r="JM142" s="210"/>
      <c r="JN142" s="210"/>
      <c r="JO142" s="210"/>
      <c r="JP142" s="210"/>
      <c r="JQ142" s="210"/>
      <c r="JR142" s="211"/>
      <c r="JS142" s="205"/>
      <c r="JT142" s="194">
        <f t="shared" si="261"/>
        <v>3</v>
      </c>
    </row>
    <row r="143" spans="1:280" s="195" customFormat="1" x14ac:dyDescent="0.2">
      <c r="A143" s="247">
        <f t="shared" si="262"/>
        <v>41717</v>
      </c>
      <c r="B143" s="249">
        <f t="shared" si="263"/>
        <v>41718</v>
      </c>
      <c r="C143" s="196"/>
      <c r="E143" s="197"/>
      <c r="G143" s="197"/>
      <c r="I143" s="180" t="str">
        <f t="shared" si="264"/>
        <v/>
      </c>
      <c r="J143" s="181" t="str">
        <f t="shared" si="265"/>
        <v/>
      </c>
      <c r="K143" s="182" t="str">
        <f t="shared" si="266"/>
        <v/>
      </c>
      <c r="L143" s="183"/>
      <c r="M143" s="184" t="str">
        <f t="shared" si="286"/>
        <v/>
      </c>
      <c r="N143" s="183"/>
      <c r="O143" s="171"/>
      <c r="P143" s="196"/>
      <c r="R143" s="197"/>
      <c r="T143" s="197"/>
      <c r="V143" s="180" t="str">
        <f t="shared" si="267"/>
        <v/>
      </c>
      <c r="W143" s="181" t="str">
        <f t="shared" si="218"/>
        <v/>
      </c>
      <c r="X143" s="182" t="str">
        <f t="shared" si="219"/>
        <v/>
      </c>
      <c r="Y143" s="183"/>
      <c r="Z143" s="184" t="str">
        <f t="shared" si="287"/>
        <v/>
      </c>
      <c r="AA143" s="183"/>
      <c r="AB143" s="171"/>
      <c r="AC143" s="196"/>
      <c r="AE143" s="197"/>
      <c r="AG143" s="197"/>
      <c r="AI143" s="180" t="str">
        <f t="shared" si="268"/>
        <v/>
      </c>
      <c r="AJ143" s="181" t="str">
        <f t="shared" si="220"/>
        <v/>
      </c>
      <c r="AK143" s="182" t="str">
        <f t="shared" si="221"/>
        <v/>
      </c>
      <c r="AL143" s="183"/>
      <c r="AM143" s="184" t="str">
        <f t="shared" si="288"/>
        <v/>
      </c>
      <c r="AN143" s="183"/>
      <c r="AO143" s="171"/>
      <c r="AP143" s="196"/>
      <c r="AR143" s="197"/>
      <c r="AT143" s="197"/>
      <c r="AV143" s="180" t="str">
        <f t="shared" si="269"/>
        <v/>
      </c>
      <c r="AW143" s="181" t="str">
        <f t="shared" si="222"/>
        <v/>
      </c>
      <c r="AX143" s="182" t="str">
        <f t="shared" si="223"/>
        <v/>
      </c>
      <c r="AY143" s="183"/>
      <c r="AZ143" s="184" t="str">
        <f t="shared" si="289"/>
        <v/>
      </c>
      <c r="BA143" s="183"/>
      <c r="BB143" s="171"/>
      <c r="BC143" s="196"/>
      <c r="BE143" s="197"/>
      <c r="BG143" s="197"/>
      <c r="BI143" s="180" t="str">
        <f t="shared" si="270"/>
        <v/>
      </c>
      <c r="BJ143" s="181" t="str">
        <f t="shared" si="224"/>
        <v/>
      </c>
      <c r="BK143" s="182" t="str">
        <f t="shared" si="225"/>
        <v/>
      </c>
      <c r="BL143" s="183"/>
      <c r="BM143" s="184" t="str">
        <f t="shared" si="290"/>
        <v/>
      </c>
      <c r="BN143" s="183"/>
      <c r="BO143" s="171"/>
      <c r="BP143" s="196"/>
      <c r="BR143" s="197"/>
      <c r="BT143" s="197"/>
      <c r="BV143" s="180" t="str">
        <f t="shared" si="271"/>
        <v/>
      </c>
      <c r="BW143" s="181" t="str">
        <f t="shared" si="226"/>
        <v/>
      </c>
      <c r="BX143" s="182" t="str">
        <f t="shared" si="227"/>
        <v/>
      </c>
      <c r="BY143" s="183"/>
      <c r="BZ143" s="184" t="str">
        <f t="shared" si="291"/>
        <v/>
      </c>
      <c r="CA143" s="183"/>
      <c r="CB143" s="171"/>
      <c r="CC143" s="196"/>
      <c r="CE143" s="197"/>
      <c r="CG143" s="197"/>
      <c r="CI143" s="180" t="str">
        <f t="shared" si="272"/>
        <v/>
      </c>
      <c r="CJ143" s="181" t="str">
        <f t="shared" si="228"/>
        <v/>
      </c>
      <c r="CK143" s="182" t="str">
        <f t="shared" si="229"/>
        <v/>
      </c>
      <c r="CL143" s="183"/>
      <c r="CM143" s="184" t="str">
        <f t="shared" si="292"/>
        <v/>
      </c>
      <c r="CN143" s="183"/>
      <c r="CO143" s="171"/>
      <c r="CP143" s="196"/>
      <c r="CR143" s="197"/>
      <c r="CT143" s="197"/>
      <c r="CV143" s="180" t="str">
        <f t="shared" si="273"/>
        <v/>
      </c>
      <c r="CW143" s="181" t="str">
        <f t="shared" si="230"/>
        <v/>
      </c>
      <c r="CX143" s="182" t="str">
        <f t="shared" si="231"/>
        <v/>
      </c>
      <c r="CY143" s="183"/>
      <c r="CZ143" s="184" t="str">
        <f t="shared" si="293"/>
        <v/>
      </c>
      <c r="DA143" s="183"/>
      <c r="DB143" s="171"/>
      <c r="DC143" s="196"/>
      <c r="DE143" s="197"/>
      <c r="DG143" s="197"/>
      <c r="DI143" s="180" t="str">
        <f t="shared" si="274"/>
        <v/>
      </c>
      <c r="DJ143" s="181" t="str">
        <f t="shared" si="232"/>
        <v/>
      </c>
      <c r="DK143" s="182" t="str">
        <f t="shared" si="233"/>
        <v/>
      </c>
      <c r="DL143" s="183"/>
      <c r="DM143" s="184" t="str">
        <f t="shared" si="294"/>
        <v/>
      </c>
      <c r="DN143" s="183"/>
      <c r="DO143" s="171"/>
      <c r="DP143" s="196"/>
      <c r="DR143" s="197"/>
      <c r="DT143" s="197"/>
      <c r="DV143" s="180" t="str">
        <f t="shared" si="275"/>
        <v/>
      </c>
      <c r="DW143" s="181" t="str">
        <f t="shared" si="234"/>
        <v/>
      </c>
      <c r="DX143" s="182" t="str">
        <f t="shared" si="235"/>
        <v/>
      </c>
      <c r="DY143" s="183"/>
      <c r="DZ143" s="184" t="str">
        <f t="shared" si="295"/>
        <v/>
      </c>
      <c r="EA143" s="183"/>
      <c r="EB143" s="171"/>
      <c r="EC143" s="196"/>
      <c r="EE143" s="197"/>
      <c r="EG143" s="197"/>
      <c r="EI143" s="180" t="str">
        <f t="shared" si="276"/>
        <v/>
      </c>
      <c r="EJ143" s="181" t="str">
        <f t="shared" si="236"/>
        <v/>
      </c>
      <c r="EK143" s="182" t="str">
        <f t="shared" si="237"/>
        <v/>
      </c>
      <c r="EL143" s="183"/>
      <c r="EM143" s="184" t="str">
        <f t="shared" si="296"/>
        <v/>
      </c>
      <c r="EN143" s="183"/>
      <c r="EO143" s="171"/>
      <c r="EP143" s="196"/>
      <c r="ER143" s="197"/>
      <c r="ET143" s="197"/>
      <c r="EV143" s="180" t="str">
        <f t="shared" si="277"/>
        <v/>
      </c>
      <c r="EW143" s="181" t="str">
        <f t="shared" si="238"/>
        <v/>
      </c>
      <c r="EX143" s="182" t="str">
        <f t="shared" si="239"/>
        <v/>
      </c>
      <c r="EY143" s="183"/>
      <c r="EZ143" s="184" t="str">
        <f t="shared" si="297"/>
        <v/>
      </c>
      <c r="FA143" s="183"/>
      <c r="FB143" s="171"/>
      <c r="FC143" s="196"/>
      <c r="FE143" s="197"/>
      <c r="FG143" s="197"/>
      <c r="FI143" s="180" t="str">
        <f t="shared" si="278"/>
        <v/>
      </c>
      <c r="FJ143" s="181" t="str">
        <f t="shared" si="240"/>
        <v/>
      </c>
      <c r="FK143" s="182" t="str">
        <f t="shared" si="241"/>
        <v/>
      </c>
      <c r="FL143" s="183"/>
      <c r="FM143" s="184" t="str">
        <f t="shared" si="298"/>
        <v/>
      </c>
      <c r="FN143" s="183"/>
      <c r="FO143" s="171"/>
      <c r="FP143" s="196"/>
      <c r="FR143" s="197"/>
      <c r="FT143" s="197"/>
      <c r="FV143" s="180" t="str">
        <f t="shared" si="279"/>
        <v/>
      </c>
      <c r="FW143" s="181" t="str">
        <f t="shared" si="242"/>
        <v/>
      </c>
      <c r="FX143" s="182" t="str">
        <f t="shared" si="243"/>
        <v/>
      </c>
      <c r="FY143" s="183"/>
      <c r="FZ143" s="184" t="str">
        <f t="shared" si="299"/>
        <v/>
      </c>
      <c r="GA143" s="183"/>
      <c r="GB143" s="171"/>
      <c r="GC143" s="196"/>
      <c r="GE143" s="197"/>
      <c r="GG143" s="197"/>
      <c r="GI143" s="180" t="str">
        <f t="shared" si="280"/>
        <v/>
      </c>
      <c r="GJ143" s="181" t="str">
        <f t="shared" si="244"/>
        <v/>
      </c>
      <c r="GK143" s="182" t="str">
        <f t="shared" si="245"/>
        <v/>
      </c>
      <c r="GL143" s="183"/>
      <c r="GM143" s="184" t="str">
        <f t="shared" si="300"/>
        <v/>
      </c>
      <c r="GN143" s="183"/>
      <c r="GO143" s="171"/>
      <c r="GP143" s="196"/>
      <c r="GR143" s="197"/>
      <c r="GT143" s="197"/>
      <c r="GV143" s="180" t="str">
        <f t="shared" si="281"/>
        <v/>
      </c>
      <c r="GW143" s="181" t="str">
        <f t="shared" si="246"/>
        <v/>
      </c>
      <c r="GX143" s="182" t="str">
        <f t="shared" si="247"/>
        <v/>
      </c>
      <c r="GY143" s="183"/>
      <c r="GZ143" s="184" t="str">
        <f t="shared" si="301"/>
        <v/>
      </c>
      <c r="HA143" s="183"/>
      <c r="HB143" s="171"/>
      <c r="HC143" s="196"/>
      <c r="HE143" s="197"/>
      <c r="HG143" s="197"/>
      <c r="HI143" s="180" t="str">
        <f t="shared" si="282"/>
        <v/>
      </c>
      <c r="HJ143" s="181" t="str">
        <f t="shared" si="248"/>
        <v/>
      </c>
      <c r="HK143" s="182" t="str">
        <f t="shared" si="249"/>
        <v/>
      </c>
      <c r="HL143" s="183"/>
      <c r="HM143" s="184" t="str">
        <f t="shared" si="302"/>
        <v/>
      </c>
      <c r="HN143" s="183"/>
      <c r="HO143" s="171"/>
      <c r="HP143" s="196"/>
      <c r="HR143" s="197"/>
      <c r="HT143" s="197"/>
      <c r="HV143" s="180" t="str">
        <f t="shared" si="283"/>
        <v/>
      </c>
      <c r="HW143" s="181" t="str">
        <f t="shared" si="250"/>
        <v/>
      </c>
      <c r="HX143" s="182" t="str">
        <f t="shared" si="251"/>
        <v/>
      </c>
      <c r="HY143" s="183"/>
      <c r="HZ143" s="184" t="str">
        <f t="shared" si="303"/>
        <v/>
      </c>
      <c r="IA143" s="183"/>
      <c r="IB143" s="171"/>
      <c r="IC143" s="196"/>
      <c r="IE143" s="197"/>
      <c r="IG143" s="197"/>
      <c r="II143" s="180" t="str">
        <f t="shared" si="284"/>
        <v/>
      </c>
      <c r="IJ143" s="181" t="str">
        <f t="shared" si="252"/>
        <v/>
      </c>
      <c r="IK143" s="182" t="str">
        <f t="shared" si="253"/>
        <v/>
      </c>
      <c r="IL143" s="183"/>
      <c r="IM143" s="184" t="str">
        <f t="shared" si="304"/>
        <v/>
      </c>
      <c r="IN143" s="183"/>
      <c r="IO143" s="171"/>
      <c r="IP143" s="196"/>
      <c r="IR143" s="197"/>
      <c r="IT143" s="197"/>
      <c r="IV143" s="180" t="str">
        <f t="shared" si="285"/>
        <v/>
      </c>
      <c r="IW143" s="181" t="str">
        <f t="shared" si="254"/>
        <v/>
      </c>
      <c r="IX143" s="182" t="str">
        <f t="shared" si="255"/>
        <v/>
      </c>
      <c r="IY143" s="183"/>
      <c r="IZ143" s="184" t="str">
        <f t="shared" si="305"/>
        <v/>
      </c>
      <c r="JA143" s="183"/>
      <c r="JB143" s="171"/>
      <c r="JC143" s="187"/>
      <c r="JD143" s="198">
        <f t="shared" si="256"/>
        <v>0</v>
      </c>
      <c r="JE143" s="198">
        <f t="shared" si="257"/>
        <v>0</v>
      </c>
      <c r="JF143" s="198">
        <f t="shared" si="258"/>
        <v>0</v>
      </c>
      <c r="JG143" s="199">
        <f t="shared" si="259"/>
        <v>0</v>
      </c>
      <c r="JH143" s="199">
        <f t="shared" si="260"/>
        <v>0</v>
      </c>
      <c r="JI143" s="187"/>
      <c r="JJ143" s="209"/>
      <c r="JK143" s="210"/>
      <c r="JL143" s="210"/>
      <c r="JM143" s="210"/>
      <c r="JN143" s="210"/>
      <c r="JO143" s="210"/>
      <c r="JP143" s="210"/>
      <c r="JQ143" s="210"/>
      <c r="JR143" s="211"/>
      <c r="JS143" s="205"/>
      <c r="JT143" s="194">
        <f t="shared" si="261"/>
        <v>3</v>
      </c>
    </row>
    <row r="144" spans="1:280" s="195" customFormat="1" x14ac:dyDescent="0.2">
      <c r="A144" s="247">
        <f t="shared" si="262"/>
        <v>41718</v>
      </c>
      <c r="B144" s="249">
        <f t="shared" si="263"/>
        <v>41719</v>
      </c>
      <c r="C144" s="196"/>
      <c r="E144" s="197"/>
      <c r="G144" s="197"/>
      <c r="I144" s="180" t="str">
        <f t="shared" si="264"/>
        <v/>
      </c>
      <c r="J144" s="181" t="str">
        <f t="shared" si="265"/>
        <v/>
      </c>
      <c r="K144" s="182" t="str">
        <f t="shared" si="266"/>
        <v/>
      </c>
      <c r="L144" s="183"/>
      <c r="M144" s="184" t="str">
        <f t="shared" si="286"/>
        <v/>
      </c>
      <c r="N144" s="183"/>
      <c r="O144" s="171"/>
      <c r="P144" s="196"/>
      <c r="R144" s="197"/>
      <c r="T144" s="197"/>
      <c r="V144" s="180" t="str">
        <f t="shared" si="267"/>
        <v/>
      </c>
      <c r="W144" s="181" t="str">
        <f t="shared" si="218"/>
        <v/>
      </c>
      <c r="X144" s="182" t="str">
        <f t="shared" si="219"/>
        <v/>
      </c>
      <c r="Y144" s="183"/>
      <c r="Z144" s="184" t="str">
        <f t="shared" si="287"/>
        <v/>
      </c>
      <c r="AA144" s="183"/>
      <c r="AB144" s="171"/>
      <c r="AC144" s="196"/>
      <c r="AE144" s="197"/>
      <c r="AG144" s="197"/>
      <c r="AI144" s="180" t="str">
        <f t="shared" si="268"/>
        <v/>
      </c>
      <c r="AJ144" s="181" t="str">
        <f t="shared" si="220"/>
        <v/>
      </c>
      <c r="AK144" s="182" t="str">
        <f t="shared" si="221"/>
        <v/>
      </c>
      <c r="AL144" s="183"/>
      <c r="AM144" s="184" t="str">
        <f t="shared" si="288"/>
        <v/>
      </c>
      <c r="AN144" s="183"/>
      <c r="AO144" s="171"/>
      <c r="AP144" s="196"/>
      <c r="AR144" s="197"/>
      <c r="AT144" s="197"/>
      <c r="AV144" s="180" t="str">
        <f t="shared" si="269"/>
        <v/>
      </c>
      <c r="AW144" s="181" t="str">
        <f t="shared" si="222"/>
        <v/>
      </c>
      <c r="AX144" s="182" t="str">
        <f t="shared" si="223"/>
        <v/>
      </c>
      <c r="AY144" s="183"/>
      <c r="AZ144" s="184" t="str">
        <f t="shared" si="289"/>
        <v/>
      </c>
      <c r="BA144" s="183"/>
      <c r="BB144" s="171"/>
      <c r="BC144" s="196"/>
      <c r="BE144" s="197"/>
      <c r="BG144" s="197"/>
      <c r="BI144" s="180" t="str">
        <f t="shared" si="270"/>
        <v/>
      </c>
      <c r="BJ144" s="181" t="str">
        <f t="shared" si="224"/>
        <v/>
      </c>
      <c r="BK144" s="182" t="str">
        <f t="shared" si="225"/>
        <v/>
      </c>
      <c r="BL144" s="183"/>
      <c r="BM144" s="184" t="str">
        <f t="shared" si="290"/>
        <v/>
      </c>
      <c r="BN144" s="183"/>
      <c r="BO144" s="171"/>
      <c r="BP144" s="196"/>
      <c r="BR144" s="197"/>
      <c r="BT144" s="197"/>
      <c r="BV144" s="180" t="str">
        <f t="shared" si="271"/>
        <v/>
      </c>
      <c r="BW144" s="181" t="str">
        <f t="shared" si="226"/>
        <v/>
      </c>
      <c r="BX144" s="182" t="str">
        <f t="shared" si="227"/>
        <v/>
      </c>
      <c r="BY144" s="183"/>
      <c r="BZ144" s="184" t="str">
        <f t="shared" si="291"/>
        <v/>
      </c>
      <c r="CA144" s="183"/>
      <c r="CB144" s="171"/>
      <c r="CC144" s="196"/>
      <c r="CE144" s="197"/>
      <c r="CG144" s="197"/>
      <c r="CI144" s="180" t="str">
        <f t="shared" si="272"/>
        <v/>
      </c>
      <c r="CJ144" s="181" t="str">
        <f t="shared" si="228"/>
        <v/>
      </c>
      <c r="CK144" s="182" t="str">
        <f t="shared" si="229"/>
        <v/>
      </c>
      <c r="CL144" s="183"/>
      <c r="CM144" s="184" t="str">
        <f t="shared" si="292"/>
        <v/>
      </c>
      <c r="CN144" s="183"/>
      <c r="CO144" s="171"/>
      <c r="CP144" s="196"/>
      <c r="CR144" s="197"/>
      <c r="CT144" s="197"/>
      <c r="CV144" s="180" t="str">
        <f t="shared" si="273"/>
        <v/>
      </c>
      <c r="CW144" s="181" t="str">
        <f t="shared" si="230"/>
        <v/>
      </c>
      <c r="CX144" s="182" t="str">
        <f t="shared" si="231"/>
        <v/>
      </c>
      <c r="CY144" s="183"/>
      <c r="CZ144" s="184" t="str">
        <f t="shared" si="293"/>
        <v/>
      </c>
      <c r="DA144" s="183"/>
      <c r="DB144" s="171"/>
      <c r="DC144" s="196"/>
      <c r="DE144" s="197"/>
      <c r="DG144" s="197"/>
      <c r="DI144" s="180" t="str">
        <f t="shared" si="274"/>
        <v/>
      </c>
      <c r="DJ144" s="181" t="str">
        <f t="shared" si="232"/>
        <v/>
      </c>
      <c r="DK144" s="182" t="str">
        <f t="shared" si="233"/>
        <v/>
      </c>
      <c r="DL144" s="183"/>
      <c r="DM144" s="184" t="str">
        <f t="shared" si="294"/>
        <v/>
      </c>
      <c r="DN144" s="183"/>
      <c r="DO144" s="171"/>
      <c r="DP144" s="196"/>
      <c r="DR144" s="197"/>
      <c r="DT144" s="197"/>
      <c r="DV144" s="180" t="str">
        <f t="shared" si="275"/>
        <v/>
      </c>
      <c r="DW144" s="181" t="str">
        <f t="shared" si="234"/>
        <v/>
      </c>
      <c r="DX144" s="182" t="str">
        <f t="shared" si="235"/>
        <v/>
      </c>
      <c r="DY144" s="183"/>
      <c r="DZ144" s="184" t="str">
        <f t="shared" si="295"/>
        <v/>
      </c>
      <c r="EA144" s="183"/>
      <c r="EB144" s="171"/>
      <c r="EC144" s="196"/>
      <c r="EE144" s="197"/>
      <c r="EG144" s="197"/>
      <c r="EI144" s="180" t="str">
        <f t="shared" si="276"/>
        <v/>
      </c>
      <c r="EJ144" s="181" t="str">
        <f t="shared" si="236"/>
        <v/>
      </c>
      <c r="EK144" s="182" t="str">
        <f t="shared" si="237"/>
        <v/>
      </c>
      <c r="EL144" s="183"/>
      <c r="EM144" s="184" t="str">
        <f t="shared" si="296"/>
        <v/>
      </c>
      <c r="EN144" s="183"/>
      <c r="EO144" s="171"/>
      <c r="EP144" s="196"/>
      <c r="ER144" s="197"/>
      <c r="ET144" s="197"/>
      <c r="EV144" s="180" t="str">
        <f t="shared" si="277"/>
        <v/>
      </c>
      <c r="EW144" s="181" t="str">
        <f t="shared" si="238"/>
        <v/>
      </c>
      <c r="EX144" s="182" t="str">
        <f t="shared" si="239"/>
        <v/>
      </c>
      <c r="EY144" s="183"/>
      <c r="EZ144" s="184" t="str">
        <f t="shared" si="297"/>
        <v/>
      </c>
      <c r="FA144" s="183"/>
      <c r="FB144" s="171"/>
      <c r="FC144" s="196"/>
      <c r="FE144" s="197"/>
      <c r="FG144" s="197"/>
      <c r="FI144" s="180" t="str">
        <f t="shared" si="278"/>
        <v/>
      </c>
      <c r="FJ144" s="181" t="str">
        <f t="shared" si="240"/>
        <v/>
      </c>
      <c r="FK144" s="182" t="str">
        <f t="shared" si="241"/>
        <v/>
      </c>
      <c r="FL144" s="183"/>
      <c r="FM144" s="184" t="str">
        <f t="shared" si="298"/>
        <v/>
      </c>
      <c r="FN144" s="183"/>
      <c r="FO144" s="171"/>
      <c r="FP144" s="196"/>
      <c r="FR144" s="197"/>
      <c r="FT144" s="197"/>
      <c r="FV144" s="180" t="str">
        <f t="shared" si="279"/>
        <v/>
      </c>
      <c r="FW144" s="181" t="str">
        <f t="shared" si="242"/>
        <v/>
      </c>
      <c r="FX144" s="182" t="str">
        <f t="shared" si="243"/>
        <v/>
      </c>
      <c r="FY144" s="183"/>
      <c r="FZ144" s="184" t="str">
        <f t="shared" si="299"/>
        <v/>
      </c>
      <c r="GA144" s="183"/>
      <c r="GB144" s="171"/>
      <c r="GC144" s="196"/>
      <c r="GE144" s="197"/>
      <c r="GG144" s="197"/>
      <c r="GI144" s="180" t="str">
        <f t="shared" si="280"/>
        <v/>
      </c>
      <c r="GJ144" s="181" t="str">
        <f t="shared" si="244"/>
        <v/>
      </c>
      <c r="GK144" s="182" t="str">
        <f t="shared" si="245"/>
        <v/>
      </c>
      <c r="GL144" s="183"/>
      <c r="GM144" s="184" t="str">
        <f t="shared" si="300"/>
        <v/>
      </c>
      <c r="GN144" s="183"/>
      <c r="GO144" s="171"/>
      <c r="GP144" s="196"/>
      <c r="GR144" s="197"/>
      <c r="GT144" s="197"/>
      <c r="GV144" s="180" t="str">
        <f t="shared" si="281"/>
        <v/>
      </c>
      <c r="GW144" s="181" t="str">
        <f t="shared" si="246"/>
        <v/>
      </c>
      <c r="GX144" s="182" t="str">
        <f t="shared" si="247"/>
        <v/>
      </c>
      <c r="GY144" s="183"/>
      <c r="GZ144" s="184" t="str">
        <f t="shared" si="301"/>
        <v/>
      </c>
      <c r="HA144" s="183"/>
      <c r="HB144" s="171"/>
      <c r="HC144" s="196"/>
      <c r="HE144" s="197"/>
      <c r="HG144" s="197"/>
      <c r="HI144" s="180" t="str">
        <f t="shared" si="282"/>
        <v/>
      </c>
      <c r="HJ144" s="181" t="str">
        <f t="shared" si="248"/>
        <v/>
      </c>
      <c r="HK144" s="182" t="str">
        <f t="shared" si="249"/>
        <v/>
      </c>
      <c r="HL144" s="183"/>
      <c r="HM144" s="184" t="str">
        <f t="shared" si="302"/>
        <v/>
      </c>
      <c r="HN144" s="183"/>
      <c r="HO144" s="171"/>
      <c r="HP144" s="196"/>
      <c r="HR144" s="197"/>
      <c r="HT144" s="197"/>
      <c r="HV144" s="180" t="str">
        <f t="shared" si="283"/>
        <v/>
      </c>
      <c r="HW144" s="181" t="str">
        <f t="shared" si="250"/>
        <v/>
      </c>
      <c r="HX144" s="182" t="str">
        <f t="shared" si="251"/>
        <v/>
      </c>
      <c r="HY144" s="183"/>
      <c r="HZ144" s="184" t="str">
        <f t="shared" si="303"/>
        <v/>
      </c>
      <c r="IA144" s="183"/>
      <c r="IB144" s="171"/>
      <c r="IC144" s="196"/>
      <c r="IE144" s="197"/>
      <c r="IG144" s="197"/>
      <c r="II144" s="180" t="str">
        <f t="shared" si="284"/>
        <v/>
      </c>
      <c r="IJ144" s="181" t="str">
        <f t="shared" si="252"/>
        <v/>
      </c>
      <c r="IK144" s="182" t="str">
        <f t="shared" si="253"/>
        <v/>
      </c>
      <c r="IL144" s="183"/>
      <c r="IM144" s="184" t="str">
        <f t="shared" si="304"/>
        <v/>
      </c>
      <c r="IN144" s="183"/>
      <c r="IO144" s="171"/>
      <c r="IP144" s="196"/>
      <c r="IR144" s="197"/>
      <c r="IT144" s="197"/>
      <c r="IV144" s="180" t="str">
        <f t="shared" si="285"/>
        <v/>
      </c>
      <c r="IW144" s="181" t="str">
        <f t="shared" si="254"/>
        <v/>
      </c>
      <c r="IX144" s="182" t="str">
        <f t="shared" si="255"/>
        <v/>
      </c>
      <c r="IY144" s="183"/>
      <c r="IZ144" s="184" t="str">
        <f t="shared" si="305"/>
        <v/>
      </c>
      <c r="JA144" s="183"/>
      <c r="JB144" s="171"/>
      <c r="JC144" s="187"/>
      <c r="JD144" s="198">
        <f t="shared" si="256"/>
        <v>0</v>
      </c>
      <c r="JE144" s="198">
        <f t="shared" si="257"/>
        <v>0</v>
      </c>
      <c r="JF144" s="198">
        <f t="shared" si="258"/>
        <v>0</v>
      </c>
      <c r="JG144" s="199">
        <f t="shared" si="259"/>
        <v>0</v>
      </c>
      <c r="JH144" s="199">
        <f t="shared" si="260"/>
        <v>0</v>
      </c>
      <c r="JI144" s="187"/>
      <c r="JJ144" s="209"/>
      <c r="JK144" s="210"/>
      <c r="JL144" s="210"/>
      <c r="JM144" s="210"/>
      <c r="JN144" s="210"/>
      <c r="JO144" s="210"/>
      <c r="JP144" s="210"/>
      <c r="JQ144" s="210"/>
      <c r="JR144" s="211"/>
      <c r="JS144" s="205"/>
      <c r="JT144" s="194">
        <f t="shared" si="261"/>
        <v>3</v>
      </c>
    </row>
    <row r="145" spans="1:280" s="195" customFormat="1" x14ac:dyDescent="0.2">
      <c r="A145" s="247">
        <f t="shared" si="262"/>
        <v>41719</v>
      </c>
      <c r="B145" s="249">
        <f t="shared" si="263"/>
        <v>41720</v>
      </c>
      <c r="C145" s="196"/>
      <c r="E145" s="197"/>
      <c r="G145" s="197"/>
      <c r="I145" s="180" t="str">
        <f t="shared" si="264"/>
        <v/>
      </c>
      <c r="J145" s="181" t="str">
        <f t="shared" si="265"/>
        <v/>
      </c>
      <c r="K145" s="182" t="str">
        <f t="shared" si="266"/>
        <v/>
      </c>
      <c r="L145" s="183"/>
      <c r="M145" s="184" t="str">
        <f t="shared" si="286"/>
        <v/>
      </c>
      <c r="N145" s="183"/>
      <c r="O145" s="230"/>
      <c r="P145" s="196"/>
      <c r="R145" s="197"/>
      <c r="T145" s="197"/>
      <c r="V145" s="180" t="str">
        <f t="shared" si="267"/>
        <v/>
      </c>
      <c r="W145" s="181" t="str">
        <f t="shared" si="218"/>
        <v/>
      </c>
      <c r="X145" s="182" t="str">
        <f t="shared" si="219"/>
        <v/>
      </c>
      <c r="Y145" s="183"/>
      <c r="Z145" s="184" t="str">
        <f t="shared" si="287"/>
        <v/>
      </c>
      <c r="AA145" s="183"/>
      <c r="AB145" s="230"/>
      <c r="AC145" s="196"/>
      <c r="AE145" s="197"/>
      <c r="AG145" s="197"/>
      <c r="AI145" s="180" t="str">
        <f t="shared" si="268"/>
        <v/>
      </c>
      <c r="AJ145" s="181" t="str">
        <f t="shared" si="220"/>
        <v/>
      </c>
      <c r="AK145" s="182" t="str">
        <f t="shared" si="221"/>
        <v/>
      </c>
      <c r="AL145" s="183"/>
      <c r="AM145" s="184" t="str">
        <f t="shared" si="288"/>
        <v/>
      </c>
      <c r="AN145" s="183"/>
      <c r="AO145" s="230"/>
      <c r="AP145" s="196"/>
      <c r="AR145" s="197"/>
      <c r="AT145" s="197"/>
      <c r="AV145" s="180" t="str">
        <f t="shared" si="269"/>
        <v/>
      </c>
      <c r="AW145" s="181" t="str">
        <f t="shared" si="222"/>
        <v/>
      </c>
      <c r="AX145" s="182" t="str">
        <f t="shared" si="223"/>
        <v/>
      </c>
      <c r="AY145" s="183"/>
      <c r="AZ145" s="184" t="str">
        <f t="shared" si="289"/>
        <v/>
      </c>
      <c r="BA145" s="183"/>
      <c r="BB145" s="230"/>
      <c r="BC145" s="196"/>
      <c r="BE145" s="197"/>
      <c r="BG145" s="197"/>
      <c r="BI145" s="180" t="str">
        <f t="shared" si="270"/>
        <v/>
      </c>
      <c r="BJ145" s="181" t="str">
        <f t="shared" si="224"/>
        <v/>
      </c>
      <c r="BK145" s="182" t="str">
        <f t="shared" si="225"/>
        <v/>
      </c>
      <c r="BL145" s="183"/>
      <c r="BM145" s="184" t="str">
        <f t="shared" si="290"/>
        <v/>
      </c>
      <c r="BN145" s="183"/>
      <c r="BO145" s="230"/>
      <c r="BP145" s="196"/>
      <c r="BR145" s="197"/>
      <c r="BT145" s="197"/>
      <c r="BV145" s="180" t="str">
        <f t="shared" si="271"/>
        <v/>
      </c>
      <c r="BW145" s="181" t="str">
        <f t="shared" si="226"/>
        <v/>
      </c>
      <c r="BX145" s="182" t="str">
        <f t="shared" si="227"/>
        <v/>
      </c>
      <c r="BY145" s="183"/>
      <c r="BZ145" s="184" t="str">
        <f t="shared" si="291"/>
        <v/>
      </c>
      <c r="CA145" s="183"/>
      <c r="CB145" s="230"/>
      <c r="CC145" s="196"/>
      <c r="CE145" s="197"/>
      <c r="CG145" s="197"/>
      <c r="CI145" s="180" t="str">
        <f t="shared" si="272"/>
        <v/>
      </c>
      <c r="CJ145" s="181" t="str">
        <f t="shared" si="228"/>
        <v/>
      </c>
      <c r="CK145" s="182" t="str">
        <f t="shared" si="229"/>
        <v/>
      </c>
      <c r="CL145" s="183"/>
      <c r="CM145" s="184" t="str">
        <f t="shared" si="292"/>
        <v/>
      </c>
      <c r="CN145" s="183"/>
      <c r="CO145" s="230"/>
      <c r="CP145" s="196"/>
      <c r="CR145" s="197"/>
      <c r="CT145" s="197"/>
      <c r="CV145" s="180" t="str">
        <f t="shared" si="273"/>
        <v/>
      </c>
      <c r="CW145" s="181" t="str">
        <f t="shared" si="230"/>
        <v/>
      </c>
      <c r="CX145" s="182" t="str">
        <f t="shared" si="231"/>
        <v/>
      </c>
      <c r="CY145" s="183"/>
      <c r="CZ145" s="184" t="str">
        <f t="shared" si="293"/>
        <v/>
      </c>
      <c r="DA145" s="183"/>
      <c r="DB145" s="230"/>
      <c r="DC145" s="196"/>
      <c r="DE145" s="197"/>
      <c r="DG145" s="197"/>
      <c r="DI145" s="180" t="str">
        <f t="shared" si="274"/>
        <v/>
      </c>
      <c r="DJ145" s="181" t="str">
        <f t="shared" si="232"/>
        <v/>
      </c>
      <c r="DK145" s="182" t="str">
        <f t="shared" si="233"/>
        <v/>
      </c>
      <c r="DL145" s="183"/>
      <c r="DM145" s="184" t="str">
        <f t="shared" si="294"/>
        <v/>
      </c>
      <c r="DN145" s="183"/>
      <c r="DO145" s="230"/>
      <c r="DP145" s="196"/>
      <c r="DR145" s="197"/>
      <c r="DT145" s="197"/>
      <c r="DV145" s="180" t="str">
        <f t="shared" si="275"/>
        <v/>
      </c>
      <c r="DW145" s="181" t="str">
        <f t="shared" si="234"/>
        <v/>
      </c>
      <c r="DX145" s="182" t="str">
        <f t="shared" si="235"/>
        <v/>
      </c>
      <c r="DY145" s="183"/>
      <c r="DZ145" s="184" t="str">
        <f t="shared" si="295"/>
        <v/>
      </c>
      <c r="EA145" s="183"/>
      <c r="EB145" s="230"/>
      <c r="EC145" s="196"/>
      <c r="EE145" s="197"/>
      <c r="EG145" s="197"/>
      <c r="EI145" s="180" t="str">
        <f t="shared" si="276"/>
        <v/>
      </c>
      <c r="EJ145" s="181" t="str">
        <f t="shared" si="236"/>
        <v/>
      </c>
      <c r="EK145" s="182" t="str">
        <f t="shared" si="237"/>
        <v/>
      </c>
      <c r="EL145" s="183"/>
      <c r="EM145" s="184" t="str">
        <f t="shared" si="296"/>
        <v/>
      </c>
      <c r="EN145" s="183"/>
      <c r="EO145" s="230"/>
      <c r="EP145" s="196"/>
      <c r="ER145" s="197"/>
      <c r="ET145" s="197"/>
      <c r="EV145" s="180" t="str">
        <f t="shared" si="277"/>
        <v/>
      </c>
      <c r="EW145" s="181" t="str">
        <f t="shared" si="238"/>
        <v/>
      </c>
      <c r="EX145" s="182" t="str">
        <f t="shared" si="239"/>
        <v/>
      </c>
      <c r="EY145" s="183"/>
      <c r="EZ145" s="184" t="str">
        <f t="shared" si="297"/>
        <v/>
      </c>
      <c r="FA145" s="183"/>
      <c r="FB145" s="230"/>
      <c r="FC145" s="196"/>
      <c r="FE145" s="197"/>
      <c r="FG145" s="197"/>
      <c r="FI145" s="180" t="str">
        <f t="shared" si="278"/>
        <v/>
      </c>
      <c r="FJ145" s="181" t="str">
        <f t="shared" si="240"/>
        <v/>
      </c>
      <c r="FK145" s="182" t="str">
        <f t="shared" si="241"/>
        <v/>
      </c>
      <c r="FL145" s="183"/>
      <c r="FM145" s="184" t="str">
        <f t="shared" si="298"/>
        <v/>
      </c>
      <c r="FN145" s="183"/>
      <c r="FO145" s="230"/>
      <c r="FP145" s="196"/>
      <c r="FR145" s="197"/>
      <c r="FT145" s="197"/>
      <c r="FV145" s="180" t="str">
        <f t="shared" si="279"/>
        <v/>
      </c>
      <c r="FW145" s="181" t="str">
        <f t="shared" si="242"/>
        <v/>
      </c>
      <c r="FX145" s="182" t="str">
        <f t="shared" si="243"/>
        <v/>
      </c>
      <c r="FY145" s="183"/>
      <c r="FZ145" s="184" t="str">
        <f t="shared" si="299"/>
        <v/>
      </c>
      <c r="GA145" s="183"/>
      <c r="GB145" s="230"/>
      <c r="GC145" s="196"/>
      <c r="GE145" s="197"/>
      <c r="GG145" s="197"/>
      <c r="GI145" s="180" t="str">
        <f t="shared" si="280"/>
        <v/>
      </c>
      <c r="GJ145" s="181" t="str">
        <f t="shared" si="244"/>
        <v/>
      </c>
      <c r="GK145" s="182" t="str">
        <f t="shared" si="245"/>
        <v/>
      </c>
      <c r="GL145" s="183"/>
      <c r="GM145" s="184" t="str">
        <f t="shared" si="300"/>
        <v/>
      </c>
      <c r="GN145" s="183"/>
      <c r="GO145" s="230"/>
      <c r="GP145" s="196"/>
      <c r="GR145" s="197"/>
      <c r="GT145" s="197"/>
      <c r="GV145" s="180" t="str">
        <f t="shared" si="281"/>
        <v/>
      </c>
      <c r="GW145" s="181" t="str">
        <f t="shared" si="246"/>
        <v/>
      </c>
      <c r="GX145" s="182" t="str">
        <f t="shared" si="247"/>
        <v/>
      </c>
      <c r="GY145" s="183"/>
      <c r="GZ145" s="184" t="str">
        <f t="shared" si="301"/>
        <v/>
      </c>
      <c r="HA145" s="183"/>
      <c r="HB145" s="230"/>
      <c r="HC145" s="196"/>
      <c r="HE145" s="197"/>
      <c r="HG145" s="197"/>
      <c r="HI145" s="180" t="str">
        <f t="shared" si="282"/>
        <v/>
      </c>
      <c r="HJ145" s="181" t="str">
        <f t="shared" si="248"/>
        <v/>
      </c>
      <c r="HK145" s="182" t="str">
        <f t="shared" si="249"/>
        <v/>
      </c>
      <c r="HL145" s="183"/>
      <c r="HM145" s="184" t="str">
        <f t="shared" si="302"/>
        <v/>
      </c>
      <c r="HN145" s="183"/>
      <c r="HO145" s="230"/>
      <c r="HP145" s="196"/>
      <c r="HR145" s="197"/>
      <c r="HT145" s="197"/>
      <c r="HV145" s="180" t="str">
        <f t="shared" si="283"/>
        <v/>
      </c>
      <c r="HW145" s="181" t="str">
        <f t="shared" si="250"/>
        <v/>
      </c>
      <c r="HX145" s="182" t="str">
        <f t="shared" si="251"/>
        <v/>
      </c>
      <c r="HY145" s="183"/>
      <c r="HZ145" s="184" t="str">
        <f t="shared" si="303"/>
        <v/>
      </c>
      <c r="IA145" s="183"/>
      <c r="IB145" s="230"/>
      <c r="IC145" s="196"/>
      <c r="IE145" s="197"/>
      <c r="IG145" s="197"/>
      <c r="II145" s="180" t="str">
        <f t="shared" si="284"/>
        <v/>
      </c>
      <c r="IJ145" s="181" t="str">
        <f t="shared" si="252"/>
        <v/>
      </c>
      <c r="IK145" s="182" t="str">
        <f t="shared" si="253"/>
        <v/>
      </c>
      <c r="IL145" s="183"/>
      <c r="IM145" s="184" t="str">
        <f t="shared" si="304"/>
        <v/>
      </c>
      <c r="IN145" s="183"/>
      <c r="IO145" s="230"/>
      <c r="IP145" s="196"/>
      <c r="IR145" s="197"/>
      <c r="IT145" s="197"/>
      <c r="IV145" s="180" t="str">
        <f t="shared" si="285"/>
        <v/>
      </c>
      <c r="IW145" s="181" t="str">
        <f t="shared" si="254"/>
        <v/>
      </c>
      <c r="IX145" s="182" t="str">
        <f t="shared" si="255"/>
        <v/>
      </c>
      <c r="IY145" s="183"/>
      <c r="IZ145" s="184" t="str">
        <f t="shared" si="305"/>
        <v/>
      </c>
      <c r="JA145" s="183"/>
      <c r="JB145" s="230"/>
      <c r="JC145" s="187"/>
      <c r="JD145" s="198">
        <f t="shared" si="256"/>
        <v>0</v>
      </c>
      <c r="JE145" s="198">
        <f t="shared" si="257"/>
        <v>0</v>
      </c>
      <c r="JF145" s="198">
        <f t="shared" si="258"/>
        <v>0</v>
      </c>
      <c r="JG145" s="199">
        <f t="shared" si="259"/>
        <v>0</v>
      </c>
      <c r="JH145" s="199">
        <f t="shared" si="260"/>
        <v>0</v>
      </c>
      <c r="JI145" s="187"/>
      <c r="JJ145" s="209"/>
      <c r="JK145" s="210"/>
      <c r="JL145" s="210"/>
      <c r="JM145" s="210"/>
      <c r="JN145" s="210"/>
      <c r="JO145" s="210"/>
      <c r="JP145" s="210"/>
      <c r="JQ145" s="210"/>
      <c r="JR145" s="211"/>
      <c r="JS145" s="205"/>
      <c r="JT145" s="194">
        <f t="shared" si="261"/>
        <v>3</v>
      </c>
    </row>
    <row r="146" spans="1:280" s="195" customFormat="1" x14ac:dyDescent="0.2">
      <c r="A146" s="247">
        <f t="shared" si="262"/>
        <v>41720</v>
      </c>
      <c r="B146" s="249">
        <f t="shared" si="263"/>
        <v>41721</v>
      </c>
      <c r="C146" s="196"/>
      <c r="E146" s="197"/>
      <c r="G146" s="197"/>
      <c r="I146" s="180" t="str">
        <f t="shared" si="264"/>
        <v/>
      </c>
      <c r="J146" s="181" t="str">
        <f t="shared" si="265"/>
        <v/>
      </c>
      <c r="K146" s="182" t="str">
        <f t="shared" si="266"/>
        <v/>
      </c>
      <c r="L146" s="183"/>
      <c r="M146" s="184" t="str">
        <f t="shared" si="286"/>
        <v/>
      </c>
      <c r="N146" s="183"/>
      <c r="O146" s="171"/>
      <c r="P146" s="196"/>
      <c r="R146" s="197"/>
      <c r="T146" s="197"/>
      <c r="V146" s="180" t="str">
        <f t="shared" si="267"/>
        <v/>
      </c>
      <c r="W146" s="181" t="str">
        <f t="shared" si="218"/>
        <v/>
      </c>
      <c r="X146" s="182" t="str">
        <f t="shared" si="219"/>
        <v/>
      </c>
      <c r="Y146" s="183"/>
      <c r="Z146" s="184" t="str">
        <f t="shared" si="287"/>
        <v/>
      </c>
      <c r="AA146" s="183"/>
      <c r="AB146" s="171"/>
      <c r="AC146" s="196"/>
      <c r="AE146" s="197"/>
      <c r="AG146" s="197"/>
      <c r="AI146" s="180" t="str">
        <f t="shared" si="268"/>
        <v/>
      </c>
      <c r="AJ146" s="181" t="str">
        <f t="shared" si="220"/>
        <v/>
      </c>
      <c r="AK146" s="182" t="str">
        <f t="shared" si="221"/>
        <v/>
      </c>
      <c r="AL146" s="183"/>
      <c r="AM146" s="184" t="str">
        <f t="shared" si="288"/>
        <v/>
      </c>
      <c r="AN146" s="183"/>
      <c r="AO146" s="171"/>
      <c r="AP146" s="196"/>
      <c r="AR146" s="197"/>
      <c r="AT146" s="197"/>
      <c r="AV146" s="180" t="str">
        <f t="shared" si="269"/>
        <v/>
      </c>
      <c r="AW146" s="181" t="str">
        <f t="shared" si="222"/>
        <v/>
      </c>
      <c r="AX146" s="182" t="str">
        <f t="shared" si="223"/>
        <v/>
      </c>
      <c r="AY146" s="183"/>
      <c r="AZ146" s="184" t="str">
        <f t="shared" si="289"/>
        <v/>
      </c>
      <c r="BA146" s="183"/>
      <c r="BB146" s="171"/>
      <c r="BC146" s="196"/>
      <c r="BE146" s="197"/>
      <c r="BG146" s="197"/>
      <c r="BI146" s="180" t="str">
        <f t="shared" si="270"/>
        <v/>
      </c>
      <c r="BJ146" s="181" t="str">
        <f t="shared" si="224"/>
        <v/>
      </c>
      <c r="BK146" s="182" t="str">
        <f t="shared" si="225"/>
        <v/>
      </c>
      <c r="BL146" s="183"/>
      <c r="BM146" s="184" t="str">
        <f t="shared" si="290"/>
        <v/>
      </c>
      <c r="BN146" s="183"/>
      <c r="BO146" s="171"/>
      <c r="BP146" s="196"/>
      <c r="BR146" s="197"/>
      <c r="BT146" s="197"/>
      <c r="BV146" s="180" t="str">
        <f t="shared" si="271"/>
        <v/>
      </c>
      <c r="BW146" s="181" t="str">
        <f t="shared" si="226"/>
        <v/>
      </c>
      <c r="BX146" s="182" t="str">
        <f t="shared" si="227"/>
        <v/>
      </c>
      <c r="BY146" s="183"/>
      <c r="BZ146" s="184" t="str">
        <f t="shared" si="291"/>
        <v/>
      </c>
      <c r="CA146" s="183"/>
      <c r="CB146" s="171"/>
      <c r="CC146" s="196"/>
      <c r="CE146" s="197"/>
      <c r="CG146" s="197"/>
      <c r="CI146" s="180" t="str">
        <f t="shared" si="272"/>
        <v/>
      </c>
      <c r="CJ146" s="181" t="str">
        <f t="shared" si="228"/>
        <v/>
      </c>
      <c r="CK146" s="182" t="str">
        <f t="shared" si="229"/>
        <v/>
      </c>
      <c r="CL146" s="183"/>
      <c r="CM146" s="184" t="str">
        <f t="shared" si="292"/>
        <v/>
      </c>
      <c r="CN146" s="183"/>
      <c r="CO146" s="171"/>
      <c r="CP146" s="196"/>
      <c r="CR146" s="197"/>
      <c r="CT146" s="197"/>
      <c r="CV146" s="180" t="str">
        <f t="shared" si="273"/>
        <v/>
      </c>
      <c r="CW146" s="181" t="str">
        <f t="shared" si="230"/>
        <v/>
      </c>
      <c r="CX146" s="182" t="str">
        <f t="shared" si="231"/>
        <v/>
      </c>
      <c r="CY146" s="183"/>
      <c r="CZ146" s="184" t="str">
        <f t="shared" si="293"/>
        <v/>
      </c>
      <c r="DA146" s="183"/>
      <c r="DB146" s="171"/>
      <c r="DC146" s="196"/>
      <c r="DE146" s="197"/>
      <c r="DG146" s="197"/>
      <c r="DI146" s="180" t="str">
        <f t="shared" si="274"/>
        <v/>
      </c>
      <c r="DJ146" s="181" t="str">
        <f t="shared" si="232"/>
        <v/>
      </c>
      <c r="DK146" s="182" t="str">
        <f t="shared" si="233"/>
        <v/>
      </c>
      <c r="DL146" s="183"/>
      <c r="DM146" s="184" t="str">
        <f t="shared" si="294"/>
        <v/>
      </c>
      <c r="DN146" s="183"/>
      <c r="DO146" s="171"/>
      <c r="DP146" s="196"/>
      <c r="DR146" s="197"/>
      <c r="DT146" s="197"/>
      <c r="DV146" s="180" t="str">
        <f t="shared" si="275"/>
        <v/>
      </c>
      <c r="DW146" s="181" t="str">
        <f t="shared" si="234"/>
        <v/>
      </c>
      <c r="DX146" s="182" t="str">
        <f t="shared" si="235"/>
        <v/>
      </c>
      <c r="DY146" s="183"/>
      <c r="DZ146" s="184" t="str">
        <f t="shared" si="295"/>
        <v/>
      </c>
      <c r="EA146" s="183"/>
      <c r="EB146" s="171"/>
      <c r="EC146" s="196"/>
      <c r="EE146" s="197"/>
      <c r="EG146" s="197"/>
      <c r="EI146" s="180" t="str">
        <f t="shared" si="276"/>
        <v/>
      </c>
      <c r="EJ146" s="181" t="str">
        <f t="shared" si="236"/>
        <v/>
      </c>
      <c r="EK146" s="182" t="str">
        <f t="shared" si="237"/>
        <v/>
      </c>
      <c r="EL146" s="183"/>
      <c r="EM146" s="184" t="str">
        <f t="shared" si="296"/>
        <v/>
      </c>
      <c r="EN146" s="183"/>
      <c r="EO146" s="171"/>
      <c r="EP146" s="196"/>
      <c r="ER146" s="197"/>
      <c r="ET146" s="197"/>
      <c r="EV146" s="180" t="str">
        <f t="shared" si="277"/>
        <v/>
      </c>
      <c r="EW146" s="181" t="str">
        <f t="shared" si="238"/>
        <v/>
      </c>
      <c r="EX146" s="182" t="str">
        <f t="shared" si="239"/>
        <v/>
      </c>
      <c r="EY146" s="183"/>
      <c r="EZ146" s="184" t="str">
        <f t="shared" si="297"/>
        <v/>
      </c>
      <c r="FA146" s="183"/>
      <c r="FB146" s="171"/>
      <c r="FC146" s="196"/>
      <c r="FE146" s="197"/>
      <c r="FG146" s="197"/>
      <c r="FI146" s="180" t="str">
        <f t="shared" si="278"/>
        <v/>
      </c>
      <c r="FJ146" s="181" t="str">
        <f t="shared" si="240"/>
        <v/>
      </c>
      <c r="FK146" s="182" t="str">
        <f t="shared" si="241"/>
        <v/>
      </c>
      <c r="FL146" s="183"/>
      <c r="FM146" s="184" t="str">
        <f t="shared" si="298"/>
        <v/>
      </c>
      <c r="FN146" s="183"/>
      <c r="FO146" s="171"/>
      <c r="FP146" s="196"/>
      <c r="FR146" s="197"/>
      <c r="FT146" s="197"/>
      <c r="FV146" s="180" t="str">
        <f t="shared" si="279"/>
        <v/>
      </c>
      <c r="FW146" s="181" t="str">
        <f t="shared" si="242"/>
        <v/>
      </c>
      <c r="FX146" s="182" t="str">
        <f t="shared" si="243"/>
        <v/>
      </c>
      <c r="FY146" s="183"/>
      <c r="FZ146" s="184" t="str">
        <f t="shared" si="299"/>
        <v/>
      </c>
      <c r="GA146" s="183"/>
      <c r="GB146" s="171"/>
      <c r="GC146" s="196"/>
      <c r="GE146" s="197"/>
      <c r="GG146" s="197"/>
      <c r="GI146" s="180" t="str">
        <f t="shared" si="280"/>
        <v/>
      </c>
      <c r="GJ146" s="181" t="str">
        <f t="shared" si="244"/>
        <v/>
      </c>
      <c r="GK146" s="182" t="str">
        <f t="shared" si="245"/>
        <v/>
      </c>
      <c r="GL146" s="183"/>
      <c r="GM146" s="184" t="str">
        <f t="shared" si="300"/>
        <v/>
      </c>
      <c r="GN146" s="183"/>
      <c r="GO146" s="171"/>
      <c r="GP146" s="196"/>
      <c r="GR146" s="197"/>
      <c r="GT146" s="197"/>
      <c r="GV146" s="180" t="str">
        <f t="shared" si="281"/>
        <v/>
      </c>
      <c r="GW146" s="181" t="str">
        <f t="shared" si="246"/>
        <v/>
      </c>
      <c r="GX146" s="182" t="str">
        <f t="shared" si="247"/>
        <v/>
      </c>
      <c r="GY146" s="183"/>
      <c r="GZ146" s="184" t="str">
        <f t="shared" si="301"/>
        <v/>
      </c>
      <c r="HA146" s="183"/>
      <c r="HB146" s="171"/>
      <c r="HC146" s="196"/>
      <c r="HE146" s="197"/>
      <c r="HG146" s="197"/>
      <c r="HI146" s="180" t="str">
        <f t="shared" si="282"/>
        <v/>
      </c>
      <c r="HJ146" s="181" t="str">
        <f t="shared" si="248"/>
        <v/>
      </c>
      <c r="HK146" s="182" t="str">
        <f t="shared" si="249"/>
        <v/>
      </c>
      <c r="HL146" s="183"/>
      <c r="HM146" s="184" t="str">
        <f t="shared" si="302"/>
        <v/>
      </c>
      <c r="HN146" s="183"/>
      <c r="HO146" s="171"/>
      <c r="HP146" s="196"/>
      <c r="HR146" s="197"/>
      <c r="HT146" s="197"/>
      <c r="HV146" s="180" t="str">
        <f t="shared" si="283"/>
        <v/>
      </c>
      <c r="HW146" s="181" t="str">
        <f t="shared" si="250"/>
        <v/>
      </c>
      <c r="HX146" s="182" t="str">
        <f t="shared" si="251"/>
        <v/>
      </c>
      <c r="HY146" s="183"/>
      <c r="HZ146" s="184" t="str">
        <f t="shared" si="303"/>
        <v/>
      </c>
      <c r="IA146" s="183"/>
      <c r="IB146" s="171"/>
      <c r="IC146" s="196"/>
      <c r="IE146" s="197"/>
      <c r="IG146" s="197"/>
      <c r="II146" s="180" t="str">
        <f t="shared" si="284"/>
        <v/>
      </c>
      <c r="IJ146" s="181" t="str">
        <f t="shared" si="252"/>
        <v/>
      </c>
      <c r="IK146" s="182" t="str">
        <f t="shared" si="253"/>
        <v/>
      </c>
      <c r="IL146" s="183"/>
      <c r="IM146" s="184" t="str">
        <f t="shared" si="304"/>
        <v/>
      </c>
      <c r="IN146" s="183"/>
      <c r="IO146" s="171"/>
      <c r="IP146" s="196"/>
      <c r="IR146" s="197"/>
      <c r="IT146" s="197"/>
      <c r="IV146" s="180" t="str">
        <f t="shared" si="285"/>
        <v/>
      </c>
      <c r="IW146" s="181" t="str">
        <f t="shared" si="254"/>
        <v/>
      </c>
      <c r="IX146" s="182" t="str">
        <f t="shared" si="255"/>
        <v/>
      </c>
      <c r="IY146" s="183"/>
      <c r="IZ146" s="184" t="str">
        <f t="shared" si="305"/>
        <v/>
      </c>
      <c r="JA146" s="183"/>
      <c r="JB146" s="171"/>
      <c r="JC146" s="187"/>
      <c r="JD146" s="198">
        <f t="shared" si="256"/>
        <v>0</v>
      </c>
      <c r="JE146" s="198">
        <f t="shared" si="257"/>
        <v>0</v>
      </c>
      <c r="JF146" s="198">
        <f t="shared" si="258"/>
        <v>0</v>
      </c>
      <c r="JG146" s="199">
        <f t="shared" si="259"/>
        <v>0</v>
      </c>
      <c r="JH146" s="199">
        <f t="shared" si="260"/>
        <v>0</v>
      </c>
      <c r="JI146" s="187"/>
      <c r="JJ146" s="209"/>
      <c r="JK146" s="210"/>
      <c r="JL146" s="210"/>
      <c r="JM146" s="210"/>
      <c r="JN146" s="210"/>
      <c r="JO146" s="210"/>
      <c r="JP146" s="210"/>
      <c r="JQ146" s="210"/>
      <c r="JR146" s="211"/>
      <c r="JS146" s="205"/>
      <c r="JT146" s="194">
        <f t="shared" si="261"/>
        <v>3</v>
      </c>
    </row>
    <row r="147" spans="1:280" s="195" customFormat="1" x14ac:dyDescent="0.2">
      <c r="A147" s="247">
        <f t="shared" si="262"/>
        <v>41721</v>
      </c>
      <c r="B147" s="249">
        <f t="shared" si="263"/>
        <v>41722</v>
      </c>
      <c r="C147" s="196"/>
      <c r="E147" s="197"/>
      <c r="G147" s="197"/>
      <c r="I147" s="180" t="str">
        <f t="shared" si="264"/>
        <v/>
      </c>
      <c r="J147" s="181" t="str">
        <f t="shared" si="265"/>
        <v/>
      </c>
      <c r="K147" s="182" t="str">
        <f t="shared" si="266"/>
        <v/>
      </c>
      <c r="L147" s="183"/>
      <c r="M147" s="184" t="str">
        <f t="shared" si="286"/>
        <v/>
      </c>
      <c r="N147" s="183"/>
      <c r="O147" s="171"/>
      <c r="P147" s="196"/>
      <c r="R147" s="197"/>
      <c r="T147" s="197"/>
      <c r="V147" s="180" t="str">
        <f t="shared" si="267"/>
        <v/>
      </c>
      <c r="W147" s="181" t="str">
        <f t="shared" si="218"/>
        <v/>
      </c>
      <c r="X147" s="182" t="str">
        <f t="shared" si="219"/>
        <v/>
      </c>
      <c r="Y147" s="183"/>
      <c r="Z147" s="184" t="str">
        <f t="shared" si="287"/>
        <v/>
      </c>
      <c r="AA147" s="183"/>
      <c r="AB147" s="171"/>
      <c r="AC147" s="196"/>
      <c r="AE147" s="197"/>
      <c r="AG147" s="197"/>
      <c r="AI147" s="180" t="str">
        <f t="shared" si="268"/>
        <v/>
      </c>
      <c r="AJ147" s="181" t="str">
        <f t="shared" si="220"/>
        <v/>
      </c>
      <c r="AK147" s="182" t="str">
        <f t="shared" si="221"/>
        <v/>
      </c>
      <c r="AL147" s="183"/>
      <c r="AM147" s="184" t="str">
        <f t="shared" si="288"/>
        <v/>
      </c>
      <c r="AN147" s="183"/>
      <c r="AO147" s="171"/>
      <c r="AP147" s="196"/>
      <c r="AR147" s="197"/>
      <c r="AT147" s="197"/>
      <c r="AV147" s="180" t="str">
        <f t="shared" si="269"/>
        <v/>
      </c>
      <c r="AW147" s="181" t="str">
        <f t="shared" si="222"/>
        <v/>
      </c>
      <c r="AX147" s="182" t="str">
        <f t="shared" si="223"/>
        <v/>
      </c>
      <c r="AY147" s="183"/>
      <c r="AZ147" s="184" t="str">
        <f t="shared" si="289"/>
        <v/>
      </c>
      <c r="BA147" s="183"/>
      <c r="BB147" s="171"/>
      <c r="BC147" s="196"/>
      <c r="BE147" s="197"/>
      <c r="BG147" s="197"/>
      <c r="BI147" s="180" t="str">
        <f t="shared" si="270"/>
        <v/>
      </c>
      <c r="BJ147" s="181" t="str">
        <f t="shared" si="224"/>
        <v/>
      </c>
      <c r="BK147" s="182" t="str">
        <f t="shared" si="225"/>
        <v/>
      </c>
      <c r="BL147" s="183"/>
      <c r="BM147" s="184" t="str">
        <f t="shared" si="290"/>
        <v/>
      </c>
      <c r="BN147" s="183"/>
      <c r="BO147" s="171"/>
      <c r="BP147" s="196"/>
      <c r="BR147" s="197"/>
      <c r="BT147" s="197"/>
      <c r="BV147" s="180" t="str">
        <f t="shared" si="271"/>
        <v/>
      </c>
      <c r="BW147" s="181" t="str">
        <f t="shared" si="226"/>
        <v/>
      </c>
      <c r="BX147" s="182" t="str">
        <f t="shared" si="227"/>
        <v/>
      </c>
      <c r="BY147" s="183"/>
      <c r="BZ147" s="184" t="str">
        <f t="shared" si="291"/>
        <v/>
      </c>
      <c r="CA147" s="183"/>
      <c r="CB147" s="171"/>
      <c r="CC147" s="196"/>
      <c r="CE147" s="197"/>
      <c r="CG147" s="197"/>
      <c r="CI147" s="180" t="str">
        <f t="shared" si="272"/>
        <v/>
      </c>
      <c r="CJ147" s="181" t="str">
        <f t="shared" si="228"/>
        <v/>
      </c>
      <c r="CK147" s="182" t="str">
        <f t="shared" si="229"/>
        <v/>
      </c>
      <c r="CL147" s="183"/>
      <c r="CM147" s="184" t="str">
        <f t="shared" si="292"/>
        <v/>
      </c>
      <c r="CN147" s="183"/>
      <c r="CO147" s="171"/>
      <c r="CP147" s="196"/>
      <c r="CR147" s="197"/>
      <c r="CT147" s="197"/>
      <c r="CV147" s="180" t="str">
        <f t="shared" si="273"/>
        <v/>
      </c>
      <c r="CW147" s="181" t="str">
        <f t="shared" si="230"/>
        <v/>
      </c>
      <c r="CX147" s="182" t="str">
        <f t="shared" si="231"/>
        <v/>
      </c>
      <c r="CY147" s="183"/>
      <c r="CZ147" s="184" t="str">
        <f t="shared" si="293"/>
        <v/>
      </c>
      <c r="DA147" s="183"/>
      <c r="DB147" s="171"/>
      <c r="DC147" s="196"/>
      <c r="DE147" s="197"/>
      <c r="DG147" s="197"/>
      <c r="DI147" s="180" t="str">
        <f t="shared" si="274"/>
        <v/>
      </c>
      <c r="DJ147" s="181" t="str">
        <f t="shared" si="232"/>
        <v/>
      </c>
      <c r="DK147" s="182" t="str">
        <f t="shared" si="233"/>
        <v/>
      </c>
      <c r="DL147" s="183"/>
      <c r="DM147" s="184" t="str">
        <f t="shared" si="294"/>
        <v/>
      </c>
      <c r="DN147" s="183"/>
      <c r="DO147" s="171"/>
      <c r="DP147" s="196"/>
      <c r="DR147" s="197"/>
      <c r="DT147" s="197"/>
      <c r="DV147" s="180" t="str">
        <f t="shared" si="275"/>
        <v/>
      </c>
      <c r="DW147" s="181" t="str">
        <f t="shared" si="234"/>
        <v/>
      </c>
      <c r="DX147" s="182" t="str">
        <f t="shared" si="235"/>
        <v/>
      </c>
      <c r="DY147" s="183"/>
      <c r="DZ147" s="184" t="str">
        <f t="shared" si="295"/>
        <v/>
      </c>
      <c r="EA147" s="183"/>
      <c r="EB147" s="171"/>
      <c r="EC147" s="196"/>
      <c r="EE147" s="197"/>
      <c r="EG147" s="197"/>
      <c r="EI147" s="180" t="str">
        <f t="shared" si="276"/>
        <v/>
      </c>
      <c r="EJ147" s="181" t="str">
        <f t="shared" si="236"/>
        <v/>
      </c>
      <c r="EK147" s="182" t="str">
        <f t="shared" si="237"/>
        <v/>
      </c>
      <c r="EL147" s="183"/>
      <c r="EM147" s="184" t="str">
        <f t="shared" si="296"/>
        <v/>
      </c>
      <c r="EN147" s="183"/>
      <c r="EO147" s="171"/>
      <c r="EP147" s="196"/>
      <c r="ER147" s="197"/>
      <c r="ET147" s="197"/>
      <c r="EV147" s="180" t="str">
        <f t="shared" si="277"/>
        <v/>
      </c>
      <c r="EW147" s="181" t="str">
        <f t="shared" si="238"/>
        <v/>
      </c>
      <c r="EX147" s="182" t="str">
        <f t="shared" si="239"/>
        <v/>
      </c>
      <c r="EY147" s="183"/>
      <c r="EZ147" s="184" t="str">
        <f t="shared" si="297"/>
        <v/>
      </c>
      <c r="FA147" s="183"/>
      <c r="FB147" s="171"/>
      <c r="FC147" s="196"/>
      <c r="FE147" s="197"/>
      <c r="FG147" s="197"/>
      <c r="FI147" s="180" t="str">
        <f t="shared" si="278"/>
        <v/>
      </c>
      <c r="FJ147" s="181" t="str">
        <f t="shared" si="240"/>
        <v/>
      </c>
      <c r="FK147" s="182" t="str">
        <f t="shared" si="241"/>
        <v/>
      </c>
      <c r="FL147" s="183"/>
      <c r="FM147" s="184" t="str">
        <f t="shared" si="298"/>
        <v/>
      </c>
      <c r="FN147" s="183"/>
      <c r="FO147" s="171"/>
      <c r="FP147" s="196"/>
      <c r="FR147" s="197"/>
      <c r="FT147" s="197"/>
      <c r="FV147" s="180" t="str">
        <f t="shared" si="279"/>
        <v/>
      </c>
      <c r="FW147" s="181" t="str">
        <f t="shared" si="242"/>
        <v/>
      </c>
      <c r="FX147" s="182" t="str">
        <f t="shared" si="243"/>
        <v/>
      </c>
      <c r="FY147" s="183"/>
      <c r="FZ147" s="184" t="str">
        <f t="shared" si="299"/>
        <v/>
      </c>
      <c r="GA147" s="183"/>
      <c r="GB147" s="171"/>
      <c r="GC147" s="196"/>
      <c r="GE147" s="197"/>
      <c r="GG147" s="197"/>
      <c r="GI147" s="180" t="str">
        <f t="shared" si="280"/>
        <v/>
      </c>
      <c r="GJ147" s="181" t="str">
        <f t="shared" si="244"/>
        <v/>
      </c>
      <c r="GK147" s="182" t="str">
        <f t="shared" si="245"/>
        <v/>
      </c>
      <c r="GL147" s="183"/>
      <c r="GM147" s="184" t="str">
        <f t="shared" si="300"/>
        <v/>
      </c>
      <c r="GN147" s="183"/>
      <c r="GO147" s="171"/>
      <c r="GP147" s="196"/>
      <c r="GR147" s="197"/>
      <c r="GT147" s="197"/>
      <c r="GV147" s="180" t="str">
        <f t="shared" si="281"/>
        <v/>
      </c>
      <c r="GW147" s="181" t="str">
        <f t="shared" si="246"/>
        <v/>
      </c>
      <c r="GX147" s="182" t="str">
        <f t="shared" si="247"/>
        <v/>
      </c>
      <c r="GY147" s="183"/>
      <c r="GZ147" s="184" t="str">
        <f t="shared" si="301"/>
        <v/>
      </c>
      <c r="HA147" s="183"/>
      <c r="HB147" s="171"/>
      <c r="HC147" s="196"/>
      <c r="HE147" s="197"/>
      <c r="HG147" s="197"/>
      <c r="HI147" s="180" t="str">
        <f t="shared" si="282"/>
        <v/>
      </c>
      <c r="HJ147" s="181" t="str">
        <f t="shared" si="248"/>
        <v/>
      </c>
      <c r="HK147" s="182" t="str">
        <f t="shared" si="249"/>
        <v/>
      </c>
      <c r="HL147" s="183"/>
      <c r="HM147" s="184" t="str">
        <f t="shared" si="302"/>
        <v/>
      </c>
      <c r="HN147" s="183"/>
      <c r="HO147" s="171"/>
      <c r="HP147" s="196"/>
      <c r="HR147" s="197"/>
      <c r="HT147" s="197"/>
      <c r="HV147" s="180" t="str">
        <f t="shared" si="283"/>
        <v/>
      </c>
      <c r="HW147" s="181" t="str">
        <f t="shared" si="250"/>
        <v/>
      </c>
      <c r="HX147" s="182" t="str">
        <f t="shared" si="251"/>
        <v/>
      </c>
      <c r="HY147" s="183"/>
      <c r="HZ147" s="184" t="str">
        <f t="shared" si="303"/>
        <v/>
      </c>
      <c r="IA147" s="183"/>
      <c r="IB147" s="171"/>
      <c r="IC147" s="196"/>
      <c r="IE147" s="197"/>
      <c r="IG147" s="197"/>
      <c r="II147" s="180" t="str">
        <f t="shared" si="284"/>
        <v/>
      </c>
      <c r="IJ147" s="181" t="str">
        <f t="shared" si="252"/>
        <v/>
      </c>
      <c r="IK147" s="182" t="str">
        <f t="shared" si="253"/>
        <v/>
      </c>
      <c r="IL147" s="183"/>
      <c r="IM147" s="184" t="str">
        <f t="shared" si="304"/>
        <v/>
      </c>
      <c r="IN147" s="183"/>
      <c r="IO147" s="171"/>
      <c r="IP147" s="196"/>
      <c r="IR147" s="197"/>
      <c r="IT147" s="197"/>
      <c r="IV147" s="180" t="str">
        <f t="shared" si="285"/>
        <v/>
      </c>
      <c r="IW147" s="181" t="str">
        <f t="shared" si="254"/>
        <v/>
      </c>
      <c r="IX147" s="182" t="str">
        <f t="shared" si="255"/>
        <v/>
      </c>
      <c r="IY147" s="183"/>
      <c r="IZ147" s="184" t="str">
        <f t="shared" si="305"/>
        <v/>
      </c>
      <c r="JA147" s="183"/>
      <c r="JB147" s="171"/>
      <c r="JC147" s="187"/>
      <c r="JD147" s="198">
        <f t="shared" si="256"/>
        <v>0</v>
      </c>
      <c r="JE147" s="198">
        <f t="shared" si="257"/>
        <v>0</v>
      </c>
      <c r="JF147" s="198">
        <f t="shared" si="258"/>
        <v>0</v>
      </c>
      <c r="JG147" s="199">
        <f t="shared" si="259"/>
        <v>0</v>
      </c>
      <c r="JH147" s="199">
        <f t="shared" si="260"/>
        <v>0</v>
      </c>
      <c r="JI147" s="187"/>
      <c r="JJ147" s="209"/>
      <c r="JK147" s="210"/>
      <c r="JL147" s="210"/>
      <c r="JM147" s="210"/>
      <c r="JN147" s="210"/>
      <c r="JO147" s="210"/>
      <c r="JP147" s="210"/>
      <c r="JQ147" s="210"/>
      <c r="JR147" s="211"/>
      <c r="JS147" s="205"/>
      <c r="JT147" s="194">
        <f t="shared" si="261"/>
        <v>3</v>
      </c>
    </row>
    <row r="148" spans="1:280" s="195" customFormat="1" x14ac:dyDescent="0.2">
      <c r="A148" s="247">
        <f t="shared" si="262"/>
        <v>41722</v>
      </c>
      <c r="B148" s="249">
        <f t="shared" si="263"/>
        <v>41723</v>
      </c>
      <c r="C148" s="196"/>
      <c r="E148" s="197"/>
      <c r="G148" s="197"/>
      <c r="I148" s="180" t="str">
        <f t="shared" si="264"/>
        <v/>
      </c>
      <c r="J148" s="181" t="str">
        <f t="shared" si="265"/>
        <v/>
      </c>
      <c r="K148" s="182" t="str">
        <f t="shared" si="266"/>
        <v/>
      </c>
      <c r="L148" s="183"/>
      <c r="M148" s="184" t="str">
        <f t="shared" si="286"/>
        <v/>
      </c>
      <c r="N148" s="183"/>
      <c r="O148" s="171"/>
      <c r="P148" s="196"/>
      <c r="R148" s="197"/>
      <c r="T148" s="197"/>
      <c r="V148" s="180" t="str">
        <f t="shared" si="267"/>
        <v/>
      </c>
      <c r="W148" s="181" t="str">
        <f t="shared" si="218"/>
        <v/>
      </c>
      <c r="X148" s="182" t="str">
        <f t="shared" si="219"/>
        <v/>
      </c>
      <c r="Y148" s="183"/>
      <c r="Z148" s="184" t="str">
        <f t="shared" si="287"/>
        <v/>
      </c>
      <c r="AA148" s="183"/>
      <c r="AB148" s="171"/>
      <c r="AC148" s="196"/>
      <c r="AE148" s="197"/>
      <c r="AG148" s="197"/>
      <c r="AI148" s="180" t="str">
        <f t="shared" si="268"/>
        <v/>
      </c>
      <c r="AJ148" s="181" t="str">
        <f t="shared" si="220"/>
        <v/>
      </c>
      <c r="AK148" s="182" t="str">
        <f t="shared" si="221"/>
        <v/>
      </c>
      <c r="AL148" s="183"/>
      <c r="AM148" s="184" t="str">
        <f t="shared" si="288"/>
        <v/>
      </c>
      <c r="AN148" s="183"/>
      <c r="AO148" s="171"/>
      <c r="AP148" s="196"/>
      <c r="AR148" s="197"/>
      <c r="AT148" s="197"/>
      <c r="AV148" s="180" t="str">
        <f t="shared" si="269"/>
        <v/>
      </c>
      <c r="AW148" s="181" t="str">
        <f t="shared" si="222"/>
        <v/>
      </c>
      <c r="AX148" s="182" t="str">
        <f t="shared" si="223"/>
        <v/>
      </c>
      <c r="AY148" s="183"/>
      <c r="AZ148" s="184" t="str">
        <f t="shared" si="289"/>
        <v/>
      </c>
      <c r="BA148" s="183"/>
      <c r="BB148" s="171"/>
      <c r="BC148" s="196"/>
      <c r="BE148" s="197"/>
      <c r="BG148" s="197"/>
      <c r="BI148" s="180" t="str">
        <f t="shared" si="270"/>
        <v/>
      </c>
      <c r="BJ148" s="181" t="str">
        <f t="shared" si="224"/>
        <v/>
      </c>
      <c r="BK148" s="182" t="str">
        <f t="shared" si="225"/>
        <v/>
      </c>
      <c r="BL148" s="183"/>
      <c r="BM148" s="184" t="str">
        <f t="shared" si="290"/>
        <v/>
      </c>
      <c r="BN148" s="183"/>
      <c r="BO148" s="171"/>
      <c r="BP148" s="196"/>
      <c r="BR148" s="197"/>
      <c r="BT148" s="197"/>
      <c r="BV148" s="180" t="str">
        <f t="shared" si="271"/>
        <v/>
      </c>
      <c r="BW148" s="181" t="str">
        <f t="shared" si="226"/>
        <v/>
      </c>
      <c r="BX148" s="182" t="str">
        <f t="shared" si="227"/>
        <v/>
      </c>
      <c r="BY148" s="183"/>
      <c r="BZ148" s="184" t="str">
        <f t="shared" si="291"/>
        <v/>
      </c>
      <c r="CA148" s="183"/>
      <c r="CB148" s="171"/>
      <c r="CC148" s="196"/>
      <c r="CE148" s="197"/>
      <c r="CG148" s="197"/>
      <c r="CI148" s="180" t="str">
        <f t="shared" si="272"/>
        <v/>
      </c>
      <c r="CJ148" s="181" t="str">
        <f t="shared" si="228"/>
        <v/>
      </c>
      <c r="CK148" s="182" t="str">
        <f t="shared" si="229"/>
        <v/>
      </c>
      <c r="CL148" s="183"/>
      <c r="CM148" s="184" t="str">
        <f t="shared" si="292"/>
        <v/>
      </c>
      <c r="CN148" s="183"/>
      <c r="CO148" s="171"/>
      <c r="CP148" s="196"/>
      <c r="CR148" s="197"/>
      <c r="CT148" s="197"/>
      <c r="CV148" s="180" t="str">
        <f t="shared" si="273"/>
        <v/>
      </c>
      <c r="CW148" s="181" t="str">
        <f t="shared" si="230"/>
        <v/>
      </c>
      <c r="CX148" s="182" t="str">
        <f t="shared" si="231"/>
        <v/>
      </c>
      <c r="CY148" s="183"/>
      <c r="CZ148" s="184" t="str">
        <f t="shared" si="293"/>
        <v/>
      </c>
      <c r="DA148" s="183"/>
      <c r="DB148" s="171"/>
      <c r="DC148" s="196"/>
      <c r="DE148" s="197"/>
      <c r="DG148" s="197"/>
      <c r="DI148" s="180" t="str">
        <f t="shared" si="274"/>
        <v/>
      </c>
      <c r="DJ148" s="181" t="str">
        <f t="shared" si="232"/>
        <v/>
      </c>
      <c r="DK148" s="182" t="str">
        <f t="shared" si="233"/>
        <v/>
      </c>
      <c r="DL148" s="183"/>
      <c r="DM148" s="184" t="str">
        <f t="shared" si="294"/>
        <v/>
      </c>
      <c r="DN148" s="183"/>
      <c r="DO148" s="171"/>
      <c r="DP148" s="196"/>
      <c r="DR148" s="197"/>
      <c r="DT148" s="197"/>
      <c r="DV148" s="180" t="str">
        <f t="shared" si="275"/>
        <v/>
      </c>
      <c r="DW148" s="181" t="str">
        <f t="shared" si="234"/>
        <v/>
      </c>
      <c r="DX148" s="182" t="str">
        <f t="shared" si="235"/>
        <v/>
      </c>
      <c r="DY148" s="183"/>
      <c r="DZ148" s="184" t="str">
        <f t="shared" si="295"/>
        <v/>
      </c>
      <c r="EA148" s="183"/>
      <c r="EB148" s="171"/>
      <c r="EC148" s="196"/>
      <c r="EE148" s="197"/>
      <c r="EG148" s="197"/>
      <c r="EI148" s="180" t="str">
        <f t="shared" si="276"/>
        <v/>
      </c>
      <c r="EJ148" s="181" t="str">
        <f t="shared" si="236"/>
        <v/>
      </c>
      <c r="EK148" s="182" t="str">
        <f t="shared" si="237"/>
        <v/>
      </c>
      <c r="EL148" s="183"/>
      <c r="EM148" s="184" t="str">
        <f t="shared" si="296"/>
        <v/>
      </c>
      <c r="EN148" s="183"/>
      <c r="EO148" s="171"/>
      <c r="EP148" s="196"/>
      <c r="ER148" s="197"/>
      <c r="ET148" s="197"/>
      <c r="EV148" s="180" t="str">
        <f t="shared" si="277"/>
        <v/>
      </c>
      <c r="EW148" s="181" t="str">
        <f t="shared" si="238"/>
        <v/>
      </c>
      <c r="EX148" s="182" t="str">
        <f t="shared" si="239"/>
        <v/>
      </c>
      <c r="EY148" s="183"/>
      <c r="EZ148" s="184" t="str">
        <f t="shared" si="297"/>
        <v/>
      </c>
      <c r="FA148" s="183"/>
      <c r="FB148" s="171"/>
      <c r="FC148" s="196"/>
      <c r="FE148" s="197"/>
      <c r="FG148" s="197"/>
      <c r="FI148" s="180" t="str">
        <f t="shared" si="278"/>
        <v/>
      </c>
      <c r="FJ148" s="181" t="str">
        <f t="shared" si="240"/>
        <v/>
      </c>
      <c r="FK148" s="182" t="str">
        <f t="shared" si="241"/>
        <v/>
      </c>
      <c r="FL148" s="183"/>
      <c r="FM148" s="184" t="str">
        <f t="shared" si="298"/>
        <v/>
      </c>
      <c r="FN148" s="183"/>
      <c r="FO148" s="171"/>
      <c r="FP148" s="196"/>
      <c r="FR148" s="197"/>
      <c r="FT148" s="197"/>
      <c r="FV148" s="180" t="str">
        <f t="shared" si="279"/>
        <v/>
      </c>
      <c r="FW148" s="181" t="str">
        <f t="shared" si="242"/>
        <v/>
      </c>
      <c r="FX148" s="182" t="str">
        <f t="shared" si="243"/>
        <v/>
      </c>
      <c r="FY148" s="183"/>
      <c r="FZ148" s="184" t="str">
        <f t="shared" si="299"/>
        <v/>
      </c>
      <c r="GA148" s="183"/>
      <c r="GB148" s="171"/>
      <c r="GC148" s="196"/>
      <c r="GE148" s="197"/>
      <c r="GG148" s="197"/>
      <c r="GI148" s="180" t="str">
        <f t="shared" si="280"/>
        <v/>
      </c>
      <c r="GJ148" s="181" t="str">
        <f t="shared" si="244"/>
        <v/>
      </c>
      <c r="GK148" s="182" t="str">
        <f t="shared" si="245"/>
        <v/>
      </c>
      <c r="GL148" s="183"/>
      <c r="GM148" s="184" t="str">
        <f t="shared" si="300"/>
        <v/>
      </c>
      <c r="GN148" s="183"/>
      <c r="GO148" s="171"/>
      <c r="GP148" s="196"/>
      <c r="GR148" s="197"/>
      <c r="GT148" s="197"/>
      <c r="GV148" s="180" t="str">
        <f t="shared" si="281"/>
        <v/>
      </c>
      <c r="GW148" s="181" t="str">
        <f t="shared" si="246"/>
        <v/>
      </c>
      <c r="GX148" s="182" t="str">
        <f t="shared" si="247"/>
        <v/>
      </c>
      <c r="GY148" s="183"/>
      <c r="GZ148" s="184" t="str">
        <f t="shared" si="301"/>
        <v/>
      </c>
      <c r="HA148" s="183"/>
      <c r="HB148" s="171"/>
      <c r="HC148" s="196"/>
      <c r="HE148" s="197"/>
      <c r="HG148" s="197"/>
      <c r="HI148" s="180" t="str">
        <f t="shared" si="282"/>
        <v/>
      </c>
      <c r="HJ148" s="181" t="str">
        <f t="shared" si="248"/>
        <v/>
      </c>
      <c r="HK148" s="182" t="str">
        <f t="shared" si="249"/>
        <v/>
      </c>
      <c r="HL148" s="183"/>
      <c r="HM148" s="184" t="str">
        <f t="shared" si="302"/>
        <v/>
      </c>
      <c r="HN148" s="183"/>
      <c r="HO148" s="171"/>
      <c r="HP148" s="196"/>
      <c r="HR148" s="197"/>
      <c r="HT148" s="197"/>
      <c r="HV148" s="180" t="str">
        <f t="shared" si="283"/>
        <v/>
      </c>
      <c r="HW148" s="181" t="str">
        <f t="shared" si="250"/>
        <v/>
      </c>
      <c r="HX148" s="182" t="str">
        <f t="shared" si="251"/>
        <v/>
      </c>
      <c r="HY148" s="183"/>
      <c r="HZ148" s="184" t="str">
        <f t="shared" si="303"/>
        <v/>
      </c>
      <c r="IA148" s="183"/>
      <c r="IB148" s="171"/>
      <c r="IC148" s="196"/>
      <c r="IE148" s="197"/>
      <c r="IG148" s="197"/>
      <c r="II148" s="180" t="str">
        <f t="shared" si="284"/>
        <v/>
      </c>
      <c r="IJ148" s="181" t="str">
        <f t="shared" si="252"/>
        <v/>
      </c>
      <c r="IK148" s="182" t="str">
        <f t="shared" si="253"/>
        <v/>
      </c>
      <c r="IL148" s="183"/>
      <c r="IM148" s="184" t="str">
        <f t="shared" si="304"/>
        <v/>
      </c>
      <c r="IN148" s="183"/>
      <c r="IO148" s="171"/>
      <c r="IP148" s="196"/>
      <c r="IR148" s="197"/>
      <c r="IT148" s="197"/>
      <c r="IV148" s="180" t="str">
        <f t="shared" si="285"/>
        <v/>
      </c>
      <c r="IW148" s="181" t="str">
        <f t="shared" si="254"/>
        <v/>
      </c>
      <c r="IX148" s="182" t="str">
        <f t="shared" si="255"/>
        <v/>
      </c>
      <c r="IY148" s="183"/>
      <c r="IZ148" s="184" t="str">
        <f t="shared" si="305"/>
        <v/>
      </c>
      <c r="JA148" s="183"/>
      <c r="JB148" s="171"/>
      <c r="JC148" s="187"/>
      <c r="JD148" s="198">
        <f t="shared" si="256"/>
        <v>0</v>
      </c>
      <c r="JE148" s="198">
        <f t="shared" si="257"/>
        <v>0</v>
      </c>
      <c r="JF148" s="198">
        <f t="shared" si="258"/>
        <v>0</v>
      </c>
      <c r="JG148" s="199">
        <f t="shared" si="259"/>
        <v>0</v>
      </c>
      <c r="JH148" s="199">
        <f t="shared" si="260"/>
        <v>0</v>
      </c>
      <c r="JI148" s="187"/>
      <c r="JJ148" s="209"/>
      <c r="JK148" s="210"/>
      <c r="JL148" s="210"/>
      <c r="JM148" s="210"/>
      <c r="JN148" s="210"/>
      <c r="JO148" s="210"/>
      <c r="JP148" s="210"/>
      <c r="JQ148" s="210"/>
      <c r="JR148" s="211"/>
      <c r="JS148" s="205"/>
      <c r="JT148" s="194">
        <f t="shared" si="261"/>
        <v>3</v>
      </c>
    </row>
    <row r="149" spans="1:280" s="195" customFormat="1" x14ac:dyDescent="0.2">
      <c r="A149" s="247">
        <f t="shared" si="262"/>
        <v>41723</v>
      </c>
      <c r="B149" s="249">
        <f t="shared" si="263"/>
        <v>41724</v>
      </c>
      <c r="C149" s="196"/>
      <c r="E149" s="197"/>
      <c r="G149" s="197"/>
      <c r="I149" s="180" t="str">
        <f t="shared" si="264"/>
        <v/>
      </c>
      <c r="J149" s="181" t="str">
        <f t="shared" si="265"/>
        <v/>
      </c>
      <c r="K149" s="182" t="str">
        <f t="shared" si="266"/>
        <v/>
      </c>
      <c r="L149" s="183"/>
      <c r="M149" s="184" t="str">
        <f t="shared" si="286"/>
        <v/>
      </c>
      <c r="N149" s="183"/>
      <c r="O149" s="171"/>
      <c r="P149" s="196"/>
      <c r="R149" s="197"/>
      <c r="T149" s="197"/>
      <c r="V149" s="180" t="str">
        <f t="shared" si="267"/>
        <v/>
      </c>
      <c r="W149" s="181" t="str">
        <f t="shared" si="218"/>
        <v/>
      </c>
      <c r="X149" s="182" t="str">
        <f t="shared" si="219"/>
        <v/>
      </c>
      <c r="Y149" s="183"/>
      <c r="Z149" s="184" t="str">
        <f t="shared" si="287"/>
        <v/>
      </c>
      <c r="AA149" s="183"/>
      <c r="AB149" s="171"/>
      <c r="AC149" s="196"/>
      <c r="AE149" s="197"/>
      <c r="AG149" s="197"/>
      <c r="AI149" s="180" t="str">
        <f t="shared" si="268"/>
        <v/>
      </c>
      <c r="AJ149" s="181" t="str">
        <f t="shared" si="220"/>
        <v/>
      </c>
      <c r="AK149" s="182" t="str">
        <f t="shared" si="221"/>
        <v/>
      </c>
      <c r="AL149" s="183"/>
      <c r="AM149" s="184" t="str">
        <f t="shared" si="288"/>
        <v/>
      </c>
      <c r="AN149" s="183"/>
      <c r="AO149" s="171"/>
      <c r="AP149" s="196"/>
      <c r="AR149" s="197"/>
      <c r="AT149" s="197"/>
      <c r="AV149" s="180" t="str">
        <f t="shared" si="269"/>
        <v/>
      </c>
      <c r="AW149" s="181" t="str">
        <f t="shared" si="222"/>
        <v/>
      </c>
      <c r="AX149" s="182" t="str">
        <f t="shared" si="223"/>
        <v/>
      </c>
      <c r="AY149" s="183"/>
      <c r="AZ149" s="184" t="str">
        <f t="shared" si="289"/>
        <v/>
      </c>
      <c r="BA149" s="183"/>
      <c r="BB149" s="171"/>
      <c r="BC149" s="196"/>
      <c r="BE149" s="197"/>
      <c r="BG149" s="197"/>
      <c r="BI149" s="180" t="str">
        <f t="shared" si="270"/>
        <v/>
      </c>
      <c r="BJ149" s="181" t="str">
        <f t="shared" si="224"/>
        <v/>
      </c>
      <c r="BK149" s="182" t="str">
        <f t="shared" si="225"/>
        <v/>
      </c>
      <c r="BL149" s="183"/>
      <c r="BM149" s="184" t="str">
        <f t="shared" si="290"/>
        <v/>
      </c>
      <c r="BN149" s="183"/>
      <c r="BO149" s="171"/>
      <c r="BP149" s="196"/>
      <c r="BR149" s="197"/>
      <c r="BT149" s="197"/>
      <c r="BV149" s="180" t="str">
        <f t="shared" si="271"/>
        <v/>
      </c>
      <c r="BW149" s="181" t="str">
        <f t="shared" si="226"/>
        <v/>
      </c>
      <c r="BX149" s="182" t="str">
        <f t="shared" si="227"/>
        <v/>
      </c>
      <c r="BY149" s="183"/>
      <c r="BZ149" s="184" t="str">
        <f t="shared" si="291"/>
        <v/>
      </c>
      <c r="CA149" s="183"/>
      <c r="CB149" s="171"/>
      <c r="CC149" s="196"/>
      <c r="CE149" s="197"/>
      <c r="CG149" s="197"/>
      <c r="CI149" s="180" t="str">
        <f t="shared" si="272"/>
        <v/>
      </c>
      <c r="CJ149" s="181" t="str">
        <f t="shared" si="228"/>
        <v/>
      </c>
      <c r="CK149" s="182" t="str">
        <f t="shared" si="229"/>
        <v/>
      </c>
      <c r="CL149" s="183"/>
      <c r="CM149" s="184" t="str">
        <f t="shared" si="292"/>
        <v/>
      </c>
      <c r="CN149" s="183"/>
      <c r="CO149" s="171"/>
      <c r="CP149" s="196"/>
      <c r="CR149" s="197"/>
      <c r="CT149" s="197"/>
      <c r="CV149" s="180" t="str">
        <f t="shared" si="273"/>
        <v/>
      </c>
      <c r="CW149" s="181" t="str">
        <f t="shared" si="230"/>
        <v/>
      </c>
      <c r="CX149" s="182" t="str">
        <f t="shared" si="231"/>
        <v/>
      </c>
      <c r="CY149" s="183"/>
      <c r="CZ149" s="184" t="str">
        <f t="shared" si="293"/>
        <v/>
      </c>
      <c r="DA149" s="183"/>
      <c r="DB149" s="171"/>
      <c r="DC149" s="196"/>
      <c r="DE149" s="197"/>
      <c r="DG149" s="197"/>
      <c r="DI149" s="180" t="str">
        <f t="shared" si="274"/>
        <v/>
      </c>
      <c r="DJ149" s="181" t="str">
        <f t="shared" si="232"/>
        <v/>
      </c>
      <c r="DK149" s="182" t="str">
        <f t="shared" si="233"/>
        <v/>
      </c>
      <c r="DL149" s="183"/>
      <c r="DM149" s="184" t="str">
        <f t="shared" si="294"/>
        <v/>
      </c>
      <c r="DN149" s="183"/>
      <c r="DO149" s="171"/>
      <c r="DP149" s="196"/>
      <c r="DR149" s="197"/>
      <c r="DT149" s="197"/>
      <c r="DV149" s="180" t="str">
        <f t="shared" si="275"/>
        <v/>
      </c>
      <c r="DW149" s="181" t="str">
        <f t="shared" si="234"/>
        <v/>
      </c>
      <c r="DX149" s="182" t="str">
        <f t="shared" si="235"/>
        <v/>
      </c>
      <c r="DY149" s="183"/>
      <c r="DZ149" s="184" t="str">
        <f t="shared" si="295"/>
        <v/>
      </c>
      <c r="EA149" s="183"/>
      <c r="EB149" s="171"/>
      <c r="EC149" s="196"/>
      <c r="EE149" s="197"/>
      <c r="EG149" s="197"/>
      <c r="EI149" s="180" t="str">
        <f t="shared" si="276"/>
        <v/>
      </c>
      <c r="EJ149" s="181" t="str">
        <f t="shared" si="236"/>
        <v/>
      </c>
      <c r="EK149" s="182" t="str">
        <f t="shared" si="237"/>
        <v/>
      </c>
      <c r="EL149" s="183"/>
      <c r="EM149" s="184" t="str">
        <f t="shared" si="296"/>
        <v/>
      </c>
      <c r="EN149" s="183"/>
      <c r="EO149" s="171"/>
      <c r="EP149" s="196"/>
      <c r="ER149" s="197"/>
      <c r="ET149" s="197"/>
      <c r="EV149" s="180" t="str">
        <f t="shared" si="277"/>
        <v/>
      </c>
      <c r="EW149" s="181" t="str">
        <f t="shared" si="238"/>
        <v/>
      </c>
      <c r="EX149" s="182" t="str">
        <f t="shared" si="239"/>
        <v/>
      </c>
      <c r="EY149" s="183"/>
      <c r="EZ149" s="184" t="str">
        <f t="shared" si="297"/>
        <v/>
      </c>
      <c r="FA149" s="183"/>
      <c r="FB149" s="171"/>
      <c r="FC149" s="196"/>
      <c r="FE149" s="197"/>
      <c r="FG149" s="197"/>
      <c r="FI149" s="180" t="str">
        <f t="shared" si="278"/>
        <v/>
      </c>
      <c r="FJ149" s="181" t="str">
        <f t="shared" si="240"/>
        <v/>
      </c>
      <c r="FK149" s="182" t="str">
        <f t="shared" si="241"/>
        <v/>
      </c>
      <c r="FL149" s="183"/>
      <c r="FM149" s="184" t="str">
        <f t="shared" si="298"/>
        <v/>
      </c>
      <c r="FN149" s="183"/>
      <c r="FO149" s="171"/>
      <c r="FP149" s="196"/>
      <c r="FR149" s="197"/>
      <c r="FT149" s="197"/>
      <c r="FV149" s="180" t="str">
        <f t="shared" si="279"/>
        <v/>
      </c>
      <c r="FW149" s="181" t="str">
        <f t="shared" si="242"/>
        <v/>
      </c>
      <c r="FX149" s="182" t="str">
        <f t="shared" si="243"/>
        <v/>
      </c>
      <c r="FY149" s="183"/>
      <c r="FZ149" s="184" t="str">
        <f t="shared" si="299"/>
        <v/>
      </c>
      <c r="GA149" s="183"/>
      <c r="GB149" s="171"/>
      <c r="GC149" s="196"/>
      <c r="GE149" s="197"/>
      <c r="GG149" s="197"/>
      <c r="GI149" s="180" t="str">
        <f t="shared" si="280"/>
        <v/>
      </c>
      <c r="GJ149" s="181" t="str">
        <f t="shared" si="244"/>
        <v/>
      </c>
      <c r="GK149" s="182" t="str">
        <f t="shared" si="245"/>
        <v/>
      </c>
      <c r="GL149" s="183"/>
      <c r="GM149" s="184" t="str">
        <f t="shared" si="300"/>
        <v/>
      </c>
      <c r="GN149" s="183"/>
      <c r="GO149" s="171"/>
      <c r="GP149" s="196"/>
      <c r="GR149" s="197"/>
      <c r="GT149" s="197"/>
      <c r="GV149" s="180" t="str">
        <f t="shared" si="281"/>
        <v/>
      </c>
      <c r="GW149" s="181" t="str">
        <f t="shared" si="246"/>
        <v/>
      </c>
      <c r="GX149" s="182" t="str">
        <f t="shared" si="247"/>
        <v/>
      </c>
      <c r="GY149" s="183"/>
      <c r="GZ149" s="184" t="str">
        <f t="shared" si="301"/>
        <v/>
      </c>
      <c r="HA149" s="183"/>
      <c r="HB149" s="171"/>
      <c r="HC149" s="196"/>
      <c r="HE149" s="197"/>
      <c r="HG149" s="197"/>
      <c r="HI149" s="180" t="str">
        <f t="shared" si="282"/>
        <v/>
      </c>
      <c r="HJ149" s="181" t="str">
        <f t="shared" si="248"/>
        <v/>
      </c>
      <c r="HK149" s="182" t="str">
        <f t="shared" si="249"/>
        <v/>
      </c>
      <c r="HL149" s="183"/>
      <c r="HM149" s="184" t="str">
        <f t="shared" si="302"/>
        <v/>
      </c>
      <c r="HN149" s="183"/>
      <c r="HO149" s="171"/>
      <c r="HP149" s="196"/>
      <c r="HR149" s="197"/>
      <c r="HT149" s="197"/>
      <c r="HV149" s="180" t="str">
        <f t="shared" si="283"/>
        <v/>
      </c>
      <c r="HW149" s="181" t="str">
        <f t="shared" si="250"/>
        <v/>
      </c>
      <c r="HX149" s="182" t="str">
        <f t="shared" si="251"/>
        <v/>
      </c>
      <c r="HY149" s="183"/>
      <c r="HZ149" s="184" t="str">
        <f t="shared" si="303"/>
        <v/>
      </c>
      <c r="IA149" s="183"/>
      <c r="IB149" s="171"/>
      <c r="IC149" s="196"/>
      <c r="IE149" s="197"/>
      <c r="IG149" s="197"/>
      <c r="II149" s="180" t="str">
        <f t="shared" si="284"/>
        <v/>
      </c>
      <c r="IJ149" s="181" t="str">
        <f t="shared" si="252"/>
        <v/>
      </c>
      <c r="IK149" s="182" t="str">
        <f t="shared" si="253"/>
        <v/>
      </c>
      <c r="IL149" s="183"/>
      <c r="IM149" s="184" t="str">
        <f t="shared" si="304"/>
        <v/>
      </c>
      <c r="IN149" s="183"/>
      <c r="IO149" s="171"/>
      <c r="IP149" s="196"/>
      <c r="IR149" s="197"/>
      <c r="IT149" s="197"/>
      <c r="IV149" s="180" t="str">
        <f t="shared" si="285"/>
        <v/>
      </c>
      <c r="IW149" s="181" t="str">
        <f t="shared" si="254"/>
        <v/>
      </c>
      <c r="IX149" s="182" t="str">
        <f t="shared" si="255"/>
        <v/>
      </c>
      <c r="IY149" s="183"/>
      <c r="IZ149" s="184" t="str">
        <f t="shared" si="305"/>
        <v/>
      </c>
      <c r="JA149" s="183"/>
      <c r="JB149" s="171"/>
      <c r="JC149" s="187"/>
      <c r="JD149" s="198">
        <f t="shared" si="256"/>
        <v>0</v>
      </c>
      <c r="JE149" s="198">
        <f t="shared" si="257"/>
        <v>0</v>
      </c>
      <c r="JF149" s="198">
        <f t="shared" si="258"/>
        <v>0</v>
      </c>
      <c r="JG149" s="199">
        <f t="shared" si="259"/>
        <v>0</v>
      </c>
      <c r="JH149" s="199">
        <f t="shared" si="260"/>
        <v>0</v>
      </c>
      <c r="JI149" s="187"/>
      <c r="JJ149" s="209"/>
      <c r="JK149" s="210"/>
      <c r="JL149" s="210"/>
      <c r="JM149" s="210"/>
      <c r="JN149" s="210"/>
      <c r="JO149" s="210"/>
      <c r="JP149" s="210"/>
      <c r="JQ149" s="210"/>
      <c r="JR149" s="211"/>
      <c r="JS149" s="205"/>
      <c r="JT149" s="194">
        <f t="shared" si="261"/>
        <v>3</v>
      </c>
    </row>
    <row r="150" spans="1:280" s="195" customFormat="1" x14ac:dyDescent="0.2">
      <c r="A150" s="247">
        <f t="shared" si="262"/>
        <v>41724</v>
      </c>
      <c r="B150" s="249">
        <f t="shared" si="263"/>
        <v>41725</v>
      </c>
      <c r="C150" s="196"/>
      <c r="E150" s="197"/>
      <c r="G150" s="197"/>
      <c r="I150" s="180" t="str">
        <f t="shared" si="264"/>
        <v/>
      </c>
      <c r="J150" s="181" t="str">
        <f t="shared" si="265"/>
        <v/>
      </c>
      <c r="K150" s="182" t="str">
        <f t="shared" si="266"/>
        <v/>
      </c>
      <c r="L150" s="183"/>
      <c r="M150" s="184" t="str">
        <f t="shared" si="286"/>
        <v/>
      </c>
      <c r="N150" s="183"/>
      <c r="O150" s="171"/>
      <c r="P150" s="196"/>
      <c r="R150" s="197"/>
      <c r="T150" s="197"/>
      <c r="V150" s="180" t="str">
        <f t="shared" si="267"/>
        <v/>
      </c>
      <c r="W150" s="181" t="str">
        <f t="shared" si="218"/>
        <v/>
      </c>
      <c r="X150" s="182" t="str">
        <f t="shared" si="219"/>
        <v/>
      </c>
      <c r="Y150" s="183"/>
      <c r="Z150" s="184" t="str">
        <f t="shared" si="287"/>
        <v/>
      </c>
      <c r="AA150" s="183"/>
      <c r="AB150" s="171"/>
      <c r="AC150" s="196"/>
      <c r="AE150" s="197"/>
      <c r="AG150" s="197"/>
      <c r="AI150" s="180" t="str">
        <f t="shared" si="268"/>
        <v/>
      </c>
      <c r="AJ150" s="181" t="str">
        <f t="shared" si="220"/>
        <v/>
      </c>
      <c r="AK150" s="182" t="str">
        <f t="shared" si="221"/>
        <v/>
      </c>
      <c r="AL150" s="183"/>
      <c r="AM150" s="184" t="str">
        <f t="shared" si="288"/>
        <v/>
      </c>
      <c r="AN150" s="183"/>
      <c r="AO150" s="171"/>
      <c r="AP150" s="196"/>
      <c r="AR150" s="197"/>
      <c r="AT150" s="197"/>
      <c r="AV150" s="180" t="str">
        <f t="shared" si="269"/>
        <v/>
      </c>
      <c r="AW150" s="181" t="str">
        <f t="shared" si="222"/>
        <v/>
      </c>
      <c r="AX150" s="182" t="str">
        <f t="shared" si="223"/>
        <v/>
      </c>
      <c r="AY150" s="183"/>
      <c r="AZ150" s="184" t="str">
        <f t="shared" si="289"/>
        <v/>
      </c>
      <c r="BA150" s="183"/>
      <c r="BB150" s="171"/>
      <c r="BC150" s="196"/>
      <c r="BE150" s="197"/>
      <c r="BG150" s="197"/>
      <c r="BI150" s="180" t="str">
        <f t="shared" si="270"/>
        <v/>
      </c>
      <c r="BJ150" s="181" t="str">
        <f t="shared" si="224"/>
        <v/>
      </c>
      <c r="BK150" s="182" t="str">
        <f t="shared" si="225"/>
        <v/>
      </c>
      <c r="BL150" s="183"/>
      <c r="BM150" s="184" t="str">
        <f t="shared" si="290"/>
        <v/>
      </c>
      <c r="BN150" s="183"/>
      <c r="BO150" s="171"/>
      <c r="BP150" s="196"/>
      <c r="BR150" s="197"/>
      <c r="BT150" s="197"/>
      <c r="BV150" s="180" t="str">
        <f t="shared" si="271"/>
        <v/>
      </c>
      <c r="BW150" s="181" t="str">
        <f t="shared" si="226"/>
        <v/>
      </c>
      <c r="BX150" s="182" t="str">
        <f t="shared" si="227"/>
        <v/>
      </c>
      <c r="BY150" s="183"/>
      <c r="BZ150" s="184" t="str">
        <f t="shared" si="291"/>
        <v/>
      </c>
      <c r="CA150" s="183"/>
      <c r="CB150" s="171"/>
      <c r="CC150" s="196"/>
      <c r="CE150" s="197"/>
      <c r="CG150" s="197"/>
      <c r="CI150" s="180" t="str">
        <f t="shared" si="272"/>
        <v/>
      </c>
      <c r="CJ150" s="181" t="str">
        <f t="shared" si="228"/>
        <v/>
      </c>
      <c r="CK150" s="182" t="str">
        <f t="shared" si="229"/>
        <v/>
      </c>
      <c r="CL150" s="183"/>
      <c r="CM150" s="184" t="str">
        <f t="shared" si="292"/>
        <v/>
      </c>
      <c r="CN150" s="183"/>
      <c r="CO150" s="171"/>
      <c r="CP150" s="196"/>
      <c r="CR150" s="197"/>
      <c r="CT150" s="197"/>
      <c r="CV150" s="180" t="str">
        <f t="shared" si="273"/>
        <v/>
      </c>
      <c r="CW150" s="181" t="str">
        <f t="shared" si="230"/>
        <v/>
      </c>
      <c r="CX150" s="182" t="str">
        <f t="shared" si="231"/>
        <v/>
      </c>
      <c r="CY150" s="183"/>
      <c r="CZ150" s="184" t="str">
        <f t="shared" si="293"/>
        <v/>
      </c>
      <c r="DA150" s="183"/>
      <c r="DB150" s="171"/>
      <c r="DC150" s="196"/>
      <c r="DE150" s="197"/>
      <c r="DG150" s="197"/>
      <c r="DI150" s="180" t="str">
        <f t="shared" si="274"/>
        <v/>
      </c>
      <c r="DJ150" s="181" t="str">
        <f t="shared" si="232"/>
        <v/>
      </c>
      <c r="DK150" s="182" t="str">
        <f t="shared" si="233"/>
        <v/>
      </c>
      <c r="DL150" s="183"/>
      <c r="DM150" s="184" t="str">
        <f t="shared" si="294"/>
        <v/>
      </c>
      <c r="DN150" s="183"/>
      <c r="DO150" s="171"/>
      <c r="DP150" s="196"/>
      <c r="DR150" s="197"/>
      <c r="DT150" s="197"/>
      <c r="DV150" s="180" t="str">
        <f t="shared" si="275"/>
        <v/>
      </c>
      <c r="DW150" s="181" t="str">
        <f t="shared" si="234"/>
        <v/>
      </c>
      <c r="DX150" s="182" t="str">
        <f t="shared" si="235"/>
        <v/>
      </c>
      <c r="DY150" s="183"/>
      <c r="DZ150" s="184" t="str">
        <f t="shared" si="295"/>
        <v/>
      </c>
      <c r="EA150" s="183"/>
      <c r="EB150" s="171"/>
      <c r="EC150" s="196"/>
      <c r="EE150" s="197"/>
      <c r="EG150" s="197"/>
      <c r="EI150" s="180" t="str">
        <f t="shared" si="276"/>
        <v/>
      </c>
      <c r="EJ150" s="181" t="str">
        <f t="shared" si="236"/>
        <v/>
      </c>
      <c r="EK150" s="182" t="str">
        <f t="shared" si="237"/>
        <v/>
      </c>
      <c r="EL150" s="183"/>
      <c r="EM150" s="184" t="str">
        <f t="shared" si="296"/>
        <v/>
      </c>
      <c r="EN150" s="183"/>
      <c r="EO150" s="171"/>
      <c r="EP150" s="196"/>
      <c r="ER150" s="197"/>
      <c r="ET150" s="197"/>
      <c r="EV150" s="180" t="str">
        <f t="shared" si="277"/>
        <v/>
      </c>
      <c r="EW150" s="181" t="str">
        <f t="shared" si="238"/>
        <v/>
      </c>
      <c r="EX150" s="182" t="str">
        <f t="shared" si="239"/>
        <v/>
      </c>
      <c r="EY150" s="183"/>
      <c r="EZ150" s="184" t="str">
        <f t="shared" si="297"/>
        <v/>
      </c>
      <c r="FA150" s="183"/>
      <c r="FB150" s="171"/>
      <c r="FC150" s="196"/>
      <c r="FE150" s="197"/>
      <c r="FG150" s="197"/>
      <c r="FI150" s="180" t="str">
        <f t="shared" si="278"/>
        <v/>
      </c>
      <c r="FJ150" s="181" t="str">
        <f t="shared" si="240"/>
        <v/>
      </c>
      <c r="FK150" s="182" t="str">
        <f t="shared" si="241"/>
        <v/>
      </c>
      <c r="FL150" s="183"/>
      <c r="FM150" s="184" t="str">
        <f t="shared" si="298"/>
        <v/>
      </c>
      <c r="FN150" s="183"/>
      <c r="FO150" s="171"/>
      <c r="FP150" s="196"/>
      <c r="FR150" s="197"/>
      <c r="FT150" s="197"/>
      <c r="FV150" s="180" t="str">
        <f t="shared" si="279"/>
        <v/>
      </c>
      <c r="FW150" s="181" t="str">
        <f t="shared" si="242"/>
        <v/>
      </c>
      <c r="FX150" s="182" t="str">
        <f t="shared" si="243"/>
        <v/>
      </c>
      <c r="FY150" s="183"/>
      <c r="FZ150" s="184" t="str">
        <f t="shared" si="299"/>
        <v/>
      </c>
      <c r="GA150" s="183"/>
      <c r="GB150" s="171"/>
      <c r="GC150" s="196"/>
      <c r="GE150" s="197"/>
      <c r="GG150" s="197"/>
      <c r="GI150" s="180" t="str">
        <f t="shared" si="280"/>
        <v/>
      </c>
      <c r="GJ150" s="181" t="str">
        <f t="shared" si="244"/>
        <v/>
      </c>
      <c r="GK150" s="182" t="str">
        <f t="shared" si="245"/>
        <v/>
      </c>
      <c r="GL150" s="183"/>
      <c r="GM150" s="184" t="str">
        <f t="shared" si="300"/>
        <v/>
      </c>
      <c r="GN150" s="183"/>
      <c r="GO150" s="171"/>
      <c r="GP150" s="196"/>
      <c r="GR150" s="197"/>
      <c r="GT150" s="197"/>
      <c r="GV150" s="180" t="str">
        <f t="shared" si="281"/>
        <v/>
      </c>
      <c r="GW150" s="181" t="str">
        <f t="shared" si="246"/>
        <v/>
      </c>
      <c r="GX150" s="182" t="str">
        <f t="shared" si="247"/>
        <v/>
      </c>
      <c r="GY150" s="183"/>
      <c r="GZ150" s="184" t="str">
        <f t="shared" si="301"/>
        <v/>
      </c>
      <c r="HA150" s="183"/>
      <c r="HB150" s="171"/>
      <c r="HC150" s="196"/>
      <c r="HE150" s="197"/>
      <c r="HG150" s="197"/>
      <c r="HI150" s="180" t="str">
        <f t="shared" si="282"/>
        <v/>
      </c>
      <c r="HJ150" s="181" t="str">
        <f t="shared" si="248"/>
        <v/>
      </c>
      <c r="HK150" s="182" t="str">
        <f t="shared" si="249"/>
        <v/>
      </c>
      <c r="HL150" s="183"/>
      <c r="HM150" s="184" t="str">
        <f t="shared" si="302"/>
        <v/>
      </c>
      <c r="HN150" s="183"/>
      <c r="HO150" s="171"/>
      <c r="HP150" s="196"/>
      <c r="HR150" s="197"/>
      <c r="HT150" s="197"/>
      <c r="HV150" s="180" t="str">
        <f t="shared" si="283"/>
        <v/>
      </c>
      <c r="HW150" s="181" t="str">
        <f t="shared" si="250"/>
        <v/>
      </c>
      <c r="HX150" s="182" t="str">
        <f t="shared" si="251"/>
        <v/>
      </c>
      <c r="HY150" s="183"/>
      <c r="HZ150" s="184" t="str">
        <f t="shared" si="303"/>
        <v/>
      </c>
      <c r="IA150" s="183"/>
      <c r="IB150" s="171"/>
      <c r="IC150" s="196"/>
      <c r="IE150" s="197"/>
      <c r="IG150" s="197"/>
      <c r="II150" s="180" t="str">
        <f t="shared" si="284"/>
        <v/>
      </c>
      <c r="IJ150" s="181" t="str">
        <f t="shared" si="252"/>
        <v/>
      </c>
      <c r="IK150" s="182" t="str">
        <f t="shared" si="253"/>
        <v/>
      </c>
      <c r="IL150" s="183"/>
      <c r="IM150" s="184" t="str">
        <f t="shared" si="304"/>
        <v/>
      </c>
      <c r="IN150" s="183"/>
      <c r="IO150" s="171"/>
      <c r="IP150" s="196"/>
      <c r="IR150" s="197"/>
      <c r="IT150" s="197"/>
      <c r="IV150" s="180" t="str">
        <f t="shared" si="285"/>
        <v/>
      </c>
      <c r="IW150" s="181" t="str">
        <f t="shared" si="254"/>
        <v/>
      </c>
      <c r="IX150" s="182" t="str">
        <f t="shared" si="255"/>
        <v/>
      </c>
      <c r="IY150" s="183"/>
      <c r="IZ150" s="184" t="str">
        <f t="shared" si="305"/>
        <v/>
      </c>
      <c r="JA150" s="183"/>
      <c r="JB150" s="171"/>
      <c r="JC150" s="187"/>
      <c r="JD150" s="198">
        <f t="shared" si="256"/>
        <v>0</v>
      </c>
      <c r="JE150" s="198">
        <f t="shared" si="257"/>
        <v>0</v>
      </c>
      <c r="JF150" s="198">
        <f t="shared" si="258"/>
        <v>0</v>
      </c>
      <c r="JG150" s="199">
        <f t="shared" si="259"/>
        <v>0</v>
      </c>
      <c r="JH150" s="199">
        <f t="shared" si="260"/>
        <v>0</v>
      </c>
      <c r="JI150" s="187"/>
      <c r="JJ150" s="209"/>
      <c r="JK150" s="210"/>
      <c r="JL150" s="210"/>
      <c r="JM150" s="210"/>
      <c r="JN150" s="210"/>
      <c r="JO150" s="210"/>
      <c r="JP150" s="210"/>
      <c r="JQ150" s="210"/>
      <c r="JR150" s="211"/>
      <c r="JS150" s="205"/>
      <c r="JT150" s="194">
        <f t="shared" si="261"/>
        <v>3</v>
      </c>
    </row>
    <row r="151" spans="1:280" s="195" customFormat="1" x14ac:dyDescent="0.2">
      <c r="A151" s="247">
        <f t="shared" si="262"/>
        <v>41725</v>
      </c>
      <c r="B151" s="249">
        <f t="shared" si="263"/>
        <v>41726</v>
      </c>
      <c r="C151" s="196"/>
      <c r="E151" s="197"/>
      <c r="G151" s="197"/>
      <c r="I151" s="180" t="str">
        <f t="shared" si="264"/>
        <v/>
      </c>
      <c r="J151" s="181" t="str">
        <f t="shared" si="265"/>
        <v/>
      </c>
      <c r="K151" s="182" t="str">
        <f t="shared" si="266"/>
        <v/>
      </c>
      <c r="L151" s="183"/>
      <c r="M151" s="184" t="str">
        <f t="shared" si="286"/>
        <v/>
      </c>
      <c r="N151" s="183"/>
      <c r="O151" s="171"/>
      <c r="P151" s="196"/>
      <c r="R151" s="197"/>
      <c r="T151" s="197"/>
      <c r="V151" s="180" t="str">
        <f t="shared" si="267"/>
        <v/>
      </c>
      <c r="W151" s="181" t="str">
        <f t="shared" si="218"/>
        <v/>
      </c>
      <c r="X151" s="182" t="str">
        <f t="shared" si="219"/>
        <v/>
      </c>
      <c r="Y151" s="183"/>
      <c r="Z151" s="184" t="str">
        <f t="shared" si="287"/>
        <v/>
      </c>
      <c r="AA151" s="183"/>
      <c r="AB151" s="171"/>
      <c r="AC151" s="196"/>
      <c r="AE151" s="197"/>
      <c r="AG151" s="197"/>
      <c r="AI151" s="180" t="str">
        <f t="shared" si="268"/>
        <v/>
      </c>
      <c r="AJ151" s="181" t="str">
        <f t="shared" si="220"/>
        <v/>
      </c>
      <c r="AK151" s="182" t="str">
        <f t="shared" si="221"/>
        <v/>
      </c>
      <c r="AL151" s="183"/>
      <c r="AM151" s="184" t="str">
        <f t="shared" si="288"/>
        <v/>
      </c>
      <c r="AN151" s="183"/>
      <c r="AO151" s="171"/>
      <c r="AP151" s="196"/>
      <c r="AR151" s="197"/>
      <c r="AT151" s="197"/>
      <c r="AV151" s="180" t="str">
        <f t="shared" si="269"/>
        <v/>
      </c>
      <c r="AW151" s="181" t="str">
        <f t="shared" si="222"/>
        <v/>
      </c>
      <c r="AX151" s="182" t="str">
        <f t="shared" si="223"/>
        <v/>
      </c>
      <c r="AY151" s="183"/>
      <c r="AZ151" s="184" t="str">
        <f t="shared" si="289"/>
        <v/>
      </c>
      <c r="BA151" s="183"/>
      <c r="BB151" s="171"/>
      <c r="BC151" s="196"/>
      <c r="BE151" s="197"/>
      <c r="BG151" s="197"/>
      <c r="BI151" s="180" t="str">
        <f t="shared" si="270"/>
        <v/>
      </c>
      <c r="BJ151" s="181" t="str">
        <f t="shared" si="224"/>
        <v/>
      </c>
      <c r="BK151" s="182" t="str">
        <f t="shared" si="225"/>
        <v/>
      </c>
      <c r="BL151" s="183"/>
      <c r="BM151" s="184" t="str">
        <f t="shared" si="290"/>
        <v/>
      </c>
      <c r="BN151" s="183"/>
      <c r="BO151" s="171"/>
      <c r="BP151" s="196"/>
      <c r="BR151" s="197"/>
      <c r="BT151" s="197"/>
      <c r="BV151" s="180" t="str">
        <f t="shared" si="271"/>
        <v/>
      </c>
      <c r="BW151" s="181" t="str">
        <f t="shared" si="226"/>
        <v/>
      </c>
      <c r="BX151" s="182" t="str">
        <f t="shared" si="227"/>
        <v/>
      </c>
      <c r="BY151" s="183"/>
      <c r="BZ151" s="184" t="str">
        <f t="shared" si="291"/>
        <v/>
      </c>
      <c r="CA151" s="183"/>
      <c r="CB151" s="171"/>
      <c r="CC151" s="196"/>
      <c r="CE151" s="197"/>
      <c r="CG151" s="197"/>
      <c r="CI151" s="180" t="str">
        <f t="shared" si="272"/>
        <v/>
      </c>
      <c r="CJ151" s="181" t="str">
        <f t="shared" si="228"/>
        <v/>
      </c>
      <c r="CK151" s="182" t="str">
        <f t="shared" si="229"/>
        <v/>
      </c>
      <c r="CL151" s="183"/>
      <c r="CM151" s="184" t="str">
        <f t="shared" si="292"/>
        <v/>
      </c>
      <c r="CN151" s="183"/>
      <c r="CO151" s="171"/>
      <c r="CP151" s="196"/>
      <c r="CR151" s="197"/>
      <c r="CT151" s="197"/>
      <c r="CV151" s="180" t="str">
        <f t="shared" si="273"/>
        <v/>
      </c>
      <c r="CW151" s="181" t="str">
        <f t="shared" si="230"/>
        <v/>
      </c>
      <c r="CX151" s="182" t="str">
        <f t="shared" si="231"/>
        <v/>
      </c>
      <c r="CY151" s="183"/>
      <c r="CZ151" s="184" t="str">
        <f t="shared" si="293"/>
        <v/>
      </c>
      <c r="DA151" s="183"/>
      <c r="DB151" s="171"/>
      <c r="DC151" s="196"/>
      <c r="DE151" s="197"/>
      <c r="DG151" s="197"/>
      <c r="DI151" s="180" t="str">
        <f t="shared" si="274"/>
        <v/>
      </c>
      <c r="DJ151" s="181" t="str">
        <f t="shared" si="232"/>
        <v/>
      </c>
      <c r="DK151" s="182" t="str">
        <f t="shared" si="233"/>
        <v/>
      </c>
      <c r="DL151" s="183"/>
      <c r="DM151" s="184" t="str">
        <f t="shared" si="294"/>
        <v/>
      </c>
      <c r="DN151" s="183"/>
      <c r="DO151" s="171"/>
      <c r="DP151" s="196"/>
      <c r="DR151" s="197"/>
      <c r="DT151" s="197"/>
      <c r="DV151" s="180" t="str">
        <f t="shared" si="275"/>
        <v/>
      </c>
      <c r="DW151" s="181" t="str">
        <f t="shared" si="234"/>
        <v/>
      </c>
      <c r="DX151" s="182" t="str">
        <f t="shared" si="235"/>
        <v/>
      </c>
      <c r="DY151" s="183"/>
      <c r="DZ151" s="184" t="str">
        <f t="shared" si="295"/>
        <v/>
      </c>
      <c r="EA151" s="183"/>
      <c r="EB151" s="171"/>
      <c r="EC151" s="196"/>
      <c r="EE151" s="197"/>
      <c r="EG151" s="197"/>
      <c r="EI151" s="180" t="str">
        <f t="shared" si="276"/>
        <v/>
      </c>
      <c r="EJ151" s="181" t="str">
        <f t="shared" si="236"/>
        <v/>
      </c>
      <c r="EK151" s="182" t="str">
        <f t="shared" si="237"/>
        <v/>
      </c>
      <c r="EL151" s="183"/>
      <c r="EM151" s="184" t="str">
        <f t="shared" si="296"/>
        <v/>
      </c>
      <c r="EN151" s="183"/>
      <c r="EO151" s="171"/>
      <c r="EP151" s="196"/>
      <c r="ER151" s="197"/>
      <c r="ET151" s="197"/>
      <c r="EV151" s="180" t="str">
        <f t="shared" si="277"/>
        <v/>
      </c>
      <c r="EW151" s="181" t="str">
        <f t="shared" si="238"/>
        <v/>
      </c>
      <c r="EX151" s="182" t="str">
        <f t="shared" si="239"/>
        <v/>
      </c>
      <c r="EY151" s="183"/>
      <c r="EZ151" s="184" t="str">
        <f t="shared" si="297"/>
        <v/>
      </c>
      <c r="FA151" s="183"/>
      <c r="FB151" s="171"/>
      <c r="FC151" s="196"/>
      <c r="FE151" s="197"/>
      <c r="FG151" s="197"/>
      <c r="FI151" s="180" t="str">
        <f t="shared" si="278"/>
        <v/>
      </c>
      <c r="FJ151" s="181" t="str">
        <f t="shared" si="240"/>
        <v/>
      </c>
      <c r="FK151" s="182" t="str">
        <f t="shared" si="241"/>
        <v/>
      </c>
      <c r="FL151" s="183"/>
      <c r="FM151" s="184" t="str">
        <f t="shared" si="298"/>
        <v/>
      </c>
      <c r="FN151" s="183"/>
      <c r="FO151" s="171"/>
      <c r="FP151" s="196"/>
      <c r="FR151" s="197"/>
      <c r="FT151" s="197"/>
      <c r="FV151" s="180" t="str">
        <f t="shared" si="279"/>
        <v/>
      </c>
      <c r="FW151" s="181" t="str">
        <f t="shared" si="242"/>
        <v/>
      </c>
      <c r="FX151" s="182" t="str">
        <f t="shared" si="243"/>
        <v/>
      </c>
      <c r="FY151" s="183"/>
      <c r="FZ151" s="184" t="str">
        <f t="shared" si="299"/>
        <v/>
      </c>
      <c r="GA151" s="183"/>
      <c r="GB151" s="171"/>
      <c r="GC151" s="196"/>
      <c r="GE151" s="197"/>
      <c r="GG151" s="197"/>
      <c r="GI151" s="180" t="str">
        <f t="shared" si="280"/>
        <v/>
      </c>
      <c r="GJ151" s="181" t="str">
        <f t="shared" si="244"/>
        <v/>
      </c>
      <c r="GK151" s="182" t="str">
        <f t="shared" si="245"/>
        <v/>
      </c>
      <c r="GL151" s="183"/>
      <c r="GM151" s="184" t="str">
        <f t="shared" si="300"/>
        <v/>
      </c>
      <c r="GN151" s="183"/>
      <c r="GO151" s="171"/>
      <c r="GP151" s="196"/>
      <c r="GR151" s="197"/>
      <c r="GT151" s="197"/>
      <c r="GV151" s="180" t="str">
        <f t="shared" si="281"/>
        <v/>
      </c>
      <c r="GW151" s="181" t="str">
        <f t="shared" si="246"/>
        <v/>
      </c>
      <c r="GX151" s="182" t="str">
        <f t="shared" si="247"/>
        <v/>
      </c>
      <c r="GY151" s="183"/>
      <c r="GZ151" s="184" t="str">
        <f t="shared" si="301"/>
        <v/>
      </c>
      <c r="HA151" s="183"/>
      <c r="HB151" s="171"/>
      <c r="HC151" s="196"/>
      <c r="HE151" s="197"/>
      <c r="HG151" s="197"/>
      <c r="HI151" s="180" t="str">
        <f t="shared" si="282"/>
        <v/>
      </c>
      <c r="HJ151" s="181" t="str">
        <f t="shared" si="248"/>
        <v/>
      </c>
      <c r="HK151" s="182" t="str">
        <f t="shared" si="249"/>
        <v/>
      </c>
      <c r="HL151" s="183"/>
      <c r="HM151" s="184" t="str">
        <f t="shared" si="302"/>
        <v/>
      </c>
      <c r="HN151" s="183"/>
      <c r="HO151" s="171"/>
      <c r="HP151" s="196"/>
      <c r="HR151" s="197"/>
      <c r="HT151" s="197"/>
      <c r="HV151" s="180" t="str">
        <f t="shared" si="283"/>
        <v/>
      </c>
      <c r="HW151" s="181" t="str">
        <f t="shared" si="250"/>
        <v/>
      </c>
      <c r="HX151" s="182" t="str">
        <f t="shared" si="251"/>
        <v/>
      </c>
      <c r="HY151" s="183"/>
      <c r="HZ151" s="184" t="str">
        <f t="shared" si="303"/>
        <v/>
      </c>
      <c r="IA151" s="183"/>
      <c r="IB151" s="171"/>
      <c r="IC151" s="196"/>
      <c r="IE151" s="197"/>
      <c r="IG151" s="197"/>
      <c r="II151" s="180" t="str">
        <f t="shared" si="284"/>
        <v/>
      </c>
      <c r="IJ151" s="181" t="str">
        <f t="shared" si="252"/>
        <v/>
      </c>
      <c r="IK151" s="182" t="str">
        <f t="shared" si="253"/>
        <v/>
      </c>
      <c r="IL151" s="183"/>
      <c r="IM151" s="184" t="str">
        <f t="shared" si="304"/>
        <v/>
      </c>
      <c r="IN151" s="183"/>
      <c r="IO151" s="171"/>
      <c r="IP151" s="196"/>
      <c r="IR151" s="197"/>
      <c r="IT151" s="197"/>
      <c r="IV151" s="180" t="str">
        <f t="shared" si="285"/>
        <v/>
      </c>
      <c r="IW151" s="181" t="str">
        <f t="shared" si="254"/>
        <v/>
      </c>
      <c r="IX151" s="182" t="str">
        <f t="shared" si="255"/>
        <v/>
      </c>
      <c r="IY151" s="183"/>
      <c r="IZ151" s="184" t="str">
        <f t="shared" si="305"/>
        <v/>
      </c>
      <c r="JA151" s="183"/>
      <c r="JB151" s="171"/>
      <c r="JC151" s="187"/>
      <c r="JD151" s="198">
        <f t="shared" si="256"/>
        <v>0</v>
      </c>
      <c r="JE151" s="198">
        <f t="shared" si="257"/>
        <v>0</v>
      </c>
      <c r="JF151" s="198">
        <f t="shared" si="258"/>
        <v>0</v>
      </c>
      <c r="JG151" s="199">
        <f t="shared" si="259"/>
        <v>0</v>
      </c>
      <c r="JH151" s="199">
        <f t="shared" si="260"/>
        <v>0</v>
      </c>
      <c r="JI151" s="187"/>
      <c r="JJ151" s="209"/>
      <c r="JK151" s="210"/>
      <c r="JL151" s="210"/>
      <c r="JM151" s="210"/>
      <c r="JN151" s="210"/>
      <c r="JO151" s="210"/>
      <c r="JP151" s="210"/>
      <c r="JQ151" s="210"/>
      <c r="JR151" s="211"/>
      <c r="JS151" s="205"/>
      <c r="JT151" s="194">
        <f t="shared" si="261"/>
        <v>3</v>
      </c>
    </row>
    <row r="152" spans="1:280" s="195" customFormat="1" x14ac:dyDescent="0.2">
      <c r="A152" s="247">
        <f t="shared" si="262"/>
        <v>41726</v>
      </c>
      <c r="B152" s="249">
        <f t="shared" si="263"/>
        <v>41727</v>
      </c>
      <c r="C152" s="196"/>
      <c r="E152" s="197"/>
      <c r="G152" s="197"/>
      <c r="I152" s="180" t="str">
        <f t="shared" si="264"/>
        <v/>
      </c>
      <c r="J152" s="181" t="str">
        <f t="shared" si="265"/>
        <v/>
      </c>
      <c r="K152" s="182" t="str">
        <f t="shared" si="266"/>
        <v/>
      </c>
      <c r="L152" s="183"/>
      <c r="M152" s="184" t="str">
        <f t="shared" si="286"/>
        <v/>
      </c>
      <c r="N152" s="183"/>
      <c r="O152" s="171"/>
      <c r="P152" s="196"/>
      <c r="R152" s="197"/>
      <c r="T152" s="197"/>
      <c r="V152" s="180" t="str">
        <f t="shared" si="267"/>
        <v/>
      </c>
      <c r="W152" s="181" t="str">
        <f t="shared" si="218"/>
        <v/>
      </c>
      <c r="X152" s="182" t="str">
        <f t="shared" si="219"/>
        <v/>
      </c>
      <c r="Y152" s="183"/>
      <c r="Z152" s="184" t="str">
        <f t="shared" si="287"/>
        <v/>
      </c>
      <c r="AA152" s="183"/>
      <c r="AB152" s="171"/>
      <c r="AC152" s="196"/>
      <c r="AE152" s="197"/>
      <c r="AG152" s="197"/>
      <c r="AI152" s="180" t="str">
        <f t="shared" si="268"/>
        <v/>
      </c>
      <c r="AJ152" s="181" t="str">
        <f t="shared" si="220"/>
        <v/>
      </c>
      <c r="AK152" s="182" t="str">
        <f t="shared" si="221"/>
        <v/>
      </c>
      <c r="AL152" s="183"/>
      <c r="AM152" s="184" t="str">
        <f t="shared" si="288"/>
        <v/>
      </c>
      <c r="AN152" s="183"/>
      <c r="AO152" s="171"/>
      <c r="AP152" s="196"/>
      <c r="AR152" s="197"/>
      <c r="AT152" s="197"/>
      <c r="AV152" s="180" t="str">
        <f t="shared" si="269"/>
        <v/>
      </c>
      <c r="AW152" s="181" t="str">
        <f t="shared" si="222"/>
        <v/>
      </c>
      <c r="AX152" s="182" t="str">
        <f t="shared" si="223"/>
        <v/>
      </c>
      <c r="AY152" s="183"/>
      <c r="AZ152" s="184" t="str">
        <f t="shared" si="289"/>
        <v/>
      </c>
      <c r="BA152" s="183"/>
      <c r="BB152" s="171"/>
      <c r="BC152" s="196"/>
      <c r="BE152" s="197"/>
      <c r="BG152" s="197"/>
      <c r="BI152" s="180" t="str">
        <f t="shared" si="270"/>
        <v/>
      </c>
      <c r="BJ152" s="181" t="str">
        <f t="shared" si="224"/>
        <v/>
      </c>
      <c r="BK152" s="182" t="str">
        <f t="shared" si="225"/>
        <v/>
      </c>
      <c r="BL152" s="183"/>
      <c r="BM152" s="184" t="str">
        <f t="shared" si="290"/>
        <v/>
      </c>
      <c r="BN152" s="183"/>
      <c r="BO152" s="171"/>
      <c r="BP152" s="196"/>
      <c r="BR152" s="197"/>
      <c r="BT152" s="197"/>
      <c r="BV152" s="180" t="str">
        <f t="shared" si="271"/>
        <v/>
      </c>
      <c r="BW152" s="181" t="str">
        <f t="shared" si="226"/>
        <v/>
      </c>
      <c r="BX152" s="182" t="str">
        <f t="shared" si="227"/>
        <v/>
      </c>
      <c r="BY152" s="183"/>
      <c r="BZ152" s="184" t="str">
        <f t="shared" si="291"/>
        <v/>
      </c>
      <c r="CA152" s="183"/>
      <c r="CB152" s="171"/>
      <c r="CC152" s="196"/>
      <c r="CE152" s="197"/>
      <c r="CG152" s="197"/>
      <c r="CI152" s="180" t="str">
        <f t="shared" si="272"/>
        <v/>
      </c>
      <c r="CJ152" s="181" t="str">
        <f t="shared" si="228"/>
        <v/>
      </c>
      <c r="CK152" s="182" t="str">
        <f t="shared" si="229"/>
        <v/>
      </c>
      <c r="CL152" s="183"/>
      <c r="CM152" s="184" t="str">
        <f t="shared" si="292"/>
        <v/>
      </c>
      <c r="CN152" s="183"/>
      <c r="CO152" s="171"/>
      <c r="CP152" s="196"/>
      <c r="CR152" s="197"/>
      <c r="CT152" s="197"/>
      <c r="CV152" s="180" t="str">
        <f t="shared" si="273"/>
        <v/>
      </c>
      <c r="CW152" s="181" t="str">
        <f t="shared" si="230"/>
        <v/>
      </c>
      <c r="CX152" s="182" t="str">
        <f t="shared" si="231"/>
        <v/>
      </c>
      <c r="CY152" s="183"/>
      <c r="CZ152" s="184" t="str">
        <f t="shared" si="293"/>
        <v/>
      </c>
      <c r="DA152" s="183"/>
      <c r="DB152" s="171"/>
      <c r="DC152" s="196"/>
      <c r="DE152" s="197"/>
      <c r="DG152" s="197"/>
      <c r="DI152" s="180" t="str">
        <f t="shared" si="274"/>
        <v/>
      </c>
      <c r="DJ152" s="181" t="str">
        <f t="shared" si="232"/>
        <v/>
      </c>
      <c r="DK152" s="182" t="str">
        <f t="shared" si="233"/>
        <v/>
      </c>
      <c r="DL152" s="183"/>
      <c r="DM152" s="184" t="str">
        <f t="shared" si="294"/>
        <v/>
      </c>
      <c r="DN152" s="183"/>
      <c r="DO152" s="171"/>
      <c r="DP152" s="196"/>
      <c r="DR152" s="197"/>
      <c r="DT152" s="197"/>
      <c r="DV152" s="180" t="str">
        <f t="shared" si="275"/>
        <v/>
      </c>
      <c r="DW152" s="181" t="str">
        <f t="shared" si="234"/>
        <v/>
      </c>
      <c r="DX152" s="182" t="str">
        <f t="shared" si="235"/>
        <v/>
      </c>
      <c r="DY152" s="183"/>
      <c r="DZ152" s="184" t="str">
        <f t="shared" si="295"/>
        <v/>
      </c>
      <c r="EA152" s="183"/>
      <c r="EB152" s="171"/>
      <c r="EC152" s="196"/>
      <c r="EE152" s="197"/>
      <c r="EG152" s="197"/>
      <c r="EI152" s="180" t="str">
        <f t="shared" si="276"/>
        <v/>
      </c>
      <c r="EJ152" s="181" t="str">
        <f t="shared" si="236"/>
        <v/>
      </c>
      <c r="EK152" s="182" t="str">
        <f t="shared" si="237"/>
        <v/>
      </c>
      <c r="EL152" s="183"/>
      <c r="EM152" s="184" t="str">
        <f t="shared" si="296"/>
        <v/>
      </c>
      <c r="EN152" s="183"/>
      <c r="EO152" s="171"/>
      <c r="EP152" s="196"/>
      <c r="ER152" s="197"/>
      <c r="ET152" s="197"/>
      <c r="EV152" s="180" t="str">
        <f t="shared" si="277"/>
        <v/>
      </c>
      <c r="EW152" s="181" t="str">
        <f t="shared" si="238"/>
        <v/>
      </c>
      <c r="EX152" s="182" t="str">
        <f t="shared" si="239"/>
        <v/>
      </c>
      <c r="EY152" s="183"/>
      <c r="EZ152" s="184" t="str">
        <f t="shared" si="297"/>
        <v/>
      </c>
      <c r="FA152" s="183"/>
      <c r="FB152" s="171"/>
      <c r="FC152" s="196"/>
      <c r="FE152" s="197"/>
      <c r="FG152" s="197"/>
      <c r="FI152" s="180" t="str">
        <f t="shared" si="278"/>
        <v/>
      </c>
      <c r="FJ152" s="181" t="str">
        <f t="shared" si="240"/>
        <v/>
      </c>
      <c r="FK152" s="182" t="str">
        <f t="shared" si="241"/>
        <v/>
      </c>
      <c r="FL152" s="183"/>
      <c r="FM152" s="184" t="str">
        <f t="shared" si="298"/>
        <v/>
      </c>
      <c r="FN152" s="183"/>
      <c r="FO152" s="171"/>
      <c r="FP152" s="196"/>
      <c r="FR152" s="197"/>
      <c r="FT152" s="197"/>
      <c r="FV152" s="180" t="str">
        <f t="shared" si="279"/>
        <v/>
      </c>
      <c r="FW152" s="181" t="str">
        <f t="shared" si="242"/>
        <v/>
      </c>
      <c r="FX152" s="182" t="str">
        <f t="shared" si="243"/>
        <v/>
      </c>
      <c r="FY152" s="183"/>
      <c r="FZ152" s="184" t="str">
        <f t="shared" si="299"/>
        <v/>
      </c>
      <c r="GA152" s="183"/>
      <c r="GB152" s="171"/>
      <c r="GC152" s="196"/>
      <c r="GE152" s="197"/>
      <c r="GG152" s="197"/>
      <c r="GI152" s="180" t="str">
        <f t="shared" si="280"/>
        <v/>
      </c>
      <c r="GJ152" s="181" t="str">
        <f t="shared" si="244"/>
        <v/>
      </c>
      <c r="GK152" s="182" t="str">
        <f t="shared" si="245"/>
        <v/>
      </c>
      <c r="GL152" s="183"/>
      <c r="GM152" s="184" t="str">
        <f t="shared" si="300"/>
        <v/>
      </c>
      <c r="GN152" s="183"/>
      <c r="GO152" s="171"/>
      <c r="GP152" s="196"/>
      <c r="GR152" s="197"/>
      <c r="GT152" s="197"/>
      <c r="GV152" s="180" t="str">
        <f t="shared" si="281"/>
        <v/>
      </c>
      <c r="GW152" s="181" t="str">
        <f t="shared" si="246"/>
        <v/>
      </c>
      <c r="GX152" s="182" t="str">
        <f t="shared" si="247"/>
        <v/>
      </c>
      <c r="GY152" s="183"/>
      <c r="GZ152" s="184" t="str">
        <f t="shared" si="301"/>
        <v/>
      </c>
      <c r="HA152" s="183"/>
      <c r="HB152" s="171"/>
      <c r="HC152" s="196"/>
      <c r="HE152" s="197"/>
      <c r="HG152" s="197"/>
      <c r="HI152" s="180" t="str">
        <f t="shared" si="282"/>
        <v/>
      </c>
      <c r="HJ152" s="181" t="str">
        <f t="shared" si="248"/>
        <v/>
      </c>
      <c r="HK152" s="182" t="str">
        <f t="shared" si="249"/>
        <v/>
      </c>
      <c r="HL152" s="183"/>
      <c r="HM152" s="184" t="str">
        <f t="shared" si="302"/>
        <v/>
      </c>
      <c r="HN152" s="183"/>
      <c r="HO152" s="171"/>
      <c r="HP152" s="196"/>
      <c r="HR152" s="197"/>
      <c r="HT152" s="197"/>
      <c r="HV152" s="180" t="str">
        <f t="shared" si="283"/>
        <v/>
      </c>
      <c r="HW152" s="181" t="str">
        <f t="shared" si="250"/>
        <v/>
      </c>
      <c r="HX152" s="182" t="str">
        <f t="shared" si="251"/>
        <v/>
      </c>
      <c r="HY152" s="183"/>
      <c r="HZ152" s="184" t="str">
        <f t="shared" si="303"/>
        <v/>
      </c>
      <c r="IA152" s="183"/>
      <c r="IB152" s="171"/>
      <c r="IC152" s="196"/>
      <c r="IE152" s="197"/>
      <c r="IG152" s="197"/>
      <c r="II152" s="180" t="str">
        <f t="shared" si="284"/>
        <v/>
      </c>
      <c r="IJ152" s="181" t="str">
        <f t="shared" si="252"/>
        <v/>
      </c>
      <c r="IK152" s="182" t="str">
        <f t="shared" si="253"/>
        <v/>
      </c>
      <c r="IL152" s="183"/>
      <c r="IM152" s="184" t="str">
        <f t="shared" si="304"/>
        <v/>
      </c>
      <c r="IN152" s="183"/>
      <c r="IO152" s="171"/>
      <c r="IP152" s="196"/>
      <c r="IR152" s="197"/>
      <c r="IT152" s="197"/>
      <c r="IV152" s="180" t="str">
        <f t="shared" si="285"/>
        <v/>
      </c>
      <c r="IW152" s="181" t="str">
        <f t="shared" si="254"/>
        <v/>
      </c>
      <c r="IX152" s="182" t="str">
        <f t="shared" si="255"/>
        <v/>
      </c>
      <c r="IY152" s="183"/>
      <c r="IZ152" s="184" t="str">
        <f t="shared" si="305"/>
        <v/>
      </c>
      <c r="JA152" s="183"/>
      <c r="JB152" s="171"/>
      <c r="JC152" s="187"/>
      <c r="JD152" s="198">
        <f t="shared" si="256"/>
        <v>0</v>
      </c>
      <c r="JE152" s="198">
        <f t="shared" si="257"/>
        <v>0</v>
      </c>
      <c r="JF152" s="198">
        <f t="shared" si="258"/>
        <v>0</v>
      </c>
      <c r="JG152" s="199">
        <f t="shared" si="259"/>
        <v>0</v>
      </c>
      <c r="JH152" s="199">
        <f t="shared" si="260"/>
        <v>0</v>
      </c>
      <c r="JI152" s="187"/>
      <c r="JJ152" s="209"/>
      <c r="JK152" s="210"/>
      <c r="JL152" s="210"/>
      <c r="JM152" s="210"/>
      <c r="JN152" s="210"/>
      <c r="JO152" s="210"/>
      <c r="JP152" s="210"/>
      <c r="JQ152" s="210"/>
      <c r="JR152" s="211"/>
      <c r="JS152" s="205"/>
      <c r="JT152" s="194">
        <f t="shared" si="261"/>
        <v>3</v>
      </c>
    </row>
    <row r="153" spans="1:280" s="195" customFormat="1" x14ac:dyDescent="0.2">
      <c r="A153" s="247">
        <f t="shared" si="262"/>
        <v>41727</v>
      </c>
      <c r="B153" s="249">
        <f t="shared" si="263"/>
        <v>41728</v>
      </c>
      <c r="C153" s="196"/>
      <c r="E153" s="197"/>
      <c r="G153" s="197"/>
      <c r="I153" s="180" t="str">
        <f t="shared" si="264"/>
        <v/>
      </c>
      <c r="J153" s="181" t="str">
        <f t="shared" si="265"/>
        <v/>
      </c>
      <c r="K153" s="182" t="str">
        <f t="shared" si="266"/>
        <v/>
      </c>
      <c r="L153" s="183"/>
      <c r="M153" s="184" t="str">
        <f t="shared" si="286"/>
        <v/>
      </c>
      <c r="N153" s="183"/>
      <c r="O153" s="171"/>
      <c r="P153" s="196"/>
      <c r="R153" s="197"/>
      <c r="T153" s="197"/>
      <c r="V153" s="180" t="str">
        <f t="shared" si="267"/>
        <v/>
      </c>
      <c r="W153" s="181" t="str">
        <f t="shared" si="218"/>
        <v/>
      </c>
      <c r="X153" s="182" t="str">
        <f t="shared" si="219"/>
        <v/>
      </c>
      <c r="Y153" s="183"/>
      <c r="Z153" s="184" t="str">
        <f t="shared" si="287"/>
        <v/>
      </c>
      <c r="AA153" s="183"/>
      <c r="AB153" s="171"/>
      <c r="AC153" s="196"/>
      <c r="AE153" s="197"/>
      <c r="AG153" s="197"/>
      <c r="AI153" s="180" t="str">
        <f t="shared" si="268"/>
        <v/>
      </c>
      <c r="AJ153" s="181" t="str">
        <f t="shared" si="220"/>
        <v/>
      </c>
      <c r="AK153" s="182" t="str">
        <f t="shared" si="221"/>
        <v/>
      </c>
      <c r="AL153" s="183"/>
      <c r="AM153" s="184" t="str">
        <f t="shared" si="288"/>
        <v/>
      </c>
      <c r="AN153" s="183"/>
      <c r="AO153" s="171"/>
      <c r="AP153" s="196"/>
      <c r="AR153" s="197"/>
      <c r="AT153" s="197"/>
      <c r="AV153" s="180" t="str">
        <f t="shared" si="269"/>
        <v/>
      </c>
      <c r="AW153" s="181" t="str">
        <f t="shared" si="222"/>
        <v/>
      </c>
      <c r="AX153" s="182" t="str">
        <f t="shared" si="223"/>
        <v/>
      </c>
      <c r="AY153" s="183"/>
      <c r="AZ153" s="184" t="str">
        <f t="shared" si="289"/>
        <v/>
      </c>
      <c r="BA153" s="183"/>
      <c r="BB153" s="171"/>
      <c r="BC153" s="196"/>
      <c r="BE153" s="197"/>
      <c r="BG153" s="197"/>
      <c r="BI153" s="180" t="str">
        <f t="shared" si="270"/>
        <v/>
      </c>
      <c r="BJ153" s="181" t="str">
        <f t="shared" si="224"/>
        <v/>
      </c>
      <c r="BK153" s="182" t="str">
        <f t="shared" si="225"/>
        <v/>
      </c>
      <c r="BL153" s="183"/>
      <c r="BM153" s="184" t="str">
        <f t="shared" si="290"/>
        <v/>
      </c>
      <c r="BN153" s="183"/>
      <c r="BO153" s="171"/>
      <c r="BP153" s="196"/>
      <c r="BR153" s="197"/>
      <c r="BT153" s="197"/>
      <c r="BV153" s="180" t="str">
        <f t="shared" si="271"/>
        <v/>
      </c>
      <c r="BW153" s="181" t="str">
        <f t="shared" si="226"/>
        <v/>
      </c>
      <c r="BX153" s="182" t="str">
        <f t="shared" si="227"/>
        <v/>
      </c>
      <c r="BY153" s="183"/>
      <c r="BZ153" s="184" t="str">
        <f t="shared" si="291"/>
        <v/>
      </c>
      <c r="CA153" s="183"/>
      <c r="CB153" s="171"/>
      <c r="CC153" s="196"/>
      <c r="CE153" s="197"/>
      <c r="CG153" s="197"/>
      <c r="CI153" s="180" t="str">
        <f t="shared" si="272"/>
        <v/>
      </c>
      <c r="CJ153" s="181" t="str">
        <f t="shared" si="228"/>
        <v/>
      </c>
      <c r="CK153" s="182" t="str">
        <f t="shared" si="229"/>
        <v/>
      </c>
      <c r="CL153" s="183"/>
      <c r="CM153" s="184" t="str">
        <f t="shared" si="292"/>
        <v/>
      </c>
      <c r="CN153" s="183"/>
      <c r="CO153" s="171"/>
      <c r="CP153" s="196"/>
      <c r="CR153" s="197"/>
      <c r="CT153" s="197"/>
      <c r="CV153" s="180" t="str">
        <f t="shared" si="273"/>
        <v/>
      </c>
      <c r="CW153" s="181" t="str">
        <f t="shared" si="230"/>
        <v/>
      </c>
      <c r="CX153" s="182" t="str">
        <f t="shared" si="231"/>
        <v/>
      </c>
      <c r="CY153" s="183"/>
      <c r="CZ153" s="184" t="str">
        <f t="shared" si="293"/>
        <v/>
      </c>
      <c r="DA153" s="183"/>
      <c r="DB153" s="171"/>
      <c r="DC153" s="196"/>
      <c r="DE153" s="197"/>
      <c r="DG153" s="197"/>
      <c r="DI153" s="180" t="str">
        <f t="shared" si="274"/>
        <v/>
      </c>
      <c r="DJ153" s="181" t="str">
        <f t="shared" si="232"/>
        <v/>
      </c>
      <c r="DK153" s="182" t="str">
        <f t="shared" si="233"/>
        <v/>
      </c>
      <c r="DL153" s="183"/>
      <c r="DM153" s="184" t="str">
        <f t="shared" si="294"/>
        <v/>
      </c>
      <c r="DN153" s="183"/>
      <c r="DO153" s="171"/>
      <c r="DP153" s="196"/>
      <c r="DR153" s="197"/>
      <c r="DT153" s="197"/>
      <c r="DV153" s="180" t="str">
        <f t="shared" si="275"/>
        <v/>
      </c>
      <c r="DW153" s="181" t="str">
        <f t="shared" si="234"/>
        <v/>
      </c>
      <c r="DX153" s="182" t="str">
        <f t="shared" si="235"/>
        <v/>
      </c>
      <c r="DY153" s="183"/>
      <c r="DZ153" s="184" t="str">
        <f t="shared" si="295"/>
        <v/>
      </c>
      <c r="EA153" s="183"/>
      <c r="EB153" s="171"/>
      <c r="EC153" s="196"/>
      <c r="EE153" s="197"/>
      <c r="EG153" s="197"/>
      <c r="EI153" s="180" t="str">
        <f t="shared" si="276"/>
        <v/>
      </c>
      <c r="EJ153" s="181" t="str">
        <f t="shared" si="236"/>
        <v/>
      </c>
      <c r="EK153" s="182" t="str">
        <f t="shared" si="237"/>
        <v/>
      </c>
      <c r="EL153" s="183"/>
      <c r="EM153" s="184" t="str">
        <f t="shared" si="296"/>
        <v/>
      </c>
      <c r="EN153" s="183"/>
      <c r="EO153" s="171"/>
      <c r="EP153" s="196"/>
      <c r="ER153" s="197"/>
      <c r="ET153" s="197"/>
      <c r="EV153" s="180" t="str">
        <f t="shared" si="277"/>
        <v/>
      </c>
      <c r="EW153" s="181" t="str">
        <f t="shared" si="238"/>
        <v/>
      </c>
      <c r="EX153" s="182" t="str">
        <f t="shared" si="239"/>
        <v/>
      </c>
      <c r="EY153" s="183"/>
      <c r="EZ153" s="184" t="str">
        <f t="shared" si="297"/>
        <v/>
      </c>
      <c r="FA153" s="183"/>
      <c r="FB153" s="171"/>
      <c r="FC153" s="196"/>
      <c r="FE153" s="197"/>
      <c r="FG153" s="197"/>
      <c r="FI153" s="180" t="str">
        <f t="shared" si="278"/>
        <v/>
      </c>
      <c r="FJ153" s="181" t="str">
        <f t="shared" si="240"/>
        <v/>
      </c>
      <c r="FK153" s="182" t="str">
        <f t="shared" si="241"/>
        <v/>
      </c>
      <c r="FL153" s="183"/>
      <c r="FM153" s="184" t="str">
        <f t="shared" si="298"/>
        <v/>
      </c>
      <c r="FN153" s="183"/>
      <c r="FO153" s="171"/>
      <c r="FP153" s="196"/>
      <c r="FR153" s="197"/>
      <c r="FT153" s="197"/>
      <c r="FV153" s="180" t="str">
        <f t="shared" si="279"/>
        <v/>
      </c>
      <c r="FW153" s="181" t="str">
        <f t="shared" si="242"/>
        <v/>
      </c>
      <c r="FX153" s="182" t="str">
        <f t="shared" si="243"/>
        <v/>
      </c>
      <c r="FY153" s="183"/>
      <c r="FZ153" s="184" t="str">
        <f t="shared" si="299"/>
        <v/>
      </c>
      <c r="GA153" s="183"/>
      <c r="GB153" s="171"/>
      <c r="GC153" s="196"/>
      <c r="GE153" s="197"/>
      <c r="GG153" s="197"/>
      <c r="GI153" s="180" t="str">
        <f t="shared" si="280"/>
        <v/>
      </c>
      <c r="GJ153" s="181" t="str">
        <f t="shared" si="244"/>
        <v/>
      </c>
      <c r="GK153" s="182" t="str">
        <f t="shared" si="245"/>
        <v/>
      </c>
      <c r="GL153" s="183"/>
      <c r="GM153" s="184" t="str">
        <f t="shared" si="300"/>
        <v/>
      </c>
      <c r="GN153" s="183"/>
      <c r="GO153" s="171"/>
      <c r="GP153" s="196"/>
      <c r="GR153" s="197"/>
      <c r="GT153" s="197"/>
      <c r="GV153" s="180" t="str">
        <f t="shared" si="281"/>
        <v/>
      </c>
      <c r="GW153" s="181" t="str">
        <f t="shared" si="246"/>
        <v/>
      </c>
      <c r="GX153" s="182" t="str">
        <f t="shared" si="247"/>
        <v/>
      </c>
      <c r="GY153" s="183"/>
      <c r="GZ153" s="184" t="str">
        <f t="shared" si="301"/>
        <v/>
      </c>
      <c r="HA153" s="183"/>
      <c r="HB153" s="171"/>
      <c r="HC153" s="196"/>
      <c r="HE153" s="197"/>
      <c r="HG153" s="197"/>
      <c r="HI153" s="180" t="str">
        <f t="shared" si="282"/>
        <v/>
      </c>
      <c r="HJ153" s="181" t="str">
        <f t="shared" si="248"/>
        <v/>
      </c>
      <c r="HK153" s="182" t="str">
        <f t="shared" si="249"/>
        <v/>
      </c>
      <c r="HL153" s="183"/>
      <c r="HM153" s="184" t="str">
        <f t="shared" si="302"/>
        <v/>
      </c>
      <c r="HN153" s="183"/>
      <c r="HO153" s="171"/>
      <c r="HP153" s="196"/>
      <c r="HR153" s="197"/>
      <c r="HT153" s="197"/>
      <c r="HV153" s="180" t="str">
        <f t="shared" si="283"/>
        <v/>
      </c>
      <c r="HW153" s="181" t="str">
        <f t="shared" si="250"/>
        <v/>
      </c>
      <c r="HX153" s="182" t="str">
        <f t="shared" si="251"/>
        <v/>
      </c>
      <c r="HY153" s="183"/>
      <c r="HZ153" s="184" t="str">
        <f t="shared" si="303"/>
        <v/>
      </c>
      <c r="IA153" s="183"/>
      <c r="IB153" s="171"/>
      <c r="IC153" s="196"/>
      <c r="IE153" s="197"/>
      <c r="IG153" s="197"/>
      <c r="II153" s="180" t="str">
        <f t="shared" si="284"/>
        <v/>
      </c>
      <c r="IJ153" s="181" t="str">
        <f t="shared" si="252"/>
        <v/>
      </c>
      <c r="IK153" s="182" t="str">
        <f t="shared" si="253"/>
        <v/>
      </c>
      <c r="IL153" s="183"/>
      <c r="IM153" s="184" t="str">
        <f t="shared" si="304"/>
        <v/>
      </c>
      <c r="IN153" s="183"/>
      <c r="IO153" s="171"/>
      <c r="IP153" s="196"/>
      <c r="IR153" s="197"/>
      <c r="IT153" s="197"/>
      <c r="IV153" s="180" t="str">
        <f t="shared" si="285"/>
        <v/>
      </c>
      <c r="IW153" s="181" t="str">
        <f t="shared" si="254"/>
        <v/>
      </c>
      <c r="IX153" s="182" t="str">
        <f t="shared" si="255"/>
        <v/>
      </c>
      <c r="IY153" s="183"/>
      <c r="IZ153" s="184" t="str">
        <f t="shared" si="305"/>
        <v/>
      </c>
      <c r="JA153" s="183"/>
      <c r="JB153" s="171"/>
      <c r="JC153" s="187"/>
      <c r="JD153" s="198">
        <f t="shared" si="256"/>
        <v>0</v>
      </c>
      <c r="JE153" s="198">
        <f t="shared" si="257"/>
        <v>0</v>
      </c>
      <c r="JF153" s="198">
        <f t="shared" si="258"/>
        <v>0</v>
      </c>
      <c r="JG153" s="199">
        <f t="shared" si="259"/>
        <v>0</v>
      </c>
      <c r="JH153" s="199">
        <f t="shared" si="260"/>
        <v>0</v>
      </c>
      <c r="JI153" s="187"/>
      <c r="JJ153" s="209"/>
      <c r="JK153" s="210"/>
      <c r="JL153" s="210"/>
      <c r="JM153" s="210"/>
      <c r="JN153" s="210"/>
      <c r="JO153" s="210"/>
      <c r="JP153" s="210"/>
      <c r="JQ153" s="210"/>
      <c r="JR153" s="211"/>
      <c r="JS153" s="205"/>
      <c r="JT153" s="194">
        <f t="shared" si="261"/>
        <v>3</v>
      </c>
    </row>
    <row r="154" spans="1:280" s="195" customFormat="1" x14ac:dyDescent="0.2">
      <c r="A154" s="247">
        <f t="shared" si="262"/>
        <v>41728</v>
      </c>
      <c r="B154" s="249">
        <f t="shared" si="263"/>
        <v>41729</v>
      </c>
      <c r="C154" s="196"/>
      <c r="E154" s="197"/>
      <c r="G154" s="197"/>
      <c r="I154" s="180" t="str">
        <f t="shared" si="264"/>
        <v/>
      </c>
      <c r="J154" s="181" t="str">
        <f t="shared" si="265"/>
        <v/>
      </c>
      <c r="K154" s="182" t="str">
        <f t="shared" si="266"/>
        <v/>
      </c>
      <c r="L154" s="183"/>
      <c r="M154" s="184" t="str">
        <f t="shared" si="286"/>
        <v/>
      </c>
      <c r="N154" s="183"/>
      <c r="O154" s="171"/>
      <c r="P154" s="196"/>
      <c r="R154" s="197"/>
      <c r="T154" s="197"/>
      <c r="V154" s="180" t="str">
        <f t="shared" si="267"/>
        <v/>
      </c>
      <c r="W154" s="181" t="str">
        <f t="shared" si="218"/>
        <v/>
      </c>
      <c r="X154" s="182" t="str">
        <f t="shared" si="219"/>
        <v/>
      </c>
      <c r="Y154" s="183"/>
      <c r="Z154" s="184" t="str">
        <f t="shared" si="287"/>
        <v/>
      </c>
      <c r="AA154" s="183"/>
      <c r="AB154" s="171"/>
      <c r="AC154" s="196"/>
      <c r="AE154" s="197"/>
      <c r="AG154" s="197"/>
      <c r="AI154" s="180" t="str">
        <f t="shared" si="268"/>
        <v/>
      </c>
      <c r="AJ154" s="181" t="str">
        <f t="shared" si="220"/>
        <v/>
      </c>
      <c r="AK154" s="182" t="str">
        <f t="shared" si="221"/>
        <v/>
      </c>
      <c r="AL154" s="183"/>
      <c r="AM154" s="184" t="str">
        <f t="shared" si="288"/>
        <v/>
      </c>
      <c r="AN154" s="183"/>
      <c r="AO154" s="171"/>
      <c r="AP154" s="196"/>
      <c r="AR154" s="197"/>
      <c r="AT154" s="197"/>
      <c r="AV154" s="180" t="str">
        <f t="shared" si="269"/>
        <v/>
      </c>
      <c r="AW154" s="181" t="str">
        <f t="shared" si="222"/>
        <v/>
      </c>
      <c r="AX154" s="182" t="str">
        <f t="shared" si="223"/>
        <v/>
      </c>
      <c r="AY154" s="183"/>
      <c r="AZ154" s="184" t="str">
        <f t="shared" si="289"/>
        <v/>
      </c>
      <c r="BA154" s="183"/>
      <c r="BB154" s="171"/>
      <c r="BC154" s="196"/>
      <c r="BE154" s="197"/>
      <c r="BG154" s="197"/>
      <c r="BI154" s="180" t="str">
        <f t="shared" si="270"/>
        <v/>
      </c>
      <c r="BJ154" s="181" t="str">
        <f t="shared" si="224"/>
        <v/>
      </c>
      <c r="BK154" s="182" t="str">
        <f t="shared" si="225"/>
        <v/>
      </c>
      <c r="BL154" s="183"/>
      <c r="BM154" s="184" t="str">
        <f t="shared" si="290"/>
        <v/>
      </c>
      <c r="BN154" s="183"/>
      <c r="BO154" s="171"/>
      <c r="BP154" s="196"/>
      <c r="BR154" s="197"/>
      <c r="BT154" s="197"/>
      <c r="BV154" s="180" t="str">
        <f t="shared" si="271"/>
        <v/>
      </c>
      <c r="BW154" s="181" t="str">
        <f t="shared" si="226"/>
        <v/>
      </c>
      <c r="BX154" s="182" t="str">
        <f t="shared" si="227"/>
        <v/>
      </c>
      <c r="BY154" s="183"/>
      <c r="BZ154" s="184" t="str">
        <f t="shared" si="291"/>
        <v/>
      </c>
      <c r="CA154" s="183"/>
      <c r="CB154" s="171"/>
      <c r="CC154" s="196"/>
      <c r="CE154" s="197"/>
      <c r="CG154" s="197"/>
      <c r="CI154" s="180" t="str">
        <f t="shared" si="272"/>
        <v/>
      </c>
      <c r="CJ154" s="181" t="str">
        <f t="shared" si="228"/>
        <v/>
      </c>
      <c r="CK154" s="182" t="str">
        <f t="shared" si="229"/>
        <v/>
      </c>
      <c r="CL154" s="183"/>
      <c r="CM154" s="184" t="str">
        <f t="shared" si="292"/>
        <v/>
      </c>
      <c r="CN154" s="183"/>
      <c r="CO154" s="171"/>
      <c r="CP154" s="196"/>
      <c r="CR154" s="197"/>
      <c r="CT154" s="197"/>
      <c r="CV154" s="180" t="str">
        <f t="shared" si="273"/>
        <v/>
      </c>
      <c r="CW154" s="181" t="str">
        <f t="shared" si="230"/>
        <v/>
      </c>
      <c r="CX154" s="182" t="str">
        <f t="shared" si="231"/>
        <v/>
      </c>
      <c r="CY154" s="183"/>
      <c r="CZ154" s="184" t="str">
        <f t="shared" si="293"/>
        <v/>
      </c>
      <c r="DA154" s="183"/>
      <c r="DB154" s="171"/>
      <c r="DC154" s="196"/>
      <c r="DE154" s="197"/>
      <c r="DG154" s="197"/>
      <c r="DI154" s="180" t="str">
        <f t="shared" si="274"/>
        <v/>
      </c>
      <c r="DJ154" s="181" t="str">
        <f t="shared" si="232"/>
        <v/>
      </c>
      <c r="DK154" s="182" t="str">
        <f t="shared" si="233"/>
        <v/>
      </c>
      <c r="DL154" s="183"/>
      <c r="DM154" s="184" t="str">
        <f t="shared" si="294"/>
        <v/>
      </c>
      <c r="DN154" s="183"/>
      <c r="DO154" s="171"/>
      <c r="DP154" s="196"/>
      <c r="DR154" s="197"/>
      <c r="DT154" s="197"/>
      <c r="DV154" s="180" t="str">
        <f t="shared" si="275"/>
        <v/>
      </c>
      <c r="DW154" s="181" t="str">
        <f t="shared" si="234"/>
        <v/>
      </c>
      <c r="DX154" s="182" t="str">
        <f t="shared" si="235"/>
        <v/>
      </c>
      <c r="DY154" s="183"/>
      <c r="DZ154" s="184" t="str">
        <f t="shared" si="295"/>
        <v/>
      </c>
      <c r="EA154" s="183"/>
      <c r="EB154" s="171"/>
      <c r="EC154" s="196"/>
      <c r="EE154" s="197"/>
      <c r="EG154" s="197"/>
      <c r="EI154" s="180" t="str">
        <f t="shared" si="276"/>
        <v/>
      </c>
      <c r="EJ154" s="181" t="str">
        <f t="shared" si="236"/>
        <v/>
      </c>
      <c r="EK154" s="182" t="str">
        <f t="shared" si="237"/>
        <v/>
      </c>
      <c r="EL154" s="183"/>
      <c r="EM154" s="184" t="str">
        <f t="shared" si="296"/>
        <v/>
      </c>
      <c r="EN154" s="183"/>
      <c r="EO154" s="171"/>
      <c r="EP154" s="196"/>
      <c r="ER154" s="197"/>
      <c r="ET154" s="197"/>
      <c r="EV154" s="180" t="str">
        <f t="shared" si="277"/>
        <v/>
      </c>
      <c r="EW154" s="181" t="str">
        <f t="shared" si="238"/>
        <v/>
      </c>
      <c r="EX154" s="182" t="str">
        <f t="shared" si="239"/>
        <v/>
      </c>
      <c r="EY154" s="183"/>
      <c r="EZ154" s="184" t="str">
        <f t="shared" si="297"/>
        <v/>
      </c>
      <c r="FA154" s="183"/>
      <c r="FB154" s="171"/>
      <c r="FC154" s="196"/>
      <c r="FE154" s="197"/>
      <c r="FG154" s="197"/>
      <c r="FI154" s="180" t="str">
        <f t="shared" si="278"/>
        <v/>
      </c>
      <c r="FJ154" s="181" t="str">
        <f t="shared" si="240"/>
        <v/>
      </c>
      <c r="FK154" s="182" t="str">
        <f t="shared" si="241"/>
        <v/>
      </c>
      <c r="FL154" s="183"/>
      <c r="FM154" s="184" t="str">
        <f t="shared" si="298"/>
        <v/>
      </c>
      <c r="FN154" s="183"/>
      <c r="FO154" s="171"/>
      <c r="FP154" s="196"/>
      <c r="FR154" s="197"/>
      <c r="FT154" s="197"/>
      <c r="FV154" s="180" t="str">
        <f t="shared" si="279"/>
        <v/>
      </c>
      <c r="FW154" s="181" t="str">
        <f t="shared" si="242"/>
        <v/>
      </c>
      <c r="FX154" s="182" t="str">
        <f t="shared" si="243"/>
        <v/>
      </c>
      <c r="FY154" s="183"/>
      <c r="FZ154" s="184" t="str">
        <f t="shared" si="299"/>
        <v/>
      </c>
      <c r="GA154" s="183"/>
      <c r="GB154" s="171"/>
      <c r="GC154" s="196"/>
      <c r="GE154" s="197"/>
      <c r="GG154" s="197"/>
      <c r="GI154" s="180" t="str">
        <f t="shared" si="280"/>
        <v/>
      </c>
      <c r="GJ154" s="181" t="str">
        <f t="shared" si="244"/>
        <v/>
      </c>
      <c r="GK154" s="182" t="str">
        <f t="shared" si="245"/>
        <v/>
      </c>
      <c r="GL154" s="183"/>
      <c r="GM154" s="184" t="str">
        <f t="shared" si="300"/>
        <v/>
      </c>
      <c r="GN154" s="183"/>
      <c r="GO154" s="171"/>
      <c r="GP154" s="196"/>
      <c r="GR154" s="197"/>
      <c r="GT154" s="197"/>
      <c r="GV154" s="180" t="str">
        <f t="shared" si="281"/>
        <v/>
      </c>
      <c r="GW154" s="181" t="str">
        <f t="shared" si="246"/>
        <v/>
      </c>
      <c r="GX154" s="182" t="str">
        <f t="shared" si="247"/>
        <v/>
      </c>
      <c r="GY154" s="183"/>
      <c r="GZ154" s="184" t="str">
        <f t="shared" si="301"/>
        <v/>
      </c>
      <c r="HA154" s="183"/>
      <c r="HB154" s="171"/>
      <c r="HC154" s="196"/>
      <c r="HE154" s="197"/>
      <c r="HG154" s="197"/>
      <c r="HI154" s="180" t="str">
        <f t="shared" si="282"/>
        <v/>
      </c>
      <c r="HJ154" s="181" t="str">
        <f t="shared" si="248"/>
        <v/>
      </c>
      <c r="HK154" s="182" t="str">
        <f t="shared" si="249"/>
        <v/>
      </c>
      <c r="HL154" s="183"/>
      <c r="HM154" s="184" t="str">
        <f t="shared" si="302"/>
        <v/>
      </c>
      <c r="HN154" s="183"/>
      <c r="HO154" s="171"/>
      <c r="HP154" s="196"/>
      <c r="HR154" s="197"/>
      <c r="HT154" s="197"/>
      <c r="HV154" s="180" t="str">
        <f t="shared" si="283"/>
        <v/>
      </c>
      <c r="HW154" s="181" t="str">
        <f t="shared" si="250"/>
        <v/>
      </c>
      <c r="HX154" s="182" t="str">
        <f t="shared" si="251"/>
        <v/>
      </c>
      <c r="HY154" s="183"/>
      <c r="HZ154" s="184" t="str">
        <f t="shared" si="303"/>
        <v/>
      </c>
      <c r="IA154" s="183"/>
      <c r="IB154" s="171"/>
      <c r="IC154" s="196"/>
      <c r="IE154" s="197"/>
      <c r="IG154" s="197"/>
      <c r="II154" s="180" t="str">
        <f t="shared" si="284"/>
        <v/>
      </c>
      <c r="IJ154" s="181" t="str">
        <f t="shared" si="252"/>
        <v/>
      </c>
      <c r="IK154" s="182" t="str">
        <f t="shared" si="253"/>
        <v/>
      </c>
      <c r="IL154" s="183"/>
      <c r="IM154" s="184" t="str">
        <f t="shared" si="304"/>
        <v/>
      </c>
      <c r="IN154" s="183"/>
      <c r="IO154" s="171"/>
      <c r="IP154" s="196"/>
      <c r="IR154" s="197"/>
      <c r="IT154" s="197"/>
      <c r="IV154" s="180" t="str">
        <f t="shared" si="285"/>
        <v/>
      </c>
      <c r="IW154" s="181" t="str">
        <f t="shared" si="254"/>
        <v/>
      </c>
      <c r="IX154" s="182" t="str">
        <f t="shared" si="255"/>
        <v/>
      </c>
      <c r="IY154" s="183"/>
      <c r="IZ154" s="184" t="str">
        <f t="shared" si="305"/>
        <v/>
      </c>
      <c r="JA154" s="183"/>
      <c r="JB154" s="171"/>
      <c r="JC154" s="187"/>
      <c r="JD154" s="198">
        <f t="shared" si="256"/>
        <v>0</v>
      </c>
      <c r="JE154" s="198">
        <f t="shared" si="257"/>
        <v>0</v>
      </c>
      <c r="JF154" s="198">
        <f t="shared" si="258"/>
        <v>0</v>
      </c>
      <c r="JG154" s="199">
        <f t="shared" si="259"/>
        <v>0</v>
      </c>
      <c r="JH154" s="199">
        <f t="shared" si="260"/>
        <v>0</v>
      </c>
      <c r="JI154" s="187"/>
      <c r="JJ154" s="209"/>
      <c r="JK154" s="210"/>
      <c r="JL154" s="210"/>
      <c r="JM154" s="210"/>
      <c r="JN154" s="210"/>
      <c r="JO154" s="210"/>
      <c r="JP154" s="210"/>
      <c r="JQ154" s="210"/>
      <c r="JR154" s="211"/>
      <c r="JS154" s="205"/>
      <c r="JT154" s="194">
        <f t="shared" si="261"/>
        <v>3</v>
      </c>
    </row>
    <row r="155" spans="1:280" s="195" customFormat="1" ht="13.5" thickBot="1" x14ac:dyDescent="0.25">
      <c r="A155" s="250">
        <f t="shared" si="262"/>
        <v>41729</v>
      </c>
      <c r="B155" s="251">
        <f t="shared" si="263"/>
        <v>41730</v>
      </c>
      <c r="C155" s="224"/>
      <c r="D155" s="225"/>
      <c r="E155" s="226"/>
      <c r="F155" s="225"/>
      <c r="G155" s="226"/>
      <c r="H155" s="225"/>
      <c r="I155" s="216" t="str">
        <f t="shared" si="264"/>
        <v/>
      </c>
      <c r="J155" s="217" t="str">
        <f t="shared" si="265"/>
        <v/>
      </c>
      <c r="K155" s="218" t="str">
        <f t="shared" si="266"/>
        <v/>
      </c>
      <c r="L155" s="219"/>
      <c r="M155" s="220" t="str">
        <f t="shared" si="286"/>
        <v/>
      </c>
      <c r="N155" s="219"/>
      <c r="O155" s="582"/>
      <c r="P155" s="224"/>
      <c r="Q155" s="225"/>
      <c r="R155" s="226"/>
      <c r="S155" s="225"/>
      <c r="T155" s="226"/>
      <c r="U155" s="225"/>
      <c r="V155" s="216" t="str">
        <f t="shared" si="267"/>
        <v/>
      </c>
      <c r="W155" s="217" t="str">
        <f t="shared" si="218"/>
        <v/>
      </c>
      <c r="X155" s="218" t="str">
        <f t="shared" si="219"/>
        <v/>
      </c>
      <c r="Y155" s="219"/>
      <c r="Z155" s="220" t="str">
        <f t="shared" si="287"/>
        <v/>
      </c>
      <c r="AA155" s="219"/>
      <c r="AB155" s="582"/>
      <c r="AC155" s="224"/>
      <c r="AD155" s="225"/>
      <c r="AE155" s="226"/>
      <c r="AF155" s="225"/>
      <c r="AG155" s="226"/>
      <c r="AH155" s="225"/>
      <c r="AI155" s="216" t="str">
        <f t="shared" si="268"/>
        <v/>
      </c>
      <c r="AJ155" s="217" t="str">
        <f t="shared" si="220"/>
        <v/>
      </c>
      <c r="AK155" s="218" t="str">
        <f t="shared" si="221"/>
        <v/>
      </c>
      <c r="AL155" s="219"/>
      <c r="AM155" s="220" t="str">
        <f t="shared" si="288"/>
        <v/>
      </c>
      <c r="AN155" s="219"/>
      <c r="AO155" s="582"/>
      <c r="AP155" s="224"/>
      <c r="AQ155" s="225"/>
      <c r="AR155" s="226"/>
      <c r="AS155" s="225"/>
      <c r="AT155" s="226"/>
      <c r="AU155" s="225"/>
      <c r="AV155" s="216" t="str">
        <f t="shared" si="269"/>
        <v/>
      </c>
      <c r="AW155" s="217" t="str">
        <f t="shared" si="222"/>
        <v/>
      </c>
      <c r="AX155" s="218" t="str">
        <f t="shared" si="223"/>
        <v/>
      </c>
      <c r="AY155" s="219"/>
      <c r="AZ155" s="220" t="str">
        <f t="shared" si="289"/>
        <v/>
      </c>
      <c r="BA155" s="219"/>
      <c r="BB155" s="582"/>
      <c r="BC155" s="224"/>
      <c r="BD155" s="225"/>
      <c r="BE155" s="226"/>
      <c r="BF155" s="225"/>
      <c r="BG155" s="226"/>
      <c r="BH155" s="225"/>
      <c r="BI155" s="216" t="str">
        <f t="shared" si="270"/>
        <v/>
      </c>
      <c r="BJ155" s="217" t="str">
        <f t="shared" si="224"/>
        <v/>
      </c>
      <c r="BK155" s="218" t="str">
        <f t="shared" si="225"/>
        <v/>
      </c>
      <c r="BL155" s="219"/>
      <c r="BM155" s="220" t="str">
        <f t="shared" si="290"/>
        <v/>
      </c>
      <c r="BN155" s="219"/>
      <c r="BO155" s="582"/>
      <c r="BP155" s="224"/>
      <c r="BQ155" s="225"/>
      <c r="BR155" s="226"/>
      <c r="BS155" s="225"/>
      <c r="BT155" s="226"/>
      <c r="BU155" s="225"/>
      <c r="BV155" s="216" t="str">
        <f t="shared" si="271"/>
        <v/>
      </c>
      <c r="BW155" s="217" t="str">
        <f t="shared" si="226"/>
        <v/>
      </c>
      <c r="BX155" s="218" t="str">
        <f t="shared" si="227"/>
        <v/>
      </c>
      <c r="BY155" s="219"/>
      <c r="BZ155" s="220" t="str">
        <f t="shared" si="291"/>
        <v/>
      </c>
      <c r="CA155" s="219"/>
      <c r="CB155" s="582"/>
      <c r="CC155" s="224"/>
      <c r="CD155" s="225"/>
      <c r="CE155" s="226"/>
      <c r="CF155" s="225"/>
      <c r="CG155" s="226"/>
      <c r="CH155" s="225"/>
      <c r="CI155" s="216" t="str">
        <f t="shared" si="272"/>
        <v/>
      </c>
      <c r="CJ155" s="217" t="str">
        <f t="shared" si="228"/>
        <v/>
      </c>
      <c r="CK155" s="218" t="str">
        <f t="shared" si="229"/>
        <v/>
      </c>
      <c r="CL155" s="219"/>
      <c r="CM155" s="220" t="str">
        <f t="shared" si="292"/>
        <v/>
      </c>
      <c r="CN155" s="219"/>
      <c r="CO155" s="582"/>
      <c r="CP155" s="224"/>
      <c r="CQ155" s="225"/>
      <c r="CR155" s="226"/>
      <c r="CS155" s="225"/>
      <c r="CT155" s="226"/>
      <c r="CU155" s="225"/>
      <c r="CV155" s="216" t="str">
        <f t="shared" si="273"/>
        <v/>
      </c>
      <c r="CW155" s="217" t="str">
        <f t="shared" si="230"/>
        <v/>
      </c>
      <c r="CX155" s="218" t="str">
        <f t="shared" si="231"/>
        <v/>
      </c>
      <c r="CY155" s="219"/>
      <c r="CZ155" s="220" t="str">
        <f t="shared" si="293"/>
        <v/>
      </c>
      <c r="DA155" s="219"/>
      <c r="DB155" s="582"/>
      <c r="DC155" s="224"/>
      <c r="DD155" s="225"/>
      <c r="DE155" s="226"/>
      <c r="DF155" s="225"/>
      <c r="DG155" s="226"/>
      <c r="DH155" s="225"/>
      <c r="DI155" s="216" t="str">
        <f t="shared" si="274"/>
        <v/>
      </c>
      <c r="DJ155" s="217" t="str">
        <f t="shared" si="232"/>
        <v/>
      </c>
      <c r="DK155" s="218" t="str">
        <f t="shared" si="233"/>
        <v/>
      </c>
      <c r="DL155" s="219"/>
      <c r="DM155" s="220" t="str">
        <f t="shared" si="294"/>
        <v/>
      </c>
      <c r="DN155" s="219"/>
      <c r="DO155" s="582"/>
      <c r="DP155" s="224"/>
      <c r="DQ155" s="225"/>
      <c r="DR155" s="226"/>
      <c r="DS155" s="225"/>
      <c r="DT155" s="226"/>
      <c r="DU155" s="225"/>
      <c r="DV155" s="216" t="str">
        <f t="shared" si="275"/>
        <v/>
      </c>
      <c r="DW155" s="217" t="str">
        <f t="shared" si="234"/>
        <v/>
      </c>
      <c r="DX155" s="218" t="str">
        <f t="shared" si="235"/>
        <v/>
      </c>
      <c r="DY155" s="219"/>
      <c r="DZ155" s="220" t="str">
        <f t="shared" si="295"/>
        <v/>
      </c>
      <c r="EA155" s="219"/>
      <c r="EB155" s="582"/>
      <c r="EC155" s="224"/>
      <c r="ED155" s="225"/>
      <c r="EE155" s="226"/>
      <c r="EF155" s="225"/>
      <c r="EG155" s="226"/>
      <c r="EH155" s="225"/>
      <c r="EI155" s="216" t="str">
        <f t="shared" si="276"/>
        <v/>
      </c>
      <c r="EJ155" s="217" t="str">
        <f t="shared" si="236"/>
        <v/>
      </c>
      <c r="EK155" s="218" t="str">
        <f t="shared" si="237"/>
        <v/>
      </c>
      <c r="EL155" s="219"/>
      <c r="EM155" s="220" t="str">
        <f t="shared" si="296"/>
        <v/>
      </c>
      <c r="EN155" s="219"/>
      <c r="EO155" s="582"/>
      <c r="EP155" s="224"/>
      <c r="EQ155" s="225"/>
      <c r="ER155" s="226"/>
      <c r="ES155" s="225"/>
      <c r="ET155" s="226"/>
      <c r="EU155" s="225"/>
      <c r="EV155" s="216" t="str">
        <f t="shared" si="277"/>
        <v/>
      </c>
      <c r="EW155" s="217" t="str">
        <f t="shared" si="238"/>
        <v/>
      </c>
      <c r="EX155" s="218" t="str">
        <f t="shared" si="239"/>
        <v/>
      </c>
      <c r="EY155" s="219"/>
      <c r="EZ155" s="220" t="str">
        <f t="shared" si="297"/>
        <v/>
      </c>
      <c r="FA155" s="219"/>
      <c r="FB155" s="582"/>
      <c r="FC155" s="224"/>
      <c r="FD155" s="225"/>
      <c r="FE155" s="226"/>
      <c r="FF155" s="225"/>
      <c r="FG155" s="226"/>
      <c r="FH155" s="225"/>
      <c r="FI155" s="216" t="str">
        <f t="shared" si="278"/>
        <v/>
      </c>
      <c r="FJ155" s="217" t="str">
        <f t="shared" si="240"/>
        <v/>
      </c>
      <c r="FK155" s="218" t="str">
        <f t="shared" si="241"/>
        <v/>
      </c>
      <c r="FL155" s="219"/>
      <c r="FM155" s="220" t="str">
        <f t="shared" si="298"/>
        <v/>
      </c>
      <c r="FN155" s="219"/>
      <c r="FO155" s="582"/>
      <c r="FP155" s="224"/>
      <c r="FQ155" s="225"/>
      <c r="FR155" s="226"/>
      <c r="FS155" s="225"/>
      <c r="FT155" s="226"/>
      <c r="FU155" s="225"/>
      <c r="FV155" s="216" t="str">
        <f t="shared" si="279"/>
        <v/>
      </c>
      <c r="FW155" s="217" t="str">
        <f t="shared" si="242"/>
        <v/>
      </c>
      <c r="FX155" s="218" t="str">
        <f t="shared" si="243"/>
        <v/>
      </c>
      <c r="FY155" s="219"/>
      <c r="FZ155" s="220" t="str">
        <f t="shared" si="299"/>
        <v/>
      </c>
      <c r="GA155" s="219"/>
      <c r="GB155" s="582"/>
      <c r="GC155" s="224"/>
      <c r="GD155" s="225"/>
      <c r="GE155" s="226"/>
      <c r="GF155" s="225"/>
      <c r="GG155" s="226"/>
      <c r="GH155" s="225"/>
      <c r="GI155" s="216" t="str">
        <f t="shared" si="280"/>
        <v/>
      </c>
      <c r="GJ155" s="217" t="str">
        <f t="shared" si="244"/>
        <v/>
      </c>
      <c r="GK155" s="218" t="str">
        <f t="shared" si="245"/>
        <v/>
      </c>
      <c r="GL155" s="219"/>
      <c r="GM155" s="220" t="str">
        <f t="shared" si="300"/>
        <v/>
      </c>
      <c r="GN155" s="219"/>
      <c r="GO155" s="582"/>
      <c r="GP155" s="224"/>
      <c r="GQ155" s="225"/>
      <c r="GR155" s="226"/>
      <c r="GS155" s="225"/>
      <c r="GT155" s="226"/>
      <c r="GU155" s="225"/>
      <c r="GV155" s="216" t="str">
        <f t="shared" si="281"/>
        <v/>
      </c>
      <c r="GW155" s="217" t="str">
        <f t="shared" si="246"/>
        <v/>
      </c>
      <c r="GX155" s="218" t="str">
        <f t="shared" si="247"/>
        <v/>
      </c>
      <c r="GY155" s="219"/>
      <c r="GZ155" s="220" t="str">
        <f t="shared" si="301"/>
        <v/>
      </c>
      <c r="HA155" s="219"/>
      <c r="HB155" s="582"/>
      <c r="HC155" s="224"/>
      <c r="HD155" s="225"/>
      <c r="HE155" s="226"/>
      <c r="HF155" s="225"/>
      <c r="HG155" s="226"/>
      <c r="HH155" s="225"/>
      <c r="HI155" s="216" t="str">
        <f t="shared" si="282"/>
        <v/>
      </c>
      <c r="HJ155" s="217" t="str">
        <f t="shared" si="248"/>
        <v/>
      </c>
      <c r="HK155" s="218" t="str">
        <f t="shared" si="249"/>
        <v/>
      </c>
      <c r="HL155" s="219"/>
      <c r="HM155" s="220" t="str">
        <f t="shared" si="302"/>
        <v/>
      </c>
      <c r="HN155" s="219"/>
      <c r="HO155" s="582"/>
      <c r="HP155" s="224"/>
      <c r="HQ155" s="225"/>
      <c r="HR155" s="226"/>
      <c r="HS155" s="225"/>
      <c r="HT155" s="226"/>
      <c r="HU155" s="225"/>
      <c r="HV155" s="216" t="str">
        <f t="shared" si="283"/>
        <v/>
      </c>
      <c r="HW155" s="217" t="str">
        <f t="shared" si="250"/>
        <v/>
      </c>
      <c r="HX155" s="218" t="str">
        <f t="shared" si="251"/>
        <v/>
      </c>
      <c r="HY155" s="219"/>
      <c r="HZ155" s="220" t="str">
        <f t="shared" si="303"/>
        <v/>
      </c>
      <c r="IA155" s="219"/>
      <c r="IB155" s="582"/>
      <c r="IC155" s="224"/>
      <c r="ID155" s="225"/>
      <c r="IE155" s="226"/>
      <c r="IF155" s="225"/>
      <c r="IG155" s="226"/>
      <c r="IH155" s="225"/>
      <c r="II155" s="216" t="str">
        <f t="shared" si="284"/>
        <v/>
      </c>
      <c r="IJ155" s="217" t="str">
        <f t="shared" si="252"/>
        <v/>
      </c>
      <c r="IK155" s="218" t="str">
        <f t="shared" si="253"/>
        <v/>
      </c>
      <c r="IL155" s="219"/>
      <c r="IM155" s="220" t="str">
        <f t="shared" si="304"/>
        <v/>
      </c>
      <c r="IN155" s="219"/>
      <c r="IO155" s="582"/>
      <c r="IP155" s="224"/>
      <c r="IQ155" s="225"/>
      <c r="IR155" s="226"/>
      <c r="IS155" s="225"/>
      <c r="IT155" s="226"/>
      <c r="IU155" s="225"/>
      <c r="IV155" s="216" t="str">
        <f t="shared" si="285"/>
        <v/>
      </c>
      <c r="IW155" s="217" t="str">
        <f t="shared" si="254"/>
        <v/>
      </c>
      <c r="IX155" s="218" t="str">
        <f t="shared" si="255"/>
        <v/>
      </c>
      <c r="IY155" s="219"/>
      <c r="IZ155" s="220" t="str">
        <f t="shared" si="305"/>
        <v/>
      </c>
      <c r="JA155" s="219"/>
      <c r="JB155" s="582"/>
      <c r="JC155" s="221"/>
      <c r="JD155" s="222">
        <f t="shared" si="256"/>
        <v>0</v>
      </c>
      <c r="JE155" s="222">
        <f t="shared" si="257"/>
        <v>0</v>
      </c>
      <c r="JF155" s="222">
        <f t="shared" si="258"/>
        <v>0</v>
      </c>
      <c r="JG155" s="223">
        <f t="shared" si="259"/>
        <v>0</v>
      </c>
      <c r="JH155" s="223">
        <f t="shared" si="260"/>
        <v>0</v>
      </c>
      <c r="JI155" s="187"/>
      <c r="JJ155" s="209"/>
      <c r="JK155" s="210"/>
      <c r="JL155" s="210"/>
      <c r="JM155" s="210"/>
      <c r="JN155" s="210"/>
      <c r="JO155" s="210"/>
      <c r="JP155" s="210"/>
      <c r="JQ155" s="210"/>
      <c r="JR155" s="211"/>
      <c r="JS155" s="205"/>
      <c r="JT155" s="194">
        <f t="shared" si="261"/>
        <v>3</v>
      </c>
    </row>
    <row r="156" spans="1:280" s="195" customFormat="1" x14ac:dyDescent="0.2">
      <c r="A156" s="247">
        <f t="shared" si="262"/>
        <v>41730</v>
      </c>
      <c r="B156" s="249">
        <f t="shared" si="263"/>
        <v>41731</v>
      </c>
      <c r="C156" s="196"/>
      <c r="E156" s="197"/>
      <c r="G156" s="197"/>
      <c r="I156" s="180" t="str">
        <f t="shared" si="264"/>
        <v/>
      </c>
      <c r="J156" s="181" t="str">
        <f t="shared" si="265"/>
        <v/>
      </c>
      <c r="K156" s="182" t="str">
        <f t="shared" si="266"/>
        <v/>
      </c>
      <c r="L156" s="183"/>
      <c r="M156" s="184" t="str">
        <f t="shared" si="286"/>
        <v/>
      </c>
      <c r="N156" s="183"/>
      <c r="O156" s="171"/>
      <c r="P156" s="196"/>
      <c r="R156" s="197"/>
      <c r="T156" s="197"/>
      <c r="V156" s="180" t="str">
        <f t="shared" si="267"/>
        <v/>
      </c>
      <c r="W156" s="181" t="str">
        <f t="shared" si="218"/>
        <v/>
      </c>
      <c r="X156" s="182" t="str">
        <f t="shared" si="219"/>
        <v/>
      </c>
      <c r="Y156" s="183"/>
      <c r="Z156" s="184" t="str">
        <f t="shared" si="287"/>
        <v/>
      </c>
      <c r="AA156" s="183"/>
      <c r="AB156" s="171"/>
      <c r="AC156" s="196"/>
      <c r="AE156" s="197"/>
      <c r="AG156" s="197"/>
      <c r="AI156" s="180" t="str">
        <f t="shared" si="268"/>
        <v/>
      </c>
      <c r="AJ156" s="181" t="str">
        <f t="shared" si="220"/>
        <v/>
      </c>
      <c r="AK156" s="182" t="str">
        <f t="shared" si="221"/>
        <v/>
      </c>
      <c r="AL156" s="183"/>
      <c r="AM156" s="184" t="str">
        <f t="shared" si="288"/>
        <v/>
      </c>
      <c r="AN156" s="183"/>
      <c r="AO156" s="171"/>
      <c r="AP156" s="196"/>
      <c r="AR156" s="197"/>
      <c r="AT156" s="197"/>
      <c r="AV156" s="180" t="str">
        <f t="shared" si="269"/>
        <v/>
      </c>
      <c r="AW156" s="181" t="str">
        <f t="shared" si="222"/>
        <v/>
      </c>
      <c r="AX156" s="182" t="str">
        <f t="shared" si="223"/>
        <v/>
      </c>
      <c r="AY156" s="183"/>
      <c r="AZ156" s="184" t="str">
        <f t="shared" si="289"/>
        <v/>
      </c>
      <c r="BA156" s="183"/>
      <c r="BB156" s="171"/>
      <c r="BC156" s="196"/>
      <c r="BE156" s="197"/>
      <c r="BG156" s="197"/>
      <c r="BI156" s="180" t="str">
        <f t="shared" si="270"/>
        <v/>
      </c>
      <c r="BJ156" s="181" t="str">
        <f t="shared" si="224"/>
        <v/>
      </c>
      <c r="BK156" s="182" t="str">
        <f t="shared" si="225"/>
        <v/>
      </c>
      <c r="BL156" s="183"/>
      <c r="BM156" s="184" t="str">
        <f t="shared" si="290"/>
        <v/>
      </c>
      <c r="BN156" s="183"/>
      <c r="BO156" s="171"/>
      <c r="BP156" s="196"/>
      <c r="BR156" s="197"/>
      <c r="BT156" s="197"/>
      <c r="BV156" s="180" t="str">
        <f t="shared" si="271"/>
        <v/>
      </c>
      <c r="BW156" s="181" t="str">
        <f t="shared" si="226"/>
        <v/>
      </c>
      <c r="BX156" s="182" t="str">
        <f t="shared" si="227"/>
        <v/>
      </c>
      <c r="BY156" s="183"/>
      <c r="BZ156" s="184" t="str">
        <f t="shared" si="291"/>
        <v/>
      </c>
      <c r="CA156" s="183"/>
      <c r="CB156" s="171"/>
      <c r="CC156" s="196"/>
      <c r="CE156" s="197"/>
      <c r="CG156" s="197"/>
      <c r="CI156" s="180" t="str">
        <f t="shared" si="272"/>
        <v/>
      </c>
      <c r="CJ156" s="181" t="str">
        <f t="shared" si="228"/>
        <v/>
      </c>
      <c r="CK156" s="182" t="str">
        <f t="shared" si="229"/>
        <v/>
      </c>
      <c r="CL156" s="183"/>
      <c r="CM156" s="184" t="str">
        <f t="shared" si="292"/>
        <v/>
      </c>
      <c r="CN156" s="183"/>
      <c r="CO156" s="171"/>
      <c r="CP156" s="196"/>
      <c r="CR156" s="197"/>
      <c r="CT156" s="197"/>
      <c r="CV156" s="180" t="str">
        <f t="shared" si="273"/>
        <v/>
      </c>
      <c r="CW156" s="181" t="str">
        <f t="shared" si="230"/>
        <v/>
      </c>
      <c r="CX156" s="182" t="str">
        <f t="shared" si="231"/>
        <v/>
      </c>
      <c r="CY156" s="183"/>
      <c r="CZ156" s="184" t="str">
        <f t="shared" si="293"/>
        <v/>
      </c>
      <c r="DA156" s="183"/>
      <c r="DB156" s="171"/>
      <c r="DC156" s="196"/>
      <c r="DE156" s="197"/>
      <c r="DG156" s="197"/>
      <c r="DI156" s="180" t="str">
        <f t="shared" si="274"/>
        <v/>
      </c>
      <c r="DJ156" s="181" t="str">
        <f t="shared" si="232"/>
        <v/>
      </c>
      <c r="DK156" s="182" t="str">
        <f t="shared" si="233"/>
        <v/>
      </c>
      <c r="DL156" s="183"/>
      <c r="DM156" s="184" t="str">
        <f t="shared" si="294"/>
        <v/>
      </c>
      <c r="DN156" s="183"/>
      <c r="DO156" s="171"/>
      <c r="DP156" s="196"/>
      <c r="DR156" s="197"/>
      <c r="DT156" s="197"/>
      <c r="DV156" s="180" t="str">
        <f t="shared" si="275"/>
        <v/>
      </c>
      <c r="DW156" s="181" t="str">
        <f t="shared" si="234"/>
        <v/>
      </c>
      <c r="DX156" s="182" t="str">
        <f t="shared" si="235"/>
        <v/>
      </c>
      <c r="DY156" s="183"/>
      <c r="DZ156" s="184" t="str">
        <f t="shared" si="295"/>
        <v/>
      </c>
      <c r="EA156" s="183"/>
      <c r="EB156" s="171"/>
      <c r="EC156" s="196"/>
      <c r="EE156" s="197"/>
      <c r="EG156" s="197"/>
      <c r="EI156" s="180" t="str">
        <f t="shared" si="276"/>
        <v/>
      </c>
      <c r="EJ156" s="181" t="str">
        <f t="shared" si="236"/>
        <v/>
      </c>
      <c r="EK156" s="182" t="str">
        <f t="shared" si="237"/>
        <v/>
      </c>
      <c r="EL156" s="183"/>
      <c r="EM156" s="184" t="str">
        <f t="shared" si="296"/>
        <v/>
      </c>
      <c r="EN156" s="183"/>
      <c r="EO156" s="171"/>
      <c r="EP156" s="196"/>
      <c r="ER156" s="197"/>
      <c r="ET156" s="197"/>
      <c r="EV156" s="180" t="str">
        <f t="shared" si="277"/>
        <v/>
      </c>
      <c r="EW156" s="181" t="str">
        <f t="shared" si="238"/>
        <v/>
      </c>
      <c r="EX156" s="182" t="str">
        <f t="shared" si="239"/>
        <v/>
      </c>
      <c r="EY156" s="183"/>
      <c r="EZ156" s="184" t="str">
        <f t="shared" si="297"/>
        <v/>
      </c>
      <c r="FA156" s="183"/>
      <c r="FB156" s="171"/>
      <c r="FC156" s="196"/>
      <c r="FE156" s="197"/>
      <c r="FG156" s="197"/>
      <c r="FI156" s="180" t="str">
        <f t="shared" si="278"/>
        <v/>
      </c>
      <c r="FJ156" s="181" t="str">
        <f t="shared" si="240"/>
        <v/>
      </c>
      <c r="FK156" s="182" t="str">
        <f t="shared" si="241"/>
        <v/>
      </c>
      <c r="FL156" s="183"/>
      <c r="FM156" s="184" t="str">
        <f t="shared" si="298"/>
        <v/>
      </c>
      <c r="FN156" s="183"/>
      <c r="FO156" s="171"/>
      <c r="FP156" s="196"/>
      <c r="FR156" s="197"/>
      <c r="FT156" s="197"/>
      <c r="FV156" s="180" t="str">
        <f t="shared" si="279"/>
        <v/>
      </c>
      <c r="FW156" s="181" t="str">
        <f t="shared" si="242"/>
        <v/>
      </c>
      <c r="FX156" s="182" t="str">
        <f t="shared" si="243"/>
        <v/>
      </c>
      <c r="FY156" s="183"/>
      <c r="FZ156" s="184" t="str">
        <f t="shared" si="299"/>
        <v/>
      </c>
      <c r="GA156" s="183"/>
      <c r="GB156" s="171"/>
      <c r="GC156" s="196"/>
      <c r="GE156" s="197"/>
      <c r="GG156" s="197"/>
      <c r="GI156" s="180" t="str">
        <f t="shared" si="280"/>
        <v/>
      </c>
      <c r="GJ156" s="181" t="str">
        <f t="shared" si="244"/>
        <v/>
      </c>
      <c r="GK156" s="182" t="str">
        <f t="shared" si="245"/>
        <v/>
      </c>
      <c r="GL156" s="183"/>
      <c r="GM156" s="184" t="str">
        <f t="shared" si="300"/>
        <v/>
      </c>
      <c r="GN156" s="183"/>
      <c r="GO156" s="171"/>
      <c r="GP156" s="196"/>
      <c r="GR156" s="197"/>
      <c r="GT156" s="197"/>
      <c r="GV156" s="180" t="str">
        <f t="shared" si="281"/>
        <v/>
      </c>
      <c r="GW156" s="181" t="str">
        <f t="shared" si="246"/>
        <v/>
      </c>
      <c r="GX156" s="182" t="str">
        <f t="shared" si="247"/>
        <v/>
      </c>
      <c r="GY156" s="183"/>
      <c r="GZ156" s="184" t="str">
        <f t="shared" si="301"/>
        <v/>
      </c>
      <c r="HA156" s="183"/>
      <c r="HB156" s="171"/>
      <c r="HC156" s="196"/>
      <c r="HE156" s="197"/>
      <c r="HG156" s="197"/>
      <c r="HI156" s="180" t="str">
        <f t="shared" si="282"/>
        <v/>
      </c>
      <c r="HJ156" s="181" t="str">
        <f t="shared" si="248"/>
        <v/>
      </c>
      <c r="HK156" s="182" t="str">
        <f t="shared" si="249"/>
        <v/>
      </c>
      <c r="HL156" s="183"/>
      <c r="HM156" s="184" t="str">
        <f t="shared" si="302"/>
        <v/>
      </c>
      <c r="HN156" s="183"/>
      <c r="HO156" s="171"/>
      <c r="HP156" s="196"/>
      <c r="HR156" s="197"/>
      <c r="HT156" s="197"/>
      <c r="HV156" s="180" t="str">
        <f t="shared" si="283"/>
        <v/>
      </c>
      <c r="HW156" s="181" t="str">
        <f t="shared" si="250"/>
        <v/>
      </c>
      <c r="HX156" s="182" t="str">
        <f t="shared" si="251"/>
        <v/>
      </c>
      <c r="HY156" s="183"/>
      <c r="HZ156" s="184" t="str">
        <f t="shared" si="303"/>
        <v/>
      </c>
      <c r="IA156" s="183"/>
      <c r="IB156" s="171"/>
      <c r="IC156" s="196"/>
      <c r="IE156" s="197"/>
      <c r="IG156" s="197"/>
      <c r="II156" s="180" t="str">
        <f t="shared" si="284"/>
        <v/>
      </c>
      <c r="IJ156" s="181" t="str">
        <f t="shared" si="252"/>
        <v/>
      </c>
      <c r="IK156" s="182" t="str">
        <f t="shared" si="253"/>
        <v/>
      </c>
      <c r="IL156" s="183"/>
      <c r="IM156" s="184" t="str">
        <f t="shared" si="304"/>
        <v/>
      </c>
      <c r="IN156" s="183"/>
      <c r="IO156" s="171"/>
      <c r="IP156" s="196"/>
      <c r="IR156" s="197"/>
      <c r="IT156" s="197"/>
      <c r="IV156" s="180" t="str">
        <f t="shared" si="285"/>
        <v/>
      </c>
      <c r="IW156" s="181" t="str">
        <f t="shared" si="254"/>
        <v/>
      </c>
      <c r="IX156" s="182" t="str">
        <f t="shared" si="255"/>
        <v/>
      </c>
      <c r="IY156" s="183"/>
      <c r="IZ156" s="184" t="str">
        <f t="shared" si="305"/>
        <v/>
      </c>
      <c r="JA156" s="183"/>
      <c r="JB156" s="171"/>
      <c r="JC156" s="187"/>
      <c r="JD156" s="198">
        <f t="shared" si="256"/>
        <v>0</v>
      </c>
      <c r="JE156" s="198">
        <f t="shared" si="257"/>
        <v>0</v>
      </c>
      <c r="JF156" s="198">
        <f t="shared" si="258"/>
        <v>0</v>
      </c>
      <c r="JG156" s="199">
        <f t="shared" si="259"/>
        <v>0</v>
      </c>
      <c r="JH156" s="199">
        <f t="shared" si="260"/>
        <v>0</v>
      </c>
      <c r="JI156" s="187"/>
      <c r="JJ156" s="209"/>
      <c r="JK156" s="210"/>
      <c r="JL156" s="210"/>
      <c r="JM156" s="210"/>
      <c r="JN156" s="210"/>
      <c r="JO156" s="210"/>
      <c r="JP156" s="210"/>
      <c r="JQ156" s="210"/>
      <c r="JR156" s="211"/>
      <c r="JS156" s="205"/>
      <c r="JT156" s="194">
        <f t="shared" si="261"/>
        <v>4</v>
      </c>
    </row>
    <row r="157" spans="1:280" s="195" customFormat="1" x14ac:dyDescent="0.2">
      <c r="A157" s="247">
        <f t="shared" si="262"/>
        <v>41731</v>
      </c>
      <c r="B157" s="249">
        <f t="shared" si="263"/>
        <v>41732</v>
      </c>
      <c r="C157" s="196"/>
      <c r="E157" s="197"/>
      <c r="G157" s="197"/>
      <c r="I157" s="180" t="str">
        <f t="shared" si="264"/>
        <v/>
      </c>
      <c r="J157" s="181" t="str">
        <f t="shared" si="265"/>
        <v/>
      </c>
      <c r="K157" s="182" t="str">
        <f t="shared" si="266"/>
        <v/>
      </c>
      <c r="L157" s="183"/>
      <c r="M157" s="184" t="str">
        <f t="shared" si="286"/>
        <v/>
      </c>
      <c r="N157" s="183"/>
      <c r="O157" s="171"/>
      <c r="P157" s="196"/>
      <c r="R157" s="197"/>
      <c r="T157" s="197"/>
      <c r="V157" s="180" t="str">
        <f t="shared" si="267"/>
        <v/>
      </c>
      <c r="W157" s="181" t="str">
        <f t="shared" si="218"/>
        <v/>
      </c>
      <c r="X157" s="182" t="str">
        <f t="shared" si="219"/>
        <v/>
      </c>
      <c r="Y157" s="183"/>
      <c r="Z157" s="184" t="str">
        <f t="shared" si="287"/>
        <v/>
      </c>
      <c r="AA157" s="183"/>
      <c r="AB157" s="171"/>
      <c r="AC157" s="196"/>
      <c r="AE157" s="197"/>
      <c r="AG157" s="197"/>
      <c r="AI157" s="180" t="str">
        <f t="shared" si="268"/>
        <v/>
      </c>
      <c r="AJ157" s="181" t="str">
        <f t="shared" si="220"/>
        <v/>
      </c>
      <c r="AK157" s="182" t="str">
        <f t="shared" si="221"/>
        <v/>
      </c>
      <c r="AL157" s="183"/>
      <c r="AM157" s="184" t="str">
        <f t="shared" si="288"/>
        <v/>
      </c>
      <c r="AN157" s="183"/>
      <c r="AO157" s="171"/>
      <c r="AP157" s="196"/>
      <c r="AR157" s="197"/>
      <c r="AT157" s="197"/>
      <c r="AV157" s="180" t="str">
        <f t="shared" si="269"/>
        <v/>
      </c>
      <c r="AW157" s="181" t="str">
        <f t="shared" si="222"/>
        <v/>
      </c>
      <c r="AX157" s="182" t="str">
        <f t="shared" si="223"/>
        <v/>
      </c>
      <c r="AY157" s="183"/>
      <c r="AZ157" s="184" t="str">
        <f t="shared" si="289"/>
        <v/>
      </c>
      <c r="BA157" s="183"/>
      <c r="BB157" s="171"/>
      <c r="BC157" s="196"/>
      <c r="BE157" s="197"/>
      <c r="BG157" s="197"/>
      <c r="BI157" s="180" t="str">
        <f t="shared" si="270"/>
        <v/>
      </c>
      <c r="BJ157" s="181" t="str">
        <f t="shared" si="224"/>
        <v/>
      </c>
      <c r="BK157" s="182" t="str">
        <f t="shared" si="225"/>
        <v/>
      </c>
      <c r="BL157" s="183"/>
      <c r="BM157" s="184" t="str">
        <f t="shared" si="290"/>
        <v/>
      </c>
      <c r="BN157" s="183"/>
      <c r="BO157" s="171"/>
      <c r="BP157" s="196"/>
      <c r="BR157" s="197"/>
      <c r="BT157" s="197"/>
      <c r="BV157" s="180" t="str">
        <f t="shared" si="271"/>
        <v/>
      </c>
      <c r="BW157" s="181" t="str">
        <f t="shared" si="226"/>
        <v/>
      </c>
      <c r="BX157" s="182" t="str">
        <f t="shared" si="227"/>
        <v/>
      </c>
      <c r="BY157" s="183"/>
      <c r="BZ157" s="184" t="str">
        <f t="shared" si="291"/>
        <v/>
      </c>
      <c r="CA157" s="183"/>
      <c r="CB157" s="171"/>
      <c r="CC157" s="196"/>
      <c r="CE157" s="197"/>
      <c r="CG157" s="197"/>
      <c r="CI157" s="180" t="str">
        <f t="shared" si="272"/>
        <v/>
      </c>
      <c r="CJ157" s="181" t="str">
        <f t="shared" si="228"/>
        <v/>
      </c>
      <c r="CK157" s="182" t="str">
        <f t="shared" si="229"/>
        <v/>
      </c>
      <c r="CL157" s="183"/>
      <c r="CM157" s="184" t="str">
        <f t="shared" si="292"/>
        <v/>
      </c>
      <c r="CN157" s="183"/>
      <c r="CO157" s="171"/>
      <c r="CP157" s="196"/>
      <c r="CR157" s="197"/>
      <c r="CT157" s="197"/>
      <c r="CV157" s="180" t="str">
        <f t="shared" si="273"/>
        <v/>
      </c>
      <c r="CW157" s="181" t="str">
        <f t="shared" si="230"/>
        <v/>
      </c>
      <c r="CX157" s="182" t="str">
        <f t="shared" si="231"/>
        <v/>
      </c>
      <c r="CY157" s="183"/>
      <c r="CZ157" s="184" t="str">
        <f t="shared" si="293"/>
        <v/>
      </c>
      <c r="DA157" s="183"/>
      <c r="DB157" s="171"/>
      <c r="DC157" s="196"/>
      <c r="DE157" s="197"/>
      <c r="DG157" s="197"/>
      <c r="DI157" s="180" t="str">
        <f t="shared" si="274"/>
        <v/>
      </c>
      <c r="DJ157" s="181" t="str">
        <f t="shared" si="232"/>
        <v/>
      </c>
      <c r="DK157" s="182" t="str">
        <f t="shared" si="233"/>
        <v/>
      </c>
      <c r="DL157" s="183"/>
      <c r="DM157" s="184" t="str">
        <f t="shared" si="294"/>
        <v/>
      </c>
      <c r="DN157" s="183"/>
      <c r="DO157" s="171"/>
      <c r="DP157" s="196"/>
      <c r="DR157" s="197"/>
      <c r="DT157" s="197"/>
      <c r="DV157" s="180" t="str">
        <f t="shared" si="275"/>
        <v/>
      </c>
      <c r="DW157" s="181" t="str">
        <f t="shared" si="234"/>
        <v/>
      </c>
      <c r="DX157" s="182" t="str">
        <f t="shared" si="235"/>
        <v/>
      </c>
      <c r="DY157" s="183"/>
      <c r="DZ157" s="184" t="str">
        <f t="shared" si="295"/>
        <v/>
      </c>
      <c r="EA157" s="183"/>
      <c r="EB157" s="171"/>
      <c r="EC157" s="196"/>
      <c r="EE157" s="197"/>
      <c r="EG157" s="197"/>
      <c r="EI157" s="180" t="str">
        <f t="shared" si="276"/>
        <v/>
      </c>
      <c r="EJ157" s="181" t="str">
        <f t="shared" si="236"/>
        <v/>
      </c>
      <c r="EK157" s="182" t="str">
        <f t="shared" si="237"/>
        <v/>
      </c>
      <c r="EL157" s="183"/>
      <c r="EM157" s="184" t="str">
        <f t="shared" si="296"/>
        <v/>
      </c>
      <c r="EN157" s="183"/>
      <c r="EO157" s="171"/>
      <c r="EP157" s="196"/>
      <c r="ER157" s="197"/>
      <c r="ET157" s="197"/>
      <c r="EV157" s="180" t="str">
        <f t="shared" si="277"/>
        <v/>
      </c>
      <c r="EW157" s="181" t="str">
        <f t="shared" si="238"/>
        <v/>
      </c>
      <c r="EX157" s="182" t="str">
        <f t="shared" si="239"/>
        <v/>
      </c>
      <c r="EY157" s="183"/>
      <c r="EZ157" s="184" t="str">
        <f t="shared" si="297"/>
        <v/>
      </c>
      <c r="FA157" s="183"/>
      <c r="FB157" s="171"/>
      <c r="FC157" s="196"/>
      <c r="FE157" s="197"/>
      <c r="FG157" s="197"/>
      <c r="FI157" s="180" t="str">
        <f t="shared" si="278"/>
        <v/>
      </c>
      <c r="FJ157" s="181" t="str">
        <f t="shared" si="240"/>
        <v/>
      </c>
      <c r="FK157" s="182" t="str">
        <f t="shared" si="241"/>
        <v/>
      </c>
      <c r="FL157" s="183"/>
      <c r="FM157" s="184" t="str">
        <f t="shared" si="298"/>
        <v/>
      </c>
      <c r="FN157" s="183"/>
      <c r="FO157" s="171"/>
      <c r="FP157" s="196"/>
      <c r="FR157" s="197"/>
      <c r="FT157" s="197"/>
      <c r="FV157" s="180" t="str">
        <f t="shared" si="279"/>
        <v/>
      </c>
      <c r="FW157" s="181" t="str">
        <f t="shared" si="242"/>
        <v/>
      </c>
      <c r="FX157" s="182" t="str">
        <f t="shared" si="243"/>
        <v/>
      </c>
      <c r="FY157" s="183"/>
      <c r="FZ157" s="184" t="str">
        <f t="shared" si="299"/>
        <v/>
      </c>
      <c r="GA157" s="183"/>
      <c r="GB157" s="171"/>
      <c r="GC157" s="196"/>
      <c r="GE157" s="197"/>
      <c r="GG157" s="197"/>
      <c r="GI157" s="180" t="str">
        <f t="shared" si="280"/>
        <v/>
      </c>
      <c r="GJ157" s="181" t="str">
        <f t="shared" si="244"/>
        <v/>
      </c>
      <c r="GK157" s="182" t="str">
        <f t="shared" si="245"/>
        <v/>
      </c>
      <c r="GL157" s="183"/>
      <c r="GM157" s="184" t="str">
        <f t="shared" si="300"/>
        <v/>
      </c>
      <c r="GN157" s="183"/>
      <c r="GO157" s="171"/>
      <c r="GP157" s="196"/>
      <c r="GR157" s="197"/>
      <c r="GT157" s="197"/>
      <c r="GV157" s="180" t="str">
        <f t="shared" si="281"/>
        <v/>
      </c>
      <c r="GW157" s="181" t="str">
        <f t="shared" si="246"/>
        <v/>
      </c>
      <c r="GX157" s="182" t="str">
        <f t="shared" si="247"/>
        <v/>
      </c>
      <c r="GY157" s="183"/>
      <c r="GZ157" s="184" t="str">
        <f t="shared" si="301"/>
        <v/>
      </c>
      <c r="HA157" s="183"/>
      <c r="HB157" s="171"/>
      <c r="HC157" s="196"/>
      <c r="HE157" s="197"/>
      <c r="HG157" s="197"/>
      <c r="HI157" s="180" t="str">
        <f t="shared" si="282"/>
        <v/>
      </c>
      <c r="HJ157" s="181" t="str">
        <f t="shared" si="248"/>
        <v/>
      </c>
      <c r="HK157" s="182" t="str">
        <f t="shared" si="249"/>
        <v/>
      </c>
      <c r="HL157" s="183"/>
      <c r="HM157" s="184" t="str">
        <f t="shared" si="302"/>
        <v/>
      </c>
      <c r="HN157" s="183"/>
      <c r="HO157" s="171"/>
      <c r="HP157" s="196"/>
      <c r="HR157" s="197"/>
      <c r="HT157" s="197"/>
      <c r="HV157" s="180" t="str">
        <f t="shared" si="283"/>
        <v/>
      </c>
      <c r="HW157" s="181" t="str">
        <f t="shared" si="250"/>
        <v/>
      </c>
      <c r="HX157" s="182" t="str">
        <f t="shared" si="251"/>
        <v/>
      </c>
      <c r="HY157" s="183"/>
      <c r="HZ157" s="184" t="str">
        <f t="shared" si="303"/>
        <v/>
      </c>
      <c r="IA157" s="183"/>
      <c r="IB157" s="171"/>
      <c r="IC157" s="196"/>
      <c r="IE157" s="197"/>
      <c r="IG157" s="197"/>
      <c r="II157" s="180" t="str">
        <f t="shared" si="284"/>
        <v/>
      </c>
      <c r="IJ157" s="181" t="str">
        <f t="shared" si="252"/>
        <v/>
      </c>
      <c r="IK157" s="182" t="str">
        <f t="shared" si="253"/>
        <v/>
      </c>
      <c r="IL157" s="183"/>
      <c r="IM157" s="184" t="str">
        <f t="shared" si="304"/>
        <v/>
      </c>
      <c r="IN157" s="183"/>
      <c r="IO157" s="171"/>
      <c r="IP157" s="196"/>
      <c r="IR157" s="197"/>
      <c r="IT157" s="197"/>
      <c r="IV157" s="180" t="str">
        <f t="shared" si="285"/>
        <v/>
      </c>
      <c r="IW157" s="181" t="str">
        <f t="shared" si="254"/>
        <v/>
      </c>
      <c r="IX157" s="182" t="str">
        <f t="shared" si="255"/>
        <v/>
      </c>
      <c r="IY157" s="183"/>
      <c r="IZ157" s="184" t="str">
        <f t="shared" si="305"/>
        <v/>
      </c>
      <c r="JA157" s="183"/>
      <c r="JB157" s="171"/>
      <c r="JC157" s="187"/>
      <c r="JD157" s="198">
        <f t="shared" si="256"/>
        <v>0</v>
      </c>
      <c r="JE157" s="198">
        <f t="shared" si="257"/>
        <v>0</v>
      </c>
      <c r="JF157" s="198">
        <f t="shared" si="258"/>
        <v>0</v>
      </c>
      <c r="JG157" s="199">
        <f t="shared" si="259"/>
        <v>0</v>
      </c>
      <c r="JH157" s="199">
        <f t="shared" si="260"/>
        <v>0</v>
      </c>
      <c r="JI157" s="187"/>
      <c r="JJ157" s="209"/>
      <c r="JK157" s="210"/>
      <c r="JL157" s="210"/>
      <c r="JM157" s="210"/>
      <c r="JN157" s="210"/>
      <c r="JO157" s="210"/>
      <c r="JP157" s="210"/>
      <c r="JQ157" s="210"/>
      <c r="JR157" s="211"/>
      <c r="JS157" s="205"/>
      <c r="JT157" s="194">
        <f t="shared" si="261"/>
        <v>4</v>
      </c>
    </row>
    <row r="158" spans="1:280" s="195" customFormat="1" x14ac:dyDescent="0.2">
      <c r="A158" s="247">
        <f t="shared" si="262"/>
        <v>41732</v>
      </c>
      <c r="B158" s="249">
        <f t="shared" si="263"/>
        <v>41733</v>
      </c>
      <c r="C158" s="196"/>
      <c r="E158" s="197"/>
      <c r="G158" s="197"/>
      <c r="I158" s="180" t="str">
        <f t="shared" si="264"/>
        <v/>
      </c>
      <c r="J158" s="181" t="str">
        <f t="shared" si="265"/>
        <v/>
      </c>
      <c r="K158" s="182" t="str">
        <f t="shared" si="266"/>
        <v/>
      </c>
      <c r="L158" s="183"/>
      <c r="M158" s="184" t="str">
        <f t="shared" si="286"/>
        <v/>
      </c>
      <c r="N158" s="183"/>
      <c r="O158" s="171"/>
      <c r="P158" s="196"/>
      <c r="R158" s="197"/>
      <c r="T158" s="197"/>
      <c r="V158" s="180" t="str">
        <f t="shared" si="267"/>
        <v/>
      </c>
      <c r="W158" s="181" t="str">
        <f t="shared" si="218"/>
        <v/>
      </c>
      <c r="X158" s="182" t="str">
        <f t="shared" si="219"/>
        <v/>
      </c>
      <c r="Y158" s="183"/>
      <c r="Z158" s="184" t="str">
        <f t="shared" si="287"/>
        <v/>
      </c>
      <c r="AA158" s="183"/>
      <c r="AB158" s="171"/>
      <c r="AC158" s="196"/>
      <c r="AE158" s="197"/>
      <c r="AG158" s="197"/>
      <c r="AI158" s="180" t="str">
        <f t="shared" si="268"/>
        <v/>
      </c>
      <c r="AJ158" s="181" t="str">
        <f t="shared" si="220"/>
        <v/>
      </c>
      <c r="AK158" s="182" t="str">
        <f t="shared" si="221"/>
        <v/>
      </c>
      <c r="AL158" s="183"/>
      <c r="AM158" s="184" t="str">
        <f t="shared" si="288"/>
        <v/>
      </c>
      <c r="AN158" s="183"/>
      <c r="AO158" s="171"/>
      <c r="AP158" s="196"/>
      <c r="AR158" s="197"/>
      <c r="AT158" s="197"/>
      <c r="AV158" s="180" t="str">
        <f t="shared" si="269"/>
        <v/>
      </c>
      <c r="AW158" s="181" t="str">
        <f t="shared" si="222"/>
        <v/>
      </c>
      <c r="AX158" s="182" t="str">
        <f t="shared" si="223"/>
        <v/>
      </c>
      <c r="AY158" s="183"/>
      <c r="AZ158" s="184" t="str">
        <f t="shared" si="289"/>
        <v/>
      </c>
      <c r="BA158" s="183"/>
      <c r="BB158" s="171"/>
      <c r="BC158" s="196"/>
      <c r="BE158" s="197"/>
      <c r="BG158" s="197"/>
      <c r="BI158" s="180" t="str">
        <f t="shared" si="270"/>
        <v/>
      </c>
      <c r="BJ158" s="181" t="str">
        <f t="shared" si="224"/>
        <v/>
      </c>
      <c r="BK158" s="182" t="str">
        <f t="shared" si="225"/>
        <v/>
      </c>
      <c r="BL158" s="183"/>
      <c r="BM158" s="184" t="str">
        <f t="shared" si="290"/>
        <v/>
      </c>
      <c r="BN158" s="183"/>
      <c r="BO158" s="171"/>
      <c r="BP158" s="196"/>
      <c r="BR158" s="197"/>
      <c r="BT158" s="197"/>
      <c r="BV158" s="180" t="str">
        <f t="shared" si="271"/>
        <v/>
      </c>
      <c r="BW158" s="181" t="str">
        <f t="shared" si="226"/>
        <v/>
      </c>
      <c r="BX158" s="182" t="str">
        <f t="shared" si="227"/>
        <v/>
      </c>
      <c r="BY158" s="183"/>
      <c r="BZ158" s="184" t="str">
        <f t="shared" si="291"/>
        <v/>
      </c>
      <c r="CA158" s="183"/>
      <c r="CB158" s="171"/>
      <c r="CC158" s="196"/>
      <c r="CE158" s="197"/>
      <c r="CG158" s="197"/>
      <c r="CI158" s="180" t="str">
        <f t="shared" si="272"/>
        <v/>
      </c>
      <c r="CJ158" s="181" t="str">
        <f t="shared" si="228"/>
        <v/>
      </c>
      <c r="CK158" s="182" t="str">
        <f t="shared" si="229"/>
        <v/>
      </c>
      <c r="CL158" s="183"/>
      <c r="CM158" s="184" t="str">
        <f t="shared" si="292"/>
        <v/>
      </c>
      <c r="CN158" s="183"/>
      <c r="CO158" s="171"/>
      <c r="CP158" s="196"/>
      <c r="CR158" s="197"/>
      <c r="CT158" s="197"/>
      <c r="CV158" s="180" t="str">
        <f t="shared" si="273"/>
        <v/>
      </c>
      <c r="CW158" s="181" t="str">
        <f t="shared" si="230"/>
        <v/>
      </c>
      <c r="CX158" s="182" t="str">
        <f t="shared" si="231"/>
        <v/>
      </c>
      <c r="CY158" s="183"/>
      <c r="CZ158" s="184" t="str">
        <f t="shared" si="293"/>
        <v/>
      </c>
      <c r="DA158" s="183"/>
      <c r="DB158" s="171"/>
      <c r="DC158" s="196"/>
      <c r="DE158" s="197"/>
      <c r="DG158" s="197"/>
      <c r="DI158" s="180" t="str">
        <f t="shared" si="274"/>
        <v/>
      </c>
      <c r="DJ158" s="181" t="str">
        <f t="shared" si="232"/>
        <v/>
      </c>
      <c r="DK158" s="182" t="str">
        <f t="shared" si="233"/>
        <v/>
      </c>
      <c r="DL158" s="183"/>
      <c r="DM158" s="184" t="str">
        <f t="shared" si="294"/>
        <v/>
      </c>
      <c r="DN158" s="183"/>
      <c r="DO158" s="171"/>
      <c r="DP158" s="196"/>
      <c r="DR158" s="197"/>
      <c r="DT158" s="197"/>
      <c r="DV158" s="180" t="str">
        <f t="shared" si="275"/>
        <v/>
      </c>
      <c r="DW158" s="181" t="str">
        <f t="shared" si="234"/>
        <v/>
      </c>
      <c r="DX158" s="182" t="str">
        <f t="shared" si="235"/>
        <v/>
      </c>
      <c r="DY158" s="183"/>
      <c r="DZ158" s="184" t="str">
        <f t="shared" si="295"/>
        <v/>
      </c>
      <c r="EA158" s="183"/>
      <c r="EB158" s="171"/>
      <c r="EC158" s="196"/>
      <c r="EE158" s="197"/>
      <c r="EG158" s="197"/>
      <c r="EI158" s="180" t="str">
        <f t="shared" si="276"/>
        <v/>
      </c>
      <c r="EJ158" s="181" t="str">
        <f t="shared" si="236"/>
        <v/>
      </c>
      <c r="EK158" s="182" t="str">
        <f t="shared" si="237"/>
        <v/>
      </c>
      <c r="EL158" s="183"/>
      <c r="EM158" s="184" t="str">
        <f t="shared" si="296"/>
        <v/>
      </c>
      <c r="EN158" s="183"/>
      <c r="EO158" s="171"/>
      <c r="EP158" s="196"/>
      <c r="ER158" s="197"/>
      <c r="ET158" s="197"/>
      <c r="EV158" s="180" t="str">
        <f t="shared" si="277"/>
        <v/>
      </c>
      <c r="EW158" s="181" t="str">
        <f t="shared" si="238"/>
        <v/>
      </c>
      <c r="EX158" s="182" t="str">
        <f t="shared" si="239"/>
        <v/>
      </c>
      <c r="EY158" s="183"/>
      <c r="EZ158" s="184" t="str">
        <f t="shared" si="297"/>
        <v/>
      </c>
      <c r="FA158" s="183"/>
      <c r="FB158" s="171"/>
      <c r="FC158" s="196"/>
      <c r="FE158" s="197"/>
      <c r="FG158" s="197"/>
      <c r="FI158" s="180" t="str">
        <f t="shared" si="278"/>
        <v/>
      </c>
      <c r="FJ158" s="181" t="str">
        <f t="shared" si="240"/>
        <v/>
      </c>
      <c r="FK158" s="182" t="str">
        <f t="shared" si="241"/>
        <v/>
      </c>
      <c r="FL158" s="183"/>
      <c r="FM158" s="184" t="str">
        <f t="shared" si="298"/>
        <v/>
      </c>
      <c r="FN158" s="183"/>
      <c r="FO158" s="171"/>
      <c r="FP158" s="196"/>
      <c r="FR158" s="197"/>
      <c r="FT158" s="197"/>
      <c r="FV158" s="180" t="str">
        <f t="shared" si="279"/>
        <v/>
      </c>
      <c r="FW158" s="181" t="str">
        <f t="shared" si="242"/>
        <v/>
      </c>
      <c r="FX158" s="182" t="str">
        <f t="shared" si="243"/>
        <v/>
      </c>
      <c r="FY158" s="183"/>
      <c r="FZ158" s="184" t="str">
        <f t="shared" si="299"/>
        <v/>
      </c>
      <c r="GA158" s="183"/>
      <c r="GB158" s="171"/>
      <c r="GC158" s="196"/>
      <c r="GE158" s="197"/>
      <c r="GG158" s="197"/>
      <c r="GI158" s="180" t="str">
        <f t="shared" si="280"/>
        <v/>
      </c>
      <c r="GJ158" s="181" t="str">
        <f t="shared" si="244"/>
        <v/>
      </c>
      <c r="GK158" s="182" t="str">
        <f t="shared" si="245"/>
        <v/>
      </c>
      <c r="GL158" s="183"/>
      <c r="GM158" s="184" t="str">
        <f t="shared" si="300"/>
        <v/>
      </c>
      <c r="GN158" s="183"/>
      <c r="GO158" s="171"/>
      <c r="GP158" s="196"/>
      <c r="GR158" s="197"/>
      <c r="GT158" s="197"/>
      <c r="GV158" s="180" t="str">
        <f t="shared" si="281"/>
        <v/>
      </c>
      <c r="GW158" s="181" t="str">
        <f t="shared" si="246"/>
        <v/>
      </c>
      <c r="GX158" s="182" t="str">
        <f t="shared" si="247"/>
        <v/>
      </c>
      <c r="GY158" s="183"/>
      <c r="GZ158" s="184" t="str">
        <f t="shared" si="301"/>
        <v/>
      </c>
      <c r="HA158" s="183"/>
      <c r="HB158" s="171"/>
      <c r="HC158" s="196"/>
      <c r="HE158" s="197"/>
      <c r="HG158" s="197"/>
      <c r="HI158" s="180" t="str">
        <f t="shared" si="282"/>
        <v/>
      </c>
      <c r="HJ158" s="181" t="str">
        <f t="shared" si="248"/>
        <v/>
      </c>
      <c r="HK158" s="182" t="str">
        <f t="shared" si="249"/>
        <v/>
      </c>
      <c r="HL158" s="183"/>
      <c r="HM158" s="184" t="str">
        <f t="shared" si="302"/>
        <v/>
      </c>
      <c r="HN158" s="183"/>
      <c r="HO158" s="171"/>
      <c r="HP158" s="196"/>
      <c r="HR158" s="197"/>
      <c r="HT158" s="197"/>
      <c r="HV158" s="180" t="str">
        <f t="shared" si="283"/>
        <v/>
      </c>
      <c r="HW158" s="181" t="str">
        <f t="shared" si="250"/>
        <v/>
      </c>
      <c r="HX158" s="182" t="str">
        <f t="shared" si="251"/>
        <v/>
      </c>
      <c r="HY158" s="183"/>
      <c r="HZ158" s="184" t="str">
        <f t="shared" si="303"/>
        <v/>
      </c>
      <c r="IA158" s="183"/>
      <c r="IB158" s="171"/>
      <c r="IC158" s="196"/>
      <c r="IE158" s="197"/>
      <c r="IG158" s="197"/>
      <c r="II158" s="180" t="str">
        <f t="shared" si="284"/>
        <v/>
      </c>
      <c r="IJ158" s="181" t="str">
        <f t="shared" si="252"/>
        <v/>
      </c>
      <c r="IK158" s="182" t="str">
        <f t="shared" si="253"/>
        <v/>
      </c>
      <c r="IL158" s="183"/>
      <c r="IM158" s="184" t="str">
        <f t="shared" si="304"/>
        <v/>
      </c>
      <c r="IN158" s="183"/>
      <c r="IO158" s="171"/>
      <c r="IP158" s="196"/>
      <c r="IR158" s="197"/>
      <c r="IT158" s="197"/>
      <c r="IV158" s="180" t="str">
        <f t="shared" si="285"/>
        <v/>
      </c>
      <c r="IW158" s="181" t="str">
        <f t="shared" si="254"/>
        <v/>
      </c>
      <c r="IX158" s="182" t="str">
        <f t="shared" si="255"/>
        <v/>
      </c>
      <c r="IY158" s="183"/>
      <c r="IZ158" s="184" t="str">
        <f t="shared" si="305"/>
        <v/>
      </c>
      <c r="JA158" s="183"/>
      <c r="JB158" s="171"/>
      <c r="JC158" s="187"/>
      <c r="JD158" s="198">
        <f t="shared" si="256"/>
        <v>0</v>
      </c>
      <c r="JE158" s="198">
        <f t="shared" si="257"/>
        <v>0</v>
      </c>
      <c r="JF158" s="198">
        <f t="shared" si="258"/>
        <v>0</v>
      </c>
      <c r="JG158" s="199">
        <f t="shared" si="259"/>
        <v>0</v>
      </c>
      <c r="JH158" s="199">
        <f t="shared" si="260"/>
        <v>0</v>
      </c>
      <c r="JI158" s="187"/>
      <c r="JJ158" s="209"/>
      <c r="JK158" s="210"/>
      <c r="JL158" s="210"/>
      <c r="JM158" s="210"/>
      <c r="JN158" s="210"/>
      <c r="JO158" s="210"/>
      <c r="JP158" s="210"/>
      <c r="JQ158" s="210"/>
      <c r="JR158" s="211"/>
      <c r="JS158" s="205"/>
      <c r="JT158" s="194">
        <f t="shared" si="261"/>
        <v>4</v>
      </c>
    </row>
    <row r="159" spans="1:280" s="195" customFormat="1" x14ac:dyDescent="0.2">
      <c r="A159" s="247">
        <f t="shared" si="262"/>
        <v>41733</v>
      </c>
      <c r="B159" s="249">
        <f t="shared" si="263"/>
        <v>41734</v>
      </c>
      <c r="C159" s="196"/>
      <c r="E159" s="197"/>
      <c r="G159" s="197"/>
      <c r="I159" s="180" t="str">
        <f t="shared" si="264"/>
        <v/>
      </c>
      <c r="J159" s="181" t="str">
        <f t="shared" si="265"/>
        <v/>
      </c>
      <c r="K159" s="182" t="str">
        <f t="shared" si="266"/>
        <v/>
      </c>
      <c r="L159" s="183"/>
      <c r="M159" s="184" t="str">
        <f t="shared" si="286"/>
        <v/>
      </c>
      <c r="N159" s="183"/>
      <c r="O159" s="171"/>
      <c r="P159" s="196"/>
      <c r="R159" s="197"/>
      <c r="T159" s="197"/>
      <c r="V159" s="180" t="str">
        <f t="shared" si="267"/>
        <v/>
      </c>
      <c r="W159" s="181" t="str">
        <f t="shared" si="218"/>
        <v/>
      </c>
      <c r="X159" s="182" t="str">
        <f t="shared" si="219"/>
        <v/>
      </c>
      <c r="Y159" s="183"/>
      <c r="Z159" s="184" t="str">
        <f t="shared" si="287"/>
        <v/>
      </c>
      <c r="AA159" s="183"/>
      <c r="AB159" s="171"/>
      <c r="AC159" s="196"/>
      <c r="AE159" s="197"/>
      <c r="AG159" s="197"/>
      <c r="AI159" s="180" t="str">
        <f t="shared" si="268"/>
        <v/>
      </c>
      <c r="AJ159" s="181" t="str">
        <f t="shared" si="220"/>
        <v/>
      </c>
      <c r="AK159" s="182" t="str">
        <f t="shared" si="221"/>
        <v/>
      </c>
      <c r="AL159" s="183"/>
      <c r="AM159" s="184" t="str">
        <f t="shared" si="288"/>
        <v/>
      </c>
      <c r="AN159" s="183"/>
      <c r="AO159" s="171"/>
      <c r="AP159" s="196"/>
      <c r="AR159" s="197"/>
      <c r="AT159" s="197"/>
      <c r="AV159" s="180" t="str">
        <f t="shared" si="269"/>
        <v/>
      </c>
      <c r="AW159" s="181" t="str">
        <f t="shared" si="222"/>
        <v/>
      </c>
      <c r="AX159" s="182" t="str">
        <f t="shared" si="223"/>
        <v/>
      </c>
      <c r="AY159" s="183"/>
      <c r="AZ159" s="184" t="str">
        <f t="shared" si="289"/>
        <v/>
      </c>
      <c r="BA159" s="183"/>
      <c r="BB159" s="171"/>
      <c r="BC159" s="196"/>
      <c r="BE159" s="197"/>
      <c r="BG159" s="197"/>
      <c r="BI159" s="180" t="str">
        <f t="shared" si="270"/>
        <v/>
      </c>
      <c r="BJ159" s="181" t="str">
        <f t="shared" si="224"/>
        <v/>
      </c>
      <c r="BK159" s="182" t="str">
        <f t="shared" si="225"/>
        <v/>
      </c>
      <c r="BL159" s="183"/>
      <c r="BM159" s="184" t="str">
        <f t="shared" si="290"/>
        <v/>
      </c>
      <c r="BN159" s="183"/>
      <c r="BO159" s="171"/>
      <c r="BP159" s="196"/>
      <c r="BR159" s="197"/>
      <c r="BT159" s="197"/>
      <c r="BV159" s="180" t="str">
        <f t="shared" si="271"/>
        <v/>
      </c>
      <c r="BW159" s="181" t="str">
        <f t="shared" si="226"/>
        <v/>
      </c>
      <c r="BX159" s="182" t="str">
        <f t="shared" si="227"/>
        <v/>
      </c>
      <c r="BY159" s="183"/>
      <c r="BZ159" s="184" t="str">
        <f t="shared" si="291"/>
        <v/>
      </c>
      <c r="CA159" s="183"/>
      <c r="CB159" s="171"/>
      <c r="CC159" s="196"/>
      <c r="CE159" s="197"/>
      <c r="CG159" s="197"/>
      <c r="CI159" s="180" t="str">
        <f t="shared" si="272"/>
        <v/>
      </c>
      <c r="CJ159" s="181" t="str">
        <f t="shared" si="228"/>
        <v/>
      </c>
      <c r="CK159" s="182" t="str">
        <f t="shared" si="229"/>
        <v/>
      </c>
      <c r="CL159" s="183"/>
      <c r="CM159" s="184" t="str">
        <f t="shared" si="292"/>
        <v/>
      </c>
      <c r="CN159" s="183"/>
      <c r="CO159" s="171"/>
      <c r="CP159" s="196"/>
      <c r="CR159" s="197"/>
      <c r="CT159" s="197"/>
      <c r="CV159" s="180" t="str">
        <f t="shared" si="273"/>
        <v/>
      </c>
      <c r="CW159" s="181" t="str">
        <f t="shared" si="230"/>
        <v/>
      </c>
      <c r="CX159" s="182" t="str">
        <f t="shared" si="231"/>
        <v/>
      </c>
      <c r="CY159" s="183"/>
      <c r="CZ159" s="184" t="str">
        <f t="shared" si="293"/>
        <v/>
      </c>
      <c r="DA159" s="183"/>
      <c r="DB159" s="171"/>
      <c r="DC159" s="196"/>
      <c r="DE159" s="197"/>
      <c r="DG159" s="197"/>
      <c r="DI159" s="180" t="str">
        <f t="shared" si="274"/>
        <v/>
      </c>
      <c r="DJ159" s="181" t="str">
        <f t="shared" si="232"/>
        <v/>
      </c>
      <c r="DK159" s="182" t="str">
        <f t="shared" si="233"/>
        <v/>
      </c>
      <c r="DL159" s="183"/>
      <c r="DM159" s="184" t="str">
        <f t="shared" si="294"/>
        <v/>
      </c>
      <c r="DN159" s="183"/>
      <c r="DO159" s="171"/>
      <c r="DP159" s="196"/>
      <c r="DR159" s="197"/>
      <c r="DT159" s="197"/>
      <c r="DV159" s="180" t="str">
        <f t="shared" si="275"/>
        <v/>
      </c>
      <c r="DW159" s="181" t="str">
        <f t="shared" si="234"/>
        <v/>
      </c>
      <c r="DX159" s="182" t="str">
        <f t="shared" si="235"/>
        <v/>
      </c>
      <c r="DY159" s="183"/>
      <c r="DZ159" s="184" t="str">
        <f t="shared" si="295"/>
        <v/>
      </c>
      <c r="EA159" s="183"/>
      <c r="EB159" s="171"/>
      <c r="EC159" s="196"/>
      <c r="EE159" s="197"/>
      <c r="EG159" s="197"/>
      <c r="EI159" s="180" t="str">
        <f t="shared" si="276"/>
        <v/>
      </c>
      <c r="EJ159" s="181" t="str">
        <f t="shared" si="236"/>
        <v/>
      </c>
      <c r="EK159" s="182" t="str">
        <f t="shared" si="237"/>
        <v/>
      </c>
      <c r="EL159" s="183"/>
      <c r="EM159" s="184" t="str">
        <f t="shared" si="296"/>
        <v/>
      </c>
      <c r="EN159" s="183"/>
      <c r="EO159" s="171"/>
      <c r="EP159" s="196"/>
      <c r="ER159" s="197"/>
      <c r="ET159" s="197"/>
      <c r="EV159" s="180" t="str">
        <f t="shared" si="277"/>
        <v/>
      </c>
      <c r="EW159" s="181" t="str">
        <f t="shared" si="238"/>
        <v/>
      </c>
      <c r="EX159" s="182" t="str">
        <f t="shared" si="239"/>
        <v/>
      </c>
      <c r="EY159" s="183"/>
      <c r="EZ159" s="184" t="str">
        <f t="shared" si="297"/>
        <v/>
      </c>
      <c r="FA159" s="183"/>
      <c r="FB159" s="171"/>
      <c r="FC159" s="196"/>
      <c r="FE159" s="197"/>
      <c r="FG159" s="197"/>
      <c r="FI159" s="180" t="str">
        <f t="shared" si="278"/>
        <v/>
      </c>
      <c r="FJ159" s="181" t="str">
        <f t="shared" si="240"/>
        <v/>
      </c>
      <c r="FK159" s="182" t="str">
        <f t="shared" si="241"/>
        <v/>
      </c>
      <c r="FL159" s="183"/>
      <c r="FM159" s="184" t="str">
        <f t="shared" si="298"/>
        <v/>
      </c>
      <c r="FN159" s="183"/>
      <c r="FO159" s="171"/>
      <c r="FP159" s="196"/>
      <c r="FR159" s="197"/>
      <c r="FT159" s="197"/>
      <c r="FV159" s="180" t="str">
        <f t="shared" si="279"/>
        <v/>
      </c>
      <c r="FW159" s="181" t="str">
        <f t="shared" si="242"/>
        <v/>
      </c>
      <c r="FX159" s="182" t="str">
        <f t="shared" si="243"/>
        <v/>
      </c>
      <c r="FY159" s="183"/>
      <c r="FZ159" s="184" t="str">
        <f t="shared" si="299"/>
        <v/>
      </c>
      <c r="GA159" s="183"/>
      <c r="GB159" s="171"/>
      <c r="GC159" s="196"/>
      <c r="GE159" s="197"/>
      <c r="GG159" s="197"/>
      <c r="GI159" s="180" t="str">
        <f t="shared" si="280"/>
        <v/>
      </c>
      <c r="GJ159" s="181" t="str">
        <f t="shared" si="244"/>
        <v/>
      </c>
      <c r="GK159" s="182" t="str">
        <f t="shared" si="245"/>
        <v/>
      </c>
      <c r="GL159" s="183"/>
      <c r="GM159" s="184" t="str">
        <f t="shared" si="300"/>
        <v/>
      </c>
      <c r="GN159" s="183"/>
      <c r="GO159" s="171"/>
      <c r="GP159" s="196"/>
      <c r="GR159" s="197"/>
      <c r="GT159" s="197"/>
      <c r="GV159" s="180" t="str">
        <f t="shared" si="281"/>
        <v/>
      </c>
      <c r="GW159" s="181" t="str">
        <f t="shared" si="246"/>
        <v/>
      </c>
      <c r="GX159" s="182" t="str">
        <f t="shared" si="247"/>
        <v/>
      </c>
      <c r="GY159" s="183"/>
      <c r="GZ159" s="184" t="str">
        <f t="shared" si="301"/>
        <v/>
      </c>
      <c r="HA159" s="183"/>
      <c r="HB159" s="171"/>
      <c r="HC159" s="196"/>
      <c r="HE159" s="197"/>
      <c r="HG159" s="197"/>
      <c r="HI159" s="180" t="str">
        <f t="shared" si="282"/>
        <v/>
      </c>
      <c r="HJ159" s="181" t="str">
        <f t="shared" si="248"/>
        <v/>
      </c>
      <c r="HK159" s="182" t="str">
        <f t="shared" si="249"/>
        <v/>
      </c>
      <c r="HL159" s="183"/>
      <c r="HM159" s="184" t="str">
        <f t="shared" si="302"/>
        <v/>
      </c>
      <c r="HN159" s="183"/>
      <c r="HO159" s="171"/>
      <c r="HP159" s="196"/>
      <c r="HR159" s="197"/>
      <c r="HT159" s="197"/>
      <c r="HV159" s="180" t="str">
        <f t="shared" si="283"/>
        <v/>
      </c>
      <c r="HW159" s="181" t="str">
        <f t="shared" si="250"/>
        <v/>
      </c>
      <c r="HX159" s="182" t="str">
        <f t="shared" si="251"/>
        <v/>
      </c>
      <c r="HY159" s="183"/>
      <c r="HZ159" s="184" t="str">
        <f t="shared" si="303"/>
        <v/>
      </c>
      <c r="IA159" s="183"/>
      <c r="IB159" s="171"/>
      <c r="IC159" s="196"/>
      <c r="IE159" s="197"/>
      <c r="IG159" s="197"/>
      <c r="II159" s="180" t="str">
        <f t="shared" si="284"/>
        <v/>
      </c>
      <c r="IJ159" s="181" t="str">
        <f t="shared" si="252"/>
        <v/>
      </c>
      <c r="IK159" s="182" t="str">
        <f t="shared" si="253"/>
        <v/>
      </c>
      <c r="IL159" s="183"/>
      <c r="IM159" s="184" t="str">
        <f t="shared" si="304"/>
        <v/>
      </c>
      <c r="IN159" s="183"/>
      <c r="IO159" s="171"/>
      <c r="IP159" s="196"/>
      <c r="IR159" s="197"/>
      <c r="IT159" s="197"/>
      <c r="IV159" s="180" t="str">
        <f t="shared" si="285"/>
        <v/>
      </c>
      <c r="IW159" s="181" t="str">
        <f t="shared" si="254"/>
        <v/>
      </c>
      <c r="IX159" s="182" t="str">
        <f t="shared" si="255"/>
        <v/>
      </c>
      <c r="IY159" s="183"/>
      <c r="IZ159" s="184" t="str">
        <f t="shared" si="305"/>
        <v/>
      </c>
      <c r="JA159" s="183"/>
      <c r="JB159" s="171"/>
      <c r="JC159" s="187"/>
      <c r="JD159" s="198">
        <f t="shared" si="256"/>
        <v>0</v>
      </c>
      <c r="JE159" s="198">
        <f t="shared" si="257"/>
        <v>0</v>
      </c>
      <c r="JF159" s="198">
        <f t="shared" si="258"/>
        <v>0</v>
      </c>
      <c r="JG159" s="199">
        <f t="shared" si="259"/>
        <v>0</v>
      </c>
      <c r="JH159" s="199">
        <f t="shared" si="260"/>
        <v>0</v>
      </c>
      <c r="JI159" s="187"/>
      <c r="JJ159" s="209"/>
      <c r="JK159" s="210"/>
      <c r="JL159" s="210"/>
      <c r="JM159" s="210"/>
      <c r="JN159" s="210"/>
      <c r="JO159" s="210"/>
      <c r="JP159" s="210"/>
      <c r="JQ159" s="210"/>
      <c r="JR159" s="211"/>
      <c r="JS159" s="205"/>
      <c r="JT159" s="194">
        <f t="shared" si="261"/>
        <v>4</v>
      </c>
    </row>
    <row r="160" spans="1:280" s="195" customFormat="1" x14ac:dyDescent="0.2">
      <c r="A160" s="247">
        <f t="shared" si="262"/>
        <v>41734</v>
      </c>
      <c r="B160" s="249">
        <f t="shared" si="263"/>
        <v>41735</v>
      </c>
      <c r="C160" s="196"/>
      <c r="E160" s="197"/>
      <c r="G160" s="197"/>
      <c r="I160" s="180" t="str">
        <f t="shared" si="264"/>
        <v/>
      </c>
      <c r="J160" s="181" t="str">
        <f t="shared" si="265"/>
        <v/>
      </c>
      <c r="K160" s="182" t="str">
        <f t="shared" si="266"/>
        <v/>
      </c>
      <c r="L160" s="183"/>
      <c r="M160" s="184" t="str">
        <f t="shared" si="286"/>
        <v/>
      </c>
      <c r="N160" s="183"/>
      <c r="O160" s="171"/>
      <c r="P160" s="196"/>
      <c r="R160" s="197"/>
      <c r="T160" s="197"/>
      <c r="V160" s="180" t="str">
        <f t="shared" si="267"/>
        <v/>
      </c>
      <c r="W160" s="181" t="str">
        <f t="shared" si="218"/>
        <v/>
      </c>
      <c r="X160" s="182" t="str">
        <f t="shared" si="219"/>
        <v/>
      </c>
      <c r="Y160" s="183"/>
      <c r="Z160" s="184" t="str">
        <f t="shared" si="287"/>
        <v/>
      </c>
      <c r="AA160" s="183"/>
      <c r="AB160" s="171"/>
      <c r="AC160" s="196"/>
      <c r="AE160" s="197"/>
      <c r="AG160" s="197"/>
      <c r="AI160" s="180" t="str">
        <f t="shared" si="268"/>
        <v/>
      </c>
      <c r="AJ160" s="181" t="str">
        <f t="shared" si="220"/>
        <v/>
      </c>
      <c r="AK160" s="182" t="str">
        <f t="shared" si="221"/>
        <v/>
      </c>
      <c r="AL160" s="183"/>
      <c r="AM160" s="184" t="str">
        <f t="shared" si="288"/>
        <v/>
      </c>
      <c r="AN160" s="183"/>
      <c r="AO160" s="171"/>
      <c r="AP160" s="196"/>
      <c r="AR160" s="197"/>
      <c r="AT160" s="197"/>
      <c r="AV160" s="180" t="str">
        <f t="shared" si="269"/>
        <v/>
      </c>
      <c r="AW160" s="181" t="str">
        <f t="shared" si="222"/>
        <v/>
      </c>
      <c r="AX160" s="182" t="str">
        <f t="shared" si="223"/>
        <v/>
      </c>
      <c r="AY160" s="183"/>
      <c r="AZ160" s="184" t="str">
        <f t="shared" si="289"/>
        <v/>
      </c>
      <c r="BA160" s="183"/>
      <c r="BB160" s="171"/>
      <c r="BC160" s="196"/>
      <c r="BE160" s="197"/>
      <c r="BG160" s="197"/>
      <c r="BI160" s="180" t="str">
        <f t="shared" si="270"/>
        <v/>
      </c>
      <c r="BJ160" s="181" t="str">
        <f t="shared" si="224"/>
        <v/>
      </c>
      <c r="BK160" s="182" t="str">
        <f t="shared" si="225"/>
        <v/>
      </c>
      <c r="BL160" s="183"/>
      <c r="BM160" s="184" t="str">
        <f t="shared" si="290"/>
        <v/>
      </c>
      <c r="BN160" s="183"/>
      <c r="BO160" s="171"/>
      <c r="BP160" s="196"/>
      <c r="BR160" s="197"/>
      <c r="BT160" s="197"/>
      <c r="BV160" s="180" t="str">
        <f t="shared" si="271"/>
        <v/>
      </c>
      <c r="BW160" s="181" t="str">
        <f t="shared" si="226"/>
        <v/>
      </c>
      <c r="BX160" s="182" t="str">
        <f t="shared" si="227"/>
        <v/>
      </c>
      <c r="BY160" s="183"/>
      <c r="BZ160" s="184" t="str">
        <f t="shared" si="291"/>
        <v/>
      </c>
      <c r="CA160" s="183"/>
      <c r="CB160" s="171"/>
      <c r="CC160" s="196"/>
      <c r="CE160" s="197"/>
      <c r="CG160" s="197"/>
      <c r="CI160" s="180" t="str">
        <f t="shared" si="272"/>
        <v/>
      </c>
      <c r="CJ160" s="181" t="str">
        <f t="shared" si="228"/>
        <v/>
      </c>
      <c r="CK160" s="182" t="str">
        <f t="shared" si="229"/>
        <v/>
      </c>
      <c r="CL160" s="183"/>
      <c r="CM160" s="184" t="str">
        <f t="shared" si="292"/>
        <v/>
      </c>
      <c r="CN160" s="183"/>
      <c r="CO160" s="171"/>
      <c r="CP160" s="196"/>
      <c r="CR160" s="197"/>
      <c r="CT160" s="197"/>
      <c r="CV160" s="180" t="str">
        <f t="shared" si="273"/>
        <v/>
      </c>
      <c r="CW160" s="181" t="str">
        <f t="shared" si="230"/>
        <v/>
      </c>
      <c r="CX160" s="182" t="str">
        <f t="shared" si="231"/>
        <v/>
      </c>
      <c r="CY160" s="183"/>
      <c r="CZ160" s="184" t="str">
        <f t="shared" si="293"/>
        <v/>
      </c>
      <c r="DA160" s="183"/>
      <c r="DB160" s="171"/>
      <c r="DC160" s="196"/>
      <c r="DE160" s="197"/>
      <c r="DG160" s="197"/>
      <c r="DI160" s="180" t="str">
        <f t="shared" si="274"/>
        <v/>
      </c>
      <c r="DJ160" s="181" t="str">
        <f t="shared" si="232"/>
        <v/>
      </c>
      <c r="DK160" s="182" t="str">
        <f t="shared" si="233"/>
        <v/>
      </c>
      <c r="DL160" s="183"/>
      <c r="DM160" s="184" t="str">
        <f t="shared" si="294"/>
        <v/>
      </c>
      <c r="DN160" s="183"/>
      <c r="DO160" s="171"/>
      <c r="DP160" s="196"/>
      <c r="DR160" s="197"/>
      <c r="DT160" s="197"/>
      <c r="DV160" s="180" t="str">
        <f t="shared" si="275"/>
        <v/>
      </c>
      <c r="DW160" s="181" t="str">
        <f t="shared" si="234"/>
        <v/>
      </c>
      <c r="DX160" s="182" t="str">
        <f t="shared" si="235"/>
        <v/>
      </c>
      <c r="DY160" s="183"/>
      <c r="DZ160" s="184" t="str">
        <f t="shared" si="295"/>
        <v/>
      </c>
      <c r="EA160" s="183"/>
      <c r="EB160" s="171"/>
      <c r="EC160" s="196"/>
      <c r="EE160" s="197"/>
      <c r="EG160" s="197"/>
      <c r="EI160" s="180" t="str">
        <f t="shared" si="276"/>
        <v/>
      </c>
      <c r="EJ160" s="181" t="str">
        <f t="shared" si="236"/>
        <v/>
      </c>
      <c r="EK160" s="182" t="str">
        <f t="shared" si="237"/>
        <v/>
      </c>
      <c r="EL160" s="183"/>
      <c r="EM160" s="184" t="str">
        <f t="shared" si="296"/>
        <v/>
      </c>
      <c r="EN160" s="183"/>
      <c r="EO160" s="171"/>
      <c r="EP160" s="196"/>
      <c r="ER160" s="197"/>
      <c r="ET160" s="197"/>
      <c r="EV160" s="180" t="str">
        <f t="shared" si="277"/>
        <v/>
      </c>
      <c r="EW160" s="181" t="str">
        <f t="shared" si="238"/>
        <v/>
      </c>
      <c r="EX160" s="182" t="str">
        <f t="shared" si="239"/>
        <v/>
      </c>
      <c r="EY160" s="183"/>
      <c r="EZ160" s="184" t="str">
        <f t="shared" si="297"/>
        <v/>
      </c>
      <c r="FA160" s="183"/>
      <c r="FB160" s="171"/>
      <c r="FC160" s="196"/>
      <c r="FE160" s="197"/>
      <c r="FG160" s="197"/>
      <c r="FI160" s="180" t="str">
        <f t="shared" si="278"/>
        <v/>
      </c>
      <c r="FJ160" s="181" t="str">
        <f t="shared" si="240"/>
        <v/>
      </c>
      <c r="FK160" s="182" t="str">
        <f t="shared" si="241"/>
        <v/>
      </c>
      <c r="FL160" s="183"/>
      <c r="FM160" s="184" t="str">
        <f t="shared" si="298"/>
        <v/>
      </c>
      <c r="FN160" s="183"/>
      <c r="FO160" s="171"/>
      <c r="FP160" s="196"/>
      <c r="FR160" s="197"/>
      <c r="FT160" s="197"/>
      <c r="FV160" s="180" t="str">
        <f t="shared" si="279"/>
        <v/>
      </c>
      <c r="FW160" s="181" t="str">
        <f t="shared" si="242"/>
        <v/>
      </c>
      <c r="FX160" s="182" t="str">
        <f t="shared" si="243"/>
        <v/>
      </c>
      <c r="FY160" s="183"/>
      <c r="FZ160" s="184" t="str">
        <f t="shared" si="299"/>
        <v/>
      </c>
      <c r="GA160" s="183"/>
      <c r="GB160" s="171"/>
      <c r="GC160" s="196"/>
      <c r="GE160" s="197"/>
      <c r="GG160" s="197"/>
      <c r="GI160" s="180" t="str">
        <f t="shared" si="280"/>
        <v/>
      </c>
      <c r="GJ160" s="181" t="str">
        <f t="shared" si="244"/>
        <v/>
      </c>
      <c r="GK160" s="182" t="str">
        <f t="shared" si="245"/>
        <v/>
      </c>
      <c r="GL160" s="183"/>
      <c r="GM160" s="184" t="str">
        <f t="shared" si="300"/>
        <v/>
      </c>
      <c r="GN160" s="183"/>
      <c r="GO160" s="171"/>
      <c r="GP160" s="196"/>
      <c r="GR160" s="197"/>
      <c r="GT160" s="197"/>
      <c r="GV160" s="180" t="str">
        <f t="shared" si="281"/>
        <v/>
      </c>
      <c r="GW160" s="181" t="str">
        <f t="shared" si="246"/>
        <v/>
      </c>
      <c r="GX160" s="182" t="str">
        <f t="shared" si="247"/>
        <v/>
      </c>
      <c r="GY160" s="183"/>
      <c r="GZ160" s="184" t="str">
        <f t="shared" si="301"/>
        <v/>
      </c>
      <c r="HA160" s="183"/>
      <c r="HB160" s="171"/>
      <c r="HC160" s="196"/>
      <c r="HE160" s="197"/>
      <c r="HG160" s="197"/>
      <c r="HI160" s="180" t="str">
        <f t="shared" si="282"/>
        <v/>
      </c>
      <c r="HJ160" s="181" t="str">
        <f t="shared" si="248"/>
        <v/>
      </c>
      <c r="HK160" s="182" t="str">
        <f t="shared" si="249"/>
        <v/>
      </c>
      <c r="HL160" s="183"/>
      <c r="HM160" s="184" t="str">
        <f t="shared" si="302"/>
        <v/>
      </c>
      <c r="HN160" s="183"/>
      <c r="HO160" s="171"/>
      <c r="HP160" s="196"/>
      <c r="HR160" s="197"/>
      <c r="HT160" s="197"/>
      <c r="HV160" s="180" t="str">
        <f t="shared" si="283"/>
        <v/>
      </c>
      <c r="HW160" s="181" t="str">
        <f t="shared" si="250"/>
        <v/>
      </c>
      <c r="HX160" s="182" t="str">
        <f t="shared" si="251"/>
        <v/>
      </c>
      <c r="HY160" s="183"/>
      <c r="HZ160" s="184" t="str">
        <f t="shared" si="303"/>
        <v/>
      </c>
      <c r="IA160" s="183"/>
      <c r="IB160" s="171"/>
      <c r="IC160" s="196"/>
      <c r="IE160" s="197"/>
      <c r="IG160" s="197"/>
      <c r="II160" s="180" t="str">
        <f t="shared" si="284"/>
        <v/>
      </c>
      <c r="IJ160" s="181" t="str">
        <f t="shared" si="252"/>
        <v/>
      </c>
      <c r="IK160" s="182" t="str">
        <f t="shared" si="253"/>
        <v/>
      </c>
      <c r="IL160" s="183"/>
      <c r="IM160" s="184" t="str">
        <f t="shared" si="304"/>
        <v/>
      </c>
      <c r="IN160" s="183"/>
      <c r="IO160" s="171"/>
      <c r="IP160" s="196"/>
      <c r="IR160" s="197"/>
      <c r="IT160" s="197"/>
      <c r="IV160" s="180" t="str">
        <f t="shared" si="285"/>
        <v/>
      </c>
      <c r="IW160" s="181" t="str">
        <f t="shared" si="254"/>
        <v/>
      </c>
      <c r="IX160" s="182" t="str">
        <f t="shared" si="255"/>
        <v/>
      </c>
      <c r="IY160" s="183"/>
      <c r="IZ160" s="184" t="str">
        <f t="shared" si="305"/>
        <v/>
      </c>
      <c r="JA160" s="183"/>
      <c r="JB160" s="171"/>
      <c r="JC160" s="187"/>
      <c r="JD160" s="198">
        <f t="shared" si="256"/>
        <v>0</v>
      </c>
      <c r="JE160" s="198">
        <f t="shared" si="257"/>
        <v>0</v>
      </c>
      <c r="JF160" s="198">
        <f t="shared" si="258"/>
        <v>0</v>
      </c>
      <c r="JG160" s="199">
        <f t="shared" si="259"/>
        <v>0</v>
      </c>
      <c r="JH160" s="199">
        <f t="shared" si="260"/>
        <v>0</v>
      </c>
      <c r="JI160" s="187"/>
      <c r="JJ160" s="209"/>
      <c r="JK160" s="210"/>
      <c r="JL160" s="210"/>
      <c r="JM160" s="210"/>
      <c r="JN160" s="210"/>
      <c r="JO160" s="210"/>
      <c r="JP160" s="210"/>
      <c r="JQ160" s="210"/>
      <c r="JR160" s="211"/>
      <c r="JS160" s="205"/>
      <c r="JT160" s="194">
        <f t="shared" si="261"/>
        <v>4</v>
      </c>
    </row>
    <row r="161" spans="1:280" s="195" customFormat="1" x14ac:dyDescent="0.2">
      <c r="A161" s="247">
        <f t="shared" si="262"/>
        <v>41735</v>
      </c>
      <c r="B161" s="249">
        <f t="shared" si="263"/>
        <v>41736</v>
      </c>
      <c r="C161" s="196"/>
      <c r="E161" s="197"/>
      <c r="G161" s="197"/>
      <c r="I161" s="180" t="str">
        <f t="shared" si="264"/>
        <v/>
      </c>
      <c r="J161" s="181" t="str">
        <f t="shared" si="265"/>
        <v/>
      </c>
      <c r="K161" s="182" t="str">
        <f t="shared" si="266"/>
        <v/>
      </c>
      <c r="L161" s="183"/>
      <c r="M161" s="184" t="str">
        <f t="shared" si="286"/>
        <v/>
      </c>
      <c r="N161" s="183"/>
      <c r="O161" s="171"/>
      <c r="P161" s="196"/>
      <c r="R161" s="197"/>
      <c r="T161" s="197"/>
      <c r="V161" s="180" t="str">
        <f t="shared" si="267"/>
        <v/>
      </c>
      <c r="W161" s="181" t="str">
        <f t="shared" si="218"/>
        <v/>
      </c>
      <c r="X161" s="182" t="str">
        <f t="shared" si="219"/>
        <v/>
      </c>
      <c r="Y161" s="183"/>
      <c r="Z161" s="184" t="str">
        <f t="shared" si="287"/>
        <v/>
      </c>
      <c r="AA161" s="183"/>
      <c r="AB161" s="171"/>
      <c r="AC161" s="196"/>
      <c r="AE161" s="197"/>
      <c r="AG161" s="197"/>
      <c r="AI161" s="180" t="str">
        <f t="shared" si="268"/>
        <v/>
      </c>
      <c r="AJ161" s="181" t="str">
        <f t="shared" si="220"/>
        <v/>
      </c>
      <c r="AK161" s="182" t="str">
        <f t="shared" si="221"/>
        <v/>
      </c>
      <c r="AL161" s="183"/>
      <c r="AM161" s="184" t="str">
        <f t="shared" si="288"/>
        <v/>
      </c>
      <c r="AN161" s="183"/>
      <c r="AO161" s="171"/>
      <c r="AP161" s="196"/>
      <c r="AR161" s="197"/>
      <c r="AT161" s="197"/>
      <c r="AV161" s="180" t="str">
        <f t="shared" si="269"/>
        <v/>
      </c>
      <c r="AW161" s="181" t="str">
        <f t="shared" si="222"/>
        <v/>
      </c>
      <c r="AX161" s="182" t="str">
        <f t="shared" si="223"/>
        <v/>
      </c>
      <c r="AY161" s="183"/>
      <c r="AZ161" s="184" t="str">
        <f t="shared" si="289"/>
        <v/>
      </c>
      <c r="BA161" s="183"/>
      <c r="BB161" s="171"/>
      <c r="BC161" s="196"/>
      <c r="BE161" s="197"/>
      <c r="BG161" s="197"/>
      <c r="BI161" s="180" t="str">
        <f t="shared" si="270"/>
        <v/>
      </c>
      <c r="BJ161" s="181" t="str">
        <f t="shared" si="224"/>
        <v/>
      </c>
      <c r="BK161" s="182" t="str">
        <f t="shared" si="225"/>
        <v/>
      </c>
      <c r="BL161" s="183"/>
      <c r="BM161" s="184" t="str">
        <f t="shared" si="290"/>
        <v/>
      </c>
      <c r="BN161" s="183"/>
      <c r="BO161" s="171"/>
      <c r="BP161" s="196"/>
      <c r="BR161" s="197"/>
      <c r="BT161" s="197"/>
      <c r="BV161" s="180" t="str">
        <f t="shared" si="271"/>
        <v/>
      </c>
      <c r="BW161" s="181" t="str">
        <f t="shared" si="226"/>
        <v/>
      </c>
      <c r="BX161" s="182" t="str">
        <f t="shared" si="227"/>
        <v/>
      </c>
      <c r="BY161" s="183"/>
      <c r="BZ161" s="184" t="str">
        <f t="shared" si="291"/>
        <v/>
      </c>
      <c r="CA161" s="183"/>
      <c r="CB161" s="171"/>
      <c r="CC161" s="196"/>
      <c r="CE161" s="197"/>
      <c r="CG161" s="197"/>
      <c r="CI161" s="180" t="str">
        <f t="shared" si="272"/>
        <v/>
      </c>
      <c r="CJ161" s="181" t="str">
        <f t="shared" si="228"/>
        <v/>
      </c>
      <c r="CK161" s="182" t="str">
        <f t="shared" si="229"/>
        <v/>
      </c>
      <c r="CL161" s="183"/>
      <c r="CM161" s="184" t="str">
        <f t="shared" si="292"/>
        <v/>
      </c>
      <c r="CN161" s="183"/>
      <c r="CO161" s="171"/>
      <c r="CP161" s="196"/>
      <c r="CR161" s="197"/>
      <c r="CT161" s="197"/>
      <c r="CV161" s="180" t="str">
        <f t="shared" si="273"/>
        <v/>
      </c>
      <c r="CW161" s="181" t="str">
        <f t="shared" si="230"/>
        <v/>
      </c>
      <c r="CX161" s="182" t="str">
        <f t="shared" si="231"/>
        <v/>
      </c>
      <c r="CY161" s="183"/>
      <c r="CZ161" s="184" t="str">
        <f t="shared" si="293"/>
        <v/>
      </c>
      <c r="DA161" s="183"/>
      <c r="DB161" s="171"/>
      <c r="DC161" s="196"/>
      <c r="DE161" s="197"/>
      <c r="DG161" s="197"/>
      <c r="DI161" s="180" t="str">
        <f t="shared" si="274"/>
        <v/>
      </c>
      <c r="DJ161" s="181" t="str">
        <f t="shared" si="232"/>
        <v/>
      </c>
      <c r="DK161" s="182" t="str">
        <f t="shared" si="233"/>
        <v/>
      </c>
      <c r="DL161" s="183"/>
      <c r="DM161" s="184" t="str">
        <f t="shared" si="294"/>
        <v/>
      </c>
      <c r="DN161" s="183"/>
      <c r="DO161" s="171"/>
      <c r="DP161" s="196"/>
      <c r="DR161" s="197"/>
      <c r="DT161" s="197"/>
      <c r="DV161" s="180" t="str">
        <f t="shared" si="275"/>
        <v/>
      </c>
      <c r="DW161" s="181" t="str">
        <f t="shared" si="234"/>
        <v/>
      </c>
      <c r="DX161" s="182" t="str">
        <f t="shared" si="235"/>
        <v/>
      </c>
      <c r="DY161" s="183"/>
      <c r="DZ161" s="184" t="str">
        <f t="shared" si="295"/>
        <v/>
      </c>
      <c r="EA161" s="183"/>
      <c r="EB161" s="171"/>
      <c r="EC161" s="196"/>
      <c r="EE161" s="197"/>
      <c r="EG161" s="197"/>
      <c r="EI161" s="180" t="str">
        <f t="shared" si="276"/>
        <v/>
      </c>
      <c r="EJ161" s="181" t="str">
        <f t="shared" si="236"/>
        <v/>
      </c>
      <c r="EK161" s="182" t="str">
        <f t="shared" si="237"/>
        <v/>
      </c>
      <c r="EL161" s="183"/>
      <c r="EM161" s="184" t="str">
        <f t="shared" si="296"/>
        <v/>
      </c>
      <c r="EN161" s="183"/>
      <c r="EO161" s="171"/>
      <c r="EP161" s="196"/>
      <c r="ER161" s="197"/>
      <c r="ET161" s="197"/>
      <c r="EV161" s="180" t="str">
        <f t="shared" si="277"/>
        <v/>
      </c>
      <c r="EW161" s="181" t="str">
        <f t="shared" si="238"/>
        <v/>
      </c>
      <c r="EX161" s="182" t="str">
        <f t="shared" si="239"/>
        <v/>
      </c>
      <c r="EY161" s="183"/>
      <c r="EZ161" s="184" t="str">
        <f t="shared" si="297"/>
        <v/>
      </c>
      <c r="FA161" s="183"/>
      <c r="FB161" s="171"/>
      <c r="FC161" s="196"/>
      <c r="FE161" s="197"/>
      <c r="FG161" s="197"/>
      <c r="FI161" s="180" t="str">
        <f t="shared" si="278"/>
        <v/>
      </c>
      <c r="FJ161" s="181" t="str">
        <f t="shared" si="240"/>
        <v/>
      </c>
      <c r="FK161" s="182" t="str">
        <f t="shared" si="241"/>
        <v/>
      </c>
      <c r="FL161" s="183"/>
      <c r="FM161" s="184" t="str">
        <f t="shared" si="298"/>
        <v/>
      </c>
      <c r="FN161" s="183"/>
      <c r="FO161" s="171"/>
      <c r="FP161" s="196"/>
      <c r="FR161" s="197"/>
      <c r="FT161" s="197"/>
      <c r="FV161" s="180" t="str">
        <f t="shared" si="279"/>
        <v/>
      </c>
      <c r="FW161" s="181" t="str">
        <f t="shared" si="242"/>
        <v/>
      </c>
      <c r="FX161" s="182" t="str">
        <f t="shared" si="243"/>
        <v/>
      </c>
      <c r="FY161" s="183"/>
      <c r="FZ161" s="184" t="str">
        <f t="shared" si="299"/>
        <v/>
      </c>
      <c r="GA161" s="183"/>
      <c r="GB161" s="171"/>
      <c r="GC161" s="196"/>
      <c r="GE161" s="197"/>
      <c r="GG161" s="197"/>
      <c r="GI161" s="180" t="str">
        <f t="shared" si="280"/>
        <v/>
      </c>
      <c r="GJ161" s="181" t="str">
        <f t="shared" si="244"/>
        <v/>
      </c>
      <c r="GK161" s="182" t="str">
        <f t="shared" si="245"/>
        <v/>
      </c>
      <c r="GL161" s="183"/>
      <c r="GM161" s="184" t="str">
        <f t="shared" si="300"/>
        <v/>
      </c>
      <c r="GN161" s="183"/>
      <c r="GO161" s="171"/>
      <c r="GP161" s="196"/>
      <c r="GR161" s="197"/>
      <c r="GT161" s="197"/>
      <c r="GV161" s="180" t="str">
        <f t="shared" si="281"/>
        <v/>
      </c>
      <c r="GW161" s="181" t="str">
        <f t="shared" si="246"/>
        <v/>
      </c>
      <c r="GX161" s="182" t="str">
        <f t="shared" si="247"/>
        <v/>
      </c>
      <c r="GY161" s="183"/>
      <c r="GZ161" s="184" t="str">
        <f t="shared" si="301"/>
        <v/>
      </c>
      <c r="HA161" s="183"/>
      <c r="HB161" s="171"/>
      <c r="HC161" s="196"/>
      <c r="HE161" s="197"/>
      <c r="HG161" s="197"/>
      <c r="HI161" s="180" t="str">
        <f t="shared" si="282"/>
        <v/>
      </c>
      <c r="HJ161" s="181" t="str">
        <f t="shared" si="248"/>
        <v/>
      </c>
      <c r="HK161" s="182" t="str">
        <f t="shared" si="249"/>
        <v/>
      </c>
      <c r="HL161" s="183"/>
      <c r="HM161" s="184" t="str">
        <f t="shared" si="302"/>
        <v/>
      </c>
      <c r="HN161" s="183"/>
      <c r="HO161" s="171"/>
      <c r="HP161" s="196"/>
      <c r="HR161" s="197"/>
      <c r="HT161" s="197"/>
      <c r="HV161" s="180" t="str">
        <f t="shared" si="283"/>
        <v/>
      </c>
      <c r="HW161" s="181" t="str">
        <f t="shared" si="250"/>
        <v/>
      </c>
      <c r="HX161" s="182" t="str">
        <f t="shared" si="251"/>
        <v/>
      </c>
      <c r="HY161" s="183"/>
      <c r="HZ161" s="184" t="str">
        <f t="shared" si="303"/>
        <v/>
      </c>
      <c r="IA161" s="183"/>
      <c r="IB161" s="171"/>
      <c r="IC161" s="196"/>
      <c r="IE161" s="197"/>
      <c r="IG161" s="197"/>
      <c r="II161" s="180" t="str">
        <f t="shared" si="284"/>
        <v/>
      </c>
      <c r="IJ161" s="181" t="str">
        <f t="shared" si="252"/>
        <v/>
      </c>
      <c r="IK161" s="182" t="str">
        <f t="shared" si="253"/>
        <v/>
      </c>
      <c r="IL161" s="183"/>
      <c r="IM161" s="184" t="str">
        <f t="shared" si="304"/>
        <v/>
      </c>
      <c r="IN161" s="183"/>
      <c r="IO161" s="171"/>
      <c r="IP161" s="196"/>
      <c r="IR161" s="197"/>
      <c r="IT161" s="197"/>
      <c r="IV161" s="180" t="str">
        <f t="shared" si="285"/>
        <v/>
      </c>
      <c r="IW161" s="181" t="str">
        <f t="shared" si="254"/>
        <v/>
      </c>
      <c r="IX161" s="182" t="str">
        <f t="shared" si="255"/>
        <v/>
      </c>
      <c r="IY161" s="183"/>
      <c r="IZ161" s="184" t="str">
        <f t="shared" si="305"/>
        <v/>
      </c>
      <c r="JA161" s="183"/>
      <c r="JB161" s="171"/>
      <c r="JC161" s="187"/>
      <c r="JD161" s="198">
        <f t="shared" si="256"/>
        <v>0</v>
      </c>
      <c r="JE161" s="198">
        <f t="shared" si="257"/>
        <v>0</v>
      </c>
      <c r="JF161" s="198">
        <f t="shared" si="258"/>
        <v>0</v>
      </c>
      <c r="JG161" s="199">
        <f t="shared" si="259"/>
        <v>0</v>
      </c>
      <c r="JH161" s="199">
        <f t="shared" si="260"/>
        <v>0</v>
      </c>
      <c r="JI161" s="187"/>
      <c r="JJ161" s="209"/>
      <c r="JK161" s="210"/>
      <c r="JL161" s="210"/>
      <c r="JM161" s="210"/>
      <c r="JN161" s="210"/>
      <c r="JO161" s="210"/>
      <c r="JP161" s="210"/>
      <c r="JQ161" s="210"/>
      <c r="JR161" s="211"/>
      <c r="JS161" s="205"/>
      <c r="JT161" s="194">
        <f t="shared" si="261"/>
        <v>4</v>
      </c>
    </row>
    <row r="162" spans="1:280" s="195" customFormat="1" x14ac:dyDescent="0.2">
      <c r="A162" s="247">
        <f t="shared" si="262"/>
        <v>41736</v>
      </c>
      <c r="B162" s="249">
        <f t="shared" si="263"/>
        <v>41737</v>
      </c>
      <c r="C162" s="196"/>
      <c r="E162" s="197"/>
      <c r="G162" s="197"/>
      <c r="I162" s="180" t="str">
        <f t="shared" si="264"/>
        <v/>
      </c>
      <c r="J162" s="181" t="str">
        <f t="shared" si="265"/>
        <v/>
      </c>
      <c r="K162" s="182" t="str">
        <f t="shared" si="266"/>
        <v/>
      </c>
      <c r="L162" s="183"/>
      <c r="M162" s="184" t="str">
        <f t="shared" si="286"/>
        <v/>
      </c>
      <c r="N162" s="183"/>
      <c r="O162" s="171"/>
      <c r="P162" s="196"/>
      <c r="R162" s="197"/>
      <c r="T162" s="197"/>
      <c r="V162" s="180" t="str">
        <f t="shared" si="267"/>
        <v/>
      </c>
      <c r="W162" s="181" t="str">
        <f t="shared" si="218"/>
        <v/>
      </c>
      <c r="X162" s="182" t="str">
        <f t="shared" si="219"/>
        <v/>
      </c>
      <c r="Y162" s="183"/>
      <c r="Z162" s="184" t="str">
        <f t="shared" si="287"/>
        <v/>
      </c>
      <c r="AA162" s="183"/>
      <c r="AB162" s="171"/>
      <c r="AC162" s="196"/>
      <c r="AE162" s="197"/>
      <c r="AG162" s="197"/>
      <c r="AI162" s="180" t="str">
        <f t="shared" si="268"/>
        <v/>
      </c>
      <c r="AJ162" s="181" t="str">
        <f t="shared" si="220"/>
        <v/>
      </c>
      <c r="AK162" s="182" t="str">
        <f t="shared" si="221"/>
        <v/>
      </c>
      <c r="AL162" s="183"/>
      <c r="AM162" s="184" t="str">
        <f t="shared" si="288"/>
        <v/>
      </c>
      <c r="AN162" s="183"/>
      <c r="AO162" s="171"/>
      <c r="AP162" s="196"/>
      <c r="AR162" s="197"/>
      <c r="AT162" s="197"/>
      <c r="AV162" s="180" t="str">
        <f t="shared" si="269"/>
        <v/>
      </c>
      <c r="AW162" s="181" t="str">
        <f t="shared" si="222"/>
        <v/>
      </c>
      <c r="AX162" s="182" t="str">
        <f t="shared" si="223"/>
        <v/>
      </c>
      <c r="AY162" s="183"/>
      <c r="AZ162" s="184" t="str">
        <f t="shared" si="289"/>
        <v/>
      </c>
      <c r="BA162" s="183"/>
      <c r="BB162" s="171"/>
      <c r="BC162" s="196"/>
      <c r="BE162" s="197"/>
      <c r="BG162" s="197"/>
      <c r="BI162" s="180" t="str">
        <f t="shared" si="270"/>
        <v/>
      </c>
      <c r="BJ162" s="181" t="str">
        <f t="shared" si="224"/>
        <v/>
      </c>
      <c r="BK162" s="182" t="str">
        <f t="shared" si="225"/>
        <v/>
      </c>
      <c r="BL162" s="183"/>
      <c r="BM162" s="184" t="str">
        <f t="shared" si="290"/>
        <v/>
      </c>
      <c r="BN162" s="183"/>
      <c r="BO162" s="171"/>
      <c r="BP162" s="196"/>
      <c r="BR162" s="197"/>
      <c r="BT162" s="197"/>
      <c r="BV162" s="180" t="str">
        <f t="shared" si="271"/>
        <v/>
      </c>
      <c r="BW162" s="181" t="str">
        <f t="shared" si="226"/>
        <v/>
      </c>
      <c r="BX162" s="182" t="str">
        <f t="shared" si="227"/>
        <v/>
      </c>
      <c r="BY162" s="183"/>
      <c r="BZ162" s="184" t="str">
        <f t="shared" si="291"/>
        <v/>
      </c>
      <c r="CA162" s="183"/>
      <c r="CB162" s="171"/>
      <c r="CC162" s="196"/>
      <c r="CE162" s="197"/>
      <c r="CG162" s="197"/>
      <c r="CI162" s="180" t="str">
        <f t="shared" si="272"/>
        <v/>
      </c>
      <c r="CJ162" s="181" t="str">
        <f t="shared" si="228"/>
        <v/>
      </c>
      <c r="CK162" s="182" t="str">
        <f t="shared" si="229"/>
        <v/>
      </c>
      <c r="CL162" s="183"/>
      <c r="CM162" s="184" t="str">
        <f t="shared" si="292"/>
        <v/>
      </c>
      <c r="CN162" s="183"/>
      <c r="CO162" s="171"/>
      <c r="CP162" s="196"/>
      <c r="CR162" s="197"/>
      <c r="CT162" s="197"/>
      <c r="CV162" s="180" t="str">
        <f t="shared" si="273"/>
        <v/>
      </c>
      <c r="CW162" s="181" t="str">
        <f t="shared" si="230"/>
        <v/>
      </c>
      <c r="CX162" s="182" t="str">
        <f t="shared" si="231"/>
        <v/>
      </c>
      <c r="CY162" s="183"/>
      <c r="CZ162" s="184" t="str">
        <f t="shared" si="293"/>
        <v/>
      </c>
      <c r="DA162" s="183"/>
      <c r="DB162" s="171"/>
      <c r="DC162" s="196"/>
      <c r="DE162" s="197"/>
      <c r="DG162" s="197"/>
      <c r="DI162" s="180" t="str">
        <f t="shared" si="274"/>
        <v/>
      </c>
      <c r="DJ162" s="181" t="str">
        <f t="shared" si="232"/>
        <v/>
      </c>
      <c r="DK162" s="182" t="str">
        <f t="shared" si="233"/>
        <v/>
      </c>
      <c r="DL162" s="183"/>
      <c r="DM162" s="184" t="str">
        <f t="shared" si="294"/>
        <v/>
      </c>
      <c r="DN162" s="183"/>
      <c r="DO162" s="171"/>
      <c r="DP162" s="196"/>
      <c r="DR162" s="197"/>
      <c r="DT162" s="197"/>
      <c r="DV162" s="180" t="str">
        <f t="shared" si="275"/>
        <v/>
      </c>
      <c r="DW162" s="181" t="str">
        <f t="shared" si="234"/>
        <v/>
      </c>
      <c r="DX162" s="182" t="str">
        <f t="shared" si="235"/>
        <v/>
      </c>
      <c r="DY162" s="183"/>
      <c r="DZ162" s="184" t="str">
        <f t="shared" si="295"/>
        <v/>
      </c>
      <c r="EA162" s="183"/>
      <c r="EB162" s="171"/>
      <c r="EC162" s="196"/>
      <c r="EE162" s="197"/>
      <c r="EG162" s="197"/>
      <c r="EI162" s="180" t="str">
        <f t="shared" si="276"/>
        <v/>
      </c>
      <c r="EJ162" s="181" t="str">
        <f t="shared" si="236"/>
        <v/>
      </c>
      <c r="EK162" s="182" t="str">
        <f t="shared" si="237"/>
        <v/>
      </c>
      <c r="EL162" s="183"/>
      <c r="EM162" s="184" t="str">
        <f t="shared" si="296"/>
        <v/>
      </c>
      <c r="EN162" s="183"/>
      <c r="EO162" s="171"/>
      <c r="EP162" s="196"/>
      <c r="ER162" s="197"/>
      <c r="ET162" s="197"/>
      <c r="EV162" s="180" t="str">
        <f t="shared" si="277"/>
        <v/>
      </c>
      <c r="EW162" s="181" t="str">
        <f t="shared" si="238"/>
        <v/>
      </c>
      <c r="EX162" s="182" t="str">
        <f t="shared" si="239"/>
        <v/>
      </c>
      <c r="EY162" s="183"/>
      <c r="EZ162" s="184" t="str">
        <f t="shared" si="297"/>
        <v/>
      </c>
      <c r="FA162" s="183"/>
      <c r="FB162" s="171"/>
      <c r="FC162" s="196"/>
      <c r="FE162" s="197"/>
      <c r="FG162" s="197"/>
      <c r="FI162" s="180" t="str">
        <f t="shared" si="278"/>
        <v/>
      </c>
      <c r="FJ162" s="181" t="str">
        <f t="shared" si="240"/>
        <v/>
      </c>
      <c r="FK162" s="182" t="str">
        <f t="shared" si="241"/>
        <v/>
      </c>
      <c r="FL162" s="183"/>
      <c r="FM162" s="184" t="str">
        <f t="shared" si="298"/>
        <v/>
      </c>
      <c r="FN162" s="183"/>
      <c r="FO162" s="171"/>
      <c r="FP162" s="196"/>
      <c r="FR162" s="197"/>
      <c r="FT162" s="197"/>
      <c r="FV162" s="180" t="str">
        <f t="shared" si="279"/>
        <v/>
      </c>
      <c r="FW162" s="181" t="str">
        <f t="shared" si="242"/>
        <v/>
      </c>
      <c r="FX162" s="182" t="str">
        <f t="shared" si="243"/>
        <v/>
      </c>
      <c r="FY162" s="183"/>
      <c r="FZ162" s="184" t="str">
        <f t="shared" si="299"/>
        <v/>
      </c>
      <c r="GA162" s="183"/>
      <c r="GB162" s="171"/>
      <c r="GC162" s="196"/>
      <c r="GE162" s="197"/>
      <c r="GG162" s="197"/>
      <c r="GI162" s="180" t="str">
        <f t="shared" si="280"/>
        <v/>
      </c>
      <c r="GJ162" s="181" t="str">
        <f t="shared" si="244"/>
        <v/>
      </c>
      <c r="GK162" s="182" t="str">
        <f t="shared" si="245"/>
        <v/>
      </c>
      <c r="GL162" s="183"/>
      <c r="GM162" s="184" t="str">
        <f t="shared" si="300"/>
        <v/>
      </c>
      <c r="GN162" s="183"/>
      <c r="GO162" s="171"/>
      <c r="GP162" s="196"/>
      <c r="GR162" s="197"/>
      <c r="GT162" s="197"/>
      <c r="GV162" s="180" t="str">
        <f t="shared" si="281"/>
        <v/>
      </c>
      <c r="GW162" s="181" t="str">
        <f t="shared" si="246"/>
        <v/>
      </c>
      <c r="GX162" s="182" t="str">
        <f t="shared" si="247"/>
        <v/>
      </c>
      <c r="GY162" s="183"/>
      <c r="GZ162" s="184" t="str">
        <f t="shared" si="301"/>
        <v/>
      </c>
      <c r="HA162" s="183"/>
      <c r="HB162" s="171"/>
      <c r="HC162" s="196"/>
      <c r="HE162" s="197"/>
      <c r="HG162" s="197"/>
      <c r="HI162" s="180" t="str">
        <f t="shared" si="282"/>
        <v/>
      </c>
      <c r="HJ162" s="181" t="str">
        <f t="shared" si="248"/>
        <v/>
      </c>
      <c r="HK162" s="182" t="str">
        <f t="shared" si="249"/>
        <v/>
      </c>
      <c r="HL162" s="183"/>
      <c r="HM162" s="184" t="str">
        <f t="shared" si="302"/>
        <v/>
      </c>
      <c r="HN162" s="183"/>
      <c r="HO162" s="171"/>
      <c r="HP162" s="196"/>
      <c r="HR162" s="197"/>
      <c r="HT162" s="197"/>
      <c r="HV162" s="180" t="str">
        <f t="shared" si="283"/>
        <v/>
      </c>
      <c r="HW162" s="181" t="str">
        <f t="shared" si="250"/>
        <v/>
      </c>
      <c r="HX162" s="182" t="str">
        <f t="shared" si="251"/>
        <v/>
      </c>
      <c r="HY162" s="183"/>
      <c r="HZ162" s="184" t="str">
        <f t="shared" si="303"/>
        <v/>
      </c>
      <c r="IA162" s="183"/>
      <c r="IB162" s="171"/>
      <c r="IC162" s="196"/>
      <c r="IE162" s="197"/>
      <c r="IG162" s="197"/>
      <c r="II162" s="180" t="str">
        <f t="shared" si="284"/>
        <v/>
      </c>
      <c r="IJ162" s="181" t="str">
        <f t="shared" si="252"/>
        <v/>
      </c>
      <c r="IK162" s="182" t="str">
        <f t="shared" si="253"/>
        <v/>
      </c>
      <c r="IL162" s="183"/>
      <c r="IM162" s="184" t="str">
        <f t="shared" si="304"/>
        <v/>
      </c>
      <c r="IN162" s="183"/>
      <c r="IO162" s="171"/>
      <c r="IP162" s="196"/>
      <c r="IR162" s="197"/>
      <c r="IT162" s="197"/>
      <c r="IV162" s="180" t="str">
        <f t="shared" si="285"/>
        <v/>
      </c>
      <c r="IW162" s="181" t="str">
        <f t="shared" si="254"/>
        <v/>
      </c>
      <c r="IX162" s="182" t="str">
        <f t="shared" si="255"/>
        <v/>
      </c>
      <c r="IY162" s="183"/>
      <c r="IZ162" s="184" t="str">
        <f t="shared" si="305"/>
        <v/>
      </c>
      <c r="JA162" s="183"/>
      <c r="JB162" s="171"/>
      <c r="JC162" s="187"/>
      <c r="JD162" s="198">
        <f t="shared" si="256"/>
        <v>0</v>
      </c>
      <c r="JE162" s="198">
        <f t="shared" si="257"/>
        <v>0</v>
      </c>
      <c r="JF162" s="198">
        <f t="shared" si="258"/>
        <v>0</v>
      </c>
      <c r="JG162" s="199">
        <f t="shared" si="259"/>
        <v>0</v>
      </c>
      <c r="JH162" s="199">
        <f t="shared" si="260"/>
        <v>0</v>
      </c>
      <c r="JI162" s="187"/>
      <c r="JJ162" s="209"/>
      <c r="JK162" s="210"/>
      <c r="JL162" s="210"/>
      <c r="JM162" s="210"/>
      <c r="JN162" s="210"/>
      <c r="JO162" s="210"/>
      <c r="JP162" s="210"/>
      <c r="JQ162" s="210"/>
      <c r="JR162" s="211"/>
      <c r="JS162" s="205"/>
      <c r="JT162" s="194">
        <f t="shared" si="261"/>
        <v>4</v>
      </c>
    </row>
    <row r="163" spans="1:280" s="195" customFormat="1" x14ac:dyDescent="0.2">
      <c r="A163" s="247">
        <f t="shared" si="262"/>
        <v>41737</v>
      </c>
      <c r="B163" s="249">
        <f t="shared" si="263"/>
        <v>41738</v>
      </c>
      <c r="C163" s="196"/>
      <c r="E163" s="197"/>
      <c r="G163" s="197"/>
      <c r="I163" s="180" t="str">
        <f t="shared" si="264"/>
        <v/>
      </c>
      <c r="J163" s="181" t="str">
        <f t="shared" si="265"/>
        <v/>
      </c>
      <c r="K163" s="182" t="str">
        <f t="shared" si="266"/>
        <v/>
      </c>
      <c r="L163" s="183"/>
      <c r="M163" s="184" t="str">
        <f t="shared" si="286"/>
        <v/>
      </c>
      <c r="N163" s="183"/>
      <c r="O163" s="171"/>
      <c r="P163" s="196"/>
      <c r="R163" s="197"/>
      <c r="T163" s="197"/>
      <c r="V163" s="180" t="str">
        <f t="shared" si="267"/>
        <v/>
      </c>
      <c r="W163" s="181" t="str">
        <f t="shared" si="218"/>
        <v/>
      </c>
      <c r="X163" s="182" t="str">
        <f t="shared" si="219"/>
        <v/>
      </c>
      <c r="Y163" s="183"/>
      <c r="Z163" s="184" t="str">
        <f t="shared" si="287"/>
        <v/>
      </c>
      <c r="AA163" s="183"/>
      <c r="AB163" s="171"/>
      <c r="AC163" s="196"/>
      <c r="AE163" s="197"/>
      <c r="AG163" s="197"/>
      <c r="AI163" s="180" t="str">
        <f t="shared" si="268"/>
        <v/>
      </c>
      <c r="AJ163" s="181" t="str">
        <f t="shared" si="220"/>
        <v/>
      </c>
      <c r="AK163" s="182" t="str">
        <f t="shared" si="221"/>
        <v/>
      </c>
      <c r="AL163" s="183"/>
      <c r="AM163" s="184" t="str">
        <f t="shared" si="288"/>
        <v/>
      </c>
      <c r="AN163" s="183"/>
      <c r="AO163" s="171"/>
      <c r="AP163" s="196"/>
      <c r="AR163" s="197"/>
      <c r="AT163" s="197"/>
      <c r="AV163" s="180" t="str">
        <f t="shared" si="269"/>
        <v/>
      </c>
      <c r="AW163" s="181" t="str">
        <f t="shared" si="222"/>
        <v/>
      </c>
      <c r="AX163" s="182" t="str">
        <f t="shared" si="223"/>
        <v/>
      </c>
      <c r="AY163" s="183"/>
      <c r="AZ163" s="184" t="str">
        <f t="shared" si="289"/>
        <v/>
      </c>
      <c r="BA163" s="183"/>
      <c r="BB163" s="171"/>
      <c r="BC163" s="196"/>
      <c r="BE163" s="197"/>
      <c r="BG163" s="197"/>
      <c r="BI163" s="180" t="str">
        <f t="shared" si="270"/>
        <v/>
      </c>
      <c r="BJ163" s="181" t="str">
        <f t="shared" si="224"/>
        <v/>
      </c>
      <c r="BK163" s="182" t="str">
        <f t="shared" si="225"/>
        <v/>
      </c>
      <c r="BL163" s="183"/>
      <c r="BM163" s="184" t="str">
        <f t="shared" si="290"/>
        <v/>
      </c>
      <c r="BN163" s="183"/>
      <c r="BO163" s="171"/>
      <c r="BP163" s="196"/>
      <c r="BR163" s="197"/>
      <c r="BT163" s="197"/>
      <c r="BV163" s="180" t="str">
        <f t="shared" si="271"/>
        <v/>
      </c>
      <c r="BW163" s="181" t="str">
        <f t="shared" si="226"/>
        <v/>
      </c>
      <c r="BX163" s="182" t="str">
        <f t="shared" si="227"/>
        <v/>
      </c>
      <c r="BY163" s="183"/>
      <c r="BZ163" s="184" t="str">
        <f t="shared" si="291"/>
        <v/>
      </c>
      <c r="CA163" s="183"/>
      <c r="CB163" s="171"/>
      <c r="CC163" s="196"/>
      <c r="CE163" s="197"/>
      <c r="CG163" s="197"/>
      <c r="CI163" s="180" t="str">
        <f t="shared" si="272"/>
        <v/>
      </c>
      <c r="CJ163" s="181" t="str">
        <f t="shared" si="228"/>
        <v/>
      </c>
      <c r="CK163" s="182" t="str">
        <f t="shared" si="229"/>
        <v/>
      </c>
      <c r="CL163" s="183"/>
      <c r="CM163" s="184" t="str">
        <f t="shared" si="292"/>
        <v/>
      </c>
      <c r="CN163" s="183"/>
      <c r="CO163" s="171"/>
      <c r="CP163" s="196"/>
      <c r="CR163" s="197"/>
      <c r="CT163" s="197"/>
      <c r="CV163" s="180" t="str">
        <f t="shared" si="273"/>
        <v/>
      </c>
      <c r="CW163" s="181" t="str">
        <f t="shared" si="230"/>
        <v/>
      </c>
      <c r="CX163" s="182" t="str">
        <f t="shared" si="231"/>
        <v/>
      </c>
      <c r="CY163" s="183"/>
      <c r="CZ163" s="184" t="str">
        <f t="shared" si="293"/>
        <v/>
      </c>
      <c r="DA163" s="183"/>
      <c r="DB163" s="171"/>
      <c r="DC163" s="196"/>
      <c r="DE163" s="197"/>
      <c r="DG163" s="197"/>
      <c r="DI163" s="180" t="str">
        <f t="shared" si="274"/>
        <v/>
      </c>
      <c r="DJ163" s="181" t="str">
        <f t="shared" si="232"/>
        <v/>
      </c>
      <c r="DK163" s="182" t="str">
        <f t="shared" si="233"/>
        <v/>
      </c>
      <c r="DL163" s="183"/>
      <c r="DM163" s="184" t="str">
        <f t="shared" si="294"/>
        <v/>
      </c>
      <c r="DN163" s="183"/>
      <c r="DO163" s="171"/>
      <c r="DP163" s="196"/>
      <c r="DR163" s="197"/>
      <c r="DT163" s="197"/>
      <c r="DV163" s="180" t="str">
        <f t="shared" si="275"/>
        <v/>
      </c>
      <c r="DW163" s="181" t="str">
        <f t="shared" si="234"/>
        <v/>
      </c>
      <c r="DX163" s="182" t="str">
        <f t="shared" si="235"/>
        <v/>
      </c>
      <c r="DY163" s="183"/>
      <c r="DZ163" s="184" t="str">
        <f t="shared" si="295"/>
        <v/>
      </c>
      <c r="EA163" s="183"/>
      <c r="EB163" s="171"/>
      <c r="EC163" s="196"/>
      <c r="EE163" s="197"/>
      <c r="EG163" s="197"/>
      <c r="EI163" s="180" t="str">
        <f t="shared" si="276"/>
        <v/>
      </c>
      <c r="EJ163" s="181" t="str">
        <f t="shared" si="236"/>
        <v/>
      </c>
      <c r="EK163" s="182" t="str">
        <f t="shared" si="237"/>
        <v/>
      </c>
      <c r="EL163" s="183"/>
      <c r="EM163" s="184" t="str">
        <f t="shared" si="296"/>
        <v/>
      </c>
      <c r="EN163" s="183"/>
      <c r="EO163" s="171"/>
      <c r="EP163" s="196"/>
      <c r="ER163" s="197"/>
      <c r="ET163" s="197"/>
      <c r="EV163" s="180" t="str">
        <f t="shared" si="277"/>
        <v/>
      </c>
      <c r="EW163" s="181" t="str">
        <f t="shared" si="238"/>
        <v/>
      </c>
      <c r="EX163" s="182" t="str">
        <f t="shared" si="239"/>
        <v/>
      </c>
      <c r="EY163" s="183"/>
      <c r="EZ163" s="184" t="str">
        <f t="shared" si="297"/>
        <v/>
      </c>
      <c r="FA163" s="183"/>
      <c r="FB163" s="171"/>
      <c r="FC163" s="196"/>
      <c r="FE163" s="197"/>
      <c r="FG163" s="197"/>
      <c r="FI163" s="180" t="str">
        <f t="shared" si="278"/>
        <v/>
      </c>
      <c r="FJ163" s="181" t="str">
        <f t="shared" si="240"/>
        <v/>
      </c>
      <c r="FK163" s="182" t="str">
        <f t="shared" si="241"/>
        <v/>
      </c>
      <c r="FL163" s="183"/>
      <c r="FM163" s="184" t="str">
        <f t="shared" si="298"/>
        <v/>
      </c>
      <c r="FN163" s="183"/>
      <c r="FO163" s="171"/>
      <c r="FP163" s="196"/>
      <c r="FR163" s="197"/>
      <c r="FT163" s="197"/>
      <c r="FV163" s="180" t="str">
        <f t="shared" si="279"/>
        <v/>
      </c>
      <c r="FW163" s="181" t="str">
        <f t="shared" si="242"/>
        <v/>
      </c>
      <c r="FX163" s="182" t="str">
        <f t="shared" si="243"/>
        <v/>
      </c>
      <c r="FY163" s="183"/>
      <c r="FZ163" s="184" t="str">
        <f t="shared" si="299"/>
        <v/>
      </c>
      <c r="GA163" s="183"/>
      <c r="GB163" s="171"/>
      <c r="GC163" s="196"/>
      <c r="GE163" s="197"/>
      <c r="GG163" s="197"/>
      <c r="GI163" s="180" t="str">
        <f t="shared" si="280"/>
        <v/>
      </c>
      <c r="GJ163" s="181" t="str">
        <f t="shared" si="244"/>
        <v/>
      </c>
      <c r="GK163" s="182" t="str">
        <f t="shared" si="245"/>
        <v/>
      </c>
      <c r="GL163" s="183"/>
      <c r="GM163" s="184" t="str">
        <f t="shared" si="300"/>
        <v/>
      </c>
      <c r="GN163" s="183"/>
      <c r="GO163" s="171"/>
      <c r="GP163" s="196"/>
      <c r="GR163" s="197"/>
      <c r="GT163" s="197"/>
      <c r="GV163" s="180" t="str">
        <f t="shared" si="281"/>
        <v/>
      </c>
      <c r="GW163" s="181" t="str">
        <f t="shared" si="246"/>
        <v/>
      </c>
      <c r="GX163" s="182" t="str">
        <f t="shared" si="247"/>
        <v/>
      </c>
      <c r="GY163" s="183"/>
      <c r="GZ163" s="184" t="str">
        <f t="shared" si="301"/>
        <v/>
      </c>
      <c r="HA163" s="183"/>
      <c r="HB163" s="171"/>
      <c r="HC163" s="196"/>
      <c r="HE163" s="197"/>
      <c r="HG163" s="197"/>
      <c r="HI163" s="180" t="str">
        <f t="shared" si="282"/>
        <v/>
      </c>
      <c r="HJ163" s="181" t="str">
        <f t="shared" si="248"/>
        <v/>
      </c>
      <c r="HK163" s="182" t="str">
        <f t="shared" si="249"/>
        <v/>
      </c>
      <c r="HL163" s="183"/>
      <c r="HM163" s="184" t="str">
        <f t="shared" si="302"/>
        <v/>
      </c>
      <c r="HN163" s="183"/>
      <c r="HO163" s="171"/>
      <c r="HP163" s="196"/>
      <c r="HR163" s="197"/>
      <c r="HT163" s="197"/>
      <c r="HV163" s="180" t="str">
        <f t="shared" si="283"/>
        <v/>
      </c>
      <c r="HW163" s="181" t="str">
        <f t="shared" si="250"/>
        <v/>
      </c>
      <c r="HX163" s="182" t="str">
        <f t="shared" si="251"/>
        <v/>
      </c>
      <c r="HY163" s="183"/>
      <c r="HZ163" s="184" t="str">
        <f t="shared" si="303"/>
        <v/>
      </c>
      <c r="IA163" s="183"/>
      <c r="IB163" s="171"/>
      <c r="IC163" s="196"/>
      <c r="IE163" s="197"/>
      <c r="IG163" s="197"/>
      <c r="II163" s="180" t="str">
        <f t="shared" si="284"/>
        <v/>
      </c>
      <c r="IJ163" s="181" t="str">
        <f t="shared" si="252"/>
        <v/>
      </c>
      <c r="IK163" s="182" t="str">
        <f t="shared" si="253"/>
        <v/>
      </c>
      <c r="IL163" s="183"/>
      <c r="IM163" s="184" t="str">
        <f t="shared" si="304"/>
        <v/>
      </c>
      <c r="IN163" s="183"/>
      <c r="IO163" s="171"/>
      <c r="IP163" s="196"/>
      <c r="IR163" s="197"/>
      <c r="IT163" s="197"/>
      <c r="IV163" s="180" t="str">
        <f t="shared" si="285"/>
        <v/>
      </c>
      <c r="IW163" s="181" t="str">
        <f t="shared" si="254"/>
        <v/>
      </c>
      <c r="IX163" s="182" t="str">
        <f t="shared" si="255"/>
        <v/>
      </c>
      <c r="IY163" s="183"/>
      <c r="IZ163" s="184" t="str">
        <f t="shared" si="305"/>
        <v/>
      </c>
      <c r="JA163" s="183"/>
      <c r="JB163" s="171"/>
      <c r="JC163" s="187"/>
      <c r="JD163" s="198">
        <f t="shared" si="256"/>
        <v>0</v>
      </c>
      <c r="JE163" s="198">
        <f t="shared" si="257"/>
        <v>0</v>
      </c>
      <c r="JF163" s="198">
        <f t="shared" si="258"/>
        <v>0</v>
      </c>
      <c r="JG163" s="199">
        <f t="shared" si="259"/>
        <v>0</v>
      </c>
      <c r="JH163" s="199">
        <f t="shared" si="260"/>
        <v>0</v>
      </c>
      <c r="JI163" s="187"/>
      <c r="JJ163" s="209"/>
      <c r="JK163" s="210"/>
      <c r="JL163" s="210"/>
      <c r="JM163" s="210"/>
      <c r="JN163" s="210"/>
      <c r="JO163" s="210"/>
      <c r="JP163" s="210"/>
      <c r="JQ163" s="210"/>
      <c r="JR163" s="211"/>
      <c r="JS163" s="205"/>
      <c r="JT163" s="194">
        <f t="shared" si="261"/>
        <v>4</v>
      </c>
    </row>
    <row r="164" spans="1:280" s="195" customFormat="1" x14ac:dyDescent="0.2">
      <c r="A164" s="247">
        <f t="shared" si="262"/>
        <v>41738</v>
      </c>
      <c r="B164" s="249">
        <f t="shared" si="263"/>
        <v>41739</v>
      </c>
      <c r="C164" s="196"/>
      <c r="E164" s="197"/>
      <c r="G164" s="197"/>
      <c r="I164" s="180" t="str">
        <f t="shared" si="264"/>
        <v/>
      </c>
      <c r="J164" s="181" t="str">
        <f t="shared" si="265"/>
        <v/>
      </c>
      <c r="K164" s="182" t="str">
        <f t="shared" si="266"/>
        <v/>
      </c>
      <c r="L164" s="183"/>
      <c r="M164" s="184" t="str">
        <f t="shared" si="286"/>
        <v/>
      </c>
      <c r="N164" s="183"/>
      <c r="O164" s="171"/>
      <c r="P164" s="196"/>
      <c r="R164" s="197"/>
      <c r="T164" s="197"/>
      <c r="V164" s="180" t="str">
        <f t="shared" si="267"/>
        <v/>
      </c>
      <c r="W164" s="181" t="str">
        <f t="shared" si="218"/>
        <v/>
      </c>
      <c r="X164" s="182" t="str">
        <f t="shared" si="219"/>
        <v/>
      </c>
      <c r="Y164" s="183"/>
      <c r="Z164" s="184" t="str">
        <f t="shared" si="287"/>
        <v/>
      </c>
      <c r="AA164" s="183"/>
      <c r="AB164" s="171"/>
      <c r="AC164" s="196"/>
      <c r="AE164" s="197"/>
      <c r="AG164" s="197"/>
      <c r="AI164" s="180" t="str">
        <f t="shared" si="268"/>
        <v/>
      </c>
      <c r="AJ164" s="181" t="str">
        <f t="shared" si="220"/>
        <v/>
      </c>
      <c r="AK164" s="182" t="str">
        <f t="shared" si="221"/>
        <v/>
      </c>
      <c r="AL164" s="183"/>
      <c r="AM164" s="184" t="str">
        <f t="shared" si="288"/>
        <v/>
      </c>
      <c r="AN164" s="183"/>
      <c r="AO164" s="171"/>
      <c r="AP164" s="196"/>
      <c r="AR164" s="197"/>
      <c r="AT164" s="197"/>
      <c r="AV164" s="180" t="str">
        <f t="shared" si="269"/>
        <v/>
      </c>
      <c r="AW164" s="181" t="str">
        <f t="shared" si="222"/>
        <v/>
      </c>
      <c r="AX164" s="182" t="str">
        <f t="shared" si="223"/>
        <v/>
      </c>
      <c r="AY164" s="183"/>
      <c r="AZ164" s="184" t="str">
        <f t="shared" si="289"/>
        <v/>
      </c>
      <c r="BA164" s="183"/>
      <c r="BB164" s="171"/>
      <c r="BC164" s="196"/>
      <c r="BE164" s="197"/>
      <c r="BG164" s="197"/>
      <c r="BI164" s="180" t="str">
        <f t="shared" si="270"/>
        <v/>
      </c>
      <c r="BJ164" s="181" t="str">
        <f t="shared" si="224"/>
        <v/>
      </c>
      <c r="BK164" s="182" t="str">
        <f t="shared" si="225"/>
        <v/>
      </c>
      <c r="BL164" s="183"/>
      <c r="BM164" s="184" t="str">
        <f t="shared" si="290"/>
        <v/>
      </c>
      <c r="BN164" s="183"/>
      <c r="BO164" s="171"/>
      <c r="BP164" s="196"/>
      <c r="BR164" s="197"/>
      <c r="BT164" s="197"/>
      <c r="BV164" s="180" t="str">
        <f t="shared" si="271"/>
        <v/>
      </c>
      <c r="BW164" s="181" t="str">
        <f t="shared" si="226"/>
        <v/>
      </c>
      <c r="BX164" s="182" t="str">
        <f t="shared" si="227"/>
        <v/>
      </c>
      <c r="BY164" s="183"/>
      <c r="BZ164" s="184" t="str">
        <f t="shared" si="291"/>
        <v/>
      </c>
      <c r="CA164" s="183"/>
      <c r="CB164" s="171"/>
      <c r="CC164" s="196"/>
      <c r="CE164" s="197"/>
      <c r="CG164" s="197"/>
      <c r="CI164" s="180" t="str">
        <f t="shared" si="272"/>
        <v/>
      </c>
      <c r="CJ164" s="181" t="str">
        <f t="shared" si="228"/>
        <v/>
      </c>
      <c r="CK164" s="182" t="str">
        <f t="shared" si="229"/>
        <v/>
      </c>
      <c r="CL164" s="183"/>
      <c r="CM164" s="184" t="str">
        <f t="shared" si="292"/>
        <v/>
      </c>
      <c r="CN164" s="183"/>
      <c r="CO164" s="171"/>
      <c r="CP164" s="196"/>
      <c r="CR164" s="197"/>
      <c r="CT164" s="197"/>
      <c r="CV164" s="180" t="str">
        <f t="shared" si="273"/>
        <v/>
      </c>
      <c r="CW164" s="181" t="str">
        <f t="shared" si="230"/>
        <v/>
      </c>
      <c r="CX164" s="182" t="str">
        <f t="shared" si="231"/>
        <v/>
      </c>
      <c r="CY164" s="183"/>
      <c r="CZ164" s="184" t="str">
        <f t="shared" si="293"/>
        <v/>
      </c>
      <c r="DA164" s="183"/>
      <c r="DB164" s="171"/>
      <c r="DC164" s="196"/>
      <c r="DE164" s="197"/>
      <c r="DG164" s="197"/>
      <c r="DI164" s="180" t="str">
        <f t="shared" si="274"/>
        <v/>
      </c>
      <c r="DJ164" s="181" t="str">
        <f t="shared" si="232"/>
        <v/>
      </c>
      <c r="DK164" s="182" t="str">
        <f t="shared" si="233"/>
        <v/>
      </c>
      <c r="DL164" s="183"/>
      <c r="DM164" s="184" t="str">
        <f t="shared" si="294"/>
        <v/>
      </c>
      <c r="DN164" s="183"/>
      <c r="DO164" s="171"/>
      <c r="DP164" s="196"/>
      <c r="DR164" s="197"/>
      <c r="DT164" s="197"/>
      <c r="DV164" s="180" t="str">
        <f t="shared" si="275"/>
        <v/>
      </c>
      <c r="DW164" s="181" t="str">
        <f t="shared" si="234"/>
        <v/>
      </c>
      <c r="DX164" s="182" t="str">
        <f t="shared" si="235"/>
        <v/>
      </c>
      <c r="DY164" s="183"/>
      <c r="DZ164" s="184" t="str">
        <f t="shared" si="295"/>
        <v/>
      </c>
      <c r="EA164" s="183"/>
      <c r="EB164" s="171"/>
      <c r="EC164" s="196"/>
      <c r="EE164" s="197"/>
      <c r="EG164" s="197"/>
      <c r="EI164" s="180" t="str">
        <f t="shared" si="276"/>
        <v/>
      </c>
      <c r="EJ164" s="181" t="str">
        <f t="shared" si="236"/>
        <v/>
      </c>
      <c r="EK164" s="182" t="str">
        <f t="shared" si="237"/>
        <v/>
      </c>
      <c r="EL164" s="183"/>
      <c r="EM164" s="184" t="str">
        <f t="shared" si="296"/>
        <v/>
      </c>
      <c r="EN164" s="183"/>
      <c r="EO164" s="171"/>
      <c r="EP164" s="196"/>
      <c r="ER164" s="197"/>
      <c r="ET164" s="197"/>
      <c r="EV164" s="180" t="str">
        <f t="shared" si="277"/>
        <v/>
      </c>
      <c r="EW164" s="181" t="str">
        <f t="shared" si="238"/>
        <v/>
      </c>
      <c r="EX164" s="182" t="str">
        <f t="shared" si="239"/>
        <v/>
      </c>
      <c r="EY164" s="183"/>
      <c r="EZ164" s="184" t="str">
        <f t="shared" si="297"/>
        <v/>
      </c>
      <c r="FA164" s="183"/>
      <c r="FB164" s="171"/>
      <c r="FC164" s="196"/>
      <c r="FE164" s="197"/>
      <c r="FG164" s="197"/>
      <c r="FI164" s="180" t="str">
        <f t="shared" si="278"/>
        <v/>
      </c>
      <c r="FJ164" s="181" t="str">
        <f t="shared" si="240"/>
        <v/>
      </c>
      <c r="FK164" s="182" t="str">
        <f t="shared" si="241"/>
        <v/>
      </c>
      <c r="FL164" s="183"/>
      <c r="FM164" s="184" t="str">
        <f t="shared" si="298"/>
        <v/>
      </c>
      <c r="FN164" s="183"/>
      <c r="FO164" s="171"/>
      <c r="FP164" s="196"/>
      <c r="FR164" s="197"/>
      <c r="FT164" s="197"/>
      <c r="FV164" s="180" t="str">
        <f t="shared" si="279"/>
        <v/>
      </c>
      <c r="FW164" s="181" t="str">
        <f t="shared" si="242"/>
        <v/>
      </c>
      <c r="FX164" s="182" t="str">
        <f t="shared" si="243"/>
        <v/>
      </c>
      <c r="FY164" s="183"/>
      <c r="FZ164" s="184" t="str">
        <f t="shared" si="299"/>
        <v/>
      </c>
      <c r="GA164" s="183"/>
      <c r="GB164" s="171"/>
      <c r="GC164" s="196"/>
      <c r="GE164" s="197"/>
      <c r="GG164" s="197"/>
      <c r="GI164" s="180" t="str">
        <f t="shared" si="280"/>
        <v/>
      </c>
      <c r="GJ164" s="181" t="str">
        <f t="shared" si="244"/>
        <v/>
      </c>
      <c r="GK164" s="182" t="str">
        <f t="shared" si="245"/>
        <v/>
      </c>
      <c r="GL164" s="183"/>
      <c r="GM164" s="184" t="str">
        <f t="shared" si="300"/>
        <v/>
      </c>
      <c r="GN164" s="183"/>
      <c r="GO164" s="171"/>
      <c r="GP164" s="196"/>
      <c r="GR164" s="197"/>
      <c r="GT164" s="197"/>
      <c r="GV164" s="180" t="str">
        <f t="shared" si="281"/>
        <v/>
      </c>
      <c r="GW164" s="181" t="str">
        <f t="shared" si="246"/>
        <v/>
      </c>
      <c r="GX164" s="182" t="str">
        <f t="shared" si="247"/>
        <v/>
      </c>
      <c r="GY164" s="183"/>
      <c r="GZ164" s="184" t="str">
        <f t="shared" si="301"/>
        <v/>
      </c>
      <c r="HA164" s="183"/>
      <c r="HB164" s="171"/>
      <c r="HC164" s="196"/>
      <c r="HE164" s="197"/>
      <c r="HG164" s="197"/>
      <c r="HI164" s="180" t="str">
        <f t="shared" si="282"/>
        <v/>
      </c>
      <c r="HJ164" s="181" t="str">
        <f t="shared" si="248"/>
        <v/>
      </c>
      <c r="HK164" s="182" t="str">
        <f t="shared" si="249"/>
        <v/>
      </c>
      <c r="HL164" s="183"/>
      <c r="HM164" s="184" t="str">
        <f t="shared" si="302"/>
        <v/>
      </c>
      <c r="HN164" s="183"/>
      <c r="HO164" s="171"/>
      <c r="HP164" s="196"/>
      <c r="HR164" s="197"/>
      <c r="HT164" s="197"/>
      <c r="HV164" s="180" t="str">
        <f t="shared" si="283"/>
        <v/>
      </c>
      <c r="HW164" s="181" t="str">
        <f t="shared" si="250"/>
        <v/>
      </c>
      <c r="HX164" s="182" t="str">
        <f t="shared" si="251"/>
        <v/>
      </c>
      <c r="HY164" s="183"/>
      <c r="HZ164" s="184" t="str">
        <f t="shared" si="303"/>
        <v/>
      </c>
      <c r="IA164" s="183"/>
      <c r="IB164" s="171"/>
      <c r="IC164" s="196"/>
      <c r="IE164" s="197"/>
      <c r="IG164" s="197"/>
      <c r="II164" s="180" t="str">
        <f t="shared" si="284"/>
        <v/>
      </c>
      <c r="IJ164" s="181" t="str">
        <f t="shared" si="252"/>
        <v/>
      </c>
      <c r="IK164" s="182" t="str">
        <f t="shared" si="253"/>
        <v/>
      </c>
      <c r="IL164" s="183"/>
      <c r="IM164" s="184" t="str">
        <f t="shared" si="304"/>
        <v/>
      </c>
      <c r="IN164" s="183"/>
      <c r="IO164" s="171"/>
      <c r="IP164" s="196"/>
      <c r="IR164" s="197"/>
      <c r="IT164" s="197"/>
      <c r="IV164" s="180" t="str">
        <f t="shared" si="285"/>
        <v/>
      </c>
      <c r="IW164" s="181" t="str">
        <f t="shared" si="254"/>
        <v/>
      </c>
      <c r="IX164" s="182" t="str">
        <f t="shared" si="255"/>
        <v/>
      </c>
      <c r="IY164" s="183"/>
      <c r="IZ164" s="184" t="str">
        <f t="shared" si="305"/>
        <v/>
      </c>
      <c r="JA164" s="183"/>
      <c r="JB164" s="171"/>
      <c r="JC164" s="187"/>
      <c r="JD164" s="198">
        <f t="shared" si="256"/>
        <v>0</v>
      </c>
      <c r="JE164" s="198">
        <f t="shared" si="257"/>
        <v>0</v>
      </c>
      <c r="JF164" s="198">
        <f t="shared" si="258"/>
        <v>0</v>
      </c>
      <c r="JG164" s="199">
        <f t="shared" si="259"/>
        <v>0</v>
      </c>
      <c r="JH164" s="199">
        <f t="shared" si="260"/>
        <v>0</v>
      </c>
      <c r="JI164" s="187"/>
      <c r="JJ164" s="209"/>
      <c r="JK164" s="210"/>
      <c r="JL164" s="210"/>
      <c r="JM164" s="210"/>
      <c r="JN164" s="210"/>
      <c r="JO164" s="210"/>
      <c r="JP164" s="210"/>
      <c r="JQ164" s="210"/>
      <c r="JR164" s="211"/>
      <c r="JS164" s="205"/>
      <c r="JT164" s="194">
        <f t="shared" si="261"/>
        <v>4</v>
      </c>
    </row>
    <row r="165" spans="1:280" s="195" customFormat="1" x14ac:dyDescent="0.2">
      <c r="A165" s="247">
        <f t="shared" si="262"/>
        <v>41739</v>
      </c>
      <c r="B165" s="249">
        <f t="shared" si="263"/>
        <v>41740</v>
      </c>
      <c r="C165" s="196"/>
      <c r="E165" s="197"/>
      <c r="G165" s="197"/>
      <c r="I165" s="180" t="str">
        <f t="shared" si="264"/>
        <v/>
      </c>
      <c r="J165" s="181" t="str">
        <f t="shared" si="265"/>
        <v/>
      </c>
      <c r="K165" s="182" t="str">
        <f t="shared" si="266"/>
        <v/>
      </c>
      <c r="L165" s="183"/>
      <c r="M165" s="184" t="str">
        <f t="shared" si="286"/>
        <v/>
      </c>
      <c r="N165" s="183"/>
      <c r="O165" s="171"/>
      <c r="P165" s="196"/>
      <c r="R165" s="197"/>
      <c r="T165" s="197"/>
      <c r="V165" s="180" t="str">
        <f t="shared" si="267"/>
        <v/>
      </c>
      <c r="W165" s="181" t="str">
        <f t="shared" si="218"/>
        <v/>
      </c>
      <c r="X165" s="182" t="str">
        <f t="shared" si="219"/>
        <v/>
      </c>
      <c r="Y165" s="183"/>
      <c r="Z165" s="184" t="str">
        <f t="shared" si="287"/>
        <v/>
      </c>
      <c r="AA165" s="183"/>
      <c r="AB165" s="171"/>
      <c r="AC165" s="196"/>
      <c r="AE165" s="197"/>
      <c r="AG165" s="197"/>
      <c r="AI165" s="180" t="str">
        <f t="shared" si="268"/>
        <v/>
      </c>
      <c r="AJ165" s="181" t="str">
        <f t="shared" si="220"/>
        <v/>
      </c>
      <c r="AK165" s="182" t="str">
        <f t="shared" si="221"/>
        <v/>
      </c>
      <c r="AL165" s="183"/>
      <c r="AM165" s="184" t="str">
        <f t="shared" si="288"/>
        <v/>
      </c>
      <c r="AN165" s="183"/>
      <c r="AO165" s="171"/>
      <c r="AP165" s="196"/>
      <c r="AR165" s="197"/>
      <c r="AT165" s="197"/>
      <c r="AV165" s="180" t="str">
        <f t="shared" si="269"/>
        <v/>
      </c>
      <c r="AW165" s="181" t="str">
        <f t="shared" si="222"/>
        <v/>
      </c>
      <c r="AX165" s="182" t="str">
        <f t="shared" si="223"/>
        <v/>
      </c>
      <c r="AY165" s="183"/>
      <c r="AZ165" s="184" t="str">
        <f t="shared" si="289"/>
        <v/>
      </c>
      <c r="BA165" s="183"/>
      <c r="BB165" s="171"/>
      <c r="BC165" s="196"/>
      <c r="BE165" s="197"/>
      <c r="BG165" s="197"/>
      <c r="BI165" s="180" t="str">
        <f t="shared" si="270"/>
        <v/>
      </c>
      <c r="BJ165" s="181" t="str">
        <f t="shared" si="224"/>
        <v/>
      </c>
      <c r="BK165" s="182" t="str">
        <f t="shared" si="225"/>
        <v/>
      </c>
      <c r="BL165" s="183"/>
      <c r="BM165" s="184" t="str">
        <f t="shared" si="290"/>
        <v/>
      </c>
      <c r="BN165" s="183"/>
      <c r="BO165" s="171"/>
      <c r="BP165" s="196"/>
      <c r="BR165" s="197"/>
      <c r="BT165" s="197"/>
      <c r="BV165" s="180" t="str">
        <f t="shared" si="271"/>
        <v/>
      </c>
      <c r="BW165" s="181" t="str">
        <f t="shared" si="226"/>
        <v/>
      </c>
      <c r="BX165" s="182" t="str">
        <f t="shared" si="227"/>
        <v/>
      </c>
      <c r="BY165" s="183"/>
      <c r="BZ165" s="184" t="str">
        <f t="shared" si="291"/>
        <v/>
      </c>
      <c r="CA165" s="183"/>
      <c r="CB165" s="171"/>
      <c r="CC165" s="196"/>
      <c r="CE165" s="197"/>
      <c r="CG165" s="197"/>
      <c r="CI165" s="180" t="str">
        <f t="shared" si="272"/>
        <v/>
      </c>
      <c r="CJ165" s="181" t="str">
        <f t="shared" si="228"/>
        <v/>
      </c>
      <c r="CK165" s="182" t="str">
        <f t="shared" si="229"/>
        <v/>
      </c>
      <c r="CL165" s="183"/>
      <c r="CM165" s="184" t="str">
        <f t="shared" si="292"/>
        <v/>
      </c>
      <c r="CN165" s="183"/>
      <c r="CO165" s="171"/>
      <c r="CP165" s="196"/>
      <c r="CR165" s="197"/>
      <c r="CT165" s="197"/>
      <c r="CV165" s="180" t="str">
        <f t="shared" si="273"/>
        <v/>
      </c>
      <c r="CW165" s="181" t="str">
        <f t="shared" si="230"/>
        <v/>
      </c>
      <c r="CX165" s="182" t="str">
        <f t="shared" si="231"/>
        <v/>
      </c>
      <c r="CY165" s="183"/>
      <c r="CZ165" s="184" t="str">
        <f t="shared" si="293"/>
        <v/>
      </c>
      <c r="DA165" s="183"/>
      <c r="DB165" s="171"/>
      <c r="DC165" s="196"/>
      <c r="DE165" s="197"/>
      <c r="DG165" s="197"/>
      <c r="DI165" s="180" t="str">
        <f t="shared" si="274"/>
        <v/>
      </c>
      <c r="DJ165" s="181" t="str">
        <f t="shared" si="232"/>
        <v/>
      </c>
      <c r="DK165" s="182" t="str">
        <f t="shared" si="233"/>
        <v/>
      </c>
      <c r="DL165" s="183"/>
      <c r="DM165" s="184" t="str">
        <f t="shared" si="294"/>
        <v/>
      </c>
      <c r="DN165" s="183"/>
      <c r="DO165" s="171"/>
      <c r="DP165" s="196"/>
      <c r="DR165" s="197"/>
      <c r="DT165" s="197"/>
      <c r="DV165" s="180" t="str">
        <f t="shared" si="275"/>
        <v/>
      </c>
      <c r="DW165" s="181" t="str">
        <f t="shared" si="234"/>
        <v/>
      </c>
      <c r="DX165" s="182" t="str">
        <f t="shared" si="235"/>
        <v/>
      </c>
      <c r="DY165" s="183"/>
      <c r="DZ165" s="184" t="str">
        <f t="shared" si="295"/>
        <v/>
      </c>
      <c r="EA165" s="183"/>
      <c r="EB165" s="171"/>
      <c r="EC165" s="196"/>
      <c r="EE165" s="197"/>
      <c r="EG165" s="197"/>
      <c r="EI165" s="180" t="str">
        <f t="shared" si="276"/>
        <v/>
      </c>
      <c r="EJ165" s="181" t="str">
        <f t="shared" si="236"/>
        <v/>
      </c>
      <c r="EK165" s="182" t="str">
        <f t="shared" si="237"/>
        <v/>
      </c>
      <c r="EL165" s="183"/>
      <c r="EM165" s="184" t="str">
        <f t="shared" si="296"/>
        <v/>
      </c>
      <c r="EN165" s="183"/>
      <c r="EO165" s="171"/>
      <c r="EP165" s="196"/>
      <c r="ER165" s="197"/>
      <c r="ET165" s="197"/>
      <c r="EV165" s="180" t="str">
        <f t="shared" si="277"/>
        <v/>
      </c>
      <c r="EW165" s="181" t="str">
        <f t="shared" si="238"/>
        <v/>
      </c>
      <c r="EX165" s="182" t="str">
        <f t="shared" si="239"/>
        <v/>
      </c>
      <c r="EY165" s="183"/>
      <c r="EZ165" s="184" t="str">
        <f t="shared" si="297"/>
        <v/>
      </c>
      <c r="FA165" s="183"/>
      <c r="FB165" s="171"/>
      <c r="FC165" s="196"/>
      <c r="FE165" s="197"/>
      <c r="FG165" s="197"/>
      <c r="FI165" s="180" t="str">
        <f t="shared" si="278"/>
        <v/>
      </c>
      <c r="FJ165" s="181" t="str">
        <f t="shared" si="240"/>
        <v/>
      </c>
      <c r="FK165" s="182" t="str">
        <f t="shared" si="241"/>
        <v/>
      </c>
      <c r="FL165" s="183"/>
      <c r="FM165" s="184" t="str">
        <f t="shared" si="298"/>
        <v/>
      </c>
      <c r="FN165" s="183"/>
      <c r="FO165" s="171"/>
      <c r="FP165" s="196"/>
      <c r="FR165" s="197"/>
      <c r="FT165" s="197"/>
      <c r="FV165" s="180" t="str">
        <f t="shared" si="279"/>
        <v/>
      </c>
      <c r="FW165" s="181" t="str">
        <f t="shared" si="242"/>
        <v/>
      </c>
      <c r="FX165" s="182" t="str">
        <f t="shared" si="243"/>
        <v/>
      </c>
      <c r="FY165" s="183"/>
      <c r="FZ165" s="184" t="str">
        <f t="shared" si="299"/>
        <v/>
      </c>
      <c r="GA165" s="183"/>
      <c r="GB165" s="171"/>
      <c r="GC165" s="196"/>
      <c r="GE165" s="197"/>
      <c r="GG165" s="197"/>
      <c r="GI165" s="180" t="str">
        <f t="shared" si="280"/>
        <v/>
      </c>
      <c r="GJ165" s="181" t="str">
        <f t="shared" si="244"/>
        <v/>
      </c>
      <c r="GK165" s="182" t="str">
        <f t="shared" si="245"/>
        <v/>
      </c>
      <c r="GL165" s="183"/>
      <c r="GM165" s="184" t="str">
        <f t="shared" si="300"/>
        <v/>
      </c>
      <c r="GN165" s="183"/>
      <c r="GO165" s="171"/>
      <c r="GP165" s="196"/>
      <c r="GR165" s="197"/>
      <c r="GT165" s="197"/>
      <c r="GV165" s="180" t="str">
        <f t="shared" si="281"/>
        <v/>
      </c>
      <c r="GW165" s="181" t="str">
        <f t="shared" si="246"/>
        <v/>
      </c>
      <c r="GX165" s="182" t="str">
        <f t="shared" si="247"/>
        <v/>
      </c>
      <c r="GY165" s="183"/>
      <c r="GZ165" s="184" t="str">
        <f t="shared" si="301"/>
        <v/>
      </c>
      <c r="HA165" s="183"/>
      <c r="HB165" s="171"/>
      <c r="HC165" s="196"/>
      <c r="HE165" s="197"/>
      <c r="HG165" s="197"/>
      <c r="HI165" s="180" t="str">
        <f t="shared" si="282"/>
        <v/>
      </c>
      <c r="HJ165" s="181" t="str">
        <f t="shared" si="248"/>
        <v/>
      </c>
      <c r="HK165" s="182" t="str">
        <f t="shared" si="249"/>
        <v/>
      </c>
      <c r="HL165" s="183"/>
      <c r="HM165" s="184" t="str">
        <f t="shared" si="302"/>
        <v/>
      </c>
      <c r="HN165" s="183"/>
      <c r="HO165" s="171"/>
      <c r="HP165" s="196"/>
      <c r="HR165" s="197"/>
      <c r="HT165" s="197"/>
      <c r="HV165" s="180" t="str">
        <f t="shared" si="283"/>
        <v/>
      </c>
      <c r="HW165" s="181" t="str">
        <f t="shared" si="250"/>
        <v/>
      </c>
      <c r="HX165" s="182" t="str">
        <f t="shared" si="251"/>
        <v/>
      </c>
      <c r="HY165" s="183"/>
      <c r="HZ165" s="184" t="str">
        <f t="shared" si="303"/>
        <v/>
      </c>
      <c r="IA165" s="183"/>
      <c r="IB165" s="171"/>
      <c r="IC165" s="196"/>
      <c r="IE165" s="197"/>
      <c r="IG165" s="197"/>
      <c r="II165" s="180" t="str">
        <f t="shared" si="284"/>
        <v/>
      </c>
      <c r="IJ165" s="181" t="str">
        <f t="shared" si="252"/>
        <v/>
      </c>
      <c r="IK165" s="182" t="str">
        <f t="shared" si="253"/>
        <v/>
      </c>
      <c r="IL165" s="183"/>
      <c r="IM165" s="184" t="str">
        <f t="shared" si="304"/>
        <v/>
      </c>
      <c r="IN165" s="183"/>
      <c r="IO165" s="171"/>
      <c r="IP165" s="196"/>
      <c r="IR165" s="197"/>
      <c r="IT165" s="197"/>
      <c r="IV165" s="180" t="str">
        <f t="shared" si="285"/>
        <v/>
      </c>
      <c r="IW165" s="181" t="str">
        <f t="shared" si="254"/>
        <v/>
      </c>
      <c r="IX165" s="182" t="str">
        <f t="shared" si="255"/>
        <v/>
      </c>
      <c r="IY165" s="183"/>
      <c r="IZ165" s="184" t="str">
        <f t="shared" si="305"/>
        <v/>
      </c>
      <c r="JA165" s="183"/>
      <c r="JB165" s="171"/>
      <c r="JC165" s="187"/>
      <c r="JD165" s="198">
        <f t="shared" si="256"/>
        <v>0</v>
      </c>
      <c r="JE165" s="198">
        <f t="shared" si="257"/>
        <v>0</v>
      </c>
      <c r="JF165" s="198">
        <f t="shared" si="258"/>
        <v>0</v>
      </c>
      <c r="JG165" s="199">
        <f t="shared" si="259"/>
        <v>0</v>
      </c>
      <c r="JH165" s="199">
        <f t="shared" si="260"/>
        <v>0</v>
      </c>
      <c r="JI165" s="187"/>
      <c r="JJ165" s="209"/>
      <c r="JK165" s="210"/>
      <c r="JL165" s="210"/>
      <c r="JM165" s="210"/>
      <c r="JN165" s="210"/>
      <c r="JO165" s="210"/>
      <c r="JP165" s="210"/>
      <c r="JQ165" s="210"/>
      <c r="JR165" s="211"/>
      <c r="JS165" s="205"/>
      <c r="JT165" s="194">
        <f t="shared" si="261"/>
        <v>4</v>
      </c>
    </row>
    <row r="166" spans="1:280" s="195" customFormat="1" x14ac:dyDescent="0.2">
      <c r="A166" s="247">
        <f t="shared" si="262"/>
        <v>41740</v>
      </c>
      <c r="B166" s="249">
        <f t="shared" si="263"/>
        <v>41741</v>
      </c>
      <c r="C166" s="196"/>
      <c r="E166" s="197"/>
      <c r="G166" s="197"/>
      <c r="I166" s="180" t="str">
        <f t="shared" si="264"/>
        <v/>
      </c>
      <c r="J166" s="181" t="str">
        <f t="shared" si="265"/>
        <v/>
      </c>
      <c r="K166" s="182" t="str">
        <f t="shared" si="266"/>
        <v/>
      </c>
      <c r="L166" s="183"/>
      <c r="M166" s="184" t="str">
        <f t="shared" si="286"/>
        <v/>
      </c>
      <c r="N166" s="183"/>
      <c r="O166" s="171"/>
      <c r="P166" s="196"/>
      <c r="R166" s="197"/>
      <c r="T166" s="197"/>
      <c r="V166" s="180" t="str">
        <f t="shared" si="267"/>
        <v/>
      </c>
      <c r="W166" s="181" t="str">
        <f t="shared" si="218"/>
        <v/>
      </c>
      <c r="X166" s="182" t="str">
        <f t="shared" si="219"/>
        <v/>
      </c>
      <c r="Y166" s="183"/>
      <c r="Z166" s="184" t="str">
        <f t="shared" si="287"/>
        <v/>
      </c>
      <c r="AA166" s="183"/>
      <c r="AB166" s="171"/>
      <c r="AC166" s="196"/>
      <c r="AE166" s="197"/>
      <c r="AG166" s="197"/>
      <c r="AI166" s="180" t="str">
        <f t="shared" si="268"/>
        <v/>
      </c>
      <c r="AJ166" s="181" t="str">
        <f t="shared" si="220"/>
        <v/>
      </c>
      <c r="AK166" s="182" t="str">
        <f t="shared" si="221"/>
        <v/>
      </c>
      <c r="AL166" s="183"/>
      <c r="AM166" s="184" t="str">
        <f t="shared" si="288"/>
        <v/>
      </c>
      <c r="AN166" s="183"/>
      <c r="AO166" s="171"/>
      <c r="AP166" s="196"/>
      <c r="AR166" s="197"/>
      <c r="AT166" s="197"/>
      <c r="AV166" s="180" t="str">
        <f t="shared" si="269"/>
        <v/>
      </c>
      <c r="AW166" s="181" t="str">
        <f t="shared" si="222"/>
        <v/>
      </c>
      <c r="AX166" s="182" t="str">
        <f t="shared" si="223"/>
        <v/>
      </c>
      <c r="AY166" s="183"/>
      <c r="AZ166" s="184" t="str">
        <f t="shared" si="289"/>
        <v/>
      </c>
      <c r="BA166" s="183"/>
      <c r="BB166" s="171"/>
      <c r="BC166" s="196"/>
      <c r="BE166" s="197"/>
      <c r="BG166" s="197"/>
      <c r="BI166" s="180" t="str">
        <f t="shared" si="270"/>
        <v/>
      </c>
      <c r="BJ166" s="181" t="str">
        <f t="shared" si="224"/>
        <v/>
      </c>
      <c r="BK166" s="182" t="str">
        <f t="shared" si="225"/>
        <v/>
      </c>
      <c r="BL166" s="183"/>
      <c r="BM166" s="184" t="str">
        <f t="shared" si="290"/>
        <v/>
      </c>
      <c r="BN166" s="183"/>
      <c r="BO166" s="171"/>
      <c r="BP166" s="196"/>
      <c r="BR166" s="197"/>
      <c r="BT166" s="197"/>
      <c r="BV166" s="180" t="str">
        <f t="shared" si="271"/>
        <v/>
      </c>
      <c r="BW166" s="181" t="str">
        <f t="shared" si="226"/>
        <v/>
      </c>
      <c r="BX166" s="182" t="str">
        <f t="shared" si="227"/>
        <v/>
      </c>
      <c r="BY166" s="183"/>
      <c r="BZ166" s="184" t="str">
        <f t="shared" si="291"/>
        <v/>
      </c>
      <c r="CA166" s="183"/>
      <c r="CB166" s="171"/>
      <c r="CC166" s="196"/>
      <c r="CE166" s="197"/>
      <c r="CG166" s="197"/>
      <c r="CI166" s="180" t="str">
        <f t="shared" si="272"/>
        <v/>
      </c>
      <c r="CJ166" s="181" t="str">
        <f t="shared" si="228"/>
        <v/>
      </c>
      <c r="CK166" s="182" t="str">
        <f t="shared" si="229"/>
        <v/>
      </c>
      <c r="CL166" s="183"/>
      <c r="CM166" s="184" t="str">
        <f t="shared" si="292"/>
        <v/>
      </c>
      <c r="CN166" s="183"/>
      <c r="CO166" s="171"/>
      <c r="CP166" s="196"/>
      <c r="CR166" s="197"/>
      <c r="CT166" s="197"/>
      <c r="CV166" s="180" t="str">
        <f t="shared" si="273"/>
        <v/>
      </c>
      <c r="CW166" s="181" t="str">
        <f t="shared" si="230"/>
        <v/>
      </c>
      <c r="CX166" s="182" t="str">
        <f t="shared" si="231"/>
        <v/>
      </c>
      <c r="CY166" s="183"/>
      <c r="CZ166" s="184" t="str">
        <f t="shared" si="293"/>
        <v/>
      </c>
      <c r="DA166" s="183"/>
      <c r="DB166" s="171"/>
      <c r="DC166" s="196"/>
      <c r="DE166" s="197"/>
      <c r="DG166" s="197"/>
      <c r="DI166" s="180" t="str">
        <f t="shared" si="274"/>
        <v/>
      </c>
      <c r="DJ166" s="181" t="str">
        <f t="shared" si="232"/>
        <v/>
      </c>
      <c r="DK166" s="182" t="str">
        <f t="shared" si="233"/>
        <v/>
      </c>
      <c r="DL166" s="183"/>
      <c r="DM166" s="184" t="str">
        <f t="shared" si="294"/>
        <v/>
      </c>
      <c r="DN166" s="183"/>
      <c r="DO166" s="171"/>
      <c r="DP166" s="196"/>
      <c r="DR166" s="197"/>
      <c r="DT166" s="197"/>
      <c r="DV166" s="180" t="str">
        <f t="shared" si="275"/>
        <v/>
      </c>
      <c r="DW166" s="181" t="str">
        <f t="shared" si="234"/>
        <v/>
      </c>
      <c r="DX166" s="182" t="str">
        <f t="shared" si="235"/>
        <v/>
      </c>
      <c r="DY166" s="183"/>
      <c r="DZ166" s="184" t="str">
        <f t="shared" si="295"/>
        <v/>
      </c>
      <c r="EA166" s="183"/>
      <c r="EB166" s="171"/>
      <c r="EC166" s="196"/>
      <c r="EE166" s="197"/>
      <c r="EG166" s="197"/>
      <c r="EI166" s="180" t="str">
        <f t="shared" si="276"/>
        <v/>
      </c>
      <c r="EJ166" s="181" t="str">
        <f t="shared" si="236"/>
        <v/>
      </c>
      <c r="EK166" s="182" t="str">
        <f t="shared" si="237"/>
        <v/>
      </c>
      <c r="EL166" s="183"/>
      <c r="EM166" s="184" t="str">
        <f t="shared" si="296"/>
        <v/>
      </c>
      <c r="EN166" s="183"/>
      <c r="EO166" s="171"/>
      <c r="EP166" s="196"/>
      <c r="ER166" s="197"/>
      <c r="ET166" s="197"/>
      <c r="EV166" s="180" t="str">
        <f t="shared" si="277"/>
        <v/>
      </c>
      <c r="EW166" s="181" t="str">
        <f t="shared" si="238"/>
        <v/>
      </c>
      <c r="EX166" s="182" t="str">
        <f t="shared" si="239"/>
        <v/>
      </c>
      <c r="EY166" s="183"/>
      <c r="EZ166" s="184" t="str">
        <f t="shared" si="297"/>
        <v/>
      </c>
      <c r="FA166" s="183"/>
      <c r="FB166" s="171"/>
      <c r="FC166" s="196"/>
      <c r="FE166" s="197"/>
      <c r="FG166" s="197"/>
      <c r="FI166" s="180" t="str">
        <f t="shared" si="278"/>
        <v/>
      </c>
      <c r="FJ166" s="181" t="str">
        <f t="shared" si="240"/>
        <v/>
      </c>
      <c r="FK166" s="182" t="str">
        <f t="shared" si="241"/>
        <v/>
      </c>
      <c r="FL166" s="183"/>
      <c r="FM166" s="184" t="str">
        <f t="shared" si="298"/>
        <v/>
      </c>
      <c r="FN166" s="183"/>
      <c r="FO166" s="171"/>
      <c r="FP166" s="196"/>
      <c r="FR166" s="197"/>
      <c r="FT166" s="197"/>
      <c r="FV166" s="180" t="str">
        <f t="shared" si="279"/>
        <v/>
      </c>
      <c r="FW166" s="181" t="str">
        <f t="shared" si="242"/>
        <v/>
      </c>
      <c r="FX166" s="182" t="str">
        <f t="shared" si="243"/>
        <v/>
      </c>
      <c r="FY166" s="183"/>
      <c r="FZ166" s="184" t="str">
        <f t="shared" si="299"/>
        <v/>
      </c>
      <c r="GA166" s="183"/>
      <c r="GB166" s="171"/>
      <c r="GC166" s="196"/>
      <c r="GE166" s="197"/>
      <c r="GG166" s="197"/>
      <c r="GI166" s="180" t="str">
        <f t="shared" si="280"/>
        <v/>
      </c>
      <c r="GJ166" s="181" t="str">
        <f t="shared" si="244"/>
        <v/>
      </c>
      <c r="GK166" s="182" t="str">
        <f t="shared" si="245"/>
        <v/>
      </c>
      <c r="GL166" s="183"/>
      <c r="GM166" s="184" t="str">
        <f t="shared" si="300"/>
        <v/>
      </c>
      <c r="GN166" s="183"/>
      <c r="GO166" s="171"/>
      <c r="GP166" s="196"/>
      <c r="GR166" s="197"/>
      <c r="GT166" s="197"/>
      <c r="GV166" s="180" t="str">
        <f t="shared" si="281"/>
        <v/>
      </c>
      <c r="GW166" s="181" t="str">
        <f t="shared" si="246"/>
        <v/>
      </c>
      <c r="GX166" s="182" t="str">
        <f t="shared" si="247"/>
        <v/>
      </c>
      <c r="GY166" s="183"/>
      <c r="GZ166" s="184" t="str">
        <f t="shared" si="301"/>
        <v/>
      </c>
      <c r="HA166" s="183"/>
      <c r="HB166" s="171"/>
      <c r="HC166" s="196"/>
      <c r="HE166" s="197"/>
      <c r="HG166" s="197"/>
      <c r="HI166" s="180" t="str">
        <f t="shared" si="282"/>
        <v/>
      </c>
      <c r="HJ166" s="181" t="str">
        <f t="shared" si="248"/>
        <v/>
      </c>
      <c r="HK166" s="182" t="str">
        <f t="shared" si="249"/>
        <v/>
      </c>
      <c r="HL166" s="183"/>
      <c r="HM166" s="184" t="str">
        <f t="shared" si="302"/>
        <v/>
      </c>
      <c r="HN166" s="183"/>
      <c r="HO166" s="171"/>
      <c r="HP166" s="196"/>
      <c r="HR166" s="197"/>
      <c r="HT166" s="197"/>
      <c r="HV166" s="180" t="str">
        <f t="shared" si="283"/>
        <v/>
      </c>
      <c r="HW166" s="181" t="str">
        <f t="shared" si="250"/>
        <v/>
      </c>
      <c r="HX166" s="182" t="str">
        <f t="shared" si="251"/>
        <v/>
      </c>
      <c r="HY166" s="183"/>
      <c r="HZ166" s="184" t="str">
        <f t="shared" si="303"/>
        <v/>
      </c>
      <c r="IA166" s="183"/>
      <c r="IB166" s="171"/>
      <c r="IC166" s="196"/>
      <c r="IE166" s="197"/>
      <c r="IG166" s="197"/>
      <c r="II166" s="180" t="str">
        <f t="shared" si="284"/>
        <v/>
      </c>
      <c r="IJ166" s="181" t="str">
        <f t="shared" si="252"/>
        <v/>
      </c>
      <c r="IK166" s="182" t="str">
        <f t="shared" si="253"/>
        <v/>
      </c>
      <c r="IL166" s="183"/>
      <c r="IM166" s="184" t="str">
        <f t="shared" si="304"/>
        <v/>
      </c>
      <c r="IN166" s="183"/>
      <c r="IO166" s="171"/>
      <c r="IP166" s="196"/>
      <c r="IR166" s="197"/>
      <c r="IT166" s="197"/>
      <c r="IV166" s="180" t="str">
        <f t="shared" si="285"/>
        <v/>
      </c>
      <c r="IW166" s="181" t="str">
        <f t="shared" si="254"/>
        <v/>
      </c>
      <c r="IX166" s="182" t="str">
        <f t="shared" si="255"/>
        <v/>
      </c>
      <c r="IY166" s="183"/>
      <c r="IZ166" s="184" t="str">
        <f t="shared" si="305"/>
        <v/>
      </c>
      <c r="JA166" s="183"/>
      <c r="JB166" s="171"/>
      <c r="JC166" s="187"/>
      <c r="JD166" s="198">
        <f t="shared" si="256"/>
        <v>0</v>
      </c>
      <c r="JE166" s="198">
        <f t="shared" si="257"/>
        <v>0</v>
      </c>
      <c r="JF166" s="198">
        <f t="shared" si="258"/>
        <v>0</v>
      </c>
      <c r="JG166" s="199">
        <f t="shared" si="259"/>
        <v>0</v>
      </c>
      <c r="JH166" s="199">
        <f t="shared" si="260"/>
        <v>0</v>
      </c>
      <c r="JI166" s="187"/>
      <c r="JJ166" s="209"/>
      <c r="JK166" s="210"/>
      <c r="JL166" s="210"/>
      <c r="JM166" s="210"/>
      <c r="JN166" s="210"/>
      <c r="JO166" s="210"/>
      <c r="JP166" s="210"/>
      <c r="JQ166" s="210"/>
      <c r="JR166" s="211"/>
      <c r="JS166" s="205"/>
      <c r="JT166" s="194">
        <f t="shared" si="261"/>
        <v>4</v>
      </c>
    </row>
    <row r="167" spans="1:280" s="195" customFormat="1" x14ac:dyDescent="0.2">
      <c r="A167" s="247">
        <f t="shared" si="262"/>
        <v>41741</v>
      </c>
      <c r="B167" s="249">
        <f t="shared" si="263"/>
        <v>41742</v>
      </c>
      <c r="C167" s="196"/>
      <c r="E167" s="197"/>
      <c r="G167" s="197"/>
      <c r="I167" s="180" t="str">
        <f t="shared" si="264"/>
        <v/>
      </c>
      <c r="J167" s="181" t="str">
        <f t="shared" si="265"/>
        <v/>
      </c>
      <c r="K167" s="182" t="str">
        <f t="shared" si="266"/>
        <v/>
      </c>
      <c r="L167" s="183"/>
      <c r="M167" s="184" t="str">
        <f t="shared" si="286"/>
        <v/>
      </c>
      <c r="N167" s="183"/>
      <c r="O167" s="186"/>
      <c r="P167" s="196"/>
      <c r="R167" s="197"/>
      <c r="T167" s="197"/>
      <c r="V167" s="180" t="str">
        <f t="shared" si="267"/>
        <v/>
      </c>
      <c r="W167" s="181" t="str">
        <f t="shared" si="218"/>
        <v/>
      </c>
      <c r="X167" s="182" t="str">
        <f t="shared" si="219"/>
        <v/>
      </c>
      <c r="Y167" s="183"/>
      <c r="Z167" s="184" t="str">
        <f t="shared" si="287"/>
        <v/>
      </c>
      <c r="AA167" s="183"/>
      <c r="AB167" s="186"/>
      <c r="AC167" s="196"/>
      <c r="AE167" s="197"/>
      <c r="AG167" s="197"/>
      <c r="AI167" s="180" t="str">
        <f t="shared" si="268"/>
        <v/>
      </c>
      <c r="AJ167" s="181" t="str">
        <f t="shared" si="220"/>
        <v/>
      </c>
      <c r="AK167" s="182" t="str">
        <f t="shared" si="221"/>
        <v/>
      </c>
      <c r="AL167" s="183"/>
      <c r="AM167" s="184" t="str">
        <f t="shared" si="288"/>
        <v/>
      </c>
      <c r="AN167" s="183"/>
      <c r="AO167" s="186"/>
      <c r="AP167" s="196"/>
      <c r="AR167" s="197"/>
      <c r="AT167" s="197"/>
      <c r="AV167" s="180" t="str">
        <f t="shared" si="269"/>
        <v/>
      </c>
      <c r="AW167" s="181" t="str">
        <f t="shared" si="222"/>
        <v/>
      </c>
      <c r="AX167" s="182" t="str">
        <f t="shared" si="223"/>
        <v/>
      </c>
      <c r="AY167" s="183"/>
      <c r="AZ167" s="184" t="str">
        <f t="shared" si="289"/>
        <v/>
      </c>
      <c r="BA167" s="183"/>
      <c r="BB167" s="186"/>
      <c r="BC167" s="196"/>
      <c r="BE167" s="197"/>
      <c r="BG167" s="197"/>
      <c r="BI167" s="180" t="str">
        <f t="shared" si="270"/>
        <v/>
      </c>
      <c r="BJ167" s="181" t="str">
        <f t="shared" si="224"/>
        <v/>
      </c>
      <c r="BK167" s="182" t="str">
        <f t="shared" si="225"/>
        <v/>
      </c>
      <c r="BL167" s="183"/>
      <c r="BM167" s="184" t="str">
        <f t="shared" si="290"/>
        <v/>
      </c>
      <c r="BN167" s="183"/>
      <c r="BO167" s="186"/>
      <c r="BP167" s="196"/>
      <c r="BR167" s="197"/>
      <c r="BT167" s="197"/>
      <c r="BV167" s="180" t="str">
        <f t="shared" si="271"/>
        <v/>
      </c>
      <c r="BW167" s="181" t="str">
        <f t="shared" si="226"/>
        <v/>
      </c>
      <c r="BX167" s="182" t="str">
        <f t="shared" si="227"/>
        <v/>
      </c>
      <c r="BY167" s="183"/>
      <c r="BZ167" s="184" t="str">
        <f t="shared" si="291"/>
        <v/>
      </c>
      <c r="CA167" s="183"/>
      <c r="CB167" s="186"/>
      <c r="CC167" s="196"/>
      <c r="CE167" s="197"/>
      <c r="CG167" s="197"/>
      <c r="CI167" s="180" t="str">
        <f t="shared" si="272"/>
        <v/>
      </c>
      <c r="CJ167" s="181" t="str">
        <f t="shared" si="228"/>
        <v/>
      </c>
      <c r="CK167" s="182" t="str">
        <f t="shared" si="229"/>
        <v/>
      </c>
      <c r="CL167" s="183"/>
      <c r="CM167" s="184" t="str">
        <f t="shared" si="292"/>
        <v/>
      </c>
      <c r="CN167" s="183"/>
      <c r="CO167" s="186"/>
      <c r="CP167" s="196"/>
      <c r="CR167" s="197"/>
      <c r="CT167" s="197"/>
      <c r="CV167" s="180" t="str">
        <f t="shared" si="273"/>
        <v/>
      </c>
      <c r="CW167" s="181" t="str">
        <f t="shared" si="230"/>
        <v/>
      </c>
      <c r="CX167" s="182" t="str">
        <f t="shared" si="231"/>
        <v/>
      </c>
      <c r="CY167" s="183"/>
      <c r="CZ167" s="184" t="str">
        <f t="shared" si="293"/>
        <v/>
      </c>
      <c r="DA167" s="183"/>
      <c r="DB167" s="186"/>
      <c r="DC167" s="196"/>
      <c r="DE167" s="197"/>
      <c r="DG167" s="197"/>
      <c r="DI167" s="180" t="str">
        <f t="shared" si="274"/>
        <v/>
      </c>
      <c r="DJ167" s="181" t="str">
        <f t="shared" si="232"/>
        <v/>
      </c>
      <c r="DK167" s="182" t="str">
        <f t="shared" si="233"/>
        <v/>
      </c>
      <c r="DL167" s="183"/>
      <c r="DM167" s="184" t="str">
        <f t="shared" si="294"/>
        <v/>
      </c>
      <c r="DN167" s="183"/>
      <c r="DO167" s="186"/>
      <c r="DP167" s="196"/>
      <c r="DR167" s="197"/>
      <c r="DT167" s="197"/>
      <c r="DV167" s="180" t="str">
        <f t="shared" si="275"/>
        <v/>
      </c>
      <c r="DW167" s="181" t="str">
        <f t="shared" si="234"/>
        <v/>
      </c>
      <c r="DX167" s="182" t="str">
        <f t="shared" si="235"/>
        <v/>
      </c>
      <c r="DY167" s="183"/>
      <c r="DZ167" s="184" t="str">
        <f t="shared" si="295"/>
        <v/>
      </c>
      <c r="EA167" s="183"/>
      <c r="EB167" s="186"/>
      <c r="EC167" s="196"/>
      <c r="EE167" s="197"/>
      <c r="EG167" s="197"/>
      <c r="EI167" s="180" t="str">
        <f t="shared" si="276"/>
        <v/>
      </c>
      <c r="EJ167" s="181" t="str">
        <f t="shared" si="236"/>
        <v/>
      </c>
      <c r="EK167" s="182" t="str">
        <f t="shared" si="237"/>
        <v/>
      </c>
      <c r="EL167" s="183"/>
      <c r="EM167" s="184" t="str">
        <f t="shared" si="296"/>
        <v/>
      </c>
      <c r="EN167" s="183"/>
      <c r="EO167" s="186"/>
      <c r="EP167" s="196"/>
      <c r="ER167" s="197"/>
      <c r="ET167" s="197"/>
      <c r="EV167" s="180" t="str">
        <f t="shared" si="277"/>
        <v/>
      </c>
      <c r="EW167" s="181" t="str">
        <f t="shared" si="238"/>
        <v/>
      </c>
      <c r="EX167" s="182" t="str">
        <f t="shared" si="239"/>
        <v/>
      </c>
      <c r="EY167" s="183"/>
      <c r="EZ167" s="184" t="str">
        <f t="shared" si="297"/>
        <v/>
      </c>
      <c r="FA167" s="183"/>
      <c r="FB167" s="186"/>
      <c r="FC167" s="196"/>
      <c r="FE167" s="197"/>
      <c r="FG167" s="197"/>
      <c r="FI167" s="180" t="str">
        <f t="shared" si="278"/>
        <v/>
      </c>
      <c r="FJ167" s="181" t="str">
        <f t="shared" si="240"/>
        <v/>
      </c>
      <c r="FK167" s="182" t="str">
        <f t="shared" si="241"/>
        <v/>
      </c>
      <c r="FL167" s="183"/>
      <c r="FM167" s="184" t="str">
        <f t="shared" si="298"/>
        <v/>
      </c>
      <c r="FN167" s="183"/>
      <c r="FO167" s="186"/>
      <c r="FP167" s="196"/>
      <c r="FR167" s="197"/>
      <c r="FT167" s="197"/>
      <c r="FV167" s="180" t="str">
        <f t="shared" si="279"/>
        <v/>
      </c>
      <c r="FW167" s="181" t="str">
        <f t="shared" si="242"/>
        <v/>
      </c>
      <c r="FX167" s="182" t="str">
        <f t="shared" si="243"/>
        <v/>
      </c>
      <c r="FY167" s="183"/>
      <c r="FZ167" s="184" t="str">
        <f t="shared" si="299"/>
        <v/>
      </c>
      <c r="GA167" s="183"/>
      <c r="GB167" s="186"/>
      <c r="GC167" s="196"/>
      <c r="GE167" s="197"/>
      <c r="GG167" s="197"/>
      <c r="GI167" s="180" t="str">
        <f t="shared" si="280"/>
        <v/>
      </c>
      <c r="GJ167" s="181" t="str">
        <f t="shared" si="244"/>
        <v/>
      </c>
      <c r="GK167" s="182" t="str">
        <f t="shared" si="245"/>
        <v/>
      </c>
      <c r="GL167" s="183"/>
      <c r="GM167" s="184" t="str">
        <f t="shared" si="300"/>
        <v/>
      </c>
      <c r="GN167" s="183"/>
      <c r="GO167" s="186"/>
      <c r="GP167" s="196"/>
      <c r="GR167" s="197"/>
      <c r="GT167" s="197"/>
      <c r="GV167" s="180" t="str">
        <f t="shared" si="281"/>
        <v/>
      </c>
      <c r="GW167" s="181" t="str">
        <f t="shared" si="246"/>
        <v/>
      </c>
      <c r="GX167" s="182" t="str">
        <f t="shared" si="247"/>
        <v/>
      </c>
      <c r="GY167" s="183"/>
      <c r="GZ167" s="184" t="str">
        <f t="shared" si="301"/>
        <v/>
      </c>
      <c r="HA167" s="183"/>
      <c r="HB167" s="186"/>
      <c r="HC167" s="196"/>
      <c r="HE167" s="197"/>
      <c r="HG167" s="197"/>
      <c r="HI167" s="180" t="str">
        <f t="shared" si="282"/>
        <v/>
      </c>
      <c r="HJ167" s="181" t="str">
        <f t="shared" si="248"/>
        <v/>
      </c>
      <c r="HK167" s="182" t="str">
        <f t="shared" si="249"/>
        <v/>
      </c>
      <c r="HL167" s="183"/>
      <c r="HM167" s="184" t="str">
        <f t="shared" si="302"/>
        <v/>
      </c>
      <c r="HN167" s="183"/>
      <c r="HO167" s="186"/>
      <c r="HP167" s="196"/>
      <c r="HR167" s="197"/>
      <c r="HT167" s="197"/>
      <c r="HV167" s="180" t="str">
        <f t="shared" si="283"/>
        <v/>
      </c>
      <c r="HW167" s="181" t="str">
        <f t="shared" si="250"/>
        <v/>
      </c>
      <c r="HX167" s="182" t="str">
        <f t="shared" si="251"/>
        <v/>
      </c>
      <c r="HY167" s="183"/>
      <c r="HZ167" s="184" t="str">
        <f t="shared" si="303"/>
        <v/>
      </c>
      <c r="IA167" s="183"/>
      <c r="IB167" s="186"/>
      <c r="IC167" s="196"/>
      <c r="IE167" s="197"/>
      <c r="IG167" s="197"/>
      <c r="II167" s="180" t="str">
        <f t="shared" si="284"/>
        <v/>
      </c>
      <c r="IJ167" s="181" t="str">
        <f t="shared" si="252"/>
        <v/>
      </c>
      <c r="IK167" s="182" t="str">
        <f t="shared" si="253"/>
        <v/>
      </c>
      <c r="IL167" s="183"/>
      <c r="IM167" s="184" t="str">
        <f t="shared" si="304"/>
        <v/>
      </c>
      <c r="IN167" s="183"/>
      <c r="IO167" s="186"/>
      <c r="IP167" s="196"/>
      <c r="IR167" s="197"/>
      <c r="IT167" s="197"/>
      <c r="IV167" s="180" t="str">
        <f t="shared" si="285"/>
        <v/>
      </c>
      <c r="IW167" s="181" t="str">
        <f t="shared" si="254"/>
        <v/>
      </c>
      <c r="IX167" s="182" t="str">
        <f t="shared" si="255"/>
        <v/>
      </c>
      <c r="IY167" s="183"/>
      <c r="IZ167" s="184" t="str">
        <f t="shared" si="305"/>
        <v/>
      </c>
      <c r="JA167" s="183"/>
      <c r="JB167" s="186"/>
      <c r="JC167" s="187"/>
      <c r="JD167" s="198">
        <f t="shared" si="256"/>
        <v>0</v>
      </c>
      <c r="JE167" s="198">
        <f t="shared" si="257"/>
        <v>0</v>
      </c>
      <c r="JF167" s="198">
        <f t="shared" si="258"/>
        <v>0</v>
      </c>
      <c r="JG167" s="199">
        <f t="shared" si="259"/>
        <v>0</v>
      </c>
      <c r="JH167" s="199">
        <f t="shared" si="260"/>
        <v>0</v>
      </c>
      <c r="JI167" s="187"/>
      <c r="JJ167" s="209"/>
      <c r="JK167" s="210"/>
      <c r="JL167" s="210"/>
      <c r="JM167" s="210"/>
      <c r="JN167" s="210"/>
      <c r="JO167" s="210"/>
      <c r="JP167" s="210"/>
      <c r="JQ167" s="210"/>
      <c r="JR167" s="211"/>
      <c r="JS167" s="205"/>
      <c r="JT167" s="194">
        <f t="shared" si="261"/>
        <v>4</v>
      </c>
    </row>
    <row r="168" spans="1:280" s="195" customFormat="1" x14ac:dyDescent="0.2">
      <c r="A168" s="247">
        <f t="shared" si="262"/>
        <v>41742</v>
      </c>
      <c r="B168" s="249">
        <f t="shared" si="263"/>
        <v>41743</v>
      </c>
      <c r="C168" s="196"/>
      <c r="E168" s="197"/>
      <c r="G168" s="197"/>
      <c r="I168" s="180" t="str">
        <f t="shared" si="264"/>
        <v/>
      </c>
      <c r="J168" s="181" t="str">
        <f t="shared" si="265"/>
        <v/>
      </c>
      <c r="K168" s="182" t="str">
        <f t="shared" si="266"/>
        <v/>
      </c>
      <c r="L168" s="183"/>
      <c r="M168" s="184" t="str">
        <f t="shared" si="286"/>
        <v/>
      </c>
      <c r="N168" s="183"/>
      <c r="O168" s="171"/>
      <c r="P168" s="196"/>
      <c r="R168" s="197"/>
      <c r="T168" s="197"/>
      <c r="V168" s="180" t="str">
        <f t="shared" si="267"/>
        <v/>
      </c>
      <c r="W168" s="181" t="str">
        <f t="shared" si="218"/>
        <v/>
      </c>
      <c r="X168" s="182" t="str">
        <f t="shared" si="219"/>
        <v/>
      </c>
      <c r="Y168" s="183"/>
      <c r="Z168" s="184" t="str">
        <f t="shared" si="287"/>
        <v/>
      </c>
      <c r="AA168" s="183"/>
      <c r="AB168" s="171"/>
      <c r="AC168" s="196"/>
      <c r="AE168" s="197"/>
      <c r="AG168" s="197"/>
      <c r="AI168" s="180" t="str">
        <f t="shared" si="268"/>
        <v/>
      </c>
      <c r="AJ168" s="181" t="str">
        <f t="shared" si="220"/>
        <v/>
      </c>
      <c r="AK168" s="182" t="str">
        <f t="shared" si="221"/>
        <v/>
      </c>
      <c r="AL168" s="183"/>
      <c r="AM168" s="184" t="str">
        <f t="shared" si="288"/>
        <v/>
      </c>
      <c r="AN168" s="183"/>
      <c r="AO168" s="171"/>
      <c r="AP168" s="196"/>
      <c r="AR168" s="197"/>
      <c r="AT168" s="197"/>
      <c r="AV168" s="180" t="str">
        <f t="shared" si="269"/>
        <v/>
      </c>
      <c r="AW168" s="181" t="str">
        <f t="shared" si="222"/>
        <v/>
      </c>
      <c r="AX168" s="182" t="str">
        <f t="shared" si="223"/>
        <v/>
      </c>
      <c r="AY168" s="183"/>
      <c r="AZ168" s="184" t="str">
        <f t="shared" si="289"/>
        <v/>
      </c>
      <c r="BA168" s="183"/>
      <c r="BB168" s="171"/>
      <c r="BC168" s="196"/>
      <c r="BE168" s="197"/>
      <c r="BG168" s="197"/>
      <c r="BI168" s="180" t="str">
        <f t="shared" si="270"/>
        <v/>
      </c>
      <c r="BJ168" s="181" t="str">
        <f t="shared" si="224"/>
        <v/>
      </c>
      <c r="BK168" s="182" t="str">
        <f t="shared" si="225"/>
        <v/>
      </c>
      <c r="BL168" s="183"/>
      <c r="BM168" s="184" t="str">
        <f t="shared" si="290"/>
        <v/>
      </c>
      <c r="BN168" s="183"/>
      <c r="BO168" s="171"/>
      <c r="BP168" s="196"/>
      <c r="BR168" s="197"/>
      <c r="BT168" s="197"/>
      <c r="BV168" s="180" t="str">
        <f t="shared" si="271"/>
        <v/>
      </c>
      <c r="BW168" s="181" t="str">
        <f t="shared" si="226"/>
        <v/>
      </c>
      <c r="BX168" s="182" t="str">
        <f t="shared" si="227"/>
        <v/>
      </c>
      <c r="BY168" s="183"/>
      <c r="BZ168" s="184" t="str">
        <f t="shared" si="291"/>
        <v/>
      </c>
      <c r="CA168" s="183"/>
      <c r="CB168" s="171"/>
      <c r="CC168" s="196"/>
      <c r="CE168" s="197"/>
      <c r="CG168" s="197"/>
      <c r="CI168" s="180" t="str">
        <f t="shared" si="272"/>
        <v/>
      </c>
      <c r="CJ168" s="181" t="str">
        <f t="shared" si="228"/>
        <v/>
      </c>
      <c r="CK168" s="182" t="str">
        <f t="shared" si="229"/>
        <v/>
      </c>
      <c r="CL168" s="183"/>
      <c r="CM168" s="184" t="str">
        <f t="shared" si="292"/>
        <v/>
      </c>
      <c r="CN168" s="183"/>
      <c r="CO168" s="171"/>
      <c r="CP168" s="196"/>
      <c r="CR168" s="197"/>
      <c r="CT168" s="197"/>
      <c r="CV168" s="180" t="str">
        <f t="shared" si="273"/>
        <v/>
      </c>
      <c r="CW168" s="181" t="str">
        <f t="shared" si="230"/>
        <v/>
      </c>
      <c r="CX168" s="182" t="str">
        <f t="shared" si="231"/>
        <v/>
      </c>
      <c r="CY168" s="183"/>
      <c r="CZ168" s="184" t="str">
        <f t="shared" si="293"/>
        <v/>
      </c>
      <c r="DA168" s="183"/>
      <c r="DB168" s="171"/>
      <c r="DC168" s="196"/>
      <c r="DE168" s="197"/>
      <c r="DG168" s="197"/>
      <c r="DI168" s="180" t="str">
        <f t="shared" si="274"/>
        <v/>
      </c>
      <c r="DJ168" s="181" t="str">
        <f t="shared" si="232"/>
        <v/>
      </c>
      <c r="DK168" s="182" t="str">
        <f t="shared" si="233"/>
        <v/>
      </c>
      <c r="DL168" s="183"/>
      <c r="DM168" s="184" t="str">
        <f t="shared" si="294"/>
        <v/>
      </c>
      <c r="DN168" s="183"/>
      <c r="DO168" s="171"/>
      <c r="DP168" s="196"/>
      <c r="DR168" s="197"/>
      <c r="DT168" s="197"/>
      <c r="DV168" s="180" t="str">
        <f t="shared" si="275"/>
        <v/>
      </c>
      <c r="DW168" s="181" t="str">
        <f t="shared" si="234"/>
        <v/>
      </c>
      <c r="DX168" s="182" t="str">
        <f t="shared" si="235"/>
        <v/>
      </c>
      <c r="DY168" s="183"/>
      <c r="DZ168" s="184" t="str">
        <f t="shared" si="295"/>
        <v/>
      </c>
      <c r="EA168" s="183"/>
      <c r="EB168" s="171"/>
      <c r="EC168" s="196"/>
      <c r="EE168" s="197"/>
      <c r="EG168" s="197"/>
      <c r="EI168" s="180" t="str">
        <f t="shared" si="276"/>
        <v/>
      </c>
      <c r="EJ168" s="181" t="str">
        <f t="shared" si="236"/>
        <v/>
      </c>
      <c r="EK168" s="182" t="str">
        <f t="shared" si="237"/>
        <v/>
      </c>
      <c r="EL168" s="183"/>
      <c r="EM168" s="184" t="str">
        <f t="shared" si="296"/>
        <v/>
      </c>
      <c r="EN168" s="183"/>
      <c r="EO168" s="171"/>
      <c r="EP168" s="196"/>
      <c r="ER168" s="197"/>
      <c r="ET168" s="197"/>
      <c r="EV168" s="180" t="str">
        <f t="shared" si="277"/>
        <v/>
      </c>
      <c r="EW168" s="181" t="str">
        <f t="shared" si="238"/>
        <v/>
      </c>
      <c r="EX168" s="182" t="str">
        <f t="shared" si="239"/>
        <v/>
      </c>
      <c r="EY168" s="183"/>
      <c r="EZ168" s="184" t="str">
        <f t="shared" si="297"/>
        <v/>
      </c>
      <c r="FA168" s="183"/>
      <c r="FB168" s="171"/>
      <c r="FC168" s="196"/>
      <c r="FE168" s="197"/>
      <c r="FG168" s="197"/>
      <c r="FI168" s="180" t="str">
        <f t="shared" si="278"/>
        <v/>
      </c>
      <c r="FJ168" s="181" t="str">
        <f t="shared" si="240"/>
        <v/>
      </c>
      <c r="FK168" s="182" t="str">
        <f t="shared" si="241"/>
        <v/>
      </c>
      <c r="FL168" s="183"/>
      <c r="FM168" s="184" t="str">
        <f t="shared" si="298"/>
        <v/>
      </c>
      <c r="FN168" s="183"/>
      <c r="FO168" s="171"/>
      <c r="FP168" s="196"/>
      <c r="FR168" s="197"/>
      <c r="FT168" s="197"/>
      <c r="FV168" s="180" t="str">
        <f t="shared" si="279"/>
        <v/>
      </c>
      <c r="FW168" s="181" t="str">
        <f t="shared" si="242"/>
        <v/>
      </c>
      <c r="FX168" s="182" t="str">
        <f t="shared" si="243"/>
        <v/>
      </c>
      <c r="FY168" s="183"/>
      <c r="FZ168" s="184" t="str">
        <f t="shared" si="299"/>
        <v/>
      </c>
      <c r="GA168" s="183"/>
      <c r="GB168" s="171"/>
      <c r="GC168" s="196"/>
      <c r="GE168" s="197"/>
      <c r="GG168" s="197"/>
      <c r="GI168" s="180" t="str">
        <f t="shared" si="280"/>
        <v/>
      </c>
      <c r="GJ168" s="181" t="str">
        <f t="shared" si="244"/>
        <v/>
      </c>
      <c r="GK168" s="182" t="str">
        <f t="shared" si="245"/>
        <v/>
      </c>
      <c r="GL168" s="183"/>
      <c r="GM168" s="184" t="str">
        <f t="shared" si="300"/>
        <v/>
      </c>
      <c r="GN168" s="183"/>
      <c r="GO168" s="171"/>
      <c r="GP168" s="196"/>
      <c r="GR168" s="197"/>
      <c r="GT168" s="197"/>
      <c r="GV168" s="180" t="str">
        <f t="shared" si="281"/>
        <v/>
      </c>
      <c r="GW168" s="181" t="str">
        <f t="shared" si="246"/>
        <v/>
      </c>
      <c r="GX168" s="182" t="str">
        <f t="shared" si="247"/>
        <v/>
      </c>
      <c r="GY168" s="183"/>
      <c r="GZ168" s="184" t="str">
        <f t="shared" si="301"/>
        <v/>
      </c>
      <c r="HA168" s="183"/>
      <c r="HB168" s="171"/>
      <c r="HC168" s="196"/>
      <c r="HE168" s="197"/>
      <c r="HG168" s="197"/>
      <c r="HI168" s="180" t="str">
        <f t="shared" si="282"/>
        <v/>
      </c>
      <c r="HJ168" s="181" t="str">
        <f t="shared" si="248"/>
        <v/>
      </c>
      <c r="HK168" s="182" t="str">
        <f t="shared" si="249"/>
        <v/>
      </c>
      <c r="HL168" s="183"/>
      <c r="HM168" s="184" t="str">
        <f t="shared" si="302"/>
        <v/>
      </c>
      <c r="HN168" s="183"/>
      <c r="HO168" s="171"/>
      <c r="HP168" s="196"/>
      <c r="HR168" s="197"/>
      <c r="HT168" s="197"/>
      <c r="HV168" s="180" t="str">
        <f t="shared" si="283"/>
        <v/>
      </c>
      <c r="HW168" s="181" t="str">
        <f t="shared" si="250"/>
        <v/>
      </c>
      <c r="HX168" s="182" t="str">
        <f t="shared" si="251"/>
        <v/>
      </c>
      <c r="HY168" s="183"/>
      <c r="HZ168" s="184" t="str">
        <f t="shared" si="303"/>
        <v/>
      </c>
      <c r="IA168" s="183"/>
      <c r="IB168" s="171"/>
      <c r="IC168" s="196"/>
      <c r="IE168" s="197"/>
      <c r="IG168" s="197"/>
      <c r="II168" s="180" t="str">
        <f t="shared" si="284"/>
        <v/>
      </c>
      <c r="IJ168" s="181" t="str">
        <f t="shared" si="252"/>
        <v/>
      </c>
      <c r="IK168" s="182" t="str">
        <f t="shared" si="253"/>
        <v/>
      </c>
      <c r="IL168" s="183"/>
      <c r="IM168" s="184" t="str">
        <f t="shared" si="304"/>
        <v/>
      </c>
      <c r="IN168" s="183"/>
      <c r="IO168" s="171"/>
      <c r="IP168" s="196"/>
      <c r="IR168" s="197"/>
      <c r="IT168" s="197"/>
      <c r="IV168" s="180" t="str">
        <f t="shared" si="285"/>
        <v/>
      </c>
      <c r="IW168" s="181" t="str">
        <f t="shared" si="254"/>
        <v/>
      </c>
      <c r="IX168" s="182" t="str">
        <f t="shared" si="255"/>
        <v/>
      </c>
      <c r="IY168" s="183"/>
      <c r="IZ168" s="184" t="str">
        <f t="shared" si="305"/>
        <v/>
      </c>
      <c r="JA168" s="183"/>
      <c r="JB168" s="171"/>
      <c r="JC168" s="187"/>
      <c r="JD168" s="198">
        <f t="shared" si="256"/>
        <v>0</v>
      </c>
      <c r="JE168" s="198">
        <f t="shared" si="257"/>
        <v>0</v>
      </c>
      <c r="JF168" s="198">
        <f t="shared" si="258"/>
        <v>0</v>
      </c>
      <c r="JG168" s="199">
        <f t="shared" si="259"/>
        <v>0</v>
      </c>
      <c r="JH168" s="199">
        <f t="shared" si="260"/>
        <v>0</v>
      </c>
      <c r="JI168" s="187"/>
      <c r="JJ168" s="209"/>
      <c r="JK168" s="210"/>
      <c r="JL168" s="210"/>
      <c r="JM168" s="210"/>
      <c r="JN168" s="210"/>
      <c r="JO168" s="210"/>
      <c r="JP168" s="210"/>
      <c r="JQ168" s="210"/>
      <c r="JR168" s="211"/>
      <c r="JS168" s="205"/>
      <c r="JT168" s="194">
        <f t="shared" si="261"/>
        <v>4</v>
      </c>
    </row>
    <row r="169" spans="1:280" s="195" customFormat="1" x14ac:dyDescent="0.2">
      <c r="A169" s="247">
        <f t="shared" si="262"/>
        <v>41743</v>
      </c>
      <c r="B169" s="249">
        <f t="shared" si="263"/>
        <v>41744</v>
      </c>
      <c r="C169" s="196"/>
      <c r="E169" s="197"/>
      <c r="G169" s="197"/>
      <c r="I169" s="180" t="str">
        <f t="shared" si="264"/>
        <v/>
      </c>
      <c r="J169" s="181" t="str">
        <f t="shared" si="265"/>
        <v/>
      </c>
      <c r="K169" s="182" t="str">
        <f t="shared" si="266"/>
        <v/>
      </c>
      <c r="L169" s="183"/>
      <c r="M169" s="184" t="str">
        <f t="shared" si="286"/>
        <v/>
      </c>
      <c r="N169" s="183"/>
      <c r="O169" s="171"/>
      <c r="P169" s="196"/>
      <c r="R169" s="197"/>
      <c r="T169" s="197"/>
      <c r="V169" s="180" t="str">
        <f t="shared" si="267"/>
        <v/>
      </c>
      <c r="W169" s="181" t="str">
        <f t="shared" si="218"/>
        <v/>
      </c>
      <c r="X169" s="182" t="str">
        <f t="shared" si="219"/>
        <v/>
      </c>
      <c r="Y169" s="183"/>
      <c r="Z169" s="184" t="str">
        <f t="shared" si="287"/>
        <v/>
      </c>
      <c r="AA169" s="183"/>
      <c r="AB169" s="171"/>
      <c r="AC169" s="196"/>
      <c r="AE169" s="197"/>
      <c r="AG169" s="197"/>
      <c r="AI169" s="180" t="str">
        <f t="shared" si="268"/>
        <v/>
      </c>
      <c r="AJ169" s="181" t="str">
        <f t="shared" si="220"/>
        <v/>
      </c>
      <c r="AK169" s="182" t="str">
        <f t="shared" si="221"/>
        <v/>
      </c>
      <c r="AL169" s="183"/>
      <c r="AM169" s="184" t="str">
        <f t="shared" si="288"/>
        <v/>
      </c>
      <c r="AN169" s="183"/>
      <c r="AO169" s="171"/>
      <c r="AP169" s="196"/>
      <c r="AR169" s="197"/>
      <c r="AT169" s="197"/>
      <c r="AV169" s="180" t="str">
        <f t="shared" si="269"/>
        <v/>
      </c>
      <c r="AW169" s="181" t="str">
        <f t="shared" si="222"/>
        <v/>
      </c>
      <c r="AX169" s="182" t="str">
        <f t="shared" si="223"/>
        <v/>
      </c>
      <c r="AY169" s="183"/>
      <c r="AZ169" s="184" t="str">
        <f t="shared" si="289"/>
        <v/>
      </c>
      <c r="BA169" s="183"/>
      <c r="BB169" s="171"/>
      <c r="BC169" s="196"/>
      <c r="BE169" s="197"/>
      <c r="BG169" s="197"/>
      <c r="BI169" s="180" t="str">
        <f t="shared" si="270"/>
        <v/>
      </c>
      <c r="BJ169" s="181" t="str">
        <f t="shared" si="224"/>
        <v/>
      </c>
      <c r="BK169" s="182" t="str">
        <f t="shared" si="225"/>
        <v/>
      </c>
      <c r="BL169" s="183"/>
      <c r="BM169" s="184" t="str">
        <f t="shared" si="290"/>
        <v/>
      </c>
      <c r="BN169" s="183"/>
      <c r="BO169" s="171"/>
      <c r="BP169" s="196"/>
      <c r="BR169" s="197"/>
      <c r="BT169" s="197"/>
      <c r="BV169" s="180" t="str">
        <f t="shared" si="271"/>
        <v/>
      </c>
      <c r="BW169" s="181" t="str">
        <f t="shared" si="226"/>
        <v/>
      </c>
      <c r="BX169" s="182" t="str">
        <f t="shared" si="227"/>
        <v/>
      </c>
      <c r="BY169" s="183"/>
      <c r="BZ169" s="184" t="str">
        <f t="shared" si="291"/>
        <v/>
      </c>
      <c r="CA169" s="183"/>
      <c r="CB169" s="171"/>
      <c r="CC169" s="196"/>
      <c r="CE169" s="197"/>
      <c r="CG169" s="197"/>
      <c r="CI169" s="180" t="str">
        <f t="shared" si="272"/>
        <v/>
      </c>
      <c r="CJ169" s="181" t="str">
        <f t="shared" si="228"/>
        <v/>
      </c>
      <c r="CK169" s="182" t="str">
        <f t="shared" si="229"/>
        <v/>
      </c>
      <c r="CL169" s="183"/>
      <c r="CM169" s="184" t="str">
        <f t="shared" si="292"/>
        <v/>
      </c>
      <c r="CN169" s="183"/>
      <c r="CO169" s="171"/>
      <c r="CP169" s="196"/>
      <c r="CR169" s="197"/>
      <c r="CT169" s="197"/>
      <c r="CV169" s="180" t="str">
        <f t="shared" si="273"/>
        <v/>
      </c>
      <c r="CW169" s="181" t="str">
        <f t="shared" si="230"/>
        <v/>
      </c>
      <c r="CX169" s="182" t="str">
        <f t="shared" si="231"/>
        <v/>
      </c>
      <c r="CY169" s="183"/>
      <c r="CZ169" s="184" t="str">
        <f t="shared" si="293"/>
        <v/>
      </c>
      <c r="DA169" s="183"/>
      <c r="DB169" s="171"/>
      <c r="DC169" s="196"/>
      <c r="DE169" s="197"/>
      <c r="DG169" s="197"/>
      <c r="DI169" s="180" t="str">
        <f t="shared" si="274"/>
        <v/>
      </c>
      <c r="DJ169" s="181" t="str">
        <f t="shared" si="232"/>
        <v/>
      </c>
      <c r="DK169" s="182" t="str">
        <f t="shared" si="233"/>
        <v/>
      </c>
      <c r="DL169" s="183"/>
      <c r="DM169" s="184" t="str">
        <f t="shared" si="294"/>
        <v/>
      </c>
      <c r="DN169" s="183"/>
      <c r="DO169" s="171"/>
      <c r="DP169" s="196"/>
      <c r="DR169" s="197"/>
      <c r="DT169" s="197"/>
      <c r="DV169" s="180" t="str">
        <f t="shared" si="275"/>
        <v/>
      </c>
      <c r="DW169" s="181" t="str">
        <f t="shared" si="234"/>
        <v/>
      </c>
      <c r="DX169" s="182" t="str">
        <f t="shared" si="235"/>
        <v/>
      </c>
      <c r="DY169" s="183"/>
      <c r="DZ169" s="184" t="str">
        <f t="shared" si="295"/>
        <v/>
      </c>
      <c r="EA169" s="183"/>
      <c r="EB169" s="171"/>
      <c r="EC169" s="196"/>
      <c r="EE169" s="197"/>
      <c r="EG169" s="197"/>
      <c r="EI169" s="180" t="str">
        <f t="shared" si="276"/>
        <v/>
      </c>
      <c r="EJ169" s="181" t="str">
        <f t="shared" si="236"/>
        <v/>
      </c>
      <c r="EK169" s="182" t="str">
        <f t="shared" si="237"/>
        <v/>
      </c>
      <c r="EL169" s="183"/>
      <c r="EM169" s="184" t="str">
        <f t="shared" si="296"/>
        <v/>
      </c>
      <c r="EN169" s="183"/>
      <c r="EO169" s="171"/>
      <c r="EP169" s="196"/>
      <c r="ER169" s="197"/>
      <c r="ET169" s="197"/>
      <c r="EV169" s="180" t="str">
        <f t="shared" si="277"/>
        <v/>
      </c>
      <c r="EW169" s="181" t="str">
        <f t="shared" si="238"/>
        <v/>
      </c>
      <c r="EX169" s="182" t="str">
        <f t="shared" si="239"/>
        <v/>
      </c>
      <c r="EY169" s="183"/>
      <c r="EZ169" s="184" t="str">
        <f t="shared" si="297"/>
        <v/>
      </c>
      <c r="FA169" s="183"/>
      <c r="FB169" s="171"/>
      <c r="FC169" s="196"/>
      <c r="FE169" s="197"/>
      <c r="FG169" s="197"/>
      <c r="FI169" s="180" t="str">
        <f t="shared" si="278"/>
        <v/>
      </c>
      <c r="FJ169" s="181" t="str">
        <f t="shared" si="240"/>
        <v/>
      </c>
      <c r="FK169" s="182" t="str">
        <f t="shared" si="241"/>
        <v/>
      </c>
      <c r="FL169" s="183"/>
      <c r="FM169" s="184" t="str">
        <f t="shared" si="298"/>
        <v/>
      </c>
      <c r="FN169" s="183"/>
      <c r="FO169" s="171"/>
      <c r="FP169" s="196"/>
      <c r="FR169" s="197"/>
      <c r="FT169" s="197"/>
      <c r="FV169" s="180" t="str">
        <f t="shared" si="279"/>
        <v/>
      </c>
      <c r="FW169" s="181" t="str">
        <f t="shared" si="242"/>
        <v/>
      </c>
      <c r="FX169" s="182" t="str">
        <f t="shared" si="243"/>
        <v/>
      </c>
      <c r="FY169" s="183"/>
      <c r="FZ169" s="184" t="str">
        <f t="shared" si="299"/>
        <v/>
      </c>
      <c r="GA169" s="183"/>
      <c r="GB169" s="171"/>
      <c r="GC169" s="196"/>
      <c r="GE169" s="197"/>
      <c r="GG169" s="197"/>
      <c r="GI169" s="180" t="str">
        <f t="shared" si="280"/>
        <v/>
      </c>
      <c r="GJ169" s="181" t="str">
        <f t="shared" si="244"/>
        <v/>
      </c>
      <c r="GK169" s="182" t="str">
        <f t="shared" si="245"/>
        <v/>
      </c>
      <c r="GL169" s="183"/>
      <c r="GM169" s="184" t="str">
        <f t="shared" si="300"/>
        <v/>
      </c>
      <c r="GN169" s="183"/>
      <c r="GO169" s="171"/>
      <c r="GP169" s="196"/>
      <c r="GR169" s="197"/>
      <c r="GT169" s="197"/>
      <c r="GV169" s="180" t="str">
        <f t="shared" si="281"/>
        <v/>
      </c>
      <c r="GW169" s="181" t="str">
        <f t="shared" si="246"/>
        <v/>
      </c>
      <c r="GX169" s="182" t="str">
        <f t="shared" si="247"/>
        <v/>
      </c>
      <c r="GY169" s="183"/>
      <c r="GZ169" s="184" t="str">
        <f t="shared" si="301"/>
        <v/>
      </c>
      <c r="HA169" s="183"/>
      <c r="HB169" s="171"/>
      <c r="HC169" s="196"/>
      <c r="HE169" s="197"/>
      <c r="HG169" s="197"/>
      <c r="HI169" s="180" t="str">
        <f t="shared" si="282"/>
        <v/>
      </c>
      <c r="HJ169" s="181" t="str">
        <f t="shared" si="248"/>
        <v/>
      </c>
      <c r="HK169" s="182" t="str">
        <f t="shared" si="249"/>
        <v/>
      </c>
      <c r="HL169" s="183"/>
      <c r="HM169" s="184" t="str">
        <f t="shared" si="302"/>
        <v/>
      </c>
      <c r="HN169" s="183"/>
      <c r="HO169" s="171"/>
      <c r="HP169" s="196"/>
      <c r="HR169" s="197"/>
      <c r="HT169" s="197"/>
      <c r="HV169" s="180" t="str">
        <f t="shared" si="283"/>
        <v/>
      </c>
      <c r="HW169" s="181" t="str">
        <f t="shared" si="250"/>
        <v/>
      </c>
      <c r="HX169" s="182" t="str">
        <f t="shared" si="251"/>
        <v/>
      </c>
      <c r="HY169" s="183"/>
      <c r="HZ169" s="184" t="str">
        <f t="shared" si="303"/>
        <v/>
      </c>
      <c r="IA169" s="183"/>
      <c r="IB169" s="171"/>
      <c r="IC169" s="196"/>
      <c r="IE169" s="197"/>
      <c r="IG169" s="197"/>
      <c r="II169" s="180" t="str">
        <f t="shared" si="284"/>
        <v/>
      </c>
      <c r="IJ169" s="181" t="str">
        <f t="shared" si="252"/>
        <v/>
      </c>
      <c r="IK169" s="182" t="str">
        <f t="shared" si="253"/>
        <v/>
      </c>
      <c r="IL169" s="183"/>
      <c r="IM169" s="184" t="str">
        <f t="shared" si="304"/>
        <v/>
      </c>
      <c r="IN169" s="183"/>
      <c r="IO169" s="171"/>
      <c r="IP169" s="196"/>
      <c r="IR169" s="197"/>
      <c r="IT169" s="197"/>
      <c r="IV169" s="180" t="str">
        <f t="shared" si="285"/>
        <v/>
      </c>
      <c r="IW169" s="181" t="str">
        <f t="shared" si="254"/>
        <v/>
      </c>
      <c r="IX169" s="182" t="str">
        <f t="shared" si="255"/>
        <v/>
      </c>
      <c r="IY169" s="183"/>
      <c r="IZ169" s="184" t="str">
        <f t="shared" si="305"/>
        <v/>
      </c>
      <c r="JA169" s="183"/>
      <c r="JB169" s="171"/>
      <c r="JC169" s="187"/>
      <c r="JD169" s="198">
        <f t="shared" si="256"/>
        <v>0</v>
      </c>
      <c r="JE169" s="198">
        <f t="shared" si="257"/>
        <v>0</v>
      </c>
      <c r="JF169" s="198">
        <f t="shared" si="258"/>
        <v>0</v>
      </c>
      <c r="JG169" s="199">
        <f t="shared" si="259"/>
        <v>0</v>
      </c>
      <c r="JH169" s="199">
        <f t="shared" si="260"/>
        <v>0</v>
      </c>
      <c r="JI169" s="187"/>
      <c r="JJ169" s="209"/>
      <c r="JK169" s="210"/>
      <c r="JL169" s="210"/>
      <c r="JM169" s="210"/>
      <c r="JN169" s="210"/>
      <c r="JO169" s="210"/>
      <c r="JP169" s="210"/>
      <c r="JQ169" s="210"/>
      <c r="JR169" s="211"/>
      <c r="JS169" s="205"/>
      <c r="JT169" s="194">
        <f t="shared" si="261"/>
        <v>4</v>
      </c>
    </row>
    <row r="170" spans="1:280" s="195" customFormat="1" x14ac:dyDescent="0.2">
      <c r="A170" s="247">
        <f t="shared" si="262"/>
        <v>41744</v>
      </c>
      <c r="B170" s="249">
        <f t="shared" si="263"/>
        <v>41745</v>
      </c>
      <c r="C170" s="196"/>
      <c r="E170" s="197"/>
      <c r="G170" s="197"/>
      <c r="I170" s="180" t="str">
        <f t="shared" si="264"/>
        <v/>
      </c>
      <c r="J170" s="181" t="str">
        <f t="shared" si="265"/>
        <v/>
      </c>
      <c r="K170" s="182" t="str">
        <f t="shared" si="266"/>
        <v/>
      </c>
      <c r="L170" s="183"/>
      <c r="M170" s="184" t="str">
        <f t="shared" si="286"/>
        <v/>
      </c>
      <c r="N170" s="183"/>
      <c r="O170" s="171"/>
      <c r="P170" s="196"/>
      <c r="R170" s="197"/>
      <c r="T170" s="197"/>
      <c r="V170" s="180" t="str">
        <f t="shared" si="267"/>
        <v/>
      </c>
      <c r="W170" s="181" t="str">
        <f t="shared" si="218"/>
        <v/>
      </c>
      <c r="X170" s="182" t="str">
        <f t="shared" si="219"/>
        <v/>
      </c>
      <c r="Y170" s="183"/>
      <c r="Z170" s="184" t="str">
        <f t="shared" si="287"/>
        <v/>
      </c>
      <c r="AA170" s="183"/>
      <c r="AB170" s="171"/>
      <c r="AC170" s="196"/>
      <c r="AE170" s="197"/>
      <c r="AG170" s="197"/>
      <c r="AI170" s="180" t="str">
        <f t="shared" si="268"/>
        <v/>
      </c>
      <c r="AJ170" s="181" t="str">
        <f t="shared" si="220"/>
        <v/>
      </c>
      <c r="AK170" s="182" t="str">
        <f t="shared" si="221"/>
        <v/>
      </c>
      <c r="AL170" s="183"/>
      <c r="AM170" s="184" t="str">
        <f t="shared" si="288"/>
        <v/>
      </c>
      <c r="AN170" s="183"/>
      <c r="AO170" s="171"/>
      <c r="AP170" s="196"/>
      <c r="AR170" s="197"/>
      <c r="AT170" s="197"/>
      <c r="AV170" s="180" t="str">
        <f t="shared" si="269"/>
        <v/>
      </c>
      <c r="AW170" s="181" t="str">
        <f t="shared" si="222"/>
        <v/>
      </c>
      <c r="AX170" s="182" t="str">
        <f t="shared" si="223"/>
        <v/>
      </c>
      <c r="AY170" s="183"/>
      <c r="AZ170" s="184" t="str">
        <f t="shared" si="289"/>
        <v/>
      </c>
      <c r="BA170" s="183"/>
      <c r="BB170" s="171"/>
      <c r="BC170" s="196"/>
      <c r="BE170" s="197"/>
      <c r="BG170" s="197"/>
      <c r="BI170" s="180" t="str">
        <f t="shared" si="270"/>
        <v/>
      </c>
      <c r="BJ170" s="181" t="str">
        <f t="shared" si="224"/>
        <v/>
      </c>
      <c r="BK170" s="182" t="str">
        <f t="shared" si="225"/>
        <v/>
      </c>
      <c r="BL170" s="183"/>
      <c r="BM170" s="184" t="str">
        <f t="shared" si="290"/>
        <v/>
      </c>
      <c r="BN170" s="183"/>
      <c r="BO170" s="171"/>
      <c r="BP170" s="196"/>
      <c r="BR170" s="197"/>
      <c r="BT170" s="197"/>
      <c r="BV170" s="180" t="str">
        <f t="shared" si="271"/>
        <v/>
      </c>
      <c r="BW170" s="181" t="str">
        <f t="shared" si="226"/>
        <v/>
      </c>
      <c r="BX170" s="182" t="str">
        <f t="shared" si="227"/>
        <v/>
      </c>
      <c r="BY170" s="183"/>
      <c r="BZ170" s="184" t="str">
        <f t="shared" si="291"/>
        <v/>
      </c>
      <c r="CA170" s="183"/>
      <c r="CB170" s="171"/>
      <c r="CC170" s="196"/>
      <c r="CE170" s="197"/>
      <c r="CG170" s="197"/>
      <c r="CI170" s="180" t="str">
        <f t="shared" si="272"/>
        <v/>
      </c>
      <c r="CJ170" s="181" t="str">
        <f t="shared" si="228"/>
        <v/>
      </c>
      <c r="CK170" s="182" t="str">
        <f t="shared" si="229"/>
        <v/>
      </c>
      <c r="CL170" s="183"/>
      <c r="CM170" s="184" t="str">
        <f t="shared" si="292"/>
        <v/>
      </c>
      <c r="CN170" s="183"/>
      <c r="CO170" s="171"/>
      <c r="CP170" s="196"/>
      <c r="CR170" s="197"/>
      <c r="CT170" s="197"/>
      <c r="CV170" s="180" t="str">
        <f t="shared" si="273"/>
        <v/>
      </c>
      <c r="CW170" s="181" t="str">
        <f t="shared" si="230"/>
        <v/>
      </c>
      <c r="CX170" s="182" t="str">
        <f t="shared" si="231"/>
        <v/>
      </c>
      <c r="CY170" s="183"/>
      <c r="CZ170" s="184" t="str">
        <f t="shared" si="293"/>
        <v/>
      </c>
      <c r="DA170" s="183"/>
      <c r="DB170" s="171"/>
      <c r="DC170" s="196"/>
      <c r="DE170" s="197"/>
      <c r="DG170" s="197"/>
      <c r="DI170" s="180" t="str">
        <f t="shared" si="274"/>
        <v/>
      </c>
      <c r="DJ170" s="181" t="str">
        <f t="shared" si="232"/>
        <v/>
      </c>
      <c r="DK170" s="182" t="str">
        <f t="shared" si="233"/>
        <v/>
      </c>
      <c r="DL170" s="183"/>
      <c r="DM170" s="184" t="str">
        <f t="shared" si="294"/>
        <v/>
      </c>
      <c r="DN170" s="183"/>
      <c r="DO170" s="171"/>
      <c r="DP170" s="196"/>
      <c r="DR170" s="197"/>
      <c r="DT170" s="197"/>
      <c r="DV170" s="180" t="str">
        <f t="shared" si="275"/>
        <v/>
      </c>
      <c r="DW170" s="181" t="str">
        <f t="shared" si="234"/>
        <v/>
      </c>
      <c r="DX170" s="182" t="str">
        <f t="shared" si="235"/>
        <v/>
      </c>
      <c r="DY170" s="183"/>
      <c r="DZ170" s="184" t="str">
        <f t="shared" si="295"/>
        <v/>
      </c>
      <c r="EA170" s="183"/>
      <c r="EB170" s="171"/>
      <c r="EC170" s="196"/>
      <c r="EE170" s="197"/>
      <c r="EG170" s="197"/>
      <c r="EI170" s="180" t="str">
        <f t="shared" si="276"/>
        <v/>
      </c>
      <c r="EJ170" s="181" t="str">
        <f t="shared" si="236"/>
        <v/>
      </c>
      <c r="EK170" s="182" t="str">
        <f t="shared" si="237"/>
        <v/>
      </c>
      <c r="EL170" s="183"/>
      <c r="EM170" s="184" t="str">
        <f t="shared" si="296"/>
        <v/>
      </c>
      <c r="EN170" s="183"/>
      <c r="EO170" s="171"/>
      <c r="EP170" s="196"/>
      <c r="ER170" s="197"/>
      <c r="ET170" s="197"/>
      <c r="EV170" s="180" t="str">
        <f t="shared" si="277"/>
        <v/>
      </c>
      <c r="EW170" s="181" t="str">
        <f t="shared" si="238"/>
        <v/>
      </c>
      <c r="EX170" s="182" t="str">
        <f t="shared" si="239"/>
        <v/>
      </c>
      <c r="EY170" s="183"/>
      <c r="EZ170" s="184" t="str">
        <f t="shared" si="297"/>
        <v/>
      </c>
      <c r="FA170" s="183"/>
      <c r="FB170" s="171"/>
      <c r="FC170" s="196"/>
      <c r="FE170" s="197"/>
      <c r="FG170" s="197"/>
      <c r="FI170" s="180" t="str">
        <f t="shared" si="278"/>
        <v/>
      </c>
      <c r="FJ170" s="181" t="str">
        <f t="shared" si="240"/>
        <v/>
      </c>
      <c r="FK170" s="182" t="str">
        <f t="shared" si="241"/>
        <v/>
      </c>
      <c r="FL170" s="183"/>
      <c r="FM170" s="184" t="str">
        <f t="shared" si="298"/>
        <v/>
      </c>
      <c r="FN170" s="183"/>
      <c r="FO170" s="171"/>
      <c r="FP170" s="196"/>
      <c r="FR170" s="197"/>
      <c r="FT170" s="197"/>
      <c r="FV170" s="180" t="str">
        <f t="shared" si="279"/>
        <v/>
      </c>
      <c r="FW170" s="181" t="str">
        <f t="shared" si="242"/>
        <v/>
      </c>
      <c r="FX170" s="182" t="str">
        <f t="shared" si="243"/>
        <v/>
      </c>
      <c r="FY170" s="183"/>
      <c r="FZ170" s="184" t="str">
        <f t="shared" si="299"/>
        <v/>
      </c>
      <c r="GA170" s="183"/>
      <c r="GB170" s="171"/>
      <c r="GC170" s="196"/>
      <c r="GE170" s="197"/>
      <c r="GG170" s="197"/>
      <c r="GI170" s="180" t="str">
        <f t="shared" si="280"/>
        <v/>
      </c>
      <c r="GJ170" s="181" t="str">
        <f t="shared" si="244"/>
        <v/>
      </c>
      <c r="GK170" s="182" t="str">
        <f t="shared" si="245"/>
        <v/>
      </c>
      <c r="GL170" s="183"/>
      <c r="GM170" s="184" t="str">
        <f t="shared" si="300"/>
        <v/>
      </c>
      <c r="GN170" s="183"/>
      <c r="GO170" s="171"/>
      <c r="GP170" s="196"/>
      <c r="GR170" s="197"/>
      <c r="GT170" s="197"/>
      <c r="GV170" s="180" t="str">
        <f t="shared" si="281"/>
        <v/>
      </c>
      <c r="GW170" s="181" t="str">
        <f t="shared" si="246"/>
        <v/>
      </c>
      <c r="GX170" s="182" t="str">
        <f t="shared" si="247"/>
        <v/>
      </c>
      <c r="GY170" s="183"/>
      <c r="GZ170" s="184" t="str">
        <f t="shared" si="301"/>
        <v/>
      </c>
      <c r="HA170" s="183"/>
      <c r="HB170" s="171"/>
      <c r="HC170" s="196"/>
      <c r="HE170" s="197"/>
      <c r="HG170" s="197"/>
      <c r="HI170" s="180" t="str">
        <f t="shared" si="282"/>
        <v/>
      </c>
      <c r="HJ170" s="181" t="str">
        <f t="shared" si="248"/>
        <v/>
      </c>
      <c r="HK170" s="182" t="str">
        <f t="shared" si="249"/>
        <v/>
      </c>
      <c r="HL170" s="183"/>
      <c r="HM170" s="184" t="str">
        <f t="shared" si="302"/>
        <v/>
      </c>
      <c r="HN170" s="183"/>
      <c r="HO170" s="171"/>
      <c r="HP170" s="196"/>
      <c r="HR170" s="197"/>
      <c r="HT170" s="197"/>
      <c r="HV170" s="180" t="str">
        <f t="shared" si="283"/>
        <v/>
      </c>
      <c r="HW170" s="181" t="str">
        <f t="shared" si="250"/>
        <v/>
      </c>
      <c r="HX170" s="182" t="str">
        <f t="shared" si="251"/>
        <v/>
      </c>
      <c r="HY170" s="183"/>
      <c r="HZ170" s="184" t="str">
        <f t="shared" si="303"/>
        <v/>
      </c>
      <c r="IA170" s="183"/>
      <c r="IB170" s="171"/>
      <c r="IC170" s="196"/>
      <c r="IE170" s="197"/>
      <c r="IG170" s="197"/>
      <c r="II170" s="180" t="str">
        <f t="shared" si="284"/>
        <v/>
      </c>
      <c r="IJ170" s="181" t="str">
        <f t="shared" si="252"/>
        <v/>
      </c>
      <c r="IK170" s="182" t="str">
        <f t="shared" si="253"/>
        <v/>
      </c>
      <c r="IL170" s="183"/>
      <c r="IM170" s="184" t="str">
        <f t="shared" si="304"/>
        <v/>
      </c>
      <c r="IN170" s="183"/>
      <c r="IO170" s="171"/>
      <c r="IP170" s="196"/>
      <c r="IR170" s="197"/>
      <c r="IT170" s="197"/>
      <c r="IV170" s="180" t="str">
        <f t="shared" si="285"/>
        <v/>
      </c>
      <c r="IW170" s="181" t="str">
        <f t="shared" si="254"/>
        <v/>
      </c>
      <c r="IX170" s="182" t="str">
        <f t="shared" si="255"/>
        <v/>
      </c>
      <c r="IY170" s="183"/>
      <c r="IZ170" s="184" t="str">
        <f t="shared" si="305"/>
        <v/>
      </c>
      <c r="JA170" s="183"/>
      <c r="JB170" s="171"/>
      <c r="JC170" s="187"/>
      <c r="JD170" s="198">
        <f t="shared" si="256"/>
        <v>0</v>
      </c>
      <c r="JE170" s="198">
        <f t="shared" si="257"/>
        <v>0</v>
      </c>
      <c r="JF170" s="198">
        <f t="shared" si="258"/>
        <v>0</v>
      </c>
      <c r="JG170" s="199">
        <f t="shared" si="259"/>
        <v>0</v>
      </c>
      <c r="JH170" s="199">
        <f t="shared" si="260"/>
        <v>0</v>
      </c>
      <c r="JI170" s="187"/>
      <c r="JJ170" s="209"/>
      <c r="JK170" s="210"/>
      <c r="JL170" s="210"/>
      <c r="JM170" s="210"/>
      <c r="JN170" s="210"/>
      <c r="JO170" s="210"/>
      <c r="JP170" s="210"/>
      <c r="JQ170" s="210"/>
      <c r="JR170" s="211"/>
      <c r="JS170" s="205"/>
      <c r="JT170" s="194">
        <f t="shared" si="261"/>
        <v>4</v>
      </c>
    </row>
    <row r="171" spans="1:280" s="195" customFormat="1" x14ac:dyDescent="0.2">
      <c r="A171" s="247">
        <f t="shared" si="262"/>
        <v>41745</v>
      </c>
      <c r="B171" s="249">
        <f t="shared" si="263"/>
        <v>41746</v>
      </c>
      <c r="C171" s="196"/>
      <c r="E171" s="197"/>
      <c r="G171" s="197"/>
      <c r="I171" s="180" t="str">
        <f t="shared" si="264"/>
        <v/>
      </c>
      <c r="J171" s="181" t="str">
        <f t="shared" si="265"/>
        <v/>
      </c>
      <c r="K171" s="182" t="str">
        <f t="shared" si="266"/>
        <v/>
      </c>
      <c r="L171" s="183"/>
      <c r="M171" s="184" t="str">
        <f t="shared" si="286"/>
        <v/>
      </c>
      <c r="N171" s="183"/>
      <c r="O171" s="171"/>
      <c r="P171" s="196"/>
      <c r="R171" s="197"/>
      <c r="T171" s="197"/>
      <c r="V171" s="180" t="str">
        <f t="shared" si="267"/>
        <v/>
      </c>
      <c r="W171" s="181" t="str">
        <f t="shared" si="218"/>
        <v/>
      </c>
      <c r="X171" s="182" t="str">
        <f t="shared" si="219"/>
        <v/>
      </c>
      <c r="Y171" s="183"/>
      <c r="Z171" s="184" t="str">
        <f t="shared" si="287"/>
        <v/>
      </c>
      <c r="AA171" s="183"/>
      <c r="AB171" s="171"/>
      <c r="AC171" s="196"/>
      <c r="AE171" s="197"/>
      <c r="AG171" s="197"/>
      <c r="AI171" s="180" t="str">
        <f t="shared" si="268"/>
        <v/>
      </c>
      <c r="AJ171" s="181" t="str">
        <f t="shared" si="220"/>
        <v/>
      </c>
      <c r="AK171" s="182" t="str">
        <f t="shared" si="221"/>
        <v/>
      </c>
      <c r="AL171" s="183"/>
      <c r="AM171" s="184" t="str">
        <f t="shared" si="288"/>
        <v/>
      </c>
      <c r="AN171" s="183"/>
      <c r="AO171" s="171"/>
      <c r="AP171" s="196"/>
      <c r="AR171" s="197"/>
      <c r="AT171" s="197"/>
      <c r="AV171" s="180" t="str">
        <f t="shared" si="269"/>
        <v/>
      </c>
      <c r="AW171" s="181" t="str">
        <f t="shared" si="222"/>
        <v/>
      </c>
      <c r="AX171" s="182" t="str">
        <f t="shared" si="223"/>
        <v/>
      </c>
      <c r="AY171" s="183"/>
      <c r="AZ171" s="184" t="str">
        <f t="shared" si="289"/>
        <v/>
      </c>
      <c r="BA171" s="183"/>
      <c r="BB171" s="171"/>
      <c r="BC171" s="196"/>
      <c r="BE171" s="197"/>
      <c r="BG171" s="197"/>
      <c r="BI171" s="180" t="str">
        <f t="shared" si="270"/>
        <v/>
      </c>
      <c r="BJ171" s="181" t="str">
        <f t="shared" si="224"/>
        <v/>
      </c>
      <c r="BK171" s="182" t="str">
        <f t="shared" si="225"/>
        <v/>
      </c>
      <c r="BL171" s="183"/>
      <c r="BM171" s="184" t="str">
        <f t="shared" si="290"/>
        <v/>
      </c>
      <c r="BN171" s="183"/>
      <c r="BO171" s="171"/>
      <c r="BP171" s="196"/>
      <c r="BR171" s="197"/>
      <c r="BT171" s="197"/>
      <c r="BV171" s="180" t="str">
        <f t="shared" si="271"/>
        <v/>
      </c>
      <c r="BW171" s="181" t="str">
        <f t="shared" si="226"/>
        <v/>
      </c>
      <c r="BX171" s="182" t="str">
        <f t="shared" si="227"/>
        <v/>
      </c>
      <c r="BY171" s="183"/>
      <c r="BZ171" s="184" t="str">
        <f t="shared" si="291"/>
        <v/>
      </c>
      <c r="CA171" s="183"/>
      <c r="CB171" s="171"/>
      <c r="CC171" s="196"/>
      <c r="CE171" s="197"/>
      <c r="CG171" s="197"/>
      <c r="CI171" s="180" t="str">
        <f t="shared" si="272"/>
        <v/>
      </c>
      <c r="CJ171" s="181" t="str">
        <f t="shared" si="228"/>
        <v/>
      </c>
      <c r="CK171" s="182" t="str">
        <f t="shared" si="229"/>
        <v/>
      </c>
      <c r="CL171" s="183"/>
      <c r="CM171" s="184" t="str">
        <f t="shared" si="292"/>
        <v/>
      </c>
      <c r="CN171" s="183"/>
      <c r="CO171" s="171"/>
      <c r="CP171" s="196"/>
      <c r="CR171" s="197"/>
      <c r="CT171" s="197"/>
      <c r="CV171" s="180" t="str">
        <f t="shared" si="273"/>
        <v/>
      </c>
      <c r="CW171" s="181" t="str">
        <f t="shared" si="230"/>
        <v/>
      </c>
      <c r="CX171" s="182" t="str">
        <f t="shared" si="231"/>
        <v/>
      </c>
      <c r="CY171" s="183"/>
      <c r="CZ171" s="184" t="str">
        <f t="shared" si="293"/>
        <v/>
      </c>
      <c r="DA171" s="183"/>
      <c r="DB171" s="171"/>
      <c r="DC171" s="196"/>
      <c r="DE171" s="197"/>
      <c r="DG171" s="197"/>
      <c r="DI171" s="180" t="str">
        <f t="shared" si="274"/>
        <v/>
      </c>
      <c r="DJ171" s="181" t="str">
        <f t="shared" si="232"/>
        <v/>
      </c>
      <c r="DK171" s="182" t="str">
        <f t="shared" si="233"/>
        <v/>
      </c>
      <c r="DL171" s="183"/>
      <c r="DM171" s="184" t="str">
        <f t="shared" si="294"/>
        <v/>
      </c>
      <c r="DN171" s="183"/>
      <c r="DO171" s="171"/>
      <c r="DP171" s="196"/>
      <c r="DR171" s="197"/>
      <c r="DT171" s="197"/>
      <c r="DV171" s="180" t="str">
        <f t="shared" si="275"/>
        <v/>
      </c>
      <c r="DW171" s="181" t="str">
        <f t="shared" si="234"/>
        <v/>
      </c>
      <c r="DX171" s="182" t="str">
        <f t="shared" si="235"/>
        <v/>
      </c>
      <c r="DY171" s="183"/>
      <c r="DZ171" s="184" t="str">
        <f t="shared" si="295"/>
        <v/>
      </c>
      <c r="EA171" s="183"/>
      <c r="EB171" s="171"/>
      <c r="EC171" s="196"/>
      <c r="EE171" s="197"/>
      <c r="EG171" s="197"/>
      <c r="EI171" s="180" t="str">
        <f t="shared" si="276"/>
        <v/>
      </c>
      <c r="EJ171" s="181" t="str">
        <f t="shared" si="236"/>
        <v/>
      </c>
      <c r="EK171" s="182" t="str">
        <f t="shared" si="237"/>
        <v/>
      </c>
      <c r="EL171" s="183"/>
      <c r="EM171" s="184" t="str">
        <f t="shared" si="296"/>
        <v/>
      </c>
      <c r="EN171" s="183"/>
      <c r="EO171" s="171"/>
      <c r="EP171" s="196"/>
      <c r="ER171" s="197"/>
      <c r="ET171" s="197"/>
      <c r="EV171" s="180" t="str">
        <f t="shared" si="277"/>
        <v/>
      </c>
      <c r="EW171" s="181" t="str">
        <f t="shared" si="238"/>
        <v/>
      </c>
      <c r="EX171" s="182" t="str">
        <f t="shared" si="239"/>
        <v/>
      </c>
      <c r="EY171" s="183"/>
      <c r="EZ171" s="184" t="str">
        <f t="shared" si="297"/>
        <v/>
      </c>
      <c r="FA171" s="183"/>
      <c r="FB171" s="171"/>
      <c r="FC171" s="196"/>
      <c r="FE171" s="197"/>
      <c r="FG171" s="197"/>
      <c r="FI171" s="180" t="str">
        <f t="shared" si="278"/>
        <v/>
      </c>
      <c r="FJ171" s="181" t="str">
        <f t="shared" si="240"/>
        <v/>
      </c>
      <c r="FK171" s="182" t="str">
        <f t="shared" si="241"/>
        <v/>
      </c>
      <c r="FL171" s="183"/>
      <c r="FM171" s="184" t="str">
        <f t="shared" si="298"/>
        <v/>
      </c>
      <c r="FN171" s="183"/>
      <c r="FO171" s="171"/>
      <c r="FP171" s="196"/>
      <c r="FR171" s="197"/>
      <c r="FT171" s="197"/>
      <c r="FV171" s="180" t="str">
        <f t="shared" si="279"/>
        <v/>
      </c>
      <c r="FW171" s="181" t="str">
        <f t="shared" si="242"/>
        <v/>
      </c>
      <c r="FX171" s="182" t="str">
        <f t="shared" si="243"/>
        <v/>
      </c>
      <c r="FY171" s="183"/>
      <c r="FZ171" s="184" t="str">
        <f t="shared" si="299"/>
        <v/>
      </c>
      <c r="GA171" s="183"/>
      <c r="GB171" s="171"/>
      <c r="GC171" s="196"/>
      <c r="GE171" s="197"/>
      <c r="GG171" s="197"/>
      <c r="GI171" s="180" t="str">
        <f t="shared" si="280"/>
        <v/>
      </c>
      <c r="GJ171" s="181" t="str">
        <f t="shared" si="244"/>
        <v/>
      </c>
      <c r="GK171" s="182" t="str">
        <f t="shared" si="245"/>
        <v/>
      </c>
      <c r="GL171" s="183"/>
      <c r="GM171" s="184" t="str">
        <f t="shared" si="300"/>
        <v/>
      </c>
      <c r="GN171" s="183"/>
      <c r="GO171" s="171"/>
      <c r="GP171" s="196"/>
      <c r="GR171" s="197"/>
      <c r="GT171" s="197"/>
      <c r="GV171" s="180" t="str">
        <f t="shared" si="281"/>
        <v/>
      </c>
      <c r="GW171" s="181" t="str">
        <f t="shared" si="246"/>
        <v/>
      </c>
      <c r="GX171" s="182" t="str">
        <f t="shared" si="247"/>
        <v/>
      </c>
      <c r="GY171" s="183"/>
      <c r="GZ171" s="184" t="str">
        <f t="shared" si="301"/>
        <v/>
      </c>
      <c r="HA171" s="183"/>
      <c r="HB171" s="171"/>
      <c r="HC171" s="196"/>
      <c r="HE171" s="197"/>
      <c r="HG171" s="197"/>
      <c r="HI171" s="180" t="str">
        <f t="shared" si="282"/>
        <v/>
      </c>
      <c r="HJ171" s="181" t="str">
        <f t="shared" si="248"/>
        <v/>
      </c>
      <c r="HK171" s="182" t="str">
        <f t="shared" si="249"/>
        <v/>
      </c>
      <c r="HL171" s="183"/>
      <c r="HM171" s="184" t="str">
        <f t="shared" si="302"/>
        <v/>
      </c>
      <c r="HN171" s="183"/>
      <c r="HO171" s="171"/>
      <c r="HP171" s="196"/>
      <c r="HR171" s="197"/>
      <c r="HT171" s="197"/>
      <c r="HV171" s="180" t="str">
        <f t="shared" si="283"/>
        <v/>
      </c>
      <c r="HW171" s="181" t="str">
        <f t="shared" si="250"/>
        <v/>
      </c>
      <c r="HX171" s="182" t="str">
        <f t="shared" si="251"/>
        <v/>
      </c>
      <c r="HY171" s="183"/>
      <c r="HZ171" s="184" t="str">
        <f t="shared" si="303"/>
        <v/>
      </c>
      <c r="IA171" s="183"/>
      <c r="IB171" s="171"/>
      <c r="IC171" s="196"/>
      <c r="IE171" s="197"/>
      <c r="IG171" s="197"/>
      <c r="II171" s="180" t="str">
        <f t="shared" si="284"/>
        <v/>
      </c>
      <c r="IJ171" s="181" t="str">
        <f t="shared" si="252"/>
        <v/>
      </c>
      <c r="IK171" s="182" t="str">
        <f t="shared" si="253"/>
        <v/>
      </c>
      <c r="IL171" s="183"/>
      <c r="IM171" s="184" t="str">
        <f t="shared" si="304"/>
        <v/>
      </c>
      <c r="IN171" s="183"/>
      <c r="IO171" s="171"/>
      <c r="IP171" s="196"/>
      <c r="IR171" s="197"/>
      <c r="IT171" s="197"/>
      <c r="IV171" s="180" t="str">
        <f t="shared" si="285"/>
        <v/>
      </c>
      <c r="IW171" s="181" t="str">
        <f t="shared" si="254"/>
        <v/>
      </c>
      <c r="IX171" s="182" t="str">
        <f t="shared" si="255"/>
        <v/>
      </c>
      <c r="IY171" s="183"/>
      <c r="IZ171" s="184" t="str">
        <f t="shared" si="305"/>
        <v/>
      </c>
      <c r="JA171" s="183"/>
      <c r="JB171" s="171"/>
      <c r="JC171" s="187"/>
      <c r="JD171" s="198">
        <f t="shared" si="256"/>
        <v>0</v>
      </c>
      <c r="JE171" s="198">
        <f t="shared" si="257"/>
        <v>0</v>
      </c>
      <c r="JF171" s="198">
        <f t="shared" si="258"/>
        <v>0</v>
      </c>
      <c r="JG171" s="199">
        <f t="shared" si="259"/>
        <v>0</v>
      </c>
      <c r="JH171" s="199">
        <f t="shared" si="260"/>
        <v>0</v>
      </c>
      <c r="JI171" s="187"/>
      <c r="JJ171" s="209"/>
      <c r="JK171" s="210"/>
      <c r="JL171" s="210"/>
      <c r="JM171" s="210"/>
      <c r="JN171" s="210"/>
      <c r="JO171" s="210"/>
      <c r="JP171" s="210"/>
      <c r="JQ171" s="210"/>
      <c r="JR171" s="211"/>
      <c r="JS171" s="205"/>
      <c r="JT171" s="194">
        <f t="shared" si="261"/>
        <v>4</v>
      </c>
    </row>
    <row r="172" spans="1:280" s="195" customFormat="1" x14ac:dyDescent="0.2">
      <c r="A172" s="247">
        <f t="shared" si="262"/>
        <v>41746</v>
      </c>
      <c r="B172" s="249">
        <f t="shared" si="263"/>
        <v>41747</v>
      </c>
      <c r="C172" s="196"/>
      <c r="E172" s="197"/>
      <c r="G172" s="197"/>
      <c r="I172" s="180" t="str">
        <f t="shared" si="264"/>
        <v/>
      </c>
      <c r="J172" s="181" t="str">
        <f t="shared" si="265"/>
        <v/>
      </c>
      <c r="K172" s="182" t="str">
        <f t="shared" si="266"/>
        <v/>
      </c>
      <c r="L172" s="183"/>
      <c r="M172" s="184" t="str">
        <f t="shared" si="286"/>
        <v/>
      </c>
      <c r="N172" s="183"/>
      <c r="O172" s="171"/>
      <c r="P172" s="196"/>
      <c r="R172" s="197"/>
      <c r="T172" s="197"/>
      <c r="V172" s="180" t="str">
        <f t="shared" si="267"/>
        <v/>
      </c>
      <c r="W172" s="181" t="str">
        <f t="shared" si="218"/>
        <v/>
      </c>
      <c r="X172" s="182" t="str">
        <f t="shared" si="219"/>
        <v/>
      </c>
      <c r="Y172" s="183"/>
      <c r="Z172" s="184" t="str">
        <f t="shared" si="287"/>
        <v/>
      </c>
      <c r="AA172" s="183"/>
      <c r="AB172" s="171"/>
      <c r="AC172" s="196"/>
      <c r="AE172" s="197"/>
      <c r="AG172" s="197"/>
      <c r="AI172" s="180" t="str">
        <f t="shared" si="268"/>
        <v/>
      </c>
      <c r="AJ172" s="181" t="str">
        <f t="shared" si="220"/>
        <v/>
      </c>
      <c r="AK172" s="182" t="str">
        <f t="shared" si="221"/>
        <v/>
      </c>
      <c r="AL172" s="183"/>
      <c r="AM172" s="184" t="str">
        <f t="shared" si="288"/>
        <v/>
      </c>
      <c r="AN172" s="183"/>
      <c r="AO172" s="171"/>
      <c r="AP172" s="196"/>
      <c r="AR172" s="197"/>
      <c r="AT172" s="197"/>
      <c r="AV172" s="180" t="str">
        <f t="shared" si="269"/>
        <v/>
      </c>
      <c r="AW172" s="181" t="str">
        <f t="shared" si="222"/>
        <v/>
      </c>
      <c r="AX172" s="182" t="str">
        <f t="shared" si="223"/>
        <v/>
      </c>
      <c r="AY172" s="183"/>
      <c r="AZ172" s="184" t="str">
        <f t="shared" si="289"/>
        <v/>
      </c>
      <c r="BA172" s="183"/>
      <c r="BB172" s="171"/>
      <c r="BC172" s="196"/>
      <c r="BE172" s="197"/>
      <c r="BG172" s="197"/>
      <c r="BI172" s="180" t="str">
        <f t="shared" si="270"/>
        <v/>
      </c>
      <c r="BJ172" s="181" t="str">
        <f t="shared" si="224"/>
        <v/>
      </c>
      <c r="BK172" s="182" t="str">
        <f t="shared" si="225"/>
        <v/>
      </c>
      <c r="BL172" s="183"/>
      <c r="BM172" s="184" t="str">
        <f t="shared" si="290"/>
        <v/>
      </c>
      <c r="BN172" s="183"/>
      <c r="BO172" s="171"/>
      <c r="BP172" s="196"/>
      <c r="BR172" s="197"/>
      <c r="BT172" s="197"/>
      <c r="BV172" s="180" t="str">
        <f t="shared" si="271"/>
        <v/>
      </c>
      <c r="BW172" s="181" t="str">
        <f t="shared" si="226"/>
        <v/>
      </c>
      <c r="BX172" s="182" t="str">
        <f t="shared" si="227"/>
        <v/>
      </c>
      <c r="BY172" s="183"/>
      <c r="BZ172" s="184" t="str">
        <f t="shared" si="291"/>
        <v/>
      </c>
      <c r="CA172" s="183"/>
      <c r="CB172" s="171"/>
      <c r="CC172" s="196"/>
      <c r="CE172" s="197"/>
      <c r="CG172" s="197"/>
      <c r="CI172" s="180" t="str">
        <f t="shared" si="272"/>
        <v/>
      </c>
      <c r="CJ172" s="181" t="str">
        <f t="shared" si="228"/>
        <v/>
      </c>
      <c r="CK172" s="182" t="str">
        <f t="shared" si="229"/>
        <v/>
      </c>
      <c r="CL172" s="183"/>
      <c r="CM172" s="184" t="str">
        <f t="shared" si="292"/>
        <v/>
      </c>
      <c r="CN172" s="183"/>
      <c r="CO172" s="171"/>
      <c r="CP172" s="196"/>
      <c r="CR172" s="197"/>
      <c r="CT172" s="197"/>
      <c r="CV172" s="180" t="str">
        <f t="shared" si="273"/>
        <v/>
      </c>
      <c r="CW172" s="181" t="str">
        <f t="shared" si="230"/>
        <v/>
      </c>
      <c r="CX172" s="182" t="str">
        <f t="shared" si="231"/>
        <v/>
      </c>
      <c r="CY172" s="183"/>
      <c r="CZ172" s="184" t="str">
        <f t="shared" si="293"/>
        <v/>
      </c>
      <c r="DA172" s="183"/>
      <c r="DB172" s="171"/>
      <c r="DC172" s="196"/>
      <c r="DE172" s="197"/>
      <c r="DG172" s="197"/>
      <c r="DI172" s="180" t="str">
        <f t="shared" si="274"/>
        <v/>
      </c>
      <c r="DJ172" s="181" t="str">
        <f t="shared" si="232"/>
        <v/>
      </c>
      <c r="DK172" s="182" t="str">
        <f t="shared" si="233"/>
        <v/>
      </c>
      <c r="DL172" s="183"/>
      <c r="DM172" s="184" t="str">
        <f t="shared" si="294"/>
        <v/>
      </c>
      <c r="DN172" s="183"/>
      <c r="DO172" s="171"/>
      <c r="DP172" s="196"/>
      <c r="DR172" s="197"/>
      <c r="DT172" s="197"/>
      <c r="DV172" s="180" t="str">
        <f t="shared" si="275"/>
        <v/>
      </c>
      <c r="DW172" s="181" t="str">
        <f t="shared" si="234"/>
        <v/>
      </c>
      <c r="DX172" s="182" t="str">
        <f t="shared" si="235"/>
        <v/>
      </c>
      <c r="DY172" s="183"/>
      <c r="DZ172" s="184" t="str">
        <f t="shared" si="295"/>
        <v/>
      </c>
      <c r="EA172" s="183"/>
      <c r="EB172" s="171"/>
      <c r="EC172" s="196"/>
      <c r="EE172" s="197"/>
      <c r="EG172" s="197"/>
      <c r="EI172" s="180" t="str">
        <f t="shared" si="276"/>
        <v/>
      </c>
      <c r="EJ172" s="181" t="str">
        <f t="shared" si="236"/>
        <v/>
      </c>
      <c r="EK172" s="182" t="str">
        <f t="shared" si="237"/>
        <v/>
      </c>
      <c r="EL172" s="183"/>
      <c r="EM172" s="184" t="str">
        <f t="shared" si="296"/>
        <v/>
      </c>
      <c r="EN172" s="183"/>
      <c r="EO172" s="171"/>
      <c r="EP172" s="196"/>
      <c r="ER172" s="197"/>
      <c r="ET172" s="197"/>
      <c r="EV172" s="180" t="str">
        <f t="shared" si="277"/>
        <v/>
      </c>
      <c r="EW172" s="181" t="str">
        <f t="shared" si="238"/>
        <v/>
      </c>
      <c r="EX172" s="182" t="str">
        <f t="shared" si="239"/>
        <v/>
      </c>
      <c r="EY172" s="183"/>
      <c r="EZ172" s="184" t="str">
        <f t="shared" si="297"/>
        <v/>
      </c>
      <c r="FA172" s="183"/>
      <c r="FB172" s="171"/>
      <c r="FC172" s="196"/>
      <c r="FE172" s="197"/>
      <c r="FG172" s="197"/>
      <c r="FI172" s="180" t="str">
        <f t="shared" si="278"/>
        <v/>
      </c>
      <c r="FJ172" s="181" t="str">
        <f t="shared" si="240"/>
        <v/>
      </c>
      <c r="FK172" s="182" t="str">
        <f t="shared" si="241"/>
        <v/>
      </c>
      <c r="FL172" s="183"/>
      <c r="FM172" s="184" t="str">
        <f t="shared" si="298"/>
        <v/>
      </c>
      <c r="FN172" s="183"/>
      <c r="FO172" s="171"/>
      <c r="FP172" s="196"/>
      <c r="FR172" s="197"/>
      <c r="FT172" s="197"/>
      <c r="FV172" s="180" t="str">
        <f t="shared" si="279"/>
        <v/>
      </c>
      <c r="FW172" s="181" t="str">
        <f t="shared" si="242"/>
        <v/>
      </c>
      <c r="FX172" s="182" t="str">
        <f t="shared" si="243"/>
        <v/>
      </c>
      <c r="FY172" s="183"/>
      <c r="FZ172" s="184" t="str">
        <f t="shared" si="299"/>
        <v/>
      </c>
      <c r="GA172" s="183"/>
      <c r="GB172" s="171"/>
      <c r="GC172" s="196"/>
      <c r="GE172" s="197"/>
      <c r="GG172" s="197"/>
      <c r="GI172" s="180" t="str">
        <f t="shared" si="280"/>
        <v/>
      </c>
      <c r="GJ172" s="181" t="str">
        <f t="shared" si="244"/>
        <v/>
      </c>
      <c r="GK172" s="182" t="str">
        <f t="shared" si="245"/>
        <v/>
      </c>
      <c r="GL172" s="183"/>
      <c r="GM172" s="184" t="str">
        <f t="shared" si="300"/>
        <v/>
      </c>
      <c r="GN172" s="183"/>
      <c r="GO172" s="171"/>
      <c r="GP172" s="196"/>
      <c r="GR172" s="197"/>
      <c r="GT172" s="197"/>
      <c r="GV172" s="180" t="str">
        <f t="shared" si="281"/>
        <v/>
      </c>
      <c r="GW172" s="181" t="str">
        <f t="shared" si="246"/>
        <v/>
      </c>
      <c r="GX172" s="182" t="str">
        <f t="shared" si="247"/>
        <v/>
      </c>
      <c r="GY172" s="183"/>
      <c r="GZ172" s="184" t="str">
        <f t="shared" si="301"/>
        <v/>
      </c>
      <c r="HA172" s="183"/>
      <c r="HB172" s="171"/>
      <c r="HC172" s="196"/>
      <c r="HE172" s="197"/>
      <c r="HG172" s="197"/>
      <c r="HI172" s="180" t="str">
        <f t="shared" si="282"/>
        <v/>
      </c>
      <c r="HJ172" s="181" t="str">
        <f t="shared" si="248"/>
        <v/>
      </c>
      <c r="HK172" s="182" t="str">
        <f t="shared" si="249"/>
        <v/>
      </c>
      <c r="HL172" s="183"/>
      <c r="HM172" s="184" t="str">
        <f t="shared" si="302"/>
        <v/>
      </c>
      <c r="HN172" s="183"/>
      <c r="HO172" s="171"/>
      <c r="HP172" s="196"/>
      <c r="HR172" s="197"/>
      <c r="HT172" s="197"/>
      <c r="HV172" s="180" t="str">
        <f t="shared" si="283"/>
        <v/>
      </c>
      <c r="HW172" s="181" t="str">
        <f t="shared" si="250"/>
        <v/>
      </c>
      <c r="HX172" s="182" t="str">
        <f t="shared" si="251"/>
        <v/>
      </c>
      <c r="HY172" s="183"/>
      <c r="HZ172" s="184" t="str">
        <f t="shared" si="303"/>
        <v/>
      </c>
      <c r="IA172" s="183"/>
      <c r="IB172" s="171"/>
      <c r="IC172" s="196"/>
      <c r="IE172" s="197"/>
      <c r="IG172" s="197"/>
      <c r="II172" s="180" t="str">
        <f t="shared" si="284"/>
        <v/>
      </c>
      <c r="IJ172" s="181" t="str">
        <f t="shared" si="252"/>
        <v/>
      </c>
      <c r="IK172" s="182" t="str">
        <f t="shared" si="253"/>
        <v/>
      </c>
      <c r="IL172" s="183"/>
      <c r="IM172" s="184" t="str">
        <f t="shared" si="304"/>
        <v/>
      </c>
      <c r="IN172" s="183"/>
      <c r="IO172" s="171"/>
      <c r="IP172" s="196"/>
      <c r="IR172" s="197"/>
      <c r="IT172" s="197"/>
      <c r="IV172" s="180" t="str">
        <f t="shared" si="285"/>
        <v/>
      </c>
      <c r="IW172" s="181" t="str">
        <f t="shared" si="254"/>
        <v/>
      </c>
      <c r="IX172" s="182" t="str">
        <f t="shared" si="255"/>
        <v/>
      </c>
      <c r="IY172" s="183"/>
      <c r="IZ172" s="184" t="str">
        <f t="shared" si="305"/>
        <v/>
      </c>
      <c r="JA172" s="183"/>
      <c r="JB172" s="171"/>
      <c r="JC172" s="187"/>
      <c r="JD172" s="198">
        <f t="shared" si="256"/>
        <v>0</v>
      </c>
      <c r="JE172" s="198">
        <f t="shared" si="257"/>
        <v>0</v>
      </c>
      <c r="JF172" s="198">
        <f t="shared" si="258"/>
        <v>0</v>
      </c>
      <c r="JG172" s="199">
        <f t="shared" si="259"/>
        <v>0</v>
      </c>
      <c r="JH172" s="199">
        <f t="shared" si="260"/>
        <v>0</v>
      </c>
      <c r="JI172" s="187"/>
      <c r="JJ172" s="209"/>
      <c r="JK172" s="210"/>
      <c r="JL172" s="210"/>
      <c r="JM172" s="210"/>
      <c r="JN172" s="210"/>
      <c r="JO172" s="210"/>
      <c r="JP172" s="210"/>
      <c r="JQ172" s="210"/>
      <c r="JR172" s="211"/>
      <c r="JS172" s="205"/>
      <c r="JT172" s="194">
        <f t="shared" si="261"/>
        <v>4</v>
      </c>
    </row>
    <row r="173" spans="1:280" s="195" customFormat="1" x14ac:dyDescent="0.2">
      <c r="A173" s="247">
        <f t="shared" si="262"/>
        <v>41747</v>
      </c>
      <c r="B173" s="249">
        <f t="shared" si="263"/>
        <v>41748</v>
      </c>
      <c r="C173" s="196"/>
      <c r="E173" s="197"/>
      <c r="G173" s="197"/>
      <c r="I173" s="180" t="str">
        <f t="shared" si="264"/>
        <v/>
      </c>
      <c r="J173" s="181" t="str">
        <f t="shared" si="265"/>
        <v/>
      </c>
      <c r="K173" s="182" t="str">
        <f t="shared" si="266"/>
        <v/>
      </c>
      <c r="L173" s="183"/>
      <c r="M173" s="184" t="str">
        <f t="shared" si="286"/>
        <v/>
      </c>
      <c r="N173" s="183"/>
      <c r="O173" s="171"/>
      <c r="P173" s="196"/>
      <c r="R173" s="197"/>
      <c r="T173" s="197"/>
      <c r="V173" s="180" t="str">
        <f t="shared" si="267"/>
        <v/>
      </c>
      <c r="W173" s="181" t="str">
        <f t="shared" si="218"/>
        <v/>
      </c>
      <c r="X173" s="182" t="str">
        <f t="shared" si="219"/>
        <v/>
      </c>
      <c r="Y173" s="183"/>
      <c r="Z173" s="184" t="str">
        <f t="shared" si="287"/>
        <v/>
      </c>
      <c r="AA173" s="183"/>
      <c r="AB173" s="171"/>
      <c r="AC173" s="196"/>
      <c r="AE173" s="197"/>
      <c r="AG173" s="197"/>
      <c r="AI173" s="180" t="str">
        <f t="shared" si="268"/>
        <v/>
      </c>
      <c r="AJ173" s="181" t="str">
        <f t="shared" si="220"/>
        <v/>
      </c>
      <c r="AK173" s="182" t="str">
        <f t="shared" si="221"/>
        <v/>
      </c>
      <c r="AL173" s="183"/>
      <c r="AM173" s="184" t="str">
        <f t="shared" si="288"/>
        <v/>
      </c>
      <c r="AN173" s="183"/>
      <c r="AO173" s="171"/>
      <c r="AP173" s="196"/>
      <c r="AR173" s="197"/>
      <c r="AT173" s="197"/>
      <c r="AV173" s="180" t="str">
        <f t="shared" si="269"/>
        <v/>
      </c>
      <c r="AW173" s="181" t="str">
        <f t="shared" si="222"/>
        <v/>
      </c>
      <c r="AX173" s="182" t="str">
        <f t="shared" si="223"/>
        <v/>
      </c>
      <c r="AY173" s="183"/>
      <c r="AZ173" s="184" t="str">
        <f t="shared" si="289"/>
        <v/>
      </c>
      <c r="BA173" s="183"/>
      <c r="BB173" s="171"/>
      <c r="BC173" s="196"/>
      <c r="BE173" s="197"/>
      <c r="BG173" s="197"/>
      <c r="BI173" s="180" t="str">
        <f t="shared" si="270"/>
        <v/>
      </c>
      <c r="BJ173" s="181" t="str">
        <f t="shared" si="224"/>
        <v/>
      </c>
      <c r="BK173" s="182" t="str">
        <f t="shared" si="225"/>
        <v/>
      </c>
      <c r="BL173" s="183"/>
      <c r="BM173" s="184" t="str">
        <f t="shared" si="290"/>
        <v/>
      </c>
      <c r="BN173" s="183"/>
      <c r="BO173" s="171"/>
      <c r="BP173" s="196"/>
      <c r="BR173" s="197"/>
      <c r="BT173" s="197"/>
      <c r="BV173" s="180" t="str">
        <f t="shared" si="271"/>
        <v/>
      </c>
      <c r="BW173" s="181" t="str">
        <f t="shared" si="226"/>
        <v/>
      </c>
      <c r="BX173" s="182" t="str">
        <f t="shared" si="227"/>
        <v/>
      </c>
      <c r="BY173" s="183"/>
      <c r="BZ173" s="184" t="str">
        <f t="shared" si="291"/>
        <v/>
      </c>
      <c r="CA173" s="183"/>
      <c r="CB173" s="171"/>
      <c r="CC173" s="196"/>
      <c r="CE173" s="197"/>
      <c r="CG173" s="197"/>
      <c r="CI173" s="180" t="str">
        <f t="shared" si="272"/>
        <v/>
      </c>
      <c r="CJ173" s="181" t="str">
        <f t="shared" si="228"/>
        <v/>
      </c>
      <c r="CK173" s="182" t="str">
        <f t="shared" si="229"/>
        <v/>
      </c>
      <c r="CL173" s="183"/>
      <c r="CM173" s="184" t="str">
        <f t="shared" si="292"/>
        <v/>
      </c>
      <c r="CN173" s="183"/>
      <c r="CO173" s="171"/>
      <c r="CP173" s="196"/>
      <c r="CR173" s="197"/>
      <c r="CT173" s="197"/>
      <c r="CV173" s="180" t="str">
        <f t="shared" si="273"/>
        <v/>
      </c>
      <c r="CW173" s="181" t="str">
        <f t="shared" si="230"/>
        <v/>
      </c>
      <c r="CX173" s="182" t="str">
        <f t="shared" si="231"/>
        <v/>
      </c>
      <c r="CY173" s="183"/>
      <c r="CZ173" s="184" t="str">
        <f t="shared" si="293"/>
        <v/>
      </c>
      <c r="DA173" s="183"/>
      <c r="DB173" s="171"/>
      <c r="DC173" s="196"/>
      <c r="DE173" s="197"/>
      <c r="DG173" s="197"/>
      <c r="DI173" s="180" t="str">
        <f t="shared" si="274"/>
        <v/>
      </c>
      <c r="DJ173" s="181" t="str">
        <f t="shared" si="232"/>
        <v/>
      </c>
      <c r="DK173" s="182" t="str">
        <f t="shared" si="233"/>
        <v/>
      </c>
      <c r="DL173" s="183"/>
      <c r="DM173" s="184" t="str">
        <f t="shared" si="294"/>
        <v/>
      </c>
      <c r="DN173" s="183"/>
      <c r="DO173" s="171"/>
      <c r="DP173" s="196"/>
      <c r="DR173" s="197"/>
      <c r="DT173" s="197"/>
      <c r="DV173" s="180" t="str">
        <f t="shared" si="275"/>
        <v/>
      </c>
      <c r="DW173" s="181" t="str">
        <f t="shared" si="234"/>
        <v/>
      </c>
      <c r="DX173" s="182" t="str">
        <f t="shared" si="235"/>
        <v/>
      </c>
      <c r="DY173" s="183"/>
      <c r="DZ173" s="184" t="str">
        <f t="shared" si="295"/>
        <v/>
      </c>
      <c r="EA173" s="183"/>
      <c r="EB173" s="171"/>
      <c r="EC173" s="196"/>
      <c r="EE173" s="197"/>
      <c r="EG173" s="197"/>
      <c r="EI173" s="180" t="str">
        <f t="shared" si="276"/>
        <v/>
      </c>
      <c r="EJ173" s="181" t="str">
        <f t="shared" si="236"/>
        <v/>
      </c>
      <c r="EK173" s="182" t="str">
        <f t="shared" si="237"/>
        <v/>
      </c>
      <c r="EL173" s="183"/>
      <c r="EM173" s="184" t="str">
        <f t="shared" si="296"/>
        <v/>
      </c>
      <c r="EN173" s="183"/>
      <c r="EO173" s="171"/>
      <c r="EP173" s="196"/>
      <c r="ER173" s="197"/>
      <c r="ET173" s="197"/>
      <c r="EV173" s="180" t="str">
        <f t="shared" si="277"/>
        <v/>
      </c>
      <c r="EW173" s="181" t="str">
        <f t="shared" si="238"/>
        <v/>
      </c>
      <c r="EX173" s="182" t="str">
        <f t="shared" si="239"/>
        <v/>
      </c>
      <c r="EY173" s="183"/>
      <c r="EZ173" s="184" t="str">
        <f t="shared" si="297"/>
        <v/>
      </c>
      <c r="FA173" s="183"/>
      <c r="FB173" s="171"/>
      <c r="FC173" s="196"/>
      <c r="FE173" s="197"/>
      <c r="FG173" s="197"/>
      <c r="FI173" s="180" t="str">
        <f t="shared" si="278"/>
        <v/>
      </c>
      <c r="FJ173" s="181" t="str">
        <f t="shared" si="240"/>
        <v/>
      </c>
      <c r="FK173" s="182" t="str">
        <f t="shared" si="241"/>
        <v/>
      </c>
      <c r="FL173" s="183"/>
      <c r="FM173" s="184" t="str">
        <f t="shared" si="298"/>
        <v/>
      </c>
      <c r="FN173" s="183"/>
      <c r="FO173" s="171"/>
      <c r="FP173" s="196"/>
      <c r="FR173" s="197"/>
      <c r="FT173" s="197"/>
      <c r="FV173" s="180" t="str">
        <f t="shared" si="279"/>
        <v/>
      </c>
      <c r="FW173" s="181" t="str">
        <f t="shared" si="242"/>
        <v/>
      </c>
      <c r="FX173" s="182" t="str">
        <f t="shared" si="243"/>
        <v/>
      </c>
      <c r="FY173" s="183"/>
      <c r="FZ173" s="184" t="str">
        <f t="shared" si="299"/>
        <v/>
      </c>
      <c r="GA173" s="183"/>
      <c r="GB173" s="171"/>
      <c r="GC173" s="196"/>
      <c r="GE173" s="197"/>
      <c r="GG173" s="197"/>
      <c r="GI173" s="180" t="str">
        <f t="shared" si="280"/>
        <v/>
      </c>
      <c r="GJ173" s="181" t="str">
        <f t="shared" si="244"/>
        <v/>
      </c>
      <c r="GK173" s="182" t="str">
        <f t="shared" si="245"/>
        <v/>
      </c>
      <c r="GL173" s="183"/>
      <c r="GM173" s="184" t="str">
        <f t="shared" si="300"/>
        <v/>
      </c>
      <c r="GN173" s="183"/>
      <c r="GO173" s="171"/>
      <c r="GP173" s="196"/>
      <c r="GR173" s="197"/>
      <c r="GT173" s="197"/>
      <c r="GV173" s="180" t="str">
        <f t="shared" si="281"/>
        <v/>
      </c>
      <c r="GW173" s="181" t="str">
        <f t="shared" si="246"/>
        <v/>
      </c>
      <c r="GX173" s="182" t="str">
        <f t="shared" si="247"/>
        <v/>
      </c>
      <c r="GY173" s="183"/>
      <c r="GZ173" s="184" t="str">
        <f t="shared" si="301"/>
        <v/>
      </c>
      <c r="HA173" s="183"/>
      <c r="HB173" s="171"/>
      <c r="HC173" s="196"/>
      <c r="HE173" s="197"/>
      <c r="HG173" s="197"/>
      <c r="HI173" s="180" t="str">
        <f t="shared" si="282"/>
        <v/>
      </c>
      <c r="HJ173" s="181" t="str">
        <f t="shared" si="248"/>
        <v/>
      </c>
      <c r="HK173" s="182" t="str">
        <f t="shared" si="249"/>
        <v/>
      </c>
      <c r="HL173" s="183"/>
      <c r="HM173" s="184" t="str">
        <f t="shared" si="302"/>
        <v/>
      </c>
      <c r="HN173" s="183"/>
      <c r="HO173" s="171"/>
      <c r="HP173" s="196"/>
      <c r="HR173" s="197"/>
      <c r="HT173" s="197"/>
      <c r="HV173" s="180" t="str">
        <f t="shared" si="283"/>
        <v/>
      </c>
      <c r="HW173" s="181" t="str">
        <f t="shared" si="250"/>
        <v/>
      </c>
      <c r="HX173" s="182" t="str">
        <f t="shared" si="251"/>
        <v/>
      </c>
      <c r="HY173" s="183"/>
      <c r="HZ173" s="184" t="str">
        <f t="shared" si="303"/>
        <v/>
      </c>
      <c r="IA173" s="183"/>
      <c r="IB173" s="171"/>
      <c r="IC173" s="196"/>
      <c r="IE173" s="197"/>
      <c r="IG173" s="197"/>
      <c r="II173" s="180" t="str">
        <f t="shared" si="284"/>
        <v/>
      </c>
      <c r="IJ173" s="181" t="str">
        <f t="shared" si="252"/>
        <v/>
      </c>
      <c r="IK173" s="182" t="str">
        <f t="shared" si="253"/>
        <v/>
      </c>
      <c r="IL173" s="183"/>
      <c r="IM173" s="184" t="str">
        <f t="shared" si="304"/>
        <v/>
      </c>
      <c r="IN173" s="183"/>
      <c r="IO173" s="171"/>
      <c r="IP173" s="196"/>
      <c r="IR173" s="197"/>
      <c r="IT173" s="197"/>
      <c r="IV173" s="180" t="str">
        <f t="shared" si="285"/>
        <v/>
      </c>
      <c r="IW173" s="181" t="str">
        <f t="shared" si="254"/>
        <v/>
      </c>
      <c r="IX173" s="182" t="str">
        <f t="shared" si="255"/>
        <v/>
      </c>
      <c r="IY173" s="183"/>
      <c r="IZ173" s="184" t="str">
        <f t="shared" si="305"/>
        <v/>
      </c>
      <c r="JA173" s="183"/>
      <c r="JB173" s="171"/>
      <c r="JC173" s="187"/>
      <c r="JD173" s="198">
        <f t="shared" si="256"/>
        <v>0</v>
      </c>
      <c r="JE173" s="198">
        <f t="shared" si="257"/>
        <v>0</v>
      </c>
      <c r="JF173" s="198">
        <f t="shared" si="258"/>
        <v>0</v>
      </c>
      <c r="JG173" s="199">
        <f t="shared" si="259"/>
        <v>0</v>
      </c>
      <c r="JH173" s="199">
        <f t="shared" si="260"/>
        <v>0</v>
      </c>
      <c r="JI173" s="187"/>
      <c r="JJ173" s="209"/>
      <c r="JK173" s="210"/>
      <c r="JL173" s="210"/>
      <c r="JM173" s="210"/>
      <c r="JN173" s="210"/>
      <c r="JO173" s="210"/>
      <c r="JP173" s="210"/>
      <c r="JQ173" s="210"/>
      <c r="JR173" s="211"/>
      <c r="JS173" s="205"/>
      <c r="JT173" s="194">
        <f t="shared" si="261"/>
        <v>4</v>
      </c>
    </row>
    <row r="174" spans="1:280" s="195" customFormat="1" x14ac:dyDescent="0.2">
      <c r="A174" s="247">
        <f t="shared" si="262"/>
        <v>41748</v>
      </c>
      <c r="B174" s="249">
        <f t="shared" si="263"/>
        <v>41749</v>
      </c>
      <c r="C174" s="196"/>
      <c r="E174" s="197"/>
      <c r="G174" s="197"/>
      <c r="I174" s="180" t="str">
        <f t="shared" si="264"/>
        <v/>
      </c>
      <c r="J174" s="181" t="str">
        <f t="shared" si="265"/>
        <v/>
      </c>
      <c r="K174" s="182" t="str">
        <f t="shared" si="266"/>
        <v/>
      </c>
      <c r="L174" s="183"/>
      <c r="M174" s="184" t="str">
        <f t="shared" si="286"/>
        <v/>
      </c>
      <c r="N174" s="183"/>
      <c r="O174" s="171"/>
      <c r="P174" s="196"/>
      <c r="R174" s="197"/>
      <c r="T174" s="197"/>
      <c r="V174" s="180" t="str">
        <f t="shared" si="267"/>
        <v/>
      </c>
      <c r="W174" s="181" t="str">
        <f t="shared" si="218"/>
        <v/>
      </c>
      <c r="X174" s="182" t="str">
        <f t="shared" si="219"/>
        <v/>
      </c>
      <c r="Y174" s="183"/>
      <c r="Z174" s="184" t="str">
        <f t="shared" si="287"/>
        <v/>
      </c>
      <c r="AA174" s="183"/>
      <c r="AB174" s="171"/>
      <c r="AC174" s="196"/>
      <c r="AE174" s="197"/>
      <c r="AG174" s="197"/>
      <c r="AI174" s="180" t="str">
        <f t="shared" si="268"/>
        <v/>
      </c>
      <c r="AJ174" s="181" t="str">
        <f t="shared" si="220"/>
        <v/>
      </c>
      <c r="AK174" s="182" t="str">
        <f t="shared" si="221"/>
        <v/>
      </c>
      <c r="AL174" s="183"/>
      <c r="AM174" s="184" t="str">
        <f t="shared" si="288"/>
        <v/>
      </c>
      <c r="AN174" s="183"/>
      <c r="AO174" s="171"/>
      <c r="AP174" s="196"/>
      <c r="AR174" s="197"/>
      <c r="AT174" s="197"/>
      <c r="AV174" s="180" t="str">
        <f t="shared" si="269"/>
        <v/>
      </c>
      <c r="AW174" s="181" t="str">
        <f t="shared" si="222"/>
        <v/>
      </c>
      <c r="AX174" s="182" t="str">
        <f t="shared" si="223"/>
        <v/>
      </c>
      <c r="AY174" s="183"/>
      <c r="AZ174" s="184" t="str">
        <f t="shared" si="289"/>
        <v/>
      </c>
      <c r="BA174" s="183"/>
      <c r="BB174" s="171"/>
      <c r="BC174" s="196"/>
      <c r="BE174" s="197"/>
      <c r="BG174" s="197"/>
      <c r="BI174" s="180" t="str">
        <f t="shared" si="270"/>
        <v/>
      </c>
      <c r="BJ174" s="181" t="str">
        <f t="shared" si="224"/>
        <v/>
      </c>
      <c r="BK174" s="182" t="str">
        <f t="shared" si="225"/>
        <v/>
      </c>
      <c r="BL174" s="183"/>
      <c r="BM174" s="184" t="str">
        <f t="shared" si="290"/>
        <v/>
      </c>
      <c r="BN174" s="183"/>
      <c r="BO174" s="171"/>
      <c r="BP174" s="196"/>
      <c r="BR174" s="197"/>
      <c r="BT174" s="197"/>
      <c r="BV174" s="180" t="str">
        <f t="shared" si="271"/>
        <v/>
      </c>
      <c r="BW174" s="181" t="str">
        <f t="shared" si="226"/>
        <v/>
      </c>
      <c r="BX174" s="182" t="str">
        <f t="shared" si="227"/>
        <v/>
      </c>
      <c r="BY174" s="183"/>
      <c r="BZ174" s="184" t="str">
        <f t="shared" si="291"/>
        <v/>
      </c>
      <c r="CA174" s="183"/>
      <c r="CB174" s="171"/>
      <c r="CC174" s="196"/>
      <c r="CE174" s="197"/>
      <c r="CG174" s="197"/>
      <c r="CI174" s="180" t="str">
        <f t="shared" si="272"/>
        <v/>
      </c>
      <c r="CJ174" s="181" t="str">
        <f t="shared" si="228"/>
        <v/>
      </c>
      <c r="CK174" s="182" t="str">
        <f t="shared" si="229"/>
        <v/>
      </c>
      <c r="CL174" s="183"/>
      <c r="CM174" s="184" t="str">
        <f t="shared" si="292"/>
        <v/>
      </c>
      <c r="CN174" s="183"/>
      <c r="CO174" s="171"/>
      <c r="CP174" s="196"/>
      <c r="CR174" s="197"/>
      <c r="CT174" s="197"/>
      <c r="CV174" s="180" t="str">
        <f t="shared" si="273"/>
        <v/>
      </c>
      <c r="CW174" s="181" t="str">
        <f t="shared" si="230"/>
        <v/>
      </c>
      <c r="CX174" s="182" t="str">
        <f t="shared" si="231"/>
        <v/>
      </c>
      <c r="CY174" s="183"/>
      <c r="CZ174" s="184" t="str">
        <f t="shared" si="293"/>
        <v/>
      </c>
      <c r="DA174" s="183"/>
      <c r="DB174" s="171"/>
      <c r="DC174" s="196"/>
      <c r="DE174" s="197"/>
      <c r="DG174" s="197"/>
      <c r="DI174" s="180" t="str">
        <f t="shared" si="274"/>
        <v/>
      </c>
      <c r="DJ174" s="181" t="str">
        <f t="shared" si="232"/>
        <v/>
      </c>
      <c r="DK174" s="182" t="str">
        <f t="shared" si="233"/>
        <v/>
      </c>
      <c r="DL174" s="183"/>
      <c r="DM174" s="184" t="str">
        <f t="shared" si="294"/>
        <v/>
      </c>
      <c r="DN174" s="183"/>
      <c r="DO174" s="171"/>
      <c r="DP174" s="196"/>
      <c r="DR174" s="197"/>
      <c r="DT174" s="197"/>
      <c r="DV174" s="180" t="str">
        <f t="shared" si="275"/>
        <v/>
      </c>
      <c r="DW174" s="181" t="str">
        <f t="shared" si="234"/>
        <v/>
      </c>
      <c r="DX174" s="182" t="str">
        <f t="shared" si="235"/>
        <v/>
      </c>
      <c r="DY174" s="183"/>
      <c r="DZ174" s="184" t="str">
        <f t="shared" si="295"/>
        <v/>
      </c>
      <c r="EA174" s="183"/>
      <c r="EB174" s="171"/>
      <c r="EC174" s="196"/>
      <c r="EE174" s="197"/>
      <c r="EG174" s="197"/>
      <c r="EI174" s="180" t="str">
        <f t="shared" si="276"/>
        <v/>
      </c>
      <c r="EJ174" s="181" t="str">
        <f t="shared" si="236"/>
        <v/>
      </c>
      <c r="EK174" s="182" t="str">
        <f t="shared" si="237"/>
        <v/>
      </c>
      <c r="EL174" s="183"/>
      <c r="EM174" s="184" t="str">
        <f t="shared" si="296"/>
        <v/>
      </c>
      <c r="EN174" s="183"/>
      <c r="EO174" s="171"/>
      <c r="EP174" s="196"/>
      <c r="ER174" s="197"/>
      <c r="ET174" s="197"/>
      <c r="EV174" s="180" t="str">
        <f t="shared" si="277"/>
        <v/>
      </c>
      <c r="EW174" s="181" t="str">
        <f t="shared" si="238"/>
        <v/>
      </c>
      <c r="EX174" s="182" t="str">
        <f t="shared" si="239"/>
        <v/>
      </c>
      <c r="EY174" s="183"/>
      <c r="EZ174" s="184" t="str">
        <f t="shared" si="297"/>
        <v/>
      </c>
      <c r="FA174" s="183"/>
      <c r="FB174" s="171"/>
      <c r="FC174" s="196"/>
      <c r="FE174" s="197"/>
      <c r="FG174" s="197"/>
      <c r="FI174" s="180" t="str">
        <f t="shared" si="278"/>
        <v/>
      </c>
      <c r="FJ174" s="181" t="str">
        <f t="shared" si="240"/>
        <v/>
      </c>
      <c r="FK174" s="182" t="str">
        <f t="shared" si="241"/>
        <v/>
      </c>
      <c r="FL174" s="183"/>
      <c r="FM174" s="184" t="str">
        <f t="shared" si="298"/>
        <v/>
      </c>
      <c r="FN174" s="183"/>
      <c r="FO174" s="171"/>
      <c r="FP174" s="196"/>
      <c r="FR174" s="197"/>
      <c r="FT174" s="197"/>
      <c r="FV174" s="180" t="str">
        <f t="shared" si="279"/>
        <v/>
      </c>
      <c r="FW174" s="181" t="str">
        <f t="shared" si="242"/>
        <v/>
      </c>
      <c r="FX174" s="182" t="str">
        <f t="shared" si="243"/>
        <v/>
      </c>
      <c r="FY174" s="183"/>
      <c r="FZ174" s="184" t="str">
        <f t="shared" si="299"/>
        <v/>
      </c>
      <c r="GA174" s="183"/>
      <c r="GB174" s="171"/>
      <c r="GC174" s="196"/>
      <c r="GE174" s="197"/>
      <c r="GG174" s="197"/>
      <c r="GI174" s="180" t="str">
        <f t="shared" si="280"/>
        <v/>
      </c>
      <c r="GJ174" s="181" t="str">
        <f t="shared" si="244"/>
        <v/>
      </c>
      <c r="GK174" s="182" t="str">
        <f t="shared" si="245"/>
        <v/>
      </c>
      <c r="GL174" s="183"/>
      <c r="GM174" s="184" t="str">
        <f t="shared" si="300"/>
        <v/>
      </c>
      <c r="GN174" s="183"/>
      <c r="GO174" s="171"/>
      <c r="GP174" s="196"/>
      <c r="GR174" s="197"/>
      <c r="GT174" s="197"/>
      <c r="GV174" s="180" t="str">
        <f t="shared" si="281"/>
        <v/>
      </c>
      <c r="GW174" s="181" t="str">
        <f t="shared" si="246"/>
        <v/>
      </c>
      <c r="GX174" s="182" t="str">
        <f t="shared" si="247"/>
        <v/>
      </c>
      <c r="GY174" s="183"/>
      <c r="GZ174" s="184" t="str">
        <f t="shared" si="301"/>
        <v/>
      </c>
      <c r="HA174" s="183"/>
      <c r="HB174" s="171"/>
      <c r="HC174" s="196"/>
      <c r="HE174" s="197"/>
      <c r="HG174" s="197"/>
      <c r="HI174" s="180" t="str">
        <f t="shared" si="282"/>
        <v/>
      </c>
      <c r="HJ174" s="181" t="str">
        <f t="shared" si="248"/>
        <v/>
      </c>
      <c r="HK174" s="182" t="str">
        <f t="shared" si="249"/>
        <v/>
      </c>
      <c r="HL174" s="183"/>
      <c r="HM174" s="184" t="str">
        <f t="shared" si="302"/>
        <v/>
      </c>
      <c r="HN174" s="183"/>
      <c r="HO174" s="171"/>
      <c r="HP174" s="196"/>
      <c r="HR174" s="197"/>
      <c r="HT174" s="197"/>
      <c r="HV174" s="180" t="str">
        <f t="shared" si="283"/>
        <v/>
      </c>
      <c r="HW174" s="181" t="str">
        <f t="shared" si="250"/>
        <v/>
      </c>
      <c r="HX174" s="182" t="str">
        <f t="shared" si="251"/>
        <v/>
      </c>
      <c r="HY174" s="183"/>
      <c r="HZ174" s="184" t="str">
        <f t="shared" si="303"/>
        <v/>
      </c>
      <c r="IA174" s="183"/>
      <c r="IB174" s="171"/>
      <c r="IC174" s="196"/>
      <c r="IE174" s="197"/>
      <c r="IG174" s="197"/>
      <c r="II174" s="180" t="str">
        <f t="shared" si="284"/>
        <v/>
      </c>
      <c r="IJ174" s="181" t="str">
        <f t="shared" si="252"/>
        <v/>
      </c>
      <c r="IK174" s="182" t="str">
        <f t="shared" si="253"/>
        <v/>
      </c>
      <c r="IL174" s="183"/>
      <c r="IM174" s="184" t="str">
        <f t="shared" si="304"/>
        <v/>
      </c>
      <c r="IN174" s="183"/>
      <c r="IO174" s="171"/>
      <c r="IP174" s="196"/>
      <c r="IR174" s="197"/>
      <c r="IT174" s="197"/>
      <c r="IV174" s="180" t="str">
        <f t="shared" si="285"/>
        <v/>
      </c>
      <c r="IW174" s="181" t="str">
        <f t="shared" si="254"/>
        <v/>
      </c>
      <c r="IX174" s="182" t="str">
        <f t="shared" si="255"/>
        <v/>
      </c>
      <c r="IY174" s="183"/>
      <c r="IZ174" s="184" t="str">
        <f t="shared" si="305"/>
        <v/>
      </c>
      <c r="JA174" s="183"/>
      <c r="JB174" s="171"/>
      <c r="JC174" s="187"/>
      <c r="JD174" s="198">
        <f t="shared" si="256"/>
        <v>0</v>
      </c>
      <c r="JE174" s="198">
        <f t="shared" si="257"/>
        <v>0</v>
      </c>
      <c r="JF174" s="198">
        <f t="shared" si="258"/>
        <v>0</v>
      </c>
      <c r="JG174" s="199">
        <f t="shared" si="259"/>
        <v>0</v>
      </c>
      <c r="JH174" s="199">
        <f t="shared" si="260"/>
        <v>0</v>
      </c>
      <c r="JI174" s="187"/>
      <c r="JJ174" s="209"/>
      <c r="JK174" s="210"/>
      <c r="JL174" s="210"/>
      <c r="JM174" s="210"/>
      <c r="JN174" s="210"/>
      <c r="JO174" s="210"/>
      <c r="JP174" s="210"/>
      <c r="JQ174" s="210"/>
      <c r="JR174" s="211"/>
      <c r="JS174" s="205"/>
      <c r="JT174" s="194">
        <f t="shared" si="261"/>
        <v>4</v>
      </c>
    </row>
    <row r="175" spans="1:280" s="195" customFormat="1" x14ac:dyDescent="0.2">
      <c r="A175" s="247">
        <f t="shared" si="262"/>
        <v>41749</v>
      </c>
      <c r="B175" s="249">
        <f t="shared" si="263"/>
        <v>41750</v>
      </c>
      <c r="C175" s="196"/>
      <c r="E175" s="197"/>
      <c r="G175" s="197"/>
      <c r="I175" s="180" t="str">
        <f t="shared" si="264"/>
        <v/>
      </c>
      <c r="J175" s="181" t="str">
        <f t="shared" si="265"/>
        <v/>
      </c>
      <c r="K175" s="182" t="str">
        <f t="shared" si="266"/>
        <v/>
      </c>
      <c r="L175" s="183"/>
      <c r="M175" s="184" t="str">
        <f t="shared" si="286"/>
        <v/>
      </c>
      <c r="N175" s="183"/>
      <c r="O175" s="171"/>
      <c r="P175" s="196"/>
      <c r="R175" s="197"/>
      <c r="T175" s="197"/>
      <c r="V175" s="180" t="str">
        <f t="shared" si="267"/>
        <v/>
      </c>
      <c r="W175" s="181" t="str">
        <f t="shared" si="218"/>
        <v/>
      </c>
      <c r="X175" s="182" t="str">
        <f t="shared" si="219"/>
        <v/>
      </c>
      <c r="Y175" s="183"/>
      <c r="Z175" s="184" t="str">
        <f t="shared" si="287"/>
        <v/>
      </c>
      <c r="AA175" s="183"/>
      <c r="AB175" s="171"/>
      <c r="AC175" s="196"/>
      <c r="AE175" s="197"/>
      <c r="AG175" s="197"/>
      <c r="AI175" s="180" t="str">
        <f t="shared" si="268"/>
        <v/>
      </c>
      <c r="AJ175" s="181" t="str">
        <f t="shared" si="220"/>
        <v/>
      </c>
      <c r="AK175" s="182" t="str">
        <f t="shared" si="221"/>
        <v/>
      </c>
      <c r="AL175" s="183"/>
      <c r="AM175" s="184" t="str">
        <f t="shared" si="288"/>
        <v/>
      </c>
      <c r="AN175" s="183"/>
      <c r="AO175" s="171"/>
      <c r="AP175" s="196"/>
      <c r="AR175" s="197"/>
      <c r="AT175" s="197"/>
      <c r="AV175" s="180" t="str">
        <f t="shared" si="269"/>
        <v/>
      </c>
      <c r="AW175" s="181" t="str">
        <f t="shared" si="222"/>
        <v/>
      </c>
      <c r="AX175" s="182" t="str">
        <f t="shared" si="223"/>
        <v/>
      </c>
      <c r="AY175" s="183"/>
      <c r="AZ175" s="184" t="str">
        <f t="shared" si="289"/>
        <v/>
      </c>
      <c r="BA175" s="183"/>
      <c r="BB175" s="171"/>
      <c r="BC175" s="196"/>
      <c r="BE175" s="197"/>
      <c r="BG175" s="197"/>
      <c r="BI175" s="180" t="str">
        <f t="shared" si="270"/>
        <v/>
      </c>
      <c r="BJ175" s="181" t="str">
        <f t="shared" si="224"/>
        <v/>
      </c>
      <c r="BK175" s="182" t="str">
        <f t="shared" si="225"/>
        <v/>
      </c>
      <c r="BL175" s="183"/>
      <c r="BM175" s="184" t="str">
        <f t="shared" si="290"/>
        <v/>
      </c>
      <c r="BN175" s="183"/>
      <c r="BO175" s="171"/>
      <c r="BP175" s="196"/>
      <c r="BR175" s="197"/>
      <c r="BT175" s="197"/>
      <c r="BV175" s="180" t="str">
        <f t="shared" si="271"/>
        <v/>
      </c>
      <c r="BW175" s="181" t="str">
        <f t="shared" si="226"/>
        <v/>
      </c>
      <c r="BX175" s="182" t="str">
        <f t="shared" si="227"/>
        <v/>
      </c>
      <c r="BY175" s="183"/>
      <c r="BZ175" s="184" t="str">
        <f t="shared" si="291"/>
        <v/>
      </c>
      <c r="CA175" s="183"/>
      <c r="CB175" s="171"/>
      <c r="CC175" s="196"/>
      <c r="CE175" s="197"/>
      <c r="CG175" s="197"/>
      <c r="CI175" s="180" t="str">
        <f t="shared" si="272"/>
        <v/>
      </c>
      <c r="CJ175" s="181" t="str">
        <f t="shared" si="228"/>
        <v/>
      </c>
      <c r="CK175" s="182" t="str">
        <f t="shared" si="229"/>
        <v/>
      </c>
      <c r="CL175" s="183"/>
      <c r="CM175" s="184" t="str">
        <f t="shared" si="292"/>
        <v/>
      </c>
      <c r="CN175" s="183"/>
      <c r="CO175" s="171"/>
      <c r="CP175" s="196"/>
      <c r="CR175" s="197"/>
      <c r="CT175" s="197"/>
      <c r="CV175" s="180" t="str">
        <f t="shared" si="273"/>
        <v/>
      </c>
      <c r="CW175" s="181" t="str">
        <f t="shared" si="230"/>
        <v/>
      </c>
      <c r="CX175" s="182" t="str">
        <f t="shared" si="231"/>
        <v/>
      </c>
      <c r="CY175" s="183"/>
      <c r="CZ175" s="184" t="str">
        <f t="shared" si="293"/>
        <v/>
      </c>
      <c r="DA175" s="183"/>
      <c r="DB175" s="171"/>
      <c r="DC175" s="196"/>
      <c r="DE175" s="197"/>
      <c r="DG175" s="197"/>
      <c r="DI175" s="180" t="str">
        <f t="shared" si="274"/>
        <v/>
      </c>
      <c r="DJ175" s="181" t="str">
        <f t="shared" si="232"/>
        <v/>
      </c>
      <c r="DK175" s="182" t="str">
        <f t="shared" si="233"/>
        <v/>
      </c>
      <c r="DL175" s="183"/>
      <c r="DM175" s="184" t="str">
        <f t="shared" si="294"/>
        <v/>
      </c>
      <c r="DN175" s="183"/>
      <c r="DO175" s="171"/>
      <c r="DP175" s="196"/>
      <c r="DR175" s="197"/>
      <c r="DT175" s="197"/>
      <c r="DV175" s="180" t="str">
        <f t="shared" si="275"/>
        <v/>
      </c>
      <c r="DW175" s="181" t="str">
        <f t="shared" si="234"/>
        <v/>
      </c>
      <c r="DX175" s="182" t="str">
        <f t="shared" si="235"/>
        <v/>
      </c>
      <c r="DY175" s="183"/>
      <c r="DZ175" s="184" t="str">
        <f t="shared" si="295"/>
        <v/>
      </c>
      <c r="EA175" s="183"/>
      <c r="EB175" s="171"/>
      <c r="EC175" s="196"/>
      <c r="EE175" s="197"/>
      <c r="EG175" s="197"/>
      <c r="EI175" s="180" t="str">
        <f t="shared" si="276"/>
        <v/>
      </c>
      <c r="EJ175" s="181" t="str">
        <f t="shared" si="236"/>
        <v/>
      </c>
      <c r="EK175" s="182" t="str">
        <f t="shared" si="237"/>
        <v/>
      </c>
      <c r="EL175" s="183"/>
      <c r="EM175" s="184" t="str">
        <f t="shared" si="296"/>
        <v/>
      </c>
      <c r="EN175" s="183"/>
      <c r="EO175" s="171"/>
      <c r="EP175" s="196"/>
      <c r="ER175" s="197"/>
      <c r="ET175" s="197"/>
      <c r="EV175" s="180" t="str">
        <f t="shared" si="277"/>
        <v/>
      </c>
      <c r="EW175" s="181" t="str">
        <f t="shared" si="238"/>
        <v/>
      </c>
      <c r="EX175" s="182" t="str">
        <f t="shared" si="239"/>
        <v/>
      </c>
      <c r="EY175" s="183"/>
      <c r="EZ175" s="184" t="str">
        <f t="shared" si="297"/>
        <v/>
      </c>
      <c r="FA175" s="183"/>
      <c r="FB175" s="171"/>
      <c r="FC175" s="196"/>
      <c r="FE175" s="197"/>
      <c r="FG175" s="197"/>
      <c r="FI175" s="180" t="str">
        <f t="shared" si="278"/>
        <v/>
      </c>
      <c r="FJ175" s="181" t="str">
        <f t="shared" si="240"/>
        <v/>
      </c>
      <c r="FK175" s="182" t="str">
        <f t="shared" si="241"/>
        <v/>
      </c>
      <c r="FL175" s="183"/>
      <c r="FM175" s="184" t="str">
        <f t="shared" si="298"/>
        <v/>
      </c>
      <c r="FN175" s="183"/>
      <c r="FO175" s="171"/>
      <c r="FP175" s="196"/>
      <c r="FR175" s="197"/>
      <c r="FT175" s="197"/>
      <c r="FV175" s="180" t="str">
        <f t="shared" si="279"/>
        <v/>
      </c>
      <c r="FW175" s="181" t="str">
        <f t="shared" si="242"/>
        <v/>
      </c>
      <c r="FX175" s="182" t="str">
        <f t="shared" si="243"/>
        <v/>
      </c>
      <c r="FY175" s="183"/>
      <c r="FZ175" s="184" t="str">
        <f t="shared" si="299"/>
        <v/>
      </c>
      <c r="GA175" s="183"/>
      <c r="GB175" s="171"/>
      <c r="GC175" s="196"/>
      <c r="GE175" s="197"/>
      <c r="GG175" s="197"/>
      <c r="GI175" s="180" t="str">
        <f t="shared" si="280"/>
        <v/>
      </c>
      <c r="GJ175" s="181" t="str">
        <f t="shared" si="244"/>
        <v/>
      </c>
      <c r="GK175" s="182" t="str">
        <f t="shared" si="245"/>
        <v/>
      </c>
      <c r="GL175" s="183"/>
      <c r="GM175" s="184" t="str">
        <f t="shared" si="300"/>
        <v/>
      </c>
      <c r="GN175" s="183"/>
      <c r="GO175" s="171"/>
      <c r="GP175" s="196"/>
      <c r="GR175" s="197"/>
      <c r="GT175" s="197"/>
      <c r="GV175" s="180" t="str">
        <f t="shared" si="281"/>
        <v/>
      </c>
      <c r="GW175" s="181" t="str">
        <f t="shared" si="246"/>
        <v/>
      </c>
      <c r="GX175" s="182" t="str">
        <f t="shared" si="247"/>
        <v/>
      </c>
      <c r="GY175" s="183"/>
      <c r="GZ175" s="184" t="str">
        <f t="shared" si="301"/>
        <v/>
      </c>
      <c r="HA175" s="183"/>
      <c r="HB175" s="171"/>
      <c r="HC175" s="196"/>
      <c r="HE175" s="197"/>
      <c r="HG175" s="197"/>
      <c r="HI175" s="180" t="str">
        <f t="shared" si="282"/>
        <v/>
      </c>
      <c r="HJ175" s="181" t="str">
        <f t="shared" si="248"/>
        <v/>
      </c>
      <c r="HK175" s="182" t="str">
        <f t="shared" si="249"/>
        <v/>
      </c>
      <c r="HL175" s="183"/>
      <c r="HM175" s="184" t="str">
        <f t="shared" si="302"/>
        <v/>
      </c>
      <c r="HN175" s="183"/>
      <c r="HO175" s="171"/>
      <c r="HP175" s="196"/>
      <c r="HR175" s="197"/>
      <c r="HT175" s="197"/>
      <c r="HV175" s="180" t="str">
        <f t="shared" si="283"/>
        <v/>
      </c>
      <c r="HW175" s="181" t="str">
        <f t="shared" si="250"/>
        <v/>
      </c>
      <c r="HX175" s="182" t="str">
        <f t="shared" si="251"/>
        <v/>
      </c>
      <c r="HY175" s="183"/>
      <c r="HZ175" s="184" t="str">
        <f t="shared" si="303"/>
        <v/>
      </c>
      <c r="IA175" s="183"/>
      <c r="IB175" s="171"/>
      <c r="IC175" s="196"/>
      <c r="IE175" s="197"/>
      <c r="IG175" s="197"/>
      <c r="II175" s="180" t="str">
        <f t="shared" si="284"/>
        <v/>
      </c>
      <c r="IJ175" s="181" t="str">
        <f t="shared" si="252"/>
        <v/>
      </c>
      <c r="IK175" s="182" t="str">
        <f t="shared" si="253"/>
        <v/>
      </c>
      <c r="IL175" s="183"/>
      <c r="IM175" s="184" t="str">
        <f t="shared" si="304"/>
        <v/>
      </c>
      <c r="IN175" s="183"/>
      <c r="IO175" s="171"/>
      <c r="IP175" s="196"/>
      <c r="IR175" s="197"/>
      <c r="IT175" s="197"/>
      <c r="IV175" s="180" t="str">
        <f t="shared" si="285"/>
        <v/>
      </c>
      <c r="IW175" s="181" t="str">
        <f t="shared" si="254"/>
        <v/>
      </c>
      <c r="IX175" s="182" t="str">
        <f t="shared" si="255"/>
        <v/>
      </c>
      <c r="IY175" s="183"/>
      <c r="IZ175" s="184" t="str">
        <f t="shared" si="305"/>
        <v/>
      </c>
      <c r="JA175" s="183"/>
      <c r="JB175" s="171"/>
      <c r="JC175" s="187"/>
      <c r="JD175" s="198">
        <f t="shared" si="256"/>
        <v>0</v>
      </c>
      <c r="JE175" s="198">
        <f t="shared" si="257"/>
        <v>0</v>
      </c>
      <c r="JF175" s="198">
        <f t="shared" si="258"/>
        <v>0</v>
      </c>
      <c r="JG175" s="199">
        <f t="shared" si="259"/>
        <v>0</v>
      </c>
      <c r="JH175" s="199">
        <f t="shared" si="260"/>
        <v>0</v>
      </c>
      <c r="JI175" s="187"/>
      <c r="JJ175" s="209"/>
      <c r="JK175" s="210"/>
      <c r="JL175" s="210"/>
      <c r="JM175" s="210"/>
      <c r="JN175" s="210"/>
      <c r="JO175" s="210"/>
      <c r="JP175" s="210"/>
      <c r="JQ175" s="210"/>
      <c r="JR175" s="211"/>
      <c r="JS175" s="205"/>
      <c r="JT175" s="194">
        <f t="shared" si="261"/>
        <v>4</v>
      </c>
    </row>
    <row r="176" spans="1:280" s="195" customFormat="1" x14ac:dyDescent="0.2">
      <c r="A176" s="247">
        <f t="shared" si="262"/>
        <v>41750</v>
      </c>
      <c r="B176" s="249">
        <f t="shared" si="263"/>
        <v>41751</v>
      </c>
      <c r="C176" s="196"/>
      <c r="E176" s="197"/>
      <c r="G176" s="197"/>
      <c r="I176" s="180" t="str">
        <f t="shared" si="264"/>
        <v/>
      </c>
      <c r="J176" s="181" t="str">
        <f t="shared" si="265"/>
        <v/>
      </c>
      <c r="K176" s="182" t="str">
        <f t="shared" si="266"/>
        <v/>
      </c>
      <c r="L176" s="183"/>
      <c r="M176" s="184" t="str">
        <f t="shared" si="286"/>
        <v/>
      </c>
      <c r="N176" s="183"/>
      <c r="O176" s="186"/>
      <c r="P176" s="196"/>
      <c r="R176" s="197"/>
      <c r="T176" s="197"/>
      <c r="V176" s="180" t="str">
        <f t="shared" si="267"/>
        <v/>
      </c>
      <c r="W176" s="181" t="str">
        <f t="shared" si="218"/>
        <v/>
      </c>
      <c r="X176" s="182" t="str">
        <f t="shared" si="219"/>
        <v/>
      </c>
      <c r="Y176" s="183"/>
      <c r="Z176" s="184" t="str">
        <f t="shared" si="287"/>
        <v/>
      </c>
      <c r="AA176" s="183"/>
      <c r="AB176" s="186"/>
      <c r="AC176" s="196"/>
      <c r="AE176" s="197"/>
      <c r="AG176" s="197"/>
      <c r="AI176" s="180" t="str">
        <f t="shared" si="268"/>
        <v/>
      </c>
      <c r="AJ176" s="181" t="str">
        <f t="shared" si="220"/>
        <v/>
      </c>
      <c r="AK176" s="182" t="str">
        <f t="shared" si="221"/>
        <v/>
      </c>
      <c r="AL176" s="183"/>
      <c r="AM176" s="184" t="str">
        <f t="shared" si="288"/>
        <v/>
      </c>
      <c r="AN176" s="183"/>
      <c r="AO176" s="186"/>
      <c r="AP176" s="196"/>
      <c r="AR176" s="197"/>
      <c r="AT176" s="197"/>
      <c r="AV176" s="180" t="str">
        <f t="shared" si="269"/>
        <v/>
      </c>
      <c r="AW176" s="181" t="str">
        <f t="shared" si="222"/>
        <v/>
      </c>
      <c r="AX176" s="182" t="str">
        <f t="shared" si="223"/>
        <v/>
      </c>
      <c r="AY176" s="183"/>
      <c r="AZ176" s="184" t="str">
        <f t="shared" si="289"/>
        <v/>
      </c>
      <c r="BA176" s="183"/>
      <c r="BB176" s="186"/>
      <c r="BC176" s="196"/>
      <c r="BE176" s="197"/>
      <c r="BG176" s="197"/>
      <c r="BI176" s="180" t="str">
        <f t="shared" si="270"/>
        <v/>
      </c>
      <c r="BJ176" s="181" t="str">
        <f t="shared" si="224"/>
        <v/>
      </c>
      <c r="BK176" s="182" t="str">
        <f t="shared" si="225"/>
        <v/>
      </c>
      <c r="BL176" s="183"/>
      <c r="BM176" s="184" t="str">
        <f t="shared" si="290"/>
        <v/>
      </c>
      <c r="BN176" s="183"/>
      <c r="BO176" s="186"/>
      <c r="BP176" s="196"/>
      <c r="BR176" s="197"/>
      <c r="BT176" s="197"/>
      <c r="BV176" s="180" t="str">
        <f t="shared" si="271"/>
        <v/>
      </c>
      <c r="BW176" s="181" t="str">
        <f t="shared" si="226"/>
        <v/>
      </c>
      <c r="BX176" s="182" t="str">
        <f t="shared" si="227"/>
        <v/>
      </c>
      <c r="BY176" s="183"/>
      <c r="BZ176" s="184" t="str">
        <f t="shared" si="291"/>
        <v/>
      </c>
      <c r="CA176" s="183"/>
      <c r="CB176" s="186"/>
      <c r="CC176" s="196"/>
      <c r="CE176" s="197"/>
      <c r="CG176" s="197"/>
      <c r="CI176" s="180" t="str">
        <f t="shared" si="272"/>
        <v/>
      </c>
      <c r="CJ176" s="181" t="str">
        <f t="shared" si="228"/>
        <v/>
      </c>
      <c r="CK176" s="182" t="str">
        <f t="shared" si="229"/>
        <v/>
      </c>
      <c r="CL176" s="183"/>
      <c r="CM176" s="184" t="str">
        <f t="shared" si="292"/>
        <v/>
      </c>
      <c r="CN176" s="183"/>
      <c r="CO176" s="186"/>
      <c r="CP176" s="196"/>
      <c r="CR176" s="197"/>
      <c r="CT176" s="197"/>
      <c r="CV176" s="180" t="str">
        <f t="shared" si="273"/>
        <v/>
      </c>
      <c r="CW176" s="181" t="str">
        <f t="shared" si="230"/>
        <v/>
      </c>
      <c r="CX176" s="182" t="str">
        <f t="shared" si="231"/>
        <v/>
      </c>
      <c r="CY176" s="183"/>
      <c r="CZ176" s="184" t="str">
        <f t="shared" si="293"/>
        <v/>
      </c>
      <c r="DA176" s="183"/>
      <c r="DB176" s="186"/>
      <c r="DC176" s="196"/>
      <c r="DE176" s="197"/>
      <c r="DG176" s="197"/>
      <c r="DI176" s="180" t="str">
        <f t="shared" si="274"/>
        <v/>
      </c>
      <c r="DJ176" s="181" t="str">
        <f t="shared" si="232"/>
        <v/>
      </c>
      <c r="DK176" s="182" t="str">
        <f t="shared" si="233"/>
        <v/>
      </c>
      <c r="DL176" s="183"/>
      <c r="DM176" s="184" t="str">
        <f t="shared" si="294"/>
        <v/>
      </c>
      <c r="DN176" s="183"/>
      <c r="DO176" s="186"/>
      <c r="DP176" s="196"/>
      <c r="DR176" s="197"/>
      <c r="DT176" s="197"/>
      <c r="DV176" s="180" t="str">
        <f t="shared" si="275"/>
        <v/>
      </c>
      <c r="DW176" s="181" t="str">
        <f t="shared" si="234"/>
        <v/>
      </c>
      <c r="DX176" s="182" t="str">
        <f t="shared" si="235"/>
        <v/>
      </c>
      <c r="DY176" s="183"/>
      <c r="DZ176" s="184" t="str">
        <f t="shared" si="295"/>
        <v/>
      </c>
      <c r="EA176" s="183"/>
      <c r="EB176" s="186"/>
      <c r="EC176" s="196"/>
      <c r="EE176" s="197"/>
      <c r="EG176" s="197"/>
      <c r="EI176" s="180" t="str">
        <f t="shared" si="276"/>
        <v/>
      </c>
      <c r="EJ176" s="181" t="str">
        <f t="shared" si="236"/>
        <v/>
      </c>
      <c r="EK176" s="182" t="str">
        <f t="shared" si="237"/>
        <v/>
      </c>
      <c r="EL176" s="183"/>
      <c r="EM176" s="184" t="str">
        <f t="shared" si="296"/>
        <v/>
      </c>
      <c r="EN176" s="183"/>
      <c r="EO176" s="186"/>
      <c r="EP176" s="196"/>
      <c r="ER176" s="197"/>
      <c r="ET176" s="197"/>
      <c r="EV176" s="180" t="str">
        <f t="shared" si="277"/>
        <v/>
      </c>
      <c r="EW176" s="181" t="str">
        <f t="shared" si="238"/>
        <v/>
      </c>
      <c r="EX176" s="182" t="str">
        <f t="shared" si="239"/>
        <v/>
      </c>
      <c r="EY176" s="183"/>
      <c r="EZ176" s="184" t="str">
        <f t="shared" si="297"/>
        <v/>
      </c>
      <c r="FA176" s="183"/>
      <c r="FB176" s="186"/>
      <c r="FC176" s="196"/>
      <c r="FE176" s="197"/>
      <c r="FG176" s="197"/>
      <c r="FI176" s="180" t="str">
        <f t="shared" si="278"/>
        <v/>
      </c>
      <c r="FJ176" s="181" t="str">
        <f t="shared" si="240"/>
        <v/>
      </c>
      <c r="FK176" s="182" t="str">
        <f t="shared" si="241"/>
        <v/>
      </c>
      <c r="FL176" s="183"/>
      <c r="FM176" s="184" t="str">
        <f t="shared" si="298"/>
        <v/>
      </c>
      <c r="FN176" s="183"/>
      <c r="FO176" s="186"/>
      <c r="FP176" s="196"/>
      <c r="FR176" s="197"/>
      <c r="FT176" s="197"/>
      <c r="FV176" s="180" t="str">
        <f t="shared" si="279"/>
        <v/>
      </c>
      <c r="FW176" s="181" t="str">
        <f t="shared" si="242"/>
        <v/>
      </c>
      <c r="FX176" s="182" t="str">
        <f t="shared" si="243"/>
        <v/>
      </c>
      <c r="FY176" s="183"/>
      <c r="FZ176" s="184" t="str">
        <f t="shared" si="299"/>
        <v/>
      </c>
      <c r="GA176" s="183"/>
      <c r="GB176" s="186"/>
      <c r="GC176" s="196"/>
      <c r="GE176" s="197"/>
      <c r="GG176" s="197"/>
      <c r="GI176" s="180" t="str">
        <f t="shared" si="280"/>
        <v/>
      </c>
      <c r="GJ176" s="181" t="str">
        <f t="shared" si="244"/>
        <v/>
      </c>
      <c r="GK176" s="182" t="str">
        <f t="shared" si="245"/>
        <v/>
      </c>
      <c r="GL176" s="183"/>
      <c r="GM176" s="184" t="str">
        <f t="shared" si="300"/>
        <v/>
      </c>
      <c r="GN176" s="183"/>
      <c r="GO176" s="186"/>
      <c r="GP176" s="196"/>
      <c r="GR176" s="197"/>
      <c r="GT176" s="197"/>
      <c r="GV176" s="180" t="str">
        <f t="shared" si="281"/>
        <v/>
      </c>
      <c r="GW176" s="181" t="str">
        <f t="shared" si="246"/>
        <v/>
      </c>
      <c r="GX176" s="182" t="str">
        <f t="shared" si="247"/>
        <v/>
      </c>
      <c r="GY176" s="183"/>
      <c r="GZ176" s="184" t="str">
        <f t="shared" si="301"/>
        <v/>
      </c>
      <c r="HA176" s="183"/>
      <c r="HB176" s="186"/>
      <c r="HC176" s="196"/>
      <c r="HE176" s="197"/>
      <c r="HG176" s="197"/>
      <c r="HI176" s="180" t="str">
        <f t="shared" si="282"/>
        <v/>
      </c>
      <c r="HJ176" s="181" t="str">
        <f t="shared" si="248"/>
        <v/>
      </c>
      <c r="HK176" s="182" t="str">
        <f t="shared" si="249"/>
        <v/>
      </c>
      <c r="HL176" s="183"/>
      <c r="HM176" s="184" t="str">
        <f t="shared" si="302"/>
        <v/>
      </c>
      <c r="HN176" s="183"/>
      <c r="HO176" s="186"/>
      <c r="HP176" s="196"/>
      <c r="HR176" s="197"/>
      <c r="HT176" s="197"/>
      <c r="HV176" s="180" t="str">
        <f t="shared" si="283"/>
        <v/>
      </c>
      <c r="HW176" s="181" t="str">
        <f t="shared" si="250"/>
        <v/>
      </c>
      <c r="HX176" s="182" t="str">
        <f t="shared" si="251"/>
        <v/>
      </c>
      <c r="HY176" s="183"/>
      <c r="HZ176" s="184" t="str">
        <f t="shared" si="303"/>
        <v/>
      </c>
      <c r="IA176" s="183"/>
      <c r="IB176" s="186"/>
      <c r="IC176" s="196"/>
      <c r="IE176" s="197"/>
      <c r="IG176" s="197"/>
      <c r="II176" s="180" t="str">
        <f t="shared" si="284"/>
        <v/>
      </c>
      <c r="IJ176" s="181" t="str">
        <f t="shared" si="252"/>
        <v/>
      </c>
      <c r="IK176" s="182" t="str">
        <f t="shared" si="253"/>
        <v/>
      </c>
      <c r="IL176" s="183"/>
      <c r="IM176" s="184" t="str">
        <f t="shared" si="304"/>
        <v/>
      </c>
      <c r="IN176" s="183"/>
      <c r="IO176" s="186"/>
      <c r="IP176" s="196"/>
      <c r="IR176" s="197"/>
      <c r="IT176" s="197"/>
      <c r="IV176" s="180" t="str">
        <f t="shared" si="285"/>
        <v/>
      </c>
      <c r="IW176" s="181" t="str">
        <f t="shared" si="254"/>
        <v/>
      </c>
      <c r="IX176" s="182" t="str">
        <f t="shared" si="255"/>
        <v/>
      </c>
      <c r="IY176" s="183"/>
      <c r="IZ176" s="184" t="str">
        <f t="shared" si="305"/>
        <v/>
      </c>
      <c r="JA176" s="183"/>
      <c r="JB176" s="186"/>
      <c r="JC176" s="187"/>
      <c r="JD176" s="198">
        <f t="shared" si="256"/>
        <v>0</v>
      </c>
      <c r="JE176" s="198">
        <f t="shared" si="257"/>
        <v>0</v>
      </c>
      <c r="JF176" s="198">
        <f t="shared" si="258"/>
        <v>0</v>
      </c>
      <c r="JG176" s="199">
        <f t="shared" si="259"/>
        <v>0</v>
      </c>
      <c r="JH176" s="199">
        <f t="shared" si="260"/>
        <v>0</v>
      </c>
      <c r="JI176" s="187"/>
      <c r="JJ176" s="209"/>
      <c r="JK176" s="210"/>
      <c r="JL176" s="210"/>
      <c r="JM176" s="210"/>
      <c r="JN176" s="210"/>
      <c r="JO176" s="210"/>
      <c r="JP176" s="210"/>
      <c r="JQ176" s="210"/>
      <c r="JR176" s="211"/>
      <c r="JS176" s="205"/>
      <c r="JT176" s="194">
        <f t="shared" si="261"/>
        <v>4</v>
      </c>
    </row>
    <row r="177" spans="1:280" s="195" customFormat="1" x14ac:dyDescent="0.2">
      <c r="A177" s="247">
        <f t="shared" si="262"/>
        <v>41751</v>
      </c>
      <c r="B177" s="249">
        <f t="shared" si="263"/>
        <v>41752</v>
      </c>
      <c r="C177" s="196"/>
      <c r="E177" s="197"/>
      <c r="G177" s="197"/>
      <c r="I177" s="180" t="str">
        <f t="shared" si="264"/>
        <v/>
      </c>
      <c r="J177" s="181" t="str">
        <f t="shared" si="265"/>
        <v/>
      </c>
      <c r="K177" s="182" t="str">
        <f t="shared" si="266"/>
        <v/>
      </c>
      <c r="L177" s="183"/>
      <c r="M177" s="184" t="str">
        <f t="shared" si="286"/>
        <v/>
      </c>
      <c r="N177" s="183"/>
      <c r="O177" s="171"/>
      <c r="P177" s="196"/>
      <c r="R177" s="197"/>
      <c r="T177" s="197"/>
      <c r="V177" s="180" t="str">
        <f t="shared" si="267"/>
        <v/>
      </c>
      <c r="W177" s="181" t="str">
        <f t="shared" si="218"/>
        <v/>
      </c>
      <c r="X177" s="182" t="str">
        <f t="shared" si="219"/>
        <v/>
      </c>
      <c r="Y177" s="183"/>
      <c r="Z177" s="184" t="str">
        <f t="shared" si="287"/>
        <v/>
      </c>
      <c r="AA177" s="183"/>
      <c r="AB177" s="171"/>
      <c r="AC177" s="196"/>
      <c r="AE177" s="197"/>
      <c r="AG177" s="197"/>
      <c r="AI177" s="180" t="str">
        <f t="shared" si="268"/>
        <v/>
      </c>
      <c r="AJ177" s="181" t="str">
        <f t="shared" si="220"/>
        <v/>
      </c>
      <c r="AK177" s="182" t="str">
        <f t="shared" si="221"/>
        <v/>
      </c>
      <c r="AL177" s="183"/>
      <c r="AM177" s="184" t="str">
        <f t="shared" si="288"/>
        <v/>
      </c>
      <c r="AN177" s="183"/>
      <c r="AO177" s="171"/>
      <c r="AP177" s="196"/>
      <c r="AR177" s="197"/>
      <c r="AT177" s="197"/>
      <c r="AV177" s="180" t="str">
        <f t="shared" si="269"/>
        <v/>
      </c>
      <c r="AW177" s="181" t="str">
        <f t="shared" si="222"/>
        <v/>
      </c>
      <c r="AX177" s="182" t="str">
        <f t="shared" si="223"/>
        <v/>
      </c>
      <c r="AY177" s="183"/>
      <c r="AZ177" s="184" t="str">
        <f t="shared" si="289"/>
        <v/>
      </c>
      <c r="BA177" s="183"/>
      <c r="BB177" s="171"/>
      <c r="BC177" s="196"/>
      <c r="BE177" s="197"/>
      <c r="BG177" s="197"/>
      <c r="BI177" s="180" t="str">
        <f t="shared" si="270"/>
        <v/>
      </c>
      <c r="BJ177" s="181" t="str">
        <f t="shared" si="224"/>
        <v/>
      </c>
      <c r="BK177" s="182" t="str">
        <f t="shared" si="225"/>
        <v/>
      </c>
      <c r="BL177" s="183"/>
      <c r="BM177" s="184" t="str">
        <f t="shared" si="290"/>
        <v/>
      </c>
      <c r="BN177" s="183"/>
      <c r="BO177" s="171"/>
      <c r="BP177" s="196"/>
      <c r="BR177" s="197"/>
      <c r="BT177" s="197"/>
      <c r="BV177" s="180" t="str">
        <f t="shared" si="271"/>
        <v/>
      </c>
      <c r="BW177" s="181" t="str">
        <f t="shared" si="226"/>
        <v/>
      </c>
      <c r="BX177" s="182" t="str">
        <f t="shared" si="227"/>
        <v/>
      </c>
      <c r="BY177" s="183"/>
      <c r="BZ177" s="184" t="str">
        <f t="shared" si="291"/>
        <v/>
      </c>
      <c r="CA177" s="183"/>
      <c r="CB177" s="171"/>
      <c r="CC177" s="196"/>
      <c r="CE177" s="197"/>
      <c r="CG177" s="197"/>
      <c r="CI177" s="180" t="str">
        <f t="shared" si="272"/>
        <v/>
      </c>
      <c r="CJ177" s="181" t="str">
        <f t="shared" si="228"/>
        <v/>
      </c>
      <c r="CK177" s="182" t="str">
        <f t="shared" si="229"/>
        <v/>
      </c>
      <c r="CL177" s="183"/>
      <c r="CM177" s="184" t="str">
        <f t="shared" si="292"/>
        <v/>
      </c>
      <c r="CN177" s="183"/>
      <c r="CO177" s="171"/>
      <c r="CP177" s="196"/>
      <c r="CR177" s="197"/>
      <c r="CT177" s="197"/>
      <c r="CV177" s="180" t="str">
        <f t="shared" si="273"/>
        <v/>
      </c>
      <c r="CW177" s="181" t="str">
        <f t="shared" si="230"/>
        <v/>
      </c>
      <c r="CX177" s="182" t="str">
        <f t="shared" si="231"/>
        <v/>
      </c>
      <c r="CY177" s="183"/>
      <c r="CZ177" s="184" t="str">
        <f t="shared" si="293"/>
        <v/>
      </c>
      <c r="DA177" s="183"/>
      <c r="DB177" s="171"/>
      <c r="DC177" s="196"/>
      <c r="DE177" s="197"/>
      <c r="DG177" s="197"/>
      <c r="DI177" s="180" t="str">
        <f t="shared" si="274"/>
        <v/>
      </c>
      <c r="DJ177" s="181" t="str">
        <f t="shared" si="232"/>
        <v/>
      </c>
      <c r="DK177" s="182" t="str">
        <f t="shared" si="233"/>
        <v/>
      </c>
      <c r="DL177" s="183"/>
      <c r="DM177" s="184" t="str">
        <f t="shared" si="294"/>
        <v/>
      </c>
      <c r="DN177" s="183"/>
      <c r="DO177" s="171"/>
      <c r="DP177" s="196"/>
      <c r="DR177" s="197"/>
      <c r="DT177" s="197"/>
      <c r="DV177" s="180" t="str">
        <f t="shared" si="275"/>
        <v/>
      </c>
      <c r="DW177" s="181" t="str">
        <f t="shared" si="234"/>
        <v/>
      </c>
      <c r="DX177" s="182" t="str">
        <f t="shared" si="235"/>
        <v/>
      </c>
      <c r="DY177" s="183"/>
      <c r="DZ177" s="184" t="str">
        <f t="shared" si="295"/>
        <v/>
      </c>
      <c r="EA177" s="183"/>
      <c r="EB177" s="171"/>
      <c r="EC177" s="196"/>
      <c r="EE177" s="197"/>
      <c r="EG177" s="197"/>
      <c r="EI177" s="180" t="str">
        <f t="shared" si="276"/>
        <v/>
      </c>
      <c r="EJ177" s="181" t="str">
        <f t="shared" si="236"/>
        <v/>
      </c>
      <c r="EK177" s="182" t="str">
        <f t="shared" si="237"/>
        <v/>
      </c>
      <c r="EL177" s="183"/>
      <c r="EM177" s="184" t="str">
        <f t="shared" si="296"/>
        <v/>
      </c>
      <c r="EN177" s="183"/>
      <c r="EO177" s="171"/>
      <c r="EP177" s="196"/>
      <c r="ER177" s="197"/>
      <c r="ET177" s="197"/>
      <c r="EV177" s="180" t="str">
        <f t="shared" si="277"/>
        <v/>
      </c>
      <c r="EW177" s="181" t="str">
        <f t="shared" si="238"/>
        <v/>
      </c>
      <c r="EX177" s="182" t="str">
        <f t="shared" si="239"/>
        <v/>
      </c>
      <c r="EY177" s="183"/>
      <c r="EZ177" s="184" t="str">
        <f t="shared" si="297"/>
        <v/>
      </c>
      <c r="FA177" s="183"/>
      <c r="FB177" s="171"/>
      <c r="FC177" s="196"/>
      <c r="FE177" s="197"/>
      <c r="FG177" s="197"/>
      <c r="FI177" s="180" t="str">
        <f t="shared" si="278"/>
        <v/>
      </c>
      <c r="FJ177" s="181" t="str">
        <f t="shared" si="240"/>
        <v/>
      </c>
      <c r="FK177" s="182" t="str">
        <f t="shared" si="241"/>
        <v/>
      </c>
      <c r="FL177" s="183"/>
      <c r="FM177" s="184" t="str">
        <f t="shared" si="298"/>
        <v/>
      </c>
      <c r="FN177" s="183"/>
      <c r="FO177" s="171"/>
      <c r="FP177" s="196"/>
      <c r="FR177" s="197"/>
      <c r="FT177" s="197"/>
      <c r="FV177" s="180" t="str">
        <f t="shared" si="279"/>
        <v/>
      </c>
      <c r="FW177" s="181" t="str">
        <f t="shared" si="242"/>
        <v/>
      </c>
      <c r="FX177" s="182" t="str">
        <f t="shared" si="243"/>
        <v/>
      </c>
      <c r="FY177" s="183"/>
      <c r="FZ177" s="184" t="str">
        <f t="shared" si="299"/>
        <v/>
      </c>
      <c r="GA177" s="183"/>
      <c r="GB177" s="171"/>
      <c r="GC177" s="196"/>
      <c r="GE177" s="197"/>
      <c r="GG177" s="197"/>
      <c r="GI177" s="180" t="str">
        <f t="shared" si="280"/>
        <v/>
      </c>
      <c r="GJ177" s="181" t="str">
        <f t="shared" si="244"/>
        <v/>
      </c>
      <c r="GK177" s="182" t="str">
        <f t="shared" si="245"/>
        <v/>
      </c>
      <c r="GL177" s="183"/>
      <c r="GM177" s="184" t="str">
        <f t="shared" si="300"/>
        <v/>
      </c>
      <c r="GN177" s="183"/>
      <c r="GO177" s="171"/>
      <c r="GP177" s="196"/>
      <c r="GR177" s="197"/>
      <c r="GT177" s="197"/>
      <c r="GV177" s="180" t="str">
        <f t="shared" si="281"/>
        <v/>
      </c>
      <c r="GW177" s="181" t="str">
        <f t="shared" si="246"/>
        <v/>
      </c>
      <c r="GX177" s="182" t="str">
        <f t="shared" si="247"/>
        <v/>
      </c>
      <c r="GY177" s="183"/>
      <c r="GZ177" s="184" t="str">
        <f t="shared" si="301"/>
        <v/>
      </c>
      <c r="HA177" s="183"/>
      <c r="HB177" s="171"/>
      <c r="HC177" s="196"/>
      <c r="HE177" s="197"/>
      <c r="HG177" s="197"/>
      <c r="HI177" s="180" t="str">
        <f t="shared" si="282"/>
        <v/>
      </c>
      <c r="HJ177" s="181" t="str">
        <f t="shared" si="248"/>
        <v/>
      </c>
      <c r="HK177" s="182" t="str">
        <f t="shared" si="249"/>
        <v/>
      </c>
      <c r="HL177" s="183"/>
      <c r="HM177" s="184" t="str">
        <f t="shared" si="302"/>
        <v/>
      </c>
      <c r="HN177" s="183"/>
      <c r="HO177" s="171"/>
      <c r="HP177" s="196"/>
      <c r="HR177" s="197"/>
      <c r="HT177" s="197"/>
      <c r="HV177" s="180" t="str">
        <f t="shared" si="283"/>
        <v/>
      </c>
      <c r="HW177" s="181" t="str">
        <f t="shared" si="250"/>
        <v/>
      </c>
      <c r="HX177" s="182" t="str">
        <f t="shared" si="251"/>
        <v/>
      </c>
      <c r="HY177" s="183"/>
      <c r="HZ177" s="184" t="str">
        <f t="shared" si="303"/>
        <v/>
      </c>
      <c r="IA177" s="183"/>
      <c r="IB177" s="171"/>
      <c r="IC177" s="196"/>
      <c r="IE177" s="197"/>
      <c r="IG177" s="197"/>
      <c r="II177" s="180" t="str">
        <f t="shared" si="284"/>
        <v/>
      </c>
      <c r="IJ177" s="181" t="str">
        <f t="shared" si="252"/>
        <v/>
      </c>
      <c r="IK177" s="182" t="str">
        <f t="shared" si="253"/>
        <v/>
      </c>
      <c r="IL177" s="183"/>
      <c r="IM177" s="184" t="str">
        <f t="shared" si="304"/>
        <v/>
      </c>
      <c r="IN177" s="183"/>
      <c r="IO177" s="171"/>
      <c r="IP177" s="196"/>
      <c r="IR177" s="197"/>
      <c r="IT177" s="197"/>
      <c r="IV177" s="180" t="str">
        <f t="shared" si="285"/>
        <v/>
      </c>
      <c r="IW177" s="181" t="str">
        <f t="shared" si="254"/>
        <v/>
      </c>
      <c r="IX177" s="182" t="str">
        <f t="shared" si="255"/>
        <v/>
      </c>
      <c r="IY177" s="183"/>
      <c r="IZ177" s="184" t="str">
        <f t="shared" si="305"/>
        <v/>
      </c>
      <c r="JA177" s="183"/>
      <c r="JB177" s="171"/>
      <c r="JC177" s="187"/>
      <c r="JD177" s="198">
        <f t="shared" si="256"/>
        <v>0</v>
      </c>
      <c r="JE177" s="198">
        <f t="shared" si="257"/>
        <v>0</v>
      </c>
      <c r="JF177" s="198">
        <f t="shared" si="258"/>
        <v>0</v>
      </c>
      <c r="JG177" s="199">
        <f t="shared" si="259"/>
        <v>0</v>
      </c>
      <c r="JH177" s="199">
        <f t="shared" si="260"/>
        <v>0</v>
      </c>
      <c r="JI177" s="187"/>
      <c r="JJ177" s="209"/>
      <c r="JK177" s="210"/>
      <c r="JL177" s="210"/>
      <c r="JM177" s="210"/>
      <c r="JN177" s="210"/>
      <c r="JO177" s="210"/>
      <c r="JP177" s="210"/>
      <c r="JQ177" s="210"/>
      <c r="JR177" s="211"/>
      <c r="JS177" s="205"/>
      <c r="JT177" s="194">
        <f t="shared" si="261"/>
        <v>4</v>
      </c>
    </row>
    <row r="178" spans="1:280" s="195" customFormat="1" x14ac:dyDescent="0.2">
      <c r="A178" s="247">
        <f t="shared" si="262"/>
        <v>41752</v>
      </c>
      <c r="B178" s="249">
        <f t="shared" si="263"/>
        <v>41753</v>
      </c>
      <c r="C178" s="196"/>
      <c r="E178" s="197"/>
      <c r="G178" s="197"/>
      <c r="I178" s="180" t="str">
        <f t="shared" si="264"/>
        <v/>
      </c>
      <c r="J178" s="181" t="str">
        <f t="shared" si="265"/>
        <v/>
      </c>
      <c r="K178" s="182" t="str">
        <f t="shared" si="266"/>
        <v/>
      </c>
      <c r="L178" s="183"/>
      <c r="M178" s="184" t="str">
        <f t="shared" si="286"/>
        <v/>
      </c>
      <c r="N178" s="183"/>
      <c r="O178" s="171"/>
      <c r="P178" s="196"/>
      <c r="R178" s="197"/>
      <c r="T178" s="197"/>
      <c r="V178" s="180" t="str">
        <f t="shared" si="267"/>
        <v/>
      </c>
      <c r="W178" s="181" t="str">
        <f t="shared" si="218"/>
        <v/>
      </c>
      <c r="X178" s="182" t="str">
        <f t="shared" si="219"/>
        <v/>
      </c>
      <c r="Y178" s="183"/>
      <c r="Z178" s="184" t="str">
        <f t="shared" si="287"/>
        <v/>
      </c>
      <c r="AA178" s="183"/>
      <c r="AB178" s="171"/>
      <c r="AC178" s="196"/>
      <c r="AE178" s="197"/>
      <c r="AG178" s="197"/>
      <c r="AI178" s="180" t="str">
        <f t="shared" si="268"/>
        <v/>
      </c>
      <c r="AJ178" s="181" t="str">
        <f t="shared" si="220"/>
        <v/>
      </c>
      <c r="AK178" s="182" t="str">
        <f t="shared" si="221"/>
        <v/>
      </c>
      <c r="AL178" s="183"/>
      <c r="AM178" s="184" t="str">
        <f t="shared" si="288"/>
        <v/>
      </c>
      <c r="AN178" s="183"/>
      <c r="AO178" s="171"/>
      <c r="AP178" s="196"/>
      <c r="AR178" s="197"/>
      <c r="AT178" s="197"/>
      <c r="AV178" s="180" t="str">
        <f t="shared" si="269"/>
        <v/>
      </c>
      <c r="AW178" s="181" t="str">
        <f t="shared" si="222"/>
        <v/>
      </c>
      <c r="AX178" s="182" t="str">
        <f t="shared" si="223"/>
        <v/>
      </c>
      <c r="AY178" s="183"/>
      <c r="AZ178" s="184" t="str">
        <f t="shared" si="289"/>
        <v/>
      </c>
      <c r="BA178" s="183"/>
      <c r="BB178" s="171"/>
      <c r="BC178" s="196"/>
      <c r="BE178" s="197"/>
      <c r="BG178" s="197"/>
      <c r="BI178" s="180" t="str">
        <f t="shared" si="270"/>
        <v/>
      </c>
      <c r="BJ178" s="181" t="str">
        <f t="shared" si="224"/>
        <v/>
      </c>
      <c r="BK178" s="182" t="str">
        <f t="shared" si="225"/>
        <v/>
      </c>
      <c r="BL178" s="183"/>
      <c r="BM178" s="184" t="str">
        <f t="shared" si="290"/>
        <v/>
      </c>
      <c r="BN178" s="183"/>
      <c r="BO178" s="171"/>
      <c r="BP178" s="196"/>
      <c r="BR178" s="197"/>
      <c r="BT178" s="197"/>
      <c r="BV178" s="180" t="str">
        <f t="shared" si="271"/>
        <v/>
      </c>
      <c r="BW178" s="181" t="str">
        <f t="shared" si="226"/>
        <v/>
      </c>
      <c r="BX178" s="182" t="str">
        <f t="shared" si="227"/>
        <v/>
      </c>
      <c r="BY178" s="183"/>
      <c r="BZ178" s="184" t="str">
        <f t="shared" si="291"/>
        <v/>
      </c>
      <c r="CA178" s="183"/>
      <c r="CB178" s="171"/>
      <c r="CC178" s="196"/>
      <c r="CE178" s="197"/>
      <c r="CG178" s="197"/>
      <c r="CI178" s="180" t="str">
        <f t="shared" si="272"/>
        <v/>
      </c>
      <c r="CJ178" s="181" t="str">
        <f t="shared" si="228"/>
        <v/>
      </c>
      <c r="CK178" s="182" t="str">
        <f t="shared" si="229"/>
        <v/>
      </c>
      <c r="CL178" s="183"/>
      <c r="CM178" s="184" t="str">
        <f t="shared" si="292"/>
        <v/>
      </c>
      <c r="CN178" s="183"/>
      <c r="CO178" s="171"/>
      <c r="CP178" s="196"/>
      <c r="CR178" s="197"/>
      <c r="CT178" s="197"/>
      <c r="CV178" s="180" t="str">
        <f t="shared" si="273"/>
        <v/>
      </c>
      <c r="CW178" s="181" t="str">
        <f t="shared" si="230"/>
        <v/>
      </c>
      <c r="CX178" s="182" t="str">
        <f t="shared" si="231"/>
        <v/>
      </c>
      <c r="CY178" s="183"/>
      <c r="CZ178" s="184" t="str">
        <f t="shared" si="293"/>
        <v/>
      </c>
      <c r="DA178" s="183"/>
      <c r="DB178" s="171"/>
      <c r="DC178" s="196"/>
      <c r="DE178" s="197"/>
      <c r="DG178" s="197"/>
      <c r="DI178" s="180" t="str">
        <f t="shared" si="274"/>
        <v/>
      </c>
      <c r="DJ178" s="181" t="str">
        <f t="shared" si="232"/>
        <v/>
      </c>
      <c r="DK178" s="182" t="str">
        <f t="shared" si="233"/>
        <v/>
      </c>
      <c r="DL178" s="183"/>
      <c r="DM178" s="184" t="str">
        <f t="shared" si="294"/>
        <v/>
      </c>
      <c r="DN178" s="183"/>
      <c r="DO178" s="171"/>
      <c r="DP178" s="196"/>
      <c r="DR178" s="197"/>
      <c r="DT178" s="197"/>
      <c r="DV178" s="180" t="str">
        <f t="shared" si="275"/>
        <v/>
      </c>
      <c r="DW178" s="181" t="str">
        <f t="shared" si="234"/>
        <v/>
      </c>
      <c r="DX178" s="182" t="str">
        <f t="shared" si="235"/>
        <v/>
      </c>
      <c r="DY178" s="183"/>
      <c r="DZ178" s="184" t="str">
        <f t="shared" si="295"/>
        <v/>
      </c>
      <c r="EA178" s="183"/>
      <c r="EB178" s="171"/>
      <c r="EC178" s="196"/>
      <c r="EE178" s="197"/>
      <c r="EG178" s="197"/>
      <c r="EI178" s="180" t="str">
        <f t="shared" si="276"/>
        <v/>
      </c>
      <c r="EJ178" s="181" t="str">
        <f t="shared" si="236"/>
        <v/>
      </c>
      <c r="EK178" s="182" t="str">
        <f t="shared" si="237"/>
        <v/>
      </c>
      <c r="EL178" s="183"/>
      <c r="EM178" s="184" t="str">
        <f t="shared" si="296"/>
        <v/>
      </c>
      <c r="EN178" s="183"/>
      <c r="EO178" s="171"/>
      <c r="EP178" s="196"/>
      <c r="ER178" s="197"/>
      <c r="ET178" s="197"/>
      <c r="EV178" s="180" t="str">
        <f t="shared" si="277"/>
        <v/>
      </c>
      <c r="EW178" s="181" t="str">
        <f t="shared" si="238"/>
        <v/>
      </c>
      <c r="EX178" s="182" t="str">
        <f t="shared" si="239"/>
        <v/>
      </c>
      <c r="EY178" s="183"/>
      <c r="EZ178" s="184" t="str">
        <f t="shared" si="297"/>
        <v/>
      </c>
      <c r="FA178" s="183"/>
      <c r="FB178" s="171"/>
      <c r="FC178" s="196"/>
      <c r="FE178" s="197"/>
      <c r="FG178" s="197"/>
      <c r="FI178" s="180" t="str">
        <f t="shared" si="278"/>
        <v/>
      </c>
      <c r="FJ178" s="181" t="str">
        <f t="shared" si="240"/>
        <v/>
      </c>
      <c r="FK178" s="182" t="str">
        <f t="shared" si="241"/>
        <v/>
      </c>
      <c r="FL178" s="183"/>
      <c r="FM178" s="184" t="str">
        <f t="shared" si="298"/>
        <v/>
      </c>
      <c r="FN178" s="183"/>
      <c r="FO178" s="171"/>
      <c r="FP178" s="196"/>
      <c r="FR178" s="197"/>
      <c r="FT178" s="197"/>
      <c r="FV178" s="180" t="str">
        <f t="shared" si="279"/>
        <v/>
      </c>
      <c r="FW178" s="181" t="str">
        <f t="shared" si="242"/>
        <v/>
      </c>
      <c r="FX178" s="182" t="str">
        <f t="shared" si="243"/>
        <v/>
      </c>
      <c r="FY178" s="183"/>
      <c r="FZ178" s="184" t="str">
        <f t="shared" si="299"/>
        <v/>
      </c>
      <c r="GA178" s="183"/>
      <c r="GB178" s="171"/>
      <c r="GC178" s="196"/>
      <c r="GE178" s="197"/>
      <c r="GG178" s="197"/>
      <c r="GI178" s="180" t="str">
        <f t="shared" si="280"/>
        <v/>
      </c>
      <c r="GJ178" s="181" t="str">
        <f t="shared" si="244"/>
        <v/>
      </c>
      <c r="GK178" s="182" t="str">
        <f t="shared" si="245"/>
        <v/>
      </c>
      <c r="GL178" s="183"/>
      <c r="GM178" s="184" t="str">
        <f t="shared" si="300"/>
        <v/>
      </c>
      <c r="GN178" s="183"/>
      <c r="GO178" s="171"/>
      <c r="GP178" s="196"/>
      <c r="GR178" s="197"/>
      <c r="GT178" s="197"/>
      <c r="GV178" s="180" t="str">
        <f t="shared" si="281"/>
        <v/>
      </c>
      <c r="GW178" s="181" t="str">
        <f t="shared" si="246"/>
        <v/>
      </c>
      <c r="GX178" s="182" t="str">
        <f t="shared" si="247"/>
        <v/>
      </c>
      <c r="GY178" s="183"/>
      <c r="GZ178" s="184" t="str">
        <f t="shared" si="301"/>
        <v/>
      </c>
      <c r="HA178" s="183"/>
      <c r="HB178" s="171"/>
      <c r="HC178" s="196"/>
      <c r="HE178" s="197"/>
      <c r="HG178" s="197"/>
      <c r="HI178" s="180" t="str">
        <f t="shared" si="282"/>
        <v/>
      </c>
      <c r="HJ178" s="181" t="str">
        <f t="shared" si="248"/>
        <v/>
      </c>
      <c r="HK178" s="182" t="str">
        <f t="shared" si="249"/>
        <v/>
      </c>
      <c r="HL178" s="183"/>
      <c r="HM178" s="184" t="str">
        <f t="shared" si="302"/>
        <v/>
      </c>
      <c r="HN178" s="183"/>
      <c r="HO178" s="171"/>
      <c r="HP178" s="196"/>
      <c r="HR178" s="197"/>
      <c r="HT178" s="197"/>
      <c r="HV178" s="180" t="str">
        <f t="shared" si="283"/>
        <v/>
      </c>
      <c r="HW178" s="181" t="str">
        <f t="shared" si="250"/>
        <v/>
      </c>
      <c r="HX178" s="182" t="str">
        <f t="shared" si="251"/>
        <v/>
      </c>
      <c r="HY178" s="183"/>
      <c r="HZ178" s="184" t="str">
        <f t="shared" si="303"/>
        <v/>
      </c>
      <c r="IA178" s="183"/>
      <c r="IB178" s="171"/>
      <c r="IC178" s="196"/>
      <c r="IE178" s="197"/>
      <c r="IG178" s="197"/>
      <c r="II178" s="180" t="str">
        <f t="shared" si="284"/>
        <v/>
      </c>
      <c r="IJ178" s="181" t="str">
        <f t="shared" si="252"/>
        <v/>
      </c>
      <c r="IK178" s="182" t="str">
        <f t="shared" si="253"/>
        <v/>
      </c>
      <c r="IL178" s="183"/>
      <c r="IM178" s="184" t="str">
        <f t="shared" si="304"/>
        <v/>
      </c>
      <c r="IN178" s="183"/>
      <c r="IO178" s="171"/>
      <c r="IP178" s="196"/>
      <c r="IR178" s="197"/>
      <c r="IT178" s="197"/>
      <c r="IV178" s="180" t="str">
        <f t="shared" si="285"/>
        <v/>
      </c>
      <c r="IW178" s="181" t="str">
        <f t="shared" si="254"/>
        <v/>
      </c>
      <c r="IX178" s="182" t="str">
        <f t="shared" si="255"/>
        <v/>
      </c>
      <c r="IY178" s="183"/>
      <c r="IZ178" s="184" t="str">
        <f t="shared" si="305"/>
        <v/>
      </c>
      <c r="JA178" s="183"/>
      <c r="JB178" s="171"/>
      <c r="JC178" s="187"/>
      <c r="JD178" s="198">
        <f t="shared" si="256"/>
        <v>0</v>
      </c>
      <c r="JE178" s="198">
        <f t="shared" si="257"/>
        <v>0</v>
      </c>
      <c r="JF178" s="198">
        <f t="shared" si="258"/>
        <v>0</v>
      </c>
      <c r="JG178" s="199">
        <f t="shared" si="259"/>
        <v>0</v>
      </c>
      <c r="JH178" s="199">
        <f t="shared" si="260"/>
        <v>0</v>
      </c>
      <c r="JI178" s="187"/>
      <c r="JJ178" s="209"/>
      <c r="JK178" s="210"/>
      <c r="JL178" s="210"/>
      <c r="JM178" s="210"/>
      <c r="JN178" s="210"/>
      <c r="JO178" s="210"/>
      <c r="JP178" s="210"/>
      <c r="JQ178" s="210"/>
      <c r="JR178" s="211"/>
      <c r="JS178" s="205"/>
      <c r="JT178" s="194">
        <f t="shared" si="261"/>
        <v>4</v>
      </c>
    </row>
    <row r="179" spans="1:280" s="195" customFormat="1" x14ac:dyDescent="0.2">
      <c r="A179" s="247">
        <f t="shared" si="262"/>
        <v>41753</v>
      </c>
      <c r="B179" s="249">
        <f t="shared" si="263"/>
        <v>41754</v>
      </c>
      <c r="C179" s="196"/>
      <c r="E179" s="197"/>
      <c r="G179" s="197"/>
      <c r="I179" s="180" t="str">
        <f t="shared" si="264"/>
        <v/>
      </c>
      <c r="J179" s="181" t="str">
        <f t="shared" si="265"/>
        <v/>
      </c>
      <c r="K179" s="182" t="str">
        <f t="shared" si="266"/>
        <v/>
      </c>
      <c r="L179" s="183"/>
      <c r="M179" s="184" t="str">
        <f t="shared" si="286"/>
        <v/>
      </c>
      <c r="N179" s="183"/>
      <c r="O179" s="171"/>
      <c r="P179" s="196"/>
      <c r="R179" s="197"/>
      <c r="T179" s="197"/>
      <c r="V179" s="180" t="str">
        <f t="shared" si="267"/>
        <v/>
      </c>
      <c r="W179" s="181" t="str">
        <f t="shared" si="218"/>
        <v/>
      </c>
      <c r="X179" s="182" t="str">
        <f t="shared" si="219"/>
        <v/>
      </c>
      <c r="Y179" s="183"/>
      <c r="Z179" s="184" t="str">
        <f t="shared" si="287"/>
        <v/>
      </c>
      <c r="AA179" s="183"/>
      <c r="AB179" s="171"/>
      <c r="AC179" s="196"/>
      <c r="AE179" s="197"/>
      <c r="AG179" s="197"/>
      <c r="AI179" s="180" t="str">
        <f t="shared" si="268"/>
        <v/>
      </c>
      <c r="AJ179" s="181" t="str">
        <f t="shared" si="220"/>
        <v/>
      </c>
      <c r="AK179" s="182" t="str">
        <f t="shared" si="221"/>
        <v/>
      </c>
      <c r="AL179" s="183"/>
      <c r="AM179" s="184" t="str">
        <f t="shared" si="288"/>
        <v/>
      </c>
      <c r="AN179" s="183"/>
      <c r="AO179" s="171"/>
      <c r="AP179" s="196"/>
      <c r="AR179" s="197"/>
      <c r="AT179" s="197"/>
      <c r="AV179" s="180" t="str">
        <f t="shared" si="269"/>
        <v/>
      </c>
      <c r="AW179" s="181" t="str">
        <f t="shared" si="222"/>
        <v/>
      </c>
      <c r="AX179" s="182" t="str">
        <f t="shared" si="223"/>
        <v/>
      </c>
      <c r="AY179" s="183"/>
      <c r="AZ179" s="184" t="str">
        <f t="shared" si="289"/>
        <v/>
      </c>
      <c r="BA179" s="183"/>
      <c r="BB179" s="171"/>
      <c r="BC179" s="196"/>
      <c r="BE179" s="197"/>
      <c r="BG179" s="197"/>
      <c r="BI179" s="180" t="str">
        <f t="shared" si="270"/>
        <v/>
      </c>
      <c r="BJ179" s="181" t="str">
        <f t="shared" si="224"/>
        <v/>
      </c>
      <c r="BK179" s="182" t="str">
        <f t="shared" si="225"/>
        <v/>
      </c>
      <c r="BL179" s="183"/>
      <c r="BM179" s="184" t="str">
        <f t="shared" si="290"/>
        <v/>
      </c>
      <c r="BN179" s="183"/>
      <c r="BO179" s="171"/>
      <c r="BP179" s="196"/>
      <c r="BR179" s="197"/>
      <c r="BT179" s="197"/>
      <c r="BV179" s="180" t="str">
        <f t="shared" si="271"/>
        <v/>
      </c>
      <c r="BW179" s="181" t="str">
        <f t="shared" si="226"/>
        <v/>
      </c>
      <c r="BX179" s="182" t="str">
        <f t="shared" si="227"/>
        <v/>
      </c>
      <c r="BY179" s="183"/>
      <c r="BZ179" s="184" t="str">
        <f t="shared" si="291"/>
        <v/>
      </c>
      <c r="CA179" s="183"/>
      <c r="CB179" s="171"/>
      <c r="CC179" s="196"/>
      <c r="CE179" s="197"/>
      <c r="CG179" s="197"/>
      <c r="CI179" s="180" t="str">
        <f t="shared" si="272"/>
        <v/>
      </c>
      <c r="CJ179" s="181" t="str">
        <f t="shared" si="228"/>
        <v/>
      </c>
      <c r="CK179" s="182" t="str">
        <f t="shared" si="229"/>
        <v/>
      </c>
      <c r="CL179" s="183"/>
      <c r="CM179" s="184" t="str">
        <f t="shared" si="292"/>
        <v/>
      </c>
      <c r="CN179" s="183"/>
      <c r="CO179" s="171"/>
      <c r="CP179" s="196"/>
      <c r="CR179" s="197"/>
      <c r="CT179" s="197"/>
      <c r="CV179" s="180" t="str">
        <f t="shared" si="273"/>
        <v/>
      </c>
      <c r="CW179" s="181" t="str">
        <f t="shared" si="230"/>
        <v/>
      </c>
      <c r="CX179" s="182" t="str">
        <f t="shared" si="231"/>
        <v/>
      </c>
      <c r="CY179" s="183"/>
      <c r="CZ179" s="184" t="str">
        <f t="shared" si="293"/>
        <v/>
      </c>
      <c r="DA179" s="183"/>
      <c r="DB179" s="171"/>
      <c r="DC179" s="196"/>
      <c r="DE179" s="197"/>
      <c r="DG179" s="197"/>
      <c r="DI179" s="180" t="str">
        <f t="shared" si="274"/>
        <v/>
      </c>
      <c r="DJ179" s="181" t="str">
        <f t="shared" si="232"/>
        <v/>
      </c>
      <c r="DK179" s="182" t="str">
        <f t="shared" si="233"/>
        <v/>
      </c>
      <c r="DL179" s="183"/>
      <c r="DM179" s="184" t="str">
        <f t="shared" si="294"/>
        <v/>
      </c>
      <c r="DN179" s="183"/>
      <c r="DO179" s="171"/>
      <c r="DP179" s="196"/>
      <c r="DR179" s="197"/>
      <c r="DT179" s="197"/>
      <c r="DV179" s="180" t="str">
        <f t="shared" si="275"/>
        <v/>
      </c>
      <c r="DW179" s="181" t="str">
        <f t="shared" si="234"/>
        <v/>
      </c>
      <c r="DX179" s="182" t="str">
        <f t="shared" si="235"/>
        <v/>
      </c>
      <c r="DY179" s="183"/>
      <c r="DZ179" s="184" t="str">
        <f t="shared" si="295"/>
        <v/>
      </c>
      <c r="EA179" s="183"/>
      <c r="EB179" s="171"/>
      <c r="EC179" s="196"/>
      <c r="EE179" s="197"/>
      <c r="EG179" s="197"/>
      <c r="EI179" s="180" t="str">
        <f t="shared" si="276"/>
        <v/>
      </c>
      <c r="EJ179" s="181" t="str">
        <f t="shared" si="236"/>
        <v/>
      </c>
      <c r="EK179" s="182" t="str">
        <f t="shared" si="237"/>
        <v/>
      </c>
      <c r="EL179" s="183"/>
      <c r="EM179" s="184" t="str">
        <f t="shared" si="296"/>
        <v/>
      </c>
      <c r="EN179" s="183"/>
      <c r="EO179" s="171"/>
      <c r="EP179" s="196"/>
      <c r="ER179" s="197"/>
      <c r="ET179" s="197"/>
      <c r="EV179" s="180" t="str">
        <f t="shared" si="277"/>
        <v/>
      </c>
      <c r="EW179" s="181" t="str">
        <f t="shared" si="238"/>
        <v/>
      </c>
      <c r="EX179" s="182" t="str">
        <f t="shared" si="239"/>
        <v/>
      </c>
      <c r="EY179" s="183"/>
      <c r="EZ179" s="184" t="str">
        <f t="shared" si="297"/>
        <v/>
      </c>
      <c r="FA179" s="183"/>
      <c r="FB179" s="171"/>
      <c r="FC179" s="196"/>
      <c r="FE179" s="197"/>
      <c r="FG179" s="197"/>
      <c r="FI179" s="180" t="str">
        <f t="shared" si="278"/>
        <v/>
      </c>
      <c r="FJ179" s="181" t="str">
        <f t="shared" si="240"/>
        <v/>
      </c>
      <c r="FK179" s="182" t="str">
        <f t="shared" si="241"/>
        <v/>
      </c>
      <c r="FL179" s="183"/>
      <c r="FM179" s="184" t="str">
        <f t="shared" si="298"/>
        <v/>
      </c>
      <c r="FN179" s="183"/>
      <c r="FO179" s="171"/>
      <c r="FP179" s="196"/>
      <c r="FR179" s="197"/>
      <c r="FT179" s="197"/>
      <c r="FV179" s="180" t="str">
        <f t="shared" si="279"/>
        <v/>
      </c>
      <c r="FW179" s="181" t="str">
        <f t="shared" si="242"/>
        <v/>
      </c>
      <c r="FX179" s="182" t="str">
        <f t="shared" si="243"/>
        <v/>
      </c>
      <c r="FY179" s="183"/>
      <c r="FZ179" s="184" t="str">
        <f t="shared" si="299"/>
        <v/>
      </c>
      <c r="GA179" s="183"/>
      <c r="GB179" s="171"/>
      <c r="GC179" s="196"/>
      <c r="GE179" s="197"/>
      <c r="GG179" s="197"/>
      <c r="GI179" s="180" t="str">
        <f t="shared" si="280"/>
        <v/>
      </c>
      <c r="GJ179" s="181" t="str">
        <f t="shared" si="244"/>
        <v/>
      </c>
      <c r="GK179" s="182" t="str">
        <f t="shared" si="245"/>
        <v/>
      </c>
      <c r="GL179" s="183"/>
      <c r="GM179" s="184" t="str">
        <f t="shared" si="300"/>
        <v/>
      </c>
      <c r="GN179" s="183"/>
      <c r="GO179" s="171"/>
      <c r="GP179" s="196"/>
      <c r="GR179" s="197"/>
      <c r="GT179" s="197"/>
      <c r="GV179" s="180" t="str">
        <f t="shared" si="281"/>
        <v/>
      </c>
      <c r="GW179" s="181" t="str">
        <f t="shared" si="246"/>
        <v/>
      </c>
      <c r="GX179" s="182" t="str">
        <f t="shared" si="247"/>
        <v/>
      </c>
      <c r="GY179" s="183"/>
      <c r="GZ179" s="184" t="str">
        <f t="shared" si="301"/>
        <v/>
      </c>
      <c r="HA179" s="183"/>
      <c r="HB179" s="171"/>
      <c r="HC179" s="196"/>
      <c r="HE179" s="197"/>
      <c r="HG179" s="197"/>
      <c r="HI179" s="180" t="str">
        <f t="shared" si="282"/>
        <v/>
      </c>
      <c r="HJ179" s="181" t="str">
        <f t="shared" si="248"/>
        <v/>
      </c>
      <c r="HK179" s="182" t="str">
        <f t="shared" si="249"/>
        <v/>
      </c>
      <c r="HL179" s="183"/>
      <c r="HM179" s="184" t="str">
        <f t="shared" si="302"/>
        <v/>
      </c>
      <c r="HN179" s="183"/>
      <c r="HO179" s="171"/>
      <c r="HP179" s="196"/>
      <c r="HR179" s="197"/>
      <c r="HT179" s="197"/>
      <c r="HV179" s="180" t="str">
        <f t="shared" si="283"/>
        <v/>
      </c>
      <c r="HW179" s="181" t="str">
        <f t="shared" si="250"/>
        <v/>
      </c>
      <c r="HX179" s="182" t="str">
        <f t="shared" si="251"/>
        <v/>
      </c>
      <c r="HY179" s="183"/>
      <c r="HZ179" s="184" t="str">
        <f t="shared" si="303"/>
        <v/>
      </c>
      <c r="IA179" s="183"/>
      <c r="IB179" s="171"/>
      <c r="IC179" s="196"/>
      <c r="IE179" s="197"/>
      <c r="IG179" s="197"/>
      <c r="II179" s="180" t="str">
        <f t="shared" si="284"/>
        <v/>
      </c>
      <c r="IJ179" s="181" t="str">
        <f t="shared" si="252"/>
        <v/>
      </c>
      <c r="IK179" s="182" t="str">
        <f t="shared" si="253"/>
        <v/>
      </c>
      <c r="IL179" s="183"/>
      <c r="IM179" s="184" t="str">
        <f t="shared" si="304"/>
        <v/>
      </c>
      <c r="IN179" s="183"/>
      <c r="IO179" s="171"/>
      <c r="IP179" s="196"/>
      <c r="IR179" s="197"/>
      <c r="IT179" s="197"/>
      <c r="IV179" s="180" t="str">
        <f t="shared" si="285"/>
        <v/>
      </c>
      <c r="IW179" s="181" t="str">
        <f t="shared" si="254"/>
        <v/>
      </c>
      <c r="IX179" s="182" t="str">
        <f t="shared" si="255"/>
        <v/>
      </c>
      <c r="IY179" s="183"/>
      <c r="IZ179" s="184" t="str">
        <f t="shared" si="305"/>
        <v/>
      </c>
      <c r="JA179" s="183"/>
      <c r="JB179" s="171"/>
      <c r="JC179" s="187"/>
      <c r="JD179" s="198">
        <f t="shared" si="256"/>
        <v>0</v>
      </c>
      <c r="JE179" s="198">
        <f t="shared" si="257"/>
        <v>0</v>
      </c>
      <c r="JF179" s="198">
        <f t="shared" si="258"/>
        <v>0</v>
      </c>
      <c r="JG179" s="199">
        <f t="shared" si="259"/>
        <v>0</v>
      </c>
      <c r="JH179" s="199">
        <f t="shared" si="260"/>
        <v>0</v>
      </c>
      <c r="JI179" s="187"/>
      <c r="JJ179" s="209"/>
      <c r="JK179" s="210"/>
      <c r="JL179" s="210"/>
      <c r="JM179" s="210"/>
      <c r="JN179" s="210"/>
      <c r="JO179" s="210"/>
      <c r="JP179" s="210"/>
      <c r="JQ179" s="210"/>
      <c r="JR179" s="211"/>
      <c r="JS179" s="205"/>
      <c r="JT179" s="194">
        <f>MONTH(A179)</f>
        <v>4</v>
      </c>
    </row>
    <row r="180" spans="1:280" s="195" customFormat="1" x14ac:dyDescent="0.2">
      <c r="A180" s="247">
        <f t="shared" si="262"/>
        <v>41754</v>
      </c>
      <c r="B180" s="249">
        <f t="shared" si="263"/>
        <v>41755</v>
      </c>
      <c r="C180" s="196"/>
      <c r="E180" s="197"/>
      <c r="G180" s="197"/>
      <c r="I180" s="180" t="str">
        <f t="shared" si="264"/>
        <v/>
      </c>
      <c r="J180" s="181" t="str">
        <f t="shared" si="265"/>
        <v/>
      </c>
      <c r="K180" s="182" t="str">
        <f t="shared" si="266"/>
        <v/>
      </c>
      <c r="L180" s="183"/>
      <c r="M180" s="184" t="str">
        <f t="shared" si="286"/>
        <v/>
      </c>
      <c r="N180" s="183"/>
      <c r="O180" s="171"/>
      <c r="P180" s="196"/>
      <c r="R180" s="197"/>
      <c r="T180" s="197"/>
      <c r="V180" s="180" t="str">
        <f t="shared" si="267"/>
        <v/>
      </c>
      <c r="W180" s="181" t="str">
        <f t="shared" si="218"/>
        <v/>
      </c>
      <c r="X180" s="182" t="str">
        <f t="shared" si="219"/>
        <v/>
      </c>
      <c r="Y180" s="183"/>
      <c r="Z180" s="184" t="str">
        <f t="shared" si="287"/>
        <v/>
      </c>
      <c r="AA180" s="183"/>
      <c r="AB180" s="171"/>
      <c r="AC180" s="196"/>
      <c r="AE180" s="197"/>
      <c r="AG180" s="197"/>
      <c r="AI180" s="180" t="str">
        <f t="shared" si="268"/>
        <v/>
      </c>
      <c r="AJ180" s="181" t="str">
        <f t="shared" si="220"/>
        <v/>
      </c>
      <c r="AK180" s="182" t="str">
        <f t="shared" si="221"/>
        <v/>
      </c>
      <c r="AL180" s="183"/>
      <c r="AM180" s="184" t="str">
        <f t="shared" si="288"/>
        <v/>
      </c>
      <c r="AN180" s="183"/>
      <c r="AO180" s="171"/>
      <c r="AP180" s="196"/>
      <c r="AR180" s="197"/>
      <c r="AT180" s="197"/>
      <c r="AV180" s="180" t="str">
        <f t="shared" si="269"/>
        <v/>
      </c>
      <c r="AW180" s="181" t="str">
        <f t="shared" si="222"/>
        <v/>
      </c>
      <c r="AX180" s="182" t="str">
        <f t="shared" si="223"/>
        <v/>
      </c>
      <c r="AY180" s="183"/>
      <c r="AZ180" s="184" t="str">
        <f t="shared" si="289"/>
        <v/>
      </c>
      <c r="BA180" s="183"/>
      <c r="BB180" s="171"/>
      <c r="BC180" s="196"/>
      <c r="BE180" s="197"/>
      <c r="BG180" s="197"/>
      <c r="BI180" s="180" t="str">
        <f t="shared" si="270"/>
        <v/>
      </c>
      <c r="BJ180" s="181" t="str">
        <f t="shared" si="224"/>
        <v/>
      </c>
      <c r="BK180" s="182" t="str">
        <f t="shared" si="225"/>
        <v/>
      </c>
      <c r="BL180" s="183"/>
      <c r="BM180" s="184" t="str">
        <f t="shared" si="290"/>
        <v/>
      </c>
      <c r="BN180" s="183"/>
      <c r="BO180" s="171"/>
      <c r="BP180" s="196"/>
      <c r="BR180" s="197"/>
      <c r="BT180" s="197"/>
      <c r="BV180" s="180" t="str">
        <f t="shared" si="271"/>
        <v/>
      </c>
      <c r="BW180" s="181" t="str">
        <f t="shared" si="226"/>
        <v/>
      </c>
      <c r="BX180" s="182" t="str">
        <f t="shared" si="227"/>
        <v/>
      </c>
      <c r="BY180" s="183"/>
      <c r="BZ180" s="184" t="str">
        <f t="shared" si="291"/>
        <v/>
      </c>
      <c r="CA180" s="183"/>
      <c r="CB180" s="171"/>
      <c r="CC180" s="196"/>
      <c r="CE180" s="197"/>
      <c r="CG180" s="197"/>
      <c r="CI180" s="180" t="str">
        <f t="shared" si="272"/>
        <v/>
      </c>
      <c r="CJ180" s="181" t="str">
        <f t="shared" si="228"/>
        <v/>
      </c>
      <c r="CK180" s="182" t="str">
        <f t="shared" si="229"/>
        <v/>
      </c>
      <c r="CL180" s="183"/>
      <c r="CM180" s="184" t="str">
        <f t="shared" si="292"/>
        <v/>
      </c>
      <c r="CN180" s="183"/>
      <c r="CO180" s="171"/>
      <c r="CP180" s="196"/>
      <c r="CR180" s="197"/>
      <c r="CT180" s="197"/>
      <c r="CV180" s="180" t="str">
        <f t="shared" si="273"/>
        <v/>
      </c>
      <c r="CW180" s="181" t="str">
        <f t="shared" si="230"/>
        <v/>
      </c>
      <c r="CX180" s="182" t="str">
        <f t="shared" si="231"/>
        <v/>
      </c>
      <c r="CY180" s="183"/>
      <c r="CZ180" s="184" t="str">
        <f t="shared" si="293"/>
        <v/>
      </c>
      <c r="DA180" s="183"/>
      <c r="DB180" s="171"/>
      <c r="DC180" s="196"/>
      <c r="DE180" s="197"/>
      <c r="DG180" s="197"/>
      <c r="DI180" s="180" t="str">
        <f t="shared" si="274"/>
        <v/>
      </c>
      <c r="DJ180" s="181" t="str">
        <f t="shared" si="232"/>
        <v/>
      </c>
      <c r="DK180" s="182" t="str">
        <f t="shared" si="233"/>
        <v/>
      </c>
      <c r="DL180" s="183"/>
      <c r="DM180" s="184" t="str">
        <f t="shared" si="294"/>
        <v/>
      </c>
      <c r="DN180" s="183"/>
      <c r="DO180" s="171"/>
      <c r="DP180" s="196"/>
      <c r="DR180" s="197"/>
      <c r="DT180" s="197"/>
      <c r="DV180" s="180" t="str">
        <f t="shared" si="275"/>
        <v/>
      </c>
      <c r="DW180" s="181" t="str">
        <f t="shared" si="234"/>
        <v/>
      </c>
      <c r="DX180" s="182" t="str">
        <f t="shared" si="235"/>
        <v/>
      </c>
      <c r="DY180" s="183"/>
      <c r="DZ180" s="184" t="str">
        <f t="shared" si="295"/>
        <v/>
      </c>
      <c r="EA180" s="183"/>
      <c r="EB180" s="171"/>
      <c r="EC180" s="196"/>
      <c r="EE180" s="197"/>
      <c r="EG180" s="197"/>
      <c r="EI180" s="180" t="str">
        <f t="shared" si="276"/>
        <v/>
      </c>
      <c r="EJ180" s="181" t="str">
        <f t="shared" si="236"/>
        <v/>
      </c>
      <c r="EK180" s="182" t="str">
        <f t="shared" si="237"/>
        <v/>
      </c>
      <c r="EL180" s="183"/>
      <c r="EM180" s="184" t="str">
        <f t="shared" si="296"/>
        <v/>
      </c>
      <c r="EN180" s="183"/>
      <c r="EO180" s="171"/>
      <c r="EP180" s="196"/>
      <c r="ER180" s="197"/>
      <c r="ET180" s="197"/>
      <c r="EV180" s="180" t="str">
        <f t="shared" si="277"/>
        <v/>
      </c>
      <c r="EW180" s="181" t="str">
        <f t="shared" si="238"/>
        <v/>
      </c>
      <c r="EX180" s="182" t="str">
        <f t="shared" si="239"/>
        <v/>
      </c>
      <c r="EY180" s="183"/>
      <c r="EZ180" s="184" t="str">
        <f t="shared" si="297"/>
        <v/>
      </c>
      <c r="FA180" s="183"/>
      <c r="FB180" s="171"/>
      <c r="FC180" s="196"/>
      <c r="FE180" s="197"/>
      <c r="FG180" s="197"/>
      <c r="FI180" s="180" t="str">
        <f t="shared" si="278"/>
        <v/>
      </c>
      <c r="FJ180" s="181" t="str">
        <f t="shared" si="240"/>
        <v/>
      </c>
      <c r="FK180" s="182" t="str">
        <f t="shared" si="241"/>
        <v/>
      </c>
      <c r="FL180" s="183"/>
      <c r="FM180" s="184" t="str">
        <f t="shared" si="298"/>
        <v/>
      </c>
      <c r="FN180" s="183"/>
      <c r="FO180" s="171"/>
      <c r="FP180" s="196"/>
      <c r="FR180" s="197"/>
      <c r="FT180" s="197"/>
      <c r="FV180" s="180" t="str">
        <f t="shared" si="279"/>
        <v/>
      </c>
      <c r="FW180" s="181" t="str">
        <f t="shared" si="242"/>
        <v/>
      </c>
      <c r="FX180" s="182" t="str">
        <f t="shared" si="243"/>
        <v/>
      </c>
      <c r="FY180" s="183"/>
      <c r="FZ180" s="184" t="str">
        <f t="shared" si="299"/>
        <v/>
      </c>
      <c r="GA180" s="183"/>
      <c r="GB180" s="171"/>
      <c r="GC180" s="196"/>
      <c r="GE180" s="197"/>
      <c r="GG180" s="197"/>
      <c r="GI180" s="180" t="str">
        <f t="shared" si="280"/>
        <v/>
      </c>
      <c r="GJ180" s="181" t="str">
        <f t="shared" si="244"/>
        <v/>
      </c>
      <c r="GK180" s="182" t="str">
        <f t="shared" si="245"/>
        <v/>
      </c>
      <c r="GL180" s="183"/>
      <c r="GM180" s="184" t="str">
        <f t="shared" si="300"/>
        <v/>
      </c>
      <c r="GN180" s="183"/>
      <c r="GO180" s="171"/>
      <c r="GP180" s="196"/>
      <c r="GR180" s="197"/>
      <c r="GT180" s="197"/>
      <c r="GV180" s="180" t="str">
        <f t="shared" si="281"/>
        <v/>
      </c>
      <c r="GW180" s="181" t="str">
        <f t="shared" si="246"/>
        <v/>
      </c>
      <c r="GX180" s="182" t="str">
        <f t="shared" si="247"/>
        <v/>
      </c>
      <c r="GY180" s="183"/>
      <c r="GZ180" s="184" t="str">
        <f t="shared" si="301"/>
        <v/>
      </c>
      <c r="HA180" s="183"/>
      <c r="HB180" s="171"/>
      <c r="HC180" s="196"/>
      <c r="HE180" s="197"/>
      <c r="HG180" s="197"/>
      <c r="HI180" s="180" t="str">
        <f t="shared" si="282"/>
        <v/>
      </c>
      <c r="HJ180" s="181" t="str">
        <f t="shared" si="248"/>
        <v/>
      </c>
      <c r="HK180" s="182" t="str">
        <f t="shared" si="249"/>
        <v/>
      </c>
      <c r="HL180" s="183"/>
      <c r="HM180" s="184" t="str">
        <f t="shared" si="302"/>
        <v/>
      </c>
      <c r="HN180" s="183"/>
      <c r="HO180" s="171"/>
      <c r="HP180" s="196"/>
      <c r="HR180" s="197"/>
      <c r="HT180" s="197"/>
      <c r="HV180" s="180" t="str">
        <f t="shared" si="283"/>
        <v/>
      </c>
      <c r="HW180" s="181" t="str">
        <f t="shared" si="250"/>
        <v/>
      </c>
      <c r="HX180" s="182" t="str">
        <f t="shared" si="251"/>
        <v/>
      </c>
      <c r="HY180" s="183"/>
      <c r="HZ180" s="184" t="str">
        <f t="shared" si="303"/>
        <v/>
      </c>
      <c r="IA180" s="183"/>
      <c r="IB180" s="171"/>
      <c r="IC180" s="196"/>
      <c r="IE180" s="197"/>
      <c r="IG180" s="197"/>
      <c r="II180" s="180" t="str">
        <f t="shared" si="284"/>
        <v/>
      </c>
      <c r="IJ180" s="181" t="str">
        <f t="shared" si="252"/>
        <v/>
      </c>
      <c r="IK180" s="182" t="str">
        <f t="shared" si="253"/>
        <v/>
      </c>
      <c r="IL180" s="183"/>
      <c r="IM180" s="184" t="str">
        <f t="shared" si="304"/>
        <v/>
      </c>
      <c r="IN180" s="183"/>
      <c r="IO180" s="171"/>
      <c r="IP180" s="196"/>
      <c r="IR180" s="197"/>
      <c r="IT180" s="197"/>
      <c r="IV180" s="180" t="str">
        <f t="shared" si="285"/>
        <v/>
      </c>
      <c r="IW180" s="181" t="str">
        <f t="shared" si="254"/>
        <v/>
      </c>
      <c r="IX180" s="182" t="str">
        <f t="shared" si="255"/>
        <v/>
      </c>
      <c r="IY180" s="183"/>
      <c r="IZ180" s="184" t="str">
        <f t="shared" si="305"/>
        <v/>
      </c>
      <c r="JA180" s="183"/>
      <c r="JB180" s="171"/>
      <c r="JC180" s="187"/>
      <c r="JD180" s="198">
        <f t="shared" si="256"/>
        <v>0</v>
      </c>
      <c r="JE180" s="198">
        <f t="shared" si="257"/>
        <v>0</v>
      </c>
      <c r="JF180" s="198">
        <f t="shared" si="258"/>
        <v>0</v>
      </c>
      <c r="JG180" s="199">
        <f t="shared" si="259"/>
        <v>0</v>
      </c>
      <c r="JH180" s="199">
        <f t="shared" si="260"/>
        <v>0</v>
      </c>
      <c r="JI180" s="187"/>
      <c r="JJ180" s="209"/>
      <c r="JK180" s="210"/>
      <c r="JL180" s="210"/>
      <c r="JM180" s="210"/>
      <c r="JN180" s="210"/>
      <c r="JO180" s="210"/>
      <c r="JP180" s="210"/>
      <c r="JQ180" s="210"/>
      <c r="JR180" s="211"/>
      <c r="JS180" s="205"/>
      <c r="JT180" s="194">
        <f t="shared" si="261"/>
        <v>4</v>
      </c>
    </row>
    <row r="181" spans="1:280" s="195" customFormat="1" x14ac:dyDescent="0.2">
      <c r="A181" s="247">
        <f t="shared" si="262"/>
        <v>41755</v>
      </c>
      <c r="B181" s="249">
        <f t="shared" si="263"/>
        <v>41756</v>
      </c>
      <c r="C181" s="196"/>
      <c r="E181" s="197"/>
      <c r="G181" s="197"/>
      <c r="I181" s="180" t="str">
        <f t="shared" si="264"/>
        <v/>
      </c>
      <c r="J181" s="181" t="str">
        <f t="shared" si="265"/>
        <v/>
      </c>
      <c r="K181" s="182" t="str">
        <f t="shared" si="266"/>
        <v/>
      </c>
      <c r="L181" s="183"/>
      <c r="M181" s="184" t="str">
        <f t="shared" si="286"/>
        <v/>
      </c>
      <c r="N181" s="183"/>
      <c r="O181" s="171"/>
      <c r="P181" s="196"/>
      <c r="R181" s="197"/>
      <c r="T181" s="197"/>
      <c r="V181" s="180" t="str">
        <f t="shared" si="267"/>
        <v/>
      </c>
      <c r="W181" s="181" t="str">
        <f t="shared" si="218"/>
        <v/>
      </c>
      <c r="X181" s="182" t="str">
        <f t="shared" si="219"/>
        <v/>
      </c>
      <c r="Y181" s="183"/>
      <c r="Z181" s="184" t="str">
        <f t="shared" si="287"/>
        <v/>
      </c>
      <c r="AA181" s="183"/>
      <c r="AB181" s="171"/>
      <c r="AC181" s="196"/>
      <c r="AE181" s="197"/>
      <c r="AG181" s="197"/>
      <c r="AI181" s="180" t="str">
        <f t="shared" si="268"/>
        <v/>
      </c>
      <c r="AJ181" s="181" t="str">
        <f t="shared" si="220"/>
        <v/>
      </c>
      <c r="AK181" s="182" t="str">
        <f t="shared" si="221"/>
        <v/>
      </c>
      <c r="AL181" s="183"/>
      <c r="AM181" s="184" t="str">
        <f t="shared" si="288"/>
        <v/>
      </c>
      <c r="AN181" s="183"/>
      <c r="AO181" s="171"/>
      <c r="AP181" s="196"/>
      <c r="AR181" s="197"/>
      <c r="AT181" s="197"/>
      <c r="AV181" s="180" t="str">
        <f t="shared" si="269"/>
        <v/>
      </c>
      <c r="AW181" s="181" t="str">
        <f t="shared" si="222"/>
        <v/>
      </c>
      <c r="AX181" s="182" t="str">
        <f t="shared" si="223"/>
        <v/>
      </c>
      <c r="AY181" s="183"/>
      <c r="AZ181" s="184" t="str">
        <f t="shared" si="289"/>
        <v/>
      </c>
      <c r="BA181" s="183"/>
      <c r="BB181" s="171"/>
      <c r="BC181" s="196"/>
      <c r="BE181" s="197"/>
      <c r="BG181" s="197"/>
      <c r="BI181" s="180" t="str">
        <f t="shared" si="270"/>
        <v/>
      </c>
      <c r="BJ181" s="181" t="str">
        <f t="shared" si="224"/>
        <v/>
      </c>
      <c r="BK181" s="182" t="str">
        <f t="shared" si="225"/>
        <v/>
      </c>
      <c r="BL181" s="183"/>
      <c r="BM181" s="184" t="str">
        <f t="shared" si="290"/>
        <v/>
      </c>
      <c r="BN181" s="183"/>
      <c r="BO181" s="171"/>
      <c r="BP181" s="196"/>
      <c r="BR181" s="197"/>
      <c r="BT181" s="197"/>
      <c r="BV181" s="180" t="str">
        <f t="shared" si="271"/>
        <v/>
      </c>
      <c r="BW181" s="181" t="str">
        <f t="shared" si="226"/>
        <v/>
      </c>
      <c r="BX181" s="182" t="str">
        <f t="shared" si="227"/>
        <v/>
      </c>
      <c r="BY181" s="183"/>
      <c r="BZ181" s="184" t="str">
        <f t="shared" si="291"/>
        <v/>
      </c>
      <c r="CA181" s="183"/>
      <c r="CB181" s="171"/>
      <c r="CC181" s="196"/>
      <c r="CE181" s="197"/>
      <c r="CG181" s="197"/>
      <c r="CI181" s="180" t="str">
        <f t="shared" si="272"/>
        <v/>
      </c>
      <c r="CJ181" s="181" t="str">
        <f t="shared" si="228"/>
        <v/>
      </c>
      <c r="CK181" s="182" t="str">
        <f t="shared" si="229"/>
        <v/>
      </c>
      <c r="CL181" s="183"/>
      <c r="CM181" s="184" t="str">
        <f t="shared" si="292"/>
        <v/>
      </c>
      <c r="CN181" s="183"/>
      <c r="CO181" s="171"/>
      <c r="CP181" s="196"/>
      <c r="CR181" s="197"/>
      <c r="CT181" s="197"/>
      <c r="CV181" s="180" t="str">
        <f t="shared" si="273"/>
        <v/>
      </c>
      <c r="CW181" s="181" t="str">
        <f t="shared" si="230"/>
        <v/>
      </c>
      <c r="CX181" s="182" t="str">
        <f t="shared" si="231"/>
        <v/>
      </c>
      <c r="CY181" s="183"/>
      <c r="CZ181" s="184" t="str">
        <f t="shared" si="293"/>
        <v/>
      </c>
      <c r="DA181" s="183"/>
      <c r="DB181" s="171"/>
      <c r="DC181" s="196"/>
      <c r="DE181" s="197"/>
      <c r="DG181" s="197"/>
      <c r="DI181" s="180" t="str">
        <f t="shared" si="274"/>
        <v/>
      </c>
      <c r="DJ181" s="181" t="str">
        <f t="shared" si="232"/>
        <v/>
      </c>
      <c r="DK181" s="182" t="str">
        <f t="shared" si="233"/>
        <v/>
      </c>
      <c r="DL181" s="183"/>
      <c r="DM181" s="184" t="str">
        <f t="shared" si="294"/>
        <v/>
      </c>
      <c r="DN181" s="183"/>
      <c r="DO181" s="171"/>
      <c r="DP181" s="196"/>
      <c r="DR181" s="197"/>
      <c r="DT181" s="197"/>
      <c r="DV181" s="180" t="str">
        <f t="shared" si="275"/>
        <v/>
      </c>
      <c r="DW181" s="181" t="str">
        <f t="shared" si="234"/>
        <v/>
      </c>
      <c r="DX181" s="182" t="str">
        <f t="shared" si="235"/>
        <v/>
      </c>
      <c r="DY181" s="183"/>
      <c r="DZ181" s="184" t="str">
        <f t="shared" si="295"/>
        <v/>
      </c>
      <c r="EA181" s="183"/>
      <c r="EB181" s="171"/>
      <c r="EC181" s="196"/>
      <c r="EE181" s="197"/>
      <c r="EG181" s="197"/>
      <c r="EI181" s="180" t="str">
        <f t="shared" si="276"/>
        <v/>
      </c>
      <c r="EJ181" s="181" t="str">
        <f t="shared" si="236"/>
        <v/>
      </c>
      <c r="EK181" s="182" t="str">
        <f t="shared" si="237"/>
        <v/>
      </c>
      <c r="EL181" s="183"/>
      <c r="EM181" s="184" t="str">
        <f t="shared" si="296"/>
        <v/>
      </c>
      <c r="EN181" s="183"/>
      <c r="EO181" s="171"/>
      <c r="EP181" s="196"/>
      <c r="ER181" s="197"/>
      <c r="ET181" s="197"/>
      <c r="EV181" s="180" t="str">
        <f t="shared" si="277"/>
        <v/>
      </c>
      <c r="EW181" s="181" t="str">
        <f t="shared" si="238"/>
        <v/>
      </c>
      <c r="EX181" s="182" t="str">
        <f t="shared" si="239"/>
        <v/>
      </c>
      <c r="EY181" s="183"/>
      <c r="EZ181" s="184" t="str">
        <f t="shared" si="297"/>
        <v/>
      </c>
      <c r="FA181" s="183"/>
      <c r="FB181" s="171"/>
      <c r="FC181" s="196"/>
      <c r="FE181" s="197"/>
      <c r="FG181" s="197"/>
      <c r="FI181" s="180" t="str">
        <f t="shared" si="278"/>
        <v/>
      </c>
      <c r="FJ181" s="181" t="str">
        <f t="shared" si="240"/>
        <v/>
      </c>
      <c r="FK181" s="182" t="str">
        <f t="shared" si="241"/>
        <v/>
      </c>
      <c r="FL181" s="183"/>
      <c r="FM181" s="184" t="str">
        <f t="shared" si="298"/>
        <v/>
      </c>
      <c r="FN181" s="183"/>
      <c r="FO181" s="171"/>
      <c r="FP181" s="196"/>
      <c r="FR181" s="197"/>
      <c r="FT181" s="197"/>
      <c r="FV181" s="180" t="str">
        <f t="shared" si="279"/>
        <v/>
      </c>
      <c r="FW181" s="181" t="str">
        <f t="shared" si="242"/>
        <v/>
      </c>
      <c r="FX181" s="182" t="str">
        <f t="shared" si="243"/>
        <v/>
      </c>
      <c r="FY181" s="183"/>
      <c r="FZ181" s="184" t="str">
        <f t="shared" si="299"/>
        <v/>
      </c>
      <c r="GA181" s="183"/>
      <c r="GB181" s="171"/>
      <c r="GC181" s="196"/>
      <c r="GE181" s="197"/>
      <c r="GG181" s="197"/>
      <c r="GI181" s="180" t="str">
        <f t="shared" si="280"/>
        <v/>
      </c>
      <c r="GJ181" s="181" t="str">
        <f t="shared" si="244"/>
        <v/>
      </c>
      <c r="GK181" s="182" t="str">
        <f t="shared" si="245"/>
        <v/>
      </c>
      <c r="GL181" s="183"/>
      <c r="GM181" s="184" t="str">
        <f t="shared" si="300"/>
        <v/>
      </c>
      <c r="GN181" s="183"/>
      <c r="GO181" s="171"/>
      <c r="GP181" s="196"/>
      <c r="GR181" s="197"/>
      <c r="GT181" s="197"/>
      <c r="GV181" s="180" t="str">
        <f t="shared" si="281"/>
        <v/>
      </c>
      <c r="GW181" s="181" t="str">
        <f t="shared" si="246"/>
        <v/>
      </c>
      <c r="GX181" s="182" t="str">
        <f t="shared" si="247"/>
        <v/>
      </c>
      <c r="GY181" s="183"/>
      <c r="GZ181" s="184" t="str">
        <f t="shared" si="301"/>
        <v/>
      </c>
      <c r="HA181" s="183"/>
      <c r="HB181" s="171"/>
      <c r="HC181" s="196"/>
      <c r="HE181" s="197"/>
      <c r="HG181" s="197"/>
      <c r="HI181" s="180" t="str">
        <f t="shared" si="282"/>
        <v/>
      </c>
      <c r="HJ181" s="181" t="str">
        <f t="shared" si="248"/>
        <v/>
      </c>
      <c r="HK181" s="182" t="str">
        <f t="shared" si="249"/>
        <v/>
      </c>
      <c r="HL181" s="183"/>
      <c r="HM181" s="184" t="str">
        <f t="shared" si="302"/>
        <v/>
      </c>
      <c r="HN181" s="183"/>
      <c r="HO181" s="171"/>
      <c r="HP181" s="196"/>
      <c r="HR181" s="197"/>
      <c r="HT181" s="197"/>
      <c r="HV181" s="180" t="str">
        <f t="shared" si="283"/>
        <v/>
      </c>
      <c r="HW181" s="181" t="str">
        <f t="shared" si="250"/>
        <v/>
      </c>
      <c r="HX181" s="182" t="str">
        <f t="shared" si="251"/>
        <v/>
      </c>
      <c r="HY181" s="183"/>
      <c r="HZ181" s="184" t="str">
        <f t="shared" si="303"/>
        <v/>
      </c>
      <c r="IA181" s="183"/>
      <c r="IB181" s="171"/>
      <c r="IC181" s="196"/>
      <c r="IE181" s="197"/>
      <c r="IG181" s="197"/>
      <c r="II181" s="180" t="str">
        <f t="shared" si="284"/>
        <v/>
      </c>
      <c r="IJ181" s="181" t="str">
        <f t="shared" si="252"/>
        <v/>
      </c>
      <c r="IK181" s="182" t="str">
        <f t="shared" si="253"/>
        <v/>
      </c>
      <c r="IL181" s="183"/>
      <c r="IM181" s="184" t="str">
        <f t="shared" si="304"/>
        <v/>
      </c>
      <c r="IN181" s="183"/>
      <c r="IO181" s="171"/>
      <c r="IP181" s="196"/>
      <c r="IR181" s="197"/>
      <c r="IT181" s="197"/>
      <c r="IV181" s="180" t="str">
        <f t="shared" si="285"/>
        <v/>
      </c>
      <c r="IW181" s="181" t="str">
        <f t="shared" si="254"/>
        <v/>
      </c>
      <c r="IX181" s="182" t="str">
        <f t="shared" si="255"/>
        <v/>
      </c>
      <c r="IY181" s="183"/>
      <c r="IZ181" s="184" t="str">
        <f t="shared" si="305"/>
        <v/>
      </c>
      <c r="JA181" s="183"/>
      <c r="JB181" s="171"/>
      <c r="JC181" s="187"/>
      <c r="JD181" s="198">
        <f t="shared" si="256"/>
        <v>0</v>
      </c>
      <c r="JE181" s="198">
        <f t="shared" si="257"/>
        <v>0</v>
      </c>
      <c r="JF181" s="198">
        <f t="shared" si="258"/>
        <v>0</v>
      </c>
      <c r="JG181" s="199">
        <f t="shared" si="259"/>
        <v>0</v>
      </c>
      <c r="JH181" s="199">
        <f t="shared" si="260"/>
        <v>0</v>
      </c>
      <c r="JI181" s="187"/>
      <c r="JJ181" s="209"/>
      <c r="JK181" s="210"/>
      <c r="JL181" s="210"/>
      <c r="JM181" s="210"/>
      <c r="JN181" s="210"/>
      <c r="JO181" s="210"/>
      <c r="JP181" s="210"/>
      <c r="JQ181" s="210"/>
      <c r="JR181" s="211"/>
      <c r="JS181" s="205"/>
      <c r="JT181" s="194">
        <f t="shared" si="261"/>
        <v>4</v>
      </c>
    </row>
    <row r="182" spans="1:280" s="195" customFormat="1" x14ac:dyDescent="0.2">
      <c r="A182" s="247">
        <f t="shared" si="262"/>
        <v>41756</v>
      </c>
      <c r="B182" s="249">
        <f t="shared" si="263"/>
        <v>41757</v>
      </c>
      <c r="C182" s="196"/>
      <c r="E182" s="197"/>
      <c r="G182" s="197"/>
      <c r="I182" s="180" t="str">
        <f t="shared" si="264"/>
        <v/>
      </c>
      <c r="J182" s="181" t="str">
        <f t="shared" si="265"/>
        <v/>
      </c>
      <c r="K182" s="182" t="str">
        <f t="shared" si="266"/>
        <v/>
      </c>
      <c r="L182" s="183"/>
      <c r="M182" s="184" t="str">
        <f t="shared" si="286"/>
        <v/>
      </c>
      <c r="N182" s="183"/>
      <c r="O182" s="171"/>
      <c r="P182" s="196"/>
      <c r="R182" s="197"/>
      <c r="T182" s="197"/>
      <c r="V182" s="180" t="str">
        <f t="shared" si="267"/>
        <v/>
      </c>
      <c r="W182" s="181" t="str">
        <f t="shared" si="218"/>
        <v/>
      </c>
      <c r="X182" s="182" t="str">
        <f t="shared" si="219"/>
        <v/>
      </c>
      <c r="Y182" s="183"/>
      <c r="Z182" s="184" t="str">
        <f t="shared" si="287"/>
        <v/>
      </c>
      <c r="AA182" s="183"/>
      <c r="AB182" s="171"/>
      <c r="AC182" s="196"/>
      <c r="AE182" s="197"/>
      <c r="AG182" s="197"/>
      <c r="AI182" s="180" t="str">
        <f t="shared" si="268"/>
        <v/>
      </c>
      <c r="AJ182" s="181" t="str">
        <f t="shared" si="220"/>
        <v/>
      </c>
      <c r="AK182" s="182" t="str">
        <f t="shared" si="221"/>
        <v/>
      </c>
      <c r="AL182" s="183"/>
      <c r="AM182" s="184" t="str">
        <f t="shared" si="288"/>
        <v/>
      </c>
      <c r="AN182" s="183"/>
      <c r="AO182" s="171"/>
      <c r="AP182" s="196"/>
      <c r="AR182" s="197"/>
      <c r="AT182" s="197"/>
      <c r="AV182" s="180" t="str">
        <f t="shared" si="269"/>
        <v/>
      </c>
      <c r="AW182" s="181" t="str">
        <f t="shared" si="222"/>
        <v/>
      </c>
      <c r="AX182" s="182" t="str">
        <f t="shared" si="223"/>
        <v/>
      </c>
      <c r="AY182" s="183"/>
      <c r="AZ182" s="184" t="str">
        <f t="shared" si="289"/>
        <v/>
      </c>
      <c r="BA182" s="183"/>
      <c r="BB182" s="171"/>
      <c r="BC182" s="196"/>
      <c r="BE182" s="197"/>
      <c r="BG182" s="197"/>
      <c r="BI182" s="180" t="str">
        <f t="shared" si="270"/>
        <v/>
      </c>
      <c r="BJ182" s="181" t="str">
        <f t="shared" si="224"/>
        <v/>
      </c>
      <c r="BK182" s="182" t="str">
        <f t="shared" si="225"/>
        <v/>
      </c>
      <c r="BL182" s="183"/>
      <c r="BM182" s="184" t="str">
        <f t="shared" si="290"/>
        <v/>
      </c>
      <c r="BN182" s="183"/>
      <c r="BO182" s="171"/>
      <c r="BP182" s="196"/>
      <c r="BR182" s="197"/>
      <c r="BT182" s="197"/>
      <c r="BV182" s="180" t="str">
        <f t="shared" si="271"/>
        <v/>
      </c>
      <c r="BW182" s="181" t="str">
        <f t="shared" si="226"/>
        <v/>
      </c>
      <c r="BX182" s="182" t="str">
        <f t="shared" si="227"/>
        <v/>
      </c>
      <c r="BY182" s="183"/>
      <c r="BZ182" s="184" t="str">
        <f t="shared" si="291"/>
        <v/>
      </c>
      <c r="CA182" s="183"/>
      <c r="CB182" s="171"/>
      <c r="CC182" s="196"/>
      <c r="CE182" s="197"/>
      <c r="CG182" s="197"/>
      <c r="CI182" s="180" t="str">
        <f t="shared" si="272"/>
        <v/>
      </c>
      <c r="CJ182" s="181" t="str">
        <f t="shared" si="228"/>
        <v/>
      </c>
      <c r="CK182" s="182" t="str">
        <f t="shared" si="229"/>
        <v/>
      </c>
      <c r="CL182" s="183"/>
      <c r="CM182" s="184" t="str">
        <f t="shared" si="292"/>
        <v/>
      </c>
      <c r="CN182" s="183"/>
      <c r="CO182" s="171"/>
      <c r="CP182" s="196"/>
      <c r="CR182" s="197"/>
      <c r="CT182" s="197"/>
      <c r="CV182" s="180" t="str">
        <f t="shared" si="273"/>
        <v/>
      </c>
      <c r="CW182" s="181" t="str">
        <f t="shared" si="230"/>
        <v/>
      </c>
      <c r="CX182" s="182" t="str">
        <f t="shared" si="231"/>
        <v/>
      </c>
      <c r="CY182" s="183"/>
      <c r="CZ182" s="184" t="str">
        <f t="shared" si="293"/>
        <v/>
      </c>
      <c r="DA182" s="183"/>
      <c r="DB182" s="171"/>
      <c r="DC182" s="196"/>
      <c r="DE182" s="197"/>
      <c r="DG182" s="197"/>
      <c r="DI182" s="180" t="str">
        <f t="shared" si="274"/>
        <v/>
      </c>
      <c r="DJ182" s="181" t="str">
        <f t="shared" si="232"/>
        <v/>
      </c>
      <c r="DK182" s="182" t="str">
        <f t="shared" si="233"/>
        <v/>
      </c>
      <c r="DL182" s="183"/>
      <c r="DM182" s="184" t="str">
        <f t="shared" si="294"/>
        <v/>
      </c>
      <c r="DN182" s="183"/>
      <c r="DO182" s="171"/>
      <c r="DP182" s="196"/>
      <c r="DR182" s="197"/>
      <c r="DT182" s="197"/>
      <c r="DV182" s="180" t="str">
        <f t="shared" si="275"/>
        <v/>
      </c>
      <c r="DW182" s="181" t="str">
        <f t="shared" si="234"/>
        <v/>
      </c>
      <c r="DX182" s="182" t="str">
        <f t="shared" si="235"/>
        <v/>
      </c>
      <c r="DY182" s="183"/>
      <c r="DZ182" s="184" t="str">
        <f t="shared" si="295"/>
        <v/>
      </c>
      <c r="EA182" s="183"/>
      <c r="EB182" s="171"/>
      <c r="EC182" s="196"/>
      <c r="EE182" s="197"/>
      <c r="EG182" s="197"/>
      <c r="EI182" s="180" t="str">
        <f t="shared" si="276"/>
        <v/>
      </c>
      <c r="EJ182" s="181" t="str">
        <f t="shared" si="236"/>
        <v/>
      </c>
      <c r="EK182" s="182" t="str">
        <f t="shared" si="237"/>
        <v/>
      </c>
      <c r="EL182" s="183"/>
      <c r="EM182" s="184" t="str">
        <f t="shared" si="296"/>
        <v/>
      </c>
      <c r="EN182" s="183"/>
      <c r="EO182" s="171"/>
      <c r="EP182" s="196"/>
      <c r="ER182" s="197"/>
      <c r="ET182" s="197"/>
      <c r="EV182" s="180" t="str">
        <f t="shared" si="277"/>
        <v/>
      </c>
      <c r="EW182" s="181" t="str">
        <f t="shared" si="238"/>
        <v/>
      </c>
      <c r="EX182" s="182" t="str">
        <f t="shared" si="239"/>
        <v/>
      </c>
      <c r="EY182" s="183"/>
      <c r="EZ182" s="184" t="str">
        <f t="shared" si="297"/>
        <v/>
      </c>
      <c r="FA182" s="183"/>
      <c r="FB182" s="171"/>
      <c r="FC182" s="196"/>
      <c r="FE182" s="197"/>
      <c r="FG182" s="197"/>
      <c r="FI182" s="180" t="str">
        <f t="shared" si="278"/>
        <v/>
      </c>
      <c r="FJ182" s="181" t="str">
        <f t="shared" si="240"/>
        <v/>
      </c>
      <c r="FK182" s="182" t="str">
        <f t="shared" si="241"/>
        <v/>
      </c>
      <c r="FL182" s="183"/>
      <c r="FM182" s="184" t="str">
        <f t="shared" si="298"/>
        <v/>
      </c>
      <c r="FN182" s="183"/>
      <c r="FO182" s="171"/>
      <c r="FP182" s="196"/>
      <c r="FR182" s="197"/>
      <c r="FT182" s="197"/>
      <c r="FV182" s="180" t="str">
        <f t="shared" si="279"/>
        <v/>
      </c>
      <c r="FW182" s="181" t="str">
        <f t="shared" si="242"/>
        <v/>
      </c>
      <c r="FX182" s="182" t="str">
        <f t="shared" si="243"/>
        <v/>
      </c>
      <c r="FY182" s="183"/>
      <c r="FZ182" s="184" t="str">
        <f t="shared" si="299"/>
        <v/>
      </c>
      <c r="GA182" s="183"/>
      <c r="GB182" s="171"/>
      <c r="GC182" s="196"/>
      <c r="GE182" s="197"/>
      <c r="GG182" s="197"/>
      <c r="GI182" s="180" t="str">
        <f t="shared" si="280"/>
        <v/>
      </c>
      <c r="GJ182" s="181" t="str">
        <f t="shared" si="244"/>
        <v/>
      </c>
      <c r="GK182" s="182" t="str">
        <f t="shared" si="245"/>
        <v/>
      </c>
      <c r="GL182" s="183"/>
      <c r="GM182" s="184" t="str">
        <f t="shared" si="300"/>
        <v/>
      </c>
      <c r="GN182" s="183"/>
      <c r="GO182" s="171"/>
      <c r="GP182" s="196"/>
      <c r="GR182" s="197"/>
      <c r="GT182" s="197"/>
      <c r="GV182" s="180" t="str">
        <f t="shared" si="281"/>
        <v/>
      </c>
      <c r="GW182" s="181" t="str">
        <f t="shared" si="246"/>
        <v/>
      </c>
      <c r="GX182" s="182" t="str">
        <f t="shared" si="247"/>
        <v/>
      </c>
      <c r="GY182" s="183"/>
      <c r="GZ182" s="184" t="str">
        <f t="shared" si="301"/>
        <v/>
      </c>
      <c r="HA182" s="183"/>
      <c r="HB182" s="171"/>
      <c r="HC182" s="196"/>
      <c r="HE182" s="197"/>
      <c r="HG182" s="197"/>
      <c r="HI182" s="180" t="str">
        <f t="shared" si="282"/>
        <v/>
      </c>
      <c r="HJ182" s="181" t="str">
        <f t="shared" si="248"/>
        <v/>
      </c>
      <c r="HK182" s="182" t="str">
        <f t="shared" si="249"/>
        <v/>
      </c>
      <c r="HL182" s="183"/>
      <c r="HM182" s="184" t="str">
        <f t="shared" si="302"/>
        <v/>
      </c>
      <c r="HN182" s="183"/>
      <c r="HO182" s="171"/>
      <c r="HP182" s="196"/>
      <c r="HR182" s="197"/>
      <c r="HT182" s="197"/>
      <c r="HV182" s="180" t="str">
        <f t="shared" si="283"/>
        <v/>
      </c>
      <c r="HW182" s="181" t="str">
        <f t="shared" si="250"/>
        <v/>
      </c>
      <c r="HX182" s="182" t="str">
        <f t="shared" si="251"/>
        <v/>
      </c>
      <c r="HY182" s="183"/>
      <c r="HZ182" s="184" t="str">
        <f t="shared" si="303"/>
        <v/>
      </c>
      <c r="IA182" s="183"/>
      <c r="IB182" s="171"/>
      <c r="IC182" s="196"/>
      <c r="IE182" s="197"/>
      <c r="IG182" s="197"/>
      <c r="II182" s="180" t="str">
        <f t="shared" si="284"/>
        <v/>
      </c>
      <c r="IJ182" s="181" t="str">
        <f t="shared" si="252"/>
        <v/>
      </c>
      <c r="IK182" s="182" t="str">
        <f t="shared" si="253"/>
        <v/>
      </c>
      <c r="IL182" s="183"/>
      <c r="IM182" s="184" t="str">
        <f t="shared" si="304"/>
        <v/>
      </c>
      <c r="IN182" s="183"/>
      <c r="IO182" s="171"/>
      <c r="IP182" s="196"/>
      <c r="IR182" s="197"/>
      <c r="IT182" s="197"/>
      <c r="IV182" s="180" t="str">
        <f t="shared" si="285"/>
        <v/>
      </c>
      <c r="IW182" s="181" t="str">
        <f t="shared" si="254"/>
        <v/>
      </c>
      <c r="IX182" s="182" t="str">
        <f t="shared" si="255"/>
        <v/>
      </c>
      <c r="IY182" s="183"/>
      <c r="IZ182" s="184" t="str">
        <f t="shared" si="305"/>
        <v/>
      </c>
      <c r="JA182" s="183"/>
      <c r="JB182" s="171"/>
      <c r="JC182" s="187"/>
      <c r="JD182" s="198">
        <f t="shared" si="256"/>
        <v>0</v>
      </c>
      <c r="JE182" s="198">
        <f t="shared" si="257"/>
        <v>0</v>
      </c>
      <c r="JF182" s="198">
        <f t="shared" si="258"/>
        <v>0</v>
      </c>
      <c r="JG182" s="199">
        <f t="shared" si="259"/>
        <v>0</v>
      </c>
      <c r="JH182" s="199">
        <f t="shared" si="260"/>
        <v>0</v>
      </c>
      <c r="JI182" s="187"/>
      <c r="JJ182" s="209"/>
      <c r="JK182" s="210"/>
      <c r="JL182" s="210"/>
      <c r="JM182" s="210"/>
      <c r="JN182" s="210"/>
      <c r="JO182" s="210"/>
      <c r="JP182" s="210"/>
      <c r="JQ182" s="210"/>
      <c r="JR182" s="211"/>
      <c r="JS182" s="205"/>
      <c r="JT182" s="194">
        <f t="shared" si="261"/>
        <v>4</v>
      </c>
    </row>
    <row r="183" spans="1:280" s="195" customFormat="1" x14ac:dyDescent="0.2">
      <c r="A183" s="247">
        <f t="shared" si="262"/>
        <v>41757</v>
      </c>
      <c r="B183" s="249">
        <f t="shared" si="263"/>
        <v>41758</v>
      </c>
      <c r="C183" s="196"/>
      <c r="E183" s="197"/>
      <c r="G183" s="197"/>
      <c r="I183" s="180" t="str">
        <f t="shared" si="264"/>
        <v/>
      </c>
      <c r="J183" s="181" t="str">
        <f t="shared" si="265"/>
        <v/>
      </c>
      <c r="K183" s="182" t="str">
        <f t="shared" si="266"/>
        <v/>
      </c>
      <c r="L183" s="183"/>
      <c r="M183" s="184" t="str">
        <f t="shared" si="286"/>
        <v/>
      </c>
      <c r="N183" s="183"/>
      <c r="O183" s="171"/>
      <c r="P183" s="196"/>
      <c r="R183" s="197"/>
      <c r="T183" s="197"/>
      <c r="V183" s="180" t="str">
        <f t="shared" si="267"/>
        <v/>
      </c>
      <c r="W183" s="181" t="str">
        <f t="shared" si="218"/>
        <v/>
      </c>
      <c r="X183" s="182" t="str">
        <f t="shared" si="219"/>
        <v/>
      </c>
      <c r="Y183" s="183"/>
      <c r="Z183" s="184" t="str">
        <f t="shared" si="287"/>
        <v/>
      </c>
      <c r="AA183" s="183"/>
      <c r="AB183" s="171"/>
      <c r="AC183" s="196"/>
      <c r="AE183" s="197"/>
      <c r="AG183" s="197"/>
      <c r="AI183" s="180" t="str">
        <f t="shared" si="268"/>
        <v/>
      </c>
      <c r="AJ183" s="181" t="str">
        <f t="shared" si="220"/>
        <v/>
      </c>
      <c r="AK183" s="182" t="str">
        <f t="shared" si="221"/>
        <v/>
      </c>
      <c r="AL183" s="183"/>
      <c r="AM183" s="184" t="str">
        <f t="shared" si="288"/>
        <v/>
      </c>
      <c r="AN183" s="183"/>
      <c r="AO183" s="171"/>
      <c r="AP183" s="196"/>
      <c r="AR183" s="197"/>
      <c r="AT183" s="197"/>
      <c r="AV183" s="180" t="str">
        <f t="shared" si="269"/>
        <v/>
      </c>
      <c r="AW183" s="181" t="str">
        <f t="shared" si="222"/>
        <v/>
      </c>
      <c r="AX183" s="182" t="str">
        <f t="shared" si="223"/>
        <v/>
      </c>
      <c r="AY183" s="183"/>
      <c r="AZ183" s="184" t="str">
        <f t="shared" si="289"/>
        <v/>
      </c>
      <c r="BA183" s="183"/>
      <c r="BB183" s="171"/>
      <c r="BC183" s="196"/>
      <c r="BE183" s="197"/>
      <c r="BG183" s="197"/>
      <c r="BI183" s="180" t="str">
        <f t="shared" si="270"/>
        <v/>
      </c>
      <c r="BJ183" s="181" t="str">
        <f t="shared" si="224"/>
        <v/>
      </c>
      <c r="BK183" s="182" t="str">
        <f t="shared" si="225"/>
        <v/>
      </c>
      <c r="BL183" s="183"/>
      <c r="BM183" s="184" t="str">
        <f t="shared" si="290"/>
        <v/>
      </c>
      <c r="BN183" s="183"/>
      <c r="BO183" s="171"/>
      <c r="BP183" s="196"/>
      <c r="BR183" s="197"/>
      <c r="BT183" s="197"/>
      <c r="BV183" s="180" t="str">
        <f t="shared" si="271"/>
        <v/>
      </c>
      <c r="BW183" s="181" t="str">
        <f t="shared" si="226"/>
        <v/>
      </c>
      <c r="BX183" s="182" t="str">
        <f t="shared" si="227"/>
        <v/>
      </c>
      <c r="BY183" s="183"/>
      <c r="BZ183" s="184" t="str">
        <f t="shared" si="291"/>
        <v/>
      </c>
      <c r="CA183" s="183"/>
      <c r="CB183" s="171"/>
      <c r="CC183" s="196"/>
      <c r="CE183" s="197"/>
      <c r="CG183" s="197"/>
      <c r="CI183" s="180" t="str">
        <f t="shared" si="272"/>
        <v/>
      </c>
      <c r="CJ183" s="181" t="str">
        <f t="shared" si="228"/>
        <v/>
      </c>
      <c r="CK183" s="182" t="str">
        <f t="shared" si="229"/>
        <v/>
      </c>
      <c r="CL183" s="183"/>
      <c r="CM183" s="184" t="str">
        <f t="shared" si="292"/>
        <v/>
      </c>
      <c r="CN183" s="183"/>
      <c r="CO183" s="171"/>
      <c r="CP183" s="196"/>
      <c r="CR183" s="197"/>
      <c r="CT183" s="197"/>
      <c r="CV183" s="180" t="str">
        <f t="shared" si="273"/>
        <v/>
      </c>
      <c r="CW183" s="181" t="str">
        <f t="shared" si="230"/>
        <v/>
      </c>
      <c r="CX183" s="182" t="str">
        <f t="shared" si="231"/>
        <v/>
      </c>
      <c r="CY183" s="183"/>
      <c r="CZ183" s="184" t="str">
        <f t="shared" si="293"/>
        <v/>
      </c>
      <c r="DA183" s="183"/>
      <c r="DB183" s="171"/>
      <c r="DC183" s="196"/>
      <c r="DE183" s="197"/>
      <c r="DG183" s="197"/>
      <c r="DI183" s="180" t="str">
        <f t="shared" si="274"/>
        <v/>
      </c>
      <c r="DJ183" s="181" t="str">
        <f t="shared" si="232"/>
        <v/>
      </c>
      <c r="DK183" s="182" t="str">
        <f t="shared" si="233"/>
        <v/>
      </c>
      <c r="DL183" s="183"/>
      <c r="DM183" s="184" t="str">
        <f t="shared" si="294"/>
        <v/>
      </c>
      <c r="DN183" s="183"/>
      <c r="DO183" s="171"/>
      <c r="DP183" s="196"/>
      <c r="DR183" s="197"/>
      <c r="DT183" s="197"/>
      <c r="DV183" s="180" t="str">
        <f t="shared" si="275"/>
        <v/>
      </c>
      <c r="DW183" s="181" t="str">
        <f t="shared" si="234"/>
        <v/>
      </c>
      <c r="DX183" s="182" t="str">
        <f t="shared" si="235"/>
        <v/>
      </c>
      <c r="DY183" s="183"/>
      <c r="DZ183" s="184" t="str">
        <f t="shared" si="295"/>
        <v/>
      </c>
      <c r="EA183" s="183"/>
      <c r="EB183" s="171"/>
      <c r="EC183" s="196"/>
      <c r="EE183" s="197"/>
      <c r="EG183" s="197"/>
      <c r="EI183" s="180" t="str">
        <f t="shared" si="276"/>
        <v/>
      </c>
      <c r="EJ183" s="181" t="str">
        <f t="shared" si="236"/>
        <v/>
      </c>
      <c r="EK183" s="182" t="str">
        <f t="shared" si="237"/>
        <v/>
      </c>
      <c r="EL183" s="183"/>
      <c r="EM183" s="184" t="str">
        <f t="shared" si="296"/>
        <v/>
      </c>
      <c r="EN183" s="183"/>
      <c r="EO183" s="171"/>
      <c r="EP183" s="196"/>
      <c r="ER183" s="197"/>
      <c r="ET183" s="197"/>
      <c r="EV183" s="180" t="str">
        <f t="shared" si="277"/>
        <v/>
      </c>
      <c r="EW183" s="181" t="str">
        <f t="shared" si="238"/>
        <v/>
      </c>
      <c r="EX183" s="182" t="str">
        <f t="shared" si="239"/>
        <v/>
      </c>
      <c r="EY183" s="183"/>
      <c r="EZ183" s="184" t="str">
        <f t="shared" si="297"/>
        <v/>
      </c>
      <c r="FA183" s="183"/>
      <c r="FB183" s="171"/>
      <c r="FC183" s="196"/>
      <c r="FE183" s="197"/>
      <c r="FG183" s="197"/>
      <c r="FI183" s="180" t="str">
        <f t="shared" si="278"/>
        <v/>
      </c>
      <c r="FJ183" s="181" t="str">
        <f t="shared" si="240"/>
        <v/>
      </c>
      <c r="FK183" s="182" t="str">
        <f t="shared" si="241"/>
        <v/>
      </c>
      <c r="FL183" s="183"/>
      <c r="FM183" s="184" t="str">
        <f t="shared" si="298"/>
        <v/>
      </c>
      <c r="FN183" s="183"/>
      <c r="FO183" s="171"/>
      <c r="FP183" s="196"/>
      <c r="FR183" s="197"/>
      <c r="FT183" s="197"/>
      <c r="FV183" s="180" t="str">
        <f t="shared" si="279"/>
        <v/>
      </c>
      <c r="FW183" s="181" t="str">
        <f t="shared" si="242"/>
        <v/>
      </c>
      <c r="FX183" s="182" t="str">
        <f t="shared" si="243"/>
        <v/>
      </c>
      <c r="FY183" s="183"/>
      <c r="FZ183" s="184" t="str">
        <f t="shared" si="299"/>
        <v/>
      </c>
      <c r="GA183" s="183"/>
      <c r="GB183" s="171"/>
      <c r="GC183" s="196"/>
      <c r="GE183" s="197"/>
      <c r="GG183" s="197"/>
      <c r="GI183" s="180" t="str">
        <f t="shared" si="280"/>
        <v/>
      </c>
      <c r="GJ183" s="181" t="str">
        <f t="shared" si="244"/>
        <v/>
      </c>
      <c r="GK183" s="182" t="str">
        <f t="shared" si="245"/>
        <v/>
      </c>
      <c r="GL183" s="183"/>
      <c r="GM183" s="184" t="str">
        <f t="shared" si="300"/>
        <v/>
      </c>
      <c r="GN183" s="183"/>
      <c r="GO183" s="171"/>
      <c r="GP183" s="196"/>
      <c r="GR183" s="197"/>
      <c r="GT183" s="197"/>
      <c r="GV183" s="180" t="str">
        <f t="shared" si="281"/>
        <v/>
      </c>
      <c r="GW183" s="181" t="str">
        <f t="shared" si="246"/>
        <v/>
      </c>
      <c r="GX183" s="182" t="str">
        <f t="shared" si="247"/>
        <v/>
      </c>
      <c r="GY183" s="183"/>
      <c r="GZ183" s="184" t="str">
        <f t="shared" si="301"/>
        <v/>
      </c>
      <c r="HA183" s="183"/>
      <c r="HB183" s="171"/>
      <c r="HC183" s="196"/>
      <c r="HE183" s="197"/>
      <c r="HG183" s="197"/>
      <c r="HI183" s="180" t="str">
        <f t="shared" si="282"/>
        <v/>
      </c>
      <c r="HJ183" s="181" t="str">
        <f t="shared" si="248"/>
        <v/>
      </c>
      <c r="HK183" s="182" t="str">
        <f t="shared" si="249"/>
        <v/>
      </c>
      <c r="HL183" s="183"/>
      <c r="HM183" s="184" t="str">
        <f t="shared" si="302"/>
        <v/>
      </c>
      <c r="HN183" s="183"/>
      <c r="HO183" s="171"/>
      <c r="HP183" s="196"/>
      <c r="HR183" s="197"/>
      <c r="HT183" s="197"/>
      <c r="HV183" s="180" t="str">
        <f t="shared" si="283"/>
        <v/>
      </c>
      <c r="HW183" s="181" t="str">
        <f t="shared" si="250"/>
        <v/>
      </c>
      <c r="HX183" s="182" t="str">
        <f t="shared" si="251"/>
        <v/>
      </c>
      <c r="HY183" s="183"/>
      <c r="HZ183" s="184" t="str">
        <f t="shared" si="303"/>
        <v/>
      </c>
      <c r="IA183" s="183"/>
      <c r="IB183" s="171"/>
      <c r="IC183" s="196"/>
      <c r="IE183" s="197"/>
      <c r="IG183" s="197"/>
      <c r="II183" s="180" t="str">
        <f t="shared" si="284"/>
        <v/>
      </c>
      <c r="IJ183" s="181" t="str">
        <f t="shared" si="252"/>
        <v/>
      </c>
      <c r="IK183" s="182" t="str">
        <f t="shared" si="253"/>
        <v/>
      </c>
      <c r="IL183" s="183"/>
      <c r="IM183" s="184" t="str">
        <f t="shared" si="304"/>
        <v/>
      </c>
      <c r="IN183" s="183"/>
      <c r="IO183" s="171"/>
      <c r="IP183" s="196"/>
      <c r="IR183" s="197"/>
      <c r="IT183" s="197"/>
      <c r="IV183" s="180" t="str">
        <f t="shared" si="285"/>
        <v/>
      </c>
      <c r="IW183" s="181" t="str">
        <f t="shared" si="254"/>
        <v/>
      </c>
      <c r="IX183" s="182" t="str">
        <f t="shared" si="255"/>
        <v/>
      </c>
      <c r="IY183" s="183"/>
      <c r="IZ183" s="184" t="str">
        <f t="shared" si="305"/>
        <v/>
      </c>
      <c r="JA183" s="183"/>
      <c r="JB183" s="171"/>
      <c r="JC183" s="187"/>
      <c r="JD183" s="198">
        <f t="shared" si="256"/>
        <v>0</v>
      </c>
      <c r="JE183" s="198">
        <f t="shared" si="257"/>
        <v>0</v>
      </c>
      <c r="JF183" s="198">
        <f t="shared" si="258"/>
        <v>0</v>
      </c>
      <c r="JG183" s="199">
        <f t="shared" si="259"/>
        <v>0</v>
      </c>
      <c r="JH183" s="199">
        <f t="shared" si="260"/>
        <v>0</v>
      </c>
      <c r="JI183" s="187"/>
      <c r="JJ183" s="209"/>
      <c r="JK183" s="210"/>
      <c r="JL183" s="210"/>
      <c r="JM183" s="210"/>
      <c r="JN183" s="210"/>
      <c r="JO183" s="210"/>
      <c r="JP183" s="210"/>
      <c r="JQ183" s="210"/>
      <c r="JR183" s="211"/>
      <c r="JS183" s="205"/>
      <c r="JT183" s="194">
        <f t="shared" si="261"/>
        <v>4</v>
      </c>
    </row>
    <row r="184" spans="1:280" s="195" customFormat="1" x14ac:dyDescent="0.2">
      <c r="A184" s="247">
        <f t="shared" si="262"/>
        <v>41758</v>
      </c>
      <c r="B184" s="249">
        <f t="shared" si="263"/>
        <v>41759</v>
      </c>
      <c r="C184" s="196"/>
      <c r="E184" s="197"/>
      <c r="G184" s="197"/>
      <c r="I184" s="180" t="str">
        <f t="shared" si="264"/>
        <v/>
      </c>
      <c r="J184" s="181" t="str">
        <f t="shared" si="265"/>
        <v/>
      </c>
      <c r="K184" s="182" t="str">
        <f t="shared" si="266"/>
        <v/>
      </c>
      <c r="L184" s="183"/>
      <c r="M184" s="184" t="str">
        <f t="shared" si="286"/>
        <v/>
      </c>
      <c r="N184" s="183"/>
      <c r="O184" s="171"/>
      <c r="P184" s="196"/>
      <c r="R184" s="197"/>
      <c r="T184" s="197"/>
      <c r="V184" s="180" t="str">
        <f t="shared" si="267"/>
        <v/>
      </c>
      <c r="W184" s="181" t="str">
        <f t="shared" si="218"/>
        <v/>
      </c>
      <c r="X184" s="182" t="str">
        <f t="shared" si="219"/>
        <v/>
      </c>
      <c r="Y184" s="183"/>
      <c r="Z184" s="184" t="str">
        <f t="shared" si="287"/>
        <v/>
      </c>
      <c r="AA184" s="183"/>
      <c r="AB184" s="171"/>
      <c r="AC184" s="196"/>
      <c r="AE184" s="197"/>
      <c r="AG184" s="197"/>
      <c r="AI184" s="180" t="str">
        <f t="shared" si="268"/>
        <v/>
      </c>
      <c r="AJ184" s="181" t="str">
        <f t="shared" si="220"/>
        <v/>
      </c>
      <c r="AK184" s="182" t="str">
        <f t="shared" si="221"/>
        <v/>
      </c>
      <c r="AL184" s="183"/>
      <c r="AM184" s="184" t="str">
        <f t="shared" si="288"/>
        <v/>
      </c>
      <c r="AN184" s="183"/>
      <c r="AO184" s="171"/>
      <c r="AP184" s="196"/>
      <c r="AR184" s="197"/>
      <c r="AT184" s="197"/>
      <c r="AV184" s="180" t="str">
        <f t="shared" si="269"/>
        <v/>
      </c>
      <c r="AW184" s="181" t="str">
        <f t="shared" si="222"/>
        <v/>
      </c>
      <c r="AX184" s="182" t="str">
        <f t="shared" si="223"/>
        <v/>
      </c>
      <c r="AY184" s="183"/>
      <c r="AZ184" s="184" t="str">
        <f t="shared" si="289"/>
        <v/>
      </c>
      <c r="BA184" s="183"/>
      <c r="BB184" s="171"/>
      <c r="BC184" s="196"/>
      <c r="BE184" s="197"/>
      <c r="BG184" s="197"/>
      <c r="BI184" s="180" t="str">
        <f t="shared" si="270"/>
        <v/>
      </c>
      <c r="BJ184" s="181" t="str">
        <f t="shared" si="224"/>
        <v/>
      </c>
      <c r="BK184" s="182" t="str">
        <f t="shared" si="225"/>
        <v/>
      </c>
      <c r="BL184" s="183"/>
      <c r="BM184" s="184" t="str">
        <f t="shared" si="290"/>
        <v/>
      </c>
      <c r="BN184" s="183"/>
      <c r="BO184" s="171"/>
      <c r="BP184" s="196"/>
      <c r="BR184" s="197"/>
      <c r="BT184" s="197"/>
      <c r="BV184" s="180" t="str">
        <f t="shared" si="271"/>
        <v/>
      </c>
      <c r="BW184" s="181" t="str">
        <f t="shared" si="226"/>
        <v/>
      </c>
      <c r="BX184" s="182" t="str">
        <f t="shared" si="227"/>
        <v/>
      </c>
      <c r="BY184" s="183"/>
      <c r="BZ184" s="184" t="str">
        <f t="shared" si="291"/>
        <v/>
      </c>
      <c r="CA184" s="183"/>
      <c r="CB184" s="171"/>
      <c r="CC184" s="196"/>
      <c r="CE184" s="197"/>
      <c r="CG184" s="197"/>
      <c r="CI184" s="180" t="str">
        <f t="shared" si="272"/>
        <v/>
      </c>
      <c r="CJ184" s="181" t="str">
        <f t="shared" si="228"/>
        <v/>
      </c>
      <c r="CK184" s="182" t="str">
        <f t="shared" si="229"/>
        <v/>
      </c>
      <c r="CL184" s="183"/>
      <c r="CM184" s="184" t="str">
        <f t="shared" si="292"/>
        <v/>
      </c>
      <c r="CN184" s="183"/>
      <c r="CO184" s="171"/>
      <c r="CP184" s="196"/>
      <c r="CR184" s="197"/>
      <c r="CT184" s="197"/>
      <c r="CV184" s="180" t="str">
        <f t="shared" si="273"/>
        <v/>
      </c>
      <c r="CW184" s="181" t="str">
        <f t="shared" si="230"/>
        <v/>
      </c>
      <c r="CX184" s="182" t="str">
        <f t="shared" si="231"/>
        <v/>
      </c>
      <c r="CY184" s="183"/>
      <c r="CZ184" s="184" t="str">
        <f t="shared" si="293"/>
        <v/>
      </c>
      <c r="DA184" s="183"/>
      <c r="DB184" s="171"/>
      <c r="DC184" s="196"/>
      <c r="DE184" s="197"/>
      <c r="DG184" s="197"/>
      <c r="DI184" s="180" t="str">
        <f t="shared" si="274"/>
        <v/>
      </c>
      <c r="DJ184" s="181" t="str">
        <f t="shared" si="232"/>
        <v/>
      </c>
      <c r="DK184" s="182" t="str">
        <f t="shared" si="233"/>
        <v/>
      </c>
      <c r="DL184" s="183"/>
      <c r="DM184" s="184" t="str">
        <f t="shared" si="294"/>
        <v/>
      </c>
      <c r="DN184" s="183"/>
      <c r="DO184" s="171"/>
      <c r="DP184" s="196"/>
      <c r="DR184" s="197"/>
      <c r="DT184" s="197"/>
      <c r="DV184" s="180" t="str">
        <f t="shared" si="275"/>
        <v/>
      </c>
      <c r="DW184" s="181" t="str">
        <f t="shared" si="234"/>
        <v/>
      </c>
      <c r="DX184" s="182" t="str">
        <f t="shared" si="235"/>
        <v/>
      </c>
      <c r="DY184" s="183"/>
      <c r="DZ184" s="184" t="str">
        <f t="shared" si="295"/>
        <v/>
      </c>
      <c r="EA184" s="183"/>
      <c r="EB184" s="171"/>
      <c r="EC184" s="196"/>
      <c r="EE184" s="197"/>
      <c r="EG184" s="197"/>
      <c r="EI184" s="180" t="str">
        <f t="shared" si="276"/>
        <v/>
      </c>
      <c r="EJ184" s="181" t="str">
        <f t="shared" si="236"/>
        <v/>
      </c>
      <c r="EK184" s="182" t="str">
        <f t="shared" si="237"/>
        <v/>
      </c>
      <c r="EL184" s="183"/>
      <c r="EM184" s="184" t="str">
        <f t="shared" si="296"/>
        <v/>
      </c>
      <c r="EN184" s="183"/>
      <c r="EO184" s="171"/>
      <c r="EP184" s="196"/>
      <c r="ER184" s="197"/>
      <c r="ET184" s="197"/>
      <c r="EV184" s="180" t="str">
        <f t="shared" si="277"/>
        <v/>
      </c>
      <c r="EW184" s="181" t="str">
        <f t="shared" si="238"/>
        <v/>
      </c>
      <c r="EX184" s="182" t="str">
        <f t="shared" si="239"/>
        <v/>
      </c>
      <c r="EY184" s="183"/>
      <c r="EZ184" s="184" t="str">
        <f t="shared" si="297"/>
        <v/>
      </c>
      <c r="FA184" s="183"/>
      <c r="FB184" s="171"/>
      <c r="FC184" s="196"/>
      <c r="FE184" s="197"/>
      <c r="FG184" s="197"/>
      <c r="FI184" s="180" t="str">
        <f t="shared" si="278"/>
        <v/>
      </c>
      <c r="FJ184" s="181" t="str">
        <f t="shared" si="240"/>
        <v/>
      </c>
      <c r="FK184" s="182" t="str">
        <f t="shared" si="241"/>
        <v/>
      </c>
      <c r="FL184" s="183"/>
      <c r="FM184" s="184" t="str">
        <f t="shared" si="298"/>
        <v/>
      </c>
      <c r="FN184" s="183"/>
      <c r="FO184" s="171"/>
      <c r="FP184" s="196"/>
      <c r="FR184" s="197"/>
      <c r="FT184" s="197"/>
      <c r="FV184" s="180" t="str">
        <f t="shared" si="279"/>
        <v/>
      </c>
      <c r="FW184" s="181" t="str">
        <f t="shared" si="242"/>
        <v/>
      </c>
      <c r="FX184" s="182" t="str">
        <f t="shared" si="243"/>
        <v/>
      </c>
      <c r="FY184" s="183"/>
      <c r="FZ184" s="184" t="str">
        <f t="shared" si="299"/>
        <v/>
      </c>
      <c r="GA184" s="183"/>
      <c r="GB184" s="171"/>
      <c r="GC184" s="196"/>
      <c r="GE184" s="197"/>
      <c r="GG184" s="197"/>
      <c r="GI184" s="180" t="str">
        <f t="shared" si="280"/>
        <v/>
      </c>
      <c r="GJ184" s="181" t="str">
        <f t="shared" si="244"/>
        <v/>
      </c>
      <c r="GK184" s="182" t="str">
        <f t="shared" si="245"/>
        <v/>
      </c>
      <c r="GL184" s="183"/>
      <c r="GM184" s="184" t="str">
        <f t="shared" si="300"/>
        <v/>
      </c>
      <c r="GN184" s="183"/>
      <c r="GO184" s="171"/>
      <c r="GP184" s="196"/>
      <c r="GR184" s="197"/>
      <c r="GT184" s="197"/>
      <c r="GV184" s="180" t="str">
        <f t="shared" si="281"/>
        <v/>
      </c>
      <c r="GW184" s="181" t="str">
        <f t="shared" si="246"/>
        <v/>
      </c>
      <c r="GX184" s="182" t="str">
        <f t="shared" si="247"/>
        <v/>
      </c>
      <c r="GY184" s="183"/>
      <c r="GZ184" s="184" t="str">
        <f t="shared" si="301"/>
        <v/>
      </c>
      <c r="HA184" s="183"/>
      <c r="HB184" s="171"/>
      <c r="HC184" s="196"/>
      <c r="HE184" s="197"/>
      <c r="HG184" s="197"/>
      <c r="HI184" s="180" t="str">
        <f t="shared" si="282"/>
        <v/>
      </c>
      <c r="HJ184" s="181" t="str">
        <f t="shared" si="248"/>
        <v/>
      </c>
      <c r="HK184" s="182" t="str">
        <f t="shared" si="249"/>
        <v/>
      </c>
      <c r="HL184" s="183"/>
      <c r="HM184" s="184" t="str">
        <f t="shared" si="302"/>
        <v/>
      </c>
      <c r="HN184" s="183"/>
      <c r="HO184" s="171"/>
      <c r="HP184" s="196"/>
      <c r="HR184" s="197"/>
      <c r="HT184" s="197"/>
      <c r="HV184" s="180" t="str">
        <f t="shared" si="283"/>
        <v/>
      </c>
      <c r="HW184" s="181" t="str">
        <f t="shared" si="250"/>
        <v/>
      </c>
      <c r="HX184" s="182" t="str">
        <f t="shared" si="251"/>
        <v/>
      </c>
      <c r="HY184" s="183"/>
      <c r="HZ184" s="184" t="str">
        <f t="shared" si="303"/>
        <v/>
      </c>
      <c r="IA184" s="183"/>
      <c r="IB184" s="171"/>
      <c r="IC184" s="196"/>
      <c r="IE184" s="197"/>
      <c r="IG184" s="197"/>
      <c r="II184" s="180" t="str">
        <f t="shared" si="284"/>
        <v/>
      </c>
      <c r="IJ184" s="181" t="str">
        <f t="shared" si="252"/>
        <v/>
      </c>
      <c r="IK184" s="182" t="str">
        <f t="shared" si="253"/>
        <v/>
      </c>
      <c r="IL184" s="183"/>
      <c r="IM184" s="184" t="str">
        <f t="shared" si="304"/>
        <v/>
      </c>
      <c r="IN184" s="183"/>
      <c r="IO184" s="171"/>
      <c r="IP184" s="196"/>
      <c r="IR184" s="197"/>
      <c r="IT184" s="197"/>
      <c r="IV184" s="180" t="str">
        <f t="shared" si="285"/>
        <v/>
      </c>
      <c r="IW184" s="181" t="str">
        <f t="shared" si="254"/>
        <v/>
      </c>
      <c r="IX184" s="182" t="str">
        <f t="shared" si="255"/>
        <v/>
      </c>
      <c r="IY184" s="183"/>
      <c r="IZ184" s="184" t="str">
        <f t="shared" si="305"/>
        <v/>
      </c>
      <c r="JA184" s="183"/>
      <c r="JB184" s="171"/>
      <c r="JC184" s="187"/>
      <c r="JD184" s="198">
        <f t="shared" si="256"/>
        <v>0</v>
      </c>
      <c r="JE184" s="198">
        <f t="shared" si="257"/>
        <v>0</v>
      </c>
      <c r="JF184" s="198">
        <f t="shared" si="258"/>
        <v>0</v>
      </c>
      <c r="JG184" s="199">
        <f t="shared" si="259"/>
        <v>0</v>
      </c>
      <c r="JH184" s="199">
        <f t="shared" si="260"/>
        <v>0</v>
      </c>
      <c r="JI184" s="187"/>
      <c r="JJ184" s="209"/>
      <c r="JK184" s="210"/>
      <c r="JL184" s="210"/>
      <c r="JM184" s="210"/>
      <c r="JN184" s="210"/>
      <c r="JO184" s="210"/>
      <c r="JP184" s="210"/>
      <c r="JQ184" s="210"/>
      <c r="JR184" s="211"/>
      <c r="JS184" s="205"/>
      <c r="JT184" s="194">
        <f t="shared" si="261"/>
        <v>4</v>
      </c>
    </row>
    <row r="185" spans="1:280" s="225" customFormat="1" ht="13.5" thickBot="1" x14ac:dyDescent="0.25">
      <c r="A185" s="250">
        <f t="shared" si="262"/>
        <v>41759</v>
      </c>
      <c r="B185" s="251">
        <f t="shared" si="263"/>
        <v>41760</v>
      </c>
      <c r="C185" s="224"/>
      <c r="E185" s="226"/>
      <c r="G185" s="226"/>
      <c r="I185" s="216" t="str">
        <f t="shared" si="264"/>
        <v/>
      </c>
      <c r="J185" s="217" t="str">
        <f t="shared" si="265"/>
        <v/>
      </c>
      <c r="K185" s="218" t="str">
        <f t="shared" si="266"/>
        <v/>
      </c>
      <c r="L185" s="219"/>
      <c r="M185" s="220" t="str">
        <f t="shared" si="286"/>
        <v/>
      </c>
      <c r="N185" s="219"/>
      <c r="O185" s="175"/>
      <c r="P185" s="224"/>
      <c r="R185" s="226"/>
      <c r="T185" s="226"/>
      <c r="V185" s="216" t="str">
        <f t="shared" si="267"/>
        <v/>
      </c>
      <c r="W185" s="217" t="str">
        <f t="shared" si="218"/>
        <v/>
      </c>
      <c r="X185" s="218" t="str">
        <f t="shared" si="219"/>
        <v/>
      </c>
      <c r="Y185" s="219"/>
      <c r="Z185" s="220" t="str">
        <f t="shared" si="287"/>
        <v/>
      </c>
      <c r="AA185" s="219"/>
      <c r="AB185" s="175"/>
      <c r="AC185" s="224"/>
      <c r="AE185" s="226"/>
      <c r="AG185" s="226"/>
      <c r="AI185" s="216" t="str">
        <f t="shared" si="268"/>
        <v/>
      </c>
      <c r="AJ185" s="217" t="str">
        <f t="shared" si="220"/>
        <v/>
      </c>
      <c r="AK185" s="218" t="str">
        <f t="shared" si="221"/>
        <v/>
      </c>
      <c r="AL185" s="219"/>
      <c r="AM185" s="220" t="str">
        <f t="shared" si="288"/>
        <v/>
      </c>
      <c r="AN185" s="219"/>
      <c r="AO185" s="175"/>
      <c r="AP185" s="224"/>
      <c r="AR185" s="226"/>
      <c r="AT185" s="226"/>
      <c r="AV185" s="216" t="str">
        <f t="shared" si="269"/>
        <v/>
      </c>
      <c r="AW185" s="217" t="str">
        <f t="shared" si="222"/>
        <v/>
      </c>
      <c r="AX185" s="218" t="str">
        <f t="shared" si="223"/>
        <v/>
      </c>
      <c r="AY185" s="219"/>
      <c r="AZ185" s="220" t="str">
        <f t="shared" si="289"/>
        <v/>
      </c>
      <c r="BA185" s="219"/>
      <c r="BB185" s="175"/>
      <c r="BC185" s="224"/>
      <c r="BE185" s="226"/>
      <c r="BG185" s="226"/>
      <c r="BI185" s="216" t="str">
        <f t="shared" si="270"/>
        <v/>
      </c>
      <c r="BJ185" s="217" t="str">
        <f t="shared" si="224"/>
        <v/>
      </c>
      <c r="BK185" s="218" t="str">
        <f t="shared" si="225"/>
        <v/>
      </c>
      <c r="BL185" s="219"/>
      <c r="BM185" s="220" t="str">
        <f t="shared" si="290"/>
        <v/>
      </c>
      <c r="BN185" s="219"/>
      <c r="BO185" s="175"/>
      <c r="BP185" s="224"/>
      <c r="BR185" s="226"/>
      <c r="BT185" s="226"/>
      <c r="BV185" s="216" t="str">
        <f t="shared" si="271"/>
        <v/>
      </c>
      <c r="BW185" s="217" t="str">
        <f t="shared" si="226"/>
        <v/>
      </c>
      <c r="BX185" s="218" t="str">
        <f t="shared" si="227"/>
        <v/>
      </c>
      <c r="BY185" s="219"/>
      <c r="BZ185" s="220" t="str">
        <f t="shared" si="291"/>
        <v/>
      </c>
      <c r="CA185" s="219"/>
      <c r="CB185" s="175"/>
      <c r="CC185" s="224"/>
      <c r="CE185" s="226"/>
      <c r="CG185" s="226"/>
      <c r="CI185" s="216" t="str">
        <f t="shared" si="272"/>
        <v/>
      </c>
      <c r="CJ185" s="217" t="str">
        <f t="shared" si="228"/>
        <v/>
      </c>
      <c r="CK185" s="218" t="str">
        <f t="shared" si="229"/>
        <v/>
      </c>
      <c r="CL185" s="219"/>
      <c r="CM185" s="220" t="str">
        <f t="shared" si="292"/>
        <v/>
      </c>
      <c r="CN185" s="219"/>
      <c r="CO185" s="175"/>
      <c r="CP185" s="224"/>
      <c r="CR185" s="226"/>
      <c r="CT185" s="226"/>
      <c r="CV185" s="216" t="str">
        <f t="shared" si="273"/>
        <v/>
      </c>
      <c r="CW185" s="217" t="str">
        <f t="shared" si="230"/>
        <v/>
      </c>
      <c r="CX185" s="218" t="str">
        <f t="shared" si="231"/>
        <v/>
      </c>
      <c r="CY185" s="219"/>
      <c r="CZ185" s="220" t="str">
        <f t="shared" si="293"/>
        <v/>
      </c>
      <c r="DA185" s="219"/>
      <c r="DB185" s="175"/>
      <c r="DC185" s="224"/>
      <c r="DE185" s="226"/>
      <c r="DG185" s="226"/>
      <c r="DI185" s="216" t="str">
        <f t="shared" si="274"/>
        <v/>
      </c>
      <c r="DJ185" s="217" t="str">
        <f t="shared" si="232"/>
        <v/>
      </c>
      <c r="DK185" s="218" t="str">
        <f t="shared" si="233"/>
        <v/>
      </c>
      <c r="DL185" s="219"/>
      <c r="DM185" s="220" t="str">
        <f t="shared" si="294"/>
        <v/>
      </c>
      <c r="DN185" s="219"/>
      <c r="DO185" s="175"/>
      <c r="DP185" s="224"/>
      <c r="DR185" s="226"/>
      <c r="DT185" s="226"/>
      <c r="DV185" s="216" t="str">
        <f t="shared" si="275"/>
        <v/>
      </c>
      <c r="DW185" s="217" t="str">
        <f t="shared" si="234"/>
        <v/>
      </c>
      <c r="DX185" s="218" t="str">
        <f t="shared" si="235"/>
        <v/>
      </c>
      <c r="DY185" s="219"/>
      <c r="DZ185" s="220" t="str">
        <f t="shared" si="295"/>
        <v/>
      </c>
      <c r="EA185" s="219"/>
      <c r="EB185" s="175"/>
      <c r="EC185" s="224"/>
      <c r="EE185" s="226"/>
      <c r="EG185" s="226"/>
      <c r="EI185" s="216" t="str">
        <f t="shared" si="276"/>
        <v/>
      </c>
      <c r="EJ185" s="217" t="str">
        <f t="shared" si="236"/>
        <v/>
      </c>
      <c r="EK185" s="218" t="str">
        <f t="shared" si="237"/>
        <v/>
      </c>
      <c r="EL185" s="219"/>
      <c r="EM185" s="220" t="str">
        <f t="shared" si="296"/>
        <v/>
      </c>
      <c r="EN185" s="219"/>
      <c r="EO185" s="175"/>
      <c r="EP185" s="224"/>
      <c r="ER185" s="226"/>
      <c r="ET185" s="226"/>
      <c r="EV185" s="216" t="str">
        <f t="shared" si="277"/>
        <v/>
      </c>
      <c r="EW185" s="217" t="str">
        <f t="shared" si="238"/>
        <v/>
      </c>
      <c r="EX185" s="218" t="str">
        <f t="shared" si="239"/>
        <v/>
      </c>
      <c r="EY185" s="219"/>
      <c r="EZ185" s="220" t="str">
        <f t="shared" si="297"/>
        <v/>
      </c>
      <c r="FA185" s="219"/>
      <c r="FB185" s="175"/>
      <c r="FC185" s="224"/>
      <c r="FE185" s="226"/>
      <c r="FG185" s="226"/>
      <c r="FI185" s="216" t="str">
        <f t="shared" si="278"/>
        <v/>
      </c>
      <c r="FJ185" s="217" t="str">
        <f t="shared" si="240"/>
        <v/>
      </c>
      <c r="FK185" s="218" t="str">
        <f t="shared" si="241"/>
        <v/>
      </c>
      <c r="FL185" s="219"/>
      <c r="FM185" s="220" t="str">
        <f t="shared" si="298"/>
        <v/>
      </c>
      <c r="FN185" s="219"/>
      <c r="FO185" s="175"/>
      <c r="FP185" s="224"/>
      <c r="FR185" s="226"/>
      <c r="FT185" s="226"/>
      <c r="FV185" s="216" t="str">
        <f t="shared" si="279"/>
        <v/>
      </c>
      <c r="FW185" s="217" t="str">
        <f t="shared" si="242"/>
        <v/>
      </c>
      <c r="FX185" s="218" t="str">
        <f t="shared" si="243"/>
        <v/>
      </c>
      <c r="FY185" s="219"/>
      <c r="FZ185" s="220" t="str">
        <f t="shared" si="299"/>
        <v/>
      </c>
      <c r="GA185" s="219"/>
      <c r="GB185" s="175"/>
      <c r="GC185" s="224"/>
      <c r="GE185" s="226"/>
      <c r="GG185" s="226"/>
      <c r="GI185" s="216" t="str">
        <f t="shared" si="280"/>
        <v/>
      </c>
      <c r="GJ185" s="217" t="str">
        <f t="shared" si="244"/>
        <v/>
      </c>
      <c r="GK185" s="218" t="str">
        <f t="shared" si="245"/>
        <v/>
      </c>
      <c r="GL185" s="219"/>
      <c r="GM185" s="220" t="str">
        <f t="shared" si="300"/>
        <v/>
      </c>
      <c r="GN185" s="219"/>
      <c r="GO185" s="175"/>
      <c r="GP185" s="224"/>
      <c r="GR185" s="226"/>
      <c r="GT185" s="226"/>
      <c r="GV185" s="216" t="str">
        <f t="shared" si="281"/>
        <v/>
      </c>
      <c r="GW185" s="217" t="str">
        <f t="shared" si="246"/>
        <v/>
      </c>
      <c r="GX185" s="218" t="str">
        <f t="shared" si="247"/>
        <v/>
      </c>
      <c r="GY185" s="219"/>
      <c r="GZ185" s="220" t="str">
        <f t="shared" si="301"/>
        <v/>
      </c>
      <c r="HA185" s="219"/>
      <c r="HB185" s="175"/>
      <c r="HC185" s="224"/>
      <c r="HE185" s="226"/>
      <c r="HG185" s="226"/>
      <c r="HI185" s="216" t="str">
        <f t="shared" si="282"/>
        <v/>
      </c>
      <c r="HJ185" s="217" t="str">
        <f t="shared" si="248"/>
        <v/>
      </c>
      <c r="HK185" s="218" t="str">
        <f t="shared" si="249"/>
        <v/>
      </c>
      <c r="HL185" s="219"/>
      <c r="HM185" s="220" t="str">
        <f t="shared" si="302"/>
        <v/>
      </c>
      <c r="HN185" s="219"/>
      <c r="HO185" s="175"/>
      <c r="HP185" s="224"/>
      <c r="HR185" s="226"/>
      <c r="HT185" s="226"/>
      <c r="HV185" s="216" t="str">
        <f t="shared" si="283"/>
        <v/>
      </c>
      <c r="HW185" s="217" t="str">
        <f t="shared" si="250"/>
        <v/>
      </c>
      <c r="HX185" s="218" t="str">
        <f t="shared" si="251"/>
        <v/>
      </c>
      <c r="HY185" s="219"/>
      <c r="HZ185" s="220" t="str">
        <f t="shared" si="303"/>
        <v/>
      </c>
      <c r="IA185" s="219"/>
      <c r="IB185" s="175"/>
      <c r="IC185" s="224"/>
      <c r="IE185" s="226"/>
      <c r="IG185" s="226"/>
      <c r="II185" s="216" t="str">
        <f t="shared" si="284"/>
        <v/>
      </c>
      <c r="IJ185" s="217" t="str">
        <f t="shared" si="252"/>
        <v/>
      </c>
      <c r="IK185" s="218" t="str">
        <f t="shared" si="253"/>
        <v/>
      </c>
      <c r="IL185" s="219"/>
      <c r="IM185" s="220" t="str">
        <f t="shared" si="304"/>
        <v/>
      </c>
      <c r="IN185" s="219"/>
      <c r="IO185" s="175"/>
      <c r="IP185" s="224"/>
      <c r="IR185" s="226"/>
      <c r="IT185" s="226"/>
      <c r="IV185" s="216" t="str">
        <f t="shared" si="285"/>
        <v/>
      </c>
      <c r="IW185" s="217" t="str">
        <f t="shared" si="254"/>
        <v/>
      </c>
      <c r="IX185" s="218" t="str">
        <f t="shared" si="255"/>
        <v/>
      </c>
      <c r="IY185" s="219"/>
      <c r="IZ185" s="220" t="str">
        <f t="shared" si="305"/>
        <v/>
      </c>
      <c r="JA185" s="219"/>
      <c r="JB185" s="175"/>
      <c r="JC185" s="221"/>
      <c r="JD185" s="222">
        <f t="shared" si="256"/>
        <v>0</v>
      </c>
      <c r="JE185" s="222">
        <f t="shared" si="257"/>
        <v>0</v>
      </c>
      <c r="JF185" s="222">
        <f t="shared" si="258"/>
        <v>0</v>
      </c>
      <c r="JG185" s="223">
        <f t="shared" si="259"/>
        <v>0</v>
      </c>
      <c r="JH185" s="223">
        <f t="shared" si="260"/>
        <v>0</v>
      </c>
      <c r="JI185" s="221"/>
      <c r="JJ185" s="212"/>
      <c r="JK185" s="213"/>
      <c r="JL185" s="213"/>
      <c r="JM185" s="213"/>
      <c r="JN185" s="213"/>
      <c r="JO185" s="213"/>
      <c r="JP185" s="213"/>
      <c r="JQ185" s="213"/>
      <c r="JR185" s="214"/>
      <c r="JS185" s="246"/>
      <c r="JT185" s="703">
        <f t="shared" si="261"/>
        <v>4</v>
      </c>
    </row>
    <row r="186" spans="1:280" s="195" customFormat="1" ht="13.5" thickBot="1" x14ac:dyDescent="0.25">
      <c r="A186" s="247">
        <f t="shared" si="262"/>
        <v>41760</v>
      </c>
      <c r="B186" s="249">
        <f t="shared" si="263"/>
        <v>41761</v>
      </c>
      <c r="C186" s="196"/>
      <c r="E186" s="197"/>
      <c r="G186" s="197"/>
      <c r="I186" s="180" t="str">
        <f t="shared" si="264"/>
        <v/>
      </c>
      <c r="J186" s="181" t="str">
        <f t="shared" si="265"/>
        <v/>
      </c>
      <c r="K186" s="182" t="str">
        <f t="shared" si="266"/>
        <v/>
      </c>
      <c r="L186" s="183"/>
      <c r="M186" s="184" t="str">
        <f t="shared" si="286"/>
        <v/>
      </c>
      <c r="N186" s="183"/>
      <c r="O186" s="171"/>
      <c r="P186" s="196"/>
      <c r="R186" s="197"/>
      <c r="T186" s="197"/>
      <c r="V186" s="180" t="str">
        <f t="shared" si="267"/>
        <v/>
      </c>
      <c r="W186" s="181" t="str">
        <f t="shared" si="218"/>
        <v/>
      </c>
      <c r="X186" s="182" t="str">
        <f t="shared" si="219"/>
        <v/>
      </c>
      <c r="Y186" s="183"/>
      <c r="Z186" s="184" t="str">
        <f t="shared" si="287"/>
        <v/>
      </c>
      <c r="AA186" s="183"/>
      <c r="AB186" s="171"/>
      <c r="AC186" s="196"/>
      <c r="AE186" s="197"/>
      <c r="AG186" s="197"/>
      <c r="AI186" s="180" t="str">
        <f t="shared" si="268"/>
        <v/>
      </c>
      <c r="AJ186" s="181" t="str">
        <f t="shared" si="220"/>
        <v/>
      </c>
      <c r="AK186" s="182" t="str">
        <f t="shared" si="221"/>
        <v/>
      </c>
      <c r="AL186" s="183"/>
      <c r="AM186" s="184" t="str">
        <f t="shared" si="288"/>
        <v/>
      </c>
      <c r="AN186" s="183"/>
      <c r="AO186" s="171"/>
      <c r="AP186" s="196"/>
      <c r="AR186" s="197"/>
      <c r="AT186" s="197"/>
      <c r="AV186" s="180" t="str">
        <f t="shared" si="269"/>
        <v/>
      </c>
      <c r="AW186" s="181" t="str">
        <f t="shared" si="222"/>
        <v/>
      </c>
      <c r="AX186" s="182" t="str">
        <f t="shared" si="223"/>
        <v/>
      </c>
      <c r="AY186" s="183"/>
      <c r="AZ186" s="184" t="str">
        <f t="shared" si="289"/>
        <v/>
      </c>
      <c r="BA186" s="183"/>
      <c r="BB186" s="171"/>
      <c r="BC186" s="196"/>
      <c r="BE186" s="197"/>
      <c r="BG186" s="197"/>
      <c r="BI186" s="180" t="str">
        <f t="shared" si="270"/>
        <v/>
      </c>
      <c r="BJ186" s="181" t="str">
        <f t="shared" si="224"/>
        <v/>
      </c>
      <c r="BK186" s="182" t="str">
        <f t="shared" si="225"/>
        <v/>
      </c>
      <c r="BL186" s="183"/>
      <c r="BM186" s="184" t="str">
        <f t="shared" si="290"/>
        <v/>
      </c>
      <c r="BN186" s="183"/>
      <c r="BO186" s="171"/>
      <c r="BP186" s="196"/>
      <c r="BR186" s="197"/>
      <c r="BT186" s="197"/>
      <c r="BV186" s="180" t="str">
        <f t="shared" si="271"/>
        <v/>
      </c>
      <c r="BW186" s="181" t="str">
        <f t="shared" si="226"/>
        <v/>
      </c>
      <c r="BX186" s="182" t="str">
        <f t="shared" si="227"/>
        <v/>
      </c>
      <c r="BY186" s="183"/>
      <c r="BZ186" s="184" t="str">
        <f t="shared" si="291"/>
        <v/>
      </c>
      <c r="CA186" s="183"/>
      <c r="CB186" s="171"/>
      <c r="CC186" s="196"/>
      <c r="CE186" s="197"/>
      <c r="CG186" s="197"/>
      <c r="CI186" s="180" t="str">
        <f t="shared" si="272"/>
        <v/>
      </c>
      <c r="CJ186" s="181" t="str">
        <f t="shared" si="228"/>
        <v/>
      </c>
      <c r="CK186" s="182" t="str">
        <f t="shared" si="229"/>
        <v/>
      </c>
      <c r="CL186" s="183"/>
      <c r="CM186" s="184" t="str">
        <f t="shared" si="292"/>
        <v/>
      </c>
      <c r="CN186" s="183"/>
      <c r="CO186" s="171"/>
      <c r="CP186" s="196"/>
      <c r="CR186" s="197"/>
      <c r="CT186" s="197"/>
      <c r="CV186" s="180" t="str">
        <f t="shared" si="273"/>
        <v/>
      </c>
      <c r="CW186" s="181" t="str">
        <f t="shared" si="230"/>
        <v/>
      </c>
      <c r="CX186" s="182" t="str">
        <f t="shared" si="231"/>
        <v/>
      </c>
      <c r="CY186" s="183"/>
      <c r="CZ186" s="184" t="str">
        <f t="shared" si="293"/>
        <v/>
      </c>
      <c r="DA186" s="183"/>
      <c r="DB186" s="171"/>
      <c r="DC186" s="196"/>
      <c r="DE186" s="197"/>
      <c r="DG186" s="197"/>
      <c r="DI186" s="180" t="str">
        <f t="shared" si="274"/>
        <v/>
      </c>
      <c r="DJ186" s="181" t="str">
        <f t="shared" si="232"/>
        <v/>
      </c>
      <c r="DK186" s="182" t="str">
        <f t="shared" si="233"/>
        <v/>
      </c>
      <c r="DL186" s="183"/>
      <c r="DM186" s="184" t="str">
        <f t="shared" si="294"/>
        <v/>
      </c>
      <c r="DN186" s="183"/>
      <c r="DO186" s="171"/>
      <c r="DP186" s="196"/>
      <c r="DR186" s="197"/>
      <c r="DT186" s="197"/>
      <c r="DV186" s="180" t="str">
        <f t="shared" si="275"/>
        <v/>
      </c>
      <c r="DW186" s="181" t="str">
        <f t="shared" si="234"/>
        <v/>
      </c>
      <c r="DX186" s="182" t="str">
        <f t="shared" si="235"/>
        <v/>
      </c>
      <c r="DY186" s="183"/>
      <c r="DZ186" s="184" t="str">
        <f t="shared" si="295"/>
        <v/>
      </c>
      <c r="EA186" s="183"/>
      <c r="EB186" s="171"/>
      <c r="EC186" s="196"/>
      <c r="EE186" s="197"/>
      <c r="EG186" s="197"/>
      <c r="EI186" s="180" t="str">
        <f t="shared" si="276"/>
        <v/>
      </c>
      <c r="EJ186" s="181" t="str">
        <f t="shared" si="236"/>
        <v/>
      </c>
      <c r="EK186" s="182" t="str">
        <f t="shared" si="237"/>
        <v/>
      </c>
      <c r="EL186" s="183"/>
      <c r="EM186" s="184" t="str">
        <f t="shared" si="296"/>
        <v/>
      </c>
      <c r="EN186" s="183"/>
      <c r="EO186" s="171"/>
      <c r="EP186" s="196"/>
      <c r="ER186" s="197"/>
      <c r="ET186" s="197"/>
      <c r="EV186" s="180" t="str">
        <f t="shared" si="277"/>
        <v/>
      </c>
      <c r="EW186" s="181" t="str">
        <f t="shared" si="238"/>
        <v/>
      </c>
      <c r="EX186" s="182" t="str">
        <f t="shared" si="239"/>
        <v/>
      </c>
      <c r="EY186" s="183"/>
      <c r="EZ186" s="184" t="str">
        <f t="shared" si="297"/>
        <v/>
      </c>
      <c r="FA186" s="183"/>
      <c r="FB186" s="171"/>
      <c r="FC186" s="196"/>
      <c r="FE186" s="197"/>
      <c r="FG186" s="197"/>
      <c r="FI186" s="180" t="str">
        <f t="shared" si="278"/>
        <v/>
      </c>
      <c r="FJ186" s="181" t="str">
        <f t="shared" si="240"/>
        <v/>
      </c>
      <c r="FK186" s="182" t="str">
        <f t="shared" si="241"/>
        <v/>
      </c>
      <c r="FL186" s="183"/>
      <c r="FM186" s="184" t="str">
        <f t="shared" si="298"/>
        <v/>
      </c>
      <c r="FN186" s="183"/>
      <c r="FO186" s="171"/>
      <c r="FP186" s="196"/>
      <c r="FR186" s="197"/>
      <c r="FT186" s="197"/>
      <c r="FV186" s="180" t="str">
        <f t="shared" si="279"/>
        <v/>
      </c>
      <c r="FW186" s="181" t="str">
        <f t="shared" si="242"/>
        <v/>
      </c>
      <c r="FX186" s="182" t="str">
        <f t="shared" si="243"/>
        <v/>
      </c>
      <c r="FY186" s="183"/>
      <c r="FZ186" s="184" t="str">
        <f t="shared" si="299"/>
        <v/>
      </c>
      <c r="GA186" s="183"/>
      <c r="GB186" s="171"/>
      <c r="GC186" s="196"/>
      <c r="GE186" s="197"/>
      <c r="GG186" s="197"/>
      <c r="GI186" s="180" t="str">
        <f t="shared" si="280"/>
        <v/>
      </c>
      <c r="GJ186" s="181" t="str">
        <f t="shared" si="244"/>
        <v/>
      </c>
      <c r="GK186" s="182" t="str">
        <f t="shared" si="245"/>
        <v/>
      </c>
      <c r="GL186" s="183"/>
      <c r="GM186" s="184" t="str">
        <f t="shared" si="300"/>
        <v/>
      </c>
      <c r="GN186" s="183"/>
      <c r="GO186" s="171"/>
      <c r="GP186" s="196"/>
      <c r="GR186" s="197"/>
      <c r="GT186" s="197"/>
      <c r="GV186" s="180" t="str">
        <f t="shared" si="281"/>
        <v/>
      </c>
      <c r="GW186" s="181" t="str">
        <f t="shared" si="246"/>
        <v/>
      </c>
      <c r="GX186" s="182" t="str">
        <f t="shared" si="247"/>
        <v/>
      </c>
      <c r="GY186" s="183"/>
      <c r="GZ186" s="184" t="str">
        <f t="shared" si="301"/>
        <v/>
      </c>
      <c r="HA186" s="183"/>
      <c r="HB186" s="171"/>
      <c r="HC186" s="196"/>
      <c r="HE186" s="197"/>
      <c r="HG186" s="197"/>
      <c r="HI186" s="180" t="str">
        <f t="shared" si="282"/>
        <v/>
      </c>
      <c r="HJ186" s="181" t="str">
        <f t="shared" si="248"/>
        <v/>
      </c>
      <c r="HK186" s="182" t="str">
        <f t="shared" si="249"/>
        <v/>
      </c>
      <c r="HL186" s="183"/>
      <c r="HM186" s="184" t="str">
        <f t="shared" si="302"/>
        <v/>
      </c>
      <c r="HN186" s="183"/>
      <c r="HO186" s="171"/>
      <c r="HP186" s="196"/>
      <c r="HR186" s="197"/>
      <c r="HT186" s="197"/>
      <c r="HV186" s="180" t="str">
        <f t="shared" si="283"/>
        <v/>
      </c>
      <c r="HW186" s="181" t="str">
        <f t="shared" si="250"/>
        <v/>
      </c>
      <c r="HX186" s="182" t="str">
        <f t="shared" si="251"/>
        <v/>
      </c>
      <c r="HY186" s="183"/>
      <c r="HZ186" s="184" t="str">
        <f t="shared" si="303"/>
        <v/>
      </c>
      <c r="IA186" s="183"/>
      <c r="IB186" s="171"/>
      <c r="IC186" s="196"/>
      <c r="IE186" s="197"/>
      <c r="IG186" s="197"/>
      <c r="II186" s="180" t="str">
        <f t="shared" si="284"/>
        <v/>
      </c>
      <c r="IJ186" s="181" t="str">
        <f t="shared" si="252"/>
        <v/>
      </c>
      <c r="IK186" s="182" t="str">
        <f t="shared" si="253"/>
        <v/>
      </c>
      <c r="IL186" s="183"/>
      <c r="IM186" s="184" t="str">
        <f t="shared" si="304"/>
        <v/>
      </c>
      <c r="IN186" s="183"/>
      <c r="IO186" s="171"/>
      <c r="IP186" s="196"/>
      <c r="IR186" s="197"/>
      <c r="IT186" s="197"/>
      <c r="IV186" s="180" t="str">
        <f t="shared" si="285"/>
        <v/>
      </c>
      <c r="IW186" s="181" t="str">
        <f t="shared" si="254"/>
        <v/>
      </c>
      <c r="IX186" s="182" t="str">
        <f t="shared" si="255"/>
        <v/>
      </c>
      <c r="IY186" s="183"/>
      <c r="IZ186" s="184" t="str">
        <f t="shared" si="305"/>
        <v/>
      </c>
      <c r="JA186" s="183"/>
      <c r="JB186" s="171"/>
      <c r="JC186" s="187"/>
      <c r="JD186" s="198">
        <f>COUNTA(D186,Q186,AD186,AQ186,BD186,BQ186,CD186,CQ186,DD186,DQ186,ED186,EQ186,FD186,FQ186,GD186,GQ186,HD186,HQ186,ID186,IQ186)</f>
        <v>0</v>
      </c>
      <c r="JE186" s="198">
        <f t="shared" si="257"/>
        <v>0</v>
      </c>
      <c r="JF186" s="198">
        <f t="shared" si="258"/>
        <v>0</v>
      </c>
      <c r="JG186" s="199">
        <f t="shared" si="259"/>
        <v>0</v>
      </c>
      <c r="JH186" s="199">
        <f t="shared" si="260"/>
        <v>0</v>
      </c>
      <c r="JI186" s="187"/>
      <c r="JJ186" s="209"/>
      <c r="JK186" s="210"/>
      <c r="JL186" s="210"/>
      <c r="JM186" s="210"/>
      <c r="JN186" s="210"/>
      <c r="JO186" s="210"/>
      <c r="JP186" s="210"/>
      <c r="JQ186" s="210"/>
      <c r="JR186" s="211"/>
      <c r="JS186" s="205"/>
      <c r="JT186" s="194">
        <f t="shared" si="261"/>
        <v>5</v>
      </c>
    </row>
    <row r="187" spans="1:280" s="195" customFormat="1" x14ac:dyDescent="0.2">
      <c r="A187" s="247">
        <f t="shared" si="262"/>
        <v>41761</v>
      </c>
      <c r="B187" s="249">
        <f t="shared" si="263"/>
        <v>41762</v>
      </c>
      <c r="C187" s="196"/>
      <c r="E187" s="197"/>
      <c r="G187" s="197"/>
      <c r="I187" s="180" t="str">
        <f t="shared" si="264"/>
        <v/>
      </c>
      <c r="J187" s="181" t="str">
        <f t="shared" si="265"/>
        <v/>
      </c>
      <c r="K187" s="182" t="str">
        <f t="shared" si="266"/>
        <v/>
      </c>
      <c r="L187" s="183"/>
      <c r="M187" s="184" t="str">
        <f t="shared" si="286"/>
        <v/>
      </c>
      <c r="N187" s="183"/>
      <c r="O187" s="171"/>
      <c r="P187" s="196"/>
      <c r="R187" s="197"/>
      <c r="T187" s="197"/>
      <c r="V187" s="180" t="str">
        <f t="shared" si="267"/>
        <v/>
      </c>
      <c r="W187" s="181" t="str">
        <f t="shared" si="218"/>
        <v/>
      </c>
      <c r="X187" s="182" t="str">
        <f t="shared" si="219"/>
        <v/>
      </c>
      <c r="Y187" s="183"/>
      <c r="Z187" s="184" t="str">
        <f t="shared" si="287"/>
        <v/>
      </c>
      <c r="AA187" s="183"/>
      <c r="AB187" s="171"/>
      <c r="AC187" s="196"/>
      <c r="AE187" s="197"/>
      <c r="AG187" s="197"/>
      <c r="AI187" s="180" t="str">
        <f t="shared" si="268"/>
        <v/>
      </c>
      <c r="AJ187" s="181" t="str">
        <f t="shared" si="220"/>
        <v/>
      </c>
      <c r="AK187" s="182" t="str">
        <f t="shared" si="221"/>
        <v/>
      </c>
      <c r="AL187" s="183"/>
      <c r="AM187" s="184" t="str">
        <f t="shared" si="288"/>
        <v/>
      </c>
      <c r="AN187" s="183"/>
      <c r="AO187" s="171"/>
      <c r="AP187" s="196"/>
      <c r="AR187" s="197"/>
      <c r="AT187" s="197"/>
      <c r="AV187" s="180" t="str">
        <f t="shared" si="269"/>
        <v/>
      </c>
      <c r="AW187" s="181" t="str">
        <f t="shared" si="222"/>
        <v/>
      </c>
      <c r="AX187" s="182" t="str">
        <f t="shared" si="223"/>
        <v/>
      </c>
      <c r="AY187" s="183"/>
      <c r="AZ187" s="184" t="str">
        <f t="shared" si="289"/>
        <v/>
      </c>
      <c r="BA187" s="183"/>
      <c r="BB187" s="171"/>
      <c r="BC187" s="196"/>
      <c r="BE187" s="197"/>
      <c r="BG187" s="197"/>
      <c r="BI187" s="180" t="str">
        <f t="shared" si="270"/>
        <v/>
      </c>
      <c r="BJ187" s="181" t="str">
        <f t="shared" si="224"/>
        <v/>
      </c>
      <c r="BK187" s="182" t="str">
        <f t="shared" si="225"/>
        <v/>
      </c>
      <c r="BL187" s="183"/>
      <c r="BM187" s="184" t="str">
        <f t="shared" si="290"/>
        <v/>
      </c>
      <c r="BN187" s="183"/>
      <c r="BO187" s="171"/>
      <c r="BP187" s="196"/>
      <c r="BR187" s="197"/>
      <c r="BT187" s="197"/>
      <c r="BV187" s="180" t="str">
        <f t="shared" si="271"/>
        <v/>
      </c>
      <c r="BW187" s="181" t="str">
        <f t="shared" si="226"/>
        <v/>
      </c>
      <c r="BX187" s="182" t="str">
        <f t="shared" si="227"/>
        <v/>
      </c>
      <c r="BY187" s="183"/>
      <c r="BZ187" s="184" t="str">
        <f t="shared" si="291"/>
        <v/>
      </c>
      <c r="CA187" s="183"/>
      <c r="CB187" s="171"/>
      <c r="CC187" s="196"/>
      <c r="CE187" s="197"/>
      <c r="CG187" s="197"/>
      <c r="CI187" s="180" t="str">
        <f t="shared" si="272"/>
        <v/>
      </c>
      <c r="CJ187" s="181" t="str">
        <f t="shared" si="228"/>
        <v/>
      </c>
      <c r="CK187" s="182" t="str">
        <f t="shared" si="229"/>
        <v/>
      </c>
      <c r="CL187" s="183"/>
      <c r="CM187" s="184" t="str">
        <f t="shared" si="292"/>
        <v/>
      </c>
      <c r="CN187" s="183"/>
      <c r="CO187" s="171"/>
      <c r="CP187" s="196"/>
      <c r="CR187" s="197"/>
      <c r="CT187" s="197"/>
      <c r="CV187" s="180" t="str">
        <f t="shared" si="273"/>
        <v/>
      </c>
      <c r="CW187" s="181" t="str">
        <f t="shared" si="230"/>
        <v/>
      </c>
      <c r="CX187" s="182" t="str">
        <f t="shared" si="231"/>
        <v/>
      </c>
      <c r="CY187" s="183"/>
      <c r="CZ187" s="184" t="str">
        <f t="shared" si="293"/>
        <v/>
      </c>
      <c r="DA187" s="183"/>
      <c r="DB187" s="171"/>
      <c r="DC187" s="196"/>
      <c r="DE187" s="197"/>
      <c r="DG187" s="197"/>
      <c r="DI187" s="180" t="str">
        <f t="shared" si="274"/>
        <v/>
      </c>
      <c r="DJ187" s="181" t="str">
        <f t="shared" si="232"/>
        <v/>
      </c>
      <c r="DK187" s="182" t="str">
        <f t="shared" si="233"/>
        <v/>
      </c>
      <c r="DL187" s="183"/>
      <c r="DM187" s="184" t="str">
        <f t="shared" si="294"/>
        <v/>
      </c>
      <c r="DN187" s="183"/>
      <c r="DO187" s="171"/>
      <c r="DP187" s="196"/>
      <c r="DR187" s="197"/>
      <c r="DT187" s="197"/>
      <c r="DV187" s="180" t="str">
        <f t="shared" si="275"/>
        <v/>
      </c>
      <c r="DW187" s="181" t="str">
        <f t="shared" si="234"/>
        <v/>
      </c>
      <c r="DX187" s="182" t="str">
        <f t="shared" si="235"/>
        <v/>
      </c>
      <c r="DY187" s="183"/>
      <c r="DZ187" s="184" t="str">
        <f t="shared" si="295"/>
        <v/>
      </c>
      <c r="EA187" s="183"/>
      <c r="EB187" s="171"/>
      <c r="EC187" s="196"/>
      <c r="EE187" s="197"/>
      <c r="EG187" s="197"/>
      <c r="EI187" s="180" t="str">
        <f t="shared" si="276"/>
        <v/>
      </c>
      <c r="EJ187" s="181" t="str">
        <f t="shared" si="236"/>
        <v/>
      </c>
      <c r="EK187" s="182" t="str">
        <f t="shared" si="237"/>
        <v/>
      </c>
      <c r="EL187" s="183"/>
      <c r="EM187" s="184" t="str">
        <f t="shared" si="296"/>
        <v/>
      </c>
      <c r="EN187" s="183"/>
      <c r="EO187" s="171"/>
      <c r="EP187" s="196"/>
      <c r="ER187" s="197"/>
      <c r="ET187" s="197"/>
      <c r="EV187" s="180" t="str">
        <f t="shared" si="277"/>
        <v/>
      </c>
      <c r="EW187" s="181" t="str">
        <f t="shared" si="238"/>
        <v/>
      </c>
      <c r="EX187" s="182" t="str">
        <f t="shared" si="239"/>
        <v/>
      </c>
      <c r="EY187" s="183"/>
      <c r="EZ187" s="184" t="str">
        <f t="shared" si="297"/>
        <v/>
      </c>
      <c r="FA187" s="183"/>
      <c r="FB187" s="171"/>
      <c r="FC187" s="196"/>
      <c r="FE187" s="197"/>
      <c r="FG187" s="197"/>
      <c r="FI187" s="180" t="str">
        <f t="shared" si="278"/>
        <v/>
      </c>
      <c r="FJ187" s="181" t="str">
        <f t="shared" si="240"/>
        <v/>
      </c>
      <c r="FK187" s="182" t="str">
        <f t="shared" si="241"/>
        <v/>
      </c>
      <c r="FL187" s="183"/>
      <c r="FM187" s="184" t="str">
        <f t="shared" si="298"/>
        <v/>
      </c>
      <c r="FN187" s="183"/>
      <c r="FO187" s="171"/>
      <c r="FP187" s="196"/>
      <c r="FR187" s="197"/>
      <c r="FT187" s="197"/>
      <c r="FV187" s="180" t="str">
        <f t="shared" si="279"/>
        <v/>
      </c>
      <c r="FW187" s="181" t="str">
        <f t="shared" si="242"/>
        <v/>
      </c>
      <c r="FX187" s="182" t="str">
        <f t="shared" si="243"/>
        <v/>
      </c>
      <c r="FY187" s="183"/>
      <c r="FZ187" s="184" t="str">
        <f t="shared" si="299"/>
        <v/>
      </c>
      <c r="GA187" s="183"/>
      <c r="GB187" s="171"/>
      <c r="GC187" s="196"/>
      <c r="GE187" s="197"/>
      <c r="GG187" s="197"/>
      <c r="GI187" s="180" t="str">
        <f t="shared" si="280"/>
        <v/>
      </c>
      <c r="GJ187" s="181" t="str">
        <f t="shared" si="244"/>
        <v/>
      </c>
      <c r="GK187" s="182" t="str">
        <f t="shared" si="245"/>
        <v/>
      </c>
      <c r="GL187" s="183"/>
      <c r="GM187" s="184" t="str">
        <f t="shared" si="300"/>
        <v/>
      </c>
      <c r="GN187" s="183"/>
      <c r="GO187" s="171"/>
      <c r="GP187" s="196"/>
      <c r="GR187" s="197"/>
      <c r="GT187" s="197"/>
      <c r="GV187" s="180" t="str">
        <f t="shared" si="281"/>
        <v/>
      </c>
      <c r="GW187" s="181" t="str">
        <f t="shared" si="246"/>
        <v/>
      </c>
      <c r="GX187" s="182" t="str">
        <f t="shared" si="247"/>
        <v/>
      </c>
      <c r="GY187" s="183"/>
      <c r="GZ187" s="184" t="str">
        <f t="shared" si="301"/>
        <v/>
      </c>
      <c r="HA187" s="183"/>
      <c r="HB187" s="171"/>
      <c r="HC187" s="196"/>
      <c r="HE187" s="197"/>
      <c r="HG187" s="197"/>
      <c r="HI187" s="180" t="str">
        <f t="shared" si="282"/>
        <v/>
      </c>
      <c r="HJ187" s="181" t="str">
        <f t="shared" si="248"/>
        <v/>
      </c>
      <c r="HK187" s="182" t="str">
        <f t="shared" si="249"/>
        <v/>
      </c>
      <c r="HL187" s="183"/>
      <c r="HM187" s="184" t="str">
        <f t="shared" si="302"/>
        <v/>
      </c>
      <c r="HN187" s="183"/>
      <c r="HO187" s="171"/>
      <c r="HP187" s="196"/>
      <c r="HR187" s="197"/>
      <c r="HT187" s="197"/>
      <c r="HV187" s="180" t="str">
        <f t="shared" si="283"/>
        <v/>
      </c>
      <c r="HW187" s="181" t="str">
        <f t="shared" si="250"/>
        <v/>
      </c>
      <c r="HX187" s="182" t="str">
        <f t="shared" si="251"/>
        <v/>
      </c>
      <c r="HY187" s="183"/>
      <c r="HZ187" s="184" t="str">
        <f t="shared" si="303"/>
        <v/>
      </c>
      <c r="IA187" s="183"/>
      <c r="IB187" s="171"/>
      <c r="IC187" s="196"/>
      <c r="IE187" s="197"/>
      <c r="IG187" s="197"/>
      <c r="II187" s="180" t="str">
        <f t="shared" si="284"/>
        <v/>
      </c>
      <c r="IJ187" s="181" t="str">
        <f t="shared" si="252"/>
        <v/>
      </c>
      <c r="IK187" s="182" t="str">
        <f t="shared" si="253"/>
        <v/>
      </c>
      <c r="IL187" s="183"/>
      <c r="IM187" s="184" t="str">
        <f t="shared" si="304"/>
        <v/>
      </c>
      <c r="IN187" s="183"/>
      <c r="IO187" s="171"/>
      <c r="IP187" s="196"/>
      <c r="IR187" s="197"/>
      <c r="IT187" s="197"/>
      <c r="IV187" s="180" t="str">
        <f t="shared" si="285"/>
        <v/>
      </c>
      <c r="IW187" s="181" t="str">
        <f t="shared" si="254"/>
        <v/>
      </c>
      <c r="IX187" s="182" t="str">
        <f t="shared" si="255"/>
        <v/>
      </c>
      <c r="IY187" s="183"/>
      <c r="IZ187" s="184" t="str">
        <f t="shared" si="305"/>
        <v/>
      </c>
      <c r="JA187" s="183"/>
      <c r="JB187" s="171"/>
      <c r="JC187" s="187"/>
      <c r="JD187" s="188">
        <f>COUNTA(D187,Q187,AD187,AQ187,BD187,BQ187,CD187,CQ187,DD187,DQ187,ED187,EQ187,FD187,FQ187,GD187,GQ187,HD187,HQ187,ID187,IQ187)</f>
        <v>0</v>
      </c>
      <c r="JE187" s="188">
        <f t="shared" si="257"/>
        <v>0</v>
      </c>
      <c r="JF187" s="188">
        <f t="shared" si="258"/>
        <v>0</v>
      </c>
      <c r="JG187" s="189">
        <f t="shared" si="259"/>
        <v>0</v>
      </c>
      <c r="JH187" s="189">
        <f t="shared" si="260"/>
        <v>0</v>
      </c>
      <c r="JI187" s="203"/>
      <c r="JJ187" s="209"/>
      <c r="JK187" s="210"/>
      <c r="JL187" s="210"/>
      <c r="JM187" s="210"/>
      <c r="JN187" s="210"/>
      <c r="JO187" s="210"/>
      <c r="JP187" s="210"/>
      <c r="JQ187" s="210"/>
      <c r="JR187" s="211"/>
      <c r="JS187" s="205"/>
      <c r="JT187" s="194">
        <f t="shared" si="261"/>
        <v>5</v>
      </c>
    </row>
    <row r="188" spans="1:280" s="195" customFormat="1" x14ac:dyDescent="0.2">
      <c r="A188" s="247">
        <f t="shared" si="262"/>
        <v>41762</v>
      </c>
      <c r="B188" s="249">
        <f t="shared" si="263"/>
        <v>41763</v>
      </c>
      <c r="C188" s="196"/>
      <c r="E188" s="197"/>
      <c r="G188" s="197"/>
      <c r="I188" s="180" t="str">
        <f t="shared" si="264"/>
        <v/>
      </c>
      <c r="J188" s="181" t="str">
        <f t="shared" si="265"/>
        <v/>
      </c>
      <c r="K188" s="182" t="str">
        <f t="shared" si="266"/>
        <v/>
      </c>
      <c r="L188" s="183"/>
      <c r="M188" s="184" t="str">
        <f t="shared" si="286"/>
        <v/>
      </c>
      <c r="N188" s="183"/>
      <c r="O188" s="171"/>
      <c r="P188" s="196"/>
      <c r="R188" s="197"/>
      <c r="T188" s="197"/>
      <c r="V188" s="180" t="str">
        <f t="shared" si="267"/>
        <v/>
      </c>
      <c r="W188" s="181" t="str">
        <f t="shared" si="218"/>
        <v/>
      </c>
      <c r="X188" s="182" t="str">
        <f t="shared" si="219"/>
        <v/>
      </c>
      <c r="Y188" s="183"/>
      <c r="Z188" s="184" t="str">
        <f t="shared" si="287"/>
        <v/>
      </c>
      <c r="AA188" s="183"/>
      <c r="AB188" s="171"/>
      <c r="AC188" s="196"/>
      <c r="AE188" s="197"/>
      <c r="AG188" s="197"/>
      <c r="AI188" s="180" t="str">
        <f t="shared" si="268"/>
        <v/>
      </c>
      <c r="AJ188" s="181" t="str">
        <f t="shared" si="220"/>
        <v/>
      </c>
      <c r="AK188" s="182" t="str">
        <f t="shared" si="221"/>
        <v/>
      </c>
      <c r="AL188" s="183"/>
      <c r="AM188" s="184" t="str">
        <f t="shared" si="288"/>
        <v/>
      </c>
      <c r="AN188" s="183"/>
      <c r="AO188" s="171"/>
      <c r="AP188" s="196"/>
      <c r="AR188" s="197"/>
      <c r="AT188" s="197"/>
      <c r="AV188" s="180" t="str">
        <f t="shared" si="269"/>
        <v/>
      </c>
      <c r="AW188" s="181" t="str">
        <f t="shared" si="222"/>
        <v/>
      </c>
      <c r="AX188" s="182" t="str">
        <f t="shared" si="223"/>
        <v/>
      </c>
      <c r="AY188" s="183"/>
      <c r="AZ188" s="184" t="str">
        <f t="shared" si="289"/>
        <v/>
      </c>
      <c r="BA188" s="183"/>
      <c r="BB188" s="171"/>
      <c r="BC188" s="196"/>
      <c r="BE188" s="197"/>
      <c r="BG188" s="197"/>
      <c r="BI188" s="180" t="str">
        <f t="shared" si="270"/>
        <v/>
      </c>
      <c r="BJ188" s="181" t="str">
        <f t="shared" si="224"/>
        <v/>
      </c>
      <c r="BK188" s="182" t="str">
        <f t="shared" si="225"/>
        <v/>
      </c>
      <c r="BL188" s="183"/>
      <c r="BM188" s="184" t="str">
        <f t="shared" si="290"/>
        <v/>
      </c>
      <c r="BN188" s="183"/>
      <c r="BO188" s="171"/>
      <c r="BP188" s="196"/>
      <c r="BR188" s="197"/>
      <c r="BT188" s="197"/>
      <c r="BV188" s="180" t="str">
        <f t="shared" si="271"/>
        <v/>
      </c>
      <c r="BW188" s="181" t="str">
        <f t="shared" si="226"/>
        <v/>
      </c>
      <c r="BX188" s="182" t="str">
        <f t="shared" si="227"/>
        <v/>
      </c>
      <c r="BY188" s="183"/>
      <c r="BZ188" s="184" t="str">
        <f t="shared" si="291"/>
        <v/>
      </c>
      <c r="CA188" s="183"/>
      <c r="CB188" s="171"/>
      <c r="CC188" s="196"/>
      <c r="CE188" s="197"/>
      <c r="CG188" s="197"/>
      <c r="CI188" s="180" t="str">
        <f t="shared" si="272"/>
        <v/>
      </c>
      <c r="CJ188" s="181" t="str">
        <f t="shared" si="228"/>
        <v/>
      </c>
      <c r="CK188" s="182" t="str">
        <f t="shared" si="229"/>
        <v/>
      </c>
      <c r="CL188" s="183"/>
      <c r="CM188" s="184" t="str">
        <f t="shared" si="292"/>
        <v/>
      </c>
      <c r="CN188" s="183"/>
      <c r="CO188" s="171"/>
      <c r="CP188" s="196"/>
      <c r="CR188" s="197"/>
      <c r="CT188" s="197"/>
      <c r="CV188" s="180" t="str">
        <f t="shared" si="273"/>
        <v/>
      </c>
      <c r="CW188" s="181" t="str">
        <f t="shared" si="230"/>
        <v/>
      </c>
      <c r="CX188" s="182" t="str">
        <f t="shared" si="231"/>
        <v/>
      </c>
      <c r="CY188" s="183"/>
      <c r="CZ188" s="184" t="str">
        <f t="shared" si="293"/>
        <v/>
      </c>
      <c r="DA188" s="183"/>
      <c r="DB188" s="171"/>
      <c r="DC188" s="196"/>
      <c r="DE188" s="197"/>
      <c r="DG188" s="197"/>
      <c r="DI188" s="180" t="str">
        <f t="shared" si="274"/>
        <v/>
      </c>
      <c r="DJ188" s="181" t="str">
        <f t="shared" si="232"/>
        <v/>
      </c>
      <c r="DK188" s="182" t="str">
        <f t="shared" si="233"/>
        <v/>
      </c>
      <c r="DL188" s="183"/>
      <c r="DM188" s="184" t="str">
        <f t="shared" si="294"/>
        <v/>
      </c>
      <c r="DN188" s="183"/>
      <c r="DO188" s="171"/>
      <c r="DP188" s="196"/>
      <c r="DR188" s="197"/>
      <c r="DT188" s="197"/>
      <c r="DV188" s="180" t="str">
        <f t="shared" si="275"/>
        <v/>
      </c>
      <c r="DW188" s="181" t="str">
        <f t="shared" si="234"/>
        <v/>
      </c>
      <c r="DX188" s="182" t="str">
        <f t="shared" si="235"/>
        <v/>
      </c>
      <c r="DY188" s="183"/>
      <c r="DZ188" s="184" t="str">
        <f t="shared" si="295"/>
        <v/>
      </c>
      <c r="EA188" s="183"/>
      <c r="EB188" s="171"/>
      <c r="EC188" s="196"/>
      <c r="EE188" s="197"/>
      <c r="EG188" s="197"/>
      <c r="EI188" s="180" t="str">
        <f t="shared" si="276"/>
        <v/>
      </c>
      <c r="EJ188" s="181" t="str">
        <f t="shared" si="236"/>
        <v/>
      </c>
      <c r="EK188" s="182" t="str">
        <f t="shared" si="237"/>
        <v/>
      </c>
      <c r="EL188" s="183"/>
      <c r="EM188" s="184" t="str">
        <f t="shared" si="296"/>
        <v/>
      </c>
      <c r="EN188" s="183"/>
      <c r="EO188" s="171"/>
      <c r="EP188" s="196"/>
      <c r="ER188" s="197"/>
      <c r="ET188" s="197"/>
      <c r="EV188" s="180" t="str">
        <f t="shared" si="277"/>
        <v/>
      </c>
      <c r="EW188" s="181" t="str">
        <f t="shared" si="238"/>
        <v/>
      </c>
      <c r="EX188" s="182" t="str">
        <f t="shared" si="239"/>
        <v/>
      </c>
      <c r="EY188" s="183"/>
      <c r="EZ188" s="184" t="str">
        <f t="shared" si="297"/>
        <v/>
      </c>
      <c r="FA188" s="183"/>
      <c r="FB188" s="171"/>
      <c r="FC188" s="196"/>
      <c r="FE188" s="197"/>
      <c r="FG188" s="197"/>
      <c r="FI188" s="180" t="str">
        <f t="shared" si="278"/>
        <v/>
      </c>
      <c r="FJ188" s="181" t="str">
        <f t="shared" si="240"/>
        <v/>
      </c>
      <c r="FK188" s="182" t="str">
        <f t="shared" si="241"/>
        <v/>
      </c>
      <c r="FL188" s="183"/>
      <c r="FM188" s="184" t="str">
        <f t="shared" si="298"/>
        <v/>
      </c>
      <c r="FN188" s="183"/>
      <c r="FO188" s="171"/>
      <c r="FP188" s="196"/>
      <c r="FR188" s="197"/>
      <c r="FT188" s="197"/>
      <c r="FV188" s="180" t="str">
        <f t="shared" si="279"/>
        <v/>
      </c>
      <c r="FW188" s="181" t="str">
        <f t="shared" si="242"/>
        <v/>
      </c>
      <c r="FX188" s="182" t="str">
        <f t="shared" si="243"/>
        <v/>
      </c>
      <c r="FY188" s="183"/>
      <c r="FZ188" s="184" t="str">
        <f t="shared" si="299"/>
        <v/>
      </c>
      <c r="GA188" s="183"/>
      <c r="GB188" s="171"/>
      <c r="GC188" s="196"/>
      <c r="GE188" s="197"/>
      <c r="GG188" s="197"/>
      <c r="GI188" s="180" t="str">
        <f t="shared" si="280"/>
        <v/>
      </c>
      <c r="GJ188" s="181" t="str">
        <f t="shared" si="244"/>
        <v/>
      </c>
      <c r="GK188" s="182" t="str">
        <f t="shared" si="245"/>
        <v/>
      </c>
      <c r="GL188" s="183"/>
      <c r="GM188" s="184" t="str">
        <f t="shared" si="300"/>
        <v/>
      </c>
      <c r="GN188" s="183"/>
      <c r="GO188" s="171"/>
      <c r="GP188" s="196"/>
      <c r="GR188" s="197"/>
      <c r="GT188" s="197"/>
      <c r="GV188" s="180" t="str">
        <f t="shared" si="281"/>
        <v/>
      </c>
      <c r="GW188" s="181" t="str">
        <f t="shared" si="246"/>
        <v/>
      </c>
      <c r="GX188" s="182" t="str">
        <f t="shared" si="247"/>
        <v/>
      </c>
      <c r="GY188" s="183"/>
      <c r="GZ188" s="184" t="str">
        <f t="shared" si="301"/>
        <v/>
      </c>
      <c r="HA188" s="183"/>
      <c r="HB188" s="171"/>
      <c r="HC188" s="196"/>
      <c r="HE188" s="197"/>
      <c r="HG188" s="197"/>
      <c r="HI188" s="180" t="str">
        <f t="shared" si="282"/>
        <v/>
      </c>
      <c r="HJ188" s="181" t="str">
        <f t="shared" si="248"/>
        <v/>
      </c>
      <c r="HK188" s="182" t="str">
        <f t="shared" si="249"/>
        <v/>
      </c>
      <c r="HL188" s="183"/>
      <c r="HM188" s="184" t="str">
        <f t="shared" si="302"/>
        <v/>
      </c>
      <c r="HN188" s="183"/>
      <c r="HO188" s="171"/>
      <c r="HP188" s="196"/>
      <c r="HR188" s="197"/>
      <c r="HT188" s="197"/>
      <c r="HV188" s="180" t="str">
        <f t="shared" si="283"/>
        <v/>
      </c>
      <c r="HW188" s="181" t="str">
        <f t="shared" si="250"/>
        <v/>
      </c>
      <c r="HX188" s="182" t="str">
        <f t="shared" si="251"/>
        <v/>
      </c>
      <c r="HY188" s="183"/>
      <c r="HZ188" s="184" t="str">
        <f t="shared" si="303"/>
        <v/>
      </c>
      <c r="IA188" s="183"/>
      <c r="IB188" s="171"/>
      <c r="IC188" s="196"/>
      <c r="IE188" s="197"/>
      <c r="IG188" s="197"/>
      <c r="II188" s="180" t="str">
        <f t="shared" si="284"/>
        <v/>
      </c>
      <c r="IJ188" s="181" t="str">
        <f t="shared" si="252"/>
        <v/>
      </c>
      <c r="IK188" s="182" t="str">
        <f t="shared" si="253"/>
        <v/>
      </c>
      <c r="IL188" s="183"/>
      <c r="IM188" s="184" t="str">
        <f t="shared" si="304"/>
        <v/>
      </c>
      <c r="IN188" s="183"/>
      <c r="IO188" s="171"/>
      <c r="IP188" s="196"/>
      <c r="IR188" s="197"/>
      <c r="IT188" s="197"/>
      <c r="IV188" s="180" t="str">
        <f t="shared" si="285"/>
        <v/>
      </c>
      <c r="IW188" s="181" t="str">
        <f t="shared" si="254"/>
        <v/>
      </c>
      <c r="IX188" s="182" t="str">
        <f t="shared" si="255"/>
        <v/>
      </c>
      <c r="IY188" s="183"/>
      <c r="IZ188" s="184" t="str">
        <f t="shared" si="305"/>
        <v/>
      </c>
      <c r="JA188" s="183"/>
      <c r="JB188" s="171"/>
      <c r="JC188" s="187"/>
      <c r="JD188" s="198">
        <f t="shared" si="256"/>
        <v>0</v>
      </c>
      <c r="JE188" s="198">
        <f t="shared" si="257"/>
        <v>0</v>
      </c>
      <c r="JF188" s="198">
        <f t="shared" si="258"/>
        <v>0</v>
      </c>
      <c r="JG188" s="199">
        <f t="shared" si="259"/>
        <v>0</v>
      </c>
      <c r="JH188" s="199">
        <f t="shared" si="260"/>
        <v>0</v>
      </c>
      <c r="JI188" s="203"/>
      <c r="JJ188" s="209"/>
      <c r="JK188" s="210"/>
      <c r="JL188" s="210"/>
      <c r="JM188" s="210"/>
      <c r="JN188" s="210"/>
      <c r="JO188" s="210"/>
      <c r="JP188" s="210"/>
      <c r="JQ188" s="210"/>
      <c r="JR188" s="211"/>
      <c r="JS188" s="205"/>
      <c r="JT188" s="194">
        <f t="shared" si="261"/>
        <v>5</v>
      </c>
    </row>
    <row r="189" spans="1:280" s="195" customFormat="1" x14ac:dyDescent="0.2">
      <c r="A189" s="247">
        <f t="shared" si="262"/>
        <v>41763</v>
      </c>
      <c r="B189" s="249">
        <f t="shared" si="263"/>
        <v>41764</v>
      </c>
      <c r="C189" s="196"/>
      <c r="E189" s="197"/>
      <c r="G189" s="197"/>
      <c r="I189" s="180" t="str">
        <f t="shared" si="264"/>
        <v/>
      </c>
      <c r="J189" s="181" t="str">
        <f t="shared" si="265"/>
        <v/>
      </c>
      <c r="K189" s="182" t="str">
        <f t="shared" si="266"/>
        <v/>
      </c>
      <c r="L189" s="183"/>
      <c r="M189" s="184" t="str">
        <f t="shared" si="286"/>
        <v/>
      </c>
      <c r="N189" s="183"/>
      <c r="O189" s="171"/>
      <c r="P189" s="196"/>
      <c r="R189" s="197"/>
      <c r="T189" s="197"/>
      <c r="V189" s="180" t="str">
        <f t="shared" si="267"/>
        <v/>
      </c>
      <c r="W189" s="181" t="str">
        <f t="shared" si="218"/>
        <v/>
      </c>
      <c r="X189" s="182" t="str">
        <f t="shared" si="219"/>
        <v/>
      </c>
      <c r="Y189" s="183"/>
      <c r="Z189" s="184" t="str">
        <f t="shared" si="287"/>
        <v/>
      </c>
      <c r="AA189" s="183"/>
      <c r="AB189" s="171"/>
      <c r="AC189" s="196"/>
      <c r="AE189" s="197"/>
      <c r="AG189" s="197"/>
      <c r="AI189" s="180" t="str">
        <f t="shared" si="268"/>
        <v/>
      </c>
      <c r="AJ189" s="181" t="str">
        <f t="shared" si="220"/>
        <v/>
      </c>
      <c r="AK189" s="182" t="str">
        <f t="shared" si="221"/>
        <v/>
      </c>
      <c r="AL189" s="183"/>
      <c r="AM189" s="184" t="str">
        <f t="shared" si="288"/>
        <v/>
      </c>
      <c r="AN189" s="183"/>
      <c r="AO189" s="171"/>
      <c r="AP189" s="196"/>
      <c r="AR189" s="197"/>
      <c r="AT189" s="197"/>
      <c r="AV189" s="180" t="str">
        <f t="shared" si="269"/>
        <v/>
      </c>
      <c r="AW189" s="181" t="str">
        <f t="shared" si="222"/>
        <v/>
      </c>
      <c r="AX189" s="182" t="str">
        <f t="shared" si="223"/>
        <v/>
      </c>
      <c r="AY189" s="183"/>
      <c r="AZ189" s="184" t="str">
        <f t="shared" si="289"/>
        <v/>
      </c>
      <c r="BA189" s="183"/>
      <c r="BB189" s="171"/>
      <c r="BC189" s="196"/>
      <c r="BE189" s="197"/>
      <c r="BG189" s="197"/>
      <c r="BI189" s="180" t="str">
        <f t="shared" si="270"/>
        <v/>
      </c>
      <c r="BJ189" s="181" t="str">
        <f t="shared" si="224"/>
        <v/>
      </c>
      <c r="BK189" s="182" t="str">
        <f t="shared" si="225"/>
        <v/>
      </c>
      <c r="BL189" s="183"/>
      <c r="BM189" s="184" t="str">
        <f t="shared" si="290"/>
        <v/>
      </c>
      <c r="BN189" s="183"/>
      <c r="BO189" s="171"/>
      <c r="BP189" s="196"/>
      <c r="BR189" s="197"/>
      <c r="BT189" s="197"/>
      <c r="BV189" s="180" t="str">
        <f t="shared" si="271"/>
        <v/>
      </c>
      <c r="BW189" s="181" t="str">
        <f t="shared" si="226"/>
        <v/>
      </c>
      <c r="BX189" s="182" t="str">
        <f t="shared" si="227"/>
        <v/>
      </c>
      <c r="BY189" s="183"/>
      <c r="BZ189" s="184" t="str">
        <f t="shared" si="291"/>
        <v/>
      </c>
      <c r="CA189" s="183"/>
      <c r="CB189" s="171"/>
      <c r="CC189" s="196"/>
      <c r="CE189" s="197"/>
      <c r="CG189" s="197"/>
      <c r="CI189" s="180" t="str">
        <f t="shared" si="272"/>
        <v/>
      </c>
      <c r="CJ189" s="181" t="str">
        <f t="shared" si="228"/>
        <v/>
      </c>
      <c r="CK189" s="182" t="str">
        <f t="shared" si="229"/>
        <v/>
      </c>
      <c r="CL189" s="183"/>
      <c r="CM189" s="184" t="str">
        <f t="shared" si="292"/>
        <v/>
      </c>
      <c r="CN189" s="183"/>
      <c r="CO189" s="171"/>
      <c r="CP189" s="196"/>
      <c r="CR189" s="197"/>
      <c r="CT189" s="197"/>
      <c r="CV189" s="180" t="str">
        <f t="shared" si="273"/>
        <v/>
      </c>
      <c r="CW189" s="181" t="str">
        <f t="shared" si="230"/>
        <v/>
      </c>
      <c r="CX189" s="182" t="str">
        <f t="shared" si="231"/>
        <v/>
      </c>
      <c r="CY189" s="183"/>
      <c r="CZ189" s="184" t="str">
        <f t="shared" si="293"/>
        <v/>
      </c>
      <c r="DA189" s="183"/>
      <c r="DB189" s="171"/>
      <c r="DC189" s="196"/>
      <c r="DE189" s="197"/>
      <c r="DG189" s="197"/>
      <c r="DI189" s="180" t="str">
        <f t="shared" si="274"/>
        <v/>
      </c>
      <c r="DJ189" s="181" t="str">
        <f t="shared" si="232"/>
        <v/>
      </c>
      <c r="DK189" s="182" t="str">
        <f t="shared" si="233"/>
        <v/>
      </c>
      <c r="DL189" s="183"/>
      <c r="DM189" s="184" t="str">
        <f t="shared" si="294"/>
        <v/>
      </c>
      <c r="DN189" s="183"/>
      <c r="DO189" s="171"/>
      <c r="DP189" s="196"/>
      <c r="DR189" s="197"/>
      <c r="DT189" s="197"/>
      <c r="DV189" s="180" t="str">
        <f t="shared" si="275"/>
        <v/>
      </c>
      <c r="DW189" s="181" t="str">
        <f t="shared" si="234"/>
        <v/>
      </c>
      <c r="DX189" s="182" t="str">
        <f t="shared" si="235"/>
        <v/>
      </c>
      <c r="DY189" s="183"/>
      <c r="DZ189" s="184" t="str">
        <f t="shared" si="295"/>
        <v/>
      </c>
      <c r="EA189" s="183"/>
      <c r="EB189" s="171"/>
      <c r="EC189" s="196"/>
      <c r="EE189" s="197"/>
      <c r="EG189" s="197"/>
      <c r="EI189" s="180" t="str">
        <f t="shared" si="276"/>
        <v/>
      </c>
      <c r="EJ189" s="181" t="str">
        <f t="shared" si="236"/>
        <v/>
      </c>
      <c r="EK189" s="182" t="str">
        <f t="shared" si="237"/>
        <v/>
      </c>
      <c r="EL189" s="183"/>
      <c r="EM189" s="184" t="str">
        <f t="shared" si="296"/>
        <v/>
      </c>
      <c r="EN189" s="183"/>
      <c r="EO189" s="171"/>
      <c r="EP189" s="196"/>
      <c r="ER189" s="197"/>
      <c r="ET189" s="197"/>
      <c r="EV189" s="180" t="str">
        <f t="shared" si="277"/>
        <v/>
      </c>
      <c r="EW189" s="181" t="str">
        <f t="shared" si="238"/>
        <v/>
      </c>
      <c r="EX189" s="182" t="str">
        <f t="shared" si="239"/>
        <v/>
      </c>
      <c r="EY189" s="183"/>
      <c r="EZ189" s="184" t="str">
        <f t="shared" si="297"/>
        <v/>
      </c>
      <c r="FA189" s="183"/>
      <c r="FB189" s="171"/>
      <c r="FC189" s="196"/>
      <c r="FE189" s="197"/>
      <c r="FG189" s="197"/>
      <c r="FI189" s="180" t="str">
        <f t="shared" si="278"/>
        <v/>
      </c>
      <c r="FJ189" s="181" t="str">
        <f t="shared" si="240"/>
        <v/>
      </c>
      <c r="FK189" s="182" t="str">
        <f t="shared" si="241"/>
        <v/>
      </c>
      <c r="FL189" s="183"/>
      <c r="FM189" s="184" t="str">
        <f t="shared" si="298"/>
        <v/>
      </c>
      <c r="FN189" s="183"/>
      <c r="FO189" s="171"/>
      <c r="FP189" s="196"/>
      <c r="FR189" s="197"/>
      <c r="FT189" s="197"/>
      <c r="FV189" s="180" t="str">
        <f t="shared" si="279"/>
        <v/>
      </c>
      <c r="FW189" s="181" t="str">
        <f t="shared" si="242"/>
        <v/>
      </c>
      <c r="FX189" s="182" t="str">
        <f t="shared" si="243"/>
        <v/>
      </c>
      <c r="FY189" s="183"/>
      <c r="FZ189" s="184" t="str">
        <f t="shared" si="299"/>
        <v/>
      </c>
      <c r="GA189" s="183"/>
      <c r="GB189" s="171"/>
      <c r="GC189" s="196"/>
      <c r="GE189" s="197"/>
      <c r="GG189" s="197"/>
      <c r="GI189" s="180" t="str">
        <f t="shared" si="280"/>
        <v/>
      </c>
      <c r="GJ189" s="181" t="str">
        <f t="shared" si="244"/>
        <v/>
      </c>
      <c r="GK189" s="182" t="str">
        <f t="shared" si="245"/>
        <v/>
      </c>
      <c r="GL189" s="183"/>
      <c r="GM189" s="184" t="str">
        <f t="shared" si="300"/>
        <v/>
      </c>
      <c r="GN189" s="183"/>
      <c r="GO189" s="171"/>
      <c r="GP189" s="196"/>
      <c r="GR189" s="197"/>
      <c r="GT189" s="197"/>
      <c r="GV189" s="180" t="str">
        <f t="shared" si="281"/>
        <v/>
      </c>
      <c r="GW189" s="181" t="str">
        <f t="shared" si="246"/>
        <v/>
      </c>
      <c r="GX189" s="182" t="str">
        <f t="shared" si="247"/>
        <v/>
      </c>
      <c r="GY189" s="183"/>
      <c r="GZ189" s="184" t="str">
        <f t="shared" si="301"/>
        <v/>
      </c>
      <c r="HA189" s="183"/>
      <c r="HB189" s="171"/>
      <c r="HC189" s="196"/>
      <c r="HE189" s="197"/>
      <c r="HG189" s="197"/>
      <c r="HI189" s="180" t="str">
        <f t="shared" si="282"/>
        <v/>
      </c>
      <c r="HJ189" s="181" t="str">
        <f t="shared" si="248"/>
        <v/>
      </c>
      <c r="HK189" s="182" t="str">
        <f t="shared" si="249"/>
        <v/>
      </c>
      <c r="HL189" s="183"/>
      <c r="HM189" s="184" t="str">
        <f t="shared" si="302"/>
        <v/>
      </c>
      <c r="HN189" s="183"/>
      <c r="HO189" s="171"/>
      <c r="HP189" s="196"/>
      <c r="HR189" s="197"/>
      <c r="HT189" s="197"/>
      <c r="HV189" s="180" t="str">
        <f t="shared" si="283"/>
        <v/>
      </c>
      <c r="HW189" s="181" t="str">
        <f t="shared" si="250"/>
        <v/>
      </c>
      <c r="HX189" s="182" t="str">
        <f t="shared" si="251"/>
        <v/>
      </c>
      <c r="HY189" s="183"/>
      <c r="HZ189" s="184" t="str">
        <f t="shared" si="303"/>
        <v/>
      </c>
      <c r="IA189" s="183"/>
      <c r="IB189" s="171"/>
      <c r="IC189" s="196"/>
      <c r="IE189" s="197"/>
      <c r="IG189" s="197"/>
      <c r="II189" s="180" t="str">
        <f t="shared" si="284"/>
        <v/>
      </c>
      <c r="IJ189" s="181" t="str">
        <f t="shared" si="252"/>
        <v/>
      </c>
      <c r="IK189" s="182" t="str">
        <f t="shared" si="253"/>
        <v/>
      </c>
      <c r="IL189" s="183"/>
      <c r="IM189" s="184" t="str">
        <f t="shared" si="304"/>
        <v/>
      </c>
      <c r="IN189" s="183"/>
      <c r="IO189" s="171"/>
      <c r="IP189" s="196"/>
      <c r="IR189" s="197"/>
      <c r="IT189" s="197"/>
      <c r="IV189" s="180" t="str">
        <f t="shared" si="285"/>
        <v/>
      </c>
      <c r="IW189" s="181" t="str">
        <f t="shared" si="254"/>
        <v/>
      </c>
      <c r="IX189" s="182" t="str">
        <f t="shared" si="255"/>
        <v/>
      </c>
      <c r="IY189" s="183"/>
      <c r="IZ189" s="184" t="str">
        <f t="shared" si="305"/>
        <v/>
      </c>
      <c r="JA189" s="183"/>
      <c r="JB189" s="171"/>
      <c r="JC189" s="187"/>
      <c r="JD189" s="198">
        <f t="shared" si="256"/>
        <v>0</v>
      </c>
      <c r="JE189" s="198">
        <f t="shared" si="257"/>
        <v>0</v>
      </c>
      <c r="JF189" s="198">
        <f t="shared" si="258"/>
        <v>0</v>
      </c>
      <c r="JG189" s="199">
        <f t="shared" si="259"/>
        <v>0</v>
      </c>
      <c r="JH189" s="199">
        <f t="shared" si="260"/>
        <v>0</v>
      </c>
      <c r="JI189" s="203"/>
      <c r="JJ189" s="209"/>
      <c r="JK189" s="210"/>
      <c r="JL189" s="210"/>
      <c r="JM189" s="210"/>
      <c r="JN189" s="210"/>
      <c r="JO189" s="210"/>
      <c r="JP189" s="210"/>
      <c r="JQ189" s="210"/>
      <c r="JR189" s="211"/>
      <c r="JS189" s="205"/>
      <c r="JT189" s="194">
        <f t="shared" si="261"/>
        <v>5</v>
      </c>
    </row>
    <row r="190" spans="1:280" s="195" customFormat="1" x14ac:dyDescent="0.2">
      <c r="A190" s="247">
        <f t="shared" si="262"/>
        <v>41764</v>
      </c>
      <c r="B190" s="249">
        <f t="shared" si="263"/>
        <v>41765</v>
      </c>
      <c r="C190" s="196"/>
      <c r="E190" s="197"/>
      <c r="G190" s="197"/>
      <c r="I190" s="180" t="str">
        <f t="shared" si="264"/>
        <v/>
      </c>
      <c r="J190" s="181" t="str">
        <f t="shared" si="265"/>
        <v/>
      </c>
      <c r="K190" s="182" t="str">
        <f t="shared" si="266"/>
        <v/>
      </c>
      <c r="L190" s="183"/>
      <c r="M190" s="184" t="str">
        <f t="shared" ref="M190:M215" si="306">IF(SUM(N190)=0,"",(N190/0.5468))</f>
        <v/>
      </c>
      <c r="N190" s="183"/>
      <c r="O190" s="171"/>
      <c r="P190" s="196"/>
      <c r="R190" s="197"/>
      <c r="T190" s="197"/>
      <c r="V190" s="180" t="str">
        <f t="shared" si="267"/>
        <v/>
      </c>
      <c r="W190" s="181" t="str">
        <f t="shared" si="218"/>
        <v/>
      </c>
      <c r="X190" s="182" t="str">
        <f t="shared" si="219"/>
        <v/>
      </c>
      <c r="Y190" s="183"/>
      <c r="Z190" s="184" t="str">
        <f t="shared" si="287"/>
        <v/>
      </c>
      <c r="AA190" s="183"/>
      <c r="AB190" s="171"/>
      <c r="AC190" s="196"/>
      <c r="AE190" s="197"/>
      <c r="AG190" s="197"/>
      <c r="AI190" s="180" t="str">
        <f t="shared" si="268"/>
        <v/>
      </c>
      <c r="AJ190" s="181" t="str">
        <f t="shared" si="220"/>
        <v/>
      </c>
      <c r="AK190" s="182" t="str">
        <f t="shared" si="221"/>
        <v/>
      </c>
      <c r="AL190" s="183"/>
      <c r="AM190" s="184" t="str">
        <f t="shared" si="288"/>
        <v/>
      </c>
      <c r="AN190" s="183"/>
      <c r="AO190" s="171"/>
      <c r="AP190" s="196"/>
      <c r="AR190" s="197"/>
      <c r="AT190" s="197"/>
      <c r="AV190" s="180" t="str">
        <f t="shared" si="269"/>
        <v/>
      </c>
      <c r="AW190" s="181" t="str">
        <f t="shared" si="222"/>
        <v/>
      </c>
      <c r="AX190" s="182" t="str">
        <f t="shared" si="223"/>
        <v/>
      </c>
      <c r="AY190" s="183"/>
      <c r="AZ190" s="184" t="str">
        <f t="shared" si="289"/>
        <v/>
      </c>
      <c r="BA190" s="183"/>
      <c r="BB190" s="171"/>
      <c r="BC190" s="196"/>
      <c r="BE190" s="197"/>
      <c r="BG190" s="197"/>
      <c r="BI190" s="180" t="str">
        <f t="shared" si="270"/>
        <v/>
      </c>
      <c r="BJ190" s="181" t="str">
        <f t="shared" si="224"/>
        <v/>
      </c>
      <c r="BK190" s="182" t="str">
        <f t="shared" si="225"/>
        <v/>
      </c>
      <c r="BL190" s="183"/>
      <c r="BM190" s="184" t="str">
        <f t="shared" si="290"/>
        <v/>
      </c>
      <c r="BN190" s="183"/>
      <c r="BO190" s="171"/>
      <c r="BP190" s="196"/>
      <c r="BR190" s="197"/>
      <c r="BT190" s="197"/>
      <c r="BV190" s="180" t="str">
        <f t="shared" si="271"/>
        <v/>
      </c>
      <c r="BW190" s="181" t="str">
        <f t="shared" si="226"/>
        <v/>
      </c>
      <c r="BX190" s="182" t="str">
        <f t="shared" si="227"/>
        <v/>
      </c>
      <c r="BY190" s="183"/>
      <c r="BZ190" s="184" t="str">
        <f t="shared" si="291"/>
        <v/>
      </c>
      <c r="CA190" s="183"/>
      <c r="CB190" s="171"/>
      <c r="CC190" s="196"/>
      <c r="CE190" s="197"/>
      <c r="CG190" s="197"/>
      <c r="CI190" s="180" t="str">
        <f t="shared" si="272"/>
        <v/>
      </c>
      <c r="CJ190" s="181" t="str">
        <f t="shared" si="228"/>
        <v/>
      </c>
      <c r="CK190" s="182" t="str">
        <f t="shared" si="229"/>
        <v/>
      </c>
      <c r="CL190" s="183"/>
      <c r="CM190" s="184" t="str">
        <f t="shared" si="292"/>
        <v/>
      </c>
      <c r="CN190" s="183"/>
      <c r="CO190" s="171"/>
      <c r="CP190" s="196"/>
      <c r="CR190" s="197"/>
      <c r="CT190" s="197"/>
      <c r="CV190" s="180" t="str">
        <f t="shared" si="273"/>
        <v/>
      </c>
      <c r="CW190" s="181" t="str">
        <f t="shared" si="230"/>
        <v/>
      </c>
      <c r="CX190" s="182" t="str">
        <f t="shared" si="231"/>
        <v/>
      </c>
      <c r="CY190" s="183"/>
      <c r="CZ190" s="184" t="str">
        <f t="shared" si="293"/>
        <v/>
      </c>
      <c r="DA190" s="183"/>
      <c r="DB190" s="171"/>
      <c r="DC190" s="196"/>
      <c r="DE190" s="197"/>
      <c r="DG190" s="197"/>
      <c r="DI190" s="180" t="str">
        <f t="shared" si="274"/>
        <v/>
      </c>
      <c r="DJ190" s="181" t="str">
        <f t="shared" si="232"/>
        <v/>
      </c>
      <c r="DK190" s="182" t="str">
        <f t="shared" si="233"/>
        <v/>
      </c>
      <c r="DL190" s="183"/>
      <c r="DM190" s="184" t="str">
        <f t="shared" si="294"/>
        <v/>
      </c>
      <c r="DN190" s="183"/>
      <c r="DO190" s="171"/>
      <c r="DP190" s="196"/>
      <c r="DR190" s="197"/>
      <c r="DT190" s="197"/>
      <c r="DV190" s="180" t="str">
        <f t="shared" si="275"/>
        <v/>
      </c>
      <c r="DW190" s="181" t="str">
        <f t="shared" si="234"/>
        <v/>
      </c>
      <c r="DX190" s="182" t="str">
        <f t="shared" si="235"/>
        <v/>
      </c>
      <c r="DY190" s="183"/>
      <c r="DZ190" s="184" t="str">
        <f t="shared" si="295"/>
        <v/>
      </c>
      <c r="EA190" s="183"/>
      <c r="EB190" s="171"/>
      <c r="EC190" s="196"/>
      <c r="EE190" s="197"/>
      <c r="EG190" s="197"/>
      <c r="EI190" s="180" t="str">
        <f t="shared" si="276"/>
        <v/>
      </c>
      <c r="EJ190" s="181" t="str">
        <f t="shared" si="236"/>
        <v/>
      </c>
      <c r="EK190" s="182" t="str">
        <f t="shared" si="237"/>
        <v/>
      </c>
      <c r="EL190" s="183"/>
      <c r="EM190" s="184" t="str">
        <f t="shared" si="296"/>
        <v/>
      </c>
      <c r="EN190" s="183"/>
      <c r="EO190" s="171"/>
      <c r="EP190" s="196"/>
      <c r="ER190" s="197"/>
      <c r="ET190" s="197"/>
      <c r="EV190" s="180" t="str">
        <f t="shared" si="277"/>
        <v/>
      </c>
      <c r="EW190" s="181" t="str">
        <f t="shared" si="238"/>
        <v/>
      </c>
      <c r="EX190" s="182" t="str">
        <f t="shared" si="239"/>
        <v/>
      </c>
      <c r="EY190" s="183"/>
      <c r="EZ190" s="184" t="str">
        <f t="shared" si="297"/>
        <v/>
      </c>
      <c r="FA190" s="183"/>
      <c r="FB190" s="171"/>
      <c r="FC190" s="196"/>
      <c r="FE190" s="197"/>
      <c r="FG190" s="197"/>
      <c r="FI190" s="180" t="str">
        <f t="shared" si="278"/>
        <v/>
      </c>
      <c r="FJ190" s="181" t="str">
        <f t="shared" si="240"/>
        <v/>
      </c>
      <c r="FK190" s="182" t="str">
        <f t="shared" si="241"/>
        <v/>
      </c>
      <c r="FL190" s="183"/>
      <c r="FM190" s="184" t="str">
        <f t="shared" si="298"/>
        <v/>
      </c>
      <c r="FN190" s="183"/>
      <c r="FO190" s="171"/>
      <c r="FP190" s="196"/>
      <c r="FR190" s="197"/>
      <c r="FT190" s="197"/>
      <c r="FV190" s="180" t="str">
        <f t="shared" si="279"/>
        <v/>
      </c>
      <c r="FW190" s="181" t="str">
        <f t="shared" si="242"/>
        <v/>
      </c>
      <c r="FX190" s="182" t="str">
        <f t="shared" si="243"/>
        <v/>
      </c>
      <c r="FY190" s="183"/>
      <c r="FZ190" s="184" t="str">
        <f t="shared" si="299"/>
        <v/>
      </c>
      <c r="GA190" s="183"/>
      <c r="GB190" s="171"/>
      <c r="GC190" s="196"/>
      <c r="GE190" s="197"/>
      <c r="GG190" s="197"/>
      <c r="GI190" s="180" t="str">
        <f t="shared" si="280"/>
        <v/>
      </c>
      <c r="GJ190" s="181" t="str">
        <f t="shared" si="244"/>
        <v/>
      </c>
      <c r="GK190" s="182" t="str">
        <f t="shared" si="245"/>
        <v/>
      </c>
      <c r="GL190" s="183"/>
      <c r="GM190" s="184" t="str">
        <f t="shared" si="300"/>
        <v/>
      </c>
      <c r="GN190" s="183"/>
      <c r="GO190" s="171"/>
      <c r="GP190" s="196"/>
      <c r="GR190" s="197"/>
      <c r="GT190" s="197"/>
      <c r="GV190" s="180" t="str">
        <f t="shared" si="281"/>
        <v/>
      </c>
      <c r="GW190" s="181" t="str">
        <f t="shared" si="246"/>
        <v/>
      </c>
      <c r="GX190" s="182" t="str">
        <f t="shared" si="247"/>
        <v/>
      </c>
      <c r="GY190" s="183"/>
      <c r="GZ190" s="184" t="str">
        <f t="shared" si="301"/>
        <v/>
      </c>
      <c r="HA190" s="183"/>
      <c r="HB190" s="171"/>
      <c r="HC190" s="196"/>
      <c r="HE190" s="197"/>
      <c r="HG190" s="197"/>
      <c r="HI190" s="180" t="str">
        <f t="shared" si="282"/>
        <v/>
      </c>
      <c r="HJ190" s="181" t="str">
        <f t="shared" si="248"/>
        <v/>
      </c>
      <c r="HK190" s="182" t="str">
        <f t="shared" si="249"/>
        <v/>
      </c>
      <c r="HL190" s="183"/>
      <c r="HM190" s="184" t="str">
        <f t="shared" si="302"/>
        <v/>
      </c>
      <c r="HN190" s="183"/>
      <c r="HO190" s="171"/>
      <c r="HP190" s="196"/>
      <c r="HR190" s="197"/>
      <c r="HT190" s="197"/>
      <c r="HV190" s="180" t="str">
        <f t="shared" si="283"/>
        <v/>
      </c>
      <c r="HW190" s="181" t="str">
        <f t="shared" si="250"/>
        <v/>
      </c>
      <c r="HX190" s="182" t="str">
        <f t="shared" si="251"/>
        <v/>
      </c>
      <c r="HY190" s="183"/>
      <c r="HZ190" s="184" t="str">
        <f t="shared" si="303"/>
        <v/>
      </c>
      <c r="IA190" s="183"/>
      <c r="IB190" s="171"/>
      <c r="IC190" s="196"/>
      <c r="IE190" s="197"/>
      <c r="IG190" s="197"/>
      <c r="II190" s="180" t="str">
        <f t="shared" si="284"/>
        <v/>
      </c>
      <c r="IJ190" s="181" t="str">
        <f t="shared" si="252"/>
        <v/>
      </c>
      <c r="IK190" s="182" t="str">
        <f t="shared" si="253"/>
        <v/>
      </c>
      <c r="IL190" s="183"/>
      <c r="IM190" s="184" t="str">
        <f t="shared" si="304"/>
        <v/>
      </c>
      <c r="IN190" s="183"/>
      <c r="IO190" s="171"/>
      <c r="IP190" s="196"/>
      <c r="IR190" s="197"/>
      <c r="IT190" s="197"/>
      <c r="IV190" s="180" t="str">
        <f t="shared" si="285"/>
        <v/>
      </c>
      <c r="IW190" s="181" t="str">
        <f t="shared" si="254"/>
        <v/>
      </c>
      <c r="IX190" s="182" t="str">
        <f t="shared" si="255"/>
        <v/>
      </c>
      <c r="IY190" s="183"/>
      <c r="IZ190" s="184" t="str">
        <f t="shared" si="305"/>
        <v/>
      </c>
      <c r="JA190" s="183"/>
      <c r="JB190" s="171"/>
      <c r="JC190" s="187"/>
      <c r="JD190" s="198">
        <f>COUNTA(D190,Q190,AD190,AQ190,BD190,BQ190,CD190,CQ190,DD190,DQ190,ED190,EQ190,FD190,FQ190,GD190,GQ190,HD190,HQ190,ID190,IQ190)</f>
        <v>0</v>
      </c>
      <c r="JE190" s="198">
        <f t="shared" si="257"/>
        <v>0</v>
      </c>
      <c r="JF190" s="198">
        <f t="shared" si="258"/>
        <v>0</v>
      </c>
      <c r="JG190" s="199">
        <f t="shared" si="259"/>
        <v>0</v>
      </c>
      <c r="JH190" s="199">
        <f t="shared" si="260"/>
        <v>0</v>
      </c>
      <c r="JI190" s="203"/>
      <c r="JJ190" s="209"/>
      <c r="JK190" s="210"/>
      <c r="JL190" s="210"/>
      <c r="JM190" s="210"/>
      <c r="JN190" s="210"/>
      <c r="JO190" s="210"/>
      <c r="JP190" s="210"/>
      <c r="JQ190" s="210"/>
      <c r="JR190" s="211"/>
      <c r="JS190" s="205"/>
      <c r="JT190" s="194">
        <f t="shared" si="261"/>
        <v>5</v>
      </c>
    </row>
    <row r="191" spans="1:280" s="195" customFormat="1" x14ac:dyDescent="0.2">
      <c r="A191" s="247">
        <f t="shared" si="262"/>
        <v>41765</v>
      </c>
      <c r="B191" s="249">
        <f t="shared" si="263"/>
        <v>41766</v>
      </c>
      <c r="C191" s="196"/>
      <c r="E191" s="197"/>
      <c r="G191" s="197"/>
      <c r="I191" s="180" t="str">
        <f t="shared" si="264"/>
        <v/>
      </c>
      <c r="J191" s="181" t="str">
        <f t="shared" si="265"/>
        <v/>
      </c>
      <c r="K191" s="182" t="str">
        <f t="shared" si="266"/>
        <v/>
      </c>
      <c r="L191" s="183"/>
      <c r="M191" s="184" t="str">
        <f t="shared" si="306"/>
        <v/>
      </c>
      <c r="N191" s="183"/>
      <c r="O191" s="171"/>
      <c r="P191" s="196"/>
      <c r="R191" s="197"/>
      <c r="T191" s="197"/>
      <c r="V191" s="180" t="str">
        <f t="shared" si="267"/>
        <v/>
      </c>
      <c r="W191" s="181" t="str">
        <f t="shared" si="218"/>
        <v/>
      </c>
      <c r="X191" s="182" t="str">
        <f t="shared" si="219"/>
        <v/>
      </c>
      <c r="Y191" s="183"/>
      <c r="Z191" s="184" t="str">
        <f t="shared" si="287"/>
        <v/>
      </c>
      <c r="AA191" s="183"/>
      <c r="AB191" s="171"/>
      <c r="AC191" s="196"/>
      <c r="AE191" s="197"/>
      <c r="AG191" s="197"/>
      <c r="AI191" s="180" t="str">
        <f t="shared" si="268"/>
        <v/>
      </c>
      <c r="AJ191" s="181" t="str">
        <f t="shared" si="220"/>
        <v/>
      </c>
      <c r="AK191" s="182" t="str">
        <f t="shared" si="221"/>
        <v/>
      </c>
      <c r="AL191" s="183"/>
      <c r="AM191" s="184" t="str">
        <f t="shared" si="288"/>
        <v/>
      </c>
      <c r="AN191" s="183"/>
      <c r="AO191" s="171"/>
      <c r="AP191" s="196"/>
      <c r="AR191" s="197"/>
      <c r="AT191" s="197"/>
      <c r="AV191" s="180" t="str">
        <f t="shared" si="269"/>
        <v/>
      </c>
      <c r="AW191" s="181" t="str">
        <f t="shared" si="222"/>
        <v/>
      </c>
      <c r="AX191" s="182" t="str">
        <f t="shared" si="223"/>
        <v/>
      </c>
      <c r="AY191" s="183"/>
      <c r="AZ191" s="184" t="str">
        <f t="shared" si="289"/>
        <v/>
      </c>
      <c r="BA191" s="183"/>
      <c r="BB191" s="171"/>
      <c r="BC191" s="196"/>
      <c r="BE191" s="197"/>
      <c r="BG191" s="197"/>
      <c r="BI191" s="180" t="str">
        <f t="shared" si="270"/>
        <v/>
      </c>
      <c r="BJ191" s="181" t="str">
        <f t="shared" si="224"/>
        <v/>
      </c>
      <c r="BK191" s="182" t="str">
        <f t="shared" si="225"/>
        <v/>
      </c>
      <c r="BL191" s="183"/>
      <c r="BM191" s="184" t="str">
        <f t="shared" si="290"/>
        <v/>
      </c>
      <c r="BN191" s="183"/>
      <c r="BO191" s="171"/>
      <c r="BP191" s="196"/>
      <c r="BR191" s="197"/>
      <c r="BT191" s="197"/>
      <c r="BV191" s="180" t="str">
        <f t="shared" si="271"/>
        <v/>
      </c>
      <c r="BW191" s="181" t="str">
        <f t="shared" si="226"/>
        <v/>
      </c>
      <c r="BX191" s="182" t="str">
        <f t="shared" si="227"/>
        <v/>
      </c>
      <c r="BY191" s="183"/>
      <c r="BZ191" s="184" t="str">
        <f t="shared" si="291"/>
        <v/>
      </c>
      <c r="CA191" s="183"/>
      <c r="CB191" s="171"/>
      <c r="CC191" s="196"/>
      <c r="CE191" s="197"/>
      <c r="CG191" s="197"/>
      <c r="CI191" s="180" t="str">
        <f t="shared" si="272"/>
        <v/>
      </c>
      <c r="CJ191" s="181" t="str">
        <f t="shared" si="228"/>
        <v/>
      </c>
      <c r="CK191" s="182" t="str">
        <f t="shared" si="229"/>
        <v/>
      </c>
      <c r="CL191" s="183"/>
      <c r="CM191" s="184" t="str">
        <f t="shared" si="292"/>
        <v/>
      </c>
      <c r="CN191" s="183"/>
      <c r="CO191" s="171"/>
      <c r="CP191" s="196"/>
      <c r="CR191" s="197"/>
      <c r="CT191" s="197"/>
      <c r="CV191" s="180" t="str">
        <f t="shared" si="273"/>
        <v/>
      </c>
      <c r="CW191" s="181" t="str">
        <f t="shared" si="230"/>
        <v/>
      </c>
      <c r="CX191" s="182" t="str">
        <f t="shared" si="231"/>
        <v/>
      </c>
      <c r="CY191" s="183"/>
      <c r="CZ191" s="184" t="str">
        <f t="shared" si="293"/>
        <v/>
      </c>
      <c r="DA191" s="183"/>
      <c r="DB191" s="171"/>
      <c r="DC191" s="196"/>
      <c r="DE191" s="197"/>
      <c r="DG191" s="197"/>
      <c r="DI191" s="180" t="str">
        <f t="shared" si="274"/>
        <v/>
      </c>
      <c r="DJ191" s="181" t="str">
        <f t="shared" si="232"/>
        <v/>
      </c>
      <c r="DK191" s="182" t="str">
        <f t="shared" si="233"/>
        <v/>
      </c>
      <c r="DL191" s="183"/>
      <c r="DM191" s="184" t="str">
        <f t="shared" si="294"/>
        <v/>
      </c>
      <c r="DN191" s="183"/>
      <c r="DO191" s="171"/>
      <c r="DP191" s="196"/>
      <c r="DR191" s="197"/>
      <c r="DT191" s="197"/>
      <c r="DV191" s="180" t="str">
        <f t="shared" si="275"/>
        <v/>
      </c>
      <c r="DW191" s="181" t="str">
        <f t="shared" si="234"/>
        <v/>
      </c>
      <c r="DX191" s="182" t="str">
        <f t="shared" si="235"/>
        <v/>
      </c>
      <c r="DY191" s="183"/>
      <c r="DZ191" s="184" t="str">
        <f t="shared" si="295"/>
        <v/>
      </c>
      <c r="EA191" s="183"/>
      <c r="EB191" s="171"/>
      <c r="EC191" s="196"/>
      <c r="EE191" s="197"/>
      <c r="EG191" s="197"/>
      <c r="EI191" s="180" t="str">
        <f t="shared" si="276"/>
        <v/>
      </c>
      <c r="EJ191" s="181" t="str">
        <f t="shared" si="236"/>
        <v/>
      </c>
      <c r="EK191" s="182" t="str">
        <f t="shared" si="237"/>
        <v/>
      </c>
      <c r="EL191" s="183"/>
      <c r="EM191" s="184" t="str">
        <f t="shared" si="296"/>
        <v/>
      </c>
      <c r="EN191" s="183"/>
      <c r="EO191" s="171"/>
      <c r="EP191" s="196"/>
      <c r="ER191" s="197"/>
      <c r="ET191" s="197"/>
      <c r="EV191" s="180" t="str">
        <f t="shared" si="277"/>
        <v/>
      </c>
      <c r="EW191" s="181" t="str">
        <f t="shared" si="238"/>
        <v/>
      </c>
      <c r="EX191" s="182" t="str">
        <f t="shared" si="239"/>
        <v/>
      </c>
      <c r="EY191" s="183"/>
      <c r="EZ191" s="184" t="str">
        <f t="shared" si="297"/>
        <v/>
      </c>
      <c r="FA191" s="183"/>
      <c r="FB191" s="171"/>
      <c r="FC191" s="196"/>
      <c r="FE191" s="197"/>
      <c r="FG191" s="197"/>
      <c r="FI191" s="180" t="str">
        <f t="shared" si="278"/>
        <v/>
      </c>
      <c r="FJ191" s="181" t="str">
        <f t="shared" si="240"/>
        <v/>
      </c>
      <c r="FK191" s="182" t="str">
        <f t="shared" si="241"/>
        <v/>
      </c>
      <c r="FL191" s="183"/>
      <c r="FM191" s="184" t="str">
        <f t="shared" si="298"/>
        <v/>
      </c>
      <c r="FN191" s="183"/>
      <c r="FO191" s="171"/>
      <c r="FP191" s="196"/>
      <c r="FR191" s="197"/>
      <c r="FT191" s="197"/>
      <c r="FV191" s="180" t="str">
        <f t="shared" si="279"/>
        <v/>
      </c>
      <c r="FW191" s="181" t="str">
        <f t="shared" si="242"/>
        <v/>
      </c>
      <c r="FX191" s="182" t="str">
        <f t="shared" si="243"/>
        <v/>
      </c>
      <c r="FY191" s="183"/>
      <c r="FZ191" s="184" t="str">
        <f t="shared" si="299"/>
        <v/>
      </c>
      <c r="GA191" s="183"/>
      <c r="GB191" s="171"/>
      <c r="GC191" s="196"/>
      <c r="GE191" s="197"/>
      <c r="GG191" s="197"/>
      <c r="GI191" s="180" t="str">
        <f t="shared" si="280"/>
        <v/>
      </c>
      <c r="GJ191" s="181" t="str">
        <f t="shared" si="244"/>
        <v/>
      </c>
      <c r="GK191" s="182" t="str">
        <f t="shared" si="245"/>
        <v/>
      </c>
      <c r="GL191" s="183"/>
      <c r="GM191" s="184" t="str">
        <f t="shared" si="300"/>
        <v/>
      </c>
      <c r="GN191" s="183"/>
      <c r="GO191" s="171"/>
      <c r="GP191" s="196"/>
      <c r="GR191" s="197"/>
      <c r="GT191" s="197"/>
      <c r="GV191" s="180" t="str">
        <f t="shared" si="281"/>
        <v/>
      </c>
      <c r="GW191" s="181" t="str">
        <f t="shared" si="246"/>
        <v/>
      </c>
      <c r="GX191" s="182" t="str">
        <f t="shared" si="247"/>
        <v/>
      </c>
      <c r="GY191" s="183"/>
      <c r="GZ191" s="184" t="str">
        <f t="shared" si="301"/>
        <v/>
      </c>
      <c r="HA191" s="183"/>
      <c r="HB191" s="171"/>
      <c r="HC191" s="196"/>
      <c r="HE191" s="197"/>
      <c r="HG191" s="197"/>
      <c r="HI191" s="180" t="str">
        <f t="shared" si="282"/>
        <v/>
      </c>
      <c r="HJ191" s="181" t="str">
        <f t="shared" si="248"/>
        <v/>
      </c>
      <c r="HK191" s="182" t="str">
        <f t="shared" si="249"/>
        <v/>
      </c>
      <c r="HL191" s="183"/>
      <c r="HM191" s="184" t="str">
        <f t="shared" si="302"/>
        <v/>
      </c>
      <c r="HN191" s="183"/>
      <c r="HO191" s="171"/>
      <c r="HP191" s="196"/>
      <c r="HR191" s="197"/>
      <c r="HT191" s="197"/>
      <c r="HV191" s="180" t="str">
        <f t="shared" si="283"/>
        <v/>
      </c>
      <c r="HW191" s="181" t="str">
        <f t="shared" si="250"/>
        <v/>
      </c>
      <c r="HX191" s="182" t="str">
        <f t="shared" si="251"/>
        <v/>
      </c>
      <c r="HY191" s="183"/>
      <c r="HZ191" s="184" t="str">
        <f t="shared" si="303"/>
        <v/>
      </c>
      <c r="IA191" s="183"/>
      <c r="IB191" s="171"/>
      <c r="IC191" s="196"/>
      <c r="IE191" s="197"/>
      <c r="IG191" s="197"/>
      <c r="II191" s="180" t="str">
        <f t="shared" si="284"/>
        <v/>
      </c>
      <c r="IJ191" s="181" t="str">
        <f t="shared" si="252"/>
        <v/>
      </c>
      <c r="IK191" s="182" t="str">
        <f t="shared" si="253"/>
        <v/>
      </c>
      <c r="IL191" s="183"/>
      <c r="IM191" s="184" t="str">
        <f t="shared" si="304"/>
        <v/>
      </c>
      <c r="IN191" s="183"/>
      <c r="IO191" s="171"/>
      <c r="IP191" s="196"/>
      <c r="IR191" s="197"/>
      <c r="IT191" s="197"/>
      <c r="IV191" s="180" t="str">
        <f t="shared" si="285"/>
        <v/>
      </c>
      <c r="IW191" s="181" t="str">
        <f t="shared" si="254"/>
        <v/>
      </c>
      <c r="IX191" s="182" t="str">
        <f t="shared" si="255"/>
        <v/>
      </c>
      <c r="IY191" s="183"/>
      <c r="IZ191" s="184" t="str">
        <f t="shared" si="305"/>
        <v/>
      </c>
      <c r="JA191" s="183"/>
      <c r="JB191" s="171"/>
      <c r="JC191" s="187"/>
      <c r="JD191" s="198">
        <f t="shared" si="256"/>
        <v>0</v>
      </c>
      <c r="JE191" s="198">
        <f t="shared" si="257"/>
        <v>0</v>
      </c>
      <c r="JF191" s="198">
        <f t="shared" si="258"/>
        <v>0</v>
      </c>
      <c r="JG191" s="199">
        <f t="shared" si="259"/>
        <v>0</v>
      </c>
      <c r="JH191" s="199">
        <f t="shared" si="260"/>
        <v>0</v>
      </c>
      <c r="JI191" s="203"/>
      <c r="JJ191" s="209"/>
      <c r="JK191" s="210"/>
      <c r="JL191" s="210"/>
      <c r="JM191" s="210"/>
      <c r="JN191" s="210"/>
      <c r="JO191" s="210"/>
      <c r="JP191" s="210"/>
      <c r="JQ191" s="210"/>
      <c r="JR191" s="211"/>
      <c r="JS191" s="205"/>
      <c r="JT191" s="194">
        <f t="shared" si="261"/>
        <v>5</v>
      </c>
    </row>
    <row r="192" spans="1:280" s="195" customFormat="1" x14ac:dyDescent="0.2">
      <c r="A192" s="247">
        <f t="shared" si="262"/>
        <v>41766</v>
      </c>
      <c r="B192" s="249">
        <f t="shared" si="263"/>
        <v>41767</v>
      </c>
      <c r="C192" s="196"/>
      <c r="E192" s="197"/>
      <c r="G192" s="197"/>
      <c r="I192" s="180" t="str">
        <f t="shared" si="264"/>
        <v/>
      </c>
      <c r="J192" s="181" t="str">
        <f t="shared" si="265"/>
        <v/>
      </c>
      <c r="K192" s="182" t="str">
        <f t="shared" si="266"/>
        <v/>
      </c>
      <c r="L192" s="183"/>
      <c r="M192" s="184" t="str">
        <f t="shared" si="306"/>
        <v/>
      </c>
      <c r="N192" s="183"/>
      <c r="O192" s="171"/>
      <c r="P192" s="196"/>
      <c r="R192" s="197"/>
      <c r="T192" s="197"/>
      <c r="V192" s="180" t="str">
        <f t="shared" si="267"/>
        <v/>
      </c>
      <c r="W192" s="181" t="str">
        <f t="shared" si="218"/>
        <v/>
      </c>
      <c r="X192" s="182" t="str">
        <f t="shared" si="219"/>
        <v/>
      </c>
      <c r="Y192" s="183"/>
      <c r="Z192" s="184" t="str">
        <f t="shared" si="287"/>
        <v/>
      </c>
      <c r="AA192" s="183"/>
      <c r="AB192" s="171"/>
      <c r="AC192" s="196"/>
      <c r="AE192" s="197"/>
      <c r="AG192" s="197"/>
      <c r="AI192" s="180" t="str">
        <f t="shared" si="268"/>
        <v/>
      </c>
      <c r="AJ192" s="181" t="str">
        <f t="shared" si="220"/>
        <v/>
      </c>
      <c r="AK192" s="182" t="str">
        <f t="shared" si="221"/>
        <v/>
      </c>
      <c r="AL192" s="183"/>
      <c r="AM192" s="184" t="str">
        <f t="shared" si="288"/>
        <v/>
      </c>
      <c r="AN192" s="183"/>
      <c r="AO192" s="171"/>
      <c r="AP192" s="196"/>
      <c r="AR192" s="197"/>
      <c r="AT192" s="197"/>
      <c r="AV192" s="180" t="str">
        <f t="shared" si="269"/>
        <v/>
      </c>
      <c r="AW192" s="181" t="str">
        <f t="shared" si="222"/>
        <v/>
      </c>
      <c r="AX192" s="182" t="str">
        <f t="shared" si="223"/>
        <v/>
      </c>
      <c r="AY192" s="183"/>
      <c r="AZ192" s="184" t="str">
        <f t="shared" si="289"/>
        <v/>
      </c>
      <c r="BA192" s="183"/>
      <c r="BB192" s="171"/>
      <c r="BC192" s="196"/>
      <c r="BE192" s="197"/>
      <c r="BG192" s="197"/>
      <c r="BI192" s="180" t="str">
        <f t="shared" si="270"/>
        <v/>
      </c>
      <c r="BJ192" s="181" t="str">
        <f t="shared" si="224"/>
        <v/>
      </c>
      <c r="BK192" s="182" t="str">
        <f t="shared" si="225"/>
        <v/>
      </c>
      <c r="BL192" s="183"/>
      <c r="BM192" s="184" t="str">
        <f t="shared" si="290"/>
        <v/>
      </c>
      <c r="BN192" s="183"/>
      <c r="BO192" s="171"/>
      <c r="BP192" s="196"/>
      <c r="BR192" s="197"/>
      <c r="BT192" s="197"/>
      <c r="BV192" s="180" t="str">
        <f t="shared" si="271"/>
        <v/>
      </c>
      <c r="BW192" s="181" t="str">
        <f t="shared" si="226"/>
        <v/>
      </c>
      <c r="BX192" s="182" t="str">
        <f t="shared" si="227"/>
        <v/>
      </c>
      <c r="BY192" s="183"/>
      <c r="BZ192" s="184" t="str">
        <f t="shared" si="291"/>
        <v/>
      </c>
      <c r="CA192" s="183"/>
      <c r="CB192" s="171"/>
      <c r="CC192" s="196"/>
      <c r="CE192" s="197"/>
      <c r="CG192" s="197"/>
      <c r="CI192" s="180" t="str">
        <f t="shared" si="272"/>
        <v/>
      </c>
      <c r="CJ192" s="181" t="str">
        <f t="shared" si="228"/>
        <v/>
      </c>
      <c r="CK192" s="182" t="str">
        <f t="shared" si="229"/>
        <v/>
      </c>
      <c r="CL192" s="183"/>
      <c r="CM192" s="184" t="str">
        <f t="shared" si="292"/>
        <v/>
      </c>
      <c r="CN192" s="183"/>
      <c r="CO192" s="171"/>
      <c r="CP192" s="196"/>
      <c r="CR192" s="197"/>
      <c r="CT192" s="197"/>
      <c r="CV192" s="180" t="str">
        <f t="shared" si="273"/>
        <v/>
      </c>
      <c r="CW192" s="181" t="str">
        <f t="shared" si="230"/>
        <v/>
      </c>
      <c r="CX192" s="182" t="str">
        <f t="shared" si="231"/>
        <v/>
      </c>
      <c r="CY192" s="183"/>
      <c r="CZ192" s="184" t="str">
        <f t="shared" si="293"/>
        <v/>
      </c>
      <c r="DA192" s="183"/>
      <c r="DB192" s="171"/>
      <c r="DC192" s="196"/>
      <c r="DE192" s="197"/>
      <c r="DG192" s="197"/>
      <c r="DI192" s="180" t="str">
        <f t="shared" si="274"/>
        <v/>
      </c>
      <c r="DJ192" s="181" t="str">
        <f t="shared" si="232"/>
        <v/>
      </c>
      <c r="DK192" s="182" t="str">
        <f t="shared" si="233"/>
        <v/>
      </c>
      <c r="DL192" s="183"/>
      <c r="DM192" s="184" t="str">
        <f t="shared" si="294"/>
        <v/>
      </c>
      <c r="DN192" s="183"/>
      <c r="DO192" s="171"/>
      <c r="DP192" s="196"/>
      <c r="DR192" s="197"/>
      <c r="DT192" s="197"/>
      <c r="DV192" s="180" t="str">
        <f t="shared" si="275"/>
        <v/>
      </c>
      <c r="DW192" s="181" t="str">
        <f t="shared" si="234"/>
        <v/>
      </c>
      <c r="DX192" s="182" t="str">
        <f t="shared" si="235"/>
        <v/>
      </c>
      <c r="DY192" s="183"/>
      <c r="DZ192" s="184" t="str">
        <f t="shared" si="295"/>
        <v/>
      </c>
      <c r="EA192" s="183"/>
      <c r="EB192" s="171"/>
      <c r="EC192" s="196"/>
      <c r="EE192" s="197"/>
      <c r="EG192" s="197"/>
      <c r="EI192" s="180" t="str">
        <f t="shared" si="276"/>
        <v/>
      </c>
      <c r="EJ192" s="181" t="str">
        <f t="shared" si="236"/>
        <v/>
      </c>
      <c r="EK192" s="182" t="str">
        <f t="shared" si="237"/>
        <v/>
      </c>
      <c r="EL192" s="183"/>
      <c r="EM192" s="184" t="str">
        <f t="shared" si="296"/>
        <v/>
      </c>
      <c r="EN192" s="183"/>
      <c r="EO192" s="171"/>
      <c r="EP192" s="196"/>
      <c r="ER192" s="197"/>
      <c r="ET192" s="197"/>
      <c r="EV192" s="180" t="str">
        <f t="shared" si="277"/>
        <v/>
      </c>
      <c r="EW192" s="181" t="str">
        <f t="shared" si="238"/>
        <v/>
      </c>
      <c r="EX192" s="182" t="str">
        <f t="shared" si="239"/>
        <v/>
      </c>
      <c r="EY192" s="183"/>
      <c r="EZ192" s="184" t="str">
        <f t="shared" si="297"/>
        <v/>
      </c>
      <c r="FA192" s="183"/>
      <c r="FB192" s="171"/>
      <c r="FC192" s="196"/>
      <c r="FE192" s="197"/>
      <c r="FG192" s="197"/>
      <c r="FI192" s="180" t="str">
        <f t="shared" si="278"/>
        <v/>
      </c>
      <c r="FJ192" s="181" t="str">
        <f t="shared" si="240"/>
        <v/>
      </c>
      <c r="FK192" s="182" t="str">
        <f t="shared" si="241"/>
        <v/>
      </c>
      <c r="FL192" s="183"/>
      <c r="FM192" s="184" t="str">
        <f t="shared" si="298"/>
        <v/>
      </c>
      <c r="FN192" s="183"/>
      <c r="FO192" s="171"/>
      <c r="FP192" s="196"/>
      <c r="FR192" s="197"/>
      <c r="FT192" s="197"/>
      <c r="FV192" s="180" t="str">
        <f t="shared" si="279"/>
        <v/>
      </c>
      <c r="FW192" s="181" t="str">
        <f t="shared" si="242"/>
        <v/>
      </c>
      <c r="FX192" s="182" t="str">
        <f t="shared" si="243"/>
        <v/>
      </c>
      <c r="FY192" s="183"/>
      <c r="FZ192" s="184" t="str">
        <f t="shared" si="299"/>
        <v/>
      </c>
      <c r="GA192" s="183"/>
      <c r="GB192" s="171"/>
      <c r="GC192" s="196"/>
      <c r="GE192" s="197"/>
      <c r="GG192" s="197"/>
      <c r="GI192" s="180" t="str">
        <f t="shared" si="280"/>
        <v/>
      </c>
      <c r="GJ192" s="181" t="str">
        <f t="shared" si="244"/>
        <v/>
      </c>
      <c r="GK192" s="182" t="str">
        <f t="shared" si="245"/>
        <v/>
      </c>
      <c r="GL192" s="183"/>
      <c r="GM192" s="184" t="str">
        <f t="shared" si="300"/>
        <v/>
      </c>
      <c r="GN192" s="183"/>
      <c r="GO192" s="171"/>
      <c r="GP192" s="196"/>
      <c r="GR192" s="197"/>
      <c r="GT192" s="197"/>
      <c r="GV192" s="180" t="str">
        <f t="shared" si="281"/>
        <v/>
      </c>
      <c r="GW192" s="181" t="str">
        <f t="shared" si="246"/>
        <v/>
      </c>
      <c r="GX192" s="182" t="str">
        <f t="shared" si="247"/>
        <v/>
      </c>
      <c r="GY192" s="183"/>
      <c r="GZ192" s="184" t="str">
        <f t="shared" si="301"/>
        <v/>
      </c>
      <c r="HA192" s="183"/>
      <c r="HB192" s="171"/>
      <c r="HC192" s="196"/>
      <c r="HE192" s="197"/>
      <c r="HG192" s="197"/>
      <c r="HI192" s="180" t="str">
        <f t="shared" si="282"/>
        <v/>
      </c>
      <c r="HJ192" s="181" t="str">
        <f t="shared" si="248"/>
        <v/>
      </c>
      <c r="HK192" s="182" t="str">
        <f t="shared" si="249"/>
        <v/>
      </c>
      <c r="HL192" s="183"/>
      <c r="HM192" s="184" t="str">
        <f t="shared" si="302"/>
        <v/>
      </c>
      <c r="HN192" s="183"/>
      <c r="HO192" s="171"/>
      <c r="HP192" s="196"/>
      <c r="HR192" s="197"/>
      <c r="HT192" s="197"/>
      <c r="HV192" s="180" t="str">
        <f t="shared" si="283"/>
        <v/>
      </c>
      <c r="HW192" s="181" t="str">
        <f t="shared" si="250"/>
        <v/>
      </c>
      <c r="HX192" s="182" t="str">
        <f t="shared" si="251"/>
        <v/>
      </c>
      <c r="HY192" s="183"/>
      <c r="HZ192" s="184" t="str">
        <f t="shared" si="303"/>
        <v/>
      </c>
      <c r="IA192" s="183"/>
      <c r="IB192" s="171"/>
      <c r="IC192" s="196"/>
      <c r="IE192" s="197"/>
      <c r="IG192" s="197"/>
      <c r="II192" s="180" t="str">
        <f t="shared" si="284"/>
        <v/>
      </c>
      <c r="IJ192" s="181" t="str">
        <f t="shared" si="252"/>
        <v/>
      </c>
      <c r="IK192" s="182" t="str">
        <f t="shared" si="253"/>
        <v/>
      </c>
      <c r="IL192" s="183"/>
      <c r="IM192" s="184" t="str">
        <f t="shared" si="304"/>
        <v/>
      </c>
      <c r="IN192" s="183"/>
      <c r="IO192" s="171"/>
      <c r="IP192" s="196"/>
      <c r="IR192" s="197"/>
      <c r="IT192" s="197"/>
      <c r="IV192" s="180" t="str">
        <f t="shared" si="285"/>
        <v/>
      </c>
      <c r="IW192" s="181" t="str">
        <f t="shared" si="254"/>
        <v/>
      </c>
      <c r="IX192" s="182" t="str">
        <f t="shared" si="255"/>
        <v/>
      </c>
      <c r="IY192" s="183"/>
      <c r="IZ192" s="184" t="str">
        <f t="shared" si="305"/>
        <v/>
      </c>
      <c r="JA192" s="183"/>
      <c r="JB192" s="171"/>
      <c r="JC192" s="187"/>
      <c r="JD192" s="198">
        <f t="shared" si="256"/>
        <v>0</v>
      </c>
      <c r="JE192" s="198">
        <f t="shared" si="257"/>
        <v>0</v>
      </c>
      <c r="JF192" s="198">
        <f t="shared" si="258"/>
        <v>0</v>
      </c>
      <c r="JG192" s="199">
        <f t="shared" si="259"/>
        <v>0</v>
      </c>
      <c r="JH192" s="199">
        <f t="shared" si="260"/>
        <v>0</v>
      </c>
      <c r="JI192" s="203"/>
      <c r="JJ192" s="209"/>
      <c r="JK192" s="210"/>
      <c r="JL192" s="210"/>
      <c r="JM192" s="210"/>
      <c r="JN192" s="210"/>
      <c r="JO192" s="210"/>
      <c r="JP192" s="210"/>
      <c r="JQ192" s="210"/>
      <c r="JR192" s="211"/>
      <c r="JS192" s="205"/>
      <c r="JT192" s="194">
        <f t="shared" si="261"/>
        <v>5</v>
      </c>
    </row>
    <row r="193" spans="1:280" s="195" customFormat="1" x14ac:dyDescent="0.2">
      <c r="A193" s="247">
        <f t="shared" si="262"/>
        <v>41767</v>
      </c>
      <c r="B193" s="249">
        <f t="shared" si="263"/>
        <v>41768</v>
      </c>
      <c r="C193" s="196"/>
      <c r="E193" s="197"/>
      <c r="G193" s="197"/>
      <c r="I193" s="180" t="str">
        <f t="shared" si="264"/>
        <v/>
      </c>
      <c r="J193" s="181" t="str">
        <f t="shared" si="265"/>
        <v/>
      </c>
      <c r="K193" s="182" t="str">
        <f t="shared" si="266"/>
        <v/>
      </c>
      <c r="L193" s="183"/>
      <c r="M193" s="184" t="str">
        <f t="shared" si="306"/>
        <v/>
      </c>
      <c r="N193" s="183"/>
      <c r="O193" s="186"/>
      <c r="P193" s="196"/>
      <c r="R193" s="197"/>
      <c r="T193" s="197"/>
      <c r="V193" s="180" t="str">
        <f t="shared" si="267"/>
        <v/>
      </c>
      <c r="W193" s="181" t="str">
        <f t="shared" si="218"/>
        <v/>
      </c>
      <c r="X193" s="182" t="str">
        <f t="shared" si="219"/>
        <v/>
      </c>
      <c r="Y193" s="183"/>
      <c r="Z193" s="184" t="str">
        <f t="shared" si="287"/>
        <v/>
      </c>
      <c r="AA193" s="183"/>
      <c r="AB193" s="186"/>
      <c r="AC193" s="196"/>
      <c r="AE193" s="197"/>
      <c r="AG193" s="197"/>
      <c r="AI193" s="180" t="str">
        <f t="shared" si="268"/>
        <v/>
      </c>
      <c r="AJ193" s="181" t="str">
        <f t="shared" si="220"/>
        <v/>
      </c>
      <c r="AK193" s="182" t="str">
        <f t="shared" si="221"/>
        <v/>
      </c>
      <c r="AL193" s="183"/>
      <c r="AM193" s="184" t="str">
        <f t="shared" si="288"/>
        <v/>
      </c>
      <c r="AN193" s="183"/>
      <c r="AO193" s="186"/>
      <c r="AP193" s="196"/>
      <c r="AR193" s="197"/>
      <c r="AT193" s="197"/>
      <c r="AV193" s="180" t="str">
        <f t="shared" si="269"/>
        <v/>
      </c>
      <c r="AW193" s="181" t="str">
        <f t="shared" si="222"/>
        <v/>
      </c>
      <c r="AX193" s="182" t="str">
        <f t="shared" si="223"/>
        <v/>
      </c>
      <c r="AY193" s="183"/>
      <c r="AZ193" s="184" t="str">
        <f t="shared" si="289"/>
        <v/>
      </c>
      <c r="BA193" s="183"/>
      <c r="BB193" s="186"/>
      <c r="BC193" s="196"/>
      <c r="BE193" s="197"/>
      <c r="BG193" s="197"/>
      <c r="BI193" s="180" t="str">
        <f t="shared" si="270"/>
        <v/>
      </c>
      <c r="BJ193" s="181" t="str">
        <f t="shared" si="224"/>
        <v/>
      </c>
      <c r="BK193" s="182" t="str">
        <f t="shared" si="225"/>
        <v/>
      </c>
      <c r="BL193" s="183"/>
      <c r="BM193" s="184" t="str">
        <f t="shared" si="290"/>
        <v/>
      </c>
      <c r="BN193" s="183"/>
      <c r="BO193" s="186"/>
      <c r="BP193" s="196"/>
      <c r="BR193" s="197"/>
      <c r="BT193" s="197"/>
      <c r="BV193" s="180" t="str">
        <f t="shared" si="271"/>
        <v/>
      </c>
      <c r="BW193" s="181" t="str">
        <f t="shared" si="226"/>
        <v/>
      </c>
      <c r="BX193" s="182" t="str">
        <f t="shared" si="227"/>
        <v/>
      </c>
      <c r="BY193" s="183"/>
      <c r="BZ193" s="184" t="str">
        <f t="shared" si="291"/>
        <v/>
      </c>
      <c r="CA193" s="183"/>
      <c r="CB193" s="186"/>
      <c r="CC193" s="196"/>
      <c r="CE193" s="197"/>
      <c r="CG193" s="197"/>
      <c r="CI193" s="180" t="str">
        <f t="shared" si="272"/>
        <v/>
      </c>
      <c r="CJ193" s="181" t="str">
        <f t="shared" si="228"/>
        <v/>
      </c>
      <c r="CK193" s="182" t="str">
        <f t="shared" si="229"/>
        <v/>
      </c>
      <c r="CL193" s="183"/>
      <c r="CM193" s="184" t="str">
        <f t="shared" si="292"/>
        <v/>
      </c>
      <c r="CN193" s="183"/>
      <c r="CO193" s="186"/>
      <c r="CP193" s="196"/>
      <c r="CR193" s="197"/>
      <c r="CT193" s="197"/>
      <c r="CV193" s="180" t="str">
        <f t="shared" si="273"/>
        <v/>
      </c>
      <c r="CW193" s="181" t="str">
        <f t="shared" si="230"/>
        <v/>
      </c>
      <c r="CX193" s="182" t="str">
        <f t="shared" si="231"/>
        <v/>
      </c>
      <c r="CY193" s="183"/>
      <c r="CZ193" s="184" t="str">
        <f t="shared" si="293"/>
        <v/>
      </c>
      <c r="DA193" s="183"/>
      <c r="DB193" s="186"/>
      <c r="DC193" s="196"/>
      <c r="DE193" s="197"/>
      <c r="DG193" s="197"/>
      <c r="DI193" s="180" t="str">
        <f t="shared" si="274"/>
        <v/>
      </c>
      <c r="DJ193" s="181" t="str">
        <f t="shared" si="232"/>
        <v/>
      </c>
      <c r="DK193" s="182" t="str">
        <f t="shared" si="233"/>
        <v/>
      </c>
      <c r="DL193" s="183"/>
      <c r="DM193" s="184" t="str">
        <f t="shared" si="294"/>
        <v/>
      </c>
      <c r="DN193" s="183"/>
      <c r="DO193" s="186"/>
      <c r="DP193" s="196"/>
      <c r="DR193" s="197"/>
      <c r="DT193" s="197"/>
      <c r="DV193" s="180" t="str">
        <f t="shared" si="275"/>
        <v/>
      </c>
      <c r="DW193" s="181" t="str">
        <f t="shared" si="234"/>
        <v/>
      </c>
      <c r="DX193" s="182" t="str">
        <f t="shared" si="235"/>
        <v/>
      </c>
      <c r="DY193" s="183"/>
      <c r="DZ193" s="184" t="str">
        <f t="shared" si="295"/>
        <v/>
      </c>
      <c r="EA193" s="183"/>
      <c r="EB193" s="186"/>
      <c r="EC193" s="196"/>
      <c r="EE193" s="197"/>
      <c r="EG193" s="197"/>
      <c r="EI193" s="180" t="str">
        <f t="shared" si="276"/>
        <v/>
      </c>
      <c r="EJ193" s="181" t="str">
        <f t="shared" si="236"/>
        <v/>
      </c>
      <c r="EK193" s="182" t="str">
        <f t="shared" si="237"/>
        <v/>
      </c>
      <c r="EL193" s="183"/>
      <c r="EM193" s="184" t="str">
        <f t="shared" si="296"/>
        <v/>
      </c>
      <c r="EN193" s="183"/>
      <c r="EO193" s="186"/>
      <c r="EP193" s="196"/>
      <c r="ER193" s="197"/>
      <c r="ET193" s="197"/>
      <c r="EV193" s="180" t="str">
        <f t="shared" si="277"/>
        <v/>
      </c>
      <c r="EW193" s="181" t="str">
        <f t="shared" si="238"/>
        <v/>
      </c>
      <c r="EX193" s="182" t="str">
        <f t="shared" si="239"/>
        <v/>
      </c>
      <c r="EY193" s="183"/>
      <c r="EZ193" s="184" t="str">
        <f t="shared" si="297"/>
        <v/>
      </c>
      <c r="FA193" s="183"/>
      <c r="FB193" s="186"/>
      <c r="FC193" s="196"/>
      <c r="FE193" s="197"/>
      <c r="FG193" s="197"/>
      <c r="FI193" s="180" t="str">
        <f t="shared" si="278"/>
        <v/>
      </c>
      <c r="FJ193" s="181" t="str">
        <f t="shared" si="240"/>
        <v/>
      </c>
      <c r="FK193" s="182" t="str">
        <f t="shared" si="241"/>
        <v/>
      </c>
      <c r="FL193" s="183"/>
      <c r="FM193" s="184" t="str">
        <f t="shared" si="298"/>
        <v/>
      </c>
      <c r="FN193" s="183"/>
      <c r="FO193" s="186"/>
      <c r="FP193" s="196"/>
      <c r="FR193" s="197"/>
      <c r="FT193" s="197"/>
      <c r="FV193" s="180" t="str">
        <f t="shared" si="279"/>
        <v/>
      </c>
      <c r="FW193" s="181" t="str">
        <f t="shared" si="242"/>
        <v/>
      </c>
      <c r="FX193" s="182" t="str">
        <f t="shared" si="243"/>
        <v/>
      </c>
      <c r="FY193" s="183"/>
      <c r="FZ193" s="184" t="str">
        <f t="shared" si="299"/>
        <v/>
      </c>
      <c r="GA193" s="183"/>
      <c r="GB193" s="186"/>
      <c r="GC193" s="196"/>
      <c r="GE193" s="197"/>
      <c r="GG193" s="197"/>
      <c r="GI193" s="180" t="str">
        <f t="shared" si="280"/>
        <v/>
      </c>
      <c r="GJ193" s="181" t="str">
        <f t="shared" si="244"/>
        <v/>
      </c>
      <c r="GK193" s="182" t="str">
        <f t="shared" si="245"/>
        <v/>
      </c>
      <c r="GL193" s="183"/>
      <c r="GM193" s="184" t="str">
        <f t="shared" si="300"/>
        <v/>
      </c>
      <c r="GN193" s="183"/>
      <c r="GO193" s="186"/>
      <c r="GP193" s="196"/>
      <c r="GR193" s="197"/>
      <c r="GT193" s="197"/>
      <c r="GV193" s="180" t="str">
        <f t="shared" si="281"/>
        <v/>
      </c>
      <c r="GW193" s="181" t="str">
        <f t="shared" si="246"/>
        <v/>
      </c>
      <c r="GX193" s="182" t="str">
        <f t="shared" si="247"/>
        <v/>
      </c>
      <c r="GY193" s="183"/>
      <c r="GZ193" s="184" t="str">
        <f t="shared" si="301"/>
        <v/>
      </c>
      <c r="HA193" s="183"/>
      <c r="HB193" s="186"/>
      <c r="HC193" s="196"/>
      <c r="HE193" s="197"/>
      <c r="HG193" s="197"/>
      <c r="HI193" s="180" t="str">
        <f t="shared" si="282"/>
        <v/>
      </c>
      <c r="HJ193" s="181" t="str">
        <f t="shared" si="248"/>
        <v/>
      </c>
      <c r="HK193" s="182" t="str">
        <f t="shared" si="249"/>
        <v/>
      </c>
      <c r="HL193" s="183"/>
      <c r="HM193" s="184" t="str">
        <f t="shared" si="302"/>
        <v/>
      </c>
      <c r="HN193" s="183"/>
      <c r="HO193" s="186"/>
      <c r="HP193" s="196"/>
      <c r="HR193" s="197"/>
      <c r="HT193" s="197"/>
      <c r="HV193" s="180" t="str">
        <f t="shared" si="283"/>
        <v/>
      </c>
      <c r="HW193" s="181" t="str">
        <f t="shared" si="250"/>
        <v/>
      </c>
      <c r="HX193" s="182" t="str">
        <f t="shared" si="251"/>
        <v/>
      </c>
      <c r="HY193" s="183"/>
      <c r="HZ193" s="184" t="str">
        <f t="shared" si="303"/>
        <v/>
      </c>
      <c r="IA193" s="183"/>
      <c r="IB193" s="186"/>
      <c r="IC193" s="196"/>
      <c r="IE193" s="197"/>
      <c r="IG193" s="197"/>
      <c r="II193" s="180" t="str">
        <f t="shared" si="284"/>
        <v/>
      </c>
      <c r="IJ193" s="181" t="str">
        <f t="shared" si="252"/>
        <v/>
      </c>
      <c r="IK193" s="182" t="str">
        <f t="shared" si="253"/>
        <v/>
      </c>
      <c r="IL193" s="183"/>
      <c r="IM193" s="184" t="str">
        <f t="shared" si="304"/>
        <v/>
      </c>
      <c r="IN193" s="183"/>
      <c r="IO193" s="186"/>
      <c r="IP193" s="196"/>
      <c r="IR193" s="197"/>
      <c r="IT193" s="197"/>
      <c r="IV193" s="180" t="str">
        <f t="shared" si="285"/>
        <v/>
      </c>
      <c r="IW193" s="181" t="str">
        <f t="shared" si="254"/>
        <v/>
      </c>
      <c r="IX193" s="182" t="str">
        <f t="shared" si="255"/>
        <v/>
      </c>
      <c r="IY193" s="183"/>
      <c r="IZ193" s="184" t="str">
        <f t="shared" si="305"/>
        <v/>
      </c>
      <c r="JA193" s="183"/>
      <c r="JB193" s="186"/>
      <c r="JC193" s="187"/>
      <c r="JD193" s="198">
        <f t="shared" si="256"/>
        <v>0</v>
      </c>
      <c r="JE193" s="198">
        <f t="shared" si="257"/>
        <v>0</v>
      </c>
      <c r="JF193" s="198">
        <f t="shared" si="258"/>
        <v>0</v>
      </c>
      <c r="JG193" s="199">
        <f t="shared" si="259"/>
        <v>0</v>
      </c>
      <c r="JH193" s="199">
        <f t="shared" si="260"/>
        <v>0</v>
      </c>
      <c r="JI193" s="203"/>
      <c r="JJ193" s="209"/>
      <c r="JK193" s="210"/>
      <c r="JL193" s="210"/>
      <c r="JM193" s="210"/>
      <c r="JN193" s="210"/>
      <c r="JO193" s="210"/>
      <c r="JP193" s="210"/>
      <c r="JQ193" s="210"/>
      <c r="JR193" s="211"/>
      <c r="JS193" s="205"/>
      <c r="JT193" s="194">
        <f t="shared" si="261"/>
        <v>5</v>
      </c>
    </row>
    <row r="194" spans="1:280" s="195" customFormat="1" x14ac:dyDescent="0.2">
      <c r="A194" s="247">
        <f t="shared" si="262"/>
        <v>41768</v>
      </c>
      <c r="B194" s="249">
        <f t="shared" si="263"/>
        <v>41769</v>
      </c>
      <c r="C194" s="196"/>
      <c r="E194" s="197"/>
      <c r="G194" s="197"/>
      <c r="I194" s="180" t="str">
        <f t="shared" si="264"/>
        <v/>
      </c>
      <c r="J194" s="181" t="str">
        <f t="shared" si="265"/>
        <v/>
      </c>
      <c r="K194" s="182" t="str">
        <f t="shared" si="266"/>
        <v/>
      </c>
      <c r="L194" s="183"/>
      <c r="M194" s="184" t="str">
        <f t="shared" si="306"/>
        <v/>
      </c>
      <c r="N194" s="183"/>
      <c r="O194" s="171"/>
      <c r="P194" s="196"/>
      <c r="R194" s="197"/>
      <c r="T194" s="197"/>
      <c r="V194" s="180" t="str">
        <f t="shared" si="267"/>
        <v/>
      </c>
      <c r="W194" s="181" t="str">
        <f t="shared" si="218"/>
        <v/>
      </c>
      <c r="X194" s="182" t="str">
        <f t="shared" si="219"/>
        <v/>
      </c>
      <c r="Y194" s="183"/>
      <c r="Z194" s="184" t="str">
        <f t="shared" si="287"/>
        <v/>
      </c>
      <c r="AA194" s="183"/>
      <c r="AB194" s="171"/>
      <c r="AC194" s="196"/>
      <c r="AE194" s="197"/>
      <c r="AG194" s="197"/>
      <c r="AI194" s="180" t="str">
        <f t="shared" si="268"/>
        <v/>
      </c>
      <c r="AJ194" s="181" t="str">
        <f t="shared" si="220"/>
        <v/>
      </c>
      <c r="AK194" s="182" t="str">
        <f t="shared" si="221"/>
        <v/>
      </c>
      <c r="AL194" s="183"/>
      <c r="AM194" s="184" t="str">
        <f t="shared" si="288"/>
        <v/>
      </c>
      <c r="AN194" s="183"/>
      <c r="AO194" s="171"/>
      <c r="AP194" s="196"/>
      <c r="AR194" s="197"/>
      <c r="AT194" s="197"/>
      <c r="AV194" s="180" t="str">
        <f t="shared" si="269"/>
        <v/>
      </c>
      <c r="AW194" s="181" t="str">
        <f t="shared" si="222"/>
        <v/>
      </c>
      <c r="AX194" s="182" t="str">
        <f t="shared" si="223"/>
        <v/>
      </c>
      <c r="AY194" s="183"/>
      <c r="AZ194" s="184" t="str">
        <f t="shared" si="289"/>
        <v/>
      </c>
      <c r="BA194" s="183"/>
      <c r="BB194" s="171"/>
      <c r="BC194" s="196"/>
      <c r="BE194" s="197"/>
      <c r="BG194" s="197"/>
      <c r="BI194" s="180" t="str">
        <f t="shared" si="270"/>
        <v/>
      </c>
      <c r="BJ194" s="181" t="str">
        <f t="shared" si="224"/>
        <v/>
      </c>
      <c r="BK194" s="182" t="str">
        <f t="shared" si="225"/>
        <v/>
      </c>
      <c r="BL194" s="183"/>
      <c r="BM194" s="184" t="str">
        <f t="shared" si="290"/>
        <v/>
      </c>
      <c r="BN194" s="183"/>
      <c r="BO194" s="171"/>
      <c r="BP194" s="196"/>
      <c r="BR194" s="197"/>
      <c r="BT194" s="197"/>
      <c r="BV194" s="180" t="str">
        <f t="shared" si="271"/>
        <v/>
      </c>
      <c r="BW194" s="181" t="str">
        <f t="shared" si="226"/>
        <v/>
      </c>
      <c r="BX194" s="182" t="str">
        <f t="shared" si="227"/>
        <v/>
      </c>
      <c r="BY194" s="183"/>
      <c r="BZ194" s="184" t="str">
        <f t="shared" si="291"/>
        <v/>
      </c>
      <c r="CA194" s="183"/>
      <c r="CB194" s="171"/>
      <c r="CC194" s="196"/>
      <c r="CE194" s="197"/>
      <c r="CG194" s="197"/>
      <c r="CI194" s="180" t="str">
        <f t="shared" si="272"/>
        <v/>
      </c>
      <c r="CJ194" s="181" t="str">
        <f t="shared" si="228"/>
        <v/>
      </c>
      <c r="CK194" s="182" t="str">
        <f t="shared" si="229"/>
        <v/>
      </c>
      <c r="CL194" s="183"/>
      <c r="CM194" s="184" t="str">
        <f t="shared" si="292"/>
        <v/>
      </c>
      <c r="CN194" s="183"/>
      <c r="CO194" s="171"/>
      <c r="CP194" s="196"/>
      <c r="CR194" s="197"/>
      <c r="CT194" s="197"/>
      <c r="CV194" s="180" t="str">
        <f t="shared" si="273"/>
        <v/>
      </c>
      <c r="CW194" s="181" t="str">
        <f t="shared" si="230"/>
        <v/>
      </c>
      <c r="CX194" s="182" t="str">
        <f t="shared" si="231"/>
        <v/>
      </c>
      <c r="CY194" s="183"/>
      <c r="CZ194" s="184" t="str">
        <f t="shared" si="293"/>
        <v/>
      </c>
      <c r="DA194" s="183"/>
      <c r="DB194" s="171"/>
      <c r="DC194" s="196"/>
      <c r="DE194" s="197"/>
      <c r="DG194" s="197"/>
      <c r="DI194" s="180" t="str">
        <f t="shared" si="274"/>
        <v/>
      </c>
      <c r="DJ194" s="181" t="str">
        <f t="shared" si="232"/>
        <v/>
      </c>
      <c r="DK194" s="182" t="str">
        <f t="shared" si="233"/>
        <v/>
      </c>
      <c r="DL194" s="183"/>
      <c r="DM194" s="184" t="str">
        <f t="shared" si="294"/>
        <v/>
      </c>
      <c r="DN194" s="183"/>
      <c r="DO194" s="171"/>
      <c r="DP194" s="196"/>
      <c r="DR194" s="197"/>
      <c r="DT194" s="197"/>
      <c r="DV194" s="180" t="str">
        <f t="shared" si="275"/>
        <v/>
      </c>
      <c r="DW194" s="181" t="str">
        <f t="shared" si="234"/>
        <v/>
      </c>
      <c r="DX194" s="182" t="str">
        <f t="shared" si="235"/>
        <v/>
      </c>
      <c r="DY194" s="183"/>
      <c r="DZ194" s="184" t="str">
        <f t="shared" si="295"/>
        <v/>
      </c>
      <c r="EA194" s="183"/>
      <c r="EB194" s="171"/>
      <c r="EC194" s="196"/>
      <c r="EE194" s="197"/>
      <c r="EG194" s="197"/>
      <c r="EI194" s="180" t="str">
        <f t="shared" si="276"/>
        <v/>
      </c>
      <c r="EJ194" s="181" t="str">
        <f t="shared" si="236"/>
        <v/>
      </c>
      <c r="EK194" s="182" t="str">
        <f t="shared" si="237"/>
        <v/>
      </c>
      <c r="EL194" s="183"/>
      <c r="EM194" s="184" t="str">
        <f t="shared" si="296"/>
        <v/>
      </c>
      <c r="EN194" s="183"/>
      <c r="EO194" s="171"/>
      <c r="EP194" s="196"/>
      <c r="ER194" s="197"/>
      <c r="ET194" s="197"/>
      <c r="EV194" s="180" t="str">
        <f t="shared" si="277"/>
        <v/>
      </c>
      <c r="EW194" s="181" t="str">
        <f t="shared" si="238"/>
        <v/>
      </c>
      <c r="EX194" s="182" t="str">
        <f t="shared" si="239"/>
        <v/>
      </c>
      <c r="EY194" s="183"/>
      <c r="EZ194" s="184" t="str">
        <f t="shared" si="297"/>
        <v/>
      </c>
      <c r="FA194" s="183"/>
      <c r="FB194" s="171"/>
      <c r="FC194" s="196"/>
      <c r="FE194" s="197"/>
      <c r="FG194" s="197"/>
      <c r="FI194" s="180" t="str">
        <f t="shared" si="278"/>
        <v/>
      </c>
      <c r="FJ194" s="181" t="str">
        <f t="shared" si="240"/>
        <v/>
      </c>
      <c r="FK194" s="182" t="str">
        <f t="shared" si="241"/>
        <v/>
      </c>
      <c r="FL194" s="183"/>
      <c r="FM194" s="184" t="str">
        <f t="shared" si="298"/>
        <v/>
      </c>
      <c r="FN194" s="183"/>
      <c r="FO194" s="171"/>
      <c r="FP194" s="196"/>
      <c r="FR194" s="197"/>
      <c r="FT194" s="197"/>
      <c r="FV194" s="180" t="str">
        <f t="shared" si="279"/>
        <v/>
      </c>
      <c r="FW194" s="181" t="str">
        <f t="shared" si="242"/>
        <v/>
      </c>
      <c r="FX194" s="182" t="str">
        <f t="shared" si="243"/>
        <v/>
      </c>
      <c r="FY194" s="183"/>
      <c r="FZ194" s="184" t="str">
        <f t="shared" si="299"/>
        <v/>
      </c>
      <c r="GA194" s="183"/>
      <c r="GB194" s="171"/>
      <c r="GC194" s="196"/>
      <c r="GE194" s="197"/>
      <c r="GG194" s="197"/>
      <c r="GI194" s="180" t="str">
        <f t="shared" si="280"/>
        <v/>
      </c>
      <c r="GJ194" s="181" t="str">
        <f t="shared" si="244"/>
        <v/>
      </c>
      <c r="GK194" s="182" t="str">
        <f t="shared" si="245"/>
        <v/>
      </c>
      <c r="GL194" s="183"/>
      <c r="GM194" s="184" t="str">
        <f t="shared" si="300"/>
        <v/>
      </c>
      <c r="GN194" s="183"/>
      <c r="GO194" s="171"/>
      <c r="GP194" s="196"/>
      <c r="GR194" s="197"/>
      <c r="GT194" s="197"/>
      <c r="GV194" s="180" t="str">
        <f t="shared" si="281"/>
        <v/>
      </c>
      <c r="GW194" s="181" t="str">
        <f t="shared" si="246"/>
        <v/>
      </c>
      <c r="GX194" s="182" t="str">
        <f t="shared" si="247"/>
        <v/>
      </c>
      <c r="GY194" s="183"/>
      <c r="GZ194" s="184" t="str">
        <f t="shared" si="301"/>
        <v/>
      </c>
      <c r="HA194" s="183"/>
      <c r="HB194" s="171"/>
      <c r="HC194" s="196"/>
      <c r="HE194" s="197"/>
      <c r="HG194" s="197"/>
      <c r="HI194" s="180" t="str">
        <f t="shared" si="282"/>
        <v/>
      </c>
      <c r="HJ194" s="181" t="str">
        <f t="shared" si="248"/>
        <v/>
      </c>
      <c r="HK194" s="182" t="str">
        <f t="shared" si="249"/>
        <v/>
      </c>
      <c r="HL194" s="183"/>
      <c r="HM194" s="184" t="str">
        <f t="shared" si="302"/>
        <v/>
      </c>
      <c r="HN194" s="183"/>
      <c r="HO194" s="171"/>
      <c r="HP194" s="196"/>
      <c r="HR194" s="197"/>
      <c r="HT194" s="197"/>
      <c r="HV194" s="180" t="str">
        <f t="shared" si="283"/>
        <v/>
      </c>
      <c r="HW194" s="181" t="str">
        <f t="shared" si="250"/>
        <v/>
      </c>
      <c r="HX194" s="182" t="str">
        <f t="shared" si="251"/>
        <v/>
      </c>
      <c r="HY194" s="183"/>
      <c r="HZ194" s="184" t="str">
        <f t="shared" si="303"/>
        <v/>
      </c>
      <c r="IA194" s="183"/>
      <c r="IB194" s="171"/>
      <c r="IC194" s="196"/>
      <c r="IE194" s="197"/>
      <c r="IG194" s="197"/>
      <c r="II194" s="180" t="str">
        <f t="shared" si="284"/>
        <v/>
      </c>
      <c r="IJ194" s="181" t="str">
        <f t="shared" si="252"/>
        <v/>
      </c>
      <c r="IK194" s="182" t="str">
        <f t="shared" si="253"/>
        <v/>
      </c>
      <c r="IL194" s="183"/>
      <c r="IM194" s="184" t="str">
        <f t="shared" si="304"/>
        <v/>
      </c>
      <c r="IN194" s="183"/>
      <c r="IO194" s="171"/>
      <c r="IP194" s="196"/>
      <c r="IR194" s="197"/>
      <c r="IT194" s="197"/>
      <c r="IV194" s="180" t="str">
        <f t="shared" si="285"/>
        <v/>
      </c>
      <c r="IW194" s="181" t="str">
        <f t="shared" si="254"/>
        <v/>
      </c>
      <c r="IX194" s="182" t="str">
        <f t="shared" si="255"/>
        <v/>
      </c>
      <c r="IY194" s="183"/>
      <c r="IZ194" s="184" t="str">
        <f t="shared" si="305"/>
        <v/>
      </c>
      <c r="JA194" s="183"/>
      <c r="JB194" s="171"/>
      <c r="JC194" s="187"/>
      <c r="JD194" s="198">
        <f t="shared" si="256"/>
        <v>0</v>
      </c>
      <c r="JE194" s="198">
        <f t="shared" si="257"/>
        <v>0</v>
      </c>
      <c r="JF194" s="198">
        <f t="shared" si="258"/>
        <v>0</v>
      </c>
      <c r="JG194" s="199">
        <f t="shared" si="259"/>
        <v>0</v>
      </c>
      <c r="JH194" s="199">
        <f t="shared" si="260"/>
        <v>0</v>
      </c>
      <c r="JI194" s="203"/>
      <c r="JJ194" s="209"/>
      <c r="JK194" s="210"/>
      <c r="JL194" s="210"/>
      <c r="JM194" s="210"/>
      <c r="JN194" s="210"/>
      <c r="JO194" s="210"/>
      <c r="JP194" s="210"/>
      <c r="JQ194" s="210"/>
      <c r="JR194" s="211"/>
      <c r="JS194" s="205"/>
      <c r="JT194" s="194">
        <f t="shared" si="261"/>
        <v>5</v>
      </c>
    </row>
    <row r="195" spans="1:280" s="195" customFormat="1" x14ac:dyDescent="0.2">
      <c r="A195" s="247">
        <f t="shared" si="262"/>
        <v>41769</v>
      </c>
      <c r="B195" s="249">
        <f t="shared" si="263"/>
        <v>41770</v>
      </c>
      <c r="C195" s="196"/>
      <c r="E195" s="197"/>
      <c r="G195" s="197"/>
      <c r="I195" s="180" t="str">
        <f t="shared" si="264"/>
        <v/>
      </c>
      <c r="J195" s="181" t="str">
        <f t="shared" si="265"/>
        <v/>
      </c>
      <c r="K195" s="182" t="str">
        <f t="shared" si="266"/>
        <v/>
      </c>
      <c r="L195" s="183"/>
      <c r="M195" s="184" t="str">
        <f t="shared" si="306"/>
        <v/>
      </c>
      <c r="N195" s="183"/>
      <c r="O195" s="171"/>
      <c r="P195" s="196"/>
      <c r="R195" s="197"/>
      <c r="T195" s="197"/>
      <c r="V195" s="180" t="str">
        <f t="shared" si="267"/>
        <v/>
      </c>
      <c r="W195" s="181" t="str">
        <f t="shared" si="218"/>
        <v/>
      </c>
      <c r="X195" s="182" t="str">
        <f t="shared" si="219"/>
        <v/>
      </c>
      <c r="Y195" s="183"/>
      <c r="Z195" s="184" t="str">
        <f t="shared" si="287"/>
        <v/>
      </c>
      <c r="AA195" s="183"/>
      <c r="AB195" s="171"/>
      <c r="AC195" s="196"/>
      <c r="AE195" s="197"/>
      <c r="AG195" s="197"/>
      <c r="AI195" s="180" t="str">
        <f t="shared" si="268"/>
        <v/>
      </c>
      <c r="AJ195" s="181" t="str">
        <f t="shared" si="220"/>
        <v/>
      </c>
      <c r="AK195" s="182" t="str">
        <f t="shared" si="221"/>
        <v/>
      </c>
      <c r="AL195" s="183"/>
      <c r="AM195" s="184" t="str">
        <f t="shared" si="288"/>
        <v/>
      </c>
      <c r="AN195" s="183"/>
      <c r="AO195" s="171"/>
      <c r="AP195" s="196"/>
      <c r="AR195" s="197"/>
      <c r="AT195" s="197"/>
      <c r="AV195" s="180" t="str">
        <f t="shared" si="269"/>
        <v/>
      </c>
      <c r="AW195" s="181" t="str">
        <f t="shared" si="222"/>
        <v/>
      </c>
      <c r="AX195" s="182" t="str">
        <f t="shared" si="223"/>
        <v/>
      </c>
      <c r="AY195" s="183"/>
      <c r="AZ195" s="184" t="str">
        <f t="shared" si="289"/>
        <v/>
      </c>
      <c r="BA195" s="183"/>
      <c r="BB195" s="171"/>
      <c r="BC195" s="196"/>
      <c r="BE195" s="197"/>
      <c r="BG195" s="197"/>
      <c r="BI195" s="180" t="str">
        <f t="shared" si="270"/>
        <v/>
      </c>
      <c r="BJ195" s="181" t="str">
        <f t="shared" si="224"/>
        <v/>
      </c>
      <c r="BK195" s="182" t="str">
        <f t="shared" si="225"/>
        <v/>
      </c>
      <c r="BL195" s="183"/>
      <c r="BM195" s="184" t="str">
        <f t="shared" si="290"/>
        <v/>
      </c>
      <c r="BN195" s="183"/>
      <c r="BO195" s="171"/>
      <c r="BP195" s="196"/>
      <c r="BR195" s="197"/>
      <c r="BT195" s="197"/>
      <c r="BV195" s="180" t="str">
        <f t="shared" si="271"/>
        <v/>
      </c>
      <c r="BW195" s="181" t="str">
        <f t="shared" si="226"/>
        <v/>
      </c>
      <c r="BX195" s="182" t="str">
        <f t="shared" si="227"/>
        <v/>
      </c>
      <c r="BY195" s="183"/>
      <c r="BZ195" s="184" t="str">
        <f t="shared" si="291"/>
        <v/>
      </c>
      <c r="CA195" s="183"/>
      <c r="CB195" s="171"/>
      <c r="CC195" s="196"/>
      <c r="CE195" s="197"/>
      <c r="CG195" s="197"/>
      <c r="CI195" s="180" t="str">
        <f t="shared" si="272"/>
        <v/>
      </c>
      <c r="CJ195" s="181" t="str">
        <f t="shared" si="228"/>
        <v/>
      </c>
      <c r="CK195" s="182" t="str">
        <f t="shared" si="229"/>
        <v/>
      </c>
      <c r="CL195" s="183"/>
      <c r="CM195" s="184" t="str">
        <f t="shared" si="292"/>
        <v/>
      </c>
      <c r="CN195" s="183"/>
      <c r="CO195" s="171"/>
      <c r="CP195" s="196"/>
      <c r="CR195" s="197"/>
      <c r="CT195" s="197"/>
      <c r="CV195" s="180" t="str">
        <f t="shared" si="273"/>
        <v/>
      </c>
      <c r="CW195" s="181" t="str">
        <f t="shared" si="230"/>
        <v/>
      </c>
      <c r="CX195" s="182" t="str">
        <f t="shared" si="231"/>
        <v/>
      </c>
      <c r="CY195" s="183"/>
      <c r="CZ195" s="184" t="str">
        <f t="shared" si="293"/>
        <v/>
      </c>
      <c r="DA195" s="183"/>
      <c r="DB195" s="171"/>
      <c r="DC195" s="196"/>
      <c r="DE195" s="197"/>
      <c r="DG195" s="197"/>
      <c r="DI195" s="180" t="str">
        <f t="shared" si="274"/>
        <v/>
      </c>
      <c r="DJ195" s="181" t="str">
        <f t="shared" si="232"/>
        <v/>
      </c>
      <c r="DK195" s="182" t="str">
        <f t="shared" si="233"/>
        <v/>
      </c>
      <c r="DL195" s="183"/>
      <c r="DM195" s="184" t="str">
        <f t="shared" si="294"/>
        <v/>
      </c>
      <c r="DN195" s="183"/>
      <c r="DO195" s="171"/>
      <c r="DP195" s="196"/>
      <c r="DR195" s="197"/>
      <c r="DT195" s="197"/>
      <c r="DV195" s="180" t="str">
        <f t="shared" si="275"/>
        <v/>
      </c>
      <c r="DW195" s="181" t="str">
        <f t="shared" si="234"/>
        <v/>
      </c>
      <c r="DX195" s="182" t="str">
        <f t="shared" si="235"/>
        <v/>
      </c>
      <c r="DY195" s="183"/>
      <c r="DZ195" s="184" t="str">
        <f t="shared" si="295"/>
        <v/>
      </c>
      <c r="EA195" s="183"/>
      <c r="EB195" s="171"/>
      <c r="EC195" s="196"/>
      <c r="EE195" s="197"/>
      <c r="EG195" s="197"/>
      <c r="EI195" s="180" t="str">
        <f t="shared" si="276"/>
        <v/>
      </c>
      <c r="EJ195" s="181" t="str">
        <f t="shared" si="236"/>
        <v/>
      </c>
      <c r="EK195" s="182" t="str">
        <f t="shared" si="237"/>
        <v/>
      </c>
      <c r="EL195" s="183"/>
      <c r="EM195" s="184" t="str">
        <f t="shared" si="296"/>
        <v/>
      </c>
      <c r="EN195" s="183"/>
      <c r="EO195" s="171"/>
      <c r="EP195" s="196"/>
      <c r="ER195" s="197"/>
      <c r="ET195" s="197"/>
      <c r="EV195" s="180" t="str">
        <f t="shared" si="277"/>
        <v/>
      </c>
      <c r="EW195" s="181" t="str">
        <f t="shared" si="238"/>
        <v/>
      </c>
      <c r="EX195" s="182" t="str">
        <f t="shared" si="239"/>
        <v/>
      </c>
      <c r="EY195" s="183"/>
      <c r="EZ195" s="184" t="str">
        <f t="shared" si="297"/>
        <v/>
      </c>
      <c r="FA195" s="183"/>
      <c r="FB195" s="171"/>
      <c r="FC195" s="196"/>
      <c r="FE195" s="197"/>
      <c r="FG195" s="197"/>
      <c r="FI195" s="180" t="str">
        <f t="shared" si="278"/>
        <v/>
      </c>
      <c r="FJ195" s="181" t="str">
        <f t="shared" si="240"/>
        <v/>
      </c>
      <c r="FK195" s="182" t="str">
        <f t="shared" si="241"/>
        <v/>
      </c>
      <c r="FL195" s="183"/>
      <c r="FM195" s="184" t="str">
        <f t="shared" si="298"/>
        <v/>
      </c>
      <c r="FN195" s="183"/>
      <c r="FO195" s="171"/>
      <c r="FP195" s="196"/>
      <c r="FR195" s="197"/>
      <c r="FT195" s="197"/>
      <c r="FV195" s="180" t="str">
        <f t="shared" si="279"/>
        <v/>
      </c>
      <c r="FW195" s="181" t="str">
        <f t="shared" si="242"/>
        <v/>
      </c>
      <c r="FX195" s="182" t="str">
        <f t="shared" si="243"/>
        <v/>
      </c>
      <c r="FY195" s="183"/>
      <c r="FZ195" s="184" t="str">
        <f t="shared" si="299"/>
        <v/>
      </c>
      <c r="GA195" s="183"/>
      <c r="GB195" s="171"/>
      <c r="GC195" s="196"/>
      <c r="GE195" s="197"/>
      <c r="GG195" s="197"/>
      <c r="GI195" s="180" t="str">
        <f t="shared" si="280"/>
        <v/>
      </c>
      <c r="GJ195" s="181" t="str">
        <f t="shared" si="244"/>
        <v/>
      </c>
      <c r="GK195" s="182" t="str">
        <f t="shared" si="245"/>
        <v/>
      </c>
      <c r="GL195" s="183"/>
      <c r="GM195" s="184" t="str">
        <f t="shared" si="300"/>
        <v/>
      </c>
      <c r="GN195" s="183"/>
      <c r="GO195" s="171"/>
      <c r="GP195" s="196"/>
      <c r="GR195" s="197"/>
      <c r="GT195" s="197"/>
      <c r="GV195" s="180" t="str">
        <f t="shared" si="281"/>
        <v/>
      </c>
      <c r="GW195" s="181" t="str">
        <f t="shared" si="246"/>
        <v/>
      </c>
      <c r="GX195" s="182" t="str">
        <f t="shared" si="247"/>
        <v/>
      </c>
      <c r="GY195" s="183"/>
      <c r="GZ195" s="184" t="str">
        <f t="shared" si="301"/>
        <v/>
      </c>
      <c r="HA195" s="183"/>
      <c r="HB195" s="171"/>
      <c r="HC195" s="196"/>
      <c r="HE195" s="197"/>
      <c r="HG195" s="197"/>
      <c r="HI195" s="180" t="str">
        <f t="shared" si="282"/>
        <v/>
      </c>
      <c r="HJ195" s="181" t="str">
        <f t="shared" si="248"/>
        <v/>
      </c>
      <c r="HK195" s="182" t="str">
        <f t="shared" si="249"/>
        <v/>
      </c>
      <c r="HL195" s="183"/>
      <c r="HM195" s="184" t="str">
        <f t="shared" si="302"/>
        <v/>
      </c>
      <c r="HN195" s="183"/>
      <c r="HO195" s="171"/>
      <c r="HP195" s="196"/>
      <c r="HR195" s="197"/>
      <c r="HT195" s="197"/>
      <c r="HV195" s="180" t="str">
        <f t="shared" si="283"/>
        <v/>
      </c>
      <c r="HW195" s="181" t="str">
        <f t="shared" si="250"/>
        <v/>
      </c>
      <c r="HX195" s="182" t="str">
        <f t="shared" si="251"/>
        <v/>
      </c>
      <c r="HY195" s="183"/>
      <c r="HZ195" s="184" t="str">
        <f t="shared" si="303"/>
        <v/>
      </c>
      <c r="IA195" s="183"/>
      <c r="IB195" s="171"/>
      <c r="IC195" s="196"/>
      <c r="IE195" s="197"/>
      <c r="IG195" s="197"/>
      <c r="II195" s="180" t="str">
        <f t="shared" si="284"/>
        <v/>
      </c>
      <c r="IJ195" s="181" t="str">
        <f t="shared" si="252"/>
        <v/>
      </c>
      <c r="IK195" s="182" t="str">
        <f t="shared" si="253"/>
        <v/>
      </c>
      <c r="IL195" s="183"/>
      <c r="IM195" s="184" t="str">
        <f t="shared" si="304"/>
        <v/>
      </c>
      <c r="IN195" s="183"/>
      <c r="IO195" s="171"/>
      <c r="IP195" s="196"/>
      <c r="IR195" s="197"/>
      <c r="IT195" s="197"/>
      <c r="IV195" s="180" t="str">
        <f t="shared" si="285"/>
        <v/>
      </c>
      <c r="IW195" s="181" t="str">
        <f t="shared" si="254"/>
        <v/>
      </c>
      <c r="IX195" s="182" t="str">
        <f t="shared" si="255"/>
        <v/>
      </c>
      <c r="IY195" s="183"/>
      <c r="IZ195" s="184" t="str">
        <f t="shared" si="305"/>
        <v/>
      </c>
      <c r="JA195" s="183"/>
      <c r="JB195" s="171"/>
      <c r="JC195" s="187"/>
      <c r="JD195" s="198">
        <f t="shared" si="256"/>
        <v>0</v>
      </c>
      <c r="JE195" s="198">
        <f t="shared" si="257"/>
        <v>0</v>
      </c>
      <c r="JF195" s="198">
        <f t="shared" si="258"/>
        <v>0</v>
      </c>
      <c r="JG195" s="199">
        <f t="shared" si="259"/>
        <v>0</v>
      </c>
      <c r="JH195" s="199">
        <f t="shared" si="260"/>
        <v>0</v>
      </c>
      <c r="JI195" s="203"/>
      <c r="JJ195" s="209"/>
      <c r="JK195" s="210"/>
      <c r="JL195" s="210"/>
      <c r="JM195" s="210"/>
      <c r="JN195" s="210"/>
      <c r="JO195" s="210"/>
      <c r="JP195" s="210"/>
      <c r="JQ195" s="210"/>
      <c r="JR195" s="211"/>
      <c r="JS195" s="205"/>
      <c r="JT195" s="194">
        <f t="shared" si="261"/>
        <v>5</v>
      </c>
    </row>
    <row r="196" spans="1:280" s="195" customFormat="1" x14ac:dyDescent="0.2">
      <c r="A196" s="247">
        <f t="shared" si="262"/>
        <v>41770</v>
      </c>
      <c r="B196" s="249">
        <f t="shared" si="263"/>
        <v>41771</v>
      </c>
      <c r="C196" s="196"/>
      <c r="E196" s="197"/>
      <c r="G196" s="197"/>
      <c r="I196" s="180" t="str">
        <f t="shared" si="264"/>
        <v/>
      </c>
      <c r="J196" s="181" t="str">
        <f t="shared" si="265"/>
        <v/>
      </c>
      <c r="K196" s="182" t="str">
        <f t="shared" si="266"/>
        <v/>
      </c>
      <c r="L196" s="183"/>
      <c r="M196" s="184" t="str">
        <f t="shared" si="306"/>
        <v/>
      </c>
      <c r="N196" s="183"/>
      <c r="O196" s="171"/>
      <c r="P196" s="196"/>
      <c r="R196" s="197"/>
      <c r="T196" s="197"/>
      <c r="V196" s="180" t="str">
        <f t="shared" si="267"/>
        <v/>
      </c>
      <c r="W196" s="181" t="str">
        <f t="shared" si="218"/>
        <v/>
      </c>
      <c r="X196" s="182" t="str">
        <f t="shared" si="219"/>
        <v/>
      </c>
      <c r="Y196" s="183"/>
      <c r="Z196" s="184" t="str">
        <f t="shared" si="287"/>
        <v/>
      </c>
      <c r="AA196" s="183"/>
      <c r="AB196" s="171"/>
      <c r="AC196" s="196"/>
      <c r="AE196" s="197"/>
      <c r="AG196" s="197"/>
      <c r="AI196" s="180" t="str">
        <f t="shared" si="268"/>
        <v/>
      </c>
      <c r="AJ196" s="181" t="str">
        <f t="shared" si="220"/>
        <v/>
      </c>
      <c r="AK196" s="182" t="str">
        <f t="shared" si="221"/>
        <v/>
      </c>
      <c r="AL196" s="183"/>
      <c r="AM196" s="184" t="str">
        <f t="shared" si="288"/>
        <v/>
      </c>
      <c r="AN196" s="183"/>
      <c r="AO196" s="171"/>
      <c r="AP196" s="196"/>
      <c r="AR196" s="197"/>
      <c r="AT196" s="197"/>
      <c r="AV196" s="180" t="str">
        <f t="shared" si="269"/>
        <v/>
      </c>
      <c r="AW196" s="181" t="str">
        <f t="shared" si="222"/>
        <v/>
      </c>
      <c r="AX196" s="182" t="str">
        <f t="shared" si="223"/>
        <v/>
      </c>
      <c r="AY196" s="183"/>
      <c r="AZ196" s="184" t="str">
        <f t="shared" si="289"/>
        <v/>
      </c>
      <c r="BA196" s="183"/>
      <c r="BB196" s="171"/>
      <c r="BC196" s="196"/>
      <c r="BE196" s="197"/>
      <c r="BG196" s="197"/>
      <c r="BI196" s="180" t="str">
        <f t="shared" si="270"/>
        <v/>
      </c>
      <c r="BJ196" s="181" t="str">
        <f t="shared" si="224"/>
        <v/>
      </c>
      <c r="BK196" s="182" t="str">
        <f t="shared" si="225"/>
        <v/>
      </c>
      <c r="BL196" s="183"/>
      <c r="BM196" s="184" t="str">
        <f t="shared" si="290"/>
        <v/>
      </c>
      <c r="BN196" s="183"/>
      <c r="BO196" s="171"/>
      <c r="BP196" s="196"/>
      <c r="BR196" s="197"/>
      <c r="BT196" s="197"/>
      <c r="BV196" s="180" t="str">
        <f t="shared" si="271"/>
        <v/>
      </c>
      <c r="BW196" s="181" t="str">
        <f t="shared" si="226"/>
        <v/>
      </c>
      <c r="BX196" s="182" t="str">
        <f t="shared" si="227"/>
        <v/>
      </c>
      <c r="BY196" s="183"/>
      <c r="BZ196" s="184" t="str">
        <f t="shared" si="291"/>
        <v/>
      </c>
      <c r="CA196" s="183"/>
      <c r="CB196" s="171"/>
      <c r="CC196" s="196"/>
      <c r="CE196" s="197"/>
      <c r="CG196" s="197"/>
      <c r="CI196" s="180" t="str">
        <f t="shared" si="272"/>
        <v/>
      </c>
      <c r="CJ196" s="181" t="str">
        <f t="shared" si="228"/>
        <v/>
      </c>
      <c r="CK196" s="182" t="str">
        <f t="shared" si="229"/>
        <v/>
      </c>
      <c r="CL196" s="183"/>
      <c r="CM196" s="184" t="str">
        <f t="shared" si="292"/>
        <v/>
      </c>
      <c r="CN196" s="183"/>
      <c r="CO196" s="171"/>
      <c r="CP196" s="196"/>
      <c r="CR196" s="197"/>
      <c r="CT196" s="197"/>
      <c r="CV196" s="180" t="str">
        <f t="shared" si="273"/>
        <v/>
      </c>
      <c r="CW196" s="181" t="str">
        <f t="shared" si="230"/>
        <v/>
      </c>
      <c r="CX196" s="182" t="str">
        <f t="shared" si="231"/>
        <v/>
      </c>
      <c r="CY196" s="183"/>
      <c r="CZ196" s="184" t="str">
        <f t="shared" si="293"/>
        <v/>
      </c>
      <c r="DA196" s="183"/>
      <c r="DB196" s="171"/>
      <c r="DC196" s="196"/>
      <c r="DE196" s="197"/>
      <c r="DG196" s="197"/>
      <c r="DI196" s="180" t="str">
        <f t="shared" si="274"/>
        <v/>
      </c>
      <c r="DJ196" s="181" t="str">
        <f t="shared" si="232"/>
        <v/>
      </c>
      <c r="DK196" s="182" t="str">
        <f t="shared" si="233"/>
        <v/>
      </c>
      <c r="DL196" s="183"/>
      <c r="DM196" s="184" t="str">
        <f t="shared" si="294"/>
        <v/>
      </c>
      <c r="DN196" s="183"/>
      <c r="DO196" s="171"/>
      <c r="DP196" s="196"/>
      <c r="DR196" s="197"/>
      <c r="DT196" s="197"/>
      <c r="DV196" s="180" t="str">
        <f t="shared" si="275"/>
        <v/>
      </c>
      <c r="DW196" s="181" t="str">
        <f t="shared" si="234"/>
        <v/>
      </c>
      <c r="DX196" s="182" t="str">
        <f t="shared" si="235"/>
        <v/>
      </c>
      <c r="DY196" s="183"/>
      <c r="DZ196" s="184" t="str">
        <f t="shared" si="295"/>
        <v/>
      </c>
      <c r="EA196" s="183"/>
      <c r="EB196" s="171"/>
      <c r="EC196" s="196"/>
      <c r="EE196" s="197"/>
      <c r="EG196" s="197"/>
      <c r="EI196" s="180" t="str">
        <f t="shared" si="276"/>
        <v/>
      </c>
      <c r="EJ196" s="181" t="str">
        <f t="shared" si="236"/>
        <v/>
      </c>
      <c r="EK196" s="182" t="str">
        <f t="shared" si="237"/>
        <v/>
      </c>
      <c r="EL196" s="183"/>
      <c r="EM196" s="184" t="str">
        <f t="shared" si="296"/>
        <v/>
      </c>
      <c r="EN196" s="183"/>
      <c r="EO196" s="171"/>
      <c r="EP196" s="196"/>
      <c r="ER196" s="197"/>
      <c r="ET196" s="197"/>
      <c r="EV196" s="180" t="str">
        <f t="shared" si="277"/>
        <v/>
      </c>
      <c r="EW196" s="181" t="str">
        <f t="shared" si="238"/>
        <v/>
      </c>
      <c r="EX196" s="182" t="str">
        <f t="shared" si="239"/>
        <v/>
      </c>
      <c r="EY196" s="183"/>
      <c r="EZ196" s="184" t="str">
        <f t="shared" si="297"/>
        <v/>
      </c>
      <c r="FA196" s="183"/>
      <c r="FB196" s="171"/>
      <c r="FC196" s="196"/>
      <c r="FE196" s="197"/>
      <c r="FG196" s="197"/>
      <c r="FI196" s="180" t="str">
        <f t="shared" si="278"/>
        <v/>
      </c>
      <c r="FJ196" s="181" t="str">
        <f t="shared" si="240"/>
        <v/>
      </c>
      <c r="FK196" s="182" t="str">
        <f t="shared" si="241"/>
        <v/>
      </c>
      <c r="FL196" s="183"/>
      <c r="FM196" s="184" t="str">
        <f t="shared" si="298"/>
        <v/>
      </c>
      <c r="FN196" s="183"/>
      <c r="FO196" s="171"/>
      <c r="FP196" s="196"/>
      <c r="FR196" s="197"/>
      <c r="FT196" s="197"/>
      <c r="FV196" s="180" t="str">
        <f t="shared" si="279"/>
        <v/>
      </c>
      <c r="FW196" s="181" t="str">
        <f t="shared" si="242"/>
        <v/>
      </c>
      <c r="FX196" s="182" t="str">
        <f t="shared" si="243"/>
        <v/>
      </c>
      <c r="FY196" s="183"/>
      <c r="FZ196" s="184" t="str">
        <f t="shared" si="299"/>
        <v/>
      </c>
      <c r="GA196" s="183"/>
      <c r="GB196" s="171"/>
      <c r="GC196" s="196"/>
      <c r="GE196" s="197"/>
      <c r="GG196" s="197"/>
      <c r="GI196" s="180" t="str">
        <f t="shared" si="280"/>
        <v/>
      </c>
      <c r="GJ196" s="181" t="str">
        <f t="shared" si="244"/>
        <v/>
      </c>
      <c r="GK196" s="182" t="str">
        <f t="shared" si="245"/>
        <v/>
      </c>
      <c r="GL196" s="183"/>
      <c r="GM196" s="184" t="str">
        <f t="shared" si="300"/>
        <v/>
      </c>
      <c r="GN196" s="183"/>
      <c r="GO196" s="171"/>
      <c r="GP196" s="196"/>
      <c r="GR196" s="197"/>
      <c r="GT196" s="197"/>
      <c r="GV196" s="180" t="str">
        <f t="shared" si="281"/>
        <v/>
      </c>
      <c r="GW196" s="181" t="str">
        <f t="shared" si="246"/>
        <v/>
      </c>
      <c r="GX196" s="182" t="str">
        <f t="shared" si="247"/>
        <v/>
      </c>
      <c r="GY196" s="183"/>
      <c r="GZ196" s="184" t="str">
        <f t="shared" si="301"/>
        <v/>
      </c>
      <c r="HA196" s="183"/>
      <c r="HB196" s="171"/>
      <c r="HC196" s="196"/>
      <c r="HE196" s="197"/>
      <c r="HG196" s="197"/>
      <c r="HI196" s="180" t="str">
        <f t="shared" si="282"/>
        <v/>
      </c>
      <c r="HJ196" s="181" t="str">
        <f t="shared" si="248"/>
        <v/>
      </c>
      <c r="HK196" s="182" t="str">
        <f t="shared" si="249"/>
        <v/>
      </c>
      <c r="HL196" s="183"/>
      <c r="HM196" s="184" t="str">
        <f t="shared" si="302"/>
        <v/>
      </c>
      <c r="HN196" s="183"/>
      <c r="HO196" s="171"/>
      <c r="HP196" s="196"/>
      <c r="HR196" s="197"/>
      <c r="HT196" s="197"/>
      <c r="HV196" s="180" t="str">
        <f t="shared" si="283"/>
        <v/>
      </c>
      <c r="HW196" s="181" t="str">
        <f t="shared" si="250"/>
        <v/>
      </c>
      <c r="HX196" s="182" t="str">
        <f t="shared" si="251"/>
        <v/>
      </c>
      <c r="HY196" s="183"/>
      <c r="HZ196" s="184" t="str">
        <f t="shared" si="303"/>
        <v/>
      </c>
      <c r="IA196" s="183"/>
      <c r="IB196" s="171"/>
      <c r="IC196" s="196"/>
      <c r="IE196" s="197"/>
      <c r="IG196" s="197"/>
      <c r="II196" s="180" t="str">
        <f t="shared" si="284"/>
        <v/>
      </c>
      <c r="IJ196" s="181" t="str">
        <f t="shared" si="252"/>
        <v/>
      </c>
      <c r="IK196" s="182" t="str">
        <f t="shared" si="253"/>
        <v/>
      </c>
      <c r="IL196" s="183"/>
      <c r="IM196" s="184" t="str">
        <f t="shared" si="304"/>
        <v/>
      </c>
      <c r="IN196" s="183"/>
      <c r="IO196" s="171"/>
      <c r="IP196" s="196"/>
      <c r="IR196" s="197"/>
      <c r="IT196" s="197"/>
      <c r="IV196" s="180" t="str">
        <f t="shared" si="285"/>
        <v/>
      </c>
      <c r="IW196" s="181" t="str">
        <f t="shared" si="254"/>
        <v/>
      </c>
      <c r="IX196" s="182" t="str">
        <f t="shared" si="255"/>
        <v/>
      </c>
      <c r="IY196" s="183"/>
      <c r="IZ196" s="184" t="str">
        <f t="shared" si="305"/>
        <v/>
      </c>
      <c r="JA196" s="183"/>
      <c r="JB196" s="171"/>
      <c r="JC196" s="187"/>
      <c r="JD196" s="198">
        <f t="shared" si="256"/>
        <v>0</v>
      </c>
      <c r="JE196" s="198">
        <f t="shared" si="257"/>
        <v>0</v>
      </c>
      <c r="JF196" s="198">
        <f t="shared" si="258"/>
        <v>0</v>
      </c>
      <c r="JG196" s="199">
        <f t="shared" si="259"/>
        <v>0</v>
      </c>
      <c r="JH196" s="199">
        <f t="shared" si="260"/>
        <v>0</v>
      </c>
      <c r="JI196" s="203"/>
      <c r="JJ196" s="209"/>
      <c r="JK196" s="210"/>
      <c r="JL196" s="210"/>
      <c r="JM196" s="210"/>
      <c r="JN196" s="210"/>
      <c r="JO196" s="210"/>
      <c r="JP196" s="210"/>
      <c r="JQ196" s="210"/>
      <c r="JR196" s="211"/>
      <c r="JS196" s="205"/>
      <c r="JT196" s="194">
        <f t="shared" si="261"/>
        <v>5</v>
      </c>
    </row>
    <row r="197" spans="1:280" x14ac:dyDescent="0.2">
      <c r="A197" s="247">
        <f t="shared" si="262"/>
        <v>41771</v>
      </c>
      <c r="B197" s="249">
        <f t="shared" si="263"/>
        <v>41772</v>
      </c>
      <c r="C197" s="196"/>
      <c r="D197" s="195"/>
      <c r="E197" s="197"/>
      <c r="F197" s="195"/>
      <c r="G197" s="197"/>
      <c r="H197" s="195"/>
      <c r="I197" s="180" t="str">
        <f t="shared" si="264"/>
        <v/>
      </c>
      <c r="J197" s="181" t="str">
        <f t="shared" si="265"/>
        <v/>
      </c>
      <c r="K197" s="182" t="str">
        <f t="shared" si="266"/>
        <v/>
      </c>
      <c r="L197" s="183"/>
      <c r="M197" s="184" t="str">
        <f t="shared" si="306"/>
        <v/>
      </c>
      <c r="N197" s="183"/>
      <c r="O197" s="171"/>
      <c r="P197" s="196"/>
      <c r="Q197" s="195"/>
      <c r="R197" s="197"/>
      <c r="S197" s="195"/>
      <c r="T197" s="197"/>
      <c r="U197" s="195"/>
      <c r="V197" s="180" t="str">
        <f t="shared" si="267"/>
        <v/>
      </c>
      <c r="W197" s="181" t="str">
        <f t="shared" si="218"/>
        <v/>
      </c>
      <c r="X197" s="182" t="str">
        <f t="shared" si="219"/>
        <v/>
      </c>
      <c r="Y197" s="183"/>
      <c r="Z197" s="184" t="str">
        <f t="shared" si="287"/>
        <v/>
      </c>
      <c r="AA197" s="183"/>
      <c r="AB197" s="171"/>
      <c r="AC197" s="196"/>
      <c r="AD197" s="195"/>
      <c r="AE197" s="197"/>
      <c r="AF197" s="195"/>
      <c r="AG197" s="197"/>
      <c r="AH197" s="195"/>
      <c r="AI197" s="180" t="str">
        <f t="shared" si="268"/>
        <v/>
      </c>
      <c r="AJ197" s="181" t="str">
        <f t="shared" si="220"/>
        <v/>
      </c>
      <c r="AK197" s="182" t="str">
        <f t="shared" si="221"/>
        <v/>
      </c>
      <c r="AL197" s="183"/>
      <c r="AM197" s="184" t="str">
        <f t="shared" si="288"/>
        <v/>
      </c>
      <c r="AN197" s="183"/>
      <c r="AO197" s="171"/>
      <c r="AP197" s="196"/>
      <c r="AQ197" s="195"/>
      <c r="AR197" s="197"/>
      <c r="AS197" s="195"/>
      <c r="AT197" s="197"/>
      <c r="AU197" s="195"/>
      <c r="AV197" s="180" t="str">
        <f t="shared" si="269"/>
        <v/>
      </c>
      <c r="AW197" s="181" t="str">
        <f t="shared" si="222"/>
        <v/>
      </c>
      <c r="AX197" s="182" t="str">
        <f t="shared" si="223"/>
        <v/>
      </c>
      <c r="AY197" s="183"/>
      <c r="AZ197" s="184" t="str">
        <f t="shared" si="289"/>
        <v/>
      </c>
      <c r="BA197" s="183"/>
      <c r="BB197" s="171"/>
      <c r="BC197" s="196"/>
      <c r="BD197" s="195"/>
      <c r="BE197" s="197"/>
      <c r="BF197" s="195"/>
      <c r="BG197" s="197"/>
      <c r="BH197" s="195"/>
      <c r="BI197" s="180" t="str">
        <f t="shared" si="270"/>
        <v/>
      </c>
      <c r="BJ197" s="181" t="str">
        <f t="shared" si="224"/>
        <v/>
      </c>
      <c r="BK197" s="182" t="str">
        <f t="shared" si="225"/>
        <v/>
      </c>
      <c r="BL197" s="183"/>
      <c r="BM197" s="184" t="str">
        <f t="shared" si="290"/>
        <v/>
      </c>
      <c r="BN197" s="183"/>
      <c r="BO197" s="171"/>
      <c r="BP197" s="196"/>
      <c r="BQ197" s="195"/>
      <c r="BR197" s="197"/>
      <c r="BS197" s="195"/>
      <c r="BT197" s="197"/>
      <c r="BU197" s="195"/>
      <c r="BV197" s="180" t="str">
        <f t="shared" si="271"/>
        <v/>
      </c>
      <c r="BW197" s="181" t="str">
        <f t="shared" si="226"/>
        <v/>
      </c>
      <c r="BX197" s="182" t="str">
        <f t="shared" si="227"/>
        <v/>
      </c>
      <c r="BY197" s="183"/>
      <c r="BZ197" s="184" t="str">
        <f t="shared" si="291"/>
        <v/>
      </c>
      <c r="CA197" s="183"/>
      <c r="CB197" s="171"/>
      <c r="CC197" s="196"/>
      <c r="CD197" s="195"/>
      <c r="CE197" s="197"/>
      <c r="CF197" s="195"/>
      <c r="CG197" s="197"/>
      <c r="CH197" s="195"/>
      <c r="CI197" s="180" t="str">
        <f t="shared" si="272"/>
        <v/>
      </c>
      <c r="CJ197" s="181" t="str">
        <f t="shared" si="228"/>
        <v/>
      </c>
      <c r="CK197" s="182" t="str">
        <f t="shared" si="229"/>
        <v/>
      </c>
      <c r="CL197" s="183"/>
      <c r="CM197" s="184" t="str">
        <f t="shared" si="292"/>
        <v/>
      </c>
      <c r="CN197" s="183"/>
      <c r="CO197" s="171"/>
      <c r="CP197" s="196"/>
      <c r="CQ197" s="195"/>
      <c r="CR197" s="197"/>
      <c r="CS197" s="195"/>
      <c r="CT197" s="197"/>
      <c r="CU197" s="195"/>
      <c r="CV197" s="180" t="str">
        <f t="shared" si="273"/>
        <v/>
      </c>
      <c r="CW197" s="181" t="str">
        <f t="shared" si="230"/>
        <v/>
      </c>
      <c r="CX197" s="182" t="str">
        <f t="shared" si="231"/>
        <v/>
      </c>
      <c r="CY197" s="183"/>
      <c r="CZ197" s="184" t="str">
        <f t="shared" si="293"/>
        <v/>
      </c>
      <c r="DA197" s="183"/>
      <c r="DB197" s="171"/>
      <c r="DC197" s="196"/>
      <c r="DD197" s="195"/>
      <c r="DE197" s="197"/>
      <c r="DF197" s="195"/>
      <c r="DG197" s="197"/>
      <c r="DH197" s="195"/>
      <c r="DI197" s="180" t="str">
        <f t="shared" si="274"/>
        <v/>
      </c>
      <c r="DJ197" s="181" t="str">
        <f t="shared" si="232"/>
        <v/>
      </c>
      <c r="DK197" s="182" t="str">
        <f t="shared" si="233"/>
        <v/>
      </c>
      <c r="DL197" s="183"/>
      <c r="DM197" s="184" t="str">
        <f t="shared" si="294"/>
        <v/>
      </c>
      <c r="DN197" s="183"/>
      <c r="DO197" s="171"/>
      <c r="DP197" s="196"/>
      <c r="DQ197" s="195"/>
      <c r="DR197" s="197"/>
      <c r="DS197" s="195"/>
      <c r="DT197" s="197"/>
      <c r="DU197" s="195"/>
      <c r="DV197" s="180" t="str">
        <f t="shared" si="275"/>
        <v/>
      </c>
      <c r="DW197" s="181" t="str">
        <f t="shared" si="234"/>
        <v/>
      </c>
      <c r="DX197" s="182" t="str">
        <f t="shared" si="235"/>
        <v/>
      </c>
      <c r="DY197" s="183"/>
      <c r="DZ197" s="184" t="str">
        <f t="shared" si="295"/>
        <v/>
      </c>
      <c r="EA197" s="183"/>
      <c r="EB197" s="171"/>
      <c r="EC197" s="196"/>
      <c r="ED197" s="195"/>
      <c r="EE197" s="197"/>
      <c r="EF197" s="195"/>
      <c r="EG197" s="197"/>
      <c r="EH197" s="195"/>
      <c r="EI197" s="180" t="str">
        <f t="shared" si="276"/>
        <v/>
      </c>
      <c r="EJ197" s="181" t="str">
        <f t="shared" si="236"/>
        <v/>
      </c>
      <c r="EK197" s="182" t="str">
        <f t="shared" si="237"/>
        <v/>
      </c>
      <c r="EL197" s="183"/>
      <c r="EM197" s="184" t="str">
        <f t="shared" si="296"/>
        <v/>
      </c>
      <c r="EN197" s="183"/>
      <c r="EO197" s="171"/>
      <c r="EP197" s="196"/>
      <c r="EQ197" s="195"/>
      <c r="ER197" s="197"/>
      <c r="ES197" s="195"/>
      <c r="ET197" s="197"/>
      <c r="EV197" s="180" t="str">
        <f t="shared" si="277"/>
        <v/>
      </c>
      <c r="EW197" s="181" t="str">
        <f t="shared" si="238"/>
        <v/>
      </c>
      <c r="EX197" s="182" t="str">
        <f t="shared" si="239"/>
        <v/>
      </c>
      <c r="EY197" s="183"/>
      <c r="EZ197" s="184" t="str">
        <f t="shared" si="297"/>
        <v/>
      </c>
      <c r="FA197" s="183"/>
      <c r="FB197" s="171"/>
      <c r="FC197" s="196"/>
      <c r="FD197" s="195"/>
      <c r="FE197" s="197"/>
      <c r="FF197" s="195"/>
      <c r="FG197" s="197"/>
      <c r="FI197" s="180" t="str">
        <f t="shared" si="278"/>
        <v/>
      </c>
      <c r="FJ197" s="181" t="str">
        <f t="shared" si="240"/>
        <v/>
      </c>
      <c r="FK197" s="182" t="str">
        <f t="shared" si="241"/>
        <v/>
      </c>
      <c r="FL197" s="183"/>
      <c r="FM197" s="184" t="str">
        <f t="shared" si="298"/>
        <v/>
      </c>
      <c r="FN197" s="183"/>
      <c r="FO197" s="171"/>
      <c r="FP197" s="196"/>
      <c r="FQ197" s="195"/>
      <c r="FR197" s="197"/>
      <c r="FS197" s="195"/>
      <c r="FT197" s="197"/>
      <c r="FV197" s="180" t="str">
        <f t="shared" si="279"/>
        <v/>
      </c>
      <c r="FW197" s="181" t="str">
        <f t="shared" si="242"/>
        <v/>
      </c>
      <c r="FX197" s="182" t="str">
        <f t="shared" si="243"/>
        <v/>
      </c>
      <c r="FY197" s="183"/>
      <c r="FZ197" s="184" t="str">
        <f t="shared" si="299"/>
        <v/>
      </c>
      <c r="GA197" s="183"/>
      <c r="GB197" s="171"/>
      <c r="GC197" s="196"/>
      <c r="GD197" s="195"/>
      <c r="GE197" s="197"/>
      <c r="GF197" s="195"/>
      <c r="GG197" s="197"/>
      <c r="GI197" s="180" t="str">
        <f t="shared" si="280"/>
        <v/>
      </c>
      <c r="GJ197" s="181" t="str">
        <f t="shared" si="244"/>
        <v/>
      </c>
      <c r="GK197" s="182" t="str">
        <f t="shared" si="245"/>
        <v/>
      </c>
      <c r="GL197" s="183"/>
      <c r="GM197" s="184" t="str">
        <f t="shared" si="300"/>
        <v/>
      </c>
      <c r="GN197" s="183"/>
      <c r="GO197" s="171"/>
      <c r="GP197" s="196"/>
      <c r="GQ197" s="195"/>
      <c r="GR197" s="197"/>
      <c r="GS197" s="195"/>
      <c r="GT197" s="197"/>
      <c r="GV197" s="180" t="str">
        <f t="shared" si="281"/>
        <v/>
      </c>
      <c r="GW197" s="181" t="str">
        <f t="shared" si="246"/>
        <v/>
      </c>
      <c r="GX197" s="182" t="str">
        <f t="shared" si="247"/>
        <v/>
      </c>
      <c r="GY197" s="183"/>
      <c r="GZ197" s="184" t="str">
        <f t="shared" si="301"/>
        <v/>
      </c>
      <c r="HA197" s="183"/>
      <c r="HB197" s="171"/>
      <c r="HC197" s="196"/>
      <c r="HD197" s="195"/>
      <c r="HE197" s="197"/>
      <c r="HF197" s="195"/>
      <c r="HG197" s="197"/>
      <c r="HI197" s="180" t="str">
        <f t="shared" si="282"/>
        <v/>
      </c>
      <c r="HJ197" s="181" t="str">
        <f t="shared" si="248"/>
        <v/>
      </c>
      <c r="HK197" s="182" t="str">
        <f t="shared" si="249"/>
        <v/>
      </c>
      <c r="HL197" s="183"/>
      <c r="HM197" s="184" t="str">
        <f t="shared" si="302"/>
        <v/>
      </c>
      <c r="HN197" s="183"/>
      <c r="HO197" s="171"/>
      <c r="HP197" s="196"/>
      <c r="HQ197" s="195"/>
      <c r="HR197" s="197"/>
      <c r="HS197" s="195"/>
      <c r="HT197" s="197"/>
      <c r="HV197" s="180" t="str">
        <f t="shared" si="283"/>
        <v/>
      </c>
      <c r="HW197" s="181" t="str">
        <f t="shared" si="250"/>
        <v/>
      </c>
      <c r="HX197" s="182" t="str">
        <f t="shared" si="251"/>
        <v/>
      </c>
      <c r="HY197" s="183"/>
      <c r="HZ197" s="184" t="str">
        <f t="shared" si="303"/>
        <v/>
      </c>
      <c r="IA197" s="183"/>
      <c r="IB197" s="171"/>
      <c r="IC197" s="196"/>
      <c r="ID197" s="195"/>
      <c r="IE197" s="197"/>
      <c r="IF197" s="195"/>
      <c r="IG197" s="197"/>
      <c r="II197" s="180" t="str">
        <f t="shared" si="284"/>
        <v/>
      </c>
      <c r="IJ197" s="181" t="str">
        <f t="shared" si="252"/>
        <v/>
      </c>
      <c r="IK197" s="182" t="str">
        <f t="shared" si="253"/>
        <v/>
      </c>
      <c r="IL197" s="183"/>
      <c r="IM197" s="184" t="str">
        <f t="shared" si="304"/>
        <v/>
      </c>
      <c r="IN197" s="183"/>
      <c r="IO197" s="171"/>
      <c r="IP197" s="196"/>
      <c r="IQ197" s="195"/>
      <c r="IR197" s="197"/>
      <c r="IS197" s="195"/>
      <c r="IT197" s="197"/>
      <c r="IU197" s="195"/>
      <c r="IV197" s="180" t="str">
        <f t="shared" si="285"/>
        <v/>
      </c>
      <c r="IW197" s="181" t="str">
        <f t="shared" si="254"/>
        <v/>
      </c>
      <c r="IX197" s="182" t="str">
        <f t="shared" si="255"/>
        <v/>
      </c>
      <c r="IY197" s="183"/>
      <c r="IZ197" s="184" t="str">
        <f t="shared" si="305"/>
        <v/>
      </c>
      <c r="JA197" s="183"/>
      <c r="JB197" s="171"/>
      <c r="JC197" s="187"/>
      <c r="JD197" s="198">
        <f t="shared" si="256"/>
        <v>0</v>
      </c>
      <c r="JE197" s="198">
        <f t="shared" si="257"/>
        <v>0</v>
      </c>
      <c r="JF197" s="198">
        <f t="shared" si="258"/>
        <v>0</v>
      </c>
      <c r="JG197" s="199">
        <f t="shared" si="259"/>
        <v>0</v>
      </c>
      <c r="JH197" s="199">
        <f t="shared" si="260"/>
        <v>0</v>
      </c>
      <c r="JI197" s="203"/>
      <c r="JJ197" s="209"/>
      <c r="JK197" s="210"/>
      <c r="JL197" s="210"/>
      <c r="JM197" s="210"/>
      <c r="JN197" s="210"/>
      <c r="JO197" s="210"/>
      <c r="JP197" s="210"/>
      <c r="JQ197" s="210"/>
      <c r="JR197" s="211"/>
      <c r="JS197" s="205"/>
      <c r="JT197" s="194">
        <f t="shared" ref="JT197:JT214" si="307">MONTH(A197)</f>
        <v>5</v>
      </c>
    </row>
    <row r="198" spans="1:280" x14ac:dyDescent="0.2">
      <c r="A198" s="247">
        <f t="shared" si="262"/>
        <v>41772</v>
      </c>
      <c r="B198" s="249">
        <f t="shared" si="263"/>
        <v>41773</v>
      </c>
      <c r="C198" s="196"/>
      <c r="D198" s="195"/>
      <c r="E198" s="197"/>
      <c r="F198" s="195"/>
      <c r="G198" s="197"/>
      <c r="H198" s="195"/>
      <c r="I198" s="180" t="str">
        <f t="shared" si="264"/>
        <v/>
      </c>
      <c r="J198" s="181" t="str">
        <f t="shared" si="265"/>
        <v/>
      </c>
      <c r="K198" s="182" t="str">
        <f t="shared" si="266"/>
        <v/>
      </c>
      <c r="L198" s="183"/>
      <c r="M198" s="184" t="str">
        <f t="shared" si="306"/>
        <v/>
      </c>
      <c r="N198" s="183"/>
      <c r="O198" s="171"/>
      <c r="P198" s="196"/>
      <c r="Q198" s="195"/>
      <c r="R198" s="197"/>
      <c r="S198" s="195"/>
      <c r="T198" s="197"/>
      <c r="U198" s="195"/>
      <c r="V198" s="180" t="str">
        <f t="shared" si="267"/>
        <v/>
      </c>
      <c r="W198" s="181" t="str">
        <f t="shared" ref="W198:W211" si="308">IF(SUM(V198)&gt;0,((V198-INT(V198))*24),"")</f>
        <v/>
      </c>
      <c r="X198" s="182" t="str">
        <f t="shared" ref="X198:X211" si="309">IF(SUM(U198)&gt;0,((U198*W198)/24),"")</f>
        <v/>
      </c>
      <c r="Y198" s="183"/>
      <c r="Z198" s="184" t="str">
        <f t="shared" si="287"/>
        <v/>
      </c>
      <c r="AA198" s="183"/>
      <c r="AB198" s="171"/>
      <c r="AC198" s="196"/>
      <c r="AD198" s="195"/>
      <c r="AE198" s="197"/>
      <c r="AF198" s="195"/>
      <c r="AG198" s="197"/>
      <c r="AH198" s="195"/>
      <c r="AI198" s="180" t="str">
        <f t="shared" si="268"/>
        <v/>
      </c>
      <c r="AJ198" s="181" t="str">
        <f t="shared" ref="AJ198:AJ211" si="310">IF(SUM(AI198)&gt;0,((AI198-INT(AI198))*24),"")</f>
        <v/>
      </c>
      <c r="AK198" s="182" t="str">
        <f t="shared" ref="AK198:AK211" si="311">IF(SUM(AH198)&gt;0,((AH198*AJ198)/24),"")</f>
        <v/>
      </c>
      <c r="AL198" s="183"/>
      <c r="AM198" s="184" t="str">
        <f t="shared" si="288"/>
        <v/>
      </c>
      <c r="AN198" s="183"/>
      <c r="AO198" s="171"/>
      <c r="AP198" s="196"/>
      <c r="AQ198" s="195"/>
      <c r="AR198" s="197"/>
      <c r="AS198" s="195"/>
      <c r="AT198" s="197"/>
      <c r="AU198" s="195"/>
      <c r="AV198" s="180" t="str">
        <f t="shared" si="269"/>
        <v/>
      </c>
      <c r="AW198" s="181" t="str">
        <f t="shared" ref="AW198:AW211" si="312">IF(SUM(AV198)&gt;0,((AV198-INT(AV198))*24),"")</f>
        <v/>
      </c>
      <c r="AX198" s="182" t="str">
        <f t="shared" ref="AX198:AX211" si="313">IF(SUM(AU198)&gt;0,((AU198*AW198)/24),"")</f>
        <v/>
      </c>
      <c r="AY198" s="183"/>
      <c r="AZ198" s="184" t="str">
        <f t="shared" si="289"/>
        <v/>
      </c>
      <c r="BA198" s="183"/>
      <c r="BB198" s="171"/>
      <c r="BC198" s="196"/>
      <c r="BD198" s="195"/>
      <c r="BE198" s="197"/>
      <c r="BF198" s="195"/>
      <c r="BG198" s="197"/>
      <c r="BH198" s="195"/>
      <c r="BI198" s="180" t="str">
        <f t="shared" si="270"/>
        <v/>
      </c>
      <c r="BJ198" s="181" t="str">
        <f t="shared" ref="BJ198:BJ211" si="314">IF(SUM(BI198)&gt;0,((BI198-INT(BI198))*24),"")</f>
        <v/>
      </c>
      <c r="BK198" s="182" t="str">
        <f t="shared" ref="BK198:BK211" si="315">IF(SUM(BH198)&gt;0,((BH198*BJ198)/24),"")</f>
        <v/>
      </c>
      <c r="BL198" s="183"/>
      <c r="BM198" s="184" t="str">
        <f t="shared" si="290"/>
        <v/>
      </c>
      <c r="BN198" s="183"/>
      <c r="BO198" s="171"/>
      <c r="BP198" s="196"/>
      <c r="BQ198" s="195"/>
      <c r="BR198" s="197"/>
      <c r="BS198" s="195"/>
      <c r="BT198" s="197"/>
      <c r="BU198" s="195"/>
      <c r="BV198" s="180" t="str">
        <f t="shared" si="271"/>
        <v/>
      </c>
      <c r="BW198" s="181" t="str">
        <f t="shared" ref="BW198:BW211" si="316">IF(SUM(BV198)&gt;0,((BV198-INT(BV198))*24),"")</f>
        <v/>
      </c>
      <c r="BX198" s="182" t="str">
        <f t="shared" ref="BX198:BX211" si="317">IF(SUM(BU198)&gt;0,((BU198*BW198)/24),"")</f>
        <v/>
      </c>
      <c r="BY198" s="183"/>
      <c r="BZ198" s="184" t="str">
        <f t="shared" si="291"/>
        <v/>
      </c>
      <c r="CA198" s="183"/>
      <c r="CB198" s="171"/>
      <c r="CC198" s="196"/>
      <c r="CD198" s="195"/>
      <c r="CE198" s="197"/>
      <c r="CF198" s="195"/>
      <c r="CG198" s="197"/>
      <c r="CH198" s="195"/>
      <c r="CI198" s="180" t="str">
        <f t="shared" si="272"/>
        <v/>
      </c>
      <c r="CJ198" s="181" t="str">
        <f t="shared" ref="CJ198:CJ211" si="318">IF(SUM(CI198)&gt;0,((CI198-INT(CI198))*24),"")</f>
        <v/>
      </c>
      <c r="CK198" s="182" t="str">
        <f t="shared" ref="CK198:CK211" si="319">IF(SUM(CH198)&gt;0,((CH198*CJ198)/24),"")</f>
        <v/>
      </c>
      <c r="CL198" s="183"/>
      <c r="CM198" s="184" t="str">
        <f t="shared" si="292"/>
        <v/>
      </c>
      <c r="CN198" s="183"/>
      <c r="CO198" s="171"/>
      <c r="CP198" s="196"/>
      <c r="CQ198" s="195"/>
      <c r="CR198" s="197"/>
      <c r="CS198" s="195"/>
      <c r="CT198" s="197"/>
      <c r="CU198" s="195"/>
      <c r="CV198" s="180" t="str">
        <f t="shared" si="273"/>
        <v/>
      </c>
      <c r="CW198" s="181" t="str">
        <f t="shared" ref="CW198:CW211" si="320">IF(SUM(CV198)&gt;0,((CV198-INT(CV198))*24),"")</f>
        <v/>
      </c>
      <c r="CX198" s="182" t="str">
        <f t="shared" ref="CX198:CX211" si="321">IF(SUM(CU198)&gt;0,((CU198*CW198)/24),"")</f>
        <v/>
      </c>
      <c r="CY198" s="183"/>
      <c r="CZ198" s="184" t="str">
        <f t="shared" si="293"/>
        <v/>
      </c>
      <c r="DA198" s="183"/>
      <c r="DB198" s="171"/>
      <c r="DC198" s="196"/>
      <c r="DD198" s="195"/>
      <c r="DE198" s="197"/>
      <c r="DF198" s="195"/>
      <c r="DG198" s="197"/>
      <c r="DH198" s="195"/>
      <c r="DI198" s="180" t="str">
        <f t="shared" si="274"/>
        <v/>
      </c>
      <c r="DJ198" s="181" t="str">
        <f t="shared" ref="DJ198:DJ211" si="322">IF(SUM(DI198)&gt;0,((DI198-INT(DI198))*24),"")</f>
        <v/>
      </c>
      <c r="DK198" s="182" t="str">
        <f t="shared" ref="DK198:DK211" si="323">IF(SUM(DH198)&gt;0,((DH198*DJ198)/24),"")</f>
        <v/>
      </c>
      <c r="DL198" s="183"/>
      <c r="DM198" s="184" t="str">
        <f t="shared" si="294"/>
        <v/>
      </c>
      <c r="DN198" s="183"/>
      <c r="DO198" s="171"/>
      <c r="DP198" s="196"/>
      <c r="DQ198" s="195"/>
      <c r="DR198" s="197"/>
      <c r="DS198" s="195"/>
      <c r="DT198" s="197"/>
      <c r="DU198" s="195"/>
      <c r="DV198" s="180" t="str">
        <f t="shared" si="275"/>
        <v/>
      </c>
      <c r="DW198" s="181" t="str">
        <f t="shared" ref="DW198:DW211" si="324">IF(SUM(DV198)&gt;0,((DV198-INT(DV198))*24),"")</f>
        <v/>
      </c>
      <c r="DX198" s="182" t="str">
        <f t="shared" ref="DX198:DX211" si="325">IF(SUM(DU198)&gt;0,((DU198*DW198)/24),"")</f>
        <v/>
      </c>
      <c r="DY198" s="183"/>
      <c r="DZ198" s="184" t="str">
        <f t="shared" si="295"/>
        <v/>
      </c>
      <c r="EA198" s="183"/>
      <c r="EB198" s="171"/>
      <c r="EC198" s="196"/>
      <c r="ED198" s="195"/>
      <c r="EE198" s="197"/>
      <c r="EF198" s="195"/>
      <c r="EG198" s="197"/>
      <c r="EH198" s="195"/>
      <c r="EI198" s="180" t="str">
        <f t="shared" si="276"/>
        <v/>
      </c>
      <c r="EJ198" s="181" t="str">
        <f t="shared" ref="EJ198:EJ211" si="326">IF(SUM(EI198)&gt;0,((EI198-INT(EI198))*24),"")</f>
        <v/>
      </c>
      <c r="EK198" s="182" t="str">
        <f t="shared" ref="EK198:EK211" si="327">IF(SUM(EH198)&gt;0,((EH198*EJ198)/24),"")</f>
        <v/>
      </c>
      <c r="EL198" s="183"/>
      <c r="EM198" s="184" t="str">
        <f t="shared" si="296"/>
        <v/>
      </c>
      <c r="EN198" s="183"/>
      <c r="EO198" s="171"/>
      <c r="EP198" s="196"/>
      <c r="EQ198" s="195"/>
      <c r="ER198" s="197"/>
      <c r="ES198" s="195"/>
      <c r="ET198" s="197"/>
      <c r="EV198" s="180" t="str">
        <f t="shared" si="277"/>
        <v/>
      </c>
      <c r="EW198" s="181" t="str">
        <f t="shared" ref="EW198:EW211" si="328">IF(SUM(EV198)&gt;0,((EV198-INT(EV198))*24),"")</f>
        <v/>
      </c>
      <c r="EX198" s="182" t="str">
        <f t="shared" ref="EX198:EX211" si="329">IF(SUM(EU198)&gt;0,((EU198*EW198)/24),"")</f>
        <v/>
      </c>
      <c r="EY198" s="183"/>
      <c r="EZ198" s="184" t="str">
        <f t="shared" si="297"/>
        <v/>
      </c>
      <c r="FA198" s="183"/>
      <c r="FB198" s="171"/>
      <c r="FC198" s="196"/>
      <c r="FD198" s="195"/>
      <c r="FE198" s="197"/>
      <c r="FF198" s="195"/>
      <c r="FG198" s="197"/>
      <c r="FI198" s="180" t="str">
        <f t="shared" si="278"/>
        <v/>
      </c>
      <c r="FJ198" s="181" t="str">
        <f t="shared" ref="FJ198:FJ211" si="330">IF(SUM(FI198)&gt;0,((FI198-INT(FI198))*24),"")</f>
        <v/>
      </c>
      <c r="FK198" s="182" t="str">
        <f t="shared" ref="FK198:FK211" si="331">IF(SUM(FH198)&gt;0,((FH198*FJ198)/24),"")</f>
        <v/>
      </c>
      <c r="FL198" s="183"/>
      <c r="FM198" s="184" t="str">
        <f t="shared" si="298"/>
        <v/>
      </c>
      <c r="FN198" s="183"/>
      <c r="FO198" s="171"/>
      <c r="FP198" s="196"/>
      <c r="FQ198" s="195"/>
      <c r="FR198" s="197"/>
      <c r="FS198" s="195"/>
      <c r="FT198" s="197"/>
      <c r="FV198" s="180" t="str">
        <f t="shared" si="279"/>
        <v/>
      </c>
      <c r="FW198" s="181" t="str">
        <f t="shared" ref="FW198:FW211" si="332">IF(SUM(FV198)&gt;0,((FV198-INT(FV198))*24),"")</f>
        <v/>
      </c>
      <c r="FX198" s="182" t="str">
        <f t="shared" ref="FX198:FX211" si="333">IF(SUM(FU198)&gt;0,((FU198*FW198)/24),"")</f>
        <v/>
      </c>
      <c r="FY198" s="183"/>
      <c r="FZ198" s="184" t="str">
        <f t="shared" si="299"/>
        <v/>
      </c>
      <c r="GA198" s="183"/>
      <c r="GB198" s="171"/>
      <c r="GC198" s="196"/>
      <c r="GD198" s="195"/>
      <c r="GE198" s="197"/>
      <c r="GF198" s="195"/>
      <c r="GG198" s="197"/>
      <c r="GI198" s="180" t="str">
        <f t="shared" si="280"/>
        <v/>
      </c>
      <c r="GJ198" s="181" t="str">
        <f t="shared" ref="GJ198:GJ211" si="334">IF(SUM(GI198)&gt;0,((GI198-INT(GI198))*24),"")</f>
        <v/>
      </c>
      <c r="GK198" s="182" t="str">
        <f t="shared" ref="GK198:GK211" si="335">IF(SUM(GH198)&gt;0,((GH198*GJ198)/24),"")</f>
        <v/>
      </c>
      <c r="GL198" s="183"/>
      <c r="GM198" s="184" t="str">
        <f t="shared" si="300"/>
        <v/>
      </c>
      <c r="GN198" s="183"/>
      <c r="GO198" s="171"/>
      <c r="GP198" s="196"/>
      <c r="GQ198" s="195"/>
      <c r="GR198" s="197"/>
      <c r="GS198" s="195"/>
      <c r="GT198" s="197"/>
      <c r="GV198" s="180" t="str">
        <f t="shared" si="281"/>
        <v/>
      </c>
      <c r="GW198" s="181" t="str">
        <f t="shared" ref="GW198:GW211" si="336">IF(SUM(GV198)&gt;0,((GV198-INT(GV198))*24),"")</f>
        <v/>
      </c>
      <c r="GX198" s="182" t="str">
        <f t="shared" ref="GX198:GX211" si="337">IF(SUM(GU198)&gt;0,((GU198*GW198)/24),"")</f>
        <v/>
      </c>
      <c r="GY198" s="183"/>
      <c r="GZ198" s="184" t="str">
        <f t="shared" si="301"/>
        <v/>
      </c>
      <c r="HA198" s="183"/>
      <c r="HB198" s="171"/>
      <c r="HC198" s="196"/>
      <c r="HD198" s="195"/>
      <c r="HE198" s="197"/>
      <c r="HF198" s="195"/>
      <c r="HG198" s="197"/>
      <c r="HI198" s="180" t="str">
        <f t="shared" si="282"/>
        <v/>
      </c>
      <c r="HJ198" s="181" t="str">
        <f t="shared" ref="HJ198:HJ211" si="338">IF(SUM(HI198)&gt;0,((HI198-INT(HI198))*24),"")</f>
        <v/>
      </c>
      <c r="HK198" s="182" t="str">
        <f t="shared" ref="HK198:HK211" si="339">IF(SUM(HH198)&gt;0,((HH198*HJ198)/24),"")</f>
        <v/>
      </c>
      <c r="HL198" s="183"/>
      <c r="HM198" s="184" t="str">
        <f t="shared" si="302"/>
        <v/>
      </c>
      <c r="HN198" s="183"/>
      <c r="HO198" s="171"/>
      <c r="HP198" s="196"/>
      <c r="HQ198" s="195"/>
      <c r="HR198" s="197"/>
      <c r="HS198" s="195"/>
      <c r="HT198" s="197"/>
      <c r="HV198" s="180" t="str">
        <f t="shared" si="283"/>
        <v/>
      </c>
      <c r="HW198" s="181" t="str">
        <f t="shared" ref="HW198:HW211" si="340">IF(SUM(HV198)&gt;0,((HV198-INT(HV198))*24),"")</f>
        <v/>
      </c>
      <c r="HX198" s="182" t="str">
        <f t="shared" ref="HX198:HX211" si="341">IF(SUM(HU198)&gt;0,((HU198*HW198)/24),"")</f>
        <v/>
      </c>
      <c r="HY198" s="183"/>
      <c r="HZ198" s="184" t="str">
        <f t="shared" si="303"/>
        <v/>
      </c>
      <c r="IA198" s="183"/>
      <c r="IB198" s="171"/>
      <c r="IC198" s="196"/>
      <c r="ID198" s="195"/>
      <c r="IE198" s="197"/>
      <c r="IF198" s="195"/>
      <c r="IG198" s="197"/>
      <c r="II198" s="180" t="str">
        <f t="shared" si="284"/>
        <v/>
      </c>
      <c r="IJ198" s="181" t="str">
        <f t="shared" ref="IJ198:IJ211" si="342">IF(SUM(II198)&gt;0,((II198-INT(II198))*24),"")</f>
        <v/>
      </c>
      <c r="IK198" s="182" t="str">
        <f t="shared" ref="IK198:IK211" si="343">IF(SUM(IH198)&gt;0,((IH198*IJ198)/24),"")</f>
        <v/>
      </c>
      <c r="IL198" s="183"/>
      <c r="IM198" s="184" t="str">
        <f t="shared" si="304"/>
        <v/>
      </c>
      <c r="IN198" s="183"/>
      <c r="IO198" s="171"/>
      <c r="IP198" s="196"/>
      <c r="IQ198" s="195"/>
      <c r="IR198" s="197"/>
      <c r="IS198" s="195"/>
      <c r="IT198" s="197"/>
      <c r="IU198" s="195"/>
      <c r="IV198" s="180" t="str">
        <f t="shared" si="285"/>
        <v/>
      </c>
      <c r="IW198" s="181" t="str">
        <f t="shared" ref="IW198:IW211" si="344">IF(SUM(IV198)&gt;0,((IV198-INT(IV198))*24),"")</f>
        <v/>
      </c>
      <c r="IX198" s="182" t="str">
        <f t="shared" ref="IX198:IX211" si="345">IF(SUM(IU198)&gt;0,((IU198*IW198)/24),"")</f>
        <v/>
      </c>
      <c r="IY198" s="183"/>
      <c r="IZ198" s="184" t="str">
        <f t="shared" si="305"/>
        <v/>
      </c>
      <c r="JA198" s="183"/>
      <c r="JB198" s="171"/>
      <c r="JC198" s="187"/>
      <c r="JD198" s="198">
        <f t="shared" ref="JD198:JD214" si="346">COUNTA(D198,Q198,AD198,AQ198,BD198,BQ198,CD198,CQ198,DD198,DQ198,ED198,EQ198,FD198,FQ198,GD198,GQ198,HD198,HQ198,ID198,IQ198)</f>
        <v>0</v>
      </c>
      <c r="JE198" s="198">
        <f t="shared" ref="JE198:JE217" si="347">SUM(H198,U198,AH198,AU198,BH198,BU198,CH198,CU198,DH198,DU198,EH198,EU198,FH198,FU198,GH198,GU198,HH198,HU198,IH198,IU198)</f>
        <v>0</v>
      </c>
      <c r="JF198" s="198">
        <f t="shared" si="258"/>
        <v>0</v>
      </c>
      <c r="JG198" s="199">
        <f t="shared" ref="JG198:JG215" si="348">SUM(L198,Y198,AL198,AY198,BL198,BY198,CL198,CY198,DL198,DY198,EL198,EY198,FL198,FY198,GL198,GY198,HL198,HY198,IL198,IY198)</f>
        <v>0</v>
      </c>
      <c r="JH198" s="199">
        <f t="shared" si="260"/>
        <v>0</v>
      </c>
      <c r="JI198" s="203"/>
      <c r="JJ198" s="209"/>
      <c r="JK198" s="210"/>
      <c r="JL198" s="210"/>
      <c r="JM198" s="210"/>
      <c r="JN198" s="210"/>
      <c r="JO198" s="210"/>
      <c r="JP198" s="210"/>
      <c r="JQ198" s="210"/>
      <c r="JR198" s="211"/>
      <c r="JS198" s="205"/>
      <c r="JT198" s="194">
        <f t="shared" si="307"/>
        <v>5</v>
      </c>
    </row>
    <row r="199" spans="1:280" x14ac:dyDescent="0.2">
      <c r="A199" s="247">
        <f t="shared" ref="A199:A217" si="349">A198+1</f>
        <v>41773</v>
      </c>
      <c r="B199" s="249">
        <f t="shared" ref="B199:B216" si="350">B198+1</f>
        <v>41774</v>
      </c>
      <c r="C199" s="196"/>
      <c r="D199" s="195"/>
      <c r="E199" s="197"/>
      <c r="F199" s="195"/>
      <c r="G199" s="197"/>
      <c r="H199" s="195"/>
      <c r="I199" s="180" t="str">
        <f t="shared" ref="I199:I217" si="351">IF(COUNTA(G199)=0,"",24+(G199-E199))</f>
        <v/>
      </c>
      <c r="J199" s="181" t="str">
        <f t="shared" ref="J199:J217" si="352">IF(SUM(I199)&gt;0,((I199-INT(I199))*24),"")</f>
        <v/>
      </c>
      <c r="K199" s="182" t="str">
        <f t="shared" ref="K199:K217" si="353">IF(SUM(H199)&gt;0,((H199*J199)/24),"")</f>
        <v/>
      </c>
      <c r="L199" s="183"/>
      <c r="M199" s="184" t="str">
        <f t="shared" si="306"/>
        <v/>
      </c>
      <c r="N199" s="183"/>
      <c r="O199" s="171"/>
      <c r="P199" s="196"/>
      <c r="Q199" s="195"/>
      <c r="R199" s="197"/>
      <c r="S199" s="195"/>
      <c r="T199" s="197"/>
      <c r="U199" s="195"/>
      <c r="V199" s="180" t="str">
        <f t="shared" ref="V199:V211" si="354">IF(COUNTA(T199)=0,"",24+(T199-R199))</f>
        <v/>
      </c>
      <c r="W199" s="181" t="str">
        <f t="shared" si="308"/>
        <v/>
      </c>
      <c r="X199" s="182" t="str">
        <f t="shared" si="309"/>
        <v/>
      </c>
      <c r="Y199" s="183"/>
      <c r="Z199" s="184" t="str">
        <f t="shared" si="287"/>
        <v/>
      </c>
      <c r="AA199" s="183"/>
      <c r="AB199" s="171"/>
      <c r="AC199" s="196"/>
      <c r="AD199" s="195"/>
      <c r="AE199" s="197"/>
      <c r="AF199" s="195"/>
      <c r="AG199" s="197"/>
      <c r="AH199" s="195"/>
      <c r="AI199" s="180" t="str">
        <f t="shared" ref="AI199:AI211" si="355">IF(COUNTA(AG199)=0,"",24+(AG199-AE199))</f>
        <v/>
      </c>
      <c r="AJ199" s="181" t="str">
        <f t="shared" si="310"/>
        <v/>
      </c>
      <c r="AK199" s="182" t="str">
        <f t="shared" si="311"/>
        <v/>
      </c>
      <c r="AL199" s="183"/>
      <c r="AM199" s="184" t="str">
        <f t="shared" si="288"/>
        <v/>
      </c>
      <c r="AN199" s="183"/>
      <c r="AO199" s="171"/>
      <c r="AP199" s="196"/>
      <c r="AQ199" s="195"/>
      <c r="AR199" s="197"/>
      <c r="AS199" s="195"/>
      <c r="AT199" s="197"/>
      <c r="AU199" s="195"/>
      <c r="AV199" s="180" t="str">
        <f t="shared" ref="AV199:AV211" si="356">IF(COUNTA(AT199)=0,"",24+(AT199-AR199))</f>
        <v/>
      </c>
      <c r="AW199" s="181" t="str">
        <f t="shared" si="312"/>
        <v/>
      </c>
      <c r="AX199" s="182" t="str">
        <f t="shared" si="313"/>
        <v/>
      </c>
      <c r="AY199" s="183"/>
      <c r="AZ199" s="184" t="str">
        <f t="shared" si="289"/>
        <v/>
      </c>
      <c r="BA199" s="183"/>
      <c r="BB199" s="171"/>
      <c r="BC199" s="196"/>
      <c r="BD199" s="195"/>
      <c r="BE199" s="197"/>
      <c r="BF199" s="195"/>
      <c r="BG199" s="197"/>
      <c r="BH199" s="195"/>
      <c r="BI199" s="180" t="str">
        <f t="shared" ref="BI199:BI211" si="357">IF(COUNTA(BG199)=0,"",24+(BG199-BE199))</f>
        <v/>
      </c>
      <c r="BJ199" s="181" t="str">
        <f t="shared" si="314"/>
        <v/>
      </c>
      <c r="BK199" s="182" t="str">
        <f t="shared" si="315"/>
        <v/>
      </c>
      <c r="BL199" s="183"/>
      <c r="BM199" s="184" t="str">
        <f t="shared" si="290"/>
        <v/>
      </c>
      <c r="BN199" s="183"/>
      <c r="BO199" s="171"/>
      <c r="BP199" s="196"/>
      <c r="BQ199" s="195"/>
      <c r="BR199" s="197"/>
      <c r="BS199" s="195"/>
      <c r="BT199" s="197"/>
      <c r="BU199" s="195"/>
      <c r="BV199" s="180" t="str">
        <f t="shared" ref="BV199:BV211" si="358">IF(COUNTA(BT199)=0,"",24+(BT199-BR199))</f>
        <v/>
      </c>
      <c r="BW199" s="181" t="str">
        <f t="shared" si="316"/>
        <v/>
      </c>
      <c r="BX199" s="182" t="str">
        <f t="shared" si="317"/>
        <v/>
      </c>
      <c r="BY199" s="183"/>
      <c r="BZ199" s="184" t="str">
        <f t="shared" si="291"/>
        <v/>
      </c>
      <c r="CA199" s="183"/>
      <c r="CB199" s="171"/>
      <c r="CC199" s="196"/>
      <c r="CD199" s="195"/>
      <c r="CE199" s="197"/>
      <c r="CF199" s="195"/>
      <c r="CG199" s="197"/>
      <c r="CH199" s="195"/>
      <c r="CI199" s="180" t="str">
        <f t="shared" ref="CI199:CI211" si="359">IF(COUNTA(CG199)=0,"",24+(CG199-CE199))</f>
        <v/>
      </c>
      <c r="CJ199" s="181" t="str">
        <f t="shared" si="318"/>
        <v/>
      </c>
      <c r="CK199" s="182" t="str">
        <f t="shared" si="319"/>
        <v/>
      </c>
      <c r="CL199" s="183"/>
      <c r="CM199" s="184" t="str">
        <f t="shared" si="292"/>
        <v/>
      </c>
      <c r="CN199" s="183"/>
      <c r="CO199" s="171"/>
      <c r="CP199" s="196"/>
      <c r="CQ199" s="195"/>
      <c r="CR199" s="197"/>
      <c r="CS199" s="195"/>
      <c r="CT199" s="197"/>
      <c r="CU199" s="195"/>
      <c r="CV199" s="180" t="str">
        <f t="shared" ref="CV199:CV211" si="360">IF(COUNTA(CT199)=0,"",24+(CT199-CR199))</f>
        <v/>
      </c>
      <c r="CW199" s="181" t="str">
        <f t="shared" si="320"/>
        <v/>
      </c>
      <c r="CX199" s="182" t="str">
        <f t="shared" si="321"/>
        <v/>
      </c>
      <c r="CY199" s="183"/>
      <c r="CZ199" s="184" t="str">
        <f t="shared" si="293"/>
        <v/>
      </c>
      <c r="DA199" s="183"/>
      <c r="DB199" s="171"/>
      <c r="DC199" s="196"/>
      <c r="DD199" s="195"/>
      <c r="DE199" s="197"/>
      <c r="DF199" s="195"/>
      <c r="DG199" s="197"/>
      <c r="DH199" s="195"/>
      <c r="DI199" s="180" t="str">
        <f t="shared" ref="DI199:DI211" si="361">IF(COUNTA(DG199)=0,"",24+(DG199-DE199))</f>
        <v/>
      </c>
      <c r="DJ199" s="181" t="str">
        <f t="shared" si="322"/>
        <v/>
      </c>
      <c r="DK199" s="182" t="str">
        <f t="shared" si="323"/>
        <v/>
      </c>
      <c r="DL199" s="183"/>
      <c r="DM199" s="184" t="str">
        <f t="shared" si="294"/>
        <v/>
      </c>
      <c r="DN199" s="183"/>
      <c r="DO199" s="171"/>
      <c r="DP199" s="196"/>
      <c r="DQ199" s="195"/>
      <c r="DR199" s="197"/>
      <c r="DS199" s="195"/>
      <c r="DT199" s="197"/>
      <c r="DU199" s="195"/>
      <c r="DV199" s="180" t="str">
        <f t="shared" ref="DV199:DV211" si="362">IF(COUNTA(DT199)=0,"",24+(DT199-DR199))</f>
        <v/>
      </c>
      <c r="DW199" s="181" t="str">
        <f t="shared" si="324"/>
        <v/>
      </c>
      <c r="DX199" s="182" t="str">
        <f t="shared" si="325"/>
        <v/>
      </c>
      <c r="DY199" s="183"/>
      <c r="DZ199" s="184" t="str">
        <f t="shared" si="295"/>
        <v/>
      </c>
      <c r="EA199" s="183"/>
      <c r="EB199" s="171"/>
      <c r="EC199" s="196"/>
      <c r="ED199" s="195"/>
      <c r="EE199" s="197"/>
      <c r="EF199" s="195"/>
      <c r="EG199" s="197"/>
      <c r="EH199" s="195"/>
      <c r="EI199" s="180" t="str">
        <f t="shared" ref="EI199:EI211" si="363">IF(COUNTA(EG199)=0,"",24+(EG199-EE199))</f>
        <v/>
      </c>
      <c r="EJ199" s="181" t="str">
        <f t="shared" si="326"/>
        <v/>
      </c>
      <c r="EK199" s="182" t="str">
        <f t="shared" si="327"/>
        <v/>
      </c>
      <c r="EL199" s="183"/>
      <c r="EM199" s="184" t="str">
        <f t="shared" si="296"/>
        <v/>
      </c>
      <c r="EN199" s="183"/>
      <c r="EO199" s="171"/>
      <c r="EP199" s="196"/>
      <c r="EQ199" s="195"/>
      <c r="ER199" s="197"/>
      <c r="ES199" s="195"/>
      <c r="ET199" s="197"/>
      <c r="EV199" s="180" t="str">
        <f t="shared" ref="EV199:EV211" si="364">IF(COUNTA(ET199)=0,"",24+(ET199-ER199))</f>
        <v/>
      </c>
      <c r="EW199" s="181" t="str">
        <f t="shared" si="328"/>
        <v/>
      </c>
      <c r="EX199" s="182" t="str">
        <f t="shared" si="329"/>
        <v/>
      </c>
      <c r="EY199" s="183"/>
      <c r="EZ199" s="184" t="str">
        <f t="shared" si="297"/>
        <v/>
      </c>
      <c r="FA199" s="183"/>
      <c r="FB199" s="171"/>
      <c r="FC199" s="196"/>
      <c r="FD199" s="195"/>
      <c r="FE199" s="197"/>
      <c r="FF199" s="195"/>
      <c r="FG199" s="197"/>
      <c r="FI199" s="180" t="str">
        <f t="shared" ref="FI199:FI211" si="365">IF(COUNTA(FG199)=0,"",24+(FG199-FE199))</f>
        <v/>
      </c>
      <c r="FJ199" s="181" t="str">
        <f t="shared" si="330"/>
        <v/>
      </c>
      <c r="FK199" s="182" t="str">
        <f t="shared" si="331"/>
        <v/>
      </c>
      <c r="FL199" s="183"/>
      <c r="FM199" s="184" t="str">
        <f t="shared" si="298"/>
        <v/>
      </c>
      <c r="FN199" s="183"/>
      <c r="FO199" s="171"/>
      <c r="FP199" s="196"/>
      <c r="FQ199" s="195"/>
      <c r="FR199" s="197"/>
      <c r="FS199" s="195"/>
      <c r="FT199" s="197"/>
      <c r="FV199" s="180" t="str">
        <f t="shared" ref="FV199:FV211" si="366">IF(COUNTA(FT199)=0,"",24+(FT199-FR199))</f>
        <v/>
      </c>
      <c r="FW199" s="181" t="str">
        <f t="shared" si="332"/>
        <v/>
      </c>
      <c r="FX199" s="182" t="str">
        <f t="shared" si="333"/>
        <v/>
      </c>
      <c r="FY199" s="183"/>
      <c r="FZ199" s="184" t="str">
        <f t="shared" si="299"/>
        <v/>
      </c>
      <c r="GA199" s="183"/>
      <c r="GB199" s="171"/>
      <c r="GC199" s="196"/>
      <c r="GD199" s="195"/>
      <c r="GE199" s="197"/>
      <c r="GF199" s="195"/>
      <c r="GG199" s="197"/>
      <c r="GI199" s="180" t="str">
        <f t="shared" ref="GI199:GI211" si="367">IF(COUNTA(GG199)=0,"",24+(GG199-GE199))</f>
        <v/>
      </c>
      <c r="GJ199" s="181" t="str">
        <f t="shared" si="334"/>
        <v/>
      </c>
      <c r="GK199" s="182" t="str">
        <f t="shared" si="335"/>
        <v/>
      </c>
      <c r="GL199" s="183"/>
      <c r="GM199" s="184" t="str">
        <f t="shared" si="300"/>
        <v/>
      </c>
      <c r="GN199" s="183"/>
      <c r="GO199" s="171"/>
      <c r="GP199" s="196"/>
      <c r="GQ199" s="195"/>
      <c r="GR199" s="197"/>
      <c r="GS199" s="195"/>
      <c r="GT199" s="197"/>
      <c r="GV199" s="180" t="str">
        <f t="shared" ref="GV199:GV211" si="368">IF(COUNTA(GT199)=0,"",24+(GT199-GR199))</f>
        <v/>
      </c>
      <c r="GW199" s="181" t="str">
        <f t="shared" si="336"/>
        <v/>
      </c>
      <c r="GX199" s="182" t="str">
        <f t="shared" si="337"/>
        <v/>
      </c>
      <c r="GY199" s="183"/>
      <c r="GZ199" s="184" t="str">
        <f t="shared" si="301"/>
        <v/>
      </c>
      <c r="HA199" s="183"/>
      <c r="HB199" s="171"/>
      <c r="HC199" s="196"/>
      <c r="HD199" s="195"/>
      <c r="HE199" s="197"/>
      <c r="HF199" s="195"/>
      <c r="HG199" s="197"/>
      <c r="HI199" s="180" t="str">
        <f t="shared" ref="HI199:HI211" si="369">IF(COUNTA(HG199)=0,"",24+(HG199-HE199))</f>
        <v/>
      </c>
      <c r="HJ199" s="181" t="str">
        <f t="shared" si="338"/>
        <v/>
      </c>
      <c r="HK199" s="182" t="str">
        <f t="shared" si="339"/>
        <v/>
      </c>
      <c r="HL199" s="183"/>
      <c r="HM199" s="184" t="str">
        <f t="shared" si="302"/>
        <v/>
      </c>
      <c r="HN199" s="183"/>
      <c r="HO199" s="171"/>
      <c r="HP199" s="196"/>
      <c r="HQ199" s="195"/>
      <c r="HR199" s="197"/>
      <c r="HS199" s="195"/>
      <c r="HT199" s="197"/>
      <c r="HV199" s="180" t="str">
        <f t="shared" ref="HV199:HV211" si="370">IF(COUNTA(HT199)=0,"",24+(HT199-HR199))</f>
        <v/>
      </c>
      <c r="HW199" s="181" t="str">
        <f t="shared" si="340"/>
        <v/>
      </c>
      <c r="HX199" s="182" t="str">
        <f t="shared" si="341"/>
        <v/>
      </c>
      <c r="HY199" s="183"/>
      <c r="HZ199" s="184" t="str">
        <f t="shared" si="303"/>
        <v/>
      </c>
      <c r="IA199" s="183"/>
      <c r="IB199" s="171"/>
      <c r="IC199" s="196"/>
      <c r="ID199" s="195"/>
      <c r="IE199" s="197"/>
      <c r="IF199" s="195"/>
      <c r="IG199" s="197"/>
      <c r="II199" s="180" t="str">
        <f t="shared" ref="II199:II211" si="371">IF(COUNTA(IG199)=0,"",24+(IG199-IE199))</f>
        <v/>
      </c>
      <c r="IJ199" s="181" t="str">
        <f t="shared" si="342"/>
        <v/>
      </c>
      <c r="IK199" s="182" t="str">
        <f t="shared" si="343"/>
        <v/>
      </c>
      <c r="IL199" s="183"/>
      <c r="IM199" s="184" t="str">
        <f t="shared" si="304"/>
        <v/>
      </c>
      <c r="IN199" s="183"/>
      <c r="IO199" s="171"/>
      <c r="IP199" s="196"/>
      <c r="IQ199" s="195"/>
      <c r="IR199" s="197"/>
      <c r="IS199" s="195"/>
      <c r="IT199" s="197"/>
      <c r="IU199" s="195"/>
      <c r="IV199" s="180" t="str">
        <f t="shared" ref="IV199:IV211" si="372">IF(COUNTA(IT199)=0,"",24+(IT199-IR199))</f>
        <v/>
      </c>
      <c r="IW199" s="181" t="str">
        <f t="shared" si="344"/>
        <v/>
      </c>
      <c r="IX199" s="182" t="str">
        <f t="shared" si="345"/>
        <v/>
      </c>
      <c r="IY199" s="183"/>
      <c r="IZ199" s="184" t="str">
        <f t="shared" si="305"/>
        <v/>
      </c>
      <c r="JA199" s="183"/>
      <c r="JB199" s="171"/>
      <c r="JC199" s="187"/>
      <c r="JD199" s="198">
        <f t="shared" si="346"/>
        <v>0</v>
      </c>
      <c r="JE199" s="198">
        <f t="shared" si="347"/>
        <v>0</v>
      </c>
      <c r="JF199" s="198">
        <f t="shared" ref="JF199:JF214" si="373">IF(JE199=0,0,JE199/JD199)</f>
        <v>0</v>
      </c>
      <c r="JG199" s="199">
        <f t="shared" si="348"/>
        <v>0</v>
      </c>
      <c r="JH199" s="199">
        <f t="shared" ref="JH199:JH215" si="374">IF(JD199=0,0,JG199/JD199)</f>
        <v>0</v>
      </c>
      <c r="JI199" s="203"/>
      <c r="JJ199" s="209"/>
      <c r="JK199" s="210"/>
      <c r="JL199" s="210"/>
      <c r="JM199" s="210"/>
      <c r="JN199" s="210"/>
      <c r="JO199" s="210"/>
      <c r="JP199" s="210"/>
      <c r="JQ199" s="210"/>
      <c r="JR199" s="211"/>
      <c r="JS199" s="205"/>
      <c r="JT199" s="194">
        <f t="shared" si="307"/>
        <v>5</v>
      </c>
    </row>
    <row r="200" spans="1:280" s="195" customFormat="1" x14ac:dyDescent="0.2">
      <c r="A200" s="247">
        <f t="shared" si="349"/>
        <v>41774</v>
      </c>
      <c r="B200" s="249">
        <f t="shared" si="350"/>
        <v>41775</v>
      </c>
      <c r="C200" s="196"/>
      <c r="E200" s="197"/>
      <c r="G200" s="197"/>
      <c r="I200" s="180" t="str">
        <f t="shared" si="351"/>
        <v/>
      </c>
      <c r="J200" s="181" t="str">
        <f t="shared" si="352"/>
        <v/>
      </c>
      <c r="K200" s="182" t="str">
        <f t="shared" si="353"/>
        <v/>
      </c>
      <c r="L200" s="183"/>
      <c r="M200" s="184" t="str">
        <f t="shared" si="306"/>
        <v/>
      </c>
      <c r="N200" s="183"/>
      <c r="O200" s="171"/>
      <c r="P200" s="196"/>
      <c r="R200" s="197"/>
      <c r="T200" s="197"/>
      <c r="V200" s="180" t="str">
        <f t="shared" si="354"/>
        <v/>
      </c>
      <c r="W200" s="181" t="str">
        <f t="shared" si="308"/>
        <v/>
      </c>
      <c r="X200" s="182" t="str">
        <f t="shared" si="309"/>
        <v/>
      </c>
      <c r="Y200" s="183"/>
      <c r="Z200" s="184" t="str">
        <f t="shared" si="287"/>
        <v/>
      </c>
      <c r="AA200" s="183"/>
      <c r="AB200" s="171"/>
      <c r="AC200" s="196"/>
      <c r="AE200" s="197"/>
      <c r="AG200" s="197"/>
      <c r="AI200" s="180" t="str">
        <f t="shared" si="355"/>
        <v/>
      </c>
      <c r="AJ200" s="181" t="str">
        <f t="shared" si="310"/>
        <v/>
      </c>
      <c r="AK200" s="182" t="str">
        <f t="shared" si="311"/>
        <v/>
      </c>
      <c r="AL200" s="183"/>
      <c r="AM200" s="184" t="str">
        <f t="shared" si="288"/>
        <v/>
      </c>
      <c r="AN200" s="183"/>
      <c r="AO200" s="171"/>
      <c r="AP200" s="196"/>
      <c r="AR200" s="197"/>
      <c r="AT200" s="197"/>
      <c r="AV200" s="180" t="str">
        <f t="shared" si="356"/>
        <v/>
      </c>
      <c r="AW200" s="181" t="str">
        <f t="shared" si="312"/>
        <v/>
      </c>
      <c r="AX200" s="182" t="str">
        <f t="shared" si="313"/>
        <v/>
      </c>
      <c r="AY200" s="183"/>
      <c r="AZ200" s="184" t="str">
        <f t="shared" si="289"/>
        <v/>
      </c>
      <c r="BA200" s="183"/>
      <c r="BB200" s="171"/>
      <c r="BC200" s="196"/>
      <c r="BE200" s="197"/>
      <c r="BG200" s="197"/>
      <c r="BI200" s="180" t="str">
        <f t="shared" si="357"/>
        <v/>
      </c>
      <c r="BJ200" s="181" t="str">
        <f t="shared" si="314"/>
        <v/>
      </c>
      <c r="BK200" s="182" t="str">
        <f t="shared" si="315"/>
        <v/>
      </c>
      <c r="BL200" s="183"/>
      <c r="BM200" s="184" t="str">
        <f t="shared" si="290"/>
        <v/>
      </c>
      <c r="BN200" s="183"/>
      <c r="BO200" s="171"/>
      <c r="BP200" s="196"/>
      <c r="BR200" s="197"/>
      <c r="BT200" s="197"/>
      <c r="BV200" s="180" t="str">
        <f t="shared" si="358"/>
        <v/>
      </c>
      <c r="BW200" s="181" t="str">
        <f t="shared" si="316"/>
        <v/>
      </c>
      <c r="BX200" s="182" t="str">
        <f t="shared" si="317"/>
        <v/>
      </c>
      <c r="BY200" s="183"/>
      <c r="BZ200" s="184" t="str">
        <f t="shared" si="291"/>
        <v/>
      </c>
      <c r="CA200" s="183"/>
      <c r="CB200" s="171"/>
      <c r="CC200" s="196"/>
      <c r="CE200" s="197"/>
      <c r="CG200" s="197"/>
      <c r="CI200" s="180" t="str">
        <f t="shared" si="359"/>
        <v/>
      </c>
      <c r="CJ200" s="181" t="str">
        <f t="shared" si="318"/>
        <v/>
      </c>
      <c r="CK200" s="182" t="str">
        <f t="shared" si="319"/>
        <v/>
      </c>
      <c r="CL200" s="183"/>
      <c r="CM200" s="184" t="str">
        <f t="shared" si="292"/>
        <v/>
      </c>
      <c r="CN200" s="183"/>
      <c r="CO200" s="171"/>
      <c r="CP200" s="196"/>
      <c r="CR200" s="197"/>
      <c r="CT200" s="197"/>
      <c r="CV200" s="180" t="str">
        <f t="shared" si="360"/>
        <v/>
      </c>
      <c r="CW200" s="181" t="str">
        <f t="shared" si="320"/>
        <v/>
      </c>
      <c r="CX200" s="182" t="str">
        <f t="shared" si="321"/>
        <v/>
      </c>
      <c r="CY200" s="183"/>
      <c r="CZ200" s="184" t="str">
        <f t="shared" si="293"/>
        <v/>
      </c>
      <c r="DA200" s="183"/>
      <c r="DB200" s="171"/>
      <c r="DC200" s="196"/>
      <c r="DE200" s="197"/>
      <c r="DG200" s="197"/>
      <c r="DI200" s="180" t="str">
        <f t="shared" si="361"/>
        <v/>
      </c>
      <c r="DJ200" s="181" t="str">
        <f t="shared" si="322"/>
        <v/>
      </c>
      <c r="DK200" s="182" t="str">
        <f t="shared" si="323"/>
        <v/>
      </c>
      <c r="DL200" s="183"/>
      <c r="DM200" s="184" t="str">
        <f t="shared" si="294"/>
        <v/>
      </c>
      <c r="DN200" s="183"/>
      <c r="DO200" s="171"/>
      <c r="DP200" s="196"/>
      <c r="DR200" s="197"/>
      <c r="DT200" s="197"/>
      <c r="DV200" s="180" t="str">
        <f t="shared" si="362"/>
        <v/>
      </c>
      <c r="DW200" s="181" t="str">
        <f t="shared" si="324"/>
        <v/>
      </c>
      <c r="DX200" s="182" t="str">
        <f t="shared" si="325"/>
        <v/>
      </c>
      <c r="DY200" s="183"/>
      <c r="DZ200" s="184" t="str">
        <f t="shared" si="295"/>
        <v/>
      </c>
      <c r="EA200" s="183"/>
      <c r="EB200" s="171"/>
      <c r="EC200" s="196"/>
      <c r="EE200" s="197"/>
      <c r="EG200" s="197"/>
      <c r="EI200" s="180" t="str">
        <f t="shared" si="363"/>
        <v/>
      </c>
      <c r="EJ200" s="181" t="str">
        <f t="shared" si="326"/>
        <v/>
      </c>
      <c r="EK200" s="182" t="str">
        <f t="shared" si="327"/>
        <v/>
      </c>
      <c r="EL200" s="183"/>
      <c r="EM200" s="184" t="str">
        <f t="shared" si="296"/>
        <v/>
      </c>
      <c r="EN200" s="183"/>
      <c r="EO200" s="171"/>
      <c r="EP200" s="196"/>
      <c r="ER200" s="197"/>
      <c r="ET200" s="197"/>
      <c r="EV200" s="180" t="str">
        <f t="shared" si="364"/>
        <v/>
      </c>
      <c r="EW200" s="181" t="str">
        <f t="shared" si="328"/>
        <v/>
      </c>
      <c r="EX200" s="182" t="str">
        <f t="shared" si="329"/>
        <v/>
      </c>
      <c r="EY200" s="183"/>
      <c r="EZ200" s="184" t="str">
        <f t="shared" si="297"/>
        <v/>
      </c>
      <c r="FA200" s="183"/>
      <c r="FB200" s="171"/>
      <c r="FC200" s="196"/>
      <c r="FE200" s="197"/>
      <c r="FG200" s="197"/>
      <c r="FI200" s="180" t="str">
        <f t="shared" si="365"/>
        <v/>
      </c>
      <c r="FJ200" s="181" t="str">
        <f t="shared" si="330"/>
        <v/>
      </c>
      <c r="FK200" s="182" t="str">
        <f t="shared" si="331"/>
        <v/>
      </c>
      <c r="FL200" s="183"/>
      <c r="FM200" s="184" t="str">
        <f t="shared" si="298"/>
        <v/>
      </c>
      <c r="FN200" s="183"/>
      <c r="FO200" s="171"/>
      <c r="FP200" s="196"/>
      <c r="FR200" s="197"/>
      <c r="FT200" s="197"/>
      <c r="FV200" s="180" t="str">
        <f t="shared" si="366"/>
        <v/>
      </c>
      <c r="FW200" s="181" t="str">
        <f t="shared" si="332"/>
        <v/>
      </c>
      <c r="FX200" s="182" t="str">
        <f t="shared" si="333"/>
        <v/>
      </c>
      <c r="FY200" s="183"/>
      <c r="FZ200" s="184" t="str">
        <f t="shared" si="299"/>
        <v/>
      </c>
      <c r="GA200" s="183"/>
      <c r="GB200" s="171"/>
      <c r="GC200" s="196"/>
      <c r="GE200" s="197"/>
      <c r="GG200" s="197"/>
      <c r="GI200" s="180" t="str">
        <f t="shared" si="367"/>
        <v/>
      </c>
      <c r="GJ200" s="181" t="str">
        <f t="shared" si="334"/>
        <v/>
      </c>
      <c r="GK200" s="182" t="str">
        <f t="shared" si="335"/>
        <v/>
      </c>
      <c r="GL200" s="183"/>
      <c r="GM200" s="184" t="str">
        <f t="shared" si="300"/>
        <v/>
      </c>
      <c r="GN200" s="183"/>
      <c r="GO200" s="171"/>
      <c r="GP200" s="196"/>
      <c r="GR200" s="197"/>
      <c r="GT200" s="197"/>
      <c r="GV200" s="180" t="str">
        <f t="shared" si="368"/>
        <v/>
      </c>
      <c r="GW200" s="181" t="str">
        <f t="shared" si="336"/>
        <v/>
      </c>
      <c r="GX200" s="182" t="str">
        <f t="shared" si="337"/>
        <v/>
      </c>
      <c r="GY200" s="183"/>
      <c r="GZ200" s="184" t="str">
        <f t="shared" si="301"/>
        <v/>
      </c>
      <c r="HA200" s="183"/>
      <c r="HB200" s="171"/>
      <c r="HC200" s="196"/>
      <c r="HE200" s="197"/>
      <c r="HG200" s="197"/>
      <c r="HI200" s="180" t="str">
        <f t="shared" si="369"/>
        <v/>
      </c>
      <c r="HJ200" s="181" t="str">
        <f t="shared" si="338"/>
        <v/>
      </c>
      <c r="HK200" s="182" t="str">
        <f t="shared" si="339"/>
        <v/>
      </c>
      <c r="HL200" s="183"/>
      <c r="HM200" s="184" t="str">
        <f t="shared" si="302"/>
        <v/>
      </c>
      <c r="HN200" s="183"/>
      <c r="HO200" s="171"/>
      <c r="HP200" s="196"/>
      <c r="HR200" s="197"/>
      <c r="HT200" s="197"/>
      <c r="HV200" s="180" t="str">
        <f t="shared" si="370"/>
        <v/>
      </c>
      <c r="HW200" s="181" t="str">
        <f t="shared" si="340"/>
        <v/>
      </c>
      <c r="HX200" s="182" t="str">
        <f t="shared" si="341"/>
        <v/>
      </c>
      <c r="HY200" s="183"/>
      <c r="HZ200" s="184" t="str">
        <f t="shared" si="303"/>
        <v/>
      </c>
      <c r="IA200" s="183"/>
      <c r="IB200" s="171"/>
      <c r="IC200" s="196"/>
      <c r="IE200" s="197"/>
      <c r="IG200" s="197"/>
      <c r="II200" s="180" t="str">
        <f t="shared" si="371"/>
        <v/>
      </c>
      <c r="IJ200" s="181" t="str">
        <f t="shared" si="342"/>
        <v/>
      </c>
      <c r="IK200" s="182" t="str">
        <f t="shared" si="343"/>
        <v/>
      </c>
      <c r="IL200" s="183"/>
      <c r="IM200" s="184" t="str">
        <f t="shared" si="304"/>
        <v/>
      </c>
      <c r="IN200" s="183"/>
      <c r="IO200" s="171"/>
      <c r="IP200" s="196"/>
      <c r="IR200" s="197"/>
      <c r="IT200" s="197"/>
      <c r="IV200" s="180" t="str">
        <f t="shared" si="372"/>
        <v/>
      </c>
      <c r="IW200" s="181" t="str">
        <f t="shared" si="344"/>
        <v/>
      </c>
      <c r="IX200" s="182" t="str">
        <f t="shared" si="345"/>
        <v/>
      </c>
      <c r="IY200" s="183"/>
      <c r="IZ200" s="184" t="str">
        <f t="shared" si="305"/>
        <v/>
      </c>
      <c r="JA200" s="183"/>
      <c r="JB200" s="171"/>
      <c r="JC200" s="187"/>
      <c r="JD200" s="198">
        <f t="shared" si="346"/>
        <v>0</v>
      </c>
      <c r="JE200" s="198">
        <f t="shared" si="347"/>
        <v>0</v>
      </c>
      <c r="JF200" s="198">
        <f t="shared" si="373"/>
        <v>0</v>
      </c>
      <c r="JG200" s="199">
        <f t="shared" si="348"/>
        <v>0</v>
      </c>
      <c r="JH200" s="199">
        <f t="shared" si="374"/>
        <v>0</v>
      </c>
      <c r="JI200" s="203"/>
      <c r="JJ200" s="209"/>
      <c r="JK200" s="210"/>
      <c r="JL200" s="210"/>
      <c r="JM200" s="210"/>
      <c r="JN200" s="210"/>
      <c r="JO200" s="210"/>
      <c r="JP200" s="210"/>
      <c r="JQ200" s="210"/>
      <c r="JR200" s="211"/>
      <c r="JS200" s="205"/>
      <c r="JT200" s="194">
        <f t="shared" si="307"/>
        <v>5</v>
      </c>
    </row>
    <row r="201" spans="1:280" x14ac:dyDescent="0.2">
      <c r="A201" s="247">
        <f t="shared" si="349"/>
        <v>41775</v>
      </c>
      <c r="B201" s="249">
        <f t="shared" si="350"/>
        <v>41776</v>
      </c>
      <c r="C201" s="196"/>
      <c r="D201" s="195"/>
      <c r="E201" s="197"/>
      <c r="F201" s="195"/>
      <c r="G201" s="197"/>
      <c r="H201" s="195"/>
      <c r="I201" s="180" t="str">
        <f t="shared" si="351"/>
        <v/>
      </c>
      <c r="J201" s="181" t="str">
        <f t="shared" si="352"/>
        <v/>
      </c>
      <c r="K201" s="182" t="str">
        <f t="shared" si="353"/>
        <v/>
      </c>
      <c r="L201" s="183"/>
      <c r="M201" s="184" t="str">
        <f t="shared" si="306"/>
        <v/>
      </c>
      <c r="N201" s="183"/>
      <c r="O201" s="171"/>
      <c r="P201" s="196"/>
      <c r="Q201" s="195"/>
      <c r="R201" s="197"/>
      <c r="S201" s="195"/>
      <c r="T201" s="197"/>
      <c r="U201" s="195"/>
      <c r="V201" s="180" t="str">
        <f t="shared" si="354"/>
        <v/>
      </c>
      <c r="W201" s="181" t="str">
        <f t="shared" si="308"/>
        <v/>
      </c>
      <c r="X201" s="182" t="str">
        <f t="shared" si="309"/>
        <v/>
      </c>
      <c r="Y201" s="183"/>
      <c r="Z201" s="184" t="str">
        <f t="shared" ref="Z201:Z212" si="375">IF(SUM(AA201)=0,"",(AA201/0.5468))</f>
        <v/>
      </c>
      <c r="AA201" s="183"/>
      <c r="AB201" s="171"/>
      <c r="AC201" s="196"/>
      <c r="AD201" s="195"/>
      <c r="AE201" s="197"/>
      <c r="AF201" s="195"/>
      <c r="AG201" s="197"/>
      <c r="AH201" s="195"/>
      <c r="AI201" s="180" t="str">
        <f t="shared" si="355"/>
        <v/>
      </c>
      <c r="AJ201" s="181" t="str">
        <f t="shared" si="310"/>
        <v/>
      </c>
      <c r="AK201" s="182" t="str">
        <f t="shared" si="311"/>
        <v/>
      </c>
      <c r="AL201" s="183"/>
      <c r="AM201" s="184" t="str">
        <f t="shared" ref="AM201:AM212" si="376">IF(SUM(AN201)=0,"",(AN201/0.5468))</f>
        <v/>
      </c>
      <c r="AN201" s="183"/>
      <c r="AO201" s="171"/>
      <c r="AP201" s="196"/>
      <c r="AQ201" s="195"/>
      <c r="AR201" s="197"/>
      <c r="AS201" s="195"/>
      <c r="AT201" s="197"/>
      <c r="AU201" s="195"/>
      <c r="AV201" s="180" t="str">
        <f t="shared" si="356"/>
        <v/>
      </c>
      <c r="AW201" s="181" t="str">
        <f t="shared" si="312"/>
        <v/>
      </c>
      <c r="AX201" s="182" t="str">
        <f t="shared" si="313"/>
        <v/>
      </c>
      <c r="AY201" s="183"/>
      <c r="AZ201" s="184" t="str">
        <f t="shared" ref="AZ201:AZ212" si="377">IF(SUM(BA201)=0,"",(BA201/0.5468))</f>
        <v/>
      </c>
      <c r="BA201" s="183"/>
      <c r="BB201" s="171"/>
      <c r="BC201" s="196"/>
      <c r="BD201" s="195"/>
      <c r="BE201" s="197"/>
      <c r="BF201" s="195"/>
      <c r="BG201" s="197"/>
      <c r="BH201" s="195"/>
      <c r="BI201" s="180" t="str">
        <f t="shared" si="357"/>
        <v/>
      </c>
      <c r="BJ201" s="181" t="str">
        <f t="shared" si="314"/>
        <v/>
      </c>
      <c r="BK201" s="182" t="str">
        <f t="shared" si="315"/>
        <v/>
      </c>
      <c r="BL201" s="183"/>
      <c r="BM201" s="184" t="str">
        <f t="shared" ref="BM201:BM212" si="378">IF(SUM(BN201)=0,"",(BN201/0.5468))</f>
        <v/>
      </c>
      <c r="BN201" s="183"/>
      <c r="BO201" s="171"/>
      <c r="BP201" s="196"/>
      <c r="BQ201" s="195"/>
      <c r="BR201" s="197"/>
      <c r="BS201" s="195"/>
      <c r="BT201" s="197"/>
      <c r="BU201" s="195"/>
      <c r="BV201" s="180" t="str">
        <f t="shared" si="358"/>
        <v/>
      </c>
      <c r="BW201" s="181" t="str">
        <f t="shared" si="316"/>
        <v/>
      </c>
      <c r="BX201" s="182" t="str">
        <f t="shared" si="317"/>
        <v/>
      </c>
      <c r="BY201" s="183"/>
      <c r="BZ201" s="184" t="str">
        <f t="shared" ref="BZ201:BZ212" si="379">IF(SUM(CA201)=0,"",(CA201/0.5468))</f>
        <v/>
      </c>
      <c r="CA201" s="183"/>
      <c r="CB201" s="171"/>
      <c r="CC201" s="196"/>
      <c r="CD201" s="195"/>
      <c r="CE201" s="197"/>
      <c r="CF201" s="195"/>
      <c r="CG201" s="197"/>
      <c r="CH201" s="195"/>
      <c r="CI201" s="180" t="str">
        <f t="shared" si="359"/>
        <v/>
      </c>
      <c r="CJ201" s="181" t="str">
        <f t="shared" si="318"/>
        <v/>
      </c>
      <c r="CK201" s="182" t="str">
        <f t="shared" si="319"/>
        <v/>
      </c>
      <c r="CL201" s="183"/>
      <c r="CM201" s="184" t="str">
        <f t="shared" ref="CM201:CM212" si="380">IF(SUM(CN201)=0,"",(CN201/0.5468))</f>
        <v/>
      </c>
      <c r="CN201" s="183"/>
      <c r="CO201" s="171"/>
      <c r="CP201" s="196"/>
      <c r="CQ201" s="195"/>
      <c r="CR201" s="197"/>
      <c r="CS201" s="195"/>
      <c r="CT201" s="197"/>
      <c r="CU201" s="195"/>
      <c r="CV201" s="180" t="str">
        <f t="shared" si="360"/>
        <v/>
      </c>
      <c r="CW201" s="181" t="str">
        <f t="shared" si="320"/>
        <v/>
      </c>
      <c r="CX201" s="182" t="str">
        <f t="shared" si="321"/>
        <v/>
      </c>
      <c r="CY201" s="183"/>
      <c r="CZ201" s="184" t="str">
        <f t="shared" ref="CZ201:CZ212" si="381">IF(SUM(DA201)=0,"",(DA201/0.5468))</f>
        <v/>
      </c>
      <c r="DA201" s="183"/>
      <c r="DB201" s="171"/>
      <c r="DC201" s="196"/>
      <c r="DD201" s="195"/>
      <c r="DE201" s="197"/>
      <c r="DF201" s="195"/>
      <c r="DG201" s="197"/>
      <c r="DH201" s="195"/>
      <c r="DI201" s="180" t="str">
        <f t="shared" si="361"/>
        <v/>
      </c>
      <c r="DJ201" s="181" t="str">
        <f t="shared" si="322"/>
        <v/>
      </c>
      <c r="DK201" s="182" t="str">
        <f t="shared" si="323"/>
        <v/>
      </c>
      <c r="DL201" s="183"/>
      <c r="DM201" s="184" t="str">
        <f t="shared" ref="DM201:DM212" si="382">IF(SUM(DN201)=0,"",(DN201/0.5468))</f>
        <v/>
      </c>
      <c r="DN201" s="183"/>
      <c r="DO201" s="171"/>
      <c r="DP201" s="196"/>
      <c r="DQ201" s="195"/>
      <c r="DR201" s="197"/>
      <c r="DS201" s="195"/>
      <c r="DT201" s="197"/>
      <c r="DU201" s="195"/>
      <c r="DV201" s="180" t="str">
        <f t="shared" si="362"/>
        <v/>
      </c>
      <c r="DW201" s="181" t="str">
        <f t="shared" si="324"/>
        <v/>
      </c>
      <c r="DX201" s="182" t="str">
        <f t="shared" si="325"/>
        <v/>
      </c>
      <c r="DY201" s="183"/>
      <c r="DZ201" s="184" t="str">
        <f t="shared" ref="DZ201:DZ212" si="383">IF(SUM(EA201)=0,"",(EA201/0.5468))</f>
        <v/>
      </c>
      <c r="EA201" s="183"/>
      <c r="EB201" s="171"/>
      <c r="EC201" s="196"/>
      <c r="ED201" s="195"/>
      <c r="EE201" s="197"/>
      <c r="EF201" s="195"/>
      <c r="EG201" s="197"/>
      <c r="EH201" s="195"/>
      <c r="EI201" s="180" t="str">
        <f t="shared" si="363"/>
        <v/>
      </c>
      <c r="EJ201" s="181" t="str">
        <f t="shared" si="326"/>
        <v/>
      </c>
      <c r="EK201" s="182" t="str">
        <f t="shared" si="327"/>
        <v/>
      </c>
      <c r="EL201" s="183"/>
      <c r="EM201" s="184" t="str">
        <f t="shared" ref="EM201:EM212" si="384">IF(SUM(EN201)=0,"",(EN201/0.5468))</f>
        <v/>
      </c>
      <c r="EN201" s="183"/>
      <c r="EO201" s="171"/>
      <c r="EP201" s="196"/>
      <c r="EQ201" s="195"/>
      <c r="ER201" s="197"/>
      <c r="ES201" s="195"/>
      <c r="ET201" s="197"/>
      <c r="EV201" s="180" t="str">
        <f t="shared" si="364"/>
        <v/>
      </c>
      <c r="EW201" s="181" t="str">
        <f t="shared" si="328"/>
        <v/>
      </c>
      <c r="EX201" s="182" t="str">
        <f t="shared" si="329"/>
        <v/>
      </c>
      <c r="EY201" s="183"/>
      <c r="EZ201" s="184" t="str">
        <f t="shared" ref="EZ201:EZ212" si="385">IF(SUM(FA201)=0,"",(FA201/0.5468))</f>
        <v/>
      </c>
      <c r="FA201" s="183"/>
      <c r="FB201" s="171"/>
      <c r="FC201" s="196"/>
      <c r="FD201" s="195"/>
      <c r="FE201" s="197"/>
      <c r="FF201" s="195"/>
      <c r="FG201" s="197"/>
      <c r="FI201" s="180" t="str">
        <f t="shared" si="365"/>
        <v/>
      </c>
      <c r="FJ201" s="181" t="str">
        <f t="shared" si="330"/>
        <v/>
      </c>
      <c r="FK201" s="182" t="str">
        <f t="shared" si="331"/>
        <v/>
      </c>
      <c r="FL201" s="183"/>
      <c r="FM201" s="184" t="str">
        <f t="shared" ref="FM201:FM212" si="386">IF(SUM(FN201)=0,"",(FN201/0.5468))</f>
        <v/>
      </c>
      <c r="FN201" s="183"/>
      <c r="FO201" s="171"/>
      <c r="FP201" s="196"/>
      <c r="FQ201" s="195"/>
      <c r="FR201" s="197"/>
      <c r="FS201" s="195"/>
      <c r="FT201" s="197"/>
      <c r="FV201" s="180" t="str">
        <f t="shared" si="366"/>
        <v/>
      </c>
      <c r="FW201" s="181" t="str">
        <f t="shared" si="332"/>
        <v/>
      </c>
      <c r="FX201" s="182" t="str">
        <f t="shared" si="333"/>
        <v/>
      </c>
      <c r="FY201" s="183"/>
      <c r="FZ201" s="184" t="str">
        <f t="shared" ref="FZ201:FZ212" si="387">IF(SUM(GA201)=0,"",(GA201/0.5468))</f>
        <v/>
      </c>
      <c r="GA201" s="183"/>
      <c r="GB201" s="171"/>
      <c r="GC201" s="196"/>
      <c r="GD201" s="195"/>
      <c r="GE201" s="197"/>
      <c r="GF201" s="195"/>
      <c r="GG201" s="197"/>
      <c r="GI201" s="180" t="str">
        <f t="shared" si="367"/>
        <v/>
      </c>
      <c r="GJ201" s="181" t="str">
        <f t="shared" si="334"/>
        <v/>
      </c>
      <c r="GK201" s="182" t="str">
        <f t="shared" si="335"/>
        <v/>
      </c>
      <c r="GL201" s="183"/>
      <c r="GM201" s="184" t="str">
        <f t="shared" ref="GM201:GM212" si="388">IF(SUM(GN201)=0,"",(GN201/0.5468))</f>
        <v/>
      </c>
      <c r="GN201" s="183"/>
      <c r="GO201" s="171"/>
      <c r="GP201" s="196"/>
      <c r="GQ201" s="195"/>
      <c r="GR201" s="197"/>
      <c r="GS201" s="195"/>
      <c r="GT201" s="197"/>
      <c r="GV201" s="180" t="str">
        <f t="shared" si="368"/>
        <v/>
      </c>
      <c r="GW201" s="181" t="str">
        <f t="shared" si="336"/>
        <v/>
      </c>
      <c r="GX201" s="182" t="str">
        <f t="shared" si="337"/>
        <v/>
      </c>
      <c r="GY201" s="183"/>
      <c r="GZ201" s="184" t="str">
        <f t="shared" ref="GZ201:GZ212" si="389">IF(SUM(HA201)=0,"",(HA201/0.5468))</f>
        <v/>
      </c>
      <c r="HA201" s="183"/>
      <c r="HB201" s="171"/>
      <c r="HC201" s="196"/>
      <c r="HD201" s="195"/>
      <c r="HE201" s="197"/>
      <c r="HF201" s="195"/>
      <c r="HG201" s="197"/>
      <c r="HI201" s="180" t="str">
        <f t="shared" si="369"/>
        <v/>
      </c>
      <c r="HJ201" s="181" t="str">
        <f t="shared" si="338"/>
        <v/>
      </c>
      <c r="HK201" s="182" t="str">
        <f t="shared" si="339"/>
        <v/>
      </c>
      <c r="HL201" s="183"/>
      <c r="HM201" s="184" t="str">
        <f t="shared" ref="HM201:HM212" si="390">IF(SUM(HN201)=0,"",(HN201/0.5468))</f>
        <v/>
      </c>
      <c r="HN201" s="183"/>
      <c r="HO201" s="171"/>
      <c r="HP201" s="196"/>
      <c r="HQ201" s="195"/>
      <c r="HR201" s="197"/>
      <c r="HS201" s="195"/>
      <c r="HT201" s="197"/>
      <c r="HV201" s="180" t="str">
        <f t="shared" si="370"/>
        <v/>
      </c>
      <c r="HW201" s="181" t="str">
        <f t="shared" si="340"/>
        <v/>
      </c>
      <c r="HX201" s="182" t="str">
        <f t="shared" si="341"/>
        <v/>
      </c>
      <c r="HY201" s="183"/>
      <c r="HZ201" s="184" t="str">
        <f t="shared" ref="HZ201:HZ212" si="391">IF(SUM(IA201)=0,"",(IA201/0.5468))</f>
        <v/>
      </c>
      <c r="IA201" s="183"/>
      <c r="IB201" s="171"/>
      <c r="IC201" s="196"/>
      <c r="ID201" s="195"/>
      <c r="IE201" s="197"/>
      <c r="IF201" s="195"/>
      <c r="IG201" s="197"/>
      <c r="II201" s="180" t="str">
        <f t="shared" si="371"/>
        <v/>
      </c>
      <c r="IJ201" s="181" t="str">
        <f t="shared" si="342"/>
        <v/>
      </c>
      <c r="IK201" s="182" t="str">
        <f t="shared" si="343"/>
        <v/>
      </c>
      <c r="IL201" s="183"/>
      <c r="IM201" s="184" t="str">
        <f t="shared" ref="IM201:IM212" si="392">IF(SUM(IN201)=0,"",(IN201/0.5468))</f>
        <v/>
      </c>
      <c r="IN201" s="183"/>
      <c r="IO201" s="171"/>
      <c r="IP201" s="196"/>
      <c r="IQ201" s="195"/>
      <c r="IR201" s="197"/>
      <c r="IS201" s="195"/>
      <c r="IT201" s="197"/>
      <c r="IU201" s="195"/>
      <c r="IV201" s="180" t="str">
        <f t="shared" si="372"/>
        <v/>
      </c>
      <c r="IW201" s="181" t="str">
        <f t="shared" si="344"/>
        <v/>
      </c>
      <c r="IX201" s="182" t="str">
        <f t="shared" si="345"/>
        <v/>
      </c>
      <c r="IY201" s="183"/>
      <c r="IZ201" s="184" t="str">
        <f t="shared" ref="IZ201:IZ212" si="393">IF(SUM(JA201)=0,"",(JA201/0.5468))</f>
        <v/>
      </c>
      <c r="JA201" s="183"/>
      <c r="JB201" s="171"/>
      <c r="JC201" s="187"/>
      <c r="JD201" s="198">
        <f t="shared" si="346"/>
        <v>0</v>
      </c>
      <c r="JE201" s="198">
        <f t="shared" si="347"/>
        <v>0</v>
      </c>
      <c r="JF201" s="198">
        <f t="shared" si="373"/>
        <v>0</v>
      </c>
      <c r="JG201" s="199">
        <f t="shared" si="348"/>
        <v>0</v>
      </c>
      <c r="JH201" s="199">
        <f t="shared" si="374"/>
        <v>0</v>
      </c>
      <c r="JI201" s="203"/>
      <c r="JJ201" s="209"/>
      <c r="JK201" s="210"/>
      <c r="JL201" s="210"/>
      <c r="JM201" s="210"/>
      <c r="JN201" s="210"/>
      <c r="JO201" s="210"/>
      <c r="JP201" s="210"/>
      <c r="JQ201" s="210"/>
      <c r="JR201" s="211"/>
      <c r="JS201" s="205"/>
      <c r="JT201" s="194">
        <f t="shared" si="307"/>
        <v>5</v>
      </c>
    </row>
    <row r="202" spans="1:280" x14ac:dyDescent="0.2">
      <c r="A202" s="247">
        <f t="shared" si="349"/>
        <v>41776</v>
      </c>
      <c r="B202" s="249">
        <f t="shared" si="350"/>
        <v>41777</v>
      </c>
      <c r="C202" s="196"/>
      <c r="D202" s="195"/>
      <c r="I202" s="180" t="str">
        <f t="shared" si="351"/>
        <v/>
      </c>
      <c r="J202" s="181" t="str">
        <f t="shared" si="352"/>
        <v/>
      </c>
      <c r="K202" s="182" t="str">
        <f t="shared" si="353"/>
        <v/>
      </c>
      <c r="L202" s="183"/>
      <c r="M202" s="184" t="str">
        <f t="shared" si="306"/>
        <v/>
      </c>
      <c r="N202" s="183"/>
      <c r="O202" s="171"/>
      <c r="P202" s="196"/>
      <c r="Q202" s="195"/>
      <c r="V202" s="180" t="str">
        <f t="shared" si="354"/>
        <v/>
      </c>
      <c r="W202" s="181" t="str">
        <f t="shared" si="308"/>
        <v/>
      </c>
      <c r="X202" s="182" t="str">
        <f t="shared" si="309"/>
        <v/>
      </c>
      <c r="Y202" s="183"/>
      <c r="Z202" s="184" t="str">
        <f t="shared" si="375"/>
        <v/>
      </c>
      <c r="AA202" s="183"/>
      <c r="AB202" s="171"/>
      <c r="AC202" s="196"/>
      <c r="AD202" s="195"/>
      <c r="AI202" s="180" t="str">
        <f t="shared" si="355"/>
        <v/>
      </c>
      <c r="AJ202" s="181" t="str">
        <f t="shared" si="310"/>
        <v/>
      </c>
      <c r="AK202" s="182" t="str">
        <f t="shared" si="311"/>
        <v/>
      </c>
      <c r="AL202" s="183"/>
      <c r="AM202" s="184" t="str">
        <f t="shared" si="376"/>
        <v/>
      </c>
      <c r="AN202" s="183"/>
      <c r="AO202" s="171"/>
      <c r="AP202" s="196"/>
      <c r="AQ202" s="195"/>
      <c r="AV202" s="180" t="str">
        <f t="shared" si="356"/>
        <v/>
      </c>
      <c r="AW202" s="181" t="str">
        <f t="shared" si="312"/>
        <v/>
      </c>
      <c r="AX202" s="182" t="str">
        <f t="shared" si="313"/>
        <v/>
      </c>
      <c r="AY202" s="183"/>
      <c r="AZ202" s="184" t="str">
        <f t="shared" si="377"/>
        <v/>
      </c>
      <c r="BA202" s="183"/>
      <c r="BB202" s="171"/>
      <c r="BC202" s="196"/>
      <c r="BD202" s="195"/>
      <c r="BI202" s="180" t="str">
        <f t="shared" si="357"/>
        <v/>
      </c>
      <c r="BJ202" s="181" t="str">
        <f t="shared" si="314"/>
        <v/>
      </c>
      <c r="BK202" s="182" t="str">
        <f t="shared" si="315"/>
        <v/>
      </c>
      <c r="BL202" s="183"/>
      <c r="BM202" s="184" t="str">
        <f t="shared" si="378"/>
        <v/>
      </c>
      <c r="BN202" s="183"/>
      <c r="BO202" s="171"/>
      <c r="BP202" s="196"/>
      <c r="BQ202" s="195"/>
      <c r="BV202" s="180" t="str">
        <f t="shared" si="358"/>
        <v/>
      </c>
      <c r="BW202" s="181" t="str">
        <f t="shared" si="316"/>
        <v/>
      </c>
      <c r="BX202" s="182" t="str">
        <f t="shared" si="317"/>
        <v/>
      </c>
      <c r="BY202" s="183"/>
      <c r="BZ202" s="184" t="str">
        <f t="shared" si="379"/>
        <v/>
      </c>
      <c r="CA202" s="183"/>
      <c r="CB202" s="171"/>
      <c r="CC202" s="196"/>
      <c r="CD202" s="195"/>
      <c r="CI202" s="180" t="str">
        <f t="shared" si="359"/>
        <v/>
      </c>
      <c r="CJ202" s="181" t="str">
        <f t="shared" si="318"/>
        <v/>
      </c>
      <c r="CK202" s="182" t="str">
        <f t="shared" si="319"/>
        <v/>
      </c>
      <c r="CL202" s="183"/>
      <c r="CM202" s="184" t="str">
        <f t="shared" si="380"/>
        <v/>
      </c>
      <c r="CN202" s="183"/>
      <c r="CO202" s="171"/>
      <c r="CP202" s="196"/>
      <c r="CQ202" s="195"/>
      <c r="CV202" s="180" t="str">
        <f t="shared" si="360"/>
        <v/>
      </c>
      <c r="CW202" s="181" t="str">
        <f t="shared" si="320"/>
        <v/>
      </c>
      <c r="CX202" s="182" t="str">
        <f t="shared" si="321"/>
        <v/>
      </c>
      <c r="CY202" s="183"/>
      <c r="CZ202" s="184" t="str">
        <f t="shared" si="381"/>
        <v/>
      </c>
      <c r="DA202" s="183"/>
      <c r="DB202" s="171"/>
      <c r="DC202" s="196"/>
      <c r="DD202" s="195"/>
      <c r="DI202" s="180" t="str">
        <f t="shared" si="361"/>
        <v/>
      </c>
      <c r="DJ202" s="181" t="str">
        <f t="shared" si="322"/>
        <v/>
      </c>
      <c r="DK202" s="182" t="str">
        <f t="shared" si="323"/>
        <v/>
      </c>
      <c r="DL202" s="183"/>
      <c r="DM202" s="184" t="str">
        <f t="shared" si="382"/>
        <v/>
      </c>
      <c r="DN202" s="183"/>
      <c r="DO202" s="171"/>
      <c r="DP202" s="196"/>
      <c r="DQ202" s="195"/>
      <c r="DV202" s="180" t="str">
        <f t="shared" si="362"/>
        <v/>
      </c>
      <c r="DW202" s="181" t="str">
        <f t="shared" si="324"/>
        <v/>
      </c>
      <c r="DX202" s="182" t="str">
        <f t="shared" si="325"/>
        <v/>
      </c>
      <c r="DY202" s="183"/>
      <c r="DZ202" s="184" t="str">
        <f t="shared" si="383"/>
        <v/>
      </c>
      <c r="EA202" s="183"/>
      <c r="EB202" s="171"/>
      <c r="EC202" s="196"/>
      <c r="ED202" s="195"/>
      <c r="EI202" s="180" t="str">
        <f t="shared" si="363"/>
        <v/>
      </c>
      <c r="EJ202" s="181" t="str">
        <f t="shared" si="326"/>
        <v/>
      </c>
      <c r="EK202" s="182" t="str">
        <f t="shared" si="327"/>
        <v/>
      </c>
      <c r="EL202" s="183"/>
      <c r="EM202" s="184" t="str">
        <f t="shared" si="384"/>
        <v/>
      </c>
      <c r="EN202" s="183"/>
      <c r="EO202" s="171"/>
      <c r="EP202" s="196"/>
      <c r="EQ202" s="195"/>
      <c r="EU202" s="231"/>
      <c r="EV202" s="180" t="str">
        <f t="shared" si="364"/>
        <v/>
      </c>
      <c r="EW202" s="181" t="str">
        <f t="shared" si="328"/>
        <v/>
      </c>
      <c r="EX202" s="182" t="str">
        <f t="shared" si="329"/>
        <v/>
      </c>
      <c r="EY202" s="183"/>
      <c r="EZ202" s="184" t="str">
        <f t="shared" si="385"/>
        <v/>
      </c>
      <c r="FA202" s="183"/>
      <c r="FB202" s="171"/>
      <c r="FC202" s="196"/>
      <c r="FD202" s="195"/>
      <c r="FH202" s="231"/>
      <c r="FI202" s="180" t="str">
        <f t="shared" si="365"/>
        <v/>
      </c>
      <c r="FJ202" s="181" t="str">
        <f t="shared" si="330"/>
        <v/>
      </c>
      <c r="FK202" s="182" t="str">
        <f t="shared" si="331"/>
        <v/>
      </c>
      <c r="FL202" s="183"/>
      <c r="FM202" s="184" t="str">
        <f t="shared" si="386"/>
        <v/>
      </c>
      <c r="FN202" s="183"/>
      <c r="FO202" s="171"/>
      <c r="FP202" s="196"/>
      <c r="FQ202" s="195"/>
      <c r="FU202" s="231"/>
      <c r="FV202" s="180" t="str">
        <f t="shared" si="366"/>
        <v/>
      </c>
      <c r="FW202" s="181" t="str">
        <f t="shared" si="332"/>
        <v/>
      </c>
      <c r="FX202" s="182" t="str">
        <f t="shared" si="333"/>
        <v/>
      </c>
      <c r="FY202" s="183"/>
      <c r="FZ202" s="184" t="str">
        <f t="shared" si="387"/>
        <v/>
      </c>
      <c r="GA202" s="183"/>
      <c r="GB202" s="171"/>
      <c r="GC202" s="196"/>
      <c r="GD202" s="195"/>
      <c r="GH202" s="231"/>
      <c r="GI202" s="180" t="str">
        <f t="shared" si="367"/>
        <v/>
      </c>
      <c r="GJ202" s="181" t="str">
        <f t="shared" si="334"/>
        <v/>
      </c>
      <c r="GK202" s="182" t="str">
        <f t="shared" si="335"/>
        <v/>
      </c>
      <c r="GL202" s="183"/>
      <c r="GM202" s="184" t="str">
        <f t="shared" si="388"/>
        <v/>
      </c>
      <c r="GN202" s="183"/>
      <c r="GO202" s="171"/>
      <c r="GP202" s="196"/>
      <c r="GQ202" s="195"/>
      <c r="GU202" s="231"/>
      <c r="GV202" s="180" t="str">
        <f t="shared" si="368"/>
        <v/>
      </c>
      <c r="GW202" s="181" t="str">
        <f t="shared" si="336"/>
        <v/>
      </c>
      <c r="GX202" s="182" t="str">
        <f t="shared" si="337"/>
        <v/>
      </c>
      <c r="GY202" s="183"/>
      <c r="GZ202" s="184" t="str">
        <f t="shared" si="389"/>
        <v/>
      </c>
      <c r="HA202" s="183"/>
      <c r="HB202" s="171"/>
      <c r="HC202" s="196"/>
      <c r="HD202" s="195"/>
      <c r="HH202" s="231"/>
      <c r="HI202" s="180" t="str">
        <f t="shared" si="369"/>
        <v/>
      </c>
      <c r="HJ202" s="181" t="str">
        <f t="shared" si="338"/>
        <v/>
      </c>
      <c r="HK202" s="182" t="str">
        <f t="shared" si="339"/>
        <v/>
      </c>
      <c r="HL202" s="183"/>
      <c r="HM202" s="184" t="str">
        <f t="shared" si="390"/>
        <v/>
      </c>
      <c r="HN202" s="183"/>
      <c r="HO202" s="171"/>
      <c r="HP202" s="196"/>
      <c r="HQ202" s="195"/>
      <c r="HU202" s="231"/>
      <c r="HV202" s="180" t="str">
        <f t="shared" si="370"/>
        <v/>
      </c>
      <c r="HW202" s="181" t="str">
        <f t="shared" si="340"/>
        <v/>
      </c>
      <c r="HX202" s="182" t="str">
        <f t="shared" si="341"/>
        <v/>
      </c>
      <c r="HY202" s="183"/>
      <c r="HZ202" s="184" t="str">
        <f t="shared" si="391"/>
        <v/>
      </c>
      <c r="IA202" s="183"/>
      <c r="IB202" s="171"/>
      <c r="IC202" s="196"/>
      <c r="ID202" s="195"/>
      <c r="IH202" s="231"/>
      <c r="II202" s="180" t="str">
        <f t="shared" si="371"/>
        <v/>
      </c>
      <c r="IJ202" s="181" t="str">
        <f t="shared" si="342"/>
        <v/>
      </c>
      <c r="IK202" s="182" t="str">
        <f t="shared" si="343"/>
        <v/>
      </c>
      <c r="IL202" s="183"/>
      <c r="IM202" s="184" t="str">
        <f t="shared" si="392"/>
        <v/>
      </c>
      <c r="IN202" s="183"/>
      <c r="IO202" s="171"/>
      <c r="IP202" s="196"/>
      <c r="IQ202" s="195"/>
      <c r="IV202" s="180" t="str">
        <f t="shared" si="372"/>
        <v/>
      </c>
      <c r="IW202" s="181" t="str">
        <f t="shared" si="344"/>
        <v/>
      </c>
      <c r="IX202" s="182" t="str">
        <f t="shared" si="345"/>
        <v/>
      </c>
      <c r="IY202" s="183"/>
      <c r="IZ202" s="184" t="str">
        <f t="shared" si="393"/>
        <v/>
      </c>
      <c r="JA202" s="183"/>
      <c r="JB202" s="171"/>
      <c r="JC202" s="187"/>
      <c r="JD202" s="198">
        <f t="shared" si="346"/>
        <v>0</v>
      </c>
      <c r="JE202" s="198">
        <f t="shared" si="347"/>
        <v>0</v>
      </c>
      <c r="JF202" s="198">
        <f t="shared" si="373"/>
        <v>0</v>
      </c>
      <c r="JG202" s="199">
        <f t="shared" si="348"/>
        <v>0</v>
      </c>
      <c r="JH202" s="199">
        <f t="shared" si="374"/>
        <v>0</v>
      </c>
      <c r="JI202" s="203"/>
      <c r="JJ202" s="209"/>
      <c r="JK202" s="210"/>
      <c r="JL202" s="210"/>
      <c r="JM202" s="210"/>
      <c r="JN202" s="210"/>
      <c r="JO202" s="210"/>
      <c r="JP202" s="210"/>
      <c r="JQ202" s="210"/>
      <c r="JR202" s="211"/>
      <c r="JS202" s="205"/>
      <c r="JT202" s="194">
        <f t="shared" si="307"/>
        <v>5</v>
      </c>
    </row>
    <row r="203" spans="1:280" x14ac:dyDescent="0.2">
      <c r="A203" s="247">
        <f t="shared" si="349"/>
        <v>41777</v>
      </c>
      <c r="B203" s="249">
        <f t="shared" si="350"/>
        <v>41778</v>
      </c>
      <c r="C203" s="196"/>
      <c r="D203" s="195"/>
      <c r="I203" s="180" t="str">
        <f t="shared" si="351"/>
        <v/>
      </c>
      <c r="J203" s="181" t="str">
        <f t="shared" si="352"/>
        <v/>
      </c>
      <c r="K203" s="182" t="str">
        <f t="shared" si="353"/>
        <v/>
      </c>
      <c r="L203" s="183"/>
      <c r="M203" s="184" t="str">
        <f t="shared" si="306"/>
        <v/>
      </c>
      <c r="N203" s="183"/>
      <c r="O203" s="171"/>
      <c r="P203" s="196"/>
      <c r="Q203" s="195"/>
      <c r="V203" s="180" t="str">
        <f t="shared" si="354"/>
        <v/>
      </c>
      <c r="W203" s="181" t="str">
        <f t="shared" si="308"/>
        <v/>
      </c>
      <c r="X203" s="182" t="str">
        <f t="shared" si="309"/>
        <v/>
      </c>
      <c r="Y203" s="183"/>
      <c r="Z203" s="184" t="str">
        <f t="shared" si="375"/>
        <v/>
      </c>
      <c r="AA203" s="183"/>
      <c r="AB203" s="171"/>
      <c r="AC203" s="196"/>
      <c r="AD203" s="195"/>
      <c r="AI203" s="180" t="str">
        <f t="shared" si="355"/>
        <v/>
      </c>
      <c r="AJ203" s="181" t="str">
        <f t="shared" si="310"/>
        <v/>
      </c>
      <c r="AK203" s="182" t="str">
        <f t="shared" si="311"/>
        <v/>
      </c>
      <c r="AL203" s="183"/>
      <c r="AM203" s="184" t="str">
        <f t="shared" si="376"/>
        <v/>
      </c>
      <c r="AN203" s="183"/>
      <c r="AO203" s="171"/>
      <c r="AP203" s="196"/>
      <c r="AQ203" s="195"/>
      <c r="AV203" s="180" t="str">
        <f t="shared" si="356"/>
        <v/>
      </c>
      <c r="AW203" s="181" t="str">
        <f t="shared" si="312"/>
        <v/>
      </c>
      <c r="AX203" s="182" t="str">
        <f t="shared" si="313"/>
        <v/>
      </c>
      <c r="AY203" s="183"/>
      <c r="AZ203" s="184" t="str">
        <f t="shared" si="377"/>
        <v/>
      </c>
      <c r="BA203" s="183"/>
      <c r="BB203" s="171"/>
      <c r="BC203" s="196"/>
      <c r="BD203" s="195"/>
      <c r="BI203" s="180" t="str">
        <f t="shared" si="357"/>
        <v/>
      </c>
      <c r="BJ203" s="181" t="str">
        <f t="shared" si="314"/>
        <v/>
      </c>
      <c r="BK203" s="182" t="str">
        <f t="shared" si="315"/>
        <v/>
      </c>
      <c r="BL203" s="183"/>
      <c r="BM203" s="184" t="str">
        <f t="shared" si="378"/>
        <v/>
      </c>
      <c r="BN203" s="183"/>
      <c r="BO203" s="171"/>
      <c r="BP203" s="196"/>
      <c r="BQ203" s="195"/>
      <c r="BV203" s="180" t="str">
        <f t="shared" si="358"/>
        <v/>
      </c>
      <c r="BW203" s="181" t="str">
        <f t="shared" si="316"/>
        <v/>
      </c>
      <c r="BX203" s="182" t="str">
        <f t="shared" si="317"/>
        <v/>
      </c>
      <c r="BY203" s="183"/>
      <c r="BZ203" s="184" t="str">
        <f t="shared" si="379"/>
        <v/>
      </c>
      <c r="CA203" s="183"/>
      <c r="CB203" s="171"/>
      <c r="CC203" s="196"/>
      <c r="CD203" s="195"/>
      <c r="CI203" s="180" t="str">
        <f t="shared" si="359"/>
        <v/>
      </c>
      <c r="CJ203" s="181" t="str">
        <f t="shared" si="318"/>
        <v/>
      </c>
      <c r="CK203" s="182" t="str">
        <f t="shared" si="319"/>
        <v/>
      </c>
      <c r="CL203" s="183"/>
      <c r="CM203" s="184" t="str">
        <f t="shared" si="380"/>
        <v/>
      </c>
      <c r="CN203" s="183"/>
      <c r="CO203" s="171"/>
      <c r="CP203" s="196"/>
      <c r="CQ203" s="195"/>
      <c r="CV203" s="180" t="str">
        <f t="shared" si="360"/>
        <v/>
      </c>
      <c r="CW203" s="181" t="str">
        <f t="shared" si="320"/>
        <v/>
      </c>
      <c r="CX203" s="182" t="str">
        <f t="shared" si="321"/>
        <v/>
      </c>
      <c r="CY203" s="183"/>
      <c r="CZ203" s="184" t="str">
        <f t="shared" si="381"/>
        <v/>
      </c>
      <c r="DA203" s="183"/>
      <c r="DB203" s="171"/>
      <c r="DC203" s="196"/>
      <c r="DD203" s="195"/>
      <c r="DI203" s="180" t="str">
        <f t="shared" si="361"/>
        <v/>
      </c>
      <c r="DJ203" s="181" t="str">
        <f t="shared" si="322"/>
        <v/>
      </c>
      <c r="DK203" s="182" t="str">
        <f t="shared" si="323"/>
        <v/>
      </c>
      <c r="DL203" s="183"/>
      <c r="DM203" s="184" t="str">
        <f t="shared" si="382"/>
        <v/>
      </c>
      <c r="DN203" s="183"/>
      <c r="DO203" s="171"/>
      <c r="DP203" s="196"/>
      <c r="DQ203" s="195"/>
      <c r="DV203" s="180" t="str">
        <f t="shared" si="362"/>
        <v/>
      </c>
      <c r="DW203" s="181" t="str">
        <f t="shared" si="324"/>
        <v/>
      </c>
      <c r="DX203" s="182" t="str">
        <f t="shared" si="325"/>
        <v/>
      </c>
      <c r="DY203" s="183"/>
      <c r="DZ203" s="184" t="str">
        <f t="shared" si="383"/>
        <v/>
      </c>
      <c r="EA203" s="183"/>
      <c r="EB203" s="171"/>
      <c r="EC203" s="196"/>
      <c r="ED203" s="195"/>
      <c r="EI203" s="180" t="str">
        <f t="shared" si="363"/>
        <v/>
      </c>
      <c r="EJ203" s="181" t="str">
        <f t="shared" si="326"/>
        <v/>
      </c>
      <c r="EK203" s="182" t="str">
        <f t="shared" si="327"/>
        <v/>
      </c>
      <c r="EL203" s="183"/>
      <c r="EM203" s="184" t="str">
        <f t="shared" si="384"/>
        <v/>
      </c>
      <c r="EN203" s="183"/>
      <c r="EO203" s="171"/>
      <c r="EP203" s="196"/>
      <c r="EQ203" s="195"/>
      <c r="EU203" s="231"/>
      <c r="EV203" s="180" t="str">
        <f t="shared" si="364"/>
        <v/>
      </c>
      <c r="EW203" s="181" t="str">
        <f t="shared" si="328"/>
        <v/>
      </c>
      <c r="EX203" s="182" t="str">
        <f t="shared" si="329"/>
        <v/>
      </c>
      <c r="EY203" s="183"/>
      <c r="EZ203" s="184" t="str">
        <f t="shared" si="385"/>
        <v/>
      </c>
      <c r="FA203" s="183"/>
      <c r="FB203" s="171"/>
      <c r="FC203" s="196"/>
      <c r="FD203" s="195"/>
      <c r="FH203" s="231"/>
      <c r="FI203" s="180" t="str">
        <f t="shared" si="365"/>
        <v/>
      </c>
      <c r="FJ203" s="181" t="str">
        <f t="shared" si="330"/>
        <v/>
      </c>
      <c r="FK203" s="182" t="str">
        <f t="shared" si="331"/>
        <v/>
      </c>
      <c r="FL203" s="183"/>
      <c r="FM203" s="184" t="str">
        <f t="shared" si="386"/>
        <v/>
      </c>
      <c r="FN203" s="183"/>
      <c r="FO203" s="171"/>
      <c r="FP203" s="196"/>
      <c r="FQ203" s="195"/>
      <c r="FU203" s="231"/>
      <c r="FV203" s="180" t="str">
        <f t="shared" si="366"/>
        <v/>
      </c>
      <c r="FW203" s="181" t="str">
        <f t="shared" si="332"/>
        <v/>
      </c>
      <c r="FX203" s="182" t="str">
        <f t="shared" si="333"/>
        <v/>
      </c>
      <c r="FY203" s="183"/>
      <c r="FZ203" s="184" t="str">
        <f t="shared" si="387"/>
        <v/>
      </c>
      <c r="GA203" s="183"/>
      <c r="GB203" s="171"/>
      <c r="GC203" s="196"/>
      <c r="GD203" s="195"/>
      <c r="GH203" s="231"/>
      <c r="GI203" s="180" t="str">
        <f t="shared" si="367"/>
        <v/>
      </c>
      <c r="GJ203" s="181" t="str">
        <f t="shared" si="334"/>
        <v/>
      </c>
      <c r="GK203" s="182" t="str">
        <f t="shared" si="335"/>
        <v/>
      </c>
      <c r="GL203" s="183"/>
      <c r="GM203" s="184" t="str">
        <f t="shared" si="388"/>
        <v/>
      </c>
      <c r="GN203" s="183"/>
      <c r="GO203" s="171"/>
      <c r="GP203" s="196"/>
      <c r="GQ203" s="195"/>
      <c r="GU203" s="231"/>
      <c r="GV203" s="180" t="str">
        <f t="shared" si="368"/>
        <v/>
      </c>
      <c r="GW203" s="181" t="str">
        <f t="shared" si="336"/>
        <v/>
      </c>
      <c r="GX203" s="182" t="str">
        <f t="shared" si="337"/>
        <v/>
      </c>
      <c r="GY203" s="183"/>
      <c r="GZ203" s="184" t="str">
        <f t="shared" si="389"/>
        <v/>
      </c>
      <c r="HA203" s="183"/>
      <c r="HB203" s="171"/>
      <c r="HC203" s="196"/>
      <c r="HD203" s="195"/>
      <c r="HH203" s="231"/>
      <c r="HI203" s="180" t="str">
        <f t="shared" si="369"/>
        <v/>
      </c>
      <c r="HJ203" s="181" t="str">
        <f t="shared" si="338"/>
        <v/>
      </c>
      <c r="HK203" s="182" t="str">
        <f t="shared" si="339"/>
        <v/>
      </c>
      <c r="HL203" s="183"/>
      <c r="HM203" s="184" t="str">
        <f t="shared" si="390"/>
        <v/>
      </c>
      <c r="HN203" s="183"/>
      <c r="HO203" s="171"/>
      <c r="HP203" s="196"/>
      <c r="HQ203" s="195"/>
      <c r="HU203" s="231"/>
      <c r="HV203" s="180" t="str">
        <f t="shared" si="370"/>
        <v/>
      </c>
      <c r="HW203" s="181" t="str">
        <f t="shared" si="340"/>
        <v/>
      </c>
      <c r="HX203" s="182" t="str">
        <f t="shared" si="341"/>
        <v/>
      </c>
      <c r="HY203" s="183"/>
      <c r="HZ203" s="184" t="str">
        <f t="shared" si="391"/>
        <v/>
      </c>
      <c r="IA203" s="183"/>
      <c r="IB203" s="171"/>
      <c r="IC203" s="196"/>
      <c r="ID203" s="195"/>
      <c r="IH203" s="231"/>
      <c r="II203" s="180" t="str">
        <f t="shared" si="371"/>
        <v/>
      </c>
      <c r="IJ203" s="181" t="str">
        <f t="shared" si="342"/>
        <v/>
      </c>
      <c r="IK203" s="182" t="str">
        <f t="shared" si="343"/>
        <v/>
      </c>
      <c r="IL203" s="183"/>
      <c r="IM203" s="184" t="str">
        <f t="shared" si="392"/>
        <v/>
      </c>
      <c r="IN203" s="183"/>
      <c r="IO203" s="171"/>
      <c r="IP203" s="196"/>
      <c r="IQ203" s="195"/>
      <c r="IV203" s="180" t="str">
        <f t="shared" si="372"/>
        <v/>
      </c>
      <c r="IW203" s="181" t="str">
        <f t="shared" si="344"/>
        <v/>
      </c>
      <c r="IX203" s="182" t="str">
        <f t="shared" si="345"/>
        <v/>
      </c>
      <c r="IY203" s="183"/>
      <c r="IZ203" s="184" t="str">
        <f t="shared" si="393"/>
        <v/>
      </c>
      <c r="JA203" s="183"/>
      <c r="JB203" s="171"/>
      <c r="JC203" s="187"/>
      <c r="JD203" s="198">
        <f t="shared" si="346"/>
        <v>0</v>
      </c>
      <c r="JE203" s="198">
        <f t="shared" si="347"/>
        <v>0</v>
      </c>
      <c r="JF203" s="198">
        <f t="shared" si="373"/>
        <v>0</v>
      </c>
      <c r="JG203" s="199">
        <f t="shared" si="348"/>
        <v>0</v>
      </c>
      <c r="JH203" s="199">
        <f t="shared" si="374"/>
        <v>0</v>
      </c>
      <c r="JI203" s="203"/>
      <c r="JJ203" s="209"/>
      <c r="JK203" s="210"/>
      <c r="JL203" s="210"/>
      <c r="JM203" s="210"/>
      <c r="JN203" s="210"/>
      <c r="JO203" s="210"/>
      <c r="JP203" s="210"/>
      <c r="JQ203" s="210"/>
      <c r="JR203" s="211"/>
      <c r="JS203" s="205"/>
      <c r="JT203" s="194">
        <f t="shared" si="307"/>
        <v>5</v>
      </c>
    </row>
    <row r="204" spans="1:280" x14ac:dyDescent="0.2">
      <c r="A204" s="247">
        <f t="shared" si="349"/>
        <v>41778</v>
      </c>
      <c r="B204" s="249">
        <f t="shared" si="350"/>
        <v>41779</v>
      </c>
      <c r="C204" s="196"/>
      <c r="D204" s="195"/>
      <c r="I204" s="180" t="str">
        <f t="shared" si="351"/>
        <v/>
      </c>
      <c r="J204" s="181" t="str">
        <f t="shared" si="352"/>
        <v/>
      </c>
      <c r="K204" s="182" t="str">
        <f t="shared" si="353"/>
        <v/>
      </c>
      <c r="L204" s="183"/>
      <c r="M204" s="184" t="str">
        <f t="shared" si="306"/>
        <v/>
      </c>
      <c r="N204" s="183"/>
      <c r="O204" s="171"/>
      <c r="P204" s="196"/>
      <c r="Q204" s="195"/>
      <c r="V204" s="180" t="str">
        <f t="shared" si="354"/>
        <v/>
      </c>
      <c r="W204" s="181" t="str">
        <f t="shared" si="308"/>
        <v/>
      </c>
      <c r="X204" s="182" t="str">
        <f t="shared" si="309"/>
        <v/>
      </c>
      <c r="Y204" s="183"/>
      <c r="Z204" s="184" t="str">
        <f t="shared" si="375"/>
        <v/>
      </c>
      <c r="AA204" s="183"/>
      <c r="AB204" s="171"/>
      <c r="AC204" s="196"/>
      <c r="AD204" s="195"/>
      <c r="AI204" s="180" t="str">
        <f t="shared" si="355"/>
        <v/>
      </c>
      <c r="AJ204" s="181" t="str">
        <f t="shared" si="310"/>
        <v/>
      </c>
      <c r="AK204" s="182" t="str">
        <f t="shared" si="311"/>
        <v/>
      </c>
      <c r="AL204" s="183"/>
      <c r="AM204" s="184" t="str">
        <f t="shared" si="376"/>
        <v/>
      </c>
      <c r="AN204" s="183"/>
      <c r="AO204" s="171"/>
      <c r="AP204" s="196"/>
      <c r="AQ204" s="195"/>
      <c r="AV204" s="180" t="str">
        <f t="shared" si="356"/>
        <v/>
      </c>
      <c r="AW204" s="181" t="str">
        <f t="shared" si="312"/>
        <v/>
      </c>
      <c r="AX204" s="182" t="str">
        <f t="shared" si="313"/>
        <v/>
      </c>
      <c r="AY204" s="183"/>
      <c r="AZ204" s="184" t="str">
        <f t="shared" si="377"/>
        <v/>
      </c>
      <c r="BA204" s="183"/>
      <c r="BB204" s="171"/>
      <c r="BC204" s="196"/>
      <c r="BD204" s="195"/>
      <c r="BI204" s="180" t="str">
        <f t="shared" si="357"/>
        <v/>
      </c>
      <c r="BJ204" s="181" t="str">
        <f t="shared" si="314"/>
        <v/>
      </c>
      <c r="BK204" s="182" t="str">
        <f t="shared" si="315"/>
        <v/>
      </c>
      <c r="BL204" s="183"/>
      <c r="BM204" s="184" t="str">
        <f t="shared" si="378"/>
        <v/>
      </c>
      <c r="BN204" s="183"/>
      <c r="BO204" s="171"/>
      <c r="BP204" s="196"/>
      <c r="BQ204" s="195"/>
      <c r="BV204" s="180" t="str">
        <f t="shared" si="358"/>
        <v/>
      </c>
      <c r="BW204" s="181" t="str">
        <f t="shared" si="316"/>
        <v/>
      </c>
      <c r="BX204" s="182" t="str">
        <f t="shared" si="317"/>
        <v/>
      </c>
      <c r="BY204" s="183"/>
      <c r="BZ204" s="184" t="str">
        <f t="shared" si="379"/>
        <v/>
      </c>
      <c r="CA204" s="183"/>
      <c r="CB204" s="171"/>
      <c r="CC204" s="196"/>
      <c r="CD204" s="195"/>
      <c r="CI204" s="180" t="str">
        <f t="shared" si="359"/>
        <v/>
      </c>
      <c r="CJ204" s="181" t="str">
        <f t="shared" si="318"/>
        <v/>
      </c>
      <c r="CK204" s="182" t="str">
        <f t="shared" si="319"/>
        <v/>
      </c>
      <c r="CL204" s="183"/>
      <c r="CM204" s="184" t="str">
        <f t="shared" si="380"/>
        <v/>
      </c>
      <c r="CN204" s="183"/>
      <c r="CO204" s="171"/>
      <c r="CP204" s="196"/>
      <c r="CQ204" s="195"/>
      <c r="CV204" s="180" t="str">
        <f t="shared" si="360"/>
        <v/>
      </c>
      <c r="CW204" s="181" t="str">
        <f t="shared" si="320"/>
        <v/>
      </c>
      <c r="CX204" s="182" t="str">
        <f t="shared" si="321"/>
        <v/>
      </c>
      <c r="CY204" s="183"/>
      <c r="CZ204" s="184" t="str">
        <f t="shared" si="381"/>
        <v/>
      </c>
      <c r="DA204" s="183"/>
      <c r="DB204" s="171"/>
      <c r="DC204" s="196"/>
      <c r="DD204" s="195"/>
      <c r="DI204" s="180" t="str">
        <f t="shared" si="361"/>
        <v/>
      </c>
      <c r="DJ204" s="181" t="str">
        <f t="shared" si="322"/>
        <v/>
      </c>
      <c r="DK204" s="182" t="str">
        <f t="shared" si="323"/>
        <v/>
      </c>
      <c r="DL204" s="183"/>
      <c r="DM204" s="184" t="str">
        <f t="shared" si="382"/>
        <v/>
      </c>
      <c r="DN204" s="183"/>
      <c r="DO204" s="171"/>
      <c r="DP204" s="196"/>
      <c r="DQ204" s="195"/>
      <c r="DV204" s="180" t="str">
        <f t="shared" si="362"/>
        <v/>
      </c>
      <c r="DW204" s="181" t="str">
        <f t="shared" si="324"/>
        <v/>
      </c>
      <c r="DX204" s="182" t="str">
        <f t="shared" si="325"/>
        <v/>
      </c>
      <c r="DY204" s="183"/>
      <c r="DZ204" s="184" t="str">
        <f t="shared" si="383"/>
        <v/>
      </c>
      <c r="EA204" s="183"/>
      <c r="EB204" s="171"/>
      <c r="EC204" s="196"/>
      <c r="ED204" s="195"/>
      <c r="EI204" s="180" t="str">
        <f t="shared" si="363"/>
        <v/>
      </c>
      <c r="EJ204" s="181" t="str">
        <f t="shared" si="326"/>
        <v/>
      </c>
      <c r="EK204" s="182" t="str">
        <f t="shared" si="327"/>
        <v/>
      </c>
      <c r="EL204" s="183"/>
      <c r="EM204" s="184" t="str">
        <f t="shared" si="384"/>
        <v/>
      </c>
      <c r="EN204" s="183"/>
      <c r="EO204" s="171"/>
      <c r="EP204" s="196"/>
      <c r="EQ204" s="195"/>
      <c r="EU204" s="231"/>
      <c r="EV204" s="180" t="str">
        <f t="shared" si="364"/>
        <v/>
      </c>
      <c r="EW204" s="181" t="str">
        <f t="shared" si="328"/>
        <v/>
      </c>
      <c r="EX204" s="182" t="str">
        <f t="shared" si="329"/>
        <v/>
      </c>
      <c r="EY204" s="183"/>
      <c r="EZ204" s="184" t="str">
        <f t="shared" si="385"/>
        <v/>
      </c>
      <c r="FA204" s="183"/>
      <c r="FB204" s="171"/>
      <c r="FC204" s="196"/>
      <c r="FD204" s="195"/>
      <c r="FH204" s="231"/>
      <c r="FI204" s="180" t="str">
        <f t="shared" si="365"/>
        <v/>
      </c>
      <c r="FJ204" s="181" t="str">
        <f t="shared" si="330"/>
        <v/>
      </c>
      <c r="FK204" s="182" t="str">
        <f t="shared" si="331"/>
        <v/>
      </c>
      <c r="FL204" s="183"/>
      <c r="FM204" s="184" t="str">
        <f t="shared" si="386"/>
        <v/>
      </c>
      <c r="FN204" s="183"/>
      <c r="FO204" s="171"/>
      <c r="FP204" s="196"/>
      <c r="FQ204" s="195"/>
      <c r="FU204" s="231"/>
      <c r="FV204" s="180" t="str">
        <f t="shared" si="366"/>
        <v/>
      </c>
      <c r="FW204" s="181" t="str">
        <f t="shared" si="332"/>
        <v/>
      </c>
      <c r="FX204" s="182" t="str">
        <f t="shared" si="333"/>
        <v/>
      </c>
      <c r="FY204" s="183"/>
      <c r="FZ204" s="184" t="str">
        <f t="shared" si="387"/>
        <v/>
      </c>
      <c r="GA204" s="183"/>
      <c r="GB204" s="171"/>
      <c r="GC204" s="196"/>
      <c r="GD204" s="195"/>
      <c r="GH204" s="231"/>
      <c r="GI204" s="180" t="str">
        <f t="shared" si="367"/>
        <v/>
      </c>
      <c r="GJ204" s="181" t="str">
        <f t="shared" si="334"/>
        <v/>
      </c>
      <c r="GK204" s="182" t="str">
        <f t="shared" si="335"/>
        <v/>
      </c>
      <c r="GL204" s="183"/>
      <c r="GM204" s="184" t="str">
        <f t="shared" si="388"/>
        <v/>
      </c>
      <c r="GN204" s="183"/>
      <c r="GO204" s="171"/>
      <c r="GP204" s="196"/>
      <c r="GQ204" s="195"/>
      <c r="GU204" s="231"/>
      <c r="GV204" s="180" t="str">
        <f t="shared" si="368"/>
        <v/>
      </c>
      <c r="GW204" s="181" t="str">
        <f t="shared" si="336"/>
        <v/>
      </c>
      <c r="GX204" s="182" t="str">
        <f t="shared" si="337"/>
        <v/>
      </c>
      <c r="GY204" s="183"/>
      <c r="GZ204" s="184" t="str">
        <f t="shared" si="389"/>
        <v/>
      </c>
      <c r="HA204" s="183"/>
      <c r="HB204" s="171"/>
      <c r="HC204" s="196"/>
      <c r="HD204" s="195"/>
      <c r="HH204" s="231"/>
      <c r="HI204" s="180" t="str">
        <f t="shared" si="369"/>
        <v/>
      </c>
      <c r="HJ204" s="181" t="str">
        <f t="shared" si="338"/>
        <v/>
      </c>
      <c r="HK204" s="182" t="str">
        <f t="shared" si="339"/>
        <v/>
      </c>
      <c r="HL204" s="183"/>
      <c r="HM204" s="184" t="str">
        <f t="shared" si="390"/>
        <v/>
      </c>
      <c r="HN204" s="183"/>
      <c r="HO204" s="171"/>
      <c r="HP204" s="196"/>
      <c r="HQ204" s="195"/>
      <c r="HU204" s="231"/>
      <c r="HV204" s="180" t="str">
        <f t="shared" si="370"/>
        <v/>
      </c>
      <c r="HW204" s="181" t="str">
        <f t="shared" si="340"/>
        <v/>
      </c>
      <c r="HX204" s="182" t="str">
        <f t="shared" si="341"/>
        <v/>
      </c>
      <c r="HY204" s="183"/>
      <c r="HZ204" s="184" t="str">
        <f t="shared" si="391"/>
        <v/>
      </c>
      <c r="IA204" s="183"/>
      <c r="IB204" s="171"/>
      <c r="IC204" s="196"/>
      <c r="ID204" s="195"/>
      <c r="IH204" s="231"/>
      <c r="II204" s="180" t="str">
        <f t="shared" si="371"/>
        <v/>
      </c>
      <c r="IJ204" s="181" t="str">
        <f t="shared" si="342"/>
        <v/>
      </c>
      <c r="IK204" s="182" t="str">
        <f t="shared" si="343"/>
        <v/>
      </c>
      <c r="IL204" s="183"/>
      <c r="IM204" s="184" t="str">
        <f t="shared" si="392"/>
        <v/>
      </c>
      <c r="IN204" s="183"/>
      <c r="IO204" s="171"/>
      <c r="IP204" s="196"/>
      <c r="IQ204" s="195"/>
      <c r="IV204" s="180" t="str">
        <f t="shared" si="372"/>
        <v/>
      </c>
      <c r="IW204" s="181" t="str">
        <f t="shared" si="344"/>
        <v/>
      </c>
      <c r="IX204" s="182" t="str">
        <f t="shared" si="345"/>
        <v/>
      </c>
      <c r="IY204" s="183"/>
      <c r="IZ204" s="184" t="str">
        <f t="shared" si="393"/>
        <v/>
      </c>
      <c r="JA204" s="183"/>
      <c r="JB204" s="171"/>
      <c r="JC204" s="187"/>
      <c r="JD204" s="198">
        <f t="shared" si="346"/>
        <v>0</v>
      </c>
      <c r="JE204" s="198">
        <f>SUM(H204,U204,AH204,AU204,BH204,BU204,CH204,CU204,DH204,DU204,EH204,EU204,FH204,FU204,GH204,GU204,HH204,HU204,IH204,IU204)</f>
        <v>0</v>
      </c>
      <c r="JF204" s="198">
        <f t="shared" si="373"/>
        <v>0</v>
      </c>
      <c r="JG204" s="199">
        <f t="shared" si="348"/>
        <v>0</v>
      </c>
      <c r="JH204" s="199">
        <f t="shared" si="374"/>
        <v>0</v>
      </c>
      <c r="JI204" s="203"/>
      <c r="JJ204" s="209"/>
      <c r="JK204" s="210"/>
      <c r="JL204" s="210"/>
      <c r="JM204" s="210"/>
      <c r="JN204" s="210"/>
      <c r="JO204" s="210"/>
      <c r="JP204" s="210"/>
      <c r="JQ204" s="210"/>
      <c r="JR204" s="211"/>
      <c r="JS204" s="205"/>
      <c r="JT204" s="194">
        <f t="shared" si="307"/>
        <v>5</v>
      </c>
    </row>
    <row r="205" spans="1:280" x14ac:dyDescent="0.2">
      <c r="A205" s="247">
        <f t="shared" si="349"/>
        <v>41779</v>
      </c>
      <c r="B205" s="249">
        <f t="shared" si="350"/>
        <v>41780</v>
      </c>
      <c r="C205" s="196"/>
      <c r="D205" s="195"/>
      <c r="I205" s="180" t="str">
        <f t="shared" si="351"/>
        <v/>
      </c>
      <c r="J205" s="181" t="str">
        <f t="shared" si="352"/>
        <v/>
      </c>
      <c r="K205" s="182" t="str">
        <f t="shared" si="353"/>
        <v/>
      </c>
      <c r="L205" s="183"/>
      <c r="M205" s="184" t="str">
        <f t="shared" si="306"/>
        <v/>
      </c>
      <c r="N205" s="183"/>
      <c r="O205" s="171"/>
      <c r="P205" s="196"/>
      <c r="Q205" s="195"/>
      <c r="V205" s="180" t="str">
        <f t="shared" si="354"/>
        <v/>
      </c>
      <c r="W205" s="181" t="str">
        <f t="shared" si="308"/>
        <v/>
      </c>
      <c r="X205" s="182" t="str">
        <f t="shared" si="309"/>
        <v/>
      </c>
      <c r="Y205" s="183"/>
      <c r="Z205" s="184" t="str">
        <f t="shared" si="375"/>
        <v/>
      </c>
      <c r="AA205" s="183"/>
      <c r="AB205" s="171"/>
      <c r="AC205" s="196"/>
      <c r="AD205" s="195"/>
      <c r="AI205" s="180" t="str">
        <f t="shared" si="355"/>
        <v/>
      </c>
      <c r="AJ205" s="181" t="str">
        <f t="shared" si="310"/>
        <v/>
      </c>
      <c r="AK205" s="182" t="str">
        <f t="shared" si="311"/>
        <v/>
      </c>
      <c r="AL205" s="183"/>
      <c r="AM205" s="184" t="str">
        <f t="shared" si="376"/>
        <v/>
      </c>
      <c r="AN205" s="183"/>
      <c r="AO205" s="171"/>
      <c r="AP205" s="196"/>
      <c r="AQ205" s="195"/>
      <c r="AV205" s="180" t="str">
        <f t="shared" si="356"/>
        <v/>
      </c>
      <c r="AW205" s="181" t="str">
        <f t="shared" si="312"/>
        <v/>
      </c>
      <c r="AX205" s="182" t="str">
        <f t="shared" si="313"/>
        <v/>
      </c>
      <c r="AY205" s="183"/>
      <c r="AZ205" s="184" t="str">
        <f t="shared" si="377"/>
        <v/>
      </c>
      <c r="BA205" s="183"/>
      <c r="BB205" s="171"/>
      <c r="BC205" s="196"/>
      <c r="BD205" s="195"/>
      <c r="BI205" s="180" t="str">
        <f t="shared" si="357"/>
        <v/>
      </c>
      <c r="BJ205" s="181" t="str">
        <f t="shared" si="314"/>
        <v/>
      </c>
      <c r="BK205" s="182" t="str">
        <f t="shared" si="315"/>
        <v/>
      </c>
      <c r="BL205" s="183"/>
      <c r="BM205" s="184" t="str">
        <f t="shared" si="378"/>
        <v/>
      </c>
      <c r="BN205" s="183"/>
      <c r="BO205" s="171"/>
      <c r="BP205" s="196"/>
      <c r="BQ205" s="195"/>
      <c r="BV205" s="180" t="str">
        <f t="shared" si="358"/>
        <v/>
      </c>
      <c r="BW205" s="181" t="str">
        <f t="shared" si="316"/>
        <v/>
      </c>
      <c r="BX205" s="182" t="str">
        <f t="shared" si="317"/>
        <v/>
      </c>
      <c r="BY205" s="183"/>
      <c r="BZ205" s="184" t="str">
        <f t="shared" si="379"/>
        <v/>
      </c>
      <c r="CA205" s="183"/>
      <c r="CB205" s="171"/>
      <c r="CC205" s="196"/>
      <c r="CD205" s="195"/>
      <c r="CI205" s="180" t="str">
        <f t="shared" si="359"/>
        <v/>
      </c>
      <c r="CJ205" s="181" t="str">
        <f t="shared" si="318"/>
        <v/>
      </c>
      <c r="CK205" s="182" t="str">
        <f t="shared" si="319"/>
        <v/>
      </c>
      <c r="CL205" s="183"/>
      <c r="CM205" s="184" t="str">
        <f t="shared" si="380"/>
        <v/>
      </c>
      <c r="CN205" s="183"/>
      <c r="CO205" s="171"/>
      <c r="CP205" s="196"/>
      <c r="CQ205" s="195"/>
      <c r="CV205" s="180" t="str">
        <f t="shared" si="360"/>
        <v/>
      </c>
      <c r="CW205" s="181" t="str">
        <f t="shared" si="320"/>
        <v/>
      </c>
      <c r="CX205" s="182" t="str">
        <f t="shared" si="321"/>
        <v/>
      </c>
      <c r="CY205" s="183"/>
      <c r="CZ205" s="184" t="str">
        <f t="shared" si="381"/>
        <v/>
      </c>
      <c r="DA205" s="183"/>
      <c r="DB205" s="171"/>
      <c r="DC205" s="196"/>
      <c r="DD205" s="195"/>
      <c r="DI205" s="180" t="str">
        <f t="shared" si="361"/>
        <v/>
      </c>
      <c r="DJ205" s="181" t="str">
        <f t="shared" si="322"/>
        <v/>
      </c>
      <c r="DK205" s="182" t="str">
        <f t="shared" si="323"/>
        <v/>
      </c>
      <c r="DL205" s="183"/>
      <c r="DM205" s="184" t="str">
        <f t="shared" si="382"/>
        <v/>
      </c>
      <c r="DN205" s="183"/>
      <c r="DO205" s="171"/>
      <c r="DP205" s="196"/>
      <c r="DQ205" s="195"/>
      <c r="DV205" s="180" t="str">
        <f t="shared" si="362"/>
        <v/>
      </c>
      <c r="DW205" s="181" t="str">
        <f t="shared" si="324"/>
        <v/>
      </c>
      <c r="DX205" s="182" t="str">
        <f t="shared" si="325"/>
        <v/>
      </c>
      <c r="DY205" s="183"/>
      <c r="DZ205" s="184" t="str">
        <f t="shared" si="383"/>
        <v/>
      </c>
      <c r="EA205" s="183"/>
      <c r="EB205" s="171"/>
      <c r="EC205" s="196"/>
      <c r="ED205" s="195"/>
      <c r="EI205" s="180" t="str">
        <f t="shared" si="363"/>
        <v/>
      </c>
      <c r="EJ205" s="181" t="str">
        <f t="shared" si="326"/>
        <v/>
      </c>
      <c r="EK205" s="182" t="str">
        <f t="shared" si="327"/>
        <v/>
      </c>
      <c r="EL205" s="183"/>
      <c r="EM205" s="184" t="str">
        <f t="shared" si="384"/>
        <v/>
      </c>
      <c r="EN205" s="183"/>
      <c r="EO205" s="171"/>
      <c r="EP205" s="196"/>
      <c r="EQ205" s="195"/>
      <c r="EU205" s="231"/>
      <c r="EV205" s="180" t="str">
        <f t="shared" si="364"/>
        <v/>
      </c>
      <c r="EW205" s="181" t="str">
        <f t="shared" si="328"/>
        <v/>
      </c>
      <c r="EX205" s="182" t="str">
        <f t="shared" si="329"/>
        <v/>
      </c>
      <c r="EY205" s="183"/>
      <c r="EZ205" s="184" t="str">
        <f t="shared" si="385"/>
        <v/>
      </c>
      <c r="FA205" s="183"/>
      <c r="FB205" s="171"/>
      <c r="FC205" s="196"/>
      <c r="FD205" s="195"/>
      <c r="FH205" s="231"/>
      <c r="FI205" s="180" t="str">
        <f t="shared" si="365"/>
        <v/>
      </c>
      <c r="FJ205" s="181" t="str">
        <f t="shared" si="330"/>
        <v/>
      </c>
      <c r="FK205" s="182" t="str">
        <f t="shared" si="331"/>
        <v/>
      </c>
      <c r="FL205" s="183"/>
      <c r="FM205" s="184" t="str">
        <f t="shared" si="386"/>
        <v/>
      </c>
      <c r="FN205" s="183"/>
      <c r="FO205" s="171"/>
      <c r="FP205" s="196"/>
      <c r="FQ205" s="195"/>
      <c r="FU205" s="231"/>
      <c r="FV205" s="180" t="str">
        <f t="shared" si="366"/>
        <v/>
      </c>
      <c r="FW205" s="181" t="str">
        <f t="shared" si="332"/>
        <v/>
      </c>
      <c r="FX205" s="182" t="str">
        <f t="shared" si="333"/>
        <v/>
      </c>
      <c r="FY205" s="183"/>
      <c r="FZ205" s="184" t="str">
        <f t="shared" si="387"/>
        <v/>
      </c>
      <c r="GA205" s="183"/>
      <c r="GB205" s="171"/>
      <c r="GC205" s="196"/>
      <c r="GD205" s="195"/>
      <c r="GH205" s="231"/>
      <c r="GI205" s="180" t="str">
        <f t="shared" si="367"/>
        <v/>
      </c>
      <c r="GJ205" s="181" t="str">
        <f t="shared" si="334"/>
        <v/>
      </c>
      <c r="GK205" s="182" t="str">
        <f t="shared" si="335"/>
        <v/>
      </c>
      <c r="GL205" s="183"/>
      <c r="GM205" s="184" t="str">
        <f t="shared" si="388"/>
        <v/>
      </c>
      <c r="GN205" s="183"/>
      <c r="GO205" s="171"/>
      <c r="GP205" s="196"/>
      <c r="GQ205" s="195"/>
      <c r="GU205" s="231"/>
      <c r="GV205" s="180" t="str">
        <f t="shared" si="368"/>
        <v/>
      </c>
      <c r="GW205" s="181" t="str">
        <f t="shared" si="336"/>
        <v/>
      </c>
      <c r="GX205" s="182" t="str">
        <f t="shared" si="337"/>
        <v/>
      </c>
      <c r="GY205" s="183"/>
      <c r="GZ205" s="184" t="str">
        <f t="shared" si="389"/>
        <v/>
      </c>
      <c r="HA205" s="183"/>
      <c r="HB205" s="171"/>
      <c r="HC205" s="196"/>
      <c r="HD205" s="195"/>
      <c r="HH205" s="231"/>
      <c r="HI205" s="180" t="str">
        <f t="shared" si="369"/>
        <v/>
      </c>
      <c r="HJ205" s="181" t="str">
        <f t="shared" si="338"/>
        <v/>
      </c>
      <c r="HK205" s="182" t="str">
        <f t="shared" si="339"/>
        <v/>
      </c>
      <c r="HL205" s="183"/>
      <c r="HM205" s="184" t="str">
        <f t="shared" si="390"/>
        <v/>
      </c>
      <c r="HN205" s="183"/>
      <c r="HO205" s="171"/>
      <c r="HP205" s="196"/>
      <c r="HQ205" s="195"/>
      <c r="HU205" s="231"/>
      <c r="HV205" s="180" t="str">
        <f t="shared" si="370"/>
        <v/>
      </c>
      <c r="HW205" s="181" t="str">
        <f t="shared" si="340"/>
        <v/>
      </c>
      <c r="HX205" s="182" t="str">
        <f t="shared" si="341"/>
        <v/>
      </c>
      <c r="HY205" s="183"/>
      <c r="HZ205" s="184" t="str">
        <f t="shared" si="391"/>
        <v/>
      </c>
      <c r="IA205" s="183"/>
      <c r="IB205" s="171"/>
      <c r="IC205" s="196"/>
      <c r="ID205" s="195"/>
      <c r="IH205" s="231"/>
      <c r="II205" s="180" t="str">
        <f t="shared" si="371"/>
        <v/>
      </c>
      <c r="IJ205" s="181" t="str">
        <f t="shared" si="342"/>
        <v/>
      </c>
      <c r="IK205" s="182" t="str">
        <f t="shared" si="343"/>
        <v/>
      </c>
      <c r="IL205" s="183"/>
      <c r="IM205" s="184" t="str">
        <f t="shared" si="392"/>
        <v/>
      </c>
      <c r="IN205" s="183"/>
      <c r="IO205" s="171"/>
      <c r="IP205" s="196"/>
      <c r="IQ205" s="195"/>
      <c r="IV205" s="180" t="str">
        <f t="shared" si="372"/>
        <v/>
      </c>
      <c r="IW205" s="181" t="str">
        <f t="shared" si="344"/>
        <v/>
      </c>
      <c r="IX205" s="182" t="str">
        <f t="shared" si="345"/>
        <v/>
      </c>
      <c r="IY205" s="183"/>
      <c r="IZ205" s="184" t="str">
        <f t="shared" si="393"/>
        <v/>
      </c>
      <c r="JA205" s="183"/>
      <c r="JB205" s="171"/>
      <c r="JC205" s="187"/>
      <c r="JD205" s="198">
        <f t="shared" si="346"/>
        <v>0</v>
      </c>
      <c r="JE205" s="198">
        <f t="shared" si="347"/>
        <v>0</v>
      </c>
      <c r="JF205" s="198">
        <f t="shared" si="373"/>
        <v>0</v>
      </c>
      <c r="JG205" s="199">
        <f t="shared" si="348"/>
        <v>0</v>
      </c>
      <c r="JH205" s="199">
        <f t="shared" si="374"/>
        <v>0</v>
      </c>
      <c r="JI205" s="203"/>
      <c r="JJ205" s="209"/>
      <c r="JK205" s="210"/>
      <c r="JL205" s="210"/>
      <c r="JM205" s="210"/>
      <c r="JN205" s="210"/>
      <c r="JO205" s="210"/>
      <c r="JP205" s="210"/>
      <c r="JQ205" s="210"/>
      <c r="JR205" s="211"/>
      <c r="JS205" s="205"/>
      <c r="JT205" s="194">
        <f t="shared" si="307"/>
        <v>5</v>
      </c>
    </row>
    <row r="206" spans="1:280" x14ac:dyDescent="0.2">
      <c r="A206" s="247">
        <f t="shared" si="349"/>
        <v>41780</v>
      </c>
      <c r="B206" s="249">
        <f t="shared" si="350"/>
        <v>41781</v>
      </c>
      <c r="C206" s="196"/>
      <c r="D206" s="195"/>
      <c r="I206" s="180" t="str">
        <f t="shared" si="351"/>
        <v/>
      </c>
      <c r="J206" s="181" t="str">
        <f t="shared" si="352"/>
        <v/>
      </c>
      <c r="K206" s="182" t="str">
        <f t="shared" si="353"/>
        <v/>
      </c>
      <c r="L206" s="183"/>
      <c r="M206" s="184" t="str">
        <f t="shared" si="306"/>
        <v/>
      </c>
      <c r="N206" s="183"/>
      <c r="O206" s="171"/>
      <c r="P206" s="196"/>
      <c r="Q206" s="195"/>
      <c r="V206" s="180" t="str">
        <f t="shared" si="354"/>
        <v/>
      </c>
      <c r="W206" s="181" t="str">
        <f t="shared" si="308"/>
        <v/>
      </c>
      <c r="X206" s="182" t="str">
        <f t="shared" si="309"/>
        <v/>
      </c>
      <c r="Y206" s="183"/>
      <c r="Z206" s="184" t="str">
        <f t="shared" si="375"/>
        <v/>
      </c>
      <c r="AA206" s="183"/>
      <c r="AB206" s="171"/>
      <c r="AC206" s="196"/>
      <c r="AD206" s="195"/>
      <c r="AI206" s="180" t="str">
        <f t="shared" si="355"/>
        <v/>
      </c>
      <c r="AJ206" s="181" t="str">
        <f t="shared" si="310"/>
        <v/>
      </c>
      <c r="AK206" s="182" t="str">
        <f t="shared" si="311"/>
        <v/>
      </c>
      <c r="AL206" s="183"/>
      <c r="AM206" s="184" t="str">
        <f t="shared" si="376"/>
        <v/>
      </c>
      <c r="AN206" s="183"/>
      <c r="AO206" s="171"/>
      <c r="AP206" s="196"/>
      <c r="AQ206" s="195"/>
      <c r="AV206" s="180" t="str">
        <f t="shared" si="356"/>
        <v/>
      </c>
      <c r="AW206" s="181" t="str">
        <f t="shared" si="312"/>
        <v/>
      </c>
      <c r="AX206" s="182" t="str">
        <f t="shared" si="313"/>
        <v/>
      </c>
      <c r="AY206" s="183"/>
      <c r="AZ206" s="184" t="str">
        <f t="shared" si="377"/>
        <v/>
      </c>
      <c r="BA206" s="183"/>
      <c r="BB206" s="171"/>
      <c r="BC206" s="196"/>
      <c r="BD206" s="195"/>
      <c r="BI206" s="180" t="str">
        <f t="shared" si="357"/>
        <v/>
      </c>
      <c r="BJ206" s="181" t="str">
        <f t="shared" si="314"/>
        <v/>
      </c>
      <c r="BK206" s="182" t="str">
        <f t="shared" si="315"/>
        <v/>
      </c>
      <c r="BL206" s="183"/>
      <c r="BM206" s="184" t="str">
        <f t="shared" si="378"/>
        <v/>
      </c>
      <c r="BN206" s="183"/>
      <c r="BO206" s="171"/>
      <c r="BP206" s="196"/>
      <c r="BQ206" s="195"/>
      <c r="BV206" s="180" t="str">
        <f t="shared" si="358"/>
        <v/>
      </c>
      <c r="BW206" s="181" t="str">
        <f t="shared" si="316"/>
        <v/>
      </c>
      <c r="BX206" s="182" t="str">
        <f t="shared" si="317"/>
        <v/>
      </c>
      <c r="BY206" s="183"/>
      <c r="BZ206" s="184" t="str">
        <f t="shared" si="379"/>
        <v/>
      </c>
      <c r="CA206" s="183"/>
      <c r="CB206" s="171"/>
      <c r="CC206" s="196"/>
      <c r="CD206" s="195"/>
      <c r="CI206" s="180" t="str">
        <f t="shared" si="359"/>
        <v/>
      </c>
      <c r="CJ206" s="181" t="str">
        <f t="shared" si="318"/>
        <v/>
      </c>
      <c r="CK206" s="182" t="str">
        <f t="shared" si="319"/>
        <v/>
      </c>
      <c r="CL206" s="183"/>
      <c r="CM206" s="184" t="str">
        <f t="shared" si="380"/>
        <v/>
      </c>
      <c r="CN206" s="183"/>
      <c r="CO206" s="171"/>
      <c r="CP206" s="196"/>
      <c r="CQ206" s="195"/>
      <c r="CV206" s="180" t="str">
        <f t="shared" si="360"/>
        <v/>
      </c>
      <c r="CW206" s="181" t="str">
        <f t="shared" si="320"/>
        <v/>
      </c>
      <c r="CX206" s="182" t="str">
        <f t="shared" si="321"/>
        <v/>
      </c>
      <c r="CY206" s="183"/>
      <c r="CZ206" s="184" t="str">
        <f t="shared" si="381"/>
        <v/>
      </c>
      <c r="DA206" s="183"/>
      <c r="DB206" s="171"/>
      <c r="DC206" s="196"/>
      <c r="DD206" s="195"/>
      <c r="DI206" s="180" t="str">
        <f t="shared" si="361"/>
        <v/>
      </c>
      <c r="DJ206" s="181" t="str">
        <f t="shared" si="322"/>
        <v/>
      </c>
      <c r="DK206" s="182" t="str">
        <f t="shared" si="323"/>
        <v/>
      </c>
      <c r="DL206" s="183"/>
      <c r="DM206" s="184" t="str">
        <f t="shared" si="382"/>
        <v/>
      </c>
      <c r="DN206" s="183"/>
      <c r="DO206" s="171"/>
      <c r="DP206" s="196"/>
      <c r="DQ206" s="195"/>
      <c r="DV206" s="180" t="str">
        <f t="shared" si="362"/>
        <v/>
      </c>
      <c r="DW206" s="181" t="str">
        <f t="shared" si="324"/>
        <v/>
      </c>
      <c r="DX206" s="182" t="str">
        <f t="shared" si="325"/>
        <v/>
      </c>
      <c r="DY206" s="183"/>
      <c r="DZ206" s="184" t="str">
        <f t="shared" si="383"/>
        <v/>
      </c>
      <c r="EA206" s="183"/>
      <c r="EB206" s="171"/>
      <c r="EC206" s="196"/>
      <c r="ED206" s="195"/>
      <c r="EI206" s="180" t="str">
        <f t="shared" si="363"/>
        <v/>
      </c>
      <c r="EJ206" s="181" t="str">
        <f t="shared" si="326"/>
        <v/>
      </c>
      <c r="EK206" s="182" t="str">
        <f t="shared" si="327"/>
        <v/>
      </c>
      <c r="EL206" s="183"/>
      <c r="EM206" s="184" t="str">
        <f t="shared" si="384"/>
        <v/>
      </c>
      <c r="EN206" s="183"/>
      <c r="EO206" s="171"/>
      <c r="EP206" s="196"/>
      <c r="EQ206" s="195"/>
      <c r="EU206" s="231"/>
      <c r="EV206" s="180" t="str">
        <f t="shared" si="364"/>
        <v/>
      </c>
      <c r="EW206" s="181" t="str">
        <f t="shared" si="328"/>
        <v/>
      </c>
      <c r="EX206" s="182" t="str">
        <f t="shared" si="329"/>
        <v/>
      </c>
      <c r="EY206" s="183"/>
      <c r="EZ206" s="184" t="str">
        <f t="shared" si="385"/>
        <v/>
      </c>
      <c r="FA206" s="183"/>
      <c r="FB206" s="171"/>
      <c r="FC206" s="196"/>
      <c r="FD206" s="195"/>
      <c r="FH206" s="231"/>
      <c r="FI206" s="180" t="str">
        <f t="shared" si="365"/>
        <v/>
      </c>
      <c r="FJ206" s="181" t="str">
        <f t="shared" si="330"/>
        <v/>
      </c>
      <c r="FK206" s="182" t="str">
        <f t="shared" si="331"/>
        <v/>
      </c>
      <c r="FL206" s="183"/>
      <c r="FM206" s="184" t="str">
        <f t="shared" si="386"/>
        <v/>
      </c>
      <c r="FN206" s="183"/>
      <c r="FO206" s="171"/>
      <c r="FP206" s="196"/>
      <c r="FQ206" s="195"/>
      <c r="FU206" s="231"/>
      <c r="FV206" s="180" t="str">
        <f t="shared" si="366"/>
        <v/>
      </c>
      <c r="FW206" s="181" t="str">
        <f t="shared" si="332"/>
        <v/>
      </c>
      <c r="FX206" s="182" t="str">
        <f t="shared" si="333"/>
        <v/>
      </c>
      <c r="FY206" s="183"/>
      <c r="FZ206" s="184" t="str">
        <f t="shared" si="387"/>
        <v/>
      </c>
      <c r="GA206" s="183"/>
      <c r="GB206" s="171"/>
      <c r="GC206" s="196"/>
      <c r="GD206" s="195"/>
      <c r="GH206" s="231"/>
      <c r="GI206" s="180" t="str">
        <f t="shared" si="367"/>
        <v/>
      </c>
      <c r="GJ206" s="181" t="str">
        <f t="shared" si="334"/>
        <v/>
      </c>
      <c r="GK206" s="182" t="str">
        <f t="shared" si="335"/>
        <v/>
      </c>
      <c r="GL206" s="183"/>
      <c r="GM206" s="184" t="str">
        <f t="shared" si="388"/>
        <v/>
      </c>
      <c r="GN206" s="183"/>
      <c r="GO206" s="171"/>
      <c r="GP206" s="196"/>
      <c r="GQ206" s="195"/>
      <c r="GU206" s="231"/>
      <c r="GV206" s="180" t="str">
        <f t="shared" si="368"/>
        <v/>
      </c>
      <c r="GW206" s="181" t="str">
        <f t="shared" si="336"/>
        <v/>
      </c>
      <c r="GX206" s="182" t="str">
        <f t="shared" si="337"/>
        <v/>
      </c>
      <c r="GY206" s="183"/>
      <c r="GZ206" s="184" t="str">
        <f t="shared" si="389"/>
        <v/>
      </c>
      <c r="HA206" s="183"/>
      <c r="HB206" s="171"/>
      <c r="HC206" s="196"/>
      <c r="HD206" s="195"/>
      <c r="HH206" s="231"/>
      <c r="HI206" s="180" t="str">
        <f t="shared" si="369"/>
        <v/>
      </c>
      <c r="HJ206" s="181" t="str">
        <f t="shared" si="338"/>
        <v/>
      </c>
      <c r="HK206" s="182" t="str">
        <f t="shared" si="339"/>
        <v/>
      </c>
      <c r="HL206" s="183"/>
      <c r="HM206" s="184" t="str">
        <f t="shared" si="390"/>
        <v/>
      </c>
      <c r="HN206" s="183"/>
      <c r="HO206" s="171"/>
      <c r="HP206" s="196"/>
      <c r="HQ206" s="195"/>
      <c r="HU206" s="231"/>
      <c r="HV206" s="180" t="str">
        <f t="shared" si="370"/>
        <v/>
      </c>
      <c r="HW206" s="181" t="str">
        <f t="shared" si="340"/>
        <v/>
      </c>
      <c r="HX206" s="182" t="str">
        <f t="shared" si="341"/>
        <v/>
      </c>
      <c r="HY206" s="183"/>
      <c r="HZ206" s="184" t="str">
        <f t="shared" si="391"/>
        <v/>
      </c>
      <c r="IA206" s="183"/>
      <c r="IB206" s="171"/>
      <c r="IC206" s="196"/>
      <c r="ID206" s="195"/>
      <c r="IH206" s="231"/>
      <c r="II206" s="180" t="str">
        <f t="shared" si="371"/>
        <v/>
      </c>
      <c r="IJ206" s="181" t="str">
        <f t="shared" si="342"/>
        <v/>
      </c>
      <c r="IK206" s="182" t="str">
        <f t="shared" si="343"/>
        <v/>
      </c>
      <c r="IL206" s="183"/>
      <c r="IM206" s="184" t="str">
        <f t="shared" si="392"/>
        <v/>
      </c>
      <c r="IN206" s="183"/>
      <c r="IO206" s="171"/>
      <c r="IP206" s="196"/>
      <c r="IQ206" s="195"/>
      <c r="IV206" s="180" t="str">
        <f t="shared" si="372"/>
        <v/>
      </c>
      <c r="IW206" s="181" t="str">
        <f t="shared" si="344"/>
        <v/>
      </c>
      <c r="IX206" s="182" t="str">
        <f t="shared" si="345"/>
        <v/>
      </c>
      <c r="IY206" s="183"/>
      <c r="IZ206" s="184" t="str">
        <f t="shared" si="393"/>
        <v/>
      </c>
      <c r="JA206" s="183"/>
      <c r="JB206" s="171"/>
      <c r="JC206" s="187"/>
      <c r="JD206" s="198">
        <f t="shared" si="346"/>
        <v>0</v>
      </c>
      <c r="JE206" s="198">
        <f t="shared" si="347"/>
        <v>0</v>
      </c>
      <c r="JF206" s="198">
        <f t="shared" si="373"/>
        <v>0</v>
      </c>
      <c r="JG206" s="199">
        <f t="shared" si="348"/>
        <v>0</v>
      </c>
      <c r="JH206" s="199">
        <f t="shared" si="374"/>
        <v>0</v>
      </c>
      <c r="JI206" s="203"/>
      <c r="JJ206" s="209"/>
      <c r="JK206" s="210"/>
      <c r="JL206" s="210"/>
      <c r="JM206" s="210"/>
      <c r="JN206" s="210"/>
      <c r="JO206" s="210"/>
      <c r="JP206" s="210"/>
      <c r="JQ206" s="210"/>
      <c r="JR206" s="211"/>
      <c r="JS206" s="205"/>
      <c r="JT206" s="194">
        <f t="shared" si="307"/>
        <v>5</v>
      </c>
    </row>
    <row r="207" spans="1:280" x14ac:dyDescent="0.2">
      <c r="A207" s="247">
        <f t="shared" si="349"/>
        <v>41781</v>
      </c>
      <c r="B207" s="249">
        <f t="shared" si="350"/>
        <v>41782</v>
      </c>
      <c r="C207" s="196"/>
      <c r="D207" s="195"/>
      <c r="I207" s="180" t="str">
        <f t="shared" si="351"/>
        <v/>
      </c>
      <c r="J207" s="181" t="str">
        <f t="shared" si="352"/>
        <v/>
      </c>
      <c r="K207" s="182" t="str">
        <f t="shared" si="353"/>
        <v/>
      </c>
      <c r="L207" s="183"/>
      <c r="M207" s="184" t="str">
        <f t="shared" si="306"/>
        <v/>
      </c>
      <c r="N207" s="183"/>
      <c r="O207" s="171"/>
      <c r="P207" s="196"/>
      <c r="Q207" s="195"/>
      <c r="V207" s="180" t="str">
        <f t="shared" si="354"/>
        <v/>
      </c>
      <c r="W207" s="181" t="str">
        <f t="shared" si="308"/>
        <v/>
      </c>
      <c r="X207" s="182" t="str">
        <f t="shared" si="309"/>
        <v/>
      </c>
      <c r="Y207" s="183"/>
      <c r="Z207" s="184" t="str">
        <f t="shared" si="375"/>
        <v/>
      </c>
      <c r="AA207" s="183"/>
      <c r="AB207" s="171"/>
      <c r="AC207" s="196"/>
      <c r="AD207" s="195"/>
      <c r="AI207" s="180" t="str">
        <f t="shared" si="355"/>
        <v/>
      </c>
      <c r="AJ207" s="181" t="str">
        <f t="shared" si="310"/>
        <v/>
      </c>
      <c r="AK207" s="182" t="str">
        <f t="shared" si="311"/>
        <v/>
      </c>
      <c r="AL207" s="183"/>
      <c r="AM207" s="184" t="str">
        <f t="shared" si="376"/>
        <v/>
      </c>
      <c r="AN207" s="183"/>
      <c r="AO207" s="171"/>
      <c r="AP207" s="196"/>
      <c r="AQ207" s="195"/>
      <c r="AV207" s="180" t="str">
        <f t="shared" si="356"/>
        <v/>
      </c>
      <c r="AW207" s="181" t="str">
        <f t="shared" si="312"/>
        <v/>
      </c>
      <c r="AX207" s="182" t="str">
        <f t="shared" si="313"/>
        <v/>
      </c>
      <c r="AY207" s="183"/>
      <c r="AZ207" s="184" t="str">
        <f t="shared" si="377"/>
        <v/>
      </c>
      <c r="BA207" s="183"/>
      <c r="BB207" s="171"/>
      <c r="BC207" s="196"/>
      <c r="BD207" s="195"/>
      <c r="BI207" s="180" t="str">
        <f t="shared" si="357"/>
        <v/>
      </c>
      <c r="BJ207" s="181" t="str">
        <f t="shared" si="314"/>
        <v/>
      </c>
      <c r="BK207" s="182" t="str">
        <f t="shared" si="315"/>
        <v/>
      </c>
      <c r="BL207" s="183"/>
      <c r="BM207" s="184" t="str">
        <f t="shared" si="378"/>
        <v/>
      </c>
      <c r="BN207" s="183"/>
      <c r="BO207" s="171"/>
      <c r="BP207" s="196"/>
      <c r="BQ207" s="195"/>
      <c r="BV207" s="180" t="str">
        <f t="shared" si="358"/>
        <v/>
      </c>
      <c r="BW207" s="181" t="str">
        <f t="shared" si="316"/>
        <v/>
      </c>
      <c r="BX207" s="182" t="str">
        <f t="shared" si="317"/>
        <v/>
      </c>
      <c r="BY207" s="183"/>
      <c r="BZ207" s="184" t="str">
        <f t="shared" si="379"/>
        <v/>
      </c>
      <c r="CA207" s="183"/>
      <c r="CB207" s="171"/>
      <c r="CC207" s="196"/>
      <c r="CD207" s="195"/>
      <c r="CI207" s="180" t="str">
        <f t="shared" si="359"/>
        <v/>
      </c>
      <c r="CJ207" s="181" t="str">
        <f t="shared" si="318"/>
        <v/>
      </c>
      <c r="CK207" s="182" t="str">
        <f t="shared" si="319"/>
        <v/>
      </c>
      <c r="CL207" s="183"/>
      <c r="CM207" s="184" t="str">
        <f t="shared" si="380"/>
        <v/>
      </c>
      <c r="CN207" s="183"/>
      <c r="CO207" s="171"/>
      <c r="CP207" s="196"/>
      <c r="CQ207" s="195"/>
      <c r="CV207" s="180" t="str">
        <f t="shared" si="360"/>
        <v/>
      </c>
      <c r="CW207" s="181" t="str">
        <f t="shared" si="320"/>
        <v/>
      </c>
      <c r="CX207" s="182" t="str">
        <f t="shared" si="321"/>
        <v/>
      </c>
      <c r="CY207" s="183"/>
      <c r="CZ207" s="184" t="str">
        <f t="shared" si="381"/>
        <v/>
      </c>
      <c r="DA207" s="183"/>
      <c r="DB207" s="171"/>
      <c r="DC207" s="196"/>
      <c r="DD207" s="195"/>
      <c r="DI207" s="180" t="str">
        <f t="shared" si="361"/>
        <v/>
      </c>
      <c r="DJ207" s="181" t="str">
        <f t="shared" si="322"/>
        <v/>
      </c>
      <c r="DK207" s="182" t="str">
        <f t="shared" si="323"/>
        <v/>
      </c>
      <c r="DL207" s="183"/>
      <c r="DM207" s="184" t="str">
        <f t="shared" si="382"/>
        <v/>
      </c>
      <c r="DN207" s="183"/>
      <c r="DO207" s="171"/>
      <c r="DP207" s="196"/>
      <c r="DQ207" s="195"/>
      <c r="DV207" s="180" t="str">
        <f t="shared" si="362"/>
        <v/>
      </c>
      <c r="DW207" s="181" t="str">
        <f t="shared" si="324"/>
        <v/>
      </c>
      <c r="DX207" s="182" t="str">
        <f t="shared" si="325"/>
        <v/>
      </c>
      <c r="DY207" s="183"/>
      <c r="DZ207" s="184" t="str">
        <f t="shared" si="383"/>
        <v/>
      </c>
      <c r="EA207" s="183"/>
      <c r="EB207" s="171"/>
      <c r="EC207" s="196"/>
      <c r="ED207" s="195"/>
      <c r="EI207" s="180" t="str">
        <f t="shared" si="363"/>
        <v/>
      </c>
      <c r="EJ207" s="181" t="str">
        <f t="shared" si="326"/>
        <v/>
      </c>
      <c r="EK207" s="182" t="str">
        <f t="shared" si="327"/>
        <v/>
      </c>
      <c r="EL207" s="183"/>
      <c r="EM207" s="184" t="str">
        <f t="shared" si="384"/>
        <v/>
      </c>
      <c r="EN207" s="183"/>
      <c r="EO207" s="171"/>
      <c r="EP207" s="196"/>
      <c r="EQ207" s="195"/>
      <c r="EU207" s="231"/>
      <c r="EV207" s="180" t="str">
        <f t="shared" si="364"/>
        <v/>
      </c>
      <c r="EW207" s="181" t="str">
        <f t="shared" si="328"/>
        <v/>
      </c>
      <c r="EX207" s="182" t="str">
        <f t="shared" si="329"/>
        <v/>
      </c>
      <c r="EY207" s="183"/>
      <c r="EZ207" s="184" t="str">
        <f t="shared" si="385"/>
        <v/>
      </c>
      <c r="FA207" s="183"/>
      <c r="FB207" s="171"/>
      <c r="FC207" s="196"/>
      <c r="FD207" s="195"/>
      <c r="FH207" s="231"/>
      <c r="FI207" s="180" t="str">
        <f t="shared" si="365"/>
        <v/>
      </c>
      <c r="FJ207" s="181" t="str">
        <f t="shared" si="330"/>
        <v/>
      </c>
      <c r="FK207" s="182" t="str">
        <f t="shared" si="331"/>
        <v/>
      </c>
      <c r="FL207" s="183"/>
      <c r="FM207" s="184" t="str">
        <f t="shared" si="386"/>
        <v/>
      </c>
      <c r="FN207" s="183"/>
      <c r="FO207" s="171"/>
      <c r="FP207" s="196"/>
      <c r="FQ207" s="195"/>
      <c r="FU207" s="231"/>
      <c r="FV207" s="180" t="str">
        <f t="shared" si="366"/>
        <v/>
      </c>
      <c r="FW207" s="181" t="str">
        <f t="shared" si="332"/>
        <v/>
      </c>
      <c r="FX207" s="182" t="str">
        <f t="shared" si="333"/>
        <v/>
      </c>
      <c r="FY207" s="183"/>
      <c r="FZ207" s="184" t="str">
        <f t="shared" si="387"/>
        <v/>
      </c>
      <c r="GA207" s="183"/>
      <c r="GB207" s="171"/>
      <c r="GC207" s="196"/>
      <c r="GD207" s="195"/>
      <c r="GH207" s="231"/>
      <c r="GI207" s="180" t="str">
        <f t="shared" si="367"/>
        <v/>
      </c>
      <c r="GJ207" s="181" t="str">
        <f t="shared" si="334"/>
        <v/>
      </c>
      <c r="GK207" s="182" t="str">
        <f t="shared" si="335"/>
        <v/>
      </c>
      <c r="GL207" s="183"/>
      <c r="GM207" s="184" t="str">
        <f t="shared" si="388"/>
        <v/>
      </c>
      <c r="GN207" s="183"/>
      <c r="GO207" s="171"/>
      <c r="GP207" s="196"/>
      <c r="GQ207" s="195"/>
      <c r="GU207" s="231"/>
      <c r="GV207" s="180" t="str">
        <f t="shared" si="368"/>
        <v/>
      </c>
      <c r="GW207" s="181" t="str">
        <f t="shared" si="336"/>
        <v/>
      </c>
      <c r="GX207" s="182" t="str">
        <f t="shared" si="337"/>
        <v/>
      </c>
      <c r="GY207" s="183"/>
      <c r="GZ207" s="184" t="str">
        <f t="shared" si="389"/>
        <v/>
      </c>
      <c r="HA207" s="183"/>
      <c r="HB207" s="171"/>
      <c r="HC207" s="196"/>
      <c r="HD207" s="195"/>
      <c r="HH207" s="231"/>
      <c r="HI207" s="180" t="str">
        <f t="shared" si="369"/>
        <v/>
      </c>
      <c r="HJ207" s="181" t="str">
        <f t="shared" si="338"/>
        <v/>
      </c>
      <c r="HK207" s="182" t="str">
        <f t="shared" si="339"/>
        <v/>
      </c>
      <c r="HL207" s="183"/>
      <c r="HM207" s="184" t="str">
        <f t="shared" si="390"/>
        <v/>
      </c>
      <c r="HN207" s="183"/>
      <c r="HO207" s="171"/>
      <c r="HP207" s="196"/>
      <c r="HQ207" s="195"/>
      <c r="HU207" s="231"/>
      <c r="HV207" s="180" t="str">
        <f t="shared" si="370"/>
        <v/>
      </c>
      <c r="HW207" s="181" t="str">
        <f t="shared" si="340"/>
        <v/>
      </c>
      <c r="HX207" s="182" t="str">
        <f t="shared" si="341"/>
        <v/>
      </c>
      <c r="HY207" s="183"/>
      <c r="HZ207" s="184" t="str">
        <f t="shared" si="391"/>
        <v/>
      </c>
      <c r="IA207" s="183"/>
      <c r="IB207" s="171"/>
      <c r="IC207" s="196"/>
      <c r="ID207" s="195"/>
      <c r="IH207" s="231"/>
      <c r="II207" s="180" t="str">
        <f t="shared" si="371"/>
        <v/>
      </c>
      <c r="IJ207" s="181" t="str">
        <f t="shared" si="342"/>
        <v/>
      </c>
      <c r="IK207" s="182" t="str">
        <f t="shared" si="343"/>
        <v/>
      </c>
      <c r="IL207" s="183"/>
      <c r="IM207" s="184" t="str">
        <f t="shared" si="392"/>
        <v/>
      </c>
      <c r="IN207" s="183"/>
      <c r="IO207" s="171"/>
      <c r="IP207" s="196"/>
      <c r="IQ207" s="195"/>
      <c r="IV207" s="180" t="str">
        <f t="shared" si="372"/>
        <v/>
      </c>
      <c r="IW207" s="181" t="str">
        <f t="shared" si="344"/>
        <v/>
      </c>
      <c r="IX207" s="182" t="str">
        <f t="shared" si="345"/>
        <v/>
      </c>
      <c r="IY207" s="183"/>
      <c r="IZ207" s="184" t="str">
        <f t="shared" si="393"/>
        <v/>
      </c>
      <c r="JA207" s="183"/>
      <c r="JB207" s="171"/>
      <c r="JC207" s="187"/>
      <c r="JD207" s="198">
        <f t="shared" si="346"/>
        <v>0</v>
      </c>
      <c r="JE207" s="198">
        <f t="shared" si="347"/>
        <v>0</v>
      </c>
      <c r="JF207" s="198">
        <f t="shared" si="373"/>
        <v>0</v>
      </c>
      <c r="JG207" s="199">
        <f t="shared" si="348"/>
        <v>0</v>
      </c>
      <c r="JH207" s="199">
        <f t="shared" si="374"/>
        <v>0</v>
      </c>
      <c r="JI207" s="203"/>
      <c r="JJ207" s="209"/>
      <c r="JK207" s="210"/>
      <c r="JL207" s="210"/>
      <c r="JM207" s="210"/>
      <c r="JN207" s="210"/>
      <c r="JO207" s="210"/>
      <c r="JP207" s="210"/>
      <c r="JQ207" s="210"/>
      <c r="JR207" s="211"/>
      <c r="JS207" s="205"/>
      <c r="JT207" s="194">
        <f t="shared" si="307"/>
        <v>5</v>
      </c>
    </row>
    <row r="208" spans="1:280" x14ac:dyDescent="0.2">
      <c r="A208" s="247">
        <f t="shared" si="349"/>
        <v>41782</v>
      </c>
      <c r="B208" s="249">
        <f t="shared" si="350"/>
        <v>41783</v>
      </c>
      <c r="C208" s="196"/>
      <c r="D208" s="195"/>
      <c r="I208" s="180" t="str">
        <f t="shared" si="351"/>
        <v/>
      </c>
      <c r="J208" s="181" t="str">
        <f t="shared" si="352"/>
        <v/>
      </c>
      <c r="K208" s="182" t="str">
        <f t="shared" si="353"/>
        <v/>
      </c>
      <c r="L208" s="183"/>
      <c r="M208" s="184" t="str">
        <f t="shared" si="306"/>
        <v/>
      </c>
      <c r="N208" s="183"/>
      <c r="O208" s="171"/>
      <c r="P208" s="196"/>
      <c r="Q208" s="195"/>
      <c r="V208" s="180" t="str">
        <f t="shared" si="354"/>
        <v/>
      </c>
      <c r="W208" s="181" t="str">
        <f t="shared" si="308"/>
        <v/>
      </c>
      <c r="X208" s="182" t="str">
        <f t="shared" si="309"/>
        <v/>
      </c>
      <c r="Y208" s="183"/>
      <c r="Z208" s="184" t="str">
        <f t="shared" si="375"/>
        <v/>
      </c>
      <c r="AA208" s="183"/>
      <c r="AB208" s="171"/>
      <c r="AC208" s="196"/>
      <c r="AD208" s="195"/>
      <c r="AI208" s="180" t="str">
        <f t="shared" si="355"/>
        <v/>
      </c>
      <c r="AJ208" s="181" t="str">
        <f t="shared" si="310"/>
        <v/>
      </c>
      <c r="AK208" s="182" t="str">
        <f t="shared" si="311"/>
        <v/>
      </c>
      <c r="AL208" s="183"/>
      <c r="AM208" s="184" t="str">
        <f t="shared" si="376"/>
        <v/>
      </c>
      <c r="AN208" s="183"/>
      <c r="AO208" s="171"/>
      <c r="AP208" s="196"/>
      <c r="AQ208" s="195"/>
      <c r="AV208" s="180" t="str">
        <f t="shared" si="356"/>
        <v/>
      </c>
      <c r="AW208" s="181" t="str">
        <f t="shared" si="312"/>
        <v/>
      </c>
      <c r="AX208" s="182" t="str">
        <f t="shared" si="313"/>
        <v/>
      </c>
      <c r="AY208" s="183"/>
      <c r="AZ208" s="184" t="str">
        <f t="shared" si="377"/>
        <v/>
      </c>
      <c r="BA208" s="183"/>
      <c r="BB208" s="171"/>
      <c r="BC208" s="196"/>
      <c r="BD208" s="195"/>
      <c r="BI208" s="180" t="str">
        <f t="shared" si="357"/>
        <v/>
      </c>
      <c r="BJ208" s="181" t="str">
        <f t="shared" si="314"/>
        <v/>
      </c>
      <c r="BK208" s="182" t="str">
        <f t="shared" si="315"/>
        <v/>
      </c>
      <c r="BL208" s="183"/>
      <c r="BM208" s="184" t="str">
        <f t="shared" si="378"/>
        <v/>
      </c>
      <c r="BN208" s="183"/>
      <c r="BO208" s="171"/>
      <c r="BP208" s="196"/>
      <c r="BQ208" s="195"/>
      <c r="BV208" s="180" t="str">
        <f t="shared" si="358"/>
        <v/>
      </c>
      <c r="BW208" s="181" t="str">
        <f t="shared" si="316"/>
        <v/>
      </c>
      <c r="BX208" s="182" t="str">
        <f t="shared" si="317"/>
        <v/>
      </c>
      <c r="BY208" s="183"/>
      <c r="BZ208" s="184" t="str">
        <f t="shared" si="379"/>
        <v/>
      </c>
      <c r="CA208" s="183"/>
      <c r="CB208" s="171"/>
      <c r="CC208" s="196"/>
      <c r="CD208" s="195"/>
      <c r="CI208" s="180" t="str">
        <f t="shared" si="359"/>
        <v/>
      </c>
      <c r="CJ208" s="181" t="str">
        <f t="shared" si="318"/>
        <v/>
      </c>
      <c r="CK208" s="182" t="str">
        <f t="shared" si="319"/>
        <v/>
      </c>
      <c r="CL208" s="183"/>
      <c r="CM208" s="184" t="str">
        <f t="shared" si="380"/>
        <v/>
      </c>
      <c r="CN208" s="183"/>
      <c r="CO208" s="171"/>
      <c r="CP208" s="196"/>
      <c r="CQ208" s="195"/>
      <c r="CV208" s="180" t="str">
        <f t="shared" si="360"/>
        <v/>
      </c>
      <c r="CW208" s="181" t="str">
        <f t="shared" si="320"/>
        <v/>
      </c>
      <c r="CX208" s="182" t="str">
        <f t="shared" si="321"/>
        <v/>
      </c>
      <c r="CY208" s="183"/>
      <c r="CZ208" s="184" t="str">
        <f t="shared" si="381"/>
        <v/>
      </c>
      <c r="DA208" s="183"/>
      <c r="DB208" s="171"/>
      <c r="DC208" s="196"/>
      <c r="DD208" s="195"/>
      <c r="DI208" s="180" t="str">
        <f t="shared" si="361"/>
        <v/>
      </c>
      <c r="DJ208" s="181" t="str">
        <f t="shared" si="322"/>
        <v/>
      </c>
      <c r="DK208" s="182" t="str">
        <f t="shared" si="323"/>
        <v/>
      </c>
      <c r="DL208" s="183"/>
      <c r="DM208" s="184" t="str">
        <f t="shared" si="382"/>
        <v/>
      </c>
      <c r="DN208" s="183"/>
      <c r="DO208" s="171"/>
      <c r="DP208" s="196"/>
      <c r="DQ208" s="195"/>
      <c r="DV208" s="180" t="str">
        <f t="shared" si="362"/>
        <v/>
      </c>
      <c r="DW208" s="181" t="str">
        <f t="shared" si="324"/>
        <v/>
      </c>
      <c r="DX208" s="182" t="str">
        <f t="shared" si="325"/>
        <v/>
      </c>
      <c r="DY208" s="183"/>
      <c r="DZ208" s="184" t="str">
        <f t="shared" si="383"/>
        <v/>
      </c>
      <c r="EA208" s="183"/>
      <c r="EB208" s="171"/>
      <c r="EC208" s="196"/>
      <c r="ED208" s="195"/>
      <c r="EI208" s="180" t="str">
        <f t="shared" si="363"/>
        <v/>
      </c>
      <c r="EJ208" s="181" t="str">
        <f t="shared" si="326"/>
        <v/>
      </c>
      <c r="EK208" s="182" t="str">
        <f t="shared" si="327"/>
        <v/>
      </c>
      <c r="EL208" s="183"/>
      <c r="EM208" s="184" t="str">
        <f t="shared" si="384"/>
        <v/>
      </c>
      <c r="EN208" s="183"/>
      <c r="EO208" s="171"/>
      <c r="EP208" s="196"/>
      <c r="EQ208" s="195"/>
      <c r="EU208" s="231"/>
      <c r="EV208" s="180" t="str">
        <f t="shared" si="364"/>
        <v/>
      </c>
      <c r="EW208" s="181" t="str">
        <f t="shared" si="328"/>
        <v/>
      </c>
      <c r="EX208" s="182" t="str">
        <f t="shared" si="329"/>
        <v/>
      </c>
      <c r="EY208" s="183"/>
      <c r="EZ208" s="184" t="str">
        <f t="shared" si="385"/>
        <v/>
      </c>
      <c r="FA208" s="183"/>
      <c r="FB208" s="171"/>
      <c r="FC208" s="196"/>
      <c r="FD208" s="195"/>
      <c r="FH208" s="231"/>
      <c r="FI208" s="180" t="str">
        <f t="shared" si="365"/>
        <v/>
      </c>
      <c r="FJ208" s="181" t="str">
        <f t="shared" si="330"/>
        <v/>
      </c>
      <c r="FK208" s="182" t="str">
        <f t="shared" si="331"/>
        <v/>
      </c>
      <c r="FL208" s="183"/>
      <c r="FM208" s="184" t="str">
        <f t="shared" si="386"/>
        <v/>
      </c>
      <c r="FN208" s="183"/>
      <c r="FO208" s="171"/>
      <c r="FP208" s="196"/>
      <c r="FQ208" s="195"/>
      <c r="FU208" s="231"/>
      <c r="FV208" s="180" t="str">
        <f t="shared" si="366"/>
        <v/>
      </c>
      <c r="FW208" s="181" t="str">
        <f t="shared" si="332"/>
        <v/>
      </c>
      <c r="FX208" s="182" t="str">
        <f t="shared" si="333"/>
        <v/>
      </c>
      <c r="FY208" s="183"/>
      <c r="FZ208" s="184" t="str">
        <f t="shared" si="387"/>
        <v/>
      </c>
      <c r="GA208" s="183"/>
      <c r="GB208" s="171"/>
      <c r="GC208" s="196"/>
      <c r="GD208" s="195"/>
      <c r="GH208" s="231"/>
      <c r="GI208" s="180" t="str">
        <f t="shared" si="367"/>
        <v/>
      </c>
      <c r="GJ208" s="181" t="str">
        <f t="shared" si="334"/>
        <v/>
      </c>
      <c r="GK208" s="182" t="str">
        <f t="shared" si="335"/>
        <v/>
      </c>
      <c r="GL208" s="183"/>
      <c r="GM208" s="184" t="str">
        <f t="shared" si="388"/>
        <v/>
      </c>
      <c r="GN208" s="183"/>
      <c r="GO208" s="171"/>
      <c r="GP208" s="196"/>
      <c r="GQ208" s="195"/>
      <c r="GU208" s="231"/>
      <c r="GV208" s="180" t="str">
        <f t="shared" si="368"/>
        <v/>
      </c>
      <c r="GW208" s="181" t="str">
        <f t="shared" si="336"/>
        <v/>
      </c>
      <c r="GX208" s="182" t="str">
        <f t="shared" si="337"/>
        <v/>
      </c>
      <c r="GY208" s="183"/>
      <c r="GZ208" s="184" t="str">
        <f t="shared" si="389"/>
        <v/>
      </c>
      <c r="HA208" s="183"/>
      <c r="HB208" s="171"/>
      <c r="HC208" s="196"/>
      <c r="HD208" s="195"/>
      <c r="HH208" s="231"/>
      <c r="HI208" s="180" t="str">
        <f t="shared" si="369"/>
        <v/>
      </c>
      <c r="HJ208" s="181" t="str">
        <f t="shared" si="338"/>
        <v/>
      </c>
      <c r="HK208" s="182" t="str">
        <f t="shared" si="339"/>
        <v/>
      </c>
      <c r="HL208" s="183"/>
      <c r="HM208" s="184" t="str">
        <f t="shared" si="390"/>
        <v/>
      </c>
      <c r="HN208" s="183"/>
      <c r="HO208" s="171"/>
      <c r="HP208" s="196"/>
      <c r="HQ208" s="195"/>
      <c r="HU208" s="231"/>
      <c r="HV208" s="180" t="str">
        <f t="shared" si="370"/>
        <v/>
      </c>
      <c r="HW208" s="181" t="str">
        <f t="shared" si="340"/>
        <v/>
      </c>
      <c r="HX208" s="182" t="str">
        <f t="shared" si="341"/>
        <v/>
      </c>
      <c r="HY208" s="183"/>
      <c r="HZ208" s="184" t="str">
        <f t="shared" si="391"/>
        <v/>
      </c>
      <c r="IA208" s="183"/>
      <c r="IB208" s="171"/>
      <c r="IC208" s="196"/>
      <c r="ID208" s="195"/>
      <c r="IH208" s="231"/>
      <c r="II208" s="180" t="str">
        <f t="shared" si="371"/>
        <v/>
      </c>
      <c r="IJ208" s="181" t="str">
        <f t="shared" si="342"/>
        <v/>
      </c>
      <c r="IK208" s="182" t="str">
        <f t="shared" si="343"/>
        <v/>
      </c>
      <c r="IL208" s="183"/>
      <c r="IM208" s="184" t="str">
        <f t="shared" si="392"/>
        <v/>
      </c>
      <c r="IN208" s="183"/>
      <c r="IO208" s="171"/>
      <c r="IP208" s="196"/>
      <c r="IQ208" s="195"/>
      <c r="IV208" s="180" t="str">
        <f t="shared" si="372"/>
        <v/>
      </c>
      <c r="IW208" s="181" t="str">
        <f t="shared" si="344"/>
        <v/>
      </c>
      <c r="IX208" s="182" t="str">
        <f t="shared" si="345"/>
        <v/>
      </c>
      <c r="IY208" s="183"/>
      <c r="IZ208" s="184" t="str">
        <f t="shared" si="393"/>
        <v/>
      </c>
      <c r="JA208" s="183"/>
      <c r="JB208" s="171"/>
      <c r="JC208" s="187"/>
      <c r="JD208" s="198">
        <f t="shared" si="346"/>
        <v>0</v>
      </c>
      <c r="JE208" s="198">
        <f t="shared" si="347"/>
        <v>0</v>
      </c>
      <c r="JF208" s="198">
        <f t="shared" si="373"/>
        <v>0</v>
      </c>
      <c r="JG208" s="199">
        <f t="shared" si="348"/>
        <v>0</v>
      </c>
      <c r="JH208" s="199">
        <f t="shared" si="374"/>
        <v>0</v>
      </c>
      <c r="JI208" s="203"/>
      <c r="JJ208" s="209"/>
      <c r="JK208" s="210"/>
      <c r="JL208" s="210"/>
      <c r="JM208" s="210"/>
      <c r="JN208" s="210"/>
      <c r="JO208" s="210"/>
      <c r="JP208" s="210"/>
      <c r="JQ208" s="210"/>
      <c r="JR208" s="211"/>
      <c r="JS208" s="205"/>
      <c r="JT208" s="194">
        <f t="shared" si="307"/>
        <v>5</v>
      </c>
    </row>
    <row r="209" spans="1:280" x14ac:dyDescent="0.2">
      <c r="A209" s="247">
        <f t="shared" si="349"/>
        <v>41783</v>
      </c>
      <c r="B209" s="249">
        <f t="shared" si="350"/>
        <v>41784</v>
      </c>
      <c r="C209" s="196"/>
      <c r="D209" s="195"/>
      <c r="I209" s="180" t="str">
        <f t="shared" si="351"/>
        <v/>
      </c>
      <c r="J209" s="181" t="str">
        <f t="shared" si="352"/>
        <v/>
      </c>
      <c r="K209" s="182" t="str">
        <f t="shared" si="353"/>
        <v/>
      </c>
      <c r="L209" s="183"/>
      <c r="M209" s="184" t="str">
        <f t="shared" si="306"/>
        <v/>
      </c>
      <c r="N209" s="183"/>
      <c r="O209" s="171"/>
      <c r="P209" s="196"/>
      <c r="Q209" s="195"/>
      <c r="V209" s="180" t="str">
        <f t="shared" si="354"/>
        <v/>
      </c>
      <c r="W209" s="181" t="str">
        <f t="shared" si="308"/>
        <v/>
      </c>
      <c r="X209" s="182" t="str">
        <f t="shared" si="309"/>
        <v/>
      </c>
      <c r="Y209" s="183"/>
      <c r="Z209" s="184" t="str">
        <f t="shared" si="375"/>
        <v/>
      </c>
      <c r="AA209" s="183"/>
      <c r="AB209" s="171"/>
      <c r="AC209" s="196"/>
      <c r="AD209" s="195"/>
      <c r="AI209" s="180" t="str">
        <f t="shared" si="355"/>
        <v/>
      </c>
      <c r="AJ209" s="181" t="str">
        <f t="shared" si="310"/>
        <v/>
      </c>
      <c r="AK209" s="182" t="str">
        <f t="shared" si="311"/>
        <v/>
      </c>
      <c r="AL209" s="183"/>
      <c r="AM209" s="184" t="str">
        <f t="shared" si="376"/>
        <v/>
      </c>
      <c r="AN209" s="183"/>
      <c r="AO209" s="171"/>
      <c r="AP209" s="196"/>
      <c r="AQ209" s="195"/>
      <c r="AV209" s="180" t="str">
        <f t="shared" si="356"/>
        <v/>
      </c>
      <c r="AW209" s="181" t="str">
        <f t="shared" si="312"/>
        <v/>
      </c>
      <c r="AX209" s="182" t="str">
        <f t="shared" si="313"/>
        <v/>
      </c>
      <c r="AY209" s="183"/>
      <c r="AZ209" s="184" t="str">
        <f t="shared" si="377"/>
        <v/>
      </c>
      <c r="BA209" s="183"/>
      <c r="BB209" s="171"/>
      <c r="BC209" s="196"/>
      <c r="BD209" s="195"/>
      <c r="BI209" s="180" t="str">
        <f t="shared" si="357"/>
        <v/>
      </c>
      <c r="BJ209" s="181" t="str">
        <f t="shared" si="314"/>
        <v/>
      </c>
      <c r="BK209" s="182" t="str">
        <f t="shared" si="315"/>
        <v/>
      </c>
      <c r="BL209" s="183"/>
      <c r="BM209" s="184" t="str">
        <f t="shared" si="378"/>
        <v/>
      </c>
      <c r="BN209" s="183"/>
      <c r="BO209" s="171"/>
      <c r="BP209" s="196"/>
      <c r="BQ209" s="195"/>
      <c r="BV209" s="180" t="str">
        <f t="shared" si="358"/>
        <v/>
      </c>
      <c r="BW209" s="181" t="str">
        <f t="shared" si="316"/>
        <v/>
      </c>
      <c r="BX209" s="182" t="str">
        <f t="shared" si="317"/>
        <v/>
      </c>
      <c r="BY209" s="183"/>
      <c r="BZ209" s="184" t="str">
        <f t="shared" si="379"/>
        <v/>
      </c>
      <c r="CA209" s="183"/>
      <c r="CB209" s="171"/>
      <c r="CC209" s="196"/>
      <c r="CD209" s="195"/>
      <c r="CI209" s="180" t="str">
        <f t="shared" si="359"/>
        <v/>
      </c>
      <c r="CJ209" s="181" t="str">
        <f t="shared" si="318"/>
        <v/>
      </c>
      <c r="CK209" s="182" t="str">
        <f t="shared" si="319"/>
        <v/>
      </c>
      <c r="CL209" s="183"/>
      <c r="CM209" s="184" t="str">
        <f t="shared" si="380"/>
        <v/>
      </c>
      <c r="CN209" s="183"/>
      <c r="CO209" s="171"/>
      <c r="CP209" s="196"/>
      <c r="CQ209" s="195"/>
      <c r="CV209" s="180" t="str">
        <f t="shared" si="360"/>
        <v/>
      </c>
      <c r="CW209" s="181" t="str">
        <f t="shared" si="320"/>
        <v/>
      </c>
      <c r="CX209" s="182" t="str">
        <f t="shared" si="321"/>
        <v/>
      </c>
      <c r="CY209" s="183"/>
      <c r="CZ209" s="184" t="str">
        <f t="shared" si="381"/>
        <v/>
      </c>
      <c r="DA209" s="183"/>
      <c r="DB209" s="171"/>
      <c r="DC209" s="196"/>
      <c r="DD209" s="195"/>
      <c r="DI209" s="180" t="str">
        <f t="shared" si="361"/>
        <v/>
      </c>
      <c r="DJ209" s="181" t="str">
        <f t="shared" si="322"/>
        <v/>
      </c>
      <c r="DK209" s="182" t="str">
        <f t="shared" si="323"/>
        <v/>
      </c>
      <c r="DL209" s="183"/>
      <c r="DM209" s="184" t="str">
        <f t="shared" si="382"/>
        <v/>
      </c>
      <c r="DN209" s="183"/>
      <c r="DO209" s="171"/>
      <c r="DP209" s="196"/>
      <c r="DQ209" s="195"/>
      <c r="DV209" s="180" t="str">
        <f t="shared" si="362"/>
        <v/>
      </c>
      <c r="DW209" s="181" t="str">
        <f t="shared" si="324"/>
        <v/>
      </c>
      <c r="DX209" s="182" t="str">
        <f t="shared" si="325"/>
        <v/>
      </c>
      <c r="DY209" s="183"/>
      <c r="DZ209" s="184" t="str">
        <f t="shared" si="383"/>
        <v/>
      </c>
      <c r="EA209" s="183"/>
      <c r="EB209" s="171"/>
      <c r="EC209" s="196"/>
      <c r="ED209" s="195"/>
      <c r="EI209" s="180" t="str">
        <f t="shared" si="363"/>
        <v/>
      </c>
      <c r="EJ209" s="181" t="str">
        <f t="shared" si="326"/>
        <v/>
      </c>
      <c r="EK209" s="182" t="str">
        <f t="shared" si="327"/>
        <v/>
      </c>
      <c r="EL209" s="183"/>
      <c r="EM209" s="184" t="str">
        <f t="shared" si="384"/>
        <v/>
      </c>
      <c r="EN209" s="183"/>
      <c r="EO209" s="171"/>
      <c r="EP209" s="196"/>
      <c r="EQ209" s="195"/>
      <c r="EU209" s="231"/>
      <c r="EV209" s="180" t="str">
        <f t="shared" si="364"/>
        <v/>
      </c>
      <c r="EW209" s="181" t="str">
        <f t="shared" si="328"/>
        <v/>
      </c>
      <c r="EX209" s="182" t="str">
        <f t="shared" si="329"/>
        <v/>
      </c>
      <c r="EY209" s="183"/>
      <c r="EZ209" s="184" t="str">
        <f t="shared" si="385"/>
        <v/>
      </c>
      <c r="FA209" s="183"/>
      <c r="FB209" s="171"/>
      <c r="FC209" s="196"/>
      <c r="FD209" s="195"/>
      <c r="FH209" s="231"/>
      <c r="FI209" s="180" t="str">
        <f t="shared" si="365"/>
        <v/>
      </c>
      <c r="FJ209" s="181" t="str">
        <f t="shared" si="330"/>
        <v/>
      </c>
      <c r="FK209" s="182" t="str">
        <f t="shared" si="331"/>
        <v/>
      </c>
      <c r="FL209" s="183"/>
      <c r="FM209" s="184" t="str">
        <f t="shared" si="386"/>
        <v/>
      </c>
      <c r="FN209" s="183"/>
      <c r="FO209" s="171"/>
      <c r="FP209" s="196"/>
      <c r="FQ209" s="195"/>
      <c r="FU209" s="231"/>
      <c r="FV209" s="180" t="str">
        <f t="shared" si="366"/>
        <v/>
      </c>
      <c r="FW209" s="181" t="str">
        <f t="shared" si="332"/>
        <v/>
      </c>
      <c r="FX209" s="182" t="str">
        <f t="shared" si="333"/>
        <v/>
      </c>
      <c r="FY209" s="183"/>
      <c r="FZ209" s="184" t="str">
        <f t="shared" si="387"/>
        <v/>
      </c>
      <c r="GA209" s="183"/>
      <c r="GB209" s="171"/>
      <c r="GC209" s="196"/>
      <c r="GD209" s="195"/>
      <c r="GH209" s="231"/>
      <c r="GI209" s="180" t="str">
        <f t="shared" si="367"/>
        <v/>
      </c>
      <c r="GJ209" s="181" t="str">
        <f t="shared" si="334"/>
        <v/>
      </c>
      <c r="GK209" s="182" t="str">
        <f t="shared" si="335"/>
        <v/>
      </c>
      <c r="GL209" s="183"/>
      <c r="GM209" s="184" t="str">
        <f t="shared" si="388"/>
        <v/>
      </c>
      <c r="GN209" s="183"/>
      <c r="GO209" s="171"/>
      <c r="GP209" s="196"/>
      <c r="GQ209" s="195"/>
      <c r="GU209" s="231"/>
      <c r="GV209" s="180" t="str">
        <f t="shared" si="368"/>
        <v/>
      </c>
      <c r="GW209" s="181" t="str">
        <f t="shared" si="336"/>
        <v/>
      </c>
      <c r="GX209" s="182" t="str">
        <f t="shared" si="337"/>
        <v/>
      </c>
      <c r="GY209" s="183"/>
      <c r="GZ209" s="184" t="str">
        <f t="shared" si="389"/>
        <v/>
      </c>
      <c r="HA209" s="183"/>
      <c r="HB209" s="171"/>
      <c r="HC209" s="196"/>
      <c r="HD209" s="195"/>
      <c r="HH209" s="231"/>
      <c r="HI209" s="180" t="str">
        <f t="shared" si="369"/>
        <v/>
      </c>
      <c r="HJ209" s="181" t="str">
        <f t="shared" si="338"/>
        <v/>
      </c>
      <c r="HK209" s="182" t="str">
        <f t="shared" si="339"/>
        <v/>
      </c>
      <c r="HL209" s="183"/>
      <c r="HM209" s="184" t="str">
        <f t="shared" si="390"/>
        <v/>
      </c>
      <c r="HN209" s="183"/>
      <c r="HO209" s="171"/>
      <c r="HP209" s="196"/>
      <c r="HQ209" s="195"/>
      <c r="HU209" s="231"/>
      <c r="HV209" s="180" t="str">
        <f t="shared" si="370"/>
        <v/>
      </c>
      <c r="HW209" s="181" t="str">
        <f t="shared" si="340"/>
        <v/>
      </c>
      <c r="HX209" s="182" t="str">
        <f t="shared" si="341"/>
        <v/>
      </c>
      <c r="HY209" s="183"/>
      <c r="HZ209" s="184" t="str">
        <f t="shared" si="391"/>
        <v/>
      </c>
      <c r="IA209" s="183"/>
      <c r="IB209" s="171"/>
      <c r="IC209" s="196"/>
      <c r="ID209" s="195"/>
      <c r="IH209" s="231"/>
      <c r="II209" s="180" t="str">
        <f t="shared" si="371"/>
        <v/>
      </c>
      <c r="IJ209" s="181" t="str">
        <f t="shared" si="342"/>
        <v/>
      </c>
      <c r="IK209" s="182" t="str">
        <f t="shared" si="343"/>
        <v/>
      </c>
      <c r="IL209" s="183"/>
      <c r="IM209" s="184" t="str">
        <f t="shared" si="392"/>
        <v/>
      </c>
      <c r="IN209" s="183"/>
      <c r="IO209" s="171"/>
      <c r="IP209" s="196"/>
      <c r="IQ209" s="195"/>
      <c r="IV209" s="180" t="str">
        <f t="shared" si="372"/>
        <v/>
      </c>
      <c r="IW209" s="181" t="str">
        <f t="shared" si="344"/>
        <v/>
      </c>
      <c r="IX209" s="182" t="str">
        <f t="shared" si="345"/>
        <v/>
      </c>
      <c r="IY209" s="183"/>
      <c r="IZ209" s="184" t="str">
        <f t="shared" si="393"/>
        <v/>
      </c>
      <c r="JA209" s="183"/>
      <c r="JB209" s="171"/>
      <c r="JC209" s="187"/>
      <c r="JD209" s="198">
        <f t="shared" si="346"/>
        <v>0</v>
      </c>
      <c r="JE209" s="198">
        <f t="shared" si="347"/>
        <v>0</v>
      </c>
      <c r="JF209" s="198">
        <f t="shared" si="373"/>
        <v>0</v>
      </c>
      <c r="JG209" s="199">
        <f>SUM(L209,Y209,AL209,AY209,BL209,BY209,CL209,CY209,DL209,DY209,EL209,EY209,FL209,FY209,GL209,GY209,HL209,HY209,IL209,IY209)</f>
        <v>0</v>
      </c>
      <c r="JH209" s="199">
        <f t="shared" si="374"/>
        <v>0</v>
      </c>
      <c r="JI209" s="203"/>
      <c r="JJ209" s="209"/>
      <c r="JK209" s="210"/>
      <c r="JL209" s="210"/>
      <c r="JM209" s="210"/>
      <c r="JN209" s="210"/>
      <c r="JO209" s="210"/>
      <c r="JP209" s="210"/>
      <c r="JQ209" s="210"/>
      <c r="JR209" s="211"/>
      <c r="JS209" s="205"/>
      <c r="JT209" s="194">
        <f t="shared" si="307"/>
        <v>5</v>
      </c>
    </row>
    <row r="210" spans="1:280" x14ac:dyDescent="0.2">
      <c r="A210" s="247">
        <f t="shared" si="349"/>
        <v>41784</v>
      </c>
      <c r="B210" s="249">
        <f t="shared" si="350"/>
        <v>41785</v>
      </c>
      <c r="C210" s="196"/>
      <c r="D210" s="195"/>
      <c r="I210" s="180" t="str">
        <f t="shared" si="351"/>
        <v/>
      </c>
      <c r="J210" s="181" t="str">
        <f t="shared" si="352"/>
        <v/>
      </c>
      <c r="K210" s="182" t="str">
        <f t="shared" si="353"/>
        <v/>
      </c>
      <c r="L210" s="183"/>
      <c r="M210" s="184" t="str">
        <f t="shared" si="306"/>
        <v/>
      </c>
      <c r="N210" s="183"/>
      <c r="O210" s="171"/>
      <c r="P210" s="196"/>
      <c r="Q210" s="195"/>
      <c r="V210" s="180" t="str">
        <f t="shared" si="354"/>
        <v/>
      </c>
      <c r="W210" s="181" t="str">
        <f t="shared" si="308"/>
        <v/>
      </c>
      <c r="X210" s="182" t="str">
        <f t="shared" si="309"/>
        <v/>
      </c>
      <c r="Y210" s="183"/>
      <c r="Z210" s="184" t="str">
        <f t="shared" si="375"/>
        <v/>
      </c>
      <c r="AA210" s="183"/>
      <c r="AB210" s="171"/>
      <c r="AC210" s="196"/>
      <c r="AD210" s="195"/>
      <c r="AI210" s="180" t="str">
        <f t="shared" si="355"/>
        <v/>
      </c>
      <c r="AJ210" s="181" t="str">
        <f t="shared" si="310"/>
        <v/>
      </c>
      <c r="AK210" s="182" t="str">
        <f t="shared" si="311"/>
        <v/>
      </c>
      <c r="AL210" s="183"/>
      <c r="AM210" s="184" t="str">
        <f t="shared" si="376"/>
        <v/>
      </c>
      <c r="AN210" s="183"/>
      <c r="AO210" s="171"/>
      <c r="AP210" s="196"/>
      <c r="AQ210" s="195"/>
      <c r="AV210" s="180" t="str">
        <f t="shared" si="356"/>
        <v/>
      </c>
      <c r="AW210" s="181" t="str">
        <f t="shared" si="312"/>
        <v/>
      </c>
      <c r="AX210" s="182" t="str">
        <f t="shared" si="313"/>
        <v/>
      </c>
      <c r="AY210" s="183"/>
      <c r="AZ210" s="184" t="str">
        <f t="shared" si="377"/>
        <v/>
      </c>
      <c r="BA210" s="183"/>
      <c r="BB210" s="171"/>
      <c r="BC210" s="196"/>
      <c r="BD210" s="195"/>
      <c r="BI210" s="180" t="str">
        <f t="shared" si="357"/>
        <v/>
      </c>
      <c r="BJ210" s="181" t="str">
        <f t="shared" si="314"/>
        <v/>
      </c>
      <c r="BK210" s="182" t="str">
        <f t="shared" si="315"/>
        <v/>
      </c>
      <c r="BL210" s="183"/>
      <c r="BM210" s="184" t="str">
        <f t="shared" si="378"/>
        <v/>
      </c>
      <c r="BN210" s="183"/>
      <c r="BO210" s="171"/>
      <c r="BP210" s="196"/>
      <c r="BQ210" s="195"/>
      <c r="BV210" s="180" t="str">
        <f t="shared" si="358"/>
        <v/>
      </c>
      <c r="BW210" s="181" t="str">
        <f t="shared" si="316"/>
        <v/>
      </c>
      <c r="BX210" s="182" t="str">
        <f t="shared" si="317"/>
        <v/>
      </c>
      <c r="BY210" s="183"/>
      <c r="BZ210" s="184" t="str">
        <f t="shared" si="379"/>
        <v/>
      </c>
      <c r="CA210" s="183"/>
      <c r="CB210" s="171"/>
      <c r="CC210" s="196"/>
      <c r="CD210" s="195"/>
      <c r="CI210" s="180" t="str">
        <f t="shared" si="359"/>
        <v/>
      </c>
      <c r="CJ210" s="181" t="str">
        <f t="shared" si="318"/>
        <v/>
      </c>
      <c r="CK210" s="182" t="str">
        <f t="shared" si="319"/>
        <v/>
      </c>
      <c r="CL210" s="183"/>
      <c r="CM210" s="184" t="str">
        <f t="shared" si="380"/>
        <v/>
      </c>
      <c r="CN210" s="183"/>
      <c r="CO210" s="171"/>
      <c r="CP210" s="196"/>
      <c r="CQ210" s="195"/>
      <c r="CV210" s="180" t="str">
        <f t="shared" si="360"/>
        <v/>
      </c>
      <c r="CW210" s="181" t="str">
        <f t="shared" si="320"/>
        <v/>
      </c>
      <c r="CX210" s="182" t="str">
        <f t="shared" si="321"/>
        <v/>
      </c>
      <c r="CY210" s="183"/>
      <c r="CZ210" s="184" t="str">
        <f t="shared" si="381"/>
        <v/>
      </c>
      <c r="DA210" s="183"/>
      <c r="DB210" s="171"/>
      <c r="DC210" s="196"/>
      <c r="DD210" s="195"/>
      <c r="DI210" s="180" t="str">
        <f t="shared" si="361"/>
        <v/>
      </c>
      <c r="DJ210" s="181" t="str">
        <f t="shared" si="322"/>
        <v/>
      </c>
      <c r="DK210" s="182" t="str">
        <f t="shared" si="323"/>
        <v/>
      </c>
      <c r="DL210" s="183"/>
      <c r="DM210" s="184" t="str">
        <f t="shared" si="382"/>
        <v/>
      </c>
      <c r="DN210" s="183"/>
      <c r="DO210" s="171"/>
      <c r="DP210" s="196"/>
      <c r="DQ210" s="195"/>
      <c r="DV210" s="180" t="str">
        <f t="shared" si="362"/>
        <v/>
      </c>
      <c r="DW210" s="181" t="str">
        <f t="shared" si="324"/>
        <v/>
      </c>
      <c r="DX210" s="182" t="str">
        <f t="shared" si="325"/>
        <v/>
      </c>
      <c r="DY210" s="183"/>
      <c r="DZ210" s="184" t="str">
        <f t="shared" si="383"/>
        <v/>
      </c>
      <c r="EA210" s="183"/>
      <c r="EB210" s="171"/>
      <c r="EC210" s="196"/>
      <c r="ED210" s="195"/>
      <c r="EI210" s="180" t="str">
        <f t="shared" si="363"/>
        <v/>
      </c>
      <c r="EJ210" s="181" t="str">
        <f t="shared" si="326"/>
        <v/>
      </c>
      <c r="EK210" s="182" t="str">
        <f t="shared" si="327"/>
        <v/>
      </c>
      <c r="EL210" s="183"/>
      <c r="EM210" s="184" t="str">
        <f t="shared" si="384"/>
        <v/>
      </c>
      <c r="EN210" s="183"/>
      <c r="EO210" s="171"/>
      <c r="EP210" s="196"/>
      <c r="EQ210" s="195"/>
      <c r="EU210" s="231"/>
      <c r="EV210" s="180" t="str">
        <f t="shared" si="364"/>
        <v/>
      </c>
      <c r="EW210" s="181" t="str">
        <f t="shared" si="328"/>
        <v/>
      </c>
      <c r="EX210" s="182" t="str">
        <f t="shared" si="329"/>
        <v/>
      </c>
      <c r="EY210" s="183"/>
      <c r="EZ210" s="184" t="str">
        <f t="shared" si="385"/>
        <v/>
      </c>
      <c r="FA210" s="183"/>
      <c r="FB210" s="171"/>
      <c r="FC210" s="196"/>
      <c r="FD210" s="195"/>
      <c r="FH210" s="231"/>
      <c r="FI210" s="180" t="str">
        <f t="shared" si="365"/>
        <v/>
      </c>
      <c r="FJ210" s="181" t="str">
        <f t="shared" si="330"/>
        <v/>
      </c>
      <c r="FK210" s="182" t="str">
        <f t="shared" si="331"/>
        <v/>
      </c>
      <c r="FL210" s="183"/>
      <c r="FM210" s="184" t="str">
        <f t="shared" si="386"/>
        <v/>
      </c>
      <c r="FN210" s="183"/>
      <c r="FO210" s="171"/>
      <c r="FP210" s="196"/>
      <c r="FQ210" s="195"/>
      <c r="FU210" s="231"/>
      <c r="FV210" s="180" t="str">
        <f t="shared" si="366"/>
        <v/>
      </c>
      <c r="FW210" s="181" t="str">
        <f t="shared" si="332"/>
        <v/>
      </c>
      <c r="FX210" s="182" t="str">
        <f t="shared" si="333"/>
        <v/>
      </c>
      <c r="FY210" s="183"/>
      <c r="FZ210" s="184" t="str">
        <f t="shared" si="387"/>
        <v/>
      </c>
      <c r="GA210" s="183"/>
      <c r="GB210" s="171"/>
      <c r="GC210" s="196"/>
      <c r="GD210" s="195"/>
      <c r="GH210" s="231"/>
      <c r="GI210" s="180" t="str">
        <f t="shared" si="367"/>
        <v/>
      </c>
      <c r="GJ210" s="181" t="str">
        <f t="shared" si="334"/>
        <v/>
      </c>
      <c r="GK210" s="182" t="str">
        <f t="shared" si="335"/>
        <v/>
      </c>
      <c r="GL210" s="183"/>
      <c r="GM210" s="184" t="str">
        <f t="shared" si="388"/>
        <v/>
      </c>
      <c r="GN210" s="183"/>
      <c r="GO210" s="171"/>
      <c r="GP210" s="196"/>
      <c r="GQ210" s="195"/>
      <c r="GU210" s="231"/>
      <c r="GV210" s="180" t="str">
        <f t="shared" si="368"/>
        <v/>
      </c>
      <c r="GW210" s="181" t="str">
        <f t="shared" si="336"/>
        <v/>
      </c>
      <c r="GX210" s="182" t="str">
        <f t="shared" si="337"/>
        <v/>
      </c>
      <c r="GY210" s="183"/>
      <c r="GZ210" s="184" t="str">
        <f t="shared" si="389"/>
        <v/>
      </c>
      <c r="HA210" s="183"/>
      <c r="HB210" s="171"/>
      <c r="HC210" s="196"/>
      <c r="HD210" s="195"/>
      <c r="HH210" s="231"/>
      <c r="HI210" s="180" t="str">
        <f t="shared" si="369"/>
        <v/>
      </c>
      <c r="HJ210" s="181" t="str">
        <f t="shared" si="338"/>
        <v/>
      </c>
      <c r="HK210" s="182" t="str">
        <f t="shared" si="339"/>
        <v/>
      </c>
      <c r="HL210" s="183"/>
      <c r="HM210" s="184" t="str">
        <f t="shared" si="390"/>
        <v/>
      </c>
      <c r="HN210" s="183"/>
      <c r="HO210" s="171"/>
      <c r="HP210" s="196"/>
      <c r="HQ210" s="195"/>
      <c r="HU210" s="231"/>
      <c r="HV210" s="180" t="str">
        <f t="shared" si="370"/>
        <v/>
      </c>
      <c r="HW210" s="181" t="str">
        <f t="shared" si="340"/>
        <v/>
      </c>
      <c r="HX210" s="182" t="str">
        <f t="shared" si="341"/>
        <v/>
      </c>
      <c r="HY210" s="183"/>
      <c r="HZ210" s="184" t="str">
        <f t="shared" si="391"/>
        <v/>
      </c>
      <c r="IA210" s="183"/>
      <c r="IB210" s="171"/>
      <c r="IC210" s="196"/>
      <c r="ID210" s="195"/>
      <c r="IH210" s="231"/>
      <c r="II210" s="180" t="str">
        <f t="shared" si="371"/>
        <v/>
      </c>
      <c r="IJ210" s="181" t="str">
        <f t="shared" si="342"/>
        <v/>
      </c>
      <c r="IK210" s="182" t="str">
        <f t="shared" si="343"/>
        <v/>
      </c>
      <c r="IL210" s="183"/>
      <c r="IM210" s="184" t="str">
        <f t="shared" si="392"/>
        <v/>
      </c>
      <c r="IN210" s="183"/>
      <c r="IO210" s="171"/>
      <c r="IP210" s="196"/>
      <c r="IQ210" s="195"/>
      <c r="IV210" s="180" t="str">
        <f t="shared" si="372"/>
        <v/>
      </c>
      <c r="IW210" s="181" t="str">
        <f t="shared" si="344"/>
        <v/>
      </c>
      <c r="IX210" s="182" t="str">
        <f t="shared" si="345"/>
        <v/>
      </c>
      <c r="IY210" s="183"/>
      <c r="IZ210" s="184" t="str">
        <f t="shared" si="393"/>
        <v/>
      </c>
      <c r="JA210" s="183"/>
      <c r="JB210" s="171"/>
      <c r="JC210" s="187"/>
      <c r="JD210" s="198">
        <f t="shared" si="346"/>
        <v>0</v>
      </c>
      <c r="JE210" s="198">
        <f t="shared" si="347"/>
        <v>0</v>
      </c>
      <c r="JF210" s="198">
        <f t="shared" si="373"/>
        <v>0</v>
      </c>
      <c r="JG210" s="199">
        <f t="shared" si="348"/>
        <v>0</v>
      </c>
      <c r="JH210" s="199">
        <f t="shared" si="374"/>
        <v>0</v>
      </c>
      <c r="JI210" s="203"/>
      <c r="JJ210" s="209"/>
      <c r="JK210" s="210"/>
      <c r="JL210" s="210"/>
      <c r="JM210" s="210"/>
      <c r="JN210" s="210"/>
      <c r="JO210" s="210"/>
      <c r="JP210" s="210"/>
      <c r="JQ210" s="210"/>
      <c r="JR210" s="211"/>
      <c r="JS210" s="205"/>
      <c r="JT210" s="194">
        <f t="shared" si="307"/>
        <v>5</v>
      </c>
    </row>
    <row r="211" spans="1:280" x14ac:dyDescent="0.2">
      <c r="A211" s="247">
        <f t="shared" si="349"/>
        <v>41785</v>
      </c>
      <c r="B211" s="249">
        <f t="shared" si="350"/>
        <v>41786</v>
      </c>
      <c r="C211" s="196"/>
      <c r="D211" s="195"/>
      <c r="I211" s="180" t="str">
        <f t="shared" si="351"/>
        <v/>
      </c>
      <c r="J211" s="181" t="str">
        <f t="shared" si="352"/>
        <v/>
      </c>
      <c r="K211" s="182" t="str">
        <f t="shared" si="353"/>
        <v/>
      </c>
      <c r="L211" s="183"/>
      <c r="M211" s="184" t="str">
        <f t="shared" si="306"/>
        <v/>
      </c>
      <c r="N211" s="183"/>
      <c r="O211" s="171"/>
      <c r="P211" s="196"/>
      <c r="Q211" s="195"/>
      <c r="V211" s="180" t="str">
        <f t="shared" si="354"/>
        <v/>
      </c>
      <c r="W211" s="181" t="str">
        <f t="shared" si="308"/>
        <v/>
      </c>
      <c r="X211" s="182" t="str">
        <f t="shared" si="309"/>
        <v/>
      </c>
      <c r="Y211" s="183"/>
      <c r="Z211" s="184" t="str">
        <f t="shared" si="375"/>
        <v/>
      </c>
      <c r="AA211" s="183"/>
      <c r="AB211" s="171"/>
      <c r="AC211" s="196"/>
      <c r="AD211" s="195"/>
      <c r="AI211" s="180" t="str">
        <f t="shared" si="355"/>
        <v/>
      </c>
      <c r="AJ211" s="181" t="str">
        <f t="shared" si="310"/>
        <v/>
      </c>
      <c r="AK211" s="182" t="str">
        <f t="shared" si="311"/>
        <v/>
      </c>
      <c r="AL211" s="183"/>
      <c r="AM211" s="184" t="str">
        <f t="shared" si="376"/>
        <v/>
      </c>
      <c r="AN211" s="183"/>
      <c r="AO211" s="171"/>
      <c r="AP211" s="196"/>
      <c r="AQ211" s="195"/>
      <c r="AV211" s="180" t="str">
        <f t="shared" si="356"/>
        <v/>
      </c>
      <c r="AW211" s="181" t="str">
        <f t="shared" si="312"/>
        <v/>
      </c>
      <c r="AX211" s="182" t="str">
        <f t="shared" si="313"/>
        <v/>
      </c>
      <c r="AY211" s="183"/>
      <c r="AZ211" s="184" t="str">
        <f t="shared" si="377"/>
        <v/>
      </c>
      <c r="BA211" s="183"/>
      <c r="BB211" s="171"/>
      <c r="BC211" s="196"/>
      <c r="BD211" s="195"/>
      <c r="BI211" s="180" t="str">
        <f t="shared" si="357"/>
        <v/>
      </c>
      <c r="BJ211" s="181" t="str">
        <f t="shared" si="314"/>
        <v/>
      </c>
      <c r="BK211" s="182" t="str">
        <f t="shared" si="315"/>
        <v/>
      </c>
      <c r="BL211" s="183"/>
      <c r="BM211" s="184" t="str">
        <f t="shared" si="378"/>
        <v/>
      </c>
      <c r="BN211" s="183"/>
      <c r="BO211" s="171"/>
      <c r="BP211" s="196"/>
      <c r="BQ211" s="195"/>
      <c r="BV211" s="180" t="str">
        <f t="shared" si="358"/>
        <v/>
      </c>
      <c r="BW211" s="181" t="str">
        <f t="shared" si="316"/>
        <v/>
      </c>
      <c r="BX211" s="182" t="str">
        <f t="shared" si="317"/>
        <v/>
      </c>
      <c r="BY211" s="183"/>
      <c r="BZ211" s="184" t="str">
        <f t="shared" si="379"/>
        <v/>
      </c>
      <c r="CA211" s="183"/>
      <c r="CB211" s="171"/>
      <c r="CC211" s="196"/>
      <c r="CD211" s="195"/>
      <c r="CI211" s="180" t="str">
        <f t="shared" si="359"/>
        <v/>
      </c>
      <c r="CJ211" s="181" t="str">
        <f t="shared" si="318"/>
        <v/>
      </c>
      <c r="CK211" s="182" t="str">
        <f t="shared" si="319"/>
        <v/>
      </c>
      <c r="CL211" s="183"/>
      <c r="CM211" s="184" t="str">
        <f t="shared" si="380"/>
        <v/>
      </c>
      <c r="CN211" s="183"/>
      <c r="CO211" s="171"/>
      <c r="CP211" s="196"/>
      <c r="CQ211" s="195"/>
      <c r="CV211" s="180" t="str">
        <f t="shared" si="360"/>
        <v/>
      </c>
      <c r="CW211" s="181" t="str">
        <f t="shared" si="320"/>
        <v/>
      </c>
      <c r="CX211" s="182" t="str">
        <f t="shared" si="321"/>
        <v/>
      </c>
      <c r="CY211" s="183"/>
      <c r="CZ211" s="184" t="str">
        <f t="shared" si="381"/>
        <v/>
      </c>
      <c r="DA211" s="183"/>
      <c r="DB211" s="171"/>
      <c r="DC211" s="196"/>
      <c r="DD211" s="195"/>
      <c r="DI211" s="180" t="str">
        <f t="shared" si="361"/>
        <v/>
      </c>
      <c r="DJ211" s="181" t="str">
        <f t="shared" si="322"/>
        <v/>
      </c>
      <c r="DK211" s="182" t="str">
        <f t="shared" si="323"/>
        <v/>
      </c>
      <c r="DL211" s="183"/>
      <c r="DM211" s="184" t="str">
        <f t="shared" si="382"/>
        <v/>
      </c>
      <c r="DN211" s="183"/>
      <c r="DO211" s="171"/>
      <c r="DP211" s="196"/>
      <c r="DQ211" s="195"/>
      <c r="DV211" s="180" t="str">
        <f t="shared" si="362"/>
        <v/>
      </c>
      <c r="DW211" s="181" t="str">
        <f t="shared" si="324"/>
        <v/>
      </c>
      <c r="DX211" s="182" t="str">
        <f t="shared" si="325"/>
        <v/>
      </c>
      <c r="DY211" s="183"/>
      <c r="DZ211" s="184" t="str">
        <f t="shared" si="383"/>
        <v/>
      </c>
      <c r="EA211" s="183"/>
      <c r="EB211" s="171"/>
      <c r="EC211" s="196"/>
      <c r="ED211" s="195"/>
      <c r="EI211" s="180" t="str">
        <f t="shared" si="363"/>
        <v/>
      </c>
      <c r="EJ211" s="181" t="str">
        <f t="shared" si="326"/>
        <v/>
      </c>
      <c r="EK211" s="182" t="str">
        <f t="shared" si="327"/>
        <v/>
      </c>
      <c r="EL211" s="183"/>
      <c r="EM211" s="184" t="str">
        <f t="shared" si="384"/>
        <v/>
      </c>
      <c r="EN211" s="183"/>
      <c r="EO211" s="171"/>
      <c r="EP211" s="196"/>
      <c r="EQ211" s="195"/>
      <c r="EU211" s="231"/>
      <c r="EV211" s="180" t="str">
        <f t="shared" si="364"/>
        <v/>
      </c>
      <c r="EW211" s="181" t="str">
        <f t="shared" si="328"/>
        <v/>
      </c>
      <c r="EX211" s="182" t="str">
        <f t="shared" si="329"/>
        <v/>
      </c>
      <c r="EY211" s="183"/>
      <c r="EZ211" s="184" t="str">
        <f t="shared" si="385"/>
        <v/>
      </c>
      <c r="FA211" s="183"/>
      <c r="FB211" s="171"/>
      <c r="FC211" s="196"/>
      <c r="FD211" s="195"/>
      <c r="FH211" s="231"/>
      <c r="FI211" s="180" t="str">
        <f t="shared" si="365"/>
        <v/>
      </c>
      <c r="FJ211" s="181" t="str">
        <f t="shared" si="330"/>
        <v/>
      </c>
      <c r="FK211" s="182" t="str">
        <f t="shared" si="331"/>
        <v/>
      </c>
      <c r="FL211" s="183"/>
      <c r="FM211" s="184" t="str">
        <f t="shared" si="386"/>
        <v/>
      </c>
      <c r="FN211" s="183"/>
      <c r="FO211" s="171"/>
      <c r="FP211" s="196"/>
      <c r="FQ211" s="195"/>
      <c r="FU211" s="231"/>
      <c r="FV211" s="180" t="str">
        <f t="shared" si="366"/>
        <v/>
      </c>
      <c r="FW211" s="181" t="str">
        <f t="shared" si="332"/>
        <v/>
      </c>
      <c r="FX211" s="182" t="str">
        <f t="shared" si="333"/>
        <v/>
      </c>
      <c r="FY211" s="183"/>
      <c r="FZ211" s="184" t="str">
        <f t="shared" si="387"/>
        <v/>
      </c>
      <c r="GA211" s="183"/>
      <c r="GB211" s="171"/>
      <c r="GC211" s="196"/>
      <c r="GD211" s="195"/>
      <c r="GH211" s="231"/>
      <c r="GI211" s="180" t="str">
        <f t="shared" si="367"/>
        <v/>
      </c>
      <c r="GJ211" s="181" t="str">
        <f t="shared" si="334"/>
        <v/>
      </c>
      <c r="GK211" s="182" t="str">
        <f t="shared" si="335"/>
        <v/>
      </c>
      <c r="GL211" s="183"/>
      <c r="GM211" s="184" t="str">
        <f t="shared" si="388"/>
        <v/>
      </c>
      <c r="GN211" s="183"/>
      <c r="GO211" s="171"/>
      <c r="GP211" s="196"/>
      <c r="GQ211" s="195"/>
      <c r="GU211" s="231"/>
      <c r="GV211" s="180" t="str">
        <f t="shared" si="368"/>
        <v/>
      </c>
      <c r="GW211" s="181" t="str">
        <f t="shared" si="336"/>
        <v/>
      </c>
      <c r="GX211" s="182" t="str">
        <f t="shared" si="337"/>
        <v/>
      </c>
      <c r="GY211" s="183"/>
      <c r="GZ211" s="184" t="str">
        <f t="shared" si="389"/>
        <v/>
      </c>
      <c r="HA211" s="183"/>
      <c r="HB211" s="171"/>
      <c r="HC211" s="196"/>
      <c r="HD211" s="195"/>
      <c r="HH211" s="231"/>
      <c r="HI211" s="180" t="str">
        <f t="shared" si="369"/>
        <v/>
      </c>
      <c r="HJ211" s="181" t="str">
        <f t="shared" si="338"/>
        <v/>
      </c>
      <c r="HK211" s="182" t="str">
        <f t="shared" si="339"/>
        <v/>
      </c>
      <c r="HL211" s="183"/>
      <c r="HM211" s="184" t="str">
        <f t="shared" si="390"/>
        <v/>
      </c>
      <c r="HN211" s="183"/>
      <c r="HO211" s="171"/>
      <c r="HP211" s="196"/>
      <c r="HQ211" s="195"/>
      <c r="HU211" s="231"/>
      <c r="HV211" s="180" t="str">
        <f t="shared" si="370"/>
        <v/>
      </c>
      <c r="HW211" s="181" t="str">
        <f t="shared" si="340"/>
        <v/>
      </c>
      <c r="HX211" s="182" t="str">
        <f t="shared" si="341"/>
        <v/>
      </c>
      <c r="HY211" s="183"/>
      <c r="HZ211" s="184" t="str">
        <f t="shared" si="391"/>
        <v/>
      </c>
      <c r="IA211" s="183"/>
      <c r="IB211" s="171"/>
      <c r="IC211" s="196"/>
      <c r="ID211" s="195"/>
      <c r="IH211" s="231"/>
      <c r="II211" s="180" t="str">
        <f t="shared" si="371"/>
        <v/>
      </c>
      <c r="IJ211" s="181" t="str">
        <f t="shared" si="342"/>
        <v/>
      </c>
      <c r="IK211" s="182" t="str">
        <f t="shared" si="343"/>
        <v/>
      </c>
      <c r="IL211" s="183"/>
      <c r="IM211" s="184" t="str">
        <f t="shared" si="392"/>
        <v/>
      </c>
      <c r="IN211" s="183"/>
      <c r="IO211" s="171"/>
      <c r="IP211" s="196"/>
      <c r="IQ211" s="195"/>
      <c r="IV211" s="180" t="str">
        <f t="shared" si="372"/>
        <v/>
      </c>
      <c r="IW211" s="181" t="str">
        <f t="shared" si="344"/>
        <v/>
      </c>
      <c r="IX211" s="182" t="str">
        <f t="shared" si="345"/>
        <v/>
      </c>
      <c r="IY211" s="183"/>
      <c r="IZ211" s="184" t="str">
        <f t="shared" si="393"/>
        <v/>
      </c>
      <c r="JA211" s="183"/>
      <c r="JB211" s="171"/>
      <c r="JC211" s="187"/>
      <c r="JD211" s="198">
        <f t="shared" si="346"/>
        <v>0</v>
      </c>
      <c r="JE211" s="198">
        <f t="shared" si="347"/>
        <v>0</v>
      </c>
      <c r="JF211" s="198">
        <f t="shared" si="373"/>
        <v>0</v>
      </c>
      <c r="JG211" s="199">
        <f t="shared" si="348"/>
        <v>0</v>
      </c>
      <c r="JH211" s="199">
        <f t="shared" si="374"/>
        <v>0</v>
      </c>
      <c r="JI211" s="203"/>
      <c r="JJ211" s="209"/>
      <c r="JK211" s="210"/>
      <c r="JL211" s="210"/>
      <c r="JM211" s="210"/>
      <c r="JN211" s="210"/>
      <c r="JO211" s="210"/>
      <c r="JP211" s="210"/>
      <c r="JQ211" s="210"/>
      <c r="JR211" s="211"/>
      <c r="JS211" s="205"/>
      <c r="JT211" s="194">
        <f t="shared" si="307"/>
        <v>5</v>
      </c>
    </row>
    <row r="212" spans="1:280" x14ac:dyDescent="0.2">
      <c r="A212" s="247">
        <f t="shared" si="349"/>
        <v>41786</v>
      </c>
      <c r="B212" s="249">
        <f t="shared" si="350"/>
        <v>41787</v>
      </c>
      <c r="C212" s="196"/>
      <c r="D212" s="195"/>
      <c r="I212" s="180" t="str">
        <f>IF(COUNTA(G212)=0,"",24+(G212-E212))</f>
        <v/>
      </c>
      <c r="J212" s="181" t="str">
        <f>IF(SUM(I212)&gt;0,((I212-INT(I212))*24),"")</f>
        <v/>
      </c>
      <c r="K212" s="182" t="str">
        <f>IF(SUM(H212)&gt;0,((H212*J212)/24),"")</f>
        <v/>
      </c>
      <c r="L212" s="183"/>
      <c r="M212" s="184" t="str">
        <f t="shared" si="306"/>
        <v/>
      </c>
      <c r="N212" s="183"/>
      <c r="O212" s="171"/>
      <c r="P212" s="196"/>
      <c r="Q212" s="195"/>
      <c r="V212" s="180" t="str">
        <f>IF(COUNTA(T212)=0,"",24+(T212-R212))</f>
        <v/>
      </c>
      <c r="W212" s="181" t="str">
        <f>IF(SUM(V212)&gt;0,((V212-INT(V212))*24),"")</f>
        <v/>
      </c>
      <c r="X212" s="182" t="str">
        <f>IF(SUM(U212)&gt;0,((U212*W212)/24),"")</f>
        <v/>
      </c>
      <c r="Y212" s="183"/>
      <c r="Z212" s="184" t="str">
        <f t="shared" si="375"/>
        <v/>
      </c>
      <c r="AA212" s="183"/>
      <c r="AB212" s="171"/>
      <c r="AC212" s="196"/>
      <c r="AD212" s="195"/>
      <c r="AI212" s="180" t="str">
        <f>IF(COUNTA(AG212)=0,"",24+(AG212-AE212))</f>
        <v/>
      </c>
      <c r="AJ212" s="181" t="str">
        <f>IF(SUM(AI212)&gt;0,((AI212-INT(AI212))*24),"")</f>
        <v/>
      </c>
      <c r="AK212" s="182" t="str">
        <f>IF(SUM(AH212)&gt;0,((AH212*AJ212)/24),"")</f>
        <v/>
      </c>
      <c r="AL212" s="183"/>
      <c r="AM212" s="184" t="str">
        <f t="shared" si="376"/>
        <v/>
      </c>
      <c r="AN212" s="183"/>
      <c r="AO212" s="171"/>
      <c r="AP212" s="196"/>
      <c r="AQ212" s="195"/>
      <c r="AV212" s="180" t="str">
        <f>IF(COUNTA(AT212)=0,"",24+(AT212-AR212))</f>
        <v/>
      </c>
      <c r="AW212" s="181" t="str">
        <f>IF(SUM(AV212)&gt;0,((AV212-INT(AV212))*24),"")</f>
        <v/>
      </c>
      <c r="AX212" s="182" t="str">
        <f>IF(SUM(AU212)&gt;0,((AU212*AW212)/24),"")</f>
        <v/>
      </c>
      <c r="AY212" s="183"/>
      <c r="AZ212" s="184" t="str">
        <f t="shared" si="377"/>
        <v/>
      </c>
      <c r="BA212" s="183"/>
      <c r="BB212" s="171"/>
      <c r="BC212" s="196"/>
      <c r="BD212" s="195"/>
      <c r="BI212" s="180" t="str">
        <f>IF(COUNTA(BG212)=0,"",24+(BG212-BE212))</f>
        <v/>
      </c>
      <c r="BJ212" s="181" t="str">
        <f>IF(SUM(BI212)&gt;0,((BI212-INT(BI212))*24),"")</f>
        <v/>
      </c>
      <c r="BK212" s="182" t="str">
        <f>IF(SUM(BH212)&gt;0,((BH212*BJ212)/24),"")</f>
        <v/>
      </c>
      <c r="BL212" s="183"/>
      <c r="BM212" s="184" t="str">
        <f t="shared" si="378"/>
        <v/>
      </c>
      <c r="BN212" s="183"/>
      <c r="BO212" s="171"/>
      <c r="BP212" s="196"/>
      <c r="BQ212" s="195"/>
      <c r="BV212" s="180" t="str">
        <f>IF(COUNTA(BT212)=0,"",24+(BT212-BR212))</f>
        <v/>
      </c>
      <c r="BW212" s="181" t="str">
        <f>IF(SUM(BV212)&gt;0,((BV212-INT(BV212))*24),"")</f>
        <v/>
      </c>
      <c r="BX212" s="182" t="str">
        <f>IF(SUM(BU212)&gt;0,((BU212*BW212)/24),"")</f>
        <v/>
      </c>
      <c r="BY212" s="183"/>
      <c r="BZ212" s="184" t="str">
        <f t="shared" si="379"/>
        <v/>
      </c>
      <c r="CA212" s="183"/>
      <c r="CB212" s="171"/>
      <c r="CC212" s="196"/>
      <c r="CD212" s="195"/>
      <c r="CI212" s="180" t="str">
        <f>IF(COUNTA(CG212)=0,"",24+(CG212-CE212))</f>
        <v/>
      </c>
      <c r="CJ212" s="181" t="str">
        <f>IF(SUM(CI212)&gt;0,((CI212-INT(CI212))*24),"")</f>
        <v/>
      </c>
      <c r="CK212" s="182" t="str">
        <f>IF(SUM(CH212)&gt;0,((CH212*CJ212)/24),"")</f>
        <v/>
      </c>
      <c r="CL212" s="183"/>
      <c r="CM212" s="184" t="str">
        <f t="shared" si="380"/>
        <v/>
      </c>
      <c r="CN212" s="183"/>
      <c r="CO212" s="171"/>
      <c r="CP212" s="196"/>
      <c r="CQ212" s="195"/>
      <c r="CV212" s="180" t="str">
        <f>IF(COUNTA(CT212)=0,"",24+(CT212-CR212))</f>
        <v/>
      </c>
      <c r="CW212" s="181" t="str">
        <f>IF(SUM(CV212)&gt;0,((CV212-INT(CV212))*24),"")</f>
        <v/>
      </c>
      <c r="CX212" s="182" t="str">
        <f>IF(SUM(CU212)&gt;0,((CU212*CW212)/24),"")</f>
        <v/>
      </c>
      <c r="CY212" s="183"/>
      <c r="CZ212" s="184" t="str">
        <f t="shared" si="381"/>
        <v/>
      </c>
      <c r="DA212" s="183"/>
      <c r="DB212" s="171"/>
      <c r="DC212" s="196"/>
      <c r="DD212" s="195"/>
      <c r="DI212" s="180" t="str">
        <f>IF(COUNTA(DG212)=0,"",24+(DG212-DE212))</f>
        <v/>
      </c>
      <c r="DJ212" s="181" t="str">
        <f>IF(SUM(DI212)&gt;0,((DI212-INT(DI212))*24),"")</f>
        <v/>
      </c>
      <c r="DK212" s="182" t="str">
        <f>IF(SUM(DH212)&gt;0,((DH212*DJ212)/24),"")</f>
        <v/>
      </c>
      <c r="DL212" s="183"/>
      <c r="DM212" s="184" t="str">
        <f t="shared" si="382"/>
        <v/>
      </c>
      <c r="DN212" s="183"/>
      <c r="DO212" s="171"/>
      <c r="DP212" s="196"/>
      <c r="DQ212" s="195"/>
      <c r="DV212" s="180" t="str">
        <f>IF(COUNTA(DT212)=0,"",24+(DT212-DR212))</f>
        <v/>
      </c>
      <c r="DW212" s="181" t="str">
        <f>IF(SUM(DV212)&gt;0,((DV212-INT(DV212))*24),"")</f>
        <v/>
      </c>
      <c r="DX212" s="182" t="str">
        <f>IF(SUM(DU212)&gt;0,((DU212*DW212)/24),"")</f>
        <v/>
      </c>
      <c r="DY212" s="183"/>
      <c r="DZ212" s="184" t="str">
        <f t="shared" si="383"/>
        <v/>
      </c>
      <c r="EA212" s="183"/>
      <c r="EB212" s="171"/>
      <c r="EC212" s="196"/>
      <c r="ED212" s="195"/>
      <c r="EI212" s="180" t="str">
        <f>IF(COUNTA(EG212)=0,"",24+(EG212-EE212))</f>
        <v/>
      </c>
      <c r="EJ212" s="181" t="str">
        <f>IF(SUM(EI212)&gt;0,((EI212-INT(EI212))*24),"")</f>
        <v/>
      </c>
      <c r="EK212" s="182" t="str">
        <f>IF(SUM(EH212)&gt;0,((EH212*EJ212)/24),"")</f>
        <v/>
      </c>
      <c r="EL212" s="183"/>
      <c r="EM212" s="184" t="str">
        <f t="shared" si="384"/>
        <v/>
      </c>
      <c r="EN212" s="183"/>
      <c r="EO212" s="171"/>
      <c r="EP212" s="196"/>
      <c r="EQ212" s="195"/>
      <c r="EU212" s="231"/>
      <c r="EV212" s="180" t="str">
        <f>IF(COUNTA(ET212)=0,"",24+(ET212-ER212))</f>
        <v/>
      </c>
      <c r="EW212" s="181" t="str">
        <f>IF(SUM(EV212)&gt;0,((EV212-INT(EV212))*24),"")</f>
        <v/>
      </c>
      <c r="EX212" s="182" t="str">
        <f>IF(SUM(EU212)&gt;0,((EU212*EW212)/24),"")</f>
        <v/>
      </c>
      <c r="EY212" s="183"/>
      <c r="EZ212" s="184" t="str">
        <f t="shared" si="385"/>
        <v/>
      </c>
      <c r="FA212" s="183"/>
      <c r="FB212" s="171"/>
      <c r="FC212" s="196"/>
      <c r="FD212" s="195"/>
      <c r="FH212" s="231"/>
      <c r="FI212" s="180" t="str">
        <f>IF(COUNTA(FG212)=0,"",24+(FG212-FE212))</f>
        <v/>
      </c>
      <c r="FJ212" s="181" t="str">
        <f>IF(SUM(FI212)&gt;0,((FI212-INT(FI212))*24),"")</f>
        <v/>
      </c>
      <c r="FK212" s="182" t="str">
        <f>IF(SUM(FH212)&gt;0,((FH212*FJ212)/24),"")</f>
        <v/>
      </c>
      <c r="FL212" s="183"/>
      <c r="FM212" s="184" t="str">
        <f t="shared" si="386"/>
        <v/>
      </c>
      <c r="FN212" s="183"/>
      <c r="FO212" s="171"/>
      <c r="FP212" s="196"/>
      <c r="FQ212" s="195"/>
      <c r="FU212" s="231"/>
      <c r="FV212" s="180" t="str">
        <f>IF(COUNTA(FT212)=0,"",24+(FT212-FR212))</f>
        <v/>
      </c>
      <c r="FW212" s="181" t="str">
        <f>IF(SUM(FV212)&gt;0,((FV212-INT(FV212))*24),"")</f>
        <v/>
      </c>
      <c r="FX212" s="182" t="str">
        <f>IF(SUM(FU212)&gt;0,((FU212*FW212)/24),"")</f>
        <v/>
      </c>
      <c r="FY212" s="183"/>
      <c r="FZ212" s="184" t="str">
        <f t="shared" si="387"/>
        <v/>
      </c>
      <c r="GA212" s="183"/>
      <c r="GB212" s="171"/>
      <c r="GC212" s="196"/>
      <c r="GD212" s="195"/>
      <c r="GH212" s="231"/>
      <c r="GI212" s="180" t="str">
        <f>IF(COUNTA(GG212)=0,"",24+(GG212-GE212))</f>
        <v/>
      </c>
      <c r="GJ212" s="181" t="str">
        <f>IF(SUM(GI212)&gt;0,((GI212-INT(GI212))*24),"")</f>
        <v/>
      </c>
      <c r="GK212" s="182" t="str">
        <f>IF(SUM(GH212)&gt;0,((GH212*GJ212)/24),"")</f>
        <v/>
      </c>
      <c r="GL212" s="183"/>
      <c r="GM212" s="184" t="str">
        <f t="shared" si="388"/>
        <v/>
      </c>
      <c r="GN212" s="183"/>
      <c r="GO212" s="171"/>
      <c r="GP212" s="196"/>
      <c r="GQ212" s="195"/>
      <c r="GU212" s="231"/>
      <c r="GV212" s="180" t="str">
        <f>IF(COUNTA(GT212)=0,"",24+(GT212-GR212))</f>
        <v/>
      </c>
      <c r="GW212" s="181" t="str">
        <f>IF(SUM(GV212)&gt;0,((GV212-INT(GV212))*24),"")</f>
        <v/>
      </c>
      <c r="GX212" s="182" t="str">
        <f>IF(SUM(GU212)&gt;0,((GU212*GW212)/24),"")</f>
        <v/>
      </c>
      <c r="GY212" s="183"/>
      <c r="GZ212" s="184" t="str">
        <f t="shared" si="389"/>
        <v/>
      </c>
      <c r="HA212" s="183"/>
      <c r="HB212" s="171"/>
      <c r="HC212" s="196"/>
      <c r="HD212" s="195"/>
      <c r="HH212" s="231"/>
      <c r="HI212" s="180" t="str">
        <f>IF(COUNTA(HG212)=0,"",24+(HG212-HE212))</f>
        <v/>
      </c>
      <c r="HJ212" s="181" t="str">
        <f>IF(SUM(HI212)&gt;0,((HI212-INT(HI212))*24),"")</f>
        <v/>
      </c>
      <c r="HK212" s="182" t="str">
        <f>IF(SUM(HH212)&gt;0,((HH212*HJ212)/24),"")</f>
        <v/>
      </c>
      <c r="HL212" s="183"/>
      <c r="HM212" s="184" t="str">
        <f t="shared" si="390"/>
        <v/>
      </c>
      <c r="HN212" s="183"/>
      <c r="HO212" s="171"/>
      <c r="HP212" s="196"/>
      <c r="HQ212" s="195"/>
      <c r="HU212" s="231"/>
      <c r="HV212" s="180" t="str">
        <f>IF(COUNTA(HT212)=0,"",24+(HT212-HR212))</f>
        <v/>
      </c>
      <c r="HW212" s="181" t="str">
        <f>IF(SUM(HV212)&gt;0,((HV212-INT(HV212))*24),"")</f>
        <v/>
      </c>
      <c r="HX212" s="182" t="str">
        <f>IF(SUM(HU212)&gt;0,((HU212*HW212)/24),"")</f>
        <v/>
      </c>
      <c r="HY212" s="183"/>
      <c r="HZ212" s="184" t="str">
        <f t="shared" si="391"/>
        <v/>
      </c>
      <c r="IA212" s="183"/>
      <c r="IB212" s="171"/>
      <c r="IC212" s="196"/>
      <c r="ID212" s="195"/>
      <c r="IH212" s="231"/>
      <c r="II212" s="180" t="str">
        <f>IF(COUNTA(IG212)=0,"",24+(IG212-IE212))</f>
        <v/>
      </c>
      <c r="IJ212" s="181" t="str">
        <f>IF(SUM(II212)&gt;0,((II212-INT(II212))*24),"")</f>
        <v/>
      </c>
      <c r="IK212" s="182" t="str">
        <f>IF(SUM(IH212)&gt;0,((IH212*IJ212)/24),"")</f>
        <v/>
      </c>
      <c r="IL212" s="183"/>
      <c r="IM212" s="184" t="str">
        <f t="shared" si="392"/>
        <v/>
      </c>
      <c r="IN212" s="183"/>
      <c r="IO212" s="171"/>
      <c r="IP212" s="196"/>
      <c r="IQ212" s="195"/>
      <c r="IV212" s="180" t="str">
        <f>IF(COUNTA(IT212)=0,"",24+(IT212-IR212))</f>
        <v/>
      </c>
      <c r="IW212" s="181" t="str">
        <f>IF(SUM(IV212)&gt;0,((IV212-INT(IV212))*24),"")</f>
        <v/>
      </c>
      <c r="IX212" s="182" t="str">
        <f>IF(SUM(IU212)&gt;0,((IU212*IW212)/24),"")</f>
        <v/>
      </c>
      <c r="IY212" s="183"/>
      <c r="IZ212" s="184" t="str">
        <f t="shared" si="393"/>
        <v/>
      </c>
      <c r="JA212" s="183"/>
      <c r="JB212" s="171"/>
      <c r="JC212" s="187"/>
      <c r="JD212" s="198">
        <f>COUNTA(D212,Q212,AD212,AQ212,BD212,BQ212,CD212,CQ212,DD212,DQ212,ED212,EQ212,FD212,FQ212,GD212,GQ212,HD212,HQ212,ID212,IQ212)</f>
        <v>0</v>
      </c>
      <c r="JE212" s="198">
        <f t="shared" si="347"/>
        <v>0</v>
      </c>
      <c r="JF212" s="198">
        <f t="shared" si="373"/>
        <v>0</v>
      </c>
      <c r="JG212" s="199">
        <f t="shared" si="348"/>
        <v>0</v>
      </c>
      <c r="JH212" s="199">
        <f>IF(JD212=0,0,JG212/JD212)</f>
        <v>0</v>
      </c>
      <c r="JI212" s="203"/>
      <c r="JJ212" s="209"/>
      <c r="JK212" s="210"/>
      <c r="JL212" s="210"/>
      <c r="JM212" s="210"/>
      <c r="JN212" s="210"/>
      <c r="JO212" s="210"/>
      <c r="JP212" s="210"/>
      <c r="JQ212" s="210"/>
      <c r="JR212" s="211"/>
      <c r="JS212" s="205"/>
      <c r="JT212" s="194">
        <f t="shared" si="307"/>
        <v>5</v>
      </c>
    </row>
    <row r="213" spans="1:280" x14ac:dyDescent="0.2">
      <c r="A213" s="247">
        <f t="shared" si="349"/>
        <v>41787</v>
      </c>
      <c r="B213" s="249">
        <f t="shared" si="350"/>
        <v>41788</v>
      </c>
      <c r="C213" s="196"/>
      <c r="D213" s="195"/>
      <c r="I213" s="180" t="str">
        <f>IF(COUNTA(G213)=0,"",24+(G213-E213))</f>
        <v/>
      </c>
      <c r="J213" s="181" t="str">
        <f>IF(SUM(I213)&gt;0,((I213-INT(I213))*24),"")</f>
        <v/>
      </c>
      <c r="K213" s="182" t="str">
        <f>IF(SUM(H213)&gt;0,((H213*J213)/24),"")</f>
        <v/>
      </c>
      <c r="L213" s="183"/>
      <c r="M213" s="184" t="str">
        <f>IF(SUM(N213)=0,"",(N213/0.5468))</f>
        <v/>
      </c>
      <c r="N213" s="183"/>
      <c r="O213" s="171"/>
      <c r="P213" s="196"/>
      <c r="Q213" s="195"/>
      <c r="V213" s="180" t="str">
        <f>IF(COUNTA(T213)=0,"",24+(T213-R213))</f>
        <v/>
      </c>
      <c r="W213" s="181" t="str">
        <f>IF(SUM(V213)&gt;0,((V213-INT(V213))*24),"")</f>
        <v/>
      </c>
      <c r="X213" s="182" t="str">
        <f>IF(SUM(U213)&gt;0,((U213*W213)/24),"")</f>
        <v/>
      </c>
      <c r="Y213" s="183"/>
      <c r="Z213" s="184" t="str">
        <f>IF(SUM(AA213)=0,"",(AA213/0.5468))</f>
        <v/>
      </c>
      <c r="AA213" s="183"/>
      <c r="AB213" s="171"/>
      <c r="AC213" s="196"/>
      <c r="AD213" s="195"/>
      <c r="AI213" s="180" t="str">
        <f>IF(COUNTA(AG213)=0,"",24+(AG213-AE213))</f>
        <v/>
      </c>
      <c r="AJ213" s="181" t="str">
        <f>IF(SUM(AI213)&gt;0,((AI213-INT(AI213))*24),"")</f>
        <v/>
      </c>
      <c r="AK213" s="182" t="str">
        <f>IF(SUM(AH213)&gt;0,((AH213*AJ213)/24),"")</f>
        <v/>
      </c>
      <c r="AL213" s="183"/>
      <c r="AM213" s="184" t="str">
        <f>IF(SUM(AN213)=0,"",(AN213/0.5468))</f>
        <v/>
      </c>
      <c r="AN213" s="183"/>
      <c r="AO213" s="171"/>
      <c r="AP213" s="196"/>
      <c r="AQ213" s="195"/>
      <c r="AV213" s="180" t="str">
        <f>IF(COUNTA(AT213)=0,"",24+(AT213-AR213))</f>
        <v/>
      </c>
      <c r="AW213" s="181" t="str">
        <f>IF(SUM(AV213)&gt;0,((AV213-INT(AV213))*24),"")</f>
        <v/>
      </c>
      <c r="AX213" s="182" t="str">
        <f>IF(SUM(AU213)&gt;0,((AU213*AW213)/24),"")</f>
        <v/>
      </c>
      <c r="AY213" s="183"/>
      <c r="AZ213" s="184" t="str">
        <f>IF(SUM(BA213)=0,"",(BA213/0.5468))</f>
        <v/>
      </c>
      <c r="BA213" s="183"/>
      <c r="BB213" s="171"/>
      <c r="BC213" s="196"/>
      <c r="BD213" s="195"/>
      <c r="BI213" s="180" t="str">
        <f>IF(COUNTA(BG213)=0,"",24+(BG213-BE213))</f>
        <v/>
      </c>
      <c r="BJ213" s="181" t="str">
        <f>IF(SUM(BI213)&gt;0,((BI213-INT(BI213))*24),"")</f>
        <v/>
      </c>
      <c r="BK213" s="182" t="str">
        <f>IF(SUM(BH213)&gt;0,((BH213*BJ213)/24),"")</f>
        <v/>
      </c>
      <c r="BL213" s="183"/>
      <c r="BM213" s="184" t="str">
        <f>IF(SUM(BN213)=0,"",(BN213/0.5468))</f>
        <v/>
      </c>
      <c r="BN213" s="183"/>
      <c r="BO213" s="171"/>
      <c r="BP213" s="196"/>
      <c r="BQ213" s="195"/>
      <c r="BV213" s="180" t="str">
        <f>IF(COUNTA(BT213)=0,"",24+(BT213-BR213))</f>
        <v/>
      </c>
      <c r="BW213" s="181" t="str">
        <f>IF(SUM(BV213)&gt;0,((BV213-INT(BV213))*24),"")</f>
        <v/>
      </c>
      <c r="BX213" s="182" t="str">
        <f>IF(SUM(BU213)&gt;0,((BU213*BW213)/24),"")</f>
        <v/>
      </c>
      <c r="BY213" s="183"/>
      <c r="BZ213" s="184" t="str">
        <f>IF(SUM(CA213)=0,"",(CA213/0.5468))</f>
        <v/>
      </c>
      <c r="CA213" s="183"/>
      <c r="CB213" s="171"/>
      <c r="CC213" s="196"/>
      <c r="CD213" s="195"/>
      <c r="CI213" s="180" t="str">
        <f>IF(COUNTA(CG213)=0,"",24+(CG213-CE213))</f>
        <v/>
      </c>
      <c r="CJ213" s="181" t="str">
        <f>IF(SUM(CI213)&gt;0,((CI213-INT(CI213))*24),"")</f>
        <v/>
      </c>
      <c r="CK213" s="182" t="str">
        <f>IF(SUM(CH213)&gt;0,((CH213*CJ213)/24),"")</f>
        <v/>
      </c>
      <c r="CL213" s="183"/>
      <c r="CM213" s="184" t="str">
        <f>IF(SUM(CN213)=0,"",(CN213/0.5468))</f>
        <v/>
      </c>
      <c r="CN213" s="183"/>
      <c r="CO213" s="171"/>
      <c r="CP213" s="196"/>
      <c r="CQ213" s="195"/>
      <c r="CV213" s="180" t="str">
        <f>IF(COUNTA(CT213)=0,"",24+(CT213-CR213))</f>
        <v/>
      </c>
      <c r="CW213" s="181" t="str">
        <f>IF(SUM(CV213)&gt;0,((CV213-INT(CV213))*24),"")</f>
        <v/>
      </c>
      <c r="CX213" s="182" t="str">
        <f>IF(SUM(CU213)&gt;0,((CU213*CW213)/24),"")</f>
        <v/>
      </c>
      <c r="CY213" s="183"/>
      <c r="CZ213" s="184" t="str">
        <f>IF(SUM(DA213)=0,"",(DA213/0.5468))</f>
        <v/>
      </c>
      <c r="DA213" s="183"/>
      <c r="DB213" s="171"/>
      <c r="DC213" s="196"/>
      <c r="DD213" s="195"/>
      <c r="DI213" s="180" t="str">
        <f>IF(COUNTA(DG213)=0,"",24+(DG213-DE213))</f>
        <v/>
      </c>
      <c r="DJ213" s="181" t="str">
        <f>IF(SUM(DI213)&gt;0,((DI213-INT(DI213))*24),"")</f>
        <v/>
      </c>
      <c r="DK213" s="182" t="str">
        <f>IF(SUM(DH213)&gt;0,((DH213*DJ213)/24),"")</f>
        <v/>
      </c>
      <c r="DL213" s="183"/>
      <c r="DM213" s="184" t="str">
        <f>IF(SUM(DN213)=0,"",(DN213/0.5468))</f>
        <v/>
      </c>
      <c r="DN213" s="183"/>
      <c r="DO213" s="171"/>
      <c r="DP213" s="196"/>
      <c r="DQ213" s="195"/>
      <c r="DV213" s="180" t="str">
        <f>IF(COUNTA(DT213)=0,"",24+(DT213-DR213))</f>
        <v/>
      </c>
      <c r="DW213" s="181" t="str">
        <f>IF(SUM(DV213)&gt;0,((DV213-INT(DV213))*24),"")</f>
        <v/>
      </c>
      <c r="DX213" s="182" t="str">
        <f>IF(SUM(DU213)&gt;0,((DU213*DW213)/24),"")</f>
        <v/>
      </c>
      <c r="DY213" s="183"/>
      <c r="DZ213" s="184" t="str">
        <f>IF(SUM(EA213)=0,"",(EA213/0.5468))</f>
        <v/>
      </c>
      <c r="EA213" s="183"/>
      <c r="EB213" s="171"/>
      <c r="EC213" s="196"/>
      <c r="ED213" s="195"/>
      <c r="EI213" s="180" t="str">
        <f>IF(COUNTA(EG213)=0,"",24+(EG213-EE213))</f>
        <v/>
      </c>
      <c r="EJ213" s="181" t="str">
        <f>IF(SUM(EI213)&gt;0,((EI213-INT(EI213))*24),"")</f>
        <v/>
      </c>
      <c r="EK213" s="182" t="str">
        <f>IF(SUM(EH213)&gt;0,((EH213*EJ213)/24),"")</f>
        <v/>
      </c>
      <c r="EL213" s="183"/>
      <c r="EM213" s="184" t="str">
        <f>IF(SUM(EN213)=0,"",(EN213/0.5468))</f>
        <v/>
      </c>
      <c r="EN213" s="183"/>
      <c r="EO213" s="171"/>
      <c r="EP213" s="196"/>
      <c r="EQ213" s="195"/>
      <c r="EU213" s="231"/>
      <c r="EV213" s="180" t="str">
        <f>IF(COUNTA(ET213)=0,"",24+(ET213-ER213))</f>
        <v/>
      </c>
      <c r="EW213" s="181" t="str">
        <f>IF(SUM(EV213)&gt;0,((EV213-INT(EV213))*24),"")</f>
        <v/>
      </c>
      <c r="EX213" s="182" t="str">
        <f>IF(SUM(EU213)&gt;0,((EU213*EW213)/24),"")</f>
        <v/>
      </c>
      <c r="EY213" s="183"/>
      <c r="EZ213" s="184" t="str">
        <f>IF(SUM(FA213)=0,"",(FA213/0.5468))</f>
        <v/>
      </c>
      <c r="FA213" s="183"/>
      <c r="FB213" s="171"/>
      <c r="FC213" s="196"/>
      <c r="FD213" s="195"/>
      <c r="FH213" s="231"/>
      <c r="FI213" s="180" t="str">
        <f>IF(COUNTA(FG213)=0,"",24+(FG213-FE213))</f>
        <v/>
      </c>
      <c r="FJ213" s="181" t="str">
        <f>IF(SUM(FI213)&gt;0,((FI213-INT(FI213))*24),"")</f>
        <v/>
      </c>
      <c r="FK213" s="182" t="str">
        <f>IF(SUM(FH213)&gt;0,((FH213*FJ213)/24),"")</f>
        <v/>
      </c>
      <c r="FL213" s="183"/>
      <c r="FM213" s="184" t="str">
        <f>IF(SUM(FN213)=0,"",(FN213/0.5468))</f>
        <v/>
      </c>
      <c r="FN213" s="183"/>
      <c r="FO213" s="171"/>
      <c r="FP213" s="196"/>
      <c r="FQ213" s="195"/>
      <c r="FU213" s="231"/>
      <c r="FV213" s="180" t="str">
        <f>IF(COUNTA(FT213)=0,"",24+(FT213-FR213))</f>
        <v/>
      </c>
      <c r="FW213" s="181" t="str">
        <f>IF(SUM(FV213)&gt;0,((FV213-INT(FV213))*24),"")</f>
        <v/>
      </c>
      <c r="FX213" s="182" t="str">
        <f>IF(SUM(FU213)&gt;0,((FU213*FW213)/24),"")</f>
        <v/>
      </c>
      <c r="FY213" s="183"/>
      <c r="FZ213" s="184" t="str">
        <f>IF(SUM(GA213)=0,"",(GA213/0.5468))</f>
        <v/>
      </c>
      <c r="GA213" s="183"/>
      <c r="GB213" s="171"/>
      <c r="GC213" s="196"/>
      <c r="GD213" s="195"/>
      <c r="GH213" s="231"/>
      <c r="GI213" s="180" t="str">
        <f>IF(COUNTA(GG213)=0,"",24+(GG213-GE213))</f>
        <v/>
      </c>
      <c r="GJ213" s="181" t="str">
        <f>IF(SUM(GI213)&gt;0,((GI213-INT(GI213))*24),"")</f>
        <v/>
      </c>
      <c r="GK213" s="182" t="str">
        <f>IF(SUM(GH213)&gt;0,((GH213*GJ213)/24),"")</f>
        <v/>
      </c>
      <c r="GL213" s="183"/>
      <c r="GM213" s="184" t="str">
        <f>IF(SUM(GN213)=0,"",(GN213/0.5468))</f>
        <v/>
      </c>
      <c r="GN213" s="183"/>
      <c r="GO213" s="171"/>
      <c r="GP213" s="196"/>
      <c r="GQ213" s="195"/>
      <c r="GU213" s="231"/>
      <c r="GV213" s="180" t="str">
        <f>IF(COUNTA(GT213)=0,"",24+(GT213-GR213))</f>
        <v/>
      </c>
      <c r="GW213" s="181" t="str">
        <f>IF(SUM(GV213)&gt;0,((GV213-INT(GV213))*24),"")</f>
        <v/>
      </c>
      <c r="GX213" s="182" t="str">
        <f>IF(SUM(GU213)&gt;0,((GU213*GW213)/24),"")</f>
        <v/>
      </c>
      <c r="GY213" s="183"/>
      <c r="GZ213" s="184" t="str">
        <f>IF(SUM(HA213)=0,"",(HA213/0.5468))</f>
        <v/>
      </c>
      <c r="HA213" s="183"/>
      <c r="HB213" s="171"/>
      <c r="HC213" s="196"/>
      <c r="HD213" s="195"/>
      <c r="HH213" s="231"/>
      <c r="HI213" s="180" t="str">
        <f>IF(COUNTA(HG213)=0,"",24+(HG213-HE213))</f>
        <v/>
      </c>
      <c r="HJ213" s="181" t="str">
        <f>IF(SUM(HI213)&gt;0,((HI213-INT(HI213))*24),"")</f>
        <v/>
      </c>
      <c r="HK213" s="182" t="str">
        <f>IF(SUM(HH213)&gt;0,((HH213*HJ213)/24),"")</f>
        <v/>
      </c>
      <c r="HL213" s="183"/>
      <c r="HM213" s="184" t="str">
        <f>IF(SUM(HN213)=0,"",(HN213/0.5468))</f>
        <v/>
      </c>
      <c r="HN213" s="183"/>
      <c r="HO213" s="171"/>
      <c r="HP213" s="196"/>
      <c r="HQ213" s="195"/>
      <c r="HU213" s="231"/>
      <c r="HV213" s="180" t="str">
        <f>IF(COUNTA(HT213)=0,"",24+(HT213-HR213))</f>
        <v/>
      </c>
      <c r="HW213" s="181" t="str">
        <f>IF(SUM(HV213)&gt;0,((HV213-INT(HV213))*24),"")</f>
        <v/>
      </c>
      <c r="HX213" s="182" t="str">
        <f>IF(SUM(HU213)&gt;0,((HU213*HW213)/24),"")</f>
        <v/>
      </c>
      <c r="HY213" s="183"/>
      <c r="HZ213" s="184" t="str">
        <f>IF(SUM(IA213)=0,"",(IA213/0.5468))</f>
        <v/>
      </c>
      <c r="IA213" s="183"/>
      <c r="IB213" s="171"/>
      <c r="IC213" s="196"/>
      <c r="ID213" s="195"/>
      <c r="IH213" s="231"/>
      <c r="II213" s="180" t="str">
        <f>IF(COUNTA(IG213)=0,"",24+(IG213-IE213))</f>
        <v/>
      </c>
      <c r="IJ213" s="181" t="str">
        <f>IF(SUM(II213)&gt;0,((II213-INT(II213))*24),"")</f>
        <v/>
      </c>
      <c r="IK213" s="182" t="str">
        <f>IF(SUM(IH213)&gt;0,((IH213*IJ213)/24),"")</f>
        <v/>
      </c>
      <c r="IL213" s="183"/>
      <c r="IM213" s="184" t="str">
        <f>IF(SUM(IN213)=0,"",(IN213/0.5468))</f>
        <v/>
      </c>
      <c r="IN213" s="183"/>
      <c r="IO213" s="171"/>
      <c r="IP213" s="196"/>
      <c r="IQ213" s="195"/>
      <c r="IV213" s="180" t="str">
        <f>IF(COUNTA(IT213)=0,"",24+(IT213-IR213))</f>
        <v/>
      </c>
      <c r="IW213" s="181" t="str">
        <f>IF(SUM(IV213)&gt;0,((IV213-INT(IV213))*24),"")</f>
        <v/>
      </c>
      <c r="IX213" s="182" t="str">
        <f>IF(SUM(IU213)&gt;0,((IU213*IW213)/24),"")</f>
        <v/>
      </c>
      <c r="IY213" s="183"/>
      <c r="IZ213" s="184" t="str">
        <f>IF(SUM(JA213)=0,"",(JA213/0.5468))</f>
        <v/>
      </c>
      <c r="JA213" s="183"/>
      <c r="JB213" s="171"/>
      <c r="JC213" s="187"/>
      <c r="JD213" s="198">
        <f t="shared" si="346"/>
        <v>0</v>
      </c>
      <c r="JE213" s="198">
        <f t="shared" si="347"/>
        <v>0</v>
      </c>
      <c r="JF213" s="198">
        <f t="shared" si="373"/>
        <v>0</v>
      </c>
      <c r="JG213" s="199">
        <f t="shared" si="348"/>
        <v>0</v>
      </c>
      <c r="JH213" s="199">
        <f t="shared" si="374"/>
        <v>0</v>
      </c>
      <c r="JI213" s="203"/>
      <c r="JJ213" s="209"/>
      <c r="JK213" s="210"/>
      <c r="JL213" s="210"/>
      <c r="JM213" s="210"/>
      <c r="JN213" s="210"/>
      <c r="JO213" s="210"/>
      <c r="JP213" s="210"/>
      <c r="JQ213" s="210"/>
      <c r="JR213" s="211"/>
      <c r="JS213" s="205"/>
      <c r="JT213" s="194">
        <f t="shared" si="307"/>
        <v>5</v>
      </c>
    </row>
    <row r="214" spans="1:280" x14ac:dyDescent="0.2">
      <c r="A214" s="247">
        <f t="shared" si="349"/>
        <v>41788</v>
      </c>
      <c r="B214" s="249">
        <f t="shared" si="350"/>
        <v>41789</v>
      </c>
      <c r="C214" s="196"/>
      <c r="D214" s="195"/>
      <c r="I214" s="180" t="str">
        <f t="shared" si="351"/>
        <v/>
      </c>
      <c r="J214" s="181" t="str">
        <f t="shared" si="352"/>
        <v/>
      </c>
      <c r="K214" s="182" t="str">
        <f t="shared" si="353"/>
        <v/>
      </c>
      <c r="L214" s="183"/>
      <c r="M214" s="184" t="str">
        <f t="shared" si="306"/>
        <v/>
      </c>
      <c r="N214" s="183"/>
      <c r="O214" s="171"/>
      <c r="P214" s="196"/>
      <c r="Q214" s="195"/>
      <c r="V214" s="180" t="str">
        <f t="shared" ref="V214:V217" si="394">IF(COUNTA(T214)=0,"",24+(T214-R214))</f>
        <v/>
      </c>
      <c r="W214" s="181" t="str">
        <f t="shared" ref="W214:W217" si="395">IF(SUM(V214)&gt;0,((V214-INT(V214))*24),"")</f>
        <v/>
      </c>
      <c r="X214" s="182" t="str">
        <f t="shared" ref="X214:X217" si="396">IF(SUM(U214)&gt;0,((U214*W214)/24),"")</f>
        <v/>
      </c>
      <c r="Y214" s="183"/>
      <c r="Z214" s="184" t="str">
        <f t="shared" ref="Z214:Z217" si="397">IF(SUM(AA214)=0,"",(AA214/0.5468))</f>
        <v/>
      </c>
      <c r="AA214" s="183"/>
      <c r="AB214" s="171"/>
      <c r="AC214" s="196"/>
      <c r="AD214" s="195"/>
      <c r="AI214" s="180" t="str">
        <f t="shared" ref="AI214:AI217" si="398">IF(COUNTA(AG214)=0,"",24+(AG214-AE214))</f>
        <v/>
      </c>
      <c r="AJ214" s="181" t="str">
        <f t="shared" ref="AJ214:AJ217" si="399">IF(SUM(AI214)&gt;0,((AI214-INT(AI214))*24),"")</f>
        <v/>
      </c>
      <c r="AK214" s="182" t="str">
        <f t="shared" ref="AK214:AK217" si="400">IF(SUM(AH214)&gt;0,((AH214*AJ214)/24),"")</f>
        <v/>
      </c>
      <c r="AL214" s="183"/>
      <c r="AM214" s="184" t="str">
        <f t="shared" ref="AM214:AM217" si="401">IF(SUM(AN214)=0,"",(AN214/0.5468))</f>
        <v/>
      </c>
      <c r="AN214" s="183"/>
      <c r="AO214" s="171"/>
      <c r="AP214" s="196"/>
      <c r="AQ214" s="195"/>
      <c r="AV214" s="180" t="str">
        <f t="shared" ref="AV214:AV217" si="402">IF(COUNTA(AT214)=0,"",24+(AT214-AR214))</f>
        <v/>
      </c>
      <c r="AW214" s="181" t="str">
        <f t="shared" ref="AW214:AW217" si="403">IF(SUM(AV214)&gt;0,((AV214-INT(AV214))*24),"")</f>
        <v/>
      </c>
      <c r="AX214" s="182" t="str">
        <f t="shared" ref="AX214:AX217" si="404">IF(SUM(AU214)&gt;0,((AU214*AW214)/24),"")</f>
        <v/>
      </c>
      <c r="AY214" s="183"/>
      <c r="AZ214" s="184" t="str">
        <f t="shared" ref="AZ214:AZ217" si="405">IF(SUM(BA214)=0,"",(BA214/0.5468))</f>
        <v/>
      </c>
      <c r="BA214" s="183"/>
      <c r="BB214" s="171"/>
      <c r="BC214" s="196"/>
      <c r="BD214" s="195"/>
      <c r="BI214" s="180" t="str">
        <f t="shared" ref="BI214:BI217" si="406">IF(COUNTA(BG214)=0,"",24+(BG214-BE214))</f>
        <v/>
      </c>
      <c r="BJ214" s="181" t="str">
        <f t="shared" ref="BJ214:BJ217" si="407">IF(SUM(BI214)&gt;0,((BI214-INT(BI214))*24),"")</f>
        <v/>
      </c>
      <c r="BK214" s="182" t="str">
        <f t="shared" ref="BK214:BK217" si="408">IF(SUM(BH214)&gt;0,((BH214*BJ214)/24),"")</f>
        <v/>
      </c>
      <c r="BL214" s="183"/>
      <c r="BM214" s="184" t="str">
        <f t="shared" ref="BM214:BM217" si="409">IF(SUM(BN214)=0,"",(BN214/0.5468))</f>
        <v/>
      </c>
      <c r="BN214" s="183"/>
      <c r="BO214" s="171"/>
      <c r="BP214" s="196"/>
      <c r="BQ214" s="195"/>
      <c r="BV214" s="180" t="str">
        <f t="shared" ref="BV214:BV217" si="410">IF(COUNTA(BT214)=0,"",24+(BT214-BR214))</f>
        <v/>
      </c>
      <c r="BW214" s="181" t="str">
        <f t="shared" ref="BW214:BW217" si="411">IF(SUM(BV214)&gt;0,((BV214-INT(BV214))*24),"")</f>
        <v/>
      </c>
      <c r="BX214" s="182" t="str">
        <f t="shared" ref="BX214:BX217" si="412">IF(SUM(BU214)&gt;0,((BU214*BW214)/24),"")</f>
        <v/>
      </c>
      <c r="BY214" s="183"/>
      <c r="BZ214" s="184" t="str">
        <f t="shared" ref="BZ214:BZ217" si="413">IF(SUM(CA214)=0,"",(CA214/0.5468))</f>
        <v/>
      </c>
      <c r="CA214" s="183"/>
      <c r="CB214" s="171"/>
      <c r="CC214" s="196"/>
      <c r="CD214" s="195"/>
      <c r="CI214" s="180" t="str">
        <f t="shared" ref="CI214:CI217" si="414">IF(COUNTA(CG214)=0,"",24+(CG214-CE214))</f>
        <v/>
      </c>
      <c r="CJ214" s="181" t="str">
        <f t="shared" ref="CJ214:CJ217" si="415">IF(SUM(CI214)&gt;0,((CI214-INT(CI214))*24),"")</f>
        <v/>
      </c>
      <c r="CK214" s="182" t="str">
        <f t="shared" ref="CK214:CK217" si="416">IF(SUM(CH214)&gt;0,((CH214*CJ214)/24),"")</f>
        <v/>
      </c>
      <c r="CL214" s="183"/>
      <c r="CM214" s="184" t="str">
        <f t="shared" ref="CM214:CM217" si="417">IF(SUM(CN214)=0,"",(CN214/0.5468))</f>
        <v/>
      </c>
      <c r="CN214" s="183"/>
      <c r="CO214" s="171"/>
      <c r="CP214" s="196"/>
      <c r="CQ214" s="195"/>
      <c r="CV214" s="180" t="str">
        <f t="shared" ref="CV214:CV217" si="418">IF(COUNTA(CT214)=0,"",24+(CT214-CR214))</f>
        <v/>
      </c>
      <c r="CW214" s="181" t="str">
        <f t="shared" ref="CW214:CW217" si="419">IF(SUM(CV214)&gt;0,((CV214-INT(CV214))*24),"")</f>
        <v/>
      </c>
      <c r="CX214" s="182" t="str">
        <f t="shared" ref="CX214:CX217" si="420">IF(SUM(CU214)&gt;0,((CU214*CW214)/24),"")</f>
        <v/>
      </c>
      <c r="CY214" s="183"/>
      <c r="CZ214" s="184" t="str">
        <f t="shared" ref="CZ214:CZ217" si="421">IF(SUM(DA214)=0,"",(DA214/0.5468))</f>
        <v/>
      </c>
      <c r="DA214" s="183"/>
      <c r="DB214" s="171"/>
      <c r="DC214" s="196"/>
      <c r="DD214" s="195"/>
      <c r="DI214" s="180" t="str">
        <f t="shared" ref="DI214:DI217" si="422">IF(COUNTA(DG214)=0,"",24+(DG214-DE214))</f>
        <v/>
      </c>
      <c r="DJ214" s="181" t="str">
        <f t="shared" ref="DJ214:DJ217" si="423">IF(SUM(DI214)&gt;0,((DI214-INT(DI214))*24),"")</f>
        <v/>
      </c>
      <c r="DK214" s="182" t="str">
        <f t="shared" ref="DK214:DK217" si="424">IF(SUM(DH214)&gt;0,((DH214*DJ214)/24),"")</f>
        <v/>
      </c>
      <c r="DL214" s="183"/>
      <c r="DM214" s="184" t="str">
        <f t="shared" ref="DM214:DM217" si="425">IF(SUM(DN214)=0,"",(DN214/0.5468))</f>
        <v/>
      </c>
      <c r="DN214" s="183"/>
      <c r="DO214" s="171"/>
      <c r="DP214" s="196"/>
      <c r="DQ214" s="195"/>
      <c r="DV214" s="180" t="str">
        <f t="shared" ref="DV214:DV217" si="426">IF(COUNTA(DT214)=0,"",24+(DT214-DR214))</f>
        <v/>
      </c>
      <c r="DW214" s="181" t="str">
        <f t="shared" ref="DW214:DW217" si="427">IF(SUM(DV214)&gt;0,((DV214-INT(DV214))*24),"")</f>
        <v/>
      </c>
      <c r="DX214" s="182" t="str">
        <f t="shared" ref="DX214:DX217" si="428">IF(SUM(DU214)&gt;0,((DU214*DW214)/24),"")</f>
        <v/>
      </c>
      <c r="DY214" s="183"/>
      <c r="DZ214" s="184" t="str">
        <f t="shared" ref="DZ214:DZ217" si="429">IF(SUM(EA214)=0,"",(EA214/0.5468))</f>
        <v/>
      </c>
      <c r="EA214" s="183"/>
      <c r="EB214" s="171"/>
      <c r="EC214" s="196"/>
      <c r="ED214" s="195"/>
      <c r="EI214" s="180" t="str">
        <f t="shared" ref="EI214:EI217" si="430">IF(COUNTA(EG214)=0,"",24+(EG214-EE214))</f>
        <v/>
      </c>
      <c r="EJ214" s="181" t="str">
        <f t="shared" ref="EJ214:EJ217" si="431">IF(SUM(EI214)&gt;0,((EI214-INT(EI214))*24),"")</f>
        <v/>
      </c>
      <c r="EK214" s="182" t="str">
        <f t="shared" ref="EK214:EK217" si="432">IF(SUM(EH214)&gt;0,((EH214*EJ214)/24),"")</f>
        <v/>
      </c>
      <c r="EL214" s="183"/>
      <c r="EM214" s="184" t="str">
        <f t="shared" ref="EM214:EM217" si="433">IF(SUM(EN214)=0,"",(EN214/0.5468))</f>
        <v/>
      </c>
      <c r="EN214" s="183"/>
      <c r="EO214" s="171"/>
      <c r="EP214" s="196"/>
      <c r="EQ214" s="195"/>
      <c r="EU214" s="231"/>
      <c r="EV214" s="180" t="str">
        <f t="shared" ref="EV214:EV217" si="434">IF(COUNTA(ET214)=0,"",24+(ET214-ER214))</f>
        <v/>
      </c>
      <c r="EW214" s="181" t="str">
        <f t="shared" ref="EW214:EW217" si="435">IF(SUM(EV214)&gt;0,((EV214-INT(EV214))*24),"")</f>
        <v/>
      </c>
      <c r="EX214" s="182" t="str">
        <f t="shared" ref="EX214:EX217" si="436">IF(SUM(EU214)&gt;0,((EU214*EW214)/24),"")</f>
        <v/>
      </c>
      <c r="EY214" s="183"/>
      <c r="EZ214" s="184" t="str">
        <f t="shared" ref="EZ214:EZ217" si="437">IF(SUM(FA214)=0,"",(FA214/0.5468))</f>
        <v/>
      </c>
      <c r="FA214" s="183"/>
      <c r="FB214" s="171"/>
      <c r="FC214" s="196"/>
      <c r="FD214" s="195"/>
      <c r="FH214" s="231"/>
      <c r="FI214" s="180" t="str">
        <f t="shared" ref="FI214:FI217" si="438">IF(COUNTA(FG214)=0,"",24+(FG214-FE214))</f>
        <v/>
      </c>
      <c r="FJ214" s="181" t="str">
        <f t="shared" ref="FJ214:FJ217" si="439">IF(SUM(FI214)&gt;0,((FI214-INT(FI214))*24),"")</f>
        <v/>
      </c>
      <c r="FK214" s="182" t="str">
        <f t="shared" ref="FK214:FK217" si="440">IF(SUM(FH214)&gt;0,((FH214*FJ214)/24),"")</f>
        <v/>
      </c>
      <c r="FL214" s="183"/>
      <c r="FM214" s="184" t="str">
        <f t="shared" ref="FM214:FM217" si="441">IF(SUM(FN214)=0,"",(FN214/0.5468))</f>
        <v/>
      </c>
      <c r="FN214" s="183"/>
      <c r="FO214" s="171"/>
      <c r="FP214" s="196"/>
      <c r="FQ214" s="195"/>
      <c r="FU214" s="231"/>
      <c r="FV214" s="180" t="str">
        <f t="shared" ref="FV214:FV217" si="442">IF(COUNTA(FT214)=0,"",24+(FT214-FR214))</f>
        <v/>
      </c>
      <c r="FW214" s="181" t="str">
        <f t="shared" ref="FW214:FW217" si="443">IF(SUM(FV214)&gt;0,((FV214-INT(FV214))*24),"")</f>
        <v/>
      </c>
      <c r="FX214" s="182" t="str">
        <f t="shared" ref="FX214:FX217" si="444">IF(SUM(FU214)&gt;0,((FU214*FW214)/24),"")</f>
        <v/>
      </c>
      <c r="FY214" s="183"/>
      <c r="FZ214" s="184" t="str">
        <f t="shared" ref="FZ214:FZ217" si="445">IF(SUM(GA214)=0,"",(GA214/0.5468))</f>
        <v/>
      </c>
      <c r="GA214" s="183"/>
      <c r="GB214" s="171"/>
      <c r="GC214" s="196"/>
      <c r="GD214" s="195"/>
      <c r="GH214" s="231"/>
      <c r="GI214" s="180" t="str">
        <f t="shared" ref="GI214:GI217" si="446">IF(COUNTA(GG214)=0,"",24+(GG214-GE214))</f>
        <v/>
      </c>
      <c r="GJ214" s="181" t="str">
        <f t="shared" ref="GJ214:GJ217" si="447">IF(SUM(GI214)&gt;0,((GI214-INT(GI214))*24),"")</f>
        <v/>
      </c>
      <c r="GK214" s="182" t="str">
        <f t="shared" ref="GK214:GK217" si="448">IF(SUM(GH214)&gt;0,((GH214*GJ214)/24),"")</f>
        <v/>
      </c>
      <c r="GL214" s="183"/>
      <c r="GM214" s="184" t="str">
        <f t="shared" ref="GM214:GM217" si="449">IF(SUM(GN214)=0,"",(GN214/0.5468))</f>
        <v/>
      </c>
      <c r="GN214" s="183"/>
      <c r="GO214" s="171"/>
      <c r="GP214" s="196"/>
      <c r="GQ214" s="195"/>
      <c r="GU214" s="231"/>
      <c r="GV214" s="180" t="str">
        <f t="shared" ref="GV214:GV217" si="450">IF(COUNTA(GT214)=0,"",24+(GT214-GR214))</f>
        <v/>
      </c>
      <c r="GW214" s="181" t="str">
        <f t="shared" ref="GW214:GW217" si="451">IF(SUM(GV214)&gt;0,((GV214-INT(GV214))*24),"")</f>
        <v/>
      </c>
      <c r="GX214" s="182" t="str">
        <f t="shared" ref="GX214:GX217" si="452">IF(SUM(GU214)&gt;0,((GU214*GW214)/24),"")</f>
        <v/>
      </c>
      <c r="GY214" s="183"/>
      <c r="GZ214" s="184" t="str">
        <f t="shared" ref="GZ214:GZ217" si="453">IF(SUM(HA214)=0,"",(HA214/0.5468))</f>
        <v/>
      </c>
      <c r="HA214" s="183"/>
      <c r="HB214" s="171"/>
      <c r="HC214" s="196"/>
      <c r="HD214" s="195"/>
      <c r="HH214" s="231"/>
      <c r="HI214" s="180" t="str">
        <f t="shared" ref="HI214:HI217" si="454">IF(COUNTA(HG214)=0,"",24+(HG214-HE214))</f>
        <v/>
      </c>
      <c r="HJ214" s="181" t="str">
        <f t="shared" ref="HJ214:HJ217" si="455">IF(SUM(HI214)&gt;0,((HI214-INT(HI214))*24),"")</f>
        <v/>
      </c>
      <c r="HK214" s="182" t="str">
        <f t="shared" ref="HK214:HK217" si="456">IF(SUM(HH214)&gt;0,((HH214*HJ214)/24),"")</f>
        <v/>
      </c>
      <c r="HL214" s="183"/>
      <c r="HM214" s="184" t="str">
        <f t="shared" ref="HM214:HM217" si="457">IF(SUM(HN214)=0,"",(HN214/0.5468))</f>
        <v/>
      </c>
      <c r="HN214" s="183"/>
      <c r="HO214" s="171"/>
      <c r="HP214" s="196"/>
      <c r="HQ214" s="195"/>
      <c r="HU214" s="231"/>
      <c r="HV214" s="180" t="str">
        <f t="shared" ref="HV214:HV217" si="458">IF(COUNTA(HT214)=0,"",24+(HT214-HR214))</f>
        <v/>
      </c>
      <c r="HW214" s="181" t="str">
        <f t="shared" ref="HW214:HW217" si="459">IF(SUM(HV214)&gt;0,((HV214-INT(HV214))*24),"")</f>
        <v/>
      </c>
      <c r="HX214" s="182" t="str">
        <f t="shared" ref="HX214:HX217" si="460">IF(SUM(HU214)&gt;0,((HU214*HW214)/24),"")</f>
        <v/>
      </c>
      <c r="HY214" s="183"/>
      <c r="HZ214" s="184" t="str">
        <f t="shared" ref="HZ214:HZ217" si="461">IF(SUM(IA214)=0,"",(IA214/0.5468))</f>
        <v/>
      </c>
      <c r="IA214" s="183"/>
      <c r="IB214" s="171"/>
      <c r="IC214" s="196"/>
      <c r="ID214" s="195"/>
      <c r="IH214" s="231"/>
      <c r="II214" s="180" t="str">
        <f t="shared" ref="II214:II217" si="462">IF(COUNTA(IG214)=0,"",24+(IG214-IE214))</f>
        <v/>
      </c>
      <c r="IJ214" s="181" t="str">
        <f t="shared" ref="IJ214:IJ217" si="463">IF(SUM(II214)&gt;0,((II214-INT(II214))*24),"")</f>
        <v/>
      </c>
      <c r="IK214" s="182" t="str">
        <f t="shared" ref="IK214:IK217" si="464">IF(SUM(IH214)&gt;0,((IH214*IJ214)/24),"")</f>
        <v/>
      </c>
      <c r="IL214" s="183"/>
      <c r="IM214" s="184" t="str">
        <f t="shared" ref="IM214:IM217" si="465">IF(SUM(IN214)=0,"",(IN214/0.5468))</f>
        <v/>
      </c>
      <c r="IN214" s="183"/>
      <c r="IO214" s="171"/>
      <c r="IP214" s="196"/>
      <c r="IQ214" s="195"/>
      <c r="IV214" s="180" t="str">
        <f t="shared" ref="IV214:IV217" si="466">IF(COUNTA(IT214)=0,"",24+(IT214-IR214))</f>
        <v/>
      </c>
      <c r="IW214" s="181" t="str">
        <f t="shared" ref="IW214:IW217" si="467">IF(SUM(IV214)&gt;0,((IV214-INT(IV214))*24),"")</f>
        <v/>
      </c>
      <c r="IX214" s="182" t="str">
        <f t="shared" ref="IX214:IX217" si="468">IF(SUM(IU214)&gt;0,((IU214*IW214)/24),"")</f>
        <v/>
      </c>
      <c r="IY214" s="183"/>
      <c r="IZ214" s="184" t="str">
        <f t="shared" ref="IZ214:IZ217" si="469">IF(SUM(JA214)=0,"",(JA214/0.5468))</f>
        <v/>
      </c>
      <c r="JA214" s="183"/>
      <c r="JB214" s="171"/>
      <c r="JC214" s="187"/>
      <c r="JD214" s="198">
        <f t="shared" si="346"/>
        <v>0</v>
      </c>
      <c r="JE214" s="198">
        <f t="shared" si="347"/>
        <v>0</v>
      </c>
      <c r="JF214" s="198">
        <f t="shared" si="373"/>
        <v>0</v>
      </c>
      <c r="JG214" s="199">
        <f t="shared" si="348"/>
        <v>0</v>
      </c>
      <c r="JH214" s="199">
        <f t="shared" si="374"/>
        <v>0</v>
      </c>
      <c r="JI214" s="203"/>
      <c r="JJ214" s="209"/>
      <c r="JK214" s="210"/>
      <c r="JL214" s="210"/>
      <c r="JM214" s="210"/>
      <c r="JN214" s="210"/>
      <c r="JO214" s="210"/>
      <c r="JP214" s="210"/>
      <c r="JQ214" s="210"/>
      <c r="JR214" s="211"/>
      <c r="JS214" s="205"/>
      <c r="JT214" s="194">
        <f t="shared" si="307"/>
        <v>5</v>
      </c>
    </row>
    <row r="215" spans="1:280" x14ac:dyDescent="0.2">
      <c r="A215" s="247">
        <f t="shared" si="349"/>
        <v>41789</v>
      </c>
      <c r="B215" s="249">
        <f t="shared" si="350"/>
        <v>41790</v>
      </c>
      <c r="C215" s="196"/>
      <c r="D215" s="195"/>
      <c r="I215" s="180" t="str">
        <f t="shared" si="351"/>
        <v/>
      </c>
      <c r="J215" s="181" t="str">
        <f t="shared" si="352"/>
        <v/>
      </c>
      <c r="K215" s="182" t="str">
        <f t="shared" si="353"/>
        <v/>
      </c>
      <c r="L215" s="183"/>
      <c r="M215" s="184" t="str">
        <f t="shared" si="306"/>
        <v/>
      </c>
      <c r="N215" s="183"/>
      <c r="O215" s="171"/>
      <c r="P215" s="196"/>
      <c r="Q215" s="195"/>
      <c r="V215" s="180" t="str">
        <f t="shared" si="394"/>
        <v/>
      </c>
      <c r="W215" s="181" t="str">
        <f t="shared" si="395"/>
        <v/>
      </c>
      <c r="X215" s="182" t="str">
        <f t="shared" si="396"/>
        <v/>
      </c>
      <c r="Y215" s="183"/>
      <c r="Z215" s="184" t="str">
        <f t="shared" si="397"/>
        <v/>
      </c>
      <c r="AA215" s="183"/>
      <c r="AB215" s="171"/>
      <c r="AC215" s="196"/>
      <c r="AD215" s="195"/>
      <c r="AI215" s="180" t="str">
        <f t="shared" si="398"/>
        <v/>
      </c>
      <c r="AJ215" s="181" t="str">
        <f t="shared" si="399"/>
        <v/>
      </c>
      <c r="AK215" s="182" t="str">
        <f t="shared" si="400"/>
        <v/>
      </c>
      <c r="AL215" s="183"/>
      <c r="AM215" s="184" t="str">
        <f t="shared" si="401"/>
        <v/>
      </c>
      <c r="AN215" s="183"/>
      <c r="AO215" s="171"/>
      <c r="AP215" s="196"/>
      <c r="AQ215" s="195"/>
      <c r="AV215" s="180" t="str">
        <f t="shared" si="402"/>
        <v/>
      </c>
      <c r="AW215" s="181" t="str">
        <f t="shared" si="403"/>
        <v/>
      </c>
      <c r="AX215" s="182" t="str">
        <f t="shared" si="404"/>
        <v/>
      </c>
      <c r="AY215" s="183"/>
      <c r="AZ215" s="184" t="str">
        <f t="shared" si="405"/>
        <v/>
      </c>
      <c r="BA215" s="183"/>
      <c r="BB215" s="171"/>
      <c r="BC215" s="196"/>
      <c r="BD215" s="195"/>
      <c r="BI215" s="180" t="str">
        <f t="shared" si="406"/>
        <v/>
      </c>
      <c r="BJ215" s="181" t="str">
        <f t="shared" si="407"/>
        <v/>
      </c>
      <c r="BK215" s="182" t="str">
        <f t="shared" si="408"/>
        <v/>
      </c>
      <c r="BL215" s="183"/>
      <c r="BM215" s="184" t="str">
        <f t="shared" si="409"/>
        <v/>
      </c>
      <c r="BN215" s="183"/>
      <c r="BO215" s="171"/>
      <c r="BP215" s="196"/>
      <c r="BQ215" s="195"/>
      <c r="BV215" s="180" t="str">
        <f t="shared" si="410"/>
        <v/>
      </c>
      <c r="BW215" s="181" t="str">
        <f t="shared" si="411"/>
        <v/>
      </c>
      <c r="BX215" s="182" t="str">
        <f t="shared" si="412"/>
        <v/>
      </c>
      <c r="BY215" s="183"/>
      <c r="BZ215" s="184" t="str">
        <f t="shared" si="413"/>
        <v/>
      </c>
      <c r="CA215" s="183"/>
      <c r="CB215" s="171"/>
      <c r="CC215" s="196"/>
      <c r="CD215" s="195"/>
      <c r="CI215" s="180" t="str">
        <f t="shared" si="414"/>
        <v/>
      </c>
      <c r="CJ215" s="181" t="str">
        <f t="shared" si="415"/>
        <v/>
      </c>
      <c r="CK215" s="182" t="str">
        <f t="shared" si="416"/>
        <v/>
      </c>
      <c r="CL215" s="183"/>
      <c r="CM215" s="184" t="str">
        <f t="shared" si="417"/>
        <v/>
      </c>
      <c r="CN215" s="183"/>
      <c r="CO215" s="171"/>
      <c r="CP215" s="196"/>
      <c r="CQ215" s="195"/>
      <c r="CV215" s="180" t="str">
        <f t="shared" si="418"/>
        <v/>
      </c>
      <c r="CW215" s="181" t="str">
        <f t="shared" si="419"/>
        <v/>
      </c>
      <c r="CX215" s="182" t="str">
        <f t="shared" si="420"/>
        <v/>
      </c>
      <c r="CY215" s="183"/>
      <c r="CZ215" s="184" t="str">
        <f t="shared" si="421"/>
        <v/>
      </c>
      <c r="DA215" s="183"/>
      <c r="DB215" s="171"/>
      <c r="DC215" s="196"/>
      <c r="DD215" s="195"/>
      <c r="DI215" s="180" t="str">
        <f t="shared" si="422"/>
        <v/>
      </c>
      <c r="DJ215" s="181" t="str">
        <f t="shared" si="423"/>
        <v/>
      </c>
      <c r="DK215" s="182" t="str">
        <f t="shared" si="424"/>
        <v/>
      </c>
      <c r="DL215" s="183"/>
      <c r="DM215" s="184" t="str">
        <f t="shared" si="425"/>
        <v/>
      </c>
      <c r="DN215" s="183"/>
      <c r="DO215" s="171"/>
      <c r="DP215" s="196"/>
      <c r="DQ215" s="195"/>
      <c r="DV215" s="180" t="str">
        <f t="shared" si="426"/>
        <v/>
      </c>
      <c r="DW215" s="181" t="str">
        <f t="shared" si="427"/>
        <v/>
      </c>
      <c r="DX215" s="182" t="str">
        <f t="shared" si="428"/>
        <v/>
      </c>
      <c r="DY215" s="183"/>
      <c r="DZ215" s="184" t="str">
        <f t="shared" si="429"/>
        <v/>
      </c>
      <c r="EA215" s="183"/>
      <c r="EB215" s="171"/>
      <c r="EC215" s="196"/>
      <c r="ED215" s="195"/>
      <c r="EI215" s="180" t="str">
        <f t="shared" si="430"/>
        <v/>
      </c>
      <c r="EJ215" s="181" t="str">
        <f t="shared" si="431"/>
        <v/>
      </c>
      <c r="EK215" s="182" t="str">
        <f t="shared" si="432"/>
        <v/>
      </c>
      <c r="EL215" s="183"/>
      <c r="EM215" s="184" t="str">
        <f t="shared" si="433"/>
        <v/>
      </c>
      <c r="EN215" s="183"/>
      <c r="EO215" s="171"/>
      <c r="EP215" s="196"/>
      <c r="EQ215" s="195"/>
      <c r="EU215" s="231"/>
      <c r="EV215" s="180" t="str">
        <f t="shared" si="434"/>
        <v/>
      </c>
      <c r="EW215" s="181" t="str">
        <f t="shared" si="435"/>
        <v/>
      </c>
      <c r="EX215" s="182" t="str">
        <f t="shared" si="436"/>
        <v/>
      </c>
      <c r="EY215" s="183"/>
      <c r="EZ215" s="184" t="str">
        <f t="shared" si="437"/>
        <v/>
      </c>
      <c r="FA215" s="183"/>
      <c r="FB215" s="171"/>
      <c r="FC215" s="196"/>
      <c r="FD215" s="195"/>
      <c r="FH215" s="231"/>
      <c r="FI215" s="180" t="str">
        <f t="shared" si="438"/>
        <v/>
      </c>
      <c r="FJ215" s="181" t="str">
        <f t="shared" si="439"/>
        <v/>
      </c>
      <c r="FK215" s="182" t="str">
        <f t="shared" si="440"/>
        <v/>
      </c>
      <c r="FL215" s="183"/>
      <c r="FM215" s="184" t="str">
        <f t="shared" si="441"/>
        <v/>
      </c>
      <c r="FN215" s="183"/>
      <c r="FO215" s="171"/>
      <c r="FP215" s="196"/>
      <c r="FQ215" s="195"/>
      <c r="FU215" s="231"/>
      <c r="FV215" s="180" t="str">
        <f t="shared" si="442"/>
        <v/>
      </c>
      <c r="FW215" s="181" t="str">
        <f t="shared" si="443"/>
        <v/>
      </c>
      <c r="FX215" s="182" t="str">
        <f t="shared" si="444"/>
        <v/>
      </c>
      <c r="FY215" s="183"/>
      <c r="FZ215" s="184" t="str">
        <f t="shared" si="445"/>
        <v/>
      </c>
      <c r="GA215" s="183"/>
      <c r="GB215" s="171"/>
      <c r="GC215" s="196"/>
      <c r="GD215" s="195"/>
      <c r="GH215" s="231"/>
      <c r="GI215" s="180" t="str">
        <f t="shared" si="446"/>
        <v/>
      </c>
      <c r="GJ215" s="181" t="str">
        <f t="shared" si="447"/>
        <v/>
      </c>
      <c r="GK215" s="182" t="str">
        <f t="shared" si="448"/>
        <v/>
      </c>
      <c r="GL215" s="183"/>
      <c r="GM215" s="184" t="str">
        <f t="shared" si="449"/>
        <v/>
      </c>
      <c r="GN215" s="183"/>
      <c r="GO215" s="171"/>
      <c r="GP215" s="196"/>
      <c r="GQ215" s="195"/>
      <c r="GU215" s="231"/>
      <c r="GV215" s="180" t="str">
        <f t="shared" si="450"/>
        <v/>
      </c>
      <c r="GW215" s="181" t="str">
        <f t="shared" si="451"/>
        <v/>
      </c>
      <c r="GX215" s="182" t="str">
        <f t="shared" si="452"/>
        <v/>
      </c>
      <c r="GY215" s="183"/>
      <c r="GZ215" s="184" t="str">
        <f t="shared" si="453"/>
        <v/>
      </c>
      <c r="HA215" s="183"/>
      <c r="HB215" s="171"/>
      <c r="HC215" s="196"/>
      <c r="HD215" s="195"/>
      <c r="HH215" s="231"/>
      <c r="HI215" s="180" t="str">
        <f t="shared" si="454"/>
        <v/>
      </c>
      <c r="HJ215" s="181" t="str">
        <f t="shared" si="455"/>
        <v/>
      </c>
      <c r="HK215" s="182" t="str">
        <f t="shared" si="456"/>
        <v/>
      </c>
      <c r="HL215" s="183"/>
      <c r="HM215" s="184" t="str">
        <f t="shared" si="457"/>
        <v/>
      </c>
      <c r="HN215" s="183"/>
      <c r="HO215" s="171"/>
      <c r="HP215" s="196"/>
      <c r="HQ215" s="195"/>
      <c r="HU215" s="231"/>
      <c r="HV215" s="180" t="str">
        <f t="shared" si="458"/>
        <v/>
      </c>
      <c r="HW215" s="181" t="str">
        <f t="shared" si="459"/>
        <v/>
      </c>
      <c r="HX215" s="182" t="str">
        <f t="shared" si="460"/>
        <v/>
      </c>
      <c r="HY215" s="183"/>
      <c r="HZ215" s="184" t="str">
        <f t="shared" si="461"/>
        <v/>
      </c>
      <c r="IA215" s="183"/>
      <c r="IB215" s="171"/>
      <c r="IC215" s="196"/>
      <c r="ID215" s="195"/>
      <c r="IH215" s="231"/>
      <c r="II215" s="180" t="str">
        <f t="shared" si="462"/>
        <v/>
      </c>
      <c r="IJ215" s="181" t="str">
        <f t="shared" si="463"/>
        <v/>
      </c>
      <c r="IK215" s="182" t="str">
        <f t="shared" si="464"/>
        <v/>
      </c>
      <c r="IL215" s="183"/>
      <c r="IM215" s="184" t="str">
        <f t="shared" si="465"/>
        <v/>
      </c>
      <c r="IN215" s="183"/>
      <c r="IO215" s="171"/>
      <c r="IP215" s="196"/>
      <c r="IQ215" s="195"/>
      <c r="IV215" s="180" t="str">
        <f t="shared" si="466"/>
        <v/>
      </c>
      <c r="IW215" s="181" t="str">
        <f t="shared" si="467"/>
        <v/>
      </c>
      <c r="IX215" s="182" t="str">
        <f t="shared" si="468"/>
        <v/>
      </c>
      <c r="IY215" s="183"/>
      <c r="IZ215" s="184" t="str">
        <f t="shared" si="469"/>
        <v/>
      </c>
      <c r="JA215" s="183"/>
      <c r="JB215" s="171"/>
      <c r="JC215" s="187"/>
      <c r="JD215" s="198">
        <f>COUNTA(D215,Q215,AD215,AQ215,BD215,BQ215,CD215,CQ215,DD215,DQ215,ED215,EQ215,FD215,FQ215,GD215,GQ215,HD215,HQ215,ID215,IQ215)</f>
        <v>0</v>
      </c>
      <c r="JE215" s="198">
        <f t="shared" si="347"/>
        <v>0</v>
      </c>
      <c r="JF215" s="198">
        <f>IF(JE215=0,0,JE215/JD215)</f>
        <v>0</v>
      </c>
      <c r="JG215" s="199">
        <f t="shared" si="348"/>
        <v>0</v>
      </c>
      <c r="JH215" s="199">
        <f t="shared" si="374"/>
        <v>0</v>
      </c>
      <c r="JI215" s="203"/>
      <c r="JJ215" s="209"/>
      <c r="JK215" s="210"/>
      <c r="JL215" s="210"/>
      <c r="JM215" s="210"/>
      <c r="JN215" s="210"/>
      <c r="JO215" s="210"/>
      <c r="JP215" s="210"/>
      <c r="JQ215" s="210"/>
      <c r="JR215" s="211"/>
      <c r="JS215" s="205"/>
      <c r="JT215" s="194">
        <f>MONTH(A215)</f>
        <v>5</v>
      </c>
    </row>
    <row r="216" spans="1:280" x14ac:dyDescent="0.2">
      <c r="A216" s="247">
        <f t="shared" si="349"/>
        <v>41790</v>
      </c>
      <c r="B216" s="249">
        <f t="shared" si="350"/>
        <v>41791</v>
      </c>
      <c r="C216" s="196"/>
      <c r="D216" s="195"/>
      <c r="I216" s="180" t="str">
        <f t="shared" si="351"/>
        <v/>
      </c>
      <c r="J216" s="181" t="str">
        <f t="shared" si="352"/>
        <v/>
      </c>
      <c r="K216" s="182" t="str">
        <f t="shared" si="353"/>
        <v/>
      </c>
      <c r="L216" s="183"/>
      <c r="M216" s="184" t="str">
        <f t="shared" ref="M216:M217" si="470">IF(SUM(N216)=0,"",(N216/0.5468))</f>
        <v/>
      </c>
      <c r="N216" s="183"/>
      <c r="O216" s="171"/>
      <c r="P216" s="196"/>
      <c r="Q216" s="195"/>
      <c r="V216" s="180" t="str">
        <f t="shared" si="394"/>
        <v/>
      </c>
      <c r="W216" s="181" t="str">
        <f t="shared" si="395"/>
        <v/>
      </c>
      <c r="X216" s="182" t="str">
        <f t="shared" si="396"/>
        <v/>
      </c>
      <c r="Y216" s="183"/>
      <c r="Z216" s="184" t="str">
        <f t="shared" si="397"/>
        <v/>
      </c>
      <c r="AA216" s="183"/>
      <c r="AB216" s="171"/>
      <c r="AC216" s="196"/>
      <c r="AD216" s="195"/>
      <c r="AI216" s="180" t="str">
        <f t="shared" si="398"/>
        <v/>
      </c>
      <c r="AJ216" s="181" t="str">
        <f t="shared" si="399"/>
        <v/>
      </c>
      <c r="AK216" s="182" t="str">
        <f t="shared" si="400"/>
        <v/>
      </c>
      <c r="AL216" s="183"/>
      <c r="AM216" s="184" t="str">
        <f t="shared" si="401"/>
        <v/>
      </c>
      <c r="AN216" s="183"/>
      <c r="AO216" s="171"/>
      <c r="AP216" s="196"/>
      <c r="AQ216" s="195"/>
      <c r="AV216" s="180" t="str">
        <f t="shared" si="402"/>
        <v/>
      </c>
      <c r="AW216" s="181" t="str">
        <f t="shared" si="403"/>
        <v/>
      </c>
      <c r="AX216" s="182" t="str">
        <f t="shared" si="404"/>
        <v/>
      </c>
      <c r="AY216" s="183"/>
      <c r="AZ216" s="184" t="str">
        <f t="shared" si="405"/>
        <v/>
      </c>
      <c r="BA216" s="183"/>
      <c r="BB216" s="171"/>
      <c r="BC216" s="196"/>
      <c r="BD216" s="195"/>
      <c r="BI216" s="180" t="str">
        <f t="shared" si="406"/>
        <v/>
      </c>
      <c r="BJ216" s="181" t="str">
        <f t="shared" si="407"/>
        <v/>
      </c>
      <c r="BK216" s="182" t="str">
        <f t="shared" si="408"/>
        <v/>
      </c>
      <c r="BL216" s="183"/>
      <c r="BM216" s="184" t="str">
        <f t="shared" si="409"/>
        <v/>
      </c>
      <c r="BN216" s="183"/>
      <c r="BO216" s="171"/>
      <c r="BP216" s="196"/>
      <c r="BQ216" s="195"/>
      <c r="BV216" s="180" t="str">
        <f t="shared" si="410"/>
        <v/>
      </c>
      <c r="BW216" s="181" t="str">
        <f t="shared" si="411"/>
        <v/>
      </c>
      <c r="BX216" s="182" t="str">
        <f t="shared" si="412"/>
        <v/>
      </c>
      <c r="BY216" s="183"/>
      <c r="BZ216" s="184" t="str">
        <f t="shared" si="413"/>
        <v/>
      </c>
      <c r="CA216" s="183"/>
      <c r="CB216" s="171"/>
      <c r="CC216" s="196"/>
      <c r="CD216" s="195"/>
      <c r="CI216" s="180" t="str">
        <f t="shared" si="414"/>
        <v/>
      </c>
      <c r="CJ216" s="181" t="str">
        <f t="shared" si="415"/>
        <v/>
      </c>
      <c r="CK216" s="182" t="str">
        <f t="shared" si="416"/>
        <v/>
      </c>
      <c r="CL216" s="183"/>
      <c r="CM216" s="184" t="str">
        <f t="shared" si="417"/>
        <v/>
      </c>
      <c r="CN216" s="183"/>
      <c r="CO216" s="171"/>
      <c r="CP216" s="196"/>
      <c r="CQ216" s="195"/>
      <c r="CV216" s="180" t="str">
        <f t="shared" si="418"/>
        <v/>
      </c>
      <c r="CW216" s="181" t="str">
        <f t="shared" si="419"/>
        <v/>
      </c>
      <c r="CX216" s="182" t="str">
        <f t="shared" si="420"/>
        <v/>
      </c>
      <c r="CY216" s="183"/>
      <c r="CZ216" s="184" t="str">
        <f t="shared" si="421"/>
        <v/>
      </c>
      <c r="DA216" s="183"/>
      <c r="DB216" s="171"/>
      <c r="DC216" s="196"/>
      <c r="DD216" s="195"/>
      <c r="DI216" s="180" t="str">
        <f t="shared" si="422"/>
        <v/>
      </c>
      <c r="DJ216" s="181" t="str">
        <f t="shared" si="423"/>
        <v/>
      </c>
      <c r="DK216" s="182" t="str">
        <f t="shared" si="424"/>
        <v/>
      </c>
      <c r="DL216" s="183"/>
      <c r="DM216" s="184" t="str">
        <f t="shared" si="425"/>
        <v/>
      </c>
      <c r="DN216" s="183"/>
      <c r="DO216" s="171"/>
      <c r="DP216" s="196"/>
      <c r="DQ216" s="195"/>
      <c r="DV216" s="180" t="str">
        <f t="shared" si="426"/>
        <v/>
      </c>
      <c r="DW216" s="181" t="str">
        <f t="shared" si="427"/>
        <v/>
      </c>
      <c r="DX216" s="182" t="str">
        <f t="shared" si="428"/>
        <v/>
      </c>
      <c r="DY216" s="183"/>
      <c r="DZ216" s="184" t="str">
        <f t="shared" si="429"/>
        <v/>
      </c>
      <c r="EA216" s="183"/>
      <c r="EB216" s="171"/>
      <c r="EC216" s="196"/>
      <c r="ED216" s="195"/>
      <c r="EI216" s="180" t="str">
        <f t="shared" si="430"/>
        <v/>
      </c>
      <c r="EJ216" s="181" t="str">
        <f t="shared" si="431"/>
        <v/>
      </c>
      <c r="EK216" s="182" t="str">
        <f t="shared" si="432"/>
        <v/>
      </c>
      <c r="EL216" s="183"/>
      <c r="EM216" s="184" t="str">
        <f t="shared" si="433"/>
        <v/>
      </c>
      <c r="EN216" s="183"/>
      <c r="EO216" s="171"/>
      <c r="EP216" s="196"/>
      <c r="EQ216" s="195"/>
      <c r="EU216" s="231"/>
      <c r="EV216" s="180" t="str">
        <f t="shared" si="434"/>
        <v/>
      </c>
      <c r="EW216" s="181" t="str">
        <f t="shared" si="435"/>
        <v/>
      </c>
      <c r="EX216" s="182" t="str">
        <f t="shared" si="436"/>
        <v/>
      </c>
      <c r="EY216" s="183"/>
      <c r="EZ216" s="184" t="str">
        <f t="shared" si="437"/>
        <v/>
      </c>
      <c r="FA216" s="183"/>
      <c r="FB216" s="171"/>
      <c r="FC216" s="196"/>
      <c r="FD216" s="195"/>
      <c r="FH216" s="231"/>
      <c r="FI216" s="180" t="str">
        <f t="shared" si="438"/>
        <v/>
      </c>
      <c r="FJ216" s="181" t="str">
        <f t="shared" si="439"/>
        <v/>
      </c>
      <c r="FK216" s="182" t="str">
        <f t="shared" si="440"/>
        <v/>
      </c>
      <c r="FL216" s="183"/>
      <c r="FM216" s="184" t="str">
        <f t="shared" si="441"/>
        <v/>
      </c>
      <c r="FN216" s="183"/>
      <c r="FO216" s="171"/>
      <c r="FP216" s="196"/>
      <c r="FQ216" s="195"/>
      <c r="FU216" s="231"/>
      <c r="FV216" s="180" t="str">
        <f t="shared" si="442"/>
        <v/>
      </c>
      <c r="FW216" s="181" t="str">
        <f t="shared" si="443"/>
        <v/>
      </c>
      <c r="FX216" s="182" t="str">
        <f t="shared" si="444"/>
        <v/>
      </c>
      <c r="FY216" s="183"/>
      <c r="FZ216" s="184" t="str">
        <f t="shared" si="445"/>
        <v/>
      </c>
      <c r="GA216" s="183"/>
      <c r="GB216" s="171"/>
      <c r="GC216" s="196"/>
      <c r="GD216" s="195"/>
      <c r="GH216" s="231"/>
      <c r="GI216" s="180" t="str">
        <f t="shared" si="446"/>
        <v/>
      </c>
      <c r="GJ216" s="181" t="str">
        <f t="shared" si="447"/>
        <v/>
      </c>
      <c r="GK216" s="182" t="str">
        <f t="shared" si="448"/>
        <v/>
      </c>
      <c r="GL216" s="183"/>
      <c r="GM216" s="184" t="str">
        <f t="shared" si="449"/>
        <v/>
      </c>
      <c r="GN216" s="183"/>
      <c r="GO216" s="171"/>
      <c r="GP216" s="196"/>
      <c r="GQ216" s="195"/>
      <c r="GU216" s="231"/>
      <c r="GV216" s="180" t="str">
        <f t="shared" si="450"/>
        <v/>
      </c>
      <c r="GW216" s="181" t="str">
        <f t="shared" si="451"/>
        <v/>
      </c>
      <c r="GX216" s="182" t="str">
        <f t="shared" si="452"/>
        <v/>
      </c>
      <c r="GY216" s="183"/>
      <c r="GZ216" s="184" t="str">
        <f t="shared" si="453"/>
        <v/>
      </c>
      <c r="HA216" s="183"/>
      <c r="HB216" s="171"/>
      <c r="HC216" s="196"/>
      <c r="HD216" s="195"/>
      <c r="HH216" s="231"/>
      <c r="HI216" s="180" t="str">
        <f t="shared" si="454"/>
        <v/>
      </c>
      <c r="HJ216" s="181" t="str">
        <f t="shared" si="455"/>
        <v/>
      </c>
      <c r="HK216" s="182" t="str">
        <f t="shared" si="456"/>
        <v/>
      </c>
      <c r="HL216" s="183"/>
      <c r="HM216" s="184" t="str">
        <f t="shared" si="457"/>
        <v/>
      </c>
      <c r="HN216" s="183"/>
      <c r="HO216" s="171"/>
      <c r="HP216" s="196"/>
      <c r="HQ216" s="195"/>
      <c r="HU216" s="231"/>
      <c r="HV216" s="180" t="str">
        <f t="shared" si="458"/>
        <v/>
      </c>
      <c r="HW216" s="181" t="str">
        <f t="shared" si="459"/>
        <v/>
      </c>
      <c r="HX216" s="182" t="str">
        <f t="shared" si="460"/>
        <v/>
      </c>
      <c r="HY216" s="183"/>
      <c r="HZ216" s="184" t="str">
        <f t="shared" si="461"/>
        <v/>
      </c>
      <c r="IA216" s="183"/>
      <c r="IB216" s="171"/>
      <c r="IC216" s="196"/>
      <c r="ID216" s="195"/>
      <c r="IH216" s="231"/>
      <c r="II216" s="180" t="str">
        <f t="shared" si="462"/>
        <v/>
      </c>
      <c r="IJ216" s="181" t="str">
        <f t="shared" si="463"/>
        <v/>
      </c>
      <c r="IK216" s="182" t="str">
        <f t="shared" si="464"/>
        <v/>
      </c>
      <c r="IL216" s="183"/>
      <c r="IM216" s="184" t="str">
        <f t="shared" si="465"/>
        <v/>
      </c>
      <c r="IN216" s="183"/>
      <c r="IO216" s="171"/>
      <c r="IP216" s="196"/>
      <c r="IQ216" s="195"/>
      <c r="IV216" s="180" t="str">
        <f t="shared" si="466"/>
        <v/>
      </c>
      <c r="IW216" s="181" t="str">
        <f t="shared" si="467"/>
        <v/>
      </c>
      <c r="IX216" s="182" t="str">
        <f t="shared" si="468"/>
        <v/>
      </c>
      <c r="IY216" s="183"/>
      <c r="IZ216" s="184" t="str">
        <f t="shared" si="469"/>
        <v/>
      </c>
      <c r="JA216" s="183"/>
      <c r="JB216" s="171"/>
      <c r="JC216" s="187"/>
      <c r="JD216" s="198">
        <f t="shared" ref="JD216:JD217" si="471">COUNTA(D216,Q216,AD216,AQ216,BD216,BQ216,CD216,CQ216,DD216,DQ216,ED216,EQ216,FD216,FQ216,GD216,GQ216,HD216,HQ216,ID216,IQ216)</f>
        <v>0</v>
      </c>
      <c r="JE216" s="198">
        <f t="shared" si="347"/>
        <v>0</v>
      </c>
      <c r="JF216" s="198">
        <f t="shared" ref="JF216:JF217" si="472">IF(JE216=0,0,JE216/JD216)</f>
        <v>0</v>
      </c>
      <c r="JG216" s="199">
        <f t="shared" ref="JG216:JG217" si="473">SUM(L216,Y216,AL216,AY216,BL216,BY216,CL216,CY216,DL216,DY216,EL216,EY216,FL216,FY216,GL216,GY216,HL216,HY216,IL216,IY216)</f>
        <v>0</v>
      </c>
      <c r="JH216" s="199">
        <f t="shared" ref="JH216:JH217" si="474">IF(JD216=0,0,JG216/JD216)</f>
        <v>0</v>
      </c>
      <c r="JI216" s="203"/>
      <c r="JJ216" s="209"/>
      <c r="JK216" s="210"/>
      <c r="JL216" s="210"/>
      <c r="JM216" s="210"/>
      <c r="JN216" s="210"/>
      <c r="JO216" s="210"/>
      <c r="JP216" s="210"/>
      <c r="JQ216" s="210"/>
      <c r="JR216" s="211"/>
      <c r="JS216" s="205"/>
      <c r="JT216" s="194">
        <f t="shared" ref="JT216:JT217" si="475">MONTH(A216)</f>
        <v>5</v>
      </c>
    </row>
    <row r="217" spans="1:280" ht="13.5" thickBot="1" x14ac:dyDescent="0.25">
      <c r="A217" s="250">
        <f t="shared" si="349"/>
        <v>41791</v>
      </c>
      <c r="B217" s="251" t="s">
        <v>188</v>
      </c>
      <c r="C217" s="224"/>
      <c r="D217" s="225"/>
      <c r="E217" s="233"/>
      <c r="F217" s="233"/>
      <c r="G217" s="233"/>
      <c r="H217" s="233"/>
      <c r="I217" s="216" t="str">
        <f t="shared" si="351"/>
        <v/>
      </c>
      <c r="J217" s="217" t="str">
        <f t="shared" si="352"/>
        <v/>
      </c>
      <c r="K217" s="218" t="str">
        <f t="shared" si="353"/>
        <v/>
      </c>
      <c r="L217" s="219"/>
      <c r="M217" s="220" t="str">
        <f t="shared" si="470"/>
        <v/>
      </c>
      <c r="N217" s="219"/>
      <c r="O217" s="175"/>
      <c r="P217" s="224"/>
      <c r="Q217" s="225"/>
      <c r="R217" s="233"/>
      <c r="S217" s="233"/>
      <c r="T217" s="233"/>
      <c r="U217" s="233"/>
      <c r="V217" s="216" t="str">
        <f t="shared" si="394"/>
        <v/>
      </c>
      <c r="W217" s="217" t="str">
        <f t="shared" si="395"/>
        <v/>
      </c>
      <c r="X217" s="218" t="str">
        <f t="shared" si="396"/>
        <v/>
      </c>
      <c r="Y217" s="219"/>
      <c r="Z217" s="220" t="str">
        <f t="shared" si="397"/>
        <v/>
      </c>
      <c r="AA217" s="219"/>
      <c r="AB217" s="175"/>
      <c r="AC217" s="224"/>
      <c r="AD217" s="225"/>
      <c r="AE217" s="233"/>
      <c r="AF217" s="233"/>
      <c r="AG217" s="233"/>
      <c r="AH217" s="233"/>
      <c r="AI217" s="216" t="str">
        <f t="shared" si="398"/>
        <v/>
      </c>
      <c r="AJ217" s="217" t="str">
        <f t="shared" si="399"/>
        <v/>
      </c>
      <c r="AK217" s="218" t="str">
        <f t="shared" si="400"/>
        <v/>
      </c>
      <c r="AL217" s="219"/>
      <c r="AM217" s="220" t="str">
        <f t="shared" si="401"/>
        <v/>
      </c>
      <c r="AN217" s="219"/>
      <c r="AO217" s="175"/>
      <c r="AP217" s="224"/>
      <c r="AQ217" s="225"/>
      <c r="AR217" s="233"/>
      <c r="AS217" s="233"/>
      <c r="AT217" s="233"/>
      <c r="AU217" s="233"/>
      <c r="AV217" s="216" t="str">
        <f t="shared" si="402"/>
        <v/>
      </c>
      <c r="AW217" s="217" t="str">
        <f t="shared" si="403"/>
        <v/>
      </c>
      <c r="AX217" s="218" t="str">
        <f t="shared" si="404"/>
        <v/>
      </c>
      <c r="AY217" s="219"/>
      <c r="AZ217" s="220" t="str">
        <f t="shared" si="405"/>
        <v/>
      </c>
      <c r="BA217" s="219"/>
      <c r="BB217" s="175"/>
      <c r="BC217" s="224"/>
      <c r="BD217" s="225"/>
      <c r="BE217" s="233"/>
      <c r="BF217" s="233"/>
      <c r="BG217" s="233"/>
      <c r="BH217" s="233"/>
      <c r="BI217" s="216" t="str">
        <f t="shared" si="406"/>
        <v/>
      </c>
      <c r="BJ217" s="217" t="str">
        <f t="shared" si="407"/>
        <v/>
      </c>
      <c r="BK217" s="218" t="str">
        <f t="shared" si="408"/>
        <v/>
      </c>
      <c r="BL217" s="219"/>
      <c r="BM217" s="220" t="str">
        <f t="shared" si="409"/>
        <v/>
      </c>
      <c r="BN217" s="219"/>
      <c r="BO217" s="175"/>
      <c r="BP217" s="224"/>
      <c r="BQ217" s="225"/>
      <c r="BR217" s="233"/>
      <c r="BS217" s="233"/>
      <c r="BT217" s="233"/>
      <c r="BU217" s="233"/>
      <c r="BV217" s="216" t="str">
        <f t="shared" si="410"/>
        <v/>
      </c>
      <c r="BW217" s="217" t="str">
        <f t="shared" si="411"/>
        <v/>
      </c>
      <c r="BX217" s="218" t="str">
        <f t="shared" si="412"/>
        <v/>
      </c>
      <c r="BY217" s="219"/>
      <c r="BZ217" s="220" t="str">
        <f t="shared" si="413"/>
        <v/>
      </c>
      <c r="CA217" s="219"/>
      <c r="CB217" s="175"/>
      <c r="CC217" s="224"/>
      <c r="CD217" s="225"/>
      <c r="CE217" s="233"/>
      <c r="CF217" s="233"/>
      <c r="CG217" s="233"/>
      <c r="CH217" s="233"/>
      <c r="CI217" s="216" t="str">
        <f t="shared" si="414"/>
        <v/>
      </c>
      <c r="CJ217" s="217" t="str">
        <f t="shared" si="415"/>
        <v/>
      </c>
      <c r="CK217" s="218" t="str">
        <f t="shared" si="416"/>
        <v/>
      </c>
      <c r="CL217" s="219"/>
      <c r="CM217" s="220" t="str">
        <f t="shared" si="417"/>
        <v/>
      </c>
      <c r="CN217" s="219"/>
      <c r="CO217" s="175"/>
      <c r="CP217" s="224"/>
      <c r="CQ217" s="225"/>
      <c r="CR217" s="233"/>
      <c r="CS217" s="233"/>
      <c r="CT217" s="233"/>
      <c r="CU217" s="233"/>
      <c r="CV217" s="216" t="str">
        <f t="shared" si="418"/>
        <v/>
      </c>
      <c r="CW217" s="217" t="str">
        <f t="shared" si="419"/>
        <v/>
      </c>
      <c r="CX217" s="218" t="str">
        <f t="shared" si="420"/>
        <v/>
      </c>
      <c r="CY217" s="219"/>
      <c r="CZ217" s="220" t="str">
        <f t="shared" si="421"/>
        <v/>
      </c>
      <c r="DA217" s="219"/>
      <c r="DB217" s="175"/>
      <c r="DC217" s="224"/>
      <c r="DD217" s="225"/>
      <c r="DE217" s="233"/>
      <c r="DF217" s="233"/>
      <c r="DG217" s="233"/>
      <c r="DH217" s="233"/>
      <c r="DI217" s="216" t="str">
        <f t="shared" si="422"/>
        <v/>
      </c>
      <c r="DJ217" s="217" t="str">
        <f t="shared" si="423"/>
        <v/>
      </c>
      <c r="DK217" s="218" t="str">
        <f t="shared" si="424"/>
        <v/>
      </c>
      <c r="DL217" s="219"/>
      <c r="DM217" s="220" t="str">
        <f t="shared" si="425"/>
        <v/>
      </c>
      <c r="DN217" s="219"/>
      <c r="DO217" s="175"/>
      <c r="DP217" s="224"/>
      <c r="DQ217" s="225"/>
      <c r="DR217" s="233"/>
      <c r="DS217" s="233"/>
      <c r="DT217" s="233"/>
      <c r="DU217" s="233"/>
      <c r="DV217" s="216" t="str">
        <f t="shared" si="426"/>
        <v/>
      </c>
      <c r="DW217" s="217" t="str">
        <f t="shared" si="427"/>
        <v/>
      </c>
      <c r="DX217" s="218" t="str">
        <f t="shared" si="428"/>
        <v/>
      </c>
      <c r="DY217" s="219"/>
      <c r="DZ217" s="220" t="str">
        <f t="shared" si="429"/>
        <v/>
      </c>
      <c r="EA217" s="219"/>
      <c r="EB217" s="175"/>
      <c r="EC217" s="224"/>
      <c r="ED217" s="225"/>
      <c r="EE217" s="233"/>
      <c r="EF217" s="233"/>
      <c r="EG217" s="233"/>
      <c r="EH217" s="233"/>
      <c r="EI217" s="216" t="str">
        <f t="shared" si="430"/>
        <v/>
      </c>
      <c r="EJ217" s="217" t="str">
        <f t="shared" si="431"/>
        <v/>
      </c>
      <c r="EK217" s="218" t="str">
        <f t="shared" si="432"/>
        <v/>
      </c>
      <c r="EL217" s="219"/>
      <c r="EM217" s="220" t="str">
        <f t="shared" si="433"/>
        <v/>
      </c>
      <c r="EN217" s="219"/>
      <c r="EO217" s="175"/>
      <c r="EP217" s="224"/>
      <c r="EQ217" s="225"/>
      <c r="ER217" s="233"/>
      <c r="ES217" s="233"/>
      <c r="ET217" s="233"/>
      <c r="EU217" s="233"/>
      <c r="EV217" s="216" t="str">
        <f t="shared" si="434"/>
        <v/>
      </c>
      <c r="EW217" s="217" t="str">
        <f t="shared" si="435"/>
        <v/>
      </c>
      <c r="EX217" s="218" t="str">
        <f t="shared" si="436"/>
        <v/>
      </c>
      <c r="EY217" s="219"/>
      <c r="EZ217" s="220" t="str">
        <f t="shared" si="437"/>
        <v/>
      </c>
      <c r="FA217" s="219"/>
      <c r="FB217" s="175"/>
      <c r="FC217" s="224"/>
      <c r="FD217" s="225"/>
      <c r="FE217" s="233"/>
      <c r="FF217" s="233"/>
      <c r="FG217" s="233"/>
      <c r="FH217" s="233"/>
      <c r="FI217" s="216" t="str">
        <f t="shared" si="438"/>
        <v/>
      </c>
      <c r="FJ217" s="217" t="str">
        <f t="shared" si="439"/>
        <v/>
      </c>
      <c r="FK217" s="218" t="str">
        <f t="shared" si="440"/>
        <v/>
      </c>
      <c r="FL217" s="219"/>
      <c r="FM217" s="220" t="str">
        <f t="shared" si="441"/>
        <v/>
      </c>
      <c r="FN217" s="219"/>
      <c r="FO217" s="175"/>
      <c r="FP217" s="224"/>
      <c r="FQ217" s="225"/>
      <c r="FR217" s="233"/>
      <c r="FS217" s="233"/>
      <c r="FT217" s="233"/>
      <c r="FU217" s="233"/>
      <c r="FV217" s="216" t="str">
        <f t="shared" si="442"/>
        <v/>
      </c>
      <c r="FW217" s="217" t="str">
        <f t="shared" si="443"/>
        <v/>
      </c>
      <c r="FX217" s="218" t="str">
        <f t="shared" si="444"/>
        <v/>
      </c>
      <c r="FY217" s="219"/>
      <c r="FZ217" s="220" t="str">
        <f t="shared" si="445"/>
        <v/>
      </c>
      <c r="GA217" s="219"/>
      <c r="GB217" s="175"/>
      <c r="GC217" s="224"/>
      <c r="GD217" s="225"/>
      <c r="GE217" s="233"/>
      <c r="GF217" s="233"/>
      <c r="GG217" s="233"/>
      <c r="GH217" s="233"/>
      <c r="GI217" s="216" t="str">
        <f t="shared" si="446"/>
        <v/>
      </c>
      <c r="GJ217" s="217" t="str">
        <f t="shared" si="447"/>
        <v/>
      </c>
      <c r="GK217" s="218" t="str">
        <f t="shared" si="448"/>
        <v/>
      </c>
      <c r="GL217" s="219"/>
      <c r="GM217" s="220" t="str">
        <f t="shared" si="449"/>
        <v/>
      </c>
      <c r="GN217" s="219"/>
      <c r="GO217" s="175"/>
      <c r="GP217" s="224"/>
      <c r="GQ217" s="225"/>
      <c r="GR217" s="233"/>
      <c r="GS217" s="233"/>
      <c r="GT217" s="233"/>
      <c r="GU217" s="233"/>
      <c r="GV217" s="216" t="str">
        <f t="shared" si="450"/>
        <v/>
      </c>
      <c r="GW217" s="217" t="str">
        <f t="shared" si="451"/>
        <v/>
      </c>
      <c r="GX217" s="218" t="str">
        <f t="shared" si="452"/>
        <v/>
      </c>
      <c r="GY217" s="219"/>
      <c r="GZ217" s="220" t="str">
        <f t="shared" si="453"/>
        <v/>
      </c>
      <c r="HA217" s="219"/>
      <c r="HB217" s="175"/>
      <c r="HC217" s="224"/>
      <c r="HD217" s="225"/>
      <c r="HE217" s="233"/>
      <c r="HF217" s="233"/>
      <c r="HG217" s="233"/>
      <c r="HH217" s="233"/>
      <c r="HI217" s="216" t="str">
        <f t="shared" si="454"/>
        <v/>
      </c>
      <c r="HJ217" s="217" t="str">
        <f t="shared" si="455"/>
        <v/>
      </c>
      <c r="HK217" s="218" t="str">
        <f t="shared" si="456"/>
        <v/>
      </c>
      <c r="HL217" s="219"/>
      <c r="HM217" s="220" t="str">
        <f t="shared" si="457"/>
        <v/>
      </c>
      <c r="HN217" s="219"/>
      <c r="HO217" s="175"/>
      <c r="HP217" s="224"/>
      <c r="HQ217" s="225"/>
      <c r="HR217" s="233"/>
      <c r="HS217" s="233"/>
      <c r="HT217" s="233"/>
      <c r="HU217" s="233"/>
      <c r="HV217" s="216" t="str">
        <f t="shared" si="458"/>
        <v/>
      </c>
      <c r="HW217" s="217" t="str">
        <f t="shared" si="459"/>
        <v/>
      </c>
      <c r="HX217" s="218" t="str">
        <f t="shared" si="460"/>
        <v/>
      </c>
      <c r="HY217" s="219"/>
      <c r="HZ217" s="220" t="str">
        <f t="shared" si="461"/>
        <v/>
      </c>
      <c r="IA217" s="219"/>
      <c r="IB217" s="175"/>
      <c r="IC217" s="224"/>
      <c r="ID217" s="225"/>
      <c r="IE217" s="233"/>
      <c r="IF217" s="233"/>
      <c r="IG217" s="233"/>
      <c r="IH217" s="233"/>
      <c r="II217" s="216" t="str">
        <f t="shared" si="462"/>
        <v/>
      </c>
      <c r="IJ217" s="217" t="str">
        <f t="shared" si="463"/>
        <v/>
      </c>
      <c r="IK217" s="218" t="str">
        <f t="shared" si="464"/>
        <v/>
      </c>
      <c r="IL217" s="219"/>
      <c r="IM217" s="220" t="str">
        <f t="shared" si="465"/>
        <v/>
      </c>
      <c r="IN217" s="219"/>
      <c r="IO217" s="175"/>
      <c r="IP217" s="224"/>
      <c r="IQ217" s="225"/>
      <c r="IR217" s="233"/>
      <c r="IS217" s="233"/>
      <c r="IT217" s="233"/>
      <c r="IU217" s="233"/>
      <c r="IV217" s="216" t="str">
        <f t="shared" si="466"/>
        <v/>
      </c>
      <c r="IW217" s="217" t="str">
        <f t="shared" si="467"/>
        <v/>
      </c>
      <c r="IX217" s="218" t="str">
        <f t="shared" si="468"/>
        <v/>
      </c>
      <c r="IY217" s="219"/>
      <c r="IZ217" s="220" t="str">
        <f t="shared" si="469"/>
        <v/>
      </c>
      <c r="JA217" s="219"/>
      <c r="JB217" s="175"/>
      <c r="JC217" s="187"/>
      <c r="JD217" s="198">
        <f t="shared" si="471"/>
        <v>0</v>
      </c>
      <c r="JE217" s="198">
        <f t="shared" si="347"/>
        <v>0</v>
      </c>
      <c r="JF217" s="198">
        <f t="shared" si="472"/>
        <v>0</v>
      </c>
      <c r="JG217" s="199">
        <f t="shared" si="473"/>
        <v>0</v>
      </c>
      <c r="JH217" s="199">
        <f t="shared" si="474"/>
        <v>0</v>
      </c>
      <c r="JI217" s="203"/>
      <c r="JJ217" s="209"/>
      <c r="JK217" s="210"/>
      <c r="JL217" s="210"/>
      <c r="JM217" s="210"/>
      <c r="JN217" s="210"/>
      <c r="JO217" s="210"/>
      <c r="JP217" s="210"/>
      <c r="JQ217" s="210"/>
      <c r="JR217" s="211"/>
      <c r="JS217" s="205"/>
      <c r="JT217" s="194">
        <f t="shared" si="475"/>
        <v>6</v>
      </c>
    </row>
    <row r="218" spans="1:280" ht="13.5" thickBot="1" x14ac:dyDescent="0.25">
      <c r="JC218" s="221"/>
      <c r="JD218" s="243"/>
      <c r="JE218" s="243"/>
      <c r="JF218" s="243"/>
      <c r="JG218" s="243"/>
      <c r="JH218" s="243"/>
      <c r="JI218" s="244"/>
      <c r="JJ218" s="245"/>
      <c r="JK218" s="245"/>
      <c r="JL218" s="245"/>
      <c r="JM218" s="245"/>
      <c r="JN218" s="245"/>
      <c r="JO218" s="245"/>
      <c r="JP218" s="245"/>
      <c r="JQ218" s="245"/>
      <c r="JR218" s="245"/>
      <c r="JS218" s="246"/>
    </row>
  </sheetData>
  <mergeCells count="84">
    <mergeCell ref="HH1:HI1"/>
    <mergeCell ref="HH2:HI2"/>
    <mergeCell ref="HR1:HS1"/>
    <mergeCell ref="HU1:HV1"/>
    <mergeCell ref="HR2:HS2"/>
    <mergeCell ref="HU2:HV2"/>
    <mergeCell ref="FU2:FV2"/>
    <mergeCell ref="GE1:GF1"/>
    <mergeCell ref="GH1:GI1"/>
    <mergeCell ref="GE2:GF2"/>
    <mergeCell ref="GH2:GI2"/>
    <mergeCell ref="GR1:GS1"/>
    <mergeCell ref="GU1:GV1"/>
    <mergeCell ref="GR2:GS2"/>
    <mergeCell ref="GU2:GV2"/>
    <mergeCell ref="JD2:JH2"/>
    <mergeCell ref="JD1:JH1"/>
    <mergeCell ref="IU1:IV1"/>
    <mergeCell ref="IR1:IS1"/>
    <mergeCell ref="IR2:IS2"/>
    <mergeCell ref="IU2:IV2"/>
    <mergeCell ref="HE1:HF1"/>
    <mergeCell ref="HE2:HF2"/>
    <mergeCell ref="IE1:IF1"/>
    <mergeCell ref="IH1:II1"/>
    <mergeCell ref="IE2:IF2"/>
    <mergeCell ref="IH2:II2"/>
    <mergeCell ref="EH2:EI2"/>
    <mergeCell ref="CH1:CI1"/>
    <mergeCell ref="CU1:CV1"/>
    <mergeCell ref="DH1:DI1"/>
    <mergeCell ref="DU1:DV1"/>
    <mergeCell ref="EH1:EI1"/>
    <mergeCell ref="CR1:CS1"/>
    <mergeCell ref="DE1:DF1"/>
    <mergeCell ref="DR1:DS1"/>
    <mergeCell ref="EE1:EF1"/>
    <mergeCell ref="A1:B1"/>
    <mergeCell ref="A2:B2"/>
    <mergeCell ref="CR2:CS2"/>
    <mergeCell ref="DE2:DF2"/>
    <mergeCell ref="DH2:DI2"/>
    <mergeCell ref="BR2:BS2"/>
    <mergeCell ref="BU2:BV2"/>
    <mergeCell ref="CE2:CF2"/>
    <mergeCell ref="CH2:CI2"/>
    <mergeCell ref="CU2:CV2"/>
    <mergeCell ref="E1:F1"/>
    <mergeCell ref="R1:S1"/>
    <mergeCell ref="BR1:BS1"/>
    <mergeCell ref="CE1:CF1"/>
    <mergeCell ref="AH2:AI2"/>
    <mergeCell ref="AR2:AS2"/>
    <mergeCell ref="AU2:AV2"/>
    <mergeCell ref="BU1:BV1"/>
    <mergeCell ref="H1:I1"/>
    <mergeCell ref="U1:V1"/>
    <mergeCell ref="AH1:AI1"/>
    <mergeCell ref="AU1:AV1"/>
    <mergeCell ref="BH1:BI1"/>
    <mergeCell ref="AE1:AF1"/>
    <mergeCell ref="AR1:AS1"/>
    <mergeCell ref="BE1:BF1"/>
    <mergeCell ref="E2:F2"/>
    <mergeCell ref="H2:I2"/>
    <mergeCell ref="R2:S2"/>
    <mergeCell ref="U2:V2"/>
    <mergeCell ref="AE2:AF2"/>
    <mergeCell ref="DR2:DS2"/>
    <mergeCell ref="DU2:DV2"/>
    <mergeCell ref="FU1:FV1"/>
    <mergeCell ref="BE2:BF2"/>
    <mergeCell ref="BH2:BI2"/>
    <mergeCell ref="FR1:FS1"/>
    <mergeCell ref="FR2:FS2"/>
    <mergeCell ref="ER1:ES1"/>
    <mergeCell ref="EU1:EV1"/>
    <mergeCell ref="EE2:EF2"/>
    <mergeCell ref="FE1:FF1"/>
    <mergeCell ref="FH1:FI1"/>
    <mergeCell ref="FE2:FF2"/>
    <mergeCell ref="FH2:FI2"/>
    <mergeCell ref="ER2:ES2"/>
    <mergeCell ref="EU2:EV2"/>
  </mergeCells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2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Z1" sqref="IZ1:JA1"/>
    </sheetView>
  </sheetViews>
  <sheetFormatPr defaultColWidth="12.140625" defaultRowHeight="12.75" x14ac:dyDescent="0.2"/>
  <cols>
    <col min="1" max="1" width="13.28515625" style="234" customWidth="1"/>
    <col min="2" max="2" width="13.42578125" style="234" bestFit="1" customWidth="1"/>
    <col min="3" max="3" width="17.28515625" style="232" bestFit="1" customWidth="1"/>
    <col min="4" max="4" width="17.28515625" style="231" bestFit="1" customWidth="1"/>
    <col min="5" max="5" width="10.85546875" style="231" bestFit="1" customWidth="1"/>
    <col min="6" max="6" width="9.28515625" style="231" customWidth="1"/>
    <col min="7" max="7" width="10.85546875" style="231" bestFit="1" customWidth="1"/>
    <col min="8" max="8" width="9.7109375" style="231" bestFit="1" customWidth="1"/>
    <col min="9" max="9" width="11.140625" style="235" bestFit="1" customWidth="1"/>
    <col min="10" max="10" width="11" style="236" customWidth="1"/>
    <col min="11" max="11" width="14" style="236" bestFit="1" customWidth="1"/>
    <col min="12" max="12" width="11" style="231" bestFit="1" customWidth="1"/>
    <col min="13" max="13" width="8.85546875" style="231" customWidth="1"/>
    <col min="14" max="14" width="9.140625" style="231" customWidth="1"/>
    <col min="15" max="15" width="10" style="237" bestFit="1" customWidth="1"/>
    <col min="16" max="16" width="17.28515625" style="232" bestFit="1" customWidth="1"/>
    <col min="17" max="17" width="17.28515625" style="231" bestFit="1" customWidth="1"/>
    <col min="18" max="18" width="10.85546875" style="231" bestFit="1" customWidth="1"/>
    <col min="19" max="19" width="9.28515625" style="231" customWidth="1"/>
    <col min="20" max="20" width="10.85546875" style="231" bestFit="1" customWidth="1"/>
    <col min="21" max="21" width="9.7109375" style="231" bestFit="1" customWidth="1"/>
    <col min="22" max="22" width="11.28515625" style="235" bestFit="1" customWidth="1"/>
    <col min="23" max="23" width="11" style="236" customWidth="1"/>
    <col min="24" max="24" width="14" style="236" bestFit="1" customWidth="1"/>
    <col min="25" max="25" width="11" style="231" bestFit="1" customWidth="1"/>
    <col min="26" max="26" width="8.85546875" style="231" customWidth="1"/>
    <col min="27" max="27" width="9.140625" style="231" customWidth="1"/>
    <col min="28" max="28" width="10" style="237" bestFit="1" customWidth="1"/>
    <col min="29" max="29" width="17.28515625" style="232" bestFit="1" customWidth="1"/>
    <col min="30" max="30" width="17.28515625" style="231" bestFit="1" customWidth="1"/>
    <col min="31" max="31" width="10.85546875" style="231" bestFit="1" customWidth="1"/>
    <col min="32" max="32" width="9.28515625" style="231" customWidth="1"/>
    <col min="33" max="33" width="10.85546875" style="231" bestFit="1" customWidth="1"/>
    <col min="34" max="34" width="9.7109375" style="231" bestFit="1" customWidth="1"/>
    <col min="35" max="35" width="11.140625" style="235" bestFit="1" customWidth="1"/>
    <col min="36" max="36" width="11" style="236" customWidth="1"/>
    <col min="37" max="37" width="14" style="236" bestFit="1" customWidth="1"/>
    <col min="38" max="38" width="11" style="231" bestFit="1" customWidth="1"/>
    <col min="39" max="39" width="8.85546875" style="231" customWidth="1"/>
    <col min="40" max="40" width="9.140625" style="231" customWidth="1"/>
    <col min="41" max="41" width="10" style="237" bestFit="1" customWidth="1"/>
    <col min="42" max="42" width="17.28515625" style="232" bestFit="1" customWidth="1"/>
    <col min="43" max="43" width="17.28515625" style="231" bestFit="1" customWidth="1"/>
    <col min="44" max="44" width="10.85546875" style="231" bestFit="1" customWidth="1"/>
    <col min="45" max="45" width="9.28515625" style="231" customWidth="1"/>
    <col min="46" max="46" width="10.85546875" style="231" bestFit="1" customWidth="1"/>
    <col min="47" max="47" width="9.7109375" style="231" bestFit="1" customWidth="1"/>
    <col min="48" max="48" width="11.140625" style="235" bestFit="1" customWidth="1"/>
    <col min="49" max="49" width="11" style="236" customWidth="1"/>
    <col min="50" max="50" width="14" style="236" bestFit="1" customWidth="1"/>
    <col min="51" max="51" width="11" style="231" bestFit="1" customWidth="1"/>
    <col min="52" max="52" width="8.85546875" style="231" customWidth="1"/>
    <col min="53" max="53" width="9.140625" style="231" customWidth="1"/>
    <col min="54" max="54" width="10" style="237" bestFit="1" customWidth="1"/>
    <col min="55" max="55" width="17.28515625" style="232" bestFit="1" customWidth="1"/>
    <col min="56" max="56" width="17.28515625" style="231" bestFit="1" customWidth="1"/>
    <col min="57" max="57" width="10.85546875" style="231" bestFit="1" customWidth="1"/>
    <col min="58" max="58" width="9.28515625" style="231" customWidth="1"/>
    <col min="59" max="59" width="10.85546875" style="231" bestFit="1" customWidth="1"/>
    <col min="60" max="60" width="9.7109375" style="231" bestFit="1" customWidth="1"/>
    <col min="61" max="61" width="11.140625" style="235" bestFit="1" customWidth="1"/>
    <col min="62" max="62" width="11" style="236" customWidth="1"/>
    <col min="63" max="63" width="14" style="236" bestFit="1" customWidth="1"/>
    <col min="64" max="64" width="11" style="231" bestFit="1" customWidth="1"/>
    <col min="65" max="65" width="8.85546875" style="231" customWidth="1"/>
    <col min="66" max="66" width="9.140625" style="231" customWidth="1"/>
    <col min="67" max="67" width="10" style="237" bestFit="1" customWidth="1"/>
    <col min="68" max="68" width="17.28515625" style="232" bestFit="1" customWidth="1"/>
    <col min="69" max="69" width="17.28515625" style="231" bestFit="1" customWidth="1"/>
    <col min="70" max="70" width="10.85546875" style="231" bestFit="1" customWidth="1"/>
    <col min="71" max="71" width="9.28515625" style="231" customWidth="1"/>
    <col min="72" max="72" width="10.85546875" style="231" bestFit="1" customWidth="1"/>
    <col min="73" max="73" width="9.7109375" style="231" bestFit="1" customWidth="1"/>
    <col min="74" max="74" width="11.140625" style="235" bestFit="1" customWidth="1"/>
    <col min="75" max="75" width="11" style="236" customWidth="1"/>
    <col min="76" max="76" width="14" style="236" bestFit="1" customWidth="1"/>
    <col min="77" max="77" width="11" style="231" bestFit="1" customWidth="1"/>
    <col min="78" max="78" width="8.85546875" style="231" customWidth="1"/>
    <col min="79" max="79" width="9.140625" style="231" customWidth="1"/>
    <col min="80" max="80" width="10" style="237" bestFit="1" customWidth="1"/>
    <col min="81" max="81" width="17.28515625" style="232" bestFit="1" customWidth="1"/>
    <col min="82" max="82" width="17.28515625" style="231" bestFit="1" customWidth="1"/>
    <col min="83" max="83" width="10.85546875" style="231" bestFit="1" customWidth="1"/>
    <col min="84" max="84" width="9.28515625" style="231" customWidth="1"/>
    <col min="85" max="85" width="10.85546875" style="231" bestFit="1" customWidth="1"/>
    <col min="86" max="86" width="9.7109375" style="231" bestFit="1" customWidth="1"/>
    <col min="87" max="87" width="11.140625" style="235" bestFit="1" customWidth="1"/>
    <col min="88" max="88" width="11" style="236" customWidth="1"/>
    <col min="89" max="89" width="14" style="236" bestFit="1" customWidth="1"/>
    <col min="90" max="90" width="11" style="231" bestFit="1" customWidth="1"/>
    <col min="91" max="91" width="8.85546875" style="231" customWidth="1"/>
    <col min="92" max="92" width="9.140625" style="231" customWidth="1"/>
    <col min="93" max="93" width="10" style="237" bestFit="1" customWidth="1"/>
    <col min="94" max="94" width="17.28515625" style="232" bestFit="1" customWidth="1"/>
    <col min="95" max="95" width="17.28515625" style="231" bestFit="1" customWidth="1"/>
    <col min="96" max="96" width="10.85546875" style="231" bestFit="1" customWidth="1"/>
    <col min="97" max="97" width="9.28515625" style="231" customWidth="1"/>
    <col min="98" max="98" width="10.85546875" style="231" bestFit="1" customWidth="1"/>
    <col min="99" max="99" width="9.7109375" style="231" bestFit="1" customWidth="1"/>
    <col min="100" max="100" width="11.140625" style="235" bestFit="1" customWidth="1"/>
    <col min="101" max="101" width="11" style="236" customWidth="1"/>
    <col min="102" max="102" width="14" style="236" bestFit="1" customWidth="1"/>
    <col min="103" max="103" width="11" style="231" bestFit="1" customWidth="1"/>
    <col min="104" max="104" width="8.85546875" style="231" customWidth="1"/>
    <col min="105" max="105" width="9.140625" style="231" customWidth="1"/>
    <col min="106" max="106" width="10" style="237" bestFit="1" customWidth="1"/>
    <col min="107" max="107" width="17.28515625" style="232" bestFit="1" customWidth="1"/>
    <col min="108" max="108" width="19.28515625" style="231" bestFit="1" customWidth="1"/>
    <col min="109" max="109" width="10.85546875" style="231" bestFit="1" customWidth="1"/>
    <col min="110" max="110" width="9.28515625" style="231" customWidth="1"/>
    <col min="111" max="111" width="10.85546875" style="231" bestFit="1" customWidth="1"/>
    <col min="112" max="112" width="9.7109375" style="231" bestFit="1" customWidth="1"/>
    <col min="113" max="113" width="11.140625" style="235" bestFit="1" customWidth="1"/>
    <col min="114" max="114" width="11" style="236" customWidth="1"/>
    <col min="115" max="115" width="14" style="236" bestFit="1" customWidth="1"/>
    <col min="116" max="116" width="11" style="231" bestFit="1" customWidth="1"/>
    <col min="117" max="117" width="8.85546875" style="231" customWidth="1"/>
    <col min="118" max="118" width="9.140625" style="231" customWidth="1"/>
    <col min="119" max="119" width="10" style="237" bestFit="1" customWidth="1"/>
    <col min="120" max="120" width="17.28515625" style="232" bestFit="1" customWidth="1"/>
    <col min="121" max="121" width="17.28515625" style="231" bestFit="1" customWidth="1"/>
    <col min="122" max="122" width="10.85546875" style="231" bestFit="1" customWidth="1"/>
    <col min="123" max="123" width="9.28515625" style="231" customWidth="1"/>
    <col min="124" max="124" width="10.85546875" style="231" bestFit="1" customWidth="1"/>
    <col min="125" max="125" width="9.7109375" style="231" bestFit="1" customWidth="1"/>
    <col min="126" max="126" width="11.140625" style="235" bestFit="1" customWidth="1"/>
    <col min="127" max="127" width="11" style="236" customWidth="1"/>
    <col min="128" max="128" width="14" style="236" bestFit="1" customWidth="1"/>
    <col min="129" max="129" width="11" style="231" bestFit="1" customWidth="1"/>
    <col min="130" max="130" width="8.85546875" style="231" customWidth="1"/>
    <col min="131" max="131" width="9.140625" style="231" customWidth="1"/>
    <col min="132" max="132" width="10" style="237" bestFit="1" customWidth="1"/>
    <col min="133" max="133" width="17.28515625" style="232" bestFit="1" customWidth="1"/>
    <col min="134" max="134" width="17.28515625" style="231" bestFit="1" customWidth="1"/>
    <col min="135" max="135" width="10.85546875" style="231" bestFit="1" customWidth="1"/>
    <col min="136" max="136" width="9.28515625" style="231" customWidth="1"/>
    <col min="137" max="137" width="10.85546875" style="231" bestFit="1" customWidth="1"/>
    <col min="138" max="138" width="9.7109375" style="231" bestFit="1" customWidth="1"/>
    <col min="139" max="139" width="11.140625" style="235" bestFit="1" customWidth="1"/>
    <col min="140" max="140" width="11" style="236" customWidth="1"/>
    <col min="141" max="141" width="14" style="236" bestFit="1" customWidth="1"/>
    <col min="142" max="142" width="11" style="231" bestFit="1" customWidth="1"/>
    <col min="143" max="143" width="8.85546875" style="231" customWidth="1"/>
    <col min="144" max="144" width="9.140625" style="231" customWidth="1"/>
    <col min="145" max="145" width="10" style="237" bestFit="1" customWidth="1"/>
    <col min="146" max="146" width="17.28515625" style="232" bestFit="1" customWidth="1"/>
    <col min="147" max="147" width="17.28515625" style="231" bestFit="1" customWidth="1"/>
    <col min="148" max="148" width="10.85546875" style="231" bestFit="1" customWidth="1"/>
    <col min="149" max="149" width="9.28515625" style="231" customWidth="1"/>
    <col min="150" max="150" width="10.85546875" style="231" bestFit="1" customWidth="1"/>
    <col min="151" max="151" width="9.7109375" style="231" bestFit="1" customWidth="1"/>
    <col min="152" max="152" width="11.140625" style="235" bestFit="1" customWidth="1"/>
    <col min="153" max="153" width="11" style="236" customWidth="1"/>
    <col min="154" max="154" width="14" style="236" bestFit="1" customWidth="1"/>
    <col min="155" max="155" width="11" style="231" bestFit="1" customWidth="1"/>
    <col min="156" max="156" width="8.85546875" style="231" customWidth="1"/>
    <col min="157" max="157" width="9.140625" style="231" customWidth="1"/>
    <col min="158" max="158" width="10" style="237" bestFit="1" customWidth="1"/>
    <col min="159" max="159" width="17.28515625" style="232" bestFit="1" customWidth="1"/>
    <col min="160" max="160" width="15.85546875" style="231" bestFit="1" customWidth="1"/>
    <col min="161" max="161" width="10.85546875" style="231" bestFit="1" customWidth="1"/>
    <col min="162" max="162" width="9.28515625" style="231" customWidth="1"/>
    <col min="163" max="163" width="10.85546875" style="231" bestFit="1" customWidth="1"/>
    <col min="164" max="164" width="9.7109375" style="231" bestFit="1" customWidth="1"/>
    <col min="165" max="165" width="11.140625" style="235" bestFit="1" customWidth="1"/>
    <col min="166" max="166" width="11" style="236" customWidth="1"/>
    <col min="167" max="167" width="14" style="236" bestFit="1" customWidth="1"/>
    <col min="168" max="168" width="11" style="231" bestFit="1" customWidth="1"/>
    <col min="169" max="169" width="8.85546875" style="231" customWidth="1"/>
    <col min="170" max="170" width="9.140625" style="231" customWidth="1"/>
    <col min="171" max="171" width="10" style="237" bestFit="1" customWidth="1"/>
    <col min="172" max="172" width="17.28515625" style="232" bestFit="1" customWidth="1"/>
    <col min="173" max="173" width="17.28515625" style="231" bestFit="1" customWidth="1"/>
    <col min="174" max="174" width="10.85546875" style="231" bestFit="1" customWidth="1"/>
    <col min="175" max="175" width="9.28515625" style="231" customWidth="1"/>
    <col min="176" max="176" width="10.85546875" style="231" bestFit="1" customWidth="1"/>
    <col min="177" max="177" width="9.7109375" style="231" bestFit="1" customWidth="1"/>
    <col min="178" max="178" width="11.140625" style="235" bestFit="1" customWidth="1"/>
    <col min="179" max="179" width="11" style="236" customWidth="1"/>
    <col min="180" max="180" width="14" style="236" bestFit="1" customWidth="1"/>
    <col min="181" max="181" width="11" style="231" bestFit="1" customWidth="1"/>
    <col min="182" max="182" width="8.85546875" style="231" customWidth="1"/>
    <col min="183" max="183" width="9.140625" style="231" customWidth="1"/>
    <col min="184" max="184" width="10" style="237" bestFit="1" customWidth="1"/>
    <col min="185" max="185" width="17.28515625" style="232" bestFit="1" customWidth="1"/>
    <col min="186" max="186" width="17.28515625" style="231" bestFit="1" customWidth="1"/>
    <col min="187" max="187" width="10.85546875" style="231" bestFit="1" customWidth="1"/>
    <col min="188" max="188" width="9.28515625" style="231" customWidth="1"/>
    <col min="189" max="189" width="10.85546875" style="231" bestFit="1" customWidth="1"/>
    <col min="190" max="190" width="9.7109375" style="231" bestFit="1" customWidth="1"/>
    <col min="191" max="191" width="11.140625" style="235" bestFit="1" customWidth="1"/>
    <col min="192" max="192" width="11" style="236" customWidth="1"/>
    <col min="193" max="193" width="14" style="236" bestFit="1" customWidth="1"/>
    <col min="194" max="194" width="11" style="231" bestFit="1" customWidth="1"/>
    <col min="195" max="195" width="8.85546875" style="231" customWidth="1"/>
    <col min="196" max="196" width="9.140625" style="231" customWidth="1"/>
    <col min="197" max="197" width="10" style="237" bestFit="1" customWidth="1"/>
    <col min="198" max="198" width="17.28515625" style="232" bestFit="1" customWidth="1"/>
    <col min="199" max="199" width="17.28515625" style="231" bestFit="1" customWidth="1"/>
    <col min="200" max="200" width="10.85546875" style="231" bestFit="1" customWidth="1"/>
    <col min="201" max="201" width="9.28515625" style="231" customWidth="1"/>
    <col min="202" max="202" width="10.85546875" style="231" bestFit="1" customWidth="1"/>
    <col min="203" max="203" width="9.7109375" style="231" bestFit="1" customWidth="1"/>
    <col min="204" max="204" width="11.140625" style="235" bestFit="1" customWidth="1"/>
    <col min="205" max="205" width="11" style="236" customWidth="1"/>
    <col min="206" max="206" width="14" style="236" bestFit="1" customWidth="1"/>
    <col min="207" max="207" width="11" style="231" bestFit="1" customWidth="1"/>
    <col min="208" max="208" width="8.85546875" style="231" customWidth="1"/>
    <col min="209" max="209" width="9.140625" style="231" customWidth="1"/>
    <col min="210" max="210" width="10" style="237" bestFit="1" customWidth="1"/>
    <col min="211" max="211" width="17.28515625" style="232" bestFit="1" customWidth="1"/>
    <col min="212" max="212" width="17.28515625" style="231" bestFit="1" customWidth="1"/>
    <col min="213" max="213" width="10.85546875" style="231" bestFit="1" customWidth="1"/>
    <col min="214" max="214" width="9.28515625" style="231" customWidth="1"/>
    <col min="215" max="215" width="10.85546875" style="231" bestFit="1" customWidth="1"/>
    <col min="216" max="216" width="9.7109375" style="231" bestFit="1" customWidth="1"/>
    <col min="217" max="217" width="11.140625" style="235" bestFit="1" customWidth="1"/>
    <col min="218" max="218" width="11" style="236" customWidth="1"/>
    <col min="219" max="219" width="14" style="236" bestFit="1" customWidth="1"/>
    <col min="220" max="220" width="11" style="231" bestFit="1" customWidth="1"/>
    <col min="221" max="221" width="8.85546875" style="231" customWidth="1"/>
    <col min="222" max="222" width="9.140625" style="231" customWidth="1"/>
    <col min="223" max="223" width="10" style="237" bestFit="1" customWidth="1"/>
    <col min="224" max="224" width="17.28515625" style="232" bestFit="1" customWidth="1"/>
    <col min="225" max="225" width="17.28515625" style="231" bestFit="1" customWidth="1"/>
    <col min="226" max="226" width="10.85546875" style="231" bestFit="1" customWidth="1"/>
    <col min="227" max="227" width="9.28515625" style="231" customWidth="1"/>
    <col min="228" max="228" width="10.85546875" style="231" bestFit="1" customWidth="1"/>
    <col min="229" max="229" width="9.7109375" style="231" bestFit="1" customWidth="1"/>
    <col min="230" max="230" width="11.140625" style="235" bestFit="1" customWidth="1"/>
    <col min="231" max="231" width="11" style="236" customWidth="1"/>
    <col min="232" max="232" width="14" style="236" bestFit="1" customWidth="1"/>
    <col min="233" max="233" width="11" style="231" bestFit="1" customWidth="1"/>
    <col min="234" max="234" width="8.85546875" style="231" customWidth="1"/>
    <col min="235" max="235" width="9.140625" style="231" customWidth="1"/>
    <col min="236" max="236" width="10" style="237" bestFit="1" customWidth="1"/>
    <col min="237" max="237" width="17.28515625" style="232" bestFit="1" customWidth="1"/>
    <col min="238" max="238" width="17.28515625" style="231" bestFit="1" customWidth="1"/>
    <col min="239" max="239" width="10.85546875" style="231" bestFit="1" customWidth="1"/>
    <col min="240" max="240" width="9.28515625" style="231" customWidth="1"/>
    <col min="241" max="241" width="10.85546875" style="231" bestFit="1" customWidth="1"/>
    <col min="242" max="242" width="9.7109375" style="231" bestFit="1" customWidth="1"/>
    <col min="243" max="243" width="11.140625" style="235" bestFit="1" customWidth="1"/>
    <col min="244" max="244" width="11" style="236" customWidth="1"/>
    <col min="245" max="245" width="14" style="236" bestFit="1" customWidth="1"/>
    <col min="246" max="246" width="11" style="231" bestFit="1" customWidth="1"/>
    <col min="247" max="247" width="8.85546875" style="231" customWidth="1"/>
    <col min="248" max="248" width="9.140625" style="231" customWidth="1"/>
    <col min="249" max="249" width="10" style="237" bestFit="1" customWidth="1"/>
    <col min="250" max="250" width="17.28515625" style="232" bestFit="1" customWidth="1"/>
    <col min="251" max="251" width="17.28515625" style="231" bestFit="1" customWidth="1"/>
    <col min="252" max="252" width="10.85546875" style="231" bestFit="1" customWidth="1"/>
    <col min="253" max="253" width="9.28515625" style="231" customWidth="1"/>
    <col min="254" max="254" width="10.85546875" style="231" bestFit="1" customWidth="1"/>
    <col min="255" max="255" width="9.7109375" style="231" bestFit="1" customWidth="1"/>
    <col min="256" max="256" width="11.140625" style="235" bestFit="1" customWidth="1"/>
    <col min="257" max="257" width="11" style="236" customWidth="1"/>
    <col min="258" max="258" width="14" style="236" bestFit="1" customWidth="1"/>
    <col min="259" max="259" width="11" style="231" bestFit="1" customWidth="1"/>
    <col min="260" max="260" width="8.85546875" style="231" customWidth="1"/>
    <col min="261" max="261" width="9.140625" style="231" customWidth="1"/>
    <col min="262" max="262" width="10" style="237" bestFit="1" customWidth="1"/>
    <col min="263" max="263" width="3" style="231" customWidth="1"/>
    <col min="264" max="264" width="13.7109375" style="227" bestFit="1" customWidth="1"/>
    <col min="265" max="265" width="11.5703125" style="227" bestFit="1" customWidth="1"/>
    <col min="266" max="266" width="12.5703125" style="227" bestFit="1" customWidth="1"/>
    <col min="267" max="267" width="10.85546875" style="227" bestFit="1" customWidth="1"/>
    <col min="268" max="268" width="11.28515625" style="227" bestFit="1" customWidth="1"/>
    <col min="269" max="269" width="3" style="231" customWidth="1"/>
    <col min="270" max="270" width="13.7109375" style="227" bestFit="1" customWidth="1"/>
    <col min="271" max="271" width="11.5703125" style="227" bestFit="1" customWidth="1"/>
    <col min="272" max="272" width="12.5703125" style="227" bestFit="1" customWidth="1"/>
    <col min="273" max="273" width="10.85546875" style="227" bestFit="1" customWidth="1"/>
    <col min="274" max="274" width="11.28515625" style="227" bestFit="1" customWidth="1"/>
    <col min="275" max="275" width="3" style="231" customWidth="1"/>
    <col min="276" max="276" width="26.140625" style="231" bestFit="1" customWidth="1"/>
    <col min="277" max="277" width="12.42578125" style="231" customWidth="1"/>
    <col min="278" max="280" width="9.140625" style="231" customWidth="1"/>
    <col min="281" max="281" width="9.85546875" style="231" customWidth="1"/>
    <col min="282" max="283" width="9.7109375" style="231" customWidth="1"/>
    <col min="284" max="284" width="11.28515625" style="231" customWidth="1"/>
    <col min="285" max="285" width="3" style="231" customWidth="1"/>
    <col min="286" max="16384" width="12.140625" style="231"/>
  </cols>
  <sheetData>
    <row r="1" spans="1:287" s="172" customFormat="1" ht="22.5" customHeight="1" thickBot="1" x14ac:dyDescent="0.3">
      <c r="A1" s="751" t="s">
        <v>151</v>
      </c>
      <c r="B1" s="752"/>
      <c r="C1" s="256" t="str">
        <f>'FleetInfo (short)'!$B$24</f>
        <v>Steenbok</v>
      </c>
      <c r="D1" s="257"/>
      <c r="E1" s="747" t="s">
        <v>127</v>
      </c>
      <c r="F1" s="748"/>
      <c r="G1" s="258">
        <f>COUNTA(E5:E217)</f>
        <v>0</v>
      </c>
      <c r="H1" s="749" t="s">
        <v>192</v>
      </c>
      <c r="I1" s="750"/>
      <c r="J1" s="259">
        <f>SUM(L5:L217)</f>
        <v>0</v>
      </c>
      <c r="K1" s="260" t="s">
        <v>142</v>
      </c>
      <c r="L1" s="261">
        <f>ROUND((J1*55)/1000,2)</f>
        <v>0</v>
      </c>
      <c r="M1" s="717" t="str">
        <f>ROUND(MAX(M5:M200),0)&amp;" m"</f>
        <v>0 m</v>
      </c>
      <c r="N1" s="718" t="str">
        <f>ROUND(MAX(N5:N200),0)&amp;" fm"</f>
        <v>0 fm</v>
      </c>
      <c r="O1" s="262"/>
      <c r="P1" s="256" t="str">
        <f>'FleetInfo (short)'!$B$25</f>
        <v>Elizabeth V</v>
      </c>
      <c r="Q1" s="257"/>
      <c r="R1" s="747" t="s">
        <v>127</v>
      </c>
      <c r="S1" s="748"/>
      <c r="T1" s="258">
        <f>COUNTA(R5:R217)</f>
        <v>0</v>
      </c>
      <c r="U1" s="749" t="s">
        <v>192</v>
      </c>
      <c r="V1" s="750"/>
      <c r="W1" s="259">
        <f>SUM(Y5:Y217)</f>
        <v>0</v>
      </c>
      <c r="X1" s="260" t="s">
        <v>142</v>
      </c>
      <c r="Y1" s="261">
        <f>ROUND((W1*55)/1000,2)</f>
        <v>0</v>
      </c>
      <c r="Z1" s="717" t="str">
        <f>ROUND(MAX(Z5:Z200),0)&amp;" m"</f>
        <v>0 m</v>
      </c>
      <c r="AA1" s="718" t="str">
        <f>ROUND(MAX(AA5:AA200),0)&amp;" fm"</f>
        <v>0 fm</v>
      </c>
      <c r="AB1" s="262"/>
      <c r="AC1" s="256" t="str">
        <f>'FleetInfo (short)'!$B$26</f>
        <v>Mary V</v>
      </c>
      <c r="AD1" s="263"/>
      <c r="AE1" s="747" t="s">
        <v>127</v>
      </c>
      <c r="AF1" s="748"/>
      <c r="AG1" s="258">
        <f>COUNTA(AE5:AE217)</f>
        <v>0</v>
      </c>
      <c r="AH1" s="749" t="s">
        <v>192</v>
      </c>
      <c r="AI1" s="750"/>
      <c r="AJ1" s="259">
        <f>SUM(AL5:AL217)</f>
        <v>0</v>
      </c>
      <c r="AK1" s="260" t="s">
        <v>142</v>
      </c>
      <c r="AL1" s="261">
        <f>ROUND((AJ1*55)/1000,2)</f>
        <v>0</v>
      </c>
      <c r="AM1" s="717" t="str">
        <f>ROUND(MAX(AM5:AM200),0)&amp;" m"</f>
        <v>0 m</v>
      </c>
      <c r="AN1" s="718" t="str">
        <f>ROUND(MAX(AN5:AN200),0)&amp;" fm"</f>
        <v>0 fm</v>
      </c>
      <c r="AO1" s="262"/>
      <c r="AP1" s="256" t="str">
        <f>'FleetInfo (short)'!$B$27</f>
        <v>Kinglip</v>
      </c>
      <c r="AQ1" s="263"/>
      <c r="AR1" s="747" t="s">
        <v>127</v>
      </c>
      <c r="AS1" s="748"/>
      <c r="AT1" s="258">
        <f>COUNTA(AR5:AR217)</f>
        <v>0</v>
      </c>
      <c r="AU1" s="749" t="s">
        <v>192</v>
      </c>
      <c r="AV1" s="750"/>
      <c r="AW1" s="259">
        <f>SUM(AY5:AY217)</f>
        <v>0</v>
      </c>
      <c r="AX1" s="260" t="s">
        <v>142</v>
      </c>
      <c r="AY1" s="261">
        <f>ROUND((AW1*55)/1000,2)</f>
        <v>0</v>
      </c>
      <c r="AZ1" s="717" t="str">
        <f>ROUND(MAX(AZ5:AZ200),0)&amp;" m"</f>
        <v>0 m</v>
      </c>
      <c r="BA1" s="718" t="str">
        <f>ROUND(MAX(BA5:BA200),0)&amp;" fm"</f>
        <v>0 fm</v>
      </c>
      <c r="BB1" s="262"/>
      <c r="BC1" s="256" t="str">
        <f>'FleetInfo (short)'!$B$28</f>
        <v>Canan</v>
      </c>
      <c r="BD1" s="257"/>
      <c r="BE1" s="747" t="s">
        <v>127</v>
      </c>
      <c r="BF1" s="748"/>
      <c r="BG1" s="258">
        <f>COUNTA(BE5:BE217)</f>
        <v>0</v>
      </c>
      <c r="BH1" s="749" t="s">
        <v>192</v>
      </c>
      <c r="BI1" s="750"/>
      <c r="BJ1" s="259">
        <f>SUM(BL5:BL217)</f>
        <v>0</v>
      </c>
      <c r="BK1" s="260" t="s">
        <v>142</v>
      </c>
      <c r="BL1" s="261">
        <f>ROUND((BJ1*55)/1000,2)</f>
        <v>0</v>
      </c>
      <c r="BM1" s="717" t="str">
        <f>ROUND(MAX(BM5:BM200),0)&amp;" m"</f>
        <v>0 m</v>
      </c>
      <c r="BN1" s="718" t="str">
        <f>ROUND(MAX(BN5:BN200),0)&amp;" fm"</f>
        <v>0 fm</v>
      </c>
      <c r="BO1" s="262"/>
      <c r="BP1" s="256" t="str">
        <f>'FleetInfo (short)'!$B$29</f>
        <v>…</v>
      </c>
      <c r="BQ1" s="257"/>
      <c r="BR1" s="747" t="s">
        <v>127</v>
      </c>
      <c r="BS1" s="748"/>
      <c r="BT1" s="258">
        <f>COUNTA(BR5:BR217)</f>
        <v>0</v>
      </c>
      <c r="BU1" s="749" t="s">
        <v>192</v>
      </c>
      <c r="BV1" s="750"/>
      <c r="BW1" s="259">
        <f>SUM(BY5:BY217)</f>
        <v>0</v>
      </c>
      <c r="BX1" s="260" t="s">
        <v>142</v>
      </c>
      <c r="BY1" s="261">
        <f>ROUND((BW1*55)/1000,2)</f>
        <v>0</v>
      </c>
      <c r="BZ1" s="717" t="str">
        <f>ROUND(MAX(BZ5:BZ200),0)&amp;" m"</f>
        <v>0 m</v>
      </c>
      <c r="CA1" s="718" t="str">
        <f>ROUND(MAX(CA5:CA200),0)&amp;" fm"</f>
        <v>0 fm</v>
      </c>
      <c r="CB1" s="262"/>
      <c r="CC1" s="256" t="str">
        <f>'FleetInfo (short)'!$B$30</f>
        <v>…</v>
      </c>
      <c r="CD1" s="257"/>
      <c r="CE1" s="747" t="s">
        <v>127</v>
      </c>
      <c r="CF1" s="748"/>
      <c r="CG1" s="258">
        <f>COUNTA(CE5:CE217)</f>
        <v>0</v>
      </c>
      <c r="CH1" s="749" t="s">
        <v>192</v>
      </c>
      <c r="CI1" s="750"/>
      <c r="CJ1" s="259">
        <f>SUM(CL5:CL217)</f>
        <v>0</v>
      </c>
      <c r="CK1" s="260" t="s">
        <v>142</v>
      </c>
      <c r="CL1" s="261">
        <f>ROUND((CJ1*55)/1000,2)</f>
        <v>0</v>
      </c>
      <c r="CM1" s="717" t="str">
        <f>ROUND(MAX(CM5:CM200),0)&amp;" m"</f>
        <v>0 m</v>
      </c>
      <c r="CN1" s="718" t="str">
        <f>ROUND(MAX(CN5:CN200),0)&amp;" fm"</f>
        <v>0 fm</v>
      </c>
      <c r="CO1" s="262"/>
      <c r="CP1" s="256" t="str">
        <f>'FleetInfo (short)'!$B$31</f>
        <v>…</v>
      </c>
      <c r="CQ1" s="263"/>
      <c r="CR1" s="747" t="s">
        <v>127</v>
      </c>
      <c r="CS1" s="748"/>
      <c r="CT1" s="258">
        <f>COUNTA(CR5:CR217)</f>
        <v>0</v>
      </c>
      <c r="CU1" s="749" t="s">
        <v>192</v>
      </c>
      <c r="CV1" s="750"/>
      <c r="CW1" s="259">
        <f>SUM(CY5:CY217)</f>
        <v>0</v>
      </c>
      <c r="CX1" s="260" t="s">
        <v>142</v>
      </c>
      <c r="CY1" s="261">
        <f>ROUND((CW1*55)/1000,2)</f>
        <v>0</v>
      </c>
      <c r="CZ1" s="717" t="str">
        <f>ROUND(MAX(CZ5:CZ200),0)&amp;" m"</f>
        <v>0 m</v>
      </c>
      <c r="DA1" s="718" t="str">
        <f>ROUND(MAX(DA5:DA200),0)&amp;" fm"</f>
        <v>0 fm</v>
      </c>
      <c r="DB1" s="262"/>
      <c r="DC1" s="256" t="str">
        <f>'FleetInfo (short)'!$B$32</f>
        <v>…</v>
      </c>
      <c r="DD1" s="257"/>
      <c r="DE1" s="747" t="s">
        <v>127</v>
      </c>
      <c r="DF1" s="748"/>
      <c r="DG1" s="258">
        <f>COUNTA(DE5:DE217)</f>
        <v>0</v>
      </c>
      <c r="DH1" s="749" t="s">
        <v>192</v>
      </c>
      <c r="DI1" s="750"/>
      <c r="DJ1" s="259">
        <f>SUM(DL5:DL217)</f>
        <v>0</v>
      </c>
      <c r="DK1" s="260" t="s">
        <v>142</v>
      </c>
      <c r="DL1" s="261">
        <f>ROUND((DJ1*55)/1000,2)</f>
        <v>0</v>
      </c>
      <c r="DM1" s="717" t="str">
        <f>ROUND(MAX(DM5:DM200),0)&amp;" m"</f>
        <v>0 m</v>
      </c>
      <c r="DN1" s="718" t="str">
        <f>ROUND(MAX(DN5:DN200),0)&amp;" fm"</f>
        <v>0 fm</v>
      </c>
      <c r="DO1" s="262"/>
      <c r="DP1" s="256" t="str">
        <f>'FleetInfo (short)'!$B$33</f>
        <v>…</v>
      </c>
      <c r="DQ1" s="257"/>
      <c r="DR1" s="747" t="s">
        <v>127</v>
      </c>
      <c r="DS1" s="748"/>
      <c r="DT1" s="258">
        <f>COUNTA(DR5:DR217)</f>
        <v>0</v>
      </c>
      <c r="DU1" s="749" t="s">
        <v>192</v>
      </c>
      <c r="DV1" s="750"/>
      <c r="DW1" s="259">
        <f>SUM(DY5:DY217)</f>
        <v>0</v>
      </c>
      <c r="DX1" s="260" t="s">
        <v>142</v>
      </c>
      <c r="DY1" s="261">
        <f>ROUND((DW1*55)/1000,2)</f>
        <v>0</v>
      </c>
      <c r="DZ1" s="717" t="str">
        <f>ROUND(MAX(DZ5:DZ200),0)&amp;" m"</f>
        <v>0 m</v>
      </c>
      <c r="EA1" s="718" t="str">
        <f>ROUND(MAX(EA5:EA200),0)&amp;" fm"</f>
        <v>0 fm</v>
      </c>
      <c r="EB1" s="262"/>
      <c r="EC1" s="256" t="str">
        <f>'FleetInfo (short)'!$B$34</f>
        <v>…</v>
      </c>
      <c r="ED1" s="263"/>
      <c r="EE1" s="747" t="s">
        <v>127</v>
      </c>
      <c r="EF1" s="748"/>
      <c r="EG1" s="258">
        <f>COUNTA(EE5:EE217)</f>
        <v>0</v>
      </c>
      <c r="EH1" s="749" t="s">
        <v>192</v>
      </c>
      <c r="EI1" s="750"/>
      <c r="EJ1" s="259">
        <f>SUM(EL5:EL217)</f>
        <v>0</v>
      </c>
      <c r="EK1" s="260" t="s">
        <v>142</v>
      </c>
      <c r="EL1" s="261">
        <f>ROUND((EJ1*55)/1000,2)</f>
        <v>0</v>
      </c>
      <c r="EM1" s="717" t="str">
        <f>ROUND(MAX(EM5:EM200),0)&amp;" m"</f>
        <v>0 m</v>
      </c>
      <c r="EN1" s="718" t="str">
        <f>ROUND(MAX(EN5:EN200),0)&amp;" fm"</f>
        <v>0 fm</v>
      </c>
      <c r="EO1" s="262"/>
      <c r="EP1" s="256" t="str">
        <f>'FleetInfo (short)'!$B$35</f>
        <v>…</v>
      </c>
      <c r="EQ1" s="257"/>
      <c r="ER1" s="747" t="s">
        <v>127</v>
      </c>
      <c r="ES1" s="748"/>
      <c r="ET1" s="258">
        <f>COUNTA(ER5:ER217)</f>
        <v>0</v>
      </c>
      <c r="EU1" s="749" t="s">
        <v>192</v>
      </c>
      <c r="EV1" s="750"/>
      <c r="EW1" s="259">
        <f>SUM(EY5:EY217)</f>
        <v>0</v>
      </c>
      <c r="EX1" s="260" t="s">
        <v>142</v>
      </c>
      <c r="EY1" s="261">
        <f>ROUND((EW1*55)/1000,2)</f>
        <v>0</v>
      </c>
      <c r="EZ1" s="717" t="str">
        <f>ROUND(MAX(EZ5:EZ200),0)&amp;" m"</f>
        <v>0 m</v>
      </c>
      <c r="FA1" s="718" t="str">
        <f>ROUND(MAX(FA5:FA200),0)&amp;" fm"</f>
        <v>0 fm</v>
      </c>
      <c r="FB1" s="262"/>
      <c r="FC1" s="256" t="str">
        <f>'FleetInfo (short)'!$B$36</f>
        <v>…</v>
      </c>
      <c r="FD1" s="257"/>
      <c r="FE1" s="747" t="s">
        <v>127</v>
      </c>
      <c r="FF1" s="748"/>
      <c r="FG1" s="258">
        <f>COUNTA(FE5:FE217)</f>
        <v>0</v>
      </c>
      <c r="FH1" s="749" t="s">
        <v>192</v>
      </c>
      <c r="FI1" s="750"/>
      <c r="FJ1" s="259">
        <f>SUM(FL5:FL217)</f>
        <v>0</v>
      </c>
      <c r="FK1" s="260" t="s">
        <v>142</v>
      </c>
      <c r="FL1" s="261">
        <f>ROUND((FJ1*55)/1000,2)</f>
        <v>0</v>
      </c>
      <c r="FM1" s="717" t="str">
        <f>ROUND(MAX(FM5:FM200),0)&amp;" m"</f>
        <v>0 m</v>
      </c>
      <c r="FN1" s="718" t="str">
        <f>ROUND(MAX(FN5:FN200),0)&amp;" fm"</f>
        <v>0 fm</v>
      </c>
      <c r="FO1" s="262"/>
      <c r="FP1" s="256" t="str">
        <f>'FleetInfo (short)'!$B$37</f>
        <v>…</v>
      </c>
      <c r="FQ1" s="264"/>
      <c r="FR1" s="747" t="s">
        <v>127</v>
      </c>
      <c r="FS1" s="748"/>
      <c r="FT1" s="258">
        <f>COUNTA(FR5:FR217)</f>
        <v>0</v>
      </c>
      <c r="FU1" s="749" t="s">
        <v>192</v>
      </c>
      <c r="FV1" s="750"/>
      <c r="FW1" s="259">
        <f>SUM(FY5:FY217)</f>
        <v>0</v>
      </c>
      <c r="FX1" s="260" t="s">
        <v>142</v>
      </c>
      <c r="FY1" s="261">
        <f>ROUND((FW1*55)/1000,2)</f>
        <v>0</v>
      </c>
      <c r="FZ1" s="717" t="str">
        <f>ROUND(MAX(FZ5:FZ200),0)&amp;" m"</f>
        <v>0 m</v>
      </c>
      <c r="GA1" s="718" t="str">
        <f>ROUND(MAX(GA5:GA200),0)&amp;" fm"</f>
        <v>0 fm</v>
      </c>
      <c r="GB1" s="262"/>
      <c r="GC1" s="256" t="str">
        <f>'FleetInfo (short)'!$B$38</f>
        <v>…</v>
      </c>
      <c r="GD1" s="257"/>
      <c r="GE1" s="747" t="s">
        <v>127</v>
      </c>
      <c r="GF1" s="748"/>
      <c r="GG1" s="258">
        <f>COUNTA(GE5:GE217)</f>
        <v>0</v>
      </c>
      <c r="GH1" s="749" t="s">
        <v>192</v>
      </c>
      <c r="GI1" s="750"/>
      <c r="GJ1" s="259">
        <f>SUM(GL5:GL217)</f>
        <v>0</v>
      </c>
      <c r="GK1" s="260" t="s">
        <v>142</v>
      </c>
      <c r="GL1" s="261">
        <f>ROUND((GJ1*55)/1000,2)</f>
        <v>0</v>
      </c>
      <c r="GM1" s="717" t="str">
        <f>ROUND(MAX(GM5:GM200),0)&amp;" m"</f>
        <v>0 m</v>
      </c>
      <c r="GN1" s="718" t="str">
        <f>ROUND(MAX(GN5:GN200),0)&amp;" fm"</f>
        <v>0 fm</v>
      </c>
      <c r="GO1" s="262"/>
      <c r="GP1" s="256" t="str">
        <f>'FleetInfo (short)'!$B$39</f>
        <v>…</v>
      </c>
      <c r="GQ1" s="264"/>
      <c r="GR1" s="747" t="s">
        <v>127</v>
      </c>
      <c r="GS1" s="748"/>
      <c r="GT1" s="258">
        <f>COUNTA(GR5:GR217)</f>
        <v>0</v>
      </c>
      <c r="GU1" s="749" t="s">
        <v>192</v>
      </c>
      <c r="GV1" s="750"/>
      <c r="GW1" s="259">
        <f>SUM(GY5:GY217)</f>
        <v>0</v>
      </c>
      <c r="GX1" s="260" t="s">
        <v>142</v>
      </c>
      <c r="GY1" s="261">
        <f>ROUND((GW1*55)/1000,2)</f>
        <v>0</v>
      </c>
      <c r="GZ1" s="717" t="str">
        <f>ROUND(MAX(GZ5:GZ200),0)&amp;" m"</f>
        <v>0 m</v>
      </c>
      <c r="HA1" s="718" t="str">
        <f>ROUND(MAX(HA5:HA200),0)&amp;" fm"</f>
        <v>0 fm</v>
      </c>
      <c r="HB1" s="262"/>
      <c r="HC1" s="256" t="str">
        <f>'FleetInfo (short)'!$B$40</f>
        <v>…</v>
      </c>
      <c r="HD1" s="257"/>
      <c r="HE1" s="747" t="s">
        <v>127</v>
      </c>
      <c r="HF1" s="748"/>
      <c r="HG1" s="258">
        <f>COUNTA(HE5:HE217)</f>
        <v>0</v>
      </c>
      <c r="HH1" s="749" t="s">
        <v>192</v>
      </c>
      <c r="HI1" s="750"/>
      <c r="HJ1" s="259">
        <f>SUM(HL5:HL217)</f>
        <v>0</v>
      </c>
      <c r="HK1" s="260" t="s">
        <v>142</v>
      </c>
      <c r="HL1" s="261">
        <f>ROUND((HJ1*55)/1000,2)</f>
        <v>0</v>
      </c>
      <c r="HM1" s="717" t="str">
        <f>ROUND(MAX(HM5:HM200),0)&amp;" m"</f>
        <v>0 m</v>
      </c>
      <c r="HN1" s="718" t="str">
        <f>ROUND(MAX(HN5:HN200),0)&amp;" fm"</f>
        <v>0 fm</v>
      </c>
      <c r="HO1" s="262"/>
      <c r="HP1" s="256" t="str">
        <f>'FleetInfo (short)'!$B$41</f>
        <v>…</v>
      </c>
      <c r="HQ1" s="257"/>
      <c r="HR1" s="747" t="s">
        <v>127</v>
      </c>
      <c r="HS1" s="748"/>
      <c r="HT1" s="258">
        <f>COUNTA(HR5:HR217)</f>
        <v>0</v>
      </c>
      <c r="HU1" s="749" t="s">
        <v>192</v>
      </c>
      <c r="HV1" s="750"/>
      <c r="HW1" s="259">
        <f>SUM(HY5:HY217)</f>
        <v>0</v>
      </c>
      <c r="HX1" s="260" t="s">
        <v>142</v>
      </c>
      <c r="HY1" s="261">
        <f>ROUND((HW1*55)/1000,2)</f>
        <v>0</v>
      </c>
      <c r="HZ1" s="717" t="str">
        <f>ROUND(MAX(HZ5:HZ200),0)&amp;" m"</f>
        <v>0 m</v>
      </c>
      <c r="IA1" s="718" t="str">
        <f>ROUND(MAX(IA5:IA200),0)&amp;" fm"</f>
        <v>0 fm</v>
      </c>
      <c r="IB1" s="262"/>
      <c r="IC1" s="256" t="str">
        <f>'FleetInfo (short)'!$B$42</f>
        <v>…</v>
      </c>
      <c r="ID1" s="264"/>
      <c r="IE1" s="747" t="s">
        <v>127</v>
      </c>
      <c r="IF1" s="748"/>
      <c r="IG1" s="258">
        <f>COUNTA(IE5:IE217)</f>
        <v>0</v>
      </c>
      <c r="IH1" s="749" t="s">
        <v>192</v>
      </c>
      <c r="II1" s="750"/>
      <c r="IJ1" s="259">
        <f>SUM(IL5:IL217)</f>
        <v>0</v>
      </c>
      <c r="IK1" s="260" t="s">
        <v>142</v>
      </c>
      <c r="IL1" s="261">
        <f>ROUND((IJ1*55)/1000,2)</f>
        <v>0</v>
      </c>
      <c r="IM1" s="717" t="str">
        <f>ROUND(MAX(IM5:IM200),0)&amp;" m"</f>
        <v>0 m</v>
      </c>
      <c r="IN1" s="718" t="str">
        <f>ROUND(MAX(IN5:IN200),0)&amp;" fm"</f>
        <v>0 fm</v>
      </c>
      <c r="IO1" s="262"/>
      <c r="IP1" s="256" t="str">
        <f>'FleetInfo (short)'!$B$43</f>
        <v>…</v>
      </c>
      <c r="IQ1" s="263"/>
      <c r="IR1" s="747" t="s">
        <v>127</v>
      </c>
      <c r="IS1" s="748"/>
      <c r="IT1" s="258">
        <f>COUNTA(IR5:IR217)</f>
        <v>0</v>
      </c>
      <c r="IU1" s="749" t="s">
        <v>192</v>
      </c>
      <c r="IV1" s="750"/>
      <c r="IW1" s="259">
        <f>SUM(IY5:IY217)</f>
        <v>0</v>
      </c>
      <c r="IX1" s="260" t="s">
        <v>142</v>
      </c>
      <c r="IY1" s="261">
        <f>ROUND((IW1*55)/1000,2)</f>
        <v>0</v>
      </c>
      <c r="IZ1" s="717" t="str">
        <f>ROUND(MAX(IZ5:IZ200),0)&amp;" m"</f>
        <v>0 m</v>
      </c>
      <c r="JA1" s="718" t="str">
        <f>ROUND(MAX(JA5:JA200),0)&amp;" fm"</f>
        <v>0 fm</v>
      </c>
      <c r="JB1" s="265"/>
      <c r="JC1" s="342"/>
      <c r="JD1" s="770" t="s">
        <v>77</v>
      </c>
      <c r="JE1" s="771"/>
      <c r="JF1" s="771"/>
      <c r="JG1" s="771"/>
      <c r="JH1" s="771"/>
      <c r="JI1" s="771"/>
      <c r="JJ1" s="771"/>
      <c r="JK1" s="771"/>
      <c r="JL1" s="771"/>
      <c r="JM1" s="771"/>
      <c r="JN1" s="772"/>
      <c r="JO1" s="314"/>
      <c r="JP1" s="773" t="s">
        <v>104</v>
      </c>
      <c r="JQ1" s="774"/>
      <c r="JR1" s="774"/>
      <c r="JS1" s="774"/>
      <c r="JT1" s="774"/>
      <c r="JU1" s="774"/>
      <c r="JV1" s="774"/>
      <c r="JW1" s="774"/>
      <c r="JX1" s="775"/>
      <c r="JY1" s="314"/>
    </row>
    <row r="2" spans="1:287" s="174" customFormat="1" ht="22.5" customHeight="1" thickBot="1" x14ac:dyDescent="0.25">
      <c r="A2" s="753" t="str">
        <f>(IF(D2="No",0,1))+(IF(Q2="No",0,1))+(IF(AD2="No",0,1))+(IF(AQ2="No",0,1))+(IF(BD2="No",0,1))+(IF(BQ2="No",0,1))+(IF(CD2="No",0,1))+(IF(CQ2="No",0,1))+(IF(DD2="No",0,1))+(IF(DQ2="No",0,1))+(IF(ED2="No",0,1))+(IF(EQ2="No",0,1))+(IF(FD2="No",0,1))+(IF(FQ2="No",0,1))+(IF(GD2="No",0,1))+(IF(GQ2="No",0,1))+(IF(HD2="No",0,1))+(IF(HQ2="No",0,1))+(IF(ID2="No",0,1))+(IF(IQ2="No",0,1)) &amp; " out of 17"</f>
        <v>0 out of 17</v>
      </c>
      <c r="B2" s="754"/>
      <c r="C2" s="271" t="s">
        <v>193</v>
      </c>
      <c r="D2" s="272" t="str">
        <f>IF(COUNTA(D5:D217)=0, "No", "Yes")</f>
        <v>No</v>
      </c>
      <c r="E2" s="747" t="s">
        <v>128</v>
      </c>
      <c r="F2" s="748"/>
      <c r="G2" s="258">
        <f>COUNTA(G5:G217)</f>
        <v>0</v>
      </c>
      <c r="H2" s="749" t="s">
        <v>108</v>
      </c>
      <c r="I2" s="750"/>
      <c r="J2" s="259">
        <f>SUM(H5:H217)</f>
        <v>0</v>
      </c>
      <c r="K2" s="260" t="s">
        <v>107</v>
      </c>
      <c r="L2" s="273">
        <f>IF(SUM(K5:K217)=0,0,ROUND(AVERAGE(K5:K217),1))</f>
        <v>0</v>
      </c>
      <c r="M2" s="274" t="str">
        <f>IF('Fleet Info - COMPREHENSIVE!!'!$AJ24="Data Verified","D.V.!","")</f>
        <v/>
      </c>
      <c r="N2" s="275">
        <f>'Vessel List A'!JA2+1</f>
        <v>21</v>
      </c>
      <c r="O2" s="262"/>
      <c r="P2" s="276" t="s">
        <v>193</v>
      </c>
      <c r="Q2" s="272" t="str">
        <f>IF(COUNTA(Q5:Q217)=0, "No", "Yes")</f>
        <v>No</v>
      </c>
      <c r="R2" s="747" t="s">
        <v>128</v>
      </c>
      <c r="S2" s="748"/>
      <c r="T2" s="258">
        <f>COUNTA(T5:T217)</f>
        <v>0</v>
      </c>
      <c r="U2" s="749" t="s">
        <v>108</v>
      </c>
      <c r="V2" s="750"/>
      <c r="W2" s="259">
        <f>SUM(U5:U217)</f>
        <v>0</v>
      </c>
      <c r="X2" s="260" t="s">
        <v>107</v>
      </c>
      <c r="Y2" s="277">
        <f>IF(SUM(X5:X217)=0,0,ROUND(AVERAGE(X5:X217),1))</f>
        <v>0</v>
      </c>
      <c r="Z2" s="274" t="str">
        <f>IF('Fleet Info - COMPREHENSIVE!!'!$AJ25="Data Verified","D.V.!","")</f>
        <v/>
      </c>
      <c r="AA2" s="275">
        <f>N2+1</f>
        <v>22</v>
      </c>
      <c r="AB2" s="262"/>
      <c r="AC2" s="276" t="s">
        <v>193</v>
      </c>
      <c r="AD2" s="272" t="str">
        <f>IF(COUNTA(AD5:AD217)=0, "No", "Yes")</f>
        <v>No</v>
      </c>
      <c r="AE2" s="747" t="s">
        <v>128</v>
      </c>
      <c r="AF2" s="748"/>
      <c r="AG2" s="258">
        <f>COUNTA(AG5:AG217)</f>
        <v>0</v>
      </c>
      <c r="AH2" s="749" t="s">
        <v>108</v>
      </c>
      <c r="AI2" s="750"/>
      <c r="AJ2" s="259">
        <f>SUM(AH5:AH217)</f>
        <v>0</v>
      </c>
      <c r="AK2" s="260" t="s">
        <v>107</v>
      </c>
      <c r="AL2" s="277">
        <f>IF(SUM(AK5:AK217)=0,0,ROUND(AVERAGE(AK5:AK217),1))</f>
        <v>0</v>
      </c>
      <c r="AM2" s="274" t="str">
        <f>IF('Fleet Info - COMPREHENSIVE!!'!$AJ26="Data Verified","D.V.!","")</f>
        <v/>
      </c>
      <c r="AN2" s="275">
        <f>AA2+1</f>
        <v>23</v>
      </c>
      <c r="AO2" s="262"/>
      <c r="AP2" s="276" t="s">
        <v>193</v>
      </c>
      <c r="AQ2" s="272" t="str">
        <f>IF(COUNTA(AQ5:AQ217)=0, "No", "Yes")</f>
        <v>No</v>
      </c>
      <c r="AR2" s="747" t="s">
        <v>128</v>
      </c>
      <c r="AS2" s="748"/>
      <c r="AT2" s="258">
        <f>COUNTA(AT5:AT217)</f>
        <v>0</v>
      </c>
      <c r="AU2" s="749" t="s">
        <v>108</v>
      </c>
      <c r="AV2" s="750"/>
      <c r="AW2" s="259">
        <f>SUM(AU5:AU217)</f>
        <v>0</v>
      </c>
      <c r="AX2" s="260" t="s">
        <v>107</v>
      </c>
      <c r="AY2" s="277">
        <f>IF(SUM(AX5:AX217)=0,0,ROUND(AVERAGE(AX5:AX217),1))</f>
        <v>0</v>
      </c>
      <c r="AZ2" s="274" t="str">
        <f>IF('Fleet Info - COMPREHENSIVE!!'!$AJ27="Data Verified","D.V.!","")</f>
        <v/>
      </c>
      <c r="BA2" s="275">
        <f>AN2+1</f>
        <v>24</v>
      </c>
      <c r="BB2" s="262"/>
      <c r="BC2" s="276" t="s">
        <v>193</v>
      </c>
      <c r="BD2" s="272" t="str">
        <f>IF(COUNTA(BD5:BD217)=0, "No", "Yes")</f>
        <v>No</v>
      </c>
      <c r="BE2" s="747" t="s">
        <v>128</v>
      </c>
      <c r="BF2" s="748"/>
      <c r="BG2" s="258">
        <f>COUNTA(BG5:BG217)</f>
        <v>0</v>
      </c>
      <c r="BH2" s="749" t="s">
        <v>108</v>
      </c>
      <c r="BI2" s="750"/>
      <c r="BJ2" s="259">
        <f>SUM(BH5:BH217)</f>
        <v>0</v>
      </c>
      <c r="BK2" s="260" t="s">
        <v>107</v>
      </c>
      <c r="BL2" s="277">
        <f>IF(SUM(BK5:BK217)=0,0,ROUND(AVERAGE(BK5:BK217),1))</f>
        <v>0</v>
      </c>
      <c r="BM2" s="274" t="str">
        <f>IF('Fleet Info - COMPREHENSIVE!!'!$AJ28="Data Verified","D.V.!","")</f>
        <v/>
      </c>
      <c r="BN2" s="275">
        <f>BA2+1</f>
        <v>25</v>
      </c>
      <c r="BO2" s="262"/>
      <c r="BP2" s="276" t="s">
        <v>193</v>
      </c>
      <c r="BQ2" s="272" t="str">
        <f>IF(COUNTA(BQ5:BQ217)=0, "No", "Yes")</f>
        <v>No</v>
      </c>
      <c r="BR2" s="747" t="s">
        <v>128</v>
      </c>
      <c r="BS2" s="748"/>
      <c r="BT2" s="258">
        <f>COUNTA(BT5:BT217)</f>
        <v>0</v>
      </c>
      <c r="BU2" s="749" t="s">
        <v>108</v>
      </c>
      <c r="BV2" s="750"/>
      <c r="BW2" s="259">
        <f>SUM(BU5:BU217)</f>
        <v>0</v>
      </c>
      <c r="BX2" s="260" t="s">
        <v>107</v>
      </c>
      <c r="BY2" s="277">
        <f>IF(SUM(BX5:BX217)=0,0,ROUND(AVERAGE(BX5:BX217),1))</f>
        <v>0</v>
      </c>
      <c r="BZ2" s="274" t="str">
        <f>IF('Fleet Info - COMPREHENSIVE!!'!$AJ29="Data Verified","D.V.!","")</f>
        <v/>
      </c>
      <c r="CA2" s="275">
        <f>BN2+1</f>
        <v>26</v>
      </c>
      <c r="CB2" s="262"/>
      <c r="CC2" s="276" t="s">
        <v>193</v>
      </c>
      <c r="CD2" s="272" t="str">
        <f>IF(COUNTA(CD5:CD217)=0, "No", "Yes")</f>
        <v>No</v>
      </c>
      <c r="CE2" s="747" t="s">
        <v>128</v>
      </c>
      <c r="CF2" s="748"/>
      <c r="CG2" s="258">
        <f>COUNTA(CG5:CG217)</f>
        <v>0</v>
      </c>
      <c r="CH2" s="749" t="s">
        <v>108</v>
      </c>
      <c r="CI2" s="750"/>
      <c r="CJ2" s="259">
        <f>SUM(CH5:CH217)</f>
        <v>0</v>
      </c>
      <c r="CK2" s="260" t="s">
        <v>107</v>
      </c>
      <c r="CL2" s="277">
        <f>IF(SUM(CK5:CK217)=0,0,ROUND(AVERAGE(CK5:CK217),1))</f>
        <v>0</v>
      </c>
      <c r="CM2" s="274" t="str">
        <f>IF('Fleet Info - COMPREHENSIVE!!'!$AJ30="Data Verified","D.V.!","")</f>
        <v/>
      </c>
      <c r="CN2" s="275">
        <f>CA2+1</f>
        <v>27</v>
      </c>
      <c r="CO2" s="262"/>
      <c r="CP2" s="276" t="s">
        <v>193</v>
      </c>
      <c r="CQ2" s="272" t="str">
        <f>IF(COUNTA(CQ5:CQ217)=0, "No", "Yes")</f>
        <v>No</v>
      </c>
      <c r="CR2" s="747" t="s">
        <v>128</v>
      </c>
      <c r="CS2" s="748"/>
      <c r="CT2" s="258">
        <f>COUNTA(CT5:CT217)</f>
        <v>0</v>
      </c>
      <c r="CU2" s="749" t="s">
        <v>108</v>
      </c>
      <c r="CV2" s="750"/>
      <c r="CW2" s="259">
        <f>SUM(CU5:CU217)</f>
        <v>0</v>
      </c>
      <c r="CX2" s="260" t="s">
        <v>107</v>
      </c>
      <c r="CY2" s="277">
        <f>IF(SUM(CX5:CX217)=0,0,ROUND(AVERAGE(CX5:CX217),1))</f>
        <v>0</v>
      </c>
      <c r="CZ2" s="274" t="str">
        <f>IF('Fleet Info - COMPREHENSIVE!!'!$AJ31="Data Verified","D.V.!","")</f>
        <v/>
      </c>
      <c r="DA2" s="275">
        <f>CN2+1</f>
        <v>28</v>
      </c>
      <c r="DB2" s="262"/>
      <c r="DC2" s="276" t="s">
        <v>193</v>
      </c>
      <c r="DD2" s="272" t="str">
        <f>IF(COUNTA(DD5:DD217)=0, "No", "Yes")</f>
        <v>No</v>
      </c>
      <c r="DE2" s="747" t="s">
        <v>128</v>
      </c>
      <c r="DF2" s="748"/>
      <c r="DG2" s="258">
        <f>COUNTA(DG5:DG217)</f>
        <v>0</v>
      </c>
      <c r="DH2" s="749" t="s">
        <v>108</v>
      </c>
      <c r="DI2" s="750"/>
      <c r="DJ2" s="259">
        <f>SUM(DH5:DH217)</f>
        <v>0</v>
      </c>
      <c r="DK2" s="260" t="s">
        <v>107</v>
      </c>
      <c r="DL2" s="277">
        <f>IF(SUM(DK5:DK217)=0,0,ROUND(AVERAGE(DK5:DK217),1))</f>
        <v>0</v>
      </c>
      <c r="DM2" s="274" t="str">
        <f>IF('Fleet Info - COMPREHENSIVE!!'!$AJ32="Data Verified","D.V.!","")</f>
        <v/>
      </c>
      <c r="DN2" s="275">
        <f>DA2+1</f>
        <v>29</v>
      </c>
      <c r="DO2" s="262"/>
      <c r="DP2" s="276" t="s">
        <v>193</v>
      </c>
      <c r="DQ2" s="272" t="str">
        <f>IF(COUNTA(DQ5:DQ217)=0, "No", "Yes")</f>
        <v>No</v>
      </c>
      <c r="DR2" s="747" t="s">
        <v>128</v>
      </c>
      <c r="DS2" s="748"/>
      <c r="DT2" s="258">
        <f>COUNTA(DT5:DT217)</f>
        <v>0</v>
      </c>
      <c r="DU2" s="749" t="s">
        <v>108</v>
      </c>
      <c r="DV2" s="750"/>
      <c r="DW2" s="259">
        <f>SUM(DU5:DU217)</f>
        <v>0</v>
      </c>
      <c r="DX2" s="260" t="s">
        <v>107</v>
      </c>
      <c r="DY2" s="277">
        <f>IF(SUM(DX5:DX217)=0,0,ROUND(AVERAGE(DX5:DX217),1))</f>
        <v>0</v>
      </c>
      <c r="DZ2" s="274" t="str">
        <f>IF('Fleet Info - COMPREHENSIVE!!'!$AJ33="Data Verified","D.V.!","")</f>
        <v/>
      </c>
      <c r="EA2" s="275">
        <f>DN2+1</f>
        <v>30</v>
      </c>
      <c r="EB2" s="262"/>
      <c r="EC2" s="276" t="s">
        <v>193</v>
      </c>
      <c r="ED2" s="272" t="str">
        <f>IF(COUNTA(ED5:ED217)=0, "No", "Yes")</f>
        <v>No</v>
      </c>
      <c r="EE2" s="747" t="s">
        <v>128</v>
      </c>
      <c r="EF2" s="748"/>
      <c r="EG2" s="258">
        <f>COUNTA(EG5:EG217)</f>
        <v>0</v>
      </c>
      <c r="EH2" s="749" t="s">
        <v>108</v>
      </c>
      <c r="EI2" s="750"/>
      <c r="EJ2" s="259">
        <f>SUM(EH5:EH217)</f>
        <v>0</v>
      </c>
      <c r="EK2" s="260" t="s">
        <v>107</v>
      </c>
      <c r="EL2" s="277">
        <f>IF(SUM(EK5:EK217)=0,0,ROUND(AVERAGE(EK5:EK217),1))</f>
        <v>0</v>
      </c>
      <c r="EM2" s="274" t="str">
        <f>IF('Fleet Info - COMPREHENSIVE!!'!$AJ34="Data Verified","D.V.!","")</f>
        <v/>
      </c>
      <c r="EN2" s="275">
        <f>EA2+1</f>
        <v>31</v>
      </c>
      <c r="EO2" s="262"/>
      <c r="EP2" s="276" t="s">
        <v>193</v>
      </c>
      <c r="EQ2" s="272" t="str">
        <f>IF(COUNTA(EQ5:EQ217)=0, "No", "Yes")</f>
        <v>No</v>
      </c>
      <c r="ER2" s="747" t="s">
        <v>128</v>
      </c>
      <c r="ES2" s="748"/>
      <c r="ET2" s="258">
        <f>COUNTA(ET5:ET217)</f>
        <v>0</v>
      </c>
      <c r="EU2" s="749" t="s">
        <v>108</v>
      </c>
      <c r="EV2" s="750"/>
      <c r="EW2" s="259">
        <f>SUM(EU5:EU217)</f>
        <v>0</v>
      </c>
      <c r="EX2" s="260" t="s">
        <v>107</v>
      </c>
      <c r="EY2" s="277">
        <f>IF(SUM(EX5:EX217)=0,0,ROUND(AVERAGE(EX5:EX217),1))</f>
        <v>0</v>
      </c>
      <c r="EZ2" s="274" t="str">
        <f>IF('Fleet Info - COMPREHENSIVE!!'!$AJ35="Data Verified","D.V.!","")</f>
        <v/>
      </c>
      <c r="FA2" s="275">
        <f>EN2+1</f>
        <v>32</v>
      </c>
      <c r="FB2" s="262"/>
      <c r="FC2" s="276" t="s">
        <v>193</v>
      </c>
      <c r="FD2" s="272" t="str">
        <f>IF(COUNTA(FD5:FD217)=0, "No", "Yes")</f>
        <v>No</v>
      </c>
      <c r="FE2" s="747" t="s">
        <v>128</v>
      </c>
      <c r="FF2" s="748"/>
      <c r="FG2" s="258">
        <f>COUNTA(FG5:FG217)</f>
        <v>0</v>
      </c>
      <c r="FH2" s="749" t="s">
        <v>108</v>
      </c>
      <c r="FI2" s="750"/>
      <c r="FJ2" s="259">
        <f>SUM(FH5:FH217)</f>
        <v>0</v>
      </c>
      <c r="FK2" s="260" t="s">
        <v>107</v>
      </c>
      <c r="FL2" s="277">
        <f>IF(SUM(FK5:FK217)=0,0,ROUND(AVERAGE(FK5:FK217),1))</f>
        <v>0</v>
      </c>
      <c r="FM2" s="274" t="str">
        <f>IF('Fleet Info - COMPREHENSIVE!!'!$AJ36="Data Verified","D.V.!","")</f>
        <v/>
      </c>
      <c r="FN2" s="275">
        <f>FA2+1</f>
        <v>33</v>
      </c>
      <c r="FO2" s="262"/>
      <c r="FP2" s="276" t="s">
        <v>193</v>
      </c>
      <c r="FQ2" s="272" t="str">
        <f>IF(COUNTA(FQ5:FQ217)=0, "No", "Yes")</f>
        <v>No</v>
      </c>
      <c r="FR2" s="747" t="s">
        <v>128</v>
      </c>
      <c r="FS2" s="748"/>
      <c r="FT2" s="258">
        <f>COUNTA(FT5:FT217)</f>
        <v>0</v>
      </c>
      <c r="FU2" s="749" t="s">
        <v>108</v>
      </c>
      <c r="FV2" s="750"/>
      <c r="FW2" s="259">
        <f>SUM(FU5:FU217)</f>
        <v>0</v>
      </c>
      <c r="FX2" s="260" t="s">
        <v>107</v>
      </c>
      <c r="FY2" s="277">
        <f>IF(SUM(FX5:FX217)=0,0,ROUND(AVERAGE(FX5:FX217),1))</f>
        <v>0</v>
      </c>
      <c r="FZ2" s="274" t="str">
        <f>IF('Fleet Info - COMPREHENSIVE!!'!$AJ37="Data Verified","D.V.!","")</f>
        <v/>
      </c>
      <c r="GA2" s="275">
        <f>FN2+1</f>
        <v>34</v>
      </c>
      <c r="GB2" s="262"/>
      <c r="GC2" s="276" t="s">
        <v>193</v>
      </c>
      <c r="GD2" s="272" t="str">
        <f>IF(COUNTA(GD5:GD217)=0, "No", "Yes")</f>
        <v>No</v>
      </c>
      <c r="GE2" s="747" t="s">
        <v>128</v>
      </c>
      <c r="GF2" s="748"/>
      <c r="GG2" s="258">
        <f>COUNTA(GG5:GG217)</f>
        <v>0</v>
      </c>
      <c r="GH2" s="749" t="s">
        <v>108</v>
      </c>
      <c r="GI2" s="750"/>
      <c r="GJ2" s="259">
        <f>SUM(GH5:GH217)</f>
        <v>0</v>
      </c>
      <c r="GK2" s="260" t="s">
        <v>107</v>
      </c>
      <c r="GL2" s="277">
        <f>IF(SUM(GK5:GK217)=0,0,ROUND(AVERAGE(GK5:GK217),1))</f>
        <v>0</v>
      </c>
      <c r="GM2" s="274" t="str">
        <f>IF('Fleet Info - COMPREHENSIVE!!'!$AJ38="Data Verified","D.V.!","")</f>
        <v/>
      </c>
      <c r="GN2" s="275">
        <f>GA2+1</f>
        <v>35</v>
      </c>
      <c r="GO2" s="262"/>
      <c r="GP2" s="276" t="s">
        <v>193</v>
      </c>
      <c r="GQ2" s="272" t="str">
        <f>IF(COUNTA(GQ5:GQ217)=0, "No", "Yes")</f>
        <v>No</v>
      </c>
      <c r="GR2" s="747" t="s">
        <v>128</v>
      </c>
      <c r="GS2" s="748"/>
      <c r="GT2" s="258">
        <f>COUNTA(GT5:GT217)</f>
        <v>0</v>
      </c>
      <c r="GU2" s="749" t="s">
        <v>108</v>
      </c>
      <c r="GV2" s="750"/>
      <c r="GW2" s="259">
        <f>SUM(GU5:GU217)</f>
        <v>0</v>
      </c>
      <c r="GX2" s="260" t="s">
        <v>107</v>
      </c>
      <c r="GY2" s="277">
        <f>IF(SUM(GX5:GX217)=0,0,ROUND(AVERAGE(GX5:GX217),1))</f>
        <v>0</v>
      </c>
      <c r="GZ2" s="274" t="str">
        <f>IF('Fleet Info - COMPREHENSIVE!!'!$AJ39="Data Verified","D.V.!","")</f>
        <v/>
      </c>
      <c r="HA2" s="275">
        <f>GN2+1</f>
        <v>36</v>
      </c>
      <c r="HB2" s="262"/>
      <c r="HC2" s="276" t="s">
        <v>193</v>
      </c>
      <c r="HD2" s="272" t="str">
        <f>IF(COUNTA(HD5:HD217)=0, "No", "Yes")</f>
        <v>No</v>
      </c>
      <c r="HE2" s="747" t="s">
        <v>128</v>
      </c>
      <c r="HF2" s="748"/>
      <c r="HG2" s="258">
        <f>COUNTA(HG5:HG217)</f>
        <v>0</v>
      </c>
      <c r="HH2" s="749" t="s">
        <v>108</v>
      </c>
      <c r="HI2" s="750"/>
      <c r="HJ2" s="259">
        <f>SUM(HH5:HH217)</f>
        <v>0</v>
      </c>
      <c r="HK2" s="260" t="s">
        <v>107</v>
      </c>
      <c r="HL2" s="277">
        <f>IF(SUM(HK5:HK217)=0,0,ROUND(AVERAGE(HK5:HK217),1))</f>
        <v>0</v>
      </c>
      <c r="HM2" s="274" t="str">
        <f>IF('Fleet Info - COMPREHENSIVE!!'!$AJ40="Data Verified","D.V.!","")</f>
        <v/>
      </c>
      <c r="HN2" s="275">
        <f>HA2+1</f>
        <v>37</v>
      </c>
      <c r="HO2" s="262"/>
      <c r="HP2" s="276" t="s">
        <v>193</v>
      </c>
      <c r="HQ2" s="272" t="str">
        <f>IF(COUNTA(HQ5:HQ217)=0, "No", "Yes")</f>
        <v>No</v>
      </c>
      <c r="HR2" s="747" t="s">
        <v>128</v>
      </c>
      <c r="HS2" s="748"/>
      <c r="HT2" s="258">
        <f>COUNTA(HT5:HT217)</f>
        <v>0</v>
      </c>
      <c r="HU2" s="749" t="s">
        <v>108</v>
      </c>
      <c r="HV2" s="750"/>
      <c r="HW2" s="259">
        <f>SUM(HU5:HU217)</f>
        <v>0</v>
      </c>
      <c r="HX2" s="260" t="s">
        <v>107</v>
      </c>
      <c r="HY2" s="277">
        <f>IF(SUM(HX5:HX217)=0,0,ROUND(AVERAGE(HX5:HX217),1))</f>
        <v>0</v>
      </c>
      <c r="HZ2" s="274" t="str">
        <f>IF('Fleet Info - COMPREHENSIVE!!'!$AJ41="Data Verified","D.V.!","")</f>
        <v/>
      </c>
      <c r="IA2" s="275">
        <f>HN2+1</f>
        <v>38</v>
      </c>
      <c r="IB2" s="262"/>
      <c r="IC2" s="276" t="s">
        <v>193</v>
      </c>
      <c r="ID2" s="272" t="str">
        <f>IF(COUNTA(ID5:ID217)=0, "No", "Yes")</f>
        <v>No</v>
      </c>
      <c r="IE2" s="747" t="s">
        <v>128</v>
      </c>
      <c r="IF2" s="748"/>
      <c r="IG2" s="258">
        <f>COUNTA(IG5:IG217)</f>
        <v>0</v>
      </c>
      <c r="IH2" s="749" t="s">
        <v>108</v>
      </c>
      <c r="II2" s="750"/>
      <c r="IJ2" s="259">
        <f>SUM(IH5:IH217)</f>
        <v>0</v>
      </c>
      <c r="IK2" s="260" t="s">
        <v>107</v>
      </c>
      <c r="IL2" s="277">
        <f>IF(SUM(IK5:IK217)=0,0,ROUND(AVERAGE(IK5:IK217),1))</f>
        <v>0</v>
      </c>
      <c r="IM2" s="274" t="str">
        <f>IF('Fleet Info - COMPREHENSIVE!!'!$AJ42="Data Verified","D.V.!","")</f>
        <v/>
      </c>
      <c r="IN2" s="275">
        <f>IA2+1</f>
        <v>39</v>
      </c>
      <c r="IO2" s="262"/>
      <c r="IP2" s="276" t="s">
        <v>193</v>
      </c>
      <c r="IQ2" s="272" t="str">
        <f>IF(COUNTA(IQ5:IQ217)=0, "No", "Yes")</f>
        <v>No</v>
      </c>
      <c r="IR2" s="747" t="s">
        <v>128</v>
      </c>
      <c r="IS2" s="748"/>
      <c r="IT2" s="258">
        <f>COUNTA(IT5:IT217)</f>
        <v>0</v>
      </c>
      <c r="IU2" s="749" t="s">
        <v>108</v>
      </c>
      <c r="IV2" s="750"/>
      <c r="IW2" s="259">
        <f>SUM(IU5:IU217)</f>
        <v>0</v>
      </c>
      <c r="IX2" s="260" t="s">
        <v>107</v>
      </c>
      <c r="IY2" s="277">
        <f>IF(SUM(IX5:IX217)=0,0,ROUND(AVERAGE(IX5:IX217),1))</f>
        <v>0</v>
      </c>
      <c r="IZ2" s="274" t="str">
        <f>IF('Fleet Info - COMPREHENSIVE!!'!$AJ43="Data Verified","D.V.!","")</f>
        <v/>
      </c>
      <c r="JA2" s="275">
        <f>IN2+1</f>
        <v>40</v>
      </c>
      <c r="JB2" s="265"/>
      <c r="JC2" s="342"/>
      <c r="JD2" s="755" t="s">
        <v>157</v>
      </c>
      <c r="JE2" s="756"/>
      <c r="JF2" s="756"/>
      <c r="JG2" s="756"/>
      <c r="JH2" s="757"/>
      <c r="JI2" s="315"/>
      <c r="JJ2" s="791" t="s">
        <v>158</v>
      </c>
      <c r="JK2" s="792"/>
      <c r="JL2" s="792"/>
      <c r="JM2" s="792"/>
      <c r="JN2" s="793"/>
      <c r="JO2" s="316"/>
      <c r="JP2" s="776"/>
      <c r="JQ2" s="777"/>
      <c r="JR2" s="777"/>
      <c r="JS2" s="777"/>
      <c r="JT2" s="777"/>
      <c r="JU2" s="777"/>
      <c r="JV2" s="777"/>
      <c r="JW2" s="777"/>
      <c r="JX2" s="778"/>
      <c r="JY2" s="316"/>
    </row>
    <row r="3" spans="1:287" s="252" customFormat="1" ht="15" customHeight="1" x14ac:dyDescent="0.2">
      <c r="A3" s="282" t="s">
        <v>16</v>
      </c>
      <c r="B3" s="283" t="s">
        <v>16</v>
      </c>
      <c r="C3" s="284" t="s">
        <v>96</v>
      </c>
      <c r="D3" s="285" t="s">
        <v>96</v>
      </c>
      <c r="E3" s="286" t="s">
        <v>20</v>
      </c>
      <c r="F3" s="284" t="s">
        <v>69</v>
      </c>
      <c r="G3" s="287" t="s">
        <v>20</v>
      </c>
      <c r="H3" s="285" t="s">
        <v>21</v>
      </c>
      <c r="I3" s="288" t="s">
        <v>22</v>
      </c>
      <c r="J3" s="289" t="s">
        <v>22</v>
      </c>
      <c r="K3" s="290" t="s">
        <v>70</v>
      </c>
      <c r="L3" s="285" t="s">
        <v>23</v>
      </c>
      <c r="M3" s="291" t="s">
        <v>24</v>
      </c>
      <c r="N3" s="284" t="s">
        <v>24</v>
      </c>
      <c r="O3" s="317"/>
      <c r="P3" s="284" t="s">
        <v>96</v>
      </c>
      <c r="Q3" s="285" t="s">
        <v>96</v>
      </c>
      <c r="R3" s="286" t="s">
        <v>20</v>
      </c>
      <c r="S3" s="284" t="s">
        <v>69</v>
      </c>
      <c r="T3" s="287" t="s">
        <v>20</v>
      </c>
      <c r="U3" s="285" t="s">
        <v>21</v>
      </c>
      <c r="V3" s="288" t="s">
        <v>22</v>
      </c>
      <c r="W3" s="289" t="s">
        <v>22</v>
      </c>
      <c r="X3" s="290" t="s">
        <v>70</v>
      </c>
      <c r="Y3" s="285" t="s">
        <v>23</v>
      </c>
      <c r="Z3" s="291" t="s">
        <v>24</v>
      </c>
      <c r="AA3" s="284" t="s">
        <v>24</v>
      </c>
      <c r="AB3" s="317"/>
      <c r="AC3" s="318" t="s">
        <v>96</v>
      </c>
      <c r="AD3" s="319" t="s">
        <v>96</v>
      </c>
      <c r="AE3" s="320" t="s">
        <v>20</v>
      </c>
      <c r="AF3" s="321" t="s">
        <v>69</v>
      </c>
      <c r="AG3" s="322" t="s">
        <v>20</v>
      </c>
      <c r="AH3" s="319" t="s">
        <v>21</v>
      </c>
      <c r="AI3" s="323" t="s">
        <v>22</v>
      </c>
      <c r="AJ3" s="324" t="s">
        <v>22</v>
      </c>
      <c r="AK3" s="325" t="s">
        <v>70</v>
      </c>
      <c r="AL3" s="319" t="s">
        <v>23</v>
      </c>
      <c r="AM3" s="326" t="s">
        <v>24</v>
      </c>
      <c r="AN3" s="321" t="s">
        <v>24</v>
      </c>
      <c r="AO3" s="317"/>
      <c r="AP3" s="284" t="s">
        <v>96</v>
      </c>
      <c r="AQ3" s="285" t="s">
        <v>96</v>
      </c>
      <c r="AR3" s="286" t="s">
        <v>20</v>
      </c>
      <c r="AS3" s="284" t="s">
        <v>69</v>
      </c>
      <c r="AT3" s="287" t="s">
        <v>20</v>
      </c>
      <c r="AU3" s="285" t="s">
        <v>21</v>
      </c>
      <c r="AV3" s="288" t="s">
        <v>22</v>
      </c>
      <c r="AW3" s="289" t="s">
        <v>22</v>
      </c>
      <c r="AX3" s="290" t="s">
        <v>70</v>
      </c>
      <c r="AY3" s="285" t="s">
        <v>23</v>
      </c>
      <c r="AZ3" s="291" t="s">
        <v>24</v>
      </c>
      <c r="BA3" s="284" t="s">
        <v>24</v>
      </c>
      <c r="BB3" s="317"/>
      <c r="BC3" s="284" t="s">
        <v>96</v>
      </c>
      <c r="BD3" s="285" t="s">
        <v>96</v>
      </c>
      <c r="BE3" s="286" t="s">
        <v>20</v>
      </c>
      <c r="BF3" s="284" t="s">
        <v>69</v>
      </c>
      <c r="BG3" s="287" t="s">
        <v>20</v>
      </c>
      <c r="BH3" s="285" t="s">
        <v>21</v>
      </c>
      <c r="BI3" s="288" t="s">
        <v>22</v>
      </c>
      <c r="BJ3" s="289" t="s">
        <v>22</v>
      </c>
      <c r="BK3" s="290" t="s">
        <v>70</v>
      </c>
      <c r="BL3" s="285" t="s">
        <v>23</v>
      </c>
      <c r="BM3" s="291" t="s">
        <v>24</v>
      </c>
      <c r="BN3" s="284" t="s">
        <v>24</v>
      </c>
      <c r="BO3" s="317"/>
      <c r="BP3" s="284" t="s">
        <v>96</v>
      </c>
      <c r="BQ3" s="285" t="s">
        <v>96</v>
      </c>
      <c r="BR3" s="286" t="s">
        <v>20</v>
      </c>
      <c r="BS3" s="284" t="s">
        <v>69</v>
      </c>
      <c r="BT3" s="287" t="s">
        <v>20</v>
      </c>
      <c r="BU3" s="285" t="s">
        <v>21</v>
      </c>
      <c r="BV3" s="288" t="s">
        <v>22</v>
      </c>
      <c r="BW3" s="289" t="s">
        <v>22</v>
      </c>
      <c r="BX3" s="290" t="s">
        <v>70</v>
      </c>
      <c r="BY3" s="285" t="s">
        <v>23</v>
      </c>
      <c r="BZ3" s="291" t="s">
        <v>24</v>
      </c>
      <c r="CA3" s="284" t="s">
        <v>24</v>
      </c>
      <c r="CB3" s="317"/>
      <c r="CC3" s="284" t="s">
        <v>96</v>
      </c>
      <c r="CD3" s="285" t="s">
        <v>96</v>
      </c>
      <c r="CE3" s="286" t="s">
        <v>20</v>
      </c>
      <c r="CF3" s="284" t="s">
        <v>69</v>
      </c>
      <c r="CG3" s="287" t="s">
        <v>20</v>
      </c>
      <c r="CH3" s="285" t="s">
        <v>21</v>
      </c>
      <c r="CI3" s="288" t="s">
        <v>22</v>
      </c>
      <c r="CJ3" s="289" t="s">
        <v>22</v>
      </c>
      <c r="CK3" s="290" t="s">
        <v>70</v>
      </c>
      <c r="CL3" s="285" t="s">
        <v>23</v>
      </c>
      <c r="CM3" s="291" t="s">
        <v>24</v>
      </c>
      <c r="CN3" s="284" t="s">
        <v>24</v>
      </c>
      <c r="CO3" s="317"/>
      <c r="CP3" s="284" t="s">
        <v>96</v>
      </c>
      <c r="CQ3" s="285" t="s">
        <v>96</v>
      </c>
      <c r="CR3" s="286" t="s">
        <v>20</v>
      </c>
      <c r="CS3" s="284" t="s">
        <v>69</v>
      </c>
      <c r="CT3" s="287" t="s">
        <v>20</v>
      </c>
      <c r="CU3" s="285" t="s">
        <v>21</v>
      </c>
      <c r="CV3" s="288" t="s">
        <v>22</v>
      </c>
      <c r="CW3" s="289" t="s">
        <v>22</v>
      </c>
      <c r="CX3" s="290" t="s">
        <v>70</v>
      </c>
      <c r="CY3" s="285" t="s">
        <v>23</v>
      </c>
      <c r="CZ3" s="291" t="s">
        <v>24</v>
      </c>
      <c r="DA3" s="284" t="s">
        <v>24</v>
      </c>
      <c r="DB3" s="317"/>
      <c r="DC3" s="284" t="s">
        <v>96</v>
      </c>
      <c r="DD3" s="285" t="s">
        <v>96</v>
      </c>
      <c r="DE3" s="286" t="s">
        <v>20</v>
      </c>
      <c r="DF3" s="284" t="s">
        <v>69</v>
      </c>
      <c r="DG3" s="287" t="s">
        <v>20</v>
      </c>
      <c r="DH3" s="285" t="s">
        <v>21</v>
      </c>
      <c r="DI3" s="288" t="s">
        <v>22</v>
      </c>
      <c r="DJ3" s="289" t="s">
        <v>22</v>
      </c>
      <c r="DK3" s="290" t="s">
        <v>70</v>
      </c>
      <c r="DL3" s="285" t="s">
        <v>23</v>
      </c>
      <c r="DM3" s="291" t="s">
        <v>24</v>
      </c>
      <c r="DN3" s="284" t="s">
        <v>24</v>
      </c>
      <c r="DO3" s="317"/>
      <c r="DP3" s="284" t="s">
        <v>96</v>
      </c>
      <c r="DQ3" s="285" t="s">
        <v>96</v>
      </c>
      <c r="DR3" s="286" t="s">
        <v>20</v>
      </c>
      <c r="DS3" s="284" t="s">
        <v>69</v>
      </c>
      <c r="DT3" s="287" t="s">
        <v>20</v>
      </c>
      <c r="DU3" s="285" t="s">
        <v>21</v>
      </c>
      <c r="DV3" s="288" t="s">
        <v>22</v>
      </c>
      <c r="DW3" s="289" t="s">
        <v>22</v>
      </c>
      <c r="DX3" s="290" t="s">
        <v>70</v>
      </c>
      <c r="DY3" s="285" t="s">
        <v>23</v>
      </c>
      <c r="DZ3" s="291" t="s">
        <v>24</v>
      </c>
      <c r="EA3" s="284" t="s">
        <v>24</v>
      </c>
      <c r="EB3" s="317"/>
      <c r="EC3" s="284" t="s">
        <v>96</v>
      </c>
      <c r="ED3" s="285" t="s">
        <v>96</v>
      </c>
      <c r="EE3" s="286" t="s">
        <v>20</v>
      </c>
      <c r="EF3" s="284" t="s">
        <v>69</v>
      </c>
      <c r="EG3" s="287" t="s">
        <v>20</v>
      </c>
      <c r="EH3" s="285" t="s">
        <v>21</v>
      </c>
      <c r="EI3" s="288" t="s">
        <v>22</v>
      </c>
      <c r="EJ3" s="289" t="s">
        <v>22</v>
      </c>
      <c r="EK3" s="290" t="s">
        <v>70</v>
      </c>
      <c r="EL3" s="285" t="s">
        <v>23</v>
      </c>
      <c r="EM3" s="291" t="s">
        <v>24</v>
      </c>
      <c r="EN3" s="284" t="s">
        <v>24</v>
      </c>
      <c r="EO3" s="317"/>
      <c r="EP3" s="284" t="s">
        <v>96</v>
      </c>
      <c r="EQ3" s="285" t="s">
        <v>96</v>
      </c>
      <c r="ER3" s="286" t="s">
        <v>20</v>
      </c>
      <c r="ES3" s="284" t="s">
        <v>69</v>
      </c>
      <c r="ET3" s="287" t="s">
        <v>20</v>
      </c>
      <c r="EU3" s="285" t="s">
        <v>21</v>
      </c>
      <c r="EV3" s="288" t="s">
        <v>22</v>
      </c>
      <c r="EW3" s="289" t="s">
        <v>22</v>
      </c>
      <c r="EX3" s="290" t="s">
        <v>70</v>
      </c>
      <c r="EY3" s="285" t="s">
        <v>23</v>
      </c>
      <c r="EZ3" s="291" t="s">
        <v>24</v>
      </c>
      <c r="FA3" s="284" t="s">
        <v>24</v>
      </c>
      <c r="FB3" s="317"/>
      <c r="FC3" s="284" t="s">
        <v>96</v>
      </c>
      <c r="FD3" s="285" t="s">
        <v>96</v>
      </c>
      <c r="FE3" s="286" t="s">
        <v>20</v>
      </c>
      <c r="FF3" s="284" t="s">
        <v>69</v>
      </c>
      <c r="FG3" s="287" t="s">
        <v>20</v>
      </c>
      <c r="FH3" s="285" t="s">
        <v>21</v>
      </c>
      <c r="FI3" s="288" t="s">
        <v>22</v>
      </c>
      <c r="FJ3" s="289" t="s">
        <v>22</v>
      </c>
      <c r="FK3" s="290" t="s">
        <v>70</v>
      </c>
      <c r="FL3" s="285" t="s">
        <v>23</v>
      </c>
      <c r="FM3" s="291" t="s">
        <v>24</v>
      </c>
      <c r="FN3" s="284" t="s">
        <v>24</v>
      </c>
      <c r="FO3" s="317"/>
      <c r="FP3" s="284" t="s">
        <v>96</v>
      </c>
      <c r="FQ3" s="285" t="s">
        <v>96</v>
      </c>
      <c r="FR3" s="286" t="s">
        <v>20</v>
      </c>
      <c r="FS3" s="284" t="s">
        <v>69</v>
      </c>
      <c r="FT3" s="287" t="s">
        <v>20</v>
      </c>
      <c r="FU3" s="285" t="s">
        <v>21</v>
      </c>
      <c r="FV3" s="288" t="s">
        <v>22</v>
      </c>
      <c r="FW3" s="289" t="s">
        <v>22</v>
      </c>
      <c r="FX3" s="290" t="s">
        <v>70</v>
      </c>
      <c r="FY3" s="285" t="s">
        <v>23</v>
      </c>
      <c r="FZ3" s="291" t="s">
        <v>24</v>
      </c>
      <c r="GA3" s="284" t="s">
        <v>24</v>
      </c>
      <c r="GB3" s="317"/>
      <c r="GC3" s="284" t="s">
        <v>96</v>
      </c>
      <c r="GD3" s="285" t="s">
        <v>96</v>
      </c>
      <c r="GE3" s="286" t="s">
        <v>20</v>
      </c>
      <c r="GF3" s="284" t="s">
        <v>69</v>
      </c>
      <c r="GG3" s="287" t="s">
        <v>20</v>
      </c>
      <c r="GH3" s="285" t="s">
        <v>21</v>
      </c>
      <c r="GI3" s="288" t="s">
        <v>22</v>
      </c>
      <c r="GJ3" s="289" t="s">
        <v>22</v>
      </c>
      <c r="GK3" s="290" t="s">
        <v>70</v>
      </c>
      <c r="GL3" s="285" t="s">
        <v>23</v>
      </c>
      <c r="GM3" s="291" t="s">
        <v>24</v>
      </c>
      <c r="GN3" s="284" t="s">
        <v>24</v>
      </c>
      <c r="GO3" s="317"/>
      <c r="GP3" s="284" t="s">
        <v>96</v>
      </c>
      <c r="GQ3" s="285" t="s">
        <v>96</v>
      </c>
      <c r="GR3" s="286" t="s">
        <v>20</v>
      </c>
      <c r="GS3" s="284" t="s">
        <v>69</v>
      </c>
      <c r="GT3" s="287" t="s">
        <v>20</v>
      </c>
      <c r="GU3" s="285" t="s">
        <v>21</v>
      </c>
      <c r="GV3" s="288" t="s">
        <v>22</v>
      </c>
      <c r="GW3" s="289" t="s">
        <v>22</v>
      </c>
      <c r="GX3" s="290" t="s">
        <v>70</v>
      </c>
      <c r="GY3" s="285" t="s">
        <v>23</v>
      </c>
      <c r="GZ3" s="291" t="s">
        <v>24</v>
      </c>
      <c r="HA3" s="284" t="s">
        <v>24</v>
      </c>
      <c r="HB3" s="317"/>
      <c r="HC3" s="284" t="s">
        <v>96</v>
      </c>
      <c r="HD3" s="285" t="s">
        <v>96</v>
      </c>
      <c r="HE3" s="286" t="s">
        <v>20</v>
      </c>
      <c r="HF3" s="284" t="s">
        <v>69</v>
      </c>
      <c r="HG3" s="287" t="s">
        <v>20</v>
      </c>
      <c r="HH3" s="285" t="s">
        <v>21</v>
      </c>
      <c r="HI3" s="288" t="s">
        <v>22</v>
      </c>
      <c r="HJ3" s="289" t="s">
        <v>22</v>
      </c>
      <c r="HK3" s="290" t="s">
        <v>70</v>
      </c>
      <c r="HL3" s="285" t="s">
        <v>23</v>
      </c>
      <c r="HM3" s="291" t="s">
        <v>24</v>
      </c>
      <c r="HN3" s="284" t="s">
        <v>24</v>
      </c>
      <c r="HO3" s="317"/>
      <c r="HP3" s="284" t="s">
        <v>96</v>
      </c>
      <c r="HQ3" s="285" t="s">
        <v>96</v>
      </c>
      <c r="HR3" s="286" t="s">
        <v>20</v>
      </c>
      <c r="HS3" s="284" t="s">
        <v>69</v>
      </c>
      <c r="HT3" s="287" t="s">
        <v>20</v>
      </c>
      <c r="HU3" s="287" t="s">
        <v>21</v>
      </c>
      <c r="HV3" s="288" t="s">
        <v>22</v>
      </c>
      <c r="HW3" s="289" t="s">
        <v>22</v>
      </c>
      <c r="HX3" s="290" t="s">
        <v>70</v>
      </c>
      <c r="HY3" s="285" t="s">
        <v>23</v>
      </c>
      <c r="HZ3" s="291" t="s">
        <v>24</v>
      </c>
      <c r="IA3" s="284" t="s">
        <v>24</v>
      </c>
      <c r="IB3" s="317"/>
      <c r="IC3" s="284" t="s">
        <v>96</v>
      </c>
      <c r="ID3" s="285" t="s">
        <v>96</v>
      </c>
      <c r="IE3" s="286" t="s">
        <v>20</v>
      </c>
      <c r="IF3" s="284" t="s">
        <v>69</v>
      </c>
      <c r="IG3" s="287" t="s">
        <v>20</v>
      </c>
      <c r="IH3" s="287" t="s">
        <v>21</v>
      </c>
      <c r="II3" s="288" t="s">
        <v>22</v>
      </c>
      <c r="IJ3" s="289" t="s">
        <v>22</v>
      </c>
      <c r="IK3" s="290" t="s">
        <v>70</v>
      </c>
      <c r="IL3" s="285" t="s">
        <v>23</v>
      </c>
      <c r="IM3" s="291" t="s">
        <v>24</v>
      </c>
      <c r="IN3" s="284" t="s">
        <v>24</v>
      </c>
      <c r="IO3" s="317"/>
      <c r="IP3" s="284" t="s">
        <v>96</v>
      </c>
      <c r="IQ3" s="285" t="s">
        <v>96</v>
      </c>
      <c r="IR3" s="286" t="s">
        <v>20</v>
      </c>
      <c r="IS3" s="284" t="s">
        <v>69</v>
      </c>
      <c r="IT3" s="287" t="s">
        <v>20</v>
      </c>
      <c r="IU3" s="287" t="s">
        <v>21</v>
      </c>
      <c r="IV3" s="288" t="s">
        <v>22</v>
      </c>
      <c r="IW3" s="289" t="s">
        <v>22</v>
      </c>
      <c r="IX3" s="290" t="s">
        <v>70</v>
      </c>
      <c r="IY3" s="285" t="s">
        <v>23</v>
      </c>
      <c r="IZ3" s="291" t="s">
        <v>24</v>
      </c>
      <c r="JA3" s="284" t="s">
        <v>24</v>
      </c>
      <c r="JB3" s="317"/>
      <c r="JC3" s="342"/>
      <c r="JD3" s="294" t="s">
        <v>73</v>
      </c>
      <c r="JE3" s="294" t="s">
        <v>73</v>
      </c>
      <c r="JF3" s="294" t="s">
        <v>76</v>
      </c>
      <c r="JG3" s="294" t="s">
        <v>132</v>
      </c>
      <c r="JH3" s="294" t="s">
        <v>76</v>
      </c>
      <c r="JI3" s="327"/>
      <c r="JJ3" s="294" t="s">
        <v>73</v>
      </c>
      <c r="JK3" s="294" t="s">
        <v>73</v>
      </c>
      <c r="JL3" s="294" t="s">
        <v>135</v>
      </c>
      <c r="JM3" s="294" t="s">
        <v>132</v>
      </c>
      <c r="JN3" s="294" t="s">
        <v>76</v>
      </c>
      <c r="JO3" s="328"/>
      <c r="JP3" s="776"/>
      <c r="JQ3" s="777"/>
      <c r="JR3" s="777"/>
      <c r="JS3" s="777"/>
      <c r="JT3" s="777"/>
      <c r="JU3" s="777"/>
      <c r="JV3" s="777"/>
      <c r="JW3" s="777"/>
      <c r="JX3" s="778"/>
      <c r="JY3" s="328"/>
      <c r="JZ3" s="329" t="s">
        <v>163</v>
      </c>
      <c r="KA3" s="330"/>
    </row>
    <row r="4" spans="1:287" s="252" customFormat="1" ht="15" customHeight="1" thickBot="1" x14ac:dyDescent="0.25">
      <c r="A4" s="298" t="s">
        <v>17</v>
      </c>
      <c r="B4" s="299" t="s">
        <v>18</v>
      </c>
      <c r="C4" s="300" t="s">
        <v>97</v>
      </c>
      <c r="D4" s="301" t="s">
        <v>98</v>
      </c>
      <c r="E4" s="302" t="s">
        <v>17</v>
      </c>
      <c r="F4" s="300" t="s">
        <v>17</v>
      </c>
      <c r="G4" s="303" t="s">
        <v>18</v>
      </c>
      <c r="H4" s="301" t="s">
        <v>18</v>
      </c>
      <c r="I4" s="304" t="s">
        <v>26</v>
      </c>
      <c r="J4" s="305" t="s">
        <v>27</v>
      </c>
      <c r="K4" s="306" t="s">
        <v>71</v>
      </c>
      <c r="L4" s="301" t="s">
        <v>29</v>
      </c>
      <c r="M4" s="307" t="s">
        <v>30</v>
      </c>
      <c r="N4" s="300" t="s">
        <v>31</v>
      </c>
      <c r="O4" s="331" t="s">
        <v>1</v>
      </c>
      <c r="P4" s="300" t="s">
        <v>97</v>
      </c>
      <c r="Q4" s="301" t="s">
        <v>98</v>
      </c>
      <c r="R4" s="302" t="s">
        <v>17</v>
      </c>
      <c r="S4" s="300" t="s">
        <v>17</v>
      </c>
      <c r="T4" s="303" t="s">
        <v>18</v>
      </c>
      <c r="U4" s="301" t="s">
        <v>18</v>
      </c>
      <c r="V4" s="304" t="s">
        <v>26</v>
      </c>
      <c r="W4" s="305" t="s">
        <v>27</v>
      </c>
      <c r="X4" s="306" t="s">
        <v>71</v>
      </c>
      <c r="Y4" s="301" t="s">
        <v>29</v>
      </c>
      <c r="Z4" s="307" t="s">
        <v>30</v>
      </c>
      <c r="AA4" s="300" t="s">
        <v>31</v>
      </c>
      <c r="AB4" s="331" t="s">
        <v>1</v>
      </c>
      <c r="AC4" s="332" t="s">
        <v>97</v>
      </c>
      <c r="AD4" s="333" t="s">
        <v>98</v>
      </c>
      <c r="AE4" s="334" t="s">
        <v>17</v>
      </c>
      <c r="AF4" s="335" t="s">
        <v>17</v>
      </c>
      <c r="AG4" s="336" t="s">
        <v>18</v>
      </c>
      <c r="AH4" s="333" t="s">
        <v>18</v>
      </c>
      <c r="AI4" s="337" t="s">
        <v>26</v>
      </c>
      <c r="AJ4" s="338" t="s">
        <v>27</v>
      </c>
      <c r="AK4" s="339" t="s">
        <v>71</v>
      </c>
      <c r="AL4" s="333" t="s">
        <v>29</v>
      </c>
      <c r="AM4" s="340" t="s">
        <v>30</v>
      </c>
      <c r="AN4" s="335" t="s">
        <v>31</v>
      </c>
      <c r="AO4" s="331" t="s">
        <v>1</v>
      </c>
      <c r="AP4" s="300" t="s">
        <v>97</v>
      </c>
      <c r="AQ4" s="301" t="s">
        <v>98</v>
      </c>
      <c r="AR4" s="302" t="s">
        <v>17</v>
      </c>
      <c r="AS4" s="300" t="s">
        <v>17</v>
      </c>
      <c r="AT4" s="303" t="s">
        <v>18</v>
      </c>
      <c r="AU4" s="301" t="s">
        <v>18</v>
      </c>
      <c r="AV4" s="304" t="s">
        <v>26</v>
      </c>
      <c r="AW4" s="305" t="s">
        <v>27</v>
      </c>
      <c r="AX4" s="306" t="s">
        <v>71</v>
      </c>
      <c r="AY4" s="301" t="s">
        <v>29</v>
      </c>
      <c r="AZ4" s="307" t="s">
        <v>30</v>
      </c>
      <c r="BA4" s="300" t="s">
        <v>31</v>
      </c>
      <c r="BB4" s="331" t="s">
        <v>1</v>
      </c>
      <c r="BC4" s="300" t="s">
        <v>97</v>
      </c>
      <c r="BD4" s="301" t="s">
        <v>98</v>
      </c>
      <c r="BE4" s="302" t="s">
        <v>17</v>
      </c>
      <c r="BF4" s="300" t="s">
        <v>17</v>
      </c>
      <c r="BG4" s="303" t="s">
        <v>18</v>
      </c>
      <c r="BH4" s="301" t="s">
        <v>18</v>
      </c>
      <c r="BI4" s="304" t="s">
        <v>26</v>
      </c>
      <c r="BJ4" s="305" t="s">
        <v>27</v>
      </c>
      <c r="BK4" s="306" t="s">
        <v>71</v>
      </c>
      <c r="BL4" s="301" t="s">
        <v>29</v>
      </c>
      <c r="BM4" s="307" t="s">
        <v>30</v>
      </c>
      <c r="BN4" s="300" t="s">
        <v>31</v>
      </c>
      <c r="BO4" s="331" t="s">
        <v>1</v>
      </c>
      <c r="BP4" s="300" t="s">
        <v>97</v>
      </c>
      <c r="BQ4" s="301" t="s">
        <v>98</v>
      </c>
      <c r="BR4" s="302" t="s">
        <v>17</v>
      </c>
      <c r="BS4" s="300" t="s">
        <v>17</v>
      </c>
      <c r="BT4" s="303" t="s">
        <v>18</v>
      </c>
      <c r="BU4" s="301" t="s">
        <v>18</v>
      </c>
      <c r="BV4" s="304" t="s">
        <v>26</v>
      </c>
      <c r="BW4" s="305" t="s">
        <v>27</v>
      </c>
      <c r="BX4" s="306" t="s">
        <v>71</v>
      </c>
      <c r="BY4" s="301" t="s">
        <v>29</v>
      </c>
      <c r="BZ4" s="307" t="s">
        <v>30</v>
      </c>
      <c r="CA4" s="300" t="s">
        <v>31</v>
      </c>
      <c r="CB4" s="331" t="s">
        <v>1</v>
      </c>
      <c r="CC4" s="300" t="s">
        <v>97</v>
      </c>
      <c r="CD4" s="301" t="s">
        <v>98</v>
      </c>
      <c r="CE4" s="302" t="s">
        <v>17</v>
      </c>
      <c r="CF4" s="300" t="s">
        <v>17</v>
      </c>
      <c r="CG4" s="303" t="s">
        <v>18</v>
      </c>
      <c r="CH4" s="301" t="s">
        <v>18</v>
      </c>
      <c r="CI4" s="304" t="s">
        <v>26</v>
      </c>
      <c r="CJ4" s="305" t="s">
        <v>27</v>
      </c>
      <c r="CK4" s="306" t="s">
        <v>71</v>
      </c>
      <c r="CL4" s="301" t="s">
        <v>29</v>
      </c>
      <c r="CM4" s="307" t="s">
        <v>30</v>
      </c>
      <c r="CN4" s="300" t="s">
        <v>31</v>
      </c>
      <c r="CO4" s="331" t="s">
        <v>1</v>
      </c>
      <c r="CP4" s="300" t="s">
        <v>97</v>
      </c>
      <c r="CQ4" s="301" t="s">
        <v>98</v>
      </c>
      <c r="CR4" s="302" t="s">
        <v>17</v>
      </c>
      <c r="CS4" s="300" t="s">
        <v>17</v>
      </c>
      <c r="CT4" s="303" t="s">
        <v>18</v>
      </c>
      <c r="CU4" s="301" t="s">
        <v>18</v>
      </c>
      <c r="CV4" s="304" t="s">
        <v>26</v>
      </c>
      <c r="CW4" s="305" t="s">
        <v>27</v>
      </c>
      <c r="CX4" s="306" t="s">
        <v>71</v>
      </c>
      <c r="CY4" s="301" t="s">
        <v>29</v>
      </c>
      <c r="CZ4" s="307" t="s">
        <v>30</v>
      </c>
      <c r="DA4" s="300" t="s">
        <v>31</v>
      </c>
      <c r="DB4" s="331" t="s">
        <v>1</v>
      </c>
      <c r="DC4" s="300" t="s">
        <v>97</v>
      </c>
      <c r="DD4" s="301" t="s">
        <v>98</v>
      </c>
      <c r="DE4" s="302" t="s">
        <v>17</v>
      </c>
      <c r="DF4" s="300" t="s">
        <v>17</v>
      </c>
      <c r="DG4" s="303" t="s">
        <v>18</v>
      </c>
      <c r="DH4" s="301" t="s">
        <v>18</v>
      </c>
      <c r="DI4" s="304" t="s">
        <v>26</v>
      </c>
      <c r="DJ4" s="305" t="s">
        <v>27</v>
      </c>
      <c r="DK4" s="306" t="s">
        <v>71</v>
      </c>
      <c r="DL4" s="301" t="s">
        <v>29</v>
      </c>
      <c r="DM4" s="307" t="s">
        <v>30</v>
      </c>
      <c r="DN4" s="300" t="s">
        <v>31</v>
      </c>
      <c r="DO4" s="331" t="s">
        <v>1</v>
      </c>
      <c r="DP4" s="300" t="s">
        <v>97</v>
      </c>
      <c r="DQ4" s="301" t="s">
        <v>98</v>
      </c>
      <c r="DR4" s="302" t="s">
        <v>17</v>
      </c>
      <c r="DS4" s="300" t="s">
        <v>17</v>
      </c>
      <c r="DT4" s="303" t="s">
        <v>18</v>
      </c>
      <c r="DU4" s="301" t="s">
        <v>18</v>
      </c>
      <c r="DV4" s="304" t="s">
        <v>26</v>
      </c>
      <c r="DW4" s="305" t="s">
        <v>27</v>
      </c>
      <c r="DX4" s="306" t="s">
        <v>71</v>
      </c>
      <c r="DY4" s="301" t="s">
        <v>29</v>
      </c>
      <c r="DZ4" s="307" t="s">
        <v>30</v>
      </c>
      <c r="EA4" s="300" t="s">
        <v>31</v>
      </c>
      <c r="EB4" s="331" t="s">
        <v>1</v>
      </c>
      <c r="EC4" s="300" t="s">
        <v>97</v>
      </c>
      <c r="ED4" s="301" t="s">
        <v>98</v>
      </c>
      <c r="EE4" s="302" t="s">
        <v>17</v>
      </c>
      <c r="EF4" s="300" t="s">
        <v>17</v>
      </c>
      <c r="EG4" s="303" t="s">
        <v>18</v>
      </c>
      <c r="EH4" s="301" t="s">
        <v>18</v>
      </c>
      <c r="EI4" s="304" t="s">
        <v>144</v>
      </c>
      <c r="EJ4" s="305" t="s">
        <v>145</v>
      </c>
      <c r="EK4" s="306" t="s">
        <v>71</v>
      </c>
      <c r="EL4" s="301" t="s">
        <v>29</v>
      </c>
      <c r="EM4" s="307" t="s">
        <v>30</v>
      </c>
      <c r="EN4" s="300" t="s">
        <v>31</v>
      </c>
      <c r="EO4" s="331" t="s">
        <v>1</v>
      </c>
      <c r="EP4" s="300" t="s">
        <v>97</v>
      </c>
      <c r="EQ4" s="301" t="s">
        <v>98</v>
      </c>
      <c r="ER4" s="302" t="s">
        <v>17</v>
      </c>
      <c r="ES4" s="300" t="s">
        <v>17</v>
      </c>
      <c r="ET4" s="303" t="s">
        <v>18</v>
      </c>
      <c r="EU4" s="301" t="s">
        <v>18</v>
      </c>
      <c r="EV4" s="304" t="s">
        <v>26</v>
      </c>
      <c r="EW4" s="305" t="s">
        <v>27</v>
      </c>
      <c r="EX4" s="306" t="s">
        <v>71</v>
      </c>
      <c r="EY4" s="301" t="s">
        <v>29</v>
      </c>
      <c r="EZ4" s="307" t="s">
        <v>30</v>
      </c>
      <c r="FA4" s="300" t="s">
        <v>31</v>
      </c>
      <c r="FB4" s="331" t="s">
        <v>1</v>
      </c>
      <c r="FC4" s="300" t="s">
        <v>97</v>
      </c>
      <c r="FD4" s="301" t="s">
        <v>98</v>
      </c>
      <c r="FE4" s="302" t="s">
        <v>17</v>
      </c>
      <c r="FF4" s="300" t="s">
        <v>17</v>
      </c>
      <c r="FG4" s="303" t="s">
        <v>18</v>
      </c>
      <c r="FH4" s="301" t="s">
        <v>18</v>
      </c>
      <c r="FI4" s="304" t="s">
        <v>26</v>
      </c>
      <c r="FJ4" s="305" t="s">
        <v>27</v>
      </c>
      <c r="FK4" s="306" t="s">
        <v>71</v>
      </c>
      <c r="FL4" s="301" t="s">
        <v>29</v>
      </c>
      <c r="FM4" s="307" t="s">
        <v>30</v>
      </c>
      <c r="FN4" s="300" t="s">
        <v>31</v>
      </c>
      <c r="FO4" s="331" t="s">
        <v>1</v>
      </c>
      <c r="FP4" s="300" t="s">
        <v>97</v>
      </c>
      <c r="FQ4" s="301" t="s">
        <v>98</v>
      </c>
      <c r="FR4" s="302" t="s">
        <v>17</v>
      </c>
      <c r="FS4" s="300" t="s">
        <v>17</v>
      </c>
      <c r="FT4" s="303" t="s">
        <v>18</v>
      </c>
      <c r="FU4" s="301" t="s">
        <v>18</v>
      </c>
      <c r="FV4" s="304" t="s">
        <v>26</v>
      </c>
      <c r="FW4" s="305" t="s">
        <v>27</v>
      </c>
      <c r="FX4" s="306" t="s">
        <v>71</v>
      </c>
      <c r="FY4" s="301" t="s">
        <v>29</v>
      </c>
      <c r="FZ4" s="307" t="s">
        <v>30</v>
      </c>
      <c r="GA4" s="300" t="s">
        <v>31</v>
      </c>
      <c r="GB4" s="331" t="s">
        <v>1</v>
      </c>
      <c r="GC4" s="300" t="s">
        <v>97</v>
      </c>
      <c r="GD4" s="301" t="s">
        <v>98</v>
      </c>
      <c r="GE4" s="302" t="s">
        <v>17</v>
      </c>
      <c r="GF4" s="300" t="s">
        <v>17</v>
      </c>
      <c r="GG4" s="303" t="s">
        <v>18</v>
      </c>
      <c r="GH4" s="301" t="s">
        <v>18</v>
      </c>
      <c r="GI4" s="304" t="s">
        <v>26</v>
      </c>
      <c r="GJ4" s="305" t="s">
        <v>27</v>
      </c>
      <c r="GK4" s="306" t="s">
        <v>71</v>
      </c>
      <c r="GL4" s="301" t="s">
        <v>29</v>
      </c>
      <c r="GM4" s="307" t="s">
        <v>30</v>
      </c>
      <c r="GN4" s="300" t="s">
        <v>31</v>
      </c>
      <c r="GO4" s="331" t="s">
        <v>1</v>
      </c>
      <c r="GP4" s="300" t="s">
        <v>97</v>
      </c>
      <c r="GQ4" s="301" t="s">
        <v>98</v>
      </c>
      <c r="GR4" s="302" t="s">
        <v>17</v>
      </c>
      <c r="GS4" s="300" t="s">
        <v>17</v>
      </c>
      <c r="GT4" s="303" t="s">
        <v>18</v>
      </c>
      <c r="GU4" s="301" t="s">
        <v>18</v>
      </c>
      <c r="GV4" s="304" t="s">
        <v>26</v>
      </c>
      <c r="GW4" s="305" t="s">
        <v>27</v>
      </c>
      <c r="GX4" s="306" t="s">
        <v>71</v>
      </c>
      <c r="GY4" s="301" t="s">
        <v>29</v>
      </c>
      <c r="GZ4" s="307" t="s">
        <v>30</v>
      </c>
      <c r="HA4" s="300" t="s">
        <v>31</v>
      </c>
      <c r="HB4" s="331" t="s">
        <v>1</v>
      </c>
      <c r="HC4" s="300" t="s">
        <v>97</v>
      </c>
      <c r="HD4" s="301" t="s">
        <v>98</v>
      </c>
      <c r="HE4" s="302" t="s">
        <v>17</v>
      </c>
      <c r="HF4" s="300" t="s">
        <v>17</v>
      </c>
      <c r="HG4" s="303" t="s">
        <v>18</v>
      </c>
      <c r="HH4" s="301" t="s">
        <v>18</v>
      </c>
      <c r="HI4" s="304" t="s">
        <v>26</v>
      </c>
      <c r="HJ4" s="305" t="s">
        <v>27</v>
      </c>
      <c r="HK4" s="306" t="s">
        <v>71</v>
      </c>
      <c r="HL4" s="301" t="s">
        <v>29</v>
      </c>
      <c r="HM4" s="307" t="s">
        <v>30</v>
      </c>
      <c r="HN4" s="300" t="s">
        <v>31</v>
      </c>
      <c r="HO4" s="331" t="s">
        <v>1</v>
      </c>
      <c r="HP4" s="300" t="s">
        <v>97</v>
      </c>
      <c r="HQ4" s="301" t="s">
        <v>98</v>
      </c>
      <c r="HR4" s="302" t="s">
        <v>17</v>
      </c>
      <c r="HS4" s="300" t="s">
        <v>17</v>
      </c>
      <c r="HT4" s="303" t="s">
        <v>18</v>
      </c>
      <c r="HU4" s="303" t="s">
        <v>18</v>
      </c>
      <c r="HV4" s="304" t="s">
        <v>26</v>
      </c>
      <c r="HW4" s="305" t="s">
        <v>27</v>
      </c>
      <c r="HX4" s="306" t="s">
        <v>71</v>
      </c>
      <c r="HY4" s="301" t="s">
        <v>29</v>
      </c>
      <c r="HZ4" s="307" t="s">
        <v>30</v>
      </c>
      <c r="IA4" s="300" t="s">
        <v>31</v>
      </c>
      <c r="IB4" s="331" t="s">
        <v>1</v>
      </c>
      <c r="IC4" s="300" t="s">
        <v>97</v>
      </c>
      <c r="ID4" s="301" t="s">
        <v>98</v>
      </c>
      <c r="IE4" s="302" t="s">
        <v>17</v>
      </c>
      <c r="IF4" s="300" t="s">
        <v>17</v>
      </c>
      <c r="IG4" s="303" t="s">
        <v>18</v>
      </c>
      <c r="IH4" s="303" t="s">
        <v>18</v>
      </c>
      <c r="II4" s="304" t="s">
        <v>26</v>
      </c>
      <c r="IJ4" s="305" t="s">
        <v>27</v>
      </c>
      <c r="IK4" s="306" t="s">
        <v>71</v>
      </c>
      <c r="IL4" s="301" t="s">
        <v>29</v>
      </c>
      <c r="IM4" s="307" t="s">
        <v>30</v>
      </c>
      <c r="IN4" s="300" t="s">
        <v>31</v>
      </c>
      <c r="IO4" s="331" t="s">
        <v>1</v>
      </c>
      <c r="IP4" s="300" t="s">
        <v>97</v>
      </c>
      <c r="IQ4" s="301" t="s">
        <v>98</v>
      </c>
      <c r="IR4" s="302" t="s">
        <v>17</v>
      </c>
      <c r="IS4" s="300" t="s">
        <v>17</v>
      </c>
      <c r="IT4" s="303" t="s">
        <v>18</v>
      </c>
      <c r="IU4" s="303" t="s">
        <v>18</v>
      </c>
      <c r="IV4" s="304" t="s">
        <v>26</v>
      </c>
      <c r="IW4" s="305" t="s">
        <v>27</v>
      </c>
      <c r="IX4" s="306" t="s">
        <v>71</v>
      </c>
      <c r="IY4" s="301" t="s">
        <v>29</v>
      </c>
      <c r="IZ4" s="307" t="s">
        <v>30</v>
      </c>
      <c r="JA4" s="300" t="s">
        <v>31</v>
      </c>
      <c r="JB4" s="331" t="s">
        <v>1</v>
      </c>
      <c r="JC4" s="342"/>
      <c r="JD4" s="312" t="s">
        <v>74</v>
      </c>
      <c r="JE4" s="312" t="s">
        <v>222</v>
      </c>
      <c r="JF4" s="312" t="s">
        <v>75</v>
      </c>
      <c r="JG4" s="312" t="s">
        <v>133</v>
      </c>
      <c r="JH4" s="312" t="s">
        <v>136</v>
      </c>
      <c r="JI4" s="341"/>
      <c r="JJ4" s="312" t="s">
        <v>74</v>
      </c>
      <c r="JK4" s="312" t="s">
        <v>222</v>
      </c>
      <c r="JL4" s="312" t="s">
        <v>134</v>
      </c>
      <c r="JM4" s="312" t="s">
        <v>133</v>
      </c>
      <c r="JN4" s="312" t="s">
        <v>136</v>
      </c>
      <c r="JO4" s="328"/>
      <c r="JP4" s="779"/>
      <c r="JQ4" s="780"/>
      <c r="JR4" s="780"/>
      <c r="JS4" s="780"/>
      <c r="JT4" s="780"/>
      <c r="JU4" s="780"/>
      <c r="JV4" s="780"/>
      <c r="JW4" s="780"/>
      <c r="JX4" s="781"/>
      <c r="JY4" s="384"/>
      <c r="JZ4" s="329" t="s">
        <v>162</v>
      </c>
    </row>
    <row r="5" spans="1:287" ht="16.5" thickBot="1" x14ac:dyDescent="0.3">
      <c r="A5" s="247">
        <f>'Vessel List A'!$JJ$2</f>
        <v>41579</v>
      </c>
      <c r="B5" s="248">
        <f>'Vessel List A'!$JJ$2+1</f>
        <v>41580</v>
      </c>
      <c r="C5" s="177"/>
      <c r="D5" s="178"/>
      <c r="E5" s="179"/>
      <c r="F5" s="178"/>
      <c r="G5" s="179"/>
      <c r="H5" s="178"/>
      <c r="I5" s="180" t="str">
        <f>IF(COUNTA(G5)=0,"",24+(G5-E5))</f>
        <v/>
      </c>
      <c r="J5" s="181" t="str">
        <f>IF(SUM(I5)&gt;0,((I5-INT(I5))*24),"")</f>
        <v/>
      </c>
      <c r="K5" s="182" t="str">
        <f>IF(SUM(H5)&gt;0,((H5*J5)/24),"")</f>
        <v/>
      </c>
      <c r="L5" s="183"/>
      <c r="M5" s="184" t="str">
        <f>IF(SUM(N5)=0,"",(N5/0.5468))</f>
        <v/>
      </c>
      <c r="N5" s="185"/>
      <c r="O5" s="186"/>
      <c r="P5" s="177"/>
      <c r="Q5" s="178"/>
      <c r="R5" s="179"/>
      <c r="S5" s="178"/>
      <c r="T5" s="179"/>
      <c r="U5" s="178"/>
      <c r="V5" s="180" t="str">
        <f>IF(COUNTA(T5)=0,"",24+(T5-R5))</f>
        <v/>
      </c>
      <c r="W5" s="181" t="str">
        <f>IF(SUM(V5)&gt;0,((V5-INT(V5))*24),"")</f>
        <v/>
      </c>
      <c r="X5" s="182" t="str">
        <f>IF(SUM(U5)&gt;0,((U5*W5)/24),"")</f>
        <v/>
      </c>
      <c r="Y5" s="183"/>
      <c r="Z5" s="184" t="str">
        <f>IF(SUM(AA5)=0,"",(AA5/0.5468))</f>
        <v/>
      </c>
      <c r="AA5" s="185"/>
      <c r="AB5" s="186"/>
      <c r="AC5" s="177"/>
      <c r="AD5" s="178"/>
      <c r="AE5" s="179"/>
      <c r="AF5" s="178"/>
      <c r="AG5" s="179"/>
      <c r="AH5" s="178"/>
      <c r="AI5" s="180" t="str">
        <f>IF(COUNTA(AG5)=0,"",24+(AG5-AE5))</f>
        <v/>
      </c>
      <c r="AJ5" s="181" t="str">
        <f>IF(SUM(AI5)&gt;0,((AI5-INT(AI5))*24),"")</f>
        <v/>
      </c>
      <c r="AK5" s="182" t="str">
        <f>IF(SUM(AH5)&gt;0,((AH5*AJ5)/24),"")</f>
        <v/>
      </c>
      <c r="AL5" s="183"/>
      <c r="AM5" s="184" t="str">
        <f>IF(SUM(AN5)=0,"",(AN5/0.5468))</f>
        <v/>
      </c>
      <c r="AN5" s="185"/>
      <c r="AO5" s="186"/>
      <c r="AP5" s="177"/>
      <c r="AQ5" s="178"/>
      <c r="AR5" s="179"/>
      <c r="AS5" s="178"/>
      <c r="AT5" s="179"/>
      <c r="AU5" s="178"/>
      <c r="AV5" s="180" t="str">
        <f>IF(COUNTA(AT5)=0,"",24+(AT5-AR5))</f>
        <v/>
      </c>
      <c r="AW5" s="181" t="str">
        <f>IF(SUM(AV5)&gt;0,((AV5-INT(AV5))*24),"")</f>
        <v/>
      </c>
      <c r="AX5" s="182" t="str">
        <f>IF(SUM(AU5)&gt;0,((AU5*AW5)/24),"")</f>
        <v/>
      </c>
      <c r="AY5" s="183"/>
      <c r="AZ5" s="184" t="str">
        <f>IF(SUM(BA5)=0,"",(BA5/0.5468))</f>
        <v/>
      </c>
      <c r="BA5" s="185"/>
      <c r="BB5" s="186"/>
      <c r="BC5" s="177"/>
      <c r="BD5" s="178"/>
      <c r="BE5" s="179"/>
      <c r="BF5" s="178"/>
      <c r="BG5" s="179"/>
      <c r="BH5" s="178"/>
      <c r="BI5" s="180" t="str">
        <f>IF(COUNTA(BG5)=0,"",24+(BG5-BE5))</f>
        <v/>
      </c>
      <c r="BJ5" s="181" t="str">
        <f>IF(SUM(BI5)&gt;0,((BI5-INT(BI5))*24),"")</f>
        <v/>
      </c>
      <c r="BK5" s="182" t="str">
        <f>IF(SUM(BH5)&gt;0,((BH5*BJ5)/24),"")</f>
        <v/>
      </c>
      <c r="BL5" s="183"/>
      <c r="BM5" s="184" t="str">
        <f>IF(SUM(BN5)=0,"",(BN5/0.5468))</f>
        <v/>
      </c>
      <c r="BN5" s="185"/>
      <c r="BO5" s="186"/>
      <c r="BP5" s="177"/>
      <c r="BQ5" s="178"/>
      <c r="BR5" s="179"/>
      <c r="BS5" s="178"/>
      <c r="BT5" s="179"/>
      <c r="BU5" s="178"/>
      <c r="BV5" s="180" t="str">
        <f>IF(COUNTA(BT5)=0,"",24+(BT5-BR5))</f>
        <v/>
      </c>
      <c r="BW5" s="181" t="str">
        <f>IF(SUM(BV5)&gt;0,((BV5-INT(BV5))*24),"")</f>
        <v/>
      </c>
      <c r="BX5" s="182" t="str">
        <f>IF(SUM(BU5)&gt;0,((BU5*BW5)/24),"")</f>
        <v/>
      </c>
      <c r="BY5" s="183"/>
      <c r="BZ5" s="184" t="str">
        <f>IF(SUM(CA5)=0,"",(CA5/0.5468))</f>
        <v/>
      </c>
      <c r="CA5" s="185"/>
      <c r="CB5" s="186"/>
      <c r="CC5" s="177"/>
      <c r="CD5" s="178"/>
      <c r="CE5" s="179"/>
      <c r="CF5" s="178"/>
      <c r="CG5" s="179"/>
      <c r="CH5" s="178"/>
      <c r="CI5" s="180" t="str">
        <f>IF(COUNTA(CG5)=0,"",24+(CG5-CE5))</f>
        <v/>
      </c>
      <c r="CJ5" s="181" t="str">
        <f>IF(SUM(CI5)&gt;0,((CI5-INT(CI5))*24),"")</f>
        <v/>
      </c>
      <c r="CK5" s="182" t="str">
        <f>IF(SUM(CH5)&gt;0,((CH5*CJ5)/24),"")</f>
        <v/>
      </c>
      <c r="CL5" s="183"/>
      <c r="CM5" s="184" t="str">
        <f>IF(SUM(CN5)=0,"",(CN5/0.5468))</f>
        <v/>
      </c>
      <c r="CN5" s="185"/>
      <c r="CO5" s="186"/>
      <c r="CP5" s="177"/>
      <c r="CQ5" s="178"/>
      <c r="CR5" s="179"/>
      <c r="CS5" s="178"/>
      <c r="CT5" s="179"/>
      <c r="CU5" s="178"/>
      <c r="CV5" s="180" t="str">
        <f>IF(COUNTA(CT5)=0,"",24+(CT5-CR5))</f>
        <v/>
      </c>
      <c r="CW5" s="181" t="str">
        <f>IF(SUM(CV5)&gt;0,((CV5-INT(CV5))*24),"")</f>
        <v/>
      </c>
      <c r="CX5" s="182" t="str">
        <f>IF(SUM(CU5)&gt;0,((CU5*CW5)/24),"")</f>
        <v/>
      </c>
      <c r="CY5" s="183"/>
      <c r="CZ5" s="184" t="str">
        <f>IF(SUM(DA5)=0,"",(DA5/0.5468))</f>
        <v/>
      </c>
      <c r="DA5" s="185"/>
      <c r="DB5" s="186"/>
      <c r="DC5" s="177"/>
      <c r="DD5" s="178"/>
      <c r="DE5" s="179"/>
      <c r="DF5" s="178"/>
      <c r="DG5" s="179"/>
      <c r="DH5" s="178"/>
      <c r="DI5" s="180" t="str">
        <f>IF(COUNTA(DG5)=0,"",24+(DG5-DE5))</f>
        <v/>
      </c>
      <c r="DJ5" s="181" t="str">
        <f>IF(SUM(DI5)&gt;0,((DI5-INT(DI5))*24),"")</f>
        <v/>
      </c>
      <c r="DK5" s="182" t="str">
        <f>IF(SUM(DH5)&gt;0,((DH5*DJ5)/24),"")</f>
        <v/>
      </c>
      <c r="DL5" s="183"/>
      <c r="DM5" s="184" t="str">
        <f>IF(SUM(DN5)=0,"",(DN5/0.5468))</f>
        <v/>
      </c>
      <c r="DN5" s="185"/>
      <c r="DO5" s="186"/>
      <c r="DP5" s="177"/>
      <c r="DQ5" s="178"/>
      <c r="DR5" s="179"/>
      <c r="DS5" s="178"/>
      <c r="DT5" s="179"/>
      <c r="DU5" s="178"/>
      <c r="DV5" s="180" t="str">
        <f>IF(COUNTA(DT5)=0,"",24+(DT5-DR5))</f>
        <v/>
      </c>
      <c r="DW5" s="181" t="str">
        <f>IF(SUM(DV5)&gt;0,((DV5-INT(DV5))*24),"")</f>
        <v/>
      </c>
      <c r="DX5" s="182" t="str">
        <f>IF(SUM(DU5)&gt;0,((DU5*DW5)/24),"")</f>
        <v/>
      </c>
      <c r="DY5" s="183"/>
      <c r="DZ5" s="184" t="str">
        <f>IF(SUM(EA5)=0,"",(EA5/0.5468))</f>
        <v/>
      </c>
      <c r="EA5" s="185"/>
      <c r="EB5" s="186"/>
      <c r="EC5" s="177"/>
      <c r="ED5" s="178"/>
      <c r="EE5" s="179"/>
      <c r="EF5" s="178"/>
      <c r="EG5" s="179"/>
      <c r="EH5" s="178"/>
      <c r="EI5" s="180" t="str">
        <f>IF(COUNTA(EG5)=0,"",24+(EG5-EE5))</f>
        <v/>
      </c>
      <c r="EJ5" s="181" t="str">
        <f>IF(SUM(EI5)&gt;0,((EI5-INT(EI5))*24),"")</f>
        <v/>
      </c>
      <c r="EK5" s="182" t="str">
        <f>IF(SUM(EH5)&gt;0,((EH5*EJ5)/24),"")</f>
        <v/>
      </c>
      <c r="EL5" s="183"/>
      <c r="EM5" s="184" t="str">
        <f>IF(SUM(EN5)=0,"",(EN5/0.5468))</f>
        <v/>
      </c>
      <c r="EN5" s="185"/>
      <c r="EO5" s="186"/>
      <c r="EP5" s="177"/>
      <c r="EQ5" s="178"/>
      <c r="ER5" s="179"/>
      <c r="ES5" s="178"/>
      <c r="ET5" s="179"/>
      <c r="EU5" s="178"/>
      <c r="EV5" s="180" t="str">
        <f>IF(COUNTA(ET5)=0,"",24+(ET5-ER5))</f>
        <v/>
      </c>
      <c r="EW5" s="181" t="str">
        <f>IF(SUM(EV5)&gt;0,((EV5-INT(EV5))*24),"")</f>
        <v/>
      </c>
      <c r="EX5" s="182" t="str">
        <f>IF(SUM(EU5)&gt;0,((EU5*EW5)/24),"")</f>
        <v/>
      </c>
      <c r="EY5" s="183"/>
      <c r="EZ5" s="184" t="str">
        <f>IF(SUM(FA5)=0,"",(FA5/0.5468))</f>
        <v/>
      </c>
      <c r="FA5" s="185"/>
      <c r="FB5" s="186"/>
      <c r="FC5" s="177"/>
      <c r="FD5" s="178"/>
      <c r="FE5" s="179"/>
      <c r="FF5" s="178"/>
      <c r="FG5" s="179"/>
      <c r="FH5" s="178"/>
      <c r="FI5" s="180" t="str">
        <f>IF(COUNTA(FG5)=0,"",24+(FG5-FE5))</f>
        <v/>
      </c>
      <c r="FJ5" s="181" t="str">
        <f>IF(SUM(FI5)&gt;0,((FI5-INT(FI5))*24),"")</f>
        <v/>
      </c>
      <c r="FK5" s="182" t="str">
        <f>IF(SUM(FH5)&gt;0,((FH5*FJ5)/24),"")</f>
        <v/>
      </c>
      <c r="FL5" s="183"/>
      <c r="FM5" s="184" t="str">
        <f>IF(SUM(FN5)=0,"",(FN5/0.5468))</f>
        <v/>
      </c>
      <c r="FN5" s="185"/>
      <c r="FO5" s="186"/>
      <c r="FP5" s="177"/>
      <c r="FQ5" s="178"/>
      <c r="FR5" s="179"/>
      <c r="FS5" s="178"/>
      <c r="FT5" s="179"/>
      <c r="FU5" s="178"/>
      <c r="FV5" s="180" t="str">
        <f>IF(COUNTA(FT5)=0,"",24+(FT5-FR5))</f>
        <v/>
      </c>
      <c r="FW5" s="181" t="str">
        <f>IF(SUM(FV5)&gt;0,((FV5-INT(FV5))*24),"")</f>
        <v/>
      </c>
      <c r="FX5" s="182" t="str">
        <f>IF(SUM(FU5)&gt;0,((FU5*FW5)/24),"")</f>
        <v/>
      </c>
      <c r="FY5" s="183"/>
      <c r="FZ5" s="184" t="str">
        <f>IF(SUM(GA5)=0,"",(GA5/0.5468))</f>
        <v/>
      </c>
      <c r="GA5" s="185"/>
      <c r="GB5" s="186"/>
      <c r="GC5" s="177"/>
      <c r="GD5" s="178"/>
      <c r="GE5" s="179"/>
      <c r="GF5" s="178"/>
      <c r="GG5" s="179"/>
      <c r="GH5" s="178"/>
      <c r="GI5" s="180" t="str">
        <f>IF(COUNTA(GG5)=0,"",24+(GG5-GE5))</f>
        <v/>
      </c>
      <c r="GJ5" s="181" t="str">
        <f>IF(SUM(GI5)&gt;0,((GI5-INT(GI5))*24),"")</f>
        <v/>
      </c>
      <c r="GK5" s="182" t="str">
        <f>IF(SUM(GH5)&gt;0,((GH5*GJ5)/24),"")</f>
        <v/>
      </c>
      <c r="GL5" s="183"/>
      <c r="GM5" s="184" t="str">
        <f>IF(SUM(GN5)=0,"",(GN5/0.5468))</f>
        <v/>
      </c>
      <c r="GN5" s="185"/>
      <c r="GO5" s="186"/>
      <c r="GP5" s="177"/>
      <c r="GQ5" s="178"/>
      <c r="GR5" s="179"/>
      <c r="GS5" s="178"/>
      <c r="GT5" s="179"/>
      <c r="GU5" s="178"/>
      <c r="GV5" s="180" t="str">
        <f>IF(COUNTA(GT5)=0,"",24+(GT5-GR5))</f>
        <v/>
      </c>
      <c r="GW5" s="181" t="str">
        <f>IF(SUM(GV5)&gt;0,((GV5-INT(GV5))*24),"")</f>
        <v/>
      </c>
      <c r="GX5" s="182" t="str">
        <f>IF(SUM(GU5)&gt;0,((GU5*GW5)/24),"")</f>
        <v/>
      </c>
      <c r="GY5" s="183"/>
      <c r="GZ5" s="184" t="str">
        <f>IF(SUM(HA5)=0,"",(HA5/0.5468))</f>
        <v/>
      </c>
      <c r="HA5" s="185"/>
      <c r="HB5" s="186"/>
      <c r="HC5" s="177"/>
      <c r="HD5" s="178"/>
      <c r="HE5" s="179"/>
      <c r="HF5" s="178"/>
      <c r="HG5" s="179"/>
      <c r="HH5" s="178"/>
      <c r="HI5" s="180" t="str">
        <f>IF(COUNTA(HG5)=0,"",24+(HG5-HE5))</f>
        <v/>
      </c>
      <c r="HJ5" s="181" t="str">
        <f>IF(SUM(HI5)&gt;0,((HI5-INT(HI5))*24),"")</f>
        <v/>
      </c>
      <c r="HK5" s="182" t="str">
        <f>IF(SUM(HH5)&gt;0,((HH5*HJ5)/24),"")</f>
        <v/>
      </c>
      <c r="HL5" s="183"/>
      <c r="HM5" s="184" t="str">
        <f>IF(SUM(HN5)=0,"",(HN5/0.5468))</f>
        <v/>
      </c>
      <c r="HN5" s="185"/>
      <c r="HO5" s="186"/>
      <c r="HP5" s="177"/>
      <c r="HQ5" s="178"/>
      <c r="HR5" s="179"/>
      <c r="HS5" s="178"/>
      <c r="HT5" s="179"/>
      <c r="HU5" s="178"/>
      <c r="HV5" s="180" t="str">
        <f>IF(COUNTA(HT5)=0,"",24+(HT5-HR5))</f>
        <v/>
      </c>
      <c r="HW5" s="181" t="str">
        <f>IF(SUM(HV5)&gt;0,((HV5-INT(HV5))*24),"")</f>
        <v/>
      </c>
      <c r="HX5" s="182" t="str">
        <f>IF(SUM(HU5)&gt;0,((HU5*HW5)/24),"")</f>
        <v/>
      </c>
      <c r="HY5" s="183"/>
      <c r="HZ5" s="184" t="str">
        <f>IF(SUM(IA5)=0,"",(IA5/0.5468))</f>
        <v/>
      </c>
      <c r="IA5" s="185"/>
      <c r="IB5" s="186"/>
      <c r="IC5" s="177"/>
      <c r="ID5" s="178"/>
      <c r="IE5" s="179"/>
      <c r="IF5" s="178"/>
      <c r="IG5" s="179"/>
      <c r="IH5" s="178"/>
      <c r="II5" s="180" t="str">
        <f>IF(COUNTA(IG5)=0,"",24+(IG5-IE5))</f>
        <v/>
      </c>
      <c r="IJ5" s="181" t="str">
        <f>IF(SUM(II5)&gt;0,((II5-INT(II5))*24),"")</f>
        <v/>
      </c>
      <c r="IK5" s="182" t="str">
        <f>IF(SUM(IH5)&gt;0,((IH5*IJ5)/24),"")</f>
        <v/>
      </c>
      <c r="IL5" s="183"/>
      <c r="IM5" s="184" t="str">
        <f>IF(SUM(IN5)=0,"",(IN5/0.5468))</f>
        <v/>
      </c>
      <c r="IN5" s="185"/>
      <c r="IO5" s="186"/>
      <c r="IP5" s="177"/>
      <c r="IQ5" s="178"/>
      <c r="IR5" s="179"/>
      <c r="IS5" s="178"/>
      <c r="IT5" s="179"/>
      <c r="IU5" s="178"/>
      <c r="IV5" s="180" t="str">
        <f>IF(COUNTA(IT5)=0,"",24+(IT5-IR5))</f>
        <v/>
      </c>
      <c r="IW5" s="181" t="str">
        <f>IF(SUM(IV5)&gt;0,((IV5-INT(IV5))*24),"")</f>
        <v/>
      </c>
      <c r="IX5" s="182" t="str">
        <f>IF(SUM(IU5)&gt;0,((IU5*IW5)/24),"")</f>
        <v/>
      </c>
      <c r="IY5" s="183"/>
      <c r="IZ5" s="184" t="str">
        <f>IF(SUM(JA5)=0,"",(JA5/0.5468))</f>
        <v/>
      </c>
      <c r="JA5" s="185"/>
      <c r="JB5" s="186"/>
      <c r="JC5" s="342"/>
      <c r="JD5" s="188">
        <f>COUNTA(D5,Q5,AD5,AQ5,BD5,BQ5,CD5,CQ5,DD5,DQ5,ED5,EQ5,FD5,FQ5,GD5,GQ5,HD5,HQ5,ID5,IQ5)</f>
        <v>0</v>
      </c>
      <c r="JE5" s="188">
        <f>SUM(H5,U5,AH5,AU5,BH5,BU5,CH5,CU5,DH5,DU5,EH5,EU5,FH5,FU5,GH5,GU5,HH5,HU5,IH5,IU5)</f>
        <v>0</v>
      </c>
      <c r="JF5" s="188">
        <f>IF(JE5=0,0,JE5/JD5)</f>
        <v>0</v>
      </c>
      <c r="JG5" s="189">
        <f>SUM(L5,Y5,AL5,AY5,BL5,BY5,CL5,CY5,DL5,DY5,EL5,EY5,FL5,FY5,GL5,GY5,HL5,HY5,IL5,IY5)</f>
        <v>0</v>
      </c>
      <c r="JH5" s="189">
        <f>IF(JD5=0,0,JG5/JD5)</f>
        <v>0</v>
      </c>
      <c r="JI5" s="342"/>
      <c r="JJ5" s="188">
        <f>JD5+'Vessel List A'!JD5</f>
        <v>0</v>
      </c>
      <c r="JK5" s="188">
        <f>JE5+'Vessel List A'!JE5</f>
        <v>0</v>
      </c>
      <c r="JL5" s="188">
        <f>IF((JK5=0),(0),(JK5/JJ5))</f>
        <v>0</v>
      </c>
      <c r="JM5" s="189">
        <f>JG5+'Vessel List A'!JG5</f>
        <v>0</v>
      </c>
      <c r="JN5" s="189">
        <f>IF(JJ5=0,0,JM5/JJ5)</f>
        <v>0</v>
      </c>
      <c r="JO5" s="342"/>
      <c r="JP5" s="343" t="s">
        <v>106</v>
      </c>
      <c r="JQ5" s="191" t="str">
        <f>TEXT($A$14,"mmm-yy")</f>
        <v>Nov-13</v>
      </c>
      <c r="JR5" s="191" t="str">
        <f>TEXT($A$44,"mmm-yy")</f>
        <v>Dec-13</v>
      </c>
      <c r="JS5" s="192" t="str">
        <f>TEXT($A$75,"mmm-yy")</f>
        <v>Jan-14</v>
      </c>
      <c r="JT5" s="192" t="str">
        <f>TEXT($A$106,"mmm-yy")</f>
        <v>Feb-14</v>
      </c>
      <c r="JU5" s="192" t="str">
        <f>TEXT($A$135,"mmm-yy")</f>
        <v>Mar-14</v>
      </c>
      <c r="JV5" s="192" t="str">
        <f>TEXT($A$166,"mmm-yy")</f>
        <v>Apr-14</v>
      </c>
      <c r="JW5" s="192" t="str">
        <f>TEXT($A$196,"mmm-yy")</f>
        <v>May-14</v>
      </c>
      <c r="JX5" s="193" t="s">
        <v>155</v>
      </c>
      <c r="JY5" s="342"/>
      <c r="JZ5" s="344">
        <f>MONTH(B5)</f>
        <v>11</v>
      </c>
      <c r="KA5" s="195"/>
    </row>
    <row r="6" spans="1:287" x14ac:dyDescent="0.2">
      <c r="A6" s="247">
        <f>A5+1</f>
        <v>41580</v>
      </c>
      <c r="B6" s="249">
        <f>B5+1</f>
        <v>41581</v>
      </c>
      <c r="C6" s="196"/>
      <c r="D6" s="195"/>
      <c r="E6" s="197"/>
      <c r="F6" s="195"/>
      <c r="G6" s="197"/>
      <c r="H6" s="195"/>
      <c r="I6" s="180" t="str">
        <f>IF(COUNTA(G6)=0,"",24+(G6-E6))</f>
        <v/>
      </c>
      <c r="J6" s="181" t="str">
        <f t="shared" ref="J6:J69" si="0">IF(SUM(I6)&gt;0,((I6-INT(I6))*24),"")</f>
        <v/>
      </c>
      <c r="K6" s="182" t="str">
        <f t="shared" ref="K6:K69" si="1">IF(SUM(H6)&gt;0,((H6*J6)/24),"")</f>
        <v/>
      </c>
      <c r="L6" s="183"/>
      <c r="M6" s="184" t="str">
        <f t="shared" ref="M6:M7" si="2">IF(SUM(N6)=0,"",(N6/0.5468))</f>
        <v/>
      </c>
      <c r="N6" s="183"/>
      <c r="O6" s="171"/>
      <c r="P6" s="196"/>
      <c r="Q6" s="195"/>
      <c r="R6" s="197"/>
      <c r="S6" s="195"/>
      <c r="T6" s="197"/>
      <c r="U6" s="195"/>
      <c r="V6" s="180" t="str">
        <f>IF(COUNTA(T6)=0,"",24+(T6-R6))</f>
        <v/>
      </c>
      <c r="W6" s="181" t="str">
        <f t="shared" ref="W6:W69" si="3">IF(SUM(V6)&gt;0,((V6-INT(V6))*24),"")</f>
        <v/>
      </c>
      <c r="X6" s="182" t="str">
        <f t="shared" ref="X6:X69" si="4">IF(SUM(U6)&gt;0,((U6*W6)/24),"")</f>
        <v/>
      </c>
      <c r="Y6" s="183"/>
      <c r="Z6" s="184" t="str">
        <f t="shared" ref="Z6:Z7" si="5">IF(SUM(AA6)=0,"",(AA6/0.5468))</f>
        <v/>
      </c>
      <c r="AA6" s="183"/>
      <c r="AB6" s="171"/>
      <c r="AC6" s="196"/>
      <c r="AD6" s="195"/>
      <c r="AE6" s="197"/>
      <c r="AF6" s="195"/>
      <c r="AG6" s="197"/>
      <c r="AH6" s="195"/>
      <c r="AI6" s="180" t="str">
        <f>IF(COUNTA(AG6)=0,"",24+(AG6-AE6))</f>
        <v/>
      </c>
      <c r="AJ6" s="181" t="str">
        <f t="shared" ref="AJ6:AJ69" si="6">IF(SUM(AI6)&gt;0,((AI6-INT(AI6))*24),"")</f>
        <v/>
      </c>
      <c r="AK6" s="182" t="str">
        <f t="shared" ref="AK6:AK69" si="7">IF(SUM(AH6)&gt;0,((AH6*AJ6)/24),"")</f>
        <v/>
      </c>
      <c r="AL6" s="183"/>
      <c r="AM6" s="184" t="str">
        <f t="shared" ref="AM6:AM7" si="8">IF(SUM(AN6)=0,"",(AN6/0.5468))</f>
        <v/>
      </c>
      <c r="AN6" s="183"/>
      <c r="AO6" s="171"/>
      <c r="AP6" s="196"/>
      <c r="AQ6" s="195"/>
      <c r="AR6" s="197"/>
      <c r="AS6" s="195"/>
      <c r="AT6" s="197"/>
      <c r="AU6" s="195"/>
      <c r="AV6" s="180" t="str">
        <f>IF(COUNTA(AT6)=0,"",24+(AT6-AR6))</f>
        <v/>
      </c>
      <c r="AW6" s="181" t="str">
        <f t="shared" ref="AW6:AW69" si="9">IF(SUM(AV6)&gt;0,((AV6-INT(AV6))*24),"")</f>
        <v/>
      </c>
      <c r="AX6" s="182" t="str">
        <f t="shared" ref="AX6:AX69" si="10">IF(SUM(AU6)&gt;0,((AU6*AW6)/24),"")</f>
        <v/>
      </c>
      <c r="AY6" s="183"/>
      <c r="AZ6" s="184" t="str">
        <f t="shared" ref="AZ6:AZ7" si="11">IF(SUM(BA6)=0,"",(BA6/0.5468))</f>
        <v/>
      </c>
      <c r="BA6" s="183"/>
      <c r="BB6" s="171"/>
      <c r="BC6" s="196"/>
      <c r="BD6" s="195"/>
      <c r="BE6" s="197"/>
      <c r="BF6" s="195"/>
      <c r="BG6" s="197"/>
      <c r="BH6" s="195"/>
      <c r="BI6" s="180" t="str">
        <f>IF(COUNTA(BG6)=0,"",24+(BG6-BE6))</f>
        <v/>
      </c>
      <c r="BJ6" s="181" t="str">
        <f t="shared" ref="BJ6:BJ69" si="12">IF(SUM(BI6)&gt;0,((BI6-INT(BI6))*24),"")</f>
        <v/>
      </c>
      <c r="BK6" s="182" t="str">
        <f t="shared" ref="BK6:BK69" si="13">IF(SUM(BH6)&gt;0,((BH6*BJ6)/24),"")</f>
        <v/>
      </c>
      <c r="BL6" s="183"/>
      <c r="BM6" s="184" t="str">
        <f t="shared" ref="BM6:BM7" si="14">IF(SUM(BN6)=0,"",(BN6/0.5468))</f>
        <v/>
      </c>
      <c r="BN6" s="183"/>
      <c r="BO6" s="171"/>
      <c r="BP6" s="196"/>
      <c r="BQ6" s="195"/>
      <c r="BR6" s="197"/>
      <c r="BS6" s="195"/>
      <c r="BT6" s="197"/>
      <c r="BU6" s="195"/>
      <c r="BV6" s="180" t="str">
        <f>IF(COUNTA(BT6)=0,"",24+(BT6-BR6))</f>
        <v/>
      </c>
      <c r="BW6" s="181" t="str">
        <f t="shared" ref="BW6:BW69" si="15">IF(SUM(BV6)&gt;0,((BV6-INT(BV6))*24),"")</f>
        <v/>
      </c>
      <c r="BX6" s="182" t="str">
        <f t="shared" ref="BX6:BX69" si="16">IF(SUM(BU6)&gt;0,((BU6*BW6)/24),"")</f>
        <v/>
      </c>
      <c r="BY6" s="183"/>
      <c r="BZ6" s="184" t="str">
        <f t="shared" ref="BZ6:BZ7" si="17">IF(SUM(CA6)=0,"",(CA6/0.5468))</f>
        <v/>
      </c>
      <c r="CA6" s="183"/>
      <c r="CB6" s="171"/>
      <c r="CC6" s="196"/>
      <c r="CD6" s="195"/>
      <c r="CE6" s="197"/>
      <c r="CF6" s="195"/>
      <c r="CG6" s="197"/>
      <c r="CH6" s="195"/>
      <c r="CI6" s="180" t="str">
        <f>IF(COUNTA(CG6)=0,"",24+(CG6-CE6))</f>
        <v/>
      </c>
      <c r="CJ6" s="181" t="str">
        <f t="shared" ref="CJ6:CJ69" si="18">IF(SUM(CI6)&gt;0,((CI6-INT(CI6))*24),"")</f>
        <v/>
      </c>
      <c r="CK6" s="182" t="str">
        <f t="shared" ref="CK6:CK69" si="19">IF(SUM(CH6)&gt;0,((CH6*CJ6)/24),"")</f>
        <v/>
      </c>
      <c r="CL6" s="183"/>
      <c r="CM6" s="184" t="str">
        <f t="shared" ref="CM6:CM7" si="20">IF(SUM(CN6)=0,"",(CN6/0.5468))</f>
        <v/>
      </c>
      <c r="CN6" s="183"/>
      <c r="CO6" s="171"/>
      <c r="CP6" s="196"/>
      <c r="CQ6" s="195"/>
      <c r="CR6" s="197"/>
      <c r="CS6" s="195"/>
      <c r="CT6" s="197"/>
      <c r="CU6" s="195"/>
      <c r="CV6" s="180" t="str">
        <f>IF(COUNTA(CT6)=0,"",24+(CT6-CR6))</f>
        <v/>
      </c>
      <c r="CW6" s="181" t="str">
        <f t="shared" ref="CW6:CW69" si="21">IF(SUM(CV6)&gt;0,((CV6-INT(CV6))*24),"")</f>
        <v/>
      </c>
      <c r="CX6" s="182" t="str">
        <f t="shared" ref="CX6:CX69" si="22">IF(SUM(CU6)&gt;0,((CU6*CW6)/24),"")</f>
        <v/>
      </c>
      <c r="CY6" s="183"/>
      <c r="CZ6" s="184" t="str">
        <f t="shared" ref="CZ6:CZ7" si="23">IF(SUM(DA6)=0,"",(DA6/0.5468))</f>
        <v/>
      </c>
      <c r="DA6" s="183"/>
      <c r="DB6" s="171"/>
      <c r="DC6" s="196"/>
      <c r="DD6" s="195"/>
      <c r="DE6" s="197"/>
      <c r="DF6" s="195"/>
      <c r="DG6" s="197"/>
      <c r="DH6" s="195"/>
      <c r="DI6" s="180" t="str">
        <f>IF(COUNTA(DG6)=0,"",24+(DG6-DE6))</f>
        <v/>
      </c>
      <c r="DJ6" s="181" t="str">
        <f t="shared" ref="DJ6:DJ69" si="24">IF(SUM(DI6)&gt;0,((DI6-INT(DI6))*24),"")</f>
        <v/>
      </c>
      <c r="DK6" s="182" t="str">
        <f t="shared" ref="DK6:DK69" si="25">IF(SUM(DH6)&gt;0,((DH6*DJ6)/24),"")</f>
        <v/>
      </c>
      <c r="DL6" s="183"/>
      <c r="DM6" s="184" t="str">
        <f t="shared" ref="DM6:DM7" si="26">IF(SUM(DN6)=0,"",(DN6/0.5468))</f>
        <v/>
      </c>
      <c r="DN6" s="183"/>
      <c r="DO6" s="171"/>
      <c r="DP6" s="196"/>
      <c r="DQ6" s="195"/>
      <c r="DR6" s="197"/>
      <c r="DS6" s="195"/>
      <c r="DT6" s="197"/>
      <c r="DU6" s="195"/>
      <c r="DV6" s="180" t="str">
        <f>IF(COUNTA(DT6)=0,"",24+(DT6-DR6))</f>
        <v/>
      </c>
      <c r="DW6" s="181" t="str">
        <f t="shared" ref="DW6:DW69" si="27">IF(SUM(DV6)&gt;0,((DV6-INT(DV6))*24),"")</f>
        <v/>
      </c>
      <c r="DX6" s="182" t="str">
        <f t="shared" ref="DX6:DX69" si="28">IF(SUM(DU6)&gt;0,((DU6*DW6)/24),"")</f>
        <v/>
      </c>
      <c r="DY6" s="183"/>
      <c r="DZ6" s="184" t="str">
        <f t="shared" ref="DZ6:DZ7" si="29">IF(SUM(EA6)=0,"",(EA6/0.5468))</f>
        <v/>
      </c>
      <c r="EA6" s="183"/>
      <c r="EB6" s="171"/>
      <c r="EC6" s="196"/>
      <c r="ED6" s="195"/>
      <c r="EE6" s="197"/>
      <c r="EF6" s="195"/>
      <c r="EG6" s="197"/>
      <c r="EH6" s="195"/>
      <c r="EI6" s="180" t="str">
        <f>IF(COUNTA(EG6)=0,"",24+(EG6-EE6))</f>
        <v/>
      </c>
      <c r="EJ6" s="181" t="str">
        <f t="shared" ref="EJ6:EJ69" si="30">IF(SUM(EI6)&gt;0,((EI6-INT(EI6))*24),"")</f>
        <v/>
      </c>
      <c r="EK6" s="182" t="str">
        <f t="shared" ref="EK6:EK69" si="31">IF(SUM(EH6)&gt;0,((EH6*EJ6)/24),"")</f>
        <v/>
      </c>
      <c r="EL6" s="183"/>
      <c r="EM6" s="184" t="str">
        <f t="shared" ref="EM6:EM7" si="32">IF(SUM(EN6)=0,"",(EN6/0.5468))</f>
        <v/>
      </c>
      <c r="EN6" s="183"/>
      <c r="EO6" s="171"/>
      <c r="EP6" s="196"/>
      <c r="EQ6" s="195"/>
      <c r="ER6" s="197"/>
      <c r="ES6" s="195"/>
      <c r="ET6" s="197"/>
      <c r="EU6" s="195"/>
      <c r="EV6" s="180" t="str">
        <f>IF(COUNTA(ET6)=0,"",24+(ET6-ER6))</f>
        <v/>
      </c>
      <c r="EW6" s="181" t="str">
        <f t="shared" ref="EW6:EW69" si="33">IF(SUM(EV6)&gt;0,((EV6-INT(EV6))*24),"")</f>
        <v/>
      </c>
      <c r="EX6" s="182" t="str">
        <f t="shared" ref="EX6:EX69" si="34">IF(SUM(EU6)&gt;0,((EU6*EW6)/24),"")</f>
        <v/>
      </c>
      <c r="EY6" s="183"/>
      <c r="EZ6" s="184" t="str">
        <f t="shared" ref="EZ6:EZ7" si="35">IF(SUM(FA6)=0,"",(FA6/0.5468))</f>
        <v/>
      </c>
      <c r="FA6" s="183"/>
      <c r="FB6" s="171"/>
      <c r="FC6" s="196"/>
      <c r="FD6" s="195"/>
      <c r="FE6" s="197"/>
      <c r="FF6" s="195"/>
      <c r="FG6" s="197"/>
      <c r="FH6" s="195"/>
      <c r="FI6" s="180" t="str">
        <f>IF(COUNTA(FG6)=0,"",24+(FG6-FE6))</f>
        <v/>
      </c>
      <c r="FJ6" s="181" t="str">
        <f t="shared" ref="FJ6:FJ69" si="36">IF(SUM(FI6)&gt;0,((FI6-INT(FI6))*24),"")</f>
        <v/>
      </c>
      <c r="FK6" s="182" t="str">
        <f t="shared" ref="FK6:FK69" si="37">IF(SUM(FH6)&gt;0,((FH6*FJ6)/24),"")</f>
        <v/>
      </c>
      <c r="FL6" s="183"/>
      <c r="FM6" s="184" t="str">
        <f t="shared" ref="FM6:FM7" si="38">IF(SUM(FN6)=0,"",(FN6/0.5468))</f>
        <v/>
      </c>
      <c r="FN6" s="183"/>
      <c r="FO6" s="171"/>
      <c r="FP6" s="196"/>
      <c r="FQ6" s="195"/>
      <c r="FR6" s="197"/>
      <c r="FS6" s="195"/>
      <c r="FT6" s="197"/>
      <c r="FU6" s="195"/>
      <c r="FV6" s="180" t="str">
        <f>IF(COUNTA(FT6)=0,"",24+(FT6-FR6))</f>
        <v/>
      </c>
      <c r="FW6" s="181" t="str">
        <f t="shared" ref="FW6:FW69" si="39">IF(SUM(FV6)&gt;0,((FV6-INT(FV6))*24),"")</f>
        <v/>
      </c>
      <c r="FX6" s="182" t="str">
        <f t="shared" ref="FX6:FX69" si="40">IF(SUM(FU6)&gt;0,((FU6*FW6)/24),"")</f>
        <v/>
      </c>
      <c r="FY6" s="183"/>
      <c r="FZ6" s="184" t="str">
        <f t="shared" ref="FZ6:FZ7" si="41">IF(SUM(GA6)=0,"",(GA6/0.5468))</f>
        <v/>
      </c>
      <c r="GA6" s="183"/>
      <c r="GB6" s="171"/>
      <c r="GC6" s="196"/>
      <c r="GD6" s="195"/>
      <c r="GE6" s="197"/>
      <c r="GF6" s="195"/>
      <c r="GG6" s="197"/>
      <c r="GH6" s="195"/>
      <c r="GI6" s="180" t="str">
        <f>IF(COUNTA(GG6)=0,"",24+(GG6-GE6))</f>
        <v/>
      </c>
      <c r="GJ6" s="181" t="str">
        <f t="shared" ref="GJ6:GJ69" si="42">IF(SUM(GI6)&gt;0,((GI6-INT(GI6))*24),"")</f>
        <v/>
      </c>
      <c r="GK6" s="182" t="str">
        <f t="shared" ref="GK6:GK69" si="43">IF(SUM(GH6)&gt;0,((GH6*GJ6)/24),"")</f>
        <v/>
      </c>
      <c r="GL6" s="183"/>
      <c r="GM6" s="184" t="str">
        <f t="shared" ref="GM6:GM7" si="44">IF(SUM(GN6)=0,"",(GN6/0.5468))</f>
        <v/>
      </c>
      <c r="GN6" s="183"/>
      <c r="GO6" s="171"/>
      <c r="GP6" s="196"/>
      <c r="GQ6" s="195"/>
      <c r="GR6" s="197"/>
      <c r="GS6" s="195"/>
      <c r="GT6" s="197"/>
      <c r="GU6" s="195"/>
      <c r="GV6" s="180" t="str">
        <f>IF(COUNTA(GT6)=0,"",24+(GT6-GR6))</f>
        <v/>
      </c>
      <c r="GW6" s="181" t="str">
        <f t="shared" ref="GW6:GW69" si="45">IF(SUM(GV6)&gt;0,((GV6-INT(GV6))*24),"")</f>
        <v/>
      </c>
      <c r="GX6" s="182" t="str">
        <f t="shared" ref="GX6:GX69" si="46">IF(SUM(GU6)&gt;0,((GU6*GW6)/24),"")</f>
        <v/>
      </c>
      <c r="GY6" s="183"/>
      <c r="GZ6" s="184" t="str">
        <f t="shared" ref="GZ6:GZ7" si="47">IF(SUM(HA6)=0,"",(HA6/0.5468))</f>
        <v/>
      </c>
      <c r="HA6" s="183"/>
      <c r="HB6" s="171"/>
      <c r="HC6" s="196"/>
      <c r="HD6" s="195"/>
      <c r="HE6" s="197"/>
      <c r="HF6" s="195"/>
      <c r="HG6" s="197"/>
      <c r="HH6" s="195"/>
      <c r="HI6" s="180" t="str">
        <f>IF(COUNTA(HG6)=0,"",24+(HG6-HE6))</f>
        <v/>
      </c>
      <c r="HJ6" s="181" t="str">
        <f t="shared" ref="HJ6:HJ69" si="48">IF(SUM(HI6)&gt;0,((HI6-INT(HI6))*24),"")</f>
        <v/>
      </c>
      <c r="HK6" s="182" t="str">
        <f t="shared" ref="HK6:HK69" si="49">IF(SUM(HH6)&gt;0,((HH6*HJ6)/24),"")</f>
        <v/>
      </c>
      <c r="HL6" s="183"/>
      <c r="HM6" s="184" t="str">
        <f t="shared" ref="HM6:HM7" si="50">IF(SUM(HN6)=0,"",(HN6/0.5468))</f>
        <v/>
      </c>
      <c r="HN6" s="183"/>
      <c r="HO6" s="171"/>
      <c r="HP6" s="196"/>
      <c r="HQ6" s="195"/>
      <c r="HR6" s="197"/>
      <c r="HS6" s="195"/>
      <c r="HT6" s="197"/>
      <c r="HU6" s="195"/>
      <c r="HV6" s="180" t="str">
        <f>IF(COUNTA(HT6)=0,"",24+(HT6-HR6))</f>
        <v/>
      </c>
      <c r="HW6" s="181" t="str">
        <f t="shared" ref="HW6:HW69" si="51">IF(SUM(HV6)&gt;0,((HV6-INT(HV6))*24),"")</f>
        <v/>
      </c>
      <c r="HX6" s="182" t="str">
        <f t="shared" ref="HX6:HX69" si="52">IF(SUM(HU6)&gt;0,((HU6*HW6)/24),"")</f>
        <v/>
      </c>
      <c r="HY6" s="183"/>
      <c r="HZ6" s="184" t="str">
        <f t="shared" ref="HZ6:HZ7" si="53">IF(SUM(IA6)=0,"",(IA6/0.5468))</f>
        <v/>
      </c>
      <c r="IA6" s="183"/>
      <c r="IB6" s="171"/>
      <c r="IC6" s="196"/>
      <c r="ID6" s="195"/>
      <c r="IE6" s="197"/>
      <c r="IF6" s="195"/>
      <c r="IG6" s="197"/>
      <c r="IH6" s="195"/>
      <c r="II6" s="180" t="str">
        <f>IF(COUNTA(IG6)=0,"",24+(IG6-IE6))</f>
        <v/>
      </c>
      <c r="IJ6" s="181" t="str">
        <f t="shared" ref="IJ6:IJ69" si="54">IF(SUM(II6)&gt;0,((II6-INT(II6))*24),"")</f>
        <v/>
      </c>
      <c r="IK6" s="182" t="str">
        <f t="shared" ref="IK6:IK69" si="55">IF(SUM(IH6)&gt;0,((IH6*IJ6)/24),"")</f>
        <v/>
      </c>
      <c r="IL6" s="183"/>
      <c r="IM6" s="184" t="str">
        <f t="shared" ref="IM6:IM7" si="56">IF(SUM(IN6)=0,"",(IN6/0.5468))</f>
        <v/>
      </c>
      <c r="IN6" s="183"/>
      <c r="IO6" s="171"/>
      <c r="IP6" s="196"/>
      <c r="IQ6" s="195"/>
      <c r="IR6" s="197"/>
      <c r="IS6" s="195"/>
      <c r="IT6" s="197"/>
      <c r="IU6" s="195"/>
      <c r="IV6" s="180" t="str">
        <f>IF(COUNTA(IT6)=0,"",24+(IT6-IR6))</f>
        <v/>
      </c>
      <c r="IW6" s="181" t="str">
        <f t="shared" ref="IW6:IW69" si="57">IF(SUM(IV6)&gt;0,((IV6-INT(IV6))*24),"")</f>
        <v/>
      </c>
      <c r="IX6" s="182" t="str">
        <f t="shared" ref="IX6:IX69" si="58">IF(SUM(IU6)&gt;0,((IU6*IW6)/24),"")</f>
        <v/>
      </c>
      <c r="IY6" s="183"/>
      <c r="IZ6" s="184" t="str">
        <f t="shared" ref="IZ6:IZ7" si="59">IF(SUM(JA6)=0,"",(JA6/0.5468))</f>
        <v/>
      </c>
      <c r="JA6" s="183"/>
      <c r="JB6" s="171"/>
      <c r="JC6" s="342"/>
      <c r="JD6" s="198">
        <f t="shared" ref="JD6:JD69" si="60">COUNTA(D6,Q6,AD6,AQ6,BD6,BQ6,CD6,CQ6,DD6,DQ6,ED6,EQ6,FD6,FQ6,GD6,GQ6,HD6,HQ6,ID6,IQ6)</f>
        <v>0</v>
      </c>
      <c r="JE6" s="198">
        <f t="shared" ref="JE6:JE69" si="61">SUM(H6,U6,AH6,AU6,BH6,BU6,CH6,CU6,DH6,DU6,EH6,EU6,FH6,FU6,GH6,GU6,HH6,HU6,IH6,IU6)</f>
        <v>0</v>
      </c>
      <c r="JF6" s="198">
        <f t="shared" ref="JF6:JF69" si="62">IF(JE6=0,0,JE6/JD6)</f>
        <v>0</v>
      </c>
      <c r="JG6" s="199">
        <f t="shared" ref="JG6:JG69" si="63">SUM(L6,Y6,AL6,AY6,BL6,BY6,CL6,CY6,DL6,DY6,EL6,EY6,FL6,FY6,GL6,GY6,HL6,HY6,IL6,IY6)</f>
        <v>0</v>
      </c>
      <c r="JH6" s="199">
        <f t="shared" ref="JH6:JH69" si="64">IF(JD6=0,0,JG6/JD6)</f>
        <v>0</v>
      </c>
      <c r="JI6" s="342"/>
      <c r="JJ6" s="198">
        <f>JD6+'Vessel List A'!JD6</f>
        <v>0</v>
      </c>
      <c r="JK6" s="198">
        <f>JE6+'Vessel List A'!JE6</f>
        <v>0</v>
      </c>
      <c r="JL6" s="198">
        <f t="shared" ref="JL6:JL69" si="65">IF((JK6=0),(0),(JK6/JJ6))</f>
        <v>0</v>
      </c>
      <c r="JM6" s="199">
        <f>JG6+'Vessel List A'!JG6</f>
        <v>0</v>
      </c>
      <c r="JN6" s="199">
        <f t="shared" ref="JN6:JN69" si="66">IF(JJ6=0,0,JM6/JJ6)</f>
        <v>0</v>
      </c>
      <c r="JO6" s="342"/>
      <c r="JP6" s="211" t="s">
        <v>94</v>
      </c>
      <c r="JQ6" s="201">
        <f>SUMIFS($JD$5:$JD$216,$JZ$5:$JZ$216,11)</f>
        <v>0</v>
      </c>
      <c r="JR6" s="201">
        <f>SUMIFS($JD$5:$JD$216,$JZ$5:$JZ$216,12)</f>
        <v>0</v>
      </c>
      <c r="JS6" s="201">
        <f>SUMIFS($JD$5:$JD$216,$JZ$5:$JZ$216,1)</f>
        <v>0</v>
      </c>
      <c r="JT6" s="201">
        <f>SUMIFS($JD$5:$JD$216,$JZ$5:$JZ$216,2)</f>
        <v>0</v>
      </c>
      <c r="JU6" s="201">
        <f>SUMIFS($JD$5:$JD$216,$JZ$5:$JZ$216,3)</f>
        <v>0</v>
      </c>
      <c r="JV6" s="201">
        <f>SUMIFS($JD$5:$JD$216,$JZ$5:$JZ$216,4)</f>
        <v>0</v>
      </c>
      <c r="JW6" s="201">
        <f>SUMIFS($JD$5:$JD$216,$JZ$5:$JZ$216,5)</f>
        <v>0</v>
      </c>
      <c r="JX6" s="202">
        <f>SUM(JQ6:JW6)</f>
        <v>0</v>
      </c>
      <c r="JY6" s="342"/>
      <c r="JZ6" s="344">
        <f t="shared" ref="JZ6:JZ69" si="67">MONTH(B6)</f>
        <v>11</v>
      </c>
      <c r="KA6" s="195"/>
    </row>
    <row r="7" spans="1:287" x14ac:dyDescent="0.2">
      <c r="A7" s="247">
        <f t="shared" ref="A7:A70" si="68">A6+1</f>
        <v>41581</v>
      </c>
      <c r="B7" s="249">
        <f t="shared" ref="B7:B70" si="69">B6+1</f>
        <v>41582</v>
      </c>
      <c r="C7" s="196"/>
      <c r="D7" s="195"/>
      <c r="E7" s="197"/>
      <c r="F7" s="195"/>
      <c r="G7" s="197"/>
      <c r="H7" s="195"/>
      <c r="I7" s="180" t="str">
        <f t="shared" ref="I7:I70" si="70">IF(COUNTA(G7)=0,"",24+(G7-E7))</f>
        <v/>
      </c>
      <c r="J7" s="181" t="str">
        <f t="shared" si="0"/>
        <v/>
      </c>
      <c r="K7" s="182" t="str">
        <f t="shared" si="1"/>
        <v/>
      </c>
      <c r="L7" s="183"/>
      <c r="M7" s="184" t="str">
        <f t="shared" si="2"/>
        <v/>
      </c>
      <c r="N7" s="183"/>
      <c r="O7" s="171"/>
      <c r="P7" s="196"/>
      <c r="Q7" s="195"/>
      <c r="R7" s="197"/>
      <c r="S7" s="195"/>
      <c r="T7" s="197"/>
      <c r="U7" s="195"/>
      <c r="V7" s="180" t="str">
        <f t="shared" ref="V7:V70" si="71">IF(COUNTA(T7)=0,"",24+(T7-R7))</f>
        <v/>
      </c>
      <c r="W7" s="181" t="str">
        <f t="shared" si="3"/>
        <v/>
      </c>
      <c r="X7" s="182" t="str">
        <f t="shared" si="4"/>
        <v/>
      </c>
      <c r="Y7" s="183"/>
      <c r="Z7" s="184" t="str">
        <f t="shared" si="5"/>
        <v/>
      </c>
      <c r="AA7" s="183"/>
      <c r="AB7" s="171"/>
      <c r="AC7" s="196"/>
      <c r="AD7" s="195"/>
      <c r="AE7" s="197"/>
      <c r="AF7" s="195"/>
      <c r="AG7" s="197"/>
      <c r="AH7" s="195"/>
      <c r="AI7" s="180" t="str">
        <f t="shared" ref="AI7:AI70" si="72">IF(COUNTA(AG7)=0,"",24+(AG7-AE7))</f>
        <v/>
      </c>
      <c r="AJ7" s="181" t="str">
        <f t="shared" si="6"/>
        <v/>
      </c>
      <c r="AK7" s="182" t="str">
        <f t="shared" si="7"/>
        <v/>
      </c>
      <c r="AL7" s="183"/>
      <c r="AM7" s="184" t="str">
        <f t="shared" si="8"/>
        <v/>
      </c>
      <c r="AN7" s="183"/>
      <c r="AO7" s="171"/>
      <c r="AP7" s="196"/>
      <c r="AQ7" s="195"/>
      <c r="AR7" s="197"/>
      <c r="AS7" s="195"/>
      <c r="AT7" s="197"/>
      <c r="AU7" s="195"/>
      <c r="AV7" s="180" t="str">
        <f t="shared" ref="AV7:AV70" si="73">IF(COUNTA(AT7)=0,"",24+(AT7-AR7))</f>
        <v/>
      </c>
      <c r="AW7" s="181" t="str">
        <f t="shared" si="9"/>
        <v/>
      </c>
      <c r="AX7" s="182" t="str">
        <f t="shared" si="10"/>
        <v/>
      </c>
      <c r="AY7" s="183"/>
      <c r="AZ7" s="184" t="str">
        <f t="shared" si="11"/>
        <v/>
      </c>
      <c r="BA7" s="183"/>
      <c r="BB7" s="171"/>
      <c r="BC7" s="196"/>
      <c r="BD7" s="195"/>
      <c r="BE7" s="197"/>
      <c r="BF7" s="195"/>
      <c r="BG7" s="197"/>
      <c r="BH7" s="195"/>
      <c r="BI7" s="180" t="str">
        <f t="shared" ref="BI7:BI70" si="74">IF(COUNTA(BG7)=0,"",24+(BG7-BE7))</f>
        <v/>
      </c>
      <c r="BJ7" s="181" t="str">
        <f t="shared" si="12"/>
        <v/>
      </c>
      <c r="BK7" s="182" t="str">
        <f t="shared" si="13"/>
        <v/>
      </c>
      <c r="BL7" s="183"/>
      <c r="BM7" s="184" t="str">
        <f t="shared" si="14"/>
        <v/>
      </c>
      <c r="BN7" s="183"/>
      <c r="BO7" s="171"/>
      <c r="BP7" s="196"/>
      <c r="BQ7" s="195"/>
      <c r="BR7" s="197"/>
      <c r="BS7" s="195"/>
      <c r="BT7" s="197"/>
      <c r="BU7" s="195"/>
      <c r="BV7" s="180" t="str">
        <f t="shared" ref="BV7:BV70" si="75">IF(COUNTA(BT7)=0,"",24+(BT7-BR7))</f>
        <v/>
      </c>
      <c r="BW7" s="181" t="str">
        <f t="shared" si="15"/>
        <v/>
      </c>
      <c r="BX7" s="182" t="str">
        <f t="shared" si="16"/>
        <v/>
      </c>
      <c r="BY7" s="183"/>
      <c r="BZ7" s="184" t="str">
        <f t="shared" si="17"/>
        <v/>
      </c>
      <c r="CA7" s="183"/>
      <c r="CB7" s="171"/>
      <c r="CC7" s="196"/>
      <c r="CD7" s="195"/>
      <c r="CE7" s="197"/>
      <c r="CF7" s="195"/>
      <c r="CG7" s="197"/>
      <c r="CH7" s="195"/>
      <c r="CI7" s="180" t="str">
        <f t="shared" ref="CI7:CI70" si="76">IF(COUNTA(CG7)=0,"",24+(CG7-CE7))</f>
        <v/>
      </c>
      <c r="CJ7" s="181" t="str">
        <f t="shared" si="18"/>
        <v/>
      </c>
      <c r="CK7" s="182" t="str">
        <f t="shared" si="19"/>
        <v/>
      </c>
      <c r="CL7" s="183"/>
      <c r="CM7" s="184" t="str">
        <f t="shared" si="20"/>
        <v/>
      </c>
      <c r="CN7" s="183"/>
      <c r="CO7" s="171"/>
      <c r="CP7" s="196"/>
      <c r="CQ7" s="195"/>
      <c r="CR7" s="197"/>
      <c r="CS7" s="195"/>
      <c r="CT7" s="197"/>
      <c r="CU7" s="195"/>
      <c r="CV7" s="180" t="str">
        <f t="shared" ref="CV7:CV70" si="77">IF(COUNTA(CT7)=0,"",24+(CT7-CR7))</f>
        <v/>
      </c>
      <c r="CW7" s="181" t="str">
        <f t="shared" si="21"/>
        <v/>
      </c>
      <c r="CX7" s="182" t="str">
        <f t="shared" si="22"/>
        <v/>
      </c>
      <c r="CY7" s="183"/>
      <c r="CZ7" s="184" t="str">
        <f t="shared" si="23"/>
        <v/>
      </c>
      <c r="DA7" s="183"/>
      <c r="DB7" s="171"/>
      <c r="DC7" s="196"/>
      <c r="DD7" s="195"/>
      <c r="DE7" s="197"/>
      <c r="DF7" s="195"/>
      <c r="DG7" s="197"/>
      <c r="DH7" s="195"/>
      <c r="DI7" s="180" t="str">
        <f t="shared" ref="DI7:DI70" si="78">IF(COUNTA(DG7)=0,"",24+(DG7-DE7))</f>
        <v/>
      </c>
      <c r="DJ7" s="181" t="str">
        <f t="shared" si="24"/>
        <v/>
      </c>
      <c r="DK7" s="182" t="str">
        <f t="shared" si="25"/>
        <v/>
      </c>
      <c r="DL7" s="183"/>
      <c r="DM7" s="184" t="str">
        <f t="shared" si="26"/>
        <v/>
      </c>
      <c r="DN7" s="183"/>
      <c r="DO7" s="171"/>
      <c r="DP7" s="196"/>
      <c r="DQ7" s="195"/>
      <c r="DR7" s="197"/>
      <c r="DS7" s="195"/>
      <c r="DT7" s="197"/>
      <c r="DU7" s="195"/>
      <c r="DV7" s="180" t="str">
        <f t="shared" ref="DV7:DV70" si="79">IF(COUNTA(DT7)=0,"",24+(DT7-DR7))</f>
        <v/>
      </c>
      <c r="DW7" s="181" t="str">
        <f t="shared" si="27"/>
        <v/>
      </c>
      <c r="DX7" s="182" t="str">
        <f t="shared" si="28"/>
        <v/>
      </c>
      <c r="DY7" s="183"/>
      <c r="DZ7" s="184" t="str">
        <f t="shared" si="29"/>
        <v/>
      </c>
      <c r="EA7" s="183"/>
      <c r="EB7" s="171"/>
      <c r="EC7" s="196"/>
      <c r="ED7" s="195"/>
      <c r="EE7" s="197"/>
      <c r="EF7" s="195"/>
      <c r="EG7" s="197"/>
      <c r="EH7" s="195"/>
      <c r="EI7" s="180" t="str">
        <f t="shared" ref="EI7:EI70" si="80">IF(COUNTA(EG7)=0,"",24+(EG7-EE7))</f>
        <v/>
      </c>
      <c r="EJ7" s="181" t="str">
        <f t="shared" si="30"/>
        <v/>
      </c>
      <c r="EK7" s="182" t="str">
        <f t="shared" si="31"/>
        <v/>
      </c>
      <c r="EL7" s="183"/>
      <c r="EM7" s="184" t="str">
        <f t="shared" si="32"/>
        <v/>
      </c>
      <c r="EN7" s="183"/>
      <c r="EO7" s="171"/>
      <c r="EP7" s="196"/>
      <c r="EQ7" s="195"/>
      <c r="ER7" s="197"/>
      <c r="ES7" s="195"/>
      <c r="ET7" s="197"/>
      <c r="EU7" s="195"/>
      <c r="EV7" s="180" t="str">
        <f t="shared" ref="EV7:EV70" si="81">IF(COUNTA(ET7)=0,"",24+(ET7-ER7))</f>
        <v/>
      </c>
      <c r="EW7" s="181" t="str">
        <f t="shared" si="33"/>
        <v/>
      </c>
      <c r="EX7" s="182" t="str">
        <f t="shared" si="34"/>
        <v/>
      </c>
      <c r="EY7" s="183"/>
      <c r="EZ7" s="184" t="str">
        <f t="shared" si="35"/>
        <v/>
      </c>
      <c r="FA7" s="183"/>
      <c r="FB7" s="171"/>
      <c r="FC7" s="196"/>
      <c r="FD7" s="195"/>
      <c r="FE7" s="197"/>
      <c r="FF7" s="195"/>
      <c r="FG7" s="197"/>
      <c r="FH7" s="195"/>
      <c r="FI7" s="180" t="str">
        <f t="shared" ref="FI7:FI70" si="82">IF(COUNTA(FG7)=0,"",24+(FG7-FE7))</f>
        <v/>
      </c>
      <c r="FJ7" s="181" t="str">
        <f t="shared" si="36"/>
        <v/>
      </c>
      <c r="FK7" s="182" t="str">
        <f t="shared" si="37"/>
        <v/>
      </c>
      <c r="FL7" s="183"/>
      <c r="FM7" s="184" t="str">
        <f t="shared" si="38"/>
        <v/>
      </c>
      <c r="FN7" s="183"/>
      <c r="FO7" s="171"/>
      <c r="FP7" s="196"/>
      <c r="FQ7" s="195"/>
      <c r="FR7" s="197"/>
      <c r="FS7" s="195"/>
      <c r="FT7" s="197"/>
      <c r="FU7" s="195"/>
      <c r="FV7" s="180" t="str">
        <f t="shared" ref="FV7:FV70" si="83">IF(COUNTA(FT7)=0,"",24+(FT7-FR7))</f>
        <v/>
      </c>
      <c r="FW7" s="181" t="str">
        <f t="shared" si="39"/>
        <v/>
      </c>
      <c r="FX7" s="182" t="str">
        <f t="shared" si="40"/>
        <v/>
      </c>
      <c r="FY7" s="183"/>
      <c r="FZ7" s="184" t="str">
        <f t="shared" si="41"/>
        <v/>
      </c>
      <c r="GA7" s="183"/>
      <c r="GB7" s="171"/>
      <c r="GC7" s="196"/>
      <c r="GD7" s="195"/>
      <c r="GE7" s="197"/>
      <c r="GF7" s="195"/>
      <c r="GG7" s="197"/>
      <c r="GH7" s="195"/>
      <c r="GI7" s="180" t="str">
        <f t="shared" ref="GI7:GI70" si="84">IF(COUNTA(GG7)=0,"",24+(GG7-GE7))</f>
        <v/>
      </c>
      <c r="GJ7" s="181" t="str">
        <f t="shared" si="42"/>
        <v/>
      </c>
      <c r="GK7" s="182" t="str">
        <f t="shared" si="43"/>
        <v/>
      </c>
      <c r="GL7" s="183"/>
      <c r="GM7" s="184" t="str">
        <f t="shared" si="44"/>
        <v/>
      </c>
      <c r="GN7" s="183"/>
      <c r="GO7" s="171"/>
      <c r="GP7" s="196"/>
      <c r="GQ7" s="195"/>
      <c r="GR7" s="197"/>
      <c r="GS7" s="195"/>
      <c r="GT7" s="197"/>
      <c r="GU7" s="195"/>
      <c r="GV7" s="180" t="str">
        <f t="shared" ref="GV7:GV70" si="85">IF(COUNTA(GT7)=0,"",24+(GT7-GR7))</f>
        <v/>
      </c>
      <c r="GW7" s="181" t="str">
        <f t="shared" si="45"/>
        <v/>
      </c>
      <c r="GX7" s="182" t="str">
        <f t="shared" si="46"/>
        <v/>
      </c>
      <c r="GY7" s="183"/>
      <c r="GZ7" s="184" t="str">
        <f t="shared" si="47"/>
        <v/>
      </c>
      <c r="HA7" s="183"/>
      <c r="HB7" s="171"/>
      <c r="HC7" s="196"/>
      <c r="HD7" s="195"/>
      <c r="HE7" s="197"/>
      <c r="HF7" s="195"/>
      <c r="HG7" s="197"/>
      <c r="HH7" s="195"/>
      <c r="HI7" s="180" t="str">
        <f t="shared" ref="HI7:HI70" si="86">IF(COUNTA(HG7)=0,"",24+(HG7-HE7))</f>
        <v/>
      </c>
      <c r="HJ7" s="181" t="str">
        <f t="shared" si="48"/>
        <v/>
      </c>
      <c r="HK7" s="182" t="str">
        <f t="shared" si="49"/>
        <v/>
      </c>
      <c r="HL7" s="183"/>
      <c r="HM7" s="184" t="str">
        <f t="shared" si="50"/>
        <v/>
      </c>
      <c r="HN7" s="183"/>
      <c r="HO7" s="171"/>
      <c r="HP7" s="196"/>
      <c r="HQ7" s="195"/>
      <c r="HR7" s="197"/>
      <c r="HS7" s="195"/>
      <c r="HT7" s="197"/>
      <c r="HU7" s="195"/>
      <c r="HV7" s="180" t="str">
        <f t="shared" ref="HV7:HV70" si="87">IF(COUNTA(HT7)=0,"",24+(HT7-HR7))</f>
        <v/>
      </c>
      <c r="HW7" s="181" t="str">
        <f t="shared" si="51"/>
        <v/>
      </c>
      <c r="HX7" s="182" t="str">
        <f t="shared" si="52"/>
        <v/>
      </c>
      <c r="HY7" s="183"/>
      <c r="HZ7" s="184" t="str">
        <f t="shared" si="53"/>
        <v/>
      </c>
      <c r="IA7" s="183"/>
      <c r="IB7" s="171"/>
      <c r="IC7" s="196"/>
      <c r="ID7" s="195"/>
      <c r="IE7" s="197"/>
      <c r="IF7" s="195"/>
      <c r="IG7" s="197"/>
      <c r="IH7" s="195"/>
      <c r="II7" s="180" t="str">
        <f t="shared" ref="II7:II70" si="88">IF(COUNTA(IG7)=0,"",24+(IG7-IE7))</f>
        <v/>
      </c>
      <c r="IJ7" s="181" t="str">
        <f t="shared" si="54"/>
        <v/>
      </c>
      <c r="IK7" s="182" t="str">
        <f t="shared" si="55"/>
        <v/>
      </c>
      <c r="IL7" s="183"/>
      <c r="IM7" s="184" t="str">
        <f t="shared" si="56"/>
        <v/>
      </c>
      <c r="IN7" s="183"/>
      <c r="IO7" s="171"/>
      <c r="IP7" s="196"/>
      <c r="IQ7" s="195"/>
      <c r="IR7" s="197"/>
      <c r="IS7" s="195"/>
      <c r="IT7" s="197"/>
      <c r="IU7" s="195"/>
      <c r="IV7" s="180" t="str">
        <f t="shared" ref="IV7:IV70" si="89">IF(COUNTA(IT7)=0,"",24+(IT7-IR7))</f>
        <v/>
      </c>
      <c r="IW7" s="181" t="str">
        <f t="shared" si="57"/>
        <v/>
      </c>
      <c r="IX7" s="182" t="str">
        <f t="shared" si="58"/>
        <v/>
      </c>
      <c r="IY7" s="183"/>
      <c r="IZ7" s="184" t="str">
        <f t="shared" si="59"/>
        <v/>
      </c>
      <c r="JA7" s="183"/>
      <c r="JB7" s="171"/>
      <c r="JC7" s="342"/>
      <c r="JD7" s="198">
        <f t="shared" si="60"/>
        <v>0</v>
      </c>
      <c r="JE7" s="198">
        <f t="shared" si="61"/>
        <v>0</v>
      </c>
      <c r="JF7" s="198">
        <f t="shared" si="62"/>
        <v>0</v>
      </c>
      <c r="JG7" s="199">
        <f t="shared" si="63"/>
        <v>0</v>
      </c>
      <c r="JH7" s="199">
        <f t="shared" si="64"/>
        <v>0</v>
      </c>
      <c r="JI7" s="342"/>
      <c r="JJ7" s="198">
        <f>JD7+'Vessel List A'!JD7</f>
        <v>0</v>
      </c>
      <c r="JK7" s="198">
        <f>JE7+'Vessel List A'!JE7</f>
        <v>0</v>
      </c>
      <c r="JL7" s="198">
        <f t="shared" si="65"/>
        <v>0</v>
      </c>
      <c r="JM7" s="199">
        <f>JG7+'Vessel List A'!JG7</f>
        <v>0</v>
      </c>
      <c r="JN7" s="199">
        <f t="shared" si="66"/>
        <v>0</v>
      </c>
      <c r="JO7" s="342"/>
      <c r="JP7" s="211" t="s">
        <v>223</v>
      </c>
      <c r="JQ7" s="201">
        <f>SUMIFS($JE$5:$JE$216,$JZ$5:$JZ$216,11)</f>
        <v>0</v>
      </c>
      <c r="JR7" s="201">
        <f>SUMIFS($JE$5:$JE$216,$JZ$5:$JZ$216,12)</f>
        <v>0</v>
      </c>
      <c r="JS7" s="201">
        <f>SUMIFS($JE$5:$JE$216,$JZ$5:$JZ$216,1)</f>
        <v>0</v>
      </c>
      <c r="JT7" s="201">
        <f>SUMIFS($JE$5:$JE$216,$JZ$5:$JZ$216,2)</f>
        <v>0</v>
      </c>
      <c r="JU7" s="201">
        <f>SUMIFS($JE$5:$JE$216,$JZ$5:$JZ$216,3)</f>
        <v>0</v>
      </c>
      <c r="JV7" s="201">
        <f>SUMIFS($JE$5:$JE$216,$JZ$5:$JZ$216,4)</f>
        <v>0</v>
      </c>
      <c r="JW7" s="201">
        <f>SUMIFS($JE$5:$JE$216,$JZ$5:$JZ$216,5)</f>
        <v>0</v>
      </c>
      <c r="JX7" s="202">
        <f>SUM(JQ7:JW7)</f>
        <v>0</v>
      </c>
      <c r="JY7" s="342"/>
      <c r="JZ7" s="344">
        <f t="shared" si="67"/>
        <v>11</v>
      </c>
      <c r="KA7" s="195"/>
    </row>
    <row r="8" spans="1:287" x14ac:dyDescent="0.2">
      <c r="A8" s="247">
        <f t="shared" si="68"/>
        <v>41582</v>
      </c>
      <c r="B8" s="249">
        <f t="shared" si="69"/>
        <v>41583</v>
      </c>
      <c r="C8" s="196"/>
      <c r="D8" s="195"/>
      <c r="E8" s="197"/>
      <c r="F8" s="195"/>
      <c r="G8" s="197"/>
      <c r="H8" s="195"/>
      <c r="I8" s="180" t="str">
        <f t="shared" si="70"/>
        <v/>
      </c>
      <c r="J8" s="181" t="str">
        <f t="shared" si="0"/>
        <v/>
      </c>
      <c r="K8" s="182" t="str">
        <f t="shared" si="1"/>
        <v/>
      </c>
      <c r="L8" s="183"/>
      <c r="M8" s="184" t="str">
        <f>IF(SUM(N8)=0,"",(N8/0.5468))</f>
        <v/>
      </c>
      <c r="N8" s="183"/>
      <c r="O8" s="171"/>
      <c r="P8" s="196"/>
      <c r="Q8" s="195"/>
      <c r="R8" s="197"/>
      <c r="S8" s="195"/>
      <c r="T8" s="197"/>
      <c r="U8" s="195"/>
      <c r="V8" s="180" t="str">
        <f t="shared" si="71"/>
        <v/>
      </c>
      <c r="W8" s="181" t="str">
        <f t="shared" si="3"/>
        <v/>
      </c>
      <c r="X8" s="182" t="str">
        <f t="shared" si="4"/>
        <v/>
      </c>
      <c r="Y8" s="183"/>
      <c r="Z8" s="184" t="str">
        <f>IF(SUM(AA8)=0,"",(AA8/0.5468))</f>
        <v/>
      </c>
      <c r="AA8" s="183"/>
      <c r="AB8" s="171"/>
      <c r="AC8" s="196"/>
      <c r="AD8" s="195"/>
      <c r="AE8" s="197"/>
      <c r="AF8" s="195"/>
      <c r="AG8" s="197"/>
      <c r="AH8" s="195"/>
      <c r="AI8" s="180" t="str">
        <f t="shared" si="72"/>
        <v/>
      </c>
      <c r="AJ8" s="181" t="str">
        <f t="shared" si="6"/>
        <v/>
      </c>
      <c r="AK8" s="182" t="str">
        <f t="shared" si="7"/>
        <v/>
      </c>
      <c r="AL8" s="183"/>
      <c r="AM8" s="184" t="str">
        <f>IF(SUM(AN8)=0,"",(AN8/0.5468))</f>
        <v/>
      </c>
      <c r="AN8" s="183"/>
      <c r="AO8" s="171"/>
      <c r="AP8" s="196"/>
      <c r="AQ8" s="195"/>
      <c r="AR8" s="197"/>
      <c r="AS8" s="195"/>
      <c r="AT8" s="197"/>
      <c r="AU8" s="195"/>
      <c r="AV8" s="180" t="str">
        <f t="shared" si="73"/>
        <v/>
      </c>
      <c r="AW8" s="181" t="str">
        <f t="shared" si="9"/>
        <v/>
      </c>
      <c r="AX8" s="182" t="str">
        <f t="shared" si="10"/>
        <v/>
      </c>
      <c r="AY8" s="183"/>
      <c r="AZ8" s="184" t="str">
        <f>IF(SUM(BA8)=0,"",(BA8/0.5468))</f>
        <v/>
      </c>
      <c r="BA8" s="183"/>
      <c r="BB8" s="171"/>
      <c r="BC8" s="196"/>
      <c r="BD8" s="195"/>
      <c r="BE8" s="197"/>
      <c r="BF8" s="195"/>
      <c r="BG8" s="197"/>
      <c r="BH8" s="195"/>
      <c r="BI8" s="180" t="str">
        <f t="shared" si="74"/>
        <v/>
      </c>
      <c r="BJ8" s="181" t="str">
        <f t="shared" si="12"/>
        <v/>
      </c>
      <c r="BK8" s="182" t="str">
        <f t="shared" si="13"/>
        <v/>
      </c>
      <c r="BL8" s="183"/>
      <c r="BM8" s="184" t="str">
        <f>IF(SUM(BN8)=0,"",(BN8/0.5468))</f>
        <v/>
      </c>
      <c r="BN8" s="183"/>
      <c r="BO8" s="171"/>
      <c r="BP8" s="196"/>
      <c r="BQ8" s="195"/>
      <c r="BR8" s="197"/>
      <c r="BS8" s="195"/>
      <c r="BT8" s="197"/>
      <c r="BU8" s="195"/>
      <c r="BV8" s="180" t="str">
        <f t="shared" si="75"/>
        <v/>
      </c>
      <c r="BW8" s="181" t="str">
        <f t="shared" si="15"/>
        <v/>
      </c>
      <c r="BX8" s="182" t="str">
        <f t="shared" si="16"/>
        <v/>
      </c>
      <c r="BY8" s="183"/>
      <c r="BZ8" s="184" t="str">
        <f>IF(SUM(CA8)=0,"",(CA8/0.5468))</f>
        <v/>
      </c>
      <c r="CA8" s="183"/>
      <c r="CB8" s="171"/>
      <c r="CC8" s="196"/>
      <c r="CD8" s="195"/>
      <c r="CE8" s="197"/>
      <c r="CF8" s="195"/>
      <c r="CG8" s="197"/>
      <c r="CH8" s="195"/>
      <c r="CI8" s="180" t="str">
        <f t="shared" si="76"/>
        <v/>
      </c>
      <c r="CJ8" s="181" t="str">
        <f t="shared" si="18"/>
        <v/>
      </c>
      <c r="CK8" s="182" t="str">
        <f t="shared" si="19"/>
        <v/>
      </c>
      <c r="CL8" s="183"/>
      <c r="CM8" s="184" t="str">
        <f>IF(SUM(CN8)=0,"",(CN8/0.5468))</f>
        <v/>
      </c>
      <c r="CN8" s="183"/>
      <c r="CO8" s="171"/>
      <c r="CP8" s="196"/>
      <c r="CQ8" s="195"/>
      <c r="CR8" s="197"/>
      <c r="CS8" s="195"/>
      <c r="CT8" s="197"/>
      <c r="CU8" s="195"/>
      <c r="CV8" s="180" t="str">
        <f t="shared" si="77"/>
        <v/>
      </c>
      <c r="CW8" s="181" t="str">
        <f t="shared" si="21"/>
        <v/>
      </c>
      <c r="CX8" s="182" t="str">
        <f t="shared" si="22"/>
        <v/>
      </c>
      <c r="CY8" s="183"/>
      <c r="CZ8" s="184" t="str">
        <f>IF(SUM(DA8)=0,"",(DA8/0.5468))</f>
        <v/>
      </c>
      <c r="DA8" s="183"/>
      <c r="DB8" s="171"/>
      <c r="DC8" s="196"/>
      <c r="DD8" s="195"/>
      <c r="DE8" s="197"/>
      <c r="DF8" s="195"/>
      <c r="DG8" s="197"/>
      <c r="DH8" s="195"/>
      <c r="DI8" s="180" t="str">
        <f t="shared" si="78"/>
        <v/>
      </c>
      <c r="DJ8" s="181" t="str">
        <f t="shared" si="24"/>
        <v/>
      </c>
      <c r="DK8" s="182" t="str">
        <f t="shared" si="25"/>
        <v/>
      </c>
      <c r="DL8" s="183"/>
      <c r="DM8" s="184" t="str">
        <f>IF(SUM(DN8)=0,"",(DN8/0.5468))</f>
        <v/>
      </c>
      <c r="DN8" s="183"/>
      <c r="DO8" s="171"/>
      <c r="DP8" s="196"/>
      <c r="DQ8" s="195"/>
      <c r="DR8" s="197"/>
      <c r="DS8" s="195"/>
      <c r="DT8" s="197"/>
      <c r="DU8" s="195"/>
      <c r="DV8" s="180" t="str">
        <f t="shared" si="79"/>
        <v/>
      </c>
      <c r="DW8" s="181" t="str">
        <f t="shared" si="27"/>
        <v/>
      </c>
      <c r="DX8" s="182" t="str">
        <f t="shared" si="28"/>
        <v/>
      </c>
      <c r="DY8" s="183"/>
      <c r="DZ8" s="184" t="str">
        <f>IF(SUM(EA8)=0,"",(EA8/0.5468))</f>
        <v/>
      </c>
      <c r="EA8" s="183"/>
      <c r="EB8" s="171"/>
      <c r="EC8" s="196"/>
      <c r="ED8" s="195"/>
      <c r="EE8" s="197"/>
      <c r="EF8" s="195"/>
      <c r="EG8" s="197"/>
      <c r="EH8" s="195"/>
      <c r="EI8" s="180" t="str">
        <f t="shared" si="80"/>
        <v/>
      </c>
      <c r="EJ8" s="181" t="str">
        <f t="shared" si="30"/>
        <v/>
      </c>
      <c r="EK8" s="182" t="str">
        <f t="shared" si="31"/>
        <v/>
      </c>
      <c r="EL8" s="183"/>
      <c r="EM8" s="184" t="str">
        <f>IF(SUM(EN8)=0,"",(EN8/0.5468))</f>
        <v/>
      </c>
      <c r="EN8" s="183"/>
      <c r="EO8" s="171"/>
      <c r="EP8" s="196"/>
      <c r="EQ8" s="195"/>
      <c r="ER8" s="197"/>
      <c r="ES8" s="195"/>
      <c r="ET8" s="197"/>
      <c r="EU8" s="195"/>
      <c r="EV8" s="180" t="str">
        <f t="shared" si="81"/>
        <v/>
      </c>
      <c r="EW8" s="181" t="str">
        <f t="shared" si="33"/>
        <v/>
      </c>
      <c r="EX8" s="182" t="str">
        <f t="shared" si="34"/>
        <v/>
      </c>
      <c r="EY8" s="183"/>
      <c r="EZ8" s="184" t="str">
        <f>IF(SUM(FA8)=0,"",(FA8/0.5468))</f>
        <v/>
      </c>
      <c r="FA8" s="183"/>
      <c r="FB8" s="171"/>
      <c r="FC8" s="196"/>
      <c r="FD8" s="195"/>
      <c r="FE8" s="197"/>
      <c r="FF8" s="195"/>
      <c r="FG8" s="197"/>
      <c r="FH8" s="195"/>
      <c r="FI8" s="180" t="str">
        <f t="shared" si="82"/>
        <v/>
      </c>
      <c r="FJ8" s="181" t="str">
        <f t="shared" si="36"/>
        <v/>
      </c>
      <c r="FK8" s="182" t="str">
        <f t="shared" si="37"/>
        <v/>
      </c>
      <c r="FL8" s="183"/>
      <c r="FM8" s="184" t="str">
        <f>IF(SUM(FN8)=0,"",(FN8/0.5468))</f>
        <v/>
      </c>
      <c r="FN8" s="183"/>
      <c r="FO8" s="171"/>
      <c r="FP8" s="196"/>
      <c r="FQ8" s="195"/>
      <c r="FR8" s="197"/>
      <c r="FS8" s="195"/>
      <c r="FT8" s="197"/>
      <c r="FU8" s="195"/>
      <c r="FV8" s="180" t="str">
        <f t="shared" si="83"/>
        <v/>
      </c>
      <c r="FW8" s="181" t="str">
        <f t="shared" si="39"/>
        <v/>
      </c>
      <c r="FX8" s="182" t="str">
        <f t="shared" si="40"/>
        <v/>
      </c>
      <c r="FY8" s="183"/>
      <c r="FZ8" s="184" t="str">
        <f>IF(SUM(GA8)=0,"",(GA8/0.5468))</f>
        <v/>
      </c>
      <c r="GA8" s="183"/>
      <c r="GB8" s="171"/>
      <c r="GC8" s="196"/>
      <c r="GD8" s="195"/>
      <c r="GE8" s="197"/>
      <c r="GF8" s="195"/>
      <c r="GG8" s="197"/>
      <c r="GH8" s="195"/>
      <c r="GI8" s="180" t="str">
        <f t="shared" si="84"/>
        <v/>
      </c>
      <c r="GJ8" s="181" t="str">
        <f t="shared" si="42"/>
        <v/>
      </c>
      <c r="GK8" s="182" t="str">
        <f t="shared" si="43"/>
        <v/>
      </c>
      <c r="GL8" s="183"/>
      <c r="GM8" s="184" t="str">
        <f>IF(SUM(GN8)=0,"",(GN8/0.5468))</f>
        <v/>
      </c>
      <c r="GN8" s="183"/>
      <c r="GO8" s="171"/>
      <c r="GP8" s="196"/>
      <c r="GQ8" s="195"/>
      <c r="GR8" s="197"/>
      <c r="GS8" s="195"/>
      <c r="GT8" s="197"/>
      <c r="GU8" s="195"/>
      <c r="GV8" s="180" t="str">
        <f t="shared" si="85"/>
        <v/>
      </c>
      <c r="GW8" s="181" t="str">
        <f t="shared" si="45"/>
        <v/>
      </c>
      <c r="GX8" s="182" t="str">
        <f t="shared" si="46"/>
        <v/>
      </c>
      <c r="GY8" s="183"/>
      <c r="GZ8" s="184" t="str">
        <f>IF(SUM(HA8)=0,"",(HA8/0.5468))</f>
        <v/>
      </c>
      <c r="HA8" s="183"/>
      <c r="HB8" s="171"/>
      <c r="HC8" s="196"/>
      <c r="HD8" s="195"/>
      <c r="HE8" s="197"/>
      <c r="HF8" s="195"/>
      <c r="HG8" s="197"/>
      <c r="HH8" s="195"/>
      <c r="HI8" s="180" t="str">
        <f t="shared" si="86"/>
        <v/>
      </c>
      <c r="HJ8" s="181" t="str">
        <f t="shared" si="48"/>
        <v/>
      </c>
      <c r="HK8" s="182" t="str">
        <f t="shared" si="49"/>
        <v/>
      </c>
      <c r="HL8" s="183"/>
      <c r="HM8" s="184" t="str">
        <f>IF(SUM(HN8)=0,"",(HN8/0.5468))</f>
        <v/>
      </c>
      <c r="HN8" s="183"/>
      <c r="HO8" s="171"/>
      <c r="HP8" s="196"/>
      <c r="HQ8" s="195"/>
      <c r="HR8" s="197"/>
      <c r="HS8" s="195"/>
      <c r="HT8" s="197"/>
      <c r="HU8" s="195"/>
      <c r="HV8" s="180" t="str">
        <f t="shared" si="87"/>
        <v/>
      </c>
      <c r="HW8" s="181" t="str">
        <f t="shared" si="51"/>
        <v/>
      </c>
      <c r="HX8" s="182" t="str">
        <f t="shared" si="52"/>
        <v/>
      </c>
      <c r="HY8" s="183"/>
      <c r="HZ8" s="184" t="str">
        <f>IF(SUM(IA8)=0,"",(IA8/0.5468))</f>
        <v/>
      </c>
      <c r="IA8" s="183"/>
      <c r="IB8" s="171"/>
      <c r="IC8" s="196"/>
      <c r="ID8" s="195"/>
      <c r="IE8" s="197"/>
      <c r="IF8" s="195"/>
      <c r="IG8" s="197"/>
      <c r="IH8" s="195"/>
      <c r="II8" s="180" t="str">
        <f t="shared" si="88"/>
        <v/>
      </c>
      <c r="IJ8" s="181" t="str">
        <f t="shared" si="54"/>
        <v/>
      </c>
      <c r="IK8" s="182" t="str">
        <f t="shared" si="55"/>
        <v/>
      </c>
      <c r="IL8" s="183"/>
      <c r="IM8" s="184" t="str">
        <f>IF(SUM(IN8)=0,"",(IN8/0.5468))</f>
        <v/>
      </c>
      <c r="IN8" s="183"/>
      <c r="IO8" s="171"/>
      <c r="IP8" s="196"/>
      <c r="IQ8" s="195"/>
      <c r="IR8" s="197"/>
      <c r="IS8" s="195"/>
      <c r="IT8" s="197"/>
      <c r="IU8" s="195"/>
      <c r="IV8" s="180" t="str">
        <f t="shared" si="89"/>
        <v/>
      </c>
      <c r="IW8" s="181" t="str">
        <f t="shared" si="57"/>
        <v/>
      </c>
      <c r="IX8" s="182" t="str">
        <f t="shared" si="58"/>
        <v/>
      </c>
      <c r="IY8" s="183"/>
      <c r="IZ8" s="184" t="str">
        <f>IF(SUM(JA8)=0,"",(JA8/0.5468))</f>
        <v/>
      </c>
      <c r="JA8" s="183"/>
      <c r="JB8" s="171"/>
      <c r="JC8" s="342"/>
      <c r="JD8" s="198">
        <f t="shared" si="60"/>
        <v>0</v>
      </c>
      <c r="JE8" s="198">
        <f t="shared" si="61"/>
        <v>0</v>
      </c>
      <c r="JF8" s="198">
        <f t="shared" si="62"/>
        <v>0</v>
      </c>
      <c r="JG8" s="199">
        <f t="shared" si="63"/>
        <v>0</v>
      </c>
      <c r="JH8" s="199">
        <f t="shared" si="64"/>
        <v>0</v>
      </c>
      <c r="JI8" s="342"/>
      <c r="JJ8" s="198">
        <f>JD8+'Vessel List A'!JD8</f>
        <v>0</v>
      </c>
      <c r="JK8" s="198">
        <f>JE8+'Vessel List A'!JE8</f>
        <v>0</v>
      </c>
      <c r="JL8" s="198">
        <f t="shared" si="65"/>
        <v>0</v>
      </c>
      <c r="JM8" s="199">
        <f>JG8+'Vessel List A'!JG8</f>
        <v>0</v>
      </c>
      <c r="JN8" s="199">
        <f t="shared" si="66"/>
        <v>0</v>
      </c>
      <c r="JO8" s="342"/>
      <c r="JP8" s="211" t="s">
        <v>160</v>
      </c>
      <c r="JQ8" s="204">
        <f>(IF(COUNTA($D$5:$D$34)=0,0,1))+(IF(COUNTA($Q$5:$Q$34)=0,0,1))+(IF(COUNTA($AD$5:$AD$34)=0,0,1))+(IF(COUNTA($AQ$5:$AQ$34)=0,0,1))+(IF(COUNTA($BD$5:$BD$34)=0,0,1))+(IF(COUNTA($BQ$5:$BQ$34)=0,0,1))+(IF(COUNTA($CD$5:$CD$34)=0,0,1))+(IF(COUNTA($CQ$5:$CQ$34)=0,0,1))+(IF(COUNTA($DD$5:$DD$34)=0,0,1))+(IF(COUNTA($DQ$5:$DQ$34)=0,0,1))+(IF(COUNTA($ED$5:$ED$34)=0,0,1))+(IF(COUNTA($FD$5:$FD$34)=0,0,1))+(IF(COUNTA($EQ$5:$EQ$34)=0,0,1))+(IF(COUNTA($FQ$5:$FQ$34)=0,0,1))+(IF(COUNTA($GD$5:$GD$34)=0,0,1))+(IF(COUNTA($GQ$5:$GQ$34)=0,0,1))+(IF(COUNTA($HD$5:$HD$34)=0,0,1))+(IF(COUNTA($HQ$5:$HQ$34)=0,0,1))+(IF(COUNTA($ID$5:$ID$34)=0,0,1))+(IF(COUNTA($IQ$5:$IQ$34)=0,0,1))</f>
        <v>0</v>
      </c>
      <c r="JR8" s="204">
        <f>(IF(COUNTA($D$35:$D$65)=0,0,1))+(IF(COUNTA($Q$35:$Q$65)=0,0,1))+(IF(COUNTA($AD$35:$AD$65)=0,0,1))+(IF(COUNTA($AQ$35:$AQ$65)=0,0,1))+(IF(COUNTA($BD$35:$BD$65)=0,0,1))+(IF(COUNTA($BQ$35:$BQ$65)=0,0,1))+(IF(COUNTA($CD$35:$CD$65)=0,0,1))+(IF(COUNTA($CQ$35:$CQ$65)=0,0,1))+(IF(COUNTA($DD$35:$DD$65)=0,0,1))+(IF(COUNTA($DQ$35:$DQ$65)=0,0,1))+(IF(COUNTA($ED$35:$ED$65)=0,0,1))+(IF(COUNTA($FD$35:$FD$65)=0,0,1))+(IF(COUNTA($EQ$35:$EQ$65)=0,0,1))+(IF(COUNTA($FQ$35:$FQ$65)=0,0,1))+(IF(COUNTA($GD$35:$GD$65)=0,0,1))+(IF(COUNTA($GQ$35:$GQ$65)=0,0,1))+(IF(COUNTA($HD$35:$HD$65)=0,0,1))+(IF(COUNTA($HQ$35:$HQ$65)=0,0,1))+(IF(COUNTA($ID$35:$ID$65)=0,0,1))+(IF(COUNTA($IQ$35:$IQ$65)=0,0,1))</f>
        <v>0</v>
      </c>
      <c r="JS8" s="204">
        <f>(IF(COUNTA($D$66:$D$96)=0,0,1))+(IF(COUNTA($Q$66:$Q$96)=0,0,1))+(IF(COUNTA($AD$66:$AD$96)=0,0,1))+(IF(COUNTA($AQ$66:$AQ$96)=0,0,1))+(IF(COUNTA($BD$66:$BD$96)=0,0,1))+(IF(COUNTA($BQ$66:$BQ$96)=0,0,1))+(IF(COUNTA($CD$66:$CD$96)=0,0,1))+(IF(COUNTA($CQ$66:$CQ$96)=0,0,1))+(IF(COUNTA($DD$66:$DD$96)=0,0,1))+(IF(COUNTA($DQ$66:$DQ$96)=0,0,1))+(IF(COUNTA($ED$66:$ED$96)=0,0,1))+(IF(COUNTA($FD$66:$FD$96)=0,0,1))+(IF(COUNTA($EQ$66:$EQ$96)=0,0,1))+(IF(COUNTA($FQ$66:$FQ$96)=0,0,1))+(IF(COUNTA($GD$66:$GD$96)=0,0,1))+(IF(COUNTA($GQ$66:$GQ$96)=0,0,1))+(IF(COUNTA($HD$66:$HD$96)=0,0,1))+(IF(COUNTA($HQ$66:$HQ$96)=0,0,1))+(IF(COUNTA($ID$66:$ID$96)=0,0,1))+(IF(COUNTA($IQ$66:$IQ$96)=0,0,1))</f>
        <v>0</v>
      </c>
      <c r="JT8" s="204">
        <f>(IF(COUNTA($D$97:$D$125)=0,0,1))+(IF(COUNTA($Q$97:$Q$125)=0,0,1))+(IF(COUNTA($AD$97:$AD$125)=0,0,1))+(IF(COUNTA($AQ$97:$AQ$125)=0,0,1))+(IF(COUNTA($BD$97:$BD$125)=0,0,1))+(IF(COUNTA($BQ$97:$BQ$125)=0,0,1))+(IF(COUNTA($CD$97:$CD$125)=0,0,1))+(IF(COUNTA($CQ$97:$CQ$125)=0,0,1))+(IF(COUNTA($DD$97:$DD$125)=0,0,1))+(IF(COUNTA($DQ$97:$DQ$125)=0,0,1))+(IF(COUNTA($ED$97:$ED$125)=0,0,1))+(IF(COUNTA($FD$97:$FD$125)=0,0,1))+(IF(COUNTA($EQ$97:$EQ$125)=0,0,1))+(IF(COUNTA($FQ$97:$FQ$125)=0,0,1))+(IF(COUNTA($GD$97:$GD$125)=0,0,1))+(IF(COUNTA($GQ$97:$GQ$125)=0,0,1))+(IF(COUNTA($HD$97:$HD$125)=0,0,1))+(IF(COUNTA($HQ$97:$HQ$125)=0,0,1))+(IF(COUNTA($ID$97:$ID$125)=0,0,1))+(IF(COUNTA($IQ$97:$IQ$125)=0,0,1))</f>
        <v>0</v>
      </c>
      <c r="JU8" s="204">
        <f>(IF(COUNTA($D$126:$D$156)=0,0,1))+(IF(COUNTA($Q$126:$Q$156)=0,0,1))+(IF(COUNTA($AD$126:$AD$156)=0,0,1))+(IF(COUNTA($AQ$126:$AQ$156)=0,0,1))+(IF(COUNTA($BD$126:$BD$156)=0,0,1))+(IF(COUNTA($BQ$126:$BQ$156)=0,0,1))+(IF(COUNTA($CD$126:$CD$156)=0,0,1))+(IF(COUNTA($CQ$126:$CQ$156)=0,0,1))+(IF(COUNTA($DD$126:$DD$156)=0,0,1))+(IF(COUNTA($DQ$126:$DQ$156)=0,0,1))+(IF(COUNTA($ED$126:$ED$156)=0,0,1))+(IF(COUNTA($FD$126:$FD$156)=0,0,1))+(IF(COUNTA($EQ$126:$EQ$156)=0,0,1))+(IF(COUNTA($FQ$126:$FQ$156)=0,0,1))+(IF(COUNTA($GD$126:$GD$156)=0,0,1))+(IF(COUNTA($GQ$126:$GQ$156)=0,0,1))+(IF(COUNTA($HD$126:$HD$156)=0,0,1))+(IF(COUNTA($HQ$126:$HQ$156)=0,0,1))+(IF(COUNTA($ID$126:$ID$156)=0,0,1))+(IF(COUNTA($IQ$126:$IQ$156)=0,0,1))</f>
        <v>0</v>
      </c>
      <c r="JV8" s="204">
        <f>(IF(COUNTA($D$157:$D$186)=0,0,1))+(IF(COUNTA($Q$157:$Q$186)=0,0,1))+(IF(COUNTA($AD$157:$AD$186)=0,0,1))+(IF(COUNTA($AQ$157:$AQ$186)=0,0,1))+(IF(COUNTA($BD$157:$BD$186)=0,0,1))+(IF(COUNTA($BQ$157:$BQ$186)=0,0,1))+(IF(COUNTA($CD$157:$CD$186)=0,0,1))+(IF(COUNTA($CQ$157:$CQ$186)=0,0,1))+(IF(COUNTA($DD$157:$DD$186)=0,0,1))+(IF(COUNTA($DQ$157:$DQ$186)=0,0,1))+(IF(COUNTA($ED$157:$ED$186)=0,0,1))+(IF(COUNTA($FD$157:$FD$186)=0,0,1))+(IF(COUNTA($EQ$157:$EQ$186)=0,0,1))+(IF(COUNTA($FQ$157:$FQ$186)=0,0,1))+(IF(COUNTA($GD$157:$GD$186)=0,0,1))+(IF(COUNTA($GQ$157:$GQ$186)=0,0,1))+(IF(COUNTA($HD$157:$HD$186)=0,0,1))+(IF(COUNTA($HQ$157:$HQ$186)=0,0,1))+(IF(COUNTA($ID$157:$ID$186)=0,0,1))+(IF(COUNTA($IQ$157:$IQ$186)=0,0,1))</f>
        <v>0</v>
      </c>
      <c r="JW8" s="204">
        <f>(IF(COUNTA($D$187:$D$216)=0,0,1))+(IF(COUNTA($Q$187:$Q$216)=0,0,1))+(IF(COUNTA($AD$187:$AD$216)=0,0,1))+(IF(COUNTA($AQ$187:$AQ$216)=0,0,1))+(IF(COUNTA($BD$187:$BD$216)=0,0,1))+(IF(COUNTA($BQ$187:$BQ$216)=0,0,1))+(IF(COUNTA($CD$187:$CD$216)=0,0,1))+(IF(COUNTA($CQ$187:$CQ$216)=0,0,1))+(IF(COUNTA($DD$187:$DD$216)=0,0,1))+(IF(COUNTA($DQ$187:$DQ$216)=0,0,1))+(IF(COUNTA($ED$187:$ED$216)=0,0,1))+(IF(COUNTA($FD$187:$FD$216)=0,0,1))+(IF(COUNTA($EQ$187:$EQ$216)=0,0,1))+(IF(COUNTA($FQ$187:$FQ$216)=0,0,1))+(IF(COUNTA($GD$187:$GD$216)=0,0,1))+(IF(COUNTA($GQ$187:$GQ$216)=0,0,1))+(IF(COUNTA($HD$187:$HD$216)=0,0,1))+(IF(COUNTA($HQ$187:$HQ$216)=0,0,1))+(IF(COUNTA($ID$187:$ID$216)=0,0,1))+(IF(COUNTA($IQ$187:$IQ$216)=0,0,1))</f>
        <v>0</v>
      </c>
      <c r="JX8" s="202">
        <f>SUM(JQ8:JW8)</f>
        <v>0</v>
      </c>
      <c r="JY8" s="342"/>
      <c r="JZ8" s="344">
        <f t="shared" si="67"/>
        <v>11</v>
      </c>
      <c r="KA8" s="195"/>
    </row>
    <row r="9" spans="1:287" x14ac:dyDescent="0.2">
      <c r="A9" s="247">
        <f t="shared" si="68"/>
        <v>41583</v>
      </c>
      <c r="B9" s="249">
        <f t="shared" si="69"/>
        <v>41584</v>
      </c>
      <c r="C9" s="196"/>
      <c r="D9" s="195"/>
      <c r="E9" s="197"/>
      <c r="F9" s="195"/>
      <c r="G9" s="197"/>
      <c r="H9" s="195"/>
      <c r="I9" s="180" t="str">
        <f t="shared" si="70"/>
        <v/>
      </c>
      <c r="J9" s="181" t="str">
        <f t="shared" si="0"/>
        <v/>
      </c>
      <c r="K9" s="182" t="str">
        <f t="shared" si="1"/>
        <v/>
      </c>
      <c r="L9" s="183"/>
      <c r="M9" s="184" t="str">
        <f t="shared" ref="M9:M72" si="90">IF(SUM(N9)=0,"",(N9/0.5468))</f>
        <v/>
      </c>
      <c r="N9" s="183"/>
      <c r="O9" s="186"/>
      <c r="P9" s="196"/>
      <c r="Q9" s="195"/>
      <c r="R9" s="197"/>
      <c r="S9" s="195"/>
      <c r="T9" s="197"/>
      <c r="U9" s="195"/>
      <c r="V9" s="180" t="str">
        <f t="shared" si="71"/>
        <v/>
      </c>
      <c r="W9" s="181" t="str">
        <f t="shared" si="3"/>
        <v/>
      </c>
      <c r="X9" s="182" t="str">
        <f t="shared" si="4"/>
        <v/>
      </c>
      <c r="Y9" s="183"/>
      <c r="Z9" s="184" t="str">
        <f t="shared" ref="Z9:Z72" si="91">IF(SUM(AA9)=0,"",(AA9/0.5468))</f>
        <v/>
      </c>
      <c r="AA9" s="183"/>
      <c r="AB9" s="186"/>
      <c r="AC9" s="196"/>
      <c r="AD9" s="195"/>
      <c r="AE9" s="197"/>
      <c r="AF9" s="195"/>
      <c r="AG9" s="197"/>
      <c r="AH9" s="195"/>
      <c r="AI9" s="180" t="str">
        <f t="shared" si="72"/>
        <v/>
      </c>
      <c r="AJ9" s="181" t="str">
        <f t="shared" si="6"/>
        <v/>
      </c>
      <c r="AK9" s="182" t="str">
        <f t="shared" si="7"/>
        <v/>
      </c>
      <c r="AL9" s="183"/>
      <c r="AM9" s="184" t="str">
        <f t="shared" ref="AM9:AM72" si="92">IF(SUM(AN9)=0,"",(AN9/0.5468))</f>
        <v/>
      </c>
      <c r="AN9" s="183"/>
      <c r="AO9" s="186"/>
      <c r="AP9" s="196"/>
      <c r="AQ9" s="195"/>
      <c r="AR9" s="197"/>
      <c r="AS9" s="195"/>
      <c r="AT9" s="197"/>
      <c r="AU9" s="195"/>
      <c r="AV9" s="180" t="str">
        <f t="shared" si="73"/>
        <v/>
      </c>
      <c r="AW9" s="181" t="str">
        <f t="shared" si="9"/>
        <v/>
      </c>
      <c r="AX9" s="182" t="str">
        <f t="shared" si="10"/>
        <v/>
      </c>
      <c r="AY9" s="183"/>
      <c r="AZ9" s="184" t="str">
        <f t="shared" ref="AZ9:AZ72" si="93">IF(SUM(BA9)=0,"",(BA9/0.5468))</f>
        <v/>
      </c>
      <c r="BA9" s="183"/>
      <c r="BB9" s="186"/>
      <c r="BC9" s="196"/>
      <c r="BD9" s="195"/>
      <c r="BE9" s="197"/>
      <c r="BF9" s="195"/>
      <c r="BG9" s="197"/>
      <c r="BH9" s="195"/>
      <c r="BI9" s="180" t="str">
        <f t="shared" si="74"/>
        <v/>
      </c>
      <c r="BJ9" s="181" t="str">
        <f t="shared" si="12"/>
        <v/>
      </c>
      <c r="BK9" s="182" t="str">
        <f t="shared" si="13"/>
        <v/>
      </c>
      <c r="BL9" s="183"/>
      <c r="BM9" s="184" t="str">
        <f t="shared" ref="BM9:BM72" si="94">IF(SUM(BN9)=0,"",(BN9/0.5468))</f>
        <v/>
      </c>
      <c r="BN9" s="183"/>
      <c r="BO9" s="186"/>
      <c r="BP9" s="196"/>
      <c r="BQ9" s="195"/>
      <c r="BR9" s="197"/>
      <c r="BS9" s="195"/>
      <c r="BT9" s="197"/>
      <c r="BU9" s="195"/>
      <c r="BV9" s="180" t="str">
        <f t="shared" si="75"/>
        <v/>
      </c>
      <c r="BW9" s="181" t="str">
        <f t="shared" si="15"/>
        <v/>
      </c>
      <c r="BX9" s="182" t="str">
        <f t="shared" si="16"/>
        <v/>
      </c>
      <c r="BY9" s="183"/>
      <c r="BZ9" s="184" t="str">
        <f t="shared" ref="BZ9:BZ72" si="95">IF(SUM(CA9)=0,"",(CA9/0.5468))</f>
        <v/>
      </c>
      <c r="CA9" s="183"/>
      <c r="CB9" s="186"/>
      <c r="CC9" s="196"/>
      <c r="CD9" s="195"/>
      <c r="CE9" s="197"/>
      <c r="CF9" s="195"/>
      <c r="CG9" s="197"/>
      <c r="CH9" s="195"/>
      <c r="CI9" s="180" t="str">
        <f t="shared" si="76"/>
        <v/>
      </c>
      <c r="CJ9" s="181" t="str">
        <f t="shared" si="18"/>
        <v/>
      </c>
      <c r="CK9" s="182" t="str">
        <f t="shared" si="19"/>
        <v/>
      </c>
      <c r="CL9" s="183"/>
      <c r="CM9" s="184" t="str">
        <f t="shared" ref="CM9:CM72" si="96">IF(SUM(CN9)=0,"",(CN9/0.5468))</f>
        <v/>
      </c>
      <c r="CN9" s="183"/>
      <c r="CO9" s="186"/>
      <c r="CP9" s="196"/>
      <c r="CQ9" s="195"/>
      <c r="CR9" s="197"/>
      <c r="CS9" s="195"/>
      <c r="CT9" s="197"/>
      <c r="CU9" s="195"/>
      <c r="CV9" s="180" t="str">
        <f t="shared" si="77"/>
        <v/>
      </c>
      <c r="CW9" s="181" t="str">
        <f t="shared" si="21"/>
        <v/>
      </c>
      <c r="CX9" s="182" t="str">
        <f t="shared" si="22"/>
        <v/>
      </c>
      <c r="CY9" s="183"/>
      <c r="CZ9" s="184" t="str">
        <f t="shared" ref="CZ9:CZ72" si="97">IF(SUM(DA9)=0,"",(DA9/0.5468))</f>
        <v/>
      </c>
      <c r="DA9" s="183"/>
      <c r="DB9" s="186"/>
      <c r="DC9" s="196"/>
      <c r="DD9" s="195"/>
      <c r="DE9" s="197"/>
      <c r="DF9" s="195"/>
      <c r="DG9" s="197"/>
      <c r="DH9" s="195"/>
      <c r="DI9" s="180" t="str">
        <f t="shared" si="78"/>
        <v/>
      </c>
      <c r="DJ9" s="181" t="str">
        <f t="shared" si="24"/>
        <v/>
      </c>
      <c r="DK9" s="182" t="str">
        <f t="shared" si="25"/>
        <v/>
      </c>
      <c r="DL9" s="183"/>
      <c r="DM9" s="184" t="str">
        <f t="shared" ref="DM9:DM72" si="98">IF(SUM(DN9)=0,"",(DN9/0.5468))</f>
        <v/>
      </c>
      <c r="DN9" s="183"/>
      <c r="DO9" s="186"/>
      <c r="DP9" s="196"/>
      <c r="DQ9" s="195"/>
      <c r="DR9" s="197"/>
      <c r="DS9" s="195"/>
      <c r="DT9" s="197"/>
      <c r="DU9" s="195"/>
      <c r="DV9" s="180" t="str">
        <f t="shared" si="79"/>
        <v/>
      </c>
      <c r="DW9" s="181" t="str">
        <f t="shared" si="27"/>
        <v/>
      </c>
      <c r="DX9" s="182" t="str">
        <f t="shared" si="28"/>
        <v/>
      </c>
      <c r="DY9" s="183"/>
      <c r="DZ9" s="184" t="str">
        <f t="shared" ref="DZ9:DZ72" si="99">IF(SUM(EA9)=0,"",(EA9/0.5468))</f>
        <v/>
      </c>
      <c r="EA9" s="183"/>
      <c r="EB9" s="186"/>
      <c r="EC9" s="196"/>
      <c r="ED9" s="195"/>
      <c r="EE9" s="197"/>
      <c r="EF9" s="195"/>
      <c r="EG9" s="197"/>
      <c r="EH9" s="195"/>
      <c r="EI9" s="180" t="str">
        <f t="shared" si="80"/>
        <v/>
      </c>
      <c r="EJ9" s="181" t="str">
        <f t="shared" si="30"/>
        <v/>
      </c>
      <c r="EK9" s="182" t="str">
        <f t="shared" si="31"/>
        <v/>
      </c>
      <c r="EL9" s="183"/>
      <c r="EM9" s="184" t="str">
        <f t="shared" ref="EM9:EM72" si="100">IF(SUM(EN9)=0,"",(EN9/0.5468))</f>
        <v/>
      </c>
      <c r="EN9" s="183"/>
      <c r="EO9" s="186"/>
      <c r="EP9" s="196"/>
      <c r="EQ9" s="195"/>
      <c r="ER9" s="197"/>
      <c r="ES9" s="195"/>
      <c r="ET9" s="197"/>
      <c r="EU9" s="195"/>
      <c r="EV9" s="180" t="str">
        <f t="shared" si="81"/>
        <v/>
      </c>
      <c r="EW9" s="181" t="str">
        <f t="shared" si="33"/>
        <v/>
      </c>
      <c r="EX9" s="182" t="str">
        <f t="shared" si="34"/>
        <v/>
      </c>
      <c r="EY9" s="183"/>
      <c r="EZ9" s="184" t="str">
        <f t="shared" ref="EZ9:EZ72" si="101">IF(SUM(FA9)=0,"",(FA9/0.5468))</f>
        <v/>
      </c>
      <c r="FA9" s="183"/>
      <c r="FB9" s="186"/>
      <c r="FC9" s="196"/>
      <c r="FD9" s="195"/>
      <c r="FE9" s="197"/>
      <c r="FF9" s="195"/>
      <c r="FG9" s="197"/>
      <c r="FH9" s="195"/>
      <c r="FI9" s="180" t="str">
        <f t="shared" si="82"/>
        <v/>
      </c>
      <c r="FJ9" s="181" t="str">
        <f t="shared" si="36"/>
        <v/>
      </c>
      <c r="FK9" s="182" t="str">
        <f t="shared" si="37"/>
        <v/>
      </c>
      <c r="FL9" s="183"/>
      <c r="FM9" s="184" t="str">
        <f t="shared" ref="FM9:FM72" si="102">IF(SUM(FN9)=0,"",(FN9/0.5468))</f>
        <v/>
      </c>
      <c r="FN9" s="183"/>
      <c r="FO9" s="186"/>
      <c r="FP9" s="196"/>
      <c r="FQ9" s="195"/>
      <c r="FR9" s="197"/>
      <c r="FS9" s="195"/>
      <c r="FT9" s="197"/>
      <c r="FU9" s="195"/>
      <c r="FV9" s="180" t="str">
        <f t="shared" si="83"/>
        <v/>
      </c>
      <c r="FW9" s="181" t="str">
        <f t="shared" si="39"/>
        <v/>
      </c>
      <c r="FX9" s="182" t="str">
        <f t="shared" si="40"/>
        <v/>
      </c>
      <c r="FY9" s="183"/>
      <c r="FZ9" s="184" t="str">
        <f t="shared" ref="FZ9:FZ72" si="103">IF(SUM(GA9)=0,"",(GA9/0.5468))</f>
        <v/>
      </c>
      <c r="GA9" s="183"/>
      <c r="GB9" s="186"/>
      <c r="GC9" s="196"/>
      <c r="GD9" s="195"/>
      <c r="GE9" s="197"/>
      <c r="GF9" s="195"/>
      <c r="GG9" s="197"/>
      <c r="GH9" s="195"/>
      <c r="GI9" s="180" t="str">
        <f t="shared" si="84"/>
        <v/>
      </c>
      <c r="GJ9" s="181" t="str">
        <f t="shared" si="42"/>
        <v/>
      </c>
      <c r="GK9" s="182" t="str">
        <f t="shared" si="43"/>
        <v/>
      </c>
      <c r="GL9" s="183"/>
      <c r="GM9" s="184" t="str">
        <f t="shared" ref="GM9:GM72" si="104">IF(SUM(GN9)=0,"",(GN9/0.5468))</f>
        <v/>
      </c>
      <c r="GN9" s="183"/>
      <c r="GO9" s="186"/>
      <c r="GP9" s="196"/>
      <c r="GQ9" s="195"/>
      <c r="GR9" s="197"/>
      <c r="GS9" s="195"/>
      <c r="GT9" s="197"/>
      <c r="GU9" s="195"/>
      <c r="GV9" s="180" t="str">
        <f t="shared" si="85"/>
        <v/>
      </c>
      <c r="GW9" s="181" t="str">
        <f t="shared" si="45"/>
        <v/>
      </c>
      <c r="GX9" s="182" t="str">
        <f t="shared" si="46"/>
        <v/>
      </c>
      <c r="GY9" s="183"/>
      <c r="GZ9" s="184" t="str">
        <f t="shared" ref="GZ9:GZ72" si="105">IF(SUM(HA9)=0,"",(HA9/0.5468))</f>
        <v/>
      </c>
      <c r="HA9" s="183"/>
      <c r="HB9" s="186"/>
      <c r="HC9" s="196"/>
      <c r="HD9" s="195"/>
      <c r="HE9" s="197"/>
      <c r="HF9" s="195"/>
      <c r="HG9" s="197"/>
      <c r="HH9" s="195"/>
      <c r="HI9" s="180" t="str">
        <f t="shared" si="86"/>
        <v/>
      </c>
      <c r="HJ9" s="181" t="str">
        <f t="shared" si="48"/>
        <v/>
      </c>
      <c r="HK9" s="182" t="str">
        <f t="shared" si="49"/>
        <v/>
      </c>
      <c r="HL9" s="183"/>
      <c r="HM9" s="184" t="str">
        <f t="shared" ref="HM9:HM72" si="106">IF(SUM(HN9)=0,"",(HN9/0.5468))</f>
        <v/>
      </c>
      <c r="HN9" s="183"/>
      <c r="HO9" s="186"/>
      <c r="HP9" s="196"/>
      <c r="HQ9" s="195"/>
      <c r="HR9" s="197"/>
      <c r="HS9" s="195"/>
      <c r="HT9" s="197"/>
      <c r="HU9" s="195"/>
      <c r="HV9" s="180" t="str">
        <f t="shared" si="87"/>
        <v/>
      </c>
      <c r="HW9" s="181" t="str">
        <f t="shared" si="51"/>
        <v/>
      </c>
      <c r="HX9" s="182" t="str">
        <f t="shared" si="52"/>
        <v/>
      </c>
      <c r="HY9" s="183"/>
      <c r="HZ9" s="184" t="str">
        <f t="shared" ref="HZ9:HZ72" si="107">IF(SUM(IA9)=0,"",(IA9/0.5468))</f>
        <v/>
      </c>
      <c r="IA9" s="183"/>
      <c r="IB9" s="186"/>
      <c r="IC9" s="196"/>
      <c r="ID9" s="195"/>
      <c r="IE9" s="197"/>
      <c r="IF9" s="195"/>
      <c r="IG9" s="197"/>
      <c r="IH9" s="195"/>
      <c r="II9" s="180" t="str">
        <f t="shared" si="88"/>
        <v/>
      </c>
      <c r="IJ9" s="181" t="str">
        <f t="shared" si="54"/>
        <v/>
      </c>
      <c r="IK9" s="182" t="str">
        <f t="shared" si="55"/>
        <v/>
      </c>
      <c r="IL9" s="183"/>
      <c r="IM9" s="184" t="str">
        <f t="shared" ref="IM9:IM72" si="108">IF(SUM(IN9)=0,"",(IN9/0.5468))</f>
        <v/>
      </c>
      <c r="IN9" s="183"/>
      <c r="IO9" s="186"/>
      <c r="IP9" s="196"/>
      <c r="IQ9" s="195"/>
      <c r="IR9" s="197"/>
      <c r="IS9" s="195"/>
      <c r="IT9" s="197"/>
      <c r="IU9" s="195"/>
      <c r="IV9" s="180" t="str">
        <f t="shared" si="89"/>
        <v/>
      </c>
      <c r="IW9" s="181" t="str">
        <f t="shared" si="57"/>
        <v/>
      </c>
      <c r="IX9" s="182" t="str">
        <f t="shared" si="58"/>
        <v/>
      </c>
      <c r="IY9" s="183"/>
      <c r="IZ9" s="184" t="str">
        <f t="shared" ref="IZ9:IZ72" si="109">IF(SUM(JA9)=0,"",(JA9/0.5468))</f>
        <v/>
      </c>
      <c r="JA9" s="183"/>
      <c r="JB9" s="186"/>
      <c r="JC9" s="342"/>
      <c r="JD9" s="198">
        <f t="shared" si="60"/>
        <v>0</v>
      </c>
      <c r="JE9" s="198">
        <f t="shared" si="61"/>
        <v>0</v>
      </c>
      <c r="JF9" s="198">
        <f t="shared" si="62"/>
        <v>0</v>
      </c>
      <c r="JG9" s="199">
        <f t="shared" si="63"/>
        <v>0</v>
      </c>
      <c r="JH9" s="199">
        <f t="shared" si="64"/>
        <v>0</v>
      </c>
      <c r="JI9" s="342"/>
      <c r="JJ9" s="198">
        <f>JD9+'Vessel List A'!JD9</f>
        <v>0</v>
      </c>
      <c r="JK9" s="198">
        <f>JE9+'Vessel List A'!JE9</f>
        <v>0</v>
      </c>
      <c r="JL9" s="198">
        <f t="shared" si="65"/>
        <v>0</v>
      </c>
      <c r="JM9" s="199">
        <f>JG9+'Vessel List A'!JG9</f>
        <v>0</v>
      </c>
      <c r="JN9" s="199">
        <f t="shared" si="66"/>
        <v>0</v>
      </c>
      <c r="JO9" s="342"/>
      <c r="JP9" s="211" t="s">
        <v>161</v>
      </c>
      <c r="JQ9" s="201">
        <f>AVERAGEIFS($JD$5:$JD$216,$JZ$5:$JZ$216,11)</f>
        <v>0</v>
      </c>
      <c r="JR9" s="201">
        <f>AVERAGEIFS($JD$5:$JD$216,$JZ$5:$JZ$216,12)</f>
        <v>0</v>
      </c>
      <c r="JS9" s="201">
        <f>AVERAGEIFS($JD$5:$JD$216,$JZ$5:$JZ$216,1)</f>
        <v>0</v>
      </c>
      <c r="JT9" s="201">
        <f>AVERAGEIFS($JD$5:$JD$216,$JZ$5:$JZ$216,2)</f>
        <v>0</v>
      </c>
      <c r="JU9" s="201">
        <f>AVERAGEIFS($JD$5:$JD$216,$JZ$5:$JZ$216,3)</f>
        <v>0</v>
      </c>
      <c r="JV9" s="201">
        <f>AVERAGEIFS($JD$5:$JD$216,$JZ$5:$JZ$216,4)</f>
        <v>0</v>
      </c>
      <c r="JW9" s="201">
        <f>AVERAGEIFS($JD$5:$JD$216,$JZ$5:$JZ$216,5)</f>
        <v>0</v>
      </c>
      <c r="JX9" s="202">
        <f>AVERAGE($JD$5:$JD$200)</f>
        <v>0</v>
      </c>
      <c r="JY9" s="342"/>
      <c r="JZ9" s="344">
        <f t="shared" si="67"/>
        <v>11</v>
      </c>
      <c r="KA9" s="195"/>
    </row>
    <row r="10" spans="1:287" x14ac:dyDescent="0.2">
      <c r="A10" s="247">
        <f t="shared" si="68"/>
        <v>41584</v>
      </c>
      <c r="B10" s="249">
        <f t="shared" si="69"/>
        <v>41585</v>
      </c>
      <c r="C10" s="196"/>
      <c r="D10" s="195"/>
      <c r="E10" s="197"/>
      <c r="F10" s="195"/>
      <c r="G10" s="197"/>
      <c r="H10" s="195"/>
      <c r="I10" s="180" t="str">
        <f t="shared" si="70"/>
        <v/>
      </c>
      <c r="J10" s="181" t="str">
        <f t="shared" si="0"/>
        <v/>
      </c>
      <c r="K10" s="182" t="str">
        <f t="shared" si="1"/>
        <v/>
      </c>
      <c r="L10" s="183"/>
      <c r="M10" s="184" t="str">
        <f t="shared" si="90"/>
        <v/>
      </c>
      <c r="N10" s="183"/>
      <c r="O10" s="171"/>
      <c r="P10" s="196"/>
      <c r="Q10" s="195"/>
      <c r="R10" s="197"/>
      <c r="S10" s="195"/>
      <c r="T10" s="197"/>
      <c r="U10" s="195"/>
      <c r="V10" s="180" t="str">
        <f t="shared" si="71"/>
        <v/>
      </c>
      <c r="W10" s="181" t="str">
        <f t="shared" si="3"/>
        <v/>
      </c>
      <c r="X10" s="182" t="str">
        <f t="shared" si="4"/>
        <v/>
      </c>
      <c r="Y10" s="183"/>
      <c r="Z10" s="184" t="str">
        <f t="shared" si="91"/>
        <v/>
      </c>
      <c r="AA10" s="183"/>
      <c r="AB10" s="171"/>
      <c r="AC10" s="196"/>
      <c r="AD10" s="195"/>
      <c r="AE10" s="197"/>
      <c r="AF10" s="195"/>
      <c r="AG10" s="197"/>
      <c r="AH10" s="195"/>
      <c r="AI10" s="180" t="str">
        <f t="shared" si="72"/>
        <v/>
      </c>
      <c r="AJ10" s="181" t="str">
        <f t="shared" si="6"/>
        <v/>
      </c>
      <c r="AK10" s="182" t="str">
        <f t="shared" si="7"/>
        <v/>
      </c>
      <c r="AL10" s="183"/>
      <c r="AM10" s="184" t="str">
        <f t="shared" si="92"/>
        <v/>
      </c>
      <c r="AN10" s="183"/>
      <c r="AO10" s="171"/>
      <c r="AP10" s="196"/>
      <c r="AQ10" s="195"/>
      <c r="AR10" s="197"/>
      <c r="AS10" s="195"/>
      <c r="AT10" s="197"/>
      <c r="AU10" s="195"/>
      <c r="AV10" s="180" t="str">
        <f t="shared" si="73"/>
        <v/>
      </c>
      <c r="AW10" s="181" t="str">
        <f t="shared" si="9"/>
        <v/>
      </c>
      <c r="AX10" s="182" t="str">
        <f t="shared" si="10"/>
        <v/>
      </c>
      <c r="AY10" s="183"/>
      <c r="AZ10" s="184" t="str">
        <f t="shared" si="93"/>
        <v/>
      </c>
      <c r="BA10" s="183"/>
      <c r="BB10" s="171"/>
      <c r="BC10" s="196"/>
      <c r="BD10" s="195"/>
      <c r="BE10" s="197"/>
      <c r="BF10" s="195"/>
      <c r="BG10" s="197"/>
      <c r="BH10" s="195"/>
      <c r="BI10" s="180" t="str">
        <f t="shared" si="74"/>
        <v/>
      </c>
      <c r="BJ10" s="181" t="str">
        <f t="shared" si="12"/>
        <v/>
      </c>
      <c r="BK10" s="182" t="str">
        <f t="shared" si="13"/>
        <v/>
      </c>
      <c r="BL10" s="183"/>
      <c r="BM10" s="184" t="str">
        <f t="shared" si="94"/>
        <v/>
      </c>
      <c r="BN10" s="183"/>
      <c r="BO10" s="171"/>
      <c r="BP10" s="196"/>
      <c r="BQ10" s="195"/>
      <c r="BR10" s="197"/>
      <c r="BS10" s="195"/>
      <c r="BT10" s="197"/>
      <c r="BU10" s="195"/>
      <c r="BV10" s="180" t="str">
        <f t="shared" si="75"/>
        <v/>
      </c>
      <c r="BW10" s="181" t="str">
        <f t="shared" si="15"/>
        <v/>
      </c>
      <c r="BX10" s="182" t="str">
        <f t="shared" si="16"/>
        <v/>
      </c>
      <c r="BY10" s="183"/>
      <c r="BZ10" s="184" t="str">
        <f t="shared" si="95"/>
        <v/>
      </c>
      <c r="CA10" s="183"/>
      <c r="CB10" s="171"/>
      <c r="CC10" s="196"/>
      <c r="CD10" s="195"/>
      <c r="CE10" s="197"/>
      <c r="CF10" s="195"/>
      <c r="CG10" s="197"/>
      <c r="CH10" s="195"/>
      <c r="CI10" s="180" t="str">
        <f t="shared" si="76"/>
        <v/>
      </c>
      <c r="CJ10" s="181" t="str">
        <f t="shared" si="18"/>
        <v/>
      </c>
      <c r="CK10" s="182" t="str">
        <f t="shared" si="19"/>
        <v/>
      </c>
      <c r="CL10" s="183"/>
      <c r="CM10" s="184" t="str">
        <f t="shared" si="96"/>
        <v/>
      </c>
      <c r="CN10" s="183"/>
      <c r="CO10" s="171"/>
      <c r="CP10" s="196"/>
      <c r="CQ10" s="195"/>
      <c r="CR10" s="197"/>
      <c r="CS10" s="195"/>
      <c r="CT10" s="197"/>
      <c r="CU10" s="195"/>
      <c r="CV10" s="180" t="str">
        <f t="shared" si="77"/>
        <v/>
      </c>
      <c r="CW10" s="181" t="str">
        <f t="shared" si="21"/>
        <v/>
      </c>
      <c r="CX10" s="182" t="str">
        <f t="shared" si="22"/>
        <v/>
      </c>
      <c r="CY10" s="183"/>
      <c r="CZ10" s="184" t="str">
        <f t="shared" si="97"/>
        <v/>
      </c>
      <c r="DA10" s="183"/>
      <c r="DB10" s="171"/>
      <c r="DC10" s="196"/>
      <c r="DD10" s="195"/>
      <c r="DE10" s="197"/>
      <c r="DF10" s="195"/>
      <c r="DG10" s="197"/>
      <c r="DH10" s="195"/>
      <c r="DI10" s="180" t="str">
        <f t="shared" si="78"/>
        <v/>
      </c>
      <c r="DJ10" s="181" t="str">
        <f t="shared" si="24"/>
        <v/>
      </c>
      <c r="DK10" s="182" t="str">
        <f t="shared" si="25"/>
        <v/>
      </c>
      <c r="DL10" s="183"/>
      <c r="DM10" s="184" t="str">
        <f t="shared" si="98"/>
        <v/>
      </c>
      <c r="DN10" s="183"/>
      <c r="DO10" s="171"/>
      <c r="DP10" s="196"/>
      <c r="DQ10" s="195"/>
      <c r="DR10" s="197"/>
      <c r="DS10" s="195"/>
      <c r="DT10" s="197"/>
      <c r="DU10" s="195"/>
      <c r="DV10" s="180" t="str">
        <f t="shared" si="79"/>
        <v/>
      </c>
      <c r="DW10" s="181" t="str">
        <f t="shared" si="27"/>
        <v/>
      </c>
      <c r="DX10" s="182" t="str">
        <f t="shared" si="28"/>
        <v/>
      </c>
      <c r="DY10" s="183"/>
      <c r="DZ10" s="184" t="str">
        <f t="shared" si="99"/>
        <v/>
      </c>
      <c r="EA10" s="183"/>
      <c r="EB10" s="171"/>
      <c r="EC10" s="196"/>
      <c r="ED10" s="195"/>
      <c r="EE10" s="197"/>
      <c r="EF10" s="195"/>
      <c r="EG10" s="197"/>
      <c r="EH10" s="195"/>
      <c r="EI10" s="180" t="str">
        <f t="shared" si="80"/>
        <v/>
      </c>
      <c r="EJ10" s="181" t="str">
        <f t="shared" si="30"/>
        <v/>
      </c>
      <c r="EK10" s="182" t="str">
        <f t="shared" si="31"/>
        <v/>
      </c>
      <c r="EL10" s="183"/>
      <c r="EM10" s="184" t="str">
        <f t="shared" si="100"/>
        <v/>
      </c>
      <c r="EN10" s="183"/>
      <c r="EO10" s="171"/>
      <c r="EP10" s="196"/>
      <c r="EQ10" s="195"/>
      <c r="ER10" s="197"/>
      <c r="ES10" s="195"/>
      <c r="ET10" s="197"/>
      <c r="EU10" s="195"/>
      <c r="EV10" s="180" t="str">
        <f t="shared" si="81"/>
        <v/>
      </c>
      <c r="EW10" s="181" t="str">
        <f t="shared" si="33"/>
        <v/>
      </c>
      <c r="EX10" s="182" t="str">
        <f t="shared" si="34"/>
        <v/>
      </c>
      <c r="EY10" s="183"/>
      <c r="EZ10" s="184" t="str">
        <f t="shared" si="101"/>
        <v/>
      </c>
      <c r="FA10" s="183"/>
      <c r="FB10" s="171"/>
      <c r="FC10" s="196"/>
      <c r="FD10" s="195"/>
      <c r="FE10" s="197"/>
      <c r="FF10" s="195"/>
      <c r="FG10" s="197"/>
      <c r="FH10" s="195"/>
      <c r="FI10" s="180" t="str">
        <f t="shared" si="82"/>
        <v/>
      </c>
      <c r="FJ10" s="181" t="str">
        <f t="shared" si="36"/>
        <v/>
      </c>
      <c r="FK10" s="182" t="str">
        <f t="shared" si="37"/>
        <v/>
      </c>
      <c r="FL10" s="183"/>
      <c r="FM10" s="184" t="str">
        <f t="shared" si="102"/>
        <v/>
      </c>
      <c r="FN10" s="183"/>
      <c r="FO10" s="171"/>
      <c r="FP10" s="196"/>
      <c r="FQ10" s="195"/>
      <c r="FR10" s="197"/>
      <c r="FS10" s="195"/>
      <c r="FT10" s="197"/>
      <c r="FU10" s="195"/>
      <c r="FV10" s="180" t="str">
        <f t="shared" si="83"/>
        <v/>
      </c>
      <c r="FW10" s="181" t="str">
        <f t="shared" si="39"/>
        <v/>
      </c>
      <c r="FX10" s="182" t="str">
        <f t="shared" si="40"/>
        <v/>
      </c>
      <c r="FY10" s="183"/>
      <c r="FZ10" s="184" t="str">
        <f t="shared" si="103"/>
        <v/>
      </c>
      <c r="GA10" s="183"/>
      <c r="GB10" s="171"/>
      <c r="GC10" s="196"/>
      <c r="GD10" s="195"/>
      <c r="GE10" s="197"/>
      <c r="GF10" s="195"/>
      <c r="GG10" s="197"/>
      <c r="GH10" s="195"/>
      <c r="GI10" s="180" t="str">
        <f t="shared" si="84"/>
        <v/>
      </c>
      <c r="GJ10" s="181" t="str">
        <f t="shared" si="42"/>
        <v/>
      </c>
      <c r="GK10" s="182" t="str">
        <f t="shared" si="43"/>
        <v/>
      </c>
      <c r="GL10" s="183"/>
      <c r="GM10" s="184" t="str">
        <f t="shared" si="104"/>
        <v/>
      </c>
      <c r="GN10" s="183"/>
      <c r="GO10" s="171"/>
      <c r="GP10" s="196"/>
      <c r="GQ10" s="195"/>
      <c r="GR10" s="197"/>
      <c r="GS10" s="195"/>
      <c r="GT10" s="197"/>
      <c r="GU10" s="195"/>
      <c r="GV10" s="180" t="str">
        <f t="shared" si="85"/>
        <v/>
      </c>
      <c r="GW10" s="181" t="str">
        <f t="shared" si="45"/>
        <v/>
      </c>
      <c r="GX10" s="182" t="str">
        <f t="shared" si="46"/>
        <v/>
      </c>
      <c r="GY10" s="183"/>
      <c r="GZ10" s="184" t="str">
        <f t="shared" si="105"/>
        <v/>
      </c>
      <c r="HA10" s="183"/>
      <c r="HB10" s="171"/>
      <c r="HC10" s="196"/>
      <c r="HD10" s="195"/>
      <c r="HE10" s="197"/>
      <c r="HF10" s="195"/>
      <c r="HG10" s="197"/>
      <c r="HH10" s="195"/>
      <c r="HI10" s="180" t="str">
        <f t="shared" si="86"/>
        <v/>
      </c>
      <c r="HJ10" s="181" t="str">
        <f t="shared" si="48"/>
        <v/>
      </c>
      <c r="HK10" s="182" t="str">
        <f t="shared" si="49"/>
        <v/>
      </c>
      <c r="HL10" s="183"/>
      <c r="HM10" s="184" t="str">
        <f t="shared" si="106"/>
        <v/>
      </c>
      <c r="HN10" s="183"/>
      <c r="HO10" s="171"/>
      <c r="HP10" s="196"/>
      <c r="HQ10" s="195"/>
      <c r="HR10" s="197"/>
      <c r="HS10" s="195"/>
      <c r="HT10" s="197"/>
      <c r="HU10" s="195"/>
      <c r="HV10" s="180" t="str">
        <f t="shared" si="87"/>
        <v/>
      </c>
      <c r="HW10" s="181" t="str">
        <f t="shared" si="51"/>
        <v/>
      </c>
      <c r="HX10" s="182" t="str">
        <f t="shared" si="52"/>
        <v/>
      </c>
      <c r="HY10" s="183"/>
      <c r="HZ10" s="184" t="str">
        <f t="shared" si="107"/>
        <v/>
      </c>
      <c r="IA10" s="183"/>
      <c r="IB10" s="171"/>
      <c r="IC10" s="196"/>
      <c r="ID10" s="195"/>
      <c r="IE10" s="197"/>
      <c r="IF10" s="195"/>
      <c r="IG10" s="197"/>
      <c r="IH10" s="195"/>
      <c r="II10" s="180" t="str">
        <f t="shared" si="88"/>
        <v/>
      </c>
      <c r="IJ10" s="181" t="str">
        <f t="shared" si="54"/>
        <v/>
      </c>
      <c r="IK10" s="182" t="str">
        <f t="shared" si="55"/>
        <v/>
      </c>
      <c r="IL10" s="183"/>
      <c r="IM10" s="184" t="str">
        <f t="shared" si="108"/>
        <v/>
      </c>
      <c r="IN10" s="183"/>
      <c r="IO10" s="171"/>
      <c r="IP10" s="196"/>
      <c r="IQ10" s="195"/>
      <c r="IR10" s="197"/>
      <c r="IS10" s="195"/>
      <c r="IT10" s="197"/>
      <c r="IU10" s="195"/>
      <c r="IV10" s="180" t="str">
        <f t="shared" si="89"/>
        <v/>
      </c>
      <c r="IW10" s="181" t="str">
        <f t="shared" si="57"/>
        <v/>
      </c>
      <c r="IX10" s="182" t="str">
        <f t="shared" si="58"/>
        <v/>
      </c>
      <c r="IY10" s="183"/>
      <c r="IZ10" s="184" t="str">
        <f t="shared" si="109"/>
        <v/>
      </c>
      <c r="JA10" s="183"/>
      <c r="JB10" s="171"/>
      <c r="JC10" s="342"/>
      <c r="JD10" s="198">
        <f t="shared" si="60"/>
        <v>0</v>
      </c>
      <c r="JE10" s="198">
        <f t="shared" si="61"/>
        <v>0</v>
      </c>
      <c r="JF10" s="198">
        <f t="shared" si="62"/>
        <v>0</v>
      </c>
      <c r="JG10" s="199">
        <f t="shared" si="63"/>
        <v>0</v>
      </c>
      <c r="JH10" s="199">
        <f t="shared" si="64"/>
        <v>0</v>
      </c>
      <c r="JI10" s="342"/>
      <c r="JJ10" s="198">
        <f>JD10+'Vessel List A'!JD10</f>
        <v>0</v>
      </c>
      <c r="JK10" s="198">
        <f>JE10+'Vessel List A'!JE10</f>
        <v>0</v>
      </c>
      <c r="JL10" s="198">
        <f t="shared" si="65"/>
        <v>0</v>
      </c>
      <c r="JM10" s="199">
        <f>JG10+'Vessel List A'!JG10</f>
        <v>0</v>
      </c>
      <c r="JN10" s="199">
        <f t="shared" si="66"/>
        <v>0</v>
      </c>
      <c r="JO10" s="342"/>
      <c r="JP10" s="211" t="s">
        <v>224</v>
      </c>
      <c r="JQ10" s="201">
        <f>AVERAGEIFS($JE$5:$JE$216,$JZ$5:$JZ$216,11)</f>
        <v>0</v>
      </c>
      <c r="JR10" s="201">
        <f>AVERAGEIFS($JE$5:$JE$216,$JZ$5:$JZ$216,12)</f>
        <v>0</v>
      </c>
      <c r="JS10" s="201">
        <f>AVERAGEIFS($JE$5:$JE$216,$JZ$5:$JZ$216,1)</f>
        <v>0</v>
      </c>
      <c r="JT10" s="201">
        <f>AVERAGEIFS($JE$5:$JE$216,$JZ$5:$JZ$216,2)</f>
        <v>0</v>
      </c>
      <c r="JU10" s="201">
        <f>AVERAGEIFS($JE$5:$JE$216,$JZ$5:$JZ$216,3)</f>
        <v>0</v>
      </c>
      <c r="JV10" s="201">
        <f>AVERAGEIFS($JE$5:$JE$216,$JZ$5:$JZ$216,4)</f>
        <v>0</v>
      </c>
      <c r="JW10" s="201">
        <f>AVERAGEIFS($JE$5:$JE$216,$JZ$5:$JZ$216,5)</f>
        <v>0</v>
      </c>
      <c r="JX10" s="202">
        <f>AVERAGE($JE$5:$JE$200)</f>
        <v>0</v>
      </c>
      <c r="JY10" s="342"/>
      <c r="JZ10" s="344">
        <f t="shared" si="67"/>
        <v>11</v>
      </c>
      <c r="KA10" s="195"/>
    </row>
    <row r="11" spans="1:287" ht="13.5" thickBot="1" x14ac:dyDescent="0.25">
      <c r="A11" s="247">
        <f t="shared" si="68"/>
        <v>41585</v>
      </c>
      <c r="B11" s="249">
        <f t="shared" si="69"/>
        <v>41586</v>
      </c>
      <c r="C11" s="196"/>
      <c r="D11" s="195"/>
      <c r="E11" s="197"/>
      <c r="F11" s="195"/>
      <c r="G11" s="197"/>
      <c r="H11" s="195"/>
      <c r="I11" s="180" t="str">
        <f t="shared" si="70"/>
        <v/>
      </c>
      <c r="J11" s="181" t="str">
        <f t="shared" si="0"/>
        <v/>
      </c>
      <c r="K11" s="182" t="str">
        <f t="shared" si="1"/>
        <v/>
      </c>
      <c r="L11" s="183"/>
      <c r="M11" s="184" t="str">
        <f t="shared" si="90"/>
        <v/>
      </c>
      <c r="N11" s="183"/>
      <c r="O11" s="171"/>
      <c r="P11" s="196"/>
      <c r="Q11" s="195"/>
      <c r="R11" s="197"/>
      <c r="S11" s="195"/>
      <c r="T11" s="197"/>
      <c r="U11" s="195"/>
      <c r="V11" s="180" t="str">
        <f t="shared" si="71"/>
        <v/>
      </c>
      <c r="W11" s="181" t="str">
        <f t="shared" si="3"/>
        <v/>
      </c>
      <c r="X11" s="182" t="str">
        <f t="shared" si="4"/>
        <v/>
      </c>
      <c r="Y11" s="183"/>
      <c r="Z11" s="184" t="str">
        <f t="shared" si="91"/>
        <v/>
      </c>
      <c r="AA11" s="183"/>
      <c r="AB11" s="171"/>
      <c r="AC11" s="196"/>
      <c r="AD11" s="195"/>
      <c r="AE11" s="197"/>
      <c r="AF11" s="195"/>
      <c r="AG11" s="197"/>
      <c r="AH11" s="195"/>
      <c r="AI11" s="180" t="str">
        <f t="shared" si="72"/>
        <v/>
      </c>
      <c r="AJ11" s="181" t="str">
        <f t="shared" si="6"/>
        <v/>
      </c>
      <c r="AK11" s="182" t="str">
        <f t="shared" si="7"/>
        <v/>
      </c>
      <c r="AL11" s="183"/>
      <c r="AM11" s="184" t="str">
        <f t="shared" si="92"/>
        <v/>
      </c>
      <c r="AN11" s="183"/>
      <c r="AO11" s="171"/>
      <c r="AP11" s="196"/>
      <c r="AQ11" s="195"/>
      <c r="AR11" s="197"/>
      <c r="AS11" s="195"/>
      <c r="AT11" s="197"/>
      <c r="AU11" s="195"/>
      <c r="AV11" s="180" t="str">
        <f t="shared" si="73"/>
        <v/>
      </c>
      <c r="AW11" s="181" t="str">
        <f t="shared" si="9"/>
        <v/>
      </c>
      <c r="AX11" s="182" t="str">
        <f t="shared" si="10"/>
        <v/>
      </c>
      <c r="AY11" s="183"/>
      <c r="AZ11" s="184" t="str">
        <f t="shared" si="93"/>
        <v/>
      </c>
      <c r="BA11" s="183"/>
      <c r="BB11" s="171"/>
      <c r="BC11" s="196"/>
      <c r="BD11" s="195"/>
      <c r="BE11" s="197"/>
      <c r="BF11" s="195"/>
      <c r="BG11" s="197"/>
      <c r="BH11" s="195"/>
      <c r="BI11" s="180" t="str">
        <f t="shared" si="74"/>
        <v/>
      </c>
      <c r="BJ11" s="181" t="str">
        <f t="shared" si="12"/>
        <v/>
      </c>
      <c r="BK11" s="182" t="str">
        <f t="shared" si="13"/>
        <v/>
      </c>
      <c r="BL11" s="183"/>
      <c r="BM11" s="184" t="str">
        <f t="shared" si="94"/>
        <v/>
      </c>
      <c r="BN11" s="183"/>
      <c r="BO11" s="171"/>
      <c r="BP11" s="196"/>
      <c r="BQ11" s="195"/>
      <c r="BR11" s="197"/>
      <c r="BS11" s="195"/>
      <c r="BT11" s="197"/>
      <c r="BU11" s="195"/>
      <c r="BV11" s="180" t="str">
        <f t="shared" si="75"/>
        <v/>
      </c>
      <c r="BW11" s="181" t="str">
        <f t="shared" si="15"/>
        <v/>
      </c>
      <c r="BX11" s="182" t="str">
        <f t="shared" si="16"/>
        <v/>
      </c>
      <c r="BY11" s="183"/>
      <c r="BZ11" s="184" t="str">
        <f t="shared" si="95"/>
        <v/>
      </c>
      <c r="CA11" s="183"/>
      <c r="CB11" s="171"/>
      <c r="CC11" s="196"/>
      <c r="CD11" s="195"/>
      <c r="CE11" s="197"/>
      <c r="CF11" s="195"/>
      <c r="CG11" s="197"/>
      <c r="CH11" s="195"/>
      <c r="CI11" s="180" t="str">
        <f t="shared" si="76"/>
        <v/>
      </c>
      <c r="CJ11" s="181" t="str">
        <f t="shared" si="18"/>
        <v/>
      </c>
      <c r="CK11" s="182" t="str">
        <f t="shared" si="19"/>
        <v/>
      </c>
      <c r="CL11" s="183"/>
      <c r="CM11" s="184" t="str">
        <f t="shared" si="96"/>
        <v/>
      </c>
      <c r="CN11" s="183"/>
      <c r="CO11" s="171"/>
      <c r="CP11" s="196"/>
      <c r="CQ11" s="195"/>
      <c r="CR11" s="197"/>
      <c r="CS11" s="195"/>
      <c r="CT11" s="197"/>
      <c r="CU11" s="195"/>
      <c r="CV11" s="180" t="str">
        <f t="shared" si="77"/>
        <v/>
      </c>
      <c r="CW11" s="181" t="str">
        <f t="shared" si="21"/>
        <v/>
      </c>
      <c r="CX11" s="182" t="str">
        <f t="shared" si="22"/>
        <v/>
      </c>
      <c r="CY11" s="183"/>
      <c r="CZ11" s="184" t="str">
        <f t="shared" si="97"/>
        <v/>
      </c>
      <c r="DA11" s="183"/>
      <c r="DB11" s="171"/>
      <c r="DC11" s="196"/>
      <c r="DD11" s="195"/>
      <c r="DE11" s="197"/>
      <c r="DF11" s="195"/>
      <c r="DG11" s="197"/>
      <c r="DH11" s="195"/>
      <c r="DI11" s="180" t="str">
        <f t="shared" si="78"/>
        <v/>
      </c>
      <c r="DJ11" s="181" t="str">
        <f t="shared" si="24"/>
        <v/>
      </c>
      <c r="DK11" s="182" t="str">
        <f t="shared" si="25"/>
        <v/>
      </c>
      <c r="DL11" s="183"/>
      <c r="DM11" s="184" t="str">
        <f t="shared" si="98"/>
        <v/>
      </c>
      <c r="DN11" s="183"/>
      <c r="DO11" s="171"/>
      <c r="DP11" s="196"/>
      <c r="DQ11" s="195"/>
      <c r="DR11" s="197"/>
      <c r="DS11" s="195"/>
      <c r="DT11" s="197"/>
      <c r="DU11" s="195"/>
      <c r="DV11" s="180" t="str">
        <f t="shared" si="79"/>
        <v/>
      </c>
      <c r="DW11" s="181" t="str">
        <f t="shared" si="27"/>
        <v/>
      </c>
      <c r="DX11" s="182" t="str">
        <f t="shared" si="28"/>
        <v/>
      </c>
      <c r="DY11" s="183"/>
      <c r="DZ11" s="184" t="str">
        <f t="shared" si="99"/>
        <v/>
      </c>
      <c r="EA11" s="183"/>
      <c r="EB11" s="171"/>
      <c r="EC11" s="196"/>
      <c r="ED11" s="195"/>
      <c r="EE11" s="197"/>
      <c r="EF11" s="195"/>
      <c r="EG11" s="197"/>
      <c r="EH11" s="195"/>
      <c r="EI11" s="180" t="str">
        <f t="shared" si="80"/>
        <v/>
      </c>
      <c r="EJ11" s="181" t="str">
        <f t="shared" si="30"/>
        <v/>
      </c>
      <c r="EK11" s="182" t="str">
        <f t="shared" si="31"/>
        <v/>
      </c>
      <c r="EL11" s="183"/>
      <c r="EM11" s="184" t="str">
        <f t="shared" si="100"/>
        <v/>
      </c>
      <c r="EN11" s="183"/>
      <c r="EO11" s="171"/>
      <c r="EP11" s="196"/>
      <c r="EQ11" s="195"/>
      <c r="ER11" s="197"/>
      <c r="ES11" s="195"/>
      <c r="ET11" s="197"/>
      <c r="EU11" s="195"/>
      <c r="EV11" s="180" t="str">
        <f t="shared" si="81"/>
        <v/>
      </c>
      <c r="EW11" s="181" t="str">
        <f t="shared" si="33"/>
        <v/>
      </c>
      <c r="EX11" s="182" t="str">
        <f t="shared" si="34"/>
        <v/>
      </c>
      <c r="EY11" s="183"/>
      <c r="EZ11" s="184" t="str">
        <f t="shared" si="101"/>
        <v/>
      </c>
      <c r="FA11" s="183"/>
      <c r="FB11" s="171"/>
      <c r="FC11" s="196"/>
      <c r="FD11" s="195"/>
      <c r="FE11" s="197"/>
      <c r="FF11" s="195"/>
      <c r="FG11" s="197"/>
      <c r="FH11" s="195"/>
      <c r="FI11" s="180" t="str">
        <f t="shared" si="82"/>
        <v/>
      </c>
      <c r="FJ11" s="181" t="str">
        <f t="shared" si="36"/>
        <v/>
      </c>
      <c r="FK11" s="182" t="str">
        <f t="shared" si="37"/>
        <v/>
      </c>
      <c r="FL11" s="183"/>
      <c r="FM11" s="184" t="str">
        <f t="shared" si="102"/>
        <v/>
      </c>
      <c r="FN11" s="183"/>
      <c r="FO11" s="171"/>
      <c r="FP11" s="196"/>
      <c r="FQ11" s="195"/>
      <c r="FR11" s="197"/>
      <c r="FS11" s="195"/>
      <c r="FT11" s="197"/>
      <c r="FU11" s="195"/>
      <c r="FV11" s="180" t="str">
        <f t="shared" si="83"/>
        <v/>
      </c>
      <c r="FW11" s="181" t="str">
        <f t="shared" si="39"/>
        <v/>
      </c>
      <c r="FX11" s="182" t="str">
        <f t="shared" si="40"/>
        <v/>
      </c>
      <c r="FY11" s="183"/>
      <c r="FZ11" s="184" t="str">
        <f t="shared" si="103"/>
        <v/>
      </c>
      <c r="GA11" s="183"/>
      <c r="GB11" s="171"/>
      <c r="GC11" s="196"/>
      <c r="GD11" s="195"/>
      <c r="GE11" s="197"/>
      <c r="GF11" s="195"/>
      <c r="GG11" s="197"/>
      <c r="GH11" s="195"/>
      <c r="GI11" s="180" t="str">
        <f t="shared" si="84"/>
        <v/>
      </c>
      <c r="GJ11" s="181" t="str">
        <f t="shared" si="42"/>
        <v/>
      </c>
      <c r="GK11" s="182" t="str">
        <f t="shared" si="43"/>
        <v/>
      </c>
      <c r="GL11" s="183"/>
      <c r="GM11" s="184" t="str">
        <f t="shared" si="104"/>
        <v/>
      </c>
      <c r="GN11" s="183"/>
      <c r="GO11" s="171"/>
      <c r="GP11" s="196"/>
      <c r="GQ11" s="195"/>
      <c r="GR11" s="197"/>
      <c r="GS11" s="195"/>
      <c r="GT11" s="197"/>
      <c r="GU11" s="195"/>
      <c r="GV11" s="180" t="str">
        <f t="shared" si="85"/>
        <v/>
      </c>
      <c r="GW11" s="181" t="str">
        <f t="shared" si="45"/>
        <v/>
      </c>
      <c r="GX11" s="182" t="str">
        <f t="shared" si="46"/>
        <v/>
      </c>
      <c r="GY11" s="183"/>
      <c r="GZ11" s="184" t="str">
        <f t="shared" si="105"/>
        <v/>
      </c>
      <c r="HA11" s="183"/>
      <c r="HB11" s="171"/>
      <c r="HC11" s="196"/>
      <c r="HD11" s="195"/>
      <c r="HE11" s="197"/>
      <c r="HF11" s="195"/>
      <c r="HG11" s="197"/>
      <c r="HH11" s="195"/>
      <c r="HI11" s="180" t="str">
        <f t="shared" si="86"/>
        <v/>
      </c>
      <c r="HJ11" s="181" t="str">
        <f t="shared" si="48"/>
        <v/>
      </c>
      <c r="HK11" s="182" t="str">
        <f t="shared" si="49"/>
        <v/>
      </c>
      <c r="HL11" s="183"/>
      <c r="HM11" s="184" t="str">
        <f t="shared" si="106"/>
        <v/>
      </c>
      <c r="HN11" s="183"/>
      <c r="HO11" s="171"/>
      <c r="HP11" s="196"/>
      <c r="HQ11" s="195"/>
      <c r="HR11" s="197"/>
      <c r="HS11" s="195"/>
      <c r="HT11" s="197"/>
      <c r="HU11" s="195"/>
      <c r="HV11" s="180" t="str">
        <f t="shared" si="87"/>
        <v/>
      </c>
      <c r="HW11" s="181" t="str">
        <f t="shared" si="51"/>
        <v/>
      </c>
      <c r="HX11" s="182" t="str">
        <f t="shared" si="52"/>
        <v/>
      </c>
      <c r="HY11" s="183"/>
      <c r="HZ11" s="184" t="str">
        <f t="shared" si="107"/>
        <v/>
      </c>
      <c r="IA11" s="183"/>
      <c r="IB11" s="171"/>
      <c r="IC11" s="196"/>
      <c r="ID11" s="195"/>
      <c r="IE11" s="197"/>
      <c r="IF11" s="195"/>
      <c r="IG11" s="197"/>
      <c r="IH11" s="195"/>
      <c r="II11" s="180" t="str">
        <f t="shared" si="88"/>
        <v/>
      </c>
      <c r="IJ11" s="181" t="str">
        <f t="shared" si="54"/>
        <v/>
      </c>
      <c r="IK11" s="182" t="str">
        <f t="shared" si="55"/>
        <v/>
      </c>
      <c r="IL11" s="183"/>
      <c r="IM11" s="184" t="str">
        <f t="shared" si="108"/>
        <v/>
      </c>
      <c r="IN11" s="183"/>
      <c r="IO11" s="171"/>
      <c r="IP11" s="196"/>
      <c r="IQ11" s="195"/>
      <c r="IR11" s="197"/>
      <c r="IS11" s="195"/>
      <c r="IT11" s="197"/>
      <c r="IU11" s="195"/>
      <c r="IV11" s="180" t="str">
        <f t="shared" si="89"/>
        <v/>
      </c>
      <c r="IW11" s="181" t="str">
        <f t="shared" si="57"/>
        <v/>
      </c>
      <c r="IX11" s="182" t="str">
        <f t="shared" si="58"/>
        <v/>
      </c>
      <c r="IY11" s="183"/>
      <c r="IZ11" s="184" t="str">
        <f t="shared" si="109"/>
        <v/>
      </c>
      <c r="JA11" s="183"/>
      <c r="JB11" s="171"/>
      <c r="JC11" s="342"/>
      <c r="JD11" s="198">
        <f t="shared" si="60"/>
        <v>0</v>
      </c>
      <c r="JE11" s="198">
        <f t="shared" si="61"/>
        <v>0</v>
      </c>
      <c r="JF11" s="198">
        <f t="shared" si="62"/>
        <v>0</v>
      </c>
      <c r="JG11" s="199">
        <f t="shared" si="63"/>
        <v>0</v>
      </c>
      <c r="JH11" s="199">
        <f t="shared" si="64"/>
        <v>0</v>
      </c>
      <c r="JI11" s="342"/>
      <c r="JJ11" s="198">
        <f>JD11+'Vessel List A'!JD11</f>
        <v>0</v>
      </c>
      <c r="JK11" s="198">
        <f>JE11+'Vessel List A'!JE11</f>
        <v>0</v>
      </c>
      <c r="JL11" s="198">
        <f t="shared" si="65"/>
        <v>0</v>
      </c>
      <c r="JM11" s="199">
        <f>JG11+'Vessel List A'!JG11</f>
        <v>0</v>
      </c>
      <c r="JN11" s="199">
        <f t="shared" si="66"/>
        <v>0</v>
      </c>
      <c r="JO11" s="342"/>
      <c r="JP11" s="211" t="s">
        <v>130</v>
      </c>
      <c r="JQ11" s="201">
        <f>SUMIFS($JG$5:$JG$216,$JZ$5:$JZ$216,11)</f>
        <v>0</v>
      </c>
      <c r="JR11" s="201">
        <f>SUMIFS($JG$5:$JG$216,$JZ$5:$JZ$216,12)</f>
        <v>0</v>
      </c>
      <c r="JS11" s="201">
        <f>SUMIFS($JG$5:$JG$216,$JZ$5:$JZ$216,1)</f>
        <v>0</v>
      </c>
      <c r="JT11" s="201">
        <f>SUMIFS($JG$5:$JG$216,$JZ$5:$JZ$216,2)</f>
        <v>0</v>
      </c>
      <c r="JU11" s="201">
        <f>SUMIFS($JG$5:$JG$216,$JZ$5:$JZ$216,3)</f>
        <v>0</v>
      </c>
      <c r="JV11" s="201">
        <f>SUMIFS($JG$5:$JG$216,$JZ$5:$JZ$216,4)</f>
        <v>0</v>
      </c>
      <c r="JW11" s="201">
        <f>SUMIFS($JG$5:$JG$216,$JZ$5:$JZ$216,5)</f>
        <v>0</v>
      </c>
      <c r="JX11" s="202">
        <f>SUM(JQ11:JW11)</f>
        <v>0</v>
      </c>
      <c r="JY11" s="342"/>
      <c r="JZ11" s="344">
        <f t="shared" si="67"/>
        <v>11</v>
      </c>
      <c r="KA11" s="195"/>
    </row>
    <row r="12" spans="1:287" ht="13.5" thickBot="1" x14ac:dyDescent="0.25">
      <c r="A12" s="247">
        <f t="shared" si="68"/>
        <v>41586</v>
      </c>
      <c r="B12" s="249">
        <f t="shared" si="69"/>
        <v>41587</v>
      </c>
      <c r="C12" s="196"/>
      <c r="D12" s="195"/>
      <c r="E12" s="197"/>
      <c r="F12" s="195"/>
      <c r="G12" s="197"/>
      <c r="H12" s="195"/>
      <c r="I12" s="180" t="str">
        <f t="shared" si="70"/>
        <v/>
      </c>
      <c r="J12" s="181" t="str">
        <f t="shared" si="0"/>
        <v/>
      </c>
      <c r="K12" s="182" t="str">
        <f t="shared" si="1"/>
        <v/>
      </c>
      <c r="L12" s="183"/>
      <c r="M12" s="184" t="str">
        <f t="shared" si="90"/>
        <v/>
      </c>
      <c r="N12" s="183"/>
      <c r="O12" s="171"/>
      <c r="P12" s="196"/>
      <c r="Q12" s="195"/>
      <c r="R12" s="197"/>
      <c r="S12" s="195"/>
      <c r="T12" s="197"/>
      <c r="U12" s="195"/>
      <c r="V12" s="180" t="str">
        <f t="shared" si="71"/>
        <v/>
      </c>
      <c r="W12" s="181" t="str">
        <f t="shared" si="3"/>
        <v/>
      </c>
      <c r="X12" s="182" t="str">
        <f t="shared" si="4"/>
        <v/>
      </c>
      <c r="Y12" s="183"/>
      <c r="Z12" s="184" t="str">
        <f t="shared" si="91"/>
        <v/>
      </c>
      <c r="AA12" s="183"/>
      <c r="AB12" s="171"/>
      <c r="AC12" s="196"/>
      <c r="AD12" s="195"/>
      <c r="AE12" s="197"/>
      <c r="AF12" s="195"/>
      <c r="AG12" s="197"/>
      <c r="AH12" s="195"/>
      <c r="AI12" s="180" t="str">
        <f t="shared" si="72"/>
        <v/>
      </c>
      <c r="AJ12" s="181" t="str">
        <f t="shared" si="6"/>
        <v/>
      </c>
      <c r="AK12" s="182" t="str">
        <f t="shared" si="7"/>
        <v/>
      </c>
      <c r="AL12" s="183"/>
      <c r="AM12" s="184" t="str">
        <f t="shared" si="92"/>
        <v/>
      </c>
      <c r="AN12" s="183"/>
      <c r="AO12" s="171"/>
      <c r="AP12" s="196"/>
      <c r="AQ12" s="195"/>
      <c r="AR12" s="197"/>
      <c r="AS12" s="195"/>
      <c r="AT12" s="197"/>
      <c r="AU12" s="195"/>
      <c r="AV12" s="180" t="str">
        <f t="shared" si="73"/>
        <v/>
      </c>
      <c r="AW12" s="181" t="str">
        <f t="shared" si="9"/>
        <v/>
      </c>
      <c r="AX12" s="182" t="str">
        <f t="shared" si="10"/>
        <v/>
      </c>
      <c r="AY12" s="183"/>
      <c r="AZ12" s="184" t="str">
        <f t="shared" si="93"/>
        <v/>
      </c>
      <c r="BA12" s="183"/>
      <c r="BB12" s="171"/>
      <c r="BC12" s="196"/>
      <c r="BD12" s="195"/>
      <c r="BE12" s="197"/>
      <c r="BF12" s="195"/>
      <c r="BG12" s="197"/>
      <c r="BH12" s="195"/>
      <c r="BI12" s="180" t="str">
        <f t="shared" si="74"/>
        <v/>
      </c>
      <c r="BJ12" s="181" t="str">
        <f t="shared" si="12"/>
        <v/>
      </c>
      <c r="BK12" s="182" t="str">
        <f t="shared" si="13"/>
        <v/>
      </c>
      <c r="BL12" s="183"/>
      <c r="BM12" s="184" t="str">
        <f t="shared" si="94"/>
        <v/>
      </c>
      <c r="BN12" s="183"/>
      <c r="BO12" s="171"/>
      <c r="BP12" s="196"/>
      <c r="BQ12" s="195"/>
      <c r="BR12" s="197"/>
      <c r="BS12" s="195"/>
      <c r="BT12" s="197"/>
      <c r="BU12" s="195"/>
      <c r="BV12" s="180" t="str">
        <f t="shared" si="75"/>
        <v/>
      </c>
      <c r="BW12" s="181" t="str">
        <f t="shared" si="15"/>
        <v/>
      </c>
      <c r="BX12" s="182" t="str">
        <f t="shared" si="16"/>
        <v/>
      </c>
      <c r="BY12" s="183"/>
      <c r="BZ12" s="184" t="str">
        <f t="shared" si="95"/>
        <v/>
      </c>
      <c r="CA12" s="183"/>
      <c r="CB12" s="171"/>
      <c r="CC12" s="196"/>
      <c r="CD12" s="195"/>
      <c r="CE12" s="197"/>
      <c r="CF12" s="195"/>
      <c r="CG12" s="197"/>
      <c r="CH12" s="195"/>
      <c r="CI12" s="180" t="str">
        <f t="shared" si="76"/>
        <v/>
      </c>
      <c r="CJ12" s="181" t="str">
        <f t="shared" si="18"/>
        <v/>
      </c>
      <c r="CK12" s="182" t="str">
        <f t="shared" si="19"/>
        <v/>
      </c>
      <c r="CL12" s="183"/>
      <c r="CM12" s="184" t="str">
        <f t="shared" si="96"/>
        <v/>
      </c>
      <c r="CN12" s="183"/>
      <c r="CO12" s="171"/>
      <c r="CP12" s="196"/>
      <c r="CQ12" s="195"/>
      <c r="CR12" s="197"/>
      <c r="CS12" s="195"/>
      <c r="CT12" s="197"/>
      <c r="CU12" s="195"/>
      <c r="CV12" s="180" t="str">
        <f t="shared" si="77"/>
        <v/>
      </c>
      <c r="CW12" s="181" t="str">
        <f t="shared" si="21"/>
        <v/>
      </c>
      <c r="CX12" s="182" t="str">
        <f t="shared" si="22"/>
        <v/>
      </c>
      <c r="CY12" s="183"/>
      <c r="CZ12" s="184" t="str">
        <f t="shared" si="97"/>
        <v/>
      </c>
      <c r="DA12" s="183"/>
      <c r="DB12" s="171"/>
      <c r="DC12" s="196"/>
      <c r="DD12" s="195"/>
      <c r="DE12" s="197"/>
      <c r="DF12" s="195"/>
      <c r="DG12" s="197"/>
      <c r="DH12" s="195"/>
      <c r="DI12" s="180" t="str">
        <f t="shared" si="78"/>
        <v/>
      </c>
      <c r="DJ12" s="181" t="str">
        <f t="shared" si="24"/>
        <v/>
      </c>
      <c r="DK12" s="182" t="str">
        <f t="shared" si="25"/>
        <v/>
      </c>
      <c r="DL12" s="183"/>
      <c r="DM12" s="184" t="str">
        <f t="shared" si="98"/>
        <v/>
      </c>
      <c r="DN12" s="183"/>
      <c r="DO12" s="171"/>
      <c r="DP12" s="196"/>
      <c r="DQ12" s="195"/>
      <c r="DR12" s="197"/>
      <c r="DS12" s="195"/>
      <c r="DT12" s="197"/>
      <c r="DU12" s="195"/>
      <c r="DV12" s="180" t="str">
        <f t="shared" si="79"/>
        <v/>
      </c>
      <c r="DW12" s="181" t="str">
        <f t="shared" si="27"/>
        <v/>
      </c>
      <c r="DX12" s="182" t="str">
        <f t="shared" si="28"/>
        <v/>
      </c>
      <c r="DY12" s="183"/>
      <c r="DZ12" s="184" t="str">
        <f t="shared" si="99"/>
        <v/>
      </c>
      <c r="EA12" s="183"/>
      <c r="EB12" s="171"/>
      <c r="EC12" s="196"/>
      <c r="ED12" s="195"/>
      <c r="EE12" s="197"/>
      <c r="EF12" s="195"/>
      <c r="EG12" s="197"/>
      <c r="EH12" s="195"/>
      <c r="EI12" s="180" t="str">
        <f t="shared" si="80"/>
        <v/>
      </c>
      <c r="EJ12" s="181" t="str">
        <f t="shared" si="30"/>
        <v/>
      </c>
      <c r="EK12" s="182" t="str">
        <f t="shared" si="31"/>
        <v/>
      </c>
      <c r="EL12" s="183"/>
      <c r="EM12" s="184" t="str">
        <f t="shared" si="100"/>
        <v/>
      </c>
      <c r="EN12" s="183"/>
      <c r="EO12" s="171"/>
      <c r="EP12" s="196"/>
      <c r="EQ12" s="195"/>
      <c r="ER12" s="197"/>
      <c r="ES12" s="195"/>
      <c r="ET12" s="197"/>
      <c r="EU12" s="195"/>
      <c r="EV12" s="180" t="str">
        <f t="shared" si="81"/>
        <v/>
      </c>
      <c r="EW12" s="181" t="str">
        <f t="shared" si="33"/>
        <v/>
      </c>
      <c r="EX12" s="182" t="str">
        <f t="shared" si="34"/>
        <v/>
      </c>
      <c r="EY12" s="183"/>
      <c r="EZ12" s="184" t="str">
        <f t="shared" si="101"/>
        <v/>
      </c>
      <c r="FA12" s="183"/>
      <c r="FB12" s="171"/>
      <c r="FC12" s="196"/>
      <c r="FD12" s="195"/>
      <c r="FE12" s="197"/>
      <c r="FF12" s="195"/>
      <c r="FG12" s="197"/>
      <c r="FH12" s="195"/>
      <c r="FI12" s="180" t="str">
        <f t="shared" si="82"/>
        <v/>
      </c>
      <c r="FJ12" s="181" t="str">
        <f t="shared" si="36"/>
        <v/>
      </c>
      <c r="FK12" s="182" t="str">
        <f t="shared" si="37"/>
        <v/>
      </c>
      <c r="FL12" s="183"/>
      <c r="FM12" s="184" t="str">
        <f t="shared" si="102"/>
        <v/>
      </c>
      <c r="FN12" s="183"/>
      <c r="FO12" s="171"/>
      <c r="FP12" s="196"/>
      <c r="FQ12" s="195"/>
      <c r="FR12" s="197"/>
      <c r="FS12" s="195"/>
      <c r="FT12" s="197"/>
      <c r="FU12" s="195"/>
      <c r="FV12" s="180" t="str">
        <f t="shared" si="83"/>
        <v/>
      </c>
      <c r="FW12" s="181" t="str">
        <f t="shared" si="39"/>
        <v/>
      </c>
      <c r="FX12" s="182" t="str">
        <f t="shared" si="40"/>
        <v/>
      </c>
      <c r="FY12" s="183"/>
      <c r="FZ12" s="184" t="str">
        <f t="shared" si="103"/>
        <v/>
      </c>
      <c r="GA12" s="183"/>
      <c r="GB12" s="171"/>
      <c r="GC12" s="196"/>
      <c r="GD12" s="195"/>
      <c r="GE12" s="197"/>
      <c r="GF12" s="195"/>
      <c r="GG12" s="197"/>
      <c r="GH12" s="195"/>
      <c r="GI12" s="180" t="str">
        <f t="shared" si="84"/>
        <v/>
      </c>
      <c r="GJ12" s="181" t="str">
        <f t="shared" si="42"/>
        <v/>
      </c>
      <c r="GK12" s="182" t="str">
        <f t="shared" si="43"/>
        <v/>
      </c>
      <c r="GL12" s="183"/>
      <c r="GM12" s="184" t="str">
        <f t="shared" si="104"/>
        <v/>
      </c>
      <c r="GN12" s="183"/>
      <c r="GO12" s="171"/>
      <c r="GP12" s="196"/>
      <c r="GQ12" s="195"/>
      <c r="GR12" s="197"/>
      <c r="GS12" s="195"/>
      <c r="GT12" s="197"/>
      <c r="GU12" s="195"/>
      <c r="GV12" s="180" t="str">
        <f t="shared" si="85"/>
        <v/>
      </c>
      <c r="GW12" s="181" t="str">
        <f t="shared" si="45"/>
        <v/>
      </c>
      <c r="GX12" s="182" t="str">
        <f t="shared" si="46"/>
        <v/>
      </c>
      <c r="GY12" s="183"/>
      <c r="GZ12" s="184" t="str">
        <f t="shared" si="105"/>
        <v/>
      </c>
      <c r="HA12" s="183"/>
      <c r="HB12" s="171"/>
      <c r="HC12" s="196"/>
      <c r="HD12" s="195"/>
      <c r="HE12" s="197"/>
      <c r="HF12" s="195"/>
      <c r="HG12" s="197"/>
      <c r="HH12" s="195"/>
      <c r="HI12" s="180" t="str">
        <f t="shared" si="86"/>
        <v/>
      </c>
      <c r="HJ12" s="181" t="str">
        <f t="shared" si="48"/>
        <v/>
      </c>
      <c r="HK12" s="182" t="str">
        <f t="shared" si="49"/>
        <v/>
      </c>
      <c r="HL12" s="183"/>
      <c r="HM12" s="184" t="str">
        <f t="shared" si="106"/>
        <v/>
      </c>
      <c r="HN12" s="183"/>
      <c r="HO12" s="171"/>
      <c r="HP12" s="196"/>
      <c r="HQ12" s="195"/>
      <c r="HR12" s="197"/>
      <c r="HS12" s="195"/>
      <c r="HT12" s="197"/>
      <c r="HU12" s="195"/>
      <c r="HV12" s="180" t="str">
        <f t="shared" si="87"/>
        <v/>
      </c>
      <c r="HW12" s="181" t="str">
        <f t="shared" si="51"/>
        <v/>
      </c>
      <c r="HX12" s="182" t="str">
        <f t="shared" si="52"/>
        <v/>
      </c>
      <c r="HY12" s="183"/>
      <c r="HZ12" s="184" t="str">
        <f t="shared" si="107"/>
        <v/>
      </c>
      <c r="IA12" s="183"/>
      <c r="IB12" s="171"/>
      <c r="IC12" s="196"/>
      <c r="ID12" s="195"/>
      <c r="IE12" s="197"/>
      <c r="IF12" s="195"/>
      <c r="IG12" s="197"/>
      <c r="IH12" s="195"/>
      <c r="II12" s="180" t="str">
        <f t="shared" si="88"/>
        <v/>
      </c>
      <c r="IJ12" s="181" t="str">
        <f t="shared" si="54"/>
        <v/>
      </c>
      <c r="IK12" s="182" t="str">
        <f t="shared" si="55"/>
        <v/>
      </c>
      <c r="IL12" s="183"/>
      <c r="IM12" s="184" t="str">
        <f t="shared" si="108"/>
        <v/>
      </c>
      <c r="IN12" s="183"/>
      <c r="IO12" s="171"/>
      <c r="IP12" s="196"/>
      <c r="IQ12" s="195"/>
      <c r="IR12" s="197"/>
      <c r="IS12" s="195"/>
      <c r="IT12" s="197"/>
      <c r="IU12" s="195"/>
      <c r="IV12" s="180" t="str">
        <f t="shared" si="89"/>
        <v/>
      </c>
      <c r="IW12" s="181" t="str">
        <f t="shared" si="57"/>
        <v/>
      </c>
      <c r="IX12" s="182" t="str">
        <f t="shared" si="58"/>
        <v/>
      </c>
      <c r="IY12" s="183"/>
      <c r="IZ12" s="184" t="str">
        <f t="shared" si="109"/>
        <v/>
      </c>
      <c r="JA12" s="183"/>
      <c r="JB12" s="171"/>
      <c r="JC12" s="342"/>
      <c r="JD12" s="198">
        <f t="shared" si="60"/>
        <v>0</v>
      </c>
      <c r="JE12" s="198">
        <f t="shared" si="61"/>
        <v>0</v>
      </c>
      <c r="JF12" s="198">
        <f t="shared" si="62"/>
        <v>0</v>
      </c>
      <c r="JG12" s="199">
        <f t="shared" si="63"/>
        <v>0</v>
      </c>
      <c r="JH12" s="199">
        <f t="shared" si="64"/>
        <v>0</v>
      </c>
      <c r="JI12" s="342"/>
      <c r="JJ12" s="198">
        <f>JD12+'Vessel List A'!JD12</f>
        <v>0</v>
      </c>
      <c r="JK12" s="198">
        <f>JE12+'Vessel List A'!JE12</f>
        <v>0</v>
      </c>
      <c r="JL12" s="198">
        <f t="shared" si="65"/>
        <v>0</v>
      </c>
      <c r="JM12" s="199">
        <f>JG12+'Vessel List A'!JG12</f>
        <v>0</v>
      </c>
      <c r="JN12" s="199">
        <f t="shared" si="66"/>
        <v>0</v>
      </c>
      <c r="JO12" s="342"/>
      <c r="JP12" s="345" t="s">
        <v>131</v>
      </c>
      <c r="JQ12" s="207">
        <f>IF(JQ7=0,0,JQ11/JQ7)</f>
        <v>0</v>
      </c>
      <c r="JR12" s="207">
        <f>IF(JR7=0,0,JR11/JR7)</f>
        <v>0</v>
      </c>
      <c r="JS12" s="207">
        <f t="shared" ref="JS12:JV12" si="110">IF(JS7=0,0,JS11/JS7)</f>
        <v>0</v>
      </c>
      <c r="JT12" s="207">
        <f t="shared" si="110"/>
        <v>0</v>
      </c>
      <c r="JU12" s="207">
        <f t="shared" si="110"/>
        <v>0</v>
      </c>
      <c r="JV12" s="207">
        <f t="shared" si="110"/>
        <v>0</v>
      </c>
      <c r="JW12" s="207">
        <f>IF(JW7=0,0,JW11/JW7)</f>
        <v>0</v>
      </c>
      <c r="JX12" s="208">
        <f>IF(JX7=0,0,JX11/JX7)</f>
        <v>0</v>
      </c>
      <c r="JY12" s="342"/>
      <c r="JZ12" s="344">
        <f t="shared" si="67"/>
        <v>11</v>
      </c>
      <c r="KA12" s="195"/>
    </row>
    <row r="13" spans="1:287" x14ac:dyDescent="0.2">
      <c r="A13" s="247">
        <f t="shared" si="68"/>
        <v>41587</v>
      </c>
      <c r="B13" s="249">
        <f t="shared" si="69"/>
        <v>41588</v>
      </c>
      <c r="C13" s="196"/>
      <c r="D13" s="195"/>
      <c r="E13" s="197"/>
      <c r="F13" s="195"/>
      <c r="G13" s="197"/>
      <c r="H13" s="195"/>
      <c r="I13" s="180" t="str">
        <f t="shared" si="70"/>
        <v/>
      </c>
      <c r="J13" s="181" t="str">
        <f t="shared" si="0"/>
        <v/>
      </c>
      <c r="K13" s="182" t="str">
        <f t="shared" si="1"/>
        <v/>
      </c>
      <c r="L13" s="183"/>
      <c r="M13" s="184" t="str">
        <f t="shared" si="90"/>
        <v/>
      </c>
      <c r="N13" s="183"/>
      <c r="O13" s="171"/>
      <c r="P13" s="196"/>
      <c r="Q13" s="195"/>
      <c r="R13" s="197"/>
      <c r="S13" s="195"/>
      <c r="T13" s="197"/>
      <c r="U13" s="195"/>
      <c r="V13" s="180" t="str">
        <f t="shared" si="71"/>
        <v/>
      </c>
      <c r="W13" s="181" t="str">
        <f t="shared" si="3"/>
        <v/>
      </c>
      <c r="X13" s="182" t="str">
        <f t="shared" si="4"/>
        <v/>
      </c>
      <c r="Y13" s="183"/>
      <c r="Z13" s="184" t="str">
        <f t="shared" si="91"/>
        <v/>
      </c>
      <c r="AA13" s="183"/>
      <c r="AB13" s="171"/>
      <c r="AC13" s="196"/>
      <c r="AD13" s="195"/>
      <c r="AE13" s="197"/>
      <c r="AF13" s="195"/>
      <c r="AG13" s="197"/>
      <c r="AH13" s="195"/>
      <c r="AI13" s="180" t="str">
        <f t="shared" si="72"/>
        <v/>
      </c>
      <c r="AJ13" s="181" t="str">
        <f t="shared" si="6"/>
        <v/>
      </c>
      <c r="AK13" s="182" t="str">
        <f t="shared" si="7"/>
        <v/>
      </c>
      <c r="AL13" s="183"/>
      <c r="AM13" s="184" t="str">
        <f t="shared" si="92"/>
        <v/>
      </c>
      <c r="AN13" s="183"/>
      <c r="AO13" s="171"/>
      <c r="AP13" s="196"/>
      <c r="AQ13" s="195"/>
      <c r="AR13" s="197"/>
      <c r="AS13" s="195"/>
      <c r="AT13" s="197"/>
      <c r="AU13" s="195"/>
      <c r="AV13" s="180" t="str">
        <f t="shared" si="73"/>
        <v/>
      </c>
      <c r="AW13" s="181" t="str">
        <f t="shared" si="9"/>
        <v/>
      </c>
      <c r="AX13" s="182" t="str">
        <f t="shared" si="10"/>
        <v/>
      </c>
      <c r="AY13" s="183"/>
      <c r="AZ13" s="184" t="str">
        <f t="shared" si="93"/>
        <v/>
      </c>
      <c r="BA13" s="183"/>
      <c r="BB13" s="171"/>
      <c r="BC13" s="196"/>
      <c r="BD13" s="195"/>
      <c r="BE13" s="197"/>
      <c r="BF13" s="195"/>
      <c r="BG13" s="197"/>
      <c r="BH13" s="195"/>
      <c r="BI13" s="180" t="str">
        <f t="shared" si="74"/>
        <v/>
      </c>
      <c r="BJ13" s="181" t="str">
        <f t="shared" si="12"/>
        <v/>
      </c>
      <c r="BK13" s="182" t="str">
        <f t="shared" si="13"/>
        <v/>
      </c>
      <c r="BL13" s="183"/>
      <c r="BM13" s="184" t="str">
        <f t="shared" si="94"/>
        <v/>
      </c>
      <c r="BN13" s="183"/>
      <c r="BO13" s="171"/>
      <c r="BP13" s="196"/>
      <c r="BQ13" s="195"/>
      <c r="BR13" s="197"/>
      <c r="BS13" s="195"/>
      <c r="BT13" s="197"/>
      <c r="BU13" s="195"/>
      <c r="BV13" s="180" t="str">
        <f t="shared" si="75"/>
        <v/>
      </c>
      <c r="BW13" s="181" t="str">
        <f t="shared" si="15"/>
        <v/>
      </c>
      <c r="BX13" s="182" t="str">
        <f t="shared" si="16"/>
        <v/>
      </c>
      <c r="BY13" s="183"/>
      <c r="BZ13" s="184" t="str">
        <f t="shared" si="95"/>
        <v/>
      </c>
      <c r="CA13" s="183"/>
      <c r="CB13" s="171"/>
      <c r="CC13" s="196"/>
      <c r="CD13" s="195"/>
      <c r="CE13" s="197"/>
      <c r="CF13" s="195"/>
      <c r="CG13" s="197"/>
      <c r="CH13" s="195"/>
      <c r="CI13" s="180" t="str">
        <f t="shared" si="76"/>
        <v/>
      </c>
      <c r="CJ13" s="181" t="str">
        <f t="shared" si="18"/>
        <v/>
      </c>
      <c r="CK13" s="182" t="str">
        <f t="shared" si="19"/>
        <v/>
      </c>
      <c r="CL13" s="183"/>
      <c r="CM13" s="184" t="str">
        <f t="shared" si="96"/>
        <v/>
      </c>
      <c r="CN13" s="183"/>
      <c r="CO13" s="171"/>
      <c r="CP13" s="196"/>
      <c r="CQ13" s="195"/>
      <c r="CR13" s="197"/>
      <c r="CS13" s="195"/>
      <c r="CT13" s="197"/>
      <c r="CU13" s="195"/>
      <c r="CV13" s="180" t="str">
        <f t="shared" si="77"/>
        <v/>
      </c>
      <c r="CW13" s="181" t="str">
        <f t="shared" si="21"/>
        <v/>
      </c>
      <c r="CX13" s="182" t="str">
        <f t="shared" si="22"/>
        <v/>
      </c>
      <c r="CY13" s="183"/>
      <c r="CZ13" s="184" t="str">
        <f t="shared" si="97"/>
        <v/>
      </c>
      <c r="DA13" s="183"/>
      <c r="DB13" s="171"/>
      <c r="DC13" s="196"/>
      <c r="DD13" s="195"/>
      <c r="DE13" s="197"/>
      <c r="DF13" s="195"/>
      <c r="DG13" s="197"/>
      <c r="DH13" s="195"/>
      <c r="DI13" s="180" t="str">
        <f t="shared" si="78"/>
        <v/>
      </c>
      <c r="DJ13" s="181" t="str">
        <f t="shared" si="24"/>
        <v/>
      </c>
      <c r="DK13" s="182" t="str">
        <f t="shared" si="25"/>
        <v/>
      </c>
      <c r="DL13" s="183"/>
      <c r="DM13" s="184" t="str">
        <f t="shared" si="98"/>
        <v/>
      </c>
      <c r="DN13" s="183"/>
      <c r="DO13" s="171"/>
      <c r="DP13" s="196"/>
      <c r="DQ13" s="195"/>
      <c r="DR13" s="197"/>
      <c r="DS13" s="195"/>
      <c r="DT13" s="197"/>
      <c r="DU13" s="195"/>
      <c r="DV13" s="180" t="str">
        <f t="shared" si="79"/>
        <v/>
      </c>
      <c r="DW13" s="181" t="str">
        <f t="shared" si="27"/>
        <v/>
      </c>
      <c r="DX13" s="182" t="str">
        <f t="shared" si="28"/>
        <v/>
      </c>
      <c r="DY13" s="183"/>
      <c r="DZ13" s="184" t="str">
        <f t="shared" si="99"/>
        <v/>
      </c>
      <c r="EA13" s="183"/>
      <c r="EB13" s="171"/>
      <c r="EC13" s="196"/>
      <c r="ED13" s="195"/>
      <c r="EE13" s="197"/>
      <c r="EF13" s="195"/>
      <c r="EG13" s="197"/>
      <c r="EH13" s="195"/>
      <c r="EI13" s="180" t="str">
        <f t="shared" si="80"/>
        <v/>
      </c>
      <c r="EJ13" s="181" t="str">
        <f t="shared" si="30"/>
        <v/>
      </c>
      <c r="EK13" s="182" t="str">
        <f t="shared" si="31"/>
        <v/>
      </c>
      <c r="EL13" s="183"/>
      <c r="EM13" s="184" t="str">
        <f t="shared" si="100"/>
        <v/>
      </c>
      <c r="EN13" s="183"/>
      <c r="EO13" s="171"/>
      <c r="EP13" s="196"/>
      <c r="EQ13" s="195"/>
      <c r="ER13" s="197"/>
      <c r="ES13" s="195"/>
      <c r="ET13" s="197"/>
      <c r="EU13" s="195"/>
      <c r="EV13" s="180" t="str">
        <f t="shared" si="81"/>
        <v/>
      </c>
      <c r="EW13" s="181" t="str">
        <f t="shared" si="33"/>
        <v/>
      </c>
      <c r="EX13" s="182" t="str">
        <f t="shared" si="34"/>
        <v/>
      </c>
      <c r="EY13" s="183"/>
      <c r="EZ13" s="184" t="str">
        <f t="shared" si="101"/>
        <v/>
      </c>
      <c r="FA13" s="183"/>
      <c r="FB13" s="171"/>
      <c r="FC13" s="196"/>
      <c r="FD13" s="195"/>
      <c r="FE13" s="197"/>
      <c r="FF13" s="195"/>
      <c r="FG13" s="197"/>
      <c r="FH13" s="195"/>
      <c r="FI13" s="180" t="str">
        <f t="shared" si="82"/>
        <v/>
      </c>
      <c r="FJ13" s="181" t="str">
        <f t="shared" si="36"/>
        <v/>
      </c>
      <c r="FK13" s="182" t="str">
        <f t="shared" si="37"/>
        <v/>
      </c>
      <c r="FL13" s="183"/>
      <c r="FM13" s="184" t="str">
        <f t="shared" si="102"/>
        <v/>
      </c>
      <c r="FN13" s="183"/>
      <c r="FO13" s="171"/>
      <c r="FP13" s="196"/>
      <c r="FQ13" s="195"/>
      <c r="FR13" s="197"/>
      <c r="FS13" s="195"/>
      <c r="FT13" s="197"/>
      <c r="FU13" s="195"/>
      <c r="FV13" s="180" t="str">
        <f t="shared" si="83"/>
        <v/>
      </c>
      <c r="FW13" s="181" t="str">
        <f t="shared" si="39"/>
        <v/>
      </c>
      <c r="FX13" s="182" t="str">
        <f t="shared" si="40"/>
        <v/>
      </c>
      <c r="FY13" s="183"/>
      <c r="FZ13" s="184" t="str">
        <f t="shared" si="103"/>
        <v/>
      </c>
      <c r="GA13" s="183"/>
      <c r="GB13" s="171"/>
      <c r="GC13" s="196"/>
      <c r="GD13" s="195"/>
      <c r="GE13" s="197"/>
      <c r="GF13" s="195"/>
      <c r="GG13" s="197"/>
      <c r="GH13" s="195"/>
      <c r="GI13" s="180" t="str">
        <f t="shared" si="84"/>
        <v/>
      </c>
      <c r="GJ13" s="181" t="str">
        <f t="shared" si="42"/>
        <v/>
      </c>
      <c r="GK13" s="182" t="str">
        <f t="shared" si="43"/>
        <v/>
      </c>
      <c r="GL13" s="183"/>
      <c r="GM13" s="184" t="str">
        <f t="shared" si="104"/>
        <v/>
      </c>
      <c r="GN13" s="183"/>
      <c r="GO13" s="171"/>
      <c r="GP13" s="196"/>
      <c r="GQ13" s="195"/>
      <c r="GR13" s="197"/>
      <c r="GS13" s="195"/>
      <c r="GT13" s="197"/>
      <c r="GU13" s="195"/>
      <c r="GV13" s="180" t="str">
        <f t="shared" si="85"/>
        <v/>
      </c>
      <c r="GW13" s="181" t="str">
        <f t="shared" si="45"/>
        <v/>
      </c>
      <c r="GX13" s="182" t="str">
        <f t="shared" si="46"/>
        <v/>
      </c>
      <c r="GY13" s="183"/>
      <c r="GZ13" s="184" t="str">
        <f t="shared" si="105"/>
        <v/>
      </c>
      <c r="HA13" s="183"/>
      <c r="HB13" s="171"/>
      <c r="HC13" s="196"/>
      <c r="HD13" s="195"/>
      <c r="HE13" s="197"/>
      <c r="HF13" s="195"/>
      <c r="HG13" s="197"/>
      <c r="HH13" s="195"/>
      <c r="HI13" s="180" t="str">
        <f t="shared" si="86"/>
        <v/>
      </c>
      <c r="HJ13" s="181" t="str">
        <f t="shared" si="48"/>
        <v/>
      </c>
      <c r="HK13" s="182" t="str">
        <f t="shared" si="49"/>
        <v/>
      </c>
      <c r="HL13" s="183"/>
      <c r="HM13" s="184" t="str">
        <f t="shared" si="106"/>
        <v/>
      </c>
      <c r="HN13" s="183"/>
      <c r="HO13" s="171"/>
      <c r="HP13" s="196"/>
      <c r="HQ13" s="195"/>
      <c r="HR13" s="197"/>
      <c r="HS13" s="195"/>
      <c r="HT13" s="197"/>
      <c r="HU13" s="195"/>
      <c r="HV13" s="180" t="str">
        <f t="shared" si="87"/>
        <v/>
      </c>
      <c r="HW13" s="181" t="str">
        <f t="shared" si="51"/>
        <v/>
      </c>
      <c r="HX13" s="182" t="str">
        <f t="shared" si="52"/>
        <v/>
      </c>
      <c r="HY13" s="183"/>
      <c r="HZ13" s="184" t="str">
        <f t="shared" si="107"/>
        <v/>
      </c>
      <c r="IA13" s="183"/>
      <c r="IB13" s="171"/>
      <c r="IC13" s="196"/>
      <c r="ID13" s="195"/>
      <c r="IE13" s="197"/>
      <c r="IF13" s="195"/>
      <c r="IG13" s="197"/>
      <c r="IH13" s="195"/>
      <c r="II13" s="180" t="str">
        <f t="shared" si="88"/>
        <v/>
      </c>
      <c r="IJ13" s="181" t="str">
        <f t="shared" si="54"/>
        <v/>
      </c>
      <c r="IK13" s="182" t="str">
        <f t="shared" si="55"/>
        <v/>
      </c>
      <c r="IL13" s="183"/>
      <c r="IM13" s="184" t="str">
        <f t="shared" si="108"/>
        <v/>
      </c>
      <c r="IN13" s="183"/>
      <c r="IO13" s="171"/>
      <c r="IP13" s="196"/>
      <c r="IQ13" s="195"/>
      <c r="IR13" s="197"/>
      <c r="IS13" s="195"/>
      <c r="IT13" s="197"/>
      <c r="IU13" s="195"/>
      <c r="IV13" s="180" t="str">
        <f t="shared" si="89"/>
        <v/>
      </c>
      <c r="IW13" s="181" t="str">
        <f t="shared" si="57"/>
        <v/>
      </c>
      <c r="IX13" s="182" t="str">
        <f t="shared" si="58"/>
        <v/>
      </c>
      <c r="IY13" s="183"/>
      <c r="IZ13" s="184" t="str">
        <f t="shared" si="109"/>
        <v/>
      </c>
      <c r="JA13" s="183"/>
      <c r="JB13" s="171"/>
      <c r="JC13" s="342"/>
      <c r="JD13" s="198">
        <f t="shared" si="60"/>
        <v>0</v>
      </c>
      <c r="JE13" s="198">
        <f t="shared" si="61"/>
        <v>0</v>
      </c>
      <c r="JF13" s="198">
        <f t="shared" si="62"/>
        <v>0</v>
      </c>
      <c r="JG13" s="199">
        <f t="shared" si="63"/>
        <v>0</v>
      </c>
      <c r="JH13" s="199">
        <f t="shared" si="64"/>
        <v>0</v>
      </c>
      <c r="JI13" s="342"/>
      <c r="JJ13" s="198">
        <f>JD13+'Vessel List A'!JD13</f>
        <v>0</v>
      </c>
      <c r="JK13" s="198">
        <f>JE13+'Vessel List A'!JE13</f>
        <v>0</v>
      </c>
      <c r="JL13" s="198">
        <f t="shared" si="65"/>
        <v>0</v>
      </c>
      <c r="JM13" s="199">
        <f>JG13+'Vessel List A'!JG13</f>
        <v>0</v>
      </c>
      <c r="JN13" s="199">
        <f t="shared" si="66"/>
        <v>0</v>
      </c>
      <c r="JO13" s="342"/>
      <c r="JP13" s="346"/>
      <c r="JQ13" s="346"/>
      <c r="JR13" s="346"/>
      <c r="JS13" s="346"/>
      <c r="JT13" s="346"/>
      <c r="JU13" s="346"/>
      <c r="JV13" s="346"/>
      <c r="JW13" s="346"/>
      <c r="JX13" s="346"/>
      <c r="JY13" s="342"/>
      <c r="JZ13" s="344">
        <f t="shared" si="67"/>
        <v>11</v>
      </c>
      <c r="KA13" s="195"/>
    </row>
    <row r="14" spans="1:287" x14ac:dyDescent="0.2">
      <c r="A14" s="247">
        <f t="shared" si="68"/>
        <v>41588</v>
      </c>
      <c r="B14" s="249">
        <f t="shared" si="69"/>
        <v>41589</v>
      </c>
      <c r="C14" s="196"/>
      <c r="D14" s="195"/>
      <c r="E14" s="197"/>
      <c r="F14" s="195"/>
      <c r="G14" s="197"/>
      <c r="H14" s="195"/>
      <c r="I14" s="180" t="str">
        <f t="shared" si="70"/>
        <v/>
      </c>
      <c r="J14" s="181" t="str">
        <f t="shared" si="0"/>
        <v/>
      </c>
      <c r="K14" s="182" t="str">
        <f t="shared" si="1"/>
        <v/>
      </c>
      <c r="L14" s="183"/>
      <c r="M14" s="184" t="str">
        <f t="shared" si="90"/>
        <v/>
      </c>
      <c r="N14" s="183"/>
      <c r="O14" s="171"/>
      <c r="P14" s="196"/>
      <c r="Q14" s="195"/>
      <c r="R14" s="197"/>
      <c r="S14" s="195"/>
      <c r="T14" s="197"/>
      <c r="U14" s="195"/>
      <c r="V14" s="180" t="str">
        <f t="shared" si="71"/>
        <v/>
      </c>
      <c r="W14" s="181" t="str">
        <f t="shared" si="3"/>
        <v/>
      </c>
      <c r="X14" s="182" t="str">
        <f t="shared" si="4"/>
        <v/>
      </c>
      <c r="Y14" s="183"/>
      <c r="Z14" s="184" t="str">
        <f t="shared" si="91"/>
        <v/>
      </c>
      <c r="AA14" s="183"/>
      <c r="AB14" s="171"/>
      <c r="AC14" s="196"/>
      <c r="AD14" s="195"/>
      <c r="AE14" s="197"/>
      <c r="AF14" s="195"/>
      <c r="AG14" s="197"/>
      <c r="AH14" s="195"/>
      <c r="AI14" s="180" t="str">
        <f t="shared" si="72"/>
        <v/>
      </c>
      <c r="AJ14" s="181" t="str">
        <f t="shared" si="6"/>
        <v/>
      </c>
      <c r="AK14" s="182" t="str">
        <f t="shared" si="7"/>
        <v/>
      </c>
      <c r="AL14" s="183"/>
      <c r="AM14" s="184" t="str">
        <f t="shared" si="92"/>
        <v/>
      </c>
      <c r="AN14" s="183"/>
      <c r="AO14" s="171"/>
      <c r="AP14" s="196"/>
      <c r="AQ14" s="195"/>
      <c r="AR14" s="197"/>
      <c r="AS14" s="195"/>
      <c r="AT14" s="197"/>
      <c r="AU14" s="195"/>
      <c r="AV14" s="180" t="str">
        <f t="shared" si="73"/>
        <v/>
      </c>
      <c r="AW14" s="181" t="str">
        <f t="shared" si="9"/>
        <v/>
      </c>
      <c r="AX14" s="182" t="str">
        <f t="shared" si="10"/>
        <v/>
      </c>
      <c r="AY14" s="183"/>
      <c r="AZ14" s="184" t="str">
        <f t="shared" si="93"/>
        <v/>
      </c>
      <c r="BA14" s="183"/>
      <c r="BB14" s="171"/>
      <c r="BC14" s="196"/>
      <c r="BD14" s="195"/>
      <c r="BE14" s="197"/>
      <c r="BF14" s="195"/>
      <c r="BG14" s="197"/>
      <c r="BH14" s="195"/>
      <c r="BI14" s="180" t="str">
        <f t="shared" si="74"/>
        <v/>
      </c>
      <c r="BJ14" s="181" t="str">
        <f t="shared" si="12"/>
        <v/>
      </c>
      <c r="BK14" s="182" t="str">
        <f t="shared" si="13"/>
        <v/>
      </c>
      <c r="BL14" s="183"/>
      <c r="BM14" s="184" t="str">
        <f t="shared" si="94"/>
        <v/>
      </c>
      <c r="BN14" s="183"/>
      <c r="BO14" s="171"/>
      <c r="BP14" s="196"/>
      <c r="BQ14" s="195"/>
      <c r="BR14" s="197"/>
      <c r="BS14" s="195"/>
      <c r="BT14" s="197"/>
      <c r="BU14" s="195"/>
      <c r="BV14" s="180" t="str">
        <f t="shared" si="75"/>
        <v/>
      </c>
      <c r="BW14" s="181" t="str">
        <f t="shared" si="15"/>
        <v/>
      </c>
      <c r="BX14" s="182" t="str">
        <f t="shared" si="16"/>
        <v/>
      </c>
      <c r="BY14" s="183"/>
      <c r="BZ14" s="184" t="str">
        <f t="shared" si="95"/>
        <v/>
      </c>
      <c r="CA14" s="183"/>
      <c r="CB14" s="171"/>
      <c r="CC14" s="196"/>
      <c r="CD14" s="195"/>
      <c r="CE14" s="197"/>
      <c r="CF14" s="195"/>
      <c r="CG14" s="197"/>
      <c r="CH14" s="195"/>
      <c r="CI14" s="180" t="str">
        <f t="shared" si="76"/>
        <v/>
      </c>
      <c r="CJ14" s="181" t="str">
        <f t="shared" si="18"/>
        <v/>
      </c>
      <c r="CK14" s="182" t="str">
        <f t="shared" si="19"/>
        <v/>
      </c>
      <c r="CL14" s="183"/>
      <c r="CM14" s="184" t="str">
        <f t="shared" si="96"/>
        <v/>
      </c>
      <c r="CN14" s="183"/>
      <c r="CO14" s="171"/>
      <c r="CP14" s="196"/>
      <c r="CQ14" s="195"/>
      <c r="CR14" s="197"/>
      <c r="CS14" s="195"/>
      <c r="CT14" s="197"/>
      <c r="CU14" s="195"/>
      <c r="CV14" s="180" t="str">
        <f t="shared" si="77"/>
        <v/>
      </c>
      <c r="CW14" s="181" t="str">
        <f t="shared" si="21"/>
        <v/>
      </c>
      <c r="CX14" s="182" t="str">
        <f t="shared" si="22"/>
        <v/>
      </c>
      <c r="CY14" s="183"/>
      <c r="CZ14" s="184" t="str">
        <f t="shared" si="97"/>
        <v/>
      </c>
      <c r="DA14" s="183"/>
      <c r="DB14" s="171"/>
      <c r="DC14" s="196"/>
      <c r="DD14" s="195"/>
      <c r="DE14" s="197"/>
      <c r="DF14" s="195"/>
      <c r="DG14" s="197"/>
      <c r="DH14" s="195"/>
      <c r="DI14" s="180" t="str">
        <f t="shared" si="78"/>
        <v/>
      </c>
      <c r="DJ14" s="181" t="str">
        <f t="shared" si="24"/>
        <v/>
      </c>
      <c r="DK14" s="182" t="str">
        <f t="shared" si="25"/>
        <v/>
      </c>
      <c r="DL14" s="183"/>
      <c r="DM14" s="184" t="str">
        <f t="shared" si="98"/>
        <v/>
      </c>
      <c r="DN14" s="183"/>
      <c r="DO14" s="171"/>
      <c r="DP14" s="196"/>
      <c r="DQ14" s="195"/>
      <c r="DR14" s="197"/>
      <c r="DS14" s="195"/>
      <c r="DT14" s="197"/>
      <c r="DU14" s="195"/>
      <c r="DV14" s="180" t="str">
        <f t="shared" si="79"/>
        <v/>
      </c>
      <c r="DW14" s="181" t="str">
        <f t="shared" si="27"/>
        <v/>
      </c>
      <c r="DX14" s="182" t="str">
        <f t="shared" si="28"/>
        <v/>
      </c>
      <c r="DY14" s="183"/>
      <c r="DZ14" s="184" t="str">
        <f t="shared" si="99"/>
        <v/>
      </c>
      <c r="EA14" s="183"/>
      <c r="EB14" s="171"/>
      <c r="EC14" s="196"/>
      <c r="ED14" s="195"/>
      <c r="EE14" s="197"/>
      <c r="EF14" s="195"/>
      <c r="EG14" s="197"/>
      <c r="EH14" s="195"/>
      <c r="EI14" s="180" t="str">
        <f t="shared" si="80"/>
        <v/>
      </c>
      <c r="EJ14" s="181" t="str">
        <f t="shared" si="30"/>
        <v/>
      </c>
      <c r="EK14" s="182" t="str">
        <f t="shared" si="31"/>
        <v/>
      </c>
      <c r="EL14" s="183"/>
      <c r="EM14" s="184" t="str">
        <f t="shared" si="100"/>
        <v/>
      </c>
      <c r="EN14" s="183"/>
      <c r="EO14" s="171"/>
      <c r="EP14" s="196"/>
      <c r="EQ14" s="195"/>
      <c r="ER14" s="197"/>
      <c r="ES14" s="195"/>
      <c r="ET14" s="197"/>
      <c r="EU14" s="195"/>
      <c r="EV14" s="180" t="str">
        <f t="shared" si="81"/>
        <v/>
      </c>
      <c r="EW14" s="181" t="str">
        <f t="shared" si="33"/>
        <v/>
      </c>
      <c r="EX14" s="182" t="str">
        <f t="shared" si="34"/>
        <v/>
      </c>
      <c r="EY14" s="183"/>
      <c r="EZ14" s="184" t="str">
        <f t="shared" si="101"/>
        <v/>
      </c>
      <c r="FA14" s="183"/>
      <c r="FB14" s="171"/>
      <c r="FC14" s="196"/>
      <c r="FD14" s="195"/>
      <c r="FE14" s="197"/>
      <c r="FF14" s="195"/>
      <c r="FG14" s="197"/>
      <c r="FH14" s="195"/>
      <c r="FI14" s="180" t="str">
        <f t="shared" si="82"/>
        <v/>
      </c>
      <c r="FJ14" s="181" t="str">
        <f t="shared" si="36"/>
        <v/>
      </c>
      <c r="FK14" s="182" t="str">
        <f t="shared" si="37"/>
        <v/>
      </c>
      <c r="FL14" s="183"/>
      <c r="FM14" s="184" t="str">
        <f t="shared" si="102"/>
        <v/>
      </c>
      <c r="FN14" s="183"/>
      <c r="FO14" s="171"/>
      <c r="FP14" s="196"/>
      <c r="FQ14" s="195"/>
      <c r="FR14" s="197"/>
      <c r="FS14" s="195"/>
      <c r="FT14" s="197"/>
      <c r="FU14" s="195"/>
      <c r="FV14" s="180" t="str">
        <f t="shared" si="83"/>
        <v/>
      </c>
      <c r="FW14" s="181" t="str">
        <f t="shared" si="39"/>
        <v/>
      </c>
      <c r="FX14" s="182" t="str">
        <f t="shared" si="40"/>
        <v/>
      </c>
      <c r="FY14" s="183"/>
      <c r="FZ14" s="184" t="str">
        <f t="shared" si="103"/>
        <v/>
      </c>
      <c r="GA14" s="183"/>
      <c r="GB14" s="171"/>
      <c r="GC14" s="196"/>
      <c r="GD14" s="195"/>
      <c r="GE14" s="197"/>
      <c r="GF14" s="195"/>
      <c r="GG14" s="197"/>
      <c r="GH14" s="195"/>
      <c r="GI14" s="180" t="str">
        <f t="shared" si="84"/>
        <v/>
      </c>
      <c r="GJ14" s="181" t="str">
        <f t="shared" si="42"/>
        <v/>
      </c>
      <c r="GK14" s="182" t="str">
        <f t="shared" si="43"/>
        <v/>
      </c>
      <c r="GL14" s="183"/>
      <c r="GM14" s="184" t="str">
        <f t="shared" si="104"/>
        <v/>
      </c>
      <c r="GN14" s="183"/>
      <c r="GO14" s="171"/>
      <c r="GP14" s="196"/>
      <c r="GQ14" s="195"/>
      <c r="GR14" s="197"/>
      <c r="GS14" s="195"/>
      <c r="GT14" s="197"/>
      <c r="GU14" s="195"/>
      <c r="GV14" s="180" t="str">
        <f t="shared" si="85"/>
        <v/>
      </c>
      <c r="GW14" s="181" t="str">
        <f t="shared" si="45"/>
        <v/>
      </c>
      <c r="GX14" s="182" t="str">
        <f t="shared" si="46"/>
        <v/>
      </c>
      <c r="GY14" s="183"/>
      <c r="GZ14" s="184" t="str">
        <f t="shared" si="105"/>
        <v/>
      </c>
      <c r="HA14" s="183"/>
      <c r="HB14" s="171"/>
      <c r="HC14" s="196"/>
      <c r="HD14" s="195"/>
      <c r="HE14" s="197"/>
      <c r="HF14" s="195"/>
      <c r="HG14" s="197"/>
      <c r="HH14" s="195"/>
      <c r="HI14" s="180" t="str">
        <f t="shared" si="86"/>
        <v/>
      </c>
      <c r="HJ14" s="181" t="str">
        <f t="shared" si="48"/>
        <v/>
      </c>
      <c r="HK14" s="182" t="str">
        <f t="shared" si="49"/>
        <v/>
      </c>
      <c r="HL14" s="183"/>
      <c r="HM14" s="184" t="str">
        <f t="shared" si="106"/>
        <v/>
      </c>
      <c r="HN14" s="183"/>
      <c r="HO14" s="171"/>
      <c r="HP14" s="196"/>
      <c r="HQ14" s="195"/>
      <c r="HR14" s="197"/>
      <c r="HS14" s="195"/>
      <c r="HT14" s="197"/>
      <c r="HU14" s="195"/>
      <c r="HV14" s="180" t="str">
        <f t="shared" si="87"/>
        <v/>
      </c>
      <c r="HW14" s="181" t="str">
        <f t="shared" si="51"/>
        <v/>
      </c>
      <c r="HX14" s="182" t="str">
        <f t="shared" si="52"/>
        <v/>
      </c>
      <c r="HY14" s="183"/>
      <c r="HZ14" s="184" t="str">
        <f t="shared" si="107"/>
        <v/>
      </c>
      <c r="IA14" s="183"/>
      <c r="IB14" s="171"/>
      <c r="IC14" s="196"/>
      <c r="ID14" s="195"/>
      <c r="IE14" s="197"/>
      <c r="IF14" s="195"/>
      <c r="IG14" s="197"/>
      <c r="IH14" s="195"/>
      <c r="II14" s="180" t="str">
        <f t="shared" si="88"/>
        <v/>
      </c>
      <c r="IJ14" s="181" t="str">
        <f t="shared" si="54"/>
        <v/>
      </c>
      <c r="IK14" s="182" t="str">
        <f t="shared" si="55"/>
        <v/>
      </c>
      <c r="IL14" s="183"/>
      <c r="IM14" s="184" t="str">
        <f t="shared" si="108"/>
        <v/>
      </c>
      <c r="IN14" s="183"/>
      <c r="IO14" s="171"/>
      <c r="IP14" s="196"/>
      <c r="IQ14" s="195"/>
      <c r="IR14" s="197"/>
      <c r="IS14" s="195"/>
      <c r="IT14" s="197"/>
      <c r="IU14" s="195"/>
      <c r="IV14" s="180" t="str">
        <f t="shared" si="89"/>
        <v/>
      </c>
      <c r="IW14" s="181" t="str">
        <f t="shared" si="57"/>
        <v/>
      </c>
      <c r="IX14" s="182" t="str">
        <f t="shared" si="58"/>
        <v/>
      </c>
      <c r="IY14" s="183"/>
      <c r="IZ14" s="184" t="str">
        <f t="shared" si="109"/>
        <v/>
      </c>
      <c r="JA14" s="183"/>
      <c r="JB14" s="171"/>
      <c r="JC14" s="342"/>
      <c r="JD14" s="198">
        <f t="shared" si="60"/>
        <v>0</v>
      </c>
      <c r="JE14" s="198">
        <f t="shared" si="61"/>
        <v>0</v>
      </c>
      <c r="JF14" s="198">
        <f t="shared" si="62"/>
        <v>0</v>
      </c>
      <c r="JG14" s="199">
        <f t="shared" si="63"/>
        <v>0</v>
      </c>
      <c r="JH14" s="199">
        <f t="shared" si="64"/>
        <v>0</v>
      </c>
      <c r="JI14" s="342"/>
      <c r="JJ14" s="198">
        <f>JD14+'Vessel List A'!JD14</f>
        <v>0</v>
      </c>
      <c r="JK14" s="198">
        <f>JE14+'Vessel List A'!JE14</f>
        <v>0</v>
      </c>
      <c r="JL14" s="198">
        <f t="shared" si="65"/>
        <v>0</v>
      </c>
      <c r="JM14" s="199">
        <f>JG14+'Vessel List A'!JG14</f>
        <v>0</v>
      </c>
      <c r="JN14" s="199">
        <f t="shared" si="66"/>
        <v>0</v>
      </c>
      <c r="JO14" s="342"/>
      <c r="JP14" s="346"/>
      <c r="JQ14" s="346"/>
      <c r="JR14" s="346"/>
      <c r="JS14" s="346"/>
      <c r="JT14" s="346"/>
      <c r="JU14" s="346"/>
      <c r="JV14" s="346"/>
      <c r="JW14" s="346"/>
      <c r="JX14" s="346"/>
      <c r="JY14" s="342"/>
      <c r="JZ14" s="344">
        <f t="shared" si="67"/>
        <v>11</v>
      </c>
      <c r="KA14" s="195"/>
    </row>
    <row r="15" spans="1:287" x14ac:dyDescent="0.2">
      <c r="A15" s="247">
        <f t="shared" si="68"/>
        <v>41589</v>
      </c>
      <c r="B15" s="249">
        <f t="shared" si="69"/>
        <v>41590</v>
      </c>
      <c r="C15" s="196"/>
      <c r="D15" s="195"/>
      <c r="E15" s="197"/>
      <c r="F15" s="195"/>
      <c r="G15" s="197"/>
      <c r="H15" s="195"/>
      <c r="I15" s="180" t="str">
        <f t="shared" si="70"/>
        <v/>
      </c>
      <c r="J15" s="181" t="str">
        <f t="shared" si="0"/>
        <v/>
      </c>
      <c r="K15" s="182" t="str">
        <f t="shared" si="1"/>
        <v/>
      </c>
      <c r="L15" s="183"/>
      <c r="M15" s="184" t="str">
        <f t="shared" si="90"/>
        <v/>
      </c>
      <c r="N15" s="183"/>
      <c r="O15" s="171"/>
      <c r="P15" s="196"/>
      <c r="Q15" s="195"/>
      <c r="R15" s="197"/>
      <c r="S15" s="195"/>
      <c r="T15" s="197"/>
      <c r="U15" s="195"/>
      <c r="V15" s="180" t="str">
        <f t="shared" si="71"/>
        <v/>
      </c>
      <c r="W15" s="181" t="str">
        <f t="shared" si="3"/>
        <v/>
      </c>
      <c r="X15" s="182" t="str">
        <f t="shared" si="4"/>
        <v/>
      </c>
      <c r="Y15" s="183"/>
      <c r="Z15" s="184" t="str">
        <f t="shared" si="91"/>
        <v/>
      </c>
      <c r="AA15" s="183"/>
      <c r="AB15" s="171"/>
      <c r="AC15" s="196"/>
      <c r="AD15" s="195"/>
      <c r="AE15" s="197"/>
      <c r="AF15" s="195"/>
      <c r="AG15" s="197"/>
      <c r="AH15" s="195"/>
      <c r="AI15" s="180" t="str">
        <f t="shared" si="72"/>
        <v/>
      </c>
      <c r="AJ15" s="181" t="str">
        <f t="shared" si="6"/>
        <v/>
      </c>
      <c r="AK15" s="182" t="str">
        <f t="shared" si="7"/>
        <v/>
      </c>
      <c r="AL15" s="183"/>
      <c r="AM15" s="184" t="str">
        <f t="shared" si="92"/>
        <v/>
      </c>
      <c r="AN15" s="183"/>
      <c r="AO15" s="171"/>
      <c r="AP15" s="196"/>
      <c r="AQ15" s="195"/>
      <c r="AR15" s="197"/>
      <c r="AS15" s="195"/>
      <c r="AT15" s="197"/>
      <c r="AU15" s="195"/>
      <c r="AV15" s="180" t="str">
        <f t="shared" si="73"/>
        <v/>
      </c>
      <c r="AW15" s="181" t="str">
        <f t="shared" si="9"/>
        <v/>
      </c>
      <c r="AX15" s="182" t="str">
        <f t="shared" si="10"/>
        <v/>
      </c>
      <c r="AY15" s="183"/>
      <c r="AZ15" s="184" t="str">
        <f t="shared" si="93"/>
        <v/>
      </c>
      <c r="BA15" s="183"/>
      <c r="BB15" s="171"/>
      <c r="BC15" s="196"/>
      <c r="BD15" s="195"/>
      <c r="BE15" s="197"/>
      <c r="BF15" s="195"/>
      <c r="BG15" s="197"/>
      <c r="BH15" s="195"/>
      <c r="BI15" s="180" t="str">
        <f t="shared" si="74"/>
        <v/>
      </c>
      <c r="BJ15" s="181" t="str">
        <f t="shared" si="12"/>
        <v/>
      </c>
      <c r="BK15" s="182" t="str">
        <f t="shared" si="13"/>
        <v/>
      </c>
      <c r="BL15" s="183"/>
      <c r="BM15" s="184" t="str">
        <f t="shared" si="94"/>
        <v/>
      </c>
      <c r="BN15" s="183"/>
      <c r="BO15" s="171"/>
      <c r="BP15" s="196"/>
      <c r="BQ15" s="195"/>
      <c r="BR15" s="197"/>
      <c r="BS15" s="195"/>
      <c r="BT15" s="197"/>
      <c r="BU15" s="195"/>
      <c r="BV15" s="180" t="str">
        <f t="shared" si="75"/>
        <v/>
      </c>
      <c r="BW15" s="181" t="str">
        <f t="shared" si="15"/>
        <v/>
      </c>
      <c r="BX15" s="182" t="str">
        <f t="shared" si="16"/>
        <v/>
      </c>
      <c r="BY15" s="183"/>
      <c r="BZ15" s="184" t="str">
        <f t="shared" si="95"/>
        <v/>
      </c>
      <c r="CA15" s="183"/>
      <c r="CB15" s="171"/>
      <c r="CC15" s="196"/>
      <c r="CD15" s="195"/>
      <c r="CE15" s="197"/>
      <c r="CF15" s="195"/>
      <c r="CG15" s="197"/>
      <c r="CH15" s="195"/>
      <c r="CI15" s="180" t="str">
        <f t="shared" si="76"/>
        <v/>
      </c>
      <c r="CJ15" s="181" t="str">
        <f t="shared" si="18"/>
        <v/>
      </c>
      <c r="CK15" s="182" t="str">
        <f t="shared" si="19"/>
        <v/>
      </c>
      <c r="CL15" s="183"/>
      <c r="CM15" s="184" t="str">
        <f t="shared" si="96"/>
        <v/>
      </c>
      <c r="CN15" s="183"/>
      <c r="CO15" s="171"/>
      <c r="CP15" s="196"/>
      <c r="CQ15" s="195"/>
      <c r="CR15" s="197"/>
      <c r="CS15" s="195"/>
      <c r="CT15" s="197"/>
      <c r="CU15" s="195"/>
      <c r="CV15" s="180" t="str">
        <f t="shared" si="77"/>
        <v/>
      </c>
      <c r="CW15" s="181" t="str">
        <f t="shared" si="21"/>
        <v/>
      </c>
      <c r="CX15" s="182" t="str">
        <f t="shared" si="22"/>
        <v/>
      </c>
      <c r="CY15" s="183"/>
      <c r="CZ15" s="184" t="str">
        <f t="shared" si="97"/>
        <v/>
      </c>
      <c r="DA15" s="183"/>
      <c r="DB15" s="171"/>
      <c r="DC15" s="196"/>
      <c r="DD15" s="195"/>
      <c r="DE15" s="197"/>
      <c r="DF15" s="195"/>
      <c r="DG15" s="197"/>
      <c r="DH15" s="195"/>
      <c r="DI15" s="180" t="str">
        <f t="shared" si="78"/>
        <v/>
      </c>
      <c r="DJ15" s="181" t="str">
        <f t="shared" si="24"/>
        <v/>
      </c>
      <c r="DK15" s="182" t="str">
        <f t="shared" si="25"/>
        <v/>
      </c>
      <c r="DL15" s="183"/>
      <c r="DM15" s="184" t="str">
        <f t="shared" si="98"/>
        <v/>
      </c>
      <c r="DN15" s="183"/>
      <c r="DO15" s="171"/>
      <c r="DP15" s="196"/>
      <c r="DQ15" s="195"/>
      <c r="DR15" s="197"/>
      <c r="DS15" s="195"/>
      <c r="DT15" s="197"/>
      <c r="DU15" s="195"/>
      <c r="DV15" s="180" t="str">
        <f t="shared" si="79"/>
        <v/>
      </c>
      <c r="DW15" s="181" t="str">
        <f t="shared" si="27"/>
        <v/>
      </c>
      <c r="DX15" s="182" t="str">
        <f t="shared" si="28"/>
        <v/>
      </c>
      <c r="DY15" s="183"/>
      <c r="DZ15" s="184" t="str">
        <f t="shared" si="99"/>
        <v/>
      </c>
      <c r="EA15" s="183"/>
      <c r="EB15" s="171"/>
      <c r="EC15" s="196"/>
      <c r="ED15" s="195"/>
      <c r="EE15" s="197"/>
      <c r="EF15" s="195"/>
      <c r="EG15" s="197"/>
      <c r="EH15" s="195"/>
      <c r="EI15" s="180" t="str">
        <f t="shared" si="80"/>
        <v/>
      </c>
      <c r="EJ15" s="181" t="str">
        <f t="shared" si="30"/>
        <v/>
      </c>
      <c r="EK15" s="182" t="str">
        <f t="shared" si="31"/>
        <v/>
      </c>
      <c r="EL15" s="183"/>
      <c r="EM15" s="184" t="str">
        <f t="shared" si="100"/>
        <v/>
      </c>
      <c r="EN15" s="183"/>
      <c r="EO15" s="171"/>
      <c r="EP15" s="196"/>
      <c r="EQ15" s="195"/>
      <c r="ER15" s="197"/>
      <c r="ES15" s="195"/>
      <c r="ET15" s="197"/>
      <c r="EU15" s="195"/>
      <c r="EV15" s="180" t="str">
        <f t="shared" si="81"/>
        <v/>
      </c>
      <c r="EW15" s="181" t="str">
        <f t="shared" si="33"/>
        <v/>
      </c>
      <c r="EX15" s="182" t="str">
        <f t="shared" si="34"/>
        <v/>
      </c>
      <c r="EY15" s="183"/>
      <c r="EZ15" s="184" t="str">
        <f t="shared" si="101"/>
        <v/>
      </c>
      <c r="FA15" s="183"/>
      <c r="FB15" s="171"/>
      <c r="FC15" s="196"/>
      <c r="FD15" s="195"/>
      <c r="FE15" s="197"/>
      <c r="FF15" s="195"/>
      <c r="FG15" s="197"/>
      <c r="FH15" s="195"/>
      <c r="FI15" s="180" t="str">
        <f t="shared" si="82"/>
        <v/>
      </c>
      <c r="FJ15" s="181" t="str">
        <f t="shared" si="36"/>
        <v/>
      </c>
      <c r="FK15" s="182" t="str">
        <f t="shared" si="37"/>
        <v/>
      </c>
      <c r="FL15" s="183"/>
      <c r="FM15" s="184" t="str">
        <f t="shared" si="102"/>
        <v/>
      </c>
      <c r="FN15" s="183"/>
      <c r="FO15" s="171"/>
      <c r="FP15" s="196"/>
      <c r="FQ15" s="195"/>
      <c r="FR15" s="197"/>
      <c r="FS15" s="195"/>
      <c r="FT15" s="197"/>
      <c r="FU15" s="195"/>
      <c r="FV15" s="180" t="str">
        <f t="shared" si="83"/>
        <v/>
      </c>
      <c r="FW15" s="181" t="str">
        <f t="shared" si="39"/>
        <v/>
      </c>
      <c r="FX15" s="182" t="str">
        <f t="shared" si="40"/>
        <v/>
      </c>
      <c r="FY15" s="183"/>
      <c r="FZ15" s="184" t="str">
        <f t="shared" si="103"/>
        <v/>
      </c>
      <c r="GA15" s="183"/>
      <c r="GB15" s="171"/>
      <c r="GC15" s="196"/>
      <c r="GD15" s="195"/>
      <c r="GE15" s="197"/>
      <c r="GF15" s="195"/>
      <c r="GG15" s="197"/>
      <c r="GH15" s="195"/>
      <c r="GI15" s="180" t="str">
        <f t="shared" si="84"/>
        <v/>
      </c>
      <c r="GJ15" s="181" t="str">
        <f t="shared" si="42"/>
        <v/>
      </c>
      <c r="GK15" s="182" t="str">
        <f t="shared" si="43"/>
        <v/>
      </c>
      <c r="GL15" s="183"/>
      <c r="GM15" s="184" t="str">
        <f t="shared" si="104"/>
        <v/>
      </c>
      <c r="GN15" s="183"/>
      <c r="GO15" s="171"/>
      <c r="GP15" s="196"/>
      <c r="GQ15" s="195"/>
      <c r="GR15" s="197"/>
      <c r="GS15" s="195"/>
      <c r="GT15" s="197"/>
      <c r="GU15" s="195"/>
      <c r="GV15" s="180" t="str">
        <f t="shared" si="85"/>
        <v/>
      </c>
      <c r="GW15" s="181" t="str">
        <f t="shared" si="45"/>
        <v/>
      </c>
      <c r="GX15" s="182" t="str">
        <f t="shared" si="46"/>
        <v/>
      </c>
      <c r="GY15" s="183"/>
      <c r="GZ15" s="184" t="str">
        <f t="shared" si="105"/>
        <v/>
      </c>
      <c r="HA15" s="183"/>
      <c r="HB15" s="171"/>
      <c r="HC15" s="196"/>
      <c r="HD15" s="195"/>
      <c r="HE15" s="197"/>
      <c r="HF15" s="195"/>
      <c r="HG15" s="197"/>
      <c r="HH15" s="195"/>
      <c r="HI15" s="180" t="str">
        <f t="shared" si="86"/>
        <v/>
      </c>
      <c r="HJ15" s="181" t="str">
        <f t="shared" si="48"/>
        <v/>
      </c>
      <c r="HK15" s="182" t="str">
        <f t="shared" si="49"/>
        <v/>
      </c>
      <c r="HL15" s="183"/>
      <c r="HM15" s="184" t="str">
        <f t="shared" si="106"/>
        <v/>
      </c>
      <c r="HN15" s="183"/>
      <c r="HO15" s="171"/>
      <c r="HP15" s="196"/>
      <c r="HQ15" s="195"/>
      <c r="HR15" s="197"/>
      <c r="HS15" s="195"/>
      <c r="HT15" s="197"/>
      <c r="HU15" s="195"/>
      <c r="HV15" s="180" t="str">
        <f t="shared" si="87"/>
        <v/>
      </c>
      <c r="HW15" s="181" t="str">
        <f t="shared" si="51"/>
        <v/>
      </c>
      <c r="HX15" s="182" t="str">
        <f t="shared" si="52"/>
        <v/>
      </c>
      <c r="HY15" s="183"/>
      <c r="HZ15" s="184" t="str">
        <f t="shared" si="107"/>
        <v/>
      </c>
      <c r="IA15" s="183"/>
      <c r="IB15" s="171"/>
      <c r="IC15" s="196"/>
      <c r="ID15" s="195"/>
      <c r="IE15" s="197"/>
      <c r="IF15" s="195"/>
      <c r="IG15" s="197"/>
      <c r="IH15" s="195"/>
      <c r="II15" s="180" t="str">
        <f t="shared" si="88"/>
        <v/>
      </c>
      <c r="IJ15" s="181" t="str">
        <f t="shared" si="54"/>
        <v/>
      </c>
      <c r="IK15" s="182" t="str">
        <f t="shared" si="55"/>
        <v/>
      </c>
      <c r="IL15" s="183"/>
      <c r="IM15" s="184" t="str">
        <f t="shared" si="108"/>
        <v/>
      </c>
      <c r="IN15" s="183"/>
      <c r="IO15" s="171"/>
      <c r="IP15" s="196"/>
      <c r="IQ15" s="195"/>
      <c r="IR15" s="197"/>
      <c r="IS15" s="195"/>
      <c r="IT15" s="197"/>
      <c r="IU15" s="195"/>
      <c r="IV15" s="180" t="str">
        <f t="shared" si="89"/>
        <v/>
      </c>
      <c r="IW15" s="181" t="str">
        <f t="shared" si="57"/>
        <v/>
      </c>
      <c r="IX15" s="182" t="str">
        <f t="shared" si="58"/>
        <v/>
      </c>
      <c r="IY15" s="183"/>
      <c r="IZ15" s="184" t="str">
        <f t="shared" si="109"/>
        <v/>
      </c>
      <c r="JA15" s="183"/>
      <c r="JB15" s="171"/>
      <c r="JC15" s="342"/>
      <c r="JD15" s="198">
        <f t="shared" si="60"/>
        <v>0</v>
      </c>
      <c r="JE15" s="198">
        <f t="shared" si="61"/>
        <v>0</v>
      </c>
      <c r="JF15" s="198">
        <f t="shared" si="62"/>
        <v>0</v>
      </c>
      <c r="JG15" s="199">
        <f t="shared" si="63"/>
        <v>0</v>
      </c>
      <c r="JH15" s="199">
        <f t="shared" si="64"/>
        <v>0</v>
      </c>
      <c r="JI15" s="342"/>
      <c r="JJ15" s="198">
        <f>JD15+'Vessel List A'!JD15</f>
        <v>0</v>
      </c>
      <c r="JK15" s="198">
        <f>JE15+'Vessel List A'!JE15</f>
        <v>0</v>
      </c>
      <c r="JL15" s="198">
        <f t="shared" si="65"/>
        <v>0</v>
      </c>
      <c r="JM15" s="199">
        <f>JG15+'Vessel List A'!JG15</f>
        <v>0</v>
      </c>
      <c r="JN15" s="199">
        <f t="shared" si="66"/>
        <v>0</v>
      </c>
      <c r="JO15" s="342"/>
      <c r="JP15" s="346"/>
      <c r="JQ15" s="346"/>
      <c r="JR15" s="346"/>
      <c r="JS15" s="346"/>
      <c r="JT15" s="346"/>
      <c r="JU15" s="346"/>
      <c r="JV15" s="346"/>
      <c r="JW15" s="346"/>
      <c r="JX15" s="346"/>
      <c r="JY15" s="342"/>
      <c r="JZ15" s="344">
        <f t="shared" si="67"/>
        <v>11</v>
      </c>
      <c r="KA15" s="195"/>
    </row>
    <row r="16" spans="1:287" x14ac:dyDescent="0.2">
      <c r="A16" s="247">
        <f t="shared" si="68"/>
        <v>41590</v>
      </c>
      <c r="B16" s="249">
        <f t="shared" si="69"/>
        <v>41591</v>
      </c>
      <c r="C16" s="196"/>
      <c r="D16" s="195"/>
      <c r="E16" s="197"/>
      <c r="F16" s="195"/>
      <c r="G16" s="197"/>
      <c r="H16" s="195"/>
      <c r="I16" s="180" t="str">
        <f t="shared" si="70"/>
        <v/>
      </c>
      <c r="J16" s="181" t="str">
        <f t="shared" si="0"/>
        <v/>
      </c>
      <c r="K16" s="182" t="str">
        <f t="shared" si="1"/>
        <v/>
      </c>
      <c r="L16" s="183"/>
      <c r="M16" s="184" t="str">
        <f t="shared" si="90"/>
        <v/>
      </c>
      <c r="N16" s="183"/>
      <c r="O16" s="171"/>
      <c r="P16" s="196"/>
      <c r="Q16" s="195"/>
      <c r="R16" s="197"/>
      <c r="S16" s="195"/>
      <c r="T16" s="197"/>
      <c r="U16" s="195"/>
      <c r="V16" s="180" t="str">
        <f t="shared" si="71"/>
        <v/>
      </c>
      <c r="W16" s="181" t="str">
        <f t="shared" si="3"/>
        <v/>
      </c>
      <c r="X16" s="182" t="str">
        <f t="shared" si="4"/>
        <v/>
      </c>
      <c r="Y16" s="183"/>
      <c r="Z16" s="184" t="str">
        <f t="shared" si="91"/>
        <v/>
      </c>
      <c r="AA16" s="183"/>
      <c r="AB16" s="171"/>
      <c r="AC16" s="196"/>
      <c r="AD16" s="195"/>
      <c r="AE16" s="197"/>
      <c r="AF16" s="195"/>
      <c r="AG16" s="197"/>
      <c r="AH16" s="195"/>
      <c r="AI16" s="180" t="str">
        <f t="shared" si="72"/>
        <v/>
      </c>
      <c r="AJ16" s="181" t="str">
        <f t="shared" si="6"/>
        <v/>
      </c>
      <c r="AK16" s="182" t="str">
        <f t="shared" si="7"/>
        <v/>
      </c>
      <c r="AL16" s="183"/>
      <c r="AM16" s="184" t="str">
        <f t="shared" si="92"/>
        <v/>
      </c>
      <c r="AN16" s="183"/>
      <c r="AO16" s="171"/>
      <c r="AP16" s="196"/>
      <c r="AQ16" s="195"/>
      <c r="AR16" s="197"/>
      <c r="AS16" s="195"/>
      <c r="AT16" s="197"/>
      <c r="AU16" s="195"/>
      <c r="AV16" s="180" t="str">
        <f t="shared" si="73"/>
        <v/>
      </c>
      <c r="AW16" s="181" t="str">
        <f t="shared" si="9"/>
        <v/>
      </c>
      <c r="AX16" s="182" t="str">
        <f t="shared" si="10"/>
        <v/>
      </c>
      <c r="AY16" s="183"/>
      <c r="AZ16" s="184" t="str">
        <f t="shared" si="93"/>
        <v/>
      </c>
      <c r="BA16" s="183"/>
      <c r="BB16" s="171"/>
      <c r="BC16" s="196"/>
      <c r="BD16" s="195"/>
      <c r="BE16" s="197"/>
      <c r="BF16" s="195"/>
      <c r="BG16" s="197"/>
      <c r="BH16" s="195"/>
      <c r="BI16" s="180" t="str">
        <f t="shared" si="74"/>
        <v/>
      </c>
      <c r="BJ16" s="181" t="str">
        <f t="shared" si="12"/>
        <v/>
      </c>
      <c r="BK16" s="182" t="str">
        <f t="shared" si="13"/>
        <v/>
      </c>
      <c r="BL16" s="183"/>
      <c r="BM16" s="184" t="str">
        <f t="shared" si="94"/>
        <v/>
      </c>
      <c r="BN16" s="183"/>
      <c r="BO16" s="171"/>
      <c r="BP16" s="196"/>
      <c r="BQ16" s="195"/>
      <c r="BR16" s="197"/>
      <c r="BS16" s="195"/>
      <c r="BT16" s="197"/>
      <c r="BU16" s="195"/>
      <c r="BV16" s="180" t="str">
        <f t="shared" si="75"/>
        <v/>
      </c>
      <c r="BW16" s="181" t="str">
        <f t="shared" si="15"/>
        <v/>
      </c>
      <c r="BX16" s="182" t="str">
        <f t="shared" si="16"/>
        <v/>
      </c>
      <c r="BY16" s="183"/>
      <c r="BZ16" s="184" t="str">
        <f t="shared" si="95"/>
        <v/>
      </c>
      <c r="CA16" s="183"/>
      <c r="CB16" s="171"/>
      <c r="CC16" s="196"/>
      <c r="CD16" s="195"/>
      <c r="CE16" s="197"/>
      <c r="CF16" s="195"/>
      <c r="CG16" s="197"/>
      <c r="CH16" s="195"/>
      <c r="CI16" s="180" t="str">
        <f t="shared" si="76"/>
        <v/>
      </c>
      <c r="CJ16" s="181" t="str">
        <f t="shared" si="18"/>
        <v/>
      </c>
      <c r="CK16" s="182" t="str">
        <f t="shared" si="19"/>
        <v/>
      </c>
      <c r="CL16" s="183"/>
      <c r="CM16" s="184" t="str">
        <f t="shared" si="96"/>
        <v/>
      </c>
      <c r="CN16" s="183"/>
      <c r="CO16" s="171"/>
      <c r="CP16" s="196"/>
      <c r="CQ16" s="195"/>
      <c r="CR16" s="197"/>
      <c r="CS16" s="195"/>
      <c r="CT16" s="197"/>
      <c r="CU16" s="195"/>
      <c r="CV16" s="180" t="str">
        <f t="shared" si="77"/>
        <v/>
      </c>
      <c r="CW16" s="181" t="str">
        <f t="shared" si="21"/>
        <v/>
      </c>
      <c r="CX16" s="182" t="str">
        <f t="shared" si="22"/>
        <v/>
      </c>
      <c r="CY16" s="183"/>
      <c r="CZ16" s="184" t="str">
        <f t="shared" si="97"/>
        <v/>
      </c>
      <c r="DA16" s="183"/>
      <c r="DB16" s="171"/>
      <c r="DC16" s="196"/>
      <c r="DD16" s="195"/>
      <c r="DE16" s="197"/>
      <c r="DF16" s="195"/>
      <c r="DG16" s="197"/>
      <c r="DH16" s="195"/>
      <c r="DI16" s="180" t="str">
        <f t="shared" si="78"/>
        <v/>
      </c>
      <c r="DJ16" s="181" t="str">
        <f t="shared" si="24"/>
        <v/>
      </c>
      <c r="DK16" s="182" t="str">
        <f t="shared" si="25"/>
        <v/>
      </c>
      <c r="DL16" s="183"/>
      <c r="DM16" s="184" t="str">
        <f t="shared" si="98"/>
        <v/>
      </c>
      <c r="DN16" s="183"/>
      <c r="DO16" s="171"/>
      <c r="DP16" s="196"/>
      <c r="DQ16" s="195"/>
      <c r="DR16" s="197"/>
      <c r="DS16" s="195"/>
      <c r="DT16" s="197"/>
      <c r="DU16" s="195"/>
      <c r="DV16" s="180" t="str">
        <f t="shared" si="79"/>
        <v/>
      </c>
      <c r="DW16" s="181" t="str">
        <f t="shared" si="27"/>
        <v/>
      </c>
      <c r="DX16" s="182" t="str">
        <f t="shared" si="28"/>
        <v/>
      </c>
      <c r="DY16" s="183"/>
      <c r="DZ16" s="184" t="str">
        <f t="shared" si="99"/>
        <v/>
      </c>
      <c r="EA16" s="183"/>
      <c r="EB16" s="171"/>
      <c r="EC16" s="196"/>
      <c r="ED16" s="195"/>
      <c r="EE16" s="197"/>
      <c r="EF16" s="195"/>
      <c r="EG16" s="197"/>
      <c r="EH16" s="195"/>
      <c r="EI16" s="180" t="str">
        <f t="shared" si="80"/>
        <v/>
      </c>
      <c r="EJ16" s="181" t="str">
        <f t="shared" si="30"/>
        <v/>
      </c>
      <c r="EK16" s="182" t="str">
        <f t="shared" si="31"/>
        <v/>
      </c>
      <c r="EL16" s="183"/>
      <c r="EM16" s="184" t="str">
        <f t="shared" si="100"/>
        <v/>
      </c>
      <c r="EN16" s="183"/>
      <c r="EO16" s="171"/>
      <c r="EP16" s="196"/>
      <c r="EQ16" s="195"/>
      <c r="ER16" s="197"/>
      <c r="ES16" s="195"/>
      <c r="ET16" s="197"/>
      <c r="EU16" s="195"/>
      <c r="EV16" s="180" t="str">
        <f t="shared" si="81"/>
        <v/>
      </c>
      <c r="EW16" s="181" t="str">
        <f t="shared" si="33"/>
        <v/>
      </c>
      <c r="EX16" s="182" t="str">
        <f t="shared" si="34"/>
        <v/>
      </c>
      <c r="EY16" s="183"/>
      <c r="EZ16" s="184" t="str">
        <f t="shared" si="101"/>
        <v/>
      </c>
      <c r="FA16" s="183"/>
      <c r="FB16" s="171"/>
      <c r="FC16" s="196"/>
      <c r="FD16" s="195"/>
      <c r="FE16" s="197"/>
      <c r="FF16" s="195"/>
      <c r="FG16" s="197"/>
      <c r="FH16" s="195"/>
      <c r="FI16" s="180" t="str">
        <f t="shared" si="82"/>
        <v/>
      </c>
      <c r="FJ16" s="181" t="str">
        <f t="shared" si="36"/>
        <v/>
      </c>
      <c r="FK16" s="182" t="str">
        <f t="shared" si="37"/>
        <v/>
      </c>
      <c r="FL16" s="183"/>
      <c r="FM16" s="184" t="str">
        <f t="shared" si="102"/>
        <v/>
      </c>
      <c r="FN16" s="183"/>
      <c r="FO16" s="171"/>
      <c r="FP16" s="196"/>
      <c r="FQ16" s="195"/>
      <c r="FR16" s="197"/>
      <c r="FS16" s="195"/>
      <c r="FT16" s="197"/>
      <c r="FU16" s="195"/>
      <c r="FV16" s="180" t="str">
        <f t="shared" si="83"/>
        <v/>
      </c>
      <c r="FW16" s="181" t="str">
        <f t="shared" si="39"/>
        <v/>
      </c>
      <c r="FX16" s="182" t="str">
        <f t="shared" si="40"/>
        <v/>
      </c>
      <c r="FY16" s="183"/>
      <c r="FZ16" s="184" t="str">
        <f t="shared" si="103"/>
        <v/>
      </c>
      <c r="GA16" s="183"/>
      <c r="GB16" s="171"/>
      <c r="GC16" s="196"/>
      <c r="GD16" s="195"/>
      <c r="GE16" s="197"/>
      <c r="GF16" s="195"/>
      <c r="GG16" s="197"/>
      <c r="GH16" s="195"/>
      <c r="GI16" s="180" t="str">
        <f t="shared" si="84"/>
        <v/>
      </c>
      <c r="GJ16" s="181" t="str">
        <f t="shared" si="42"/>
        <v/>
      </c>
      <c r="GK16" s="182" t="str">
        <f t="shared" si="43"/>
        <v/>
      </c>
      <c r="GL16" s="183"/>
      <c r="GM16" s="184" t="str">
        <f t="shared" si="104"/>
        <v/>
      </c>
      <c r="GN16" s="183"/>
      <c r="GO16" s="171"/>
      <c r="GP16" s="196"/>
      <c r="GQ16" s="195"/>
      <c r="GR16" s="197"/>
      <c r="GS16" s="195"/>
      <c r="GT16" s="197"/>
      <c r="GU16" s="195"/>
      <c r="GV16" s="180" t="str">
        <f t="shared" si="85"/>
        <v/>
      </c>
      <c r="GW16" s="181" t="str">
        <f t="shared" si="45"/>
        <v/>
      </c>
      <c r="GX16" s="182" t="str">
        <f t="shared" si="46"/>
        <v/>
      </c>
      <c r="GY16" s="183"/>
      <c r="GZ16" s="184" t="str">
        <f t="shared" si="105"/>
        <v/>
      </c>
      <c r="HA16" s="183"/>
      <c r="HB16" s="171"/>
      <c r="HC16" s="196"/>
      <c r="HD16" s="195"/>
      <c r="HE16" s="197"/>
      <c r="HF16" s="195"/>
      <c r="HG16" s="197"/>
      <c r="HH16" s="195"/>
      <c r="HI16" s="180" t="str">
        <f t="shared" si="86"/>
        <v/>
      </c>
      <c r="HJ16" s="181" t="str">
        <f t="shared" si="48"/>
        <v/>
      </c>
      <c r="HK16" s="182" t="str">
        <f t="shared" si="49"/>
        <v/>
      </c>
      <c r="HL16" s="183"/>
      <c r="HM16" s="184" t="str">
        <f t="shared" si="106"/>
        <v/>
      </c>
      <c r="HN16" s="183"/>
      <c r="HO16" s="171"/>
      <c r="HP16" s="196"/>
      <c r="HQ16" s="195"/>
      <c r="HR16" s="197"/>
      <c r="HS16" s="195"/>
      <c r="HT16" s="197"/>
      <c r="HU16" s="195"/>
      <c r="HV16" s="180" t="str">
        <f t="shared" si="87"/>
        <v/>
      </c>
      <c r="HW16" s="181" t="str">
        <f t="shared" si="51"/>
        <v/>
      </c>
      <c r="HX16" s="182" t="str">
        <f t="shared" si="52"/>
        <v/>
      </c>
      <c r="HY16" s="183"/>
      <c r="HZ16" s="184" t="str">
        <f t="shared" si="107"/>
        <v/>
      </c>
      <c r="IA16" s="183"/>
      <c r="IB16" s="171"/>
      <c r="IC16" s="196"/>
      <c r="ID16" s="195"/>
      <c r="IE16" s="197"/>
      <c r="IF16" s="195"/>
      <c r="IG16" s="197"/>
      <c r="IH16" s="195"/>
      <c r="II16" s="180" t="str">
        <f t="shared" si="88"/>
        <v/>
      </c>
      <c r="IJ16" s="181" t="str">
        <f t="shared" si="54"/>
        <v/>
      </c>
      <c r="IK16" s="182" t="str">
        <f t="shared" si="55"/>
        <v/>
      </c>
      <c r="IL16" s="183"/>
      <c r="IM16" s="184" t="str">
        <f t="shared" si="108"/>
        <v/>
      </c>
      <c r="IN16" s="183"/>
      <c r="IO16" s="171"/>
      <c r="IP16" s="196"/>
      <c r="IQ16" s="195"/>
      <c r="IR16" s="197"/>
      <c r="IS16" s="195"/>
      <c r="IT16" s="197"/>
      <c r="IU16" s="195"/>
      <c r="IV16" s="180" t="str">
        <f t="shared" si="89"/>
        <v/>
      </c>
      <c r="IW16" s="181" t="str">
        <f t="shared" si="57"/>
        <v/>
      </c>
      <c r="IX16" s="182" t="str">
        <f t="shared" si="58"/>
        <v/>
      </c>
      <c r="IY16" s="183"/>
      <c r="IZ16" s="184" t="str">
        <f t="shared" si="109"/>
        <v/>
      </c>
      <c r="JA16" s="183"/>
      <c r="JB16" s="171"/>
      <c r="JC16" s="342"/>
      <c r="JD16" s="198">
        <f t="shared" si="60"/>
        <v>0</v>
      </c>
      <c r="JE16" s="198">
        <f t="shared" si="61"/>
        <v>0</v>
      </c>
      <c r="JF16" s="198">
        <f t="shared" si="62"/>
        <v>0</v>
      </c>
      <c r="JG16" s="199">
        <f t="shared" si="63"/>
        <v>0</v>
      </c>
      <c r="JH16" s="199">
        <f t="shared" si="64"/>
        <v>0</v>
      </c>
      <c r="JI16" s="342"/>
      <c r="JJ16" s="198">
        <f>JD16+'Vessel List A'!JD16</f>
        <v>0</v>
      </c>
      <c r="JK16" s="198">
        <f>JE16+'Vessel List A'!JE16</f>
        <v>0</v>
      </c>
      <c r="JL16" s="198">
        <f t="shared" si="65"/>
        <v>0</v>
      </c>
      <c r="JM16" s="199">
        <f>JG16+'Vessel List A'!JG16</f>
        <v>0</v>
      </c>
      <c r="JN16" s="199">
        <f t="shared" si="66"/>
        <v>0</v>
      </c>
      <c r="JO16" s="342"/>
      <c r="JP16" s="346"/>
      <c r="JQ16" s="346"/>
      <c r="JR16" s="346"/>
      <c r="JS16" s="346"/>
      <c r="JT16" s="346"/>
      <c r="JU16" s="346"/>
      <c r="JV16" s="346"/>
      <c r="JW16" s="346"/>
      <c r="JX16" s="346"/>
      <c r="JY16" s="342"/>
      <c r="JZ16" s="344">
        <f t="shared" si="67"/>
        <v>11</v>
      </c>
      <c r="KA16" s="195"/>
    </row>
    <row r="17" spans="1:287" x14ac:dyDescent="0.2">
      <c r="A17" s="247">
        <f t="shared" si="68"/>
        <v>41591</v>
      </c>
      <c r="B17" s="249">
        <f t="shared" si="69"/>
        <v>41592</v>
      </c>
      <c r="C17" s="196"/>
      <c r="D17" s="195"/>
      <c r="E17" s="197"/>
      <c r="F17" s="195"/>
      <c r="G17" s="197"/>
      <c r="H17" s="195"/>
      <c r="I17" s="180" t="str">
        <f t="shared" si="70"/>
        <v/>
      </c>
      <c r="J17" s="181" t="str">
        <f t="shared" si="0"/>
        <v/>
      </c>
      <c r="K17" s="182" t="str">
        <f t="shared" si="1"/>
        <v/>
      </c>
      <c r="L17" s="183"/>
      <c r="M17" s="184" t="str">
        <f t="shared" si="90"/>
        <v/>
      </c>
      <c r="N17" s="183"/>
      <c r="O17" s="171"/>
      <c r="P17" s="196"/>
      <c r="Q17" s="195"/>
      <c r="R17" s="197"/>
      <c r="S17" s="195"/>
      <c r="T17" s="197"/>
      <c r="U17" s="195"/>
      <c r="V17" s="180" t="str">
        <f t="shared" si="71"/>
        <v/>
      </c>
      <c r="W17" s="181" t="str">
        <f t="shared" si="3"/>
        <v/>
      </c>
      <c r="X17" s="182" t="str">
        <f t="shared" si="4"/>
        <v/>
      </c>
      <c r="Y17" s="183"/>
      <c r="Z17" s="184" t="str">
        <f t="shared" si="91"/>
        <v/>
      </c>
      <c r="AA17" s="183"/>
      <c r="AB17" s="171"/>
      <c r="AC17" s="196"/>
      <c r="AD17" s="195"/>
      <c r="AE17" s="197"/>
      <c r="AF17" s="195"/>
      <c r="AG17" s="197"/>
      <c r="AH17" s="195"/>
      <c r="AI17" s="180" t="str">
        <f t="shared" si="72"/>
        <v/>
      </c>
      <c r="AJ17" s="181" t="str">
        <f t="shared" si="6"/>
        <v/>
      </c>
      <c r="AK17" s="182" t="str">
        <f t="shared" si="7"/>
        <v/>
      </c>
      <c r="AL17" s="183"/>
      <c r="AM17" s="184" t="str">
        <f t="shared" si="92"/>
        <v/>
      </c>
      <c r="AN17" s="183"/>
      <c r="AO17" s="171"/>
      <c r="AP17" s="196"/>
      <c r="AQ17" s="195"/>
      <c r="AR17" s="197"/>
      <c r="AS17" s="195"/>
      <c r="AT17" s="197"/>
      <c r="AU17" s="195"/>
      <c r="AV17" s="180" t="str">
        <f t="shared" si="73"/>
        <v/>
      </c>
      <c r="AW17" s="181" t="str">
        <f t="shared" si="9"/>
        <v/>
      </c>
      <c r="AX17" s="182" t="str">
        <f t="shared" si="10"/>
        <v/>
      </c>
      <c r="AY17" s="183"/>
      <c r="AZ17" s="184" t="str">
        <f t="shared" si="93"/>
        <v/>
      </c>
      <c r="BA17" s="183"/>
      <c r="BB17" s="171"/>
      <c r="BC17" s="196"/>
      <c r="BD17" s="195"/>
      <c r="BE17" s="197"/>
      <c r="BF17" s="195"/>
      <c r="BG17" s="197"/>
      <c r="BH17" s="195"/>
      <c r="BI17" s="180" t="str">
        <f t="shared" si="74"/>
        <v/>
      </c>
      <c r="BJ17" s="181" t="str">
        <f t="shared" si="12"/>
        <v/>
      </c>
      <c r="BK17" s="182" t="str">
        <f t="shared" si="13"/>
        <v/>
      </c>
      <c r="BL17" s="183"/>
      <c r="BM17" s="184" t="str">
        <f t="shared" si="94"/>
        <v/>
      </c>
      <c r="BN17" s="183"/>
      <c r="BO17" s="171"/>
      <c r="BP17" s="196"/>
      <c r="BQ17" s="195"/>
      <c r="BR17" s="197"/>
      <c r="BS17" s="195"/>
      <c r="BT17" s="197"/>
      <c r="BU17" s="195"/>
      <c r="BV17" s="180" t="str">
        <f t="shared" si="75"/>
        <v/>
      </c>
      <c r="BW17" s="181" t="str">
        <f t="shared" si="15"/>
        <v/>
      </c>
      <c r="BX17" s="182" t="str">
        <f t="shared" si="16"/>
        <v/>
      </c>
      <c r="BY17" s="183"/>
      <c r="BZ17" s="184" t="str">
        <f t="shared" si="95"/>
        <v/>
      </c>
      <c r="CA17" s="183"/>
      <c r="CB17" s="171"/>
      <c r="CC17" s="196"/>
      <c r="CD17" s="195"/>
      <c r="CE17" s="197"/>
      <c r="CF17" s="195"/>
      <c r="CG17" s="197"/>
      <c r="CH17" s="195"/>
      <c r="CI17" s="180" t="str">
        <f t="shared" si="76"/>
        <v/>
      </c>
      <c r="CJ17" s="181" t="str">
        <f t="shared" si="18"/>
        <v/>
      </c>
      <c r="CK17" s="182" t="str">
        <f t="shared" si="19"/>
        <v/>
      </c>
      <c r="CL17" s="183"/>
      <c r="CM17" s="184" t="str">
        <f t="shared" si="96"/>
        <v/>
      </c>
      <c r="CN17" s="183"/>
      <c r="CO17" s="171"/>
      <c r="CP17" s="196"/>
      <c r="CQ17" s="195"/>
      <c r="CR17" s="197"/>
      <c r="CS17" s="195"/>
      <c r="CT17" s="197"/>
      <c r="CU17" s="195"/>
      <c r="CV17" s="180" t="str">
        <f t="shared" si="77"/>
        <v/>
      </c>
      <c r="CW17" s="181" t="str">
        <f t="shared" si="21"/>
        <v/>
      </c>
      <c r="CX17" s="182" t="str">
        <f t="shared" si="22"/>
        <v/>
      </c>
      <c r="CY17" s="183"/>
      <c r="CZ17" s="184" t="str">
        <f t="shared" si="97"/>
        <v/>
      </c>
      <c r="DA17" s="183"/>
      <c r="DB17" s="171"/>
      <c r="DC17" s="196"/>
      <c r="DD17" s="195"/>
      <c r="DE17" s="197"/>
      <c r="DF17" s="195"/>
      <c r="DG17" s="197"/>
      <c r="DH17" s="195"/>
      <c r="DI17" s="180" t="str">
        <f t="shared" si="78"/>
        <v/>
      </c>
      <c r="DJ17" s="181" t="str">
        <f t="shared" si="24"/>
        <v/>
      </c>
      <c r="DK17" s="182" t="str">
        <f t="shared" si="25"/>
        <v/>
      </c>
      <c r="DL17" s="183"/>
      <c r="DM17" s="184" t="str">
        <f t="shared" si="98"/>
        <v/>
      </c>
      <c r="DN17" s="183"/>
      <c r="DO17" s="171"/>
      <c r="DP17" s="196"/>
      <c r="DQ17" s="195"/>
      <c r="DR17" s="197"/>
      <c r="DS17" s="195"/>
      <c r="DT17" s="197"/>
      <c r="DU17" s="195"/>
      <c r="DV17" s="180" t="str">
        <f t="shared" si="79"/>
        <v/>
      </c>
      <c r="DW17" s="181" t="str">
        <f t="shared" si="27"/>
        <v/>
      </c>
      <c r="DX17" s="182" t="str">
        <f t="shared" si="28"/>
        <v/>
      </c>
      <c r="DY17" s="183"/>
      <c r="DZ17" s="184" t="str">
        <f t="shared" si="99"/>
        <v/>
      </c>
      <c r="EA17" s="183"/>
      <c r="EB17" s="171"/>
      <c r="EC17" s="196"/>
      <c r="ED17" s="195"/>
      <c r="EE17" s="197"/>
      <c r="EF17" s="195"/>
      <c r="EG17" s="197"/>
      <c r="EH17" s="195"/>
      <c r="EI17" s="180" t="str">
        <f t="shared" si="80"/>
        <v/>
      </c>
      <c r="EJ17" s="181" t="str">
        <f t="shared" si="30"/>
        <v/>
      </c>
      <c r="EK17" s="182" t="str">
        <f t="shared" si="31"/>
        <v/>
      </c>
      <c r="EL17" s="183"/>
      <c r="EM17" s="184" t="str">
        <f t="shared" si="100"/>
        <v/>
      </c>
      <c r="EN17" s="183"/>
      <c r="EO17" s="171"/>
      <c r="EP17" s="196"/>
      <c r="EQ17" s="195"/>
      <c r="ER17" s="197"/>
      <c r="ES17" s="195"/>
      <c r="ET17" s="197"/>
      <c r="EU17" s="195"/>
      <c r="EV17" s="180" t="str">
        <f t="shared" si="81"/>
        <v/>
      </c>
      <c r="EW17" s="181" t="str">
        <f t="shared" si="33"/>
        <v/>
      </c>
      <c r="EX17" s="182" t="str">
        <f t="shared" si="34"/>
        <v/>
      </c>
      <c r="EY17" s="183"/>
      <c r="EZ17" s="184" t="str">
        <f t="shared" si="101"/>
        <v/>
      </c>
      <c r="FA17" s="183"/>
      <c r="FB17" s="171"/>
      <c r="FC17" s="196"/>
      <c r="FD17" s="195"/>
      <c r="FE17" s="197"/>
      <c r="FF17" s="195"/>
      <c r="FG17" s="197"/>
      <c r="FH17" s="195"/>
      <c r="FI17" s="180" t="str">
        <f t="shared" si="82"/>
        <v/>
      </c>
      <c r="FJ17" s="181" t="str">
        <f t="shared" si="36"/>
        <v/>
      </c>
      <c r="FK17" s="182" t="str">
        <f t="shared" si="37"/>
        <v/>
      </c>
      <c r="FL17" s="183"/>
      <c r="FM17" s="184" t="str">
        <f t="shared" si="102"/>
        <v/>
      </c>
      <c r="FN17" s="183"/>
      <c r="FO17" s="171"/>
      <c r="FP17" s="196"/>
      <c r="FQ17" s="195"/>
      <c r="FR17" s="197"/>
      <c r="FS17" s="195"/>
      <c r="FT17" s="197"/>
      <c r="FU17" s="195"/>
      <c r="FV17" s="180" t="str">
        <f t="shared" si="83"/>
        <v/>
      </c>
      <c r="FW17" s="181" t="str">
        <f t="shared" si="39"/>
        <v/>
      </c>
      <c r="FX17" s="182" t="str">
        <f t="shared" si="40"/>
        <v/>
      </c>
      <c r="FY17" s="183"/>
      <c r="FZ17" s="184" t="str">
        <f t="shared" si="103"/>
        <v/>
      </c>
      <c r="GA17" s="183"/>
      <c r="GB17" s="171"/>
      <c r="GC17" s="196"/>
      <c r="GD17" s="195"/>
      <c r="GE17" s="197"/>
      <c r="GF17" s="195"/>
      <c r="GG17" s="197"/>
      <c r="GH17" s="195"/>
      <c r="GI17" s="180" t="str">
        <f t="shared" si="84"/>
        <v/>
      </c>
      <c r="GJ17" s="181" t="str">
        <f t="shared" si="42"/>
        <v/>
      </c>
      <c r="GK17" s="182" t="str">
        <f t="shared" si="43"/>
        <v/>
      </c>
      <c r="GL17" s="183"/>
      <c r="GM17" s="184" t="str">
        <f t="shared" si="104"/>
        <v/>
      </c>
      <c r="GN17" s="183"/>
      <c r="GO17" s="171"/>
      <c r="GP17" s="196"/>
      <c r="GQ17" s="195"/>
      <c r="GR17" s="197"/>
      <c r="GS17" s="195"/>
      <c r="GT17" s="197"/>
      <c r="GU17" s="195"/>
      <c r="GV17" s="180" t="str">
        <f t="shared" si="85"/>
        <v/>
      </c>
      <c r="GW17" s="181" t="str">
        <f t="shared" si="45"/>
        <v/>
      </c>
      <c r="GX17" s="182" t="str">
        <f t="shared" si="46"/>
        <v/>
      </c>
      <c r="GY17" s="183"/>
      <c r="GZ17" s="184" t="str">
        <f t="shared" si="105"/>
        <v/>
      </c>
      <c r="HA17" s="183"/>
      <c r="HB17" s="171"/>
      <c r="HC17" s="196"/>
      <c r="HD17" s="195"/>
      <c r="HE17" s="197"/>
      <c r="HF17" s="195"/>
      <c r="HG17" s="197"/>
      <c r="HH17" s="195"/>
      <c r="HI17" s="180" t="str">
        <f t="shared" si="86"/>
        <v/>
      </c>
      <c r="HJ17" s="181" t="str">
        <f t="shared" si="48"/>
        <v/>
      </c>
      <c r="HK17" s="182" t="str">
        <f t="shared" si="49"/>
        <v/>
      </c>
      <c r="HL17" s="183"/>
      <c r="HM17" s="184" t="str">
        <f t="shared" si="106"/>
        <v/>
      </c>
      <c r="HN17" s="183"/>
      <c r="HO17" s="171"/>
      <c r="HP17" s="196"/>
      <c r="HQ17" s="195"/>
      <c r="HR17" s="197"/>
      <c r="HS17" s="195"/>
      <c r="HT17" s="197"/>
      <c r="HU17" s="195"/>
      <c r="HV17" s="180" t="str">
        <f t="shared" si="87"/>
        <v/>
      </c>
      <c r="HW17" s="181" t="str">
        <f t="shared" si="51"/>
        <v/>
      </c>
      <c r="HX17" s="182" t="str">
        <f t="shared" si="52"/>
        <v/>
      </c>
      <c r="HY17" s="183"/>
      <c r="HZ17" s="184" t="str">
        <f t="shared" si="107"/>
        <v/>
      </c>
      <c r="IA17" s="183"/>
      <c r="IB17" s="171"/>
      <c r="IC17" s="196"/>
      <c r="ID17" s="195"/>
      <c r="IE17" s="197"/>
      <c r="IF17" s="195"/>
      <c r="IG17" s="197"/>
      <c r="IH17" s="195"/>
      <c r="II17" s="180" t="str">
        <f t="shared" si="88"/>
        <v/>
      </c>
      <c r="IJ17" s="181" t="str">
        <f t="shared" si="54"/>
        <v/>
      </c>
      <c r="IK17" s="182" t="str">
        <f t="shared" si="55"/>
        <v/>
      </c>
      <c r="IL17" s="183"/>
      <c r="IM17" s="184" t="str">
        <f t="shared" si="108"/>
        <v/>
      </c>
      <c r="IN17" s="183"/>
      <c r="IO17" s="171"/>
      <c r="IP17" s="196"/>
      <c r="IQ17" s="195"/>
      <c r="IR17" s="197"/>
      <c r="IS17" s="195"/>
      <c r="IT17" s="197"/>
      <c r="IU17" s="195"/>
      <c r="IV17" s="180" t="str">
        <f t="shared" si="89"/>
        <v/>
      </c>
      <c r="IW17" s="181" t="str">
        <f t="shared" si="57"/>
        <v/>
      </c>
      <c r="IX17" s="182" t="str">
        <f t="shared" si="58"/>
        <v/>
      </c>
      <c r="IY17" s="183"/>
      <c r="IZ17" s="184" t="str">
        <f t="shared" si="109"/>
        <v/>
      </c>
      <c r="JA17" s="183"/>
      <c r="JB17" s="171"/>
      <c r="JC17" s="342"/>
      <c r="JD17" s="198">
        <f t="shared" si="60"/>
        <v>0</v>
      </c>
      <c r="JE17" s="198">
        <f t="shared" si="61"/>
        <v>0</v>
      </c>
      <c r="JF17" s="198">
        <f t="shared" si="62"/>
        <v>0</v>
      </c>
      <c r="JG17" s="199">
        <f t="shared" si="63"/>
        <v>0</v>
      </c>
      <c r="JH17" s="199">
        <f t="shared" si="64"/>
        <v>0</v>
      </c>
      <c r="JI17" s="342"/>
      <c r="JJ17" s="198">
        <f>JD17+'Vessel List A'!JD17</f>
        <v>0</v>
      </c>
      <c r="JK17" s="198">
        <f>JE17+'Vessel List A'!JE17</f>
        <v>0</v>
      </c>
      <c r="JL17" s="198">
        <f t="shared" si="65"/>
        <v>0</v>
      </c>
      <c r="JM17" s="199">
        <f>JG17+'Vessel List A'!JG17</f>
        <v>0</v>
      </c>
      <c r="JN17" s="199">
        <f t="shared" si="66"/>
        <v>0</v>
      </c>
      <c r="JO17" s="342"/>
      <c r="JP17" s="346"/>
      <c r="JQ17" s="346"/>
      <c r="JR17" s="346"/>
      <c r="JS17" s="346"/>
      <c r="JT17" s="346"/>
      <c r="JU17" s="346"/>
      <c r="JV17" s="346"/>
      <c r="JW17" s="346"/>
      <c r="JX17" s="346"/>
      <c r="JY17" s="342"/>
      <c r="JZ17" s="344">
        <f t="shared" si="67"/>
        <v>11</v>
      </c>
      <c r="KA17" s="195"/>
    </row>
    <row r="18" spans="1:287" x14ac:dyDescent="0.2">
      <c r="A18" s="247">
        <f t="shared" si="68"/>
        <v>41592</v>
      </c>
      <c r="B18" s="249">
        <f t="shared" si="69"/>
        <v>41593</v>
      </c>
      <c r="C18" s="196"/>
      <c r="D18" s="195"/>
      <c r="E18" s="197"/>
      <c r="F18" s="195"/>
      <c r="G18" s="197"/>
      <c r="H18" s="195"/>
      <c r="I18" s="180" t="str">
        <f t="shared" si="70"/>
        <v/>
      </c>
      <c r="J18" s="181" t="str">
        <f t="shared" si="0"/>
        <v/>
      </c>
      <c r="K18" s="182" t="str">
        <f t="shared" si="1"/>
        <v/>
      </c>
      <c r="L18" s="183"/>
      <c r="M18" s="184" t="str">
        <f t="shared" si="90"/>
        <v/>
      </c>
      <c r="N18" s="183"/>
      <c r="O18" s="186"/>
      <c r="P18" s="196"/>
      <c r="Q18" s="195"/>
      <c r="R18" s="197"/>
      <c r="S18" s="195"/>
      <c r="T18" s="197"/>
      <c r="U18" s="195"/>
      <c r="V18" s="180" t="str">
        <f t="shared" si="71"/>
        <v/>
      </c>
      <c r="W18" s="181" t="str">
        <f t="shared" si="3"/>
        <v/>
      </c>
      <c r="X18" s="182" t="str">
        <f t="shared" si="4"/>
        <v/>
      </c>
      <c r="Y18" s="183"/>
      <c r="Z18" s="184" t="str">
        <f t="shared" si="91"/>
        <v/>
      </c>
      <c r="AA18" s="183"/>
      <c r="AB18" s="186"/>
      <c r="AC18" s="196"/>
      <c r="AD18" s="195"/>
      <c r="AE18" s="197"/>
      <c r="AF18" s="195"/>
      <c r="AG18" s="197"/>
      <c r="AH18" s="195"/>
      <c r="AI18" s="180" t="str">
        <f t="shared" si="72"/>
        <v/>
      </c>
      <c r="AJ18" s="181" t="str">
        <f t="shared" si="6"/>
        <v/>
      </c>
      <c r="AK18" s="182" t="str">
        <f t="shared" si="7"/>
        <v/>
      </c>
      <c r="AL18" s="183"/>
      <c r="AM18" s="184" t="str">
        <f t="shared" si="92"/>
        <v/>
      </c>
      <c r="AN18" s="183"/>
      <c r="AO18" s="186"/>
      <c r="AP18" s="196"/>
      <c r="AQ18" s="195"/>
      <c r="AR18" s="197"/>
      <c r="AS18" s="195"/>
      <c r="AT18" s="197"/>
      <c r="AU18" s="195"/>
      <c r="AV18" s="180" t="str">
        <f t="shared" si="73"/>
        <v/>
      </c>
      <c r="AW18" s="181" t="str">
        <f t="shared" si="9"/>
        <v/>
      </c>
      <c r="AX18" s="182" t="str">
        <f t="shared" si="10"/>
        <v/>
      </c>
      <c r="AY18" s="183"/>
      <c r="AZ18" s="184" t="str">
        <f t="shared" si="93"/>
        <v/>
      </c>
      <c r="BA18" s="183"/>
      <c r="BB18" s="186"/>
      <c r="BC18" s="196"/>
      <c r="BD18" s="195"/>
      <c r="BE18" s="197"/>
      <c r="BF18" s="195"/>
      <c r="BG18" s="197"/>
      <c r="BH18" s="195"/>
      <c r="BI18" s="180" t="str">
        <f t="shared" si="74"/>
        <v/>
      </c>
      <c r="BJ18" s="181" t="str">
        <f t="shared" si="12"/>
        <v/>
      </c>
      <c r="BK18" s="182" t="str">
        <f t="shared" si="13"/>
        <v/>
      </c>
      <c r="BL18" s="183"/>
      <c r="BM18" s="184" t="str">
        <f t="shared" si="94"/>
        <v/>
      </c>
      <c r="BN18" s="183"/>
      <c r="BO18" s="186"/>
      <c r="BP18" s="196"/>
      <c r="BQ18" s="195"/>
      <c r="BR18" s="197"/>
      <c r="BS18" s="195"/>
      <c r="BT18" s="197"/>
      <c r="BU18" s="195"/>
      <c r="BV18" s="180" t="str">
        <f t="shared" si="75"/>
        <v/>
      </c>
      <c r="BW18" s="181" t="str">
        <f t="shared" si="15"/>
        <v/>
      </c>
      <c r="BX18" s="182" t="str">
        <f t="shared" si="16"/>
        <v/>
      </c>
      <c r="BY18" s="183"/>
      <c r="BZ18" s="184" t="str">
        <f t="shared" si="95"/>
        <v/>
      </c>
      <c r="CA18" s="183"/>
      <c r="CB18" s="186"/>
      <c r="CC18" s="196"/>
      <c r="CD18" s="195"/>
      <c r="CE18" s="197"/>
      <c r="CF18" s="195"/>
      <c r="CG18" s="197"/>
      <c r="CH18" s="195"/>
      <c r="CI18" s="180" t="str">
        <f t="shared" si="76"/>
        <v/>
      </c>
      <c r="CJ18" s="181" t="str">
        <f t="shared" si="18"/>
        <v/>
      </c>
      <c r="CK18" s="182" t="str">
        <f t="shared" si="19"/>
        <v/>
      </c>
      <c r="CL18" s="183"/>
      <c r="CM18" s="184" t="str">
        <f t="shared" si="96"/>
        <v/>
      </c>
      <c r="CN18" s="183"/>
      <c r="CO18" s="186"/>
      <c r="CP18" s="196"/>
      <c r="CQ18" s="195"/>
      <c r="CR18" s="197"/>
      <c r="CS18" s="195"/>
      <c r="CT18" s="197"/>
      <c r="CU18" s="195"/>
      <c r="CV18" s="180" t="str">
        <f t="shared" si="77"/>
        <v/>
      </c>
      <c r="CW18" s="181" t="str">
        <f t="shared" si="21"/>
        <v/>
      </c>
      <c r="CX18" s="182" t="str">
        <f t="shared" si="22"/>
        <v/>
      </c>
      <c r="CY18" s="183"/>
      <c r="CZ18" s="184" t="str">
        <f t="shared" si="97"/>
        <v/>
      </c>
      <c r="DA18" s="183"/>
      <c r="DB18" s="186"/>
      <c r="DC18" s="196"/>
      <c r="DD18" s="195"/>
      <c r="DE18" s="197"/>
      <c r="DF18" s="195"/>
      <c r="DG18" s="197"/>
      <c r="DH18" s="195"/>
      <c r="DI18" s="180" t="str">
        <f t="shared" si="78"/>
        <v/>
      </c>
      <c r="DJ18" s="181" t="str">
        <f t="shared" si="24"/>
        <v/>
      </c>
      <c r="DK18" s="182" t="str">
        <f t="shared" si="25"/>
        <v/>
      </c>
      <c r="DL18" s="183"/>
      <c r="DM18" s="184" t="str">
        <f t="shared" si="98"/>
        <v/>
      </c>
      <c r="DN18" s="183"/>
      <c r="DO18" s="186"/>
      <c r="DP18" s="196"/>
      <c r="DQ18" s="195"/>
      <c r="DR18" s="197"/>
      <c r="DS18" s="195"/>
      <c r="DT18" s="197"/>
      <c r="DU18" s="195"/>
      <c r="DV18" s="180" t="str">
        <f t="shared" si="79"/>
        <v/>
      </c>
      <c r="DW18" s="181" t="str">
        <f t="shared" si="27"/>
        <v/>
      </c>
      <c r="DX18" s="182" t="str">
        <f t="shared" si="28"/>
        <v/>
      </c>
      <c r="DY18" s="183"/>
      <c r="DZ18" s="184" t="str">
        <f t="shared" si="99"/>
        <v/>
      </c>
      <c r="EA18" s="183"/>
      <c r="EB18" s="186"/>
      <c r="EC18" s="196"/>
      <c r="ED18" s="195"/>
      <c r="EE18" s="197"/>
      <c r="EF18" s="195"/>
      <c r="EG18" s="197"/>
      <c r="EH18" s="195"/>
      <c r="EI18" s="180" t="str">
        <f t="shared" si="80"/>
        <v/>
      </c>
      <c r="EJ18" s="181" t="str">
        <f t="shared" si="30"/>
        <v/>
      </c>
      <c r="EK18" s="182" t="str">
        <f t="shared" si="31"/>
        <v/>
      </c>
      <c r="EL18" s="183"/>
      <c r="EM18" s="184" t="str">
        <f t="shared" si="100"/>
        <v/>
      </c>
      <c r="EN18" s="183"/>
      <c r="EO18" s="186"/>
      <c r="EP18" s="196"/>
      <c r="EQ18" s="195"/>
      <c r="ER18" s="197"/>
      <c r="ES18" s="195"/>
      <c r="ET18" s="197"/>
      <c r="EU18" s="195"/>
      <c r="EV18" s="180" t="str">
        <f t="shared" si="81"/>
        <v/>
      </c>
      <c r="EW18" s="181" t="str">
        <f t="shared" si="33"/>
        <v/>
      </c>
      <c r="EX18" s="182" t="str">
        <f t="shared" si="34"/>
        <v/>
      </c>
      <c r="EY18" s="183"/>
      <c r="EZ18" s="184" t="str">
        <f t="shared" si="101"/>
        <v/>
      </c>
      <c r="FA18" s="183"/>
      <c r="FB18" s="186"/>
      <c r="FC18" s="196"/>
      <c r="FD18" s="195"/>
      <c r="FE18" s="197"/>
      <c r="FF18" s="195"/>
      <c r="FG18" s="197"/>
      <c r="FH18" s="195"/>
      <c r="FI18" s="180" t="str">
        <f t="shared" si="82"/>
        <v/>
      </c>
      <c r="FJ18" s="181" t="str">
        <f t="shared" si="36"/>
        <v/>
      </c>
      <c r="FK18" s="182" t="str">
        <f t="shared" si="37"/>
        <v/>
      </c>
      <c r="FL18" s="183"/>
      <c r="FM18" s="184" t="str">
        <f t="shared" si="102"/>
        <v/>
      </c>
      <c r="FN18" s="183"/>
      <c r="FO18" s="186"/>
      <c r="FP18" s="196"/>
      <c r="FQ18" s="195"/>
      <c r="FR18" s="197"/>
      <c r="FS18" s="195"/>
      <c r="FT18" s="197"/>
      <c r="FU18" s="195"/>
      <c r="FV18" s="180" t="str">
        <f t="shared" si="83"/>
        <v/>
      </c>
      <c r="FW18" s="181" t="str">
        <f t="shared" si="39"/>
        <v/>
      </c>
      <c r="FX18" s="182" t="str">
        <f t="shared" si="40"/>
        <v/>
      </c>
      <c r="FY18" s="183"/>
      <c r="FZ18" s="184" t="str">
        <f t="shared" si="103"/>
        <v/>
      </c>
      <c r="GA18" s="183"/>
      <c r="GB18" s="186"/>
      <c r="GC18" s="196"/>
      <c r="GD18" s="195"/>
      <c r="GE18" s="197"/>
      <c r="GF18" s="195"/>
      <c r="GG18" s="197"/>
      <c r="GH18" s="195"/>
      <c r="GI18" s="180" t="str">
        <f t="shared" si="84"/>
        <v/>
      </c>
      <c r="GJ18" s="181" t="str">
        <f t="shared" si="42"/>
        <v/>
      </c>
      <c r="GK18" s="182" t="str">
        <f t="shared" si="43"/>
        <v/>
      </c>
      <c r="GL18" s="183"/>
      <c r="GM18" s="184" t="str">
        <f t="shared" si="104"/>
        <v/>
      </c>
      <c r="GN18" s="183"/>
      <c r="GO18" s="186"/>
      <c r="GP18" s="196"/>
      <c r="GQ18" s="195"/>
      <c r="GR18" s="197"/>
      <c r="GS18" s="195"/>
      <c r="GT18" s="197"/>
      <c r="GU18" s="195"/>
      <c r="GV18" s="180" t="str">
        <f t="shared" si="85"/>
        <v/>
      </c>
      <c r="GW18" s="181" t="str">
        <f t="shared" si="45"/>
        <v/>
      </c>
      <c r="GX18" s="182" t="str">
        <f t="shared" si="46"/>
        <v/>
      </c>
      <c r="GY18" s="183"/>
      <c r="GZ18" s="184" t="str">
        <f t="shared" si="105"/>
        <v/>
      </c>
      <c r="HA18" s="183"/>
      <c r="HB18" s="186"/>
      <c r="HC18" s="196"/>
      <c r="HD18" s="195"/>
      <c r="HE18" s="197"/>
      <c r="HF18" s="195"/>
      <c r="HG18" s="197"/>
      <c r="HH18" s="195"/>
      <c r="HI18" s="180" t="str">
        <f t="shared" si="86"/>
        <v/>
      </c>
      <c r="HJ18" s="181" t="str">
        <f t="shared" si="48"/>
        <v/>
      </c>
      <c r="HK18" s="182" t="str">
        <f t="shared" si="49"/>
        <v/>
      </c>
      <c r="HL18" s="183"/>
      <c r="HM18" s="184" t="str">
        <f t="shared" si="106"/>
        <v/>
      </c>
      <c r="HN18" s="183"/>
      <c r="HO18" s="186"/>
      <c r="HP18" s="196"/>
      <c r="HQ18" s="195"/>
      <c r="HR18" s="197"/>
      <c r="HS18" s="195"/>
      <c r="HT18" s="197"/>
      <c r="HU18" s="195"/>
      <c r="HV18" s="180" t="str">
        <f t="shared" si="87"/>
        <v/>
      </c>
      <c r="HW18" s="181" t="str">
        <f t="shared" si="51"/>
        <v/>
      </c>
      <c r="HX18" s="182" t="str">
        <f t="shared" si="52"/>
        <v/>
      </c>
      <c r="HY18" s="183"/>
      <c r="HZ18" s="184" t="str">
        <f t="shared" si="107"/>
        <v/>
      </c>
      <c r="IA18" s="183"/>
      <c r="IB18" s="186"/>
      <c r="IC18" s="196"/>
      <c r="ID18" s="195"/>
      <c r="IE18" s="197"/>
      <c r="IF18" s="195"/>
      <c r="IG18" s="197"/>
      <c r="IH18" s="195"/>
      <c r="II18" s="180" t="str">
        <f t="shared" si="88"/>
        <v/>
      </c>
      <c r="IJ18" s="181" t="str">
        <f t="shared" si="54"/>
        <v/>
      </c>
      <c r="IK18" s="182" t="str">
        <f t="shared" si="55"/>
        <v/>
      </c>
      <c r="IL18" s="183"/>
      <c r="IM18" s="184" t="str">
        <f t="shared" si="108"/>
        <v/>
      </c>
      <c r="IN18" s="183"/>
      <c r="IO18" s="186"/>
      <c r="IP18" s="196"/>
      <c r="IQ18" s="195"/>
      <c r="IR18" s="197"/>
      <c r="IS18" s="195"/>
      <c r="IT18" s="197"/>
      <c r="IU18" s="195"/>
      <c r="IV18" s="180" t="str">
        <f t="shared" si="89"/>
        <v/>
      </c>
      <c r="IW18" s="181" t="str">
        <f t="shared" si="57"/>
        <v/>
      </c>
      <c r="IX18" s="182" t="str">
        <f t="shared" si="58"/>
        <v/>
      </c>
      <c r="IY18" s="183"/>
      <c r="IZ18" s="184" t="str">
        <f t="shared" si="109"/>
        <v/>
      </c>
      <c r="JA18" s="183"/>
      <c r="JB18" s="186"/>
      <c r="JC18" s="342"/>
      <c r="JD18" s="198">
        <f t="shared" si="60"/>
        <v>0</v>
      </c>
      <c r="JE18" s="198">
        <f t="shared" si="61"/>
        <v>0</v>
      </c>
      <c r="JF18" s="198">
        <f t="shared" si="62"/>
        <v>0</v>
      </c>
      <c r="JG18" s="199">
        <f t="shared" si="63"/>
        <v>0</v>
      </c>
      <c r="JH18" s="199">
        <f t="shared" si="64"/>
        <v>0</v>
      </c>
      <c r="JI18" s="342"/>
      <c r="JJ18" s="198">
        <f>JD18+'Vessel List A'!JD18</f>
        <v>0</v>
      </c>
      <c r="JK18" s="198">
        <f>JE18+'Vessel List A'!JE18</f>
        <v>0</v>
      </c>
      <c r="JL18" s="198">
        <f t="shared" si="65"/>
        <v>0</v>
      </c>
      <c r="JM18" s="199">
        <f>JG18+'Vessel List A'!JG18</f>
        <v>0</v>
      </c>
      <c r="JN18" s="199">
        <f t="shared" si="66"/>
        <v>0</v>
      </c>
      <c r="JO18" s="342"/>
      <c r="JP18" s="346"/>
      <c r="JQ18" s="346"/>
      <c r="JR18" s="346"/>
      <c r="JS18" s="346"/>
      <c r="JT18" s="346"/>
      <c r="JU18" s="346"/>
      <c r="JV18" s="346"/>
      <c r="JW18" s="346"/>
      <c r="JX18" s="346"/>
      <c r="JY18" s="342"/>
      <c r="JZ18" s="344">
        <f t="shared" si="67"/>
        <v>11</v>
      </c>
      <c r="KA18" s="195"/>
    </row>
    <row r="19" spans="1:287" x14ac:dyDescent="0.2">
      <c r="A19" s="247">
        <f t="shared" si="68"/>
        <v>41593</v>
      </c>
      <c r="B19" s="249">
        <f t="shared" si="69"/>
        <v>41594</v>
      </c>
      <c r="C19" s="196"/>
      <c r="D19" s="195"/>
      <c r="E19" s="197"/>
      <c r="F19" s="195"/>
      <c r="G19" s="197"/>
      <c r="H19" s="195"/>
      <c r="I19" s="180" t="str">
        <f t="shared" si="70"/>
        <v/>
      </c>
      <c r="J19" s="181" t="str">
        <f t="shared" si="0"/>
        <v/>
      </c>
      <c r="K19" s="182" t="str">
        <f t="shared" si="1"/>
        <v/>
      </c>
      <c r="L19" s="183"/>
      <c r="M19" s="184" t="str">
        <f t="shared" si="90"/>
        <v/>
      </c>
      <c r="N19" s="183"/>
      <c r="O19" s="171"/>
      <c r="P19" s="196"/>
      <c r="Q19" s="195"/>
      <c r="R19" s="197"/>
      <c r="S19" s="195"/>
      <c r="T19" s="197"/>
      <c r="U19" s="195"/>
      <c r="V19" s="180" t="str">
        <f t="shared" si="71"/>
        <v/>
      </c>
      <c r="W19" s="181" t="str">
        <f t="shared" si="3"/>
        <v/>
      </c>
      <c r="X19" s="182" t="str">
        <f t="shared" si="4"/>
        <v/>
      </c>
      <c r="Y19" s="183"/>
      <c r="Z19" s="184" t="str">
        <f t="shared" si="91"/>
        <v/>
      </c>
      <c r="AA19" s="183"/>
      <c r="AB19" s="171"/>
      <c r="AC19" s="196"/>
      <c r="AD19" s="195"/>
      <c r="AE19" s="197"/>
      <c r="AF19" s="195"/>
      <c r="AG19" s="197"/>
      <c r="AH19" s="195"/>
      <c r="AI19" s="180" t="str">
        <f t="shared" si="72"/>
        <v/>
      </c>
      <c r="AJ19" s="181" t="str">
        <f t="shared" si="6"/>
        <v/>
      </c>
      <c r="AK19" s="182" t="str">
        <f t="shared" si="7"/>
        <v/>
      </c>
      <c r="AL19" s="183"/>
      <c r="AM19" s="184" t="str">
        <f t="shared" si="92"/>
        <v/>
      </c>
      <c r="AN19" s="183"/>
      <c r="AO19" s="171"/>
      <c r="AP19" s="196"/>
      <c r="AQ19" s="195"/>
      <c r="AR19" s="197"/>
      <c r="AS19" s="195"/>
      <c r="AT19" s="197"/>
      <c r="AU19" s="195"/>
      <c r="AV19" s="180" t="str">
        <f t="shared" si="73"/>
        <v/>
      </c>
      <c r="AW19" s="181" t="str">
        <f t="shared" si="9"/>
        <v/>
      </c>
      <c r="AX19" s="182" t="str">
        <f t="shared" si="10"/>
        <v/>
      </c>
      <c r="AY19" s="183"/>
      <c r="AZ19" s="184" t="str">
        <f t="shared" si="93"/>
        <v/>
      </c>
      <c r="BA19" s="183"/>
      <c r="BB19" s="171"/>
      <c r="BC19" s="196"/>
      <c r="BD19" s="195"/>
      <c r="BE19" s="197"/>
      <c r="BF19" s="195"/>
      <c r="BG19" s="197"/>
      <c r="BH19" s="195"/>
      <c r="BI19" s="180" t="str">
        <f t="shared" si="74"/>
        <v/>
      </c>
      <c r="BJ19" s="181" t="str">
        <f t="shared" si="12"/>
        <v/>
      </c>
      <c r="BK19" s="182" t="str">
        <f t="shared" si="13"/>
        <v/>
      </c>
      <c r="BL19" s="183"/>
      <c r="BM19" s="184" t="str">
        <f t="shared" si="94"/>
        <v/>
      </c>
      <c r="BN19" s="183"/>
      <c r="BO19" s="171"/>
      <c r="BP19" s="196"/>
      <c r="BQ19" s="195"/>
      <c r="BR19" s="197"/>
      <c r="BS19" s="195"/>
      <c r="BT19" s="197"/>
      <c r="BU19" s="195"/>
      <c r="BV19" s="180" t="str">
        <f t="shared" si="75"/>
        <v/>
      </c>
      <c r="BW19" s="181" t="str">
        <f t="shared" si="15"/>
        <v/>
      </c>
      <c r="BX19" s="182" t="str">
        <f t="shared" si="16"/>
        <v/>
      </c>
      <c r="BY19" s="183"/>
      <c r="BZ19" s="184" t="str">
        <f t="shared" si="95"/>
        <v/>
      </c>
      <c r="CA19" s="183"/>
      <c r="CB19" s="171"/>
      <c r="CC19" s="196"/>
      <c r="CD19" s="195"/>
      <c r="CE19" s="197"/>
      <c r="CF19" s="195"/>
      <c r="CG19" s="197"/>
      <c r="CH19" s="195"/>
      <c r="CI19" s="180" t="str">
        <f t="shared" si="76"/>
        <v/>
      </c>
      <c r="CJ19" s="181" t="str">
        <f t="shared" si="18"/>
        <v/>
      </c>
      <c r="CK19" s="182" t="str">
        <f t="shared" si="19"/>
        <v/>
      </c>
      <c r="CL19" s="183"/>
      <c r="CM19" s="184" t="str">
        <f t="shared" si="96"/>
        <v/>
      </c>
      <c r="CN19" s="183"/>
      <c r="CO19" s="171"/>
      <c r="CP19" s="196"/>
      <c r="CQ19" s="195"/>
      <c r="CR19" s="197"/>
      <c r="CS19" s="195"/>
      <c r="CT19" s="197"/>
      <c r="CU19" s="195"/>
      <c r="CV19" s="180" t="str">
        <f t="shared" si="77"/>
        <v/>
      </c>
      <c r="CW19" s="181" t="str">
        <f t="shared" si="21"/>
        <v/>
      </c>
      <c r="CX19" s="182" t="str">
        <f t="shared" si="22"/>
        <v/>
      </c>
      <c r="CY19" s="183"/>
      <c r="CZ19" s="184" t="str">
        <f t="shared" si="97"/>
        <v/>
      </c>
      <c r="DA19" s="183"/>
      <c r="DB19" s="171"/>
      <c r="DC19" s="196"/>
      <c r="DD19" s="195"/>
      <c r="DE19" s="197"/>
      <c r="DF19" s="195"/>
      <c r="DG19" s="197"/>
      <c r="DH19" s="195"/>
      <c r="DI19" s="180" t="str">
        <f t="shared" si="78"/>
        <v/>
      </c>
      <c r="DJ19" s="181" t="str">
        <f t="shared" si="24"/>
        <v/>
      </c>
      <c r="DK19" s="182" t="str">
        <f t="shared" si="25"/>
        <v/>
      </c>
      <c r="DL19" s="183"/>
      <c r="DM19" s="184" t="str">
        <f t="shared" si="98"/>
        <v/>
      </c>
      <c r="DN19" s="183"/>
      <c r="DO19" s="171"/>
      <c r="DP19" s="196"/>
      <c r="DQ19" s="195"/>
      <c r="DR19" s="197"/>
      <c r="DS19" s="195"/>
      <c r="DT19" s="197"/>
      <c r="DU19" s="195"/>
      <c r="DV19" s="180" t="str">
        <f t="shared" si="79"/>
        <v/>
      </c>
      <c r="DW19" s="181" t="str">
        <f t="shared" si="27"/>
        <v/>
      </c>
      <c r="DX19" s="182" t="str">
        <f t="shared" si="28"/>
        <v/>
      </c>
      <c r="DY19" s="183"/>
      <c r="DZ19" s="184" t="str">
        <f t="shared" si="99"/>
        <v/>
      </c>
      <c r="EA19" s="183"/>
      <c r="EB19" s="171"/>
      <c r="EC19" s="196"/>
      <c r="ED19" s="195"/>
      <c r="EE19" s="197"/>
      <c r="EF19" s="195"/>
      <c r="EG19" s="197"/>
      <c r="EH19" s="195"/>
      <c r="EI19" s="180" t="str">
        <f t="shared" si="80"/>
        <v/>
      </c>
      <c r="EJ19" s="181" t="str">
        <f t="shared" si="30"/>
        <v/>
      </c>
      <c r="EK19" s="182" t="str">
        <f t="shared" si="31"/>
        <v/>
      </c>
      <c r="EL19" s="183"/>
      <c r="EM19" s="184" t="str">
        <f t="shared" si="100"/>
        <v/>
      </c>
      <c r="EN19" s="183"/>
      <c r="EO19" s="171"/>
      <c r="EP19" s="196"/>
      <c r="EQ19" s="195"/>
      <c r="ER19" s="197"/>
      <c r="ES19" s="195"/>
      <c r="ET19" s="197"/>
      <c r="EU19" s="195"/>
      <c r="EV19" s="180" t="str">
        <f t="shared" si="81"/>
        <v/>
      </c>
      <c r="EW19" s="181" t="str">
        <f t="shared" si="33"/>
        <v/>
      </c>
      <c r="EX19" s="182" t="str">
        <f t="shared" si="34"/>
        <v/>
      </c>
      <c r="EY19" s="183"/>
      <c r="EZ19" s="184" t="str">
        <f t="shared" si="101"/>
        <v/>
      </c>
      <c r="FA19" s="183"/>
      <c r="FB19" s="171"/>
      <c r="FC19" s="196"/>
      <c r="FD19" s="195"/>
      <c r="FE19" s="197"/>
      <c r="FF19" s="195"/>
      <c r="FG19" s="197"/>
      <c r="FH19" s="195"/>
      <c r="FI19" s="180" t="str">
        <f t="shared" si="82"/>
        <v/>
      </c>
      <c r="FJ19" s="181" t="str">
        <f t="shared" si="36"/>
        <v/>
      </c>
      <c r="FK19" s="182" t="str">
        <f t="shared" si="37"/>
        <v/>
      </c>
      <c r="FL19" s="183"/>
      <c r="FM19" s="184" t="str">
        <f t="shared" si="102"/>
        <v/>
      </c>
      <c r="FN19" s="183"/>
      <c r="FO19" s="171"/>
      <c r="FP19" s="196"/>
      <c r="FQ19" s="195"/>
      <c r="FR19" s="197"/>
      <c r="FS19" s="195"/>
      <c r="FT19" s="197"/>
      <c r="FU19" s="195"/>
      <c r="FV19" s="180" t="str">
        <f t="shared" si="83"/>
        <v/>
      </c>
      <c r="FW19" s="181" t="str">
        <f t="shared" si="39"/>
        <v/>
      </c>
      <c r="FX19" s="182" t="str">
        <f t="shared" si="40"/>
        <v/>
      </c>
      <c r="FY19" s="183"/>
      <c r="FZ19" s="184" t="str">
        <f t="shared" si="103"/>
        <v/>
      </c>
      <c r="GA19" s="183"/>
      <c r="GB19" s="171"/>
      <c r="GC19" s="196"/>
      <c r="GD19" s="195"/>
      <c r="GE19" s="197"/>
      <c r="GF19" s="195"/>
      <c r="GG19" s="197"/>
      <c r="GH19" s="195"/>
      <c r="GI19" s="180" t="str">
        <f t="shared" si="84"/>
        <v/>
      </c>
      <c r="GJ19" s="181" t="str">
        <f t="shared" si="42"/>
        <v/>
      </c>
      <c r="GK19" s="182" t="str">
        <f t="shared" si="43"/>
        <v/>
      </c>
      <c r="GL19" s="183"/>
      <c r="GM19" s="184" t="str">
        <f t="shared" si="104"/>
        <v/>
      </c>
      <c r="GN19" s="183"/>
      <c r="GO19" s="171"/>
      <c r="GP19" s="196"/>
      <c r="GQ19" s="195"/>
      <c r="GR19" s="197"/>
      <c r="GS19" s="195"/>
      <c r="GT19" s="197"/>
      <c r="GU19" s="195"/>
      <c r="GV19" s="180" t="str">
        <f t="shared" si="85"/>
        <v/>
      </c>
      <c r="GW19" s="181" t="str">
        <f t="shared" si="45"/>
        <v/>
      </c>
      <c r="GX19" s="182" t="str">
        <f t="shared" si="46"/>
        <v/>
      </c>
      <c r="GY19" s="183"/>
      <c r="GZ19" s="184" t="str">
        <f t="shared" si="105"/>
        <v/>
      </c>
      <c r="HA19" s="183"/>
      <c r="HB19" s="171"/>
      <c r="HC19" s="196"/>
      <c r="HD19" s="195"/>
      <c r="HE19" s="197"/>
      <c r="HF19" s="195"/>
      <c r="HG19" s="197"/>
      <c r="HH19" s="195"/>
      <c r="HI19" s="180" t="str">
        <f t="shared" si="86"/>
        <v/>
      </c>
      <c r="HJ19" s="181" t="str">
        <f t="shared" si="48"/>
        <v/>
      </c>
      <c r="HK19" s="182" t="str">
        <f t="shared" si="49"/>
        <v/>
      </c>
      <c r="HL19" s="183"/>
      <c r="HM19" s="184" t="str">
        <f t="shared" si="106"/>
        <v/>
      </c>
      <c r="HN19" s="183"/>
      <c r="HO19" s="171"/>
      <c r="HP19" s="196"/>
      <c r="HQ19" s="195"/>
      <c r="HR19" s="197"/>
      <c r="HS19" s="195"/>
      <c r="HT19" s="197"/>
      <c r="HU19" s="195"/>
      <c r="HV19" s="180" t="str">
        <f t="shared" si="87"/>
        <v/>
      </c>
      <c r="HW19" s="181" t="str">
        <f t="shared" si="51"/>
        <v/>
      </c>
      <c r="HX19" s="182" t="str">
        <f t="shared" si="52"/>
        <v/>
      </c>
      <c r="HY19" s="183"/>
      <c r="HZ19" s="184" t="str">
        <f t="shared" si="107"/>
        <v/>
      </c>
      <c r="IA19" s="183"/>
      <c r="IB19" s="171"/>
      <c r="IC19" s="196"/>
      <c r="ID19" s="195"/>
      <c r="IE19" s="197"/>
      <c r="IF19" s="195"/>
      <c r="IG19" s="197"/>
      <c r="IH19" s="195"/>
      <c r="II19" s="180" t="str">
        <f t="shared" si="88"/>
        <v/>
      </c>
      <c r="IJ19" s="181" t="str">
        <f t="shared" si="54"/>
        <v/>
      </c>
      <c r="IK19" s="182" t="str">
        <f t="shared" si="55"/>
        <v/>
      </c>
      <c r="IL19" s="183"/>
      <c r="IM19" s="184" t="str">
        <f t="shared" si="108"/>
        <v/>
      </c>
      <c r="IN19" s="183"/>
      <c r="IO19" s="171"/>
      <c r="IP19" s="196"/>
      <c r="IQ19" s="195"/>
      <c r="IR19" s="197"/>
      <c r="IS19" s="195"/>
      <c r="IT19" s="197"/>
      <c r="IU19" s="195"/>
      <c r="IV19" s="180" t="str">
        <f t="shared" si="89"/>
        <v/>
      </c>
      <c r="IW19" s="181" t="str">
        <f t="shared" si="57"/>
        <v/>
      </c>
      <c r="IX19" s="182" t="str">
        <f t="shared" si="58"/>
        <v/>
      </c>
      <c r="IY19" s="183"/>
      <c r="IZ19" s="184" t="str">
        <f t="shared" si="109"/>
        <v/>
      </c>
      <c r="JA19" s="183"/>
      <c r="JB19" s="171"/>
      <c r="JC19" s="342"/>
      <c r="JD19" s="198">
        <f t="shared" si="60"/>
        <v>0</v>
      </c>
      <c r="JE19" s="198">
        <f t="shared" si="61"/>
        <v>0</v>
      </c>
      <c r="JF19" s="198">
        <f t="shared" si="62"/>
        <v>0</v>
      </c>
      <c r="JG19" s="199">
        <f t="shared" si="63"/>
        <v>0</v>
      </c>
      <c r="JH19" s="199">
        <f t="shared" si="64"/>
        <v>0</v>
      </c>
      <c r="JI19" s="342"/>
      <c r="JJ19" s="198">
        <f>JD19+'Vessel List A'!JD19</f>
        <v>0</v>
      </c>
      <c r="JK19" s="198">
        <f>JE19+'Vessel List A'!JE19</f>
        <v>0</v>
      </c>
      <c r="JL19" s="198">
        <f t="shared" si="65"/>
        <v>0</v>
      </c>
      <c r="JM19" s="199">
        <f>JG19+'Vessel List A'!JG19</f>
        <v>0</v>
      </c>
      <c r="JN19" s="199">
        <f t="shared" si="66"/>
        <v>0</v>
      </c>
      <c r="JO19" s="342"/>
      <c r="JP19" s="346"/>
      <c r="JQ19" s="346"/>
      <c r="JR19" s="346"/>
      <c r="JS19" s="346"/>
      <c r="JT19" s="346"/>
      <c r="JU19" s="346"/>
      <c r="JV19" s="346"/>
      <c r="JW19" s="346"/>
      <c r="JX19" s="346"/>
      <c r="JY19" s="342"/>
      <c r="JZ19" s="344">
        <f t="shared" si="67"/>
        <v>11</v>
      </c>
      <c r="KA19" s="195"/>
    </row>
    <row r="20" spans="1:287" x14ac:dyDescent="0.2">
      <c r="A20" s="247">
        <f t="shared" si="68"/>
        <v>41594</v>
      </c>
      <c r="B20" s="249">
        <f t="shared" si="69"/>
        <v>41595</v>
      </c>
      <c r="C20" s="196"/>
      <c r="D20" s="195"/>
      <c r="E20" s="197"/>
      <c r="F20" s="195"/>
      <c r="G20" s="197"/>
      <c r="H20" s="195"/>
      <c r="I20" s="180" t="str">
        <f t="shared" si="70"/>
        <v/>
      </c>
      <c r="J20" s="181" t="str">
        <f t="shared" si="0"/>
        <v/>
      </c>
      <c r="K20" s="182" t="str">
        <f t="shared" si="1"/>
        <v/>
      </c>
      <c r="L20" s="183"/>
      <c r="M20" s="184" t="str">
        <f t="shared" si="90"/>
        <v/>
      </c>
      <c r="N20" s="183"/>
      <c r="O20" s="171"/>
      <c r="P20" s="196"/>
      <c r="Q20" s="195"/>
      <c r="R20" s="197"/>
      <c r="S20" s="195"/>
      <c r="T20" s="197"/>
      <c r="U20" s="195"/>
      <c r="V20" s="180" t="str">
        <f t="shared" si="71"/>
        <v/>
      </c>
      <c r="W20" s="181" t="str">
        <f t="shared" si="3"/>
        <v/>
      </c>
      <c r="X20" s="182" t="str">
        <f t="shared" si="4"/>
        <v/>
      </c>
      <c r="Y20" s="183"/>
      <c r="Z20" s="184" t="str">
        <f t="shared" si="91"/>
        <v/>
      </c>
      <c r="AA20" s="183"/>
      <c r="AB20" s="171"/>
      <c r="AC20" s="196"/>
      <c r="AD20" s="195"/>
      <c r="AE20" s="197"/>
      <c r="AF20" s="195"/>
      <c r="AG20" s="197"/>
      <c r="AH20" s="195"/>
      <c r="AI20" s="180" t="str">
        <f t="shared" si="72"/>
        <v/>
      </c>
      <c r="AJ20" s="181" t="str">
        <f t="shared" si="6"/>
        <v/>
      </c>
      <c r="AK20" s="182" t="str">
        <f t="shared" si="7"/>
        <v/>
      </c>
      <c r="AL20" s="183"/>
      <c r="AM20" s="184" t="str">
        <f t="shared" si="92"/>
        <v/>
      </c>
      <c r="AN20" s="183"/>
      <c r="AO20" s="171"/>
      <c r="AP20" s="196"/>
      <c r="AQ20" s="195"/>
      <c r="AR20" s="197"/>
      <c r="AS20" s="195"/>
      <c r="AT20" s="197"/>
      <c r="AU20" s="195"/>
      <c r="AV20" s="180" t="str">
        <f t="shared" si="73"/>
        <v/>
      </c>
      <c r="AW20" s="181" t="str">
        <f t="shared" si="9"/>
        <v/>
      </c>
      <c r="AX20" s="182" t="str">
        <f t="shared" si="10"/>
        <v/>
      </c>
      <c r="AY20" s="183"/>
      <c r="AZ20" s="184" t="str">
        <f t="shared" si="93"/>
        <v/>
      </c>
      <c r="BA20" s="183"/>
      <c r="BB20" s="171"/>
      <c r="BC20" s="196"/>
      <c r="BD20" s="195"/>
      <c r="BE20" s="197"/>
      <c r="BF20" s="195"/>
      <c r="BG20" s="197"/>
      <c r="BH20" s="195"/>
      <c r="BI20" s="180" t="str">
        <f t="shared" si="74"/>
        <v/>
      </c>
      <c r="BJ20" s="181" t="str">
        <f t="shared" si="12"/>
        <v/>
      </c>
      <c r="BK20" s="182" t="str">
        <f t="shared" si="13"/>
        <v/>
      </c>
      <c r="BL20" s="183"/>
      <c r="BM20" s="184" t="str">
        <f t="shared" si="94"/>
        <v/>
      </c>
      <c r="BN20" s="183"/>
      <c r="BO20" s="171"/>
      <c r="BP20" s="196"/>
      <c r="BQ20" s="195"/>
      <c r="BR20" s="197"/>
      <c r="BS20" s="195"/>
      <c r="BT20" s="197"/>
      <c r="BU20" s="195"/>
      <c r="BV20" s="180" t="str">
        <f t="shared" si="75"/>
        <v/>
      </c>
      <c r="BW20" s="181" t="str">
        <f t="shared" si="15"/>
        <v/>
      </c>
      <c r="BX20" s="182" t="str">
        <f t="shared" si="16"/>
        <v/>
      </c>
      <c r="BY20" s="183"/>
      <c r="BZ20" s="184" t="str">
        <f t="shared" si="95"/>
        <v/>
      </c>
      <c r="CA20" s="183"/>
      <c r="CB20" s="171"/>
      <c r="CC20" s="196"/>
      <c r="CD20" s="195"/>
      <c r="CE20" s="197"/>
      <c r="CF20" s="195"/>
      <c r="CG20" s="197"/>
      <c r="CH20" s="195"/>
      <c r="CI20" s="180" t="str">
        <f t="shared" si="76"/>
        <v/>
      </c>
      <c r="CJ20" s="181" t="str">
        <f t="shared" si="18"/>
        <v/>
      </c>
      <c r="CK20" s="182" t="str">
        <f t="shared" si="19"/>
        <v/>
      </c>
      <c r="CL20" s="183"/>
      <c r="CM20" s="184" t="str">
        <f t="shared" si="96"/>
        <v/>
      </c>
      <c r="CN20" s="183"/>
      <c r="CO20" s="171"/>
      <c r="CP20" s="196"/>
      <c r="CQ20" s="195"/>
      <c r="CR20" s="197"/>
      <c r="CS20" s="195"/>
      <c r="CT20" s="197"/>
      <c r="CU20" s="195"/>
      <c r="CV20" s="180" t="str">
        <f t="shared" si="77"/>
        <v/>
      </c>
      <c r="CW20" s="181" t="str">
        <f t="shared" si="21"/>
        <v/>
      </c>
      <c r="CX20" s="182" t="str">
        <f t="shared" si="22"/>
        <v/>
      </c>
      <c r="CY20" s="183"/>
      <c r="CZ20" s="184" t="str">
        <f t="shared" si="97"/>
        <v/>
      </c>
      <c r="DA20" s="183"/>
      <c r="DB20" s="171"/>
      <c r="DC20" s="196"/>
      <c r="DD20" s="195"/>
      <c r="DE20" s="197"/>
      <c r="DF20" s="195"/>
      <c r="DG20" s="197"/>
      <c r="DH20" s="195"/>
      <c r="DI20" s="180" t="str">
        <f t="shared" si="78"/>
        <v/>
      </c>
      <c r="DJ20" s="181" t="str">
        <f t="shared" si="24"/>
        <v/>
      </c>
      <c r="DK20" s="182" t="str">
        <f t="shared" si="25"/>
        <v/>
      </c>
      <c r="DL20" s="183"/>
      <c r="DM20" s="184" t="str">
        <f t="shared" si="98"/>
        <v/>
      </c>
      <c r="DN20" s="183"/>
      <c r="DO20" s="171"/>
      <c r="DP20" s="196"/>
      <c r="DQ20" s="195"/>
      <c r="DR20" s="197"/>
      <c r="DS20" s="195"/>
      <c r="DT20" s="197"/>
      <c r="DU20" s="195"/>
      <c r="DV20" s="180" t="str">
        <f t="shared" si="79"/>
        <v/>
      </c>
      <c r="DW20" s="181" t="str">
        <f t="shared" si="27"/>
        <v/>
      </c>
      <c r="DX20" s="182" t="str">
        <f t="shared" si="28"/>
        <v/>
      </c>
      <c r="DY20" s="183"/>
      <c r="DZ20" s="184" t="str">
        <f t="shared" si="99"/>
        <v/>
      </c>
      <c r="EA20" s="183"/>
      <c r="EB20" s="171"/>
      <c r="EC20" s="196"/>
      <c r="ED20" s="195"/>
      <c r="EE20" s="197"/>
      <c r="EF20" s="195"/>
      <c r="EG20" s="197"/>
      <c r="EH20" s="195"/>
      <c r="EI20" s="180" t="str">
        <f t="shared" si="80"/>
        <v/>
      </c>
      <c r="EJ20" s="181" t="str">
        <f t="shared" si="30"/>
        <v/>
      </c>
      <c r="EK20" s="182" t="str">
        <f t="shared" si="31"/>
        <v/>
      </c>
      <c r="EL20" s="183"/>
      <c r="EM20" s="184" t="str">
        <f t="shared" si="100"/>
        <v/>
      </c>
      <c r="EN20" s="183"/>
      <c r="EO20" s="171"/>
      <c r="EP20" s="196"/>
      <c r="EQ20" s="195"/>
      <c r="ER20" s="197"/>
      <c r="ES20" s="195"/>
      <c r="ET20" s="197"/>
      <c r="EU20" s="195"/>
      <c r="EV20" s="180" t="str">
        <f t="shared" si="81"/>
        <v/>
      </c>
      <c r="EW20" s="181" t="str">
        <f t="shared" si="33"/>
        <v/>
      </c>
      <c r="EX20" s="182" t="str">
        <f t="shared" si="34"/>
        <v/>
      </c>
      <c r="EY20" s="183"/>
      <c r="EZ20" s="184" t="str">
        <f t="shared" si="101"/>
        <v/>
      </c>
      <c r="FA20" s="183"/>
      <c r="FB20" s="171"/>
      <c r="FC20" s="196"/>
      <c r="FD20" s="195"/>
      <c r="FE20" s="197"/>
      <c r="FF20" s="195"/>
      <c r="FG20" s="197"/>
      <c r="FH20" s="195"/>
      <c r="FI20" s="180" t="str">
        <f t="shared" si="82"/>
        <v/>
      </c>
      <c r="FJ20" s="181" t="str">
        <f t="shared" si="36"/>
        <v/>
      </c>
      <c r="FK20" s="182" t="str">
        <f t="shared" si="37"/>
        <v/>
      </c>
      <c r="FL20" s="183"/>
      <c r="FM20" s="184" t="str">
        <f t="shared" si="102"/>
        <v/>
      </c>
      <c r="FN20" s="183"/>
      <c r="FO20" s="171"/>
      <c r="FP20" s="196"/>
      <c r="FQ20" s="195"/>
      <c r="FR20" s="197"/>
      <c r="FS20" s="195"/>
      <c r="FT20" s="197"/>
      <c r="FU20" s="195"/>
      <c r="FV20" s="180" t="str">
        <f t="shared" si="83"/>
        <v/>
      </c>
      <c r="FW20" s="181" t="str">
        <f t="shared" si="39"/>
        <v/>
      </c>
      <c r="FX20" s="182" t="str">
        <f t="shared" si="40"/>
        <v/>
      </c>
      <c r="FY20" s="183"/>
      <c r="FZ20" s="184" t="str">
        <f t="shared" si="103"/>
        <v/>
      </c>
      <c r="GA20" s="183"/>
      <c r="GB20" s="171"/>
      <c r="GC20" s="196"/>
      <c r="GD20" s="195"/>
      <c r="GE20" s="197"/>
      <c r="GF20" s="195"/>
      <c r="GG20" s="197"/>
      <c r="GH20" s="195"/>
      <c r="GI20" s="180" t="str">
        <f t="shared" si="84"/>
        <v/>
      </c>
      <c r="GJ20" s="181" t="str">
        <f t="shared" si="42"/>
        <v/>
      </c>
      <c r="GK20" s="182" t="str">
        <f t="shared" si="43"/>
        <v/>
      </c>
      <c r="GL20" s="183"/>
      <c r="GM20" s="184" t="str">
        <f t="shared" si="104"/>
        <v/>
      </c>
      <c r="GN20" s="183"/>
      <c r="GO20" s="171"/>
      <c r="GP20" s="196"/>
      <c r="GQ20" s="195"/>
      <c r="GR20" s="197"/>
      <c r="GS20" s="195"/>
      <c r="GT20" s="197"/>
      <c r="GU20" s="195"/>
      <c r="GV20" s="180" t="str">
        <f t="shared" si="85"/>
        <v/>
      </c>
      <c r="GW20" s="181" t="str">
        <f t="shared" si="45"/>
        <v/>
      </c>
      <c r="GX20" s="182" t="str">
        <f t="shared" si="46"/>
        <v/>
      </c>
      <c r="GY20" s="183"/>
      <c r="GZ20" s="184" t="str">
        <f t="shared" si="105"/>
        <v/>
      </c>
      <c r="HA20" s="183"/>
      <c r="HB20" s="171"/>
      <c r="HC20" s="196"/>
      <c r="HD20" s="195"/>
      <c r="HE20" s="197"/>
      <c r="HF20" s="195"/>
      <c r="HG20" s="197"/>
      <c r="HH20" s="195"/>
      <c r="HI20" s="180" t="str">
        <f t="shared" si="86"/>
        <v/>
      </c>
      <c r="HJ20" s="181" t="str">
        <f t="shared" si="48"/>
        <v/>
      </c>
      <c r="HK20" s="182" t="str">
        <f t="shared" si="49"/>
        <v/>
      </c>
      <c r="HL20" s="183"/>
      <c r="HM20" s="184" t="str">
        <f t="shared" si="106"/>
        <v/>
      </c>
      <c r="HN20" s="183"/>
      <c r="HO20" s="171"/>
      <c r="HP20" s="196"/>
      <c r="HQ20" s="195"/>
      <c r="HR20" s="197"/>
      <c r="HS20" s="195"/>
      <c r="HT20" s="197"/>
      <c r="HU20" s="195"/>
      <c r="HV20" s="180" t="str">
        <f t="shared" si="87"/>
        <v/>
      </c>
      <c r="HW20" s="181" t="str">
        <f t="shared" si="51"/>
        <v/>
      </c>
      <c r="HX20" s="182" t="str">
        <f t="shared" si="52"/>
        <v/>
      </c>
      <c r="HY20" s="183"/>
      <c r="HZ20" s="184" t="str">
        <f t="shared" si="107"/>
        <v/>
      </c>
      <c r="IA20" s="183"/>
      <c r="IB20" s="171"/>
      <c r="IC20" s="196"/>
      <c r="ID20" s="195"/>
      <c r="IE20" s="197"/>
      <c r="IF20" s="195"/>
      <c r="IG20" s="197"/>
      <c r="IH20" s="195"/>
      <c r="II20" s="180" t="str">
        <f t="shared" si="88"/>
        <v/>
      </c>
      <c r="IJ20" s="181" t="str">
        <f t="shared" si="54"/>
        <v/>
      </c>
      <c r="IK20" s="182" t="str">
        <f t="shared" si="55"/>
        <v/>
      </c>
      <c r="IL20" s="183"/>
      <c r="IM20" s="184" t="str">
        <f t="shared" si="108"/>
        <v/>
      </c>
      <c r="IN20" s="183"/>
      <c r="IO20" s="171"/>
      <c r="IP20" s="196"/>
      <c r="IQ20" s="195"/>
      <c r="IR20" s="197"/>
      <c r="IS20" s="195"/>
      <c r="IT20" s="197"/>
      <c r="IU20" s="195"/>
      <c r="IV20" s="180" t="str">
        <f t="shared" si="89"/>
        <v/>
      </c>
      <c r="IW20" s="181" t="str">
        <f t="shared" si="57"/>
        <v/>
      </c>
      <c r="IX20" s="182" t="str">
        <f t="shared" si="58"/>
        <v/>
      </c>
      <c r="IY20" s="183"/>
      <c r="IZ20" s="184" t="str">
        <f t="shared" si="109"/>
        <v/>
      </c>
      <c r="JA20" s="183"/>
      <c r="JB20" s="171"/>
      <c r="JC20" s="342"/>
      <c r="JD20" s="198">
        <f t="shared" si="60"/>
        <v>0</v>
      </c>
      <c r="JE20" s="198">
        <f t="shared" si="61"/>
        <v>0</v>
      </c>
      <c r="JF20" s="198">
        <f t="shared" si="62"/>
        <v>0</v>
      </c>
      <c r="JG20" s="199">
        <f t="shared" si="63"/>
        <v>0</v>
      </c>
      <c r="JH20" s="199">
        <f t="shared" si="64"/>
        <v>0</v>
      </c>
      <c r="JI20" s="342"/>
      <c r="JJ20" s="198">
        <f>JD20+'Vessel List A'!JD20</f>
        <v>0</v>
      </c>
      <c r="JK20" s="198">
        <f>JE20+'Vessel List A'!JE20</f>
        <v>0</v>
      </c>
      <c r="JL20" s="198">
        <f t="shared" si="65"/>
        <v>0</v>
      </c>
      <c r="JM20" s="199">
        <f>JG20+'Vessel List A'!JG20</f>
        <v>0</v>
      </c>
      <c r="JN20" s="199">
        <f t="shared" si="66"/>
        <v>0</v>
      </c>
      <c r="JO20" s="342"/>
      <c r="JP20" s="346"/>
      <c r="JQ20" s="346"/>
      <c r="JR20" s="346"/>
      <c r="JS20" s="346"/>
      <c r="JT20" s="346"/>
      <c r="JU20" s="346"/>
      <c r="JV20" s="346"/>
      <c r="JW20" s="346"/>
      <c r="JX20" s="346"/>
      <c r="JY20" s="342"/>
      <c r="JZ20" s="344">
        <f t="shared" si="67"/>
        <v>11</v>
      </c>
      <c r="KA20" s="195"/>
    </row>
    <row r="21" spans="1:287" x14ac:dyDescent="0.2">
      <c r="A21" s="247">
        <f t="shared" si="68"/>
        <v>41595</v>
      </c>
      <c r="B21" s="249">
        <f t="shared" si="69"/>
        <v>41596</v>
      </c>
      <c r="C21" s="196"/>
      <c r="D21" s="195"/>
      <c r="E21" s="197"/>
      <c r="F21" s="195"/>
      <c r="G21" s="197"/>
      <c r="H21" s="195"/>
      <c r="I21" s="180" t="str">
        <f t="shared" si="70"/>
        <v/>
      </c>
      <c r="J21" s="181" t="str">
        <f t="shared" si="0"/>
        <v/>
      </c>
      <c r="K21" s="182" t="str">
        <f t="shared" si="1"/>
        <v/>
      </c>
      <c r="L21" s="183"/>
      <c r="M21" s="184" t="str">
        <f t="shared" si="90"/>
        <v/>
      </c>
      <c r="N21" s="183"/>
      <c r="O21" s="186"/>
      <c r="P21" s="196"/>
      <c r="Q21" s="195"/>
      <c r="R21" s="197"/>
      <c r="S21" s="195"/>
      <c r="T21" s="197"/>
      <c r="U21" s="195"/>
      <c r="V21" s="180" t="str">
        <f t="shared" si="71"/>
        <v/>
      </c>
      <c r="W21" s="181" t="str">
        <f t="shared" si="3"/>
        <v/>
      </c>
      <c r="X21" s="182" t="str">
        <f t="shared" si="4"/>
        <v/>
      </c>
      <c r="Y21" s="183"/>
      <c r="Z21" s="184" t="str">
        <f t="shared" si="91"/>
        <v/>
      </c>
      <c r="AA21" s="183"/>
      <c r="AB21" s="186"/>
      <c r="AC21" s="196"/>
      <c r="AD21" s="195"/>
      <c r="AE21" s="197"/>
      <c r="AF21" s="195"/>
      <c r="AG21" s="197"/>
      <c r="AH21" s="195"/>
      <c r="AI21" s="180" t="str">
        <f t="shared" si="72"/>
        <v/>
      </c>
      <c r="AJ21" s="181" t="str">
        <f t="shared" si="6"/>
        <v/>
      </c>
      <c r="AK21" s="182" t="str">
        <f t="shared" si="7"/>
        <v/>
      </c>
      <c r="AL21" s="183"/>
      <c r="AM21" s="184" t="str">
        <f t="shared" si="92"/>
        <v/>
      </c>
      <c r="AN21" s="183"/>
      <c r="AO21" s="186"/>
      <c r="AP21" s="196"/>
      <c r="AQ21" s="195"/>
      <c r="AR21" s="197"/>
      <c r="AS21" s="195"/>
      <c r="AT21" s="197"/>
      <c r="AU21" s="195"/>
      <c r="AV21" s="180" t="str">
        <f t="shared" si="73"/>
        <v/>
      </c>
      <c r="AW21" s="181" t="str">
        <f t="shared" si="9"/>
        <v/>
      </c>
      <c r="AX21" s="182" t="str">
        <f t="shared" si="10"/>
        <v/>
      </c>
      <c r="AY21" s="183"/>
      <c r="AZ21" s="184" t="str">
        <f t="shared" si="93"/>
        <v/>
      </c>
      <c r="BA21" s="183"/>
      <c r="BB21" s="186"/>
      <c r="BC21" s="196"/>
      <c r="BD21" s="195"/>
      <c r="BE21" s="197"/>
      <c r="BF21" s="195"/>
      <c r="BG21" s="197"/>
      <c r="BH21" s="195"/>
      <c r="BI21" s="180" t="str">
        <f t="shared" si="74"/>
        <v/>
      </c>
      <c r="BJ21" s="181" t="str">
        <f t="shared" si="12"/>
        <v/>
      </c>
      <c r="BK21" s="182" t="str">
        <f t="shared" si="13"/>
        <v/>
      </c>
      <c r="BL21" s="183"/>
      <c r="BM21" s="184" t="str">
        <f t="shared" si="94"/>
        <v/>
      </c>
      <c r="BN21" s="183"/>
      <c r="BO21" s="186"/>
      <c r="BP21" s="196"/>
      <c r="BQ21" s="195"/>
      <c r="BR21" s="197"/>
      <c r="BS21" s="195"/>
      <c r="BT21" s="197"/>
      <c r="BU21" s="195"/>
      <c r="BV21" s="180" t="str">
        <f t="shared" si="75"/>
        <v/>
      </c>
      <c r="BW21" s="181" t="str">
        <f t="shared" si="15"/>
        <v/>
      </c>
      <c r="BX21" s="182" t="str">
        <f t="shared" si="16"/>
        <v/>
      </c>
      <c r="BY21" s="183"/>
      <c r="BZ21" s="184" t="str">
        <f t="shared" si="95"/>
        <v/>
      </c>
      <c r="CA21" s="183"/>
      <c r="CB21" s="186"/>
      <c r="CC21" s="196"/>
      <c r="CD21" s="195"/>
      <c r="CE21" s="197"/>
      <c r="CF21" s="195"/>
      <c r="CG21" s="197"/>
      <c r="CH21" s="195"/>
      <c r="CI21" s="180" t="str">
        <f t="shared" si="76"/>
        <v/>
      </c>
      <c r="CJ21" s="181" t="str">
        <f t="shared" si="18"/>
        <v/>
      </c>
      <c r="CK21" s="182" t="str">
        <f t="shared" si="19"/>
        <v/>
      </c>
      <c r="CL21" s="183"/>
      <c r="CM21" s="184" t="str">
        <f t="shared" si="96"/>
        <v/>
      </c>
      <c r="CN21" s="183"/>
      <c r="CO21" s="186"/>
      <c r="CP21" s="196"/>
      <c r="CQ21" s="195"/>
      <c r="CR21" s="197"/>
      <c r="CS21" s="195"/>
      <c r="CT21" s="197"/>
      <c r="CU21" s="195"/>
      <c r="CV21" s="180" t="str">
        <f t="shared" si="77"/>
        <v/>
      </c>
      <c r="CW21" s="181" t="str">
        <f t="shared" si="21"/>
        <v/>
      </c>
      <c r="CX21" s="182" t="str">
        <f t="shared" si="22"/>
        <v/>
      </c>
      <c r="CY21" s="183"/>
      <c r="CZ21" s="184" t="str">
        <f t="shared" si="97"/>
        <v/>
      </c>
      <c r="DA21" s="183"/>
      <c r="DB21" s="186"/>
      <c r="DC21" s="196"/>
      <c r="DD21" s="195"/>
      <c r="DE21" s="197"/>
      <c r="DF21" s="195"/>
      <c r="DG21" s="197"/>
      <c r="DH21" s="195"/>
      <c r="DI21" s="180" t="str">
        <f t="shared" si="78"/>
        <v/>
      </c>
      <c r="DJ21" s="181" t="str">
        <f t="shared" si="24"/>
        <v/>
      </c>
      <c r="DK21" s="182" t="str">
        <f t="shared" si="25"/>
        <v/>
      </c>
      <c r="DL21" s="183"/>
      <c r="DM21" s="184" t="str">
        <f t="shared" si="98"/>
        <v/>
      </c>
      <c r="DN21" s="183"/>
      <c r="DO21" s="186"/>
      <c r="DP21" s="196"/>
      <c r="DQ21" s="195"/>
      <c r="DR21" s="197"/>
      <c r="DS21" s="195"/>
      <c r="DT21" s="197"/>
      <c r="DU21" s="195"/>
      <c r="DV21" s="180" t="str">
        <f t="shared" si="79"/>
        <v/>
      </c>
      <c r="DW21" s="181" t="str">
        <f t="shared" si="27"/>
        <v/>
      </c>
      <c r="DX21" s="182" t="str">
        <f t="shared" si="28"/>
        <v/>
      </c>
      <c r="DY21" s="183"/>
      <c r="DZ21" s="184" t="str">
        <f t="shared" si="99"/>
        <v/>
      </c>
      <c r="EA21" s="183"/>
      <c r="EB21" s="186"/>
      <c r="EC21" s="196"/>
      <c r="ED21" s="195"/>
      <c r="EE21" s="197"/>
      <c r="EF21" s="195"/>
      <c r="EG21" s="197"/>
      <c r="EH21" s="195"/>
      <c r="EI21" s="180" t="str">
        <f t="shared" si="80"/>
        <v/>
      </c>
      <c r="EJ21" s="181" t="str">
        <f t="shared" si="30"/>
        <v/>
      </c>
      <c r="EK21" s="182" t="str">
        <f t="shared" si="31"/>
        <v/>
      </c>
      <c r="EL21" s="183"/>
      <c r="EM21" s="184" t="str">
        <f t="shared" si="100"/>
        <v/>
      </c>
      <c r="EN21" s="183"/>
      <c r="EO21" s="186"/>
      <c r="EP21" s="196"/>
      <c r="EQ21" s="195"/>
      <c r="ER21" s="197"/>
      <c r="ES21" s="195"/>
      <c r="ET21" s="197"/>
      <c r="EU21" s="195"/>
      <c r="EV21" s="180" t="str">
        <f t="shared" si="81"/>
        <v/>
      </c>
      <c r="EW21" s="181" t="str">
        <f t="shared" si="33"/>
        <v/>
      </c>
      <c r="EX21" s="182" t="str">
        <f t="shared" si="34"/>
        <v/>
      </c>
      <c r="EY21" s="183"/>
      <c r="EZ21" s="184" t="str">
        <f t="shared" si="101"/>
        <v/>
      </c>
      <c r="FA21" s="183"/>
      <c r="FB21" s="186"/>
      <c r="FC21" s="196"/>
      <c r="FD21" s="195"/>
      <c r="FE21" s="197"/>
      <c r="FF21" s="195"/>
      <c r="FG21" s="197"/>
      <c r="FH21" s="195"/>
      <c r="FI21" s="180" t="str">
        <f t="shared" si="82"/>
        <v/>
      </c>
      <c r="FJ21" s="181" t="str">
        <f t="shared" si="36"/>
        <v/>
      </c>
      <c r="FK21" s="182" t="str">
        <f t="shared" si="37"/>
        <v/>
      </c>
      <c r="FL21" s="183"/>
      <c r="FM21" s="184" t="str">
        <f t="shared" si="102"/>
        <v/>
      </c>
      <c r="FN21" s="183"/>
      <c r="FO21" s="186"/>
      <c r="FP21" s="196"/>
      <c r="FQ21" s="195"/>
      <c r="FR21" s="197"/>
      <c r="FS21" s="195"/>
      <c r="FT21" s="197"/>
      <c r="FU21" s="195"/>
      <c r="FV21" s="180" t="str">
        <f t="shared" si="83"/>
        <v/>
      </c>
      <c r="FW21" s="181" t="str">
        <f t="shared" si="39"/>
        <v/>
      </c>
      <c r="FX21" s="182" t="str">
        <f t="shared" si="40"/>
        <v/>
      </c>
      <c r="FY21" s="183"/>
      <c r="FZ21" s="184" t="str">
        <f t="shared" si="103"/>
        <v/>
      </c>
      <c r="GA21" s="183"/>
      <c r="GB21" s="186"/>
      <c r="GC21" s="196"/>
      <c r="GD21" s="195"/>
      <c r="GE21" s="197"/>
      <c r="GF21" s="195"/>
      <c r="GG21" s="197"/>
      <c r="GH21" s="195"/>
      <c r="GI21" s="180" t="str">
        <f t="shared" si="84"/>
        <v/>
      </c>
      <c r="GJ21" s="181" t="str">
        <f t="shared" si="42"/>
        <v/>
      </c>
      <c r="GK21" s="182" t="str">
        <f t="shared" si="43"/>
        <v/>
      </c>
      <c r="GL21" s="183"/>
      <c r="GM21" s="184" t="str">
        <f t="shared" si="104"/>
        <v/>
      </c>
      <c r="GN21" s="183"/>
      <c r="GO21" s="186"/>
      <c r="GP21" s="196"/>
      <c r="GQ21" s="195"/>
      <c r="GR21" s="197"/>
      <c r="GS21" s="195"/>
      <c r="GT21" s="197"/>
      <c r="GU21" s="195"/>
      <c r="GV21" s="180" t="str">
        <f t="shared" si="85"/>
        <v/>
      </c>
      <c r="GW21" s="181" t="str">
        <f t="shared" si="45"/>
        <v/>
      </c>
      <c r="GX21" s="182" t="str">
        <f t="shared" si="46"/>
        <v/>
      </c>
      <c r="GY21" s="183"/>
      <c r="GZ21" s="184" t="str">
        <f t="shared" si="105"/>
        <v/>
      </c>
      <c r="HA21" s="183"/>
      <c r="HB21" s="186"/>
      <c r="HC21" s="196"/>
      <c r="HD21" s="195"/>
      <c r="HE21" s="197"/>
      <c r="HF21" s="195"/>
      <c r="HG21" s="197"/>
      <c r="HH21" s="195"/>
      <c r="HI21" s="180" t="str">
        <f t="shared" si="86"/>
        <v/>
      </c>
      <c r="HJ21" s="181" t="str">
        <f t="shared" si="48"/>
        <v/>
      </c>
      <c r="HK21" s="182" t="str">
        <f t="shared" si="49"/>
        <v/>
      </c>
      <c r="HL21" s="183"/>
      <c r="HM21" s="184" t="str">
        <f t="shared" si="106"/>
        <v/>
      </c>
      <c r="HN21" s="183"/>
      <c r="HO21" s="186"/>
      <c r="HP21" s="196"/>
      <c r="HQ21" s="195"/>
      <c r="HR21" s="197"/>
      <c r="HS21" s="195"/>
      <c r="HT21" s="197"/>
      <c r="HU21" s="195"/>
      <c r="HV21" s="180" t="str">
        <f t="shared" si="87"/>
        <v/>
      </c>
      <c r="HW21" s="181" t="str">
        <f t="shared" si="51"/>
        <v/>
      </c>
      <c r="HX21" s="182" t="str">
        <f t="shared" si="52"/>
        <v/>
      </c>
      <c r="HY21" s="183"/>
      <c r="HZ21" s="184" t="str">
        <f t="shared" si="107"/>
        <v/>
      </c>
      <c r="IA21" s="183"/>
      <c r="IB21" s="186"/>
      <c r="IC21" s="196"/>
      <c r="ID21" s="195"/>
      <c r="IE21" s="197"/>
      <c r="IF21" s="195"/>
      <c r="IG21" s="197"/>
      <c r="IH21" s="195"/>
      <c r="II21" s="180" t="str">
        <f t="shared" si="88"/>
        <v/>
      </c>
      <c r="IJ21" s="181" t="str">
        <f t="shared" si="54"/>
        <v/>
      </c>
      <c r="IK21" s="182" t="str">
        <f t="shared" si="55"/>
        <v/>
      </c>
      <c r="IL21" s="183"/>
      <c r="IM21" s="184" t="str">
        <f t="shared" si="108"/>
        <v/>
      </c>
      <c r="IN21" s="183"/>
      <c r="IO21" s="186"/>
      <c r="IP21" s="196"/>
      <c r="IQ21" s="195"/>
      <c r="IR21" s="197"/>
      <c r="IS21" s="195"/>
      <c r="IT21" s="197"/>
      <c r="IU21" s="195"/>
      <c r="IV21" s="180" t="str">
        <f t="shared" si="89"/>
        <v/>
      </c>
      <c r="IW21" s="181" t="str">
        <f t="shared" si="57"/>
        <v/>
      </c>
      <c r="IX21" s="182" t="str">
        <f t="shared" si="58"/>
        <v/>
      </c>
      <c r="IY21" s="183"/>
      <c r="IZ21" s="184" t="str">
        <f t="shared" si="109"/>
        <v/>
      </c>
      <c r="JA21" s="183"/>
      <c r="JB21" s="186"/>
      <c r="JC21" s="342"/>
      <c r="JD21" s="198">
        <f t="shared" si="60"/>
        <v>0</v>
      </c>
      <c r="JE21" s="198">
        <f t="shared" si="61"/>
        <v>0</v>
      </c>
      <c r="JF21" s="198">
        <f t="shared" si="62"/>
        <v>0</v>
      </c>
      <c r="JG21" s="199">
        <f t="shared" si="63"/>
        <v>0</v>
      </c>
      <c r="JH21" s="199">
        <f t="shared" si="64"/>
        <v>0</v>
      </c>
      <c r="JI21" s="342"/>
      <c r="JJ21" s="198">
        <f>JD21+'Vessel List A'!JD21</f>
        <v>0</v>
      </c>
      <c r="JK21" s="198">
        <f>JE21+'Vessel List A'!JE21</f>
        <v>0</v>
      </c>
      <c r="JL21" s="198">
        <f t="shared" si="65"/>
        <v>0</v>
      </c>
      <c r="JM21" s="199">
        <f>JG21+'Vessel List A'!JG21</f>
        <v>0</v>
      </c>
      <c r="JN21" s="199">
        <f t="shared" si="66"/>
        <v>0</v>
      </c>
      <c r="JO21" s="342"/>
      <c r="JP21" s="346"/>
      <c r="JQ21" s="346"/>
      <c r="JR21" s="346"/>
      <c r="JS21" s="346"/>
      <c r="JT21" s="346"/>
      <c r="JU21" s="346"/>
      <c r="JV21" s="346"/>
      <c r="JW21" s="346"/>
      <c r="JX21" s="346"/>
      <c r="JY21" s="342"/>
      <c r="JZ21" s="344">
        <f t="shared" si="67"/>
        <v>11</v>
      </c>
      <c r="KA21" s="195"/>
    </row>
    <row r="22" spans="1:287" x14ac:dyDescent="0.2">
      <c r="A22" s="247">
        <f t="shared" si="68"/>
        <v>41596</v>
      </c>
      <c r="B22" s="249">
        <f t="shared" si="69"/>
        <v>41597</v>
      </c>
      <c r="C22" s="196"/>
      <c r="D22" s="195"/>
      <c r="E22" s="197"/>
      <c r="F22" s="195"/>
      <c r="G22" s="197"/>
      <c r="H22" s="195"/>
      <c r="I22" s="180" t="str">
        <f t="shared" si="70"/>
        <v/>
      </c>
      <c r="J22" s="181" t="str">
        <f t="shared" si="0"/>
        <v/>
      </c>
      <c r="K22" s="182" t="str">
        <f t="shared" si="1"/>
        <v/>
      </c>
      <c r="L22" s="183"/>
      <c r="M22" s="184" t="str">
        <f t="shared" si="90"/>
        <v/>
      </c>
      <c r="N22" s="183"/>
      <c r="O22" s="171"/>
      <c r="P22" s="196"/>
      <c r="Q22" s="195"/>
      <c r="R22" s="197"/>
      <c r="S22" s="195"/>
      <c r="T22" s="197"/>
      <c r="U22" s="195"/>
      <c r="V22" s="180" t="str">
        <f t="shared" si="71"/>
        <v/>
      </c>
      <c r="W22" s="181" t="str">
        <f t="shared" si="3"/>
        <v/>
      </c>
      <c r="X22" s="182" t="str">
        <f t="shared" si="4"/>
        <v/>
      </c>
      <c r="Y22" s="183"/>
      <c r="Z22" s="184" t="str">
        <f t="shared" si="91"/>
        <v/>
      </c>
      <c r="AA22" s="183"/>
      <c r="AB22" s="171"/>
      <c r="AC22" s="196"/>
      <c r="AD22" s="195"/>
      <c r="AE22" s="197"/>
      <c r="AF22" s="195"/>
      <c r="AG22" s="197"/>
      <c r="AH22" s="195"/>
      <c r="AI22" s="180" t="str">
        <f t="shared" si="72"/>
        <v/>
      </c>
      <c r="AJ22" s="181" t="str">
        <f t="shared" si="6"/>
        <v/>
      </c>
      <c r="AK22" s="182" t="str">
        <f t="shared" si="7"/>
        <v/>
      </c>
      <c r="AL22" s="183"/>
      <c r="AM22" s="184" t="str">
        <f t="shared" si="92"/>
        <v/>
      </c>
      <c r="AN22" s="183"/>
      <c r="AO22" s="171"/>
      <c r="AP22" s="196"/>
      <c r="AQ22" s="195"/>
      <c r="AR22" s="197"/>
      <c r="AS22" s="195"/>
      <c r="AT22" s="197"/>
      <c r="AU22" s="195"/>
      <c r="AV22" s="180" t="str">
        <f t="shared" si="73"/>
        <v/>
      </c>
      <c r="AW22" s="181" t="str">
        <f t="shared" si="9"/>
        <v/>
      </c>
      <c r="AX22" s="182" t="str">
        <f t="shared" si="10"/>
        <v/>
      </c>
      <c r="AY22" s="183"/>
      <c r="AZ22" s="184" t="str">
        <f t="shared" si="93"/>
        <v/>
      </c>
      <c r="BA22" s="183"/>
      <c r="BB22" s="171"/>
      <c r="BC22" s="196"/>
      <c r="BD22" s="195"/>
      <c r="BE22" s="197"/>
      <c r="BF22" s="195"/>
      <c r="BG22" s="197"/>
      <c r="BH22" s="195"/>
      <c r="BI22" s="180" t="str">
        <f t="shared" si="74"/>
        <v/>
      </c>
      <c r="BJ22" s="181" t="str">
        <f t="shared" si="12"/>
        <v/>
      </c>
      <c r="BK22" s="182" t="str">
        <f t="shared" si="13"/>
        <v/>
      </c>
      <c r="BL22" s="183"/>
      <c r="BM22" s="184" t="str">
        <f t="shared" si="94"/>
        <v/>
      </c>
      <c r="BN22" s="183"/>
      <c r="BO22" s="171"/>
      <c r="BP22" s="196"/>
      <c r="BQ22" s="195"/>
      <c r="BR22" s="197"/>
      <c r="BS22" s="195"/>
      <c r="BT22" s="197"/>
      <c r="BU22" s="195"/>
      <c r="BV22" s="180" t="str">
        <f t="shared" si="75"/>
        <v/>
      </c>
      <c r="BW22" s="181" t="str">
        <f t="shared" si="15"/>
        <v/>
      </c>
      <c r="BX22" s="182" t="str">
        <f t="shared" si="16"/>
        <v/>
      </c>
      <c r="BY22" s="183"/>
      <c r="BZ22" s="184" t="str">
        <f t="shared" si="95"/>
        <v/>
      </c>
      <c r="CA22" s="183"/>
      <c r="CB22" s="171"/>
      <c r="CC22" s="196"/>
      <c r="CD22" s="195"/>
      <c r="CE22" s="197"/>
      <c r="CF22" s="195"/>
      <c r="CG22" s="197"/>
      <c r="CH22" s="195"/>
      <c r="CI22" s="180" t="str">
        <f t="shared" si="76"/>
        <v/>
      </c>
      <c r="CJ22" s="181" t="str">
        <f t="shared" si="18"/>
        <v/>
      </c>
      <c r="CK22" s="182" t="str">
        <f t="shared" si="19"/>
        <v/>
      </c>
      <c r="CL22" s="183"/>
      <c r="CM22" s="184" t="str">
        <f t="shared" si="96"/>
        <v/>
      </c>
      <c r="CN22" s="183"/>
      <c r="CO22" s="171"/>
      <c r="CP22" s="196"/>
      <c r="CQ22" s="195"/>
      <c r="CR22" s="197"/>
      <c r="CS22" s="195"/>
      <c r="CT22" s="197"/>
      <c r="CU22" s="195"/>
      <c r="CV22" s="180" t="str">
        <f t="shared" si="77"/>
        <v/>
      </c>
      <c r="CW22" s="181" t="str">
        <f t="shared" si="21"/>
        <v/>
      </c>
      <c r="CX22" s="182" t="str">
        <f t="shared" si="22"/>
        <v/>
      </c>
      <c r="CY22" s="183"/>
      <c r="CZ22" s="184" t="str">
        <f t="shared" si="97"/>
        <v/>
      </c>
      <c r="DA22" s="183"/>
      <c r="DB22" s="171"/>
      <c r="DC22" s="196"/>
      <c r="DD22" s="195"/>
      <c r="DE22" s="197"/>
      <c r="DF22" s="195"/>
      <c r="DG22" s="197"/>
      <c r="DH22" s="195"/>
      <c r="DI22" s="180" t="str">
        <f t="shared" si="78"/>
        <v/>
      </c>
      <c r="DJ22" s="181" t="str">
        <f t="shared" si="24"/>
        <v/>
      </c>
      <c r="DK22" s="182" t="str">
        <f t="shared" si="25"/>
        <v/>
      </c>
      <c r="DL22" s="183"/>
      <c r="DM22" s="184" t="str">
        <f t="shared" si="98"/>
        <v/>
      </c>
      <c r="DN22" s="183"/>
      <c r="DO22" s="171"/>
      <c r="DP22" s="196"/>
      <c r="DQ22" s="195"/>
      <c r="DR22" s="197"/>
      <c r="DS22" s="195"/>
      <c r="DT22" s="197"/>
      <c r="DU22" s="195"/>
      <c r="DV22" s="180" t="str">
        <f t="shared" si="79"/>
        <v/>
      </c>
      <c r="DW22" s="181" t="str">
        <f t="shared" si="27"/>
        <v/>
      </c>
      <c r="DX22" s="182" t="str">
        <f t="shared" si="28"/>
        <v/>
      </c>
      <c r="DY22" s="183"/>
      <c r="DZ22" s="184" t="str">
        <f t="shared" si="99"/>
        <v/>
      </c>
      <c r="EA22" s="183"/>
      <c r="EB22" s="171"/>
      <c r="EC22" s="196"/>
      <c r="ED22" s="195"/>
      <c r="EE22" s="197"/>
      <c r="EF22" s="195"/>
      <c r="EG22" s="197"/>
      <c r="EH22" s="195"/>
      <c r="EI22" s="180" t="str">
        <f t="shared" si="80"/>
        <v/>
      </c>
      <c r="EJ22" s="181" t="str">
        <f t="shared" si="30"/>
        <v/>
      </c>
      <c r="EK22" s="182" t="str">
        <f t="shared" si="31"/>
        <v/>
      </c>
      <c r="EL22" s="183"/>
      <c r="EM22" s="184" t="str">
        <f t="shared" si="100"/>
        <v/>
      </c>
      <c r="EN22" s="183"/>
      <c r="EO22" s="171"/>
      <c r="EP22" s="196"/>
      <c r="EQ22" s="195"/>
      <c r="ER22" s="197"/>
      <c r="ES22" s="195"/>
      <c r="ET22" s="197"/>
      <c r="EU22" s="195"/>
      <c r="EV22" s="180" t="str">
        <f t="shared" si="81"/>
        <v/>
      </c>
      <c r="EW22" s="181" t="str">
        <f t="shared" si="33"/>
        <v/>
      </c>
      <c r="EX22" s="182" t="str">
        <f t="shared" si="34"/>
        <v/>
      </c>
      <c r="EY22" s="183"/>
      <c r="EZ22" s="184" t="str">
        <f t="shared" si="101"/>
        <v/>
      </c>
      <c r="FA22" s="183"/>
      <c r="FB22" s="171"/>
      <c r="FC22" s="196"/>
      <c r="FD22" s="195"/>
      <c r="FE22" s="197"/>
      <c r="FF22" s="195"/>
      <c r="FG22" s="197"/>
      <c r="FH22" s="195"/>
      <c r="FI22" s="180" t="str">
        <f t="shared" si="82"/>
        <v/>
      </c>
      <c r="FJ22" s="181" t="str">
        <f t="shared" si="36"/>
        <v/>
      </c>
      <c r="FK22" s="182" t="str">
        <f t="shared" si="37"/>
        <v/>
      </c>
      <c r="FL22" s="183"/>
      <c r="FM22" s="184" t="str">
        <f t="shared" si="102"/>
        <v/>
      </c>
      <c r="FN22" s="183"/>
      <c r="FO22" s="171"/>
      <c r="FP22" s="196"/>
      <c r="FQ22" s="195"/>
      <c r="FR22" s="197"/>
      <c r="FS22" s="195"/>
      <c r="FT22" s="197"/>
      <c r="FU22" s="195"/>
      <c r="FV22" s="180" t="str">
        <f t="shared" si="83"/>
        <v/>
      </c>
      <c r="FW22" s="181" t="str">
        <f t="shared" si="39"/>
        <v/>
      </c>
      <c r="FX22" s="182" t="str">
        <f t="shared" si="40"/>
        <v/>
      </c>
      <c r="FY22" s="183"/>
      <c r="FZ22" s="184" t="str">
        <f t="shared" si="103"/>
        <v/>
      </c>
      <c r="GA22" s="183"/>
      <c r="GB22" s="171"/>
      <c r="GC22" s="196"/>
      <c r="GD22" s="195"/>
      <c r="GE22" s="197"/>
      <c r="GF22" s="195"/>
      <c r="GG22" s="197"/>
      <c r="GH22" s="195"/>
      <c r="GI22" s="180" t="str">
        <f t="shared" si="84"/>
        <v/>
      </c>
      <c r="GJ22" s="181" t="str">
        <f t="shared" si="42"/>
        <v/>
      </c>
      <c r="GK22" s="182" t="str">
        <f t="shared" si="43"/>
        <v/>
      </c>
      <c r="GL22" s="183"/>
      <c r="GM22" s="184" t="str">
        <f t="shared" si="104"/>
        <v/>
      </c>
      <c r="GN22" s="183"/>
      <c r="GO22" s="171"/>
      <c r="GP22" s="196"/>
      <c r="GQ22" s="195"/>
      <c r="GR22" s="197"/>
      <c r="GS22" s="195"/>
      <c r="GT22" s="197"/>
      <c r="GU22" s="195"/>
      <c r="GV22" s="180" t="str">
        <f t="shared" si="85"/>
        <v/>
      </c>
      <c r="GW22" s="181" t="str">
        <f t="shared" si="45"/>
        <v/>
      </c>
      <c r="GX22" s="182" t="str">
        <f t="shared" si="46"/>
        <v/>
      </c>
      <c r="GY22" s="183"/>
      <c r="GZ22" s="184" t="str">
        <f t="shared" si="105"/>
        <v/>
      </c>
      <c r="HA22" s="183"/>
      <c r="HB22" s="171"/>
      <c r="HC22" s="196"/>
      <c r="HD22" s="195"/>
      <c r="HE22" s="197"/>
      <c r="HF22" s="195"/>
      <c r="HG22" s="197"/>
      <c r="HH22" s="195"/>
      <c r="HI22" s="180" t="str">
        <f t="shared" si="86"/>
        <v/>
      </c>
      <c r="HJ22" s="181" t="str">
        <f t="shared" si="48"/>
        <v/>
      </c>
      <c r="HK22" s="182" t="str">
        <f t="shared" si="49"/>
        <v/>
      </c>
      <c r="HL22" s="183"/>
      <c r="HM22" s="184" t="str">
        <f t="shared" si="106"/>
        <v/>
      </c>
      <c r="HN22" s="183"/>
      <c r="HO22" s="171"/>
      <c r="HP22" s="196"/>
      <c r="HQ22" s="195"/>
      <c r="HR22" s="197"/>
      <c r="HS22" s="195"/>
      <c r="HT22" s="197"/>
      <c r="HU22" s="195"/>
      <c r="HV22" s="180" t="str">
        <f t="shared" si="87"/>
        <v/>
      </c>
      <c r="HW22" s="181" t="str">
        <f t="shared" si="51"/>
        <v/>
      </c>
      <c r="HX22" s="182" t="str">
        <f t="shared" si="52"/>
        <v/>
      </c>
      <c r="HY22" s="183"/>
      <c r="HZ22" s="184" t="str">
        <f t="shared" si="107"/>
        <v/>
      </c>
      <c r="IA22" s="183"/>
      <c r="IB22" s="171"/>
      <c r="IC22" s="196"/>
      <c r="ID22" s="195"/>
      <c r="IE22" s="197"/>
      <c r="IF22" s="195"/>
      <c r="IG22" s="197"/>
      <c r="IH22" s="195"/>
      <c r="II22" s="180" t="str">
        <f t="shared" si="88"/>
        <v/>
      </c>
      <c r="IJ22" s="181" t="str">
        <f t="shared" si="54"/>
        <v/>
      </c>
      <c r="IK22" s="182" t="str">
        <f t="shared" si="55"/>
        <v/>
      </c>
      <c r="IL22" s="183"/>
      <c r="IM22" s="184" t="str">
        <f t="shared" si="108"/>
        <v/>
      </c>
      <c r="IN22" s="183"/>
      <c r="IO22" s="171"/>
      <c r="IP22" s="196"/>
      <c r="IQ22" s="195"/>
      <c r="IR22" s="197"/>
      <c r="IS22" s="195"/>
      <c r="IT22" s="197"/>
      <c r="IU22" s="195"/>
      <c r="IV22" s="180" t="str">
        <f t="shared" si="89"/>
        <v/>
      </c>
      <c r="IW22" s="181" t="str">
        <f t="shared" si="57"/>
        <v/>
      </c>
      <c r="IX22" s="182" t="str">
        <f t="shared" si="58"/>
        <v/>
      </c>
      <c r="IY22" s="183"/>
      <c r="IZ22" s="184" t="str">
        <f t="shared" si="109"/>
        <v/>
      </c>
      <c r="JA22" s="183"/>
      <c r="JB22" s="171"/>
      <c r="JC22" s="342"/>
      <c r="JD22" s="198">
        <f t="shared" si="60"/>
        <v>0</v>
      </c>
      <c r="JE22" s="198">
        <f t="shared" si="61"/>
        <v>0</v>
      </c>
      <c r="JF22" s="198">
        <f t="shared" si="62"/>
        <v>0</v>
      </c>
      <c r="JG22" s="199">
        <f t="shared" si="63"/>
        <v>0</v>
      </c>
      <c r="JH22" s="199">
        <f t="shared" si="64"/>
        <v>0</v>
      </c>
      <c r="JI22" s="342"/>
      <c r="JJ22" s="198">
        <f>JD22+'Vessel List A'!JD22</f>
        <v>0</v>
      </c>
      <c r="JK22" s="198">
        <f>JE22+'Vessel List A'!JE22</f>
        <v>0</v>
      </c>
      <c r="JL22" s="198">
        <f t="shared" si="65"/>
        <v>0</v>
      </c>
      <c r="JM22" s="199">
        <f>JG22+'Vessel List A'!JG22</f>
        <v>0</v>
      </c>
      <c r="JN22" s="199">
        <f t="shared" si="66"/>
        <v>0</v>
      </c>
      <c r="JO22" s="342"/>
      <c r="JP22" s="346"/>
      <c r="JQ22" s="346"/>
      <c r="JR22" s="346"/>
      <c r="JS22" s="346"/>
      <c r="JT22" s="346"/>
      <c r="JU22" s="346"/>
      <c r="JV22" s="346"/>
      <c r="JW22" s="346"/>
      <c r="JX22" s="346"/>
      <c r="JY22" s="342"/>
      <c r="JZ22" s="344">
        <f t="shared" si="67"/>
        <v>11</v>
      </c>
      <c r="KA22" s="195"/>
    </row>
    <row r="23" spans="1:287" x14ac:dyDescent="0.2">
      <c r="A23" s="247">
        <f t="shared" si="68"/>
        <v>41597</v>
      </c>
      <c r="B23" s="249">
        <f t="shared" si="69"/>
        <v>41598</v>
      </c>
      <c r="C23" s="196"/>
      <c r="D23" s="195"/>
      <c r="E23" s="197"/>
      <c r="F23" s="195"/>
      <c r="G23" s="197"/>
      <c r="H23" s="195"/>
      <c r="I23" s="180" t="str">
        <f t="shared" si="70"/>
        <v/>
      </c>
      <c r="J23" s="181" t="str">
        <f t="shared" si="0"/>
        <v/>
      </c>
      <c r="K23" s="182" t="str">
        <f t="shared" si="1"/>
        <v/>
      </c>
      <c r="L23" s="183"/>
      <c r="M23" s="184" t="str">
        <f t="shared" si="90"/>
        <v/>
      </c>
      <c r="N23" s="183"/>
      <c r="O23" s="171"/>
      <c r="P23" s="196"/>
      <c r="Q23" s="195"/>
      <c r="R23" s="197"/>
      <c r="S23" s="195"/>
      <c r="T23" s="197"/>
      <c r="U23" s="195"/>
      <c r="V23" s="180" t="str">
        <f t="shared" si="71"/>
        <v/>
      </c>
      <c r="W23" s="181" t="str">
        <f t="shared" si="3"/>
        <v/>
      </c>
      <c r="X23" s="182" t="str">
        <f t="shared" si="4"/>
        <v/>
      </c>
      <c r="Y23" s="183"/>
      <c r="Z23" s="184" t="str">
        <f t="shared" si="91"/>
        <v/>
      </c>
      <c r="AA23" s="183"/>
      <c r="AB23" s="171"/>
      <c r="AC23" s="196"/>
      <c r="AD23" s="195"/>
      <c r="AE23" s="197"/>
      <c r="AF23" s="195"/>
      <c r="AG23" s="197"/>
      <c r="AH23" s="195"/>
      <c r="AI23" s="180" t="str">
        <f t="shared" si="72"/>
        <v/>
      </c>
      <c r="AJ23" s="181" t="str">
        <f t="shared" si="6"/>
        <v/>
      </c>
      <c r="AK23" s="182" t="str">
        <f t="shared" si="7"/>
        <v/>
      </c>
      <c r="AL23" s="183"/>
      <c r="AM23" s="184" t="str">
        <f t="shared" si="92"/>
        <v/>
      </c>
      <c r="AN23" s="183"/>
      <c r="AO23" s="171"/>
      <c r="AP23" s="196"/>
      <c r="AQ23" s="195"/>
      <c r="AR23" s="197"/>
      <c r="AS23" s="195"/>
      <c r="AT23" s="197"/>
      <c r="AU23" s="195"/>
      <c r="AV23" s="180" t="str">
        <f t="shared" si="73"/>
        <v/>
      </c>
      <c r="AW23" s="181" t="str">
        <f t="shared" si="9"/>
        <v/>
      </c>
      <c r="AX23" s="182" t="str">
        <f t="shared" si="10"/>
        <v/>
      </c>
      <c r="AY23" s="183"/>
      <c r="AZ23" s="184" t="str">
        <f t="shared" si="93"/>
        <v/>
      </c>
      <c r="BA23" s="183"/>
      <c r="BB23" s="171"/>
      <c r="BC23" s="196"/>
      <c r="BD23" s="195"/>
      <c r="BE23" s="197"/>
      <c r="BF23" s="195"/>
      <c r="BG23" s="197"/>
      <c r="BH23" s="195"/>
      <c r="BI23" s="180" t="str">
        <f t="shared" si="74"/>
        <v/>
      </c>
      <c r="BJ23" s="181" t="str">
        <f t="shared" si="12"/>
        <v/>
      </c>
      <c r="BK23" s="182" t="str">
        <f t="shared" si="13"/>
        <v/>
      </c>
      <c r="BL23" s="183"/>
      <c r="BM23" s="184" t="str">
        <f t="shared" si="94"/>
        <v/>
      </c>
      <c r="BN23" s="183"/>
      <c r="BO23" s="171"/>
      <c r="BP23" s="196"/>
      <c r="BQ23" s="195"/>
      <c r="BR23" s="197"/>
      <c r="BS23" s="195"/>
      <c r="BT23" s="197"/>
      <c r="BU23" s="195"/>
      <c r="BV23" s="180" t="str">
        <f t="shared" si="75"/>
        <v/>
      </c>
      <c r="BW23" s="181" t="str">
        <f t="shared" si="15"/>
        <v/>
      </c>
      <c r="BX23" s="182" t="str">
        <f t="shared" si="16"/>
        <v/>
      </c>
      <c r="BY23" s="183"/>
      <c r="BZ23" s="184" t="str">
        <f t="shared" si="95"/>
        <v/>
      </c>
      <c r="CA23" s="183"/>
      <c r="CB23" s="171"/>
      <c r="CC23" s="196"/>
      <c r="CD23" s="195"/>
      <c r="CE23" s="197"/>
      <c r="CF23" s="195"/>
      <c r="CG23" s="197"/>
      <c r="CH23" s="195"/>
      <c r="CI23" s="180" t="str">
        <f t="shared" si="76"/>
        <v/>
      </c>
      <c r="CJ23" s="181" t="str">
        <f t="shared" si="18"/>
        <v/>
      </c>
      <c r="CK23" s="182" t="str">
        <f t="shared" si="19"/>
        <v/>
      </c>
      <c r="CL23" s="183"/>
      <c r="CM23" s="184" t="str">
        <f t="shared" si="96"/>
        <v/>
      </c>
      <c r="CN23" s="183"/>
      <c r="CO23" s="171"/>
      <c r="CP23" s="196"/>
      <c r="CQ23" s="195"/>
      <c r="CR23" s="197"/>
      <c r="CS23" s="195"/>
      <c r="CT23" s="197"/>
      <c r="CU23" s="195"/>
      <c r="CV23" s="180" t="str">
        <f t="shared" si="77"/>
        <v/>
      </c>
      <c r="CW23" s="181" t="str">
        <f t="shared" si="21"/>
        <v/>
      </c>
      <c r="CX23" s="182" t="str">
        <f t="shared" si="22"/>
        <v/>
      </c>
      <c r="CY23" s="183"/>
      <c r="CZ23" s="184" t="str">
        <f t="shared" si="97"/>
        <v/>
      </c>
      <c r="DA23" s="183"/>
      <c r="DB23" s="171"/>
      <c r="DC23" s="196"/>
      <c r="DD23" s="195"/>
      <c r="DE23" s="197"/>
      <c r="DF23" s="195"/>
      <c r="DG23" s="197"/>
      <c r="DH23" s="195"/>
      <c r="DI23" s="180" t="str">
        <f t="shared" si="78"/>
        <v/>
      </c>
      <c r="DJ23" s="181" t="str">
        <f t="shared" si="24"/>
        <v/>
      </c>
      <c r="DK23" s="182" t="str">
        <f t="shared" si="25"/>
        <v/>
      </c>
      <c r="DL23" s="183"/>
      <c r="DM23" s="184" t="str">
        <f t="shared" si="98"/>
        <v/>
      </c>
      <c r="DN23" s="183"/>
      <c r="DO23" s="171"/>
      <c r="DP23" s="196"/>
      <c r="DQ23" s="195"/>
      <c r="DR23" s="197"/>
      <c r="DS23" s="195"/>
      <c r="DT23" s="197"/>
      <c r="DU23" s="195"/>
      <c r="DV23" s="180" t="str">
        <f t="shared" si="79"/>
        <v/>
      </c>
      <c r="DW23" s="181" t="str">
        <f t="shared" si="27"/>
        <v/>
      </c>
      <c r="DX23" s="182" t="str">
        <f t="shared" si="28"/>
        <v/>
      </c>
      <c r="DY23" s="183"/>
      <c r="DZ23" s="184" t="str">
        <f t="shared" si="99"/>
        <v/>
      </c>
      <c r="EA23" s="183"/>
      <c r="EB23" s="171"/>
      <c r="EC23" s="196"/>
      <c r="ED23" s="195"/>
      <c r="EE23" s="197"/>
      <c r="EF23" s="195"/>
      <c r="EG23" s="197"/>
      <c r="EH23" s="195"/>
      <c r="EI23" s="180" t="str">
        <f t="shared" si="80"/>
        <v/>
      </c>
      <c r="EJ23" s="181" t="str">
        <f t="shared" si="30"/>
        <v/>
      </c>
      <c r="EK23" s="182" t="str">
        <f t="shared" si="31"/>
        <v/>
      </c>
      <c r="EL23" s="183"/>
      <c r="EM23" s="184" t="str">
        <f t="shared" si="100"/>
        <v/>
      </c>
      <c r="EN23" s="183"/>
      <c r="EO23" s="171"/>
      <c r="EP23" s="196"/>
      <c r="EQ23" s="195"/>
      <c r="ER23" s="197"/>
      <c r="ES23" s="195"/>
      <c r="ET23" s="197"/>
      <c r="EU23" s="195"/>
      <c r="EV23" s="180" t="str">
        <f t="shared" si="81"/>
        <v/>
      </c>
      <c r="EW23" s="181" t="str">
        <f t="shared" si="33"/>
        <v/>
      </c>
      <c r="EX23" s="182" t="str">
        <f t="shared" si="34"/>
        <v/>
      </c>
      <c r="EY23" s="183"/>
      <c r="EZ23" s="184" t="str">
        <f t="shared" si="101"/>
        <v/>
      </c>
      <c r="FA23" s="183"/>
      <c r="FB23" s="171"/>
      <c r="FC23" s="196"/>
      <c r="FD23" s="195"/>
      <c r="FE23" s="197"/>
      <c r="FF23" s="195"/>
      <c r="FG23" s="197"/>
      <c r="FH23" s="195"/>
      <c r="FI23" s="180" t="str">
        <f t="shared" si="82"/>
        <v/>
      </c>
      <c r="FJ23" s="181" t="str">
        <f t="shared" si="36"/>
        <v/>
      </c>
      <c r="FK23" s="182" t="str">
        <f t="shared" si="37"/>
        <v/>
      </c>
      <c r="FL23" s="183"/>
      <c r="FM23" s="184" t="str">
        <f t="shared" si="102"/>
        <v/>
      </c>
      <c r="FN23" s="183"/>
      <c r="FO23" s="171"/>
      <c r="FP23" s="196"/>
      <c r="FQ23" s="195"/>
      <c r="FR23" s="197"/>
      <c r="FS23" s="195"/>
      <c r="FT23" s="197"/>
      <c r="FU23" s="195"/>
      <c r="FV23" s="180" t="str">
        <f t="shared" si="83"/>
        <v/>
      </c>
      <c r="FW23" s="181" t="str">
        <f t="shared" si="39"/>
        <v/>
      </c>
      <c r="FX23" s="182" t="str">
        <f t="shared" si="40"/>
        <v/>
      </c>
      <c r="FY23" s="183"/>
      <c r="FZ23" s="184" t="str">
        <f t="shared" si="103"/>
        <v/>
      </c>
      <c r="GA23" s="183"/>
      <c r="GB23" s="171"/>
      <c r="GC23" s="196"/>
      <c r="GD23" s="195"/>
      <c r="GE23" s="197"/>
      <c r="GF23" s="195"/>
      <c r="GG23" s="197"/>
      <c r="GH23" s="195"/>
      <c r="GI23" s="180" t="str">
        <f t="shared" si="84"/>
        <v/>
      </c>
      <c r="GJ23" s="181" t="str">
        <f t="shared" si="42"/>
        <v/>
      </c>
      <c r="GK23" s="182" t="str">
        <f t="shared" si="43"/>
        <v/>
      </c>
      <c r="GL23" s="183"/>
      <c r="GM23" s="184" t="str">
        <f t="shared" si="104"/>
        <v/>
      </c>
      <c r="GN23" s="183"/>
      <c r="GO23" s="171"/>
      <c r="GP23" s="196"/>
      <c r="GQ23" s="195"/>
      <c r="GR23" s="197"/>
      <c r="GS23" s="195"/>
      <c r="GT23" s="197"/>
      <c r="GU23" s="195"/>
      <c r="GV23" s="180" t="str">
        <f t="shared" si="85"/>
        <v/>
      </c>
      <c r="GW23" s="181" t="str">
        <f t="shared" si="45"/>
        <v/>
      </c>
      <c r="GX23" s="182" t="str">
        <f t="shared" si="46"/>
        <v/>
      </c>
      <c r="GY23" s="183"/>
      <c r="GZ23" s="184" t="str">
        <f t="shared" si="105"/>
        <v/>
      </c>
      <c r="HA23" s="183"/>
      <c r="HB23" s="171"/>
      <c r="HC23" s="196"/>
      <c r="HD23" s="195"/>
      <c r="HE23" s="197"/>
      <c r="HF23" s="195"/>
      <c r="HG23" s="197"/>
      <c r="HH23" s="195"/>
      <c r="HI23" s="180" t="str">
        <f t="shared" si="86"/>
        <v/>
      </c>
      <c r="HJ23" s="181" t="str">
        <f t="shared" si="48"/>
        <v/>
      </c>
      <c r="HK23" s="182" t="str">
        <f t="shared" si="49"/>
        <v/>
      </c>
      <c r="HL23" s="183"/>
      <c r="HM23" s="184" t="str">
        <f t="shared" si="106"/>
        <v/>
      </c>
      <c r="HN23" s="183"/>
      <c r="HO23" s="171"/>
      <c r="HP23" s="196"/>
      <c r="HQ23" s="195"/>
      <c r="HR23" s="197"/>
      <c r="HS23" s="195"/>
      <c r="HT23" s="197"/>
      <c r="HU23" s="195"/>
      <c r="HV23" s="180" t="str">
        <f t="shared" si="87"/>
        <v/>
      </c>
      <c r="HW23" s="181" t="str">
        <f t="shared" si="51"/>
        <v/>
      </c>
      <c r="HX23" s="182" t="str">
        <f t="shared" si="52"/>
        <v/>
      </c>
      <c r="HY23" s="183"/>
      <c r="HZ23" s="184" t="str">
        <f t="shared" si="107"/>
        <v/>
      </c>
      <c r="IA23" s="183"/>
      <c r="IB23" s="171"/>
      <c r="IC23" s="196"/>
      <c r="ID23" s="195"/>
      <c r="IE23" s="197"/>
      <c r="IF23" s="195"/>
      <c r="IG23" s="197"/>
      <c r="IH23" s="195"/>
      <c r="II23" s="180" t="str">
        <f t="shared" si="88"/>
        <v/>
      </c>
      <c r="IJ23" s="181" t="str">
        <f t="shared" si="54"/>
        <v/>
      </c>
      <c r="IK23" s="182" t="str">
        <f t="shared" si="55"/>
        <v/>
      </c>
      <c r="IL23" s="183"/>
      <c r="IM23" s="184" t="str">
        <f t="shared" si="108"/>
        <v/>
      </c>
      <c r="IN23" s="183"/>
      <c r="IO23" s="171"/>
      <c r="IP23" s="196"/>
      <c r="IQ23" s="195"/>
      <c r="IR23" s="197"/>
      <c r="IS23" s="195"/>
      <c r="IT23" s="197"/>
      <c r="IU23" s="195"/>
      <c r="IV23" s="180" t="str">
        <f t="shared" si="89"/>
        <v/>
      </c>
      <c r="IW23" s="181" t="str">
        <f t="shared" si="57"/>
        <v/>
      </c>
      <c r="IX23" s="182" t="str">
        <f t="shared" si="58"/>
        <v/>
      </c>
      <c r="IY23" s="183"/>
      <c r="IZ23" s="184" t="str">
        <f t="shared" si="109"/>
        <v/>
      </c>
      <c r="JA23" s="183"/>
      <c r="JB23" s="171"/>
      <c r="JC23" s="342"/>
      <c r="JD23" s="198">
        <f t="shared" si="60"/>
        <v>0</v>
      </c>
      <c r="JE23" s="198">
        <f t="shared" si="61"/>
        <v>0</v>
      </c>
      <c r="JF23" s="198">
        <f t="shared" si="62"/>
        <v>0</v>
      </c>
      <c r="JG23" s="199">
        <f t="shared" si="63"/>
        <v>0</v>
      </c>
      <c r="JH23" s="199">
        <f t="shared" si="64"/>
        <v>0</v>
      </c>
      <c r="JI23" s="342"/>
      <c r="JJ23" s="198">
        <f>JD23+'Vessel List A'!JD23</f>
        <v>0</v>
      </c>
      <c r="JK23" s="198">
        <f>JE23+'Vessel List A'!JE23</f>
        <v>0</v>
      </c>
      <c r="JL23" s="198">
        <f t="shared" si="65"/>
        <v>0</v>
      </c>
      <c r="JM23" s="199">
        <f>JG23+'Vessel List A'!JG23</f>
        <v>0</v>
      </c>
      <c r="JN23" s="199">
        <f t="shared" si="66"/>
        <v>0</v>
      </c>
      <c r="JO23" s="342"/>
      <c r="JP23" s="346"/>
      <c r="JQ23" s="346"/>
      <c r="JR23" s="346"/>
      <c r="JS23" s="346"/>
      <c r="JT23" s="346"/>
      <c r="JU23" s="346"/>
      <c r="JV23" s="346"/>
      <c r="JW23" s="346"/>
      <c r="JX23" s="346"/>
      <c r="JY23" s="342"/>
      <c r="JZ23" s="344">
        <f t="shared" si="67"/>
        <v>11</v>
      </c>
      <c r="KA23" s="195"/>
    </row>
    <row r="24" spans="1:287" x14ac:dyDescent="0.2">
      <c r="A24" s="247">
        <f t="shared" si="68"/>
        <v>41598</v>
      </c>
      <c r="B24" s="249">
        <f t="shared" si="69"/>
        <v>41599</v>
      </c>
      <c r="C24" s="196"/>
      <c r="D24" s="195"/>
      <c r="E24" s="197"/>
      <c r="F24" s="195"/>
      <c r="G24" s="197"/>
      <c r="H24" s="195"/>
      <c r="I24" s="180" t="str">
        <f t="shared" si="70"/>
        <v/>
      </c>
      <c r="J24" s="181" t="str">
        <f t="shared" si="0"/>
        <v/>
      </c>
      <c r="K24" s="182" t="str">
        <f t="shared" si="1"/>
        <v/>
      </c>
      <c r="L24" s="183"/>
      <c r="M24" s="184" t="str">
        <f t="shared" si="90"/>
        <v/>
      </c>
      <c r="N24" s="183"/>
      <c r="O24" s="171"/>
      <c r="P24" s="196"/>
      <c r="Q24" s="195"/>
      <c r="R24" s="197"/>
      <c r="S24" s="195"/>
      <c r="T24" s="197"/>
      <c r="U24" s="195"/>
      <c r="V24" s="180" t="str">
        <f t="shared" si="71"/>
        <v/>
      </c>
      <c r="W24" s="181" t="str">
        <f t="shared" si="3"/>
        <v/>
      </c>
      <c r="X24" s="182" t="str">
        <f t="shared" si="4"/>
        <v/>
      </c>
      <c r="Y24" s="183"/>
      <c r="Z24" s="184" t="str">
        <f t="shared" si="91"/>
        <v/>
      </c>
      <c r="AA24" s="183"/>
      <c r="AB24" s="171"/>
      <c r="AC24" s="196"/>
      <c r="AD24" s="195"/>
      <c r="AE24" s="197"/>
      <c r="AF24" s="195"/>
      <c r="AG24" s="197"/>
      <c r="AH24" s="195"/>
      <c r="AI24" s="180" t="str">
        <f t="shared" si="72"/>
        <v/>
      </c>
      <c r="AJ24" s="181" t="str">
        <f t="shared" si="6"/>
        <v/>
      </c>
      <c r="AK24" s="182" t="str">
        <f t="shared" si="7"/>
        <v/>
      </c>
      <c r="AL24" s="183"/>
      <c r="AM24" s="184" t="str">
        <f t="shared" si="92"/>
        <v/>
      </c>
      <c r="AN24" s="183"/>
      <c r="AO24" s="171"/>
      <c r="AP24" s="196"/>
      <c r="AQ24" s="195"/>
      <c r="AR24" s="197"/>
      <c r="AS24" s="195"/>
      <c r="AT24" s="197"/>
      <c r="AU24" s="195"/>
      <c r="AV24" s="180" t="str">
        <f t="shared" si="73"/>
        <v/>
      </c>
      <c r="AW24" s="181" t="str">
        <f t="shared" si="9"/>
        <v/>
      </c>
      <c r="AX24" s="182" t="str">
        <f t="shared" si="10"/>
        <v/>
      </c>
      <c r="AY24" s="183"/>
      <c r="AZ24" s="184" t="str">
        <f t="shared" si="93"/>
        <v/>
      </c>
      <c r="BA24" s="183"/>
      <c r="BB24" s="171"/>
      <c r="BC24" s="196"/>
      <c r="BD24" s="195"/>
      <c r="BE24" s="197"/>
      <c r="BF24" s="195"/>
      <c r="BG24" s="197"/>
      <c r="BH24" s="195"/>
      <c r="BI24" s="180" t="str">
        <f t="shared" si="74"/>
        <v/>
      </c>
      <c r="BJ24" s="181" t="str">
        <f t="shared" si="12"/>
        <v/>
      </c>
      <c r="BK24" s="182" t="str">
        <f t="shared" si="13"/>
        <v/>
      </c>
      <c r="BL24" s="183"/>
      <c r="BM24" s="184" t="str">
        <f t="shared" si="94"/>
        <v/>
      </c>
      <c r="BN24" s="183"/>
      <c r="BO24" s="171"/>
      <c r="BP24" s="196"/>
      <c r="BQ24" s="195"/>
      <c r="BR24" s="197"/>
      <c r="BS24" s="195"/>
      <c r="BT24" s="197"/>
      <c r="BU24" s="195"/>
      <c r="BV24" s="180" t="str">
        <f t="shared" si="75"/>
        <v/>
      </c>
      <c r="BW24" s="181" t="str">
        <f t="shared" si="15"/>
        <v/>
      </c>
      <c r="BX24" s="182" t="str">
        <f t="shared" si="16"/>
        <v/>
      </c>
      <c r="BY24" s="183"/>
      <c r="BZ24" s="184" t="str">
        <f t="shared" si="95"/>
        <v/>
      </c>
      <c r="CA24" s="183"/>
      <c r="CB24" s="171"/>
      <c r="CC24" s="196"/>
      <c r="CD24" s="195"/>
      <c r="CE24" s="197"/>
      <c r="CF24" s="195"/>
      <c r="CG24" s="197"/>
      <c r="CH24" s="195"/>
      <c r="CI24" s="180" t="str">
        <f t="shared" si="76"/>
        <v/>
      </c>
      <c r="CJ24" s="181" t="str">
        <f t="shared" si="18"/>
        <v/>
      </c>
      <c r="CK24" s="182" t="str">
        <f t="shared" si="19"/>
        <v/>
      </c>
      <c r="CL24" s="183"/>
      <c r="CM24" s="184" t="str">
        <f t="shared" si="96"/>
        <v/>
      </c>
      <c r="CN24" s="183"/>
      <c r="CO24" s="171"/>
      <c r="CP24" s="196"/>
      <c r="CQ24" s="195"/>
      <c r="CR24" s="197"/>
      <c r="CS24" s="195"/>
      <c r="CT24" s="197"/>
      <c r="CU24" s="195"/>
      <c r="CV24" s="180" t="str">
        <f t="shared" si="77"/>
        <v/>
      </c>
      <c r="CW24" s="181" t="str">
        <f t="shared" si="21"/>
        <v/>
      </c>
      <c r="CX24" s="182" t="str">
        <f t="shared" si="22"/>
        <v/>
      </c>
      <c r="CY24" s="183"/>
      <c r="CZ24" s="184" t="str">
        <f t="shared" si="97"/>
        <v/>
      </c>
      <c r="DA24" s="183"/>
      <c r="DB24" s="171"/>
      <c r="DC24" s="196"/>
      <c r="DD24" s="195"/>
      <c r="DE24" s="197"/>
      <c r="DF24" s="195"/>
      <c r="DG24" s="197"/>
      <c r="DH24" s="195"/>
      <c r="DI24" s="180" t="str">
        <f t="shared" si="78"/>
        <v/>
      </c>
      <c r="DJ24" s="181" t="str">
        <f t="shared" si="24"/>
        <v/>
      </c>
      <c r="DK24" s="182" t="str">
        <f t="shared" si="25"/>
        <v/>
      </c>
      <c r="DL24" s="183"/>
      <c r="DM24" s="184" t="str">
        <f t="shared" si="98"/>
        <v/>
      </c>
      <c r="DN24" s="183"/>
      <c r="DO24" s="171"/>
      <c r="DP24" s="196"/>
      <c r="DQ24" s="195"/>
      <c r="DR24" s="197"/>
      <c r="DS24" s="195"/>
      <c r="DT24" s="197"/>
      <c r="DU24" s="195"/>
      <c r="DV24" s="180" t="str">
        <f t="shared" si="79"/>
        <v/>
      </c>
      <c r="DW24" s="181" t="str">
        <f t="shared" si="27"/>
        <v/>
      </c>
      <c r="DX24" s="182" t="str">
        <f t="shared" si="28"/>
        <v/>
      </c>
      <c r="DY24" s="183"/>
      <c r="DZ24" s="184" t="str">
        <f t="shared" si="99"/>
        <v/>
      </c>
      <c r="EA24" s="183"/>
      <c r="EB24" s="171"/>
      <c r="EC24" s="196"/>
      <c r="ED24" s="195"/>
      <c r="EE24" s="197"/>
      <c r="EF24" s="195"/>
      <c r="EG24" s="197"/>
      <c r="EH24" s="195"/>
      <c r="EI24" s="180" t="str">
        <f t="shared" si="80"/>
        <v/>
      </c>
      <c r="EJ24" s="181" t="str">
        <f t="shared" si="30"/>
        <v/>
      </c>
      <c r="EK24" s="182" t="str">
        <f t="shared" si="31"/>
        <v/>
      </c>
      <c r="EL24" s="183"/>
      <c r="EM24" s="184" t="str">
        <f t="shared" si="100"/>
        <v/>
      </c>
      <c r="EN24" s="183"/>
      <c r="EO24" s="171"/>
      <c r="EP24" s="196"/>
      <c r="EQ24" s="195"/>
      <c r="ER24" s="197"/>
      <c r="ES24" s="195"/>
      <c r="ET24" s="197"/>
      <c r="EU24" s="195"/>
      <c r="EV24" s="180" t="str">
        <f t="shared" si="81"/>
        <v/>
      </c>
      <c r="EW24" s="181" t="str">
        <f t="shared" si="33"/>
        <v/>
      </c>
      <c r="EX24" s="182" t="str">
        <f t="shared" si="34"/>
        <v/>
      </c>
      <c r="EY24" s="183"/>
      <c r="EZ24" s="184" t="str">
        <f t="shared" si="101"/>
        <v/>
      </c>
      <c r="FA24" s="183"/>
      <c r="FB24" s="171"/>
      <c r="FC24" s="196"/>
      <c r="FD24" s="195"/>
      <c r="FE24" s="197"/>
      <c r="FF24" s="195"/>
      <c r="FG24" s="197"/>
      <c r="FH24" s="195"/>
      <c r="FI24" s="180" t="str">
        <f t="shared" si="82"/>
        <v/>
      </c>
      <c r="FJ24" s="181" t="str">
        <f t="shared" si="36"/>
        <v/>
      </c>
      <c r="FK24" s="182" t="str">
        <f t="shared" si="37"/>
        <v/>
      </c>
      <c r="FL24" s="183"/>
      <c r="FM24" s="184" t="str">
        <f t="shared" si="102"/>
        <v/>
      </c>
      <c r="FN24" s="183"/>
      <c r="FO24" s="171"/>
      <c r="FP24" s="196"/>
      <c r="FQ24" s="195"/>
      <c r="FR24" s="197"/>
      <c r="FS24" s="195"/>
      <c r="FT24" s="197"/>
      <c r="FU24" s="195"/>
      <c r="FV24" s="180" t="str">
        <f t="shared" si="83"/>
        <v/>
      </c>
      <c r="FW24" s="181" t="str">
        <f t="shared" si="39"/>
        <v/>
      </c>
      <c r="FX24" s="182" t="str">
        <f t="shared" si="40"/>
        <v/>
      </c>
      <c r="FY24" s="183"/>
      <c r="FZ24" s="184" t="str">
        <f t="shared" si="103"/>
        <v/>
      </c>
      <c r="GA24" s="183"/>
      <c r="GB24" s="171"/>
      <c r="GC24" s="196"/>
      <c r="GD24" s="195"/>
      <c r="GE24" s="197"/>
      <c r="GF24" s="195"/>
      <c r="GG24" s="197"/>
      <c r="GH24" s="195"/>
      <c r="GI24" s="180" t="str">
        <f t="shared" si="84"/>
        <v/>
      </c>
      <c r="GJ24" s="181" t="str">
        <f t="shared" si="42"/>
        <v/>
      </c>
      <c r="GK24" s="182" t="str">
        <f t="shared" si="43"/>
        <v/>
      </c>
      <c r="GL24" s="183"/>
      <c r="GM24" s="184" t="str">
        <f t="shared" si="104"/>
        <v/>
      </c>
      <c r="GN24" s="183"/>
      <c r="GO24" s="171"/>
      <c r="GP24" s="196"/>
      <c r="GQ24" s="195"/>
      <c r="GR24" s="197"/>
      <c r="GS24" s="195"/>
      <c r="GT24" s="197"/>
      <c r="GU24" s="195"/>
      <c r="GV24" s="180" t="str">
        <f t="shared" si="85"/>
        <v/>
      </c>
      <c r="GW24" s="181" t="str">
        <f t="shared" si="45"/>
        <v/>
      </c>
      <c r="GX24" s="182" t="str">
        <f t="shared" si="46"/>
        <v/>
      </c>
      <c r="GY24" s="183"/>
      <c r="GZ24" s="184" t="str">
        <f t="shared" si="105"/>
        <v/>
      </c>
      <c r="HA24" s="183"/>
      <c r="HB24" s="171"/>
      <c r="HC24" s="196"/>
      <c r="HD24" s="195"/>
      <c r="HE24" s="197"/>
      <c r="HF24" s="195"/>
      <c r="HG24" s="197"/>
      <c r="HH24" s="195"/>
      <c r="HI24" s="180" t="str">
        <f t="shared" si="86"/>
        <v/>
      </c>
      <c r="HJ24" s="181" t="str">
        <f t="shared" si="48"/>
        <v/>
      </c>
      <c r="HK24" s="182" t="str">
        <f t="shared" si="49"/>
        <v/>
      </c>
      <c r="HL24" s="183"/>
      <c r="HM24" s="184" t="str">
        <f t="shared" si="106"/>
        <v/>
      </c>
      <c r="HN24" s="183"/>
      <c r="HO24" s="171"/>
      <c r="HP24" s="196"/>
      <c r="HQ24" s="195"/>
      <c r="HR24" s="197"/>
      <c r="HS24" s="195"/>
      <c r="HT24" s="197"/>
      <c r="HU24" s="195"/>
      <c r="HV24" s="180" t="str">
        <f t="shared" si="87"/>
        <v/>
      </c>
      <c r="HW24" s="181" t="str">
        <f t="shared" si="51"/>
        <v/>
      </c>
      <c r="HX24" s="182" t="str">
        <f t="shared" si="52"/>
        <v/>
      </c>
      <c r="HY24" s="183"/>
      <c r="HZ24" s="184" t="str">
        <f t="shared" si="107"/>
        <v/>
      </c>
      <c r="IA24" s="183"/>
      <c r="IB24" s="171"/>
      <c r="IC24" s="196"/>
      <c r="ID24" s="195"/>
      <c r="IE24" s="197"/>
      <c r="IF24" s="195"/>
      <c r="IG24" s="197"/>
      <c r="IH24" s="195"/>
      <c r="II24" s="180" t="str">
        <f t="shared" si="88"/>
        <v/>
      </c>
      <c r="IJ24" s="181" t="str">
        <f t="shared" si="54"/>
        <v/>
      </c>
      <c r="IK24" s="182" t="str">
        <f t="shared" si="55"/>
        <v/>
      </c>
      <c r="IL24" s="183"/>
      <c r="IM24" s="184" t="str">
        <f t="shared" si="108"/>
        <v/>
      </c>
      <c r="IN24" s="183"/>
      <c r="IO24" s="171"/>
      <c r="IP24" s="196"/>
      <c r="IQ24" s="195"/>
      <c r="IR24" s="197"/>
      <c r="IS24" s="195"/>
      <c r="IT24" s="197"/>
      <c r="IU24" s="195"/>
      <c r="IV24" s="180" t="str">
        <f t="shared" si="89"/>
        <v/>
      </c>
      <c r="IW24" s="181" t="str">
        <f t="shared" si="57"/>
        <v/>
      </c>
      <c r="IX24" s="182" t="str">
        <f t="shared" si="58"/>
        <v/>
      </c>
      <c r="IY24" s="183"/>
      <c r="IZ24" s="184" t="str">
        <f t="shared" si="109"/>
        <v/>
      </c>
      <c r="JA24" s="183"/>
      <c r="JB24" s="171"/>
      <c r="JC24" s="342"/>
      <c r="JD24" s="198">
        <f t="shared" si="60"/>
        <v>0</v>
      </c>
      <c r="JE24" s="198">
        <f t="shared" si="61"/>
        <v>0</v>
      </c>
      <c r="JF24" s="198">
        <f t="shared" si="62"/>
        <v>0</v>
      </c>
      <c r="JG24" s="199">
        <f t="shared" si="63"/>
        <v>0</v>
      </c>
      <c r="JH24" s="199">
        <f t="shared" si="64"/>
        <v>0</v>
      </c>
      <c r="JI24" s="342"/>
      <c r="JJ24" s="198">
        <f>JD24+'Vessel List A'!JD24</f>
        <v>0</v>
      </c>
      <c r="JK24" s="198">
        <f>JE24+'Vessel List A'!JE24</f>
        <v>0</v>
      </c>
      <c r="JL24" s="198">
        <f t="shared" si="65"/>
        <v>0</v>
      </c>
      <c r="JM24" s="199">
        <f>JG24+'Vessel List A'!JG24</f>
        <v>0</v>
      </c>
      <c r="JN24" s="199">
        <f t="shared" si="66"/>
        <v>0</v>
      </c>
      <c r="JO24" s="342"/>
      <c r="JP24" s="346"/>
      <c r="JQ24" s="346"/>
      <c r="JR24" s="346"/>
      <c r="JS24" s="346"/>
      <c r="JT24" s="346"/>
      <c r="JU24" s="346"/>
      <c r="JV24" s="346"/>
      <c r="JW24" s="346"/>
      <c r="JX24" s="346"/>
      <c r="JY24" s="342"/>
      <c r="JZ24" s="344">
        <f t="shared" si="67"/>
        <v>11</v>
      </c>
      <c r="KA24" s="195"/>
    </row>
    <row r="25" spans="1:287" x14ac:dyDescent="0.2">
      <c r="A25" s="247">
        <f t="shared" si="68"/>
        <v>41599</v>
      </c>
      <c r="B25" s="249">
        <f t="shared" si="69"/>
        <v>41600</v>
      </c>
      <c r="C25" s="196"/>
      <c r="D25" s="195"/>
      <c r="E25" s="197"/>
      <c r="F25" s="195"/>
      <c r="G25" s="197"/>
      <c r="H25" s="195"/>
      <c r="I25" s="180" t="str">
        <f t="shared" si="70"/>
        <v/>
      </c>
      <c r="J25" s="181" t="str">
        <f t="shared" si="0"/>
        <v/>
      </c>
      <c r="K25" s="182" t="str">
        <f t="shared" si="1"/>
        <v/>
      </c>
      <c r="L25" s="183"/>
      <c r="M25" s="184" t="str">
        <f t="shared" si="90"/>
        <v/>
      </c>
      <c r="N25" s="183"/>
      <c r="O25" s="171"/>
      <c r="P25" s="196"/>
      <c r="Q25" s="195"/>
      <c r="R25" s="197"/>
      <c r="S25" s="195"/>
      <c r="T25" s="197"/>
      <c r="U25" s="195"/>
      <c r="V25" s="180" t="str">
        <f t="shared" si="71"/>
        <v/>
      </c>
      <c r="W25" s="181" t="str">
        <f t="shared" si="3"/>
        <v/>
      </c>
      <c r="X25" s="182" t="str">
        <f t="shared" si="4"/>
        <v/>
      </c>
      <c r="Y25" s="183"/>
      <c r="Z25" s="184" t="str">
        <f t="shared" si="91"/>
        <v/>
      </c>
      <c r="AA25" s="183"/>
      <c r="AB25" s="171"/>
      <c r="AC25" s="196"/>
      <c r="AD25" s="195"/>
      <c r="AE25" s="197"/>
      <c r="AF25" s="195"/>
      <c r="AG25" s="197"/>
      <c r="AH25" s="195"/>
      <c r="AI25" s="180" t="str">
        <f t="shared" si="72"/>
        <v/>
      </c>
      <c r="AJ25" s="181" t="str">
        <f t="shared" si="6"/>
        <v/>
      </c>
      <c r="AK25" s="182" t="str">
        <f t="shared" si="7"/>
        <v/>
      </c>
      <c r="AL25" s="183"/>
      <c r="AM25" s="184" t="str">
        <f t="shared" si="92"/>
        <v/>
      </c>
      <c r="AN25" s="183"/>
      <c r="AO25" s="171"/>
      <c r="AP25" s="196"/>
      <c r="AQ25" s="195"/>
      <c r="AR25" s="197"/>
      <c r="AS25" s="195"/>
      <c r="AT25" s="197"/>
      <c r="AU25" s="195"/>
      <c r="AV25" s="180" t="str">
        <f t="shared" si="73"/>
        <v/>
      </c>
      <c r="AW25" s="181" t="str">
        <f t="shared" si="9"/>
        <v/>
      </c>
      <c r="AX25" s="182" t="str">
        <f t="shared" si="10"/>
        <v/>
      </c>
      <c r="AY25" s="183"/>
      <c r="AZ25" s="184" t="str">
        <f t="shared" si="93"/>
        <v/>
      </c>
      <c r="BA25" s="183"/>
      <c r="BB25" s="171"/>
      <c r="BC25" s="196"/>
      <c r="BD25" s="195"/>
      <c r="BE25" s="197"/>
      <c r="BF25" s="195"/>
      <c r="BG25" s="197"/>
      <c r="BH25" s="195"/>
      <c r="BI25" s="180" t="str">
        <f t="shared" si="74"/>
        <v/>
      </c>
      <c r="BJ25" s="181" t="str">
        <f t="shared" si="12"/>
        <v/>
      </c>
      <c r="BK25" s="182" t="str">
        <f t="shared" si="13"/>
        <v/>
      </c>
      <c r="BL25" s="183"/>
      <c r="BM25" s="184" t="str">
        <f t="shared" si="94"/>
        <v/>
      </c>
      <c r="BN25" s="183"/>
      <c r="BO25" s="171"/>
      <c r="BP25" s="196"/>
      <c r="BQ25" s="195"/>
      <c r="BR25" s="197"/>
      <c r="BS25" s="195"/>
      <c r="BT25" s="197"/>
      <c r="BU25" s="195"/>
      <c r="BV25" s="180" t="str">
        <f t="shared" si="75"/>
        <v/>
      </c>
      <c r="BW25" s="181" t="str">
        <f t="shared" si="15"/>
        <v/>
      </c>
      <c r="BX25" s="182" t="str">
        <f t="shared" si="16"/>
        <v/>
      </c>
      <c r="BY25" s="183"/>
      <c r="BZ25" s="184" t="str">
        <f t="shared" si="95"/>
        <v/>
      </c>
      <c r="CA25" s="183"/>
      <c r="CB25" s="171"/>
      <c r="CC25" s="196"/>
      <c r="CD25" s="195"/>
      <c r="CE25" s="197"/>
      <c r="CF25" s="195"/>
      <c r="CG25" s="197"/>
      <c r="CH25" s="195"/>
      <c r="CI25" s="180" t="str">
        <f t="shared" si="76"/>
        <v/>
      </c>
      <c r="CJ25" s="181" t="str">
        <f t="shared" si="18"/>
        <v/>
      </c>
      <c r="CK25" s="182" t="str">
        <f t="shared" si="19"/>
        <v/>
      </c>
      <c r="CL25" s="183"/>
      <c r="CM25" s="184" t="str">
        <f t="shared" si="96"/>
        <v/>
      </c>
      <c r="CN25" s="183"/>
      <c r="CO25" s="171"/>
      <c r="CP25" s="196"/>
      <c r="CQ25" s="195"/>
      <c r="CR25" s="197"/>
      <c r="CS25" s="195"/>
      <c r="CT25" s="197"/>
      <c r="CU25" s="195"/>
      <c r="CV25" s="180" t="str">
        <f t="shared" si="77"/>
        <v/>
      </c>
      <c r="CW25" s="181" t="str">
        <f t="shared" si="21"/>
        <v/>
      </c>
      <c r="CX25" s="182" t="str">
        <f t="shared" si="22"/>
        <v/>
      </c>
      <c r="CY25" s="183"/>
      <c r="CZ25" s="184" t="str">
        <f t="shared" si="97"/>
        <v/>
      </c>
      <c r="DA25" s="183"/>
      <c r="DB25" s="171"/>
      <c r="DC25" s="196"/>
      <c r="DD25" s="195"/>
      <c r="DE25" s="197"/>
      <c r="DF25" s="195"/>
      <c r="DG25" s="197"/>
      <c r="DH25" s="195"/>
      <c r="DI25" s="180" t="str">
        <f t="shared" si="78"/>
        <v/>
      </c>
      <c r="DJ25" s="181" t="str">
        <f t="shared" si="24"/>
        <v/>
      </c>
      <c r="DK25" s="182" t="str">
        <f t="shared" si="25"/>
        <v/>
      </c>
      <c r="DL25" s="183"/>
      <c r="DM25" s="184" t="str">
        <f t="shared" si="98"/>
        <v/>
      </c>
      <c r="DN25" s="183"/>
      <c r="DO25" s="171"/>
      <c r="DP25" s="196"/>
      <c r="DQ25" s="195"/>
      <c r="DR25" s="197"/>
      <c r="DS25" s="195"/>
      <c r="DT25" s="197"/>
      <c r="DU25" s="195"/>
      <c r="DV25" s="180" t="str">
        <f t="shared" si="79"/>
        <v/>
      </c>
      <c r="DW25" s="181" t="str">
        <f t="shared" si="27"/>
        <v/>
      </c>
      <c r="DX25" s="182" t="str">
        <f t="shared" si="28"/>
        <v/>
      </c>
      <c r="DY25" s="183"/>
      <c r="DZ25" s="184" t="str">
        <f t="shared" si="99"/>
        <v/>
      </c>
      <c r="EA25" s="183"/>
      <c r="EB25" s="171"/>
      <c r="EC25" s="196"/>
      <c r="ED25" s="195"/>
      <c r="EE25" s="197"/>
      <c r="EF25" s="195"/>
      <c r="EG25" s="197"/>
      <c r="EH25" s="195"/>
      <c r="EI25" s="180" t="str">
        <f t="shared" si="80"/>
        <v/>
      </c>
      <c r="EJ25" s="181" t="str">
        <f t="shared" si="30"/>
        <v/>
      </c>
      <c r="EK25" s="182" t="str">
        <f t="shared" si="31"/>
        <v/>
      </c>
      <c r="EL25" s="183"/>
      <c r="EM25" s="184" t="str">
        <f t="shared" si="100"/>
        <v/>
      </c>
      <c r="EN25" s="183"/>
      <c r="EO25" s="171"/>
      <c r="EP25" s="196"/>
      <c r="EQ25" s="195"/>
      <c r="ER25" s="197"/>
      <c r="ES25" s="195"/>
      <c r="ET25" s="197"/>
      <c r="EU25" s="195"/>
      <c r="EV25" s="180" t="str">
        <f t="shared" si="81"/>
        <v/>
      </c>
      <c r="EW25" s="181" t="str">
        <f t="shared" si="33"/>
        <v/>
      </c>
      <c r="EX25" s="182" t="str">
        <f t="shared" si="34"/>
        <v/>
      </c>
      <c r="EY25" s="183"/>
      <c r="EZ25" s="184" t="str">
        <f t="shared" si="101"/>
        <v/>
      </c>
      <c r="FA25" s="183"/>
      <c r="FB25" s="171"/>
      <c r="FC25" s="196"/>
      <c r="FD25" s="195"/>
      <c r="FE25" s="197"/>
      <c r="FF25" s="195"/>
      <c r="FG25" s="197"/>
      <c r="FH25" s="195"/>
      <c r="FI25" s="180" t="str">
        <f t="shared" si="82"/>
        <v/>
      </c>
      <c r="FJ25" s="181" t="str">
        <f t="shared" si="36"/>
        <v/>
      </c>
      <c r="FK25" s="182" t="str">
        <f t="shared" si="37"/>
        <v/>
      </c>
      <c r="FL25" s="183"/>
      <c r="FM25" s="184" t="str">
        <f t="shared" si="102"/>
        <v/>
      </c>
      <c r="FN25" s="183"/>
      <c r="FO25" s="171"/>
      <c r="FP25" s="196"/>
      <c r="FQ25" s="195"/>
      <c r="FR25" s="197"/>
      <c r="FS25" s="195"/>
      <c r="FT25" s="197"/>
      <c r="FU25" s="195"/>
      <c r="FV25" s="180" t="str">
        <f t="shared" si="83"/>
        <v/>
      </c>
      <c r="FW25" s="181" t="str">
        <f t="shared" si="39"/>
        <v/>
      </c>
      <c r="FX25" s="182" t="str">
        <f t="shared" si="40"/>
        <v/>
      </c>
      <c r="FY25" s="183"/>
      <c r="FZ25" s="184" t="str">
        <f t="shared" si="103"/>
        <v/>
      </c>
      <c r="GA25" s="183"/>
      <c r="GB25" s="171"/>
      <c r="GC25" s="196"/>
      <c r="GD25" s="195"/>
      <c r="GE25" s="197"/>
      <c r="GF25" s="195"/>
      <c r="GG25" s="197"/>
      <c r="GH25" s="195"/>
      <c r="GI25" s="180" t="str">
        <f t="shared" si="84"/>
        <v/>
      </c>
      <c r="GJ25" s="181" t="str">
        <f t="shared" si="42"/>
        <v/>
      </c>
      <c r="GK25" s="182" t="str">
        <f t="shared" si="43"/>
        <v/>
      </c>
      <c r="GL25" s="183"/>
      <c r="GM25" s="184" t="str">
        <f t="shared" si="104"/>
        <v/>
      </c>
      <c r="GN25" s="183"/>
      <c r="GO25" s="171"/>
      <c r="GP25" s="196"/>
      <c r="GQ25" s="195"/>
      <c r="GR25" s="197"/>
      <c r="GS25" s="195"/>
      <c r="GT25" s="197"/>
      <c r="GU25" s="195"/>
      <c r="GV25" s="180" t="str">
        <f t="shared" si="85"/>
        <v/>
      </c>
      <c r="GW25" s="181" t="str">
        <f t="shared" si="45"/>
        <v/>
      </c>
      <c r="GX25" s="182" t="str">
        <f t="shared" si="46"/>
        <v/>
      </c>
      <c r="GY25" s="183"/>
      <c r="GZ25" s="184" t="str">
        <f t="shared" si="105"/>
        <v/>
      </c>
      <c r="HA25" s="183"/>
      <c r="HB25" s="171"/>
      <c r="HC25" s="196"/>
      <c r="HD25" s="195"/>
      <c r="HE25" s="197"/>
      <c r="HF25" s="195"/>
      <c r="HG25" s="197"/>
      <c r="HH25" s="195"/>
      <c r="HI25" s="180" t="str">
        <f t="shared" si="86"/>
        <v/>
      </c>
      <c r="HJ25" s="181" t="str">
        <f t="shared" si="48"/>
        <v/>
      </c>
      <c r="HK25" s="182" t="str">
        <f t="shared" si="49"/>
        <v/>
      </c>
      <c r="HL25" s="183"/>
      <c r="HM25" s="184" t="str">
        <f t="shared" si="106"/>
        <v/>
      </c>
      <c r="HN25" s="183"/>
      <c r="HO25" s="171"/>
      <c r="HP25" s="196"/>
      <c r="HQ25" s="195"/>
      <c r="HR25" s="197"/>
      <c r="HS25" s="195"/>
      <c r="HT25" s="197"/>
      <c r="HU25" s="195"/>
      <c r="HV25" s="180" t="str">
        <f t="shared" si="87"/>
        <v/>
      </c>
      <c r="HW25" s="181" t="str">
        <f t="shared" si="51"/>
        <v/>
      </c>
      <c r="HX25" s="182" t="str">
        <f t="shared" si="52"/>
        <v/>
      </c>
      <c r="HY25" s="183"/>
      <c r="HZ25" s="184" t="str">
        <f t="shared" si="107"/>
        <v/>
      </c>
      <c r="IA25" s="183"/>
      <c r="IB25" s="171"/>
      <c r="IC25" s="196"/>
      <c r="ID25" s="195"/>
      <c r="IE25" s="197"/>
      <c r="IF25" s="195"/>
      <c r="IG25" s="197"/>
      <c r="IH25" s="195"/>
      <c r="II25" s="180" t="str">
        <f t="shared" si="88"/>
        <v/>
      </c>
      <c r="IJ25" s="181" t="str">
        <f t="shared" si="54"/>
        <v/>
      </c>
      <c r="IK25" s="182" t="str">
        <f t="shared" si="55"/>
        <v/>
      </c>
      <c r="IL25" s="183"/>
      <c r="IM25" s="184" t="str">
        <f t="shared" si="108"/>
        <v/>
      </c>
      <c r="IN25" s="183"/>
      <c r="IO25" s="171"/>
      <c r="IP25" s="196"/>
      <c r="IQ25" s="195"/>
      <c r="IR25" s="197"/>
      <c r="IS25" s="195"/>
      <c r="IT25" s="197"/>
      <c r="IU25" s="195"/>
      <c r="IV25" s="180" t="str">
        <f t="shared" si="89"/>
        <v/>
      </c>
      <c r="IW25" s="181" t="str">
        <f t="shared" si="57"/>
        <v/>
      </c>
      <c r="IX25" s="182" t="str">
        <f t="shared" si="58"/>
        <v/>
      </c>
      <c r="IY25" s="183"/>
      <c r="IZ25" s="184" t="str">
        <f t="shared" si="109"/>
        <v/>
      </c>
      <c r="JA25" s="183"/>
      <c r="JB25" s="171"/>
      <c r="JC25" s="342"/>
      <c r="JD25" s="198">
        <f t="shared" si="60"/>
        <v>0</v>
      </c>
      <c r="JE25" s="198">
        <f t="shared" si="61"/>
        <v>0</v>
      </c>
      <c r="JF25" s="198">
        <f t="shared" si="62"/>
        <v>0</v>
      </c>
      <c r="JG25" s="199">
        <f t="shared" si="63"/>
        <v>0</v>
      </c>
      <c r="JH25" s="199">
        <f t="shared" si="64"/>
        <v>0</v>
      </c>
      <c r="JI25" s="342"/>
      <c r="JJ25" s="198">
        <f>JD25+'Vessel List A'!JD25</f>
        <v>0</v>
      </c>
      <c r="JK25" s="198">
        <f>JE25+'Vessel List A'!JE25</f>
        <v>0</v>
      </c>
      <c r="JL25" s="347">
        <f t="shared" si="65"/>
        <v>0</v>
      </c>
      <c r="JM25" s="199">
        <f>JG25+'Vessel List A'!JG25</f>
        <v>0</v>
      </c>
      <c r="JN25" s="199">
        <f t="shared" si="66"/>
        <v>0</v>
      </c>
      <c r="JO25" s="342"/>
      <c r="JP25" s="346"/>
      <c r="JQ25" s="346"/>
      <c r="JR25" s="346"/>
      <c r="JS25" s="346"/>
      <c r="JT25" s="346"/>
      <c r="JU25" s="346"/>
      <c r="JV25" s="346"/>
      <c r="JW25" s="346"/>
      <c r="JX25" s="346"/>
      <c r="JY25" s="342"/>
      <c r="JZ25" s="344">
        <f t="shared" si="67"/>
        <v>11</v>
      </c>
      <c r="KA25" s="195"/>
    </row>
    <row r="26" spans="1:287" x14ac:dyDescent="0.2">
      <c r="A26" s="247">
        <f t="shared" si="68"/>
        <v>41600</v>
      </c>
      <c r="B26" s="249">
        <f t="shared" si="69"/>
        <v>41601</v>
      </c>
      <c r="C26" s="196"/>
      <c r="D26" s="195"/>
      <c r="E26" s="197"/>
      <c r="F26" s="195"/>
      <c r="G26" s="197"/>
      <c r="H26" s="195"/>
      <c r="I26" s="180" t="str">
        <f t="shared" si="70"/>
        <v/>
      </c>
      <c r="J26" s="181" t="str">
        <f t="shared" si="0"/>
        <v/>
      </c>
      <c r="K26" s="182" t="str">
        <f t="shared" si="1"/>
        <v/>
      </c>
      <c r="L26" s="183"/>
      <c r="M26" s="184" t="str">
        <f t="shared" si="90"/>
        <v/>
      </c>
      <c r="N26" s="183"/>
      <c r="O26" s="171"/>
      <c r="P26" s="196"/>
      <c r="Q26" s="195"/>
      <c r="R26" s="197"/>
      <c r="S26" s="195"/>
      <c r="T26" s="197"/>
      <c r="U26" s="195"/>
      <c r="V26" s="180" t="str">
        <f t="shared" si="71"/>
        <v/>
      </c>
      <c r="W26" s="181" t="str">
        <f t="shared" si="3"/>
        <v/>
      </c>
      <c r="X26" s="182" t="str">
        <f t="shared" si="4"/>
        <v/>
      </c>
      <c r="Y26" s="183"/>
      <c r="Z26" s="184" t="str">
        <f t="shared" si="91"/>
        <v/>
      </c>
      <c r="AA26" s="183"/>
      <c r="AB26" s="171"/>
      <c r="AC26" s="196"/>
      <c r="AD26" s="195"/>
      <c r="AE26" s="197"/>
      <c r="AF26" s="195"/>
      <c r="AG26" s="197"/>
      <c r="AH26" s="195"/>
      <c r="AI26" s="180" t="str">
        <f t="shared" si="72"/>
        <v/>
      </c>
      <c r="AJ26" s="181" t="str">
        <f t="shared" si="6"/>
        <v/>
      </c>
      <c r="AK26" s="182" t="str">
        <f t="shared" si="7"/>
        <v/>
      </c>
      <c r="AL26" s="183"/>
      <c r="AM26" s="184" t="str">
        <f t="shared" si="92"/>
        <v/>
      </c>
      <c r="AN26" s="183"/>
      <c r="AO26" s="171"/>
      <c r="AP26" s="196"/>
      <c r="AQ26" s="195"/>
      <c r="AR26" s="197"/>
      <c r="AS26" s="195"/>
      <c r="AT26" s="197"/>
      <c r="AU26" s="195"/>
      <c r="AV26" s="180" t="str">
        <f t="shared" si="73"/>
        <v/>
      </c>
      <c r="AW26" s="181" t="str">
        <f t="shared" si="9"/>
        <v/>
      </c>
      <c r="AX26" s="182" t="str">
        <f t="shared" si="10"/>
        <v/>
      </c>
      <c r="AY26" s="183"/>
      <c r="AZ26" s="184" t="str">
        <f t="shared" si="93"/>
        <v/>
      </c>
      <c r="BA26" s="183"/>
      <c r="BB26" s="171"/>
      <c r="BC26" s="196"/>
      <c r="BD26" s="195"/>
      <c r="BE26" s="197"/>
      <c r="BF26" s="195"/>
      <c r="BG26" s="197"/>
      <c r="BH26" s="195"/>
      <c r="BI26" s="180" t="str">
        <f t="shared" si="74"/>
        <v/>
      </c>
      <c r="BJ26" s="181" t="str">
        <f t="shared" si="12"/>
        <v/>
      </c>
      <c r="BK26" s="182" t="str">
        <f t="shared" si="13"/>
        <v/>
      </c>
      <c r="BL26" s="183"/>
      <c r="BM26" s="184" t="str">
        <f t="shared" si="94"/>
        <v/>
      </c>
      <c r="BN26" s="183"/>
      <c r="BO26" s="171"/>
      <c r="BP26" s="196"/>
      <c r="BQ26" s="195"/>
      <c r="BR26" s="197"/>
      <c r="BS26" s="195"/>
      <c r="BT26" s="197"/>
      <c r="BU26" s="195"/>
      <c r="BV26" s="180" t="str">
        <f t="shared" si="75"/>
        <v/>
      </c>
      <c r="BW26" s="181" t="str">
        <f t="shared" si="15"/>
        <v/>
      </c>
      <c r="BX26" s="182" t="str">
        <f t="shared" si="16"/>
        <v/>
      </c>
      <c r="BY26" s="183"/>
      <c r="BZ26" s="184" t="str">
        <f t="shared" si="95"/>
        <v/>
      </c>
      <c r="CA26" s="183"/>
      <c r="CB26" s="171"/>
      <c r="CC26" s="196"/>
      <c r="CD26" s="195"/>
      <c r="CE26" s="197"/>
      <c r="CF26" s="195"/>
      <c r="CG26" s="197"/>
      <c r="CH26" s="195"/>
      <c r="CI26" s="180" t="str">
        <f t="shared" si="76"/>
        <v/>
      </c>
      <c r="CJ26" s="181" t="str">
        <f t="shared" si="18"/>
        <v/>
      </c>
      <c r="CK26" s="182" t="str">
        <f t="shared" si="19"/>
        <v/>
      </c>
      <c r="CL26" s="183"/>
      <c r="CM26" s="184" t="str">
        <f t="shared" si="96"/>
        <v/>
      </c>
      <c r="CN26" s="183"/>
      <c r="CO26" s="171"/>
      <c r="CP26" s="196"/>
      <c r="CQ26" s="195"/>
      <c r="CR26" s="197"/>
      <c r="CS26" s="195"/>
      <c r="CT26" s="197"/>
      <c r="CU26" s="195"/>
      <c r="CV26" s="180" t="str">
        <f t="shared" si="77"/>
        <v/>
      </c>
      <c r="CW26" s="181" t="str">
        <f t="shared" si="21"/>
        <v/>
      </c>
      <c r="CX26" s="182" t="str">
        <f t="shared" si="22"/>
        <v/>
      </c>
      <c r="CY26" s="183"/>
      <c r="CZ26" s="184" t="str">
        <f t="shared" si="97"/>
        <v/>
      </c>
      <c r="DA26" s="183"/>
      <c r="DB26" s="171"/>
      <c r="DC26" s="196"/>
      <c r="DD26" s="195"/>
      <c r="DE26" s="197"/>
      <c r="DF26" s="195"/>
      <c r="DG26" s="197"/>
      <c r="DH26" s="195"/>
      <c r="DI26" s="180" t="str">
        <f t="shared" si="78"/>
        <v/>
      </c>
      <c r="DJ26" s="181" t="str">
        <f t="shared" si="24"/>
        <v/>
      </c>
      <c r="DK26" s="182" t="str">
        <f t="shared" si="25"/>
        <v/>
      </c>
      <c r="DL26" s="183"/>
      <c r="DM26" s="184" t="str">
        <f t="shared" si="98"/>
        <v/>
      </c>
      <c r="DN26" s="183"/>
      <c r="DO26" s="171"/>
      <c r="DP26" s="196"/>
      <c r="DQ26" s="195"/>
      <c r="DR26" s="197"/>
      <c r="DS26" s="195"/>
      <c r="DT26" s="197"/>
      <c r="DU26" s="195"/>
      <c r="DV26" s="180" t="str">
        <f t="shared" si="79"/>
        <v/>
      </c>
      <c r="DW26" s="181" t="str">
        <f t="shared" si="27"/>
        <v/>
      </c>
      <c r="DX26" s="182" t="str">
        <f t="shared" si="28"/>
        <v/>
      </c>
      <c r="DY26" s="183"/>
      <c r="DZ26" s="184" t="str">
        <f t="shared" si="99"/>
        <v/>
      </c>
      <c r="EA26" s="183"/>
      <c r="EB26" s="171"/>
      <c r="EC26" s="196"/>
      <c r="ED26" s="195"/>
      <c r="EE26" s="197"/>
      <c r="EF26" s="195"/>
      <c r="EG26" s="197"/>
      <c r="EH26" s="195"/>
      <c r="EI26" s="180" t="str">
        <f t="shared" si="80"/>
        <v/>
      </c>
      <c r="EJ26" s="181" t="str">
        <f t="shared" si="30"/>
        <v/>
      </c>
      <c r="EK26" s="182" t="str">
        <f t="shared" si="31"/>
        <v/>
      </c>
      <c r="EL26" s="183"/>
      <c r="EM26" s="184" t="str">
        <f t="shared" si="100"/>
        <v/>
      </c>
      <c r="EN26" s="183"/>
      <c r="EO26" s="171"/>
      <c r="EP26" s="196"/>
      <c r="EQ26" s="195"/>
      <c r="ER26" s="197"/>
      <c r="ES26" s="195"/>
      <c r="ET26" s="197"/>
      <c r="EU26" s="195"/>
      <c r="EV26" s="180" t="str">
        <f t="shared" si="81"/>
        <v/>
      </c>
      <c r="EW26" s="181" t="str">
        <f t="shared" si="33"/>
        <v/>
      </c>
      <c r="EX26" s="182" t="str">
        <f t="shared" si="34"/>
        <v/>
      </c>
      <c r="EY26" s="183"/>
      <c r="EZ26" s="184" t="str">
        <f t="shared" si="101"/>
        <v/>
      </c>
      <c r="FA26" s="183"/>
      <c r="FB26" s="171"/>
      <c r="FC26" s="196"/>
      <c r="FD26" s="195"/>
      <c r="FE26" s="197"/>
      <c r="FF26" s="195"/>
      <c r="FG26" s="197"/>
      <c r="FH26" s="195"/>
      <c r="FI26" s="180" t="str">
        <f t="shared" si="82"/>
        <v/>
      </c>
      <c r="FJ26" s="181" t="str">
        <f t="shared" si="36"/>
        <v/>
      </c>
      <c r="FK26" s="182" t="str">
        <f t="shared" si="37"/>
        <v/>
      </c>
      <c r="FL26" s="183"/>
      <c r="FM26" s="184" t="str">
        <f t="shared" si="102"/>
        <v/>
      </c>
      <c r="FN26" s="183"/>
      <c r="FO26" s="171"/>
      <c r="FP26" s="196"/>
      <c r="FQ26" s="195"/>
      <c r="FR26" s="197"/>
      <c r="FS26" s="195"/>
      <c r="FT26" s="197"/>
      <c r="FU26" s="195"/>
      <c r="FV26" s="180" t="str">
        <f t="shared" si="83"/>
        <v/>
      </c>
      <c r="FW26" s="181" t="str">
        <f t="shared" si="39"/>
        <v/>
      </c>
      <c r="FX26" s="182" t="str">
        <f t="shared" si="40"/>
        <v/>
      </c>
      <c r="FY26" s="183"/>
      <c r="FZ26" s="184" t="str">
        <f t="shared" si="103"/>
        <v/>
      </c>
      <c r="GA26" s="183"/>
      <c r="GB26" s="171"/>
      <c r="GC26" s="196"/>
      <c r="GD26" s="195"/>
      <c r="GE26" s="197"/>
      <c r="GF26" s="195"/>
      <c r="GG26" s="197"/>
      <c r="GH26" s="195"/>
      <c r="GI26" s="180" t="str">
        <f t="shared" si="84"/>
        <v/>
      </c>
      <c r="GJ26" s="181" t="str">
        <f t="shared" si="42"/>
        <v/>
      </c>
      <c r="GK26" s="182" t="str">
        <f t="shared" si="43"/>
        <v/>
      </c>
      <c r="GL26" s="183"/>
      <c r="GM26" s="184" t="str">
        <f t="shared" si="104"/>
        <v/>
      </c>
      <c r="GN26" s="183"/>
      <c r="GO26" s="171"/>
      <c r="GP26" s="196"/>
      <c r="GQ26" s="195"/>
      <c r="GR26" s="197"/>
      <c r="GS26" s="195"/>
      <c r="GT26" s="197"/>
      <c r="GU26" s="195"/>
      <c r="GV26" s="180" t="str">
        <f t="shared" si="85"/>
        <v/>
      </c>
      <c r="GW26" s="181" t="str">
        <f t="shared" si="45"/>
        <v/>
      </c>
      <c r="GX26" s="182" t="str">
        <f t="shared" si="46"/>
        <v/>
      </c>
      <c r="GY26" s="183"/>
      <c r="GZ26" s="184" t="str">
        <f t="shared" si="105"/>
        <v/>
      </c>
      <c r="HA26" s="183"/>
      <c r="HB26" s="171"/>
      <c r="HC26" s="196"/>
      <c r="HD26" s="195"/>
      <c r="HE26" s="197"/>
      <c r="HF26" s="195"/>
      <c r="HG26" s="197"/>
      <c r="HH26" s="195"/>
      <c r="HI26" s="180" t="str">
        <f t="shared" si="86"/>
        <v/>
      </c>
      <c r="HJ26" s="181" t="str">
        <f t="shared" si="48"/>
        <v/>
      </c>
      <c r="HK26" s="182" t="str">
        <f t="shared" si="49"/>
        <v/>
      </c>
      <c r="HL26" s="183"/>
      <c r="HM26" s="184" t="str">
        <f t="shared" si="106"/>
        <v/>
      </c>
      <c r="HN26" s="183"/>
      <c r="HO26" s="171"/>
      <c r="HP26" s="196"/>
      <c r="HQ26" s="195"/>
      <c r="HR26" s="197"/>
      <c r="HS26" s="195"/>
      <c r="HT26" s="197"/>
      <c r="HU26" s="195"/>
      <c r="HV26" s="180" t="str">
        <f t="shared" si="87"/>
        <v/>
      </c>
      <c r="HW26" s="181" t="str">
        <f t="shared" si="51"/>
        <v/>
      </c>
      <c r="HX26" s="182" t="str">
        <f t="shared" si="52"/>
        <v/>
      </c>
      <c r="HY26" s="183"/>
      <c r="HZ26" s="184" t="str">
        <f t="shared" si="107"/>
        <v/>
      </c>
      <c r="IA26" s="183"/>
      <c r="IB26" s="171"/>
      <c r="IC26" s="196"/>
      <c r="ID26" s="195"/>
      <c r="IE26" s="197"/>
      <c r="IF26" s="195"/>
      <c r="IG26" s="197"/>
      <c r="IH26" s="195"/>
      <c r="II26" s="180" t="str">
        <f t="shared" si="88"/>
        <v/>
      </c>
      <c r="IJ26" s="181" t="str">
        <f t="shared" si="54"/>
        <v/>
      </c>
      <c r="IK26" s="182" t="str">
        <f t="shared" si="55"/>
        <v/>
      </c>
      <c r="IL26" s="183"/>
      <c r="IM26" s="184" t="str">
        <f t="shared" si="108"/>
        <v/>
      </c>
      <c r="IN26" s="183"/>
      <c r="IO26" s="171"/>
      <c r="IP26" s="196"/>
      <c r="IQ26" s="195"/>
      <c r="IR26" s="197"/>
      <c r="IS26" s="195"/>
      <c r="IT26" s="197"/>
      <c r="IU26" s="195"/>
      <c r="IV26" s="180" t="str">
        <f t="shared" si="89"/>
        <v/>
      </c>
      <c r="IW26" s="181" t="str">
        <f t="shared" si="57"/>
        <v/>
      </c>
      <c r="IX26" s="182" t="str">
        <f t="shared" si="58"/>
        <v/>
      </c>
      <c r="IY26" s="183"/>
      <c r="IZ26" s="184" t="str">
        <f t="shared" si="109"/>
        <v/>
      </c>
      <c r="JA26" s="183"/>
      <c r="JB26" s="171"/>
      <c r="JC26" s="342"/>
      <c r="JD26" s="198">
        <f t="shared" si="60"/>
        <v>0</v>
      </c>
      <c r="JE26" s="198">
        <f t="shared" si="61"/>
        <v>0</v>
      </c>
      <c r="JF26" s="198">
        <f t="shared" si="62"/>
        <v>0</v>
      </c>
      <c r="JG26" s="199">
        <f t="shared" si="63"/>
        <v>0</v>
      </c>
      <c r="JH26" s="199">
        <f t="shared" si="64"/>
        <v>0</v>
      </c>
      <c r="JI26" s="342"/>
      <c r="JJ26" s="198">
        <f>JD26+'Vessel List A'!JD26</f>
        <v>0</v>
      </c>
      <c r="JK26" s="198">
        <f>JE26+'Vessel List A'!JE26</f>
        <v>0</v>
      </c>
      <c r="JL26" s="347">
        <f t="shared" si="65"/>
        <v>0</v>
      </c>
      <c r="JM26" s="199">
        <f>JG26+'Vessel List A'!JG26</f>
        <v>0</v>
      </c>
      <c r="JN26" s="199">
        <f t="shared" si="66"/>
        <v>0</v>
      </c>
      <c r="JO26" s="342"/>
      <c r="JP26" s="346"/>
      <c r="JQ26" s="346"/>
      <c r="JR26" s="346"/>
      <c r="JS26" s="346"/>
      <c r="JT26" s="346"/>
      <c r="JU26" s="346"/>
      <c r="JV26" s="346"/>
      <c r="JW26" s="346"/>
      <c r="JX26" s="346"/>
      <c r="JY26" s="342"/>
      <c r="JZ26" s="344">
        <f t="shared" si="67"/>
        <v>11</v>
      </c>
      <c r="KA26" s="195"/>
    </row>
    <row r="27" spans="1:287" ht="13.5" thickBot="1" x14ac:dyDescent="0.25">
      <c r="A27" s="247">
        <f t="shared" si="68"/>
        <v>41601</v>
      </c>
      <c r="B27" s="249">
        <f t="shared" si="69"/>
        <v>41602</v>
      </c>
      <c r="C27" s="196"/>
      <c r="D27" s="195"/>
      <c r="E27" s="197"/>
      <c r="F27" s="195"/>
      <c r="G27" s="197"/>
      <c r="H27" s="195"/>
      <c r="I27" s="180" t="str">
        <f t="shared" si="70"/>
        <v/>
      </c>
      <c r="J27" s="181" t="str">
        <f t="shared" si="0"/>
        <v/>
      </c>
      <c r="K27" s="182" t="str">
        <f t="shared" si="1"/>
        <v/>
      </c>
      <c r="L27" s="183"/>
      <c r="M27" s="184" t="str">
        <f t="shared" si="90"/>
        <v/>
      </c>
      <c r="N27" s="183"/>
      <c r="O27" s="171"/>
      <c r="P27" s="196"/>
      <c r="Q27" s="195"/>
      <c r="R27" s="197"/>
      <c r="S27" s="195"/>
      <c r="T27" s="197"/>
      <c r="U27" s="195"/>
      <c r="V27" s="180" t="str">
        <f t="shared" si="71"/>
        <v/>
      </c>
      <c r="W27" s="181" t="str">
        <f t="shared" si="3"/>
        <v/>
      </c>
      <c r="X27" s="182" t="str">
        <f t="shared" si="4"/>
        <v/>
      </c>
      <c r="Y27" s="183"/>
      <c r="Z27" s="184" t="str">
        <f t="shared" si="91"/>
        <v/>
      </c>
      <c r="AA27" s="183"/>
      <c r="AB27" s="171"/>
      <c r="AC27" s="196"/>
      <c r="AD27" s="195"/>
      <c r="AE27" s="197"/>
      <c r="AF27" s="195"/>
      <c r="AG27" s="197"/>
      <c r="AH27" s="195"/>
      <c r="AI27" s="180" t="str">
        <f t="shared" si="72"/>
        <v/>
      </c>
      <c r="AJ27" s="181" t="str">
        <f t="shared" si="6"/>
        <v/>
      </c>
      <c r="AK27" s="182" t="str">
        <f t="shared" si="7"/>
        <v/>
      </c>
      <c r="AL27" s="183"/>
      <c r="AM27" s="184" t="str">
        <f t="shared" si="92"/>
        <v/>
      </c>
      <c r="AN27" s="183"/>
      <c r="AO27" s="171"/>
      <c r="AP27" s="196"/>
      <c r="AQ27" s="195"/>
      <c r="AR27" s="197"/>
      <c r="AS27" s="195"/>
      <c r="AT27" s="197"/>
      <c r="AU27" s="195"/>
      <c r="AV27" s="180" t="str">
        <f t="shared" si="73"/>
        <v/>
      </c>
      <c r="AW27" s="181" t="str">
        <f t="shared" si="9"/>
        <v/>
      </c>
      <c r="AX27" s="182" t="str">
        <f t="shared" si="10"/>
        <v/>
      </c>
      <c r="AY27" s="183"/>
      <c r="AZ27" s="184" t="str">
        <f t="shared" si="93"/>
        <v/>
      </c>
      <c r="BA27" s="183"/>
      <c r="BB27" s="171"/>
      <c r="BC27" s="196"/>
      <c r="BD27" s="195"/>
      <c r="BE27" s="197"/>
      <c r="BF27" s="195"/>
      <c r="BG27" s="197"/>
      <c r="BH27" s="195"/>
      <c r="BI27" s="180" t="str">
        <f t="shared" si="74"/>
        <v/>
      </c>
      <c r="BJ27" s="181" t="str">
        <f t="shared" si="12"/>
        <v/>
      </c>
      <c r="BK27" s="182" t="str">
        <f t="shared" si="13"/>
        <v/>
      </c>
      <c r="BL27" s="183"/>
      <c r="BM27" s="184" t="str">
        <f t="shared" si="94"/>
        <v/>
      </c>
      <c r="BN27" s="183"/>
      <c r="BO27" s="171"/>
      <c r="BP27" s="196"/>
      <c r="BQ27" s="195"/>
      <c r="BR27" s="197"/>
      <c r="BS27" s="195"/>
      <c r="BT27" s="197"/>
      <c r="BU27" s="195"/>
      <c r="BV27" s="180" t="str">
        <f t="shared" si="75"/>
        <v/>
      </c>
      <c r="BW27" s="181" t="str">
        <f t="shared" si="15"/>
        <v/>
      </c>
      <c r="BX27" s="182" t="str">
        <f t="shared" si="16"/>
        <v/>
      </c>
      <c r="BY27" s="183"/>
      <c r="BZ27" s="184" t="str">
        <f t="shared" si="95"/>
        <v/>
      </c>
      <c r="CA27" s="183"/>
      <c r="CB27" s="171"/>
      <c r="CC27" s="196"/>
      <c r="CD27" s="195"/>
      <c r="CE27" s="197"/>
      <c r="CF27" s="195"/>
      <c r="CG27" s="197"/>
      <c r="CH27" s="195"/>
      <c r="CI27" s="180" t="str">
        <f t="shared" si="76"/>
        <v/>
      </c>
      <c r="CJ27" s="181" t="str">
        <f t="shared" si="18"/>
        <v/>
      </c>
      <c r="CK27" s="182" t="str">
        <f t="shared" si="19"/>
        <v/>
      </c>
      <c r="CL27" s="183"/>
      <c r="CM27" s="184" t="str">
        <f t="shared" si="96"/>
        <v/>
      </c>
      <c r="CN27" s="183"/>
      <c r="CO27" s="171"/>
      <c r="CP27" s="196"/>
      <c r="CQ27" s="195"/>
      <c r="CR27" s="197"/>
      <c r="CS27" s="195"/>
      <c r="CT27" s="197"/>
      <c r="CU27" s="195"/>
      <c r="CV27" s="180" t="str">
        <f t="shared" si="77"/>
        <v/>
      </c>
      <c r="CW27" s="181" t="str">
        <f t="shared" si="21"/>
        <v/>
      </c>
      <c r="CX27" s="182" t="str">
        <f t="shared" si="22"/>
        <v/>
      </c>
      <c r="CY27" s="183"/>
      <c r="CZ27" s="184" t="str">
        <f t="shared" si="97"/>
        <v/>
      </c>
      <c r="DA27" s="183"/>
      <c r="DB27" s="171"/>
      <c r="DC27" s="196"/>
      <c r="DD27" s="195"/>
      <c r="DE27" s="197"/>
      <c r="DF27" s="195"/>
      <c r="DG27" s="197"/>
      <c r="DH27" s="195"/>
      <c r="DI27" s="180" t="str">
        <f t="shared" si="78"/>
        <v/>
      </c>
      <c r="DJ27" s="181" t="str">
        <f t="shared" si="24"/>
        <v/>
      </c>
      <c r="DK27" s="182" t="str">
        <f t="shared" si="25"/>
        <v/>
      </c>
      <c r="DL27" s="183"/>
      <c r="DM27" s="184" t="str">
        <f t="shared" si="98"/>
        <v/>
      </c>
      <c r="DN27" s="183"/>
      <c r="DO27" s="171"/>
      <c r="DP27" s="196"/>
      <c r="DQ27" s="195"/>
      <c r="DR27" s="197"/>
      <c r="DS27" s="195"/>
      <c r="DT27" s="197"/>
      <c r="DU27" s="195"/>
      <c r="DV27" s="180" t="str">
        <f t="shared" si="79"/>
        <v/>
      </c>
      <c r="DW27" s="181" t="str">
        <f t="shared" si="27"/>
        <v/>
      </c>
      <c r="DX27" s="182" t="str">
        <f t="shared" si="28"/>
        <v/>
      </c>
      <c r="DY27" s="183"/>
      <c r="DZ27" s="184" t="str">
        <f t="shared" si="99"/>
        <v/>
      </c>
      <c r="EA27" s="183"/>
      <c r="EB27" s="171"/>
      <c r="EC27" s="196"/>
      <c r="ED27" s="195"/>
      <c r="EE27" s="197"/>
      <c r="EF27" s="195"/>
      <c r="EG27" s="197"/>
      <c r="EH27" s="195"/>
      <c r="EI27" s="180" t="str">
        <f t="shared" si="80"/>
        <v/>
      </c>
      <c r="EJ27" s="181" t="str">
        <f t="shared" si="30"/>
        <v/>
      </c>
      <c r="EK27" s="182" t="str">
        <f t="shared" si="31"/>
        <v/>
      </c>
      <c r="EL27" s="183"/>
      <c r="EM27" s="184" t="str">
        <f t="shared" si="100"/>
        <v/>
      </c>
      <c r="EN27" s="183"/>
      <c r="EO27" s="171"/>
      <c r="EP27" s="196"/>
      <c r="EQ27" s="195"/>
      <c r="ER27" s="197"/>
      <c r="ES27" s="195"/>
      <c r="ET27" s="197"/>
      <c r="EU27" s="195"/>
      <c r="EV27" s="180" t="str">
        <f t="shared" si="81"/>
        <v/>
      </c>
      <c r="EW27" s="181" t="str">
        <f t="shared" si="33"/>
        <v/>
      </c>
      <c r="EX27" s="182" t="str">
        <f t="shared" si="34"/>
        <v/>
      </c>
      <c r="EY27" s="183"/>
      <c r="EZ27" s="184" t="str">
        <f t="shared" si="101"/>
        <v/>
      </c>
      <c r="FA27" s="183"/>
      <c r="FB27" s="171"/>
      <c r="FC27" s="196"/>
      <c r="FD27" s="195"/>
      <c r="FE27" s="197"/>
      <c r="FF27" s="195"/>
      <c r="FG27" s="197"/>
      <c r="FH27" s="195"/>
      <c r="FI27" s="180" t="str">
        <f t="shared" si="82"/>
        <v/>
      </c>
      <c r="FJ27" s="181" t="str">
        <f t="shared" si="36"/>
        <v/>
      </c>
      <c r="FK27" s="182" t="str">
        <f t="shared" si="37"/>
        <v/>
      </c>
      <c r="FL27" s="183"/>
      <c r="FM27" s="184" t="str">
        <f t="shared" si="102"/>
        <v/>
      </c>
      <c r="FN27" s="183"/>
      <c r="FO27" s="171"/>
      <c r="FP27" s="196"/>
      <c r="FQ27" s="195"/>
      <c r="FR27" s="197"/>
      <c r="FS27" s="195"/>
      <c r="FT27" s="197"/>
      <c r="FU27" s="195"/>
      <c r="FV27" s="180" t="str">
        <f t="shared" si="83"/>
        <v/>
      </c>
      <c r="FW27" s="181" t="str">
        <f t="shared" si="39"/>
        <v/>
      </c>
      <c r="FX27" s="182" t="str">
        <f t="shared" si="40"/>
        <v/>
      </c>
      <c r="FY27" s="183"/>
      <c r="FZ27" s="184" t="str">
        <f t="shared" si="103"/>
        <v/>
      </c>
      <c r="GA27" s="183"/>
      <c r="GB27" s="171"/>
      <c r="GC27" s="196"/>
      <c r="GD27" s="195"/>
      <c r="GE27" s="197"/>
      <c r="GF27" s="195"/>
      <c r="GG27" s="197"/>
      <c r="GH27" s="195"/>
      <c r="GI27" s="180" t="str">
        <f t="shared" si="84"/>
        <v/>
      </c>
      <c r="GJ27" s="181" t="str">
        <f t="shared" si="42"/>
        <v/>
      </c>
      <c r="GK27" s="182" t="str">
        <f t="shared" si="43"/>
        <v/>
      </c>
      <c r="GL27" s="183"/>
      <c r="GM27" s="184" t="str">
        <f t="shared" si="104"/>
        <v/>
      </c>
      <c r="GN27" s="183"/>
      <c r="GO27" s="171"/>
      <c r="GP27" s="196"/>
      <c r="GQ27" s="195"/>
      <c r="GR27" s="197"/>
      <c r="GS27" s="195"/>
      <c r="GT27" s="197"/>
      <c r="GU27" s="195"/>
      <c r="GV27" s="180" t="str">
        <f t="shared" si="85"/>
        <v/>
      </c>
      <c r="GW27" s="181" t="str">
        <f t="shared" si="45"/>
        <v/>
      </c>
      <c r="GX27" s="182" t="str">
        <f t="shared" si="46"/>
        <v/>
      </c>
      <c r="GY27" s="183"/>
      <c r="GZ27" s="184" t="str">
        <f t="shared" si="105"/>
        <v/>
      </c>
      <c r="HA27" s="183"/>
      <c r="HB27" s="171"/>
      <c r="HC27" s="196"/>
      <c r="HD27" s="195"/>
      <c r="HE27" s="197"/>
      <c r="HF27" s="195"/>
      <c r="HG27" s="197"/>
      <c r="HH27" s="195"/>
      <c r="HI27" s="180" t="str">
        <f t="shared" si="86"/>
        <v/>
      </c>
      <c r="HJ27" s="181" t="str">
        <f t="shared" si="48"/>
        <v/>
      </c>
      <c r="HK27" s="182" t="str">
        <f t="shared" si="49"/>
        <v/>
      </c>
      <c r="HL27" s="183"/>
      <c r="HM27" s="184" t="str">
        <f t="shared" si="106"/>
        <v/>
      </c>
      <c r="HN27" s="183"/>
      <c r="HO27" s="171"/>
      <c r="HP27" s="196"/>
      <c r="HQ27" s="195"/>
      <c r="HR27" s="197"/>
      <c r="HS27" s="195"/>
      <c r="HT27" s="197"/>
      <c r="HU27" s="195"/>
      <c r="HV27" s="180" t="str">
        <f t="shared" si="87"/>
        <v/>
      </c>
      <c r="HW27" s="181" t="str">
        <f t="shared" si="51"/>
        <v/>
      </c>
      <c r="HX27" s="182" t="str">
        <f t="shared" si="52"/>
        <v/>
      </c>
      <c r="HY27" s="183"/>
      <c r="HZ27" s="184" t="str">
        <f t="shared" si="107"/>
        <v/>
      </c>
      <c r="IA27" s="183"/>
      <c r="IB27" s="171"/>
      <c r="IC27" s="196"/>
      <c r="ID27" s="195"/>
      <c r="IE27" s="197"/>
      <c r="IF27" s="195"/>
      <c r="IG27" s="197"/>
      <c r="IH27" s="195"/>
      <c r="II27" s="180" t="str">
        <f t="shared" si="88"/>
        <v/>
      </c>
      <c r="IJ27" s="181" t="str">
        <f t="shared" si="54"/>
        <v/>
      </c>
      <c r="IK27" s="182" t="str">
        <f t="shared" si="55"/>
        <v/>
      </c>
      <c r="IL27" s="183"/>
      <c r="IM27" s="184" t="str">
        <f t="shared" si="108"/>
        <v/>
      </c>
      <c r="IN27" s="183"/>
      <c r="IO27" s="171"/>
      <c r="IP27" s="196"/>
      <c r="IQ27" s="195"/>
      <c r="IR27" s="197"/>
      <c r="IS27" s="195"/>
      <c r="IT27" s="197"/>
      <c r="IU27" s="195"/>
      <c r="IV27" s="180" t="str">
        <f t="shared" si="89"/>
        <v/>
      </c>
      <c r="IW27" s="181" t="str">
        <f t="shared" si="57"/>
        <v/>
      </c>
      <c r="IX27" s="182" t="str">
        <f t="shared" si="58"/>
        <v/>
      </c>
      <c r="IY27" s="183"/>
      <c r="IZ27" s="184" t="str">
        <f t="shared" si="109"/>
        <v/>
      </c>
      <c r="JA27" s="183"/>
      <c r="JB27" s="171"/>
      <c r="JC27" s="342"/>
      <c r="JD27" s="198">
        <f t="shared" si="60"/>
        <v>0</v>
      </c>
      <c r="JE27" s="198">
        <f t="shared" si="61"/>
        <v>0</v>
      </c>
      <c r="JF27" s="198">
        <f t="shared" si="62"/>
        <v>0</v>
      </c>
      <c r="JG27" s="199">
        <f t="shared" si="63"/>
        <v>0</v>
      </c>
      <c r="JH27" s="199">
        <f t="shared" si="64"/>
        <v>0</v>
      </c>
      <c r="JI27" s="342"/>
      <c r="JJ27" s="198">
        <f>JD27+'Vessel List A'!JD27</f>
        <v>0</v>
      </c>
      <c r="JK27" s="198">
        <f>JE27+'Vessel List A'!JE27</f>
        <v>0</v>
      </c>
      <c r="JL27" s="198">
        <f t="shared" si="65"/>
        <v>0</v>
      </c>
      <c r="JM27" s="199">
        <f>JG27+'Vessel List A'!JG27</f>
        <v>0</v>
      </c>
      <c r="JN27" s="199">
        <f t="shared" si="66"/>
        <v>0</v>
      </c>
      <c r="JO27" s="342"/>
      <c r="JP27" s="348"/>
      <c r="JQ27" s="348"/>
      <c r="JR27" s="348"/>
      <c r="JS27" s="348"/>
      <c r="JT27" s="348"/>
      <c r="JU27" s="348"/>
      <c r="JV27" s="348"/>
      <c r="JW27" s="348"/>
      <c r="JX27" s="349"/>
      <c r="JY27" s="342"/>
      <c r="JZ27" s="344">
        <f t="shared" si="67"/>
        <v>11</v>
      </c>
      <c r="KA27" s="195"/>
    </row>
    <row r="28" spans="1:287" ht="13.5" thickBot="1" x14ac:dyDescent="0.25">
      <c r="A28" s="247">
        <f t="shared" si="68"/>
        <v>41602</v>
      </c>
      <c r="B28" s="249">
        <f t="shared" si="69"/>
        <v>41603</v>
      </c>
      <c r="C28" s="196"/>
      <c r="D28" s="195"/>
      <c r="E28" s="197"/>
      <c r="F28" s="195"/>
      <c r="G28" s="197"/>
      <c r="H28" s="195"/>
      <c r="I28" s="180" t="str">
        <f t="shared" si="70"/>
        <v/>
      </c>
      <c r="J28" s="181" t="str">
        <f t="shared" si="0"/>
        <v/>
      </c>
      <c r="K28" s="182" t="str">
        <f t="shared" si="1"/>
        <v/>
      </c>
      <c r="L28" s="183"/>
      <c r="M28" s="184" t="str">
        <f t="shared" si="90"/>
        <v/>
      </c>
      <c r="N28" s="183"/>
      <c r="O28" s="171"/>
      <c r="P28" s="196"/>
      <c r="Q28" s="195"/>
      <c r="R28" s="197"/>
      <c r="S28" s="195"/>
      <c r="T28" s="197"/>
      <c r="U28" s="195"/>
      <c r="V28" s="180" t="str">
        <f t="shared" si="71"/>
        <v/>
      </c>
      <c r="W28" s="181" t="str">
        <f t="shared" si="3"/>
        <v/>
      </c>
      <c r="X28" s="182" t="str">
        <f t="shared" si="4"/>
        <v/>
      </c>
      <c r="Y28" s="183"/>
      <c r="Z28" s="184" t="str">
        <f t="shared" si="91"/>
        <v/>
      </c>
      <c r="AA28" s="183"/>
      <c r="AB28" s="171"/>
      <c r="AC28" s="196"/>
      <c r="AD28" s="195"/>
      <c r="AE28" s="197"/>
      <c r="AF28" s="195"/>
      <c r="AG28" s="197"/>
      <c r="AH28" s="195"/>
      <c r="AI28" s="180" t="str">
        <f t="shared" si="72"/>
        <v/>
      </c>
      <c r="AJ28" s="181" t="str">
        <f t="shared" si="6"/>
        <v/>
      </c>
      <c r="AK28" s="182" t="str">
        <f t="shared" si="7"/>
        <v/>
      </c>
      <c r="AL28" s="183"/>
      <c r="AM28" s="184" t="str">
        <f t="shared" si="92"/>
        <v/>
      </c>
      <c r="AN28" s="183"/>
      <c r="AO28" s="171"/>
      <c r="AP28" s="196"/>
      <c r="AQ28" s="195"/>
      <c r="AR28" s="197"/>
      <c r="AS28" s="195"/>
      <c r="AT28" s="197"/>
      <c r="AU28" s="195"/>
      <c r="AV28" s="180" t="str">
        <f t="shared" si="73"/>
        <v/>
      </c>
      <c r="AW28" s="181" t="str">
        <f t="shared" si="9"/>
        <v/>
      </c>
      <c r="AX28" s="182" t="str">
        <f t="shared" si="10"/>
        <v/>
      </c>
      <c r="AY28" s="183"/>
      <c r="AZ28" s="184" t="str">
        <f t="shared" si="93"/>
        <v/>
      </c>
      <c r="BA28" s="183"/>
      <c r="BB28" s="171"/>
      <c r="BC28" s="196"/>
      <c r="BD28" s="195"/>
      <c r="BE28" s="197"/>
      <c r="BF28" s="195"/>
      <c r="BG28" s="197"/>
      <c r="BH28" s="195"/>
      <c r="BI28" s="180" t="str">
        <f t="shared" si="74"/>
        <v/>
      </c>
      <c r="BJ28" s="181" t="str">
        <f t="shared" si="12"/>
        <v/>
      </c>
      <c r="BK28" s="182" t="str">
        <f t="shared" si="13"/>
        <v/>
      </c>
      <c r="BL28" s="183"/>
      <c r="BM28" s="184" t="str">
        <f t="shared" si="94"/>
        <v/>
      </c>
      <c r="BN28" s="183"/>
      <c r="BO28" s="171"/>
      <c r="BP28" s="196"/>
      <c r="BQ28" s="195"/>
      <c r="BR28" s="197"/>
      <c r="BS28" s="195"/>
      <c r="BT28" s="197"/>
      <c r="BU28" s="195"/>
      <c r="BV28" s="180" t="str">
        <f t="shared" si="75"/>
        <v/>
      </c>
      <c r="BW28" s="181" t="str">
        <f t="shared" si="15"/>
        <v/>
      </c>
      <c r="BX28" s="182" t="str">
        <f t="shared" si="16"/>
        <v/>
      </c>
      <c r="BY28" s="183"/>
      <c r="BZ28" s="184" t="str">
        <f t="shared" si="95"/>
        <v/>
      </c>
      <c r="CA28" s="183"/>
      <c r="CB28" s="171"/>
      <c r="CC28" s="196"/>
      <c r="CD28" s="195"/>
      <c r="CE28" s="197"/>
      <c r="CF28" s="195"/>
      <c r="CG28" s="197"/>
      <c r="CH28" s="195"/>
      <c r="CI28" s="180" t="str">
        <f t="shared" si="76"/>
        <v/>
      </c>
      <c r="CJ28" s="181" t="str">
        <f t="shared" si="18"/>
        <v/>
      </c>
      <c r="CK28" s="182" t="str">
        <f t="shared" si="19"/>
        <v/>
      </c>
      <c r="CL28" s="183"/>
      <c r="CM28" s="184" t="str">
        <f t="shared" si="96"/>
        <v/>
      </c>
      <c r="CN28" s="183"/>
      <c r="CO28" s="171"/>
      <c r="CP28" s="196"/>
      <c r="CQ28" s="195"/>
      <c r="CR28" s="197"/>
      <c r="CS28" s="195"/>
      <c r="CT28" s="197"/>
      <c r="CU28" s="195"/>
      <c r="CV28" s="180" t="str">
        <f t="shared" si="77"/>
        <v/>
      </c>
      <c r="CW28" s="181" t="str">
        <f t="shared" si="21"/>
        <v/>
      </c>
      <c r="CX28" s="182" t="str">
        <f t="shared" si="22"/>
        <v/>
      </c>
      <c r="CY28" s="183"/>
      <c r="CZ28" s="184" t="str">
        <f t="shared" si="97"/>
        <v/>
      </c>
      <c r="DA28" s="183"/>
      <c r="DB28" s="171"/>
      <c r="DC28" s="196"/>
      <c r="DD28" s="195"/>
      <c r="DE28" s="197"/>
      <c r="DF28" s="195"/>
      <c r="DG28" s="197"/>
      <c r="DH28" s="195"/>
      <c r="DI28" s="180" t="str">
        <f t="shared" si="78"/>
        <v/>
      </c>
      <c r="DJ28" s="181" t="str">
        <f t="shared" si="24"/>
        <v/>
      </c>
      <c r="DK28" s="182" t="str">
        <f t="shared" si="25"/>
        <v/>
      </c>
      <c r="DL28" s="183"/>
      <c r="DM28" s="184" t="str">
        <f t="shared" si="98"/>
        <v/>
      </c>
      <c r="DN28" s="183"/>
      <c r="DO28" s="171"/>
      <c r="DP28" s="196"/>
      <c r="DQ28" s="195"/>
      <c r="DR28" s="197"/>
      <c r="DS28" s="195"/>
      <c r="DT28" s="197"/>
      <c r="DU28" s="195"/>
      <c r="DV28" s="180" t="str">
        <f t="shared" si="79"/>
        <v/>
      </c>
      <c r="DW28" s="181" t="str">
        <f t="shared" si="27"/>
        <v/>
      </c>
      <c r="DX28" s="182" t="str">
        <f t="shared" si="28"/>
        <v/>
      </c>
      <c r="DY28" s="183"/>
      <c r="DZ28" s="184" t="str">
        <f t="shared" si="99"/>
        <v/>
      </c>
      <c r="EA28" s="183"/>
      <c r="EB28" s="171"/>
      <c r="EC28" s="196"/>
      <c r="ED28" s="195"/>
      <c r="EE28" s="197"/>
      <c r="EF28" s="195"/>
      <c r="EG28" s="197"/>
      <c r="EH28" s="195"/>
      <c r="EI28" s="180" t="str">
        <f t="shared" si="80"/>
        <v/>
      </c>
      <c r="EJ28" s="181" t="str">
        <f t="shared" si="30"/>
        <v/>
      </c>
      <c r="EK28" s="182" t="str">
        <f t="shared" si="31"/>
        <v/>
      </c>
      <c r="EL28" s="183"/>
      <c r="EM28" s="184" t="str">
        <f t="shared" si="100"/>
        <v/>
      </c>
      <c r="EN28" s="183"/>
      <c r="EO28" s="171"/>
      <c r="EP28" s="196"/>
      <c r="EQ28" s="195"/>
      <c r="ER28" s="197"/>
      <c r="ES28" s="195"/>
      <c r="ET28" s="197"/>
      <c r="EU28" s="195"/>
      <c r="EV28" s="180" t="str">
        <f t="shared" si="81"/>
        <v/>
      </c>
      <c r="EW28" s="181" t="str">
        <f t="shared" si="33"/>
        <v/>
      </c>
      <c r="EX28" s="182" t="str">
        <f t="shared" si="34"/>
        <v/>
      </c>
      <c r="EY28" s="183"/>
      <c r="EZ28" s="184" t="str">
        <f t="shared" si="101"/>
        <v/>
      </c>
      <c r="FA28" s="183"/>
      <c r="FB28" s="171"/>
      <c r="FC28" s="196"/>
      <c r="FD28" s="195"/>
      <c r="FE28" s="197"/>
      <c r="FF28" s="195"/>
      <c r="FG28" s="197"/>
      <c r="FH28" s="195"/>
      <c r="FI28" s="180" t="str">
        <f t="shared" si="82"/>
        <v/>
      </c>
      <c r="FJ28" s="181" t="str">
        <f t="shared" si="36"/>
        <v/>
      </c>
      <c r="FK28" s="182" t="str">
        <f t="shared" si="37"/>
        <v/>
      </c>
      <c r="FL28" s="183"/>
      <c r="FM28" s="184" t="str">
        <f t="shared" si="102"/>
        <v/>
      </c>
      <c r="FN28" s="183"/>
      <c r="FO28" s="171"/>
      <c r="FP28" s="196"/>
      <c r="FQ28" s="195"/>
      <c r="FR28" s="197"/>
      <c r="FS28" s="195"/>
      <c r="FT28" s="197"/>
      <c r="FU28" s="195"/>
      <c r="FV28" s="180" t="str">
        <f t="shared" si="83"/>
        <v/>
      </c>
      <c r="FW28" s="181" t="str">
        <f t="shared" si="39"/>
        <v/>
      </c>
      <c r="FX28" s="182" t="str">
        <f t="shared" si="40"/>
        <v/>
      </c>
      <c r="FY28" s="183"/>
      <c r="FZ28" s="184" t="str">
        <f t="shared" si="103"/>
        <v/>
      </c>
      <c r="GA28" s="183"/>
      <c r="GB28" s="171"/>
      <c r="GC28" s="196"/>
      <c r="GD28" s="195"/>
      <c r="GE28" s="197"/>
      <c r="GF28" s="195"/>
      <c r="GG28" s="197"/>
      <c r="GH28" s="195"/>
      <c r="GI28" s="180" t="str">
        <f t="shared" si="84"/>
        <v/>
      </c>
      <c r="GJ28" s="181" t="str">
        <f t="shared" si="42"/>
        <v/>
      </c>
      <c r="GK28" s="182" t="str">
        <f t="shared" si="43"/>
        <v/>
      </c>
      <c r="GL28" s="183"/>
      <c r="GM28" s="184" t="str">
        <f t="shared" si="104"/>
        <v/>
      </c>
      <c r="GN28" s="183"/>
      <c r="GO28" s="171"/>
      <c r="GP28" s="196"/>
      <c r="GQ28" s="195"/>
      <c r="GR28" s="197"/>
      <c r="GS28" s="195"/>
      <c r="GT28" s="197"/>
      <c r="GU28" s="195"/>
      <c r="GV28" s="180" t="str">
        <f t="shared" si="85"/>
        <v/>
      </c>
      <c r="GW28" s="181" t="str">
        <f t="shared" si="45"/>
        <v/>
      </c>
      <c r="GX28" s="182" t="str">
        <f t="shared" si="46"/>
        <v/>
      </c>
      <c r="GY28" s="183"/>
      <c r="GZ28" s="184" t="str">
        <f t="shared" si="105"/>
        <v/>
      </c>
      <c r="HA28" s="183"/>
      <c r="HB28" s="171"/>
      <c r="HC28" s="196"/>
      <c r="HD28" s="195"/>
      <c r="HE28" s="197"/>
      <c r="HF28" s="195"/>
      <c r="HG28" s="197"/>
      <c r="HH28" s="195"/>
      <c r="HI28" s="180" t="str">
        <f t="shared" si="86"/>
        <v/>
      </c>
      <c r="HJ28" s="181" t="str">
        <f t="shared" si="48"/>
        <v/>
      </c>
      <c r="HK28" s="182" t="str">
        <f t="shared" si="49"/>
        <v/>
      </c>
      <c r="HL28" s="183"/>
      <c r="HM28" s="184" t="str">
        <f t="shared" si="106"/>
        <v/>
      </c>
      <c r="HN28" s="183"/>
      <c r="HO28" s="171"/>
      <c r="HP28" s="196"/>
      <c r="HQ28" s="195"/>
      <c r="HR28" s="197"/>
      <c r="HS28" s="195"/>
      <c r="HT28" s="197"/>
      <c r="HU28" s="195"/>
      <c r="HV28" s="180" t="str">
        <f t="shared" si="87"/>
        <v/>
      </c>
      <c r="HW28" s="181" t="str">
        <f t="shared" si="51"/>
        <v/>
      </c>
      <c r="HX28" s="182" t="str">
        <f t="shared" si="52"/>
        <v/>
      </c>
      <c r="HY28" s="183"/>
      <c r="HZ28" s="184" t="str">
        <f t="shared" si="107"/>
        <v/>
      </c>
      <c r="IA28" s="183"/>
      <c r="IB28" s="171"/>
      <c r="IC28" s="196"/>
      <c r="ID28" s="195"/>
      <c r="IE28" s="197"/>
      <c r="IF28" s="195"/>
      <c r="IG28" s="197"/>
      <c r="IH28" s="195"/>
      <c r="II28" s="180" t="str">
        <f t="shared" si="88"/>
        <v/>
      </c>
      <c r="IJ28" s="181" t="str">
        <f t="shared" si="54"/>
        <v/>
      </c>
      <c r="IK28" s="182" t="str">
        <f t="shared" si="55"/>
        <v/>
      </c>
      <c r="IL28" s="183"/>
      <c r="IM28" s="184" t="str">
        <f t="shared" si="108"/>
        <v/>
      </c>
      <c r="IN28" s="183"/>
      <c r="IO28" s="171"/>
      <c r="IP28" s="196"/>
      <c r="IQ28" s="195"/>
      <c r="IR28" s="197"/>
      <c r="IS28" s="195"/>
      <c r="IT28" s="197"/>
      <c r="IU28" s="195"/>
      <c r="IV28" s="180" t="str">
        <f t="shared" si="89"/>
        <v/>
      </c>
      <c r="IW28" s="181" t="str">
        <f t="shared" si="57"/>
        <v/>
      </c>
      <c r="IX28" s="182" t="str">
        <f t="shared" si="58"/>
        <v/>
      </c>
      <c r="IY28" s="183"/>
      <c r="IZ28" s="184" t="str">
        <f t="shared" si="109"/>
        <v/>
      </c>
      <c r="JA28" s="183"/>
      <c r="JB28" s="171"/>
      <c r="JC28" s="342"/>
      <c r="JD28" s="198">
        <f t="shared" si="60"/>
        <v>0</v>
      </c>
      <c r="JE28" s="198">
        <f t="shared" si="61"/>
        <v>0</v>
      </c>
      <c r="JF28" s="198">
        <f t="shared" si="62"/>
        <v>0</v>
      </c>
      <c r="JG28" s="199">
        <f t="shared" si="63"/>
        <v>0</v>
      </c>
      <c r="JH28" s="199">
        <f t="shared" si="64"/>
        <v>0</v>
      </c>
      <c r="JI28" s="342"/>
      <c r="JJ28" s="198">
        <f>JD28+'Vessel List A'!JD28</f>
        <v>0</v>
      </c>
      <c r="JK28" s="198">
        <f>JE28+'Vessel List A'!JE28</f>
        <v>0</v>
      </c>
      <c r="JL28" s="198">
        <f t="shared" si="65"/>
        <v>0</v>
      </c>
      <c r="JM28" s="199">
        <f>JG28+'Vessel List A'!JG28</f>
        <v>0</v>
      </c>
      <c r="JN28" s="199">
        <f t="shared" si="66"/>
        <v>0</v>
      </c>
      <c r="JO28" s="342"/>
      <c r="JP28" s="350"/>
      <c r="JQ28" s="350"/>
      <c r="JR28" s="350"/>
      <c r="JS28" s="350"/>
      <c r="JT28" s="350"/>
      <c r="JU28" s="350"/>
      <c r="JV28" s="350"/>
      <c r="JW28" s="350"/>
      <c r="JX28" s="351"/>
      <c r="JY28" s="352"/>
      <c r="JZ28" s="344">
        <f t="shared" si="67"/>
        <v>11</v>
      </c>
      <c r="KA28" s="195"/>
    </row>
    <row r="29" spans="1:287" ht="16.5" thickBot="1" x14ac:dyDescent="0.3">
      <c r="A29" s="247">
        <f t="shared" si="68"/>
        <v>41603</v>
      </c>
      <c r="B29" s="249">
        <f t="shared" si="69"/>
        <v>41604</v>
      </c>
      <c r="C29" s="196"/>
      <c r="D29" s="195"/>
      <c r="E29" s="197"/>
      <c r="F29" s="195"/>
      <c r="G29" s="197"/>
      <c r="H29" s="195"/>
      <c r="I29" s="180" t="str">
        <f t="shared" si="70"/>
        <v/>
      </c>
      <c r="J29" s="181" t="str">
        <f t="shared" si="0"/>
        <v/>
      </c>
      <c r="K29" s="182" t="str">
        <f t="shared" si="1"/>
        <v/>
      </c>
      <c r="L29" s="183"/>
      <c r="M29" s="184" t="str">
        <f t="shared" si="90"/>
        <v/>
      </c>
      <c r="N29" s="183"/>
      <c r="O29" s="186"/>
      <c r="P29" s="196"/>
      <c r="Q29" s="195"/>
      <c r="R29" s="197"/>
      <c r="S29" s="195"/>
      <c r="T29" s="197"/>
      <c r="U29" s="195"/>
      <c r="V29" s="180" t="str">
        <f t="shared" si="71"/>
        <v/>
      </c>
      <c r="W29" s="181" t="str">
        <f t="shared" si="3"/>
        <v/>
      </c>
      <c r="X29" s="182" t="str">
        <f t="shared" si="4"/>
        <v/>
      </c>
      <c r="Y29" s="183"/>
      <c r="Z29" s="184" t="str">
        <f t="shared" si="91"/>
        <v/>
      </c>
      <c r="AA29" s="183"/>
      <c r="AB29" s="186"/>
      <c r="AC29" s="196"/>
      <c r="AD29" s="195"/>
      <c r="AE29" s="197"/>
      <c r="AF29" s="195"/>
      <c r="AG29" s="197"/>
      <c r="AH29" s="195"/>
      <c r="AI29" s="180" t="str">
        <f t="shared" si="72"/>
        <v/>
      </c>
      <c r="AJ29" s="181" t="str">
        <f t="shared" si="6"/>
        <v/>
      </c>
      <c r="AK29" s="182" t="str">
        <f t="shared" si="7"/>
        <v/>
      </c>
      <c r="AL29" s="183"/>
      <c r="AM29" s="184" t="str">
        <f t="shared" si="92"/>
        <v/>
      </c>
      <c r="AN29" s="183"/>
      <c r="AO29" s="186"/>
      <c r="AP29" s="196"/>
      <c r="AQ29" s="195"/>
      <c r="AR29" s="197"/>
      <c r="AS29" s="195"/>
      <c r="AT29" s="197"/>
      <c r="AU29" s="195"/>
      <c r="AV29" s="180" t="str">
        <f t="shared" si="73"/>
        <v/>
      </c>
      <c r="AW29" s="181" t="str">
        <f t="shared" si="9"/>
        <v/>
      </c>
      <c r="AX29" s="182" t="str">
        <f t="shared" si="10"/>
        <v/>
      </c>
      <c r="AY29" s="183"/>
      <c r="AZ29" s="184" t="str">
        <f t="shared" si="93"/>
        <v/>
      </c>
      <c r="BA29" s="183"/>
      <c r="BB29" s="186"/>
      <c r="BC29" s="196"/>
      <c r="BD29" s="195"/>
      <c r="BE29" s="197"/>
      <c r="BF29" s="195"/>
      <c r="BG29" s="197"/>
      <c r="BH29" s="195"/>
      <c r="BI29" s="180" t="str">
        <f t="shared" si="74"/>
        <v/>
      </c>
      <c r="BJ29" s="181" t="str">
        <f t="shared" si="12"/>
        <v/>
      </c>
      <c r="BK29" s="182" t="str">
        <f t="shared" si="13"/>
        <v/>
      </c>
      <c r="BL29" s="183"/>
      <c r="BM29" s="184" t="str">
        <f t="shared" si="94"/>
        <v/>
      </c>
      <c r="BN29" s="183"/>
      <c r="BO29" s="186"/>
      <c r="BP29" s="196"/>
      <c r="BQ29" s="195"/>
      <c r="BR29" s="197"/>
      <c r="BS29" s="195"/>
      <c r="BT29" s="197"/>
      <c r="BU29" s="195"/>
      <c r="BV29" s="180" t="str">
        <f t="shared" si="75"/>
        <v/>
      </c>
      <c r="BW29" s="181" t="str">
        <f t="shared" si="15"/>
        <v/>
      </c>
      <c r="BX29" s="182" t="str">
        <f t="shared" si="16"/>
        <v/>
      </c>
      <c r="BY29" s="183"/>
      <c r="BZ29" s="184" t="str">
        <f t="shared" si="95"/>
        <v/>
      </c>
      <c r="CA29" s="183"/>
      <c r="CB29" s="186"/>
      <c r="CC29" s="196"/>
      <c r="CD29" s="195"/>
      <c r="CE29" s="197"/>
      <c r="CF29" s="195"/>
      <c r="CG29" s="197"/>
      <c r="CH29" s="195"/>
      <c r="CI29" s="180" t="str">
        <f t="shared" si="76"/>
        <v/>
      </c>
      <c r="CJ29" s="181" t="str">
        <f t="shared" si="18"/>
        <v/>
      </c>
      <c r="CK29" s="182" t="str">
        <f t="shared" si="19"/>
        <v/>
      </c>
      <c r="CL29" s="183"/>
      <c r="CM29" s="184" t="str">
        <f t="shared" si="96"/>
        <v/>
      </c>
      <c r="CN29" s="183"/>
      <c r="CO29" s="186"/>
      <c r="CP29" s="196"/>
      <c r="CQ29" s="195"/>
      <c r="CR29" s="197"/>
      <c r="CS29" s="195"/>
      <c r="CT29" s="197"/>
      <c r="CU29" s="195"/>
      <c r="CV29" s="180" t="str">
        <f t="shared" si="77"/>
        <v/>
      </c>
      <c r="CW29" s="181" t="str">
        <f t="shared" si="21"/>
        <v/>
      </c>
      <c r="CX29" s="182" t="str">
        <f t="shared" si="22"/>
        <v/>
      </c>
      <c r="CY29" s="183"/>
      <c r="CZ29" s="184" t="str">
        <f t="shared" si="97"/>
        <v/>
      </c>
      <c r="DA29" s="183"/>
      <c r="DB29" s="186"/>
      <c r="DC29" s="196"/>
      <c r="DD29" s="195"/>
      <c r="DE29" s="197"/>
      <c r="DF29" s="195"/>
      <c r="DG29" s="197"/>
      <c r="DH29" s="195"/>
      <c r="DI29" s="180" t="str">
        <f t="shared" si="78"/>
        <v/>
      </c>
      <c r="DJ29" s="181" t="str">
        <f t="shared" si="24"/>
        <v/>
      </c>
      <c r="DK29" s="182" t="str">
        <f t="shared" si="25"/>
        <v/>
      </c>
      <c r="DL29" s="183"/>
      <c r="DM29" s="184" t="str">
        <f t="shared" si="98"/>
        <v/>
      </c>
      <c r="DN29" s="183"/>
      <c r="DO29" s="186"/>
      <c r="DP29" s="196"/>
      <c r="DQ29" s="195"/>
      <c r="DR29" s="197"/>
      <c r="DS29" s="195"/>
      <c r="DT29" s="197"/>
      <c r="DU29" s="195"/>
      <c r="DV29" s="180" t="str">
        <f t="shared" si="79"/>
        <v/>
      </c>
      <c r="DW29" s="181" t="str">
        <f t="shared" si="27"/>
        <v/>
      </c>
      <c r="DX29" s="182" t="str">
        <f t="shared" si="28"/>
        <v/>
      </c>
      <c r="DY29" s="183"/>
      <c r="DZ29" s="184" t="str">
        <f t="shared" si="99"/>
        <v/>
      </c>
      <c r="EA29" s="183"/>
      <c r="EB29" s="186"/>
      <c r="EC29" s="196"/>
      <c r="ED29" s="195"/>
      <c r="EE29" s="197"/>
      <c r="EF29" s="195"/>
      <c r="EG29" s="197"/>
      <c r="EH29" s="195"/>
      <c r="EI29" s="180" t="str">
        <f t="shared" si="80"/>
        <v/>
      </c>
      <c r="EJ29" s="181" t="str">
        <f t="shared" si="30"/>
        <v/>
      </c>
      <c r="EK29" s="182" t="str">
        <f t="shared" si="31"/>
        <v/>
      </c>
      <c r="EL29" s="183"/>
      <c r="EM29" s="184" t="str">
        <f t="shared" si="100"/>
        <v/>
      </c>
      <c r="EN29" s="183"/>
      <c r="EO29" s="186"/>
      <c r="EP29" s="196"/>
      <c r="EQ29" s="195"/>
      <c r="ER29" s="197"/>
      <c r="ES29" s="195"/>
      <c r="ET29" s="197"/>
      <c r="EU29" s="195"/>
      <c r="EV29" s="180" t="str">
        <f t="shared" si="81"/>
        <v/>
      </c>
      <c r="EW29" s="181" t="str">
        <f t="shared" si="33"/>
        <v/>
      </c>
      <c r="EX29" s="182" t="str">
        <f t="shared" si="34"/>
        <v/>
      </c>
      <c r="EY29" s="183"/>
      <c r="EZ29" s="184" t="str">
        <f t="shared" si="101"/>
        <v/>
      </c>
      <c r="FA29" s="183"/>
      <c r="FB29" s="186"/>
      <c r="FC29" s="196"/>
      <c r="FD29" s="195"/>
      <c r="FE29" s="197"/>
      <c r="FF29" s="195"/>
      <c r="FG29" s="197"/>
      <c r="FH29" s="195"/>
      <c r="FI29" s="180" t="str">
        <f t="shared" si="82"/>
        <v/>
      </c>
      <c r="FJ29" s="181" t="str">
        <f t="shared" si="36"/>
        <v/>
      </c>
      <c r="FK29" s="182" t="str">
        <f t="shared" si="37"/>
        <v/>
      </c>
      <c r="FL29" s="183"/>
      <c r="FM29" s="184" t="str">
        <f t="shared" si="102"/>
        <v/>
      </c>
      <c r="FN29" s="183"/>
      <c r="FO29" s="186"/>
      <c r="FP29" s="196"/>
      <c r="FQ29" s="195"/>
      <c r="FR29" s="197"/>
      <c r="FS29" s="195"/>
      <c r="FT29" s="197"/>
      <c r="FU29" s="195"/>
      <c r="FV29" s="180" t="str">
        <f t="shared" si="83"/>
        <v/>
      </c>
      <c r="FW29" s="181" t="str">
        <f t="shared" si="39"/>
        <v/>
      </c>
      <c r="FX29" s="182" t="str">
        <f t="shared" si="40"/>
        <v/>
      </c>
      <c r="FY29" s="183"/>
      <c r="FZ29" s="184" t="str">
        <f t="shared" si="103"/>
        <v/>
      </c>
      <c r="GA29" s="183"/>
      <c r="GB29" s="186"/>
      <c r="GC29" s="196"/>
      <c r="GD29" s="195"/>
      <c r="GE29" s="197"/>
      <c r="GF29" s="195"/>
      <c r="GG29" s="197"/>
      <c r="GH29" s="195"/>
      <c r="GI29" s="180" t="str">
        <f t="shared" si="84"/>
        <v/>
      </c>
      <c r="GJ29" s="181" t="str">
        <f t="shared" si="42"/>
        <v/>
      </c>
      <c r="GK29" s="182" t="str">
        <f t="shared" si="43"/>
        <v/>
      </c>
      <c r="GL29" s="183"/>
      <c r="GM29" s="184" t="str">
        <f t="shared" si="104"/>
        <v/>
      </c>
      <c r="GN29" s="183"/>
      <c r="GO29" s="186"/>
      <c r="GP29" s="196"/>
      <c r="GQ29" s="195"/>
      <c r="GR29" s="197"/>
      <c r="GS29" s="195"/>
      <c r="GT29" s="197"/>
      <c r="GU29" s="195"/>
      <c r="GV29" s="180" t="str">
        <f t="shared" si="85"/>
        <v/>
      </c>
      <c r="GW29" s="181" t="str">
        <f t="shared" si="45"/>
        <v/>
      </c>
      <c r="GX29" s="182" t="str">
        <f t="shared" si="46"/>
        <v/>
      </c>
      <c r="GY29" s="183"/>
      <c r="GZ29" s="184" t="str">
        <f t="shared" si="105"/>
        <v/>
      </c>
      <c r="HA29" s="183"/>
      <c r="HB29" s="186"/>
      <c r="HC29" s="196"/>
      <c r="HD29" s="195"/>
      <c r="HE29" s="197"/>
      <c r="HF29" s="195"/>
      <c r="HG29" s="197"/>
      <c r="HH29" s="195"/>
      <c r="HI29" s="180" t="str">
        <f t="shared" si="86"/>
        <v/>
      </c>
      <c r="HJ29" s="181" t="str">
        <f t="shared" si="48"/>
        <v/>
      </c>
      <c r="HK29" s="182" t="str">
        <f t="shared" si="49"/>
        <v/>
      </c>
      <c r="HL29" s="183"/>
      <c r="HM29" s="184" t="str">
        <f t="shared" si="106"/>
        <v/>
      </c>
      <c r="HN29" s="183"/>
      <c r="HO29" s="186"/>
      <c r="HP29" s="196"/>
      <c r="HQ29" s="195"/>
      <c r="HR29" s="197"/>
      <c r="HS29" s="195"/>
      <c r="HT29" s="197"/>
      <c r="HU29" s="195"/>
      <c r="HV29" s="180" t="str">
        <f t="shared" si="87"/>
        <v/>
      </c>
      <c r="HW29" s="181" t="str">
        <f t="shared" si="51"/>
        <v/>
      </c>
      <c r="HX29" s="182" t="str">
        <f t="shared" si="52"/>
        <v/>
      </c>
      <c r="HY29" s="183"/>
      <c r="HZ29" s="184" t="str">
        <f t="shared" si="107"/>
        <v/>
      </c>
      <c r="IA29" s="183"/>
      <c r="IB29" s="186"/>
      <c r="IC29" s="196"/>
      <c r="ID29" s="195"/>
      <c r="IE29" s="197"/>
      <c r="IF29" s="195"/>
      <c r="IG29" s="197"/>
      <c r="IH29" s="195"/>
      <c r="II29" s="180" t="str">
        <f t="shared" si="88"/>
        <v/>
      </c>
      <c r="IJ29" s="181" t="str">
        <f t="shared" si="54"/>
        <v/>
      </c>
      <c r="IK29" s="182" t="str">
        <f t="shared" si="55"/>
        <v/>
      </c>
      <c r="IL29" s="183"/>
      <c r="IM29" s="184" t="str">
        <f t="shared" si="108"/>
        <v/>
      </c>
      <c r="IN29" s="183"/>
      <c r="IO29" s="186"/>
      <c r="IP29" s="196"/>
      <c r="IQ29" s="195"/>
      <c r="IR29" s="197"/>
      <c r="IS29" s="195"/>
      <c r="IT29" s="197"/>
      <c r="IU29" s="195"/>
      <c r="IV29" s="180" t="str">
        <f t="shared" si="89"/>
        <v/>
      </c>
      <c r="IW29" s="181" t="str">
        <f t="shared" si="57"/>
        <v/>
      </c>
      <c r="IX29" s="182" t="str">
        <f t="shared" si="58"/>
        <v/>
      </c>
      <c r="IY29" s="183"/>
      <c r="IZ29" s="184" t="str">
        <f t="shared" si="109"/>
        <v/>
      </c>
      <c r="JA29" s="183"/>
      <c r="JB29" s="186"/>
      <c r="JC29" s="342"/>
      <c r="JD29" s="198">
        <f t="shared" si="60"/>
        <v>0</v>
      </c>
      <c r="JE29" s="198">
        <f t="shared" si="61"/>
        <v>0</v>
      </c>
      <c r="JF29" s="198">
        <f t="shared" si="62"/>
        <v>0</v>
      </c>
      <c r="JG29" s="199">
        <f t="shared" si="63"/>
        <v>0</v>
      </c>
      <c r="JH29" s="199">
        <f t="shared" si="64"/>
        <v>0</v>
      </c>
      <c r="JI29" s="342"/>
      <c r="JJ29" s="198">
        <f>JD29+'Vessel List A'!JD29</f>
        <v>0</v>
      </c>
      <c r="JK29" s="198">
        <f>JE29+'Vessel List A'!JE29</f>
        <v>0</v>
      </c>
      <c r="JL29" s="198">
        <f t="shared" si="65"/>
        <v>0</v>
      </c>
      <c r="JM29" s="199">
        <f>JG29+'Vessel List A'!JG29</f>
        <v>0</v>
      </c>
      <c r="JN29" s="199">
        <f t="shared" si="66"/>
        <v>0</v>
      </c>
      <c r="JO29" s="342"/>
      <c r="JP29" s="353"/>
      <c r="JQ29" s="769" t="str">
        <f>"Maximum no. of vessels actively fishing thus far: "&amp; COUNTIF('Vessel List A'!D2:IQ2,"Yes")+COUNTIF(D2:IQ2,"Yes")&amp;" out of 17"</f>
        <v>Maximum no. of vessels actively fishing thus far: 0 out of 17</v>
      </c>
      <c r="JR29" s="769"/>
      <c r="JS29" s="769"/>
      <c r="JT29" s="769"/>
      <c r="JU29" s="769"/>
      <c r="JV29" s="769"/>
      <c r="JW29" s="769"/>
      <c r="JX29" s="354"/>
      <c r="JY29" s="342"/>
      <c r="JZ29" s="344">
        <f t="shared" si="67"/>
        <v>11</v>
      </c>
      <c r="KA29" s="195"/>
    </row>
    <row r="30" spans="1:287" ht="16.5" thickBot="1" x14ac:dyDescent="0.3">
      <c r="A30" s="247">
        <f t="shared" si="68"/>
        <v>41604</v>
      </c>
      <c r="B30" s="249">
        <f t="shared" si="69"/>
        <v>41605</v>
      </c>
      <c r="C30" s="196"/>
      <c r="D30" s="195"/>
      <c r="E30" s="197"/>
      <c r="F30" s="195"/>
      <c r="G30" s="197"/>
      <c r="H30" s="195"/>
      <c r="I30" s="180" t="str">
        <f t="shared" si="70"/>
        <v/>
      </c>
      <c r="J30" s="181" t="str">
        <f t="shared" si="0"/>
        <v/>
      </c>
      <c r="K30" s="182" t="str">
        <f t="shared" si="1"/>
        <v/>
      </c>
      <c r="L30" s="183"/>
      <c r="M30" s="184" t="str">
        <f t="shared" si="90"/>
        <v/>
      </c>
      <c r="N30" s="183"/>
      <c r="O30" s="171"/>
      <c r="P30" s="196"/>
      <c r="Q30" s="195"/>
      <c r="R30" s="197"/>
      <c r="S30" s="195"/>
      <c r="T30" s="197"/>
      <c r="U30" s="195"/>
      <c r="V30" s="180" t="str">
        <f t="shared" si="71"/>
        <v/>
      </c>
      <c r="W30" s="181" t="str">
        <f t="shared" si="3"/>
        <v/>
      </c>
      <c r="X30" s="182" t="str">
        <f t="shared" si="4"/>
        <v/>
      </c>
      <c r="Y30" s="183"/>
      <c r="Z30" s="184" t="str">
        <f t="shared" si="91"/>
        <v/>
      </c>
      <c r="AA30" s="183"/>
      <c r="AB30" s="171"/>
      <c r="AC30" s="196"/>
      <c r="AD30" s="195"/>
      <c r="AE30" s="197"/>
      <c r="AF30" s="195"/>
      <c r="AG30" s="197"/>
      <c r="AH30" s="195"/>
      <c r="AI30" s="180" t="str">
        <f t="shared" si="72"/>
        <v/>
      </c>
      <c r="AJ30" s="181" t="str">
        <f t="shared" si="6"/>
        <v/>
      </c>
      <c r="AK30" s="182" t="str">
        <f t="shared" si="7"/>
        <v/>
      </c>
      <c r="AL30" s="183"/>
      <c r="AM30" s="184" t="str">
        <f t="shared" si="92"/>
        <v/>
      </c>
      <c r="AN30" s="183"/>
      <c r="AO30" s="171"/>
      <c r="AP30" s="196"/>
      <c r="AQ30" s="195"/>
      <c r="AR30" s="197"/>
      <c r="AS30" s="195"/>
      <c r="AT30" s="197"/>
      <c r="AU30" s="195"/>
      <c r="AV30" s="180" t="str">
        <f t="shared" si="73"/>
        <v/>
      </c>
      <c r="AW30" s="181" t="str">
        <f t="shared" si="9"/>
        <v/>
      </c>
      <c r="AX30" s="182" t="str">
        <f t="shared" si="10"/>
        <v/>
      </c>
      <c r="AY30" s="183"/>
      <c r="AZ30" s="184" t="str">
        <f t="shared" si="93"/>
        <v/>
      </c>
      <c r="BA30" s="183"/>
      <c r="BB30" s="171"/>
      <c r="BC30" s="196"/>
      <c r="BD30" s="195"/>
      <c r="BE30" s="197"/>
      <c r="BF30" s="195"/>
      <c r="BG30" s="197"/>
      <c r="BH30" s="195"/>
      <c r="BI30" s="180" t="str">
        <f t="shared" si="74"/>
        <v/>
      </c>
      <c r="BJ30" s="181" t="str">
        <f t="shared" si="12"/>
        <v/>
      </c>
      <c r="BK30" s="182" t="str">
        <f t="shared" si="13"/>
        <v/>
      </c>
      <c r="BL30" s="183"/>
      <c r="BM30" s="184" t="str">
        <f t="shared" si="94"/>
        <v/>
      </c>
      <c r="BN30" s="183"/>
      <c r="BO30" s="171"/>
      <c r="BP30" s="196"/>
      <c r="BQ30" s="195"/>
      <c r="BR30" s="197"/>
      <c r="BS30" s="195"/>
      <c r="BT30" s="197"/>
      <c r="BU30" s="195"/>
      <c r="BV30" s="180" t="str">
        <f t="shared" si="75"/>
        <v/>
      </c>
      <c r="BW30" s="181" t="str">
        <f t="shared" si="15"/>
        <v/>
      </c>
      <c r="BX30" s="182" t="str">
        <f t="shared" si="16"/>
        <v/>
      </c>
      <c r="BY30" s="183"/>
      <c r="BZ30" s="184" t="str">
        <f t="shared" si="95"/>
        <v/>
      </c>
      <c r="CA30" s="183"/>
      <c r="CB30" s="171"/>
      <c r="CC30" s="196"/>
      <c r="CD30" s="195"/>
      <c r="CE30" s="197"/>
      <c r="CF30" s="195"/>
      <c r="CG30" s="197"/>
      <c r="CH30" s="195"/>
      <c r="CI30" s="180" t="str">
        <f t="shared" si="76"/>
        <v/>
      </c>
      <c r="CJ30" s="181" t="str">
        <f t="shared" si="18"/>
        <v/>
      </c>
      <c r="CK30" s="182" t="str">
        <f t="shared" si="19"/>
        <v/>
      </c>
      <c r="CL30" s="183"/>
      <c r="CM30" s="184" t="str">
        <f t="shared" si="96"/>
        <v/>
      </c>
      <c r="CN30" s="183"/>
      <c r="CO30" s="171"/>
      <c r="CP30" s="196"/>
      <c r="CQ30" s="195"/>
      <c r="CR30" s="197"/>
      <c r="CS30" s="195"/>
      <c r="CT30" s="197"/>
      <c r="CU30" s="195"/>
      <c r="CV30" s="180" t="str">
        <f t="shared" si="77"/>
        <v/>
      </c>
      <c r="CW30" s="181" t="str">
        <f t="shared" si="21"/>
        <v/>
      </c>
      <c r="CX30" s="182" t="str">
        <f t="shared" si="22"/>
        <v/>
      </c>
      <c r="CY30" s="183"/>
      <c r="CZ30" s="184" t="str">
        <f t="shared" si="97"/>
        <v/>
      </c>
      <c r="DA30" s="183"/>
      <c r="DB30" s="171"/>
      <c r="DC30" s="196"/>
      <c r="DD30" s="195"/>
      <c r="DE30" s="197"/>
      <c r="DF30" s="195"/>
      <c r="DG30" s="197"/>
      <c r="DH30" s="195"/>
      <c r="DI30" s="180" t="str">
        <f t="shared" si="78"/>
        <v/>
      </c>
      <c r="DJ30" s="181" t="str">
        <f t="shared" si="24"/>
        <v/>
      </c>
      <c r="DK30" s="182" t="str">
        <f t="shared" si="25"/>
        <v/>
      </c>
      <c r="DL30" s="183"/>
      <c r="DM30" s="184" t="str">
        <f t="shared" si="98"/>
        <v/>
      </c>
      <c r="DN30" s="183"/>
      <c r="DO30" s="171"/>
      <c r="DP30" s="196"/>
      <c r="DQ30" s="195"/>
      <c r="DR30" s="197"/>
      <c r="DS30" s="195"/>
      <c r="DT30" s="197"/>
      <c r="DU30" s="195"/>
      <c r="DV30" s="180" t="str">
        <f t="shared" si="79"/>
        <v/>
      </c>
      <c r="DW30" s="181" t="str">
        <f t="shared" si="27"/>
        <v/>
      </c>
      <c r="DX30" s="182" t="str">
        <f t="shared" si="28"/>
        <v/>
      </c>
      <c r="DY30" s="183"/>
      <c r="DZ30" s="184" t="str">
        <f t="shared" si="99"/>
        <v/>
      </c>
      <c r="EA30" s="183"/>
      <c r="EB30" s="171"/>
      <c r="EC30" s="196"/>
      <c r="ED30" s="195"/>
      <c r="EE30" s="197"/>
      <c r="EF30" s="195"/>
      <c r="EG30" s="197"/>
      <c r="EH30" s="195"/>
      <c r="EI30" s="180" t="str">
        <f t="shared" si="80"/>
        <v/>
      </c>
      <c r="EJ30" s="181" t="str">
        <f t="shared" si="30"/>
        <v/>
      </c>
      <c r="EK30" s="182" t="str">
        <f t="shared" si="31"/>
        <v/>
      </c>
      <c r="EL30" s="183"/>
      <c r="EM30" s="184" t="str">
        <f t="shared" si="100"/>
        <v/>
      </c>
      <c r="EN30" s="183"/>
      <c r="EO30" s="171"/>
      <c r="EP30" s="196"/>
      <c r="EQ30" s="195"/>
      <c r="ER30" s="197"/>
      <c r="ES30" s="195"/>
      <c r="ET30" s="197"/>
      <c r="EU30" s="195"/>
      <c r="EV30" s="180" t="str">
        <f t="shared" si="81"/>
        <v/>
      </c>
      <c r="EW30" s="181" t="str">
        <f t="shared" si="33"/>
        <v/>
      </c>
      <c r="EX30" s="182" t="str">
        <f t="shared" si="34"/>
        <v/>
      </c>
      <c r="EY30" s="183"/>
      <c r="EZ30" s="184" t="str">
        <f t="shared" si="101"/>
        <v/>
      </c>
      <c r="FA30" s="183"/>
      <c r="FB30" s="171"/>
      <c r="FC30" s="196"/>
      <c r="FD30" s="195"/>
      <c r="FE30" s="197"/>
      <c r="FF30" s="195"/>
      <c r="FG30" s="197"/>
      <c r="FH30" s="195"/>
      <c r="FI30" s="180" t="str">
        <f t="shared" si="82"/>
        <v/>
      </c>
      <c r="FJ30" s="181" t="str">
        <f t="shared" si="36"/>
        <v/>
      </c>
      <c r="FK30" s="182" t="str">
        <f t="shared" si="37"/>
        <v/>
      </c>
      <c r="FL30" s="183"/>
      <c r="FM30" s="184" t="str">
        <f t="shared" si="102"/>
        <v/>
      </c>
      <c r="FN30" s="183"/>
      <c r="FO30" s="171"/>
      <c r="FP30" s="196"/>
      <c r="FQ30" s="195"/>
      <c r="FR30" s="197"/>
      <c r="FS30" s="195"/>
      <c r="FT30" s="197"/>
      <c r="FU30" s="195"/>
      <c r="FV30" s="180" t="str">
        <f t="shared" si="83"/>
        <v/>
      </c>
      <c r="FW30" s="181" t="str">
        <f t="shared" si="39"/>
        <v/>
      </c>
      <c r="FX30" s="182" t="str">
        <f t="shared" si="40"/>
        <v/>
      </c>
      <c r="FY30" s="183"/>
      <c r="FZ30" s="184" t="str">
        <f t="shared" si="103"/>
        <v/>
      </c>
      <c r="GA30" s="183"/>
      <c r="GB30" s="171"/>
      <c r="GC30" s="196"/>
      <c r="GD30" s="195"/>
      <c r="GE30" s="197"/>
      <c r="GF30" s="195"/>
      <c r="GG30" s="197"/>
      <c r="GH30" s="195"/>
      <c r="GI30" s="180" t="str">
        <f t="shared" si="84"/>
        <v/>
      </c>
      <c r="GJ30" s="181" t="str">
        <f t="shared" si="42"/>
        <v/>
      </c>
      <c r="GK30" s="182" t="str">
        <f t="shared" si="43"/>
        <v/>
      </c>
      <c r="GL30" s="183"/>
      <c r="GM30" s="184" t="str">
        <f t="shared" si="104"/>
        <v/>
      </c>
      <c r="GN30" s="183"/>
      <c r="GO30" s="171"/>
      <c r="GP30" s="196"/>
      <c r="GQ30" s="195"/>
      <c r="GR30" s="197"/>
      <c r="GS30" s="195"/>
      <c r="GT30" s="197"/>
      <c r="GU30" s="195"/>
      <c r="GV30" s="180" t="str">
        <f t="shared" si="85"/>
        <v/>
      </c>
      <c r="GW30" s="181" t="str">
        <f t="shared" si="45"/>
        <v/>
      </c>
      <c r="GX30" s="182" t="str">
        <f t="shared" si="46"/>
        <v/>
      </c>
      <c r="GY30" s="183"/>
      <c r="GZ30" s="184" t="str">
        <f t="shared" si="105"/>
        <v/>
      </c>
      <c r="HA30" s="183"/>
      <c r="HB30" s="171"/>
      <c r="HC30" s="196"/>
      <c r="HD30" s="195"/>
      <c r="HE30" s="197"/>
      <c r="HF30" s="195"/>
      <c r="HG30" s="197"/>
      <c r="HH30" s="195"/>
      <c r="HI30" s="180" t="str">
        <f t="shared" si="86"/>
        <v/>
      </c>
      <c r="HJ30" s="181" t="str">
        <f t="shared" si="48"/>
        <v/>
      </c>
      <c r="HK30" s="182" t="str">
        <f t="shared" si="49"/>
        <v/>
      </c>
      <c r="HL30" s="183"/>
      <c r="HM30" s="184" t="str">
        <f t="shared" si="106"/>
        <v/>
      </c>
      <c r="HN30" s="183"/>
      <c r="HO30" s="171"/>
      <c r="HP30" s="196"/>
      <c r="HQ30" s="195"/>
      <c r="HR30" s="197"/>
      <c r="HS30" s="195"/>
      <c r="HT30" s="197"/>
      <c r="HU30" s="195"/>
      <c r="HV30" s="180" t="str">
        <f t="shared" si="87"/>
        <v/>
      </c>
      <c r="HW30" s="181" t="str">
        <f t="shared" si="51"/>
        <v/>
      </c>
      <c r="HX30" s="182" t="str">
        <f t="shared" si="52"/>
        <v/>
      </c>
      <c r="HY30" s="183"/>
      <c r="HZ30" s="184" t="str">
        <f t="shared" si="107"/>
        <v/>
      </c>
      <c r="IA30" s="183"/>
      <c r="IB30" s="171"/>
      <c r="IC30" s="196"/>
      <c r="ID30" s="195"/>
      <c r="IE30" s="197"/>
      <c r="IF30" s="195"/>
      <c r="IG30" s="197"/>
      <c r="IH30" s="195"/>
      <c r="II30" s="180" t="str">
        <f t="shared" si="88"/>
        <v/>
      </c>
      <c r="IJ30" s="181" t="str">
        <f t="shared" si="54"/>
        <v/>
      </c>
      <c r="IK30" s="182" t="str">
        <f t="shared" si="55"/>
        <v/>
      </c>
      <c r="IL30" s="183"/>
      <c r="IM30" s="184" t="str">
        <f t="shared" si="108"/>
        <v/>
      </c>
      <c r="IN30" s="183"/>
      <c r="IO30" s="171"/>
      <c r="IP30" s="196"/>
      <c r="IQ30" s="195"/>
      <c r="IR30" s="197"/>
      <c r="IS30" s="195"/>
      <c r="IT30" s="197"/>
      <c r="IU30" s="195"/>
      <c r="IV30" s="180" t="str">
        <f t="shared" si="89"/>
        <v/>
      </c>
      <c r="IW30" s="181" t="str">
        <f t="shared" si="57"/>
        <v/>
      </c>
      <c r="IX30" s="182" t="str">
        <f t="shared" si="58"/>
        <v/>
      </c>
      <c r="IY30" s="183"/>
      <c r="IZ30" s="184" t="str">
        <f t="shared" si="109"/>
        <v/>
      </c>
      <c r="JA30" s="183"/>
      <c r="JB30" s="171"/>
      <c r="JC30" s="342"/>
      <c r="JD30" s="198">
        <f t="shared" si="60"/>
        <v>0</v>
      </c>
      <c r="JE30" s="198">
        <f t="shared" si="61"/>
        <v>0</v>
      </c>
      <c r="JF30" s="198">
        <f t="shared" si="62"/>
        <v>0</v>
      </c>
      <c r="JG30" s="199">
        <f t="shared" si="63"/>
        <v>0</v>
      </c>
      <c r="JH30" s="199">
        <f t="shared" si="64"/>
        <v>0</v>
      </c>
      <c r="JI30" s="342"/>
      <c r="JJ30" s="198">
        <f>JD30+'Vessel List A'!JD30</f>
        <v>0</v>
      </c>
      <c r="JK30" s="198">
        <f>JE30+'Vessel List A'!JE30</f>
        <v>0</v>
      </c>
      <c r="JL30" s="198">
        <f t="shared" si="65"/>
        <v>0</v>
      </c>
      <c r="JM30" s="199">
        <f>JG30+'Vessel List A'!JG30</f>
        <v>0</v>
      </c>
      <c r="JN30" s="199">
        <f t="shared" si="66"/>
        <v>0</v>
      </c>
      <c r="JO30" s="342"/>
      <c r="JP30" s="343" t="s">
        <v>105</v>
      </c>
      <c r="JQ30" s="191" t="str">
        <f>TEXT($A$14,"mmm-yy")</f>
        <v>Nov-13</v>
      </c>
      <c r="JR30" s="191" t="str">
        <f>TEXT($A$44,"mmm-yy")</f>
        <v>Dec-13</v>
      </c>
      <c r="JS30" s="192" t="str">
        <f>TEXT($A$75,"mmm-yy")</f>
        <v>Jan-14</v>
      </c>
      <c r="JT30" s="192" t="str">
        <f>TEXT($A$106,"mmm-yy")</f>
        <v>Feb-14</v>
      </c>
      <c r="JU30" s="192" t="str">
        <f>TEXT($A$135,"mmm-yy")</f>
        <v>Mar-14</v>
      </c>
      <c r="JV30" s="192" t="str">
        <f>TEXT($A$166,"mmm-yy")</f>
        <v>Apr-14</v>
      </c>
      <c r="JW30" s="192" t="str">
        <f>TEXT($A$196,"mmm-yy")</f>
        <v>May-14</v>
      </c>
      <c r="JX30" s="193" t="s">
        <v>155</v>
      </c>
      <c r="JY30" s="342"/>
      <c r="JZ30" s="344">
        <f t="shared" si="67"/>
        <v>11</v>
      </c>
      <c r="KA30" s="195"/>
    </row>
    <row r="31" spans="1:287" x14ac:dyDescent="0.2">
      <c r="A31" s="247">
        <f t="shared" si="68"/>
        <v>41605</v>
      </c>
      <c r="B31" s="249">
        <f t="shared" si="69"/>
        <v>41606</v>
      </c>
      <c r="C31" s="196"/>
      <c r="D31" s="195"/>
      <c r="E31" s="197"/>
      <c r="F31" s="195"/>
      <c r="G31" s="197"/>
      <c r="H31" s="195"/>
      <c r="I31" s="180" t="str">
        <f t="shared" si="70"/>
        <v/>
      </c>
      <c r="J31" s="181" t="str">
        <f t="shared" si="0"/>
        <v/>
      </c>
      <c r="K31" s="182" t="str">
        <f t="shared" si="1"/>
        <v/>
      </c>
      <c r="L31" s="183"/>
      <c r="M31" s="184" t="str">
        <f t="shared" si="90"/>
        <v/>
      </c>
      <c r="N31" s="183"/>
      <c r="O31" s="186"/>
      <c r="P31" s="196"/>
      <c r="Q31" s="195"/>
      <c r="R31" s="197"/>
      <c r="S31" s="195"/>
      <c r="T31" s="197"/>
      <c r="U31" s="195"/>
      <c r="V31" s="180" t="str">
        <f t="shared" si="71"/>
        <v/>
      </c>
      <c r="W31" s="181" t="str">
        <f t="shared" si="3"/>
        <v/>
      </c>
      <c r="X31" s="182" t="str">
        <f t="shared" si="4"/>
        <v/>
      </c>
      <c r="Y31" s="183"/>
      <c r="Z31" s="184" t="str">
        <f t="shared" si="91"/>
        <v/>
      </c>
      <c r="AA31" s="183"/>
      <c r="AB31" s="186"/>
      <c r="AC31" s="196"/>
      <c r="AD31" s="195"/>
      <c r="AE31" s="197"/>
      <c r="AF31" s="195"/>
      <c r="AG31" s="197"/>
      <c r="AH31" s="195"/>
      <c r="AI31" s="180" t="str">
        <f t="shared" si="72"/>
        <v/>
      </c>
      <c r="AJ31" s="181" t="str">
        <f t="shared" si="6"/>
        <v/>
      </c>
      <c r="AK31" s="182" t="str">
        <f t="shared" si="7"/>
        <v/>
      </c>
      <c r="AL31" s="183"/>
      <c r="AM31" s="184" t="str">
        <f t="shared" si="92"/>
        <v/>
      </c>
      <c r="AN31" s="183"/>
      <c r="AO31" s="186"/>
      <c r="AP31" s="196"/>
      <c r="AQ31" s="195"/>
      <c r="AR31" s="197"/>
      <c r="AS31" s="195"/>
      <c r="AT31" s="197"/>
      <c r="AU31" s="195"/>
      <c r="AV31" s="180" t="str">
        <f t="shared" si="73"/>
        <v/>
      </c>
      <c r="AW31" s="181" t="str">
        <f t="shared" si="9"/>
        <v/>
      </c>
      <c r="AX31" s="182" t="str">
        <f t="shared" si="10"/>
        <v/>
      </c>
      <c r="AY31" s="183"/>
      <c r="AZ31" s="184" t="str">
        <f t="shared" si="93"/>
        <v/>
      </c>
      <c r="BA31" s="183"/>
      <c r="BB31" s="186"/>
      <c r="BC31" s="196"/>
      <c r="BD31" s="195"/>
      <c r="BE31" s="197"/>
      <c r="BF31" s="195"/>
      <c r="BG31" s="197"/>
      <c r="BH31" s="195"/>
      <c r="BI31" s="180" t="str">
        <f t="shared" si="74"/>
        <v/>
      </c>
      <c r="BJ31" s="181" t="str">
        <f t="shared" si="12"/>
        <v/>
      </c>
      <c r="BK31" s="182" t="str">
        <f t="shared" si="13"/>
        <v/>
      </c>
      <c r="BL31" s="183"/>
      <c r="BM31" s="184" t="str">
        <f t="shared" si="94"/>
        <v/>
      </c>
      <c r="BN31" s="183"/>
      <c r="BO31" s="186"/>
      <c r="BP31" s="196"/>
      <c r="BQ31" s="195"/>
      <c r="BR31" s="197"/>
      <c r="BS31" s="195"/>
      <c r="BT31" s="197"/>
      <c r="BU31" s="195"/>
      <c r="BV31" s="180" t="str">
        <f t="shared" si="75"/>
        <v/>
      </c>
      <c r="BW31" s="181" t="str">
        <f t="shared" si="15"/>
        <v/>
      </c>
      <c r="BX31" s="182" t="str">
        <f t="shared" si="16"/>
        <v/>
      </c>
      <c r="BY31" s="183"/>
      <c r="BZ31" s="184" t="str">
        <f t="shared" si="95"/>
        <v/>
      </c>
      <c r="CA31" s="183"/>
      <c r="CB31" s="186"/>
      <c r="CC31" s="196"/>
      <c r="CD31" s="195"/>
      <c r="CE31" s="197"/>
      <c r="CF31" s="195"/>
      <c r="CG31" s="197"/>
      <c r="CH31" s="195"/>
      <c r="CI31" s="180" t="str">
        <f t="shared" si="76"/>
        <v/>
      </c>
      <c r="CJ31" s="181" t="str">
        <f t="shared" si="18"/>
        <v/>
      </c>
      <c r="CK31" s="182" t="str">
        <f t="shared" si="19"/>
        <v/>
      </c>
      <c r="CL31" s="183"/>
      <c r="CM31" s="184" t="str">
        <f t="shared" si="96"/>
        <v/>
      </c>
      <c r="CN31" s="183"/>
      <c r="CO31" s="186"/>
      <c r="CP31" s="196"/>
      <c r="CQ31" s="195"/>
      <c r="CR31" s="197"/>
      <c r="CS31" s="195"/>
      <c r="CT31" s="197"/>
      <c r="CU31" s="195"/>
      <c r="CV31" s="180" t="str">
        <f t="shared" si="77"/>
        <v/>
      </c>
      <c r="CW31" s="181" t="str">
        <f t="shared" si="21"/>
        <v/>
      </c>
      <c r="CX31" s="182" t="str">
        <f t="shared" si="22"/>
        <v/>
      </c>
      <c r="CY31" s="183"/>
      <c r="CZ31" s="184" t="str">
        <f t="shared" si="97"/>
        <v/>
      </c>
      <c r="DA31" s="183"/>
      <c r="DB31" s="186"/>
      <c r="DC31" s="196"/>
      <c r="DD31" s="195"/>
      <c r="DE31" s="197"/>
      <c r="DF31" s="195"/>
      <c r="DG31" s="197"/>
      <c r="DH31" s="195"/>
      <c r="DI31" s="180" t="str">
        <f t="shared" si="78"/>
        <v/>
      </c>
      <c r="DJ31" s="181" t="str">
        <f t="shared" si="24"/>
        <v/>
      </c>
      <c r="DK31" s="182" t="str">
        <f t="shared" si="25"/>
        <v/>
      </c>
      <c r="DL31" s="183"/>
      <c r="DM31" s="184" t="str">
        <f t="shared" si="98"/>
        <v/>
      </c>
      <c r="DN31" s="183"/>
      <c r="DO31" s="186"/>
      <c r="DP31" s="196"/>
      <c r="DQ31" s="195"/>
      <c r="DR31" s="197"/>
      <c r="DS31" s="195"/>
      <c r="DT31" s="197"/>
      <c r="DU31" s="195"/>
      <c r="DV31" s="180" t="str">
        <f t="shared" si="79"/>
        <v/>
      </c>
      <c r="DW31" s="181" t="str">
        <f t="shared" si="27"/>
        <v/>
      </c>
      <c r="DX31" s="182" t="str">
        <f t="shared" si="28"/>
        <v/>
      </c>
      <c r="DY31" s="183"/>
      <c r="DZ31" s="184" t="str">
        <f t="shared" si="99"/>
        <v/>
      </c>
      <c r="EA31" s="183"/>
      <c r="EB31" s="186"/>
      <c r="EC31" s="196"/>
      <c r="ED31" s="195"/>
      <c r="EE31" s="197"/>
      <c r="EF31" s="195"/>
      <c r="EG31" s="197"/>
      <c r="EH31" s="195"/>
      <c r="EI31" s="180" t="str">
        <f t="shared" si="80"/>
        <v/>
      </c>
      <c r="EJ31" s="181" t="str">
        <f t="shared" si="30"/>
        <v/>
      </c>
      <c r="EK31" s="182" t="str">
        <f t="shared" si="31"/>
        <v/>
      </c>
      <c r="EL31" s="183"/>
      <c r="EM31" s="184" t="str">
        <f t="shared" si="100"/>
        <v/>
      </c>
      <c r="EN31" s="183"/>
      <c r="EO31" s="186"/>
      <c r="EP31" s="196"/>
      <c r="EQ31" s="195"/>
      <c r="ER31" s="197"/>
      <c r="ES31" s="195"/>
      <c r="ET31" s="197"/>
      <c r="EU31" s="195"/>
      <c r="EV31" s="180" t="str">
        <f t="shared" si="81"/>
        <v/>
      </c>
      <c r="EW31" s="181" t="str">
        <f t="shared" si="33"/>
        <v/>
      </c>
      <c r="EX31" s="182" t="str">
        <f t="shared" si="34"/>
        <v/>
      </c>
      <c r="EY31" s="183"/>
      <c r="EZ31" s="184" t="str">
        <f t="shared" si="101"/>
        <v/>
      </c>
      <c r="FA31" s="183"/>
      <c r="FB31" s="186"/>
      <c r="FC31" s="196"/>
      <c r="FD31" s="195"/>
      <c r="FE31" s="197"/>
      <c r="FF31" s="195"/>
      <c r="FG31" s="197"/>
      <c r="FH31" s="195"/>
      <c r="FI31" s="180" t="str">
        <f t="shared" si="82"/>
        <v/>
      </c>
      <c r="FJ31" s="181" t="str">
        <f t="shared" si="36"/>
        <v/>
      </c>
      <c r="FK31" s="182" t="str">
        <f t="shared" si="37"/>
        <v/>
      </c>
      <c r="FL31" s="183"/>
      <c r="FM31" s="184" t="str">
        <f t="shared" si="102"/>
        <v/>
      </c>
      <c r="FN31" s="183"/>
      <c r="FO31" s="186"/>
      <c r="FP31" s="196"/>
      <c r="FQ31" s="195"/>
      <c r="FR31" s="197"/>
      <c r="FS31" s="195"/>
      <c r="FT31" s="197"/>
      <c r="FU31" s="195"/>
      <c r="FV31" s="180" t="str">
        <f t="shared" si="83"/>
        <v/>
      </c>
      <c r="FW31" s="181" t="str">
        <f t="shared" si="39"/>
        <v/>
      </c>
      <c r="FX31" s="182" t="str">
        <f t="shared" si="40"/>
        <v/>
      </c>
      <c r="FY31" s="183"/>
      <c r="FZ31" s="184" t="str">
        <f t="shared" si="103"/>
        <v/>
      </c>
      <c r="GA31" s="183"/>
      <c r="GB31" s="186"/>
      <c r="GC31" s="196"/>
      <c r="GD31" s="195"/>
      <c r="GE31" s="197"/>
      <c r="GF31" s="195"/>
      <c r="GG31" s="197"/>
      <c r="GH31" s="195"/>
      <c r="GI31" s="180" t="str">
        <f t="shared" si="84"/>
        <v/>
      </c>
      <c r="GJ31" s="181" t="str">
        <f t="shared" si="42"/>
        <v/>
      </c>
      <c r="GK31" s="182" t="str">
        <f t="shared" si="43"/>
        <v/>
      </c>
      <c r="GL31" s="183"/>
      <c r="GM31" s="184" t="str">
        <f t="shared" si="104"/>
        <v/>
      </c>
      <c r="GN31" s="183"/>
      <c r="GO31" s="186"/>
      <c r="GP31" s="196"/>
      <c r="GQ31" s="195"/>
      <c r="GR31" s="197"/>
      <c r="GS31" s="195"/>
      <c r="GT31" s="197"/>
      <c r="GU31" s="195"/>
      <c r="GV31" s="180" t="str">
        <f t="shared" si="85"/>
        <v/>
      </c>
      <c r="GW31" s="181" t="str">
        <f t="shared" si="45"/>
        <v/>
      </c>
      <c r="GX31" s="182" t="str">
        <f t="shared" si="46"/>
        <v/>
      </c>
      <c r="GY31" s="183"/>
      <c r="GZ31" s="184" t="str">
        <f t="shared" si="105"/>
        <v/>
      </c>
      <c r="HA31" s="183"/>
      <c r="HB31" s="186"/>
      <c r="HC31" s="196"/>
      <c r="HD31" s="195"/>
      <c r="HE31" s="197"/>
      <c r="HF31" s="195"/>
      <c r="HG31" s="197"/>
      <c r="HH31" s="195"/>
      <c r="HI31" s="180" t="str">
        <f t="shared" si="86"/>
        <v/>
      </c>
      <c r="HJ31" s="181" t="str">
        <f t="shared" si="48"/>
        <v/>
      </c>
      <c r="HK31" s="182" t="str">
        <f t="shared" si="49"/>
        <v/>
      </c>
      <c r="HL31" s="183"/>
      <c r="HM31" s="184" t="str">
        <f t="shared" si="106"/>
        <v/>
      </c>
      <c r="HN31" s="183"/>
      <c r="HO31" s="186"/>
      <c r="HP31" s="196"/>
      <c r="HQ31" s="195"/>
      <c r="HR31" s="197"/>
      <c r="HS31" s="195"/>
      <c r="HT31" s="197"/>
      <c r="HU31" s="195"/>
      <c r="HV31" s="180" t="str">
        <f t="shared" si="87"/>
        <v/>
      </c>
      <c r="HW31" s="181" t="str">
        <f t="shared" si="51"/>
        <v/>
      </c>
      <c r="HX31" s="182" t="str">
        <f t="shared" si="52"/>
        <v/>
      </c>
      <c r="HY31" s="183"/>
      <c r="HZ31" s="184" t="str">
        <f t="shared" si="107"/>
        <v/>
      </c>
      <c r="IA31" s="183"/>
      <c r="IB31" s="186"/>
      <c r="IC31" s="196"/>
      <c r="ID31" s="195"/>
      <c r="IE31" s="197"/>
      <c r="IF31" s="195"/>
      <c r="IG31" s="197"/>
      <c r="IH31" s="195"/>
      <c r="II31" s="180" t="str">
        <f t="shared" si="88"/>
        <v/>
      </c>
      <c r="IJ31" s="181" t="str">
        <f t="shared" si="54"/>
        <v/>
      </c>
      <c r="IK31" s="182" t="str">
        <f t="shared" si="55"/>
        <v/>
      </c>
      <c r="IL31" s="183"/>
      <c r="IM31" s="184" t="str">
        <f t="shared" si="108"/>
        <v/>
      </c>
      <c r="IN31" s="183"/>
      <c r="IO31" s="186"/>
      <c r="IP31" s="196"/>
      <c r="IQ31" s="195"/>
      <c r="IR31" s="197"/>
      <c r="IS31" s="195"/>
      <c r="IT31" s="197"/>
      <c r="IU31" s="195"/>
      <c r="IV31" s="180" t="str">
        <f t="shared" si="89"/>
        <v/>
      </c>
      <c r="IW31" s="181" t="str">
        <f t="shared" si="57"/>
        <v/>
      </c>
      <c r="IX31" s="182" t="str">
        <f t="shared" si="58"/>
        <v/>
      </c>
      <c r="IY31" s="183"/>
      <c r="IZ31" s="184" t="str">
        <f t="shared" si="109"/>
        <v/>
      </c>
      <c r="JA31" s="183"/>
      <c r="JB31" s="186"/>
      <c r="JC31" s="342"/>
      <c r="JD31" s="198">
        <f t="shared" si="60"/>
        <v>0</v>
      </c>
      <c r="JE31" s="198">
        <f t="shared" si="61"/>
        <v>0</v>
      </c>
      <c r="JF31" s="198">
        <f t="shared" si="62"/>
        <v>0</v>
      </c>
      <c r="JG31" s="199">
        <f t="shared" si="63"/>
        <v>0</v>
      </c>
      <c r="JH31" s="199">
        <f t="shared" si="64"/>
        <v>0</v>
      </c>
      <c r="JI31" s="342"/>
      <c r="JJ31" s="198">
        <f>JD31+'Vessel List A'!JD31</f>
        <v>0</v>
      </c>
      <c r="JK31" s="198">
        <f>JE31+'Vessel List A'!JE31</f>
        <v>0</v>
      </c>
      <c r="JL31" s="198">
        <f t="shared" si="65"/>
        <v>0</v>
      </c>
      <c r="JM31" s="199">
        <f>JG31+'Vessel List A'!JG31</f>
        <v>0</v>
      </c>
      <c r="JN31" s="199">
        <f t="shared" si="66"/>
        <v>0</v>
      </c>
      <c r="JO31" s="342"/>
      <c r="JP31" s="211" t="s">
        <v>94</v>
      </c>
      <c r="JQ31" s="201">
        <f>'Vessel List A'!JK6+'Vessel List B'!JQ6</f>
        <v>0</v>
      </c>
      <c r="JR31" s="201">
        <f>'Vessel List A'!JL6+'Vessel List B'!JR6</f>
        <v>0</v>
      </c>
      <c r="JS31" s="201">
        <f>'Vessel List A'!JM6+'Vessel List B'!JS6</f>
        <v>0</v>
      </c>
      <c r="JT31" s="201">
        <f>'Vessel List A'!JN6+'Vessel List B'!JT6</f>
        <v>0</v>
      </c>
      <c r="JU31" s="201">
        <f>'Vessel List A'!JO6+'Vessel List B'!JU6</f>
        <v>0</v>
      </c>
      <c r="JV31" s="201">
        <f>'Vessel List A'!JP6+'Vessel List B'!JV6</f>
        <v>0</v>
      </c>
      <c r="JW31" s="201">
        <f>'Vessel List A'!JQ6+'Vessel List B'!JW6</f>
        <v>0</v>
      </c>
      <c r="JX31" s="355">
        <f>SUM(JQ31:JW31)</f>
        <v>0</v>
      </c>
      <c r="JY31" s="342"/>
      <c r="JZ31" s="344">
        <f t="shared" si="67"/>
        <v>11</v>
      </c>
      <c r="KA31" s="195"/>
    </row>
    <row r="32" spans="1:287" x14ac:dyDescent="0.2">
      <c r="A32" s="247">
        <f t="shared" si="68"/>
        <v>41606</v>
      </c>
      <c r="B32" s="249">
        <f t="shared" si="69"/>
        <v>41607</v>
      </c>
      <c r="C32" s="196"/>
      <c r="D32" s="195"/>
      <c r="E32" s="197"/>
      <c r="F32" s="195"/>
      <c r="G32" s="197"/>
      <c r="H32" s="195"/>
      <c r="I32" s="180" t="str">
        <f t="shared" si="70"/>
        <v/>
      </c>
      <c r="J32" s="181" t="str">
        <f t="shared" si="0"/>
        <v/>
      </c>
      <c r="K32" s="182" t="str">
        <f t="shared" si="1"/>
        <v/>
      </c>
      <c r="L32" s="183"/>
      <c r="M32" s="184" t="str">
        <f t="shared" si="90"/>
        <v/>
      </c>
      <c r="N32" s="183"/>
      <c r="O32" s="171"/>
      <c r="P32" s="196"/>
      <c r="Q32" s="195"/>
      <c r="R32" s="197"/>
      <c r="S32" s="195"/>
      <c r="T32" s="197"/>
      <c r="U32" s="195"/>
      <c r="V32" s="180" t="str">
        <f t="shared" si="71"/>
        <v/>
      </c>
      <c r="W32" s="181" t="str">
        <f t="shared" si="3"/>
        <v/>
      </c>
      <c r="X32" s="182" t="str">
        <f t="shared" si="4"/>
        <v/>
      </c>
      <c r="Y32" s="183"/>
      <c r="Z32" s="184" t="str">
        <f t="shared" si="91"/>
        <v/>
      </c>
      <c r="AA32" s="183"/>
      <c r="AB32" s="171"/>
      <c r="AC32" s="196"/>
      <c r="AD32" s="195"/>
      <c r="AE32" s="197"/>
      <c r="AF32" s="195"/>
      <c r="AG32" s="197"/>
      <c r="AH32" s="195"/>
      <c r="AI32" s="180" t="str">
        <f t="shared" si="72"/>
        <v/>
      </c>
      <c r="AJ32" s="181" t="str">
        <f t="shared" si="6"/>
        <v/>
      </c>
      <c r="AK32" s="182" t="str">
        <f t="shared" si="7"/>
        <v/>
      </c>
      <c r="AL32" s="183"/>
      <c r="AM32" s="184" t="str">
        <f t="shared" si="92"/>
        <v/>
      </c>
      <c r="AN32" s="183"/>
      <c r="AO32" s="171"/>
      <c r="AP32" s="196"/>
      <c r="AQ32" s="195"/>
      <c r="AR32" s="197"/>
      <c r="AS32" s="195"/>
      <c r="AT32" s="197"/>
      <c r="AU32" s="195"/>
      <c r="AV32" s="180" t="str">
        <f t="shared" si="73"/>
        <v/>
      </c>
      <c r="AW32" s="181" t="str">
        <f t="shared" si="9"/>
        <v/>
      </c>
      <c r="AX32" s="182" t="str">
        <f t="shared" si="10"/>
        <v/>
      </c>
      <c r="AY32" s="183"/>
      <c r="AZ32" s="184" t="str">
        <f t="shared" si="93"/>
        <v/>
      </c>
      <c r="BA32" s="183"/>
      <c r="BB32" s="171"/>
      <c r="BC32" s="196"/>
      <c r="BD32" s="195"/>
      <c r="BE32" s="197"/>
      <c r="BF32" s="195"/>
      <c r="BG32" s="197"/>
      <c r="BH32" s="195"/>
      <c r="BI32" s="180" t="str">
        <f t="shared" si="74"/>
        <v/>
      </c>
      <c r="BJ32" s="181" t="str">
        <f t="shared" si="12"/>
        <v/>
      </c>
      <c r="BK32" s="182" t="str">
        <f t="shared" si="13"/>
        <v/>
      </c>
      <c r="BL32" s="183"/>
      <c r="BM32" s="184" t="str">
        <f t="shared" si="94"/>
        <v/>
      </c>
      <c r="BN32" s="183"/>
      <c r="BO32" s="171"/>
      <c r="BP32" s="196"/>
      <c r="BQ32" s="195"/>
      <c r="BR32" s="197"/>
      <c r="BS32" s="195"/>
      <c r="BT32" s="197"/>
      <c r="BU32" s="195"/>
      <c r="BV32" s="180" t="str">
        <f t="shared" si="75"/>
        <v/>
      </c>
      <c r="BW32" s="181" t="str">
        <f t="shared" si="15"/>
        <v/>
      </c>
      <c r="BX32" s="182" t="str">
        <f t="shared" si="16"/>
        <v/>
      </c>
      <c r="BY32" s="183"/>
      <c r="BZ32" s="184" t="str">
        <f t="shared" si="95"/>
        <v/>
      </c>
      <c r="CA32" s="183"/>
      <c r="CB32" s="171"/>
      <c r="CC32" s="196"/>
      <c r="CD32" s="195"/>
      <c r="CE32" s="197"/>
      <c r="CF32" s="195"/>
      <c r="CG32" s="197"/>
      <c r="CH32" s="195"/>
      <c r="CI32" s="180" t="str">
        <f t="shared" si="76"/>
        <v/>
      </c>
      <c r="CJ32" s="181" t="str">
        <f t="shared" si="18"/>
        <v/>
      </c>
      <c r="CK32" s="182" t="str">
        <f t="shared" si="19"/>
        <v/>
      </c>
      <c r="CL32" s="183"/>
      <c r="CM32" s="184" t="str">
        <f t="shared" si="96"/>
        <v/>
      </c>
      <c r="CN32" s="183"/>
      <c r="CO32" s="171"/>
      <c r="CP32" s="196"/>
      <c r="CQ32" s="195"/>
      <c r="CR32" s="197"/>
      <c r="CS32" s="195"/>
      <c r="CT32" s="197"/>
      <c r="CU32" s="195"/>
      <c r="CV32" s="180" t="str">
        <f t="shared" si="77"/>
        <v/>
      </c>
      <c r="CW32" s="181" t="str">
        <f t="shared" si="21"/>
        <v/>
      </c>
      <c r="CX32" s="182" t="str">
        <f t="shared" si="22"/>
        <v/>
      </c>
      <c r="CY32" s="183"/>
      <c r="CZ32" s="184" t="str">
        <f t="shared" si="97"/>
        <v/>
      </c>
      <c r="DA32" s="183"/>
      <c r="DB32" s="171"/>
      <c r="DC32" s="196"/>
      <c r="DD32" s="195"/>
      <c r="DE32" s="197"/>
      <c r="DF32" s="195"/>
      <c r="DG32" s="197"/>
      <c r="DH32" s="195"/>
      <c r="DI32" s="180" t="str">
        <f t="shared" si="78"/>
        <v/>
      </c>
      <c r="DJ32" s="181" t="str">
        <f t="shared" si="24"/>
        <v/>
      </c>
      <c r="DK32" s="182" t="str">
        <f t="shared" si="25"/>
        <v/>
      </c>
      <c r="DL32" s="183"/>
      <c r="DM32" s="184" t="str">
        <f t="shared" si="98"/>
        <v/>
      </c>
      <c r="DN32" s="183"/>
      <c r="DO32" s="171"/>
      <c r="DP32" s="196"/>
      <c r="DQ32" s="195"/>
      <c r="DR32" s="197"/>
      <c r="DS32" s="195"/>
      <c r="DT32" s="197"/>
      <c r="DU32" s="195"/>
      <c r="DV32" s="180" t="str">
        <f t="shared" si="79"/>
        <v/>
      </c>
      <c r="DW32" s="181" t="str">
        <f t="shared" si="27"/>
        <v/>
      </c>
      <c r="DX32" s="182" t="str">
        <f t="shared" si="28"/>
        <v/>
      </c>
      <c r="DY32" s="183"/>
      <c r="DZ32" s="184" t="str">
        <f t="shared" si="99"/>
        <v/>
      </c>
      <c r="EA32" s="183"/>
      <c r="EB32" s="171"/>
      <c r="EC32" s="196"/>
      <c r="ED32" s="195"/>
      <c r="EE32" s="197"/>
      <c r="EF32" s="195"/>
      <c r="EG32" s="197"/>
      <c r="EH32" s="195"/>
      <c r="EI32" s="180" t="str">
        <f t="shared" si="80"/>
        <v/>
      </c>
      <c r="EJ32" s="181" t="str">
        <f t="shared" si="30"/>
        <v/>
      </c>
      <c r="EK32" s="182" t="str">
        <f t="shared" si="31"/>
        <v/>
      </c>
      <c r="EL32" s="183"/>
      <c r="EM32" s="184" t="str">
        <f t="shared" si="100"/>
        <v/>
      </c>
      <c r="EN32" s="183"/>
      <c r="EO32" s="171"/>
      <c r="EP32" s="196"/>
      <c r="EQ32" s="195"/>
      <c r="ER32" s="197"/>
      <c r="ES32" s="195"/>
      <c r="ET32" s="197"/>
      <c r="EU32" s="195"/>
      <c r="EV32" s="180" t="str">
        <f t="shared" si="81"/>
        <v/>
      </c>
      <c r="EW32" s="181" t="str">
        <f t="shared" si="33"/>
        <v/>
      </c>
      <c r="EX32" s="182" t="str">
        <f t="shared" si="34"/>
        <v/>
      </c>
      <c r="EY32" s="183"/>
      <c r="EZ32" s="184" t="str">
        <f t="shared" si="101"/>
        <v/>
      </c>
      <c r="FA32" s="183"/>
      <c r="FB32" s="171"/>
      <c r="FC32" s="196"/>
      <c r="FD32" s="195"/>
      <c r="FE32" s="197"/>
      <c r="FF32" s="195"/>
      <c r="FG32" s="197"/>
      <c r="FH32" s="195"/>
      <c r="FI32" s="180" t="str">
        <f t="shared" si="82"/>
        <v/>
      </c>
      <c r="FJ32" s="181" t="str">
        <f t="shared" si="36"/>
        <v/>
      </c>
      <c r="FK32" s="182" t="str">
        <f t="shared" si="37"/>
        <v/>
      </c>
      <c r="FL32" s="183"/>
      <c r="FM32" s="184" t="str">
        <f t="shared" si="102"/>
        <v/>
      </c>
      <c r="FN32" s="183"/>
      <c r="FO32" s="171"/>
      <c r="FP32" s="196"/>
      <c r="FQ32" s="195"/>
      <c r="FR32" s="197"/>
      <c r="FS32" s="195"/>
      <c r="FT32" s="197"/>
      <c r="FU32" s="195"/>
      <c r="FV32" s="180" t="str">
        <f t="shared" si="83"/>
        <v/>
      </c>
      <c r="FW32" s="181" t="str">
        <f t="shared" si="39"/>
        <v/>
      </c>
      <c r="FX32" s="182" t="str">
        <f t="shared" si="40"/>
        <v/>
      </c>
      <c r="FY32" s="183"/>
      <c r="FZ32" s="184" t="str">
        <f t="shared" si="103"/>
        <v/>
      </c>
      <c r="GA32" s="183"/>
      <c r="GB32" s="171"/>
      <c r="GC32" s="196"/>
      <c r="GD32" s="195"/>
      <c r="GE32" s="197"/>
      <c r="GF32" s="195"/>
      <c r="GG32" s="197"/>
      <c r="GH32" s="195"/>
      <c r="GI32" s="180" t="str">
        <f t="shared" si="84"/>
        <v/>
      </c>
      <c r="GJ32" s="181" t="str">
        <f t="shared" si="42"/>
        <v/>
      </c>
      <c r="GK32" s="182" t="str">
        <f t="shared" si="43"/>
        <v/>
      </c>
      <c r="GL32" s="183"/>
      <c r="GM32" s="184" t="str">
        <f t="shared" si="104"/>
        <v/>
      </c>
      <c r="GN32" s="183"/>
      <c r="GO32" s="171"/>
      <c r="GP32" s="196"/>
      <c r="GQ32" s="195"/>
      <c r="GR32" s="197"/>
      <c r="GS32" s="195"/>
      <c r="GT32" s="197"/>
      <c r="GU32" s="195"/>
      <c r="GV32" s="180" t="str">
        <f t="shared" si="85"/>
        <v/>
      </c>
      <c r="GW32" s="181" t="str">
        <f t="shared" si="45"/>
        <v/>
      </c>
      <c r="GX32" s="182" t="str">
        <f t="shared" si="46"/>
        <v/>
      </c>
      <c r="GY32" s="183"/>
      <c r="GZ32" s="184" t="str">
        <f t="shared" si="105"/>
        <v/>
      </c>
      <c r="HA32" s="183"/>
      <c r="HB32" s="171"/>
      <c r="HC32" s="196"/>
      <c r="HD32" s="195"/>
      <c r="HE32" s="197"/>
      <c r="HF32" s="195"/>
      <c r="HG32" s="197"/>
      <c r="HH32" s="195"/>
      <c r="HI32" s="180" t="str">
        <f t="shared" si="86"/>
        <v/>
      </c>
      <c r="HJ32" s="181" t="str">
        <f t="shared" si="48"/>
        <v/>
      </c>
      <c r="HK32" s="182" t="str">
        <f t="shared" si="49"/>
        <v/>
      </c>
      <c r="HL32" s="183"/>
      <c r="HM32" s="184" t="str">
        <f t="shared" si="106"/>
        <v/>
      </c>
      <c r="HN32" s="183"/>
      <c r="HO32" s="171"/>
      <c r="HP32" s="196"/>
      <c r="HQ32" s="195"/>
      <c r="HR32" s="197"/>
      <c r="HS32" s="195"/>
      <c r="HT32" s="197"/>
      <c r="HU32" s="195"/>
      <c r="HV32" s="180" t="str">
        <f t="shared" si="87"/>
        <v/>
      </c>
      <c r="HW32" s="181" t="str">
        <f t="shared" si="51"/>
        <v/>
      </c>
      <c r="HX32" s="182" t="str">
        <f t="shared" si="52"/>
        <v/>
      </c>
      <c r="HY32" s="183"/>
      <c r="HZ32" s="184" t="str">
        <f t="shared" si="107"/>
        <v/>
      </c>
      <c r="IA32" s="183"/>
      <c r="IB32" s="171"/>
      <c r="IC32" s="196"/>
      <c r="ID32" s="195"/>
      <c r="IE32" s="197"/>
      <c r="IF32" s="195"/>
      <c r="IG32" s="197"/>
      <c r="IH32" s="195"/>
      <c r="II32" s="180" t="str">
        <f t="shared" si="88"/>
        <v/>
      </c>
      <c r="IJ32" s="181" t="str">
        <f t="shared" si="54"/>
        <v/>
      </c>
      <c r="IK32" s="182" t="str">
        <f t="shared" si="55"/>
        <v/>
      </c>
      <c r="IL32" s="183"/>
      <c r="IM32" s="184" t="str">
        <f t="shared" si="108"/>
        <v/>
      </c>
      <c r="IN32" s="183"/>
      <c r="IO32" s="171"/>
      <c r="IP32" s="196"/>
      <c r="IQ32" s="195"/>
      <c r="IR32" s="197"/>
      <c r="IS32" s="195"/>
      <c r="IT32" s="197"/>
      <c r="IU32" s="195"/>
      <c r="IV32" s="180" t="str">
        <f t="shared" si="89"/>
        <v/>
      </c>
      <c r="IW32" s="181" t="str">
        <f t="shared" si="57"/>
        <v/>
      </c>
      <c r="IX32" s="182" t="str">
        <f t="shared" si="58"/>
        <v/>
      </c>
      <c r="IY32" s="183"/>
      <c r="IZ32" s="184" t="str">
        <f t="shared" si="109"/>
        <v/>
      </c>
      <c r="JA32" s="183"/>
      <c r="JB32" s="171"/>
      <c r="JC32" s="342"/>
      <c r="JD32" s="198">
        <f t="shared" si="60"/>
        <v>0</v>
      </c>
      <c r="JE32" s="198">
        <f t="shared" si="61"/>
        <v>0</v>
      </c>
      <c r="JF32" s="198">
        <f t="shared" si="62"/>
        <v>0</v>
      </c>
      <c r="JG32" s="199">
        <f t="shared" si="63"/>
        <v>0</v>
      </c>
      <c r="JH32" s="199">
        <f t="shared" si="64"/>
        <v>0</v>
      </c>
      <c r="JI32" s="342"/>
      <c r="JJ32" s="198">
        <f>JD32+'Vessel List A'!JD32</f>
        <v>0</v>
      </c>
      <c r="JK32" s="198">
        <f>JE32+'Vessel List A'!JE32</f>
        <v>0</v>
      </c>
      <c r="JL32" s="198">
        <f t="shared" si="65"/>
        <v>0</v>
      </c>
      <c r="JM32" s="199">
        <f>JG32+'Vessel List A'!JG32</f>
        <v>0</v>
      </c>
      <c r="JN32" s="199">
        <f t="shared" si="66"/>
        <v>0</v>
      </c>
      <c r="JO32" s="342"/>
      <c r="JP32" s="211" t="s">
        <v>78</v>
      </c>
      <c r="JQ32" s="201">
        <f>'Vessel List A'!JK7+'Vessel List B'!JQ7</f>
        <v>0</v>
      </c>
      <c r="JR32" s="201">
        <f>'Vessel List A'!JL7+'Vessel List B'!JR7</f>
        <v>0</v>
      </c>
      <c r="JS32" s="201">
        <f>'Vessel List A'!JM7+'Vessel List B'!JS7</f>
        <v>0</v>
      </c>
      <c r="JT32" s="201">
        <f>'Vessel List A'!JN7+'Vessel List B'!JT7</f>
        <v>0</v>
      </c>
      <c r="JU32" s="201">
        <f>'Vessel List A'!JO7+'Vessel List B'!JU7</f>
        <v>0</v>
      </c>
      <c r="JV32" s="201">
        <f>'Vessel List A'!JP7+'Vessel List B'!JV7</f>
        <v>0</v>
      </c>
      <c r="JW32" s="201">
        <f>'Vessel List A'!JQ7+'Vessel List B'!JW7</f>
        <v>0</v>
      </c>
      <c r="JX32" s="202">
        <f>SUM(JQ32:JW32)</f>
        <v>0</v>
      </c>
      <c r="JY32" s="342"/>
      <c r="JZ32" s="344">
        <f t="shared" si="67"/>
        <v>11</v>
      </c>
      <c r="KA32" s="195"/>
    </row>
    <row r="33" spans="1:287" x14ac:dyDescent="0.2">
      <c r="A33" s="247">
        <f t="shared" si="68"/>
        <v>41607</v>
      </c>
      <c r="B33" s="249">
        <f t="shared" si="69"/>
        <v>41608</v>
      </c>
      <c r="C33" s="196"/>
      <c r="D33" s="195"/>
      <c r="E33" s="197"/>
      <c r="F33" s="195"/>
      <c r="G33" s="197"/>
      <c r="H33" s="195"/>
      <c r="I33" s="180" t="str">
        <f t="shared" si="70"/>
        <v/>
      </c>
      <c r="J33" s="181" t="str">
        <f t="shared" si="0"/>
        <v/>
      </c>
      <c r="K33" s="182" t="str">
        <f t="shared" si="1"/>
        <v/>
      </c>
      <c r="L33" s="183"/>
      <c r="M33" s="184" t="str">
        <f t="shared" si="90"/>
        <v/>
      </c>
      <c r="N33" s="183"/>
      <c r="O33" s="171"/>
      <c r="P33" s="196"/>
      <c r="Q33" s="195"/>
      <c r="R33" s="197"/>
      <c r="S33" s="195"/>
      <c r="T33" s="197"/>
      <c r="U33" s="195"/>
      <c r="V33" s="180" t="str">
        <f t="shared" si="71"/>
        <v/>
      </c>
      <c r="W33" s="181" t="str">
        <f t="shared" si="3"/>
        <v/>
      </c>
      <c r="X33" s="182" t="str">
        <f t="shared" si="4"/>
        <v/>
      </c>
      <c r="Y33" s="183"/>
      <c r="Z33" s="184" t="str">
        <f t="shared" si="91"/>
        <v/>
      </c>
      <c r="AA33" s="183"/>
      <c r="AB33" s="171"/>
      <c r="AC33" s="196"/>
      <c r="AD33" s="195"/>
      <c r="AE33" s="197"/>
      <c r="AF33" s="195"/>
      <c r="AG33" s="197"/>
      <c r="AH33" s="195"/>
      <c r="AI33" s="180" t="str">
        <f t="shared" si="72"/>
        <v/>
      </c>
      <c r="AJ33" s="181" t="str">
        <f t="shared" si="6"/>
        <v/>
      </c>
      <c r="AK33" s="182" t="str">
        <f t="shared" si="7"/>
        <v/>
      </c>
      <c r="AL33" s="183"/>
      <c r="AM33" s="184" t="str">
        <f t="shared" si="92"/>
        <v/>
      </c>
      <c r="AN33" s="183"/>
      <c r="AO33" s="171"/>
      <c r="AP33" s="196"/>
      <c r="AQ33" s="195"/>
      <c r="AR33" s="197"/>
      <c r="AS33" s="195"/>
      <c r="AT33" s="197"/>
      <c r="AU33" s="195"/>
      <c r="AV33" s="180" t="str">
        <f t="shared" si="73"/>
        <v/>
      </c>
      <c r="AW33" s="181" t="str">
        <f t="shared" si="9"/>
        <v/>
      </c>
      <c r="AX33" s="182" t="str">
        <f t="shared" si="10"/>
        <v/>
      </c>
      <c r="AY33" s="183"/>
      <c r="AZ33" s="184" t="str">
        <f t="shared" si="93"/>
        <v/>
      </c>
      <c r="BA33" s="183"/>
      <c r="BB33" s="171"/>
      <c r="BC33" s="196"/>
      <c r="BD33" s="195"/>
      <c r="BE33" s="197"/>
      <c r="BF33" s="195"/>
      <c r="BG33" s="197"/>
      <c r="BH33" s="195"/>
      <c r="BI33" s="180" t="str">
        <f t="shared" si="74"/>
        <v/>
      </c>
      <c r="BJ33" s="181" t="str">
        <f t="shared" si="12"/>
        <v/>
      </c>
      <c r="BK33" s="182" t="str">
        <f t="shared" si="13"/>
        <v/>
      </c>
      <c r="BL33" s="183"/>
      <c r="BM33" s="184" t="str">
        <f t="shared" si="94"/>
        <v/>
      </c>
      <c r="BN33" s="183"/>
      <c r="BO33" s="171"/>
      <c r="BP33" s="196"/>
      <c r="BQ33" s="195"/>
      <c r="BR33" s="197"/>
      <c r="BS33" s="195"/>
      <c r="BT33" s="197"/>
      <c r="BU33" s="195"/>
      <c r="BV33" s="180" t="str">
        <f t="shared" si="75"/>
        <v/>
      </c>
      <c r="BW33" s="181" t="str">
        <f t="shared" si="15"/>
        <v/>
      </c>
      <c r="BX33" s="182" t="str">
        <f t="shared" si="16"/>
        <v/>
      </c>
      <c r="BY33" s="183"/>
      <c r="BZ33" s="184" t="str">
        <f t="shared" si="95"/>
        <v/>
      </c>
      <c r="CA33" s="183"/>
      <c r="CB33" s="171"/>
      <c r="CC33" s="196"/>
      <c r="CD33" s="195"/>
      <c r="CE33" s="197"/>
      <c r="CF33" s="195"/>
      <c r="CG33" s="197"/>
      <c r="CH33" s="195"/>
      <c r="CI33" s="180" t="str">
        <f t="shared" si="76"/>
        <v/>
      </c>
      <c r="CJ33" s="181" t="str">
        <f t="shared" si="18"/>
        <v/>
      </c>
      <c r="CK33" s="182" t="str">
        <f t="shared" si="19"/>
        <v/>
      </c>
      <c r="CL33" s="183"/>
      <c r="CM33" s="184" t="str">
        <f t="shared" si="96"/>
        <v/>
      </c>
      <c r="CN33" s="183"/>
      <c r="CO33" s="171"/>
      <c r="CP33" s="196"/>
      <c r="CQ33" s="195"/>
      <c r="CR33" s="197"/>
      <c r="CS33" s="195"/>
      <c r="CT33" s="197"/>
      <c r="CU33" s="195"/>
      <c r="CV33" s="180" t="str">
        <f t="shared" si="77"/>
        <v/>
      </c>
      <c r="CW33" s="181" t="str">
        <f t="shared" si="21"/>
        <v/>
      </c>
      <c r="CX33" s="182" t="str">
        <f t="shared" si="22"/>
        <v/>
      </c>
      <c r="CY33" s="183"/>
      <c r="CZ33" s="184" t="str">
        <f t="shared" si="97"/>
        <v/>
      </c>
      <c r="DA33" s="183"/>
      <c r="DB33" s="171"/>
      <c r="DC33" s="196"/>
      <c r="DD33" s="195"/>
      <c r="DE33" s="197"/>
      <c r="DF33" s="195"/>
      <c r="DG33" s="197"/>
      <c r="DH33" s="195"/>
      <c r="DI33" s="180" t="str">
        <f t="shared" si="78"/>
        <v/>
      </c>
      <c r="DJ33" s="181" t="str">
        <f t="shared" si="24"/>
        <v/>
      </c>
      <c r="DK33" s="182" t="str">
        <f t="shared" si="25"/>
        <v/>
      </c>
      <c r="DL33" s="183"/>
      <c r="DM33" s="184" t="str">
        <f t="shared" si="98"/>
        <v/>
      </c>
      <c r="DN33" s="183"/>
      <c r="DO33" s="171"/>
      <c r="DP33" s="196"/>
      <c r="DQ33" s="195"/>
      <c r="DR33" s="197"/>
      <c r="DS33" s="195"/>
      <c r="DT33" s="197"/>
      <c r="DU33" s="195"/>
      <c r="DV33" s="180" t="str">
        <f t="shared" si="79"/>
        <v/>
      </c>
      <c r="DW33" s="181" t="str">
        <f t="shared" si="27"/>
        <v/>
      </c>
      <c r="DX33" s="182" t="str">
        <f t="shared" si="28"/>
        <v/>
      </c>
      <c r="DY33" s="183"/>
      <c r="DZ33" s="184" t="str">
        <f t="shared" si="99"/>
        <v/>
      </c>
      <c r="EA33" s="183"/>
      <c r="EB33" s="171"/>
      <c r="EC33" s="196"/>
      <c r="ED33" s="195"/>
      <c r="EE33" s="197"/>
      <c r="EF33" s="195"/>
      <c r="EG33" s="197"/>
      <c r="EH33" s="195"/>
      <c r="EI33" s="180" t="str">
        <f t="shared" si="80"/>
        <v/>
      </c>
      <c r="EJ33" s="181" t="str">
        <f t="shared" si="30"/>
        <v/>
      </c>
      <c r="EK33" s="182" t="str">
        <f t="shared" si="31"/>
        <v/>
      </c>
      <c r="EL33" s="183"/>
      <c r="EM33" s="184" t="str">
        <f t="shared" si="100"/>
        <v/>
      </c>
      <c r="EN33" s="183"/>
      <c r="EO33" s="171"/>
      <c r="EP33" s="196"/>
      <c r="EQ33" s="195"/>
      <c r="ER33" s="197"/>
      <c r="ES33" s="195"/>
      <c r="ET33" s="197"/>
      <c r="EU33" s="195"/>
      <c r="EV33" s="180" t="str">
        <f t="shared" si="81"/>
        <v/>
      </c>
      <c r="EW33" s="181" t="str">
        <f t="shared" si="33"/>
        <v/>
      </c>
      <c r="EX33" s="182" t="str">
        <f t="shared" si="34"/>
        <v/>
      </c>
      <c r="EY33" s="183"/>
      <c r="EZ33" s="184" t="str">
        <f t="shared" si="101"/>
        <v/>
      </c>
      <c r="FA33" s="183"/>
      <c r="FB33" s="171"/>
      <c r="FC33" s="196"/>
      <c r="FD33" s="195"/>
      <c r="FE33" s="197"/>
      <c r="FF33" s="195"/>
      <c r="FG33" s="197"/>
      <c r="FH33" s="195"/>
      <c r="FI33" s="180" t="str">
        <f t="shared" si="82"/>
        <v/>
      </c>
      <c r="FJ33" s="181" t="str">
        <f t="shared" si="36"/>
        <v/>
      </c>
      <c r="FK33" s="182" t="str">
        <f t="shared" si="37"/>
        <v/>
      </c>
      <c r="FL33" s="183"/>
      <c r="FM33" s="184" t="str">
        <f t="shared" si="102"/>
        <v/>
      </c>
      <c r="FN33" s="183"/>
      <c r="FO33" s="171"/>
      <c r="FP33" s="196"/>
      <c r="FQ33" s="195"/>
      <c r="FR33" s="197"/>
      <c r="FS33" s="195"/>
      <c r="FT33" s="197"/>
      <c r="FU33" s="195"/>
      <c r="FV33" s="180" t="str">
        <f t="shared" si="83"/>
        <v/>
      </c>
      <c r="FW33" s="181" t="str">
        <f t="shared" si="39"/>
        <v/>
      </c>
      <c r="FX33" s="182" t="str">
        <f t="shared" si="40"/>
        <v/>
      </c>
      <c r="FY33" s="183"/>
      <c r="FZ33" s="184" t="str">
        <f t="shared" si="103"/>
        <v/>
      </c>
      <c r="GA33" s="183"/>
      <c r="GB33" s="171"/>
      <c r="GC33" s="196"/>
      <c r="GD33" s="195"/>
      <c r="GE33" s="197"/>
      <c r="GF33" s="195"/>
      <c r="GG33" s="197"/>
      <c r="GH33" s="195"/>
      <c r="GI33" s="180" t="str">
        <f t="shared" si="84"/>
        <v/>
      </c>
      <c r="GJ33" s="181" t="str">
        <f t="shared" si="42"/>
        <v/>
      </c>
      <c r="GK33" s="182" t="str">
        <f t="shared" si="43"/>
        <v/>
      </c>
      <c r="GL33" s="183"/>
      <c r="GM33" s="184" t="str">
        <f t="shared" si="104"/>
        <v/>
      </c>
      <c r="GN33" s="183"/>
      <c r="GO33" s="171"/>
      <c r="GP33" s="196"/>
      <c r="GQ33" s="195"/>
      <c r="GR33" s="197"/>
      <c r="GS33" s="195"/>
      <c r="GT33" s="197"/>
      <c r="GU33" s="195"/>
      <c r="GV33" s="180" t="str">
        <f t="shared" si="85"/>
        <v/>
      </c>
      <c r="GW33" s="181" t="str">
        <f t="shared" si="45"/>
        <v/>
      </c>
      <c r="GX33" s="182" t="str">
        <f t="shared" si="46"/>
        <v/>
      </c>
      <c r="GY33" s="183"/>
      <c r="GZ33" s="184" t="str">
        <f t="shared" si="105"/>
        <v/>
      </c>
      <c r="HA33" s="183"/>
      <c r="HB33" s="171"/>
      <c r="HC33" s="196"/>
      <c r="HD33" s="195"/>
      <c r="HE33" s="197"/>
      <c r="HF33" s="195"/>
      <c r="HG33" s="197"/>
      <c r="HH33" s="195"/>
      <c r="HI33" s="180" t="str">
        <f t="shared" si="86"/>
        <v/>
      </c>
      <c r="HJ33" s="181" t="str">
        <f t="shared" si="48"/>
        <v/>
      </c>
      <c r="HK33" s="182" t="str">
        <f t="shared" si="49"/>
        <v/>
      </c>
      <c r="HL33" s="183"/>
      <c r="HM33" s="184" t="str">
        <f t="shared" si="106"/>
        <v/>
      </c>
      <c r="HN33" s="183"/>
      <c r="HO33" s="171"/>
      <c r="HP33" s="196"/>
      <c r="HQ33" s="195"/>
      <c r="HR33" s="197"/>
      <c r="HS33" s="195"/>
      <c r="HT33" s="197"/>
      <c r="HU33" s="195"/>
      <c r="HV33" s="180" t="str">
        <f t="shared" si="87"/>
        <v/>
      </c>
      <c r="HW33" s="181" t="str">
        <f t="shared" si="51"/>
        <v/>
      </c>
      <c r="HX33" s="182" t="str">
        <f t="shared" si="52"/>
        <v/>
      </c>
      <c r="HY33" s="183"/>
      <c r="HZ33" s="184" t="str">
        <f t="shared" si="107"/>
        <v/>
      </c>
      <c r="IA33" s="183"/>
      <c r="IB33" s="171"/>
      <c r="IC33" s="196"/>
      <c r="ID33" s="195"/>
      <c r="IE33" s="197"/>
      <c r="IF33" s="195"/>
      <c r="IG33" s="197"/>
      <c r="IH33" s="195"/>
      <c r="II33" s="180" t="str">
        <f t="shared" si="88"/>
        <v/>
      </c>
      <c r="IJ33" s="181" t="str">
        <f t="shared" si="54"/>
        <v/>
      </c>
      <c r="IK33" s="182" t="str">
        <f t="shared" si="55"/>
        <v/>
      </c>
      <c r="IL33" s="183"/>
      <c r="IM33" s="184" t="str">
        <f t="shared" si="108"/>
        <v/>
      </c>
      <c r="IN33" s="183"/>
      <c r="IO33" s="171"/>
      <c r="IP33" s="196"/>
      <c r="IQ33" s="195"/>
      <c r="IR33" s="197"/>
      <c r="IS33" s="195"/>
      <c r="IT33" s="197"/>
      <c r="IU33" s="195"/>
      <c r="IV33" s="180" t="str">
        <f t="shared" si="89"/>
        <v/>
      </c>
      <c r="IW33" s="181" t="str">
        <f t="shared" si="57"/>
        <v/>
      </c>
      <c r="IX33" s="182" t="str">
        <f t="shared" si="58"/>
        <v/>
      </c>
      <c r="IY33" s="183"/>
      <c r="IZ33" s="184" t="str">
        <f t="shared" si="109"/>
        <v/>
      </c>
      <c r="JA33" s="183"/>
      <c r="JB33" s="171"/>
      <c r="JC33" s="342"/>
      <c r="JD33" s="198">
        <f t="shared" si="60"/>
        <v>0</v>
      </c>
      <c r="JE33" s="198">
        <f t="shared" si="61"/>
        <v>0</v>
      </c>
      <c r="JF33" s="198">
        <f t="shared" si="62"/>
        <v>0</v>
      </c>
      <c r="JG33" s="199">
        <f t="shared" si="63"/>
        <v>0</v>
      </c>
      <c r="JH33" s="199">
        <f t="shared" si="64"/>
        <v>0</v>
      </c>
      <c r="JI33" s="342"/>
      <c r="JJ33" s="198">
        <f>JD33+'Vessel List A'!JD33</f>
        <v>0</v>
      </c>
      <c r="JK33" s="198">
        <f>JE33+'Vessel List A'!JE33</f>
        <v>0</v>
      </c>
      <c r="JL33" s="198">
        <f t="shared" si="65"/>
        <v>0</v>
      </c>
      <c r="JM33" s="199">
        <f>JG33+'Vessel List A'!JG33</f>
        <v>0</v>
      </c>
      <c r="JN33" s="199">
        <f t="shared" si="66"/>
        <v>0</v>
      </c>
      <c r="JO33" s="342"/>
      <c r="JP33" s="211" t="s">
        <v>160</v>
      </c>
      <c r="JQ33" s="201">
        <f>'Vessel List A'!JK8+'Vessel List B'!JQ8</f>
        <v>0</v>
      </c>
      <c r="JR33" s="201">
        <f>'Vessel List A'!JL8+'Vessel List B'!JR8</f>
        <v>0</v>
      </c>
      <c r="JS33" s="201">
        <f>'Vessel List A'!JM8+'Vessel List B'!JS8</f>
        <v>0</v>
      </c>
      <c r="JT33" s="201">
        <f>'Vessel List A'!JN8+'Vessel List B'!JT8</f>
        <v>0</v>
      </c>
      <c r="JU33" s="201">
        <f>'Vessel List A'!JO8+'Vessel List B'!JU8</f>
        <v>0</v>
      </c>
      <c r="JV33" s="201">
        <f>'Vessel List A'!JP8+'Vessel List B'!JV8</f>
        <v>0</v>
      </c>
      <c r="JW33" s="201">
        <f>'Vessel List A'!JQ8+'Vessel List B'!JW8</f>
        <v>0</v>
      </c>
      <c r="JX33" s="202">
        <f>SUM(JQ33:JW33)</f>
        <v>0</v>
      </c>
      <c r="JY33" s="342"/>
      <c r="JZ33" s="344">
        <f t="shared" si="67"/>
        <v>11</v>
      </c>
      <c r="KA33" s="195"/>
    </row>
    <row r="34" spans="1:287" ht="13.5" thickBot="1" x14ac:dyDescent="0.25">
      <c r="A34" s="250">
        <f t="shared" si="68"/>
        <v>41608</v>
      </c>
      <c r="B34" s="251">
        <f t="shared" si="69"/>
        <v>41609</v>
      </c>
      <c r="C34" s="196"/>
      <c r="D34" s="195"/>
      <c r="E34" s="197"/>
      <c r="F34" s="195"/>
      <c r="G34" s="197"/>
      <c r="H34" s="195"/>
      <c r="I34" s="216" t="str">
        <f t="shared" si="70"/>
        <v/>
      </c>
      <c r="J34" s="217" t="str">
        <f t="shared" si="0"/>
        <v/>
      </c>
      <c r="K34" s="218" t="str">
        <f t="shared" si="1"/>
        <v/>
      </c>
      <c r="L34" s="219"/>
      <c r="M34" s="220" t="str">
        <f>IF(SUM(N34)=0,"",(N34/0.5468))</f>
        <v/>
      </c>
      <c r="N34" s="183"/>
      <c r="O34" s="175"/>
      <c r="P34" s="196"/>
      <c r="Q34" s="195"/>
      <c r="R34" s="197"/>
      <c r="S34" s="195"/>
      <c r="T34" s="197"/>
      <c r="U34" s="195"/>
      <c r="V34" s="216" t="str">
        <f t="shared" si="71"/>
        <v/>
      </c>
      <c r="W34" s="217" t="str">
        <f t="shared" si="3"/>
        <v/>
      </c>
      <c r="X34" s="218" t="str">
        <f t="shared" si="4"/>
        <v/>
      </c>
      <c r="Y34" s="219"/>
      <c r="Z34" s="220" t="str">
        <f>IF(SUM(AA34)=0,"",(AA34/0.5468))</f>
        <v/>
      </c>
      <c r="AA34" s="183"/>
      <c r="AB34" s="175"/>
      <c r="AC34" s="196"/>
      <c r="AD34" s="195"/>
      <c r="AE34" s="197"/>
      <c r="AF34" s="195"/>
      <c r="AG34" s="197"/>
      <c r="AH34" s="195"/>
      <c r="AI34" s="216" t="str">
        <f t="shared" si="72"/>
        <v/>
      </c>
      <c r="AJ34" s="217" t="str">
        <f t="shared" si="6"/>
        <v/>
      </c>
      <c r="AK34" s="218" t="str">
        <f t="shared" si="7"/>
        <v/>
      </c>
      <c r="AL34" s="219"/>
      <c r="AM34" s="220" t="str">
        <f>IF(SUM(AN34)=0,"",(AN34/0.5468))</f>
        <v/>
      </c>
      <c r="AN34" s="183"/>
      <c r="AO34" s="175"/>
      <c r="AP34" s="196"/>
      <c r="AQ34" s="195"/>
      <c r="AR34" s="197"/>
      <c r="AS34" s="195"/>
      <c r="AT34" s="197"/>
      <c r="AU34" s="195"/>
      <c r="AV34" s="216" t="str">
        <f t="shared" si="73"/>
        <v/>
      </c>
      <c r="AW34" s="217" t="str">
        <f t="shared" si="9"/>
        <v/>
      </c>
      <c r="AX34" s="218" t="str">
        <f t="shared" si="10"/>
        <v/>
      </c>
      <c r="AY34" s="219"/>
      <c r="AZ34" s="220" t="str">
        <f>IF(SUM(BA34)=0,"",(BA34/0.5468))</f>
        <v/>
      </c>
      <c r="BA34" s="183"/>
      <c r="BB34" s="175"/>
      <c r="BC34" s="196"/>
      <c r="BD34" s="195"/>
      <c r="BE34" s="197"/>
      <c r="BF34" s="195"/>
      <c r="BG34" s="197"/>
      <c r="BH34" s="195"/>
      <c r="BI34" s="216" t="str">
        <f t="shared" si="74"/>
        <v/>
      </c>
      <c r="BJ34" s="217" t="str">
        <f t="shared" si="12"/>
        <v/>
      </c>
      <c r="BK34" s="218" t="str">
        <f t="shared" si="13"/>
        <v/>
      </c>
      <c r="BL34" s="219"/>
      <c r="BM34" s="220" t="str">
        <f>IF(SUM(BN34)=0,"",(BN34/0.5468))</f>
        <v/>
      </c>
      <c r="BN34" s="183"/>
      <c r="BO34" s="175"/>
      <c r="BP34" s="196"/>
      <c r="BQ34" s="195"/>
      <c r="BR34" s="197"/>
      <c r="BS34" s="195"/>
      <c r="BT34" s="197"/>
      <c r="BU34" s="195"/>
      <c r="BV34" s="216" t="str">
        <f t="shared" si="75"/>
        <v/>
      </c>
      <c r="BW34" s="217" t="str">
        <f t="shared" si="15"/>
        <v/>
      </c>
      <c r="BX34" s="218" t="str">
        <f t="shared" si="16"/>
        <v/>
      </c>
      <c r="BY34" s="219"/>
      <c r="BZ34" s="220" t="str">
        <f>IF(SUM(CA34)=0,"",(CA34/0.5468))</f>
        <v/>
      </c>
      <c r="CA34" s="183"/>
      <c r="CB34" s="175"/>
      <c r="CC34" s="196"/>
      <c r="CD34" s="195"/>
      <c r="CE34" s="197"/>
      <c r="CF34" s="195"/>
      <c r="CG34" s="197"/>
      <c r="CH34" s="195"/>
      <c r="CI34" s="216" t="str">
        <f t="shared" si="76"/>
        <v/>
      </c>
      <c r="CJ34" s="217" t="str">
        <f t="shared" si="18"/>
        <v/>
      </c>
      <c r="CK34" s="218" t="str">
        <f t="shared" si="19"/>
        <v/>
      </c>
      <c r="CL34" s="219"/>
      <c r="CM34" s="220" t="str">
        <f>IF(SUM(CN34)=0,"",(CN34/0.5468))</f>
        <v/>
      </c>
      <c r="CN34" s="183"/>
      <c r="CO34" s="175"/>
      <c r="CP34" s="196"/>
      <c r="CQ34" s="195"/>
      <c r="CR34" s="197"/>
      <c r="CS34" s="195"/>
      <c r="CT34" s="197"/>
      <c r="CU34" s="195"/>
      <c r="CV34" s="216" t="str">
        <f t="shared" si="77"/>
        <v/>
      </c>
      <c r="CW34" s="217" t="str">
        <f t="shared" si="21"/>
        <v/>
      </c>
      <c r="CX34" s="218" t="str">
        <f t="shared" si="22"/>
        <v/>
      </c>
      <c r="CY34" s="219"/>
      <c r="CZ34" s="220" t="str">
        <f>IF(SUM(DA34)=0,"",(DA34/0.5468))</f>
        <v/>
      </c>
      <c r="DA34" s="183"/>
      <c r="DB34" s="175"/>
      <c r="DC34" s="196"/>
      <c r="DD34" s="195"/>
      <c r="DE34" s="197"/>
      <c r="DF34" s="195"/>
      <c r="DG34" s="197"/>
      <c r="DH34" s="195"/>
      <c r="DI34" s="216" t="str">
        <f t="shared" si="78"/>
        <v/>
      </c>
      <c r="DJ34" s="217" t="str">
        <f t="shared" si="24"/>
        <v/>
      </c>
      <c r="DK34" s="218" t="str">
        <f t="shared" si="25"/>
        <v/>
      </c>
      <c r="DL34" s="219"/>
      <c r="DM34" s="220" t="str">
        <f>IF(SUM(DN34)=0,"",(DN34/0.5468))</f>
        <v/>
      </c>
      <c r="DN34" s="183"/>
      <c r="DO34" s="175"/>
      <c r="DP34" s="196"/>
      <c r="DQ34" s="195"/>
      <c r="DR34" s="197"/>
      <c r="DS34" s="195"/>
      <c r="DT34" s="197"/>
      <c r="DU34" s="195"/>
      <c r="DV34" s="216" t="str">
        <f t="shared" si="79"/>
        <v/>
      </c>
      <c r="DW34" s="217" t="str">
        <f t="shared" si="27"/>
        <v/>
      </c>
      <c r="DX34" s="218" t="str">
        <f t="shared" si="28"/>
        <v/>
      </c>
      <c r="DY34" s="219"/>
      <c r="DZ34" s="220" t="str">
        <f>IF(SUM(EA34)=0,"",(EA34/0.5468))</f>
        <v/>
      </c>
      <c r="EA34" s="183"/>
      <c r="EB34" s="175"/>
      <c r="EC34" s="196"/>
      <c r="ED34" s="195"/>
      <c r="EE34" s="197"/>
      <c r="EF34" s="195"/>
      <c r="EG34" s="197"/>
      <c r="EH34" s="195"/>
      <c r="EI34" s="216" t="str">
        <f t="shared" si="80"/>
        <v/>
      </c>
      <c r="EJ34" s="217" t="str">
        <f t="shared" si="30"/>
        <v/>
      </c>
      <c r="EK34" s="218" t="str">
        <f t="shared" si="31"/>
        <v/>
      </c>
      <c r="EL34" s="219"/>
      <c r="EM34" s="220" t="str">
        <f>IF(SUM(EN34)=0,"",(EN34/0.5468))</f>
        <v/>
      </c>
      <c r="EN34" s="183"/>
      <c r="EO34" s="175"/>
      <c r="EP34" s="196"/>
      <c r="EQ34" s="195"/>
      <c r="ER34" s="197"/>
      <c r="ES34" s="195"/>
      <c r="ET34" s="197"/>
      <c r="EU34" s="195"/>
      <c r="EV34" s="216" t="str">
        <f t="shared" si="81"/>
        <v/>
      </c>
      <c r="EW34" s="217" t="str">
        <f t="shared" si="33"/>
        <v/>
      </c>
      <c r="EX34" s="218" t="str">
        <f t="shared" si="34"/>
        <v/>
      </c>
      <c r="EY34" s="219"/>
      <c r="EZ34" s="220" t="str">
        <f>IF(SUM(FA34)=0,"",(FA34/0.5468))</f>
        <v/>
      </c>
      <c r="FA34" s="183"/>
      <c r="FB34" s="175"/>
      <c r="FC34" s="196"/>
      <c r="FD34" s="195"/>
      <c r="FE34" s="197"/>
      <c r="FF34" s="195"/>
      <c r="FG34" s="197"/>
      <c r="FH34" s="195"/>
      <c r="FI34" s="216" t="str">
        <f t="shared" si="82"/>
        <v/>
      </c>
      <c r="FJ34" s="217" t="str">
        <f t="shared" si="36"/>
        <v/>
      </c>
      <c r="FK34" s="218" t="str">
        <f t="shared" si="37"/>
        <v/>
      </c>
      <c r="FL34" s="219"/>
      <c r="FM34" s="220" t="str">
        <f>IF(SUM(FN34)=0,"",(FN34/0.5468))</f>
        <v/>
      </c>
      <c r="FN34" s="183"/>
      <c r="FO34" s="175"/>
      <c r="FP34" s="196"/>
      <c r="FQ34" s="195"/>
      <c r="FR34" s="197"/>
      <c r="FS34" s="195"/>
      <c r="FT34" s="197"/>
      <c r="FU34" s="195"/>
      <c r="FV34" s="216" t="str">
        <f t="shared" si="83"/>
        <v/>
      </c>
      <c r="FW34" s="217" t="str">
        <f t="shared" si="39"/>
        <v/>
      </c>
      <c r="FX34" s="218" t="str">
        <f t="shared" si="40"/>
        <v/>
      </c>
      <c r="FY34" s="219"/>
      <c r="FZ34" s="220" t="str">
        <f>IF(SUM(GA34)=0,"",(GA34/0.5468))</f>
        <v/>
      </c>
      <c r="GA34" s="183"/>
      <c r="GB34" s="175"/>
      <c r="GC34" s="196"/>
      <c r="GD34" s="195"/>
      <c r="GE34" s="197"/>
      <c r="GF34" s="195"/>
      <c r="GG34" s="197"/>
      <c r="GH34" s="195"/>
      <c r="GI34" s="216" t="str">
        <f t="shared" si="84"/>
        <v/>
      </c>
      <c r="GJ34" s="217" t="str">
        <f t="shared" si="42"/>
        <v/>
      </c>
      <c r="GK34" s="218" t="str">
        <f t="shared" si="43"/>
        <v/>
      </c>
      <c r="GL34" s="219"/>
      <c r="GM34" s="220" t="str">
        <f>IF(SUM(GN34)=0,"",(GN34/0.5468))</f>
        <v/>
      </c>
      <c r="GN34" s="183"/>
      <c r="GO34" s="175"/>
      <c r="GP34" s="196"/>
      <c r="GQ34" s="195"/>
      <c r="GR34" s="197"/>
      <c r="GS34" s="195"/>
      <c r="GT34" s="197"/>
      <c r="GU34" s="195"/>
      <c r="GV34" s="216" t="str">
        <f t="shared" si="85"/>
        <v/>
      </c>
      <c r="GW34" s="217" t="str">
        <f t="shared" si="45"/>
        <v/>
      </c>
      <c r="GX34" s="218" t="str">
        <f t="shared" si="46"/>
        <v/>
      </c>
      <c r="GY34" s="219"/>
      <c r="GZ34" s="220" t="str">
        <f>IF(SUM(HA34)=0,"",(HA34/0.5468))</f>
        <v/>
      </c>
      <c r="HA34" s="183"/>
      <c r="HB34" s="175"/>
      <c r="HC34" s="196"/>
      <c r="HD34" s="195"/>
      <c r="HE34" s="197"/>
      <c r="HF34" s="195"/>
      <c r="HG34" s="197"/>
      <c r="HH34" s="195"/>
      <c r="HI34" s="216" t="str">
        <f t="shared" si="86"/>
        <v/>
      </c>
      <c r="HJ34" s="217" t="str">
        <f t="shared" si="48"/>
        <v/>
      </c>
      <c r="HK34" s="218" t="str">
        <f t="shared" si="49"/>
        <v/>
      </c>
      <c r="HL34" s="219"/>
      <c r="HM34" s="220" t="str">
        <f>IF(SUM(HN34)=0,"",(HN34/0.5468))</f>
        <v/>
      </c>
      <c r="HN34" s="183"/>
      <c r="HO34" s="175"/>
      <c r="HP34" s="196"/>
      <c r="HQ34" s="195"/>
      <c r="HR34" s="197"/>
      <c r="HS34" s="195"/>
      <c r="HT34" s="197"/>
      <c r="HU34" s="195"/>
      <c r="HV34" s="216" t="str">
        <f t="shared" si="87"/>
        <v/>
      </c>
      <c r="HW34" s="217" t="str">
        <f t="shared" si="51"/>
        <v/>
      </c>
      <c r="HX34" s="218" t="str">
        <f t="shared" si="52"/>
        <v/>
      </c>
      <c r="HY34" s="219"/>
      <c r="HZ34" s="220" t="str">
        <f>IF(SUM(IA34)=0,"",(IA34/0.5468))</f>
        <v/>
      </c>
      <c r="IA34" s="183"/>
      <c r="IB34" s="175"/>
      <c r="IC34" s="196"/>
      <c r="ID34" s="195"/>
      <c r="IE34" s="197"/>
      <c r="IF34" s="195"/>
      <c r="IG34" s="197"/>
      <c r="IH34" s="195"/>
      <c r="II34" s="216" t="str">
        <f t="shared" si="88"/>
        <v/>
      </c>
      <c r="IJ34" s="217" t="str">
        <f t="shared" si="54"/>
        <v/>
      </c>
      <c r="IK34" s="218" t="str">
        <f t="shared" si="55"/>
        <v/>
      </c>
      <c r="IL34" s="219"/>
      <c r="IM34" s="220" t="str">
        <f>IF(SUM(IN34)=0,"",(IN34/0.5468))</f>
        <v/>
      </c>
      <c r="IN34" s="183"/>
      <c r="IO34" s="175"/>
      <c r="IP34" s="196"/>
      <c r="IQ34" s="195"/>
      <c r="IR34" s="197"/>
      <c r="IS34" s="195"/>
      <c r="IT34" s="197"/>
      <c r="IU34" s="195"/>
      <c r="IV34" s="216" t="str">
        <f t="shared" si="89"/>
        <v/>
      </c>
      <c r="IW34" s="217" t="str">
        <f t="shared" si="57"/>
        <v/>
      </c>
      <c r="IX34" s="218" t="str">
        <f t="shared" si="58"/>
        <v/>
      </c>
      <c r="IY34" s="219"/>
      <c r="IZ34" s="220" t="str">
        <f>IF(SUM(JA34)=0,"",(JA34/0.5468))</f>
        <v/>
      </c>
      <c r="JA34" s="183"/>
      <c r="JB34" s="175"/>
      <c r="JC34" s="356"/>
      <c r="JD34" s="222">
        <f t="shared" si="60"/>
        <v>0</v>
      </c>
      <c r="JE34" s="222">
        <f t="shared" si="61"/>
        <v>0</v>
      </c>
      <c r="JF34" s="222">
        <f t="shared" si="62"/>
        <v>0</v>
      </c>
      <c r="JG34" s="223">
        <f t="shared" si="63"/>
        <v>0</v>
      </c>
      <c r="JH34" s="223">
        <f t="shared" si="64"/>
        <v>0</v>
      </c>
      <c r="JI34" s="356"/>
      <c r="JJ34" s="222">
        <f>JD34+'Vessel List A'!JD34</f>
        <v>0</v>
      </c>
      <c r="JK34" s="222">
        <f>JE34+'Vessel List A'!JE34</f>
        <v>0</v>
      </c>
      <c r="JL34" s="222">
        <f t="shared" si="65"/>
        <v>0</v>
      </c>
      <c r="JM34" s="223">
        <f>JG34+'Vessel List A'!JG34</f>
        <v>0</v>
      </c>
      <c r="JN34" s="223">
        <f t="shared" si="66"/>
        <v>0</v>
      </c>
      <c r="JO34" s="342"/>
      <c r="JP34" s="211" t="s">
        <v>161</v>
      </c>
      <c r="JQ34" s="201">
        <f>'Vessel List A'!JK9+'Vessel List B'!JQ9</f>
        <v>0</v>
      </c>
      <c r="JR34" s="201">
        <f>'Vessel List A'!JL9+'Vessel List B'!JR9</f>
        <v>0</v>
      </c>
      <c r="JS34" s="201">
        <f>'Vessel List A'!JM9+'Vessel List B'!JS9</f>
        <v>0</v>
      </c>
      <c r="JT34" s="201">
        <f>'Vessel List A'!JN9+'Vessel List B'!JT9</f>
        <v>0</v>
      </c>
      <c r="JU34" s="201">
        <f>'Vessel List A'!JO9+'Vessel List B'!JU9</f>
        <v>0</v>
      </c>
      <c r="JV34" s="201">
        <f>'Vessel List A'!JP9+'Vessel List B'!JV9</f>
        <v>0</v>
      </c>
      <c r="JW34" s="201">
        <f>'Vessel List A'!JQ9+'Vessel List B'!JW9</f>
        <v>0</v>
      </c>
      <c r="JX34" s="202">
        <f>('Vessel List A'!JR9+'Vessel List B'!JX9)/2</f>
        <v>0</v>
      </c>
      <c r="JY34" s="342"/>
      <c r="JZ34" s="344">
        <f t="shared" si="67"/>
        <v>12</v>
      </c>
      <c r="KA34" s="195"/>
    </row>
    <row r="35" spans="1:287" x14ac:dyDescent="0.2">
      <c r="A35" s="247">
        <f t="shared" si="68"/>
        <v>41609</v>
      </c>
      <c r="B35" s="249">
        <f t="shared" si="69"/>
        <v>41610</v>
      </c>
      <c r="C35" s="177"/>
      <c r="D35" s="178"/>
      <c r="E35" s="179"/>
      <c r="F35" s="178"/>
      <c r="G35" s="179"/>
      <c r="H35" s="178"/>
      <c r="I35" s="180" t="str">
        <f t="shared" si="70"/>
        <v/>
      </c>
      <c r="J35" s="181" t="str">
        <f t="shared" si="0"/>
        <v/>
      </c>
      <c r="K35" s="182" t="str">
        <f t="shared" si="1"/>
        <v/>
      </c>
      <c r="L35" s="183"/>
      <c r="M35" s="184" t="str">
        <f t="shared" si="90"/>
        <v/>
      </c>
      <c r="N35" s="185"/>
      <c r="O35" s="171"/>
      <c r="P35" s="177"/>
      <c r="Q35" s="178"/>
      <c r="R35" s="179"/>
      <c r="S35" s="178"/>
      <c r="T35" s="179"/>
      <c r="U35" s="178"/>
      <c r="V35" s="180" t="str">
        <f t="shared" si="71"/>
        <v/>
      </c>
      <c r="W35" s="181" t="str">
        <f t="shared" si="3"/>
        <v/>
      </c>
      <c r="X35" s="182" t="str">
        <f t="shared" si="4"/>
        <v/>
      </c>
      <c r="Y35" s="183"/>
      <c r="Z35" s="184" t="str">
        <f t="shared" si="91"/>
        <v/>
      </c>
      <c r="AA35" s="185"/>
      <c r="AB35" s="171"/>
      <c r="AC35" s="177"/>
      <c r="AD35" s="178"/>
      <c r="AE35" s="179"/>
      <c r="AF35" s="178"/>
      <c r="AG35" s="179"/>
      <c r="AH35" s="178"/>
      <c r="AI35" s="180" t="str">
        <f t="shared" si="72"/>
        <v/>
      </c>
      <c r="AJ35" s="181" t="str">
        <f t="shared" si="6"/>
        <v/>
      </c>
      <c r="AK35" s="182" t="str">
        <f t="shared" si="7"/>
        <v/>
      </c>
      <c r="AL35" s="183"/>
      <c r="AM35" s="184" t="str">
        <f t="shared" si="92"/>
        <v/>
      </c>
      <c r="AN35" s="185"/>
      <c r="AO35" s="171"/>
      <c r="AP35" s="177"/>
      <c r="AQ35" s="178"/>
      <c r="AR35" s="179"/>
      <c r="AS35" s="178"/>
      <c r="AT35" s="179"/>
      <c r="AU35" s="178"/>
      <c r="AV35" s="180" t="str">
        <f t="shared" si="73"/>
        <v/>
      </c>
      <c r="AW35" s="181" t="str">
        <f t="shared" si="9"/>
        <v/>
      </c>
      <c r="AX35" s="182" t="str">
        <f t="shared" si="10"/>
        <v/>
      </c>
      <c r="AY35" s="183"/>
      <c r="AZ35" s="184" t="str">
        <f t="shared" si="93"/>
        <v/>
      </c>
      <c r="BA35" s="185"/>
      <c r="BB35" s="171"/>
      <c r="BC35" s="177"/>
      <c r="BD35" s="178"/>
      <c r="BE35" s="179"/>
      <c r="BF35" s="178"/>
      <c r="BG35" s="179"/>
      <c r="BH35" s="178"/>
      <c r="BI35" s="180" t="str">
        <f t="shared" si="74"/>
        <v/>
      </c>
      <c r="BJ35" s="181" t="str">
        <f t="shared" si="12"/>
        <v/>
      </c>
      <c r="BK35" s="182" t="str">
        <f t="shared" si="13"/>
        <v/>
      </c>
      <c r="BL35" s="183"/>
      <c r="BM35" s="184" t="str">
        <f t="shared" si="94"/>
        <v/>
      </c>
      <c r="BN35" s="185"/>
      <c r="BO35" s="171"/>
      <c r="BP35" s="177"/>
      <c r="BQ35" s="178"/>
      <c r="BR35" s="179"/>
      <c r="BS35" s="178"/>
      <c r="BT35" s="179"/>
      <c r="BU35" s="178"/>
      <c r="BV35" s="180" t="str">
        <f t="shared" si="75"/>
        <v/>
      </c>
      <c r="BW35" s="181" t="str">
        <f t="shared" si="15"/>
        <v/>
      </c>
      <c r="BX35" s="182" t="str">
        <f t="shared" si="16"/>
        <v/>
      </c>
      <c r="BY35" s="183"/>
      <c r="BZ35" s="184" t="str">
        <f t="shared" si="95"/>
        <v/>
      </c>
      <c r="CA35" s="185"/>
      <c r="CB35" s="171"/>
      <c r="CC35" s="177"/>
      <c r="CD35" s="178"/>
      <c r="CE35" s="179"/>
      <c r="CF35" s="178"/>
      <c r="CG35" s="179"/>
      <c r="CH35" s="178"/>
      <c r="CI35" s="180" t="str">
        <f t="shared" si="76"/>
        <v/>
      </c>
      <c r="CJ35" s="181" t="str">
        <f t="shared" si="18"/>
        <v/>
      </c>
      <c r="CK35" s="182" t="str">
        <f t="shared" si="19"/>
        <v/>
      </c>
      <c r="CL35" s="183"/>
      <c r="CM35" s="184" t="str">
        <f t="shared" si="96"/>
        <v/>
      </c>
      <c r="CN35" s="185"/>
      <c r="CO35" s="171"/>
      <c r="CP35" s="177"/>
      <c r="CQ35" s="178"/>
      <c r="CR35" s="179"/>
      <c r="CS35" s="178"/>
      <c r="CT35" s="179"/>
      <c r="CU35" s="178"/>
      <c r="CV35" s="180" t="str">
        <f t="shared" si="77"/>
        <v/>
      </c>
      <c r="CW35" s="181" t="str">
        <f t="shared" si="21"/>
        <v/>
      </c>
      <c r="CX35" s="182" t="str">
        <f t="shared" si="22"/>
        <v/>
      </c>
      <c r="CY35" s="183"/>
      <c r="CZ35" s="184" t="str">
        <f t="shared" si="97"/>
        <v/>
      </c>
      <c r="DA35" s="185"/>
      <c r="DB35" s="171"/>
      <c r="DC35" s="177"/>
      <c r="DD35" s="178"/>
      <c r="DE35" s="179"/>
      <c r="DF35" s="178"/>
      <c r="DG35" s="179"/>
      <c r="DH35" s="178"/>
      <c r="DI35" s="180" t="str">
        <f t="shared" si="78"/>
        <v/>
      </c>
      <c r="DJ35" s="181" t="str">
        <f t="shared" si="24"/>
        <v/>
      </c>
      <c r="DK35" s="182" t="str">
        <f t="shared" si="25"/>
        <v/>
      </c>
      <c r="DL35" s="183"/>
      <c r="DM35" s="184" t="str">
        <f t="shared" si="98"/>
        <v/>
      </c>
      <c r="DN35" s="185"/>
      <c r="DO35" s="171"/>
      <c r="DP35" s="177"/>
      <c r="DQ35" s="178"/>
      <c r="DR35" s="179"/>
      <c r="DS35" s="178"/>
      <c r="DT35" s="179"/>
      <c r="DU35" s="178"/>
      <c r="DV35" s="180" t="str">
        <f t="shared" si="79"/>
        <v/>
      </c>
      <c r="DW35" s="181" t="str">
        <f t="shared" si="27"/>
        <v/>
      </c>
      <c r="DX35" s="182" t="str">
        <f t="shared" si="28"/>
        <v/>
      </c>
      <c r="DY35" s="183"/>
      <c r="DZ35" s="184" t="str">
        <f t="shared" si="99"/>
        <v/>
      </c>
      <c r="EA35" s="185"/>
      <c r="EB35" s="171"/>
      <c r="EC35" s="177"/>
      <c r="ED35" s="178"/>
      <c r="EE35" s="179"/>
      <c r="EF35" s="178"/>
      <c r="EG35" s="179"/>
      <c r="EH35" s="178"/>
      <c r="EI35" s="180" t="str">
        <f t="shared" si="80"/>
        <v/>
      </c>
      <c r="EJ35" s="181" t="str">
        <f t="shared" si="30"/>
        <v/>
      </c>
      <c r="EK35" s="182" t="str">
        <f t="shared" si="31"/>
        <v/>
      </c>
      <c r="EL35" s="183"/>
      <c r="EM35" s="184" t="str">
        <f t="shared" si="100"/>
        <v/>
      </c>
      <c r="EN35" s="185"/>
      <c r="EO35" s="171"/>
      <c r="EP35" s="177"/>
      <c r="EQ35" s="178"/>
      <c r="ER35" s="179"/>
      <c r="ES35" s="178"/>
      <c r="ET35" s="179"/>
      <c r="EU35" s="178"/>
      <c r="EV35" s="180" t="str">
        <f t="shared" si="81"/>
        <v/>
      </c>
      <c r="EW35" s="181" t="str">
        <f t="shared" si="33"/>
        <v/>
      </c>
      <c r="EX35" s="182" t="str">
        <f t="shared" si="34"/>
        <v/>
      </c>
      <c r="EY35" s="183"/>
      <c r="EZ35" s="184" t="str">
        <f t="shared" si="101"/>
        <v/>
      </c>
      <c r="FA35" s="185"/>
      <c r="FB35" s="171"/>
      <c r="FC35" s="177"/>
      <c r="FD35" s="178"/>
      <c r="FE35" s="179"/>
      <c r="FF35" s="178"/>
      <c r="FG35" s="179"/>
      <c r="FH35" s="178"/>
      <c r="FI35" s="180" t="str">
        <f t="shared" si="82"/>
        <v/>
      </c>
      <c r="FJ35" s="181" t="str">
        <f t="shared" si="36"/>
        <v/>
      </c>
      <c r="FK35" s="182" t="str">
        <f t="shared" si="37"/>
        <v/>
      </c>
      <c r="FL35" s="183"/>
      <c r="FM35" s="184" t="str">
        <f t="shared" si="102"/>
        <v/>
      </c>
      <c r="FN35" s="185"/>
      <c r="FO35" s="171"/>
      <c r="FP35" s="177"/>
      <c r="FQ35" s="178"/>
      <c r="FR35" s="179"/>
      <c r="FS35" s="178"/>
      <c r="FT35" s="179"/>
      <c r="FU35" s="178"/>
      <c r="FV35" s="180" t="str">
        <f t="shared" si="83"/>
        <v/>
      </c>
      <c r="FW35" s="181" t="str">
        <f t="shared" si="39"/>
        <v/>
      </c>
      <c r="FX35" s="182" t="str">
        <f t="shared" si="40"/>
        <v/>
      </c>
      <c r="FY35" s="183"/>
      <c r="FZ35" s="184" t="str">
        <f t="shared" si="103"/>
        <v/>
      </c>
      <c r="GA35" s="185"/>
      <c r="GB35" s="171"/>
      <c r="GC35" s="177"/>
      <c r="GD35" s="178"/>
      <c r="GE35" s="179"/>
      <c r="GF35" s="178"/>
      <c r="GG35" s="179"/>
      <c r="GH35" s="178"/>
      <c r="GI35" s="180" t="str">
        <f t="shared" si="84"/>
        <v/>
      </c>
      <c r="GJ35" s="181" t="str">
        <f t="shared" si="42"/>
        <v/>
      </c>
      <c r="GK35" s="182" t="str">
        <f t="shared" si="43"/>
        <v/>
      </c>
      <c r="GL35" s="183"/>
      <c r="GM35" s="184" t="str">
        <f t="shared" si="104"/>
        <v/>
      </c>
      <c r="GN35" s="185"/>
      <c r="GO35" s="171"/>
      <c r="GP35" s="177"/>
      <c r="GQ35" s="178"/>
      <c r="GR35" s="179"/>
      <c r="GS35" s="178"/>
      <c r="GT35" s="179"/>
      <c r="GU35" s="178"/>
      <c r="GV35" s="180" t="str">
        <f t="shared" si="85"/>
        <v/>
      </c>
      <c r="GW35" s="181" t="str">
        <f t="shared" si="45"/>
        <v/>
      </c>
      <c r="GX35" s="182" t="str">
        <f t="shared" si="46"/>
        <v/>
      </c>
      <c r="GY35" s="183"/>
      <c r="GZ35" s="184" t="str">
        <f t="shared" si="105"/>
        <v/>
      </c>
      <c r="HA35" s="185"/>
      <c r="HB35" s="171"/>
      <c r="HC35" s="177"/>
      <c r="HD35" s="178"/>
      <c r="HE35" s="179"/>
      <c r="HF35" s="178"/>
      <c r="HG35" s="179"/>
      <c r="HH35" s="178"/>
      <c r="HI35" s="180" t="str">
        <f t="shared" si="86"/>
        <v/>
      </c>
      <c r="HJ35" s="181" t="str">
        <f t="shared" si="48"/>
        <v/>
      </c>
      <c r="HK35" s="182" t="str">
        <f t="shared" si="49"/>
        <v/>
      </c>
      <c r="HL35" s="183"/>
      <c r="HM35" s="184" t="str">
        <f t="shared" si="106"/>
        <v/>
      </c>
      <c r="HN35" s="185"/>
      <c r="HO35" s="171"/>
      <c r="HP35" s="177"/>
      <c r="HQ35" s="178"/>
      <c r="HR35" s="179"/>
      <c r="HS35" s="178"/>
      <c r="HT35" s="179"/>
      <c r="HU35" s="178"/>
      <c r="HV35" s="180" t="str">
        <f t="shared" si="87"/>
        <v/>
      </c>
      <c r="HW35" s="181" t="str">
        <f t="shared" si="51"/>
        <v/>
      </c>
      <c r="HX35" s="182" t="str">
        <f t="shared" si="52"/>
        <v/>
      </c>
      <c r="HY35" s="183"/>
      <c r="HZ35" s="184" t="str">
        <f t="shared" si="107"/>
        <v/>
      </c>
      <c r="IA35" s="185"/>
      <c r="IB35" s="171"/>
      <c r="IC35" s="177"/>
      <c r="ID35" s="178"/>
      <c r="IE35" s="179"/>
      <c r="IF35" s="178"/>
      <c r="IG35" s="179"/>
      <c r="IH35" s="178"/>
      <c r="II35" s="180" t="str">
        <f t="shared" si="88"/>
        <v/>
      </c>
      <c r="IJ35" s="181" t="str">
        <f t="shared" si="54"/>
        <v/>
      </c>
      <c r="IK35" s="182" t="str">
        <f t="shared" si="55"/>
        <v/>
      </c>
      <c r="IL35" s="183"/>
      <c r="IM35" s="184" t="str">
        <f t="shared" si="108"/>
        <v/>
      </c>
      <c r="IN35" s="185"/>
      <c r="IO35" s="171"/>
      <c r="IP35" s="177"/>
      <c r="IQ35" s="178"/>
      <c r="IR35" s="179"/>
      <c r="IS35" s="178"/>
      <c r="IT35" s="179"/>
      <c r="IU35" s="178"/>
      <c r="IV35" s="180" t="str">
        <f t="shared" si="89"/>
        <v/>
      </c>
      <c r="IW35" s="181" t="str">
        <f t="shared" si="57"/>
        <v/>
      </c>
      <c r="IX35" s="182" t="str">
        <f t="shared" si="58"/>
        <v/>
      </c>
      <c r="IY35" s="183"/>
      <c r="IZ35" s="184" t="str">
        <f t="shared" si="109"/>
        <v/>
      </c>
      <c r="JA35" s="185"/>
      <c r="JB35" s="171"/>
      <c r="JC35" s="342"/>
      <c r="JD35" s="198">
        <f t="shared" si="60"/>
        <v>0</v>
      </c>
      <c r="JE35" s="198">
        <f t="shared" si="61"/>
        <v>0</v>
      </c>
      <c r="JF35" s="198">
        <f t="shared" si="62"/>
        <v>0</v>
      </c>
      <c r="JG35" s="199">
        <f t="shared" si="63"/>
        <v>0</v>
      </c>
      <c r="JH35" s="199">
        <f t="shared" si="64"/>
        <v>0</v>
      </c>
      <c r="JI35" s="342"/>
      <c r="JJ35" s="198">
        <f>JD35+'Vessel List A'!JD35</f>
        <v>0</v>
      </c>
      <c r="JK35" s="198">
        <f>JE35+'Vessel List A'!JE35</f>
        <v>0</v>
      </c>
      <c r="JL35" s="198">
        <f t="shared" si="65"/>
        <v>0</v>
      </c>
      <c r="JM35" s="199">
        <f>JG35+'Vessel List A'!JG35</f>
        <v>0</v>
      </c>
      <c r="JN35" s="199">
        <f t="shared" si="66"/>
        <v>0</v>
      </c>
      <c r="JO35" s="342"/>
      <c r="JP35" s="211" t="s">
        <v>79</v>
      </c>
      <c r="JQ35" s="201">
        <f>'Vessel List A'!JK10+'Vessel List B'!JQ10</f>
        <v>0</v>
      </c>
      <c r="JR35" s="201">
        <f>'Vessel List A'!JL10+'Vessel List B'!JR10</f>
        <v>0</v>
      </c>
      <c r="JS35" s="201">
        <f>'Vessel List A'!JM10+'Vessel List B'!JS10</f>
        <v>0</v>
      </c>
      <c r="JT35" s="201">
        <f>'Vessel List A'!JN10+'Vessel List B'!JT10</f>
        <v>0</v>
      </c>
      <c r="JU35" s="201">
        <f>'Vessel List A'!JO10+'Vessel List B'!JU10</f>
        <v>0</v>
      </c>
      <c r="JV35" s="201">
        <f>'Vessel List A'!JP10+'Vessel List B'!JV10</f>
        <v>0</v>
      </c>
      <c r="JW35" s="201">
        <f>'Vessel List A'!JQ10+'Vessel List B'!JW10</f>
        <v>0</v>
      </c>
      <c r="JX35" s="202">
        <f>('Vessel List A'!JR10+'Vessel List B'!JX10)/2</f>
        <v>0</v>
      </c>
      <c r="JY35" s="342"/>
      <c r="JZ35" s="344">
        <f t="shared" si="67"/>
        <v>12</v>
      </c>
      <c r="KA35" s="195"/>
    </row>
    <row r="36" spans="1:287" ht="13.5" thickBot="1" x14ac:dyDescent="0.25">
      <c r="A36" s="247">
        <f t="shared" si="68"/>
        <v>41610</v>
      </c>
      <c r="B36" s="249">
        <f t="shared" si="69"/>
        <v>41611</v>
      </c>
      <c r="C36" s="196"/>
      <c r="D36" s="195"/>
      <c r="E36" s="197"/>
      <c r="F36" s="195"/>
      <c r="G36" s="197"/>
      <c r="H36" s="195"/>
      <c r="I36" s="180" t="str">
        <f t="shared" si="70"/>
        <v/>
      </c>
      <c r="J36" s="181" t="str">
        <f t="shared" si="0"/>
        <v/>
      </c>
      <c r="K36" s="182" t="str">
        <f t="shared" si="1"/>
        <v/>
      </c>
      <c r="L36" s="183"/>
      <c r="M36" s="184" t="str">
        <f t="shared" si="90"/>
        <v/>
      </c>
      <c r="N36" s="183"/>
      <c r="O36" s="171"/>
      <c r="P36" s="196"/>
      <c r="Q36" s="195"/>
      <c r="R36" s="197"/>
      <c r="S36" s="195"/>
      <c r="T36" s="197"/>
      <c r="U36" s="195"/>
      <c r="V36" s="180" t="str">
        <f t="shared" si="71"/>
        <v/>
      </c>
      <c r="W36" s="181" t="str">
        <f t="shared" si="3"/>
        <v/>
      </c>
      <c r="X36" s="182" t="str">
        <f t="shared" si="4"/>
        <v/>
      </c>
      <c r="Y36" s="183"/>
      <c r="Z36" s="184" t="str">
        <f t="shared" si="91"/>
        <v/>
      </c>
      <c r="AA36" s="183"/>
      <c r="AB36" s="171"/>
      <c r="AC36" s="196"/>
      <c r="AD36" s="195"/>
      <c r="AE36" s="197"/>
      <c r="AF36" s="195"/>
      <c r="AG36" s="197"/>
      <c r="AH36" s="195"/>
      <c r="AI36" s="180" t="str">
        <f t="shared" si="72"/>
        <v/>
      </c>
      <c r="AJ36" s="181" t="str">
        <f t="shared" si="6"/>
        <v/>
      </c>
      <c r="AK36" s="182" t="str">
        <f t="shared" si="7"/>
        <v/>
      </c>
      <c r="AL36" s="183"/>
      <c r="AM36" s="184" t="str">
        <f t="shared" si="92"/>
        <v/>
      </c>
      <c r="AN36" s="183"/>
      <c r="AO36" s="171"/>
      <c r="AP36" s="196"/>
      <c r="AQ36" s="195"/>
      <c r="AR36" s="197"/>
      <c r="AS36" s="195"/>
      <c r="AT36" s="197"/>
      <c r="AU36" s="195"/>
      <c r="AV36" s="180" t="str">
        <f t="shared" si="73"/>
        <v/>
      </c>
      <c r="AW36" s="181" t="str">
        <f t="shared" si="9"/>
        <v/>
      </c>
      <c r="AX36" s="182" t="str">
        <f t="shared" si="10"/>
        <v/>
      </c>
      <c r="AY36" s="183"/>
      <c r="AZ36" s="184" t="str">
        <f t="shared" si="93"/>
        <v/>
      </c>
      <c r="BA36" s="183"/>
      <c r="BB36" s="171"/>
      <c r="BC36" s="196"/>
      <c r="BD36" s="195"/>
      <c r="BE36" s="197"/>
      <c r="BF36" s="195"/>
      <c r="BG36" s="197"/>
      <c r="BH36" s="195"/>
      <c r="BI36" s="180" t="str">
        <f t="shared" si="74"/>
        <v/>
      </c>
      <c r="BJ36" s="181" t="str">
        <f t="shared" si="12"/>
        <v/>
      </c>
      <c r="BK36" s="182" t="str">
        <f t="shared" si="13"/>
        <v/>
      </c>
      <c r="BL36" s="183"/>
      <c r="BM36" s="184" t="str">
        <f t="shared" si="94"/>
        <v/>
      </c>
      <c r="BN36" s="183"/>
      <c r="BO36" s="171"/>
      <c r="BP36" s="196"/>
      <c r="BQ36" s="195"/>
      <c r="BR36" s="197"/>
      <c r="BS36" s="195"/>
      <c r="BT36" s="197"/>
      <c r="BU36" s="195"/>
      <c r="BV36" s="180" t="str">
        <f t="shared" si="75"/>
        <v/>
      </c>
      <c r="BW36" s="181" t="str">
        <f t="shared" si="15"/>
        <v/>
      </c>
      <c r="BX36" s="182" t="str">
        <f t="shared" si="16"/>
        <v/>
      </c>
      <c r="BY36" s="183"/>
      <c r="BZ36" s="184" t="str">
        <f t="shared" si="95"/>
        <v/>
      </c>
      <c r="CA36" s="183"/>
      <c r="CB36" s="171"/>
      <c r="CC36" s="196"/>
      <c r="CD36" s="195"/>
      <c r="CE36" s="197"/>
      <c r="CF36" s="195"/>
      <c r="CG36" s="197"/>
      <c r="CH36" s="195"/>
      <c r="CI36" s="180" t="str">
        <f t="shared" si="76"/>
        <v/>
      </c>
      <c r="CJ36" s="181" t="str">
        <f t="shared" si="18"/>
        <v/>
      </c>
      <c r="CK36" s="182" t="str">
        <f t="shared" si="19"/>
        <v/>
      </c>
      <c r="CL36" s="183"/>
      <c r="CM36" s="184" t="str">
        <f t="shared" si="96"/>
        <v/>
      </c>
      <c r="CN36" s="183"/>
      <c r="CO36" s="171"/>
      <c r="CP36" s="196"/>
      <c r="CQ36" s="195"/>
      <c r="CR36" s="197"/>
      <c r="CS36" s="195"/>
      <c r="CT36" s="197"/>
      <c r="CU36" s="195"/>
      <c r="CV36" s="180" t="str">
        <f t="shared" si="77"/>
        <v/>
      </c>
      <c r="CW36" s="181" t="str">
        <f t="shared" si="21"/>
        <v/>
      </c>
      <c r="CX36" s="182" t="str">
        <f t="shared" si="22"/>
        <v/>
      </c>
      <c r="CY36" s="183"/>
      <c r="CZ36" s="184" t="str">
        <f t="shared" si="97"/>
        <v/>
      </c>
      <c r="DA36" s="183"/>
      <c r="DB36" s="171"/>
      <c r="DC36" s="196"/>
      <c r="DD36" s="195"/>
      <c r="DE36" s="197"/>
      <c r="DF36" s="195"/>
      <c r="DG36" s="197"/>
      <c r="DH36" s="195"/>
      <c r="DI36" s="180" t="str">
        <f t="shared" si="78"/>
        <v/>
      </c>
      <c r="DJ36" s="181" t="str">
        <f t="shared" si="24"/>
        <v/>
      </c>
      <c r="DK36" s="182" t="str">
        <f t="shared" si="25"/>
        <v/>
      </c>
      <c r="DL36" s="183"/>
      <c r="DM36" s="184" t="str">
        <f t="shared" si="98"/>
        <v/>
      </c>
      <c r="DN36" s="183"/>
      <c r="DO36" s="171"/>
      <c r="DP36" s="196"/>
      <c r="DQ36" s="195"/>
      <c r="DR36" s="197"/>
      <c r="DS36" s="195"/>
      <c r="DT36" s="197"/>
      <c r="DU36" s="195"/>
      <c r="DV36" s="180" t="str">
        <f t="shared" si="79"/>
        <v/>
      </c>
      <c r="DW36" s="181" t="str">
        <f t="shared" si="27"/>
        <v/>
      </c>
      <c r="DX36" s="182" t="str">
        <f t="shared" si="28"/>
        <v/>
      </c>
      <c r="DY36" s="183"/>
      <c r="DZ36" s="184" t="str">
        <f t="shared" si="99"/>
        <v/>
      </c>
      <c r="EA36" s="183"/>
      <c r="EB36" s="171"/>
      <c r="EC36" s="196"/>
      <c r="ED36" s="195"/>
      <c r="EE36" s="197"/>
      <c r="EF36" s="195"/>
      <c r="EG36" s="197"/>
      <c r="EH36" s="195"/>
      <c r="EI36" s="180" t="str">
        <f t="shared" si="80"/>
        <v/>
      </c>
      <c r="EJ36" s="181" t="str">
        <f t="shared" si="30"/>
        <v/>
      </c>
      <c r="EK36" s="182" t="str">
        <f t="shared" si="31"/>
        <v/>
      </c>
      <c r="EL36" s="183"/>
      <c r="EM36" s="184" t="str">
        <f t="shared" si="100"/>
        <v/>
      </c>
      <c r="EN36" s="183"/>
      <c r="EO36" s="171"/>
      <c r="EP36" s="196"/>
      <c r="EQ36" s="195"/>
      <c r="ER36" s="197"/>
      <c r="ES36" s="195"/>
      <c r="ET36" s="197"/>
      <c r="EU36" s="195"/>
      <c r="EV36" s="180" t="str">
        <f t="shared" si="81"/>
        <v/>
      </c>
      <c r="EW36" s="181" t="str">
        <f t="shared" si="33"/>
        <v/>
      </c>
      <c r="EX36" s="182" t="str">
        <f t="shared" si="34"/>
        <v/>
      </c>
      <c r="EY36" s="183"/>
      <c r="EZ36" s="184" t="str">
        <f t="shared" si="101"/>
        <v/>
      </c>
      <c r="FA36" s="183"/>
      <c r="FB36" s="171"/>
      <c r="FC36" s="196"/>
      <c r="FD36" s="195"/>
      <c r="FE36" s="197"/>
      <c r="FF36" s="195"/>
      <c r="FG36" s="197"/>
      <c r="FH36" s="195"/>
      <c r="FI36" s="180" t="str">
        <f t="shared" si="82"/>
        <v/>
      </c>
      <c r="FJ36" s="181" t="str">
        <f t="shared" si="36"/>
        <v/>
      </c>
      <c r="FK36" s="182" t="str">
        <f t="shared" si="37"/>
        <v/>
      </c>
      <c r="FL36" s="183"/>
      <c r="FM36" s="184" t="str">
        <f t="shared" si="102"/>
        <v/>
      </c>
      <c r="FN36" s="183"/>
      <c r="FO36" s="171"/>
      <c r="FP36" s="196"/>
      <c r="FQ36" s="195"/>
      <c r="FR36" s="197"/>
      <c r="FS36" s="195"/>
      <c r="FT36" s="197"/>
      <c r="FU36" s="195"/>
      <c r="FV36" s="180" t="str">
        <f t="shared" si="83"/>
        <v/>
      </c>
      <c r="FW36" s="181" t="str">
        <f t="shared" si="39"/>
        <v/>
      </c>
      <c r="FX36" s="182" t="str">
        <f t="shared" si="40"/>
        <v/>
      </c>
      <c r="FY36" s="183"/>
      <c r="FZ36" s="184" t="str">
        <f t="shared" si="103"/>
        <v/>
      </c>
      <c r="GA36" s="183"/>
      <c r="GB36" s="171"/>
      <c r="GC36" s="196"/>
      <c r="GD36" s="195"/>
      <c r="GE36" s="197"/>
      <c r="GF36" s="195"/>
      <c r="GG36" s="197"/>
      <c r="GH36" s="195"/>
      <c r="GI36" s="180" t="str">
        <f t="shared" si="84"/>
        <v/>
      </c>
      <c r="GJ36" s="181" t="str">
        <f t="shared" si="42"/>
        <v/>
      </c>
      <c r="GK36" s="182" t="str">
        <f t="shared" si="43"/>
        <v/>
      </c>
      <c r="GL36" s="183"/>
      <c r="GM36" s="184" t="str">
        <f t="shared" si="104"/>
        <v/>
      </c>
      <c r="GN36" s="183"/>
      <c r="GO36" s="171"/>
      <c r="GP36" s="196"/>
      <c r="GQ36" s="195"/>
      <c r="GR36" s="197"/>
      <c r="GS36" s="195"/>
      <c r="GT36" s="197"/>
      <c r="GU36" s="195"/>
      <c r="GV36" s="180" t="str">
        <f t="shared" si="85"/>
        <v/>
      </c>
      <c r="GW36" s="181" t="str">
        <f t="shared" si="45"/>
        <v/>
      </c>
      <c r="GX36" s="182" t="str">
        <f t="shared" si="46"/>
        <v/>
      </c>
      <c r="GY36" s="183"/>
      <c r="GZ36" s="184" t="str">
        <f t="shared" si="105"/>
        <v/>
      </c>
      <c r="HA36" s="183"/>
      <c r="HB36" s="171"/>
      <c r="HC36" s="196"/>
      <c r="HD36" s="195"/>
      <c r="HE36" s="197"/>
      <c r="HF36" s="195"/>
      <c r="HG36" s="197"/>
      <c r="HH36" s="195"/>
      <c r="HI36" s="180" t="str">
        <f t="shared" si="86"/>
        <v/>
      </c>
      <c r="HJ36" s="181" t="str">
        <f t="shared" si="48"/>
        <v/>
      </c>
      <c r="HK36" s="182" t="str">
        <f t="shared" si="49"/>
        <v/>
      </c>
      <c r="HL36" s="183"/>
      <c r="HM36" s="184" t="str">
        <f t="shared" si="106"/>
        <v/>
      </c>
      <c r="HN36" s="183"/>
      <c r="HO36" s="171"/>
      <c r="HP36" s="196"/>
      <c r="HQ36" s="195"/>
      <c r="HR36" s="197"/>
      <c r="HS36" s="195"/>
      <c r="HT36" s="197"/>
      <c r="HU36" s="195"/>
      <c r="HV36" s="180" t="str">
        <f t="shared" si="87"/>
        <v/>
      </c>
      <c r="HW36" s="181" t="str">
        <f t="shared" si="51"/>
        <v/>
      </c>
      <c r="HX36" s="182" t="str">
        <f t="shared" si="52"/>
        <v/>
      </c>
      <c r="HY36" s="183"/>
      <c r="HZ36" s="184" t="str">
        <f t="shared" si="107"/>
        <v/>
      </c>
      <c r="IA36" s="183"/>
      <c r="IB36" s="171"/>
      <c r="IC36" s="196"/>
      <c r="ID36" s="195"/>
      <c r="IE36" s="197"/>
      <c r="IF36" s="195"/>
      <c r="IG36" s="197"/>
      <c r="IH36" s="195"/>
      <c r="II36" s="180" t="str">
        <f t="shared" si="88"/>
        <v/>
      </c>
      <c r="IJ36" s="181" t="str">
        <f t="shared" si="54"/>
        <v/>
      </c>
      <c r="IK36" s="182" t="str">
        <f t="shared" si="55"/>
        <v/>
      </c>
      <c r="IL36" s="183"/>
      <c r="IM36" s="184" t="str">
        <f t="shared" si="108"/>
        <v/>
      </c>
      <c r="IN36" s="183"/>
      <c r="IO36" s="171"/>
      <c r="IP36" s="196"/>
      <c r="IQ36" s="195"/>
      <c r="IR36" s="197"/>
      <c r="IS36" s="195"/>
      <c r="IT36" s="197"/>
      <c r="IU36" s="195"/>
      <c r="IV36" s="180" t="str">
        <f t="shared" si="89"/>
        <v/>
      </c>
      <c r="IW36" s="181" t="str">
        <f t="shared" si="57"/>
        <v/>
      </c>
      <c r="IX36" s="182" t="str">
        <f t="shared" si="58"/>
        <v/>
      </c>
      <c r="IY36" s="183"/>
      <c r="IZ36" s="184" t="str">
        <f t="shared" si="109"/>
        <v/>
      </c>
      <c r="JA36" s="183"/>
      <c r="JB36" s="171"/>
      <c r="JC36" s="342"/>
      <c r="JD36" s="198">
        <f t="shared" si="60"/>
        <v>0</v>
      </c>
      <c r="JE36" s="198">
        <f t="shared" si="61"/>
        <v>0</v>
      </c>
      <c r="JF36" s="198">
        <f t="shared" si="62"/>
        <v>0</v>
      </c>
      <c r="JG36" s="199">
        <f t="shared" si="63"/>
        <v>0</v>
      </c>
      <c r="JH36" s="199">
        <f t="shared" si="64"/>
        <v>0</v>
      </c>
      <c r="JI36" s="342"/>
      <c r="JJ36" s="198">
        <f>JD36+'Vessel List A'!JD36</f>
        <v>0</v>
      </c>
      <c r="JK36" s="198">
        <f>JE36+'Vessel List A'!JE36</f>
        <v>0</v>
      </c>
      <c r="JL36" s="198">
        <f t="shared" si="65"/>
        <v>0</v>
      </c>
      <c r="JM36" s="199">
        <f>JG36+'Vessel List A'!JG36</f>
        <v>0</v>
      </c>
      <c r="JN36" s="199">
        <f t="shared" si="66"/>
        <v>0</v>
      </c>
      <c r="JO36" s="342"/>
      <c r="JP36" s="211" t="s">
        <v>130</v>
      </c>
      <c r="JQ36" s="201">
        <f>'Vessel List A'!JK11+'Vessel List B'!JQ11</f>
        <v>0</v>
      </c>
      <c r="JR36" s="201">
        <f>'Vessel List A'!JL11+'Vessel List B'!JR11</f>
        <v>0</v>
      </c>
      <c r="JS36" s="201">
        <f>'Vessel List A'!JM11+'Vessel List B'!JS11</f>
        <v>0</v>
      </c>
      <c r="JT36" s="201">
        <f>'Vessel List A'!JN11+'Vessel List B'!JT11</f>
        <v>0</v>
      </c>
      <c r="JU36" s="201">
        <f>'Vessel List A'!JO11+'Vessel List B'!JU11</f>
        <v>0</v>
      </c>
      <c r="JV36" s="201">
        <f>'Vessel List A'!JP11+'Vessel List B'!JV11</f>
        <v>0</v>
      </c>
      <c r="JW36" s="201">
        <f>'Vessel List A'!JQ11+'Vessel List B'!JW11</f>
        <v>0</v>
      </c>
      <c r="JX36" s="357">
        <f>SUM(JQ36:JW36)</f>
        <v>0</v>
      </c>
      <c r="JY36" s="342"/>
      <c r="JZ36" s="344">
        <f t="shared" si="67"/>
        <v>12</v>
      </c>
      <c r="KA36" s="195"/>
    </row>
    <row r="37" spans="1:287" ht="13.5" thickBot="1" x14ac:dyDescent="0.25">
      <c r="A37" s="247">
        <f t="shared" si="68"/>
        <v>41611</v>
      </c>
      <c r="B37" s="249">
        <f t="shared" si="69"/>
        <v>41612</v>
      </c>
      <c r="C37" s="196"/>
      <c r="D37" s="195"/>
      <c r="E37" s="197"/>
      <c r="F37" s="195"/>
      <c r="G37" s="197"/>
      <c r="H37" s="195"/>
      <c r="I37" s="180" t="str">
        <f t="shared" si="70"/>
        <v/>
      </c>
      <c r="J37" s="181" t="str">
        <f t="shared" si="0"/>
        <v/>
      </c>
      <c r="K37" s="182" t="str">
        <f t="shared" si="1"/>
        <v/>
      </c>
      <c r="L37" s="183"/>
      <c r="M37" s="184" t="str">
        <f t="shared" si="90"/>
        <v/>
      </c>
      <c r="N37" s="183"/>
      <c r="O37" s="171"/>
      <c r="P37" s="196"/>
      <c r="Q37" s="195"/>
      <c r="R37" s="197"/>
      <c r="S37" s="195"/>
      <c r="T37" s="197"/>
      <c r="U37" s="195"/>
      <c r="V37" s="180" t="str">
        <f t="shared" si="71"/>
        <v/>
      </c>
      <c r="W37" s="181" t="str">
        <f t="shared" si="3"/>
        <v/>
      </c>
      <c r="X37" s="182" t="str">
        <f t="shared" si="4"/>
        <v/>
      </c>
      <c r="Y37" s="183"/>
      <c r="Z37" s="184" t="str">
        <f t="shared" si="91"/>
        <v/>
      </c>
      <c r="AA37" s="183"/>
      <c r="AB37" s="171"/>
      <c r="AC37" s="196"/>
      <c r="AD37" s="195"/>
      <c r="AE37" s="197"/>
      <c r="AF37" s="195"/>
      <c r="AG37" s="197"/>
      <c r="AH37" s="195"/>
      <c r="AI37" s="180" t="str">
        <f t="shared" si="72"/>
        <v/>
      </c>
      <c r="AJ37" s="181" t="str">
        <f t="shared" si="6"/>
        <v/>
      </c>
      <c r="AK37" s="182" t="str">
        <f t="shared" si="7"/>
        <v/>
      </c>
      <c r="AL37" s="183"/>
      <c r="AM37" s="184" t="str">
        <f t="shared" si="92"/>
        <v/>
      </c>
      <c r="AN37" s="183"/>
      <c r="AO37" s="171"/>
      <c r="AP37" s="196"/>
      <c r="AQ37" s="195"/>
      <c r="AR37" s="197"/>
      <c r="AS37" s="195"/>
      <c r="AT37" s="197"/>
      <c r="AU37" s="195"/>
      <c r="AV37" s="180" t="str">
        <f t="shared" si="73"/>
        <v/>
      </c>
      <c r="AW37" s="181" t="str">
        <f t="shared" si="9"/>
        <v/>
      </c>
      <c r="AX37" s="182" t="str">
        <f t="shared" si="10"/>
        <v/>
      </c>
      <c r="AY37" s="183"/>
      <c r="AZ37" s="184" t="str">
        <f t="shared" si="93"/>
        <v/>
      </c>
      <c r="BA37" s="183"/>
      <c r="BB37" s="171"/>
      <c r="BC37" s="196"/>
      <c r="BD37" s="195"/>
      <c r="BE37" s="197"/>
      <c r="BF37" s="195"/>
      <c r="BG37" s="197"/>
      <c r="BH37" s="195"/>
      <c r="BI37" s="180" t="str">
        <f t="shared" si="74"/>
        <v/>
      </c>
      <c r="BJ37" s="181" t="str">
        <f t="shared" si="12"/>
        <v/>
      </c>
      <c r="BK37" s="182" t="str">
        <f t="shared" si="13"/>
        <v/>
      </c>
      <c r="BL37" s="183"/>
      <c r="BM37" s="184" t="str">
        <f t="shared" si="94"/>
        <v/>
      </c>
      <c r="BN37" s="183"/>
      <c r="BO37" s="171"/>
      <c r="BP37" s="196"/>
      <c r="BQ37" s="195"/>
      <c r="BR37" s="197"/>
      <c r="BS37" s="195"/>
      <c r="BT37" s="197"/>
      <c r="BU37" s="195"/>
      <c r="BV37" s="180" t="str">
        <f t="shared" si="75"/>
        <v/>
      </c>
      <c r="BW37" s="181" t="str">
        <f t="shared" si="15"/>
        <v/>
      </c>
      <c r="BX37" s="182" t="str">
        <f t="shared" si="16"/>
        <v/>
      </c>
      <c r="BY37" s="183"/>
      <c r="BZ37" s="184" t="str">
        <f t="shared" si="95"/>
        <v/>
      </c>
      <c r="CA37" s="183"/>
      <c r="CB37" s="171"/>
      <c r="CC37" s="196"/>
      <c r="CD37" s="195"/>
      <c r="CE37" s="197"/>
      <c r="CF37" s="195"/>
      <c r="CG37" s="197"/>
      <c r="CH37" s="195"/>
      <c r="CI37" s="180" t="str">
        <f t="shared" si="76"/>
        <v/>
      </c>
      <c r="CJ37" s="181" t="str">
        <f t="shared" si="18"/>
        <v/>
      </c>
      <c r="CK37" s="182" t="str">
        <f t="shared" si="19"/>
        <v/>
      </c>
      <c r="CL37" s="183"/>
      <c r="CM37" s="184" t="str">
        <f t="shared" si="96"/>
        <v/>
      </c>
      <c r="CN37" s="183"/>
      <c r="CO37" s="171"/>
      <c r="CP37" s="196"/>
      <c r="CQ37" s="195"/>
      <c r="CR37" s="197"/>
      <c r="CS37" s="195"/>
      <c r="CT37" s="197"/>
      <c r="CU37" s="195"/>
      <c r="CV37" s="180" t="str">
        <f t="shared" si="77"/>
        <v/>
      </c>
      <c r="CW37" s="181" t="str">
        <f t="shared" si="21"/>
        <v/>
      </c>
      <c r="CX37" s="182" t="str">
        <f t="shared" si="22"/>
        <v/>
      </c>
      <c r="CY37" s="183"/>
      <c r="CZ37" s="184" t="str">
        <f t="shared" si="97"/>
        <v/>
      </c>
      <c r="DA37" s="183"/>
      <c r="DB37" s="171"/>
      <c r="DC37" s="196"/>
      <c r="DD37" s="195"/>
      <c r="DE37" s="197"/>
      <c r="DF37" s="195"/>
      <c r="DG37" s="197"/>
      <c r="DH37" s="195"/>
      <c r="DI37" s="180" t="str">
        <f t="shared" si="78"/>
        <v/>
      </c>
      <c r="DJ37" s="181" t="str">
        <f t="shared" si="24"/>
        <v/>
      </c>
      <c r="DK37" s="182" t="str">
        <f t="shared" si="25"/>
        <v/>
      </c>
      <c r="DL37" s="183"/>
      <c r="DM37" s="184" t="str">
        <f t="shared" si="98"/>
        <v/>
      </c>
      <c r="DN37" s="183"/>
      <c r="DO37" s="171"/>
      <c r="DP37" s="196"/>
      <c r="DQ37" s="195"/>
      <c r="DR37" s="197"/>
      <c r="DS37" s="195"/>
      <c r="DT37" s="197"/>
      <c r="DU37" s="195"/>
      <c r="DV37" s="180" t="str">
        <f t="shared" si="79"/>
        <v/>
      </c>
      <c r="DW37" s="181" t="str">
        <f t="shared" si="27"/>
        <v/>
      </c>
      <c r="DX37" s="182" t="str">
        <f t="shared" si="28"/>
        <v/>
      </c>
      <c r="DY37" s="183"/>
      <c r="DZ37" s="184" t="str">
        <f t="shared" si="99"/>
        <v/>
      </c>
      <c r="EA37" s="183"/>
      <c r="EB37" s="171"/>
      <c r="EC37" s="196"/>
      <c r="ED37" s="195"/>
      <c r="EE37" s="197"/>
      <c r="EF37" s="195"/>
      <c r="EG37" s="197"/>
      <c r="EH37" s="195"/>
      <c r="EI37" s="180" t="str">
        <f t="shared" si="80"/>
        <v/>
      </c>
      <c r="EJ37" s="181" t="str">
        <f t="shared" si="30"/>
        <v/>
      </c>
      <c r="EK37" s="182" t="str">
        <f t="shared" si="31"/>
        <v/>
      </c>
      <c r="EL37" s="183"/>
      <c r="EM37" s="184" t="str">
        <f t="shared" si="100"/>
        <v/>
      </c>
      <c r="EN37" s="183"/>
      <c r="EO37" s="171"/>
      <c r="EP37" s="196"/>
      <c r="EQ37" s="195"/>
      <c r="ER37" s="197"/>
      <c r="ES37" s="195"/>
      <c r="ET37" s="197"/>
      <c r="EU37" s="195"/>
      <c r="EV37" s="180" t="str">
        <f t="shared" si="81"/>
        <v/>
      </c>
      <c r="EW37" s="181" t="str">
        <f t="shared" si="33"/>
        <v/>
      </c>
      <c r="EX37" s="182" t="str">
        <f t="shared" si="34"/>
        <v/>
      </c>
      <c r="EY37" s="183"/>
      <c r="EZ37" s="184" t="str">
        <f t="shared" si="101"/>
        <v/>
      </c>
      <c r="FA37" s="183"/>
      <c r="FB37" s="171"/>
      <c r="FC37" s="196"/>
      <c r="FD37" s="195"/>
      <c r="FE37" s="197"/>
      <c r="FF37" s="195"/>
      <c r="FG37" s="197"/>
      <c r="FH37" s="195"/>
      <c r="FI37" s="180" t="str">
        <f t="shared" si="82"/>
        <v/>
      </c>
      <c r="FJ37" s="181" t="str">
        <f t="shared" si="36"/>
        <v/>
      </c>
      <c r="FK37" s="182" t="str">
        <f t="shared" si="37"/>
        <v/>
      </c>
      <c r="FL37" s="183"/>
      <c r="FM37" s="184" t="str">
        <f t="shared" si="102"/>
        <v/>
      </c>
      <c r="FN37" s="183"/>
      <c r="FO37" s="171"/>
      <c r="FP37" s="196"/>
      <c r="FQ37" s="195"/>
      <c r="FR37" s="197"/>
      <c r="FS37" s="195"/>
      <c r="FT37" s="197"/>
      <c r="FU37" s="195"/>
      <c r="FV37" s="180" t="str">
        <f t="shared" si="83"/>
        <v/>
      </c>
      <c r="FW37" s="181" t="str">
        <f t="shared" si="39"/>
        <v/>
      </c>
      <c r="FX37" s="182" t="str">
        <f t="shared" si="40"/>
        <v/>
      </c>
      <c r="FY37" s="183"/>
      <c r="FZ37" s="184" t="str">
        <f t="shared" si="103"/>
        <v/>
      </c>
      <c r="GA37" s="183"/>
      <c r="GB37" s="171"/>
      <c r="GC37" s="196"/>
      <c r="GD37" s="195"/>
      <c r="GE37" s="197"/>
      <c r="GF37" s="195"/>
      <c r="GG37" s="197"/>
      <c r="GH37" s="195"/>
      <c r="GI37" s="180" t="str">
        <f t="shared" si="84"/>
        <v/>
      </c>
      <c r="GJ37" s="181" t="str">
        <f t="shared" si="42"/>
        <v/>
      </c>
      <c r="GK37" s="182" t="str">
        <f t="shared" si="43"/>
        <v/>
      </c>
      <c r="GL37" s="183"/>
      <c r="GM37" s="184" t="str">
        <f t="shared" si="104"/>
        <v/>
      </c>
      <c r="GN37" s="183"/>
      <c r="GO37" s="171"/>
      <c r="GP37" s="196"/>
      <c r="GQ37" s="195"/>
      <c r="GR37" s="197"/>
      <c r="GS37" s="195"/>
      <c r="GT37" s="197"/>
      <c r="GU37" s="195"/>
      <c r="GV37" s="180" t="str">
        <f t="shared" si="85"/>
        <v/>
      </c>
      <c r="GW37" s="181" t="str">
        <f t="shared" si="45"/>
        <v/>
      </c>
      <c r="GX37" s="182" t="str">
        <f t="shared" si="46"/>
        <v/>
      </c>
      <c r="GY37" s="183"/>
      <c r="GZ37" s="184" t="str">
        <f t="shared" si="105"/>
        <v/>
      </c>
      <c r="HA37" s="183"/>
      <c r="HB37" s="171"/>
      <c r="HC37" s="196"/>
      <c r="HD37" s="195"/>
      <c r="HE37" s="197"/>
      <c r="HF37" s="195"/>
      <c r="HG37" s="197"/>
      <c r="HH37" s="195"/>
      <c r="HI37" s="180" t="str">
        <f t="shared" si="86"/>
        <v/>
      </c>
      <c r="HJ37" s="181" t="str">
        <f t="shared" si="48"/>
        <v/>
      </c>
      <c r="HK37" s="182" t="str">
        <f t="shared" si="49"/>
        <v/>
      </c>
      <c r="HL37" s="183"/>
      <c r="HM37" s="184" t="str">
        <f t="shared" si="106"/>
        <v/>
      </c>
      <c r="HN37" s="183"/>
      <c r="HO37" s="171"/>
      <c r="HP37" s="196"/>
      <c r="HQ37" s="195"/>
      <c r="HR37" s="197"/>
      <c r="HS37" s="195"/>
      <c r="HT37" s="197"/>
      <c r="HU37" s="195"/>
      <c r="HV37" s="180" t="str">
        <f t="shared" si="87"/>
        <v/>
      </c>
      <c r="HW37" s="181" t="str">
        <f t="shared" si="51"/>
        <v/>
      </c>
      <c r="HX37" s="182" t="str">
        <f t="shared" si="52"/>
        <v/>
      </c>
      <c r="HY37" s="183"/>
      <c r="HZ37" s="184" t="str">
        <f t="shared" si="107"/>
        <v/>
      </c>
      <c r="IA37" s="183"/>
      <c r="IB37" s="171"/>
      <c r="IC37" s="196"/>
      <c r="ID37" s="195"/>
      <c r="IE37" s="197"/>
      <c r="IF37" s="195"/>
      <c r="IG37" s="197"/>
      <c r="IH37" s="195"/>
      <c r="II37" s="180" t="str">
        <f t="shared" si="88"/>
        <v/>
      </c>
      <c r="IJ37" s="181" t="str">
        <f t="shared" si="54"/>
        <v/>
      </c>
      <c r="IK37" s="182" t="str">
        <f t="shared" si="55"/>
        <v/>
      </c>
      <c r="IL37" s="183"/>
      <c r="IM37" s="184" t="str">
        <f t="shared" si="108"/>
        <v/>
      </c>
      <c r="IN37" s="183"/>
      <c r="IO37" s="171"/>
      <c r="IP37" s="196"/>
      <c r="IQ37" s="195"/>
      <c r="IR37" s="197"/>
      <c r="IS37" s="195"/>
      <c r="IT37" s="197"/>
      <c r="IU37" s="195"/>
      <c r="IV37" s="180" t="str">
        <f t="shared" si="89"/>
        <v/>
      </c>
      <c r="IW37" s="181" t="str">
        <f t="shared" si="57"/>
        <v/>
      </c>
      <c r="IX37" s="182" t="str">
        <f t="shared" si="58"/>
        <v/>
      </c>
      <c r="IY37" s="183"/>
      <c r="IZ37" s="184" t="str">
        <f t="shared" si="109"/>
        <v/>
      </c>
      <c r="JA37" s="183"/>
      <c r="JB37" s="171"/>
      <c r="JC37" s="342"/>
      <c r="JD37" s="198">
        <f t="shared" si="60"/>
        <v>0</v>
      </c>
      <c r="JE37" s="198">
        <f t="shared" si="61"/>
        <v>0</v>
      </c>
      <c r="JF37" s="198">
        <f t="shared" si="62"/>
        <v>0</v>
      </c>
      <c r="JG37" s="199">
        <f t="shared" si="63"/>
        <v>0</v>
      </c>
      <c r="JH37" s="199">
        <f t="shared" si="64"/>
        <v>0</v>
      </c>
      <c r="JI37" s="342"/>
      <c r="JJ37" s="198">
        <f>JD37+'Vessel List A'!JD37</f>
        <v>0</v>
      </c>
      <c r="JK37" s="198">
        <f>JE37+'Vessel List A'!JE37</f>
        <v>0</v>
      </c>
      <c r="JL37" s="198">
        <f t="shared" si="65"/>
        <v>0</v>
      </c>
      <c r="JM37" s="199">
        <f>JG37+'Vessel List A'!JG37</f>
        <v>0</v>
      </c>
      <c r="JN37" s="199">
        <f t="shared" si="66"/>
        <v>0</v>
      </c>
      <c r="JO37" s="342"/>
      <c r="JP37" s="345" t="s">
        <v>131</v>
      </c>
      <c r="JQ37" s="207">
        <f>IF(JQ32=0,0,JQ36/JQ32)</f>
        <v>0</v>
      </c>
      <c r="JR37" s="207">
        <f>IF(JR32=0,0,JR36/JR32)</f>
        <v>0</v>
      </c>
      <c r="JS37" s="207">
        <f t="shared" ref="JS37:JV37" si="111">IF(JS32=0,0,JS36/JS32)</f>
        <v>0</v>
      </c>
      <c r="JT37" s="207">
        <f t="shared" si="111"/>
        <v>0</v>
      </c>
      <c r="JU37" s="207">
        <f t="shared" si="111"/>
        <v>0</v>
      </c>
      <c r="JV37" s="207">
        <f t="shared" si="111"/>
        <v>0</v>
      </c>
      <c r="JW37" s="207">
        <f>IF(JW32=0,0,JW36/JW32)</f>
        <v>0</v>
      </c>
      <c r="JX37" s="208">
        <f>IF(JX32=0,0,JX36/JX32)</f>
        <v>0</v>
      </c>
      <c r="JY37" s="342"/>
      <c r="JZ37" s="344">
        <f t="shared" si="67"/>
        <v>12</v>
      </c>
      <c r="KA37" s="195"/>
    </row>
    <row r="38" spans="1:287" x14ac:dyDescent="0.2">
      <c r="A38" s="247">
        <f t="shared" si="68"/>
        <v>41612</v>
      </c>
      <c r="B38" s="249">
        <f t="shared" si="69"/>
        <v>41613</v>
      </c>
      <c r="C38" s="196"/>
      <c r="D38" s="195"/>
      <c r="E38" s="197"/>
      <c r="F38" s="195"/>
      <c r="G38" s="197"/>
      <c r="H38" s="195"/>
      <c r="I38" s="180" t="str">
        <f t="shared" si="70"/>
        <v/>
      </c>
      <c r="J38" s="181" t="str">
        <f t="shared" si="0"/>
        <v/>
      </c>
      <c r="K38" s="182" t="str">
        <f t="shared" si="1"/>
        <v/>
      </c>
      <c r="L38" s="183"/>
      <c r="M38" s="184" t="str">
        <f t="shared" si="90"/>
        <v/>
      </c>
      <c r="N38" s="183"/>
      <c r="O38" s="171"/>
      <c r="P38" s="196"/>
      <c r="Q38" s="195"/>
      <c r="R38" s="197"/>
      <c r="S38" s="195"/>
      <c r="T38" s="197"/>
      <c r="U38" s="195"/>
      <c r="V38" s="180" t="str">
        <f t="shared" si="71"/>
        <v/>
      </c>
      <c r="W38" s="181" t="str">
        <f t="shared" si="3"/>
        <v/>
      </c>
      <c r="X38" s="182" t="str">
        <f t="shared" si="4"/>
        <v/>
      </c>
      <c r="Y38" s="183"/>
      <c r="Z38" s="184" t="str">
        <f t="shared" si="91"/>
        <v/>
      </c>
      <c r="AA38" s="183"/>
      <c r="AB38" s="171"/>
      <c r="AC38" s="196"/>
      <c r="AD38" s="195"/>
      <c r="AE38" s="197"/>
      <c r="AF38" s="195"/>
      <c r="AG38" s="197"/>
      <c r="AH38" s="195"/>
      <c r="AI38" s="180" t="str">
        <f t="shared" si="72"/>
        <v/>
      </c>
      <c r="AJ38" s="181" t="str">
        <f t="shared" si="6"/>
        <v/>
      </c>
      <c r="AK38" s="182" t="str">
        <f t="shared" si="7"/>
        <v/>
      </c>
      <c r="AL38" s="183"/>
      <c r="AM38" s="184" t="str">
        <f t="shared" si="92"/>
        <v/>
      </c>
      <c r="AN38" s="183"/>
      <c r="AO38" s="171"/>
      <c r="AP38" s="196"/>
      <c r="AQ38" s="195"/>
      <c r="AR38" s="197"/>
      <c r="AS38" s="195"/>
      <c r="AT38" s="197"/>
      <c r="AU38" s="195"/>
      <c r="AV38" s="180" t="str">
        <f t="shared" si="73"/>
        <v/>
      </c>
      <c r="AW38" s="181" t="str">
        <f t="shared" si="9"/>
        <v/>
      </c>
      <c r="AX38" s="182" t="str">
        <f t="shared" si="10"/>
        <v/>
      </c>
      <c r="AY38" s="183"/>
      <c r="AZ38" s="184" t="str">
        <f t="shared" si="93"/>
        <v/>
      </c>
      <c r="BA38" s="183"/>
      <c r="BB38" s="171"/>
      <c r="BC38" s="196"/>
      <c r="BD38" s="195"/>
      <c r="BE38" s="197"/>
      <c r="BF38" s="195"/>
      <c r="BG38" s="197"/>
      <c r="BH38" s="195"/>
      <c r="BI38" s="180" t="str">
        <f t="shared" si="74"/>
        <v/>
      </c>
      <c r="BJ38" s="181" t="str">
        <f t="shared" si="12"/>
        <v/>
      </c>
      <c r="BK38" s="182" t="str">
        <f t="shared" si="13"/>
        <v/>
      </c>
      <c r="BL38" s="183"/>
      <c r="BM38" s="184" t="str">
        <f t="shared" si="94"/>
        <v/>
      </c>
      <c r="BN38" s="183"/>
      <c r="BO38" s="171"/>
      <c r="BP38" s="196"/>
      <c r="BQ38" s="195"/>
      <c r="BR38" s="197"/>
      <c r="BS38" s="195"/>
      <c r="BT38" s="197"/>
      <c r="BU38" s="195"/>
      <c r="BV38" s="180" t="str">
        <f t="shared" si="75"/>
        <v/>
      </c>
      <c r="BW38" s="181" t="str">
        <f t="shared" si="15"/>
        <v/>
      </c>
      <c r="BX38" s="182" t="str">
        <f t="shared" si="16"/>
        <v/>
      </c>
      <c r="BY38" s="183"/>
      <c r="BZ38" s="184" t="str">
        <f t="shared" si="95"/>
        <v/>
      </c>
      <c r="CA38" s="183"/>
      <c r="CB38" s="171"/>
      <c r="CC38" s="196"/>
      <c r="CD38" s="195"/>
      <c r="CE38" s="197"/>
      <c r="CF38" s="195"/>
      <c r="CG38" s="197"/>
      <c r="CH38" s="195"/>
      <c r="CI38" s="180" t="str">
        <f t="shared" si="76"/>
        <v/>
      </c>
      <c r="CJ38" s="181" t="str">
        <f t="shared" si="18"/>
        <v/>
      </c>
      <c r="CK38" s="182" t="str">
        <f t="shared" si="19"/>
        <v/>
      </c>
      <c r="CL38" s="183"/>
      <c r="CM38" s="184" t="str">
        <f t="shared" si="96"/>
        <v/>
      </c>
      <c r="CN38" s="183"/>
      <c r="CO38" s="171"/>
      <c r="CP38" s="196"/>
      <c r="CQ38" s="195"/>
      <c r="CR38" s="197"/>
      <c r="CS38" s="195"/>
      <c r="CT38" s="197"/>
      <c r="CU38" s="195"/>
      <c r="CV38" s="180" t="str">
        <f t="shared" si="77"/>
        <v/>
      </c>
      <c r="CW38" s="181" t="str">
        <f t="shared" si="21"/>
        <v/>
      </c>
      <c r="CX38" s="182" t="str">
        <f t="shared" si="22"/>
        <v/>
      </c>
      <c r="CY38" s="183"/>
      <c r="CZ38" s="184" t="str">
        <f t="shared" si="97"/>
        <v/>
      </c>
      <c r="DA38" s="183"/>
      <c r="DB38" s="171"/>
      <c r="DC38" s="196"/>
      <c r="DD38" s="195"/>
      <c r="DE38" s="197"/>
      <c r="DF38" s="195"/>
      <c r="DG38" s="197"/>
      <c r="DH38" s="195"/>
      <c r="DI38" s="180" t="str">
        <f t="shared" si="78"/>
        <v/>
      </c>
      <c r="DJ38" s="181" t="str">
        <f t="shared" si="24"/>
        <v/>
      </c>
      <c r="DK38" s="182" t="str">
        <f t="shared" si="25"/>
        <v/>
      </c>
      <c r="DL38" s="183"/>
      <c r="DM38" s="184" t="str">
        <f t="shared" si="98"/>
        <v/>
      </c>
      <c r="DN38" s="183"/>
      <c r="DO38" s="171"/>
      <c r="DP38" s="196"/>
      <c r="DQ38" s="195"/>
      <c r="DR38" s="197"/>
      <c r="DS38" s="195"/>
      <c r="DT38" s="197"/>
      <c r="DU38" s="195"/>
      <c r="DV38" s="180" t="str">
        <f t="shared" si="79"/>
        <v/>
      </c>
      <c r="DW38" s="181" t="str">
        <f t="shared" si="27"/>
        <v/>
      </c>
      <c r="DX38" s="182" t="str">
        <f t="shared" si="28"/>
        <v/>
      </c>
      <c r="DY38" s="183"/>
      <c r="DZ38" s="184" t="str">
        <f t="shared" si="99"/>
        <v/>
      </c>
      <c r="EA38" s="183"/>
      <c r="EB38" s="171"/>
      <c r="EC38" s="196"/>
      <c r="ED38" s="195"/>
      <c r="EE38" s="197"/>
      <c r="EF38" s="195"/>
      <c r="EG38" s="197"/>
      <c r="EH38" s="195"/>
      <c r="EI38" s="180" t="str">
        <f t="shared" si="80"/>
        <v/>
      </c>
      <c r="EJ38" s="181" t="str">
        <f t="shared" si="30"/>
        <v/>
      </c>
      <c r="EK38" s="182" t="str">
        <f t="shared" si="31"/>
        <v/>
      </c>
      <c r="EL38" s="183"/>
      <c r="EM38" s="184" t="str">
        <f t="shared" si="100"/>
        <v/>
      </c>
      <c r="EN38" s="183"/>
      <c r="EO38" s="171"/>
      <c r="EP38" s="196"/>
      <c r="EQ38" s="195"/>
      <c r="ER38" s="197"/>
      <c r="ES38" s="195"/>
      <c r="ET38" s="197"/>
      <c r="EU38" s="195"/>
      <c r="EV38" s="180" t="str">
        <f t="shared" si="81"/>
        <v/>
      </c>
      <c r="EW38" s="181" t="str">
        <f t="shared" si="33"/>
        <v/>
      </c>
      <c r="EX38" s="182" t="str">
        <f t="shared" si="34"/>
        <v/>
      </c>
      <c r="EY38" s="183"/>
      <c r="EZ38" s="184" t="str">
        <f t="shared" si="101"/>
        <v/>
      </c>
      <c r="FA38" s="183"/>
      <c r="FB38" s="171"/>
      <c r="FC38" s="196"/>
      <c r="FD38" s="195"/>
      <c r="FE38" s="197"/>
      <c r="FF38" s="195"/>
      <c r="FG38" s="197"/>
      <c r="FH38" s="195"/>
      <c r="FI38" s="180" t="str">
        <f t="shared" si="82"/>
        <v/>
      </c>
      <c r="FJ38" s="181" t="str">
        <f t="shared" si="36"/>
        <v/>
      </c>
      <c r="FK38" s="182" t="str">
        <f t="shared" si="37"/>
        <v/>
      </c>
      <c r="FL38" s="183"/>
      <c r="FM38" s="184" t="str">
        <f t="shared" si="102"/>
        <v/>
      </c>
      <c r="FN38" s="183"/>
      <c r="FO38" s="171"/>
      <c r="FP38" s="196"/>
      <c r="FQ38" s="195"/>
      <c r="FR38" s="197"/>
      <c r="FS38" s="195"/>
      <c r="FT38" s="197"/>
      <c r="FU38" s="195"/>
      <c r="FV38" s="180" t="str">
        <f t="shared" si="83"/>
        <v/>
      </c>
      <c r="FW38" s="181" t="str">
        <f t="shared" si="39"/>
        <v/>
      </c>
      <c r="FX38" s="182" t="str">
        <f t="shared" si="40"/>
        <v/>
      </c>
      <c r="FY38" s="183"/>
      <c r="FZ38" s="184" t="str">
        <f t="shared" si="103"/>
        <v/>
      </c>
      <c r="GA38" s="183"/>
      <c r="GB38" s="171"/>
      <c r="GC38" s="196"/>
      <c r="GD38" s="195"/>
      <c r="GE38" s="197"/>
      <c r="GF38" s="195"/>
      <c r="GG38" s="197"/>
      <c r="GH38" s="195"/>
      <c r="GI38" s="180" t="str">
        <f t="shared" si="84"/>
        <v/>
      </c>
      <c r="GJ38" s="181" t="str">
        <f t="shared" si="42"/>
        <v/>
      </c>
      <c r="GK38" s="182" t="str">
        <f t="shared" si="43"/>
        <v/>
      </c>
      <c r="GL38" s="183"/>
      <c r="GM38" s="184" t="str">
        <f t="shared" si="104"/>
        <v/>
      </c>
      <c r="GN38" s="183"/>
      <c r="GO38" s="171"/>
      <c r="GP38" s="196"/>
      <c r="GQ38" s="195"/>
      <c r="GR38" s="197"/>
      <c r="GS38" s="195"/>
      <c r="GT38" s="197"/>
      <c r="GU38" s="195"/>
      <c r="GV38" s="180" t="str">
        <f t="shared" si="85"/>
        <v/>
      </c>
      <c r="GW38" s="181" t="str">
        <f t="shared" si="45"/>
        <v/>
      </c>
      <c r="GX38" s="182" t="str">
        <f t="shared" si="46"/>
        <v/>
      </c>
      <c r="GY38" s="183"/>
      <c r="GZ38" s="184" t="str">
        <f t="shared" si="105"/>
        <v/>
      </c>
      <c r="HA38" s="183"/>
      <c r="HB38" s="171"/>
      <c r="HC38" s="196"/>
      <c r="HD38" s="195"/>
      <c r="HE38" s="197"/>
      <c r="HF38" s="195"/>
      <c r="HG38" s="197"/>
      <c r="HH38" s="195"/>
      <c r="HI38" s="180" t="str">
        <f t="shared" si="86"/>
        <v/>
      </c>
      <c r="HJ38" s="181" t="str">
        <f t="shared" si="48"/>
        <v/>
      </c>
      <c r="HK38" s="182" t="str">
        <f t="shared" si="49"/>
        <v/>
      </c>
      <c r="HL38" s="183"/>
      <c r="HM38" s="184" t="str">
        <f t="shared" si="106"/>
        <v/>
      </c>
      <c r="HN38" s="183"/>
      <c r="HO38" s="171"/>
      <c r="HP38" s="196"/>
      <c r="HQ38" s="195"/>
      <c r="HR38" s="197"/>
      <c r="HS38" s="195"/>
      <c r="HT38" s="197"/>
      <c r="HU38" s="195"/>
      <c r="HV38" s="180" t="str">
        <f t="shared" si="87"/>
        <v/>
      </c>
      <c r="HW38" s="181" t="str">
        <f t="shared" si="51"/>
        <v/>
      </c>
      <c r="HX38" s="182" t="str">
        <f t="shared" si="52"/>
        <v/>
      </c>
      <c r="HY38" s="183"/>
      <c r="HZ38" s="184" t="str">
        <f t="shared" si="107"/>
        <v/>
      </c>
      <c r="IA38" s="183"/>
      <c r="IB38" s="171"/>
      <c r="IC38" s="196"/>
      <c r="ID38" s="195"/>
      <c r="IE38" s="197"/>
      <c r="IF38" s="195"/>
      <c r="IG38" s="197"/>
      <c r="IH38" s="195"/>
      <c r="II38" s="180" t="str">
        <f t="shared" si="88"/>
        <v/>
      </c>
      <c r="IJ38" s="181" t="str">
        <f t="shared" si="54"/>
        <v/>
      </c>
      <c r="IK38" s="182" t="str">
        <f t="shared" si="55"/>
        <v/>
      </c>
      <c r="IL38" s="183"/>
      <c r="IM38" s="184" t="str">
        <f t="shared" si="108"/>
        <v/>
      </c>
      <c r="IN38" s="183"/>
      <c r="IO38" s="171"/>
      <c r="IP38" s="196"/>
      <c r="IQ38" s="195"/>
      <c r="IR38" s="197"/>
      <c r="IS38" s="195"/>
      <c r="IT38" s="197"/>
      <c r="IU38" s="195"/>
      <c r="IV38" s="180" t="str">
        <f t="shared" si="89"/>
        <v/>
      </c>
      <c r="IW38" s="181" t="str">
        <f t="shared" si="57"/>
        <v/>
      </c>
      <c r="IX38" s="182" t="str">
        <f t="shared" si="58"/>
        <v/>
      </c>
      <c r="IY38" s="183"/>
      <c r="IZ38" s="184" t="str">
        <f t="shared" si="109"/>
        <v/>
      </c>
      <c r="JA38" s="183"/>
      <c r="JB38" s="171"/>
      <c r="JC38" s="342"/>
      <c r="JD38" s="198">
        <f t="shared" si="60"/>
        <v>0</v>
      </c>
      <c r="JE38" s="198">
        <f t="shared" si="61"/>
        <v>0</v>
      </c>
      <c r="JF38" s="198">
        <f t="shared" si="62"/>
        <v>0</v>
      </c>
      <c r="JG38" s="199">
        <f t="shared" si="63"/>
        <v>0</v>
      </c>
      <c r="JH38" s="199">
        <f t="shared" si="64"/>
        <v>0</v>
      </c>
      <c r="JI38" s="342"/>
      <c r="JJ38" s="198">
        <f>JD38+'Vessel List A'!JD38</f>
        <v>0</v>
      </c>
      <c r="JK38" s="198">
        <f>JE38+'Vessel List A'!JE38</f>
        <v>0</v>
      </c>
      <c r="JL38" s="198">
        <f t="shared" si="65"/>
        <v>0</v>
      </c>
      <c r="JM38" s="199">
        <f>JG38+'Vessel List A'!JG38</f>
        <v>0</v>
      </c>
      <c r="JN38" s="199">
        <f t="shared" si="66"/>
        <v>0</v>
      </c>
      <c r="JO38" s="342"/>
      <c r="JP38" s="346"/>
      <c r="JQ38" s="210"/>
      <c r="JR38" s="210"/>
      <c r="JS38" s="210"/>
      <c r="JT38" s="210"/>
      <c r="JU38" s="210"/>
      <c r="JV38" s="210"/>
      <c r="JW38" s="346"/>
      <c r="JX38" s="346"/>
      <c r="JY38" s="342"/>
      <c r="JZ38" s="344">
        <f t="shared" si="67"/>
        <v>12</v>
      </c>
      <c r="KA38" s="195"/>
    </row>
    <row r="39" spans="1:287" x14ac:dyDescent="0.2">
      <c r="A39" s="247">
        <f t="shared" si="68"/>
        <v>41613</v>
      </c>
      <c r="B39" s="249">
        <f t="shared" si="69"/>
        <v>41614</v>
      </c>
      <c r="C39" s="196"/>
      <c r="D39" s="195"/>
      <c r="E39" s="197"/>
      <c r="F39" s="195"/>
      <c r="G39" s="197"/>
      <c r="H39" s="195"/>
      <c r="I39" s="180" t="str">
        <f t="shared" si="70"/>
        <v/>
      </c>
      <c r="J39" s="181" t="str">
        <f t="shared" si="0"/>
        <v/>
      </c>
      <c r="K39" s="182" t="str">
        <f t="shared" si="1"/>
        <v/>
      </c>
      <c r="L39" s="183"/>
      <c r="M39" s="184" t="str">
        <f t="shared" si="90"/>
        <v/>
      </c>
      <c r="N39" s="183"/>
      <c r="O39" s="171"/>
      <c r="P39" s="196"/>
      <c r="Q39" s="195"/>
      <c r="R39" s="197"/>
      <c r="S39" s="195"/>
      <c r="T39" s="197"/>
      <c r="U39" s="195"/>
      <c r="V39" s="180" t="str">
        <f t="shared" si="71"/>
        <v/>
      </c>
      <c r="W39" s="181" t="str">
        <f t="shared" si="3"/>
        <v/>
      </c>
      <c r="X39" s="182" t="str">
        <f t="shared" si="4"/>
        <v/>
      </c>
      <c r="Y39" s="183"/>
      <c r="Z39" s="184" t="str">
        <f t="shared" si="91"/>
        <v/>
      </c>
      <c r="AA39" s="183"/>
      <c r="AB39" s="171"/>
      <c r="AC39" s="196"/>
      <c r="AD39" s="195"/>
      <c r="AE39" s="197"/>
      <c r="AF39" s="195"/>
      <c r="AG39" s="197"/>
      <c r="AH39" s="195"/>
      <c r="AI39" s="180" t="str">
        <f t="shared" si="72"/>
        <v/>
      </c>
      <c r="AJ39" s="181" t="str">
        <f t="shared" si="6"/>
        <v/>
      </c>
      <c r="AK39" s="182" t="str">
        <f t="shared" si="7"/>
        <v/>
      </c>
      <c r="AL39" s="183"/>
      <c r="AM39" s="184" t="str">
        <f t="shared" si="92"/>
        <v/>
      </c>
      <c r="AN39" s="183"/>
      <c r="AO39" s="171"/>
      <c r="AP39" s="196"/>
      <c r="AQ39" s="195"/>
      <c r="AR39" s="197"/>
      <c r="AS39" s="195"/>
      <c r="AT39" s="197"/>
      <c r="AU39" s="195"/>
      <c r="AV39" s="180" t="str">
        <f t="shared" si="73"/>
        <v/>
      </c>
      <c r="AW39" s="181" t="str">
        <f t="shared" si="9"/>
        <v/>
      </c>
      <c r="AX39" s="182" t="str">
        <f t="shared" si="10"/>
        <v/>
      </c>
      <c r="AY39" s="183"/>
      <c r="AZ39" s="184" t="str">
        <f t="shared" si="93"/>
        <v/>
      </c>
      <c r="BA39" s="183"/>
      <c r="BB39" s="171"/>
      <c r="BC39" s="196"/>
      <c r="BD39" s="195"/>
      <c r="BE39" s="197"/>
      <c r="BF39" s="195"/>
      <c r="BG39" s="197"/>
      <c r="BH39" s="195"/>
      <c r="BI39" s="180" t="str">
        <f t="shared" si="74"/>
        <v/>
      </c>
      <c r="BJ39" s="181" t="str">
        <f t="shared" si="12"/>
        <v/>
      </c>
      <c r="BK39" s="182" t="str">
        <f t="shared" si="13"/>
        <v/>
      </c>
      <c r="BL39" s="183"/>
      <c r="BM39" s="184" t="str">
        <f t="shared" si="94"/>
        <v/>
      </c>
      <c r="BN39" s="183"/>
      <c r="BO39" s="171"/>
      <c r="BP39" s="196"/>
      <c r="BQ39" s="195"/>
      <c r="BR39" s="197"/>
      <c r="BS39" s="195"/>
      <c r="BT39" s="197"/>
      <c r="BU39" s="195"/>
      <c r="BV39" s="180" t="str">
        <f t="shared" si="75"/>
        <v/>
      </c>
      <c r="BW39" s="181" t="str">
        <f t="shared" si="15"/>
        <v/>
      </c>
      <c r="BX39" s="182" t="str">
        <f t="shared" si="16"/>
        <v/>
      </c>
      <c r="BY39" s="183"/>
      <c r="BZ39" s="184" t="str">
        <f t="shared" si="95"/>
        <v/>
      </c>
      <c r="CA39" s="183"/>
      <c r="CB39" s="171"/>
      <c r="CC39" s="196"/>
      <c r="CD39" s="195"/>
      <c r="CE39" s="197"/>
      <c r="CF39" s="195"/>
      <c r="CG39" s="197"/>
      <c r="CH39" s="195"/>
      <c r="CI39" s="180" t="str">
        <f t="shared" si="76"/>
        <v/>
      </c>
      <c r="CJ39" s="181" t="str">
        <f t="shared" si="18"/>
        <v/>
      </c>
      <c r="CK39" s="182" t="str">
        <f t="shared" si="19"/>
        <v/>
      </c>
      <c r="CL39" s="183"/>
      <c r="CM39" s="184" t="str">
        <f t="shared" si="96"/>
        <v/>
      </c>
      <c r="CN39" s="183"/>
      <c r="CO39" s="171"/>
      <c r="CP39" s="196"/>
      <c r="CQ39" s="195"/>
      <c r="CR39" s="197"/>
      <c r="CS39" s="195"/>
      <c r="CT39" s="197"/>
      <c r="CU39" s="195"/>
      <c r="CV39" s="180" t="str">
        <f t="shared" si="77"/>
        <v/>
      </c>
      <c r="CW39" s="181" t="str">
        <f t="shared" si="21"/>
        <v/>
      </c>
      <c r="CX39" s="182" t="str">
        <f t="shared" si="22"/>
        <v/>
      </c>
      <c r="CY39" s="183"/>
      <c r="CZ39" s="184" t="str">
        <f t="shared" si="97"/>
        <v/>
      </c>
      <c r="DA39" s="183"/>
      <c r="DB39" s="171"/>
      <c r="DC39" s="196"/>
      <c r="DD39" s="195"/>
      <c r="DE39" s="197"/>
      <c r="DF39" s="195"/>
      <c r="DG39" s="197"/>
      <c r="DH39" s="195"/>
      <c r="DI39" s="180" t="str">
        <f t="shared" si="78"/>
        <v/>
      </c>
      <c r="DJ39" s="181" t="str">
        <f t="shared" si="24"/>
        <v/>
      </c>
      <c r="DK39" s="182" t="str">
        <f t="shared" si="25"/>
        <v/>
      </c>
      <c r="DL39" s="183"/>
      <c r="DM39" s="184" t="str">
        <f t="shared" si="98"/>
        <v/>
      </c>
      <c r="DN39" s="183"/>
      <c r="DO39" s="171"/>
      <c r="DP39" s="196"/>
      <c r="DQ39" s="195"/>
      <c r="DR39" s="197"/>
      <c r="DS39" s="195"/>
      <c r="DT39" s="197"/>
      <c r="DU39" s="195"/>
      <c r="DV39" s="180" t="str">
        <f t="shared" si="79"/>
        <v/>
      </c>
      <c r="DW39" s="181" t="str">
        <f t="shared" si="27"/>
        <v/>
      </c>
      <c r="DX39" s="182" t="str">
        <f t="shared" si="28"/>
        <v/>
      </c>
      <c r="DY39" s="183"/>
      <c r="DZ39" s="184" t="str">
        <f t="shared" si="99"/>
        <v/>
      </c>
      <c r="EA39" s="183"/>
      <c r="EB39" s="171"/>
      <c r="EC39" s="196"/>
      <c r="ED39" s="195"/>
      <c r="EE39" s="197"/>
      <c r="EF39" s="195"/>
      <c r="EG39" s="197"/>
      <c r="EH39" s="195"/>
      <c r="EI39" s="180" t="str">
        <f t="shared" si="80"/>
        <v/>
      </c>
      <c r="EJ39" s="181" t="str">
        <f t="shared" si="30"/>
        <v/>
      </c>
      <c r="EK39" s="182" t="str">
        <f t="shared" si="31"/>
        <v/>
      </c>
      <c r="EL39" s="183"/>
      <c r="EM39" s="184" t="str">
        <f t="shared" si="100"/>
        <v/>
      </c>
      <c r="EN39" s="183"/>
      <c r="EO39" s="171"/>
      <c r="EP39" s="196"/>
      <c r="EQ39" s="195"/>
      <c r="ER39" s="197"/>
      <c r="ES39" s="195"/>
      <c r="ET39" s="197"/>
      <c r="EU39" s="195"/>
      <c r="EV39" s="180" t="str">
        <f t="shared" si="81"/>
        <v/>
      </c>
      <c r="EW39" s="181" t="str">
        <f t="shared" si="33"/>
        <v/>
      </c>
      <c r="EX39" s="182" t="str">
        <f t="shared" si="34"/>
        <v/>
      </c>
      <c r="EY39" s="183"/>
      <c r="EZ39" s="184" t="str">
        <f t="shared" si="101"/>
        <v/>
      </c>
      <c r="FA39" s="183"/>
      <c r="FB39" s="171"/>
      <c r="FC39" s="196"/>
      <c r="FD39" s="195"/>
      <c r="FE39" s="197"/>
      <c r="FF39" s="195"/>
      <c r="FG39" s="197"/>
      <c r="FH39" s="195"/>
      <c r="FI39" s="180" t="str">
        <f t="shared" si="82"/>
        <v/>
      </c>
      <c r="FJ39" s="181" t="str">
        <f t="shared" si="36"/>
        <v/>
      </c>
      <c r="FK39" s="182" t="str">
        <f t="shared" si="37"/>
        <v/>
      </c>
      <c r="FL39" s="183"/>
      <c r="FM39" s="184" t="str">
        <f t="shared" si="102"/>
        <v/>
      </c>
      <c r="FN39" s="183"/>
      <c r="FO39" s="171"/>
      <c r="FP39" s="196"/>
      <c r="FQ39" s="195"/>
      <c r="FR39" s="197"/>
      <c r="FS39" s="195"/>
      <c r="FT39" s="197"/>
      <c r="FU39" s="195"/>
      <c r="FV39" s="180" t="str">
        <f t="shared" si="83"/>
        <v/>
      </c>
      <c r="FW39" s="181" t="str">
        <f t="shared" si="39"/>
        <v/>
      </c>
      <c r="FX39" s="182" t="str">
        <f t="shared" si="40"/>
        <v/>
      </c>
      <c r="FY39" s="183"/>
      <c r="FZ39" s="184" t="str">
        <f t="shared" si="103"/>
        <v/>
      </c>
      <c r="GA39" s="183"/>
      <c r="GB39" s="171"/>
      <c r="GC39" s="196"/>
      <c r="GD39" s="195"/>
      <c r="GE39" s="197"/>
      <c r="GF39" s="195"/>
      <c r="GG39" s="197"/>
      <c r="GH39" s="195"/>
      <c r="GI39" s="180" t="str">
        <f t="shared" si="84"/>
        <v/>
      </c>
      <c r="GJ39" s="181" t="str">
        <f t="shared" si="42"/>
        <v/>
      </c>
      <c r="GK39" s="182" t="str">
        <f t="shared" si="43"/>
        <v/>
      </c>
      <c r="GL39" s="183"/>
      <c r="GM39" s="184" t="str">
        <f t="shared" si="104"/>
        <v/>
      </c>
      <c r="GN39" s="183"/>
      <c r="GO39" s="171"/>
      <c r="GP39" s="196"/>
      <c r="GQ39" s="195"/>
      <c r="GR39" s="197"/>
      <c r="GS39" s="195"/>
      <c r="GT39" s="197"/>
      <c r="GU39" s="195"/>
      <c r="GV39" s="180" t="str">
        <f t="shared" si="85"/>
        <v/>
      </c>
      <c r="GW39" s="181" t="str">
        <f t="shared" si="45"/>
        <v/>
      </c>
      <c r="GX39" s="182" t="str">
        <f t="shared" si="46"/>
        <v/>
      </c>
      <c r="GY39" s="183"/>
      <c r="GZ39" s="184" t="str">
        <f t="shared" si="105"/>
        <v/>
      </c>
      <c r="HA39" s="183"/>
      <c r="HB39" s="171"/>
      <c r="HC39" s="196"/>
      <c r="HD39" s="195"/>
      <c r="HE39" s="197"/>
      <c r="HF39" s="195"/>
      <c r="HG39" s="197"/>
      <c r="HH39" s="195"/>
      <c r="HI39" s="180" t="str">
        <f t="shared" si="86"/>
        <v/>
      </c>
      <c r="HJ39" s="181" t="str">
        <f t="shared" si="48"/>
        <v/>
      </c>
      <c r="HK39" s="182" t="str">
        <f t="shared" si="49"/>
        <v/>
      </c>
      <c r="HL39" s="183"/>
      <c r="HM39" s="184" t="str">
        <f t="shared" si="106"/>
        <v/>
      </c>
      <c r="HN39" s="183"/>
      <c r="HO39" s="171"/>
      <c r="HP39" s="196"/>
      <c r="HQ39" s="195"/>
      <c r="HR39" s="197"/>
      <c r="HS39" s="195"/>
      <c r="HT39" s="197"/>
      <c r="HU39" s="195"/>
      <c r="HV39" s="180" t="str">
        <f t="shared" si="87"/>
        <v/>
      </c>
      <c r="HW39" s="181" t="str">
        <f t="shared" si="51"/>
        <v/>
      </c>
      <c r="HX39" s="182" t="str">
        <f t="shared" si="52"/>
        <v/>
      </c>
      <c r="HY39" s="183"/>
      <c r="HZ39" s="184" t="str">
        <f t="shared" si="107"/>
        <v/>
      </c>
      <c r="IA39" s="183"/>
      <c r="IB39" s="171"/>
      <c r="IC39" s="196"/>
      <c r="ID39" s="195"/>
      <c r="IE39" s="197"/>
      <c r="IF39" s="195"/>
      <c r="IG39" s="197"/>
      <c r="IH39" s="195"/>
      <c r="II39" s="180" t="str">
        <f t="shared" si="88"/>
        <v/>
      </c>
      <c r="IJ39" s="181" t="str">
        <f t="shared" si="54"/>
        <v/>
      </c>
      <c r="IK39" s="182" t="str">
        <f t="shared" si="55"/>
        <v/>
      </c>
      <c r="IL39" s="183"/>
      <c r="IM39" s="184" t="str">
        <f t="shared" si="108"/>
        <v/>
      </c>
      <c r="IN39" s="183"/>
      <c r="IO39" s="171"/>
      <c r="IP39" s="196"/>
      <c r="IQ39" s="195"/>
      <c r="IR39" s="197"/>
      <c r="IS39" s="195"/>
      <c r="IT39" s="197"/>
      <c r="IU39" s="195"/>
      <c r="IV39" s="180" t="str">
        <f t="shared" si="89"/>
        <v/>
      </c>
      <c r="IW39" s="181" t="str">
        <f t="shared" si="57"/>
        <v/>
      </c>
      <c r="IX39" s="182" t="str">
        <f t="shared" si="58"/>
        <v/>
      </c>
      <c r="IY39" s="183"/>
      <c r="IZ39" s="184" t="str">
        <f t="shared" si="109"/>
        <v/>
      </c>
      <c r="JA39" s="183"/>
      <c r="JB39" s="171"/>
      <c r="JC39" s="342"/>
      <c r="JD39" s="198">
        <f t="shared" si="60"/>
        <v>0</v>
      </c>
      <c r="JE39" s="198">
        <f t="shared" si="61"/>
        <v>0</v>
      </c>
      <c r="JF39" s="198">
        <f t="shared" si="62"/>
        <v>0</v>
      </c>
      <c r="JG39" s="199">
        <f t="shared" si="63"/>
        <v>0</v>
      </c>
      <c r="JH39" s="199">
        <f t="shared" si="64"/>
        <v>0</v>
      </c>
      <c r="JI39" s="342"/>
      <c r="JJ39" s="198">
        <f>JD39+'Vessel List A'!JD39</f>
        <v>0</v>
      </c>
      <c r="JK39" s="198">
        <f>JE39+'Vessel List A'!JE39</f>
        <v>0</v>
      </c>
      <c r="JL39" s="198">
        <f t="shared" si="65"/>
        <v>0</v>
      </c>
      <c r="JM39" s="199">
        <f>JG39+'Vessel List A'!JG39</f>
        <v>0</v>
      </c>
      <c r="JN39" s="199">
        <f t="shared" si="66"/>
        <v>0</v>
      </c>
      <c r="JO39" s="342"/>
      <c r="JP39" s="346"/>
      <c r="JQ39" s="346"/>
      <c r="JR39" s="346"/>
      <c r="JS39" s="346"/>
      <c r="JT39" s="346"/>
      <c r="JU39" s="346"/>
      <c r="JV39" s="346"/>
      <c r="JW39" s="346"/>
      <c r="JX39" s="346"/>
      <c r="JY39" s="342"/>
      <c r="JZ39" s="344">
        <f t="shared" si="67"/>
        <v>12</v>
      </c>
      <c r="KA39" s="195"/>
    </row>
    <row r="40" spans="1:287" x14ac:dyDescent="0.2">
      <c r="A40" s="247">
        <f t="shared" si="68"/>
        <v>41614</v>
      </c>
      <c r="B40" s="249">
        <f t="shared" si="69"/>
        <v>41615</v>
      </c>
      <c r="C40" s="196"/>
      <c r="D40" s="195"/>
      <c r="E40" s="197"/>
      <c r="F40" s="195"/>
      <c r="G40" s="197"/>
      <c r="H40" s="195"/>
      <c r="I40" s="180" t="str">
        <f t="shared" si="70"/>
        <v/>
      </c>
      <c r="J40" s="181" t="str">
        <f t="shared" si="0"/>
        <v/>
      </c>
      <c r="K40" s="182" t="str">
        <f t="shared" si="1"/>
        <v/>
      </c>
      <c r="L40" s="183"/>
      <c r="M40" s="184" t="str">
        <f t="shared" si="90"/>
        <v/>
      </c>
      <c r="N40" s="183"/>
      <c r="O40" s="171"/>
      <c r="P40" s="196"/>
      <c r="Q40" s="195"/>
      <c r="R40" s="197"/>
      <c r="S40" s="195"/>
      <c r="T40" s="197"/>
      <c r="U40" s="195"/>
      <c r="V40" s="180" t="str">
        <f t="shared" si="71"/>
        <v/>
      </c>
      <c r="W40" s="181" t="str">
        <f t="shared" si="3"/>
        <v/>
      </c>
      <c r="X40" s="182" t="str">
        <f t="shared" si="4"/>
        <v/>
      </c>
      <c r="Y40" s="183"/>
      <c r="Z40" s="184" t="str">
        <f t="shared" si="91"/>
        <v/>
      </c>
      <c r="AA40" s="183"/>
      <c r="AB40" s="171"/>
      <c r="AC40" s="196"/>
      <c r="AD40" s="195"/>
      <c r="AE40" s="197"/>
      <c r="AF40" s="195"/>
      <c r="AG40" s="197"/>
      <c r="AH40" s="195"/>
      <c r="AI40" s="180" t="str">
        <f t="shared" si="72"/>
        <v/>
      </c>
      <c r="AJ40" s="181" t="str">
        <f t="shared" si="6"/>
        <v/>
      </c>
      <c r="AK40" s="182" t="str">
        <f t="shared" si="7"/>
        <v/>
      </c>
      <c r="AL40" s="183"/>
      <c r="AM40" s="184" t="str">
        <f t="shared" si="92"/>
        <v/>
      </c>
      <c r="AN40" s="183"/>
      <c r="AO40" s="171"/>
      <c r="AP40" s="196"/>
      <c r="AQ40" s="195"/>
      <c r="AR40" s="197"/>
      <c r="AS40" s="195"/>
      <c r="AT40" s="197"/>
      <c r="AU40" s="195"/>
      <c r="AV40" s="180" t="str">
        <f t="shared" si="73"/>
        <v/>
      </c>
      <c r="AW40" s="181" t="str">
        <f t="shared" si="9"/>
        <v/>
      </c>
      <c r="AX40" s="182" t="str">
        <f t="shared" si="10"/>
        <v/>
      </c>
      <c r="AY40" s="183"/>
      <c r="AZ40" s="184" t="str">
        <f t="shared" si="93"/>
        <v/>
      </c>
      <c r="BA40" s="183"/>
      <c r="BB40" s="171"/>
      <c r="BC40" s="196"/>
      <c r="BD40" s="195"/>
      <c r="BE40" s="197"/>
      <c r="BF40" s="195"/>
      <c r="BG40" s="197"/>
      <c r="BH40" s="195"/>
      <c r="BI40" s="180" t="str">
        <f t="shared" si="74"/>
        <v/>
      </c>
      <c r="BJ40" s="181" t="str">
        <f t="shared" si="12"/>
        <v/>
      </c>
      <c r="BK40" s="182" t="str">
        <f t="shared" si="13"/>
        <v/>
      </c>
      <c r="BL40" s="183"/>
      <c r="BM40" s="184" t="str">
        <f t="shared" si="94"/>
        <v/>
      </c>
      <c r="BN40" s="183"/>
      <c r="BO40" s="171"/>
      <c r="BP40" s="196"/>
      <c r="BQ40" s="195"/>
      <c r="BR40" s="197"/>
      <c r="BS40" s="195"/>
      <c r="BT40" s="197"/>
      <c r="BU40" s="195"/>
      <c r="BV40" s="180" t="str">
        <f t="shared" si="75"/>
        <v/>
      </c>
      <c r="BW40" s="181" t="str">
        <f t="shared" si="15"/>
        <v/>
      </c>
      <c r="BX40" s="182" t="str">
        <f t="shared" si="16"/>
        <v/>
      </c>
      <c r="BY40" s="183"/>
      <c r="BZ40" s="184" t="str">
        <f t="shared" si="95"/>
        <v/>
      </c>
      <c r="CA40" s="183"/>
      <c r="CB40" s="171"/>
      <c r="CC40" s="196"/>
      <c r="CD40" s="195"/>
      <c r="CE40" s="197"/>
      <c r="CF40" s="195"/>
      <c r="CG40" s="197"/>
      <c r="CH40" s="195"/>
      <c r="CI40" s="180" t="str">
        <f t="shared" si="76"/>
        <v/>
      </c>
      <c r="CJ40" s="181" t="str">
        <f t="shared" si="18"/>
        <v/>
      </c>
      <c r="CK40" s="182" t="str">
        <f t="shared" si="19"/>
        <v/>
      </c>
      <c r="CL40" s="183"/>
      <c r="CM40" s="184" t="str">
        <f t="shared" si="96"/>
        <v/>
      </c>
      <c r="CN40" s="183"/>
      <c r="CO40" s="171"/>
      <c r="CP40" s="196"/>
      <c r="CQ40" s="195"/>
      <c r="CR40" s="197"/>
      <c r="CS40" s="195"/>
      <c r="CT40" s="197"/>
      <c r="CU40" s="195"/>
      <c r="CV40" s="180" t="str">
        <f t="shared" si="77"/>
        <v/>
      </c>
      <c r="CW40" s="181" t="str">
        <f t="shared" si="21"/>
        <v/>
      </c>
      <c r="CX40" s="182" t="str">
        <f t="shared" si="22"/>
        <v/>
      </c>
      <c r="CY40" s="183"/>
      <c r="CZ40" s="184" t="str">
        <f t="shared" si="97"/>
        <v/>
      </c>
      <c r="DA40" s="183"/>
      <c r="DB40" s="171"/>
      <c r="DC40" s="196"/>
      <c r="DD40" s="195"/>
      <c r="DE40" s="197"/>
      <c r="DF40" s="195"/>
      <c r="DG40" s="197"/>
      <c r="DH40" s="195"/>
      <c r="DI40" s="180" t="str">
        <f t="shared" si="78"/>
        <v/>
      </c>
      <c r="DJ40" s="181" t="str">
        <f t="shared" si="24"/>
        <v/>
      </c>
      <c r="DK40" s="182" t="str">
        <f t="shared" si="25"/>
        <v/>
      </c>
      <c r="DL40" s="183"/>
      <c r="DM40" s="184" t="str">
        <f t="shared" si="98"/>
        <v/>
      </c>
      <c r="DN40" s="183"/>
      <c r="DO40" s="171"/>
      <c r="DP40" s="196"/>
      <c r="DQ40" s="195"/>
      <c r="DR40" s="197"/>
      <c r="DS40" s="195"/>
      <c r="DT40" s="197"/>
      <c r="DU40" s="195"/>
      <c r="DV40" s="180" t="str">
        <f t="shared" si="79"/>
        <v/>
      </c>
      <c r="DW40" s="181" t="str">
        <f t="shared" si="27"/>
        <v/>
      </c>
      <c r="DX40" s="182" t="str">
        <f t="shared" si="28"/>
        <v/>
      </c>
      <c r="DY40" s="183"/>
      <c r="DZ40" s="184" t="str">
        <f t="shared" si="99"/>
        <v/>
      </c>
      <c r="EA40" s="183"/>
      <c r="EB40" s="171"/>
      <c r="EC40" s="196"/>
      <c r="ED40" s="195"/>
      <c r="EE40" s="197"/>
      <c r="EF40" s="195"/>
      <c r="EG40" s="197"/>
      <c r="EH40" s="195"/>
      <c r="EI40" s="180" t="str">
        <f t="shared" si="80"/>
        <v/>
      </c>
      <c r="EJ40" s="181" t="str">
        <f t="shared" si="30"/>
        <v/>
      </c>
      <c r="EK40" s="182" t="str">
        <f t="shared" si="31"/>
        <v/>
      </c>
      <c r="EL40" s="183"/>
      <c r="EM40" s="184" t="str">
        <f t="shared" si="100"/>
        <v/>
      </c>
      <c r="EN40" s="183"/>
      <c r="EO40" s="171"/>
      <c r="EP40" s="196"/>
      <c r="EQ40" s="195"/>
      <c r="ER40" s="197"/>
      <c r="ES40" s="195"/>
      <c r="ET40" s="197"/>
      <c r="EU40" s="195"/>
      <c r="EV40" s="180" t="str">
        <f t="shared" si="81"/>
        <v/>
      </c>
      <c r="EW40" s="181" t="str">
        <f t="shared" si="33"/>
        <v/>
      </c>
      <c r="EX40" s="182" t="str">
        <f t="shared" si="34"/>
        <v/>
      </c>
      <c r="EY40" s="183"/>
      <c r="EZ40" s="184" t="str">
        <f t="shared" si="101"/>
        <v/>
      </c>
      <c r="FA40" s="183"/>
      <c r="FB40" s="171"/>
      <c r="FC40" s="196"/>
      <c r="FD40" s="195"/>
      <c r="FE40" s="197"/>
      <c r="FF40" s="195"/>
      <c r="FG40" s="197"/>
      <c r="FH40" s="195"/>
      <c r="FI40" s="180" t="str">
        <f t="shared" si="82"/>
        <v/>
      </c>
      <c r="FJ40" s="181" t="str">
        <f t="shared" si="36"/>
        <v/>
      </c>
      <c r="FK40" s="182" t="str">
        <f t="shared" si="37"/>
        <v/>
      </c>
      <c r="FL40" s="183"/>
      <c r="FM40" s="184" t="str">
        <f t="shared" si="102"/>
        <v/>
      </c>
      <c r="FN40" s="183"/>
      <c r="FO40" s="171"/>
      <c r="FP40" s="196"/>
      <c r="FQ40" s="195"/>
      <c r="FR40" s="197"/>
      <c r="FS40" s="195"/>
      <c r="FT40" s="197"/>
      <c r="FU40" s="195"/>
      <c r="FV40" s="180" t="str">
        <f t="shared" si="83"/>
        <v/>
      </c>
      <c r="FW40" s="181" t="str">
        <f t="shared" si="39"/>
        <v/>
      </c>
      <c r="FX40" s="182" t="str">
        <f t="shared" si="40"/>
        <v/>
      </c>
      <c r="FY40" s="183"/>
      <c r="FZ40" s="184" t="str">
        <f t="shared" si="103"/>
        <v/>
      </c>
      <c r="GA40" s="183"/>
      <c r="GB40" s="171"/>
      <c r="GC40" s="196"/>
      <c r="GD40" s="195"/>
      <c r="GE40" s="197"/>
      <c r="GF40" s="195"/>
      <c r="GG40" s="197"/>
      <c r="GH40" s="195"/>
      <c r="GI40" s="180" t="str">
        <f t="shared" si="84"/>
        <v/>
      </c>
      <c r="GJ40" s="181" t="str">
        <f t="shared" si="42"/>
        <v/>
      </c>
      <c r="GK40" s="182" t="str">
        <f t="shared" si="43"/>
        <v/>
      </c>
      <c r="GL40" s="183"/>
      <c r="GM40" s="184" t="str">
        <f t="shared" si="104"/>
        <v/>
      </c>
      <c r="GN40" s="183"/>
      <c r="GO40" s="171"/>
      <c r="GP40" s="196"/>
      <c r="GQ40" s="195"/>
      <c r="GR40" s="197"/>
      <c r="GS40" s="195"/>
      <c r="GT40" s="197"/>
      <c r="GU40" s="195"/>
      <c r="GV40" s="180" t="str">
        <f t="shared" si="85"/>
        <v/>
      </c>
      <c r="GW40" s="181" t="str">
        <f t="shared" si="45"/>
        <v/>
      </c>
      <c r="GX40" s="182" t="str">
        <f t="shared" si="46"/>
        <v/>
      </c>
      <c r="GY40" s="183"/>
      <c r="GZ40" s="184" t="str">
        <f t="shared" si="105"/>
        <v/>
      </c>
      <c r="HA40" s="183"/>
      <c r="HB40" s="171"/>
      <c r="HC40" s="196"/>
      <c r="HD40" s="195"/>
      <c r="HE40" s="197"/>
      <c r="HF40" s="195"/>
      <c r="HG40" s="197"/>
      <c r="HH40" s="195"/>
      <c r="HI40" s="180" t="str">
        <f t="shared" si="86"/>
        <v/>
      </c>
      <c r="HJ40" s="181" t="str">
        <f t="shared" si="48"/>
        <v/>
      </c>
      <c r="HK40" s="182" t="str">
        <f t="shared" si="49"/>
        <v/>
      </c>
      <c r="HL40" s="183"/>
      <c r="HM40" s="184" t="str">
        <f t="shared" si="106"/>
        <v/>
      </c>
      <c r="HN40" s="183"/>
      <c r="HO40" s="171"/>
      <c r="HP40" s="196"/>
      <c r="HQ40" s="195"/>
      <c r="HR40" s="197"/>
      <c r="HS40" s="195"/>
      <c r="HT40" s="197"/>
      <c r="HU40" s="195"/>
      <c r="HV40" s="180" t="str">
        <f t="shared" si="87"/>
        <v/>
      </c>
      <c r="HW40" s="181" t="str">
        <f t="shared" si="51"/>
        <v/>
      </c>
      <c r="HX40" s="182" t="str">
        <f t="shared" si="52"/>
        <v/>
      </c>
      <c r="HY40" s="183"/>
      <c r="HZ40" s="184" t="str">
        <f t="shared" si="107"/>
        <v/>
      </c>
      <c r="IA40" s="183"/>
      <c r="IB40" s="171"/>
      <c r="IC40" s="196"/>
      <c r="ID40" s="195"/>
      <c r="IE40" s="197"/>
      <c r="IF40" s="195"/>
      <c r="IG40" s="197"/>
      <c r="IH40" s="195"/>
      <c r="II40" s="180" t="str">
        <f t="shared" si="88"/>
        <v/>
      </c>
      <c r="IJ40" s="181" t="str">
        <f t="shared" si="54"/>
        <v/>
      </c>
      <c r="IK40" s="182" t="str">
        <f t="shared" si="55"/>
        <v/>
      </c>
      <c r="IL40" s="183"/>
      <c r="IM40" s="184" t="str">
        <f t="shared" si="108"/>
        <v/>
      </c>
      <c r="IN40" s="183"/>
      <c r="IO40" s="171"/>
      <c r="IP40" s="196"/>
      <c r="IQ40" s="195"/>
      <c r="IR40" s="197"/>
      <c r="IS40" s="195"/>
      <c r="IT40" s="197"/>
      <c r="IU40" s="195"/>
      <c r="IV40" s="180" t="str">
        <f t="shared" si="89"/>
        <v/>
      </c>
      <c r="IW40" s="181" t="str">
        <f t="shared" si="57"/>
        <v/>
      </c>
      <c r="IX40" s="182" t="str">
        <f t="shared" si="58"/>
        <v/>
      </c>
      <c r="IY40" s="183"/>
      <c r="IZ40" s="184" t="str">
        <f t="shared" si="109"/>
        <v/>
      </c>
      <c r="JA40" s="183"/>
      <c r="JB40" s="171"/>
      <c r="JC40" s="342"/>
      <c r="JD40" s="198">
        <f t="shared" si="60"/>
        <v>0</v>
      </c>
      <c r="JE40" s="198">
        <f t="shared" si="61"/>
        <v>0</v>
      </c>
      <c r="JF40" s="198">
        <f t="shared" si="62"/>
        <v>0</v>
      </c>
      <c r="JG40" s="199">
        <f t="shared" si="63"/>
        <v>0</v>
      </c>
      <c r="JH40" s="199">
        <f t="shared" si="64"/>
        <v>0</v>
      </c>
      <c r="JI40" s="342"/>
      <c r="JJ40" s="198">
        <f>JD40+'Vessel List A'!JD40</f>
        <v>0</v>
      </c>
      <c r="JK40" s="198">
        <f>JE40+'Vessel List A'!JE40</f>
        <v>0</v>
      </c>
      <c r="JL40" s="198">
        <f t="shared" si="65"/>
        <v>0</v>
      </c>
      <c r="JM40" s="199">
        <f>JG40+'Vessel List A'!JG40</f>
        <v>0</v>
      </c>
      <c r="JN40" s="199">
        <f t="shared" si="66"/>
        <v>0</v>
      </c>
      <c r="JO40" s="342"/>
      <c r="JP40" s="346"/>
      <c r="JQ40" s="346"/>
      <c r="JR40" s="346"/>
      <c r="JS40" s="346"/>
      <c r="JT40" s="346"/>
      <c r="JU40" s="346"/>
      <c r="JV40" s="346"/>
      <c r="JW40" s="346"/>
      <c r="JX40" s="346"/>
      <c r="JY40" s="342"/>
      <c r="JZ40" s="344">
        <f t="shared" si="67"/>
        <v>12</v>
      </c>
      <c r="KA40" s="195"/>
    </row>
    <row r="41" spans="1:287" x14ac:dyDescent="0.2">
      <c r="A41" s="247">
        <f t="shared" si="68"/>
        <v>41615</v>
      </c>
      <c r="B41" s="249">
        <f t="shared" si="69"/>
        <v>41616</v>
      </c>
      <c r="C41" s="196"/>
      <c r="D41" s="195"/>
      <c r="E41" s="197"/>
      <c r="F41" s="195"/>
      <c r="G41" s="197"/>
      <c r="H41" s="195"/>
      <c r="I41" s="180" t="str">
        <f t="shared" si="70"/>
        <v/>
      </c>
      <c r="J41" s="181" t="str">
        <f t="shared" si="0"/>
        <v/>
      </c>
      <c r="K41" s="182" t="str">
        <f t="shared" si="1"/>
        <v/>
      </c>
      <c r="L41" s="183"/>
      <c r="M41" s="184" t="str">
        <f t="shared" si="90"/>
        <v/>
      </c>
      <c r="N41" s="183"/>
      <c r="O41" s="171"/>
      <c r="P41" s="196"/>
      <c r="Q41" s="195"/>
      <c r="R41" s="197"/>
      <c r="S41" s="195"/>
      <c r="T41" s="197"/>
      <c r="U41" s="195"/>
      <c r="V41" s="180" t="str">
        <f t="shared" si="71"/>
        <v/>
      </c>
      <c r="W41" s="181" t="str">
        <f t="shared" si="3"/>
        <v/>
      </c>
      <c r="X41" s="182" t="str">
        <f t="shared" si="4"/>
        <v/>
      </c>
      <c r="Y41" s="183"/>
      <c r="Z41" s="184" t="str">
        <f t="shared" si="91"/>
        <v/>
      </c>
      <c r="AA41" s="183"/>
      <c r="AB41" s="171"/>
      <c r="AC41" s="196"/>
      <c r="AD41" s="195"/>
      <c r="AE41" s="197"/>
      <c r="AF41" s="195"/>
      <c r="AG41" s="197"/>
      <c r="AH41" s="195"/>
      <c r="AI41" s="180" t="str">
        <f t="shared" si="72"/>
        <v/>
      </c>
      <c r="AJ41" s="181" t="str">
        <f t="shared" si="6"/>
        <v/>
      </c>
      <c r="AK41" s="182" t="str">
        <f t="shared" si="7"/>
        <v/>
      </c>
      <c r="AL41" s="183"/>
      <c r="AM41" s="184" t="str">
        <f t="shared" si="92"/>
        <v/>
      </c>
      <c r="AN41" s="183"/>
      <c r="AO41" s="171"/>
      <c r="AP41" s="196"/>
      <c r="AQ41" s="195"/>
      <c r="AR41" s="197"/>
      <c r="AS41" s="195"/>
      <c r="AT41" s="197"/>
      <c r="AU41" s="195"/>
      <c r="AV41" s="180" t="str">
        <f t="shared" si="73"/>
        <v/>
      </c>
      <c r="AW41" s="181" t="str">
        <f t="shared" si="9"/>
        <v/>
      </c>
      <c r="AX41" s="182" t="str">
        <f t="shared" si="10"/>
        <v/>
      </c>
      <c r="AY41" s="183"/>
      <c r="AZ41" s="184" t="str">
        <f t="shared" si="93"/>
        <v/>
      </c>
      <c r="BA41" s="183"/>
      <c r="BB41" s="171"/>
      <c r="BC41" s="196"/>
      <c r="BD41" s="195"/>
      <c r="BE41" s="197"/>
      <c r="BF41" s="195"/>
      <c r="BG41" s="197"/>
      <c r="BH41" s="195"/>
      <c r="BI41" s="180" t="str">
        <f t="shared" si="74"/>
        <v/>
      </c>
      <c r="BJ41" s="181" t="str">
        <f t="shared" si="12"/>
        <v/>
      </c>
      <c r="BK41" s="182" t="str">
        <f t="shared" si="13"/>
        <v/>
      </c>
      <c r="BL41" s="183"/>
      <c r="BM41" s="184" t="str">
        <f t="shared" si="94"/>
        <v/>
      </c>
      <c r="BN41" s="183"/>
      <c r="BO41" s="171"/>
      <c r="BP41" s="196"/>
      <c r="BQ41" s="195"/>
      <c r="BR41" s="197"/>
      <c r="BS41" s="195"/>
      <c r="BT41" s="197"/>
      <c r="BU41" s="195"/>
      <c r="BV41" s="180" t="str">
        <f t="shared" si="75"/>
        <v/>
      </c>
      <c r="BW41" s="181" t="str">
        <f t="shared" si="15"/>
        <v/>
      </c>
      <c r="BX41" s="182" t="str">
        <f t="shared" si="16"/>
        <v/>
      </c>
      <c r="BY41" s="183"/>
      <c r="BZ41" s="184" t="str">
        <f t="shared" si="95"/>
        <v/>
      </c>
      <c r="CA41" s="183"/>
      <c r="CB41" s="171"/>
      <c r="CC41" s="196"/>
      <c r="CD41" s="195"/>
      <c r="CE41" s="197"/>
      <c r="CF41" s="195"/>
      <c r="CG41" s="197"/>
      <c r="CH41" s="195"/>
      <c r="CI41" s="180" t="str">
        <f t="shared" si="76"/>
        <v/>
      </c>
      <c r="CJ41" s="181" t="str">
        <f t="shared" si="18"/>
        <v/>
      </c>
      <c r="CK41" s="182" t="str">
        <f t="shared" si="19"/>
        <v/>
      </c>
      <c r="CL41" s="183"/>
      <c r="CM41" s="184" t="str">
        <f t="shared" si="96"/>
        <v/>
      </c>
      <c r="CN41" s="183"/>
      <c r="CO41" s="171"/>
      <c r="CP41" s="196"/>
      <c r="CQ41" s="195"/>
      <c r="CR41" s="197"/>
      <c r="CS41" s="195"/>
      <c r="CT41" s="197"/>
      <c r="CU41" s="195"/>
      <c r="CV41" s="180" t="str">
        <f t="shared" si="77"/>
        <v/>
      </c>
      <c r="CW41" s="181" t="str">
        <f t="shared" si="21"/>
        <v/>
      </c>
      <c r="CX41" s="182" t="str">
        <f t="shared" si="22"/>
        <v/>
      </c>
      <c r="CY41" s="183"/>
      <c r="CZ41" s="184" t="str">
        <f t="shared" si="97"/>
        <v/>
      </c>
      <c r="DA41" s="183"/>
      <c r="DB41" s="171"/>
      <c r="DC41" s="196"/>
      <c r="DD41" s="195"/>
      <c r="DE41" s="197"/>
      <c r="DF41" s="195"/>
      <c r="DG41" s="197"/>
      <c r="DH41" s="195"/>
      <c r="DI41" s="180" t="str">
        <f t="shared" si="78"/>
        <v/>
      </c>
      <c r="DJ41" s="181" t="str">
        <f t="shared" si="24"/>
        <v/>
      </c>
      <c r="DK41" s="182" t="str">
        <f t="shared" si="25"/>
        <v/>
      </c>
      <c r="DL41" s="183"/>
      <c r="DM41" s="184" t="str">
        <f t="shared" si="98"/>
        <v/>
      </c>
      <c r="DN41" s="183"/>
      <c r="DO41" s="171"/>
      <c r="DP41" s="196"/>
      <c r="DQ41" s="195"/>
      <c r="DR41" s="197"/>
      <c r="DS41" s="195"/>
      <c r="DT41" s="197"/>
      <c r="DU41" s="195"/>
      <c r="DV41" s="180" t="str">
        <f t="shared" si="79"/>
        <v/>
      </c>
      <c r="DW41" s="181" t="str">
        <f t="shared" si="27"/>
        <v/>
      </c>
      <c r="DX41" s="182" t="str">
        <f t="shared" si="28"/>
        <v/>
      </c>
      <c r="DY41" s="183"/>
      <c r="DZ41" s="184" t="str">
        <f t="shared" si="99"/>
        <v/>
      </c>
      <c r="EA41" s="183"/>
      <c r="EB41" s="171"/>
      <c r="EC41" s="196"/>
      <c r="ED41" s="195"/>
      <c r="EE41" s="197"/>
      <c r="EF41" s="195"/>
      <c r="EG41" s="197"/>
      <c r="EH41" s="195"/>
      <c r="EI41" s="180" t="str">
        <f t="shared" si="80"/>
        <v/>
      </c>
      <c r="EJ41" s="181" t="str">
        <f t="shared" si="30"/>
        <v/>
      </c>
      <c r="EK41" s="182" t="str">
        <f t="shared" si="31"/>
        <v/>
      </c>
      <c r="EL41" s="183"/>
      <c r="EM41" s="184" t="str">
        <f t="shared" si="100"/>
        <v/>
      </c>
      <c r="EN41" s="183"/>
      <c r="EO41" s="171"/>
      <c r="EP41" s="196"/>
      <c r="EQ41" s="195"/>
      <c r="ER41" s="197"/>
      <c r="ES41" s="195"/>
      <c r="ET41" s="197"/>
      <c r="EU41" s="195"/>
      <c r="EV41" s="180" t="str">
        <f t="shared" si="81"/>
        <v/>
      </c>
      <c r="EW41" s="181" t="str">
        <f t="shared" si="33"/>
        <v/>
      </c>
      <c r="EX41" s="182" t="str">
        <f t="shared" si="34"/>
        <v/>
      </c>
      <c r="EY41" s="183"/>
      <c r="EZ41" s="184" t="str">
        <f t="shared" si="101"/>
        <v/>
      </c>
      <c r="FA41" s="183"/>
      <c r="FB41" s="171"/>
      <c r="FC41" s="196"/>
      <c r="FD41" s="195"/>
      <c r="FE41" s="197"/>
      <c r="FF41" s="195"/>
      <c r="FG41" s="197"/>
      <c r="FH41" s="195"/>
      <c r="FI41" s="180" t="str">
        <f t="shared" si="82"/>
        <v/>
      </c>
      <c r="FJ41" s="181" t="str">
        <f t="shared" si="36"/>
        <v/>
      </c>
      <c r="FK41" s="182" t="str">
        <f t="shared" si="37"/>
        <v/>
      </c>
      <c r="FL41" s="183"/>
      <c r="FM41" s="184" t="str">
        <f t="shared" si="102"/>
        <v/>
      </c>
      <c r="FN41" s="183"/>
      <c r="FO41" s="171"/>
      <c r="FP41" s="196"/>
      <c r="FQ41" s="195"/>
      <c r="FR41" s="197"/>
      <c r="FS41" s="195"/>
      <c r="FT41" s="197"/>
      <c r="FU41" s="195"/>
      <c r="FV41" s="180" t="str">
        <f t="shared" si="83"/>
        <v/>
      </c>
      <c r="FW41" s="181" t="str">
        <f t="shared" si="39"/>
        <v/>
      </c>
      <c r="FX41" s="182" t="str">
        <f t="shared" si="40"/>
        <v/>
      </c>
      <c r="FY41" s="183"/>
      <c r="FZ41" s="184" t="str">
        <f t="shared" si="103"/>
        <v/>
      </c>
      <c r="GA41" s="183"/>
      <c r="GB41" s="171"/>
      <c r="GC41" s="196"/>
      <c r="GD41" s="195"/>
      <c r="GE41" s="197"/>
      <c r="GF41" s="195"/>
      <c r="GG41" s="197"/>
      <c r="GH41" s="195"/>
      <c r="GI41" s="180" t="str">
        <f t="shared" si="84"/>
        <v/>
      </c>
      <c r="GJ41" s="181" t="str">
        <f t="shared" si="42"/>
        <v/>
      </c>
      <c r="GK41" s="182" t="str">
        <f t="shared" si="43"/>
        <v/>
      </c>
      <c r="GL41" s="183"/>
      <c r="GM41" s="184" t="str">
        <f t="shared" si="104"/>
        <v/>
      </c>
      <c r="GN41" s="183"/>
      <c r="GO41" s="171"/>
      <c r="GP41" s="196"/>
      <c r="GQ41" s="195"/>
      <c r="GR41" s="197"/>
      <c r="GS41" s="195"/>
      <c r="GT41" s="197"/>
      <c r="GU41" s="195"/>
      <c r="GV41" s="180" t="str">
        <f t="shared" si="85"/>
        <v/>
      </c>
      <c r="GW41" s="181" t="str">
        <f t="shared" si="45"/>
        <v/>
      </c>
      <c r="GX41" s="182" t="str">
        <f t="shared" si="46"/>
        <v/>
      </c>
      <c r="GY41" s="183"/>
      <c r="GZ41" s="184" t="str">
        <f t="shared" si="105"/>
        <v/>
      </c>
      <c r="HA41" s="183"/>
      <c r="HB41" s="171"/>
      <c r="HC41" s="196"/>
      <c r="HD41" s="195"/>
      <c r="HE41" s="197"/>
      <c r="HF41" s="195"/>
      <c r="HG41" s="197"/>
      <c r="HH41" s="195"/>
      <c r="HI41" s="180" t="str">
        <f t="shared" si="86"/>
        <v/>
      </c>
      <c r="HJ41" s="181" t="str">
        <f t="shared" si="48"/>
        <v/>
      </c>
      <c r="HK41" s="182" t="str">
        <f t="shared" si="49"/>
        <v/>
      </c>
      <c r="HL41" s="183"/>
      <c r="HM41" s="184" t="str">
        <f t="shared" si="106"/>
        <v/>
      </c>
      <c r="HN41" s="183"/>
      <c r="HO41" s="171"/>
      <c r="HP41" s="196"/>
      <c r="HQ41" s="195"/>
      <c r="HR41" s="197"/>
      <c r="HS41" s="195"/>
      <c r="HT41" s="197"/>
      <c r="HU41" s="195"/>
      <c r="HV41" s="180" t="str">
        <f t="shared" si="87"/>
        <v/>
      </c>
      <c r="HW41" s="181" t="str">
        <f t="shared" si="51"/>
        <v/>
      </c>
      <c r="HX41" s="182" t="str">
        <f t="shared" si="52"/>
        <v/>
      </c>
      <c r="HY41" s="183"/>
      <c r="HZ41" s="184" t="str">
        <f t="shared" si="107"/>
        <v/>
      </c>
      <c r="IA41" s="183"/>
      <c r="IB41" s="171"/>
      <c r="IC41" s="196"/>
      <c r="ID41" s="195"/>
      <c r="IE41" s="197"/>
      <c r="IF41" s="195"/>
      <c r="IG41" s="197"/>
      <c r="IH41" s="195"/>
      <c r="II41" s="180" t="str">
        <f t="shared" si="88"/>
        <v/>
      </c>
      <c r="IJ41" s="181" t="str">
        <f t="shared" si="54"/>
        <v/>
      </c>
      <c r="IK41" s="182" t="str">
        <f t="shared" si="55"/>
        <v/>
      </c>
      <c r="IL41" s="183"/>
      <c r="IM41" s="184" t="str">
        <f t="shared" si="108"/>
        <v/>
      </c>
      <c r="IN41" s="183"/>
      <c r="IO41" s="171"/>
      <c r="IP41" s="196"/>
      <c r="IQ41" s="195"/>
      <c r="IR41" s="197"/>
      <c r="IS41" s="195"/>
      <c r="IT41" s="197"/>
      <c r="IU41" s="195"/>
      <c r="IV41" s="180" t="str">
        <f t="shared" si="89"/>
        <v/>
      </c>
      <c r="IW41" s="181" t="str">
        <f t="shared" si="57"/>
        <v/>
      </c>
      <c r="IX41" s="182" t="str">
        <f t="shared" si="58"/>
        <v/>
      </c>
      <c r="IY41" s="183"/>
      <c r="IZ41" s="184" t="str">
        <f t="shared" si="109"/>
        <v/>
      </c>
      <c r="JA41" s="183"/>
      <c r="JB41" s="171"/>
      <c r="JC41" s="342"/>
      <c r="JD41" s="198">
        <f t="shared" si="60"/>
        <v>0</v>
      </c>
      <c r="JE41" s="198">
        <f t="shared" si="61"/>
        <v>0</v>
      </c>
      <c r="JF41" s="198">
        <f t="shared" si="62"/>
        <v>0</v>
      </c>
      <c r="JG41" s="199">
        <f t="shared" si="63"/>
        <v>0</v>
      </c>
      <c r="JH41" s="199">
        <f t="shared" si="64"/>
        <v>0</v>
      </c>
      <c r="JI41" s="342"/>
      <c r="JJ41" s="198">
        <f>JD41+'Vessel List A'!JD41</f>
        <v>0</v>
      </c>
      <c r="JK41" s="198">
        <f>JE41+'Vessel List A'!JE41</f>
        <v>0</v>
      </c>
      <c r="JL41" s="198">
        <f t="shared" si="65"/>
        <v>0</v>
      </c>
      <c r="JM41" s="199">
        <f>JG41+'Vessel List A'!JG41</f>
        <v>0</v>
      </c>
      <c r="JN41" s="199">
        <f t="shared" si="66"/>
        <v>0</v>
      </c>
      <c r="JO41" s="342"/>
      <c r="JP41" s="346"/>
      <c r="JQ41" s="346"/>
      <c r="JR41" s="346"/>
      <c r="JS41" s="346"/>
      <c r="JT41" s="346"/>
      <c r="JU41" s="346"/>
      <c r="JV41" s="346"/>
      <c r="JW41" s="346"/>
      <c r="JX41" s="346"/>
      <c r="JY41" s="342"/>
      <c r="JZ41" s="344">
        <f t="shared" si="67"/>
        <v>12</v>
      </c>
      <c r="KA41" s="195"/>
    </row>
    <row r="42" spans="1:287" x14ac:dyDescent="0.2">
      <c r="A42" s="247">
        <f t="shared" si="68"/>
        <v>41616</v>
      </c>
      <c r="B42" s="249">
        <f t="shared" si="69"/>
        <v>41617</v>
      </c>
      <c r="C42" s="196"/>
      <c r="D42" s="195"/>
      <c r="E42" s="197"/>
      <c r="F42" s="195"/>
      <c r="G42" s="197"/>
      <c r="H42" s="195"/>
      <c r="I42" s="180" t="str">
        <f t="shared" si="70"/>
        <v/>
      </c>
      <c r="J42" s="181" t="str">
        <f t="shared" si="0"/>
        <v/>
      </c>
      <c r="K42" s="182" t="str">
        <f t="shared" si="1"/>
        <v/>
      </c>
      <c r="L42" s="183"/>
      <c r="M42" s="184" t="str">
        <f t="shared" si="90"/>
        <v/>
      </c>
      <c r="N42" s="183"/>
      <c r="O42" s="171"/>
      <c r="P42" s="196"/>
      <c r="Q42" s="195"/>
      <c r="R42" s="197"/>
      <c r="S42" s="195"/>
      <c r="T42" s="197"/>
      <c r="U42" s="195"/>
      <c r="V42" s="180" t="str">
        <f t="shared" si="71"/>
        <v/>
      </c>
      <c r="W42" s="181" t="str">
        <f t="shared" si="3"/>
        <v/>
      </c>
      <c r="X42" s="182" t="str">
        <f t="shared" si="4"/>
        <v/>
      </c>
      <c r="Y42" s="183"/>
      <c r="Z42" s="184" t="str">
        <f t="shared" si="91"/>
        <v/>
      </c>
      <c r="AA42" s="183"/>
      <c r="AB42" s="171"/>
      <c r="AC42" s="196"/>
      <c r="AD42" s="195"/>
      <c r="AE42" s="197"/>
      <c r="AF42" s="195"/>
      <c r="AG42" s="197"/>
      <c r="AH42" s="195"/>
      <c r="AI42" s="180" t="str">
        <f t="shared" si="72"/>
        <v/>
      </c>
      <c r="AJ42" s="181" t="str">
        <f t="shared" si="6"/>
        <v/>
      </c>
      <c r="AK42" s="182" t="str">
        <f t="shared" si="7"/>
        <v/>
      </c>
      <c r="AL42" s="183"/>
      <c r="AM42" s="184" t="str">
        <f t="shared" si="92"/>
        <v/>
      </c>
      <c r="AN42" s="183"/>
      <c r="AO42" s="171"/>
      <c r="AP42" s="196"/>
      <c r="AQ42" s="195"/>
      <c r="AR42" s="197"/>
      <c r="AS42" s="195"/>
      <c r="AT42" s="197"/>
      <c r="AU42" s="195"/>
      <c r="AV42" s="180" t="str">
        <f t="shared" si="73"/>
        <v/>
      </c>
      <c r="AW42" s="181" t="str">
        <f t="shared" si="9"/>
        <v/>
      </c>
      <c r="AX42" s="182" t="str">
        <f t="shared" si="10"/>
        <v/>
      </c>
      <c r="AY42" s="183"/>
      <c r="AZ42" s="184" t="str">
        <f t="shared" si="93"/>
        <v/>
      </c>
      <c r="BA42" s="183"/>
      <c r="BB42" s="171"/>
      <c r="BC42" s="196"/>
      <c r="BD42" s="195"/>
      <c r="BE42" s="197"/>
      <c r="BF42" s="195"/>
      <c r="BG42" s="197"/>
      <c r="BH42" s="195"/>
      <c r="BI42" s="180" t="str">
        <f t="shared" si="74"/>
        <v/>
      </c>
      <c r="BJ42" s="181" t="str">
        <f t="shared" si="12"/>
        <v/>
      </c>
      <c r="BK42" s="182" t="str">
        <f t="shared" si="13"/>
        <v/>
      </c>
      <c r="BL42" s="183"/>
      <c r="BM42" s="184" t="str">
        <f t="shared" si="94"/>
        <v/>
      </c>
      <c r="BN42" s="183"/>
      <c r="BO42" s="171"/>
      <c r="BP42" s="196"/>
      <c r="BQ42" s="195"/>
      <c r="BR42" s="197"/>
      <c r="BS42" s="195"/>
      <c r="BT42" s="197"/>
      <c r="BU42" s="195"/>
      <c r="BV42" s="180" t="str">
        <f t="shared" si="75"/>
        <v/>
      </c>
      <c r="BW42" s="181" t="str">
        <f t="shared" si="15"/>
        <v/>
      </c>
      <c r="BX42" s="182" t="str">
        <f t="shared" si="16"/>
        <v/>
      </c>
      <c r="BY42" s="183"/>
      <c r="BZ42" s="184" t="str">
        <f t="shared" si="95"/>
        <v/>
      </c>
      <c r="CA42" s="183"/>
      <c r="CB42" s="171"/>
      <c r="CC42" s="196"/>
      <c r="CD42" s="195"/>
      <c r="CE42" s="197"/>
      <c r="CF42" s="195"/>
      <c r="CG42" s="197"/>
      <c r="CH42" s="195"/>
      <c r="CI42" s="180" t="str">
        <f t="shared" si="76"/>
        <v/>
      </c>
      <c r="CJ42" s="181" t="str">
        <f t="shared" si="18"/>
        <v/>
      </c>
      <c r="CK42" s="182" t="str">
        <f t="shared" si="19"/>
        <v/>
      </c>
      <c r="CL42" s="183"/>
      <c r="CM42" s="184" t="str">
        <f t="shared" si="96"/>
        <v/>
      </c>
      <c r="CN42" s="183"/>
      <c r="CO42" s="171"/>
      <c r="CP42" s="196"/>
      <c r="CQ42" s="195"/>
      <c r="CR42" s="197"/>
      <c r="CS42" s="195"/>
      <c r="CT42" s="197"/>
      <c r="CU42" s="195"/>
      <c r="CV42" s="180" t="str">
        <f t="shared" si="77"/>
        <v/>
      </c>
      <c r="CW42" s="181" t="str">
        <f t="shared" si="21"/>
        <v/>
      </c>
      <c r="CX42" s="182" t="str">
        <f t="shared" si="22"/>
        <v/>
      </c>
      <c r="CY42" s="183"/>
      <c r="CZ42" s="184" t="str">
        <f t="shared" si="97"/>
        <v/>
      </c>
      <c r="DA42" s="183"/>
      <c r="DB42" s="171"/>
      <c r="DC42" s="196"/>
      <c r="DD42" s="195"/>
      <c r="DE42" s="197"/>
      <c r="DF42" s="195"/>
      <c r="DG42" s="197"/>
      <c r="DH42" s="195"/>
      <c r="DI42" s="180" t="str">
        <f t="shared" si="78"/>
        <v/>
      </c>
      <c r="DJ42" s="181" t="str">
        <f t="shared" si="24"/>
        <v/>
      </c>
      <c r="DK42" s="182" t="str">
        <f t="shared" si="25"/>
        <v/>
      </c>
      <c r="DL42" s="183"/>
      <c r="DM42" s="184" t="str">
        <f t="shared" si="98"/>
        <v/>
      </c>
      <c r="DN42" s="183"/>
      <c r="DO42" s="171"/>
      <c r="DP42" s="196"/>
      <c r="DQ42" s="195"/>
      <c r="DR42" s="197"/>
      <c r="DS42" s="195"/>
      <c r="DT42" s="197"/>
      <c r="DU42" s="195"/>
      <c r="DV42" s="180" t="str">
        <f t="shared" si="79"/>
        <v/>
      </c>
      <c r="DW42" s="181" t="str">
        <f t="shared" si="27"/>
        <v/>
      </c>
      <c r="DX42" s="182" t="str">
        <f t="shared" si="28"/>
        <v/>
      </c>
      <c r="DY42" s="183"/>
      <c r="DZ42" s="184" t="str">
        <f t="shared" si="99"/>
        <v/>
      </c>
      <c r="EA42" s="183"/>
      <c r="EB42" s="171"/>
      <c r="EC42" s="196"/>
      <c r="ED42" s="195"/>
      <c r="EE42" s="197"/>
      <c r="EF42" s="195"/>
      <c r="EG42" s="197"/>
      <c r="EH42" s="195"/>
      <c r="EI42" s="180" t="str">
        <f t="shared" si="80"/>
        <v/>
      </c>
      <c r="EJ42" s="181" t="str">
        <f t="shared" si="30"/>
        <v/>
      </c>
      <c r="EK42" s="182" t="str">
        <f t="shared" si="31"/>
        <v/>
      </c>
      <c r="EL42" s="183"/>
      <c r="EM42" s="184" t="str">
        <f t="shared" si="100"/>
        <v/>
      </c>
      <c r="EN42" s="183"/>
      <c r="EO42" s="171"/>
      <c r="EP42" s="196"/>
      <c r="EQ42" s="195"/>
      <c r="ER42" s="197"/>
      <c r="ES42" s="195"/>
      <c r="ET42" s="197"/>
      <c r="EU42" s="195"/>
      <c r="EV42" s="180" t="str">
        <f t="shared" si="81"/>
        <v/>
      </c>
      <c r="EW42" s="181" t="str">
        <f t="shared" si="33"/>
        <v/>
      </c>
      <c r="EX42" s="182" t="str">
        <f t="shared" si="34"/>
        <v/>
      </c>
      <c r="EY42" s="183"/>
      <c r="EZ42" s="184" t="str">
        <f t="shared" si="101"/>
        <v/>
      </c>
      <c r="FA42" s="183"/>
      <c r="FB42" s="171"/>
      <c r="FC42" s="196"/>
      <c r="FD42" s="195"/>
      <c r="FE42" s="197"/>
      <c r="FF42" s="195"/>
      <c r="FG42" s="197"/>
      <c r="FH42" s="195"/>
      <c r="FI42" s="180" t="str">
        <f t="shared" si="82"/>
        <v/>
      </c>
      <c r="FJ42" s="181" t="str">
        <f t="shared" si="36"/>
        <v/>
      </c>
      <c r="FK42" s="182" t="str">
        <f t="shared" si="37"/>
        <v/>
      </c>
      <c r="FL42" s="183"/>
      <c r="FM42" s="184" t="str">
        <f t="shared" si="102"/>
        <v/>
      </c>
      <c r="FN42" s="183"/>
      <c r="FO42" s="171"/>
      <c r="FP42" s="196"/>
      <c r="FQ42" s="195"/>
      <c r="FR42" s="197"/>
      <c r="FS42" s="195"/>
      <c r="FT42" s="197"/>
      <c r="FU42" s="195"/>
      <c r="FV42" s="180" t="str">
        <f t="shared" si="83"/>
        <v/>
      </c>
      <c r="FW42" s="181" t="str">
        <f t="shared" si="39"/>
        <v/>
      </c>
      <c r="FX42" s="182" t="str">
        <f t="shared" si="40"/>
        <v/>
      </c>
      <c r="FY42" s="183"/>
      <c r="FZ42" s="184" t="str">
        <f t="shared" si="103"/>
        <v/>
      </c>
      <c r="GA42" s="183"/>
      <c r="GB42" s="171"/>
      <c r="GC42" s="196"/>
      <c r="GD42" s="195"/>
      <c r="GE42" s="197"/>
      <c r="GF42" s="195"/>
      <c r="GG42" s="197"/>
      <c r="GH42" s="195"/>
      <c r="GI42" s="180" t="str">
        <f t="shared" si="84"/>
        <v/>
      </c>
      <c r="GJ42" s="181" t="str">
        <f t="shared" si="42"/>
        <v/>
      </c>
      <c r="GK42" s="182" t="str">
        <f t="shared" si="43"/>
        <v/>
      </c>
      <c r="GL42" s="183"/>
      <c r="GM42" s="184" t="str">
        <f t="shared" si="104"/>
        <v/>
      </c>
      <c r="GN42" s="183"/>
      <c r="GO42" s="171"/>
      <c r="GP42" s="196"/>
      <c r="GQ42" s="195"/>
      <c r="GR42" s="197"/>
      <c r="GS42" s="195"/>
      <c r="GT42" s="197"/>
      <c r="GU42" s="195"/>
      <c r="GV42" s="180" t="str">
        <f t="shared" si="85"/>
        <v/>
      </c>
      <c r="GW42" s="181" t="str">
        <f t="shared" si="45"/>
        <v/>
      </c>
      <c r="GX42" s="182" t="str">
        <f t="shared" si="46"/>
        <v/>
      </c>
      <c r="GY42" s="183"/>
      <c r="GZ42" s="184" t="str">
        <f t="shared" si="105"/>
        <v/>
      </c>
      <c r="HA42" s="183"/>
      <c r="HB42" s="171"/>
      <c r="HC42" s="196"/>
      <c r="HD42" s="195"/>
      <c r="HE42" s="197"/>
      <c r="HF42" s="195"/>
      <c r="HG42" s="197"/>
      <c r="HH42" s="195"/>
      <c r="HI42" s="180" t="str">
        <f t="shared" si="86"/>
        <v/>
      </c>
      <c r="HJ42" s="181" t="str">
        <f t="shared" si="48"/>
        <v/>
      </c>
      <c r="HK42" s="182" t="str">
        <f t="shared" si="49"/>
        <v/>
      </c>
      <c r="HL42" s="183"/>
      <c r="HM42" s="184" t="str">
        <f t="shared" si="106"/>
        <v/>
      </c>
      <c r="HN42" s="183"/>
      <c r="HO42" s="171"/>
      <c r="HP42" s="196"/>
      <c r="HQ42" s="195"/>
      <c r="HR42" s="197"/>
      <c r="HS42" s="195"/>
      <c r="HT42" s="197"/>
      <c r="HU42" s="195"/>
      <c r="HV42" s="180" t="str">
        <f t="shared" si="87"/>
        <v/>
      </c>
      <c r="HW42" s="181" t="str">
        <f t="shared" si="51"/>
        <v/>
      </c>
      <c r="HX42" s="182" t="str">
        <f t="shared" si="52"/>
        <v/>
      </c>
      <c r="HY42" s="183"/>
      <c r="HZ42" s="184" t="str">
        <f t="shared" si="107"/>
        <v/>
      </c>
      <c r="IA42" s="183"/>
      <c r="IB42" s="171"/>
      <c r="IC42" s="196"/>
      <c r="ID42" s="195"/>
      <c r="IE42" s="197"/>
      <c r="IF42" s="195"/>
      <c r="IG42" s="197"/>
      <c r="IH42" s="195"/>
      <c r="II42" s="180" t="str">
        <f t="shared" si="88"/>
        <v/>
      </c>
      <c r="IJ42" s="181" t="str">
        <f t="shared" si="54"/>
        <v/>
      </c>
      <c r="IK42" s="182" t="str">
        <f t="shared" si="55"/>
        <v/>
      </c>
      <c r="IL42" s="183"/>
      <c r="IM42" s="184" t="str">
        <f t="shared" si="108"/>
        <v/>
      </c>
      <c r="IN42" s="183"/>
      <c r="IO42" s="171"/>
      <c r="IP42" s="196"/>
      <c r="IQ42" s="195"/>
      <c r="IR42" s="197"/>
      <c r="IS42" s="195"/>
      <c r="IT42" s="197"/>
      <c r="IU42" s="195"/>
      <c r="IV42" s="180" t="str">
        <f t="shared" si="89"/>
        <v/>
      </c>
      <c r="IW42" s="181" t="str">
        <f t="shared" si="57"/>
        <v/>
      </c>
      <c r="IX42" s="182" t="str">
        <f t="shared" si="58"/>
        <v/>
      </c>
      <c r="IY42" s="183"/>
      <c r="IZ42" s="184" t="str">
        <f t="shared" si="109"/>
        <v/>
      </c>
      <c r="JA42" s="183"/>
      <c r="JB42" s="171"/>
      <c r="JC42" s="342"/>
      <c r="JD42" s="198">
        <f t="shared" si="60"/>
        <v>0</v>
      </c>
      <c r="JE42" s="198">
        <f t="shared" si="61"/>
        <v>0</v>
      </c>
      <c r="JF42" s="198">
        <f t="shared" si="62"/>
        <v>0</v>
      </c>
      <c r="JG42" s="199">
        <f t="shared" si="63"/>
        <v>0</v>
      </c>
      <c r="JH42" s="199">
        <f t="shared" si="64"/>
        <v>0</v>
      </c>
      <c r="JI42" s="342"/>
      <c r="JJ42" s="198">
        <f>JD42+'Vessel List A'!JD42</f>
        <v>0</v>
      </c>
      <c r="JK42" s="198">
        <f>JE42+'Vessel List A'!JE42</f>
        <v>0</v>
      </c>
      <c r="JL42" s="198">
        <f t="shared" si="65"/>
        <v>0</v>
      </c>
      <c r="JM42" s="199">
        <f>JG42+'Vessel List A'!JG42</f>
        <v>0</v>
      </c>
      <c r="JN42" s="199">
        <f t="shared" si="66"/>
        <v>0</v>
      </c>
      <c r="JO42" s="342"/>
      <c r="JP42" s="346"/>
      <c r="JQ42" s="346"/>
      <c r="JR42" s="346"/>
      <c r="JS42" s="346"/>
      <c r="JT42" s="346"/>
      <c r="JU42" s="346"/>
      <c r="JV42" s="346"/>
      <c r="JW42" s="346"/>
      <c r="JX42" s="346"/>
      <c r="JY42" s="342"/>
      <c r="JZ42" s="344">
        <f t="shared" si="67"/>
        <v>12</v>
      </c>
      <c r="KA42" s="195"/>
    </row>
    <row r="43" spans="1:287" x14ac:dyDescent="0.2">
      <c r="A43" s="247">
        <f t="shared" si="68"/>
        <v>41617</v>
      </c>
      <c r="B43" s="249">
        <f t="shared" si="69"/>
        <v>41618</v>
      </c>
      <c r="C43" s="196"/>
      <c r="D43" s="195"/>
      <c r="E43" s="197"/>
      <c r="F43" s="195"/>
      <c r="G43" s="197"/>
      <c r="H43" s="195"/>
      <c r="I43" s="180" t="str">
        <f t="shared" si="70"/>
        <v/>
      </c>
      <c r="J43" s="181" t="str">
        <f t="shared" si="0"/>
        <v/>
      </c>
      <c r="K43" s="182" t="str">
        <f t="shared" si="1"/>
        <v/>
      </c>
      <c r="L43" s="183"/>
      <c r="M43" s="184" t="str">
        <f t="shared" si="90"/>
        <v/>
      </c>
      <c r="N43" s="183"/>
      <c r="O43" s="171"/>
      <c r="P43" s="196"/>
      <c r="Q43" s="195"/>
      <c r="R43" s="197"/>
      <c r="S43" s="195"/>
      <c r="T43" s="197"/>
      <c r="U43" s="195"/>
      <c r="V43" s="180" t="str">
        <f t="shared" si="71"/>
        <v/>
      </c>
      <c r="W43" s="181" t="str">
        <f t="shared" si="3"/>
        <v/>
      </c>
      <c r="X43" s="182" t="str">
        <f t="shared" si="4"/>
        <v/>
      </c>
      <c r="Y43" s="183"/>
      <c r="Z43" s="184" t="str">
        <f t="shared" si="91"/>
        <v/>
      </c>
      <c r="AA43" s="183"/>
      <c r="AB43" s="171"/>
      <c r="AC43" s="196"/>
      <c r="AD43" s="195"/>
      <c r="AE43" s="197"/>
      <c r="AF43" s="195"/>
      <c r="AG43" s="197"/>
      <c r="AH43" s="195"/>
      <c r="AI43" s="180" t="str">
        <f t="shared" si="72"/>
        <v/>
      </c>
      <c r="AJ43" s="181" t="str">
        <f t="shared" si="6"/>
        <v/>
      </c>
      <c r="AK43" s="182" t="str">
        <f t="shared" si="7"/>
        <v/>
      </c>
      <c r="AL43" s="183"/>
      <c r="AM43" s="184" t="str">
        <f t="shared" si="92"/>
        <v/>
      </c>
      <c r="AN43" s="183"/>
      <c r="AO43" s="171"/>
      <c r="AP43" s="196"/>
      <c r="AQ43" s="195"/>
      <c r="AR43" s="197"/>
      <c r="AS43" s="195"/>
      <c r="AT43" s="197"/>
      <c r="AU43" s="195"/>
      <c r="AV43" s="180" t="str">
        <f t="shared" si="73"/>
        <v/>
      </c>
      <c r="AW43" s="181" t="str">
        <f t="shared" si="9"/>
        <v/>
      </c>
      <c r="AX43" s="182" t="str">
        <f t="shared" si="10"/>
        <v/>
      </c>
      <c r="AY43" s="183"/>
      <c r="AZ43" s="184" t="str">
        <f t="shared" si="93"/>
        <v/>
      </c>
      <c r="BA43" s="183"/>
      <c r="BB43" s="171"/>
      <c r="BC43" s="196"/>
      <c r="BD43" s="195"/>
      <c r="BE43" s="197"/>
      <c r="BF43" s="195"/>
      <c r="BG43" s="197"/>
      <c r="BH43" s="195"/>
      <c r="BI43" s="180" t="str">
        <f t="shared" si="74"/>
        <v/>
      </c>
      <c r="BJ43" s="181" t="str">
        <f t="shared" si="12"/>
        <v/>
      </c>
      <c r="BK43" s="182" t="str">
        <f t="shared" si="13"/>
        <v/>
      </c>
      <c r="BL43" s="183"/>
      <c r="BM43" s="184" t="str">
        <f t="shared" si="94"/>
        <v/>
      </c>
      <c r="BN43" s="183"/>
      <c r="BO43" s="171"/>
      <c r="BP43" s="196"/>
      <c r="BQ43" s="195"/>
      <c r="BR43" s="197"/>
      <c r="BS43" s="195"/>
      <c r="BT43" s="197"/>
      <c r="BU43" s="195"/>
      <c r="BV43" s="180" t="str">
        <f t="shared" si="75"/>
        <v/>
      </c>
      <c r="BW43" s="181" t="str">
        <f t="shared" si="15"/>
        <v/>
      </c>
      <c r="BX43" s="182" t="str">
        <f t="shared" si="16"/>
        <v/>
      </c>
      <c r="BY43" s="183"/>
      <c r="BZ43" s="184" t="str">
        <f t="shared" si="95"/>
        <v/>
      </c>
      <c r="CA43" s="183"/>
      <c r="CB43" s="171"/>
      <c r="CC43" s="196"/>
      <c r="CD43" s="195"/>
      <c r="CE43" s="197"/>
      <c r="CF43" s="195"/>
      <c r="CG43" s="197"/>
      <c r="CH43" s="195"/>
      <c r="CI43" s="180" t="str">
        <f t="shared" si="76"/>
        <v/>
      </c>
      <c r="CJ43" s="181" t="str">
        <f t="shared" si="18"/>
        <v/>
      </c>
      <c r="CK43" s="182" t="str">
        <f t="shared" si="19"/>
        <v/>
      </c>
      <c r="CL43" s="183"/>
      <c r="CM43" s="184" t="str">
        <f t="shared" si="96"/>
        <v/>
      </c>
      <c r="CN43" s="183"/>
      <c r="CO43" s="171"/>
      <c r="CP43" s="196"/>
      <c r="CQ43" s="195"/>
      <c r="CR43" s="197"/>
      <c r="CS43" s="195"/>
      <c r="CT43" s="197"/>
      <c r="CU43" s="195"/>
      <c r="CV43" s="180" t="str">
        <f t="shared" si="77"/>
        <v/>
      </c>
      <c r="CW43" s="181" t="str">
        <f t="shared" si="21"/>
        <v/>
      </c>
      <c r="CX43" s="182" t="str">
        <f t="shared" si="22"/>
        <v/>
      </c>
      <c r="CY43" s="183"/>
      <c r="CZ43" s="184" t="str">
        <f t="shared" si="97"/>
        <v/>
      </c>
      <c r="DA43" s="183"/>
      <c r="DB43" s="171"/>
      <c r="DC43" s="196"/>
      <c r="DD43" s="195"/>
      <c r="DE43" s="197"/>
      <c r="DF43" s="195"/>
      <c r="DG43" s="197"/>
      <c r="DH43" s="195"/>
      <c r="DI43" s="180" t="str">
        <f t="shared" si="78"/>
        <v/>
      </c>
      <c r="DJ43" s="181" t="str">
        <f t="shared" si="24"/>
        <v/>
      </c>
      <c r="DK43" s="182" t="str">
        <f t="shared" si="25"/>
        <v/>
      </c>
      <c r="DL43" s="183"/>
      <c r="DM43" s="184" t="str">
        <f t="shared" si="98"/>
        <v/>
      </c>
      <c r="DN43" s="183"/>
      <c r="DO43" s="171"/>
      <c r="DP43" s="196"/>
      <c r="DQ43" s="195"/>
      <c r="DR43" s="197"/>
      <c r="DS43" s="195"/>
      <c r="DT43" s="197"/>
      <c r="DU43" s="195"/>
      <c r="DV43" s="180" t="str">
        <f t="shared" si="79"/>
        <v/>
      </c>
      <c r="DW43" s="181" t="str">
        <f t="shared" si="27"/>
        <v/>
      </c>
      <c r="DX43" s="182" t="str">
        <f t="shared" si="28"/>
        <v/>
      </c>
      <c r="DY43" s="183"/>
      <c r="DZ43" s="184" t="str">
        <f t="shared" si="99"/>
        <v/>
      </c>
      <c r="EA43" s="183"/>
      <c r="EB43" s="171"/>
      <c r="EC43" s="196"/>
      <c r="ED43" s="195"/>
      <c r="EE43" s="197"/>
      <c r="EF43" s="195"/>
      <c r="EG43" s="197"/>
      <c r="EH43" s="195"/>
      <c r="EI43" s="180" t="str">
        <f t="shared" si="80"/>
        <v/>
      </c>
      <c r="EJ43" s="181" t="str">
        <f t="shared" si="30"/>
        <v/>
      </c>
      <c r="EK43" s="182" t="str">
        <f t="shared" si="31"/>
        <v/>
      </c>
      <c r="EL43" s="183"/>
      <c r="EM43" s="184" t="str">
        <f t="shared" si="100"/>
        <v/>
      </c>
      <c r="EN43" s="183"/>
      <c r="EO43" s="171"/>
      <c r="EP43" s="196"/>
      <c r="EQ43" s="195"/>
      <c r="ER43" s="197"/>
      <c r="ES43" s="195"/>
      <c r="ET43" s="197"/>
      <c r="EU43" s="195"/>
      <c r="EV43" s="180" t="str">
        <f t="shared" si="81"/>
        <v/>
      </c>
      <c r="EW43" s="181" t="str">
        <f t="shared" si="33"/>
        <v/>
      </c>
      <c r="EX43" s="182" t="str">
        <f t="shared" si="34"/>
        <v/>
      </c>
      <c r="EY43" s="183"/>
      <c r="EZ43" s="184" t="str">
        <f t="shared" si="101"/>
        <v/>
      </c>
      <c r="FA43" s="183"/>
      <c r="FB43" s="171"/>
      <c r="FC43" s="196"/>
      <c r="FD43" s="195"/>
      <c r="FE43" s="197"/>
      <c r="FF43" s="195"/>
      <c r="FG43" s="197"/>
      <c r="FH43" s="195"/>
      <c r="FI43" s="180" t="str">
        <f t="shared" si="82"/>
        <v/>
      </c>
      <c r="FJ43" s="181" t="str">
        <f t="shared" si="36"/>
        <v/>
      </c>
      <c r="FK43" s="182" t="str">
        <f t="shared" si="37"/>
        <v/>
      </c>
      <c r="FL43" s="183"/>
      <c r="FM43" s="184" t="str">
        <f t="shared" si="102"/>
        <v/>
      </c>
      <c r="FN43" s="183"/>
      <c r="FO43" s="171"/>
      <c r="FP43" s="196"/>
      <c r="FQ43" s="195"/>
      <c r="FR43" s="197"/>
      <c r="FS43" s="195"/>
      <c r="FT43" s="197"/>
      <c r="FU43" s="195"/>
      <c r="FV43" s="180" t="str">
        <f t="shared" si="83"/>
        <v/>
      </c>
      <c r="FW43" s="181" t="str">
        <f t="shared" si="39"/>
        <v/>
      </c>
      <c r="FX43" s="182" t="str">
        <f t="shared" si="40"/>
        <v/>
      </c>
      <c r="FY43" s="183"/>
      <c r="FZ43" s="184" t="str">
        <f t="shared" si="103"/>
        <v/>
      </c>
      <c r="GA43" s="183"/>
      <c r="GB43" s="171"/>
      <c r="GC43" s="196"/>
      <c r="GD43" s="195"/>
      <c r="GE43" s="197"/>
      <c r="GF43" s="195"/>
      <c r="GG43" s="197"/>
      <c r="GH43" s="195"/>
      <c r="GI43" s="180" t="str">
        <f t="shared" si="84"/>
        <v/>
      </c>
      <c r="GJ43" s="181" t="str">
        <f t="shared" si="42"/>
        <v/>
      </c>
      <c r="GK43" s="182" t="str">
        <f t="shared" si="43"/>
        <v/>
      </c>
      <c r="GL43" s="183"/>
      <c r="GM43" s="184" t="str">
        <f t="shared" si="104"/>
        <v/>
      </c>
      <c r="GN43" s="183"/>
      <c r="GO43" s="171"/>
      <c r="GP43" s="196"/>
      <c r="GQ43" s="195"/>
      <c r="GR43" s="197"/>
      <c r="GS43" s="195"/>
      <c r="GT43" s="197"/>
      <c r="GU43" s="195"/>
      <c r="GV43" s="180" t="str">
        <f t="shared" si="85"/>
        <v/>
      </c>
      <c r="GW43" s="181" t="str">
        <f t="shared" si="45"/>
        <v/>
      </c>
      <c r="GX43" s="182" t="str">
        <f t="shared" si="46"/>
        <v/>
      </c>
      <c r="GY43" s="183"/>
      <c r="GZ43" s="184" t="str">
        <f t="shared" si="105"/>
        <v/>
      </c>
      <c r="HA43" s="183"/>
      <c r="HB43" s="171"/>
      <c r="HC43" s="196"/>
      <c r="HD43" s="195"/>
      <c r="HE43" s="197"/>
      <c r="HF43" s="195"/>
      <c r="HG43" s="197"/>
      <c r="HH43" s="195"/>
      <c r="HI43" s="180" t="str">
        <f t="shared" si="86"/>
        <v/>
      </c>
      <c r="HJ43" s="181" t="str">
        <f t="shared" si="48"/>
        <v/>
      </c>
      <c r="HK43" s="182" t="str">
        <f t="shared" si="49"/>
        <v/>
      </c>
      <c r="HL43" s="183"/>
      <c r="HM43" s="184" t="str">
        <f t="shared" si="106"/>
        <v/>
      </c>
      <c r="HN43" s="183"/>
      <c r="HO43" s="171"/>
      <c r="HP43" s="196"/>
      <c r="HQ43" s="195"/>
      <c r="HR43" s="197"/>
      <c r="HS43" s="195"/>
      <c r="HT43" s="197"/>
      <c r="HU43" s="195"/>
      <c r="HV43" s="180" t="str">
        <f t="shared" si="87"/>
        <v/>
      </c>
      <c r="HW43" s="181" t="str">
        <f t="shared" si="51"/>
        <v/>
      </c>
      <c r="HX43" s="182" t="str">
        <f t="shared" si="52"/>
        <v/>
      </c>
      <c r="HY43" s="183"/>
      <c r="HZ43" s="184" t="str">
        <f t="shared" si="107"/>
        <v/>
      </c>
      <c r="IA43" s="183"/>
      <c r="IB43" s="171"/>
      <c r="IC43" s="196"/>
      <c r="ID43" s="195"/>
      <c r="IE43" s="197"/>
      <c r="IF43" s="195"/>
      <c r="IG43" s="197"/>
      <c r="IH43" s="195"/>
      <c r="II43" s="180" t="str">
        <f t="shared" si="88"/>
        <v/>
      </c>
      <c r="IJ43" s="181" t="str">
        <f t="shared" si="54"/>
        <v/>
      </c>
      <c r="IK43" s="182" t="str">
        <f t="shared" si="55"/>
        <v/>
      </c>
      <c r="IL43" s="183"/>
      <c r="IM43" s="184" t="str">
        <f t="shared" si="108"/>
        <v/>
      </c>
      <c r="IN43" s="183"/>
      <c r="IO43" s="171"/>
      <c r="IP43" s="196"/>
      <c r="IQ43" s="195"/>
      <c r="IR43" s="197"/>
      <c r="IS43" s="195"/>
      <c r="IT43" s="197"/>
      <c r="IU43" s="195"/>
      <c r="IV43" s="180" t="str">
        <f t="shared" si="89"/>
        <v/>
      </c>
      <c r="IW43" s="181" t="str">
        <f t="shared" si="57"/>
        <v/>
      </c>
      <c r="IX43" s="182" t="str">
        <f t="shared" si="58"/>
        <v/>
      </c>
      <c r="IY43" s="183"/>
      <c r="IZ43" s="184" t="str">
        <f t="shared" si="109"/>
        <v/>
      </c>
      <c r="JA43" s="183"/>
      <c r="JB43" s="171"/>
      <c r="JC43" s="342"/>
      <c r="JD43" s="198">
        <f t="shared" si="60"/>
        <v>0</v>
      </c>
      <c r="JE43" s="198">
        <f t="shared" si="61"/>
        <v>0</v>
      </c>
      <c r="JF43" s="198">
        <f t="shared" si="62"/>
        <v>0</v>
      </c>
      <c r="JG43" s="199">
        <f t="shared" si="63"/>
        <v>0</v>
      </c>
      <c r="JH43" s="199">
        <f t="shared" si="64"/>
        <v>0</v>
      </c>
      <c r="JI43" s="342"/>
      <c r="JJ43" s="198">
        <f>JD43+'Vessel List A'!JD43</f>
        <v>0</v>
      </c>
      <c r="JK43" s="198">
        <f>JE43+'Vessel List A'!JE43</f>
        <v>0</v>
      </c>
      <c r="JL43" s="198">
        <f t="shared" si="65"/>
        <v>0</v>
      </c>
      <c r="JM43" s="199">
        <f>JG43+'Vessel List A'!JG43</f>
        <v>0</v>
      </c>
      <c r="JN43" s="199">
        <f t="shared" si="66"/>
        <v>0</v>
      </c>
      <c r="JO43" s="342"/>
      <c r="JP43" s="346"/>
      <c r="JQ43" s="346"/>
      <c r="JR43" s="346"/>
      <c r="JS43" s="346"/>
      <c r="JT43" s="346"/>
      <c r="JU43" s="346"/>
      <c r="JV43" s="346"/>
      <c r="JW43" s="346"/>
      <c r="JX43" s="346"/>
      <c r="JY43" s="342"/>
      <c r="JZ43" s="344">
        <f t="shared" si="67"/>
        <v>12</v>
      </c>
      <c r="KA43" s="195"/>
    </row>
    <row r="44" spans="1:287" x14ac:dyDescent="0.2">
      <c r="A44" s="247">
        <f t="shared" si="68"/>
        <v>41618</v>
      </c>
      <c r="B44" s="249">
        <f t="shared" si="69"/>
        <v>41619</v>
      </c>
      <c r="C44" s="196"/>
      <c r="D44" s="195"/>
      <c r="E44" s="197"/>
      <c r="F44" s="195"/>
      <c r="G44" s="197"/>
      <c r="H44" s="195"/>
      <c r="I44" s="180" t="str">
        <f t="shared" si="70"/>
        <v/>
      </c>
      <c r="J44" s="181" t="str">
        <f t="shared" si="0"/>
        <v/>
      </c>
      <c r="K44" s="182" t="str">
        <f t="shared" si="1"/>
        <v/>
      </c>
      <c r="L44" s="183"/>
      <c r="M44" s="184" t="str">
        <f t="shared" si="90"/>
        <v/>
      </c>
      <c r="N44" s="183"/>
      <c r="O44" s="171"/>
      <c r="P44" s="196"/>
      <c r="Q44" s="195"/>
      <c r="R44" s="197"/>
      <c r="S44" s="195"/>
      <c r="T44" s="197"/>
      <c r="U44" s="195"/>
      <c r="V44" s="180" t="str">
        <f t="shared" si="71"/>
        <v/>
      </c>
      <c r="W44" s="181" t="str">
        <f t="shared" si="3"/>
        <v/>
      </c>
      <c r="X44" s="182" t="str">
        <f t="shared" si="4"/>
        <v/>
      </c>
      <c r="Y44" s="183"/>
      <c r="Z44" s="184" t="str">
        <f t="shared" si="91"/>
        <v/>
      </c>
      <c r="AA44" s="183"/>
      <c r="AB44" s="171"/>
      <c r="AC44" s="196"/>
      <c r="AD44" s="195"/>
      <c r="AE44" s="197"/>
      <c r="AF44" s="195"/>
      <c r="AG44" s="197"/>
      <c r="AH44" s="195"/>
      <c r="AI44" s="180" t="str">
        <f t="shared" si="72"/>
        <v/>
      </c>
      <c r="AJ44" s="181" t="str">
        <f t="shared" si="6"/>
        <v/>
      </c>
      <c r="AK44" s="182" t="str">
        <f t="shared" si="7"/>
        <v/>
      </c>
      <c r="AL44" s="183"/>
      <c r="AM44" s="184" t="str">
        <f t="shared" si="92"/>
        <v/>
      </c>
      <c r="AN44" s="183"/>
      <c r="AO44" s="171"/>
      <c r="AP44" s="196"/>
      <c r="AQ44" s="195"/>
      <c r="AR44" s="197"/>
      <c r="AS44" s="195"/>
      <c r="AT44" s="197"/>
      <c r="AU44" s="195"/>
      <c r="AV44" s="180" t="str">
        <f t="shared" si="73"/>
        <v/>
      </c>
      <c r="AW44" s="181" t="str">
        <f t="shared" si="9"/>
        <v/>
      </c>
      <c r="AX44" s="182" t="str">
        <f t="shared" si="10"/>
        <v/>
      </c>
      <c r="AY44" s="183"/>
      <c r="AZ44" s="184" t="str">
        <f t="shared" si="93"/>
        <v/>
      </c>
      <c r="BA44" s="183"/>
      <c r="BB44" s="171"/>
      <c r="BC44" s="196"/>
      <c r="BD44" s="195"/>
      <c r="BE44" s="197"/>
      <c r="BF44" s="195"/>
      <c r="BG44" s="197"/>
      <c r="BH44" s="195"/>
      <c r="BI44" s="180" t="str">
        <f t="shared" si="74"/>
        <v/>
      </c>
      <c r="BJ44" s="181" t="str">
        <f t="shared" si="12"/>
        <v/>
      </c>
      <c r="BK44" s="182" t="str">
        <f t="shared" si="13"/>
        <v/>
      </c>
      <c r="BL44" s="183"/>
      <c r="BM44" s="184" t="str">
        <f t="shared" si="94"/>
        <v/>
      </c>
      <c r="BN44" s="183"/>
      <c r="BO44" s="171"/>
      <c r="BP44" s="196"/>
      <c r="BQ44" s="195"/>
      <c r="BR44" s="197"/>
      <c r="BS44" s="195"/>
      <c r="BT44" s="197"/>
      <c r="BU44" s="195"/>
      <c r="BV44" s="180" t="str">
        <f t="shared" si="75"/>
        <v/>
      </c>
      <c r="BW44" s="181" t="str">
        <f t="shared" si="15"/>
        <v/>
      </c>
      <c r="BX44" s="182" t="str">
        <f t="shared" si="16"/>
        <v/>
      </c>
      <c r="BY44" s="183"/>
      <c r="BZ44" s="184" t="str">
        <f t="shared" si="95"/>
        <v/>
      </c>
      <c r="CA44" s="183"/>
      <c r="CB44" s="171"/>
      <c r="CC44" s="196"/>
      <c r="CD44" s="195"/>
      <c r="CE44" s="197"/>
      <c r="CF44" s="195"/>
      <c r="CG44" s="197"/>
      <c r="CH44" s="195"/>
      <c r="CI44" s="180" t="str">
        <f t="shared" si="76"/>
        <v/>
      </c>
      <c r="CJ44" s="181" t="str">
        <f t="shared" si="18"/>
        <v/>
      </c>
      <c r="CK44" s="182" t="str">
        <f t="shared" si="19"/>
        <v/>
      </c>
      <c r="CL44" s="183"/>
      <c r="CM44" s="184" t="str">
        <f t="shared" si="96"/>
        <v/>
      </c>
      <c r="CN44" s="183"/>
      <c r="CO44" s="171"/>
      <c r="CP44" s="196"/>
      <c r="CQ44" s="195"/>
      <c r="CR44" s="197"/>
      <c r="CS44" s="195"/>
      <c r="CT44" s="197"/>
      <c r="CU44" s="195"/>
      <c r="CV44" s="180" t="str">
        <f t="shared" si="77"/>
        <v/>
      </c>
      <c r="CW44" s="181" t="str">
        <f t="shared" si="21"/>
        <v/>
      </c>
      <c r="CX44" s="182" t="str">
        <f t="shared" si="22"/>
        <v/>
      </c>
      <c r="CY44" s="183"/>
      <c r="CZ44" s="184" t="str">
        <f t="shared" si="97"/>
        <v/>
      </c>
      <c r="DA44" s="183"/>
      <c r="DB44" s="171"/>
      <c r="DC44" s="196"/>
      <c r="DD44" s="195"/>
      <c r="DE44" s="197"/>
      <c r="DF44" s="195"/>
      <c r="DG44" s="197"/>
      <c r="DH44" s="195"/>
      <c r="DI44" s="180" t="str">
        <f t="shared" si="78"/>
        <v/>
      </c>
      <c r="DJ44" s="181" t="str">
        <f t="shared" si="24"/>
        <v/>
      </c>
      <c r="DK44" s="182" t="str">
        <f t="shared" si="25"/>
        <v/>
      </c>
      <c r="DL44" s="183"/>
      <c r="DM44" s="184" t="str">
        <f t="shared" si="98"/>
        <v/>
      </c>
      <c r="DN44" s="183"/>
      <c r="DO44" s="171"/>
      <c r="DP44" s="196"/>
      <c r="DQ44" s="195"/>
      <c r="DR44" s="197"/>
      <c r="DS44" s="195"/>
      <c r="DT44" s="197"/>
      <c r="DU44" s="195"/>
      <c r="DV44" s="180" t="str">
        <f t="shared" si="79"/>
        <v/>
      </c>
      <c r="DW44" s="181" t="str">
        <f t="shared" si="27"/>
        <v/>
      </c>
      <c r="DX44" s="182" t="str">
        <f t="shared" si="28"/>
        <v/>
      </c>
      <c r="DY44" s="183"/>
      <c r="DZ44" s="184" t="str">
        <f t="shared" si="99"/>
        <v/>
      </c>
      <c r="EA44" s="183"/>
      <c r="EB44" s="171"/>
      <c r="EC44" s="196"/>
      <c r="ED44" s="195"/>
      <c r="EE44" s="197"/>
      <c r="EF44" s="195"/>
      <c r="EG44" s="197"/>
      <c r="EH44" s="195"/>
      <c r="EI44" s="180" t="str">
        <f t="shared" si="80"/>
        <v/>
      </c>
      <c r="EJ44" s="181" t="str">
        <f t="shared" si="30"/>
        <v/>
      </c>
      <c r="EK44" s="182" t="str">
        <f t="shared" si="31"/>
        <v/>
      </c>
      <c r="EL44" s="183"/>
      <c r="EM44" s="184" t="str">
        <f t="shared" si="100"/>
        <v/>
      </c>
      <c r="EN44" s="183"/>
      <c r="EO44" s="171"/>
      <c r="EP44" s="196"/>
      <c r="EQ44" s="195"/>
      <c r="ER44" s="197"/>
      <c r="ES44" s="195"/>
      <c r="ET44" s="197"/>
      <c r="EU44" s="195"/>
      <c r="EV44" s="180" t="str">
        <f t="shared" si="81"/>
        <v/>
      </c>
      <c r="EW44" s="181" t="str">
        <f t="shared" si="33"/>
        <v/>
      </c>
      <c r="EX44" s="182" t="str">
        <f t="shared" si="34"/>
        <v/>
      </c>
      <c r="EY44" s="183"/>
      <c r="EZ44" s="184" t="str">
        <f t="shared" si="101"/>
        <v/>
      </c>
      <c r="FA44" s="183"/>
      <c r="FB44" s="171"/>
      <c r="FC44" s="196"/>
      <c r="FD44" s="195"/>
      <c r="FE44" s="197"/>
      <c r="FF44" s="195"/>
      <c r="FG44" s="197"/>
      <c r="FH44" s="195"/>
      <c r="FI44" s="180" t="str">
        <f t="shared" si="82"/>
        <v/>
      </c>
      <c r="FJ44" s="181" t="str">
        <f t="shared" si="36"/>
        <v/>
      </c>
      <c r="FK44" s="182" t="str">
        <f t="shared" si="37"/>
        <v/>
      </c>
      <c r="FL44" s="183"/>
      <c r="FM44" s="184" t="str">
        <f t="shared" si="102"/>
        <v/>
      </c>
      <c r="FN44" s="183"/>
      <c r="FO44" s="171"/>
      <c r="FP44" s="196"/>
      <c r="FQ44" s="195"/>
      <c r="FR44" s="197"/>
      <c r="FS44" s="195"/>
      <c r="FT44" s="197"/>
      <c r="FU44" s="195"/>
      <c r="FV44" s="180" t="str">
        <f t="shared" si="83"/>
        <v/>
      </c>
      <c r="FW44" s="181" t="str">
        <f t="shared" si="39"/>
        <v/>
      </c>
      <c r="FX44" s="182" t="str">
        <f t="shared" si="40"/>
        <v/>
      </c>
      <c r="FY44" s="183"/>
      <c r="FZ44" s="184" t="str">
        <f t="shared" si="103"/>
        <v/>
      </c>
      <c r="GA44" s="183"/>
      <c r="GB44" s="171"/>
      <c r="GC44" s="196"/>
      <c r="GD44" s="195"/>
      <c r="GE44" s="197"/>
      <c r="GF44" s="195"/>
      <c r="GG44" s="197"/>
      <c r="GH44" s="195"/>
      <c r="GI44" s="180" t="str">
        <f t="shared" si="84"/>
        <v/>
      </c>
      <c r="GJ44" s="181" t="str">
        <f t="shared" si="42"/>
        <v/>
      </c>
      <c r="GK44" s="182" t="str">
        <f t="shared" si="43"/>
        <v/>
      </c>
      <c r="GL44" s="183"/>
      <c r="GM44" s="184" t="str">
        <f t="shared" si="104"/>
        <v/>
      </c>
      <c r="GN44" s="183"/>
      <c r="GO44" s="171"/>
      <c r="GP44" s="196"/>
      <c r="GQ44" s="195"/>
      <c r="GR44" s="197"/>
      <c r="GS44" s="195"/>
      <c r="GT44" s="197"/>
      <c r="GU44" s="195"/>
      <c r="GV44" s="180" t="str">
        <f t="shared" si="85"/>
        <v/>
      </c>
      <c r="GW44" s="181" t="str">
        <f t="shared" si="45"/>
        <v/>
      </c>
      <c r="GX44" s="182" t="str">
        <f t="shared" si="46"/>
        <v/>
      </c>
      <c r="GY44" s="183"/>
      <c r="GZ44" s="184" t="str">
        <f t="shared" si="105"/>
        <v/>
      </c>
      <c r="HA44" s="183"/>
      <c r="HB44" s="171"/>
      <c r="HC44" s="196"/>
      <c r="HD44" s="195"/>
      <c r="HE44" s="197"/>
      <c r="HF44" s="195"/>
      <c r="HG44" s="197"/>
      <c r="HH44" s="195"/>
      <c r="HI44" s="180" t="str">
        <f t="shared" si="86"/>
        <v/>
      </c>
      <c r="HJ44" s="181" t="str">
        <f t="shared" si="48"/>
        <v/>
      </c>
      <c r="HK44" s="182" t="str">
        <f t="shared" si="49"/>
        <v/>
      </c>
      <c r="HL44" s="183"/>
      <c r="HM44" s="184" t="str">
        <f t="shared" si="106"/>
        <v/>
      </c>
      <c r="HN44" s="183"/>
      <c r="HO44" s="171"/>
      <c r="HP44" s="196"/>
      <c r="HQ44" s="195"/>
      <c r="HR44" s="197"/>
      <c r="HS44" s="195"/>
      <c r="HT44" s="197"/>
      <c r="HU44" s="195"/>
      <c r="HV44" s="180" t="str">
        <f t="shared" si="87"/>
        <v/>
      </c>
      <c r="HW44" s="181" t="str">
        <f t="shared" si="51"/>
        <v/>
      </c>
      <c r="HX44" s="182" t="str">
        <f t="shared" si="52"/>
        <v/>
      </c>
      <c r="HY44" s="183"/>
      <c r="HZ44" s="184" t="str">
        <f t="shared" si="107"/>
        <v/>
      </c>
      <c r="IA44" s="183"/>
      <c r="IB44" s="171"/>
      <c r="IC44" s="196"/>
      <c r="ID44" s="195"/>
      <c r="IE44" s="197"/>
      <c r="IF44" s="195"/>
      <c r="IG44" s="197"/>
      <c r="IH44" s="195"/>
      <c r="II44" s="180" t="str">
        <f t="shared" si="88"/>
        <v/>
      </c>
      <c r="IJ44" s="181" t="str">
        <f t="shared" si="54"/>
        <v/>
      </c>
      <c r="IK44" s="182" t="str">
        <f t="shared" si="55"/>
        <v/>
      </c>
      <c r="IL44" s="183"/>
      <c r="IM44" s="184" t="str">
        <f t="shared" si="108"/>
        <v/>
      </c>
      <c r="IN44" s="183"/>
      <c r="IO44" s="171"/>
      <c r="IP44" s="196"/>
      <c r="IQ44" s="195"/>
      <c r="IR44" s="197"/>
      <c r="IS44" s="195"/>
      <c r="IT44" s="197"/>
      <c r="IU44" s="195"/>
      <c r="IV44" s="180" t="str">
        <f t="shared" si="89"/>
        <v/>
      </c>
      <c r="IW44" s="181" t="str">
        <f t="shared" si="57"/>
        <v/>
      </c>
      <c r="IX44" s="182" t="str">
        <f t="shared" si="58"/>
        <v/>
      </c>
      <c r="IY44" s="183"/>
      <c r="IZ44" s="184" t="str">
        <f t="shared" si="109"/>
        <v/>
      </c>
      <c r="JA44" s="183"/>
      <c r="JB44" s="171"/>
      <c r="JC44" s="342"/>
      <c r="JD44" s="198">
        <f t="shared" si="60"/>
        <v>0</v>
      </c>
      <c r="JE44" s="198">
        <f t="shared" si="61"/>
        <v>0</v>
      </c>
      <c r="JF44" s="198">
        <f t="shared" si="62"/>
        <v>0</v>
      </c>
      <c r="JG44" s="199">
        <f t="shared" si="63"/>
        <v>0</v>
      </c>
      <c r="JH44" s="199">
        <f t="shared" si="64"/>
        <v>0</v>
      </c>
      <c r="JI44" s="342"/>
      <c r="JJ44" s="198">
        <f>JD44+'Vessel List A'!JD44</f>
        <v>0</v>
      </c>
      <c r="JK44" s="198">
        <f>JE44+'Vessel List A'!JE44</f>
        <v>0</v>
      </c>
      <c r="JL44" s="198">
        <f t="shared" si="65"/>
        <v>0</v>
      </c>
      <c r="JM44" s="199">
        <f>JG44+'Vessel List A'!JG44</f>
        <v>0</v>
      </c>
      <c r="JN44" s="199">
        <f t="shared" si="66"/>
        <v>0</v>
      </c>
      <c r="JO44" s="342"/>
      <c r="JP44" s="346"/>
      <c r="JQ44" s="346"/>
      <c r="JR44" s="346"/>
      <c r="JS44" s="346"/>
      <c r="JT44" s="346"/>
      <c r="JU44" s="346"/>
      <c r="JV44" s="346"/>
      <c r="JW44" s="346"/>
      <c r="JX44" s="346"/>
      <c r="JY44" s="342"/>
      <c r="JZ44" s="344">
        <f t="shared" si="67"/>
        <v>12</v>
      </c>
      <c r="KA44" s="195"/>
    </row>
    <row r="45" spans="1:287" x14ac:dyDescent="0.2">
      <c r="A45" s="247">
        <f t="shared" si="68"/>
        <v>41619</v>
      </c>
      <c r="B45" s="249">
        <f t="shared" si="69"/>
        <v>41620</v>
      </c>
      <c r="C45" s="196"/>
      <c r="D45" s="195"/>
      <c r="E45" s="197"/>
      <c r="F45" s="195"/>
      <c r="G45" s="197"/>
      <c r="H45" s="195"/>
      <c r="I45" s="180" t="str">
        <f t="shared" si="70"/>
        <v/>
      </c>
      <c r="J45" s="181" t="str">
        <f t="shared" si="0"/>
        <v/>
      </c>
      <c r="K45" s="182" t="str">
        <f t="shared" si="1"/>
        <v/>
      </c>
      <c r="L45" s="183"/>
      <c r="M45" s="184" t="str">
        <f t="shared" si="90"/>
        <v/>
      </c>
      <c r="N45" s="183"/>
      <c r="O45" s="186"/>
      <c r="P45" s="196"/>
      <c r="Q45" s="195"/>
      <c r="R45" s="197"/>
      <c r="S45" s="195"/>
      <c r="T45" s="197"/>
      <c r="U45" s="195"/>
      <c r="V45" s="180" t="str">
        <f t="shared" si="71"/>
        <v/>
      </c>
      <c r="W45" s="181" t="str">
        <f t="shared" si="3"/>
        <v/>
      </c>
      <c r="X45" s="182" t="str">
        <f t="shared" si="4"/>
        <v/>
      </c>
      <c r="Y45" s="183"/>
      <c r="Z45" s="184" t="str">
        <f t="shared" si="91"/>
        <v/>
      </c>
      <c r="AA45" s="183"/>
      <c r="AB45" s="186"/>
      <c r="AC45" s="196"/>
      <c r="AD45" s="195"/>
      <c r="AE45" s="197"/>
      <c r="AF45" s="195"/>
      <c r="AG45" s="197"/>
      <c r="AH45" s="195"/>
      <c r="AI45" s="180" t="str">
        <f t="shared" si="72"/>
        <v/>
      </c>
      <c r="AJ45" s="181" t="str">
        <f t="shared" si="6"/>
        <v/>
      </c>
      <c r="AK45" s="182" t="str">
        <f t="shared" si="7"/>
        <v/>
      </c>
      <c r="AL45" s="183"/>
      <c r="AM45" s="184" t="str">
        <f t="shared" si="92"/>
        <v/>
      </c>
      <c r="AN45" s="183"/>
      <c r="AO45" s="186"/>
      <c r="AP45" s="196"/>
      <c r="AQ45" s="195"/>
      <c r="AR45" s="197"/>
      <c r="AS45" s="195"/>
      <c r="AT45" s="197"/>
      <c r="AU45" s="195"/>
      <c r="AV45" s="180" t="str">
        <f t="shared" si="73"/>
        <v/>
      </c>
      <c r="AW45" s="181" t="str">
        <f t="shared" si="9"/>
        <v/>
      </c>
      <c r="AX45" s="182" t="str">
        <f t="shared" si="10"/>
        <v/>
      </c>
      <c r="AY45" s="183"/>
      <c r="AZ45" s="184" t="str">
        <f t="shared" si="93"/>
        <v/>
      </c>
      <c r="BA45" s="183"/>
      <c r="BB45" s="186"/>
      <c r="BC45" s="196"/>
      <c r="BD45" s="195"/>
      <c r="BE45" s="197"/>
      <c r="BF45" s="195"/>
      <c r="BG45" s="197"/>
      <c r="BH45" s="195"/>
      <c r="BI45" s="180" t="str">
        <f t="shared" si="74"/>
        <v/>
      </c>
      <c r="BJ45" s="181" t="str">
        <f t="shared" si="12"/>
        <v/>
      </c>
      <c r="BK45" s="182" t="str">
        <f t="shared" si="13"/>
        <v/>
      </c>
      <c r="BL45" s="183"/>
      <c r="BM45" s="184" t="str">
        <f t="shared" si="94"/>
        <v/>
      </c>
      <c r="BN45" s="183"/>
      <c r="BO45" s="186"/>
      <c r="BP45" s="196"/>
      <c r="BQ45" s="195"/>
      <c r="BR45" s="197"/>
      <c r="BS45" s="195"/>
      <c r="BT45" s="197"/>
      <c r="BU45" s="195"/>
      <c r="BV45" s="180" t="str">
        <f t="shared" si="75"/>
        <v/>
      </c>
      <c r="BW45" s="181" t="str">
        <f t="shared" si="15"/>
        <v/>
      </c>
      <c r="BX45" s="182" t="str">
        <f t="shared" si="16"/>
        <v/>
      </c>
      <c r="BY45" s="183"/>
      <c r="BZ45" s="184" t="str">
        <f t="shared" si="95"/>
        <v/>
      </c>
      <c r="CA45" s="183"/>
      <c r="CB45" s="186"/>
      <c r="CC45" s="196"/>
      <c r="CD45" s="195"/>
      <c r="CE45" s="197"/>
      <c r="CF45" s="195"/>
      <c r="CG45" s="197"/>
      <c r="CH45" s="195"/>
      <c r="CI45" s="180" t="str">
        <f t="shared" si="76"/>
        <v/>
      </c>
      <c r="CJ45" s="181" t="str">
        <f t="shared" si="18"/>
        <v/>
      </c>
      <c r="CK45" s="182" t="str">
        <f t="shared" si="19"/>
        <v/>
      </c>
      <c r="CL45" s="183"/>
      <c r="CM45" s="184" t="str">
        <f t="shared" si="96"/>
        <v/>
      </c>
      <c r="CN45" s="183"/>
      <c r="CO45" s="186"/>
      <c r="CP45" s="196"/>
      <c r="CQ45" s="195"/>
      <c r="CR45" s="197"/>
      <c r="CS45" s="195"/>
      <c r="CT45" s="197"/>
      <c r="CU45" s="195"/>
      <c r="CV45" s="180" t="str">
        <f t="shared" si="77"/>
        <v/>
      </c>
      <c r="CW45" s="181" t="str">
        <f t="shared" si="21"/>
        <v/>
      </c>
      <c r="CX45" s="182" t="str">
        <f t="shared" si="22"/>
        <v/>
      </c>
      <c r="CY45" s="183"/>
      <c r="CZ45" s="184" t="str">
        <f t="shared" si="97"/>
        <v/>
      </c>
      <c r="DA45" s="183"/>
      <c r="DB45" s="186"/>
      <c r="DC45" s="196"/>
      <c r="DD45" s="195"/>
      <c r="DE45" s="197"/>
      <c r="DF45" s="195"/>
      <c r="DG45" s="197"/>
      <c r="DH45" s="195"/>
      <c r="DI45" s="180" t="str">
        <f t="shared" si="78"/>
        <v/>
      </c>
      <c r="DJ45" s="181" t="str">
        <f t="shared" si="24"/>
        <v/>
      </c>
      <c r="DK45" s="182" t="str">
        <f t="shared" si="25"/>
        <v/>
      </c>
      <c r="DL45" s="183"/>
      <c r="DM45" s="184" t="str">
        <f t="shared" si="98"/>
        <v/>
      </c>
      <c r="DN45" s="183"/>
      <c r="DO45" s="186"/>
      <c r="DP45" s="196"/>
      <c r="DQ45" s="195"/>
      <c r="DR45" s="197"/>
      <c r="DS45" s="195"/>
      <c r="DT45" s="197"/>
      <c r="DU45" s="195"/>
      <c r="DV45" s="180" t="str">
        <f t="shared" si="79"/>
        <v/>
      </c>
      <c r="DW45" s="181" t="str">
        <f t="shared" si="27"/>
        <v/>
      </c>
      <c r="DX45" s="182" t="str">
        <f t="shared" si="28"/>
        <v/>
      </c>
      <c r="DY45" s="183"/>
      <c r="DZ45" s="184" t="str">
        <f t="shared" si="99"/>
        <v/>
      </c>
      <c r="EA45" s="183"/>
      <c r="EB45" s="186"/>
      <c r="EC45" s="196"/>
      <c r="ED45" s="195"/>
      <c r="EE45" s="197"/>
      <c r="EF45" s="195"/>
      <c r="EG45" s="197"/>
      <c r="EH45" s="195"/>
      <c r="EI45" s="180" t="str">
        <f t="shared" si="80"/>
        <v/>
      </c>
      <c r="EJ45" s="181" t="str">
        <f t="shared" si="30"/>
        <v/>
      </c>
      <c r="EK45" s="182" t="str">
        <f t="shared" si="31"/>
        <v/>
      </c>
      <c r="EL45" s="183"/>
      <c r="EM45" s="184" t="str">
        <f t="shared" si="100"/>
        <v/>
      </c>
      <c r="EN45" s="183"/>
      <c r="EO45" s="186"/>
      <c r="EP45" s="196"/>
      <c r="EQ45" s="195"/>
      <c r="ER45" s="197"/>
      <c r="ES45" s="195"/>
      <c r="ET45" s="197"/>
      <c r="EU45" s="195"/>
      <c r="EV45" s="180" t="str">
        <f t="shared" si="81"/>
        <v/>
      </c>
      <c r="EW45" s="181" t="str">
        <f t="shared" si="33"/>
        <v/>
      </c>
      <c r="EX45" s="182" t="str">
        <f t="shared" si="34"/>
        <v/>
      </c>
      <c r="EY45" s="183"/>
      <c r="EZ45" s="184" t="str">
        <f t="shared" si="101"/>
        <v/>
      </c>
      <c r="FA45" s="183"/>
      <c r="FB45" s="186"/>
      <c r="FC45" s="196"/>
      <c r="FD45" s="195"/>
      <c r="FE45" s="197"/>
      <c r="FF45" s="195"/>
      <c r="FG45" s="197"/>
      <c r="FH45" s="195"/>
      <c r="FI45" s="180" t="str">
        <f t="shared" si="82"/>
        <v/>
      </c>
      <c r="FJ45" s="181" t="str">
        <f t="shared" si="36"/>
        <v/>
      </c>
      <c r="FK45" s="182" t="str">
        <f t="shared" si="37"/>
        <v/>
      </c>
      <c r="FL45" s="183"/>
      <c r="FM45" s="184" t="str">
        <f t="shared" si="102"/>
        <v/>
      </c>
      <c r="FN45" s="183"/>
      <c r="FO45" s="186"/>
      <c r="FP45" s="196"/>
      <c r="FQ45" s="195"/>
      <c r="FR45" s="197"/>
      <c r="FS45" s="195"/>
      <c r="FT45" s="197"/>
      <c r="FU45" s="195"/>
      <c r="FV45" s="180" t="str">
        <f t="shared" si="83"/>
        <v/>
      </c>
      <c r="FW45" s="181" t="str">
        <f t="shared" si="39"/>
        <v/>
      </c>
      <c r="FX45" s="182" t="str">
        <f t="shared" si="40"/>
        <v/>
      </c>
      <c r="FY45" s="183"/>
      <c r="FZ45" s="184" t="str">
        <f t="shared" si="103"/>
        <v/>
      </c>
      <c r="GA45" s="183"/>
      <c r="GB45" s="186"/>
      <c r="GC45" s="196"/>
      <c r="GD45" s="195"/>
      <c r="GE45" s="197"/>
      <c r="GF45" s="195"/>
      <c r="GG45" s="197"/>
      <c r="GH45" s="195"/>
      <c r="GI45" s="180" t="str">
        <f t="shared" si="84"/>
        <v/>
      </c>
      <c r="GJ45" s="181" t="str">
        <f t="shared" si="42"/>
        <v/>
      </c>
      <c r="GK45" s="182" t="str">
        <f t="shared" si="43"/>
        <v/>
      </c>
      <c r="GL45" s="183"/>
      <c r="GM45" s="184" t="str">
        <f t="shared" si="104"/>
        <v/>
      </c>
      <c r="GN45" s="183"/>
      <c r="GO45" s="186"/>
      <c r="GP45" s="196"/>
      <c r="GQ45" s="195"/>
      <c r="GR45" s="197"/>
      <c r="GS45" s="195"/>
      <c r="GT45" s="197"/>
      <c r="GU45" s="195"/>
      <c r="GV45" s="180" t="str">
        <f t="shared" si="85"/>
        <v/>
      </c>
      <c r="GW45" s="181" t="str">
        <f t="shared" si="45"/>
        <v/>
      </c>
      <c r="GX45" s="182" t="str">
        <f t="shared" si="46"/>
        <v/>
      </c>
      <c r="GY45" s="183"/>
      <c r="GZ45" s="184" t="str">
        <f t="shared" si="105"/>
        <v/>
      </c>
      <c r="HA45" s="183"/>
      <c r="HB45" s="186"/>
      <c r="HC45" s="196"/>
      <c r="HD45" s="195"/>
      <c r="HE45" s="197"/>
      <c r="HF45" s="195"/>
      <c r="HG45" s="197"/>
      <c r="HH45" s="195"/>
      <c r="HI45" s="180" t="str">
        <f t="shared" si="86"/>
        <v/>
      </c>
      <c r="HJ45" s="181" t="str">
        <f t="shared" si="48"/>
        <v/>
      </c>
      <c r="HK45" s="182" t="str">
        <f t="shared" si="49"/>
        <v/>
      </c>
      <c r="HL45" s="183"/>
      <c r="HM45" s="184" t="str">
        <f t="shared" si="106"/>
        <v/>
      </c>
      <c r="HN45" s="183"/>
      <c r="HO45" s="186"/>
      <c r="HP45" s="196"/>
      <c r="HQ45" s="195"/>
      <c r="HR45" s="197"/>
      <c r="HS45" s="195"/>
      <c r="HT45" s="197"/>
      <c r="HU45" s="195"/>
      <c r="HV45" s="180" t="str">
        <f t="shared" si="87"/>
        <v/>
      </c>
      <c r="HW45" s="181" t="str">
        <f t="shared" si="51"/>
        <v/>
      </c>
      <c r="HX45" s="182" t="str">
        <f t="shared" si="52"/>
        <v/>
      </c>
      <c r="HY45" s="183"/>
      <c r="HZ45" s="184" t="str">
        <f t="shared" si="107"/>
        <v/>
      </c>
      <c r="IA45" s="183"/>
      <c r="IB45" s="186"/>
      <c r="IC45" s="196"/>
      <c r="ID45" s="195"/>
      <c r="IE45" s="197"/>
      <c r="IF45" s="195"/>
      <c r="IG45" s="197"/>
      <c r="IH45" s="195"/>
      <c r="II45" s="180" t="str">
        <f t="shared" si="88"/>
        <v/>
      </c>
      <c r="IJ45" s="181" t="str">
        <f t="shared" si="54"/>
        <v/>
      </c>
      <c r="IK45" s="182" t="str">
        <f t="shared" si="55"/>
        <v/>
      </c>
      <c r="IL45" s="183"/>
      <c r="IM45" s="184" t="str">
        <f t="shared" si="108"/>
        <v/>
      </c>
      <c r="IN45" s="183"/>
      <c r="IO45" s="186"/>
      <c r="IP45" s="196"/>
      <c r="IQ45" s="195"/>
      <c r="IR45" s="197"/>
      <c r="IS45" s="195"/>
      <c r="IT45" s="197"/>
      <c r="IU45" s="195"/>
      <c r="IV45" s="180" t="str">
        <f t="shared" si="89"/>
        <v/>
      </c>
      <c r="IW45" s="181" t="str">
        <f t="shared" si="57"/>
        <v/>
      </c>
      <c r="IX45" s="182" t="str">
        <f t="shared" si="58"/>
        <v/>
      </c>
      <c r="IY45" s="183"/>
      <c r="IZ45" s="184" t="str">
        <f t="shared" si="109"/>
        <v/>
      </c>
      <c r="JA45" s="183"/>
      <c r="JB45" s="186"/>
      <c r="JC45" s="342"/>
      <c r="JD45" s="198">
        <f t="shared" si="60"/>
        <v>0</v>
      </c>
      <c r="JE45" s="198">
        <f t="shared" si="61"/>
        <v>0</v>
      </c>
      <c r="JF45" s="198">
        <f t="shared" si="62"/>
        <v>0</v>
      </c>
      <c r="JG45" s="199">
        <f t="shared" si="63"/>
        <v>0</v>
      </c>
      <c r="JH45" s="199">
        <f t="shared" si="64"/>
        <v>0</v>
      </c>
      <c r="JI45" s="342"/>
      <c r="JJ45" s="198">
        <f>JD45+'Vessel List A'!JD45</f>
        <v>0</v>
      </c>
      <c r="JK45" s="198">
        <f>JE45+'Vessel List A'!JE45</f>
        <v>0</v>
      </c>
      <c r="JL45" s="198">
        <f t="shared" si="65"/>
        <v>0</v>
      </c>
      <c r="JM45" s="199">
        <f>JG45+'Vessel List A'!JG45</f>
        <v>0</v>
      </c>
      <c r="JN45" s="199">
        <f t="shared" si="66"/>
        <v>0</v>
      </c>
      <c r="JO45" s="342"/>
      <c r="JP45" s="346"/>
      <c r="JQ45" s="346"/>
      <c r="JR45" s="346"/>
      <c r="JS45" s="346"/>
      <c r="JT45" s="346"/>
      <c r="JU45" s="346"/>
      <c r="JV45" s="346"/>
      <c r="JW45" s="346"/>
      <c r="JX45" s="346"/>
      <c r="JY45" s="342"/>
      <c r="JZ45" s="344">
        <f t="shared" si="67"/>
        <v>12</v>
      </c>
      <c r="KA45" s="195"/>
    </row>
    <row r="46" spans="1:287" x14ac:dyDescent="0.2">
      <c r="A46" s="247">
        <f t="shared" si="68"/>
        <v>41620</v>
      </c>
      <c r="B46" s="249">
        <f t="shared" si="69"/>
        <v>41621</v>
      </c>
      <c r="C46" s="196"/>
      <c r="D46" s="195"/>
      <c r="E46" s="197"/>
      <c r="F46" s="195"/>
      <c r="G46" s="197"/>
      <c r="H46" s="195"/>
      <c r="I46" s="180" t="str">
        <f t="shared" si="70"/>
        <v/>
      </c>
      <c r="J46" s="181" t="str">
        <f t="shared" si="0"/>
        <v/>
      </c>
      <c r="K46" s="182" t="str">
        <f t="shared" si="1"/>
        <v/>
      </c>
      <c r="L46" s="183"/>
      <c r="M46" s="184" t="str">
        <f t="shared" si="90"/>
        <v/>
      </c>
      <c r="N46" s="183"/>
      <c r="O46" s="171"/>
      <c r="P46" s="196"/>
      <c r="Q46" s="195"/>
      <c r="R46" s="197"/>
      <c r="S46" s="195"/>
      <c r="T46" s="197"/>
      <c r="U46" s="195"/>
      <c r="V46" s="180" t="str">
        <f t="shared" si="71"/>
        <v/>
      </c>
      <c r="W46" s="181" t="str">
        <f t="shared" si="3"/>
        <v/>
      </c>
      <c r="X46" s="182" t="str">
        <f t="shared" si="4"/>
        <v/>
      </c>
      <c r="Y46" s="183"/>
      <c r="Z46" s="184" t="str">
        <f t="shared" si="91"/>
        <v/>
      </c>
      <c r="AA46" s="183"/>
      <c r="AB46" s="171"/>
      <c r="AC46" s="196"/>
      <c r="AD46" s="195"/>
      <c r="AE46" s="197"/>
      <c r="AF46" s="195"/>
      <c r="AG46" s="197"/>
      <c r="AH46" s="195"/>
      <c r="AI46" s="180" t="str">
        <f t="shared" si="72"/>
        <v/>
      </c>
      <c r="AJ46" s="181" t="str">
        <f t="shared" si="6"/>
        <v/>
      </c>
      <c r="AK46" s="182" t="str">
        <f t="shared" si="7"/>
        <v/>
      </c>
      <c r="AL46" s="183"/>
      <c r="AM46" s="184" t="str">
        <f t="shared" si="92"/>
        <v/>
      </c>
      <c r="AN46" s="183"/>
      <c r="AO46" s="171"/>
      <c r="AP46" s="196"/>
      <c r="AQ46" s="195"/>
      <c r="AR46" s="197"/>
      <c r="AS46" s="195"/>
      <c r="AT46" s="197"/>
      <c r="AU46" s="195"/>
      <c r="AV46" s="180" t="str">
        <f t="shared" si="73"/>
        <v/>
      </c>
      <c r="AW46" s="181" t="str">
        <f t="shared" si="9"/>
        <v/>
      </c>
      <c r="AX46" s="182" t="str">
        <f t="shared" si="10"/>
        <v/>
      </c>
      <c r="AY46" s="183"/>
      <c r="AZ46" s="184" t="str">
        <f t="shared" si="93"/>
        <v/>
      </c>
      <c r="BA46" s="183"/>
      <c r="BB46" s="171"/>
      <c r="BC46" s="196"/>
      <c r="BD46" s="195"/>
      <c r="BE46" s="197"/>
      <c r="BF46" s="195"/>
      <c r="BG46" s="197"/>
      <c r="BH46" s="195"/>
      <c r="BI46" s="180" t="str">
        <f t="shared" si="74"/>
        <v/>
      </c>
      <c r="BJ46" s="181" t="str">
        <f t="shared" si="12"/>
        <v/>
      </c>
      <c r="BK46" s="182" t="str">
        <f t="shared" si="13"/>
        <v/>
      </c>
      <c r="BL46" s="183"/>
      <c r="BM46" s="184" t="str">
        <f t="shared" si="94"/>
        <v/>
      </c>
      <c r="BN46" s="183"/>
      <c r="BO46" s="171"/>
      <c r="BP46" s="196"/>
      <c r="BQ46" s="195"/>
      <c r="BR46" s="197"/>
      <c r="BS46" s="195"/>
      <c r="BT46" s="197"/>
      <c r="BU46" s="195"/>
      <c r="BV46" s="180" t="str">
        <f t="shared" si="75"/>
        <v/>
      </c>
      <c r="BW46" s="181" t="str">
        <f t="shared" si="15"/>
        <v/>
      </c>
      <c r="BX46" s="182" t="str">
        <f t="shared" si="16"/>
        <v/>
      </c>
      <c r="BY46" s="183"/>
      <c r="BZ46" s="184" t="str">
        <f t="shared" si="95"/>
        <v/>
      </c>
      <c r="CA46" s="183"/>
      <c r="CB46" s="171"/>
      <c r="CC46" s="196"/>
      <c r="CD46" s="195"/>
      <c r="CE46" s="197"/>
      <c r="CF46" s="195"/>
      <c r="CG46" s="197"/>
      <c r="CH46" s="195"/>
      <c r="CI46" s="180" t="str">
        <f t="shared" si="76"/>
        <v/>
      </c>
      <c r="CJ46" s="181" t="str">
        <f t="shared" si="18"/>
        <v/>
      </c>
      <c r="CK46" s="182" t="str">
        <f t="shared" si="19"/>
        <v/>
      </c>
      <c r="CL46" s="183"/>
      <c r="CM46" s="184" t="str">
        <f t="shared" si="96"/>
        <v/>
      </c>
      <c r="CN46" s="183"/>
      <c r="CO46" s="171"/>
      <c r="CP46" s="196"/>
      <c r="CQ46" s="195"/>
      <c r="CR46" s="197"/>
      <c r="CS46" s="195"/>
      <c r="CT46" s="197"/>
      <c r="CU46" s="195"/>
      <c r="CV46" s="180" t="str">
        <f t="shared" si="77"/>
        <v/>
      </c>
      <c r="CW46" s="181" t="str">
        <f t="shared" si="21"/>
        <v/>
      </c>
      <c r="CX46" s="182" t="str">
        <f t="shared" si="22"/>
        <v/>
      </c>
      <c r="CY46" s="183"/>
      <c r="CZ46" s="184" t="str">
        <f t="shared" si="97"/>
        <v/>
      </c>
      <c r="DA46" s="183"/>
      <c r="DB46" s="171"/>
      <c r="DC46" s="196"/>
      <c r="DD46" s="195"/>
      <c r="DE46" s="197"/>
      <c r="DF46" s="195"/>
      <c r="DG46" s="197"/>
      <c r="DH46" s="195"/>
      <c r="DI46" s="180" t="str">
        <f t="shared" si="78"/>
        <v/>
      </c>
      <c r="DJ46" s="181" t="str">
        <f t="shared" si="24"/>
        <v/>
      </c>
      <c r="DK46" s="182" t="str">
        <f t="shared" si="25"/>
        <v/>
      </c>
      <c r="DL46" s="183"/>
      <c r="DM46" s="184" t="str">
        <f t="shared" si="98"/>
        <v/>
      </c>
      <c r="DN46" s="183"/>
      <c r="DO46" s="171"/>
      <c r="DP46" s="196"/>
      <c r="DQ46" s="195"/>
      <c r="DR46" s="197"/>
      <c r="DS46" s="195"/>
      <c r="DT46" s="197"/>
      <c r="DU46" s="195"/>
      <c r="DV46" s="180" t="str">
        <f t="shared" si="79"/>
        <v/>
      </c>
      <c r="DW46" s="181" t="str">
        <f t="shared" si="27"/>
        <v/>
      </c>
      <c r="DX46" s="182" t="str">
        <f t="shared" si="28"/>
        <v/>
      </c>
      <c r="DY46" s="183"/>
      <c r="DZ46" s="184" t="str">
        <f t="shared" si="99"/>
        <v/>
      </c>
      <c r="EA46" s="183"/>
      <c r="EB46" s="171"/>
      <c r="EC46" s="196"/>
      <c r="ED46" s="195"/>
      <c r="EE46" s="197"/>
      <c r="EF46" s="195"/>
      <c r="EG46" s="197"/>
      <c r="EH46" s="195"/>
      <c r="EI46" s="180" t="str">
        <f t="shared" si="80"/>
        <v/>
      </c>
      <c r="EJ46" s="181" t="str">
        <f t="shared" si="30"/>
        <v/>
      </c>
      <c r="EK46" s="182" t="str">
        <f t="shared" si="31"/>
        <v/>
      </c>
      <c r="EL46" s="183"/>
      <c r="EM46" s="184" t="str">
        <f t="shared" si="100"/>
        <v/>
      </c>
      <c r="EN46" s="183"/>
      <c r="EO46" s="171"/>
      <c r="EP46" s="196"/>
      <c r="EQ46" s="195"/>
      <c r="ER46" s="197"/>
      <c r="ES46" s="195"/>
      <c r="ET46" s="197"/>
      <c r="EU46" s="195"/>
      <c r="EV46" s="180" t="str">
        <f t="shared" si="81"/>
        <v/>
      </c>
      <c r="EW46" s="181" t="str">
        <f t="shared" si="33"/>
        <v/>
      </c>
      <c r="EX46" s="182" t="str">
        <f t="shared" si="34"/>
        <v/>
      </c>
      <c r="EY46" s="183"/>
      <c r="EZ46" s="184" t="str">
        <f t="shared" si="101"/>
        <v/>
      </c>
      <c r="FA46" s="183"/>
      <c r="FB46" s="171"/>
      <c r="FC46" s="196"/>
      <c r="FD46" s="195"/>
      <c r="FE46" s="197"/>
      <c r="FF46" s="195"/>
      <c r="FG46" s="197"/>
      <c r="FH46" s="195"/>
      <c r="FI46" s="180" t="str">
        <f t="shared" si="82"/>
        <v/>
      </c>
      <c r="FJ46" s="181" t="str">
        <f t="shared" si="36"/>
        <v/>
      </c>
      <c r="FK46" s="182" t="str">
        <f t="shared" si="37"/>
        <v/>
      </c>
      <c r="FL46" s="183"/>
      <c r="FM46" s="184" t="str">
        <f t="shared" si="102"/>
        <v/>
      </c>
      <c r="FN46" s="183"/>
      <c r="FO46" s="171"/>
      <c r="FP46" s="196"/>
      <c r="FQ46" s="195"/>
      <c r="FR46" s="197"/>
      <c r="FS46" s="195"/>
      <c r="FT46" s="197"/>
      <c r="FU46" s="195"/>
      <c r="FV46" s="180" t="str">
        <f t="shared" si="83"/>
        <v/>
      </c>
      <c r="FW46" s="181" t="str">
        <f t="shared" si="39"/>
        <v/>
      </c>
      <c r="FX46" s="182" t="str">
        <f t="shared" si="40"/>
        <v/>
      </c>
      <c r="FY46" s="183"/>
      <c r="FZ46" s="184" t="str">
        <f t="shared" si="103"/>
        <v/>
      </c>
      <c r="GA46" s="183"/>
      <c r="GB46" s="171"/>
      <c r="GC46" s="196"/>
      <c r="GD46" s="195"/>
      <c r="GE46" s="197"/>
      <c r="GF46" s="195"/>
      <c r="GG46" s="197"/>
      <c r="GH46" s="195"/>
      <c r="GI46" s="180" t="str">
        <f t="shared" si="84"/>
        <v/>
      </c>
      <c r="GJ46" s="181" t="str">
        <f t="shared" si="42"/>
        <v/>
      </c>
      <c r="GK46" s="182" t="str">
        <f t="shared" si="43"/>
        <v/>
      </c>
      <c r="GL46" s="183"/>
      <c r="GM46" s="184" t="str">
        <f t="shared" si="104"/>
        <v/>
      </c>
      <c r="GN46" s="183"/>
      <c r="GO46" s="171"/>
      <c r="GP46" s="196"/>
      <c r="GQ46" s="195"/>
      <c r="GR46" s="197"/>
      <c r="GS46" s="195"/>
      <c r="GT46" s="197"/>
      <c r="GU46" s="195"/>
      <c r="GV46" s="180" t="str">
        <f t="shared" si="85"/>
        <v/>
      </c>
      <c r="GW46" s="181" t="str">
        <f t="shared" si="45"/>
        <v/>
      </c>
      <c r="GX46" s="182" t="str">
        <f t="shared" si="46"/>
        <v/>
      </c>
      <c r="GY46" s="183"/>
      <c r="GZ46" s="184" t="str">
        <f t="shared" si="105"/>
        <v/>
      </c>
      <c r="HA46" s="183"/>
      <c r="HB46" s="171"/>
      <c r="HC46" s="196"/>
      <c r="HD46" s="195"/>
      <c r="HE46" s="197"/>
      <c r="HF46" s="195"/>
      <c r="HG46" s="197"/>
      <c r="HH46" s="195"/>
      <c r="HI46" s="180" t="str">
        <f t="shared" si="86"/>
        <v/>
      </c>
      <c r="HJ46" s="181" t="str">
        <f t="shared" si="48"/>
        <v/>
      </c>
      <c r="HK46" s="182" t="str">
        <f t="shared" si="49"/>
        <v/>
      </c>
      <c r="HL46" s="183"/>
      <c r="HM46" s="184" t="str">
        <f t="shared" si="106"/>
        <v/>
      </c>
      <c r="HN46" s="183"/>
      <c r="HO46" s="171"/>
      <c r="HP46" s="196"/>
      <c r="HQ46" s="195"/>
      <c r="HR46" s="197"/>
      <c r="HS46" s="195"/>
      <c r="HT46" s="197"/>
      <c r="HU46" s="195"/>
      <c r="HV46" s="180" t="str">
        <f t="shared" si="87"/>
        <v/>
      </c>
      <c r="HW46" s="181" t="str">
        <f t="shared" si="51"/>
        <v/>
      </c>
      <c r="HX46" s="182" t="str">
        <f t="shared" si="52"/>
        <v/>
      </c>
      <c r="HY46" s="183"/>
      <c r="HZ46" s="184" t="str">
        <f t="shared" si="107"/>
        <v/>
      </c>
      <c r="IA46" s="183"/>
      <c r="IB46" s="171"/>
      <c r="IC46" s="196"/>
      <c r="ID46" s="195"/>
      <c r="IE46" s="197"/>
      <c r="IF46" s="195"/>
      <c r="IG46" s="197"/>
      <c r="IH46" s="195"/>
      <c r="II46" s="180" t="str">
        <f t="shared" si="88"/>
        <v/>
      </c>
      <c r="IJ46" s="181" t="str">
        <f t="shared" si="54"/>
        <v/>
      </c>
      <c r="IK46" s="182" t="str">
        <f t="shared" si="55"/>
        <v/>
      </c>
      <c r="IL46" s="183"/>
      <c r="IM46" s="184" t="str">
        <f t="shared" si="108"/>
        <v/>
      </c>
      <c r="IN46" s="183"/>
      <c r="IO46" s="171"/>
      <c r="IP46" s="196"/>
      <c r="IQ46" s="195"/>
      <c r="IR46" s="197"/>
      <c r="IS46" s="195"/>
      <c r="IT46" s="197"/>
      <c r="IU46" s="195"/>
      <c r="IV46" s="180" t="str">
        <f t="shared" si="89"/>
        <v/>
      </c>
      <c r="IW46" s="181" t="str">
        <f t="shared" si="57"/>
        <v/>
      </c>
      <c r="IX46" s="182" t="str">
        <f t="shared" si="58"/>
        <v/>
      </c>
      <c r="IY46" s="183"/>
      <c r="IZ46" s="184" t="str">
        <f t="shared" si="109"/>
        <v/>
      </c>
      <c r="JA46" s="183"/>
      <c r="JB46" s="171"/>
      <c r="JC46" s="342"/>
      <c r="JD46" s="198">
        <f t="shared" si="60"/>
        <v>0</v>
      </c>
      <c r="JE46" s="198">
        <f t="shared" si="61"/>
        <v>0</v>
      </c>
      <c r="JF46" s="198">
        <f t="shared" si="62"/>
        <v>0</v>
      </c>
      <c r="JG46" s="199">
        <f t="shared" si="63"/>
        <v>0</v>
      </c>
      <c r="JH46" s="199">
        <f t="shared" si="64"/>
        <v>0</v>
      </c>
      <c r="JI46" s="342"/>
      <c r="JJ46" s="198">
        <f>JD46+'Vessel List A'!JD46</f>
        <v>0</v>
      </c>
      <c r="JK46" s="198">
        <f>JE46+'Vessel List A'!JE46</f>
        <v>0</v>
      </c>
      <c r="JL46" s="198">
        <f t="shared" si="65"/>
        <v>0</v>
      </c>
      <c r="JM46" s="199">
        <f>JG46+'Vessel List A'!JG46</f>
        <v>0</v>
      </c>
      <c r="JN46" s="199">
        <f t="shared" si="66"/>
        <v>0</v>
      </c>
      <c r="JO46" s="342"/>
      <c r="JP46" s="346"/>
      <c r="JQ46" s="346"/>
      <c r="JR46" s="346"/>
      <c r="JS46" s="346"/>
      <c r="JT46" s="346"/>
      <c r="JU46" s="346"/>
      <c r="JV46" s="346"/>
      <c r="JW46" s="346"/>
      <c r="JX46" s="346"/>
      <c r="JY46" s="342"/>
      <c r="JZ46" s="344">
        <f t="shared" si="67"/>
        <v>12</v>
      </c>
      <c r="KA46" s="195"/>
    </row>
    <row r="47" spans="1:287" x14ac:dyDescent="0.2">
      <c r="A47" s="247">
        <f t="shared" si="68"/>
        <v>41621</v>
      </c>
      <c r="B47" s="249">
        <f t="shared" si="69"/>
        <v>41622</v>
      </c>
      <c r="C47" s="196"/>
      <c r="D47" s="195"/>
      <c r="E47" s="197"/>
      <c r="F47" s="195"/>
      <c r="G47" s="197"/>
      <c r="H47" s="195"/>
      <c r="I47" s="180" t="str">
        <f t="shared" si="70"/>
        <v/>
      </c>
      <c r="J47" s="181" t="str">
        <f t="shared" si="0"/>
        <v/>
      </c>
      <c r="K47" s="182" t="str">
        <f t="shared" si="1"/>
        <v/>
      </c>
      <c r="L47" s="183"/>
      <c r="M47" s="184" t="str">
        <f t="shared" si="90"/>
        <v/>
      </c>
      <c r="N47" s="183"/>
      <c r="O47" s="171"/>
      <c r="P47" s="196"/>
      <c r="Q47" s="195"/>
      <c r="R47" s="197"/>
      <c r="S47" s="195"/>
      <c r="T47" s="197"/>
      <c r="U47" s="195"/>
      <c r="V47" s="180" t="str">
        <f t="shared" si="71"/>
        <v/>
      </c>
      <c r="W47" s="181" t="str">
        <f t="shared" si="3"/>
        <v/>
      </c>
      <c r="X47" s="182" t="str">
        <f t="shared" si="4"/>
        <v/>
      </c>
      <c r="Y47" s="183"/>
      <c r="Z47" s="184" t="str">
        <f t="shared" si="91"/>
        <v/>
      </c>
      <c r="AA47" s="183"/>
      <c r="AB47" s="171"/>
      <c r="AC47" s="196"/>
      <c r="AD47" s="195"/>
      <c r="AE47" s="197"/>
      <c r="AF47" s="195"/>
      <c r="AG47" s="197"/>
      <c r="AH47" s="195"/>
      <c r="AI47" s="180" t="str">
        <f t="shared" si="72"/>
        <v/>
      </c>
      <c r="AJ47" s="181" t="str">
        <f t="shared" si="6"/>
        <v/>
      </c>
      <c r="AK47" s="182" t="str">
        <f t="shared" si="7"/>
        <v/>
      </c>
      <c r="AL47" s="183"/>
      <c r="AM47" s="184" t="str">
        <f t="shared" si="92"/>
        <v/>
      </c>
      <c r="AN47" s="183"/>
      <c r="AO47" s="171"/>
      <c r="AP47" s="196"/>
      <c r="AQ47" s="195"/>
      <c r="AR47" s="197"/>
      <c r="AS47" s="195"/>
      <c r="AT47" s="197"/>
      <c r="AU47" s="195"/>
      <c r="AV47" s="180" t="str">
        <f t="shared" si="73"/>
        <v/>
      </c>
      <c r="AW47" s="181" t="str">
        <f t="shared" si="9"/>
        <v/>
      </c>
      <c r="AX47" s="182" t="str">
        <f t="shared" si="10"/>
        <v/>
      </c>
      <c r="AY47" s="183"/>
      <c r="AZ47" s="184" t="str">
        <f t="shared" si="93"/>
        <v/>
      </c>
      <c r="BA47" s="183"/>
      <c r="BB47" s="171"/>
      <c r="BC47" s="196"/>
      <c r="BD47" s="195"/>
      <c r="BE47" s="197"/>
      <c r="BF47" s="195"/>
      <c r="BG47" s="197"/>
      <c r="BH47" s="195"/>
      <c r="BI47" s="180" t="str">
        <f t="shared" si="74"/>
        <v/>
      </c>
      <c r="BJ47" s="181" t="str">
        <f t="shared" si="12"/>
        <v/>
      </c>
      <c r="BK47" s="182" t="str">
        <f t="shared" si="13"/>
        <v/>
      </c>
      <c r="BL47" s="183"/>
      <c r="BM47" s="184" t="str">
        <f t="shared" si="94"/>
        <v/>
      </c>
      <c r="BN47" s="183"/>
      <c r="BO47" s="171"/>
      <c r="BP47" s="196"/>
      <c r="BQ47" s="195"/>
      <c r="BR47" s="197"/>
      <c r="BS47" s="195"/>
      <c r="BT47" s="197"/>
      <c r="BU47" s="195"/>
      <c r="BV47" s="180" t="str">
        <f t="shared" si="75"/>
        <v/>
      </c>
      <c r="BW47" s="181" t="str">
        <f t="shared" si="15"/>
        <v/>
      </c>
      <c r="BX47" s="182" t="str">
        <f t="shared" si="16"/>
        <v/>
      </c>
      <c r="BY47" s="183"/>
      <c r="BZ47" s="184" t="str">
        <f t="shared" si="95"/>
        <v/>
      </c>
      <c r="CA47" s="183"/>
      <c r="CB47" s="171"/>
      <c r="CC47" s="196"/>
      <c r="CD47" s="195"/>
      <c r="CE47" s="197"/>
      <c r="CF47" s="195"/>
      <c r="CG47" s="197"/>
      <c r="CH47" s="195"/>
      <c r="CI47" s="180" t="str">
        <f t="shared" si="76"/>
        <v/>
      </c>
      <c r="CJ47" s="181" t="str">
        <f t="shared" si="18"/>
        <v/>
      </c>
      <c r="CK47" s="182" t="str">
        <f t="shared" si="19"/>
        <v/>
      </c>
      <c r="CL47" s="183"/>
      <c r="CM47" s="184" t="str">
        <f t="shared" si="96"/>
        <v/>
      </c>
      <c r="CN47" s="183"/>
      <c r="CO47" s="171"/>
      <c r="CP47" s="196"/>
      <c r="CQ47" s="195"/>
      <c r="CR47" s="197"/>
      <c r="CS47" s="195"/>
      <c r="CT47" s="197"/>
      <c r="CU47" s="195"/>
      <c r="CV47" s="180" t="str">
        <f t="shared" si="77"/>
        <v/>
      </c>
      <c r="CW47" s="181" t="str">
        <f t="shared" si="21"/>
        <v/>
      </c>
      <c r="CX47" s="182" t="str">
        <f t="shared" si="22"/>
        <v/>
      </c>
      <c r="CY47" s="183"/>
      <c r="CZ47" s="184" t="str">
        <f t="shared" si="97"/>
        <v/>
      </c>
      <c r="DA47" s="183"/>
      <c r="DB47" s="171"/>
      <c r="DC47" s="196"/>
      <c r="DD47" s="195"/>
      <c r="DE47" s="197"/>
      <c r="DF47" s="195"/>
      <c r="DG47" s="197"/>
      <c r="DH47" s="195"/>
      <c r="DI47" s="180" t="str">
        <f t="shared" si="78"/>
        <v/>
      </c>
      <c r="DJ47" s="181" t="str">
        <f t="shared" si="24"/>
        <v/>
      </c>
      <c r="DK47" s="182" t="str">
        <f t="shared" si="25"/>
        <v/>
      </c>
      <c r="DL47" s="183"/>
      <c r="DM47" s="184" t="str">
        <f t="shared" si="98"/>
        <v/>
      </c>
      <c r="DN47" s="183"/>
      <c r="DO47" s="171"/>
      <c r="DP47" s="196"/>
      <c r="DQ47" s="195"/>
      <c r="DR47" s="197"/>
      <c r="DS47" s="195"/>
      <c r="DT47" s="197"/>
      <c r="DU47" s="195"/>
      <c r="DV47" s="180" t="str">
        <f t="shared" si="79"/>
        <v/>
      </c>
      <c r="DW47" s="181" t="str">
        <f t="shared" si="27"/>
        <v/>
      </c>
      <c r="DX47" s="182" t="str">
        <f t="shared" si="28"/>
        <v/>
      </c>
      <c r="DY47" s="183"/>
      <c r="DZ47" s="184" t="str">
        <f t="shared" si="99"/>
        <v/>
      </c>
      <c r="EA47" s="183"/>
      <c r="EB47" s="171"/>
      <c r="EC47" s="196"/>
      <c r="ED47" s="195"/>
      <c r="EE47" s="197"/>
      <c r="EF47" s="195"/>
      <c r="EG47" s="197"/>
      <c r="EH47" s="195"/>
      <c r="EI47" s="180" t="str">
        <f t="shared" si="80"/>
        <v/>
      </c>
      <c r="EJ47" s="181" t="str">
        <f t="shared" si="30"/>
        <v/>
      </c>
      <c r="EK47" s="182" t="str">
        <f t="shared" si="31"/>
        <v/>
      </c>
      <c r="EL47" s="183"/>
      <c r="EM47" s="184" t="str">
        <f t="shared" si="100"/>
        <v/>
      </c>
      <c r="EN47" s="183"/>
      <c r="EO47" s="171"/>
      <c r="EP47" s="196"/>
      <c r="EQ47" s="195"/>
      <c r="ER47" s="197"/>
      <c r="ES47" s="195"/>
      <c r="ET47" s="197"/>
      <c r="EU47" s="195"/>
      <c r="EV47" s="180" t="str">
        <f t="shared" si="81"/>
        <v/>
      </c>
      <c r="EW47" s="181" t="str">
        <f t="shared" si="33"/>
        <v/>
      </c>
      <c r="EX47" s="182" t="str">
        <f t="shared" si="34"/>
        <v/>
      </c>
      <c r="EY47" s="183"/>
      <c r="EZ47" s="184" t="str">
        <f t="shared" si="101"/>
        <v/>
      </c>
      <c r="FA47" s="183"/>
      <c r="FB47" s="171"/>
      <c r="FC47" s="196"/>
      <c r="FD47" s="195"/>
      <c r="FE47" s="197"/>
      <c r="FF47" s="195"/>
      <c r="FG47" s="197"/>
      <c r="FH47" s="195"/>
      <c r="FI47" s="180" t="str">
        <f t="shared" si="82"/>
        <v/>
      </c>
      <c r="FJ47" s="181" t="str">
        <f t="shared" si="36"/>
        <v/>
      </c>
      <c r="FK47" s="182" t="str">
        <f t="shared" si="37"/>
        <v/>
      </c>
      <c r="FL47" s="183"/>
      <c r="FM47" s="184" t="str">
        <f t="shared" si="102"/>
        <v/>
      </c>
      <c r="FN47" s="183"/>
      <c r="FO47" s="171"/>
      <c r="FP47" s="196"/>
      <c r="FQ47" s="195"/>
      <c r="FR47" s="197"/>
      <c r="FS47" s="195"/>
      <c r="FT47" s="197"/>
      <c r="FU47" s="195"/>
      <c r="FV47" s="180" t="str">
        <f t="shared" si="83"/>
        <v/>
      </c>
      <c r="FW47" s="181" t="str">
        <f t="shared" si="39"/>
        <v/>
      </c>
      <c r="FX47" s="182" t="str">
        <f t="shared" si="40"/>
        <v/>
      </c>
      <c r="FY47" s="183"/>
      <c r="FZ47" s="184" t="str">
        <f t="shared" si="103"/>
        <v/>
      </c>
      <c r="GA47" s="183"/>
      <c r="GB47" s="171"/>
      <c r="GC47" s="196"/>
      <c r="GD47" s="195"/>
      <c r="GE47" s="197"/>
      <c r="GF47" s="195"/>
      <c r="GG47" s="197"/>
      <c r="GH47" s="195"/>
      <c r="GI47" s="180" t="str">
        <f t="shared" si="84"/>
        <v/>
      </c>
      <c r="GJ47" s="181" t="str">
        <f t="shared" si="42"/>
        <v/>
      </c>
      <c r="GK47" s="182" t="str">
        <f t="shared" si="43"/>
        <v/>
      </c>
      <c r="GL47" s="183"/>
      <c r="GM47" s="184" t="str">
        <f t="shared" si="104"/>
        <v/>
      </c>
      <c r="GN47" s="183"/>
      <c r="GO47" s="171"/>
      <c r="GP47" s="196"/>
      <c r="GQ47" s="195"/>
      <c r="GR47" s="197"/>
      <c r="GS47" s="195"/>
      <c r="GT47" s="197"/>
      <c r="GU47" s="195"/>
      <c r="GV47" s="180" t="str">
        <f t="shared" si="85"/>
        <v/>
      </c>
      <c r="GW47" s="181" t="str">
        <f t="shared" si="45"/>
        <v/>
      </c>
      <c r="GX47" s="182" t="str">
        <f t="shared" si="46"/>
        <v/>
      </c>
      <c r="GY47" s="183"/>
      <c r="GZ47" s="184" t="str">
        <f t="shared" si="105"/>
        <v/>
      </c>
      <c r="HA47" s="183"/>
      <c r="HB47" s="171"/>
      <c r="HC47" s="196"/>
      <c r="HD47" s="195"/>
      <c r="HE47" s="197"/>
      <c r="HF47" s="195"/>
      <c r="HG47" s="197"/>
      <c r="HH47" s="195"/>
      <c r="HI47" s="180" t="str">
        <f t="shared" si="86"/>
        <v/>
      </c>
      <c r="HJ47" s="181" t="str">
        <f t="shared" si="48"/>
        <v/>
      </c>
      <c r="HK47" s="182" t="str">
        <f t="shared" si="49"/>
        <v/>
      </c>
      <c r="HL47" s="183"/>
      <c r="HM47" s="184" t="str">
        <f t="shared" si="106"/>
        <v/>
      </c>
      <c r="HN47" s="183"/>
      <c r="HO47" s="171"/>
      <c r="HP47" s="196"/>
      <c r="HQ47" s="195"/>
      <c r="HR47" s="197"/>
      <c r="HS47" s="195"/>
      <c r="HT47" s="197"/>
      <c r="HU47" s="195"/>
      <c r="HV47" s="180" t="str">
        <f t="shared" si="87"/>
        <v/>
      </c>
      <c r="HW47" s="181" t="str">
        <f t="shared" si="51"/>
        <v/>
      </c>
      <c r="HX47" s="182" t="str">
        <f t="shared" si="52"/>
        <v/>
      </c>
      <c r="HY47" s="183"/>
      <c r="HZ47" s="184" t="str">
        <f t="shared" si="107"/>
        <v/>
      </c>
      <c r="IA47" s="183"/>
      <c r="IB47" s="171"/>
      <c r="IC47" s="196"/>
      <c r="ID47" s="195"/>
      <c r="IE47" s="197"/>
      <c r="IF47" s="195"/>
      <c r="IG47" s="197"/>
      <c r="IH47" s="195"/>
      <c r="II47" s="180" t="str">
        <f t="shared" si="88"/>
        <v/>
      </c>
      <c r="IJ47" s="181" t="str">
        <f t="shared" si="54"/>
        <v/>
      </c>
      <c r="IK47" s="182" t="str">
        <f t="shared" si="55"/>
        <v/>
      </c>
      <c r="IL47" s="183"/>
      <c r="IM47" s="184" t="str">
        <f t="shared" si="108"/>
        <v/>
      </c>
      <c r="IN47" s="183"/>
      <c r="IO47" s="171"/>
      <c r="IP47" s="196"/>
      <c r="IQ47" s="195"/>
      <c r="IR47" s="197"/>
      <c r="IS47" s="195"/>
      <c r="IT47" s="197"/>
      <c r="IU47" s="195"/>
      <c r="IV47" s="180" t="str">
        <f t="shared" si="89"/>
        <v/>
      </c>
      <c r="IW47" s="181" t="str">
        <f t="shared" si="57"/>
        <v/>
      </c>
      <c r="IX47" s="182" t="str">
        <f t="shared" si="58"/>
        <v/>
      </c>
      <c r="IY47" s="183"/>
      <c r="IZ47" s="184" t="str">
        <f t="shared" si="109"/>
        <v/>
      </c>
      <c r="JA47" s="183"/>
      <c r="JB47" s="171"/>
      <c r="JC47" s="342"/>
      <c r="JD47" s="198">
        <f t="shared" si="60"/>
        <v>0</v>
      </c>
      <c r="JE47" s="198">
        <f t="shared" si="61"/>
        <v>0</v>
      </c>
      <c r="JF47" s="198">
        <f t="shared" si="62"/>
        <v>0</v>
      </c>
      <c r="JG47" s="199">
        <f t="shared" si="63"/>
        <v>0</v>
      </c>
      <c r="JH47" s="199">
        <f t="shared" si="64"/>
        <v>0</v>
      </c>
      <c r="JI47" s="342"/>
      <c r="JJ47" s="198">
        <f>JD47+'Vessel List A'!JD47</f>
        <v>0</v>
      </c>
      <c r="JK47" s="198">
        <f>JE47+'Vessel List A'!JE47</f>
        <v>0</v>
      </c>
      <c r="JL47" s="198">
        <f t="shared" si="65"/>
        <v>0</v>
      </c>
      <c r="JM47" s="199">
        <f>JG47+'Vessel List A'!JG47</f>
        <v>0</v>
      </c>
      <c r="JN47" s="199">
        <f t="shared" si="66"/>
        <v>0</v>
      </c>
      <c r="JO47" s="342"/>
      <c r="JP47" s="346"/>
      <c r="JQ47" s="346"/>
      <c r="JR47" s="346"/>
      <c r="JS47" s="346"/>
      <c r="JT47" s="346"/>
      <c r="JU47" s="346"/>
      <c r="JV47" s="346"/>
      <c r="JW47" s="346"/>
      <c r="JX47" s="346"/>
      <c r="JY47" s="342"/>
      <c r="JZ47" s="344">
        <f t="shared" si="67"/>
        <v>12</v>
      </c>
      <c r="KA47" s="195"/>
    </row>
    <row r="48" spans="1:287" x14ac:dyDescent="0.2">
      <c r="A48" s="247">
        <f t="shared" si="68"/>
        <v>41622</v>
      </c>
      <c r="B48" s="249">
        <f t="shared" si="69"/>
        <v>41623</v>
      </c>
      <c r="C48" s="196"/>
      <c r="D48" s="195"/>
      <c r="E48" s="197"/>
      <c r="F48" s="195"/>
      <c r="G48" s="197"/>
      <c r="H48" s="195"/>
      <c r="I48" s="180" t="str">
        <f t="shared" si="70"/>
        <v/>
      </c>
      <c r="J48" s="181" t="str">
        <f t="shared" si="0"/>
        <v/>
      </c>
      <c r="K48" s="182" t="str">
        <f t="shared" si="1"/>
        <v/>
      </c>
      <c r="L48" s="183"/>
      <c r="M48" s="184" t="str">
        <f t="shared" si="90"/>
        <v/>
      </c>
      <c r="N48" s="183"/>
      <c r="O48" s="171"/>
      <c r="P48" s="196"/>
      <c r="Q48" s="195"/>
      <c r="R48" s="197"/>
      <c r="S48" s="195"/>
      <c r="T48" s="197"/>
      <c r="U48" s="195"/>
      <c r="V48" s="180" t="str">
        <f t="shared" si="71"/>
        <v/>
      </c>
      <c r="W48" s="181" t="str">
        <f t="shared" si="3"/>
        <v/>
      </c>
      <c r="X48" s="182" t="str">
        <f t="shared" si="4"/>
        <v/>
      </c>
      <c r="Y48" s="183"/>
      <c r="Z48" s="184" t="str">
        <f t="shared" si="91"/>
        <v/>
      </c>
      <c r="AA48" s="183"/>
      <c r="AB48" s="171"/>
      <c r="AC48" s="196"/>
      <c r="AD48" s="195"/>
      <c r="AE48" s="197"/>
      <c r="AF48" s="195"/>
      <c r="AG48" s="197"/>
      <c r="AH48" s="195"/>
      <c r="AI48" s="180" t="str">
        <f t="shared" si="72"/>
        <v/>
      </c>
      <c r="AJ48" s="181" t="str">
        <f t="shared" si="6"/>
        <v/>
      </c>
      <c r="AK48" s="182" t="str">
        <f t="shared" si="7"/>
        <v/>
      </c>
      <c r="AL48" s="183"/>
      <c r="AM48" s="184" t="str">
        <f t="shared" si="92"/>
        <v/>
      </c>
      <c r="AN48" s="183"/>
      <c r="AO48" s="171"/>
      <c r="AP48" s="196"/>
      <c r="AQ48" s="195"/>
      <c r="AR48" s="197"/>
      <c r="AS48" s="195"/>
      <c r="AT48" s="197"/>
      <c r="AU48" s="195"/>
      <c r="AV48" s="180" t="str">
        <f t="shared" si="73"/>
        <v/>
      </c>
      <c r="AW48" s="181" t="str">
        <f t="shared" si="9"/>
        <v/>
      </c>
      <c r="AX48" s="182" t="str">
        <f t="shared" si="10"/>
        <v/>
      </c>
      <c r="AY48" s="183"/>
      <c r="AZ48" s="184" t="str">
        <f t="shared" si="93"/>
        <v/>
      </c>
      <c r="BA48" s="183"/>
      <c r="BB48" s="171"/>
      <c r="BC48" s="196"/>
      <c r="BD48" s="195"/>
      <c r="BE48" s="197"/>
      <c r="BF48" s="195"/>
      <c r="BG48" s="197"/>
      <c r="BH48" s="195"/>
      <c r="BI48" s="180" t="str">
        <f t="shared" si="74"/>
        <v/>
      </c>
      <c r="BJ48" s="181" t="str">
        <f t="shared" si="12"/>
        <v/>
      </c>
      <c r="BK48" s="182" t="str">
        <f t="shared" si="13"/>
        <v/>
      </c>
      <c r="BL48" s="183"/>
      <c r="BM48" s="184" t="str">
        <f t="shared" si="94"/>
        <v/>
      </c>
      <c r="BN48" s="183"/>
      <c r="BO48" s="171"/>
      <c r="BP48" s="196"/>
      <c r="BQ48" s="195"/>
      <c r="BR48" s="197"/>
      <c r="BS48" s="195"/>
      <c r="BT48" s="197"/>
      <c r="BU48" s="195"/>
      <c r="BV48" s="180" t="str">
        <f t="shared" si="75"/>
        <v/>
      </c>
      <c r="BW48" s="181" t="str">
        <f t="shared" si="15"/>
        <v/>
      </c>
      <c r="BX48" s="182" t="str">
        <f t="shared" si="16"/>
        <v/>
      </c>
      <c r="BY48" s="183"/>
      <c r="BZ48" s="184" t="str">
        <f t="shared" si="95"/>
        <v/>
      </c>
      <c r="CA48" s="183"/>
      <c r="CB48" s="171"/>
      <c r="CC48" s="196"/>
      <c r="CD48" s="195"/>
      <c r="CE48" s="197"/>
      <c r="CF48" s="195"/>
      <c r="CG48" s="197"/>
      <c r="CH48" s="195"/>
      <c r="CI48" s="180" t="str">
        <f t="shared" si="76"/>
        <v/>
      </c>
      <c r="CJ48" s="181" t="str">
        <f t="shared" si="18"/>
        <v/>
      </c>
      <c r="CK48" s="182" t="str">
        <f t="shared" si="19"/>
        <v/>
      </c>
      <c r="CL48" s="183"/>
      <c r="CM48" s="184" t="str">
        <f t="shared" si="96"/>
        <v/>
      </c>
      <c r="CN48" s="183"/>
      <c r="CO48" s="171"/>
      <c r="CP48" s="196"/>
      <c r="CQ48" s="195"/>
      <c r="CR48" s="197"/>
      <c r="CS48" s="195"/>
      <c r="CT48" s="197"/>
      <c r="CU48" s="195"/>
      <c r="CV48" s="180" t="str">
        <f t="shared" si="77"/>
        <v/>
      </c>
      <c r="CW48" s="181" t="str">
        <f t="shared" si="21"/>
        <v/>
      </c>
      <c r="CX48" s="182" t="str">
        <f t="shared" si="22"/>
        <v/>
      </c>
      <c r="CY48" s="183"/>
      <c r="CZ48" s="184" t="str">
        <f t="shared" si="97"/>
        <v/>
      </c>
      <c r="DA48" s="183"/>
      <c r="DB48" s="171"/>
      <c r="DC48" s="196"/>
      <c r="DD48" s="195"/>
      <c r="DE48" s="197"/>
      <c r="DF48" s="195"/>
      <c r="DG48" s="197"/>
      <c r="DH48" s="195"/>
      <c r="DI48" s="180" t="str">
        <f t="shared" si="78"/>
        <v/>
      </c>
      <c r="DJ48" s="181" t="str">
        <f t="shared" si="24"/>
        <v/>
      </c>
      <c r="DK48" s="182" t="str">
        <f t="shared" si="25"/>
        <v/>
      </c>
      <c r="DL48" s="183"/>
      <c r="DM48" s="184" t="str">
        <f t="shared" si="98"/>
        <v/>
      </c>
      <c r="DN48" s="183"/>
      <c r="DO48" s="171"/>
      <c r="DP48" s="196"/>
      <c r="DQ48" s="195"/>
      <c r="DR48" s="197"/>
      <c r="DS48" s="195"/>
      <c r="DT48" s="197"/>
      <c r="DU48" s="195"/>
      <c r="DV48" s="180" t="str">
        <f t="shared" si="79"/>
        <v/>
      </c>
      <c r="DW48" s="181" t="str">
        <f t="shared" si="27"/>
        <v/>
      </c>
      <c r="DX48" s="182" t="str">
        <f t="shared" si="28"/>
        <v/>
      </c>
      <c r="DY48" s="183"/>
      <c r="DZ48" s="184" t="str">
        <f t="shared" si="99"/>
        <v/>
      </c>
      <c r="EA48" s="183"/>
      <c r="EB48" s="171"/>
      <c r="EC48" s="196"/>
      <c r="ED48" s="195"/>
      <c r="EE48" s="197"/>
      <c r="EF48" s="195"/>
      <c r="EG48" s="197"/>
      <c r="EH48" s="195"/>
      <c r="EI48" s="180" t="str">
        <f t="shared" si="80"/>
        <v/>
      </c>
      <c r="EJ48" s="181" t="str">
        <f t="shared" si="30"/>
        <v/>
      </c>
      <c r="EK48" s="182" t="str">
        <f t="shared" si="31"/>
        <v/>
      </c>
      <c r="EL48" s="183"/>
      <c r="EM48" s="184" t="str">
        <f t="shared" si="100"/>
        <v/>
      </c>
      <c r="EN48" s="183"/>
      <c r="EO48" s="171"/>
      <c r="EP48" s="196"/>
      <c r="EQ48" s="195"/>
      <c r="ER48" s="197"/>
      <c r="ES48" s="195"/>
      <c r="ET48" s="197"/>
      <c r="EU48" s="195"/>
      <c r="EV48" s="180" t="str">
        <f t="shared" si="81"/>
        <v/>
      </c>
      <c r="EW48" s="181" t="str">
        <f t="shared" si="33"/>
        <v/>
      </c>
      <c r="EX48" s="182" t="str">
        <f t="shared" si="34"/>
        <v/>
      </c>
      <c r="EY48" s="183"/>
      <c r="EZ48" s="184" t="str">
        <f t="shared" si="101"/>
        <v/>
      </c>
      <c r="FA48" s="183"/>
      <c r="FB48" s="171"/>
      <c r="FC48" s="196"/>
      <c r="FD48" s="195"/>
      <c r="FE48" s="197"/>
      <c r="FF48" s="195"/>
      <c r="FG48" s="197"/>
      <c r="FH48" s="195"/>
      <c r="FI48" s="180" t="str">
        <f t="shared" si="82"/>
        <v/>
      </c>
      <c r="FJ48" s="181" t="str">
        <f t="shared" si="36"/>
        <v/>
      </c>
      <c r="FK48" s="182" t="str">
        <f t="shared" si="37"/>
        <v/>
      </c>
      <c r="FL48" s="183"/>
      <c r="FM48" s="184" t="str">
        <f t="shared" si="102"/>
        <v/>
      </c>
      <c r="FN48" s="183"/>
      <c r="FO48" s="171"/>
      <c r="FP48" s="196"/>
      <c r="FQ48" s="195"/>
      <c r="FR48" s="197"/>
      <c r="FS48" s="195"/>
      <c r="FT48" s="197"/>
      <c r="FU48" s="195"/>
      <c r="FV48" s="180" t="str">
        <f t="shared" si="83"/>
        <v/>
      </c>
      <c r="FW48" s="181" t="str">
        <f t="shared" si="39"/>
        <v/>
      </c>
      <c r="FX48" s="182" t="str">
        <f t="shared" si="40"/>
        <v/>
      </c>
      <c r="FY48" s="183"/>
      <c r="FZ48" s="184" t="str">
        <f t="shared" si="103"/>
        <v/>
      </c>
      <c r="GA48" s="183"/>
      <c r="GB48" s="171"/>
      <c r="GC48" s="196"/>
      <c r="GD48" s="195"/>
      <c r="GE48" s="197"/>
      <c r="GF48" s="195"/>
      <c r="GG48" s="197"/>
      <c r="GH48" s="195"/>
      <c r="GI48" s="180" t="str">
        <f t="shared" si="84"/>
        <v/>
      </c>
      <c r="GJ48" s="181" t="str">
        <f t="shared" si="42"/>
        <v/>
      </c>
      <c r="GK48" s="182" t="str">
        <f t="shared" si="43"/>
        <v/>
      </c>
      <c r="GL48" s="183"/>
      <c r="GM48" s="184" t="str">
        <f t="shared" si="104"/>
        <v/>
      </c>
      <c r="GN48" s="183"/>
      <c r="GO48" s="171"/>
      <c r="GP48" s="196"/>
      <c r="GQ48" s="195"/>
      <c r="GR48" s="197"/>
      <c r="GS48" s="195"/>
      <c r="GT48" s="197"/>
      <c r="GU48" s="195"/>
      <c r="GV48" s="180" t="str">
        <f t="shared" si="85"/>
        <v/>
      </c>
      <c r="GW48" s="181" t="str">
        <f t="shared" si="45"/>
        <v/>
      </c>
      <c r="GX48" s="182" t="str">
        <f t="shared" si="46"/>
        <v/>
      </c>
      <c r="GY48" s="183"/>
      <c r="GZ48" s="184" t="str">
        <f t="shared" si="105"/>
        <v/>
      </c>
      <c r="HA48" s="183"/>
      <c r="HB48" s="171"/>
      <c r="HC48" s="196"/>
      <c r="HD48" s="195"/>
      <c r="HE48" s="197"/>
      <c r="HF48" s="195"/>
      <c r="HG48" s="197"/>
      <c r="HH48" s="195"/>
      <c r="HI48" s="180" t="str">
        <f t="shared" si="86"/>
        <v/>
      </c>
      <c r="HJ48" s="181" t="str">
        <f t="shared" si="48"/>
        <v/>
      </c>
      <c r="HK48" s="182" t="str">
        <f t="shared" si="49"/>
        <v/>
      </c>
      <c r="HL48" s="183"/>
      <c r="HM48" s="184" t="str">
        <f t="shared" si="106"/>
        <v/>
      </c>
      <c r="HN48" s="183"/>
      <c r="HO48" s="171"/>
      <c r="HP48" s="196"/>
      <c r="HQ48" s="195"/>
      <c r="HR48" s="197"/>
      <c r="HS48" s="195"/>
      <c r="HT48" s="197"/>
      <c r="HU48" s="195"/>
      <c r="HV48" s="180" t="str">
        <f t="shared" si="87"/>
        <v/>
      </c>
      <c r="HW48" s="181" t="str">
        <f t="shared" si="51"/>
        <v/>
      </c>
      <c r="HX48" s="182" t="str">
        <f t="shared" si="52"/>
        <v/>
      </c>
      <c r="HY48" s="183"/>
      <c r="HZ48" s="184" t="str">
        <f t="shared" si="107"/>
        <v/>
      </c>
      <c r="IA48" s="183"/>
      <c r="IB48" s="171"/>
      <c r="IC48" s="196"/>
      <c r="ID48" s="195"/>
      <c r="IE48" s="197"/>
      <c r="IF48" s="195"/>
      <c r="IG48" s="197"/>
      <c r="IH48" s="195"/>
      <c r="II48" s="180" t="str">
        <f t="shared" si="88"/>
        <v/>
      </c>
      <c r="IJ48" s="181" t="str">
        <f t="shared" si="54"/>
        <v/>
      </c>
      <c r="IK48" s="182" t="str">
        <f t="shared" si="55"/>
        <v/>
      </c>
      <c r="IL48" s="183"/>
      <c r="IM48" s="184" t="str">
        <f t="shared" si="108"/>
        <v/>
      </c>
      <c r="IN48" s="183"/>
      <c r="IO48" s="171"/>
      <c r="IP48" s="196"/>
      <c r="IQ48" s="195"/>
      <c r="IR48" s="197"/>
      <c r="IS48" s="195"/>
      <c r="IT48" s="197"/>
      <c r="IU48" s="195"/>
      <c r="IV48" s="180" t="str">
        <f t="shared" si="89"/>
        <v/>
      </c>
      <c r="IW48" s="181" t="str">
        <f t="shared" si="57"/>
        <v/>
      </c>
      <c r="IX48" s="182" t="str">
        <f t="shared" si="58"/>
        <v/>
      </c>
      <c r="IY48" s="183"/>
      <c r="IZ48" s="184" t="str">
        <f t="shared" si="109"/>
        <v/>
      </c>
      <c r="JA48" s="183"/>
      <c r="JB48" s="171"/>
      <c r="JC48" s="342"/>
      <c r="JD48" s="198">
        <f t="shared" si="60"/>
        <v>0</v>
      </c>
      <c r="JE48" s="198">
        <f t="shared" si="61"/>
        <v>0</v>
      </c>
      <c r="JF48" s="198">
        <f t="shared" si="62"/>
        <v>0</v>
      </c>
      <c r="JG48" s="199">
        <f t="shared" si="63"/>
        <v>0</v>
      </c>
      <c r="JH48" s="199">
        <f t="shared" si="64"/>
        <v>0</v>
      </c>
      <c r="JI48" s="342"/>
      <c r="JJ48" s="198">
        <f>JD48+'Vessel List A'!JD48</f>
        <v>0</v>
      </c>
      <c r="JK48" s="198">
        <f>JE48+'Vessel List A'!JE48</f>
        <v>0</v>
      </c>
      <c r="JL48" s="198">
        <f t="shared" si="65"/>
        <v>0</v>
      </c>
      <c r="JM48" s="199">
        <f>JG48+'Vessel List A'!JG48</f>
        <v>0</v>
      </c>
      <c r="JN48" s="199">
        <f t="shared" si="66"/>
        <v>0</v>
      </c>
      <c r="JO48" s="342"/>
      <c r="JP48" s="346"/>
      <c r="JQ48" s="346"/>
      <c r="JR48" s="346"/>
      <c r="JS48" s="346"/>
      <c r="JT48" s="346"/>
      <c r="JU48" s="346"/>
      <c r="JV48" s="346"/>
      <c r="JW48" s="346"/>
      <c r="JX48" s="346"/>
      <c r="JY48" s="342"/>
      <c r="JZ48" s="344">
        <f t="shared" si="67"/>
        <v>12</v>
      </c>
      <c r="KA48" s="195"/>
    </row>
    <row r="49" spans="1:287" x14ac:dyDescent="0.2">
      <c r="A49" s="247">
        <f t="shared" si="68"/>
        <v>41623</v>
      </c>
      <c r="B49" s="249">
        <f t="shared" si="69"/>
        <v>41624</v>
      </c>
      <c r="C49" s="196"/>
      <c r="D49" s="195"/>
      <c r="E49" s="197"/>
      <c r="F49" s="195"/>
      <c r="G49" s="197"/>
      <c r="H49" s="195"/>
      <c r="I49" s="180" t="str">
        <f t="shared" si="70"/>
        <v/>
      </c>
      <c r="J49" s="181" t="str">
        <f t="shared" si="0"/>
        <v/>
      </c>
      <c r="K49" s="182" t="str">
        <f t="shared" si="1"/>
        <v/>
      </c>
      <c r="L49" s="183"/>
      <c r="M49" s="184" t="str">
        <f t="shared" si="90"/>
        <v/>
      </c>
      <c r="N49" s="183"/>
      <c r="O49" s="171"/>
      <c r="P49" s="196"/>
      <c r="Q49" s="195"/>
      <c r="R49" s="197"/>
      <c r="S49" s="195"/>
      <c r="T49" s="197"/>
      <c r="U49" s="195"/>
      <c r="V49" s="180" t="str">
        <f t="shared" si="71"/>
        <v/>
      </c>
      <c r="W49" s="181" t="str">
        <f t="shared" si="3"/>
        <v/>
      </c>
      <c r="X49" s="182" t="str">
        <f t="shared" si="4"/>
        <v/>
      </c>
      <c r="Y49" s="183"/>
      <c r="Z49" s="184" t="str">
        <f t="shared" si="91"/>
        <v/>
      </c>
      <c r="AA49" s="183"/>
      <c r="AB49" s="171"/>
      <c r="AC49" s="196"/>
      <c r="AD49" s="195"/>
      <c r="AE49" s="197"/>
      <c r="AF49" s="195"/>
      <c r="AG49" s="197"/>
      <c r="AH49" s="195"/>
      <c r="AI49" s="180" t="str">
        <f t="shared" si="72"/>
        <v/>
      </c>
      <c r="AJ49" s="181" t="str">
        <f t="shared" si="6"/>
        <v/>
      </c>
      <c r="AK49" s="182" t="str">
        <f t="shared" si="7"/>
        <v/>
      </c>
      <c r="AL49" s="183"/>
      <c r="AM49" s="184" t="str">
        <f t="shared" si="92"/>
        <v/>
      </c>
      <c r="AN49" s="183"/>
      <c r="AO49" s="171"/>
      <c r="AP49" s="196"/>
      <c r="AQ49" s="195"/>
      <c r="AR49" s="197"/>
      <c r="AS49" s="195"/>
      <c r="AT49" s="197"/>
      <c r="AU49" s="195"/>
      <c r="AV49" s="180" t="str">
        <f t="shared" si="73"/>
        <v/>
      </c>
      <c r="AW49" s="181" t="str">
        <f t="shared" si="9"/>
        <v/>
      </c>
      <c r="AX49" s="182" t="str">
        <f t="shared" si="10"/>
        <v/>
      </c>
      <c r="AY49" s="183"/>
      <c r="AZ49" s="184" t="str">
        <f t="shared" si="93"/>
        <v/>
      </c>
      <c r="BA49" s="183"/>
      <c r="BB49" s="171"/>
      <c r="BC49" s="196"/>
      <c r="BD49" s="195"/>
      <c r="BE49" s="197"/>
      <c r="BF49" s="195"/>
      <c r="BG49" s="197"/>
      <c r="BH49" s="195"/>
      <c r="BI49" s="180" t="str">
        <f t="shared" si="74"/>
        <v/>
      </c>
      <c r="BJ49" s="181" t="str">
        <f t="shared" si="12"/>
        <v/>
      </c>
      <c r="BK49" s="182" t="str">
        <f t="shared" si="13"/>
        <v/>
      </c>
      <c r="BL49" s="183"/>
      <c r="BM49" s="184" t="str">
        <f t="shared" si="94"/>
        <v/>
      </c>
      <c r="BN49" s="183"/>
      <c r="BO49" s="171"/>
      <c r="BP49" s="196"/>
      <c r="BQ49" s="195"/>
      <c r="BR49" s="197"/>
      <c r="BS49" s="195"/>
      <c r="BT49" s="197"/>
      <c r="BU49" s="195"/>
      <c r="BV49" s="180" t="str">
        <f t="shared" si="75"/>
        <v/>
      </c>
      <c r="BW49" s="181" t="str">
        <f t="shared" si="15"/>
        <v/>
      </c>
      <c r="BX49" s="182" t="str">
        <f t="shared" si="16"/>
        <v/>
      </c>
      <c r="BY49" s="183"/>
      <c r="BZ49" s="184" t="str">
        <f t="shared" si="95"/>
        <v/>
      </c>
      <c r="CA49" s="183"/>
      <c r="CB49" s="171"/>
      <c r="CC49" s="196"/>
      <c r="CD49" s="195"/>
      <c r="CE49" s="197"/>
      <c r="CF49" s="195"/>
      <c r="CG49" s="197"/>
      <c r="CH49" s="195"/>
      <c r="CI49" s="180" t="str">
        <f t="shared" si="76"/>
        <v/>
      </c>
      <c r="CJ49" s="181" t="str">
        <f t="shared" si="18"/>
        <v/>
      </c>
      <c r="CK49" s="182" t="str">
        <f t="shared" si="19"/>
        <v/>
      </c>
      <c r="CL49" s="183"/>
      <c r="CM49" s="184" t="str">
        <f t="shared" si="96"/>
        <v/>
      </c>
      <c r="CN49" s="183"/>
      <c r="CO49" s="171"/>
      <c r="CP49" s="196"/>
      <c r="CQ49" s="195"/>
      <c r="CR49" s="197"/>
      <c r="CS49" s="195"/>
      <c r="CT49" s="197"/>
      <c r="CU49" s="195"/>
      <c r="CV49" s="180" t="str">
        <f t="shared" si="77"/>
        <v/>
      </c>
      <c r="CW49" s="181" t="str">
        <f t="shared" si="21"/>
        <v/>
      </c>
      <c r="CX49" s="182" t="str">
        <f t="shared" si="22"/>
        <v/>
      </c>
      <c r="CY49" s="183"/>
      <c r="CZ49" s="184" t="str">
        <f t="shared" si="97"/>
        <v/>
      </c>
      <c r="DA49" s="183"/>
      <c r="DB49" s="171"/>
      <c r="DC49" s="196"/>
      <c r="DD49" s="195"/>
      <c r="DE49" s="197"/>
      <c r="DF49" s="195"/>
      <c r="DG49" s="197"/>
      <c r="DH49" s="195"/>
      <c r="DI49" s="180" t="str">
        <f t="shared" si="78"/>
        <v/>
      </c>
      <c r="DJ49" s="181" t="str">
        <f t="shared" si="24"/>
        <v/>
      </c>
      <c r="DK49" s="182" t="str">
        <f t="shared" si="25"/>
        <v/>
      </c>
      <c r="DL49" s="183"/>
      <c r="DM49" s="184" t="str">
        <f t="shared" si="98"/>
        <v/>
      </c>
      <c r="DN49" s="183"/>
      <c r="DO49" s="171"/>
      <c r="DP49" s="196"/>
      <c r="DQ49" s="195"/>
      <c r="DR49" s="197"/>
      <c r="DS49" s="195"/>
      <c r="DT49" s="197"/>
      <c r="DU49" s="195"/>
      <c r="DV49" s="180" t="str">
        <f t="shared" si="79"/>
        <v/>
      </c>
      <c r="DW49" s="181" t="str">
        <f t="shared" si="27"/>
        <v/>
      </c>
      <c r="DX49" s="182" t="str">
        <f t="shared" si="28"/>
        <v/>
      </c>
      <c r="DY49" s="183"/>
      <c r="DZ49" s="184" t="str">
        <f t="shared" si="99"/>
        <v/>
      </c>
      <c r="EA49" s="183"/>
      <c r="EB49" s="171"/>
      <c r="EC49" s="196"/>
      <c r="ED49" s="195"/>
      <c r="EE49" s="197"/>
      <c r="EF49" s="195"/>
      <c r="EG49" s="197"/>
      <c r="EH49" s="195"/>
      <c r="EI49" s="180" t="str">
        <f t="shared" si="80"/>
        <v/>
      </c>
      <c r="EJ49" s="181" t="str">
        <f t="shared" si="30"/>
        <v/>
      </c>
      <c r="EK49" s="182" t="str">
        <f t="shared" si="31"/>
        <v/>
      </c>
      <c r="EL49" s="183"/>
      <c r="EM49" s="184" t="str">
        <f t="shared" si="100"/>
        <v/>
      </c>
      <c r="EN49" s="183"/>
      <c r="EO49" s="171"/>
      <c r="EP49" s="196"/>
      <c r="EQ49" s="195"/>
      <c r="ER49" s="197"/>
      <c r="ES49" s="195"/>
      <c r="ET49" s="197"/>
      <c r="EU49" s="195"/>
      <c r="EV49" s="180" t="str">
        <f t="shared" si="81"/>
        <v/>
      </c>
      <c r="EW49" s="181" t="str">
        <f t="shared" si="33"/>
        <v/>
      </c>
      <c r="EX49" s="182" t="str">
        <f t="shared" si="34"/>
        <v/>
      </c>
      <c r="EY49" s="183"/>
      <c r="EZ49" s="184" t="str">
        <f t="shared" si="101"/>
        <v/>
      </c>
      <c r="FA49" s="183"/>
      <c r="FB49" s="171"/>
      <c r="FC49" s="196"/>
      <c r="FD49" s="195"/>
      <c r="FE49" s="197"/>
      <c r="FF49" s="195"/>
      <c r="FG49" s="197"/>
      <c r="FH49" s="195"/>
      <c r="FI49" s="180" t="str">
        <f t="shared" si="82"/>
        <v/>
      </c>
      <c r="FJ49" s="181" t="str">
        <f t="shared" si="36"/>
        <v/>
      </c>
      <c r="FK49" s="182" t="str">
        <f t="shared" si="37"/>
        <v/>
      </c>
      <c r="FL49" s="183"/>
      <c r="FM49" s="184" t="str">
        <f t="shared" si="102"/>
        <v/>
      </c>
      <c r="FN49" s="183"/>
      <c r="FO49" s="171"/>
      <c r="FP49" s="196"/>
      <c r="FQ49" s="195"/>
      <c r="FR49" s="197"/>
      <c r="FS49" s="195"/>
      <c r="FT49" s="197"/>
      <c r="FU49" s="195"/>
      <c r="FV49" s="180" t="str">
        <f t="shared" si="83"/>
        <v/>
      </c>
      <c r="FW49" s="181" t="str">
        <f t="shared" si="39"/>
        <v/>
      </c>
      <c r="FX49" s="182" t="str">
        <f t="shared" si="40"/>
        <v/>
      </c>
      <c r="FY49" s="183"/>
      <c r="FZ49" s="184" t="str">
        <f t="shared" si="103"/>
        <v/>
      </c>
      <c r="GA49" s="183"/>
      <c r="GB49" s="171"/>
      <c r="GC49" s="196"/>
      <c r="GD49" s="195"/>
      <c r="GE49" s="197"/>
      <c r="GF49" s="195"/>
      <c r="GG49" s="197"/>
      <c r="GH49" s="195"/>
      <c r="GI49" s="180" t="str">
        <f t="shared" si="84"/>
        <v/>
      </c>
      <c r="GJ49" s="181" t="str">
        <f t="shared" si="42"/>
        <v/>
      </c>
      <c r="GK49" s="182" t="str">
        <f t="shared" si="43"/>
        <v/>
      </c>
      <c r="GL49" s="183"/>
      <c r="GM49" s="184" t="str">
        <f t="shared" si="104"/>
        <v/>
      </c>
      <c r="GN49" s="183"/>
      <c r="GO49" s="171"/>
      <c r="GP49" s="196"/>
      <c r="GQ49" s="195"/>
      <c r="GR49" s="197"/>
      <c r="GS49" s="195"/>
      <c r="GT49" s="197"/>
      <c r="GU49" s="195"/>
      <c r="GV49" s="180" t="str">
        <f t="shared" si="85"/>
        <v/>
      </c>
      <c r="GW49" s="181" t="str">
        <f t="shared" si="45"/>
        <v/>
      </c>
      <c r="GX49" s="182" t="str">
        <f t="shared" si="46"/>
        <v/>
      </c>
      <c r="GY49" s="183"/>
      <c r="GZ49" s="184" t="str">
        <f t="shared" si="105"/>
        <v/>
      </c>
      <c r="HA49" s="183"/>
      <c r="HB49" s="171"/>
      <c r="HC49" s="196"/>
      <c r="HD49" s="195"/>
      <c r="HE49" s="197"/>
      <c r="HF49" s="195"/>
      <c r="HG49" s="197"/>
      <c r="HH49" s="195"/>
      <c r="HI49" s="180" t="str">
        <f t="shared" si="86"/>
        <v/>
      </c>
      <c r="HJ49" s="181" t="str">
        <f t="shared" si="48"/>
        <v/>
      </c>
      <c r="HK49" s="182" t="str">
        <f t="shared" si="49"/>
        <v/>
      </c>
      <c r="HL49" s="183"/>
      <c r="HM49" s="184" t="str">
        <f t="shared" si="106"/>
        <v/>
      </c>
      <c r="HN49" s="183"/>
      <c r="HO49" s="171"/>
      <c r="HP49" s="196"/>
      <c r="HQ49" s="195"/>
      <c r="HR49" s="197"/>
      <c r="HS49" s="195"/>
      <c r="HT49" s="197"/>
      <c r="HU49" s="195"/>
      <c r="HV49" s="180" t="str">
        <f t="shared" si="87"/>
        <v/>
      </c>
      <c r="HW49" s="181" t="str">
        <f t="shared" si="51"/>
        <v/>
      </c>
      <c r="HX49" s="182" t="str">
        <f t="shared" si="52"/>
        <v/>
      </c>
      <c r="HY49" s="183"/>
      <c r="HZ49" s="184" t="str">
        <f t="shared" si="107"/>
        <v/>
      </c>
      <c r="IA49" s="183"/>
      <c r="IB49" s="171"/>
      <c r="IC49" s="196"/>
      <c r="ID49" s="195"/>
      <c r="IE49" s="197"/>
      <c r="IF49" s="195"/>
      <c r="IG49" s="197"/>
      <c r="IH49" s="195"/>
      <c r="II49" s="180" t="str">
        <f t="shared" si="88"/>
        <v/>
      </c>
      <c r="IJ49" s="181" t="str">
        <f t="shared" si="54"/>
        <v/>
      </c>
      <c r="IK49" s="182" t="str">
        <f t="shared" si="55"/>
        <v/>
      </c>
      <c r="IL49" s="183"/>
      <c r="IM49" s="184" t="str">
        <f t="shared" si="108"/>
        <v/>
      </c>
      <c r="IN49" s="183"/>
      <c r="IO49" s="171"/>
      <c r="IP49" s="196"/>
      <c r="IQ49" s="195"/>
      <c r="IR49" s="197"/>
      <c r="IS49" s="195"/>
      <c r="IT49" s="197"/>
      <c r="IU49" s="195"/>
      <c r="IV49" s="180" t="str">
        <f t="shared" si="89"/>
        <v/>
      </c>
      <c r="IW49" s="181" t="str">
        <f t="shared" si="57"/>
        <v/>
      </c>
      <c r="IX49" s="182" t="str">
        <f t="shared" si="58"/>
        <v/>
      </c>
      <c r="IY49" s="183"/>
      <c r="IZ49" s="184" t="str">
        <f t="shared" si="109"/>
        <v/>
      </c>
      <c r="JA49" s="183"/>
      <c r="JB49" s="171"/>
      <c r="JC49" s="342"/>
      <c r="JD49" s="198">
        <f t="shared" si="60"/>
        <v>0</v>
      </c>
      <c r="JE49" s="198">
        <f t="shared" si="61"/>
        <v>0</v>
      </c>
      <c r="JF49" s="198">
        <f t="shared" si="62"/>
        <v>0</v>
      </c>
      <c r="JG49" s="199">
        <f t="shared" si="63"/>
        <v>0</v>
      </c>
      <c r="JH49" s="199">
        <f t="shared" si="64"/>
        <v>0</v>
      </c>
      <c r="JI49" s="342"/>
      <c r="JJ49" s="198">
        <f>JD49+'Vessel List A'!JD49</f>
        <v>0</v>
      </c>
      <c r="JK49" s="198">
        <f>JE49+'Vessel List A'!JE49</f>
        <v>0</v>
      </c>
      <c r="JL49" s="347">
        <f t="shared" si="65"/>
        <v>0</v>
      </c>
      <c r="JM49" s="199">
        <f>JG49+'Vessel List A'!JG49</f>
        <v>0</v>
      </c>
      <c r="JN49" s="199">
        <f t="shared" si="66"/>
        <v>0</v>
      </c>
      <c r="JO49" s="342"/>
      <c r="JP49" s="346"/>
      <c r="JQ49" s="346"/>
      <c r="JR49" s="346"/>
      <c r="JS49" s="346"/>
      <c r="JT49" s="346"/>
      <c r="JU49" s="346"/>
      <c r="JV49" s="346"/>
      <c r="JW49" s="346"/>
      <c r="JX49" s="346"/>
      <c r="JY49" s="342"/>
      <c r="JZ49" s="344">
        <f t="shared" si="67"/>
        <v>12</v>
      </c>
      <c r="KA49" s="195"/>
    </row>
    <row r="50" spans="1:287" x14ac:dyDescent="0.2">
      <c r="A50" s="247">
        <f t="shared" si="68"/>
        <v>41624</v>
      </c>
      <c r="B50" s="249">
        <f t="shared" si="69"/>
        <v>41625</v>
      </c>
      <c r="C50" s="196"/>
      <c r="D50" s="195"/>
      <c r="E50" s="197"/>
      <c r="F50" s="195"/>
      <c r="G50" s="197"/>
      <c r="H50" s="195"/>
      <c r="I50" s="180" t="str">
        <f t="shared" si="70"/>
        <v/>
      </c>
      <c r="J50" s="181" t="str">
        <f t="shared" si="0"/>
        <v/>
      </c>
      <c r="K50" s="182" t="str">
        <f t="shared" si="1"/>
        <v/>
      </c>
      <c r="L50" s="183"/>
      <c r="M50" s="184" t="str">
        <f t="shared" si="90"/>
        <v/>
      </c>
      <c r="N50" s="183"/>
      <c r="O50" s="171"/>
      <c r="P50" s="196"/>
      <c r="Q50" s="195"/>
      <c r="R50" s="197"/>
      <c r="S50" s="195"/>
      <c r="T50" s="197"/>
      <c r="U50" s="195"/>
      <c r="V50" s="180" t="str">
        <f t="shared" si="71"/>
        <v/>
      </c>
      <c r="W50" s="181" t="str">
        <f t="shared" si="3"/>
        <v/>
      </c>
      <c r="X50" s="182" t="str">
        <f t="shared" si="4"/>
        <v/>
      </c>
      <c r="Y50" s="183"/>
      <c r="Z50" s="184" t="str">
        <f t="shared" si="91"/>
        <v/>
      </c>
      <c r="AA50" s="183"/>
      <c r="AB50" s="171"/>
      <c r="AC50" s="196"/>
      <c r="AD50" s="195"/>
      <c r="AE50" s="197"/>
      <c r="AF50" s="195"/>
      <c r="AG50" s="197"/>
      <c r="AH50" s="195"/>
      <c r="AI50" s="180" t="str">
        <f t="shared" si="72"/>
        <v/>
      </c>
      <c r="AJ50" s="181" t="str">
        <f t="shared" si="6"/>
        <v/>
      </c>
      <c r="AK50" s="182" t="str">
        <f t="shared" si="7"/>
        <v/>
      </c>
      <c r="AL50" s="183"/>
      <c r="AM50" s="184" t="str">
        <f t="shared" si="92"/>
        <v/>
      </c>
      <c r="AN50" s="183"/>
      <c r="AO50" s="171"/>
      <c r="AP50" s="196"/>
      <c r="AQ50" s="195"/>
      <c r="AR50" s="197"/>
      <c r="AS50" s="195"/>
      <c r="AT50" s="197"/>
      <c r="AU50" s="195"/>
      <c r="AV50" s="180" t="str">
        <f t="shared" si="73"/>
        <v/>
      </c>
      <c r="AW50" s="181" t="str">
        <f t="shared" si="9"/>
        <v/>
      </c>
      <c r="AX50" s="182" t="str">
        <f t="shared" si="10"/>
        <v/>
      </c>
      <c r="AY50" s="183"/>
      <c r="AZ50" s="184" t="str">
        <f t="shared" si="93"/>
        <v/>
      </c>
      <c r="BA50" s="183"/>
      <c r="BB50" s="171"/>
      <c r="BC50" s="196"/>
      <c r="BD50" s="195"/>
      <c r="BE50" s="197"/>
      <c r="BF50" s="195"/>
      <c r="BG50" s="197"/>
      <c r="BH50" s="195"/>
      <c r="BI50" s="180" t="str">
        <f t="shared" si="74"/>
        <v/>
      </c>
      <c r="BJ50" s="181" t="str">
        <f t="shared" si="12"/>
        <v/>
      </c>
      <c r="BK50" s="182" t="str">
        <f t="shared" si="13"/>
        <v/>
      </c>
      <c r="BL50" s="183"/>
      <c r="BM50" s="184" t="str">
        <f t="shared" si="94"/>
        <v/>
      </c>
      <c r="BN50" s="183"/>
      <c r="BO50" s="171"/>
      <c r="BP50" s="196"/>
      <c r="BQ50" s="195"/>
      <c r="BR50" s="197"/>
      <c r="BS50" s="195"/>
      <c r="BT50" s="197"/>
      <c r="BU50" s="195"/>
      <c r="BV50" s="180" t="str">
        <f t="shared" si="75"/>
        <v/>
      </c>
      <c r="BW50" s="181" t="str">
        <f t="shared" si="15"/>
        <v/>
      </c>
      <c r="BX50" s="182" t="str">
        <f t="shared" si="16"/>
        <v/>
      </c>
      <c r="BY50" s="183"/>
      <c r="BZ50" s="184" t="str">
        <f t="shared" si="95"/>
        <v/>
      </c>
      <c r="CA50" s="183"/>
      <c r="CB50" s="171"/>
      <c r="CC50" s="196"/>
      <c r="CD50" s="195"/>
      <c r="CE50" s="197"/>
      <c r="CF50" s="195"/>
      <c r="CG50" s="197"/>
      <c r="CH50" s="195"/>
      <c r="CI50" s="180" t="str">
        <f t="shared" si="76"/>
        <v/>
      </c>
      <c r="CJ50" s="181" t="str">
        <f t="shared" si="18"/>
        <v/>
      </c>
      <c r="CK50" s="182" t="str">
        <f t="shared" si="19"/>
        <v/>
      </c>
      <c r="CL50" s="183"/>
      <c r="CM50" s="184" t="str">
        <f t="shared" si="96"/>
        <v/>
      </c>
      <c r="CN50" s="183"/>
      <c r="CO50" s="171"/>
      <c r="CP50" s="196"/>
      <c r="CQ50" s="195"/>
      <c r="CR50" s="197"/>
      <c r="CS50" s="195"/>
      <c r="CT50" s="197"/>
      <c r="CU50" s="195"/>
      <c r="CV50" s="180" t="str">
        <f t="shared" si="77"/>
        <v/>
      </c>
      <c r="CW50" s="181" t="str">
        <f t="shared" si="21"/>
        <v/>
      </c>
      <c r="CX50" s="182" t="str">
        <f t="shared" si="22"/>
        <v/>
      </c>
      <c r="CY50" s="183"/>
      <c r="CZ50" s="184" t="str">
        <f t="shared" si="97"/>
        <v/>
      </c>
      <c r="DA50" s="183"/>
      <c r="DB50" s="171"/>
      <c r="DC50" s="196"/>
      <c r="DD50" s="195"/>
      <c r="DE50" s="197"/>
      <c r="DF50" s="195"/>
      <c r="DG50" s="197"/>
      <c r="DH50" s="195"/>
      <c r="DI50" s="180" t="str">
        <f t="shared" si="78"/>
        <v/>
      </c>
      <c r="DJ50" s="181" t="str">
        <f t="shared" si="24"/>
        <v/>
      </c>
      <c r="DK50" s="182" t="str">
        <f t="shared" si="25"/>
        <v/>
      </c>
      <c r="DL50" s="183"/>
      <c r="DM50" s="184" t="str">
        <f t="shared" si="98"/>
        <v/>
      </c>
      <c r="DN50" s="183"/>
      <c r="DO50" s="171"/>
      <c r="DP50" s="196"/>
      <c r="DQ50" s="195"/>
      <c r="DR50" s="197"/>
      <c r="DS50" s="195"/>
      <c r="DT50" s="197"/>
      <c r="DU50" s="195"/>
      <c r="DV50" s="180" t="str">
        <f t="shared" si="79"/>
        <v/>
      </c>
      <c r="DW50" s="181" t="str">
        <f t="shared" si="27"/>
        <v/>
      </c>
      <c r="DX50" s="182" t="str">
        <f t="shared" si="28"/>
        <v/>
      </c>
      <c r="DY50" s="183"/>
      <c r="DZ50" s="184" t="str">
        <f t="shared" si="99"/>
        <v/>
      </c>
      <c r="EA50" s="183"/>
      <c r="EB50" s="171"/>
      <c r="EC50" s="196"/>
      <c r="ED50" s="195"/>
      <c r="EE50" s="197"/>
      <c r="EF50" s="195"/>
      <c r="EG50" s="197"/>
      <c r="EH50" s="195"/>
      <c r="EI50" s="180" t="str">
        <f t="shared" si="80"/>
        <v/>
      </c>
      <c r="EJ50" s="181" t="str">
        <f t="shared" si="30"/>
        <v/>
      </c>
      <c r="EK50" s="182" t="str">
        <f t="shared" si="31"/>
        <v/>
      </c>
      <c r="EL50" s="183"/>
      <c r="EM50" s="184" t="str">
        <f t="shared" si="100"/>
        <v/>
      </c>
      <c r="EN50" s="183"/>
      <c r="EO50" s="171"/>
      <c r="EP50" s="196"/>
      <c r="EQ50" s="195"/>
      <c r="ER50" s="197"/>
      <c r="ES50" s="195"/>
      <c r="ET50" s="197"/>
      <c r="EU50" s="195"/>
      <c r="EV50" s="180" t="str">
        <f t="shared" si="81"/>
        <v/>
      </c>
      <c r="EW50" s="181" t="str">
        <f t="shared" si="33"/>
        <v/>
      </c>
      <c r="EX50" s="182" t="str">
        <f t="shared" si="34"/>
        <v/>
      </c>
      <c r="EY50" s="183"/>
      <c r="EZ50" s="184" t="str">
        <f t="shared" si="101"/>
        <v/>
      </c>
      <c r="FA50" s="183"/>
      <c r="FB50" s="171"/>
      <c r="FC50" s="196"/>
      <c r="FD50" s="195"/>
      <c r="FE50" s="197"/>
      <c r="FF50" s="195"/>
      <c r="FG50" s="197"/>
      <c r="FH50" s="195"/>
      <c r="FI50" s="180" t="str">
        <f t="shared" si="82"/>
        <v/>
      </c>
      <c r="FJ50" s="181" t="str">
        <f t="shared" si="36"/>
        <v/>
      </c>
      <c r="FK50" s="182" t="str">
        <f t="shared" si="37"/>
        <v/>
      </c>
      <c r="FL50" s="183"/>
      <c r="FM50" s="184" t="str">
        <f t="shared" si="102"/>
        <v/>
      </c>
      <c r="FN50" s="183"/>
      <c r="FO50" s="171"/>
      <c r="FP50" s="196"/>
      <c r="FQ50" s="195"/>
      <c r="FR50" s="197"/>
      <c r="FS50" s="195"/>
      <c r="FT50" s="197"/>
      <c r="FU50" s="195"/>
      <c r="FV50" s="180" t="str">
        <f t="shared" si="83"/>
        <v/>
      </c>
      <c r="FW50" s="181" t="str">
        <f t="shared" si="39"/>
        <v/>
      </c>
      <c r="FX50" s="182" t="str">
        <f t="shared" si="40"/>
        <v/>
      </c>
      <c r="FY50" s="183"/>
      <c r="FZ50" s="184" t="str">
        <f t="shared" si="103"/>
        <v/>
      </c>
      <c r="GA50" s="183"/>
      <c r="GB50" s="171"/>
      <c r="GC50" s="196"/>
      <c r="GD50" s="195"/>
      <c r="GE50" s="197"/>
      <c r="GF50" s="195"/>
      <c r="GG50" s="197"/>
      <c r="GH50" s="195"/>
      <c r="GI50" s="180" t="str">
        <f t="shared" si="84"/>
        <v/>
      </c>
      <c r="GJ50" s="181" t="str">
        <f t="shared" si="42"/>
        <v/>
      </c>
      <c r="GK50" s="182" t="str">
        <f t="shared" si="43"/>
        <v/>
      </c>
      <c r="GL50" s="183"/>
      <c r="GM50" s="184" t="str">
        <f t="shared" si="104"/>
        <v/>
      </c>
      <c r="GN50" s="183"/>
      <c r="GO50" s="171"/>
      <c r="GP50" s="196"/>
      <c r="GQ50" s="195"/>
      <c r="GR50" s="197"/>
      <c r="GS50" s="195"/>
      <c r="GT50" s="197"/>
      <c r="GU50" s="195"/>
      <c r="GV50" s="180" t="str">
        <f t="shared" si="85"/>
        <v/>
      </c>
      <c r="GW50" s="181" t="str">
        <f t="shared" si="45"/>
        <v/>
      </c>
      <c r="GX50" s="182" t="str">
        <f t="shared" si="46"/>
        <v/>
      </c>
      <c r="GY50" s="183"/>
      <c r="GZ50" s="184" t="str">
        <f t="shared" si="105"/>
        <v/>
      </c>
      <c r="HA50" s="183"/>
      <c r="HB50" s="171"/>
      <c r="HC50" s="196"/>
      <c r="HD50" s="195"/>
      <c r="HE50" s="197"/>
      <c r="HF50" s="195"/>
      <c r="HG50" s="197"/>
      <c r="HH50" s="195"/>
      <c r="HI50" s="180" t="str">
        <f t="shared" si="86"/>
        <v/>
      </c>
      <c r="HJ50" s="181" t="str">
        <f t="shared" si="48"/>
        <v/>
      </c>
      <c r="HK50" s="182" t="str">
        <f t="shared" si="49"/>
        <v/>
      </c>
      <c r="HL50" s="183"/>
      <c r="HM50" s="184" t="str">
        <f t="shared" si="106"/>
        <v/>
      </c>
      <c r="HN50" s="183"/>
      <c r="HO50" s="171"/>
      <c r="HP50" s="196"/>
      <c r="HQ50" s="195"/>
      <c r="HR50" s="197"/>
      <c r="HS50" s="195"/>
      <c r="HT50" s="197"/>
      <c r="HU50" s="195"/>
      <c r="HV50" s="180" t="str">
        <f t="shared" si="87"/>
        <v/>
      </c>
      <c r="HW50" s="181" t="str">
        <f t="shared" si="51"/>
        <v/>
      </c>
      <c r="HX50" s="182" t="str">
        <f t="shared" si="52"/>
        <v/>
      </c>
      <c r="HY50" s="183"/>
      <c r="HZ50" s="184" t="str">
        <f t="shared" si="107"/>
        <v/>
      </c>
      <c r="IA50" s="183"/>
      <c r="IB50" s="171"/>
      <c r="IC50" s="196"/>
      <c r="ID50" s="195"/>
      <c r="IE50" s="197"/>
      <c r="IF50" s="195"/>
      <c r="IG50" s="197"/>
      <c r="IH50" s="195"/>
      <c r="II50" s="180" t="str">
        <f t="shared" si="88"/>
        <v/>
      </c>
      <c r="IJ50" s="181" t="str">
        <f t="shared" si="54"/>
        <v/>
      </c>
      <c r="IK50" s="182" t="str">
        <f t="shared" si="55"/>
        <v/>
      </c>
      <c r="IL50" s="183"/>
      <c r="IM50" s="184" t="str">
        <f t="shared" si="108"/>
        <v/>
      </c>
      <c r="IN50" s="183"/>
      <c r="IO50" s="171"/>
      <c r="IP50" s="196"/>
      <c r="IQ50" s="195"/>
      <c r="IR50" s="197"/>
      <c r="IS50" s="195"/>
      <c r="IT50" s="197"/>
      <c r="IU50" s="195"/>
      <c r="IV50" s="180" t="str">
        <f t="shared" si="89"/>
        <v/>
      </c>
      <c r="IW50" s="181" t="str">
        <f t="shared" si="57"/>
        <v/>
      </c>
      <c r="IX50" s="182" t="str">
        <f t="shared" si="58"/>
        <v/>
      </c>
      <c r="IY50" s="183"/>
      <c r="IZ50" s="184" t="str">
        <f t="shared" si="109"/>
        <v/>
      </c>
      <c r="JA50" s="183"/>
      <c r="JB50" s="171"/>
      <c r="JC50" s="342"/>
      <c r="JD50" s="198">
        <f t="shared" si="60"/>
        <v>0</v>
      </c>
      <c r="JE50" s="198">
        <f t="shared" si="61"/>
        <v>0</v>
      </c>
      <c r="JF50" s="198">
        <f t="shared" si="62"/>
        <v>0</v>
      </c>
      <c r="JG50" s="199">
        <f t="shared" si="63"/>
        <v>0</v>
      </c>
      <c r="JH50" s="199">
        <f t="shared" si="64"/>
        <v>0</v>
      </c>
      <c r="JI50" s="342"/>
      <c r="JJ50" s="198">
        <f>JD50+'Vessel List A'!JD50</f>
        <v>0</v>
      </c>
      <c r="JK50" s="198">
        <f>JE50+'Vessel List A'!JE50</f>
        <v>0</v>
      </c>
      <c r="JL50" s="198">
        <f t="shared" si="65"/>
        <v>0</v>
      </c>
      <c r="JM50" s="199">
        <f>JG50+'Vessel List A'!JG50</f>
        <v>0</v>
      </c>
      <c r="JN50" s="199">
        <f t="shared" si="66"/>
        <v>0</v>
      </c>
      <c r="JO50" s="342"/>
      <c r="JP50" s="346"/>
      <c r="JQ50" s="346"/>
      <c r="JR50" s="346"/>
      <c r="JS50" s="346"/>
      <c r="JT50" s="346"/>
      <c r="JU50" s="346"/>
      <c r="JV50" s="346"/>
      <c r="JW50" s="346"/>
      <c r="JX50" s="346"/>
      <c r="JY50" s="342"/>
      <c r="JZ50" s="344">
        <f t="shared" si="67"/>
        <v>12</v>
      </c>
      <c r="KA50" s="195"/>
    </row>
    <row r="51" spans="1:287" x14ac:dyDescent="0.2">
      <c r="A51" s="247">
        <f t="shared" si="68"/>
        <v>41625</v>
      </c>
      <c r="B51" s="249">
        <f t="shared" si="69"/>
        <v>41626</v>
      </c>
      <c r="C51" s="196"/>
      <c r="D51" s="195"/>
      <c r="E51" s="197"/>
      <c r="F51" s="195"/>
      <c r="G51" s="197"/>
      <c r="H51" s="195"/>
      <c r="I51" s="180" t="str">
        <f t="shared" si="70"/>
        <v/>
      </c>
      <c r="J51" s="181" t="str">
        <f t="shared" si="0"/>
        <v/>
      </c>
      <c r="K51" s="182" t="str">
        <f t="shared" si="1"/>
        <v/>
      </c>
      <c r="L51" s="183"/>
      <c r="M51" s="184" t="str">
        <f t="shared" si="90"/>
        <v/>
      </c>
      <c r="N51" s="183"/>
      <c r="O51" s="171"/>
      <c r="P51" s="196"/>
      <c r="Q51" s="195"/>
      <c r="R51" s="197"/>
      <c r="S51" s="195"/>
      <c r="T51" s="197"/>
      <c r="U51" s="195"/>
      <c r="V51" s="180" t="str">
        <f t="shared" si="71"/>
        <v/>
      </c>
      <c r="W51" s="181" t="str">
        <f t="shared" si="3"/>
        <v/>
      </c>
      <c r="X51" s="182" t="str">
        <f t="shared" si="4"/>
        <v/>
      </c>
      <c r="Y51" s="183"/>
      <c r="Z51" s="184" t="str">
        <f t="shared" si="91"/>
        <v/>
      </c>
      <c r="AA51" s="183"/>
      <c r="AB51" s="171"/>
      <c r="AC51" s="196"/>
      <c r="AD51" s="195"/>
      <c r="AE51" s="197"/>
      <c r="AF51" s="195"/>
      <c r="AG51" s="197"/>
      <c r="AH51" s="195"/>
      <c r="AI51" s="180" t="str">
        <f t="shared" si="72"/>
        <v/>
      </c>
      <c r="AJ51" s="181" t="str">
        <f t="shared" si="6"/>
        <v/>
      </c>
      <c r="AK51" s="182" t="str">
        <f t="shared" si="7"/>
        <v/>
      </c>
      <c r="AL51" s="183"/>
      <c r="AM51" s="184" t="str">
        <f t="shared" si="92"/>
        <v/>
      </c>
      <c r="AN51" s="183"/>
      <c r="AO51" s="171"/>
      <c r="AP51" s="196"/>
      <c r="AQ51" s="195"/>
      <c r="AR51" s="197"/>
      <c r="AS51" s="195"/>
      <c r="AT51" s="197"/>
      <c r="AU51" s="195"/>
      <c r="AV51" s="180" t="str">
        <f t="shared" si="73"/>
        <v/>
      </c>
      <c r="AW51" s="181" t="str">
        <f t="shared" si="9"/>
        <v/>
      </c>
      <c r="AX51" s="182" t="str">
        <f t="shared" si="10"/>
        <v/>
      </c>
      <c r="AY51" s="183"/>
      <c r="AZ51" s="184" t="str">
        <f t="shared" si="93"/>
        <v/>
      </c>
      <c r="BA51" s="183"/>
      <c r="BB51" s="171"/>
      <c r="BC51" s="196"/>
      <c r="BD51" s="195"/>
      <c r="BE51" s="197"/>
      <c r="BF51" s="195"/>
      <c r="BG51" s="197"/>
      <c r="BH51" s="195"/>
      <c r="BI51" s="180" t="str">
        <f t="shared" si="74"/>
        <v/>
      </c>
      <c r="BJ51" s="181" t="str">
        <f t="shared" si="12"/>
        <v/>
      </c>
      <c r="BK51" s="182" t="str">
        <f t="shared" si="13"/>
        <v/>
      </c>
      <c r="BL51" s="183"/>
      <c r="BM51" s="184" t="str">
        <f t="shared" si="94"/>
        <v/>
      </c>
      <c r="BN51" s="183"/>
      <c r="BO51" s="171"/>
      <c r="BP51" s="196"/>
      <c r="BQ51" s="195"/>
      <c r="BR51" s="197"/>
      <c r="BS51" s="195"/>
      <c r="BT51" s="197"/>
      <c r="BU51" s="195"/>
      <c r="BV51" s="180" t="str">
        <f t="shared" si="75"/>
        <v/>
      </c>
      <c r="BW51" s="181" t="str">
        <f t="shared" si="15"/>
        <v/>
      </c>
      <c r="BX51" s="182" t="str">
        <f t="shared" si="16"/>
        <v/>
      </c>
      <c r="BY51" s="183"/>
      <c r="BZ51" s="184" t="str">
        <f t="shared" si="95"/>
        <v/>
      </c>
      <c r="CA51" s="183"/>
      <c r="CB51" s="171"/>
      <c r="CC51" s="196"/>
      <c r="CD51" s="195"/>
      <c r="CE51" s="197"/>
      <c r="CF51" s="195"/>
      <c r="CG51" s="197"/>
      <c r="CH51" s="195"/>
      <c r="CI51" s="180" t="str">
        <f t="shared" si="76"/>
        <v/>
      </c>
      <c r="CJ51" s="181" t="str">
        <f t="shared" si="18"/>
        <v/>
      </c>
      <c r="CK51" s="182" t="str">
        <f t="shared" si="19"/>
        <v/>
      </c>
      <c r="CL51" s="183"/>
      <c r="CM51" s="184" t="str">
        <f t="shared" si="96"/>
        <v/>
      </c>
      <c r="CN51" s="183"/>
      <c r="CO51" s="171"/>
      <c r="CP51" s="196"/>
      <c r="CQ51" s="195"/>
      <c r="CR51" s="197"/>
      <c r="CS51" s="195"/>
      <c r="CT51" s="197"/>
      <c r="CU51" s="195"/>
      <c r="CV51" s="180" t="str">
        <f t="shared" si="77"/>
        <v/>
      </c>
      <c r="CW51" s="181" t="str">
        <f t="shared" si="21"/>
        <v/>
      </c>
      <c r="CX51" s="182" t="str">
        <f t="shared" si="22"/>
        <v/>
      </c>
      <c r="CY51" s="183"/>
      <c r="CZ51" s="184" t="str">
        <f t="shared" si="97"/>
        <v/>
      </c>
      <c r="DA51" s="183"/>
      <c r="DB51" s="171"/>
      <c r="DC51" s="196"/>
      <c r="DD51" s="195"/>
      <c r="DE51" s="197"/>
      <c r="DF51" s="195"/>
      <c r="DG51" s="197"/>
      <c r="DH51" s="195"/>
      <c r="DI51" s="180" t="str">
        <f t="shared" si="78"/>
        <v/>
      </c>
      <c r="DJ51" s="181" t="str">
        <f t="shared" si="24"/>
        <v/>
      </c>
      <c r="DK51" s="182" t="str">
        <f t="shared" si="25"/>
        <v/>
      </c>
      <c r="DL51" s="183"/>
      <c r="DM51" s="184" t="str">
        <f t="shared" si="98"/>
        <v/>
      </c>
      <c r="DN51" s="183"/>
      <c r="DO51" s="171"/>
      <c r="DP51" s="196"/>
      <c r="DQ51" s="195"/>
      <c r="DR51" s="197"/>
      <c r="DS51" s="195"/>
      <c r="DT51" s="197"/>
      <c r="DU51" s="195"/>
      <c r="DV51" s="180" t="str">
        <f t="shared" si="79"/>
        <v/>
      </c>
      <c r="DW51" s="181" t="str">
        <f t="shared" si="27"/>
        <v/>
      </c>
      <c r="DX51" s="182" t="str">
        <f t="shared" si="28"/>
        <v/>
      </c>
      <c r="DY51" s="183"/>
      <c r="DZ51" s="184" t="str">
        <f t="shared" si="99"/>
        <v/>
      </c>
      <c r="EA51" s="183"/>
      <c r="EB51" s="171"/>
      <c r="EC51" s="196"/>
      <c r="ED51" s="195"/>
      <c r="EE51" s="197"/>
      <c r="EF51" s="195"/>
      <c r="EG51" s="197"/>
      <c r="EH51" s="195"/>
      <c r="EI51" s="180" t="str">
        <f t="shared" si="80"/>
        <v/>
      </c>
      <c r="EJ51" s="181" t="str">
        <f t="shared" si="30"/>
        <v/>
      </c>
      <c r="EK51" s="182" t="str">
        <f t="shared" si="31"/>
        <v/>
      </c>
      <c r="EL51" s="183"/>
      <c r="EM51" s="184" t="str">
        <f t="shared" si="100"/>
        <v/>
      </c>
      <c r="EN51" s="183"/>
      <c r="EO51" s="171"/>
      <c r="EP51" s="196"/>
      <c r="EQ51" s="195"/>
      <c r="ER51" s="197"/>
      <c r="ES51" s="195"/>
      <c r="ET51" s="197"/>
      <c r="EU51" s="195"/>
      <c r="EV51" s="180" t="str">
        <f t="shared" si="81"/>
        <v/>
      </c>
      <c r="EW51" s="181" t="str">
        <f t="shared" si="33"/>
        <v/>
      </c>
      <c r="EX51" s="182" t="str">
        <f t="shared" si="34"/>
        <v/>
      </c>
      <c r="EY51" s="183"/>
      <c r="EZ51" s="184" t="str">
        <f t="shared" si="101"/>
        <v/>
      </c>
      <c r="FA51" s="183"/>
      <c r="FB51" s="171"/>
      <c r="FC51" s="196"/>
      <c r="FD51" s="195"/>
      <c r="FE51" s="197"/>
      <c r="FF51" s="195"/>
      <c r="FG51" s="197"/>
      <c r="FH51" s="195"/>
      <c r="FI51" s="180" t="str">
        <f t="shared" si="82"/>
        <v/>
      </c>
      <c r="FJ51" s="181" t="str">
        <f t="shared" si="36"/>
        <v/>
      </c>
      <c r="FK51" s="182" t="str">
        <f t="shared" si="37"/>
        <v/>
      </c>
      <c r="FL51" s="183"/>
      <c r="FM51" s="184" t="str">
        <f t="shared" si="102"/>
        <v/>
      </c>
      <c r="FN51" s="183"/>
      <c r="FO51" s="171"/>
      <c r="FP51" s="196"/>
      <c r="FQ51" s="195"/>
      <c r="FR51" s="197"/>
      <c r="FS51" s="195"/>
      <c r="FT51" s="197"/>
      <c r="FU51" s="195"/>
      <c r="FV51" s="180" t="str">
        <f t="shared" si="83"/>
        <v/>
      </c>
      <c r="FW51" s="181" t="str">
        <f t="shared" si="39"/>
        <v/>
      </c>
      <c r="FX51" s="182" t="str">
        <f t="shared" si="40"/>
        <v/>
      </c>
      <c r="FY51" s="183"/>
      <c r="FZ51" s="184" t="str">
        <f t="shared" si="103"/>
        <v/>
      </c>
      <c r="GA51" s="183"/>
      <c r="GB51" s="171"/>
      <c r="GC51" s="196"/>
      <c r="GD51" s="195"/>
      <c r="GE51" s="197"/>
      <c r="GF51" s="195"/>
      <c r="GG51" s="197"/>
      <c r="GH51" s="195"/>
      <c r="GI51" s="180" t="str">
        <f t="shared" si="84"/>
        <v/>
      </c>
      <c r="GJ51" s="181" t="str">
        <f t="shared" si="42"/>
        <v/>
      </c>
      <c r="GK51" s="182" t="str">
        <f t="shared" si="43"/>
        <v/>
      </c>
      <c r="GL51" s="183"/>
      <c r="GM51" s="184" t="str">
        <f t="shared" si="104"/>
        <v/>
      </c>
      <c r="GN51" s="183"/>
      <c r="GO51" s="171"/>
      <c r="GP51" s="196"/>
      <c r="GQ51" s="195"/>
      <c r="GR51" s="197"/>
      <c r="GS51" s="195"/>
      <c r="GT51" s="197"/>
      <c r="GU51" s="195"/>
      <c r="GV51" s="180" t="str">
        <f t="shared" si="85"/>
        <v/>
      </c>
      <c r="GW51" s="181" t="str">
        <f t="shared" si="45"/>
        <v/>
      </c>
      <c r="GX51" s="182" t="str">
        <f t="shared" si="46"/>
        <v/>
      </c>
      <c r="GY51" s="183"/>
      <c r="GZ51" s="184" t="str">
        <f t="shared" si="105"/>
        <v/>
      </c>
      <c r="HA51" s="183"/>
      <c r="HB51" s="171"/>
      <c r="HC51" s="196"/>
      <c r="HD51" s="195"/>
      <c r="HE51" s="197"/>
      <c r="HF51" s="195"/>
      <c r="HG51" s="197"/>
      <c r="HH51" s="195"/>
      <c r="HI51" s="180" t="str">
        <f t="shared" si="86"/>
        <v/>
      </c>
      <c r="HJ51" s="181" t="str">
        <f t="shared" si="48"/>
        <v/>
      </c>
      <c r="HK51" s="182" t="str">
        <f t="shared" si="49"/>
        <v/>
      </c>
      <c r="HL51" s="183"/>
      <c r="HM51" s="184" t="str">
        <f t="shared" si="106"/>
        <v/>
      </c>
      <c r="HN51" s="183"/>
      <c r="HO51" s="171"/>
      <c r="HP51" s="196"/>
      <c r="HQ51" s="195"/>
      <c r="HR51" s="197"/>
      <c r="HS51" s="195"/>
      <c r="HT51" s="197"/>
      <c r="HU51" s="195"/>
      <c r="HV51" s="180" t="str">
        <f t="shared" si="87"/>
        <v/>
      </c>
      <c r="HW51" s="181" t="str">
        <f t="shared" si="51"/>
        <v/>
      </c>
      <c r="HX51" s="182" t="str">
        <f t="shared" si="52"/>
        <v/>
      </c>
      <c r="HY51" s="183"/>
      <c r="HZ51" s="184" t="str">
        <f t="shared" si="107"/>
        <v/>
      </c>
      <c r="IA51" s="183"/>
      <c r="IB51" s="171"/>
      <c r="IC51" s="196"/>
      <c r="ID51" s="195"/>
      <c r="IE51" s="197"/>
      <c r="IF51" s="195"/>
      <c r="IG51" s="197"/>
      <c r="IH51" s="195"/>
      <c r="II51" s="180" t="str">
        <f t="shared" si="88"/>
        <v/>
      </c>
      <c r="IJ51" s="181" t="str">
        <f t="shared" si="54"/>
        <v/>
      </c>
      <c r="IK51" s="182" t="str">
        <f t="shared" si="55"/>
        <v/>
      </c>
      <c r="IL51" s="183"/>
      <c r="IM51" s="184" t="str">
        <f t="shared" si="108"/>
        <v/>
      </c>
      <c r="IN51" s="183"/>
      <c r="IO51" s="171"/>
      <c r="IP51" s="196"/>
      <c r="IQ51" s="195"/>
      <c r="IR51" s="197"/>
      <c r="IS51" s="195"/>
      <c r="IT51" s="197"/>
      <c r="IU51" s="195"/>
      <c r="IV51" s="180" t="str">
        <f t="shared" si="89"/>
        <v/>
      </c>
      <c r="IW51" s="181" t="str">
        <f t="shared" si="57"/>
        <v/>
      </c>
      <c r="IX51" s="182" t="str">
        <f t="shared" si="58"/>
        <v/>
      </c>
      <c r="IY51" s="183"/>
      <c r="IZ51" s="184" t="str">
        <f t="shared" si="109"/>
        <v/>
      </c>
      <c r="JA51" s="183"/>
      <c r="JB51" s="171"/>
      <c r="JC51" s="342"/>
      <c r="JD51" s="198">
        <f t="shared" si="60"/>
        <v>0</v>
      </c>
      <c r="JE51" s="198">
        <f t="shared" si="61"/>
        <v>0</v>
      </c>
      <c r="JF51" s="198">
        <f t="shared" si="62"/>
        <v>0</v>
      </c>
      <c r="JG51" s="199">
        <f t="shared" si="63"/>
        <v>0</v>
      </c>
      <c r="JH51" s="199">
        <f t="shared" si="64"/>
        <v>0</v>
      </c>
      <c r="JI51" s="342"/>
      <c r="JJ51" s="198">
        <f>JD51+'Vessel List A'!JD51</f>
        <v>0</v>
      </c>
      <c r="JK51" s="198">
        <f>JE51+'Vessel List A'!JE51</f>
        <v>0</v>
      </c>
      <c r="JL51" s="198">
        <f t="shared" si="65"/>
        <v>0</v>
      </c>
      <c r="JM51" s="199">
        <f>JG51+'Vessel List A'!JG51</f>
        <v>0</v>
      </c>
      <c r="JN51" s="199">
        <f t="shared" si="66"/>
        <v>0</v>
      </c>
      <c r="JO51" s="342"/>
      <c r="JP51" s="346"/>
      <c r="JQ51" s="346"/>
      <c r="JR51" s="346"/>
      <c r="JS51" s="346"/>
      <c r="JT51" s="346"/>
      <c r="JU51" s="346"/>
      <c r="JV51" s="346"/>
      <c r="JW51" s="346"/>
      <c r="JX51" s="346"/>
      <c r="JY51" s="342"/>
      <c r="JZ51" s="344">
        <f t="shared" si="67"/>
        <v>12</v>
      </c>
      <c r="KA51" s="195"/>
    </row>
    <row r="52" spans="1:287" ht="13.5" thickBot="1" x14ac:dyDescent="0.25">
      <c r="A52" s="247">
        <f t="shared" si="68"/>
        <v>41626</v>
      </c>
      <c r="B52" s="249">
        <f t="shared" si="69"/>
        <v>41627</v>
      </c>
      <c r="C52" s="196"/>
      <c r="D52" s="195"/>
      <c r="E52" s="197"/>
      <c r="F52" s="195"/>
      <c r="G52" s="197"/>
      <c r="H52" s="195"/>
      <c r="I52" s="180" t="str">
        <f t="shared" si="70"/>
        <v/>
      </c>
      <c r="J52" s="181" t="str">
        <f t="shared" si="0"/>
        <v/>
      </c>
      <c r="K52" s="182" t="str">
        <f t="shared" si="1"/>
        <v/>
      </c>
      <c r="L52" s="183"/>
      <c r="M52" s="184" t="str">
        <f t="shared" si="90"/>
        <v/>
      </c>
      <c r="N52" s="183"/>
      <c r="O52" s="171"/>
      <c r="P52" s="196"/>
      <c r="Q52" s="195"/>
      <c r="R52" s="197"/>
      <c r="S52" s="195"/>
      <c r="T52" s="197"/>
      <c r="U52" s="195"/>
      <c r="V52" s="180" t="str">
        <f t="shared" si="71"/>
        <v/>
      </c>
      <c r="W52" s="181" t="str">
        <f t="shared" si="3"/>
        <v/>
      </c>
      <c r="X52" s="182" t="str">
        <f t="shared" si="4"/>
        <v/>
      </c>
      <c r="Y52" s="183"/>
      <c r="Z52" s="184" t="str">
        <f t="shared" si="91"/>
        <v/>
      </c>
      <c r="AA52" s="183"/>
      <c r="AB52" s="171"/>
      <c r="AC52" s="196"/>
      <c r="AD52" s="195"/>
      <c r="AE52" s="197"/>
      <c r="AF52" s="195"/>
      <c r="AG52" s="197"/>
      <c r="AH52" s="195"/>
      <c r="AI52" s="180" t="str">
        <f t="shared" si="72"/>
        <v/>
      </c>
      <c r="AJ52" s="181" t="str">
        <f t="shared" si="6"/>
        <v/>
      </c>
      <c r="AK52" s="182" t="str">
        <f t="shared" si="7"/>
        <v/>
      </c>
      <c r="AL52" s="183"/>
      <c r="AM52" s="184" t="str">
        <f t="shared" si="92"/>
        <v/>
      </c>
      <c r="AN52" s="183"/>
      <c r="AO52" s="171"/>
      <c r="AP52" s="196"/>
      <c r="AQ52" s="195"/>
      <c r="AR52" s="197"/>
      <c r="AS52" s="195"/>
      <c r="AT52" s="197"/>
      <c r="AU52" s="195"/>
      <c r="AV52" s="180" t="str">
        <f t="shared" si="73"/>
        <v/>
      </c>
      <c r="AW52" s="181" t="str">
        <f t="shared" si="9"/>
        <v/>
      </c>
      <c r="AX52" s="182" t="str">
        <f t="shared" si="10"/>
        <v/>
      </c>
      <c r="AY52" s="183"/>
      <c r="AZ52" s="184" t="str">
        <f t="shared" si="93"/>
        <v/>
      </c>
      <c r="BA52" s="183"/>
      <c r="BB52" s="171"/>
      <c r="BC52" s="196"/>
      <c r="BD52" s="195"/>
      <c r="BE52" s="197"/>
      <c r="BF52" s="195"/>
      <c r="BG52" s="197"/>
      <c r="BH52" s="195"/>
      <c r="BI52" s="180" t="str">
        <f t="shared" si="74"/>
        <v/>
      </c>
      <c r="BJ52" s="181" t="str">
        <f t="shared" si="12"/>
        <v/>
      </c>
      <c r="BK52" s="182" t="str">
        <f t="shared" si="13"/>
        <v/>
      </c>
      <c r="BL52" s="183"/>
      <c r="BM52" s="184" t="str">
        <f t="shared" si="94"/>
        <v/>
      </c>
      <c r="BN52" s="183"/>
      <c r="BO52" s="171"/>
      <c r="BP52" s="196"/>
      <c r="BQ52" s="195"/>
      <c r="BR52" s="197"/>
      <c r="BS52" s="195"/>
      <c r="BT52" s="197"/>
      <c r="BU52" s="195"/>
      <c r="BV52" s="180" t="str">
        <f t="shared" si="75"/>
        <v/>
      </c>
      <c r="BW52" s="181" t="str">
        <f t="shared" si="15"/>
        <v/>
      </c>
      <c r="BX52" s="182" t="str">
        <f t="shared" si="16"/>
        <v/>
      </c>
      <c r="BY52" s="183"/>
      <c r="BZ52" s="184" t="str">
        <f t="shared" si="95"/>
        <v/>
      </c>
      <c r="CA52" s="183"/>
      <c r="CB52" s="171"/>
      <c r="CC52" s="196"/>
      <c r="CD52" s="195"/>
      <c r="CE52" s="197"/>
      <c r="CF52" s="195"/>
      <c r="CG52" s="197"/>
      <c r="CH52" s="195"/>
      <c r="CI52" s="180" t="str">
        <f t="shared" si="76"/>
        <v/>
      </c>
      <c r="CJ52" s="181" t="str">
        <f t="shared" si="18"/>
        <v/>
      </c>
      <c r="CK52" s="182" t="str">
        <f t="shared" si="19"/>
        <v/>
      </c>
      <c r="CL52" s="183"/>
      <c r="CM52" s="184" t="str">
        <f t="shared" si="96"/>
        <v/>
      </c>
      <c r="CN52" s="183"/>
      <c r="CO52" s="171"/>
      <c r="CP52" s="196"/>
      <c r="CQ52" s="195"/>
      <c r="CR52" s="197"/>
      <c r="CS52" s="195"/>
      <c r="CT52" s="197"/>
      <c r="CU52" s="195"/>
      <c r="CV52" s="180" t="str">
        <f t="shared" si="77"/>
        <v/>
      </c>
      <c r="CW52" s="181" t="str">
        <f t="shared" si="21"/>
        <v/>
      </c>
      <c r="CX52" s="182" t="str">
        <f t="shared" si="22"/>
        <v/>
      </c>
      <c r="CY52" s="183"/>
      <c r="CZ52" s="184" t="str">
        <f t="shared" si="97"/>
        <v/>
      </c>
      <c r="DA52" s="183"/>
      <c r="DB52" s="171"/>
      <c r="DC52" s="196"/>
      <c r="DD52" s="195"/>
      <c r="DE52" s="197"/>
      <c r="DF52" s="195"/>
      <c r="DG52" s="197"/>
      <c r="DH52" s="195"/>
      <c r="DI52" s="180" t="str">
        <f t="shared" si="78"/>
        <v/>
      </c>
      <c r="DJ52" s="181" t="str">
        <f t="shared" si="24"/>
        <v/>
      </c>
      <c r="DK52" s="182" t="str">
        <f t="shared" si="25"/>
        <v/>
      </c>
      <c r="DL52" s="183"/>
      <c r="DM52" s="184" t="str">
        <f t="shared" si="98"/>
        <v/>
      </c>
      <c r="DN52" s="183"/>
      <c r="DO52" s="171"/>
      <c r="DP52" s="196"/>
      <c r="DQ52" s="195"/>
      <c r="DR52" s="197"/>
      <c r="DS52" s="195"/>
      <c r="DT52" s="197"/>
      <c r="DU52" s="195"/>
      <c r="DV52" s="180" t="str">
        <f t="shared" si="79"/>
        <v/>
      </c>
      <c r="DW52" s="181" t="str">
        <f t="shared" si="27"/>
        <v/>
      </c>
      <c r="DX52" s="182" t="str">
        <f t="shared" si="28"/>
        <v/>
      </c>
      <c r="DY52" s="183"/>
      <c r="DZ52" s="184" t="str">
        <f t="shared" si="99"/>
        <v/>
      </c>
      <c r="EA52" s="183"/>
      <c r="EB52" s="171"/>
      <c r="EC52" s="196"/>
      <c r="ED52" s="195"/>
      <c r="EE52" s="197"/>
      <c r="EF52" s="195"/>
      <c r="EG52" s="197"/>
      <c r="EH52" s="195"/>
      <c r="EI52" s="180" t="str">
        <f t="shared" si="80"/>
        <v/>
      </c>
      <c r="EJ52" s="181" t="str">
        <f t="shared" si="30"/>
        <v/>
      </c>
      <c r="EK52" s="182" t="str">
        <f t="shared" si="31"/>
        <v/>
      </c>
      <c r="EL52" s="183"/>
      <c r="EM52" s="184" t="str">
        <f t="shared" si="100"/>
        <v/>
      </c>
      <c r="EN52" s="183"/>
      <c r="EO52" s="171"/>
      <c r="EP52" s="196"/>
      <c r="EQ52" s="195"/>
      <c r="ER52" s="197"/>
      <c r="ES52" s="195"/>
      <c r="ET52" s="197"/>
      <c r="EU52" s="195"/>
      <c r="EV52" s="180" t="str">
        <f t="shared" si="81"/>
        <v/>
      </c>
      <c r="EW52" s="181" t="str">
        <f t="shared" si="33"/>
        <v/>
      </c>
      <c r="EX52" s="182" t="str">
        <f t="shared" si="34"/>
        <v/>
      </c>
      <c r="EY52" s="183"/>
      <c r="EZ52" s="184" t="str">
        <f t="shared" si="101"/>
        <v/>
      </c>
      <c r="FA52" s="183"/>
      <c r="FB52" s="171"/>
      <c r="FC52" s="196"/>
      <c r="FD52" s="195"/>
      <c r="FE52" s="197"/>
      <c r="FF52" s="195"/>
      <c r="FG52" s="197"/>
      <c r="FH52" s="195"/>
      <c r="FI52" s="180" t="str">
        <f t="shared" si="82"/>
        <v/>
      </c>
      <c r="FJ52" s="181" t="str">
        <f t="shared" si="36"/>
        <v/>
      </c>
      <c r="FK52" s="182" t="str">
        <f t="shared" si="37"/>
        <v/>
      </c>
      <c r="FL52" s="183"/>
      <c r="FM52" s="184" t="str">
        <f t="shared" si="102"/>
        <v/>
      </c>
      <c r="FN52" s="183"/>
      <c r="FO52" s="171"/>
      <c r="FP52" s="196"/>
      <c r="FQ52" s="195"/>
      <c r="FR52" s="197"/>
      <c r="FS52" s="195"/>
      <c r="FT52" s="197"/>
      <c r="FU52" s="195"/>
      <c r="FV52" s="180" t="str">
        <f t="shared" si="83"/>
        <v/>
      </c>
      <c r="FW52" s="181" t="str">
        <f t="shared" si="39"/>
        <v/>
      </c>
      <c r="FX52" s="182" t="str">
        <f t="shared" si="40"/>
        <v/>
      </c>
      <c r="FY52" s="183"/>
      <c r="FZ52" s="184" t="str">
        <f t="shared" si="103"/>
        <v/>
      </c>
      <c r="GA52" s="183"/>
      <c r="GB52" s="171"/>
      <c r="GC52" s="196"/>
      <c r="GD52" s="195"/>
      <c r="GE52" s="197"/>
      <c r="GF52" s="195"/>
      <c r="GG52" s="197"/>
      <c r="GH52" s="195"/>
      <c r="GI52" s="180" t="str">
        <f t="shared" si="84"/>
        <v/>
      </c>
      <c r="GJ52" s="181" t="str">
        <f t="shared" si="42"/>
        <v/>
      </c>
      <c r="GK52" s="182" t="str">
        <f t="shared" si="43"/>
        <v/>
      </c>
      <c r="GL52" s="183"/>
      <c r="GM52" s="184" t="str">
        <f t="shared" si="104"/>
        <v/>
      </c>
      <c r="GN52" s="183"/>
      <c r="GO52" s="171"/>
      <c r="GP52" s="196"/>
      <c r="GQ52" s="195"/>
      <c r="GR52" s="197"/>
      <c r="GS52" s="195"/>
      <c r="GT52" s="197"/>
      <c r="GU52" s="195"/>
      <c r="GV52" s="180" t="str">
        <f t="shared" si="85"/>
        <v/>
      </c>
      <c r="GW52" s="181" t="str">
        <f t="shared" si="45"/>
        <v/>
      </c>
      <c r="GX52" s="182" t="str">
        <f t="shared" si="46"/>
        <v/>
      </c>
      <c r="GY52" s="183"/>
      <c r="GZ52" s="184" t="str">
        <f t="shared" si="105"/>
        <v/>
      </c>
      <c r="HA52" s="183"/>
      <c r="HB52" s="171"/>
      <c r="HC52" s="196"/>
      <c r="HD52" s="195"/>
      <c r="HE52" s="197"/>
      <c r="HF52" s="195"/>
      <c r="HG52" s="197"/>
      <c r="HH52" s="195"/>
      <c r="HI52" s="180" t="str">
        <f t="shared" si="86"/>
        <v/>
      </c>
      <c r="HJ52" s="181" t="str">
        <f t="shared" si="48"/>
        <v/>
      </c>
      <c r="HK52" s="182" t="str">
        <f t="shared" si="49"/>
        <v/>
      </c>
      <c r="HL52" s="183"/>
      <c r="HM52" s="184" t="str">
        <f t="shared" si="106"/>
        <v/>
      </c>
      <c r="HN52" s="183"/>
      <c r="HO52" s="171"/>
      <c r="HP52" s="196"/>
      <c r="HQ52" s="195"/>
      <c r="HR52" s="197"/>
      <c r="HS52" s="195"/>
      <c r="HT52" s="197"/>
      <c r="HU52" s="195"/>
      <c r="HV52" s="180" t="str">
        <f t="shared" si="87"/>
        <v/>
      </c>
      <c r="HW52" s="181" t="str">
        <f t="shared" si="51"/>
        <v/>
      </c>
      <c r="HX52" s="182" t="str">
        <f t="shared" si="52"/>
        <v/>
      </c>
      <c r="HY52" s="183"/>
      <c r="HZ52" s="184" t="str">
        <f t="shared" si="107"/>
        <v/>
      </c>
      <c r="IA52" s="183"/>
      <c r="IB52" s="171"/>
      <c r="IC52" s="196"/>
      <c r="ID52" s="195"/>
      <c r="IE52" s="197"/>
      <c r="IF52" s="195"/>
      <c r="IG52" s="197"/>
      <c r="IH52" s="195"/>
      <c r="II52" s="180" t="str">
        <f t="shared" si="88"/>
        <v/>
      </c>
      <c r="IJ52" s="181" t="str">
        <f t="shared" si="54"/>
        <v/>
      </c>
      <c r="IK52" s="182" t="str">
        <f t="shared" si="55"/>
        <v/>
      </c>
      <c r="IL52" s="183"/>
      <c r="IM52" s="184" t="str">
        <f t="shared" si="108"/>
        <v/>
      </c>
      <c r="IN52" s="183"/>
      <c r="IO52" s="171"/>
      <c r="IP52" s="196"/>
      <c r="IQ52" s="195"/>
      <c r="IR52" s="197"/>
      <c r="IS52" s="195"/>
      <c r="IT52" s="197"/>
      <c r="IU52" s="195"/>
      <c r="IV52" s="180" t="str">
        <f t="shared" si="89"/>
        <v/>
      </c>
      <c r="IW52" s="181" t="str">
        <f t="shared" si="57"/>
        <v/>
      </c>
      <c r="IX52" s="182" t="str">
        <f t="shared" si="58"/>
        <v/>
      </c>
      <c r="IY52" s="183"/>
      <c r="IZ52" s="184" t="str">
        <f t="shared" si="109"/>
        <v/>
      </c>
      <c r="JA52" s="183"/>
      <c r="JB52" s="171"/>
      <c r="JC52" s="342"/>
      <c r="JD52" s="198">
        <f t="shared" si="60"/>
        <v>0</v>
      </c>
      <c r="JE52" s="198">
        <f t="shared" si="61"/>
        <v>0</v>
      </c>
      <c r="JF52" s="198">
        <f t="shared" si="62"/>
        <v>0</v>
      </c>
      <c r="JG52" s="199">
        <f t="shared" si="63"/>
        <v>0</v>
      </c>
      <c r="JH52" s="199">
        <f t="shared" si="64"/>
        <v>0</v>
      </c>
      <c r="JI52" s="342"/>
      <c r="JJ52" s="198">
        <f>JD52+'Vessel List A'!JD52</f>
        <v>0</v>
      </c>
      <c r="JK52" s="198">
        <f>JE52+'Vessel List A'!JE52</f>
        <v>0</v>
      </c>
      <c r="JL52" s="198">
        <f t="shared" si="65"/>
        <v>0</v>
      </c>
      <c r="JM52" s="199">
        <f>JG52+'Vessel List A'!JG52</f>
        <v>0</v>
      </c>
      <c r="JN52" s="199">
        <f t="shared" si="66"/>
        <v>0</v>
      </c>
      <c r="JO52" s="342"/>
      <c r="JP52" s="213"/>
      <c r="JQ52" s="213"/>
      <c r="JR52" s="213"/>
      <c r="JS52" s="213"/>
      <c r="JT52" s="213"/>
      <c r="JU52" s="213"/>
      <c r="JV52" s="213"/>
      <c r="JW52" s="213"/>
      <c r="JX52" s="213"/>
      <c r="JY52" s="342"/>
      <c r="JZ52" s="344">
        <f t="shared" si="67"/>
        <v>12</v>
      </c>
      <c r="KA52" s="195"/>
    </row>
    <row r="53" spans="1:287" ht="13.5" thickBot="1" x14ac:dyDescent="0.25">
      <c r="A53" s="247">
        <f t="shared" si="68"/>
        <v>41627</v>
      </c>
      <c r="B53" s="249">
        <f t="shared" si="69"/>
        <v>41628</v>
      </c>
      <c r="C53" s="196"/>
      <c r="D53" s="195"/>
      <c r="E53" s="197"/>
      <c r="F53" s="195"/>
      <c r="G53" s="197"/>
      <c r="H53" s="195"/>
      <c r="I53" s="180" t="str">
        <f t="shared" si="70"/>
        <v/>
      </c>
      <c r="J53" s="181" t="str">
        <f t="shared" si="0"/>
        <v/>
      </c>
      <c r="K53" s="182" t="str">
        <f t="shared" si="1"/>
        <v/>
      </c>
      <c r="L53" s="183"/>
      <c r="M53" s="184" t="str">
        <f t="shared" si="90"/>
        <v/>
      </c>
      <c r="N53" s="183"/>
      <c r="O53" s="171"/>
      <c r="P53" s="196"/>
      <c r="Q53" s="195"/>
      <c r="R53" s="197"/>
      <c r="S53" s="195"/>
      <c r="T53" s="197"/>
      <c r="U53" s="195"/>
      <c r="V53" s="180" t="str">
        <f t="shared" si="71"/>
        <v/>
      </c>
      <c r="W53" s="181" t="str">
        <f t="shared" si="3"/>
        <v/>
      </c>
      <c r="X53" s="182" t="str">
        <f t="shared" si="4"/>
        <v/>
      </c>
      <c r="Y53" s="183"/>
      <c r="Z53" s="184" t="str">
        <f t="shared" si="91"/>
        <v/>
      </c>
      <c r="AA53" s="183"/>
      <c r="AB53" s="171"/>
      <c r="AC53" s="196"/>
      <c r="AD53" s="195"/>
      <c r="AE53" s="197"/>
      <c r="AF53" s="195"/>
      <c r="AG53" s="197"/>
      <c r="AH53" s="195"/>
      <c r="AI53" s="180" t="str">
        <f t="shared" si="72"/>
        <v/>
      </c>
      <c r="AJ53" s="181" t="str">
        <f t="shared" si="6"/>
        <v/>
      </c>
      <c r="AK53" s="182" t="str">
        <f t="shared" si="7"/>
        <v/>
      </c>
      <c r="AL53" s="183"/>
      <c r="AM53" s="184" t="str">
        <f t="shared" si="92"/>
        <v/>
      </c>
      <c r="AN53" s="183"/>
      <c r="AO53" s="171"/>
      <c r="AP53" s="196"/>
      <c r="AQ53" s="195"/>
      <c r="AR53" s="197"/>
      <c r="AS53" s="195"/>
      <c r="AT53" s="197"/>
      <c r="AU53" s="195"/>
      <c r="AV53" s="180" t="str">
        <f t="shared" si="73"/>
        <v/>
      </c>
      <c r="AW53" s="181" t="str">
        <f t="shared" si="9"/>
        <v/>
      </c>
      <c r="AX53" s="182" t="str">
        <f t="shared" si="10"/>
        <v/>
      </c>
      <c r="AY53" s="183"/>
      <c r="AZ53" s="184" t="str">
        <f t="shared" si="93"/>
        <v/>
      </c>
      <c r="BA53" s="183"/>
      <c r="BB53" s="171"/>
      <c r="BC53" s="196"/>
      <c r="BD53" s="195"/>
      <c r="BE53" s="197"/>
      <c r="BF53" s="195"/>
      <c r="BG53" s="197"/>
      <c r="BH53" s="195"/>
      <c r="BI53" s="180" t="str">
        <f t="shared" si="74"/>
        <v/>
      </c>
      <c r="BJ53" s="181" t="str">
        <f t="shared" si="12"/>
        <v/>
      </c>
      <c r="BK53" s="182" t="str">
        <f t="shared" si="13"/>
        <v/>
      </c>
      <c r="BL53" s="183"/>
      <c r="BM53" s="184" t="str">
        <f t="shared" si="94"/>
        <v/>
      </c>
      <c r="BN53" s="183"/>
      <c r="BO53" s="171"/>
      <c r="BP53" s="196"/>
      <c r="BQ53" s="195"/>
      <c r="BR53" s="197"/>
      <c r="BS53" s="195"/>
      <c r="BT53" s="197"/>
      <c r="BU53" s="195"/>
      <c r="BV53" s="180" t="str">
        <f t="shared" si="75"/>
        <v/>
      </c>
      <c r="BW53" s="181" t="str">
        <f t="shared" si="15"/>
        <v/>
      </c>
      <c r="BX53" s="182" t="str">
        <f t="shared" si="16"/>
        <v/>
      </c>
      <c r="BY53" s="183"/>
      <c r="BZ53" s="184" t="str">
        <f t="shared" si="95"/>
        <v/>
      </c>
      <c r="CA53" s="183"/>
      <c r="CB53" s="171"/>
      <c r="CC53" s="196"/>
      <c r="CD53" s="195"/>
      <c r="CE53" s="197"/>
      <c r="CF53" s="195"/>
      <c r="CG53" s="197"/>
      <c r="CH53" s="195"/>
      <c r="CI53" s="180" t="str">
        <f t="shared" si="76"/>
        <v/>
      </c>
      <c r="CJ53" s="181" t="str">
        <f t="shared" si="18"/>
        <v/>
      </c>
      <c r="CK53" s="182" t="str">
        <f t="shared" si="19"/>
        <v/>
      </c>
      <c r="CL53" s="183"/>
      <c r="CM53" s="184" t="str">
        <f t="shared" si="96"/>
        <v/>
      </c>
      <c r="CN53" s="183"/>
      <c r="CO53" s="171"/>
      <c r="CP53" s="196"/>
      <c r="CQ53" s="195"/>
      <c r="CR53" s="197"/>
      <c r="CS53" s="195"/>
      <c r="CT53" s="197"/>
      <c r="CU53" s="195"/>
      <c r="CV53" s="180" t="str">
        <f t="shared" si="77"/>
        <v/>
      </c>
      <c r="CW53" s="181" t="str">
        <f t="shared" si="21"/>
        <v/>
      </c>
      <c r="CX53" s="182" t="str">
        <f t="shared" si="22"/>
        <v/>
      </c>
      <c r="CY53" s="183"/>
      <c r="CZ53" s="184" t="str">
        <f t="shared" si="97"/>
        <v/>
      </c>
      <c r="DA53" s="183"/>
      <c r="DB53" s="171"/>
      <c r="DC53" s="196"/>
      <c r="DD53" s="195"/>
      <c r="DE53" s="197"/>
      <c r="DF53" s="195"/>
      <c r="DG53" s="197"/>
      <c r="DH53" s="195"/>
      <c r="DI53" s="180" t="str">
        <f t="shared" si="78"/>
        <v/>
      </c>
      <c r="DJ53" s="181" t="str">
        <f t="shared" si="24"/>
        <v/>
      </c>
      <c r="DK53" s="182" t="str">
        <f t="shared" si="25"/>
        <v/>
      </c>
      <c r="DL53" s="183"/>
      <c r="DM53" s="184" t="str">
        <f t="shared" si="98"/>
        <v/>
      </c>
      <c r="DN53" s="183"/>
      <c r="DO53" s="171"/>
      <c r="DP53" s="196"/>
      <c r="DQ53" s="195"/>
      <c r="DR53" s="197"/>
      <c r="DS53" s="195"/>
      <c r="DT53" s="197"/>
      <c r="DU53" s="195"/>
      <c r="DV53" s="180" t="str">
        <f t="shared" si="79"/>
        <v/>
      </c>
      <c r="DW53" s="181" t="str">
        <f t="shared" si="27"/>
        <v/>
      </c>
      <c r="DX53" s="182" t="str">
        <f t="shared" si="28"/>
        <v/>
      </c>
      <c r="DY53" s="183"/>
      <c r="DZ53" s="184" t="str">
        <f t="shared" si="99"/>
        <v/>
      </c>
      <c r="EA53" s="183"/>
      <c r="EB53" s="171"/>
      <c r="EC53" s="196"/>
      <c r="ED53" s="195"/>
      <c r="EE53" s="197"/>
      <c r="EF53" s="195"/>
      <c r="EG53" s="197"/>
      <c r="EH53" s="195"/>
      <c r="EI53" s="180" t="str">
        <f t="shared" si="80"/>
        <v/>
      </c>
      <c r="EJ53" s="181" t="str">
        <f t="shared" si="30"/>
        <v/>
      </c>
      <c r="EK53" s="182" t="str">
        <f t="shared" si="31"/>
        <v/>
      </c>
      <c r="EL53" s="183"/>
      <c r="EM53" s="184" t="str">
        <f t="shared" si="100"/>
        <v/>
      </c>
      <c r="EN53" s="183"/>
      <c r="EO53" s="171"/>
      <c r="EP53" s="196"/>
      <c r="EQ53" s="195"/>
      <c r="ER53" s="197"/>
      <c r="ES53" s="195"/>
      <c r="ET53" s="197"/>
      <c r="EU53" s="195"/>
      <c r="EV53" s="180" t="str">
        <f t="shared" si="81"/>
        <v/>
      </c>
      <c r="EW53" s="181" t="str">
        <f t="shared" si="33"/>
        <v/>
      </c>
      <c r="EX53" s="182" t="str">
        <f t="shared" si="34"/>
        <v/>
      </c>
      <c r="EY53" s="183"/>
      <c r="EZ53" s="184" t="str">
        <f t="shared" si="101"/>
        <v/>
      </c>
      <c r="FA53" s="183"/>
      <c r="FB53" s="171"/>
      <c r="FC53" s="196"/>
      <c r="FD53" s="195"/>
      <c r="FE53" s="197"/>
      <c r="FF53" s="195"/>
      <c r="FG53" s="197"/>
      <c r="FH53" s="195"/>
      <c r="FI53" s="180" t="str">
        <f t="shared" si="82"/>
        <v/>
      </c>
      <c r="FJ53" s="181" t="str">
        <f t="shared" si="36"/>
        <v/>
      </c>
      <c r="FK53" s="182" t="str">
        <f t="shared" si="37"/>
        <v/>
      </c>
      <c r="FL53" s="183"/>
      <c r="FM53" s="184" t="str">
        <f t="shared" si="102"/>
        <v/>
      </c>
      <c r="FN53" s="183"/>
      <c r="FO53" s="171"/>
      <c r="FP53" s="196"/>
      <c r="FQ53" s="195"/>
      <c r="FR53" s="197"/>
      <c r="FS53" s="195"/>
      <c r="FT53" s="197"/>
      <c r="FU53" s="195"/>
      <c r="FV53" s="180" t="str">
        <f t="shared" si="83"/>
        <v/>
      </c>
      <c r="FW53" s="181" t="str">
        <f t="shared" si="39"/>
        <v/>
      </c>
      <c r="FX53" s="182" t="str">
        <f t="shared" si="40"/>
        <v/>
      </c>
      <c r="FY53" s="183"/>
      <c r="FZ53" s="184" t="str">
        <f t="shared" si="103"/>
        <v/>
      </c>
      <c r="GA53" s="183"/>
      <c r="GB53" s="171"/>
      <c r="GC53" s="196"/>
      <c r="GD53" s="195"/>
      <c r="GE53" s="197"/>
      <c r="GF53" s="195"/>
      <c r="GG53" s="197"/>
      <c r="GH53" s="195"/>
      <c r="GI53" s="180" t="str">
        <f t="shared" si="84"/>
        <v/>
      </c>
      <c r="GJ53" s="181" t="str">
        <f t="shared" si="42"/>
        <v/>
      </c>
      <c r="GK53" s="182" t="str">
        <f t="shared" si="43"/>
        <v/>
      </c>
      <c r="GL53" s="183"/>
      <c r="GM53" s="184" t="str">
        <f t="shared" si="104"/>
        <v/>
      </c>
      <c r="GN53" s="183"/>
      <c r="GO53" s="171"/>
      <c r="GP53" s="196"/>
      <c r="GQ53" s="195"/>
      <c r="GR53" s="197"/>
      <c r="GS53" s="195"/>
      <c r="GT53" s="197"/>
      <c r="GU53" s="195"/>
      <c r="GV53" s="180" t="str">
        <f t="shared" si="85"/>
        <v/>
      </c>
      <c r="GW53" s="181" t="str">
        <f t="shared" si="45"/>
        <v/>
      </c>
      <c r="GX53" s="182" t="str">
        <f t="shared" si="46"/>
        <v/>
      </c>
      <c r="GY53" s="183"/>
      <c r="GZ53" s="184" t="str">
        <f t="shared" si="105"/>
        <v/>
      </c>
      <c r="HA53" s="183"/>
      <c r="HB53" s="171"/>
      <c r="HC53" s="196"/>
      <c r="HD53" s="195"/>
      <c r="HE53" s="197"/>
      <c r="HF53" s="195"/>
      <c r="HG53" s="197"/>
      <c r="HH53" s="195"/>
      <c r="HI53" s="180" t="str">
        <f t="shared" si="86"/>
        <v/>
      </c>
      <c r="HJ53" s="181" t="str">
        <f t="shared" si="48"/>
        <v/>
      </c>
      <c r="HK53" s="182" t="str">
        <f t="shared" si="49"/>
        <v/>
      </c>
      <c r="HL53" s="183"/>
      <c r="HM53" s="184" t="str">
        <f t="shared" si="106"/>
        <v/>
      </c>
      <c r="HN53" s="183"/>
      <c r="HO53" s="171"/>
      <c r="HP53" s="196"/>
      <c r="HQ53" s="195"/>
      <c r="HR53" s="197"/>
      <c r="HS53" s="195"/>
      <c r="HT53" s="197"/>
      <c r="HU53" s="195"/>
      <c r="HV53" s="180" t="str">
        <f t="shared" si="87"/>
        <v/>
      </c>
      <c r="HW53" s="181" t="str">
        <f t="shared" si="51"/>
        <v/>
      </c>
      <c r="HX53" s="182" t="str">
        <f t="shared" si="52"/>
        <v/>
      </c>
      <c r="HY53" s="183"/>
      <c r="HZ53" s="184" t="str">
        <f t="shared" si="107"/>
        <v/>
      </c>
      <c r="IA53" s="183"/>
      <c r="IB53" s="171"/>
      <c r="IC53" s="196"/>
      <c r="ID53" s="195"/>
      <c r="IE53" s="197"/>
      <c r="IF53" s="195"/>
      <c r="IG53" s="197"/>
      <c r="IH53" s="195"/>
      <c r="II53" s="180" t="str">
        <f t="shared" si="88"/>
        <v/>
      </c>
      <c r="IJ53" s="181" t="str">
        <f t="shared" si="54"/>
        <v/>
      </c>
      <c r="IK53" s="182" t="str">
        <f t="shared" si="55"/>
        <v/>
      </c>
      <c r="IL53" s="183"/>
      <c r="IM53" s="184" t="str">
        <f t="shared" si="108"/>
        <v/>
      </c>
      <c r="IN53" s="183"/>
      <c r="IO53" s="171"/>
      <c r="IP53" s="196"/>
      <c r="IQ53" s="195"/>
      <c r="IR53" s="197"/>
      <c r="IS53" s="195"/>
      <c r="IT53" s="197"/>
      <c r="IU53" s="195"/>
      <c r="IV53" s="180" t="str">
        <f t="shared" si="89"/>
        <v/>
      </c>
      <c r="IW53" s="181" t="str">
        <f t="shared" si="57"/>
        <v/>
      </c>
      <c r="IX53" s="182" t="str">
        <f t="shared" si="58"/>
        <v/>
      </c>
      <c r="IY53" s="183"/>
      <c r="IZ53" s="184" t="str">
        <f t="shared" si="109"/>
        <v/>
      </c>
      <c r="JA53" s="183"/>
      <c r="JB53" s="171"/>
      <c r="JC53" s="342"/>
      <c r="JD53" s="198">
        <f t="shared" si="60"/>
        <v>0</v>
      </c>
      <c r="JE53" s="198">
        <f t="shared" si="61"/>
        <v>0</v>
      </c>
      <c r="JF53" s="198">
        <f t="shared" si="62"/>
        <v>0</v>
      </c>
      <c r="JG53" s="199">
        <f t="shared" si="63"/>
        <v>0</v>
      </c>
      <c r="JH53" s="199">
        <f t="shared" si="64"/>
        <v>0</v>
      </c>
      <c r="JI53" s="342"/>
      <c r="JJ53" s="198">
        <f>JD53+'Vessel List A'!JD53</f>
        <v>0</v>
      </c>
      <c r="JK53" s="198">
        <f>JE53+'Vessel List A'!JE53</f>
        <v>0</v>
      </c>
      <c r="JL53" s="198">
        <f t="shared" si="65"/>
        <v>0</v>
      </c>
      <c r="JM53" s="199">
        <f>JG53+'Vessel List A'!JG53</f>
        <v>0</v>
      </c>
      <c r="JN53" s="199">
        <f t="shared" si="66"/>
        <v>0</v>
      </c>
      <c r="JO53" s="342"/>
      <c r="JP53" s="350"/>
      <c r="JQ53" s="350"/>
      <c r="JR53" s="350"/>
      <c r="JS53" s="350"/>
      <c r="JT53" s="350"/>
      <c r="JU53" s="350"/>
      <c r="JV53" s="350"/>
      <c r="JW53" s="350"/>
      <c r="JX53" s="350"/>
      <c r="JY53" s="352"/>
      <c r="JZ53" s="344">
        <f t="shared" si="67"/>
        <v>12</v>
      </c>
      <c r="KA53" s="195"/>
    </row>
    <row r="54" spans="1:287" ht="16.5" thickBot="1" x14ac:dyDescent="0.3">
      <c r="A54" s="247">
        <f t="shared" si="68"/>
        <v>41628</v>
      </c>
      <c r="B54" s="249">
        <f t="shared" si="69"/>
        <v>41629</v>
      </c>
      <c r="C54" s="196"/>
      <c r="D54" s="195"/>
      <c r="E54" s="197"/>
      <c r="F54" s="195"/>
      <c r="G54" s="197"/>
      <c r="H54" s="195"/>
      <c r="I54" s="180" t="str">
        <f t="shared" si="70"/>
        <v/>
      </c>
      <c r="J54" s="181" t="str">
        <f t="shared" si="0"/>
        <v/>
      </c>
      <c r="K54" s="182" t="str">
        <f t="shared" si="1"/>
        <v/>
      </c>
      <c r="L54" s="183"/>
      <c r="M54" s="184" t="str">
        <f t="shared" si="90"/>
        <v/>
      </c>
      <c r="N54" s="183"/>
      <c r="O54" s="171"/>
      <c r="P54" s="196"/>
      <c r="Q54" s="195"/>
      <c r="R54" s="197"/>
      <c r="S54" s="195"/>
      <c r="T54" s="197"/>
      <c r="U54" s="195"/>
      <c r="V54" s="180" t="str">
        <f t="shared" si="71"/>
        <v/>
      </c>
      <c r="W54" s="181" t="str">
        <f t="shared" si="3"/>
        <v/>
      </c>
      <c r="X54" s="182" t="str">
        <f t="shared" si="4"/>
        <v/>
      </c>
      <c r="Y54" s="183"/>
      <c r="Z54" s="184" t="str">
        <f t="shared" si="91"/>
        <v/>
      </c>
      <c r="AA54" s="183"/>
      <c r="AB54" s="171"/>
      <c r="AC54" s="196"/>
      <c r="AD54" s="195"/>
      <c r="AE54" s="197"/>
      <c r="AF54" s="195"/>
      <c r="AG54" s="197"/>
      <c r="AH54" s="195"/>
      <c r="AI54" s="180" t="str">
        <f t="shared" si="72"/>
        <v/>
      </c>
      <c r="AJ54" s="181" t="str">
        <f t="shared" si="6"/>
        <v/>
      </c>
      <c r="AK54" s="182" t="str">
        <f t="shared" si="7"/>
        <v/>
      </c>
      <c r="AL54" s="183"/>
      <c r="AM54" s="184" t="str">
        <f t="shared" si="92"/>
        <v/>
      </c>
      <c r="AN54" s="183"/>
      <c r="AO54" s="171"/>
      <c r="AP54" s="196"/>
      <c r="AQ54" s="195"/>
      <c r="AR54" s="197"/>
      <c r="AS54" s="195"/>
      <c r="AT54" s="197"/>
      <c r="AU54" s="195"/>
      <c r="AV54" s="180" t="str">
        <f t="shared" si="73"/>
        <v/>
      </c>
      <c r="AW54" s="181" t="str">
        <f t="shared" si="9"/>
        <v/>
      </c>
      <c r="AX54" s="182" t="str">
        <f t="shared" si="10"/>
        <v/>
      </c>
      <c r="AY54" s="183"/>
      <c r="AZ54" s="184" t="str">
        <f t="shared" si="93"/>
        <v/>
      </c>
      <c r="BA54" s="183"/>
      <c r="BB54" s="171"/>
      <c r="BC54" s="196"/>
      <c r="BD54" s="195"/>
      <c r="BE54" s="197"/>
      <c r="BF54" s="195"/>
      <c r="BG54" s="197"/>
      <c r="BH54" s="195"/>
      <c r="BI54" s="180" t="str">
        <f t="shared" si="74"/>
        <v/>
      </c>
      <c r="BJ54" s="181" t="str">
        <f t="shared" si="12"/>
        <v/>
      </c>
      <c r="BK54" s="182" t="str">
        <f t="shared" si="13"/>
        <v/>
      </c>
      <c r="BL54" s="183"/>
      <c r="BM54" s="184" t="str">
        <f t="shared" si="94"/>
        <v/>
      </c>
      <c r="BN54" s="183"/>
      <c r="BO54" s="171"/>
      <c r="BP54" s="196"/>
      <c r="BQ54" s="195"/>
      <c r="BR54" s="197"/>
      <c r="BS54" s="195"/>
      <c r="BT54" s="197"/>
      <c r="BU54" s="195"/>
      <c r="BV54" s="180" t="str">
        <f t="shared" si="75"/>
        <v/>
      </c>
      <c r="BW54" s="181" t="str">
        <f t="shared" si="15"/>
        <v/>
      </c>
      <c r="BX54" s="182" t="str">
        <f t="shared" si="16"/>
        <v/>
      </c>
      <c r="BY54" s="183"/>
      <c r="BZ54" s="184" t="str">
        <f t="shared" si="95"/>
        <v/>
      </c>
      <c r="CA54" s="183"/>
      <c r="CB54" s="171"/>
      <c r="CC54" s="196"/>
      <c r="CD54" s="195"/>
      <c r="CE54" s="197"/>
      <c r="CF54" s="195"/>
      <c r="CG54" s="197"/>
      <c r="CH54" s="195"/>
      <c r="CI54" s="180" t="str">
        <f t="shared" si="76"/>
        <v/>
      </c>
      <c r="CJ54" s="181" t="str">
        <f t="shared" si="18"/>
        <v/>
      </c>
      <c r="CK54" s="182" t="str">
        <f t="shared" si="19"/>
        <v/>
      </c>
      <c r="CL54" s="183"/>
      <c r="CM54" s="184" t="str">
        <f t="shared" si="96"/>
        <v/>
      </c>
      <c r="CN54" s="183"/>
      <c r="CO54" s="171"/>
      <c r="CP54" s="196"/>
      <c r="CQ54" s="195"/>
      <c r="CR54" s="197"/>
      <c r="CS54" s="195"/>
      <c r="CT54" s="197"/>
      <c r="CU54" s="195"/>
      <c r="CV54" s="180" t="str">
        <f t="shared" si="77"/>
        <v/>
      </c>
      <c r="CW54" s="181" t="str">
        <f t="shared" si="21"/>
        <v/>
      </c>
      <c r="CX54" s="182" t="str">
        <f t="shared" si="22"/>
        <v/>
      </c>
      <c r="CY54" s="183"/>
      <c r="CZ54" s="184" t="str">
        <f t="shared" si="97"/>
        <v/>
      </c>
      <c r="DA54" s="183"/>
      <c r="DB54" s="171"/>
      <c r="DC54" s="196"/>
      <c r="DD54" s="195"/>
      <c r="DE54" s="197"/>
      <c r="DF54" s="195"/>
      <c r="DG54" s="197"/>
      <c r="DH54" s="195"/>
      <c r="DI54" s="180" t="str">
        <f t="shared" si="78"/>
        <v/>
      </c>
      <c r="DJ54" s="181" t="str">
        <f t="shared" si="24"/>
        <v/>
      </c>
      <c r="DK54" s="182" t="str">
        <f t="shared" si="25"/>
        <v/>
      </c>
      <c r="DL54" s="183"/>
      <c r="DM54" s="184" t="str">
        <f t="shared" si="98"/>
        <v/>
      </c>
      <c r="DN54" s="183"/>
      <c r="DO54" s="171"/>
      <c r="DP54" s="196"/>
      <c r="DQ54" s="195"/>
      <c r="DR54" s="197"/>
      <c r="DS54" s="195"/>
      <c r="DT54" s="197"/>
      <c r="DU54" s="195"/>
      <c r="DV54" s="180" t="str">
        <f t="shared" si="79"/>
        <v/>
      </c>
      <c r="DW54" s="181" t="str">
        <f t="shared" si="27"/>
        <v/>
      </c>
      <c r="DX54" s="182" t="str">
        <f t="shared" si="28"/>
        <v/>
      </c>
      <c r="DY54" s="183"/>
      <c r="DZ54" s="184" t="str">
        <f t="shared" si="99"/>
        <v/>
      </c>
      <c r="EA54" s="183"/>
      <c r="EB54" s="171"/>
      <c r="EC54" s="196"/>
      <c r="ED54" s="195"/>
      <c r="EE54" s="197"/>
      <c r="EF54" s="195"/>
      <c r="EG54" s="197"/>
      <c r="EH54" s="195"/>
      <c r="EI54" s="180" t="str">
        <f t="shared" si="80"/>
        <v/>
      </c>
      <c r="EJ54" s="181" t="str">
        <f t="shared" si="30"/>
        <v/>
      </c>
      <c r="EK54" s="182" t="str">
        <f t="shared" si="31"/>
        <v/>
      </c>
      <c r="EL54" s="183"/>
      <c r="EM54" s="184" t="str">
        <f t="shared" si="100"/>
        <v/>
      </c>
      <c r="EN54" s="183"/>
      <c r="EO54" s="171"/>
      <c r="EP54" s="196"/>
      <c r="EQ54" s="195"/>
      <c r="ER54" s="197"/>
      <c r="ES54" s="195"/>
      <c r="ET54" s="197"/>
      <c r="EU54" s="195"/>
      <c r="EV54" s="180" t="str">
        <f t="shared" si="81"/>
        <v/>
      </c>
      <c r="EW54" s="181" t="str">
        <f t="shared" si="33"/>
        <v/>
      </c>
      <c r="EX54" s="182" t="str">
        <f t="shared" si="34"/>
        <v/>
      </c>
      <c r="EY54" s="183"/>
      <c r="EZ54" s="184" t="str">
        <f t="shared" si="101"/>
        <v/>
      </c>
      <c r="FA54" s="183"/>
      <c r="FB54" s="171"/>
      <c r="FC54" s="196"/>
      <c r="FD54" s="195"/>
      <c r="FE54" s="197"/>
      <c r="FF54" s="195"/>
      <c r="FG54" s="197"/>
      <c r="FH54" s="195"/>
      <c r="FI54" s="180" t="str">
        <f t="shared" si="82"/>
        <v/>
      </c>
      <c r="FJ54" s="181" t="str">
        <f t="shared" si="36"/>
        <v/>
      </c>
      <c r="FK54" s="182" t="str">
        <f t="shared" si="37"/>
        <v/>
      </c>
      <c r="FL54" s="183"/>
      <c r="FM54" s="184" t="str">
        <f t="shared" si="102"/>
        <v/>
      </c>
      <c r="FN54" s="183"/>
      <c r="FO54" s="171"/>
      <c r="FP54" s="196"/>
      <c r="FQ54" s="195"/>
      <c r="FR54" s="197"/>
      <c r="FS54" s="195"/>
      <c r="FT54" s="197"/>
      <c r="FU54" s="195"/>
      <c r="FV54" s="180" t="str">
        <f t="shared" si="83"/>
        <v/>
      </c>
      <c r="FW54" s="181" t="str">
        <f t="shared" si="39"/>
        <v/>
      </c>
      <c r="FX54" s="182" t="str">
        <f t="shared" si="40"/>
        <v/>
      </c>
      <c r="FY54" s="183"/>
      <c r="FZ54" s="184" t="str">
        <f t="shared" si="103"/>
        <v/>
      </c>
      <c r="GA54" s="183"/>
      <c r="GB54" s="171"/>
      <c r="GC54" s="196"/>
      <c r="GD54" s="195"/>
      <c r="GE54" s="197"/>
      <c r="GF54" s="195"/>
      <c r="GG54" s="197"/>
      <c r="GH54" s="195"/>
      <c r="GI54" s="180" t="str">
        <f t="shared" si="84"/>
        <v/>
      </c>
      <c r="GJ54" s="181" t="str">
        <f t="shared" si="42"/>
        <v/>
      </c>
      <c r="GK54" s="182" t="str">
        <f t="shared" si="43"/>
        <v/>
      </c>
      <c r="GL54" s="183"/>
      <c r="GM54" s="184" t="str">
        <f t="shared" si="104"/>
        <v/>
      </c>
      <c r="GN54" s="183"/>
      <c r="GO54" s="171"/>
      <c r="GP54" s="196"/>
      <c r="GQ54" s="195"/>
      <c r="GR54" s="197"/>
      <c r="GS54" s="195"/>
      <c r="GT54" s="197"/>
      <c r="GU54" s="195"/>
      <c r="GV54" s="180" t="str">
        <f t="shared" si="85"/>
        <v/>
      </c>
      <c r="GW54" s="181" t="str">
        <f t="shared" si="45"/>
        <v/>
      </c>
      <c r="GX54" s="182" t="str">
        <f t="shared" si="46"/>
        <v/>
      </c>
      <c r="GY54" s="183"/>
      <c r="GZ54" s="184" t="str">
        <f t="shared" si="105"/>
        <v/>
      </c>
      <c r="HA54" s="183"/>
      <c r="HB54" s="171"/>
      <c r="HC54" s="196"/>
      <c r="HD54" s="195"/>
      <c r="HE54" s="197"/>
      <c r="HF54" s="195"/>
      <c r="HG54" s="197"/>
      <c r="HH54" s="195"/>
      <c r="HI54" s="180" t="str">
        <f t="shared" si="86"/>
        <v/>
      </c>
      <c r="HJ54" s="181" t="str">
        <f t="shared" si="48"/>
        <v/>
      </c>
      <c r="HK54" s="182" t="str">
        <f t="shared" si="49"/>
        <v/>
      </c>
      <c r="HL54" s="183"/>
      <c r="HM54" s="184" t="str">
        <f t="shared" si="106"/>
        <v/>
      </c>
      <c r="HN54" s="183"/>
      <c r="HO54" s="171"/>
      <c r="HP54" s="196"/>
      <c r="HQ54" s="195"/>
      <c r="HR54" s="197"/>
      <c r="HS54" s="195"/>
      <c r="HT54" s="197"/>
      <c r="HU54" s="195"/>
      <c r="HV54" s="180" t="str">
        <f t="shared" si="87"/>
        <v/>
      </c>
      <c r="HW54" s="181" t="str">
        <f t="shared" si="51"/>
        <v/>
      </c>
      <c r="HX54" s="182" t="str">
        <f t="shared" si="52"/>
        <v/>
      </c>
      <c r="HY54" s="183"/>
      <c r="HZ54" s="184" t="str">
        <f t="shared" si="107"/>
        <v/>
      </c>
      <c r="IA54" s="183"/>
      <c r="IB54" s="171"/>
      <c r="IC54" s="196"/>
      <c r="ID54" s="195"/>
      <c r="IE54" s="197"/>
      <c r="IF54" s="195"/>
      <c r="IG54" s="197"/>
      <c r="IH54" s="195"/>
      <c r="II54" s="180" t="str">
        <f t="shared" si="88"/>
        <v/>
      </c>
      <c r="IJ54" s="181" t="str">
        <f t="shared" si="54"/>
        <v/>
      </c>
      <c r="IK54" s="182" t="str">
        <f t="shared" si="55"/>
        <v/>
      </c>
      <c r="IL54" s="183"/>
      <c r="IM54" s="184" t="str">
        <f t="shared" si="108"/>
        <v/>
      </c>
      <c r="IN54" s="183"/>
      <c r="IO54" s="171"/>
      <c r="IP54" s="196"/>
      <c r="IQ54" s="195"/>
      <c r="IR54" s="197"/>
      <c r="IS54" s="195"/>
      <c r="IT54" s="197"/>
      <c r="IU54" s="195"/>
      <c r="IV54" s="180" t="str">
        <f t="shared" si="89"/>
        <v/>
      </c>
      <c r="IW54" s="181" t="str">
        <f t="shared" si="57"/>
        <v/>
      </c>
      <c r="IX54" s="182" t="str">
        <f t="shared" si="58"/>
        <v/>
      </c>
      <c r="IY54" s="183"/>
      <c r="IZ54" s="184" t="str">
        <f t="shared" si="109"/>
        <v/>
      </c>
      <c r="JA54" s="183"/>
      <c r="JB54" s="171"/>
      <c r="JC54" s="342"/>
      <c r="JD54" s="198">
        <f t="shared" si="60"/>
        <v>0</v>
      </c>
      <c r="JE54" s="198">
        <f t="shared" si="61"/>
        <v>0</v>
      </c>
      <c r="JF54" s="198">
        <f t="shared" si="62"/>
        <v>0</v>
      </c>
      <c r="JG54" s="199">
        <f t="shared" si="63"/>
        <v>0</v>
      </c>
      <c r="JH54" s="199">
        <f t="shared" si="64"/>
        <v>0</v>
      </c>
      <c r="JI54" s="342"/>
      <c r="JJ54" s="198">
        <f>JD54+'Vessel List A'!JD54</f>
        <v>0</v>
      </c>
      <c r="JK54" s="198">
        <f>JE54+'Vessel List A'!JE54</f>
        <v>0</v>
      </c>
      <c r="JL54" s="198">
        <f t="shared" si="65"/>
        <v>0</v>
      </c>
      <c r="JM54" s="199">
        <f>JG54+'Vessel List A'!JG54</f>
        <v>0</v>
      </c>
      <c r="JN54" s="199">
        <f t="shared" si="66"/>
        <v>0</v>
      </c>
      <c r="JO54" s="342"/>
      <c r="JP54" s="787" t="s">
        <v>109</v>
      </c>
      <c r="JQ54" s="787"/>
      <c r="JR54" s="787"/>
      <c r="JS54" s="787"/>
      <c r="JT54" s="787"/>
      <c r="JU54" s="787"/>
      <c r="JV54" s="787"/>
      <c r="JW54" s="787"/>
      <c r="JX54" s="788"/>
      <c r="JY54" s="342"/>
      <c r="JZ54" s="344">
        <f t="shared" si="67"/>
        <v>12</v>
      </c>
      <c r="KA54" s="195"/>
    </row>
    <row r="55" spans="1:287" ht="13.5" thickBot="1" x14ac:dyDescent="0.25">
      <c r="A55" s="247">
        <f t="shared" si="68"/>
        <v>41629</v>
      </c>
      <c r="B55" s="249">
        <f t="shared" si="69"/>
        <v>41630</v>
      </c>
      <c r="C55" s="196"/>
      <c r="D55" s="195"/>
      <c r="E55" s="197"/>
      <c r="F55" s="195"/>
      <c r="G55" s="197"/>
      <c r="H55" s="195"/>
      <c r="I55" s="180" t="str">
        <f t="shared" si="70"/>
        <v/>
      </c>
      <c r="J55" s="181" t="str">
        <f t="shared" si="0"/>
        <v/>
      </c>
      <c r="K55" s="182" t="str">
        <f t="shared" si="1"/>
        <v/>
      </c>
      <c r="L55" s="183"/>
      <c r="M55" s="184" t="str">
        <f t="shared" si="90"/>
        <v/>
      </c>
      <c r="N55" s="183"/>
      <c r="O55" s="171"/>
      <c r="P55" s="196"/>
      <c r="Q55" s="195"/>
      <c r="R55" s="197"/>
      <c r="S55" s="195"/>
      <c r="T55" s="197"/>
      <c r="U55" s="195"/>
      <c r="V55" s="180" t="str">
        <f t="shared" si="71"/>
        <v/>
      </c>
      <c r="W55" s="181" t="str">
        <f t="shared" si="3"/>
        <v/>
      </c>
      <c r="X55" s="182" t="str">
        <f t="shared" si="4"/>
        <v/>
      </c>
      <c r="Y55" s="183"/>
      <c r="Z55" s="184" t="str">
        <f t="shared" si="91"/>
        <v/>
      </c>
      <c r="AA55" s="183"/>
      <c r="AB55" s="171"/>
      <c r="AC55" s="196"/>
      <c r="AD55" s="195"/>
      <c r="AE55" s="197"/>
      <c r="AF55" s="195"/>
      <c r="AG55" s="197"/>
      <c r="AH55" s="195"/>
      <c r="AI55" s="180" t="str">
        <f t="shared" si="72"/>
        <v/>
      </c>
      <c r="AJ55" s="181" t="str">
        <f t="shared" si="6"/>
        <v/>
      </c>
      <c r="AK55" s="182" t="str">
        <f t="shared" si="7"/>
        <v/>
      </c>
      <c r="AL55" s="183"/>
      <c r="AM55" s="184" t="str">
        <f t="shared" si="92"/>
        <v/>
      </c>
      <c r="AN55" s="183"/>
      <c r="AO55" s="171"/>
      <c r="AP55" s="196"/>
      <c r="AQ55" s="195"/>
      <c r="AR55" s="197"/>
      <c r="AS55" s="195"/>
      <c r="AT55" s="197"/>
      <c r="AU55" s="195"/>
      <c r="AV55" s="180" t="str">
        <f t="shared" si="73"/>
        <v/>
      </c>
      <c r="AW55" s="181" t="str">
        <f t="shared" si="9"/>
        <v/>
      </c>
      <c r="AX55" s="182" t="str">
        <f t="shared" si="10"/>
        <v/>
      </c>
      <c r="AY55" s="183"/>
      <c r="AZ55" s="184" t="str">
        <f t="shared" si="93"/>
        <v/>
      </c>
      <c r="BA55" s="183"/>
      <c r="BB55" s="171"/>
      <c r="BC55" s="196"/>
      <c r="BD55" s="195"/>
      <c r="BE55" s="197"/>
      <c r="BF55" s="195"/>
      <c r="BG55" s="197"/>
      <c r="BH55" s="195"/>
      <c r="BI55" s="180" t="str">
        <f t="shared" si="74"/>
        <v/>
      </c>
      <c r="BJ55" s="181" t="str">
        <f t="shared" si="12"/>
        <v/>
      </c>
      <c r="BK55" s="182" t="str">
        <f t="shared" si="13"/>
        <v/>
      </c>
      <c r="BL55" s="183"/>
      <c r="BM55" s="184" t="str">
        <f t="shared" si="94"/>
        <v/>
      </c>
      <c r="BN55" s="183"/>
      <c r="BO55" s="171"/>
      <c r="BP55" s="196"/>
      <c r="BQ55" s="195"/>
      <c r="BR55" s="197"/>
      <c r="BS55" s="195"/>
      <c r="BT55" s="197"/>
      <c r="BU55" s="195"/>
      <c r="BV55" s="180" t="str">
        <f t="shared" si="75"/>
        <v/>
      </c>
      <c r="BW55" s="181" t="str">
        <f t="shared" si="15"/>
        <v/>
      </c>
      <c r="BX55" s="182" t="str">
        <f t="shared" si="16"/>
        <v/>
      </c>
      <c r="BY55" s="183"/>
      <c r="BZ55" s="184" t="str">
        <f t="shared" si="95"/>
        <v/>
      </c>
      <c r="CA55" s="183"/>
      <c r="CB55" s="171"/>
      <c r="CC55" s="196"/>
      <c r="CD55" s="195"/>
      <c r="CE55" s="197"/>
      <c r="CF55" s="195"/>
      <c r="CG55" s="197"/>
      <c r="CH55" s="195"/>
      <c r="CI55" s="180" t="str">
        <f t="shared" si="76"/>
        <v/>
      </c>
      <c r="CJ55" s="181" t="str">
        <f t="shared" si="18"/>
        <v/>
      </c>
      <c r="CK55" s="182" t="str">
        <f t="shared" si="19"/>
        <v/>
      </c>
      <c r="CL55" s="183"/>
      <c r="CM55" s="184" t="str">
        <f t="shared" si="96"/>
        <v/>
      </c>
      <c r="CN55" s="183"/>
      <c r="CO55" s="171"/>
      <c r="CP55" s="196"/>
      <c r="CQ55" s="195"/>
      <c r="CR55" s="197"/>
      <c r="CS55" s="195"/>
      <c r="CT55" s="197"/>
      <c r="CU55" s="195"/>
      <c r="CV55" s="180" t="str">
        <f t="shared" si="77"/>
        <v/>
      </c>
      <c r="CW55" s="181" t="str">
        <f t="shared" si="21"/>
        <v/>
      </c>
      <c r="CX55" s="182" t="str">
        <f t="shared" si="22"/>
        <v/>
      </c>
      <c r="CY55" s="183"/>
      <c r="CZ55" s="184" t="str">
        <f t="shared" si="97"/>
        <v/>
      </c>
      <c r="DA55" s="183"/>
      <c r="DB55" s="171"/>
      <c r="DC55" s="196"/>
      <c r="DD55" s="195"/>
      <c r="DE55" s="197"/>
      <c r="DF55" s="195"/>
      <c r="DG55" s="197"/>
      <c r="DH55" s="195"/>
      <c r="DI55" s="180" t="str">
        <f t="shared" si="78"/>
        <v/>
      </c>
      <c r="DJ55" s="181" t="str">
        <f t="shared" si="24"/>
        <v/>
      </c>
      <c r="DK55" s="182" t="str">
        <f t="shared" si="25"/>
        <v/>
      </c>
      <c r="DL55" s="183"/>
      <c r="DM55" s="184" t="str">
        <f t="shared" si="98"/>
        <v/>
      </c>
      <c r="DN55" s="183"/>
      <c r="DO55" s="171"/>
      <c r="DP55" s="196"/>
      <c r="DQ55" s="195"/>
      <c r="DR55" s="197"/>
      <c r="DS55" s="195"/>
      <c r="DT55" s="197"/>
      <c r="DU55" s="195"/>
      <c r="DV55" s="180" t="str">
        <f t="shared" si="79"/>
        <v/>
      </c>
      <c r="DW55" s="181" t="str">
        <f t="shared" si="27"/>
        <v/>
      </c>
      <c r="DX55" s="182" t="str">
        <f t="shared" si="28"/>
        <v/>
      </c>
      <c r="DY55" s="183"/>
      <c r="DZ55" s="184" t="str">
        <f t="shared" si="99"/>
        <v/>
      </c>
      <c r="EA55" s="183"/>
      <c r="EB55" s="171"/>
      <c r="EC55" s="196"/>
      <c r="ED55" s="195"/>
      <c r="EE55" s="197"/>
      <c r="EF55" s="195"/>
      <c r="EG55" s="197"/>
      <c r="EH55" s="195"/>
      <c r="EI55" s="180" t="str">
        <f t="shared" si="80"/>
        <v/>
      </c>
      <c r="EJ55" s="181" t="str">
        <f t="shared" si="30"/>
        <v/>
      </c>
      <c r="EK55" s="182" t="str">
        <f t="shared" si="31"/>
        <v/>
      </c>
      <c r="EL55" s="183"/>
      <c r="EM55" s="184" t="str">
        <f t="shared" si="100"/>
        <v/>
      </c>
      <c r="EN55" s="183"/>
      <c r="EO55" s="171"/>
      <c r="EP55" s="196"/>
      <c r="EQ55" s="195"/>
      <c r="ER55" s="197"/>
      <c r="ES55" s="195"/>
      <c r="ET55" s="197"/>
      <c r="EU55" s="195"/>
      <c r="EV55" s="180" t="str">
        <f t="shared" si="81"/>
        <v/>
      </c>
      <c r="EW55" s="181" t="str">
        <f t="shared" si="33"/>
        <v/>
      </c>
      <c r="EX55" s="182" t="str">
        <f t="shared" si="34"/>
        <v/>
      </c>
      <c r="EY55" s="183"/>
      <c r="EZ55" s="184" t="str">
        <f t="shared" si="101"/>
        <v/>
      </c>
      <c r="FA55" s="183"/>
      <c r="FB55" s="171"/>
      <c r="FC55" s="196"/>
      <c r="FD55" s="195"/>
      <c r="FE55" s="197"/>
      <c r="FF55" s="195"/>
      <c r="FG55" s="197"/>
      <c r="FH55" s="195"/>
      <c r="FI55" s="180" t="str">
        <f t="shared" si="82"/>
        <v/>
      </c>
      <c r="FJ55" s="181" t="str">
        <f t="shared" si="36"/>
        <v/>
      </c>
      <c r="FK55" s="182" t="str">
        <f t="shared" si="37"/>
        <v/>
      </c>
      <c r="FL55" s="183"/>
      <c r="FM55" s="184" t="str">
        <f t="shared" si="102"/>
        <v/>
      </c>
      <c r="FN55" s="183"/>
      <c r="FO55" s="171"/>
      <c r="FP55" s="196"/>
      <c r="FQ55" s="195"/>
      <c r="FR55" s="197"/>
      <c r="FS55" s="195"/>
      <c r="FT55" s="197"/>
      <c r="FU55" s="195"/>
      <c r="FV55" s="180" t="str">
        <f t="shared" si="83"/>
        <v/>
      </c>
      <c r="FW55" s="181" t="str">
        <f t="shared" si="39"/>
        <v/>
      </c>
      <c r="FX55" s="182" t="str">
        <f t="shared" si="40"/>
        <v/>
      </c>
      <c r="FY55" s="183"/>
      <c r="FZ55" s="184" t="str">
        <f t="shared" si="103"/>
        <v/>
      </c>
      <c r="GA55" s="183"/>
      <c r="GB55" s="171"/>
      <c r="GC55" s="196"/>
      <c r="GD55" s="195"/>
      <c r="GE55" s="197"/>
      <c r="GF55" s="195"/>
      <c r="GG55" s="197"/>
      <c r="GH55" s="195"/>
      <c r="GI55" s="180" t="str">
        <f t="shared" si="84"/>
        <v/>
      </c>
      <c r="GJ55" s="181" t="str">
        <f t="shared" si="42"/>
        <v/>
      </c>
      <c r="GK55" s="182" t="str">
        <f t="shared" si="43"/>
        <v/>
      </c>
      <c r="GL55" s="183"/>
      <c r="GM55" s="184" t="str">
        <f t="shared" si="104"/>
        <v/>
      </c>
      <c r="GN55" s="183"/>
      <c r="GO55" s="171"/>
      <c r="GP55" s="196"/>
      <c r="GQ55" s="195"/>
      <c r="GR55" s="197"/>
      <c r="GS55" s="195"/>
      <c r="GT55" s="197"/>
      <c r="GU55" s="195"/>
      <c r="GV55" s="180" t="str">
        <f t="shared" si="85"/>
        <v/>
      </c>
      <c r="GW55" s="181" t="str">
        <f t="shared" si="45"/>
        <v/>
      </c>
      <c r="GX55" s="182" t="str">
        <f t="shared" si="46"/>
        <v/>
      </c>
      <c r="GY55" s="183"/>
      <c r="GZ55" s="184" t="str">
        <f t="shared" si="105"/>
        <v/>
      </c>
      <c r="HA55" s="183"/>
      <c r="HB55" s="171"/>
      <c r="HC55" s="196"/>
      <c r="HD55" s="195"/>
      <c r="HE55" s="197"/>
      <c r="HF55" s="195"/>
      <c r="HG55" s="197"/>
      <c r="HH55" s="195"/>
      <c r="HI55" s="180" t="str">
        <f t="shared" si="86"/>
        <v/>
      </c>
      <c r="HJ55" s="181" t="str">
        <f t="shared" si="48"/>
        <v/>
      </c>
      <c r="HK55" s="182" t="str">
        <f t="shared" si="49"/>
        <v/>
      </c>
      <c r="HL55" s="183"/>
      <c r="HM55" s="184" t="str">
        <f t="shared" si="106"/>
        <v/>
      </c>
      <c r="HN55" s="183"/>
      <c r="HO55" s="171"/>
      <c r="HP55" s="196"/>
      <c r="HQ55" s="195"/>
      <c r="HR55" s="197"/>
      <c r="HS55" s="195"/>
      <c r="HT55" s="197"/>
      <c r="HU55" s="195"/>
      <c r="HV55" s="180" t="str">
        <f t="shared" si="87"/>
        <v/>
      </c>
      <c r="HW55" s="181" t="str">
        <f t="shared" si="51"/>
        <v/>
      </c>
      <c r="HX55" s="182" t="str">
        <f t="shared" si="52"/>
        <v/>
      </c>
      <c r="HY55" s="183"/>
      <c r="HZ55" s="184" t="str">
        <f t="shared" si="107"/>
        <v/>
      </c>
      <c r="IA55" s="183"/>
      <c r="IB55" s="171"/>
      <c r="IC55" s="196"/>
      <c r="ID55" s="195"/>
      <c r="IE55" s="197"/>
      <c r="IF55" s="195"/>
      <c r="IG55" s="197"/>
      <c r="IH55" s="195"/>
      <c r="II55" s="180" t="str">
        <f t="shared" si="88"/>
        <v/>
      </c>
      <c r="IJ55" s="181" t="str">
        <f t="shared" si="54"/>
        <v/>
      </c>
      <c r="IK55" s="182" t="str">
        <f t="shared" si="55"/>
        <v/>
      </c>
      <c r="IL55" s="183"/>
      <c r="IM55" s="184" t="str">
        <f t="shared" si="108"/>
        <v/>
      </c>
      <c r="IN55" s="183"/>
      <c r="IO55" s="171"/>
      <c r="IP55" s="196"/>
      <c r="IQ55" s="195"/>
      <c r="IR55" s="197"/>
      <c r="IS55" s="195"/>
      <c r="IT55" s="197"/>
      <c r="IU55" s="195"/>
      <c r="IV55" s="180" t="str">
        <f t="shared" si="89"/>
        <v/>
      </c>
      <c r="IW55" s="181" t="str">
        <f t="shared" si="57"/>
        <v/>
      </c>
      <c r="IX55" s="182" t="str">
        <f t="shared" si="58"/>
        <v/>
      </c>
      <c r="IY55" s="183"/>
      <c r="IZ55" s="184" t="str">
        <f t="shared" si="109"/>
        <v/>
      </c>
      <c r="JA55" s="183"/>
      <c r="JB55" s="171"/>
      <c r="JC55" s="342"/>
      <c r="JD55" s="198">
        <f t="shared" si="60"/>
        <v>0</v>
      </c>
      <c r="JE55" s="198">
        <f t="shared" si="61"/>
        <v>0</v>
      </c>
      <c r="JF55" s="198">
        <f t="shared" si="62"/>
        <v>0</v>
      </c>
      <c r="JG55" s="199">
        <f t="shared" si="63"/>
        <v>0</v>
      </c>
      <c r="JH55" s="199">
        <f t="shared" si="64"/>
        <v>0</v>
      </c>
      <c r="JI55" s="342"/>
      <c r="JJ55" s="198">
        <f>JD55+'Vessel List A'!JD55</f>
        <v>0</v>
      </c>
      <c r="JK55" s="198">
        <f>JE55+'Vessel List A'!JE55</f>
        <v>0</v>
      </c>
      <c r="JL55" s="198">
        <f t="shared" si="65"/>
        <v>0</v>
      </c>
      <c r="JM55" s="199">
        <f>JG55+'Vessel List A'!JG55</f>
        <v>0</v>
      </c>
      <c r="JN55" s="199">
        <f t="shared" si="66"/>
        <v>0</v>
      </c>
      <c r="JO55" s="342"/>
      <c r="JP55" s="358" t="s">
        <v>68</v>
      </c>
      <c r="JQ55" s="359" t="str">
        <f>"Active ["&amp;COUNTIF(JQ56:JQ95,"Yes")&amp;"]"</f>
        <v>Active [0]</v>
      </c>
      <c r="JR55" s="784" t="s">
        <v>108</v>
      </c>
      <c r="JS55" s="785"/>
      <c r="JT55" s="789" t="s">
        <v>110</v>
      </c>
      <c r="JU55" s="790"/>
      <c r="JV55" s="360" t="s">
        <v>111</v>
      </c>
      <c r="JW55" s="360"/>
      <c r="JX55" s="361" t="s">
        <v>112</v>
      </c>
      <c r="JY55" s="352"/>
      <c r="JZ55" s="344">
        <f t="shared" si="67"/>
        <v>12</v>
      </c>
      <c r="KA55" s="195"/>
    </row>
    <row r="56" spans="1:287" x14ac:dyDescent="0.2">
      <c r="A56" s="247">
        <f t="shared" si="68"/>
        <v>41630</v>
      </c>
      <c r="B56" s="249">
        <f t="shared" si="69"/>
        <v>41631</v>
      </c>
      <c r="C56" s="196"/>
      <c r="D56" s="195"/>
      <c r="E56" s="197"/>
      <c r="F56" s="195"/>
      <c r="G56" s="197"/>
      <c r="H56" s="195"/>
      <c r="I56" s="180" t="str">
        <f t="shared" si="70"/>
        <v/>
      </c>
      <c r="J56" s="181" t="str">
        <f t="shared" si="0"/>
        <v/>
      </c>
      <c r="K56" s="182" t="str">
        <f t="shared" si="1"/>
        <v/>
      </c>
      <c r="L56" s="183"/>
      <c r="M56" s="184" t="str">
        <f t="shared" si="90"/>
        <v/>
      </c>
      <c r="N56" s="183"/>
      <c r="O56" s="171"/>
      <c r="P56" s="196"/>
      <c r="Q56" s="195"/>
      <c r="R56" s="197"/>
      <c r="S56" s="195"/>
      <c r="T56" s="197"/>
      <c r="U56" s="195"/>
      <c r="V56" s="180" t="str">
        <f t="shared" si="71"/>
        <v/>
      </c>
      <c r="W56" s="181" t="str">
        <f t="shared" si="3"/>
        <v/>
      </c>
      <c r="X56" s="182" t="str">
        <f t="shared" si="4"/>
        <v/>
      </c>
      <c r="Y56" s="183"/>
      <c r="Z56" s="184" t="str">
        <f t="shared" si="91"/>
        <v/>
      </c>
      <c r="AA56" s="183"/>
      <c r="AB56" s="171"/>
      <c r="AC56" s="196"/>
      <c r="AD56" s="195"/>
      <c r="AE56" s="197"/>
      <c r="AF56" s="195"/>
      <c r="AG56" s="197"/>
      <c r="AH56" s="195"/>
      <c r="AI56" s="180" t="str">
        <f t="shared" si="72"/>
        <v/>
      </c>
      <c r="AJ56" s="181" t="str">
        <f t="shared" si="6"/>
        <v/>
      </c>
      <c r="AK56" s="182" t="str">
        <f t="shared" si="7"/>
        <v/>
      </c>
      <c r="AL56" s="183"/>
      <c r="AM56" s="184" t="str">
        <f t="shared" si="92"/>
        <v/>
      </c>
      <c r="AN56" s="183"/>
      <c r="AO56" s="171"/>
      <c r="AP56" s="196"/>
      <c r="AQ56" s="195"/>
      <c r="AR56" s="197"/>
      <c r="AS56" s="195"/>
      <c r="AT56" s="197"/>
      <c r="AU56" s="195"/>
      <c r="AV56" s="180" t="str">
        <f t="shared" si="73"/>
        <v/>
      </c>
      <c r="AW56" s="181" t="str">
        <f t="shared" si="9"/>
        <v/>
      </c>
      <c r="AX56" s="182" t="str">
        <f t="shared" si="10"/>
        <v/>
      </c>
      <c r="AY56" s="183"/>
      <c r="AZ56" s="184" t="str">
        <f t="shared" si="93"/>
        <v/>
      </c>
      <c r="BA56" s="183"/>
      <c r="BB56" s="171"/>
      <c r="BC56" s="196"/>
      <c r="BD56" s="195"/>
      <c r="BE56" s="197"/>
      <c r="BF56" s="195"/>
      <c r="BG56" s="197"/>
      <c r="BH56" s="195"/>
      <c r="BI56" s="180" t="str">
        <f t="shared" si="74"/>
        <v/>
      </c>
      <c r="BJ56" s="181" t="str">
        <f t="shared" si="12"/>
        <v/>
      </c>
      <c r="BK56" s="182" t="str">
        <f t="shared" si="13"/>
        <v/>
      </c>
      <c r="BL56" s="183"/>
      <c r="BM56" s="184" t="str">
        <f t="shared" si="94"/>
        <v/>
      </c>
      <c r="BN56" s="183"/>
      <c r="BO56" s="171"/>
      <c r="BP56" s="196"/>
      <c r="BQ56" s="195"/>
      <c r="BR56" s="197"/>
      <c r="BS56" s="195"/>
      <c r="BT56" s="197"/>
      <c r="BU56" s="195"/>
      <c r="BV56" s="180" t="str">
        <f t="shared" si="75"/>
        <v/>
      </c>
      <c r="BW56" s="181" t="str">
        <f t="shared" si="15"/>
        <v/>
      </c>
      <c r="BX56" s="182" t="str">
        <f t="shared" si="16"/>
        <v/>
      </c>
      <c r="BY56" s="183"/>
      <c r="BZ56" s="184" t="str">
        <f t="shared" si="95"/>
        <v/>
      </c>
      <c r="CA56" s="183"/>
      <c r="CB56" s="171"/>
      <c r="CC56" s="196"/>
      <c r="CD56" s="195"/>
      <c r="CE56" s="197"/>
      <c r="CF56" s="195"/>
      <c r="CG56" s="197"/>
      <c r="CH56" s="195"/>
      <c r="CI56" s="180" t="str">
        <f t="shared" si="76"/>
        <v/>
      </c>
      <c r="CJ56" s="181" t="str">
        <f t="shared" si="18"/>
        <v/>
      </c>
      <c r="CK56" s="182" t="str">
        <f t="shared" si="19"/>
        <v/>
      </c>
      <c r="CL56" s="183"/>
      <c r="CM56" s="184" t="str">
        <f t="shared" si="96"/>
        <v/>
      </c>
      <c r="CN56" s="183"/>
      <c r="CO56" s="171"/>
      <c r="CP56" s="196"/>
      <c r="CQ56" s="195"/>
      <c r="CR56" s="197"/>
      <c r="CS56" s="195"/>
      <c r="CT56" s="197"/>
      <c r="CU56" s="195"/>
      <c r="CV56" s="180" t="str">
        <f t="shared" si="77"/>
        <v/>
      </c>
      <c r="CW56" s="181" t="str">
        <f t="shared" si="21"/>
        <v/>
      </c>
      <c r="CX56" s="182" t="str">
        <f t="shared" si="22"/>
        <v/>
      </c>
      <c r="CY56" s="183"/>
      <c r="CZ56" s="184" t="str">
        <f t="shared" si="97"/>
        <v/>
      </c>
      <c r="DA56" s="183"/>
      <c r="DB56" s="171"/>
      <c r="DC56" s="196"/>
      <c r="DD56" s="195"/>
      <c r="DE56" s="197"/>
      <c r="DF56" s="195"/>
      <c r="DG56" s="197"/>
      <c r="DH56" s="195"/>
      <c r="DI56" s="180" t="str">
        <f t="shared" si="78"/>
        <v/>
      </c>
      <c r="DJ56" s="181" t="str">
        <f t="shared" si="24"/>
        <v/>
      </c>
      <c r="DK56" s="182" t="str">
        <f t="shared" si="25"/>
        <v/>
      </c>
      <c r="DL56" s="183"/>
      <c r="DM56" s="184" t="str">
        <f t="shared" si="98"/>
        <v/>
      </c>
      <c r="DN56" s="183"/>
      <c r="DO56" s="171"/>
      <c r="DP56" s="196"/>
      <c r="DQ56" s="195"/>
      <c r="DR56" s="197"/>
      <c r="DS56" s="195"/>
      <c r="DT56" s="197"/>
      <c r="DU56" s="195"/>
      <c r="DV56" s="180" t="str">
        <f t="shared" si="79"/>
        <v/>
      </c>
      <c r="DW56" s="181" t="str">
        <f t="shared" si="27"/>
        <v/>
      </c>
      <c r="DX56" s="182" t="str">
        <f t="shared" si="28"/>
        <v/>
      </c>
      <c r="DY56" s="183"/>
      <c r="DZ56" s="184" t="str">
        <f t="shared" si="99"/>
        <v/>
      </c>
      <c r="EA56" s="183"/>
      <c r="EB56" s="171"/>
      <c r="EC56" s="196"/>
      <c r="ED56" s="195"/>
      <c r="EE56" s="197"/>
      <c r="EF56" s="195"/>
      <c r="EG56" s="197"/>
      <c r="EH56" s="195"/>
      <c r="EI56" s="180" t="str">
        <f t="shared" si="80"/>
        <v/>
      </c>
      <c r="EJ56" s="181" t="str">
        <f t="shared" si="30"/>
        <v/>
      </c>
      <c r="EK56" s="182" t="str">
        <f t="shared" si="31"/>
        <v/>
      </c>
      <c r="EL56" s="183"/>
      <c r="EM56" s="184" t="str">
        <f t="shared" si="100"/>
        <v/>
      </c>
      <c r="EN56" s="183"/>
      <c r="EO56" s="171"/>
      <c r="EP56" s="196"/>
      <c r="EQ56" s="195"/>
      <c r="ER56" s="197"/>
      <c r="ES56" s="195"/>
      <c r="ET56" s="197"/>
      <c r="EU56" s="195"/>
      <c r="EV56" s="180" t="str">
        <f t="shared" si="81"/>
        <v/>
      </c>
      <c r="EW56" s="181" t="str">
        <f t="shared" si="33"/>
        <v/>
      </c>
      <c r="EX56" s="182" t="str">
        <f t="shared" si="34"/>
        <v/>
      </c>
      <c r="EY56" s="183"/>
      <c r="EZ56" s="184" t="str">
        <f t="shared" si="101"/>
        <v/>
      </c>
      <c r="FA56" s="183"/>
      <c r="FB56" s="171"/>
      <c r="FC56" s="196"/>
      <c r="FD56" s="195"/>
      <c r="FE56" s="197"/>
      <c r="FF56" s="195"/>
      <c r="FG56" s="197"/>
      <c r="FH56" s="195"/>
      <c r="FI56" s="180" t="str">
        <f t="shared" si="82"/>
        <v/>
      </c>
      <c r="FJ56" s="181" t="str">
        <f t="shared" si="36"/>
        <v/>
      </c>
      <c r="FK56" s="182" t="str">
        <f t="shared" si="37"/>
        <v/>
      </c>
      <c r="FL56" s="183"/>
      <c r="FM56" s="184" t="str">
        <f t="shared" si="102"/>
        <v/>
      </c>
      <c r="FN56" s="183"/>
      <c r="FO56" s="171"/>
      <c r="FP56" s="196"/>
      <c r="FQ56" s="195"/>
      <c r="FR56" s="197"/>
      <c r="FS56" s="195"/>
      <c r="FT56" s="197"/>
      <c r="FU56" s="195"/>
      <c r="FV56" s="180" t="str">
        <f t="shared" si="83"/>
        <v/>
      </c>
      <c r="FW56" s="181" t="str">
        <f t="shared" si="39"/>
        <v/>
      </c>
      <c r="FX56" s="182" t="str">
        <f t="shared" si="40"/>
        <v/>
      </c>
      <c r="FY56" s="183"/>
      <c r="FZ56" s="184" t="str">
        <f t="shared" si="103"/>
        <v/>
      </c>
      <c r="GA56" s="183"/>
      <c r="GB56" s="171"/>
      <c r="GC56" s="196"/>
      <c r="GD56" s="195"/>
      <c r="GE56" s="197"/>
      <c r="GF56" s="195"/>
      <c r="GG56" s="197"/>
      <c r="GH56" s="195"/>
      <c r="GI56" s="180" t="str">
        <f t="shared" si="84"/>
        <v/>
      </c>
      <c r="GJ56" s="181" t="str">
        <f t="shared" si="42"/>
        <v/>
      </c>
      <c r="GK56" s="182" t="str">
        <f t="shared" si="43"/>
        <v/>
      </c>
      <c r="GL56" s="183"/>
      <c r="GM56" s="184" t="str">
        <f t="shared" si="104"/>
        <v/>
      </c>
      <c r="GN56" s="183"/>
      <c r="GO56" s="171"/>
      <c r="GP56" s="196"/>
      <c r="GQ56" s="195"/>
      <c r="GR56" s="197"/>
      <c r="GS56" s="195"/>
      <c r="GT56" s="197"/>
      <c r="GU56" s="195"/>
      <c r="GV56" s="180" t="str">
        <f t="shared" si="85"/>
        <v/>
      </c>
      <c r="GW56" s="181" t="str">
        <f t="shared" si="45"/>
        <v/>
      </c>
      <c r="GX56" s="182" t="str">
        <f t="shared" si="46"/>
        <v/>
      </c>
      <c r="GY56" s="183"/>
      <c r="GZ56" s="184" t="str">
        <f t="shared" si="105"/>
        <v/>
      </c>
      <c r="HA56" s="183"/>
      <c r="HB56" s="171"/>
      <c r="HC56" s="196"/>
      <c r="HD56" s="195"/>
      <c r="HE56" s="197"/>
      <c r="HF56" s="195"/>
      <c r="HG56" s="197"/>
      <c r="HH56" s="195"/>
      <c r="HI56" s="180" t="str">
        <f t="shared" si="86"/>
        <v/>
      </c>
      <c r="HJ56" s="181" t="str">
        <f t="shared" si="48"/>
        <v/>
      </c>
      <c r="HK56" s="182" t="str">
        <f t="shared" si="49"/>
        <v/>
      </c>
      <c r="HL56" s="183"/>
      <c r="HM56" s="184" t="str">
        <f t="shared" si="106"/>
        <v/>
      </c>
      <c r="HN56" s="183"/>
      <c r="HO56" s="171"/>
      <c r="HP56" s="196"/>
      <c r="HQ56" s="195"/>
      <c r="HR56" s="197"/>
      <c r="HS56" s="195"/>
      <c r="HT56" s="197"/>
      <c r="HU56" s="195"/>
      <c r="HV56" s="180" t="str">
        <f t="shared" si="87"/>
        <v/>
      </c>
      <c r="HW56" s="181" t="str">
        <f t="shared" si="51"/>
        <v/>
      </c>
      <c r="HX56" s="182" t="str">
        <f t="shared" si="52"/>
        <v/>
      </c>
      <c r="HY56" s="183"/>
      <c r="HZ56" s="184" t="str">
        <f t="shared" si="107"/>
        <v/>
      </c>
      <c r="IA56" s="183"/>
      <c r="IB56" s="171"/>
      <c r="IC56" s="196"/>
      <c r="ID56" s="195"/>
      <c r="IE56" s="197"/>
      <c r="IF56" s="195"/>
      <c r="IG56" s="197"/>
      <c r="IH56" s="195"/>
      <c r="II56" s="180" t="str">
        <f t="shared" si="88"/>
        <v/>
      </c>
      <c r="IJ56" s="181" t="str">
        <f t="shared" si="54"/>
        <v/>
      </c>
      <c r="IK56" s="182" t="str">
        <f t="shared" si="55"/>
        <v/>
      </c>
      <c r="IL56" s="183"/>
      <c r="IM56" s="184" t="str">
        <f t="shared" si="108"/>
        <v/>
      </c>
      <c r="IN56" s="183"/>
      <c r="IO56" s="171"/>
      <c r="IP56" s="196"/>
      <c r="IQ56" s="195"/>
      <c r="IR56" s="197"/>
      <c r="IS56" s="195"/>
      <c r="IT56" s="197"/>
      <c r="IU56" s="195"/>
      <c r="IV56" s="180" t="str">
        <f t="shared" si="89"/>
        <v/>
      </c>
      <c r="IW56" s="181" t="str">
        <f t="shared" si="57"/>
        <v/>
      </c>
      <c r="IX56" s="182" t="str">
        <f t="shared" si="58"/>
        <v/>
      </c>
      <c r="IY56" s="183"/>
      <c r="IZ56" s="184" t="str">
        <f t="shared" si="109"/>
        <v/>
      </c>
      <c r="JA56" s="183"/>
      <c r="JB56" s="171"/>
      <c r="JC56" s="342"/>
      <c r="JD56" s="198">
        <f t="shared" si="60"/>
        <v>0</v>
      </c>
      <c r="JE56" s="198">
        <f t="shared" si="61"/>
        <v>0</v>
      </c>
      <c r="JF56" s="198">
        <f t="shared" si="62"/>
        <v>0</v>
      </c>
      <c r="JG56" s="199">
        <f t="shared" si="63"/>
        <v>0</v>
      </c>
      <c r="JH56" s="199">
        <f t="shared" si="64"/>
        <v>0</v>
      </c>
      <c r="JI56" s="342"/>
      <c r="JJ56" s="198">
        <f>JD56+'Vessel List A'!JD56</f>
        <v>0</v>
      </c>
      <c r="JK56" s="198">
        <f>JE56+'Vessel List A'!JE56</f>
        <v>0</v>
      </c>
      <c r="JL56" s="198">
        <f t="shared" si="65"/>
        <v>0</v>
      </c>
      <c r="JM56" s="199">
        <f>JG56+'Vessel List A'!JG56</f>
        <v>0</v>
      </c>
      <c r="JN56" s="199">
        <f t="shared" si="66"/>
        <v>0</v>
      </c>
      <c r="JO56" s="342"/>
      <c r="JP56" s="362" t="str">
        <f>'Vessel List A'!$C$1</f>
        <v>Antonie W</v>
      </c>
      <c r="JQ56" s="363" t="str">
        <f>'Vessel List A'!$D$2</f>
        <v>No</v>
      </c>
      <c r="JR56" s="786">
        <f>'Vessel List A'!$J$2</f>
        <v>0</v>
      </c>
      <c r="JS56" s="768"/>
      <c r="JT56" s="767">
        <f>'Vessel List A'!$L$2</f>
        <v>0</v>
      </c>
      <c r="JU56" s="768"/>
      <c r="JV56" s="364">
        <f>'Vessel List A'!$L$1</f>
        <v>0</v>
      </c>
      <c r="JW56" s="364"/>
      <c r="JX56" s="365">
        <f>'Vessel List A'!$G$2</f>
        <v>0</v>
      </c>
      <c r="JY56" s="352"/>
      <c r="JZ56" s="344">
        <f t="shared" si="67"/>
        <v>12</v>
      </c>
      <c r="KA56" s="195"/>
    </row>
    <row r="57" spans="1:287" x14ac:dyDescent="0.2">
      <c r="A57" s="247">
        <f t="shared" si="68"/>
        <v>41631</v>
      </c>
      <c r="B57" s="249">
        <f t="shared" si="69"/>
        <v>41632</v>
      </c>
      <c r="C57" s="196"/>
      <c r="D57" s="195"/>
      <c r="E57" s="197"/>
      <c r="F57" s="195"/>
      <c r="G57" s="197"/>
      <c r="H57" s="195"/>
      <c r="I57" s="180" t="str">
        <f t="shared" si="70"/>
        <v/>
      </c>
      <c r="J57" s="181" t="str">
        <f t="shared" si="0"/>
        <v/>
      </c>
      <c r="K57" s="182" t="str">
        <f t="shared" si="1"/>
        <v/>
      </c>
      <c r="L57" s="183"/>
      <c r="M57" s="184" t="str">
        <f t="shared" si="90"/>
        <v/>
      </c>
      <c r="N57" s="183"/>
      <c r="O57" s="171"/>
      <c r="P57" s="196"/>
      <c r="Q57" s="195"/>
      <c r="R57" s="197"/>
      <c r="S57" s="195"/>
      <c r="T57" s="197"/>
      <c r="U57" s="195"/>
      <c r="V57" s="180" t="str">
        <f t="shared" si="71"/>
        <v/>
      </c>
      <c r="W57" s="181" t="str">
        <f t="shared" si="3"/>
        <v/>
      </c>
      <c r="X57" s="182" t="str">
        <f t="shared" si="4"/>
        <v/>
      </c>
      <c r="Y57" s="183"/>
      <c r="Z57" s="184" t="str">
        <f t="shared" si="91"/>
        <v/>
      </c>
      <c r="AA57" s="183"/>
      <c r="AB57" s="171"/>
      <c r="AC57" s="196"/>
      <c r="AD57" s="195"/>
      <c r="AE57" s="197"/>
      <c r="AF57" s="195"/>
      <c r="AG57" s="197"/>
      <c r="AH57" s="195"/>
      <c r="AI57" s="180" t="str">
        <f t="shared" si="72"/>
        <v/>
      </c>
      <c r="AJ57" s="181" t="str">
        <f t="shared" si="6"/>
        <v/>
      </c>
      <c r="AK57" s="182" t="str">
        <f t="shared" si="7"/>
        <v/>
      </c>
      <c r="AL57" s="183"/>
      <c r="AM57" s="184" t="str">
        <f t="shared" si="92"/>
        <v/>
      </c>
      <c r="AN57" s="183"/>
      <c r="AO57" s="171"/>
      <c r="AP57" s="196"/>
      <c r="AQ57" s="195"/>
      <c r="AR57" s="197"/>
      <c r="AS57" s="195"/>
      <c r="AT57" s="197"/>
      <c r="AU57" s="195"/>
      <c r="AV57" s="180" t="str">
        <f t="shared" si="73"/>
        <v/>
      </c>
      <c r="AW57" s="181" t="str">
        <f t="shared" si="9"/>
        <v/>
      </c>
      <c r="AX57" s="182" t="str">
        <f t="shared" si="10"/>
        <v/>
      </c>
      <c r="AY57" s="183"/>
      <c r="AZ57" s="184" t="str">
        <f t="shared" si="93"/>
        <v/>
      </c>
      <c r="BA57" s="183"/>
      <c r="BB57" s="171"/>
      <c r="BC57" s="196"/>
      <c r="BD57" s="195"/>
      <c r="BE57" s="197"/>
      <c r="BF57" s="195"/>
      <c r="BG57" s="197"/>
      <c r="BH57" s="195"/>
      <c r="BI57" s="180" t="str">
        <f t="shared" si="74"/>
        <v/>
      </c>
      <c r="BJ57" s="181" t="str">
        <f t="shared" si="12"/>
        <v/>
      </c>
      <c r="BK57" s="182" t="str">
        <f t="shared" si="13"/>
        <v/>
      </c>
      <c r="BL57" s="183"/>
      <c r="BM57" s="184" t="str">
        <f t="shared" si="94"/>
        <v/>
      </c>
      <c r="BN57" s="183"/>
      <c r="BO57" s="171"/>
      <c r="BP57" s="196"/>
      <c r="BQ57" s="195"/>
      <c r="BR57" s="197"/>
      <c r="BS57" s="195"/>
      <c r="BT57" s="197"/>
      <c r="BU57" s="195"/>
      <c r="BV57" s="180" t="str">
        <f t="shared" si="75"/>
        <v/>
      </c>
      <c r="BW57" s="181" t="str">
        <f t="shared" si="15"/>
        <v/>
      </c>
      <c r="BX57" s="182" t="str">
        <f t="shared" si="16"/>
        <v/>
      </c>
      <c r="BY57" s="183"/>
      <c r="BZ57" s="184" t="str">
        <f t="shared" si="95"/>
        <v/>
      </c>
      <c r="CA57" s="183"/>
      <c r="CB57" s="171"/>
      <c r="CC57" s="196"/>
      <c r="CD57" s="195"/>
      <c r="CE57" s="197"/>
      <c r="CF57" s="195"/>
      <c r="CG57" s="197"/>
      <c r="CH57" s="195"/>
      <c r="CI57" s="180" t="str">
        <f t="shared" si="76"/>
        <v/>
      </c>
      <c r="CJ57" s="181" t="str">
        <f t="shared" si="18"/>
        <v/>
      </c>
      <c r="CK57" s="182" t="str">
        <f t="shared" si="19"/>
        <v/>
      </c>
      <c r="CL57" s="183"/>
      <c r="CM57" s="184" t="str">
        <f t="shared" si="96"/>
        <v/>
      </c>
      <c r="CN57" s="183"/>
      <c r="CO57" s="171"/>
      <c r="CP57" s="196"/>
      <c r="CQ57" s="195"/>
      <c r="CR57" s="197"/>
      <c r="CS57" s="195"/>
      <c r="CT57" s="197"/>
      <c r="CU57" s="195"/>
      <c r="CV57" s="180" t="str">
        <f t="shared" si="77"/>
        <v/>
      </c>
      <c r="CW57" s="181" t="str">
        <f t="shared" si="21"/>
        <v/>
      </c>
      <c r="CX57" s="182" t="str">
        <f t="shared" si="22"/>
        <v/>
      </c>
      <c r="CY57" s="183"/>
      <c r="CZ57" s="184" t="str">
        <f t="shared" si="97"/>
        <v/>
      </c>
      <c r="DA57" s="183"/>
      <c r="DB57" s="171"/>
      <c r="DC57" s="196"/>
      <c r="DD57" s="195"/>
      <c r="DE57" s="197"/>
      <c r="DF57" s="195"/>
      <c r="DG57" s="197"/>
      <c r="DH57" s="195"/>
      <c r="DI57" s="180" t="str">
        <f t="shared" si="78"/>
        <v/>
      </c>
      <c r="DJ57" s="181" t="str">
        <f t="shared" si="24"/>
        <v/>
      </c>
      <c r="DK57" s="182" t="str">
        <f t="shared" si="25"/>
        <v/>
      </c>
      <c r="DL57" s="183"/>
      <c r="DM57" s="184" t="str">
        <f t="shared" si="98"/>
        <v/>
      </c>
      <c r="DN57" s="183"/>
      <c r="DO57" s="171"/>
      <c r="DP57" s="196"/>
      <c r="DQ57" s="195"/>
      <c r="DR57" s="197"/>
      <c r="DS57" s="195"/>
      <c r="DT57" s="197"/>
      <c r="DU57" s="195"/>
      <c r="DV57" s="180" t="str">
        <f t="shared" si="79"/>
        <v/>
      </c>
      <c r="DW57" s="181" t="str">
        <f t="shared" si="27"/>
        <v/>
      </c>
      <c r="DX57" s="182" t="str">
        <f t="shared" si="28"/>
        <v/>
      </c>
      <c r="DY57" s="183"/>
      <c r="DZ57" s="184" t="str">
        <f t="shared" si="99"/>
        <v/>
      </c>
      <c r="EA57" s="183"/>
      <c r="EB57" s="171"/>
      <c r="EC57" s="196"/>
      <c r="ED57" s="195"/>
      <c r="EE57" s="197"/>
      <c r="EF57" s="195"/>
      <c r="EG57" s="197"/>
      <c r="EH57" s="195"/>
      <c r="EI57" s="180" t="str">
        <f t="shared" si="80"/>
        <v/>
      </c>
      <c r="EJ57" s="181" t="str">
        <f t="shared" si="30"/>
        <v/>
      </c>
      <c r="EK57" s="182" t="str">
        <f t="shared" si="31"/>
        <v/>
      </c>
      <c r="EL57" s="183"/>
      <c r="EM57" s="184" t="str">
        <f t="shared" si="100"/>
        <v/>
      </c>
      <c r="EN57" s="183"/>
      <c r="EO57" s="171"/>
      <c r="EP57" s="196"/>
      <c r="EQ57" s="195"/>
      <c r="ER57" s="197"/>
      <c r="ES57" s="195"/>
      <c r="ET57" s="197"/>
      <c r="EU57" s="195"/>
      <c r="EV57" s="180" t="str">
        <f t="shared" si="81"/>
        <v/>
      </c>
      <c r="EW57" s="181" t="str">
        <f t="shared" si="33"/>
        <v/>
      </c>
      <c r="EX57" s="182" t="str">
        <f t="shared" si="34"/>
        <v/>
      </c>
      <c r="EY57" s="183"/>
      <c r="EZ57" s="184" t="str">
        <f t="shared" si="101"/>
        <v/>
      </c>
      <c r="FA57" s="183"/>
      <c r="FB57" s="171"/>
      <c r="FC57" s="196"/>
      <c r="FD57" s="195"/>
      <c r="FE57" s="197"/>
      <c r="FF57" s="195"/>
      <c r="FG57" s="197"/>
      <c r="FH57" s="195"/>
      <c r="FI57" s="180" t="str">
        <f t="shared" si="82"/>
        <v/>
      </c>
      <c r="FJ57" s="181" t="str">
        <f t="shared" si="36"/>
        <v/>
      </c>
      <c r="FK57" s="182" t="str">
        <f t="shared" si="37"/>
        <v/>
      </c>
      <c r="FL57" s="183"/>
      <c r="FM57" s="184" t="str">
        <f t="shared" si="102"/>
        <v/>
      </c>
      <c r="FN57" s="183"/>
      <c r="FO57" s="171"/>
      <c r="FP57" s="196"/>
      <c r="FQ57" s="195"/>
      <c r="FR57" s="197"/>
      <c r="FS57" s="195"/>
      <c r="FT57" s="197"/>
      <c r="FU57" s="195"/>
      <c r="FV57" s="180" t="str">
        <f t="shared" si="83"/>
        <v/>
      </c>
      <c r="FW57" s="181" t="str">
        <f t="shared" si="39"/>
        <v/>
      </c>
      <c r="FX57" s="182" t="str">
        <f t="shared" si="40"/>
        <v/>
      </c>
      <c r="FY57" s="183"/>
      <c r="FZ57" s="184" t="str">
        <f t="shared" si="103"/>
        <v/>
      </c>
      <c r="GA57" s="183"/>
      <c r="GB57" s="171"/>
      <c r="GC57" s="196"/>
      <c r="GD57" s="195"/>
      <c r="GE57" s="197"/>
      <c r="GF57" s="195"/>
      <c r="GG57" s="197"/>
      <c r="GH57" s="195"/>
      <c r="GI57" s="180" t="str">
        <f t="shared" si="84"/>
        <v/>
      </c>
      <c r="GJ57" s="181" t="str">
        <f t="shared" si="42"/>
        <v/>
      </c>
      <c r="GK57" s="182" t="str">
        <f t="shared" si="43"/>
        <v/>
      </c>
      <c r="GL57" s="183"/>
      <c r="GM57" s="184" t="str">
        <f t="shared" si="104"/>
        <v/>
      </c>
      <c r="GN57" s="183"/>
      <c r="GO57" s="171"/>
      <c r="GP57" s="196"/>
      <c r="GQ57" s="195"/>
      <c r="GR57" s="197"/>
      <c r="GS57" s="195"/>
      <c r="GT57" s="197"/>
      <c r="GU57" s="195"/>
      <c r="GV57" s="180" t="str">
        <f t="shared" si="85"/>
        <v/>
      </c>
      <c r="GW57" s="181" t="str">
        <f t="shared" si="45"/>
        <v/>
      </c>
      <c r="GX57" s="182" t="str">
        <f t="shared" si="46"/>
        <v/>
      </c>
      <c r="GY57" s="183"/>
      <c r="GZ57" s="184" t="str">
        <f t="shared" si="105"/>
        <v/>
      </c>
      <c r="HA57" s="183"/>
      <c r="HB57" s="171"/>
      <c r="HC57" s="196"/>
      <c r="HD57" s="195"/>
      <c r="HE57" s="197"/>
      <c r="HF57" s="195"/>
      <c r="HG57" s="197"/>
      <c r="HH57" s="195"/>
      <c r="HI57" s="180" t="str">
        <f t="shared" si="86"/>
        <v/>
      </c>
      <c r="HJ57" s="181" t="str">
        <f t="shared" si="48"/>
        <v/>
      </c>
      <c r="HK57" s="182" t="str">
        <f t="shared" si="49"/>
        <v/>
      </c>
      <c r="HL57" s="183"/>
      <c r="HM57" s="184" t="str">
        <f t="shared" si="106"/>
        <v/>
      </c>
      <c r="HN57" s="183"/>
      <c r="HO57" s="171"/>
      <c r="HP57" s="196"/>
      <c r="HQ57" s="195"/>
      <c r="HR57" s="197"/>
      <c r="HS57" s="195"/>
      <c r="HT57" s="197"/>
      <c r="HU57" s="195"/>
      <c r="HV57" s="180" t="str">
        <f t="shared" si="87"/>
        <v/>
      </c>
      <c r="HW57" s="181" t="str">
        <f t="shared" si="51"/>
        <v/>
      </c>
      <c r="HX57" s="182" t="str">
        <f t="shared" si="52"/>
        <v/>
      </c>
      <c r="HY57" s="183"/>
      <c r="HZ57" s="184" t="str">
        <f t="shared" si="107"/>
        <v/>
      </c>
      <c r="IA57" s="183"/>
      <c r="IB57" s="171"/>
      <c r="IC57" s="196"/>
      <c r="ID57" s="195"/>
      <c r="IE57" s="197"/>
      <c r="IF57" s="195"/>
      <c r="IG57" s="197"/>
      <c r="IH57" s="195"/>
      <c r="II57" s="180" t="str">
        <f t="shared" si="88"/>
        <v/>
      </c>
      <c r="IJ57" s="181" t="str">
        <f t="shared" si="54"/>
        <v/>
      </c>
      <c r="IK57" s="182" t="str">
        <f t="shared" si="55"/>
        <v/>
      </c>
      <c r="IL57" s="183"/>
      <c r="IM57" s="184" t="str">
        <f t="shared" si="108"/>
        <v/>
      </c>
      <c r="IN57" s="183"/>
      <c r="IO57" s="171"/>
      <c r="IP57" s="196"/>
      <c r="IQ57" s="195"/>
      <c r="IR57" s="197"/>
      <c r="IS57" s="195"/>
      <c r="IT57" s="197"/>
      <c r="IU57" s="195"/>
      <c r="IV57" s="180" t="str">
        <f t="shared" si="89"/>
        <v/>
      </c>
      <c r="IW57" s="181" t="str">
        <f t="shared" si="57"/>
        <v/>
      </c>
      <c r="IX57" s="182" t="str">
        <f t="shared" si="58"/>
        <v/>
      </c>
      <c r="IY57" s="183"/>
      <c r="IZ57" s="184" t="str">
        <f t="shared" si="109"/>
        <v/>
      </c>
      <c r="JA57" s="183"/>
      <c r="JB57" s="171"/>
      <c r="JC57" s="342"/>
      <c r="JD57" s="198">
        <f t="shared" si="60"/>
        <v>0</v>
      </c>
      <c r="JE57" s="198">
        <f t="shared" si="61"/>
        <v>0</v>
      </c>
      <c r="JF57" s="198">
        <f t="shared" si="62"/>
        <v>0</v>
      </c>
      <c r="JG57" s="199">
        <f t="shared" si="63"/>
        <v>0</v>
      </c>
      <c r="JH57" s="199">
        <f t="shared" si="64"/>
        <v>0</v>
      </c>
      <c r="JI57" s="342"/>
      <c r="JJ57" s="198">
        <f>JD57+'Vessel List A'!JD57</f>
        <v>0</v>
      </c>
      <c r="JK57" s="198">
        <f>JE57+'Vessel List A'!JE57</f>
        <v>0</v>
      </c>
      <c r="JL57" s="198">
        <f t="shared" si="65"/>
        <v>0</v>
      </c>
      <c r="JM57" s="199">
        <f>JG57+'Vessel List A'!JG57</f>
        <v>0</v>
      </c>
      <c r="JN57" s="199">
        <f t="shared" si="66"/>
        <v>0</v>
      </c>
      <c r="JO57" s="342"/>
      <c r="JP57" s="366" t="str">
        <f>'Vessel List A'!$P$1</f>
        <v>Jo-Ann</v>
      </c>
      <c r="JQ57" s="367" t="str">
        <f>'Vessel List A'!$Q$2</f>
        <v>No</v>
      </c>
      <c r="JR57" s="763">
        <f>'Vessel List A'!$W$2</f>
        <v>0</v>
      </c>
      <c r="JS57" s="762"/>
      <c r="JT57" s="761">
        <f>'Vessel List A'!$Y$2</f>
        <v>0</v>
      </c>
      <c r="JU57" s="762"/>
      <c r="JV57" s="368">
        <f>'Vessel List A'!$Y$1</f>
        <v>0</v>
      </c>
      <c r="JW57" s="368"/>
      <c r="JX57" s="369">
        <f>'Vessel List A'!$T$2</f>
        <v>0</v>
      </c>
      <c r="JY57" s="352"/>
      <c r="JZ57" s="344">
        <f t="shared" si="67"/>
        <v>12</v>
      </c>
      <c r="KA57" s="195"/>
    </row>
    <row r="58" spans="1:287" x14ac:dyDescent="0.2">
      <c r="A58" s="247">
        <f t="shared" si="68"/>
        <v>41632</v>
      </c>
      <c r="B58" s="249">
        <f t="shared" si="69"/>
        <v>41633</v>
      </c>
      <c r="C58" s="196"/>
      <c r="D58" s="195"/>
      <c r="E58" s="197"/>
      <c r="F58" s="195"/>
      <c r="G58" s="197"/>
      <c r="H58" s="195"/>
      <c r="I58" s="180" t="str">
        <f t="shared" si="70"/>
        <v/>
      </c>
      <c r="J58" s="181" t="str">
        <f t="shared" si="0"/>
        <v/>
      </c>
      <c r="K58" s="182" t="str">
        <f t="shared" si="1"/>
        <v/>
      </c>
      <c r="L58" s="183"/>
      <c r="M58" s="184" t="str">
        <f t="shared" si="90"/>
        <v/>
      </c>
      <c r="N58" s="183"/>
      <c r="O58" s="171"/>
      <c r="P58" s="196"/>
      <c r="Q58" s="195"/>
      <c r="R58" s="197"/>
      <c r="S58" s="195"/>
      <c r="T58" s="197"/>
      <c r="U58" s="195"/>
      <c r="V58" s="180" t="str">
        <f t="shared" si="71"/>
        <v/>
      </c>
      <c r="W58" s="181" t="str">
        <f t="shared" si="3"/>
        <v/>
      </c>
      <c r="X58" s="182" t="str">
        <f t="shared" si="4"/>
        <v/>
      </c>
      <c r="Y58" s="183"/>
      <c r="Z58" s="184" t="str">
        <f t="shared" si="91"/>
        <v/>
      </c>
      <c r="AA58" s="183"/>
      <c r="AB58" s="171"/>
      <c r="AC58" s="196"/>
      <c r="AD58" s="195"/>
      <c r="AE58" s="197"/>
      <c r="AF58" s="195"/>
      <c r="AG58" s="197"/>
      <c r="AH58" s="195"/>
      <c r="AI58" s="180" t="str">
        <f t="shared" si="72"/>
        <v/>
      </c>
      <c r="AJ58" s="181" t="str">
        <f t="shared" si="6"/>
        <v/>
      </c>
      <c r="AK58" s="182" t="str">
        <f t="shared" si="7"/>
        <v/>
      </c>
      <c r="AL58" s="183"/>
      <c r="AM58" s="184" t="str">
        <f t="shared" si="92"/>
        <v/>
      </c>
      <c r="AN58" s="183"/>
      <c r="AO58" s="171"/>
      <c r="AP58" s="196"/>
      <c r="AQ58" s="195"/>
      <c r="AR58" s="197"/>
      <c r="AS58" s="195"/>
      <c r="AT58" s="197"/>
      <c r="AU58" s="195"/>
      <c r="AV58" s="180" t="str">
        <f t="shared" si="73"/>
        <v/>
      </c>
      <c r="AW58" s="181" t="str">
        <f t="shared" si="9"/>
        <v/>
      </c>
      <c r="AX58" s="182" t="str">
        <f t="shared" si="10"/>
        <v/>
      </c>
      <c r="AY58" s="183"/>
      <c r="AZ58" s="184" t="str">
        <f t="shared" si="93"/>
        <v/>
      </c>
      <c r="BA58" s="183"/>
      <c r="BB58" s="171"/>
      <c r="BC58" s="196"/>
      <c r="BD58" s="195"/>
      <c r="BE58" s="197"/>
      <c r="BF58" s="195"/>
      <c r="BG58" s="197"/>
      <c r="BH58" s="195"/>
      <c r="BI58" s="180" t="str">
        <f t="shared" si="74"/>
        <v/>
      </c>
      <c r="BJ58" s="181" t="str">
        <f t="shared" si="12"/>
        <v/>
      </c>
      <c r="BK58" s="182" t="str">
        <f t="shared" si="13"/>
        <v/>
      </c>
      <c r="BL58" s="183"/>
      <c r="BM58" s="184" t="str">
        <f t="shared" si="94"/>
        <v/>
      </c>
      <c r="BN58" s="183"/>
      <c r="BO58" s="171"/>
      <c r="BP58" s="196"/>
      <c r="BQ58" s="195"/>
      <c r="BR58" s="197"/>
      <c r="BS58" s="195"/>
      <c r="BT58" s="197"/>
      <c r="BU58" s="195"/>
      <c r="BV58" s="180" t="str">
        <f t="shared" si="75"/>
        <v/>
      </c>
      <c r="BW58" s="181" t="str">
        <f t="shared" si="15"/>
        <v/>
      </c>
      <c r="BX58" s="182" t="str">
        <f t="shared" si="16"/>
        <v/>
      </c>
      <c r="BY58" s="183"/>
      <c r="BZ58" s="184" t="str">
        <f t="shared" si="95"/>
        <v/>
      </c>
      <c r="CA58" s="183"/>
      <c r="CB58" s="171"/>
      <c r="CC58" s="196"/>
      <c r="CD58" s="195"/>
      <c r="CE58" s="197"/>
      <c r="CF58" s="195"/>
      <c r="CG58" s="197"/>
      <c r="CH58" s="195"/>
      <c r="CI58" s="180" t="str">
        <f t="shared" si="76"/>
        <v/>
      </c>
      <c r="CJ58" s="181" t="str">
        <f t="shared" si="18"/>
        <v/>
      </c>
      <c r="CK58" s="182" t="str">
        <f t="shared" si="19"/>
        <v/>
      </c>
      <c r="CL58" s="183"/>
      <c r="CM58" s="184" t="str">
        <f t="shared" si="96"/>
        <v/>
      </c>
      <c r="CN58" s="183"/>
      <c r="CO58" s="171"/>
      <c r="CP58" s="196"/>
      <c r="CQ58" s="195"/>
      <c r="CR58" s="197"/>
      <c r="CS58" s="195"/>
      <c r="CT58" s="197"/>
      <c r="CU58" s="195"/>
      <c r="CV58" s="180" t="str">
        <f t="shared" si="77"/>
        <v/>
      </c>
      <c r="CW58" s="181" t="str">
        <f t="shared" si="21"/>
        <v/>
      </c>
      <c r="CX58" s="182" t="str">
        <f t="shared" si="22"/>
        <v/>
      </c>
      <c r="CY58" s="183"/>
      <c r="CZ58" s="184" t="str">
        <f t="shared" si="97"/>
        <v/>
      </c>
      <c r="DA58" s="183"/>
      <c r="DB58" s="171"/>
      <c r="DC58" s="196"/>
      <c r="DD58" s="195"/>
      <c r="DE58" s="197"/>
      <c r="DF58" s="195"/>
      <c r="DG58" s="197"/>
      <c r="DH58" s="195"/>
      <c r="DI58" s="180" t="str">
        <f t="shared" si="78"/>
        <v/>
      </c>
      <c r="DJ58" s="181" t="str">
        <f t="shared" si="24"/>
        <v/>
      </c>
      <c r="DK58" s="182" t="str">
        <f t="shared" si="25"/>
        <v/>
      </c>
      <c r="DL58" s="183"/>
      <c r="DM58" s="184" t="str">
        <f t="shared" si="98"/>
        <v/>
      </c>
      <c r="DN58" s="183"/>
      <c r="DO58" s="171"/>
      <c r="DP58" s="196"/>
      <c r="DQ58" s="195"/>
      <c r="DR58" s="197"/>
      <c r="DS58" s="195"/>
      <c r="DT58" s="197"/>
      <c r="DU58" s="195"/>
      <c r="DV58" s="180" t="str">
        <f t="shared" si="79"/>
        <v/>
      </c>
      <c r="DW58" s="181" t="str">
        <f t="shared" si="27"/>
        <v/>
      </c>
      <c r="DX58" s="182" t="str">
        <f t="shared" si="28"/>
        <v/>
      </c>
      <c r="DY58" s="183"/>
      <c r="DZ58" s="184" t="str">
        <f t="shared" si="99"/>
        <v/>
      </c>
      <c r="EA58" s="183"/>
      <c r="EB58" s="171"/>
      <c r="EC58" s="196"/>
      <c r="ED58" s="195"/>
      <c r="EE58" s="197"/>
      <c r="EF58" s="195"/>
      <c r="EG58" s="197"/>
      <c r="EH58" s="195"/>
      <c r="EI58" s="180" t="str">
        <f t="shared" si="80"/>
        <v/>
      </c>
      <c r="EJ58" s="181" t="str">
        <f t="shared" si="30"/>
        <v/>
      </c>
      <c r="EK58" s="182" t="str">
        <f t="shared" si="31"/>
        <v/>
      </c>
      <c r="EL58" s="183"/>
      <c r="EM58" s="184" t="str">
        <f t="shared" si="100"/>
        <v/>
      </c>
      <c r="EN58" s="183"/>
      <c r="EO58" s="171"/>
      <c r="EP58" s="196"/>
      <c r="EQ58" s="195"/>
      <c r="ER58" s="197"/>
      <c r="ES58" s="195"/>
      <c r="ET58" s="197"/>
      <c r="EU58" s="195"/>
      <c r="EV58" s="180" t="str">
        <f t="shared" si="81"/>
        <v/>
      </c>
      <c r="EW58" s="181" t="str">
        <f t="shared" si="33"/>
        <v/>
      </c>
      <c r="EX58" s="182" t="str">
        <f t="shared" si="34"/>
        <v/>
      </c>
      <c r="EY58" s="183"/>
      <c r="EZ58" s="184" t="str">
        <f t="shared" si="101"/>
        <v/>
      </c>
      <c r="FA58" s="183"/>
      <c r="FB58" s="171"/>
      <c r="FC58" s="196"/>
      <c r="FD58" s="195"/>
      <c r="FE58" s="197"/>
      <c r="FF58" s="195"/>
      <c r="FG58" s="197"/>
      <c r="FH58" s="195"/>
      <c r="FI58" s="180" t="str">
        <f t="shared" si="82"/>
        <v/>
      </c>
      <c r="FJ58" s="181" t="str">
        <f t="shared" si="36"/>
        <v/>
      </c>
      <c r="FK58" s="182" t="str">
        <f t="shared" si="37"/>
        <v/>
      </c>
      <c r="FL58" s="183"/>
      <c r="FM58" s="184" t="str">
        <f t="shared" si="102"/>
        <v/>
      </c>
      <c r="FN58" s="183"/>
      <c r="FO58" s="171"/>
      <c r="FP58" s="196"/>
      <c r="FQ58" s="195"/>
      <c r="FR58" s="197"/>
      <c r="FS58" s="195"/>
      <c r="FT58" s="197"/>
      <c r="FU58" s="195"/>
      <c r="FV58" s="180" t="str">
        <f t="shared" si="83"/>
        <v/>
      </c>
      <c r="FW58" s="181" t="str">
        <f t="shared" si="39"/>
        <v/>
      </c>
      <c r="FX58" s="182" t="str">
        <f t="shared" si="40"/>
        <v/>
      </c>
      <c r="FY58" s="183"/>
      <c r="FZ58" s="184" t="str">
        <f t="shared" si="103"/>
        <v/>
      </c>
      <c r="GA58" s="183"/>
      <c r="GB58" s="171"/>
      <c r="GC58" s="196"/>
      <c r="GD58" s="195"/>
      <c r="GE58" s="197"/>
      <c r="GF58" s="195"/>
      <c r="GG58" s="197"/>
      <c r="GH58" s="195"/>
      <c r="GI58" s="180" t="str">
        <f t="shared" si="84"/>
        <v/>
      </c>
      <c r="GJ58" s="181" t="str">
        <f t="shared" si="42"/>
        <v/>
      </c>
      <c r="GK58" s="182" t="str">
        <f t="shared" si="43"/>
        <v/>
      </c>
      <c r="GL58" s="183"/>
      <c r="GM58" s="184" t="str">
        <f t="shared" si="104"/>
        <v/>
      </c>
      <c r="GN58" s="183"/>
      <c r="GO58" s="171"/>
      <c r="GP58" s="196"/>
      <c r="GQ58" s="195"/>
      <c r="GR58" s="197"/>
      <c r="GS58" s="195"/>
      <c r="GT58" s="197"/>
      <c r="GU58" s="195"/>
      <c r="GV58" s="180" t="str">
        <f t="shared" si="85"/>
        <v/>
      </c>
      <c r="GW58" s="181" t="str">
        <f t="shared" si="45"/>
        <v/>
      </c>
      <c r="GX58" s="182" t="str">
        <f t="shared" si="46"/>
        <v/>
      </c>
      <c r="GY58" s="183"/>
      <c r="GZ58" s="184" t="str">
        <f t="shared" si="105"/>
        <v/>
      </c>
      <c r="HA58" s="183"/>
      <c r="HB58" s="171"/>
      <c r="HC58" s="196"/>
      <c r="HD58" s="195"/>
      <c r="HE58" s="197"/>
      <c r="HF58" s="195"/>
      <c r="HG58" s="197"/>
      <c r="HH58" s="195"/>
      <c r="HI58" s="180" t="str">
        <f t="shared" si="86"/>
        <v/>
      </c>
      <c r="HJ58" s="181" t="str">
        <f t="shared" si="48"/>
        <v/>
      </c>
      <c r="HK58" s="182" t="str">
        <f t="shared" si="49"/>
        <v/>
      </c>
      <c r="HL58" s="183"/>
      <c r="HM58" s="184" t="str">
        <f t="shared" si="106"/>
        <v/>
      </c>
      <c r="HN58" s="183"/>
      <c r="HO58" s="171"/>
      <c r="HP58" s="196"/>
      <c r="HQ58" s="195"/>
      <c r="HR58" s="197"/>
      <c r="HS58" s="195"/>
      <c r="HT58" s="197"/>
      <c r="HU58" s="195"/>
      <c r="HV58" s="180" t="str">
        <f t="shared" si="87"/>
        <v/>
      </c>
      <c r="HW58" s="181" t="str">
        <f t="shared" si="51"/>
        <v/>
      </c>
      <c r="HX58" s="182" t="str">
        <f t="shared" si="52"/>
        <v/>
      </c>
      <c r="HY58" s="183"/>
      <c r="HZ58" s="184" t="str">
        <f t="shared" si="107"/>
        <v/>
      </c>
      <c r="IA58" s="183"/>
      <c r="IB58" s="171"/>
      <c r="IC58" s="196"/>
      <c r="ID58" s="195"/>
      <c r="IE58" s="197"/>
      <c r="IF58" s="195"/>
      <c r="IG58" s="197"/>
      <c r="IH58" s="195"/>
      <c r="II58" s="180" t="str">
        <f t="shared" si="88"/>
        <v/>
      </c>
      <c r="IJ58" s="181" t="str">
        <f t="shared" si="54"/>
        <v/>
      </c>
      <c r="IK58" s="182" t="str">
        <f t="shared" si="55"/>
        <v/>
      </c>
      <c r="IL58" s="183"/>
      <c r="IM58" s="184" t="str">
        <f t="shared" si="108"/>
        <v/>
      </c>
      <c r="IN58" s="183"/>
      <c r="IO58" s="171"/>
      <c r="IP58" s="196"/>
      <c r="IQ58" s="195"/>
      <c r="IR58" s="197"/>
      <c r="IS58" s="195"/>
      <c r="IT58" s="197"/>
      <c r="IU58" s="195"/>
      <c r="IV58" s="180" t="str">
        <f t="shared" si="89"/>
        <v/>
      </c>
      <c r="IW58" s="181" t="str">
        <f t="shared" si="57"/>
        <v/>
      </c>
      <c r="IX58" s="182" t="str">
        <f t="shared" si="58"/>
        <v/>
      </c>
      <c r="IY58" s="183"/>
      <c r="IZ58" s="184" t="str">
        <f t="shared" si="109"/>
        <v/>
      </c>
      <c r="JA58" s="183"/>
      <c r="JB58" s="171"/>
      <c r="JC58" s="342"/>
      <c r="JD58" s="198">
        <f t="shared" si="60"/>
        <v>0</v>
      </c>
      <c r="JE58" s="198">
        <f t="shared" si="61"/>
        <v>0</v>
      </c>
      <c r="JF58" s="198">
        <f t="shared" si="62"/>
        <v>0</v>
      </c>
      <c r="JG58" s="199">
        <f t="shared" si="63"/>
        <v>0</v>
      </c>
      <c r="JH58" s="199">
        <f t="shared" si="64"/>
        <v>0</v>
      </c>
      <c r="JI58" s="342"/>
      <c r="JJ58" s="198">
        <f>JD58+'Vessel List A'!JD58</f>
        <v>0</v>
      </c>
      <c r="JK58" s="198">
        <f>JE58+'Vessel List A'!JE58</f>
        <v>0</v>
      </c>
      <c r="JL58" s="198">
        <f t="shared" si="65"/>
        <v>0</v>
      </c>
      <c r="JM58" s="199">
        <f>JG58+'Vessel List A'!JG58</f>
        <v>0</v>
      </c>
      <c r="JN58" s="199">
        <f t="shared" si="66"/>
        <v>0</v>
      </c>
      <c r="JO58" s="342"/>
      <c r="JP58" s="366" t="str">
        <f>'Vessel List A'!$AC$1</f>
        <v>Bluefish</v>
      </c>
      <c r="JQ58" s="367" t="str">
        <f>'Vessel List A'!$AD$2</f>
        <v>No</v>
      </c>
      <c r="JR58" s="763">
        <f>'Vessel List A'!$AJ$2</f>
        <v>0</v>
      </c>
      <c r="JS58" s="762"/>
      <c r="JT58" s="761">
        <f>'Vessel List A'!$AL$2</f>
        <v>0</v>
      </c>
      <c r="JU58" s="762"/>
      <c r="JV58" s="368">
        <f>'Vessel List A'!$AL$1</f>
        <v>0</v>
      </c>
      <c r="JW58" s="368"/>
      <c r="JX58" s="369">
        <f>'Vessel List A'!$AG$2</f>
        <v>0</v>
      </c>
      <c r="JY58" s="352"/>
      <c r="JZ58" s="344">
        <f t="shared" si="67"/>
        <v>12</v>
      </c>
      <c r="KA58" s="195"/>
    </row>
    <row r="59" spans="1:287" x14ac:dyDescent="0.2">
      <c r="A59" s="247">
        <f t="shared" si="68"/>
        <v>41633</v>
      </c>
      <c r="B59" s="249">
        <f t="shared" si="69"/>
        <v>41634</v>
      </c>
      <c r="C59" s="196"/>
      <c r="D59" s="195"/>
      <c r="E59" s="197"/>
      <c r="F59" s="195"/>
      <c r="G59" s="197"/>
      <c r="H59" s="195"/>
      <c r="I59" s="180" t="str">
        <f t="shared" si="70"/>
        <v/>
      </c>
      <c r="J59" s="181" t="str">
        <f t="shared" si="0"/>
        <v/>
      </c>
      <c r="K59" s="182" t="str">
        <f t="shared" si="1"/>
        <v/>
      </c>
      <c r="L59" s="183"/>
      <c r="M59" s="184" t="str">
        <f t="shared" si="90"/>
        <v/>
      </c>
      <c r="N59" s="183"/>
      <c r="O59" s="171"/>
      <c r="P59" s="196"/>
      <c r="Q59" s="195"/>
      <c r="R59" s="197"/>
      <c r="S59" s="195"/>
      <c r="T59" s="197"/>
      <c r="U59" s="195"/>
      <c r="V59" s="180" t="str">
        <f t="shared" si="71"/>
        <v/>
      </c>
      <c r="W59" s="181" t="str">
        <f t="shared" si="3"/>
        <v/>
      </c>
      <c r="X59" s="182" t="str">
        <f t="shared" si="4"/>
        <v/>
      </c>
      <c r="Y59" s="183"/>
      <c r="Z59" s="184" t="str">
        <f t="shared" si="91"/>
        <v/>
      </c>
      <c r="AA59" s="183"/>
      <c r="AB59" s="171"/>
      <c r="AC59" s="196"/>
      <c r="AD59" s="195"/>
      <c r="AE59" s="197"/>
      <c r="AF59" s="195"/>
      <c r="AG59" s="197"/>
      <c r="AH59" s="195"/>
      <c r="AI59" s="180" t="str">
        <f t="shared" si="72"/>
        <v/>
      </c>
      <c r="AJ59" s="181" t="str">
        <f t="shared" si="6"/>
        <v/>
      </c>
      <c r="AK59" s="182" t="str">
        <f t="shared" si="7"/>
        <v/>
      </c>
      <c r="AL59" s="183"/>
      <c r="AM59" s="184" t="str">
        <f t="shared" si="92"/>
        <v/>
      </c>
      <c r="AN59" s="183"/>
      <c r="AO59" s="171"/>
      <c r="AP59" s="196"/>
      <c r="AQ59" s="195"/>
      <c r="AR59" s="197"/>
      <c r="AS59" s="195"/>
      <c r="AT59" s="197"/>
      <c r="AU59" s="195"/>
      <c r="AV59" s="180" t="str">
        <f t="shared" si="73"/>
        <v/>
      </c>
      <c r="AW59" s="181" t="str">
        <f t="shared" si="9"/>
        <v/>
      </c>
      <c r="AX59" s="182" t="str">
        <f t="shared" si="10"/>
        <v/>
      </c>
      <c r="AY59" s="183"/>
      <c r="AZ59" s="184" t="str">
        <f t="shared" si="93"/>
        <v/>
      </c>
      <c r="BA59" s="183"/>
      <c r="BB59" s="171"/>
      <c r="BC59" s="196"/>
      <c r="BD59" s="195"/>
      <c r="BE59" s="197"/>
      <c r="BF59" s="195"/>
      <c r="BG59" s="197"/>
      <c r="BH59" s="195"/>
      <c r="BI59" s="180" t="str">
        <f t="shared" si="74"/>
        <v/>
      </c>
      <c r="BJ59" s="181" t="str">
        <f t="shared" si="12"/>
        <v/>
      </c>
      <c r="BK59" s="182" t="str">
        <f t="shared" si="13"/>
        <v/>
      </c>
      <c r="BL59" s="183"/>
      <c r="BM59" s="184" t="str">
        <f t="shared" si="94"/>
        <v/>
      </c>
      <c r="BN59" s="183"/>
      <c r="BO59" s="171"/>
      <c r="BP59" s="196"/>
      <c r="BQ59" s="195"/>
      <c r="BR59" s="197"/>
      <c r="BS59" s="195"/>
      <c r="BT59" s="197"/>
      <c r="BU59" s="195"/>
      <c r="BV59" s="180" t="str">
        <f t="shared" si="75"/>
        <v/>
      </c>
      <c r="BW59" s="181" t="str">
        <f t="shared" si="15"/>
        <v/>
      </c>
      <c r="BX59" s="182" t="str">
        <f t="shared" si="16"/>
        <v/>
      </c>
      <c r="BY59" s="183"/>
      <c r="BZ59" s="184" t="str">
        <f t="shared" si="95"/>
        <v/>
      </c>
      <c r="CA59" s="183"/>
      <c r="CB59" s="171"/>
      <c r="CC59" s="196"/>
      <c r="CD59" s="195"/>
      <c r="CE59" s="197"/>
      <c r="CF59" s="195"/>
      <c r="CG59" s="197"/>
      <c r="CH59" s="195"/>
      <c r="CI59" s="180" t="str">
        <f t="shared" si="76"/>
        <v/>
      </c>
      <c r="CJ59" s="181" t="str">
        <f t="shared" si="18"/>
        <v/>
      </c>
      <c r="CK59" s="182" t="str">
        <f t="shared" si="19"/>
        <v/>
      </c>
      <c r="CL59" s="183"/>
      <c r="CM59" s="184" t="str">
        <f t="shared" si="96"/>
        <v/>
      </c>
      <c r="CN59" s="183"/>
      <c r="CO59" s="171"/>
      <c r="CP59" s="196"/>
      <c r="CQ59" s="195"/>
      <c r="CR59" s="197"/>
      <c r="CS59" s="195"/>
      <c r="CT59" s="197"/>
      <c r="CU59" s="195"/>
      <c r="CV59" s="180" t="str">
        <f t="shared" si="77"/>
        <v/>
      </c>
      <c r="CW59" s="181" t="str">
        <f t="shared" si="21"/>
        <v/>
      </c>
      <c r="CX59" s="182" t="str">
        <f t="shared" si="22"/>
        <v/>
      </c>
      <c r="CY59" s="183"/>
      <c r="CZ59" s="184" t="str">
        <f t="shared" si="97"/>
        <v/>
      </c>
      <c r="DA59" s="183"/>
      <c r="DB59" s="171"/>
      <c r="DC59" s="196"/>
      <c r="DD59" s="195"/>
      <c r="DE59" s="197"/>
      <c r="DF59" s="195"/>
      <c r="DG59" s="197"/>
      <c r="DH59" s="195"/>
      <c r="DI59" s="180" t="str">
        <f t="shared" si="78"/>
        <v/>
      </c>
      <c r="DJ59" s="181" t="str">
        <f t="shared" si="24"/>
        <v/>
      </c>
      <c r="DK59" s="182" t="str">
        <f t="shared" si="25"/>
        <v/>
      </c>
      <c r="DL59" s="183"/>
      <c r="DM59" s="184" t="str">
        <f t="shared" si="98"/>
        <v/>
      </c>
      <c r="DN59" s="183"/>
      <c r="DO59" s="171"/>
      <c r="DP59" s="196"/>
      <c r="DQ59" s="195"/>
      <c r="DR59" s="197"/>
      <c r="DS59" s="195"/>
      <c r="DT59" s="197"/>
      <c r="DU59" s="195"/>
      <c r="DV59" s="180" t="str">
        <f t="shared" si="79"/>
        <v/>
      </c>
      <c r="DW59" s="181" t="str">
        <f t="shared" si="27"/>
        <v/>
      </c>
      <c r="DX59" s="182" t="str">
        <f t="shared" si="28"/>
        <v/>
      </c>
      <c r="DY59" s="183"/>
      <c r="DZ59" s="184" t="str">
        <f t="shared" si="99"/>
        <v/>
      </c>
      <c r="EA59" s="183"/>
      <c r="EB59" s="171"/>
      <c r="EC59" s="196"/>
      <c r="ED59" s="195"/>
      <c r="EE59" s="197"/>
      <c r="EF59" s="195"/>
      <c r="EG59" s="197"/>
      <c r="EH59" s="195"/>
      <c r="EI59" s="180" t="str">
        <f t="shared" si="80"/>
        <v/>
      </c>
      <c r="EJ59" s="181" t="str">
        <f t="shared" si="30"/>
        <v/>
      </c>
      <c r="EK59" s="182" t="str">
        <f t="shared" si="31"/>
        <v/>
      </c>
      <c r="EL59" s="183"/>
      <c r="EM59" s="184" t="str">
        <f t="shared" si="100"/>
        <v/>
      </c>
      <c r="EN59" s="183"/>
      <c r="EO59" s="171"/>
      <c r="EP59" s="196"/>
      <c r="EQ59" s="195"/>
      <c r="ER59" s="197"/>
      <c r="ES59" s="195"/>
      <c r="ET59" s="197"/>
      <c r="EU59" s="195"/>
      <c r="EV59" s="180" t="str">
        <f t="shared" si="81"/>
        <v/>
      </c>
      <c r="EW59" s="181" t="str">
        <f t="shared" si="33"/>
        <v/>
      </c>
      <c r="EX59" s="182" t="str">
        <f t="shared" si="34"/>
        <v/>
      </c>
      <c r="EY59" s="183"/>
      <c r="EZ59" s="184" t="str">
        <f t="shared" si="101"/>
        <v/>
      </c>
      <c r="FA59" s="183"/>
      <c r="FB59" s="171"/>
      <c r="FC59" s="196"/>
      <c r="FD59" s="195"/>
      <c r="FE59" s="197"/>
      <c r="FF59" s="195"/>
      <c r="FG59" s="197"/>
      <c r="FH59" s="195"/>
      <c r="FI59" s="180" t="str">
        <f t="shared" si="82"/>
        <v/>
      </c>
      <c r="FJ59" s="181" t="str">
        <f t="shared" si="36"/>
        <v/>
      </c>
      <c r="FK59" s="182" t="str">
        <f t="shared" si="37"/>
        <v/>
      </c>
      <c r="FL59" s="183"/>
      <c r="FM59" s="184" t="str">
        <f t="shared" si="102"/>
        <v/>
      </c>
      <c r="FN59" s="183"/>
      <c r="FO59" s="171"/>
      <c r="FP59" s="196"/>
      <c r="FQ59" s="195"/>
      <c r="FR59" s="197"/>
      <c r="FS59" s="195"/>
      <c r="FT59" s="197"/>
      <c r="FU59" s="195"/>
      <c r="FV59" s="180" t="str">
        <f t="shared" si="83"/>
        <v/>
      </c>
      <c r="FW59" s="181" t="str">
        <f t="shared" si="39"/>
        <v/>
      </c>
      <c r="FX59" s="182" t="str">
        <f t="shared" si="40"/>
        <v/>
      </c>
      <c r="FY59" s="183"/>
      <c r="FZ59" s="184" t="str">
        <f t="shared" si="103"/>
        <v/>
      </c>
      <c r="GA59" s="183"/>
      <c r="GB59" s="171"/>
      <c r="GC59" s="196"/>
      <c r="GD59" s="195"/>
      <c r="GE59" s="197"/>
      <c r="GF59" s="195"/>
      <c r="GG59" s="197"/>
      <c r="GH59" s="195"/>
      <c r="GI59" s="180" t="str">
        <f t="shared" si="84"/>
        <v/>
      </c>
      <c r="GJ59" s="181" t="str">
        <f t="shared" si="42"/>
        <v/>
      </c>
      <c r="GK59" s="182" t="str">
        <f t="shared" si="43"/>
        <v/>
      </c>
      <c r="GL59" s="183"/>
      <c r="GM59" s="184" t="str">
        <f t="shared" si="104"/>
        <v/>
      </c>
      <c r="GN59" s="183"/>
      <c r="GO59" s="171"/>
      <c r="GP59" s="196"/>
      <c r="GQ59" s="195"/>
      <c r="GR59" s="197"/>
      <c r="GS59" s="195"/>
      <c r="GT59" s="197"/>
      <c r="GU59" s="195"/>
      <c r="GV59" s="180" t="str">
        <f t="shared" si="85"/>
        <v/>
      </c>
      <c r="GW59" s="181" t="str">
        <f t="shared" si="45"/>
        <v/>
      </c>
      <c r="GX59" s="182" t="str">
        <f t="shared" si="46"/>
        <v/>
      </c>
      <c r="GY59" s="183"/>
      <c r="GZ59" s="184" t="str">
        <f t="shared" si="105"/>
        <v/>
      </c>
      <c r="HA59" s="183"/>
      <c r="HB59" s="171"/>
      <c r="HC59" s="196"/>
      <c r="HD59" s="195"/>
      <c r="HE59" s="197"/>
      <c r="HF59" s="195"/>
      <c r="HG59" s="197"/>
      <c r="HH59" s="195"/>
      <c r="HI59" s="180" t="str">
        <f t="shared" si="86"/>
        <v/>
      </c>
      <c r="HJ59" s="181" t="str">
        <f t="shared" si="48"/>
        <v/>
      </c>
      <c r="HK59" s="182" t="str">
        <f t="shared" si="49"/>
        <v/>
      </c>
      <c r="HL59" s="183"/>
      <c r="HM59" s="184" t="str">
        <f t="shared" si="106"/>
        <v/>
      </c>
      <c r="HN59" s="183"/>
      <c r="HO59" s="171"/>
      <c r="HP59" s="196"/>
      <c r="HQ59" s="195"/>
      <c r="HR59" s="197"/>
      <c r="HS59" s="195"/>
      <c r="HT59" s="197"/>
      <c r="HU59" s="195"/>
      <c r="HV59" s="180" t="str">
        <f t="shared" si="87"/>
        <v/>
      </c>
      <c r="HW59" s="181" t="str">
        <f t="shared" si="51"/>
        <v/>
      </c>
      <c r="HX59" s="182" t="str">
        <f t="shared" si="52"/>
        <v/>
      </c>
      <c r="HY59" s="183"/>
      <c r="HZ59" s="184" t="str">
        <f t="shared" si="107"/>
        <v/>
      </c>
      <c r="IA59" s="183"/>
      <c r="IB59" s="171"/>
      <c r="IC59" s="196"/>
      <c r="ID59" s="195"/>
      <c r="IE59" s="197"/>
      <c r="IF59" s="195"/>
      <c r="IG59" s="197"/>
      <c r="IH59" s="195"/>
      <c r="II59" s="180" t="str">
        <f t="shared" si="88"/>
        <v/>
      </c>
      <c r="IJ59" s="181" t="str">
        <f t="shared" si="54"/>
        <v/>
      </c>
      <c r="IK59" s="182" t="str">
        <f t="shared" si="55"/>
        <v/>
      </c>
      <c r="IL59" s="183"/>
      <c r="IM59" s="184" t="str">
        <f t="shared" si="108"/>
        <v/>
      </c>
      <c r="IN59" s="183"/>
      <c r="IO59" s="171"/>
      <c r="IP59" s="196"/>
      <c r="IQ59" s="195"/>
      <c r="IR59" s="197"/>
      <c r="IS59" s="195"/>
      <c r="IT59" s="197"/>
      <c r="IU59" s="195"/>
      <c r="IV59" s="180" t="str">
        <f t="shared" si="89"/>
        <v/>
      </c>
      <c r="IW59" s="181" t="str">
        <f t="shared" si="57"/>
        <v/>
      </c>
      <c r="IX59" s="182" t="str">
        <f t="shared" si="58"/>
        <v/>
      </c>
      <c r="IY59" s="183"/>
      <c r="IZ59" s="184" t="str">
        <f t="shared" si="109"/>
        <v/>
      </c>
      <c r="JA59" s="183"/>
      <c r="JB59" s="171"/>
      <c r="JC59" s="342"/>
      <c r="JD59" s="198">
        <f t="shared" si="60"/>
        <v>0</v>
      </c>
      <c r="JE59" s="198">
        <f t="shared" si="61"/>
        <v>0</v>
      </c>
      <c r="JF59" s="198">
        <f t="shared" si="62"/>
        <v>0</v>
      </c>
      <c r="JG59" s="199">
        <f t="shared" si="63"/>
        <v>0</v>
      </c>
      <c r="JH59" s="199">
        <f t="shared" si="64"/>
        <v>0</v>
      </c>
      <c r="JI59" s="342"/>
      <c r="JJ59" s="198">
        <f>JD59+'Vessel List A'!JD59</f>
        <v>0</v>
      </c>
      <c r="JK59" s="198">
        <f>JE59+'Vessel List A'!JE59</f>
        <v>0</v>
      </c>
      <c r="JL59" s="198">
        <f t="shared" si="65"/>
        <v>0</v>
      </c>
      <c r="JM59" s="199">
        <f>JG59+'Vessel List A'!JG59</f>
        <v>0</v>
      </c>
      <c r="JN59" s="199">
        <f t="shared" si="66"/>
        <v>0</v>
      </c>
      <c r="JO59" s="342"/>
      <c r="JP59" s="366" t="str">
        <f>'Vessel List A'!$AP$1</f>
        <v>Cpt. Hendrik Witbooi</v>
      </c>
      <c r="JQ59" s="367" t="str">
        <f>'Vessel List A'!$AQ$2</f>
        <v>No</v>
      </c>
      <c r="JR59" s="763">
        <f>'Vessel List A'!$AW$2</f>
        <v>0</v>
      </c>
      <c r="JS59" s="762"/>
      <c r="JT59" s="761">
        <f>'Vessel List A'!$AY$2</f>
        <v>0</v>
      </c>
      <c r="JU59" s="762"/>
      <c r="JV59" s="368">
        <f>'Vessel List A'!$AY$1</f>
        <v>0</v>
      </c>
      <c r="JW59" s="368"/>
      <c r="JX59" s="369">
        <f>'Vessel List A'!$AT$2</f>
        <v>0</v>
      </c>
      <c r="JY59" s="352"/>
      <c r="JZ59" s="344">
        <f t="shared" si="67"/>
        <v>12</v>
      </c>
      <c r="KA59" s="195"/>
    </row>
    <row r="60" spans="1:287" x14ac:dyDescent="0.2">
      <c r="A60" s="247">
        <f t="shared" si="68"/>
        <v>41634</v>
      </c>
      <c r="B60" s="249">
        <f t="shared" si="69"/>
        <v>41635</v>
      </c>
      <c r="C60" s="196"/>
      <c r="D60" s="195"/>
      <c r="E60" s="197"/>
      <c r="F60" s="195"/>
      <c r="G60" s="197"/>
      <c r="H60" s="195"/>
      <c r="I60" s="180" t="str">
        <f t="shared" si="70"/>
        <v/>
      </c>
      <c r="J60" s="181" t="str">
        <f t="shared" si="0"/>
        <v/>
      </c>
      <c r="K60" s="182" t="str">
        <f t="shared" si="1"/>
        <v/>
      </c>
      <c r="L60" s="183"/>
      <c r="M60" s="184" t="str">
        <f t="shared" si="90"/>
        <v/>
      </c>
      <c r="N60" s="183"/>
      <c r="O60" s="171"/>
      <c r="P60" s="196"/>
      <c r="Q60" s="195"/>
      <c r="R60" s="197"/>
      <c r="S60" s="195"/>
      <c r="T60" s="197"/>
      <c r="U60" s="195"/>
      <c r="V60" s="180" t="str">
        <f t="shared" si="71"/>
        <v/>
      </c>
      <c r="W60" s="181" t="str">
        <f t="shared" si="3"/>
        <v/>
      </c>
      <c r="X60" s="182" t="str">
        <f t="shared" si="4"/>
        <v/>
      </c>
      <c r="Y60" s="183"/>
      <c r="Z60" s="184" t="str">
        <f t="shared" si="91"/>
        <v/>
      </c>
      <c r="AA60" s="183"/>
      <c r="AB60" s="171"/>
      <c r="AC60" s="196"/>
      <c r="AD60" s="195"/>
      <c r="AE60" s="197"/>
      <c r="AF60" s="195"/>
      <c r="AG60" s="197"/>
      <c r="AH60" s="195"/>
      <c r="AI60" s="180" t="str">
        <f t="shared" si="72"/>
        <v/>
      </c>
      <c r="AJ60" s="181" t="str">
        <f t="shared" si="6"/>
        <v/>
      </c>
      <c r="AK60" s="182" t="str">
        <f t="shared" si="7"/>
        <v/>
      </c>
      <c r="AL60" s="183"/>
      <c r="AM60" s="184" t="str">
        <f t="shared" si="92"/>
        <v/>
      </c>
      <c r="AN60" s="183"/>
      <c r="AO60" s="171"/>
      <c r="AP60" s="196"/>
      <c r="AQ60" s="195"/>
      <c r="AR60" s="197"/>
      <c r="AS60" s="195"/>
      <c r="AT60" s="197"/>
      <c r="AU60" s="195"/>
      <c r="AV60" s="180" t="str">
        <f t="shared" si="73"/>
        <v/>
      </c>
      <c r="AW60" s="181" t="str">
        <f t="shared" si="9"/>
        <v/>
      </c>
      <c r="AX60" s="182" t="str">
        <f t="shared" si="10"/>
        <v/>
      </c>
      <c r="AY60" s="183"/>
      <c r="AZ60" s="184" t="str">
        <f t="shared" si="93"/>
        <v/>
      </c>
      <c r="BA60" s="183"/>
      <c r="BB60" s="171"/>
      <c r="BC60" s="196"/>
      <c r="BD60" s="195"/>
      <c r="BE60" s="197"/>
      <c r="BF60" s="195"/>
      <c r="BG60" s="197"/>
      <c r="BH60" s="195"/>
      <c r="BI60" s="180" t="str">
        <f t="shared" si="74"/>
        <v/>
      </c>
      <c r="BJ60" s="181" t="str">
        <f t="shared" si="12"/>
        <v/>
      </c>
      <c r="BK60" s="182" t="str">
        <f t="shared" si="13"/>
        <v/>
      </c>
      <c r="BL60" s="183"/>
      <c r="BM60" s="184" t="str">
        <f t="shared" si="94"/>
        <v/>
      </c>
      <c r="BN60" s="183"/>
      <c r="BO60" s="171"/>
      <c r="BP60" s="196"/>
      <c r="BQ60" s="195"/>
      <c r="BR60" s="197"/>
      <c r="BS60" s="195"/>
      <c r="BT60" s="197"/>
      <c r="BU60" s="195"/>
      <c r="BV60" s="180" t="str">
        <f t="shared" si="75"/>
        <v/>
      </c>
      <c r="BW60" s="181" t="str">
        <f t="shared" si="15"/>
        <v/>
      </c>
      <c r="BX60" s="182" t="str">
        <f t="shared" si="16"/>
        <v/>
      </c>
      <c r="BY60" s="183"/>
      <c r="BZ60" s="184" t="str">
        <f t="shared" si="95"/>
        <v/>
      </c>
      <c r="CA60" s="183"/>
      <c r="CB60" s="171"/>
      <c r="CC60" s="196"/>
      <c r="CD60" s="195"/>
      <c r="CE60" s="197"/>
      <c r="CF60" s="195"/>
      <c r="CG60" s="197"/>
      <c r="CH60" s="195"/>
      <c r="CI60" s="180" t="str">
        <f t="shared" si="76"/>
        <v/>
      </c>
      <c r="CJ60" s="181" t="str">
        <f t="shared" si="18"/>
        <v/>
      </c>
      <c r="CK60" s="182" t="str">
        <f t="shared" si="19"/>
        <v/>
      </c>
      <c r="CL60" s="183"/>
      <c r="CM60" s="184" t="str">
        <f t="shared" si="96"/>
        <v/>
      </c>
      <c r="CN60" s="183"/>
      <c r="CO60" s="171"/>
      <c r="CP60" s="196"/>
      <c r="CQ60" s="195"/>
      <c r="CR60" s="197"/>
      <c r="CS60" s="195"/>
      <c r="CT60" s="197"/>
      <c r="CU60" s="195"/>
      <c r="CV60" s="180" t="str">
        <f t="shared" si="77"/>
        <v/>
      </c>
      <c r="CW60" s="181" t="str">
        <f t="shared" si="21"/>
        <v/>
      </c>
      <c r="CX60" s="182" t="str">
        <f t="shared" si="22"/>
        <v/>
      </c>
      <c r="CY60" s="183"/>
      <c r="CZ60" s="184" t="str">
        <f t="shared" si="97"/>
        <v/>
      </c>
      <c r="DA60" s="183"/>
      <c r="DB60" s="171"/>
      <c r="DC60" s="196"/>
      <c r="DD60" s="195"/>
      <c r="DE60" s="197"/>
      <c r="DF60" s="195"/>
      <c r="DG60" s="197"/>
      <c r="DH60" s="195"/>
      <c r="DI60" s="180" t="str">
        <f t="shared" si="78"/>
        <v/>
      </c>
      <c r="DJ60" s="181" t="str">
        <f t="shared" si="24"/>
        <v/>
      </c>
      <c r="DK60" s="182" t="str">
        <f t="shared" si="25"/>
        <v/>
      </c>
      <c r="DL60" s="183"/>
      <c r="DM60" s="184" t="str">
        <f t="shared" si="98"/>
        <v/>
      </c>
      <c r="DN60" s="183"/>
      <c r="DO60" s="171"/>
      <c r="DP60" s="196"/>
      <c r="DQ60" s="195"/>
      <c r="DR60" s="197"/>
      <c r="DS60" s="195"/>
      <c r="DT60" s="197"/>
      <c r="DU60" s="195"/>
      <c r="DV60" s="180" t="str">
        <f t="shared" si="79"/>
        <v/>
      </c>
      <c r="DW60" s="181" t="str">
        <f t="shared" si="27"/>
        <v/>
      </c>
      <c r="DX60" s="182" t="str">
        <f t="shared" si="28"/>
        <v/>
      </c>
      <c r="DY60" s="183"/>
      <c r="DZ60" s="184" t="str">
        <f t="shared" si="99"/>
        <v/>
      </c>
      <c r="EA60" s="183"/>
      <c r="EB60" s="171"/>
      <c r="EC60" s="196"/>
      <c r="ED60" s="195"/>
      <c r="EE60" s="197"/>
      <c r="EF60" s="195"/>
      <c r="EG60" s="197"/>
      <c r="EH60" s="195"/>
      <c r="EI60" s="180" t="str">
        <f t="shared" si="80"/>
        <v/>
      </c>
      <c r="EJ60" s="181" t="str">
        <f t="shared" si="30"/>
        <v/>
      </c>
      <c r="EK60" s="182" t="str">
        <f t="shared" si="31"/>
        <v/>
      </c>
      <c r="EL60" s="183"/>
      <c r="EM60" s="184" t="str">
        <f t="shared" si="100"/>
        <v/>
      </c>
      <c r="EN60" s="183"/>
      <c r="EO60" s="171"/>
      <c r="EP60" s="196"/>
      <c r="EQ60" s="195"/>
      <c r="ER60" s="197"/>
      <c r="ES60" s="195"/>
      <c r="ET60" s="197"/>
      <c r="EU60" s="195"/>
      <c r="EV60" s="180" t="str">
        <f t="shared" si="81"/>
        <v/>
      </c>
      <c r="EW60" s="181" t="str">
        <f t="shared" si="33"/>
        <v/>
      </c>
      <c r="EX60" s="182" t="str">
        <f t="shared" si="34"/>
        <v/>
      </c>
      <c r="EY60" s="183"/>
      <c r="EZ60" s="184" t="str">
        <f t="shared" si="101"/>
        <v/>
      </c>
      <c r="FA60" s="183"/>
      <c r="FB60" s="171"/>
      <c r="FC60" s="196"/>
      <c r="FD60" s="195"/>
      <c r="FE60" s="197"/>
      <c r="FF60" s="195"/>
      <c r="FG60" s="197"/>
      <c r="FH60" s="195"/>
      <c r="FI60" s="180" t="str">
        <f t="shared" si="82"/>
        <v/>
      </c>
      <c r="FJ60" s="181" t="str">
        <f t="shared" si="36"/>
        <v/>
      </c>
      <c r="FK60" s="182" t="str">
        <f t="shared" si="37"/>
        <v/>
      </c>
      <c r="FL60" s="183"/>
      <c r="FM60" s="184" t="str">
        <f t="shared" si="102"/>
        <v/>
      </c>
      <c r="FN60" s="183"/>
      <c r="FO60" s="171"/>
      <c r="FP60" s="196"/>
      <c r="FQ60" s="195"/>
      <c r="FR60" s="197"/>
      <c r="FS60" s="195"/>
      <c r="FT60" s="197"/>
      <c r="FU60" s="195"/>
      <c r="FV60" s="180" t="str">
        <f t="shared" si="83"/>
        <v/>
      </c>
      <c r="FW60" s="181" t="str">
        <f t="shared" si="39"/>
        <v/>
      </c>
      <c r="FX60" s="182" t="str">
        <f t="shared" si="40"/>
        <v/>
      </c>
      <c r="FY60" s="183"/>
      <c r="FZ60" s="184" t="str">
        <f t="shared" si="103"/>
        <v/>
      </c>
      <c r="GA60" s="183"/>
      <c r="GB60" s="171"/>
      <c r="GC60" s="196"/>
      <c r="GD60" s="195"/>
      <c r="GE60" s="197"/>
      <c r="GF60" s="195"/>
      <c r="GG60" s="197"/>
      <c r="GH60" s="195"/>
      <c r="GI60" s="180" t="str">
        <f t="shared" si="84"/>
        <v/>
      </c>
      <c r="GJ60" s="181" t="str">
        <f t="shared" si="42"/>
        <v/>
      </c>
      <c r="GK60" s="182" t="str">
        <f t="shared" si="43"/>
        <v/>
      </c>
      <c r="GL60" s="183"/>
      <c r="GM60" s="184" t="str">
        <f t="shared" si="104"/>
        <v/>
      </c>
      <c r="GN60" s="183"/>
      <c r="GO60" s="171"/>
      <c r="GP60" s="196"/>
      <c r="GQ60" s="195"/>
      <c r="GR60" s="197"/>
      <c r="GS60" s="195"/>
      <c r="GT60" s="197"/>
      <c r="GU60" s="195"/>
      <c r="GV60" s="180" t="str">
        <f t="shared" si="85"/>
        <v/>
      </c>
      <c r="GW60" s="181" t="str">
        <f t="shared" si="45"/>
        <v/>
      </c>
      <c r="GX60" s="182" t="str">
        <f t="shared" si="46"/>
        <v/>
      </c>
      <c r="GY60" s="183"/>
      <c r="GZ60" s="184" t="str">
        <f t="shared" si="105"/>
        <v/>
      </c>
      <c r="HA60" s="183"/>
      <c r="HB60" s="171"/>
      <c r="HC60" s="196"/>
      <c r="HD60" s="195"/>
      <c r="HE60" s="197"/>
      <c r="HF60" s="195"/>
      <c r="HG60" s="197"/>
      <c r="HH60" s="195"/>
      <c r="HI60" s="180" t="str">
        <f t="shared" si="86"/>
        <v/>
      </c>
      <c r="HJ60" s="181" t="str">
        <f t="shared" si="48"/>
        <v/>
      </c>
      <c r="HK60" s="182" t="str">
        <f t="shared" si="49"/>
        <v/>
      </c>
      <c r="HL60" s="183"/>
      <c r="HM60" s="184" t="str">
        <f t="shared" si="106"/>
        <v/>
      </c>
      <c r="HN60" s="183"/>
      <c r="HO60" s="171"/>
      <c r="HP60" s="196"/>
      <c r="HQ60" s="195"/>
      <c r="HR60" s="197"/>
      <c r="HS60" s="195"/>
      <c r="HT60" s="197"/>
      <c r="HU60" s="195"/>
      <c r="HV60" s="180" t="str">
        <f t="shared" si="87"/>
        <v/>
      </c>
      <c r="HW60" s="181" t="str">
        <f t="shared" si="51"/>
        <v/>
      </c>
      <c r="HX60" s="182" t="str">
        <f t="shared" si="52"/>
        <v/>
      </c>
      <c r="HY60" s="183"/>
      <c r="HZ60" s="184" t="str">
        <f t="shared" si="107"/>
        <v/>
      </c>
      <c r="IA60" s="183"/>
      <c r="IB60" s="171"/>
      <c r="IC60" s="196"/>
      <c r="ID60" s="195"/>
      <c r="IE60" s="197"/>
      <c r="IF60" s="195"/>
      <c r="IG60" s="197"/>
      <c r="IH60" s="195"/>
      <c r="II60" s="180" t="str">
        <f t="shared" si="88"/>
        <v/>
      </c>
      <c r="IJ60" s="181" t="str">
        <f t="shared" si="54"/>
        <v/>
      </c>
      <c r="IK60" s="182" t="str">
        <f t="shared" si="55"/>
        <v/>
      </c>
      <c r="IL60" s="183"/>
      <c r="IM60" s="184" t="str">
        <f t="shared" si="108"/>
        <v/>
      </c>
      <c r="IN60" s="183"/>
      <c r="IO60" s="171"/>
      <c r="IP60" s="196"/>
      <c r="IQ60" s="195"/>
      <c r="IR60" s="197"/>
      <c r="IS60" s="195"/>
      <c r="IT60" s="197"/>
      <c r="IU60" s="195"/>
      <c r="IV60" s="180" t="str">
        <f t="shared" si="89"/>
        <v/>
      </c>
      <c r="IW60" s="181" t="str">
        <f t="shared" si="57"/>
        <v/>
      </c>
      <c r="IX60" s="182" t="str">
        <f t="shared" si="58"/>
        <v/>
      </c>
      <c r="IY60" s="183"/>
      <c r="IZ60" s="184" t="str">
        <f t="shared" si="109"/>
        <v/>
      </c>
      <c r="JA60" s="183"/>
      <c r="JB60" s="171"/>
      <c r="JC60" s="342"/>
      <c r="JD60" s="198">
        <f t="shared" si="60"/>
        <v>0</v>
      </c>
      <c r="JE60" s="198">
        <f t="shared" si="61"/>
        <v>0</v>
      </c>
      <c r="JF60" s="198">
        <f t="shared" si="62"/>
        <v>0</v>
      </c>
      <c r="JG60" s="199">
        <f t="shared" si="63"/>
        <v>0</v>
      </c>
      <c r="JH60" s="199">
        <f t="shared" si="64"/>
        <v>0</v>
      </c>
      <c r="JI60" s="342"/>
      <c r="JJ60" s="198">
        <f>JD60+'Vessel List A'!JD60</f>
        <v>0</v>
      </c>
      <c r="JK60" s="198">
        <f>JE60+'Vessel List A'!JE60</f>
        <v>0</v>
      </c>
      <c r="JL60" s="198">
        <f t="shared" si="65"/>
        <v>0</v>
      </c>
      <c r="JM60" s="199">
        <f>JG60+'Vessel List A'!JG60</f>
        <v>0</v>
      </c>
      <c r="JN60" s="199">
        <f t="shared" si="66"/>
        <v>0</v>
      </c>
      <c r="JO60" s="342"/>
      <c r="JP60" s="366" t="str">
        <f>'Vessel List A'!$BC$1</f>
        <v>Ghoerieman</v>
      </c>
      <c r="JQ60" s="367" t="str">
        <f>'Vessel List A'!$BD$2</f>
        <v>No</v>
      </c>
      <c r="JR60" s="763">
        <f>'Vessel List A'!$BJ$2</f>
        <v>0</v>
      </c>
      <c r="JS60" s="762"/>
      <c r="JT60" s="761">
        <f>'Vessel List A'!$BL$2</f>
        <v>0</v>
      </c>
      <c r="JU60" s="762"/>
      <c r="JV60" s="368">
        <f>'Vessel List A'!$BL$1</f>
        <v>0</v>
      </c>
      <c r="JW60" s="368"/>
      <c r="JX60" s="369">
        <f>'Vessel List A'!$BG$2</f>
        <v>0</v>
      </c>
      <c r="JY60" s="352"/>
      <c r="JZ60" s="344">
        <f t="shared" si="67"/>
        <v>12</v>
      </c>
      <c r="KA60" s="195"/>
    </row>
    <row r="61" spans="1:287" x14ac:dyDescent="0.2">
      <c r="A61" s="247">
        <f t="shared" si="68"/>
        <v>41635</v>
      </c>
      <c r="B61" s="249">
        <f t="shared" si="69"/>
        <v>41636</v>
      </c>
      <c r="C61" s="196"/>
      <c r="D61" s="195"/>
      <c r="E61" s="197"/>
      <c r="F61" s="195"/>
      <c r="G61" s="197"/>
      <c r="H61" s="195"/>
      <c r="I61" s="180" t="str">
        <f t="shared" si="70"/>
        <v/>
      </c>
      <c r="J61" s="181" t="str">
        <f t="shared" si="0"/>
        <v/>
      </c>
      <c r="K61" s="182" t="str">
        <f t="shared" si="1"/>
        <v/>
      </c>
      <c r="L61" s="183"/>
      <c r="M61" s="184" t="str">
        <f t="shared" si="90"/>
        <v/>
      </c>
      <c r="N61" s="183"/>
      <c r="O61" s="171"/>
      <c r="P61" s="196"/>
      <c r="Q61" s="195"/>
      <c r="R61" s="197"/>
      <c r="S61" s="195"/>
      <c r="T61" s="197"/>
      <c r="U61" s="195"/>
      <c r="V61" s="180" t="str">
        <f t="shared" si="71"/>
        <v/>
      </c>
      <c r="W61" s="181" t="str">
        <f t="shared" si="3"/>
        <v/>
      </c>
      <c r="X61" s="182" t="str">
        <f t="shared" si="4"/>
        <v/>
      </c>
      <c r="Y61" s="183"/>
      <c r="Z61" s="184" t="str">
        <f t="shared" si="91"/>
        <v/>
      </c>
      <c r="AA61" s="183"/>
      <c r="AB61" s="171"/>
      <c r="AC61" s="196"/>
      <c r="AD61" s="195"/>
      <c r="AE61" s="197"/>
      <c r="AF61" s="195"/>
      <c r="AG61" s="197"/>
      <c r="AH61" s="195"/>
      <c r="AI61" s="180" t="str">
        <f t="shared" si="72"/>
        <v/>
      </c>
      <c r="AJ61" s="181" t="str">
        <f t="shared" si="6"/>
        <v/>
      </c>
      <c r="AK61" s="182" t="str">
        <f t="shared" si="7"/>
        <v/>
      </c>
      <c r="AL61" s="183"/>
      <c r="AM61" s="184" t="str">
        <f t="shared" si="92"/>
        <v/>
      </c>
      <c r="AN61" s="183"/>
      <c r="AO61" s="171"/>
      <c r="AP61" s="196"/>
      <c r="AQ61" s="195"/>
      <c r="AR61" s="197"/>
      <c r="AS61" s="195"/>
      <c r="AT61" s="197"/>
      <c r="AU61" s="195"/>
      <c r="AV61" s="180" t="str">
        <f t="shared" si="73"/>
        <v/>
      </c>
      <c r="AW61" s="181" t="str">
        <f t="shared" si="9"/>
        <v/>
      </c>
      <c r="AX61" s="182" t="str">
        <f t="shared" si="10"/>
        <v/>
      </c>
      <c r="AY61" s="183"/>
      <c r="AZ61" s="184" t="str">
        <f t="shared" si="93"/>
        <v/>
      </c>
      <c r="BA61" s="183"/>
      <c r="BB61" s="171"/>
      <c r="BC61" s="196"/>
      <c r="BD61" s="195"/>
      <c r="BE61" s="197"/>
      <c r="BF61" s="195"/>
      <c r="BG61" s="197"/>
      <c r="BH61" s="195"/>
      <c r="BI61" s="180" t="str">
        <f t="shared" si="74"/>
        <v/>
      </c>
      <c r="BJ61" s="181" t="str">
        <f t="shared" si="12"/>
        <v/>
      </c>
      <c r="BK61" s="182" t="str">
        <f t="shared" si="13"/>
        <v/>
      </c>
      <c r="BL61" s="183"/>
      <c r="BM61" s="184" t="str">
        <f t="shared" si="94"/>
        <v/>
      </c>
      <c r="BN61" s="183"/>
      <c r="BO61" s="171"/>
      <c r="BP61" s="196"/>
      <c r="BQ61" s="195"/>
      <c r="BR61" s="197"/>
      <c r="BS61" s="195"/>
      <c r="BT61" s="197"/>
      <c r="BU61" s="195"/>
      <c r="BV61" s="180" t="str">
        <f t="shared" si="75"/>
        <v/>
      </c>
      <c r="BW61" s="181" t="str">
        <f t="shared" si="15"/>
        <v/>
      </c>
      <c r="BX61" s="182" t="str">
        <f t="shared" si="16"/>
        <v/>
      </c>
      <c r="BY61" s="183"/>
      <c r="BZ61" s="184" t="str">
        <f t="shared" si="95"/>
        <v/>
      </c>
      <c r="CA61" s="183"/>
      <c r="CB61" s="171"/>
      <c r="CC61" s="196"/>
      <c r="CD61" s="195"/>
      <c r="CE61" s="197"/>
      <c r="CF61" s="195"/>
      <c r="CG61" s="197"/>
      <c r="CH61" s="195"/>
      <c r="CI61" s="180" t="str">
        <f t="shared" si="76"/>
        <v/>
      </c>
      <c r="CJ61" s="181" t="str">
        <f t="shared" si="18"/>
        <v/>
      </c>
      <c r="CK61" s="182" t="str">
        <f t="shared" si="19"/>
        <v/>
      </c>
      <c r="CL61" s="183"/>
      <c r="CM61" s="184" t="str">
        <f t="shared" si="96"/>
        <v/>
      </c>
      <c r="CN61" s="183"/>
      <c r="CO61" s="171"/>
      <c r="CP61" s="196"/>
      <c r="CQ61" s="195"/>
      <c r="CR61" s="197"/>
      <c r="CS61" s="195"/>
      <c r="CT61" s="197"/>
      <c r="CU61" s="195"/>
      <c r="CV61" s="180" t="str">
        <f t="shared" si="77"/>
        <v/>
      </c>
      <c r="CW61" s="181" t="str">
        <f t="shared" si="21"/>
        <v/>
      </c>
      <c r="CX61" s="182" t="str">
        <f t="shared" si="22"/>
        <v/>
      </c>
      <c r="CY61" s="183"/>
      <c r="CZ61" s="184" t="str">
        <f t="shared" si="97"/>
        <v/>
      </c>
      <c r="DA61" s="183"/>
      <c r="DB61" s="171"/>
      <c r="DC61" s="196"/>
      <c r="DD61" s="195"/>
      <c r="DE61" s="197"/>
      <c r="DF61" s="195"/>
      <c r="DG61" s="197"/>
      <c r="DH61" s="195"/>
      <c r="DI61" s="180" t="str">
        <f t="shared" si="78"/>
        <v/>
      </c>
      <c r="DJ61" s="181" t="str">
        <f t="shared" si="24"/>
        <v/>
      </c>
      <c r="DK61" s="182" t="str">
        <f t="shared" si="25"/>
        <v/>
      </c>
      <c r="DL61" s="183"/>
      <c r="DM61" s="184" t="str">
        <f t="shared" si="98"/>
        <v/>
      </c>
      <c r="DN61" s="183"/>
      <c r="DO61" s="171"/>
      <c r="DP61" s="196"/>
      <c r="DQ61" s="195"/>
      <c r="DR61" s="197"/>
      <c r="DS61" s="195"/>
      <c r="DT61" s="197"/>
      <c r="DU61" s="195"/>
      <c r="DV61" s="180" t="str">
        <f t="shared" si="79"/>
        <v/>
      </c>
      <c r="DW61" s="181" t="str">
        <f t="shared" si="27"/>
        <v/>
      </c>
      <c r="DX61" s="182" t="str">
        <f t="shared" si="28"/>
        <v/>
      </c>
      <c r="DY61" s="183"/>
      <c r="DZ61" s="184" t="str">
        <f t="shared" si="99"/>
        <v/>
      </c>
      <c r="EA61" s="183"/>
      <c r="EB61" s="171"/>
      <c r="EC61" s="196"/>
      <c r="ED61" s="195"/>
      <c r="EE61" s="197"/>
      <c r="EF61" s="195"/>
      <c r="EG61" s="197"/>
      <c r="EH61" s="195"/>
      <c r="EI61" s="180" t="str">
        <f t="shared" si="80"/>
        <v/>
      </c>
      <c r="EJ61" s="181" t="str">
        <f t="shared" si="30"/>
        <v/>
      </c>
      <c r="EK61" s="182" t="str">
        <f t="shared" si="31"/>
        <v/>
      </c>
      <c r="EL61" s="183"/>
      <c r="EM61" s="184" t="str">
        <f t="shared" si="100"/>
        <v/>
      </c>
      <c r="EN61" s="183"/>
      <c r="EO61" s="171"/>
      <c r="EP61" s="196"/>
      <c r="EQ61" s="195"/>
      <c r="ER61" s="197"/>
      <c r="ES61" s="195"/>
      <c r="ET61" s="197"/>
      <c r="EU61" s="195"/>
      <c r="EV61" s="180" t="str">
        <f t="shared" si="81"/>
        <v/>
      </c>
      <c r="EW61" s="181" t="str">
        <f t="shared" si="33"/>
        <v/>
      </c>
      <c r="EX61" s="182" t="str">
        <f t="shared" si="34"/>
        <v/>
      </c>
      <c r="EY61" s="183"/>
      <c r="EZ61" s="184" t="str">
        <f t="shared" si="101"/>
        <v/>
      </c>
      <c r="FA61" s="183"/>
      <c r="FB61" s="171"/>
      <c r="FC61" s="196"/>
      <c r="FD61" s="195"/>
      <c r="FE61" s="197"/>
      <c r="FF61" s="195"/>
      <c r="FG61" s="197"/>
      <c r="FH61" s="195"/>
      <c r="FI61" s="180" t="str">
        <f t="shared" si="82"/>
        <v/>
      </c>
      <c r="FJ61" s="181" t="str">
        <f t="shared" si="36"/>
        <v/>
      </c>
      <c r="FK61" s="182" t="str">
        <f t="shared" si="37"/>
        <v/>
      </c>
      <c r="FL61" s="183"/>
      <c r="FM61" s="184" t="str">
        <f t="shared" si="102"/>
        <v/>
      </c>
      <c r="FN61" s="183"/>
      <c r="FO61" s="171"/>
      <c r="FP61" s="196"/>
      <c r="FQ61" s="195"/>
      <c r="FR61" s="197"/>
      <c r="FS61" s="195"/>
      <c r="FT61" s="197"/>
      <c r="FU61" s="195"/>
      <c r="FV61" s="180" t="str">
        <f t="shared" si="83"/>
        <v/>
      </c>
      <c r="FW61" s="181" t="str">
        <f t="shared" si="39"/>
        <v/>
      </c>
      <c r="FX61" s="182" t="str">
        <f t="shared" si="40"/>
        <v/>
      </c>
      <c r="FY61" s="183"/>
      <c r="FZ61" s="184" t="str">
        <f t="shared" si="103"/>
        <v/>
      </c>
      <c r="GA61" s="183"/>
      <c r="GB61" s="171"/>
      <c r="GC61" s="196"/>
      <c r="GD61" s="195"/>
      <c r="GE61" s="197"/>
      <c r="GF61" s="195"/>
      <c r="GG61" s="197"/>
      <c r="GH61" s="195"/>
      <c r="GI61" s="180" t="str">
        <f t="shared" si="84"/>
        <v/>
      </c>
      <c r="GJ61" s="181" t="str">
        <f t="shared" si="42"/>
        <v/>
      </c>
      <c r="GK61" s="182" t="str">
        <f t="shared" si="43"/>
        <v/>
      </c>
      <c r="GL61" s="183"/>
      <c r="GM61" s="184" t="str">
        <f t="shared" si="104"/>
        <v/>
      </c>
      <c r="GN61" s="183"/>
      <c r="GO61" s="171"/>
      <c r="GP61" s="196"/>
      <c r="GQ61" s="195"/>
      <c r="GR61" s="197"/>
      <c r="GS61" s="195"/>
      <c r="GT61" s="197"/>
      <c r="GU61" s="195"/>
      <c r="GV61" s="180" t="str">
        <f t="shared" si="85"/>
        <v/>
      </c>
      <c r="GW61" s="181" t="str">
        <f t="shared" si="45"/>
        <v/>
      </c>
      <c r="GX61" s="182" t="str">
        <f t="shared" si="46"/>
        <v/>
      </c>
      <c r="GY61" s="183"/>
      <c r="GZ61" s="184" t="str">
        <f t="shared" si="105"/>
        <v/>
      </c>
      <c r="HA61" s="183"/>
      <c r="HB61" s="171"/>
      <c r="HC61" s="196"/>
      <c r="HD61" s="195"/>
      <c r="HE61" s="197"/>
      <c r="HF61" s="195"/>
      <c r="HG61" s="197"/>
      <c r="HH61" s="195"/>
      <c r="HI61" s="180" t="str">
        <f t="shared" si="86"/>
        <v/>
      </c>
      <c r="HJ61" s="181" t="str">
        <f t="shared" si="48"/>
        <v/>
      </c>
      <c r="HK61" s="182" t="str">
        <f t="shared" si="49"/>
        <v/>
      </c>
      <c r="HL61" s="183"/>
      <c r="HM61" s="184" t="str">
        <f t="shared" si="106"/>
        <v/>
      </c>
      <c r="HN61" s="183"/>
      <c r="HO61" s="171"/>
      <c r="HP61" s="196"/>
      <c r="HQ61" s="195"/>
      <c r="HR61" s="197"/>
      <c r="HS61" s="195"/>
      <c r="HT61" s="197"/>
      <c r="HU61" s="195"/>
      <c r="HV61" s="180" t="str">
        <f t="shared" si="87"/>
        <v/>
      </c>
      <c r="HW61" s="181" t="str">
        <f t="shared" si="51"/>
        <v/>
      </c>
      <c r="HX61" s="182" t="str">
        <f t="shared" si="52"/>
        <v/>
      </c>
      <c r="HY61" s="183"/>
      <c r="HZ61" s="184" t="str">
        <f t="shared" si="107"/>
        <v/>
      </c>
      <c r="IA61" s="183"/>
      <c r="IB61" s="171"/>
      <c r="IC61" s="196"/>
      <c r="ID61" s="195"/>
      <c r="IE61" s="197"/>
      <c r="IF61" s="195"/>
      <c r="IG61" s="197"/>
      <c r="IH61" s="195"/>
      <c r="II61" s="180" t="str">
        <f t="shared" si="88"/>
        <v/>
      </c>
      <c r="IJ61" s="181" t="str">
        <f t="shared" si="54"/>
        <v/>
      </c>
      <c r="IK61" s="182" t="str">
        <f t="shared" si="55"/>
        <v/>
      </c>
      <c r="IL61" s="183"/>
      <c r="IM61" s="184" t="str">
        <f t="shared" si="108"/>
        <v/>
      </c>
      <c r="IN61" s="183"/>
      <c r="IO61" s="171"/>
      <c r="IP61" s="196"/>
      <c r="IQ61" s="195"/>
      <c r="IR61" s="197"/>
      <c r="IS61" s="195"/>
      <c r="IT61" s="197"/>
      <c r="IU61" s="195"/>
      <c r="IV61" s="180" t="str">
        <f t="shared" si="89"/>
        <v/>
      </c>
      <c r="IW61" s="181" t="str">
        <f t="shared" si="57"/>
        <v/>
      </c>
      <c r="IX61" s="182" t="str">
        <f t="shared" si="58"/>
        <v/>
      </c>
      <c r="IY61" s="183"/>
      <c r="IZ61" s="184" t="str">
        <f t="shared" si="109"/>
        <v/>
      </c>
      <c r="JA61" s="183"/>
      <c r="JB61" s="171"/>
      <c r="JC61" s="342"/>
      <c r="JD61" s="198">
        <f t="shared" si="60"/>
        <v>0</v>
      </c>
      <c r="JE61" s="198">
        <f t="shared" si="61"/>
        <v>0</v>
      </c>
      <c r="JF61" s="198">
        <f t="shared" si="62"/>
        <v>0</v>
      </c>
      <c r="JG61" s="199">
        <f t="shared" si="63"/>
        <v>0</v>
      </c>
      <c r="JH61" s="199">
        <f t="shared" si="64"/>
        <v>0</v>
      </c>
      <c r="JI61" s="342"/>
      <c r="JJ61" s="198">
        <f>JD61+'Vessel List A'!JD61</f>
        <v>0</v>
      </c>
      <c r="JK61" s="198">
        <f>JE61+'Vessel List A'!JE61</f>
        <v>0</v>
      </c>
      <c r="JL61" s="198">
        <f t="shared" si="65"/>
        <v>0</v>
      </c>
      <c r="JM61" s="199">
        <f>JG61+'Vessel List A'!JG61</f>
        <v>0</v>
      </c>
      <c r="JN61" s="199">
        <f t="shared" si="66"/>
        <v>0</v>
      </c>
      <c r="JO61" s="342"/>
      <c r="JP61" s="366" t="str">
        <f>'Vessel List A'!$BP$1</f>
        <v>Goldfish</v>
      </c>
      <c r="JQ61" s="367" t="str">
        <f>'Vessel List A'!$BQ$2</f>
        <v>No</v>
      </c>
      <c r="JR61" s="763">
        <f>'Vessel List A'!$BW$2</f>
        <v>0</v>
      </c>
      <c r="JS61" s="762"/>
      <c r="JT61" s="761">
        <f>'Vessel List A'!$BY$2</f>
        <v>0</v>
      </c>
      <c r="JU61" s="762"/>
      <c r="JV61" s="368">
        <f>'Vessel List A'!$BY$1</f>
        <v>0</v>
      </c>
      <c r="JW61" s="368"/>
      <c r="JX61" s="369">
        <f>'Vessel List A'!$BT$2</f>
        <v>0</v>
      </c>
      <c r="JY61" s="352"/>
      <c r="JZ61" s="344">
        <f t="shared" si="67"/>
        <v>12</v>
      </c>
      <c r="KA61" s="195"/>
    </row>
    <row r="62" spans="1:287" x14ac:dyDescent="0.2">
      <c r="A62" s="247">
        <f t="shared" si="68"/>
        <v>41636</v>
      </c>
      <c r="B62" s="249">
        <f t="shared" si="69"/>
        <v>41637</v>
      </c>
      <c r="C62" s="196"/>
      <c r="D62" s="195"/>
      <c r="E62" s="197"/>
      <c r="F62" s="195"/>
      <c r="G62" s="197"/>
      <c r="H62" s="195"/>
      <c r="I62" s="180" t="str">
        <f t="shared" si="70"/>
        <v/>
      </c>
      <c r="J62" s="181" t="str">
        <f t="shared" si="0"/>
        <v/>
      </c>
      <c r="K62" s="182" t="str">
        <f t="shared" si="1"/>
        <v/>
      </c>
      <c r="L62" s="183"/>
      <c r="M62" s="184" t="str">
        <f t="shared" si="90"/>
        <v/>
      </c>
      <c r="N62" s="183"/>
      <c r="O62" s="171"/>
      <c r="P62" s="196"/>
      <c r="Q62" s="195"/>
      <c r="R62" s="197"/>
      <c r="S62" s="195"/>
      <c r="T62" s="197"/>
      <c r="U62" s="195"/>
      <c r="V62" s="180" t="str">
        <f t="shared" si="71"/>
        <v/>
      </c>
      <c r="W62" s="181" t="str">
        <f t="shared" si="3"/>
        <v/>
      </c>
      <c r="X62" s="182" t="str">
        <f t="shared" si="4"/>
        <v/>
      </c>
      <c r="Y62" s="183"/>
      <c r="Z62" s="184" t="str">
        <f t="shared" si="91"/>
        <v/>
      </c>
      <c r="AA62" s="183"/>
      <c r="AB62" s="171"/>
      <c r="AC62" s="196"/>
      <c r="AD62" s="195"/>
      <c r="AE62" s="197"/>
      <c r="AF62" s="195"/>
      <c r="AG62" s="197"/>
      <c r="AH62" s="195"/>
      <c r="AI62" s="180" t="str">
        <f t="shared" si="72"/>
        <v/>
      </c>
      <c r="AJ62" s="181" t="str">
        <f t="shared" si="6"/>
        <v/>
      </c>
      <c r="AK62" s="182" t="str">
        <f t="shared" si="7"/>
        <v/>
      </c>
      <c r="AL62" s="183"/>
      <c r="AM62" s="184" t="str">
        <f t="shared" si="92"/>
        <v/>
      </c>
      <c r="AN62" s="183"/>
      <c r="AO62" s="171"/>
      <c r="AP62" s="196"/>
      <c r="AQ62" s="195"/>
      <c r="AR62" s="197"/>
      <c r="AS62" s="195"/>
      <c r="AT62" s="197"/>
      <c r="AU62" s="195"/>
      <c r="AV62" s="180" t="str">
        <f t="shared" si="73"/>
        <v/>
      </c>
      <c r="AW62" s="181" t="str">
        <f t="shared" si="9"/>
        <v/>
      </c>
      <c r="AX62" s="182" t="str">
        <f t="shared" si="10"/>
        <v/>
      </c>
      <c r="AY62" s="183"/>
      <c r="AZ62" s="184" t="str">
        <f t="shared" si="93"/>
        <v/>
      </c>
      <c r="BA62" s="183"/>
      <c r="BB62" s="171"/>
      <c r="BC62" s="196"/>
      <c r="BD62" s="195"/>
      <c r="BE62" s="197"/>
      <c r="BF62" s="195"/>
      <c r="BG62" s="197"/>
      <c r="BH62" s="195"/>
      <c r="BI62" s="180" t="str">
        <f t="shared" si="74"/>
        <v/>
      </c>
      <c r="BJ62" s="181" t="str">
        <f t="shared" si="12"/>
        <v/>
      </c>
      <c r="BK62" s="182" t="str">
        <f t="shared" si="13"/>
        <v/>
      </c>
      <c r="BL62" s="183"/>
      <c r="BM62" s="184" t="str">
        <f t="shared" si="94"/>
        <v/>
      </c>
      <c r="BN62" s="183"/>
      <c r="BO62" s="171"/>
      <c r="BP62" s="196"/>
      <c r="BQ62" s="195"/>
      <c r="BR62" s="197"/>
      <c r="BS62" s="195"/>
      <c r="BT62" s="197"/>
      <c r="BU62" s="195"/>
      <c r="BV62" s="180" t="str">
        <f t="shared" si="75"/>
        <v/>
      </c>
      <c r="BW62" s="181" t="str">
        <f t="shared" si="15"/>
        <v/>
      </c>
      <c r="BX62" s="182" t="str">
        <f t="shared" si="16"/>
        <v/>
      </c>
      <c r="BY62" s="183"/>
      <c r="BZ62" s="184" t="str">
        <f t="shared" si="95"/>
        <v/>
      </c>
      <c r="CA62" s="183"/>
      <c r="CB62" s="171"/>
      <c r="CC62" s="196"/>
      <c r="CD62" s="195"/>
      <c r="CE62" s="197"/>
      <c r="CF62" s="195"/>
      <c r="CG62" s="197"/>
      <c r="CH62" s="195"/>
      <c r="CI62" s="180" t="str">
        <f t="shared" si="76"/>
        <v/>
      </c>
      <c r="CJ62" s="181" t="str">
        <f t="shared" si="18"/>
        <v/>
      </c>
      <c r="CK62" s="182" t="str">
        <f t="shared" si="19"/>
        <v/>
      </c>
      <c r="CL62" s="183"/>
      <c r="CM62" s="184" t="str">
        <f t="shared" si="96"/>
        <v/>
      </c>
      <c r="CN62" s="183"/>
      <c r="CO62" s="171"/>
      <c r="CP62" s="196"/>
      <c r="CQ62" s="195"/>
      <c r="CR62" s="197"/>
      <c r="CS62" s="195"/>
      <c r="CT62" s="197"/>
      <c r="CU62" s="195"/>
      <c r="CV62" s="180" t="str">
        <f t="shared" si="77"/>
        <v/>
      </c>
      <c r="CW62" s="181" t="str">
        <f t="shared" si="21"/>
        <v/>
      </c>
      <c r="CX62" s="182" t="str">
        <f t="shared" si="22"/>
        <v/>
      </c>
      <c r="CY62" s="183"/>
      <c r="CZ62" s="184" t="str">
        <f t="shared" si="97"/>
        <v/>
      </c>
      <c r="DA62" s="183"/>
      <c r="DB62" s="171"/>
      <c r="DC62" s="196"/>
      <c r="DD62" s="195"/>
      <c r="DE62" s="197"/>
      <c r="DF62" s="195"/>
      <c r="DG62" s="197"/>
      <c r="DH62" s="195"/>
      <c r="DI62" s="180" t="str">
        <f t="shared" si="78"/>
        <v/>
      </c>
      <c r="DJ62" s="181" t="str">
        <f t="shared" si="24"/>
        <v/>
      </c>
      <c r="DK62" s="182" t="str">
        <f t="shared" si="25"/>
        <v/>
      </c>
      <c r="DL62" s="183"/>
      <c r="DM62" s="184" t="str">
        <f t="shared" si="98"/>
        <v/>
      </c>
      <c r="DN62" s="183"/>
      <c r="DO62" s="171"/>
      <c r="DP62" s="196"/>
      <c r="DQ62" s="195"/>
      <c r="DR62" s="197"/>
      <c r="DS62" s="195"/>
      <c r="DT62" s="197"/>
      <c r="DU62" s="195"/>
      <c r="DV62" s="180" t="str">
        <f t="shared" si="79"/>
        <v/>
      </c>
      <c r="DW62" s="181" t="str">
        <f t="shared" si="27"/>
        <v/>
      </c>
      <c r="DX62" s="182" t="str">
        <f t="shared" si="28"/>
        <v/>
      </c>
      <c r="DY62" s="183"/>
      <c r="DZ62" s="184" t="str">
        <f t="shared" si="99"/>
        <v/>
      </c>
      <c r="EA62" s="183"/>
      <c r="EB62" s="171"/>
      <c r="EC62" s="196"/>
      <c r="ED62" s="195"/>
      <c r="EE62" s="197"/>
      <c r="EF62" s="195"/>
      <c r="EG62" s="197"/>
      <c r="EH62" s="195"/>
      <c r="EI62" s="180" t="str">
        <f t="shared" si="80"/>
        <v/>
      </c>
      <c r="EJ62" s="181" t="str">
        <f t="shared" si="30"/>
        <v/>
      </c>
      <c r="EK62" s="182" t="str">
        <f t="shared" si="31"/>
        <v/>
      </c>
      <c r="EL62" s="183"/>
      <c r="EM62" s="184" t="str">
        <f t="shared" si="100"/>
        <v/>
      </c>
      <c r="EN62" s="183"/>
      <c r="EO62" s="171"/>
      <c r="EP62" s="196"/>
      <c r="EQ62" s="195"/>
      <c r="ER62" s="197"/>
      <c r="ES62" s="195"/>
      <c r="ET62" s="197"/>
      <c r="EU62" s="195"/>
      <c r="EV62" s="180" t="str">
        <f t="shared" si="81"/>
        <v/>
      </c>
      <c r="EW62" s="181" t="str">
        <f t="shared" si="33"/>
        <v/>
      </c>
      <c r="EX62" s="182" t="str">
        <f t="shared" si="34"/>
        <v/>
      </c>
      <c r="EY62" s="183"/>
      <c r="EZ62" s="184" t="str">
        <f t="shared" si="101"/>
        <v/>
      </c>
      <c r="FA62" s="183"/>
      <c r="FB62" s="171"/>
      <c r="FC62" s="196"/>
      <c r="FD62" s="195"/>
      <c r="FE62" s="197"/>
      <c r="FF62" s="195"/>
      <c r="FG62" s="197"/>
      <c r="FH62" s="195"/>
      <c r="FI62" s="180" t="str">
        <f t="shared" si="82"/>
        <v/>
      </c>
      <c r="FJ62" s="181" t="str">
        <f t="shared" si="36"/>
        <v/>
      </c>
      <c r="FK62" s="182" t="str">
        <f t="shared" si="37"/>
        <v/>
      </c>
      <c r="FL62" s="183"/>
      <c r="FM62" s="184" t="str">
        <f t="shared" si="102"/>
        <v/>
      </c>
      <c r="FN62" s="183"/>
      <c r="FO62" s="171"/>
      <c r="FP62" s="196"/>
      <c r="FQ62" s="195"/>
      <c r="FR62" s="197"/>
      <c r="FS62" s="195"/>
      <c r="FT62" s="197"/>
      <c r="FU62" s="195"/>
      <c r="FV62" s="180" t="str">
        <f t="shared" si="83"/>
        <v/>
      </c>
      <c r="FW62" s="181" t="str">
        <f t="shared" si="39"/>
        <v/>
      </c>
      <c r="FX62" s="182" t="str">
        <f t="shared" si="40"/>
        <v/>
      </c>
      <c r="FY62" s="183"/>
      <c r="FZ62" s="184" t="str">
        <f t="shared" si="103"/>
        <v/>
      </c>
      <c r="GA62" s="183"/>
      <c r="GB62" s="171"/>
      <c r="GC62" s="196"/>
      <c r="GD62" s="195"/>
      <c r="GE62" s="197"/>
      <c r="GF62" s="195"/>
      <c r="GG62" s="197"/>
      <c r="GH62" s="195"/>
      <c r="GI62" s="180" t="str">
        <f t="shared" si="84"/>
        <v/>
      </c>
      <c r="GJ62" s="181" t="str">
        <f t="shared" si="42"/>
        <v/>
      </c>
      <c r="GK62" s="182" t="str">
        <f t="shared" si="43"/>
        <v/>
      </c>
      <c r="GL62" s="183"/>
      <c r="GM62" s="184" t="str">
        <f t="shared" si="104"/>
        <v/>
      </c>
      <c r="GN62" s="183"/>
      <c r="GO62" s="171"/>
      <c r="GP62" s="196"/>
      <c r="GQ62" s="195"/>
      <c r="GR62" s="197"/>
      <c r="GS62" s="195"/>
      <c r="GT62" s="197"/>
      <c r="GU62" s="195"/>
      <c r="GV62" s="180" t="str">
        <f t="shared" si="85"/>
        <v/>
      </c>
      <c r="GW62" s="181" t="str">
        <f t="shared" si="45"/>
        <v/>
      </c>
      <c r="GX62" s="182" t="str">
        <f t="shared" si="46"/>
        <v/>
      </c>
      <c r="GY62" s="183"/>
      <c r="GZ62" s="184" t="str">
        <f t="shared" si="105"/>
        <v/>
      </c>
      <c r="HA62" s="183"/>
      <c r="HB62" s="171"/>
      <c r="HC62" s="196"/>
      <c r="HD62" s="195"/>
      <c r="HE62" s="197"/>
      <c r="HF62" s="195"/>
      <c r="HG62" s="197"/>
      <c r="HH62" s="195"/>
      <c r="HI62" s="180" t="str">
        <f t="shared" si="86"/>
        <v/>
      </c>
      <c r="HJ62" s="181" t="str">
        <f t="shared" si="48"/>
        <v/>
      </c>
      <c r="HK62" s="182" t="str">
        <f t="shared" si="49"/>
        <v/>
      </c>
      <c r="HL62" s="183"/>
      <c r="HM62" s="184" t="str">
        <f t="shared" si="106"/>
        <v/>
      </c>
      <c r="HN62" s="183"/>
      <c r="HO62" s="171"/>
      <c r="HP62" s="196"/>
      <c r="HQ62" s="195"/>
      <c r="HR62" s="197"/>
      <c r="HS62" s="195"/>
      <c r="HT62" s="197"/>
      <c r="HU62" s="195"/>
      <c r="HV62" s="180" t="str">
        <f t="shared" si="87"/>
        <v/>
      </c>
      <c r="HW62" s="181" t="str">
        <f t="shared" si="51"/>
        <v/>
      </c>
      <c r="HX62" s="182" t="str">
        <f t="shared" si="52"/>
        <v/>
      </c>
      <c r="HY62" s="183"/>
      <c r="HZ62" s="184" t="str">
        <f t="shared" si="107"/>
        <v/>
      </c>
      <c r="IA62" s="183"/>
      <c r="IB62" s="171"/>
      <c r="IC62" s="196"/>
      <c r="ID62" s="195"/>
      <c r="IE62" s="197"/>
      <c r="IF62" s="195"/>
      <c r="IG62" s="197"/>
      <c r="IH62" s="195"/>
      <c r="II62" s="180" t="str">
        <f t="shared" si="88"/>
        <v/>
      </c>
      <c r="IJ62" s="181" t="str">
        <f t="shared" si="54"/>
        <v/>
      </c>
      <c r="IK62" s="182" t="str">
        <f t="shared" si="55"/>
        <v/>
      </c>
      <c r="IL62" s="183"/>
      <c r="IM62" s="184" t="str">
        <f t="shared" si="108"/>
        <v/>
      </c>
      <c r="IN62" s="183"/>
      <c r="IO62" s="171"/>
      <c r="IP62" s="196"/>
      <c r="IQ62" s="195"/>
      <c r="IR62" s="197"/>
      <c r="IS62" s="195"/>
      <c r="IT62" s="197"/>
      <c r="IU62" s="195"/>
      <c r="IV62" s="180" t="str">
        <f t="shared" si="89"/>
        <v/>
      </c>
      <c r="IW62" s="181" t="str">
        <f t="shared" si="57"/>
        <v/>
      </c>
      <c r="IX62" s="182" t="str">
        <f t="shared" si="58"/>
        <v/>
      </c>
      <c r="IY62" s="183"/>
      <c r="IZ62" s="184" t="str">
        <f t="shared" si="109"/>
        <v/>
      </c>
      <c r="JA62" s="183"/>
      <c r="JB62" s="171"/>
      <c r="JC62" s="342"/>
      <c r="JD62" s="198">
        <f t="shared" si="60"/>
        <v>0</v>
      </c>
      <c r="JE62" s="198">
        <f t="shared" si="61"/>
        <v>0</v>
      </c>
      <c r="JF62" s="198">
        <f t="shared" si="62"/>
        <v>0</v>
      </c>
      <c r="JG62" s="199">
        <f t="shared" si="63"/>
        <v>0</v>
      </c>
      <c r="JH62" s="199">
        <f t="shared" si="64"/>
        <v>0</v>
      </c>
      <c r="JI62" s="342"/>
      <c r="JJ62" s="198">
        <f>JD62+'Vessel List A'!JD62</f>
        <v>0</v>
      </c>
      <c r="JK62" s="198">
        <f>JE62+'Vessel List A'!JE62</f>
        <v>0</v>
      </c>
      <c r="JL62" s="198">
        <f t="shared" si="65"/>
        <v>0</v>
      </c>
      <c r="JM62" s="199">
        <f>JG62+'Vessel List A'!JG62</f>
        <v>0</v>
      </c>
      <c r="JN62" s="199">
        <f t="shared" si="66"/>
        <v>0</v>
      </c>
      <c r="JO62" s="342"/>
      <c r="JP62" s="366" t="str">
        <f>'Vessel List A'!$CC$1</f>
        <v>Lady Mbako</v>
      </c>
      <c r="JQ62" s="367" t="str">
        <f>'Vessel List A'!$CD$2</f>
        <v>No</v>
      </c>
      <c r="JR62" s="763">
        <f>'Vessel List A'!$CJ$2</f>
        <v>0</v>
      </c>
      <c r="JS62" s="762"/>
      <c r="JT62" s="761">
        <f>'Vessel List A'!$CL$2</f>
        <v>0</v>
      </c>
      <c r="JU62" s="762"/>
      <c r="JV62" s="368">
        <f>'Vessel List A'!$CL$1</f>
        <v>0</v>
      </c>
      <c r="JW62" s="368"/>
      <c r="JX62" s="369">
        <f>'Vessel List A'!$CG$2</f>
        <v>0</v>
      </c>
      <c r="JY62" s="352"/>
      <c r="JZ62" s="344">
        <f t="shared" si="67"/>
        <v>12</v>
      </c>
      <c r="KA62" s="195"/>
    </row>
    <row r="63" spans="1:287" x14ac:dyDescent="0.2">
      <c r="A63" s="247">
        <f t="shared" si="68"/>
        <v>41637</v>
      </c>
      <c r="B63" s="249">
        <f t="shared" si="69"/>
        <v>41638</v>
      </c>
      <c r="C63" s="196"/>
      <c r="D63" s="195"/>
      <c r="E63" s="197"/>
      <c r="F63" s="195"/>
      <c r="G63" s="197"/>
      <c r="H63" s="195"/>
      <c r="I63" s="180" t="str">
        <f t="shared" si="70"/>
        <v/>
      </c>
      <c r="J63" s="181" t="str">
        <f t="shared" si="0"/>
        <v/>
      </c>
      <c r="K63" s="182" t="str">
        <f t="shared" si="1"/>
        <v/>
      </c>
      <c r="L63" s="183"/>
      <c r="M63" s="184" t="str">
        <f t="shared" si="90"/>
        <v/>
      </c>
      <c r="N63" s="183"/>
      <c r="O63" s="171"/>
      <c r="P63" s="196"/>
      <c r="Q63" s="195"/>
      <c r="R63" s="197"/>
      <c r="S63" s="195"/>
      <c r="T63" s="197"/>
      <c r="U63" s="195"/>
      <c r="V63" s="180" t="str">
        <f t="shared" si="71"/>
        <v/>
      </c>
      <c r="W63" s="181" t="str">
        <f t="shared" si="3"/>
        <v/>
      </c>
      <c r="X63" s="182" t="str">
        <f t="shared" si="4"/>
        <v/>
      </c>
      <c r="Y63" s="183"/>
      <c r="Z63" s="184" t="str">
        <f t="shared" si="91"/>
        <v/>
      </c>
      <c r="AA63" s="183"/>
      <c r="AB63" s="171"/>
      <c r="AC63" s="196"/>
      <c r="AD63" s="195"/>
      <c r="AE63" s="197"/>
      <c r="AF63" s="195"/>
      <c r="AG63" s="197"/>
      <c r="AH63" s="195"/>
      <c r="AI63" s="180" t="str">
        <f t="shared" si="72"/>
        <v/>
      </c>
      <c r="AJ63" s="181" t="str">
        <f t="shared" si="6"/>
        <v/>
      </c>
      <c r="AK63" s="182" t="str">
        <f t="shared" si="7"/>
        <v/>
      </c>
      <c r="AL63" s="183"/>
      <c r="AM63" s="184" t="str">
        <f t="shared" si="92"/>
        <v/>
      </c>
      <c r="AN63" s="183"/>
      <c r="AO63" s="171"/>
      <c r="AP63" s="196"/>
      <c r="AQ63" s="195"/>
      <c r="AR63" s="197"/>
      <c r="AS63" s="195"/>
      <c r="AT63" s="197"/>
      <c r="AU63" s="195"/>
      <c r="AV63" s="180" t="str">
        <f t="shared" si="73"/>
        <v/>
      </c>
      <c r="AW63" s="181" t="str">
        <f t="shared" si="9"/>
        <v/>
      </c>
      <c r="AX63" s="182" t="str">
        <f t="shared" si="10"/>
        <v/>
      </c>
      <c r="AY63" s="183"/>
      <c r="AZ63" s="184" t="str">
        <f t="shared" si="93"/>
        <v/>
      </c>
      <c r="BA63" s="183"/>
      <c r="BB63" s="171"/>
      <c r="BC63" s="196"/>
      <c r="BD63" s="195"/>
      <c r="BE63" s="197"/>
      <c r="BF63" s="195"/>
      <c r="BG63" s="197"/>
      <c r="BH63" s="195"/>
      <c r="BI63" s="180" t="str">
        <f t="shared" si="74"/>
        <v/>
      </c>
      <c r="BJ63" s="181" t="str">
        <f t="shared" si="12"/>
        <v/>
      </c>
      <c r="BK63" s="182" t="str">
        <f t="shared" si="13"/>
        <v/>
      </c>
      <c r="BL63" s="183"/>
      <c r="BM63" s="184" t="str">
        <f t="shared" si="94"/>
        <v/>
      </c>
      <c r="BN63" s="183"/>
      <c r="BO63" s="171"/>
      <c r="BP63" s="196"/>
      <c r="BQ63" s="195"/>
      <c r="BR63" s="197"/>
      <c r="BS63" s="195"/>
      <c r="BT63" s="197"/>
      <c r="BU63" s="195"/>
      <c r="BV63" s="180" t="str">
        <f t="shared" si="75"/>
        <v/>
      </c>
      <c r="BW63" s="181" t="str">
        <f t="shared" si="15"/>
        <v/>
      </c>
      <c r="BX63" s="182" t="str">
        <f t="shared" si="16"/>
        <v/>
      </c>
      <c r="BY63" s="183"/>
      <c r="BZ63" s="184" t="str">
        <f t="shared" si="95"/>
        <v/>
      </c>
      <c r="CA63" s="183"/>
      <c r="CB63" s="171"/>
      <c r="CC63" s="196"/>
      <c r="CD63" s="195"/>
      <c r="CE63" s="197"/>
      <c r="CF63" s="195"/>
      <c r="CG63" s="197"/>
      <c r="CH63" s="195"/>
      <c r="CI63" s="180" t="str">
        <f t="shared" si="76"/>
        <v/>
      </c>
      <c r="CJ63" s="181" t="str">
        <f t="shared" si="18"/>
        <v/>
      </c>
      <c r="CK63" s="182" t="str">
        <f t="shared" si="19"/>
        <v/>
      </c>
      <c r="CL63" s="183"/>
      <c r="CM63" s="184" t="str">
        <f t="shared" si="96"/>
        <v/>
      </c>
      <c r="CN63" s="183"/>
      <c r="CO63" s="171"/>
      <c r="CP63" s="196"/>
      <c r="CQ63" s="195"/>
      <c r="CR63" s="197"/>
      <c r="CS63" s="195"/>
      <c r="CT63" s="197"/>
      <c r="CU63" s="195"/>
      <c r="CV63" s="180" t="str">
        <f t="shared" si="77"/>
        <v/>
      </c>
      <c r="CW63" s="181" t="str">
        <f t="shared" si="21"/>
        <v/>
      </c>
      <c r="CX63" s="182" t="str">
        <f t="shared" si="22"/>
        <v/>
      </c>
      <c r="CY63" s="183"/>
      <c r="CZ63" s="184" t="str">
        <f t="shared" si="97"/>
        <v/>
      </c>
      <c r="DA63" s="183"/>
      <c r="DB63" s="171"/>
      <c r="DC63" s="196"/>
      <c r="DD63" s="195"/>
      <c r="DE63" s="197"/>
      <c r="DF63" s="195"/>
      <c r="DG63" s="197"/>
      <c r="DH63" s="195"/>
      <c r="DI63" s="180" t="str">
        <f t="shared" si="78"/>
        <v/>
      </c>
      <c r="DJ63" s="181" t="str">
        <f t="shared" si="24"/>
        <v/>
      </c>
      <c r="DK63" s="182" t="str">
        <f t="shared" si="25"/>
        <v/>
      </c>
      <c r="DL63" s="183"/>
      <c r="DM63" s="184" t="str">
        <f t="shared" si="98"/>
        <v/>
      </c>
      <c r="DN63" s="183"/>
      <c r="DO63" s="171"/>
      <c r="DP63" s="196"/>
      <c r="DQ63" s="195"/>
      <c r="DR63" s="197"/>
      <c r="DS63" s="195"/>
      <c r="DT63" s="197"/>
      <c r="DU63" s="195"/>
      <c r="DV63" s="180" t="str">
        <f t="shared" si="79"/>
        <v/>
      </c>
      <c r="DW63" s="181" t="str">
        <f t="shared" si="27"/>
        <v/>
      </c>
      <c r="DX63" s="182" t="str">
        <f t="shared" si="28"/>
        <v/>
      </c>
      <c r="DY63" s="183"/>
      <c r="DZ63" s="184" t="str">
        <f t="shared" si="99"/>
        <v/>
      </c>
      <c r="EA63" s="183"/>
      <c r="EB63" s="171"/>
      <c r="EC63" s="196"/>
      <c r="ED63" s="195"/>
      <c r="EE63" s="197"/>
      <c r="EF63" s="195"/>
      <c r="EG63" s="197"/>
      <c r="EH63" s="195"/>
      <c r="EI63" s="180" t="str">
        <f t="shared" si="80"/>
        <v/>
      </c>
      <c r="EJ63" s="181" t="str">
        <f t="shared" si="30"/>
        <v/>
      </c>
      <c r="EK63" s="182" t="str">
        <f t="shared" si="31"/>
        <v/>
      </c>
      <c r="EL63" s="183"/>
      <c r="EM63" s="184" t="str">
        <f t="shared" si="100"/>
        <v/>
      </c>
      <c r="EN63" s="183"/>
      <c r="EO63" s="171"/>
      <c r="EP63" s="196"/>
      <c r="EQ63" s="195"/>
      <c r="ER63" s="197"/>
      <c r="ES63" s="195"/>
      <c r="ET63" s="197"/>
      <c r="EU63" s="195"/>
      <c r="EV63" s="180" t="str">
        <f t="shared" si="81"/>
        <v/>
      </c>
      <c r="EW63" s="181" t="str">
        <f t="shared" si="33"/>
        <v/>
      </c>
      <c r="EX63" s="182" t="str">
        <f t="shared" si="34"/>
        <v/>
      </c>
      <c r="EY63" s="183"/>
      <c r="EZ63" s="184" t="str">
        <f t="shared" si="101"/>
        <v/>
      </c>
      <c r="FA63" s="183"/>
      <c r="FB63" s="171"/>
      <c r="FC63" s="196"/>
      <c r="FD63" s="195"/>
      <c r="FE63" s="197"/>
      <c r="FF63" s="195"/>
      <c r="FG63" s="197"/>
      <c r="FH63" s="195"/>
      <c r="FI63" s="180" t="str">
        <f t="shared" si="82"/>
        <v/>
      </c>
      <c r="FJ63" s="181" t="str">
        <f t="shared" si="36"/>
        <v/>
      </c>
      <c r="FK63" s="182" t="str">
        <f t="shared" si="37"/>
        <v/>
      </c>
      <c r="FL63" s="183"/>
      <c r="FM63" s="184" t="str">
        <f t="shared" si="102"/>
        <v/>
      </c>
      <c r="FN63" s="183"/>
      <c r="FO63" s="171"/>
      <c r="FP63" s="196"/>
      <c r="FQ63" s="195"/>
      <c r="FR63" s="197"/>
      <c r="FS63" s="195"/>
      <c r="FT63" s="197"/>
      <c r="FU63" s="195"/>
      <c r="FV63" s="180" t="str">
        <f t="shared" si="83"/>
        <v/>
      </c>
      <c r="FW63" s="181" t="str">
        <f t="shared" si="39"/>
        <v/>
      </c>
      <c r="FX63" s="182" t="str">
        <f t="shared" si="40"/>
        <v/>
      </c>
      <c r="FY63" s="183"/>
      <c r="FZ63" s="184" t="str">
        <f t="shared" si="103"/>
        <v/>
      </c>
      <c r="GA63" s="183"/>
      <c r="GB63" s="171"/>
      <c r="GC63" s="196"/>
      <c r="GD63" s="195"/>
      <c r="GE63" s="197"/>
      <c r="GF63" s="195"/>
      <c r="GG63" s="197"/>
      <c r="GH63" s="195"/>
      <c r="GI63" s="180" t="str">
        <f t="shared" si="84"/>
        <v/>
      </c>
      <c r="GJ63" s="181" t="str">
        <f t="shared" si="42"/>
        <v/>
      </c>
      <c r="GK63" s="182" t="str">
        <f t="shared" si="43"/>
        <v/>
      </c>
      <c r="GL63" s="183"/>
      <c r="GM63" s="184" t="str">
        <f t="shared" si="104"/>
        <v/>
      </c>
      <c r="GN63" s="183"/>
      <c r="GO63" s="171"/>
      <c r="GP63" s="196"/>
      <c r="GQ63" s="195"/>
      <c r="GR63" s="197"/>
      <c r="GS63" s="195"/>
      <c r="GT63" s="197"/>
      <c r="GU63" s="195"/>
      <c r="GV63" s="180" t="str">
        <f t="shared" si="85"/>
        <v/>
      </c>
      <c r="GW63" s="181" t="str">
        <f t="shared" si="45"/>
        <v/>
      </c>
      <c r="GX63" s="182" t="str">
        <f t="shared" si="46"/>
        <v/>
      </c>
      <c r="GY63" s="183"/>
      <c r="GZ63" s="184" t="str">
        <f t="shared" si="105"/>
        <v/>
      </c>
      <c r="HA63" s="183"/>
      <c r="HB63" s="171"/>
      <c r="HC63" s="196"/>
      <c r="HD63" s="195"/>
      <c r="HE63" s="197"/>
      <c r="HF63" s="195"/>
      <c r="HG63" s="197"/>
      <c r="HH63" s="195"/>
      <c r="HI63" s="180" t="str">
        <f t="shared" si="86"/>
        <v/>
      </c>
      <c r="HJ63" s="181" t="str">
        <f t="shared" si="48"/>
        <v/>
      </c>
      <c r="HK63" s="182" t="str">
        <f t="shared" si="49"/>
        <v/>
      </c>
      <c r="HL63" s="183"/>
      <c r="HM63" s="184" t="str">
        <f t="shared" si="106"/>
        <v/>
      </c>
      <c r="HN63" s="183"/>
      <c r="HO63" s="171"/>
      <c r="HP63" s="196"/>
      <c r="HQ63" s="195"/>
      <c r="HR63" s="197"/>
      <c r="HS63" s="195"/>
      <c r="HT63" s="197"/>
      <c r="HU63" s="195"/>
      <c r="HV63" s="180" t="str">
        <f t="shared" si="87"/>
        <v/>
      </c>
      <c r="HW63" s="181" t="str">
        <f t="shared" si="51"/>
        <v/>
      </c>
      <c r="HX63" s="182" t="str">
        <f t="shared" si="52"/>
        <v/>
      </c>
      <c r="HY63" s="183"/>
      <c r="HZ63" s="184" t="str">
        <f t="shared" si="107"/>
        <v/>
      </c>
      <c r="IA63" s="183"/>
      <c r="IB63" s="171"/>
      <c r="IC63" s="196"/>
      <c r="ID63" s="195"/>
      <c r="IE63" s="197"/>
      <c r="IF63" s="195"/>
      <c r="IG63" s="197"/>
      <c r="IH63" s="195"/>
      <c r="II63" s="180" t="str">
        <f t="shared" si="88"/>
        <v/>
      </c>
      <c r="IJ63" s="181" t="str">
        <f t="shared" si="54"/>
        <v/>
      </c>
      <c r="IK63" s="182" t="str">
        <f t="shared" si="55"/>
        <v/>
      </c>
      <c r="IL63" s="183"/>
      <c r="IM63" s="184" t="str">
        <f t="shared" si="108"/>
        <v/>
      </c>
      <c r="IN63" s="183"/>
      <c r="IO63" s="171"/>
      <c r="IP63" s="196"/>
      <c r="IQ63" s="195"/>
      <c r="IR63" s="197"/>
      <c r="IS63" s="195"/>
      <c r="IT63" s="197"/>
      <c r="IU63" s="195"/>
      <c r="IV63" s="180" t="str">
        <f t="shared" si="89"/>
        <v/>
      </c>
      <c r="IW63" s="181" t="str">
        <f t="shared" si="57"/>
        <v/>
      </c>
      <c r="IX63" s="182" t="str">
        <f t="shared" si="58"/>
        <v/>
      </c>
      <c r="IY63" s="183"/>
      <c r="IZ63" s="184" t="str">
        <f t="shared" si="109"/>
        <v/>
      </c>
      <c r="JA63" s="183"/>
      <c r="JB63" s="171"/>
      <c r="JC63" s="342"/>
      <c r="JD63" s="198">
        <f t="shared" si="60"/>
        <v>0</v>
      </c>
      <c r="JE63" s="198">
        <f t="shared" si="61"/>
        <v>0</v>
      </c>
      <c r="JF63" s="198">
        <f t="shared" si="62"/>
        <v>0</v>
      </c>
      <c r="JG63" s="199">
        <f t="shared" si="63"/>
        <v>0</v>
      </c>
      <c r="JH63" s="199">
        <f t="shared" si="64"/>
        <v>0</v>
      </c>
      <c r="JI63" s="342"/>
      <c r="JJ63" s="198">
        <f>JD63+'Vessel List A'!JD63</f>
        <v>0</v>
      </c>
      <c r="JK63" s="198">
        <f>JE63+'Vessel List A'!JE63</f>
        <v>0</v>
      </c>
      <c r="JL63" s="198">
        <f t="shared" si="65"/>
        <v>0</v>
      </c>
      <c r="JM63" s="199">
        <f>JG63+'Vessel List A'!JG63</f>
        <v>0</v>
      </c>
      <c r="JN63" s="199">
        <f t="shared" si="66"/>
        <v>0</v>
      </c>
      <c r="JO63" s="342"/>
      <c r="JP63" s="366" t="str">
        <f>'Vessel List A'!$CP$1</f>
        <v>Lil' Meha</v>
      </c>
      <c r="JQ63" s="367" t="str">
        <f>'Vessel List A'!$CQ$2</f>
        <v>No</v>
      </c>
      <c r="JR63" s="763">
        <f>'Vessel List A'!$CW$2</f>
        <v>0</v>
      </c>
      <c r="JS63" s="762"/>
      <c r="JT63" s="761">
        <f>'Vessel List A'!$CY$2</f>
        <v>0</v>
      </c>
      <c r="JU63" s="762"/>
      <c r="JV63" s="368">
        <f>'Vessel List A'!$CY$1</f>
        <v>0</v>
      </c>
      <c r="JW63" s="368"/>
      <c r="JX63" s="369">
        <f>'Vessel List A'!$CT$2</f>
        <v>0</v>
      </c>
      <c r="JY63" s="352"/>
      <c r="JZ63" s="344">
        <f t="shared" si="67"/>
        <v>12</v>
      </c>
      <c r="KA63" s="195"/>
    </row>
    <row r="64" spans="1:287" x14ac:dyDescent="0.2">
      <c r="A64" s="247">
        <f t="shared" si="68"/>
        <v>41638</v>
      </c>
      <c r="B64" s="249">
        <f t="shared" si="69"/>
        <v>41639</v>
      </c>
      <c r="C64" s="196"/>
      <c r="D64" s="195"/>
      <c r="E64" s="197"/>
      <c r="F64" s="195"/>
      <c r="G64" s="197"/>
      <c r="H64" s="195"/>
      <c r="I64" s="180" t="str">
        <f t="shared" si="70"/>
        <v/>
      </c>
      <c r="J64" s="181" t="str">
        <f t="shared" si="0"/>
        <v/>
      </c>
      <c r="K64" s="182" t="str">
        <f t="shared" si="1"/>
        <v/>
      </c>
      <c r="L64" s="183"/>
      <c r="M64" s="184" t="str">
        <f t="shared" si="90"/>
        <v/>
      </c>
      <c r="N64" s="183"/>
      <c r="O64" s="171"/>
      <c r="P64" s="196"/>
      <c r="Q64" s="195"/>
      <c r="R64" s="197"/>
      <c r="S64" s="195"/>
      <c r="T64" s="197"/>
      <c r="U64" s="195"/>
      <c r="V64" s="180" t="str">
        <f t="shared" si="71"/>
        <v/>
      </c>
      <c r="W64" s="181" t="str">
        <f t="shared" si="3"/>
        <v/>
      </c>
      <c r="X64" s="182" t="str">
        <f t="shared" si="4"/>
        <v/>
      </c>
      <c r="Y64" s="183"/>
      <c r="Z64" s="184" t="str">
        <f t="shared" si="91"/>
        <v/>
      </c>
      <c r="AA64" s="183"/>
      <c r="AB64" s="171"/>
      <c r="AC64" s="196"/>
      <c r="AD64" s="195"/>
      <c r="AE64" s="197"/>
      <c r="AF64" s="195"/>
      <c r="AG64" s="197"/>
      <c r="AH64" s="195"/>
      <c r="AI64" s="180" t="str">
        <f t="shared" si="72"/>
        <v/>
      </c>
      <c r="AJ64" s="181" t="str">
        <f t="shared" si="6"/>
        <v/>
      </c>
      <c r="AK64" s="182" t="str">
        <f t="shared" si="7"/>
        <v/>
      </c>
      <c r="AL64" s="183"/>
      <c r="AM64" s="184" t="str">
        <f t="shared" si="92"/>
        <v/>
      </c>
      <c r="AN64" s="183"/>
      <c r="AO64" s="171"/>
      <c r="AP64" s="196"/>
      <c r="AQ64" s="195"/>
      <c r="AR64" s="197"/>
      <c r="AS64" s="195"/>
      <c r="AT64" s="197"/>
      <c r="AU64" s="195"/>
      <c r="AV64" s="180" t="str">
        <f t="shared" si="73"/>
        <v/>
      </c>
      <c r="AW64" s="181" t="str">
        <f t="shared" si="9"/>
        <v/>
      </c>
      <c r="AX64" s="182" t="str">
        <f t="shared" si="10"/>
        <v/>
      </c>
      <c r="AY64" s="183"/>
      <c r="AZ64" s="184" t="str">
        <f t="shared" si="93"/>
        <v/>
      </c>
      <c r="BA64" s="183"/>
      <c r="BB64" s="171"/>
      <c r="BC64" s="196"/>
      <c r="BD64" s="195"/>
      <c r="BE64" s="197"/>
      <c r="BF64" s="195"/>
      <c r="BG64" s="197"/>
      <c r="BH64" s="195"/>
      <c r="BI64" s="180" t="str">
        <f t="shared" si="74"/>
        <v/>
      </c>
      <c r="BJ64" s="181" t="str">
        <f t="shared" si="12"/>
        <v/>
      </c>
      <c r="BK64" s="182" t="str">
        <f t="shared" si="13"/>
        <v/>
      </c>
      <c r="BL64" s="183"/>
      <c r="BM64" s="184" t="str">
        <f t="shared" si="94"/>
        <v/>
      </c>
      <c r="BN64" s="183"/>
      <c r="BO64" s="171"/>
      <c r="BP64" s="196"/>
      <c r="BQ64" s="195"/>
      <c r="BR64" s="197"/>
      <c r="BS64" s="195"/>
      <c r="BT64" s="197"/>
      <c r="BU64" s="195"/>
      <c r="BV64" s="180" t="str">
        <f t="shared" si="75"/>
        <v/>
      </c>
      <c r="BW64" s="181" t="str">
        <f t="shared" si="15"/>
        <v/>
      </c>
      <c r="BX64" s="182" t="str">
        <f t="shared" si="16"/>
        <v/>
      </c>
      <c r="BY64" s="183"/>
      <c r="BZ64" s="184" t="str">
        <f t="shared" si="95"/>
        <v/>
      </c>
      <c r="CA64" s="183"/>
      <c r="CB64" s="171"/>
      <c r="CC64" s="196"/>
      <c r="CD64" s="195"/>
      <c r="CE64" s="197"/>
      <c r="CF64" s="195"/>
      <c r="CG64" s="197"/>
      <c r="CH64" s="195"/>
      <c r="CI64" s="180" t="str">
        <f t="shared" si="76"/>
        <v/>
      </c>
      <c r="CJ64" s="181" t="str">
        <f t="shared" si="18"/>
        <v/>
      </c>
      <c r="CK64" s="182" t="str">
        <f t="shared" si="19"/>
        <v/>
      </c>
      <c r="CL64" s="183"/>
      <c r="CM64" s="184" t="str">
        <f t="shared" si="96"/>
        <v/>
      </c>
      <c r="CN64" s="183"/>
      <c r="CO64" s="171"/>
      <c r="CP64" s="196"/>
      <c r="CQ64" s="195"/>
      <c r="CR64" s="197"/>
      <c r="CS64" s="195"/>
      <c r="CT64" s="197"/>
      <c r="CU64" s="195"/>
      <c r="CV64" s="180" t="str">
        <f t="shared" si="77"/>
        <v/>
      </c>
      <c r="CW64" s="181" t="str">
        <f t="shared" si="21"/>
        <v/>
      </c>
      <c r="CX64" s="182" t="str">
        <f t="shared" si="22"/>
        <v/>
      </c>
      <c r="CY64" s="183"/>
      <c r="CZ64" s="184" t="str">
        <f t="shared" si="97"/>
        <v/>
      </c>
      <c r="DA64" s="183"/>
      <c r="DB64" s="171"/>
      <c r="DC64" s="196"/>
      <c r="DD64" s="195"/>
      <c r="DE64" s="197"/>
      <c r="DF64" s="195"/>
      <c r="DG64" s="197"/>
      <c r="DH64" s="195"/>
      <c r="DI64" s="180" t="str">
        <f t="shared" si="78"/>
        <v/>
      </c>
      <c r="DJ64" s="181" t="str">
        <f t="shared" si="24"/>
        <v/>
      </c>
      <c r="DK64" s="182" t="str">
        <f t="shared" si="25"/>
        <v/>
      </c>
      <c r="DL64" s="183"/>
      <c r="DM64" s="184" t="str">
        <f t="shared" si="98"/>
        <v/>
      </c>
      <c r="DN64" s="183"/>
      <c r="DO64" s="171"/>
      <c r="DP64" s="196"/>
      <c r="DQ64" s="195"/>
      <c r="DR64" s="197"/>
      <c r="DS64" s="195"/>
      <c r="DT64" s="197"/>
      <c r="DU64" s="195"/>
      <c r="DV64" s="180" t="str">
        <f t="shared" si="79"/>
        <v/>
      </c>
      <c r="DW64" s="181" t="str">
        <f t="shared" si="27"/>
        <v/>
      </c>
      <c r="DX64" s="182" t="str">
        <f t="shared" si="28"/>
        <v/>
      </c>
      <c r="DY64" s="183"/>
      <c r="DZ64" s="184" t="str">
        <f t="shared" si="99"/>
        <v/>
      </c>
      <c r="EA64" s="183"/>
      <c r="EB64" s="171"/>
      <c r="EC64" s="196"/>
      <c r="ED64" s="195"/>
      <c r="EE64" s="197"/>
      <c r="EF64" s="195"/>
      <c r="EG64" s="197"/>
      <c r="EH64" s="195"/>
      <c r="EI64" s="180" t="str">
        <f t="shared" si="80"/>
        <v/>
      </c>
      <c r="EJ64" s="181" t="str">
        <f t="shared" si="30"/>
        <v/>
      </c>
      <c r="EK64" s="182" t="str">
        <f t="shared" si="31"/>
        <v/>
      </c>
      <c r="EL64" s="183"/>
      <c r="EM64" s="184" t="str">
        <f t="shared" si="100"/>
        <v/>
      </c>
      <c r="EN64" s="183"/>
      <c r="EO64" s="171"/>
      <c r="EP64" s="196"/>
      <c r="EQ64" s="195"/>
      <c r="ER64" s="197"/>
      <c r="ES64" s="195"/>
      <c r="ET64" s="197"/>
      <c r="EU64" s="195"/>
      <c r="EV64" s="180" t="str">
        <f t="shared" si="81"/>
        <v/>
      </c>
      <c r="EW64" s="181" t="str">
        <f t="shared" si="33"/>
        <v/>
      </c>
      <c r="EX64" s="182" t="str">
        <f t="shared" si="34"/>
        <v/>
      </c>
      <c r="EY64" s="183"/>
      <c r="EZ64" s="184" t="str">
        <f t="shared" si="101"/>
        <v/>
      </c>
      <c r="FA64" s="183"/>
      <c r="FB64" s="171"/>
      <c r="FC64" s="196"/>
      <c r="FD64" s="195"/>
      <c r="FE64" s="197"/>
      <c r="FF64" s="195"/>
      <c r="FG64" s="197"/>
      <c r="FH64" s="195"/>
      <c r="FI64" s="180" t="str">
        <f t="shared" si="82"/>
        <v/>
      </c>
      <c r="FJ64" s="181" t="str">
        <f t="shared" si="36"/>
        <v/>
      </c>
      <c r="FK64" s="182" t="str">
        <f t="shared" si="37"/>
        <v/>
      </c>
      <c r="FL64" s="183"/>
      <c r="FM64" s="184" t="str">
        <f t="shared" si="102"/>
        <v/>
      </c>
      <c r="FN64" s="183"/>
      <c r="FO64" s="171"/>
      <c r="FP64" s="196"/>
      <c r="FQ64" s="195"/>
      <c r="FR64" s="197"/>
      <c r="FS64" s="195"/>
      <c r="FT64" s="197"/>
      <c r="FU64" s="195"/>
      <c r="FV64" s="180" t="str">
        <f t="shared" si="83"/>
        <v/>
      </c>
      <c r="FW64" s="181" t="str">
        <f t="shared" si="39"/>
        <v/>
      </c>
      <c r="FX64" s="182" t="str">
        <f t="shared" si="40"/>
        <v/>
      </c>
      <c r="FY64" s="183"/>
      <c r="FZ64" s="184" t="str">
        <f t="shared" si="103"/>
        <v/>
      </c>
      <c r="GA64" s="183"/>
      <c r="GB64" s="171"/>
      <c r="GC64" s="196"/>
      <c r="GD64" s="195"/>
      <c r="GE64" s="197"/>
      <c r="GF64" s="195"/>
      <c r="GG64" s="197"/>
      <c r="GH64" s="195"/>
      <c r="GI64" s="180" t="str">
        <f t="shared" si="84"/>
        <v/>
      </c>
      <c r="GJ64" s="181" t="str">
        <f t="shared" si="42"/>
        <v/>
      </c>
      <c r="GK64" s="182" t="str">
        <f t="shared" si="43"/>
        <v/>
      </c>
      <c r="GL64" s="183"/>
      <c r="GM64" s="184" t="str">
        <f t="shared" si="104"/>
        <v/>
      </c>
      <c r="GN64" s="183"/>
      <c r="GO64" s="171"/>
      <c r="GP64" s="196"/>
      <c r="GQ64" s="195"/>
      <c r="GR64" s="197"/>
      <c r="GS64" s="195"/>
      <c r="GT64" s="197"/>
      <c r="GU64" s="195"/>
      <c r="GV64" s="180" t="str">
        <f t="shared" si="85"/>
        <v/>
      </c>
      <c r="GW64" s="181" t="str">
        <f t="shared" si="45"/>
        <v/>
      </c>
      <c r="GX64" s="182" t="str">
        <f t="shared" si="46"/>
        <v/>
      </c>
      <c r="GY64" s="183"/>
      <c r="GZ64" s="184" t="str">
        <f t="shared" si="105"/>
        <v/>
      </c>
      <c r="HA64" s="183"/>
      <c r="HB64" s="171"/>
      <c r="HC64" s="196"/>
      <c r="HD64" s="195"/>
      <c r="HE64" s="197"/>
      <c r="HF64" s="195"/>
      <c r="HG64" s="197"/>
      <c r="HH64" s="195"/>
      <c r="HI64" s="180" t="str">
        <f t="shared" si="86"/>
        <v/>
      </c>
      <c r="HJ64" s="181" t="str">
        <f t="shared" si="48"/>
        <v/>
      </c>
      <c r="HK64" s="182" t="str">
        <f t="shared" si="49"/>
        <v/>
      </c>
      <c r="HL64" s="183"/>
      <c r="HM64" s="184" t="str">
        <f t="shared" si="106"/>
        <v/>
      </c>
      <c r="HN64" s="183"/>
      <c r="HO64" s="171"/>
      <c r="HP64" s="196"/>
      <c r="HQ64" s="195"/>
      <c r="HR64" s="197"/>
      <c r="HS64" s="195"/>
      <c r="HT64" s="197"/>
      <c r="HU64" s="195"/>
      <c r="HV64" s="180" t="str">
        <f t="shared" si="87"/>
        <v/>
      </c>
      <c r="HW64" s="181" t="str">
        <f t="shared" si="51"/>
        <v/>
      </c>
      <c r="HX64" s="182" t="str">
        <f t="shared" si="52"/>
        <v/>
      </c>
      <c r="HY64" s="183"/>
      <c r="HZ64" s="184" t="str">
        <f t="shared" si="107"/>
        <v/>
      </c>
      <c r="IA64" s="183"/>
      <c r="IB64" s="171"/>
      <c r="IC64" s="196"/>
      <c r="ID64" s="195"/>
      <c r="IE64" s="197"/>
      <c r="IF64" s="195"/>
      <c r="IG64" s="197"/>
      <c r="IH64" s="195"/>
      <c r="II64" s="180" t="str">
        <f t="shared" si="88"/>
        <v/>
      </c>
      <c r="IJ64" s="181" t="str">
        <f t="shared" si="54"/>
        <v/>
      </c>
      <c r="IK64" s="182" t="str">
        <f t="shared" si="55"/>
        <v/>
      </c>
      <c r="IL64" s="183"/>
      <c r="IM64" s="184" t="str">
        <f t="shared" si="108"/>
        <v/>
      </c>
      <c r="IN64" s="183"/>
      <c r="IO64" s="171"/>
      <c r="IP64" s="196"/>
      <c r="IQ64" s="195"/>
      <c r="IR64" s="197"/>
      <c r="IS64" s="195"/>
      <c r="IT64" s="197"/>
      <c r="IU64" s="195"/>
      <c r="IV64" s="180" t="str">
        <f t="shared" si="89"/>
        <v/>
      </c>
      <c r="IW64" s="181" t="str">
        <f t="shared" si="57"/>
        <v/>
      </c>
      <c r="IX64" s="182" t="str">
        <f t="shared" si="58"/>
        <v/>
      </c>
      <c r="IY64" s="183"/>
      <c r="IZ64" s="184" t="str">
        <f t="shared" si="109"/>
        <v/>
      </c>
      <c r="JA64" s="183"/>
      <c r="JB64" s="171"/>
      <c r="JC64" s="342"/>
      <c r="JD64" s="198">
        <f t="shared" si="60"/>
        <v>0</v>
      </c>
      <c r="JE64" s="198">
        <f t="shared" si="61"/>
        <v>0</v>
      </c>
      <c r="JF64" s="198">
        <f t="shared" si="62"/>
        <v>0</v>
      </c>
      <c r="JG64" s="199">
        <f t="shared" si="63"/>
        <v>0</v>
      </c>
      <c r="JH64" s="199">
        <f t="shared" si="64"/>
        <v>0</v>
      </c>
      <c r="JI64" s="342"/>
      <c r="JJ64" s="198">
        <f>JD64+'Vessel List A'!JD64</f>
        <v>0</v>
      </c>
      <c r="JK64" s="198">
        <f>JE64+'Vessel List A'!JE64</f>
        <v>0</v>
      </c>
      <c r="JL64" s="198">
        <f t="shared" si="65"/>
        <v>0</v>
      </c>
      <c r="JM64" s="199">
        <f>JG64+'Vessel List A'!JG64</f>
        <v>0</v>
      </c>
      <c r="JN64" s="199">
        <f t="shared" si="66"/>
        <v>0</v>
      </c>
      <c r="JO64" s="342"/>
      <c r="JP64" s="370" t="str">
        <f>'Vessel List A'!$DC$1</f>
        <v>Mbambatha</v>
      </c>
      <c r="JQ64" s="367" t="str">
        <f>'Vessel List A'!$DD$2</f>
        <v>No</v>
      </c>
      <c r="JR64" s="763">
        <f>'Vessel List A'!$DJ$2</f>
        <v>0</v>
      </c>
      <c r="JS64" s="762"/>
      <c r="JT64" s="761">
        <f>'Vessel List A'!$DL$2</f>
        <v>0</v>
      </c>
      <c r="JU64" s="762"/>
      <c r="JV64" s="368">
        <f>'Vessel List A'!$DL$1</f>
        <v>0</v>
      </c>
      <c r="JW64" s="368"/>
      <c r="JX64" s="369">
        <f>'Vessel List A'!$DG$2</f>
        <v>0</v>
      </c>
      <c r="JY64" s="352"/>
      <c r="JZ64" s="344">
        <f t="shared" si="67"/>
        <v>12</v>
      </c>
      <c r="KA64" s="195"/>
    </row>
    <row r="65" spans="1:287" ht="13.5" thickBot="1" x14ac:dyDescent="0.25">
      <c r="A65" s="250">
        <f t="shared" si="68"/>
        <v>41639</v>
      </c>
      <c r="B65" s="251">
        <f t="shared" si="69"/>
        <v>41640</v>
      </c>
      <c r="C65" s="224"/>
      <c r="D65" s="225"/>
      <c r="E65" s="226"/>
      <c r="F65" s="225"/>
      <c r="G65" s="226"/>
      <c r="H65" s="225"/>
      <c r="I65" s="216" t="str">
        <f t="shared" si="70"/>
        <v/>
      </c>
      <c r="J65" s="217" t="str">
        <f t="shared" si="0"/>
        <v/>
      </c>
      <c r="K65" s="218" t="str">
        <f t="shared" si="1"/>
        <v/>
      </c>
      <c r="L65" s="219"/>
      <c r="M65" s="220" t="str">
        <f t="shared" si="90"/>
        <v/>
      </c>
      <c r="N65" s="219"/>
      <c r="O65" s="175"/>
      <c r="P65" s="224"/>
      <c r="Q65" s="225"/>
      <c r="R65" s="226"/>
      <c r="S65" s="225"/>
      <c r="T65" s="226"/>
      <c r="U65" s="225"/>
      <c r="V65" s="216" t="str">
        <f t="shared" si="71"/>
        <v/>
      </c>
      <c r="W65" s="217" t="str">
        <f t="shared" si="3"/>
        <v/>
      </c>
      <c r="X65" s="218" t="str">
        <f t="shared" si="4"/>
        <v/>
      </c>
      <c r="Y65" s="219"/>
      <c r="Z65" s="220" t="str">
        <f t="shared" si="91"/>
        <v/>
      </c>
      <c r="AA65" s="219"/>
      <c r="AB65" s="175"/>
      <c r="AC65" s="224"/>
      <c r="AD65" s="225"/>
      <c r="AE65" s="226"/>
      <c r="AF65" s="225"/>
      <c r="AG65" s="226"/>
      <c r="AH65" s="225"/>
      <c r="AI65" s="216" t="str">
        <f t="shared" si="72"/>
        <v/>
      </c>
      <c r="AJ65" s="217" t="str">
        <f t="shared" si="6"/>
        <v/>
      </c>
      <c r="AK65" s="218" t="str">
        <f t="shared" si="7"/>
        <v/>
      </c>
      <c r="AL65" s="219"/>
      <c r="AM65" s="220" t="str">
        <f t="shared" si="92"/>
        <v/>
      </c>
      <c r="AN65" s="219"/>
      <c r="AO65" s="175"/>
      <c r="AP65" s="224"/>
      <c r="AQ65" s="225"/>
      <c r="AR65" s="226"/>
      <c r="AS65" s="225"/>
      <c r="AT65" s="226"/>
      <c r="AU65" s="225"/>
      <c r="AV65" s="216" t="str">
        <f t="shared" si="73"/>
        <v/>
      </c>
      <c r="AW65" s="217" t="str">
        <f t="shared" si="9"/>
        <v/>
      </c>
      <c r="AX65" s="218" t="str">
        <f t="shared" si="10"/>
        <v/>
      </c>
      <c r="AY65" s="219"/>
      <c r="AZ65" s="220" t="str">
        <f t="shared" si="93"/>
        <v/>
      </c>
      <c r="BA65" s="219"/>
      <c r="BB65" s="175"/>
      <c r="BC65" s="224"/>
      <c r="BD65" s="225"/>
      <c r="BE65" s="226"/>
      <c r="BF65" s="225"/>
      <c r="BG65" s="226"/>
      <c r="BH65" s="225"/>
      <c r="BI65" s="216" t="str">
        <f t="shared" si="74"/>
        <v/>
      </c>
      <c r="BJ65" s="217" t="str">
        <f t="shared" si="12"/>
        <v/>
      </c>
      <c r="BK65" s="218" t="str">
        <f t="shared" si="13"/>
        <v/>
      </c>
      <c r="BL65" s="219"/>
      <c r="BM65" s="220" t="str">
        <f t="shared" si="94"/>
        <v/>
      </c>
      <c r="BN65" s="219"/>
      <c r="BO65" s="175"/>
      <c r="BP65" s="224"/>
      <c r="BQ65" s="225"/>
      <c r="BR65" s="226"/>
      <c r="BS65" s="225"/>
      <c r="BT65" s="226"/>
      <c r="BU65" s="225"/>
      <c r="BV65" s="216" t="str">
        <f t="shared" si="75"/>
        <v/>
      </c>
      <c r="BW65" s="217" t="str">
        <f t="shared" si="15"/>
        <v/>
      </c>
      <c r="BX65" s="218" t="str">
        <f t="shared" si="16"/>
        <v/>
      </c>
      <c r="BY65" s="219"/>
      <c r="BZ65" s="220" t="str">
        <f t="shared" si="95"/>
        <v/>
      </c>
      <c r="CA65" s="219"/>
      <c r="CB65" s="175"/>
      <c r="CC65" s="224"/>
      <c r="CD65" s="225"/>
      <c r="CE65" s="226"/>
      <c r="CF65" s="225"/>
      <c r="CG65" s="226"/>
      <c r="CH65" s="225"/>
      <c r="CI65" s="216" t="str">
        <f t="shared" si="76"/>
        <v/>
      </c>
      <c r="CJ65" s="217" t="str">
        <f t="shared" si="18"/>
        <v/>
      </c>
      <c r="CK65" s="218" t="str">
        <f t="shared" si="19"/>
        <v/>
      </c>
      <c r="CL65" s="219"/>
      <c r="CM65" s="220" t="str">
        <f t="shared" si="96"/>
        <v/>
      </c>
      <c r="CN65" s="219"/>
      <c r="CO65" s="175"/>
      <c r="CP65" s="224"/>
      <c r="CQ65" s="225"/>
      <c r="CR65" s="226"/>
      <c r="CS65" s="225"/>
      <c r="CT65" s="226"/>
      <c r="CU65" s="225"/>
      <c r="CV65" s="216" t="str">
        <f t="shared" si="77"/>
        <v/>
      </c>
      <c r="CW65" s="217" t="str">
        <f t="shared" si="21"/>
        <v/>
      </c>
      <c r="CX65" s="218" t="str">
        <f t="shared" si="22"/>
        <v/>
      </c>
      <c r="CY65" s="219"/>
      <c r="CZ65" s="220" t="str">
        <f t="shared" si="97"/>
        <v/>
      </c>
      <c r="DA65" s="219"/>
      <c r="DB65" s="175"/>
      <c r="DC65" s="224"/>
      <c r="DD65" s="225"/>
      <c r="DE65" s="226"/>
      <c r="DF65" s="225"/>
      <c r="DG65" s="226"/>
      <c r="DH65" s="225"/>
      <c r="DI65" s="216" t="str">
        <f t="shared" si="78"/>
        <v/>
      </c>
      <c r="DJ65" s="217" t="str">
        <f t="shared" si="24"/>
        <v/>
      </c>
      <c r="DK65" s="218" t="str">
        <f t="shared" si="25"/>
        <v/>
      </c>
      <c r="DL65" s="219"/>
      <c r="DM65" s="220" t="str">
        <f t="shared" si="98"/>
        <v/>
      </c>
      <c r="DN65" s="219"/>
      <c r="DO65" s="175"/>
      <c r="DP65" s="224"/>
      <c r="DQ65" s="225"/>
      <c r="DR65" s="226"/>
      <c r="DS65" s="225"/>
      <c r="DT65" s="226"/>
      <c r="DU65" s="225"/>
      <c r="DV65" s="216" t="str">
        <f t="shared" si="79"/>
        <v/>
      </c>
      <c r="DW65" s="217" t="str">
        <f t="shared" si="27"/>
        <v/>
      </c>
      <c r="DX65" s="218" t="str">
        <f t="shared" si="28"/>
        <v/>
      </c>
      <c r="DY65" s="219"/>
      <c r="DZ65" s="220" t="str">
        <f t="shared" si="99"/>
        <v/>
      </c>
      <c r="EA65" s="219"/>
      <c r="EB65" s="175"/>
      <c r="EC65" s="224"/>
      <c r="ED65" s="225"/>
      <c r="EE65" s="226"/>
      <c r="EF65" s="225"/>
      <c r="EG65" s="226"/>
      <c r="EH65" s="225"/>
      <c r="EI65" s="216" t="str">
        <f t="shared" si="80"/>
        <v/>
      </c>
      <c r="EJ65" s="217" t="str">
        <f t="shared" si="30"/>
        <v/>
      </c>
      <c r="EK65" s="218" t="str">
        <f t="shared" si="31"/>
        <v/>
      </c>
      <c r="EL65" s="219"/>
      <c r="EM65" s="220" t="str">
        <f t="shared" si="100"/>
        <v/>
      </c>
      <c r="EN65" s="219"/>
      <c r="EO65" s="175"/>
      <c r="EP65" s="224"/>
      <c r="EQ65" s="225"/>
      <c r="ER65" s="226"/>
      <c r="ES65" s="225"/>
      <c r="ET65" s="226"/>
      <c r="EU65" s="225"/>
      <c r="EV65" s="216" t="str">
        <f t="shared" si="81"/>
        <v/>
      </c>
      <c r="EW65" s="217" t="str">
        <f t="shared" si="33"/>
        <v/>
      </c>
      <c r="EX65" s="218" t="str">
        <f t="shared" si="34"/>
        <v/>
      </c>
      <c r="EY65" s="219"/>
      <c r="EZ65" s="220" t="str">
        <f t="shared" si="101"/>
        <v/>
      </c>
      <c r="FA65" s="219"/>
      <c r="FB65" s="175"/>
      <c r="FC65" s="224"/>
      <c r="FD65" s="225"/>
      <c r="FE65" s="226"/>
      <c r="FF65" s="225"/>
      <c r="FG65" s="226"/>
      <c r="FH65" s="225"/>
      <c r="FI65" s="216" t="str">
        <f t="shared" si="82"/>
        <v/>
      </c>
      <c r="FJ65" s="217" t="str">
        <f t="shared" si="36"/>
        <v/>
      </c>
      <c r="FK65" s="218" t="str">
        <f t="shared" si="37"/>
        <v/>
      </c>
      <c r="FL65" s="219"/>
      <c r="FM65" s="220" t="str">
        <f t="shared" si="102"/>
        <v/>
      </c>
      <c r="FN65" s="219"/>
      <c r="FO65" s="175"/>
      <c r="FP65" s="224"/>
      <c r="FQ65" s="225"/>
      <c r="FR65" s="226"/>
      <c r="FS65" s="225"/>
      <c r="FT65" s="226"/>
      <c r="FU65" s="225"/>
      <c r="FV65" s="216" t="str">
        <f t="shared" si="83"/>
        <v/>
      </c>
      <c r="FW65" s="217" t="str">
        <f t="shared" si="39"/>
        <v/>
      </c>
      <c r="FX65" s="218" t="str">
        <f t="shared" si="40"/>
        <v/>
      </c>
      <c r="FY65" s="219"/>
      <c r="FZ65" s="220" t="str">
        <f t="shared" si="103"/>
        <v/>
      </c>
      <c r="GA65" s="219"/>
      <c r="GB65" s="175"/>
      <c r="GC65" s="224"/>
      <c r="GD65" s="225"/>
      <c r="GE65" s="226"/>
      <c r="GF65" s="225"/>
      <c r="GG65" s="226"/>
      <c r="GH65" s="225"/>
      <c r="GI65" s="216" t="str">
        <f t="shared" si="84"/>
        <v/>
      </c>
      <c r="GJ65" s="217" t="str">
        <f t="shared" si="42"/>
        <v/>
      </c>
      <c r="GK65" s="218" t="str">
        <f t="shared" si="43"/>
        <v/>
      </c>
      <c r="GL65" s="219"/>
      <c r="GM65" s="220" t="str">
        <f t="shared" si="104"/>
        <v/>
      </c>
      <c r="GN65" s="219"/>
      <c r="GO65" s="175"/>
      <c r="GP65" s="224"/>
      <c r="GQ65" s="225"/>
      <c r="GR65" s="226"/>
      <c r="GS65" s="225"/>
      <c r="GT65" s="226"/>
      <c r="GU65" s="225"/>
      <c r="GV65" s="216" t="str">
        <f t="shared" si="85"/>
        <v/>
      </c>
      <c r="GW65" s="217" t="str">
        <f t="shared" si="45"/>
        <v/>
      </c>
      <c r="GX65" s="218" t="str">
        <f t="shared" si="46"/>
        <v/>
      </c>
      <c r="GY65" s="219"/>
      <c r="GZ65" s="220" t="str">
        <f t="shared" si="105"/>
        <v/>
      </c>
      <c r="HA65" s="219"/>
      <c r="HB65" s="175"/>
      <c r="HC65" s="224"/>
      <c r="HD65" s="225"/>
      <c r="HE65" s="226"/>
      <c r="HF65" s="225"/>
      <c r="HG65" s="226"/>
      <c r="HH65" s="225"/>
      <c r="HI65" s="216" t="str">
        <f t="shared" si="86"/>
        <v/>
      </c>
      <c r="HJ65" s="217" t="str">
        <f t="shared" si="48"/>
        <v/>
      </c>
      <c r="HK65" s="218" t="str">
        <f t="shared" si="49"/>
        <v/>
      </c>
      <c r="HL65" s="219"/>
      <c r="HM65" s="220" t="str">
        <f t="shared" si="106"/>
        <v/>
      </c>
      <c r="HN65" s="219"/>
      <c r="HO65" s="175"/>
      <c r="HP65" s="224"/>
      <c r="HQ65" s="225"/>
      <c r="HR65" s="226"/>
      <c r="HS65" s="225"/>
      <c r="HT65" s="226"/>
      <c r="HU65" s="225"/>
      <c r="HV65" s="216" t="str">
        <f t="shared" si="87"/>
        <v/>
      </c>
      <c r="HW65" s="217" t="str">
        <f t="shared" si="51"/>
        <v/>
      </c>
      <c r="HX65" s="218" t="str">
        <f t="shared" si="52"/>
        <v/>
      </c>
      <c r="HY65" s="219"/>
      <c r="HZ65" s="220" t="str">
        <f t="shared" si="107"/>
        <v/>
      </c>
      <c r="IA65" s="219"/>
      <c r="IB65" s="175"/>
      <c r="IC65" s="224"/>
      <c r="ID65" s="225"/>
      <c r="IE65" s="226"/>
      <c r="IF65" s="225"/>
      <c r="IG65" s="226"/>
      <c r="IH65" s="225"/>
      <c r="II65" s="216" t="str">
        <f t="shared" si="88"/>
        <v/>
      </c>
      <c r="IJ65" s="217" t="str">
        <f t="shared" si="54"/>
        <v/>
      </c>
      <c r="IK65" s="218" t="str">
        <f t="shared" si="55"/>
        <v/>
      </c>
      <c r="IL65" s="219"/>
      <c r="IM65" s="220" t="str">
        <f t="shared" si="108"/>
        <v/>
      </c>
      <c r="IN65" s="219"/>
      <c r="IO65" s="175"/>
      <c r="IP65" s="224"/>
      <c r="IQ65" s="225"/>
      <c r="IR65" s="226"/>
      <c r="IS65" s="225"/>
      <c r="IT65" s="226"/>
      <c r="IU65" s="225"/>
      <c r="IV65" s="216" t="str">
        <f t="shared" si="89"/>
        <v/>
      </c>
      <c r="IW65" s="217" t="str">
        <f t="shared" si="57"/>
        <v/>
      </c>
      <c r="IX65" s="218" t="str">
        <f t="shared" si="58"/>
        <v/>
      </c>
      <c r="IY65" s="219"/>
      <c r="IZ65" s="220" t="str">
        <f t="shared" si="109"/>
        <v/>
      </c>
      <c r="JA65" s="219"/>
      <c r="JB65" s="175"/>
      <c r="JC65" s="356"/>
      <c r="JD65" s="222">
        <f t="shared" si="60"/>
        <v>0</v>
      </c>
      <c r="JE65" s="222">
        <f t="shared" si="61"/>
        <v>0</v>
      </c>
      <c r="JF65" s="222">
        <f t="shared" si="62"/>
        <v>0</v>
      </c>
      <c r="JG65" s="223">
        <f t="shared" si="63"/>
        <v>0</v>
      </c>
      <c r="JH65" s="223">
        <f t="shared" si="64"/>
        <v>0</v>
      </c>
      <c r="JI65" s="356"/>
      <c r="JJ65" s="222">
        <f>JD65+'Vessel List A'!JD65</f>
        <v>0</v>
      </c>
      <c r="JK65" s="222">
        <f>JE65+'Vessel List A'!JE65</f>
        <v>0</v>
      </c>
      <c r="JL65" s="222">
        <f t="shared" si="65"/>
        <v>0</v>
      </c>
      <c r="JM65" s="223">
        <f>JG65+'Vessel List A'!JG65</f>
        <v>0</v>
      </c>
      <c r="JN65" s="223">
        <f t="shared" si="66"/>
        <v>0</v>
      </c>
      <c r="JO65" s="342"/>
      <c r="JP65" s="366" t="str">
        <f>'Vessel List A'!$DP$1</f>
        <v>Moira D</v>
      </c>
      <c r="JQ65" s="371" t="str">
        <f>'Vessel List A'!$DQ$2</f>
        <v>No</v>
      </c>
      <c r="JR65" s="763">
        <f>'Vessel List A'!$DW$2</f>
        <v>0</v>
      </c>
      <c r="JS65" s="762"/>
      <c r="JT65" s="761">
        <f>'Vessel List A'!$DY$2</f>
        <v>0</v>
      </c>
      <c r="JU65" s="762"/>
      <c r="JV65" s="368">
        <f>'Vessel List A'!$DY$1</f>
        <v>0</v>
      </c>
      <c r="JW65" s="368"/>
      <c r="JX65" s="369">
        <f>'Vessel List A'!$DT$2</f>
        <v>0</v>
      </c>
      <c r="JY65" s="352"/>
      <c r="JZ65" s="344">
        <f t="shared" si="67"/>
        <v>1</v>
      </c>
      <c r="KA65" s="195"/>
    </row>
    <row r="66" spans="1:287" x14ac:dyDescent="0.2">
      <c r="A66" s="247">
        <f t="shared" si="68"/>
        <v>41640</v>
      </c>
      <c r="B66" s="249">
        <f t="shared" si="69"/>
        <v>41641</v>
      </c>
      <c r="C66" s="227"/>
      <c r="D66" s="228"/>
      <c r="E66" s="229"/>
      <c r="F66" s="228"/>
      <c r="G66" s="229"/>
      <c r="H66" s="228"/>
      <c r="I66" s="180" t="str">
        <f t="shared" si="70"/>
        <v/>
      </c>
      <c r="J66" s="181" t="str">
        <f t="shared" si="0"/>
        <v/>
      </c>
      <c r="K66" s="182" t="str">
        <f t="shared" si="1"/>
        <v/>
      </c>
      <c r="L66" s="183"/>
      <c r="M66" s="184" t="str">
        <f t="shared" si="90"/>
        <v/>
      </c>
      <c r="N66" s="183"/>
      <c r="O66" s="171"/>
      <c r="P66" s="227"/>
      <c r="Q66" s="228"/>
      <c r="R66" s="229"/>
      <c r="S66" s="228"/>
      <c r="T66" s="229"/>
      <c r="U66" s="228"/>
      <c r="V66" s="180" t="str">
        <f t="shared" si="71"/>
        <v/>
      </c>
      <c r="W66" s="181" t="str">
        <f t="shared" si="3"/>
        <v/>
      </c>
      <c r="X66" s="182" t="str">
        <f t="shared" si="4"/>
        <v/>
      </c>
      <c r="Y66" s="183"/>
      <c r="Z66" s="184" t="str">
        <f t="shared" si="91"/>
        <v/>
      </c>
      <c r="AA66" s="183"/>
      <c r="AB66" s="171"/>
      <c r="AC66" s="227"/>
      <c r="AD66" s="228"/>
      <c r="AE66" s="229"/>
      <c r="AF66" s="228"/>
      <c r="AG66" s="229"/>
      <c r="AH66" s="228"/>
      <c r="AI66" s="180" t="str">
        <f t="shared" si="72"/>
        <v/>
      </c>
      <c r="AJ66" s="181" t="str">
        <f t="shared" si="6"/>
        <v/>
      </c>
      <c r="AK66" s="182" t="str">
        <f t="shared" si="7"/>
        <v/>
      </c>
      <c r="AL66" s="183"/>
      <c r="AM66" s="184" t="str">
        <f t="shared" si="92"/>
        <v/>
      </c>
      <c r="AN66" s="183"/>
      <c r="AO66" s="171"/>
      <c r="AP66" s="227"/>
      <c r="AQ66" s="228"/>
      <c r="AR66" s="229"/>
      <c r="AS66" s="228"/>
      <c r="AT66" s="229"/>
      <c r="AU66" s="228"/>
      <c r="AV66" s="180" t="str">
        <f t="shared" si="73"/>
        <v/>
      </c>
      <c r="AW66" s="181" t="str">
        <f t="shared" si="9"/>
        <v/>
      </c>
      <c r="AX66" s="182" t="str">
        <f t="shared" si="10"/>
        <v/>
      </c>
      <c r="AY66" s="183"/>
      <c r="AZ66" s="184" t="str">
        <f t="shared" si="93"/>
        <v/>
      </c>
      <c r="BA66" s="183"/>
      <c r="BB66" s="171"/>
      <c r="BC66" s="227"/>
      <c r="BD66" s="228"/>
      <c r="BE66" s="229"/>
      <c r="BF66" s="228"/>
      <c r="BG66" s="229"/>
      <c r="BH66" s="228"/>
      <c r="BI66" s="180" t="str">
        <f t="shared" si="74"/>
        <v/>
      </c>
      <c r="BJ66" s="181" t="str">
        <f t="shared" si="12"/>
        <v/>
      </c>
      <c r="BK66" s="182" t="str">
        <f t="shared" si="13"/>
        <v/>
      </c>
      <c r="BL66" s="183"/>
      <c r="BM66" s="184" t="str">
        <f t="shared" si="94"/>
        <v/>
      </c>
      <c r="BN66" s="183"/>
      <c r="BO66" s="171"/>
      <c r="BP66" s="227"/>
      <c r="BQ66" s="228"/>
      <c r="BR66" s="229"/>
      <c r="BS66" s="228"/>
      <c r="BT66" s="229"/>
      <c r="BU66" s="228"/>
      <c r="BV66" s="180" t="str">
        <f t="shared" si="75"/>
        <v/>
      </c>
      <c r="BW66" s="181" t="str">
        <f t="shared" si="15"/>
        <v/>
      </c>
      <c r="BX66" s="182" t="str">
        <f t="shared" si="16"/>
        <v/>
      </c>
      <c r="BY66" s="183"/>
      <c r="BZ66" s="184" t="str">
        <f t="shared" si="95"/>
        <v/>
      </c>
      <c r="CA66" s="183"/>
      <c r="CB66" s="171"/>
      <c r="CC66" s="227"/>
      <c r="CD66" s="228"/>
      <c r="CE66" s="229"/>
      <c r="CF66" s="228"/>
      <c r="CG66" s="229"/>
      <c r="CH66" s="228"/>
      <c r="CI66" s="180" t="str">
        <f t="shared" si="76"/>
        <v/>
      </c>
      <c r="CJ66" s="181" t="str">
        <f t="shared" si="18"/>
        <v/>
      </c>
      <c r="CK66" s="182" t="str">
        <f t="shared" si="19"/>
        <v/>
      </c>
      <c r="CL66" s="183"/>
      <c r="CM66" s="184" t="str">
        <f t="shared" si="96"/>
        <v/>
      </c>
      <c r="CN66" s="183"/>
      <c r="CO66" s="171"/>
      <c r="CP66" s="227"/>
      <c r="CQ66" s="228"/>
      <c r="CR66" s="229"/>
      <c r="CS66" s="228"/>
      <c r="CT66" s="229"/>
      <c r="CU66" s="228"/>
      <c r="CV66" s="180" t="str">
        <f t="shared" si="77"/>
        <v/>
      </c>
      <c r="CW66" s="181" t="str">
        <f t="shared" si="21"/>
        <v/>
      </c>
      <c r="CX66" s="182" t="str">
        <f t="shared" si="22"/>
        <v/>
      </c>
      <c r="CY66" s="183"/>
      <c r="CZ66" s="184" t="str">
        <f t="shared" si="97"/>
        <v/>
      </c>
      <c r="DA66" s="183"/>
      <c r="DB66" s="171"/>
      <c r="DC66" s="227"/>
      <c r="DD66" s="228"/>
      <c r="DE66" s="229"/>
      <c r="DF66" s="228"/>
      <c r="DG66" s="229"/>
      <c r="DH66" s="228"/>
      <c r="DI66" s="180" t="str">
        <f t="shared" si="78"/>
        <v/>
      </c>
      <c r="DJ66" s="181" t="str">
        <f t="shared" si="24"/>
        <v/>
      </c>
      <c r="DK66" s="182" t="str">
        <f t="shared" si="25"/>
        <v/>
      </c>
      <c r="DL66" s="183"/>
      <c r="DM66" s="184" t="str">
        <f t="shared" si="98"/>
        <v/>
      </c>
      <c r="DN66" s="183"/>
      <c r="DO66" s="171"/>
      <c r="DP66" s="227"/>
      <c r="DQ66" s="228"/>
      <c r="DR66" s="229"/>
      <c r="DS66" s="228"/>
      <c r="DT66" s="229"/>
      <c r="DU66" s="228"/>
      <c r="DV66" s="180" t="str">
        <f t="shared" si="79"/>
        <v/>
      </c>
      <c r="DW66" s="181" t="str">
        <f t="shared" si="27"/>
        <v/>
      </c>
      <c r="DX66" s="182" t="str">
        <f t="shared" si="28"/>
        <v/>
      </c>
      <c r="DY66" s="183"/>
      <c r="DZ66" s="184" t="str">
        <f t="shared" si="99"/>
        <v/>
      </c>
      <c r="EA66" s="183"/>
      <c r="EB66" s="171"/>
      <c r="EC66" s="227"/>
      <c r="ED66" s="228"/>
      <c r="EE66" s="229"/>
      <c r="EF66" s="228"/>
      <c r="EG66" s="229"/>
      <c r="EH66" s="228"/>
      <c r="EI66" s="180" t="str">
        <f t="shared" si="80"/>
        <v/>
      </c>
      <c r="EJ66" s="181" t="str">
        <f t="shared" si="30"/>
        <v/>
      </c>
      <c r="EK66" s="182" t="str">
        <f t="shared" si="31"/>
        <v/>
      </c>
      <c r="EL66" s="183"/>
      <c r="EM66" s="184" t="str">
        <f t="shared" si="100"/>
        <v/>
      </c>
      <c r="EN66" s="183"/>
      <c r="EO66" s="171"/>
      <c r="EP66" s="227"/>
      <c r="EQ66" s="228"/>
      <c r="ER66" s="229"/>
      <c r="ES66" s="228"/>
      <c r="ET66" s="229"/>
      <c r="EU66" s="228"/>
      <c r="EV66" s="180" t="str">
        <f t="shared" si="81"/>
        <v/>
      </c>
      <c r="EW66" s="181" t="str">
        <f t="shared" si="33"/>
        <v/>
      </c>
      <c r="EX66" s="182" t="str">
        <f t="shared" si="34"/>
        <v/>
      </c>
      <c r="EY66" s="183"/>
      <c r="EZ66" s="184" t="str">
        <f t="shared" si="101"/>
        <v/>
      </c>
      <c r="FA66" s="183"/>
      <c r="FB66" s="171"/>
      <c r="FC66" s="227"/>
      <c r="FD66" s="228"/>
      <c r="FE66" s="229"/>
      <c r="FF66" s="228"/>
      <c r="FG66" s="229"/>
      <c r="FH66" s="228"/>
      <c r="FI66" s="180" t="str">
        <f t="shared" si="82"/>
        <v/>
      </c>
      <c r="FJ66" s="181" t="str">
        <f t="shared" si="36"/>
        <v/>
      </c>
      <c r="FK66" s="182" t="str">
        <f t="shared" si="37"/>
        <v/>
      </c>
      <c r="FL66" s="183"/>
      <c r="FM66" s="184" t="str">
        <f t="shared" si="102"/>
        <v/>
      </c>
      <c r="FN66" s="183"/>
      <c r="FO66" s="171"/>
      <c r="FP66" s="227"/>
      <c r="FQ66" s="228"/>
      <c r="FR66" s="229"/>
      <c r="FS66" s="228"/>
      <c r="FT66" s="229"/>
      <c r="FU66" s="228"/>
      <c r="FV66" s="180" t="str">
        <f t="shared" si="83"/>
        <v/>
      </c>
      <c r="FW66" s="181" t="str">
        <f t="shared" si="39"/>
        <v/>
      </c>
      <c r="FX66" s="182" t="str">
        <f t="shared" si="40"/>
        <v/>
      </c>
      <c r="FY66" s="183"/>
      <c r="FZ66" s="184" t="str">
        <f t="shared" si="103"/>
        <v/>
      </c>
      <c r="GA66" s="183"/>
      <c r="GB66" s="171"/>
      <c r="GC66" s="227"/>
      <c r="GD66" s="228"/>
      <c r="GE66" s="229"/>
      <c r="GF66" s="228"/>
      <c r="GG66" s="229"/>
      <c r="GH66" s="228"/>
      <c r="GI66" s="180" t="str">
        <f t="shared" si="84"/>
        <v/>
      </c>
      <c r="GJ66" s="181" t="str">
        <f t="shared" si="42"/>
        <v/>
      </c>
      <c r="GK66" s="182" t="str">
        <f t="shared" si="43"/>
        <v/>
      </c>
      <c r="GL66" s="183"/>
      <c r="GM66" s="184" t="str">
        <f t="shared" si="104"/>
        <v/>
      </c>
      <c r="GN66" s="183"/>
      <c r="GO66" s="171"/>
      <c r="GP66" s="227"/>
      <c r="GQ66" s="228"/>
      <c r="GR66" s="229"/>
      <c r="GS66" s="228"/>
      <c r="GT66" s="229"/>
      <c r="GU66" s="228"/>
      <c r="GV66" s="180" t="str">
        <f t="shared" si="85"/>
        <v/>
      </c>
      <c r="GW66" s="181" t="str">
        <f t="shared" si="45"/>
        <v/>
      </c>
      <c r="GX66" s="182" t="str">
        <f t="shared" si="46"/>
        <v/>
      </c>
      <c r="GY66" s="183"/>
      <c r="GZ66" s="184" t="str">
        <f t="shared" si="105"/>
        <v/>
      </c>
      <c r="HA66" s="183"/>
      <c r="HB66" s="171"/>
      <c r="HC66" s="227"/>
      <c r="HD66" s="228"/>
      <c r="HE66" s="229"/>
      <c r="HF66" s="228"/>
      <c r="HG66" s="229"/>
      <c r="HH66" s="228"/>
      <c r="HI66" s="180" t="str">
        <f t="shared" si="86"/>
        <v/>
      </c>
      <c r="HJ66" s="181" t="str">
        <f t="shared" si="48"/>
        <v/>
      </c>
      <c r="HK66" s="182" t="str">
        <f t="shared" si="49"/>
        <v/>
      </c>
      <c r="HL66" s="183"/>
      <c r="HM66" s="184" t="str">
        <f t="shared" si="106"/>
        <v/>
      </c>
      <c r="HN66" s="183"/>
      <c r="HO66" s="171"/>
      <c r="HP66" s="227"/>
      <c r="HQ66" s="228"/>
      <c r="HR66" s="229"/>
      <c r="HS66" s="228"/>
      <c r="HT66" s="229"/>
      <c r="HU66" s="228"/>
      <c r="HV66" s="180" t="str">
        <f t="shared" si="87"/>
        <v/>
      </c>
      <c r="HW66" s="181" t="str">
        <f t="shared" si="51"/>
        <v/>
      </c>
      <c r="HX66" s="182" t="str">
        <f t="shared" si="52"/>
        <v/>
      </c>
      <c r="HY66" s="183"/>
      <c r="HZ66" s="184" t="str">
        <f t="shared" si="107"/>
        <v/>
      </c>
      <c r="IA66" s="183"/>
      <c r="IB66" s="171"/>
      <c r="IC66" s="227"/>
      <c r="ID66" s="228"/>
      <c r="IE66" s="229"/>
      <c r="IF66" s="228"/>
      <c r="IG66" s="229"/>
      <c r="IH66" s="228"/>
      <c r="II66" s="180" t="str">
        <f t="shared" si="88"/>
        <v/>
      </c>
      <c r="IJ66" s="181" t="str">
        <f t="shared" si="54"/>
        <v/>
      </c>
      <c r="IK66" s="182" t="str">
        <f t="shared" si="55"/>
        <v/>
      </c>
      <c r="IL66" s="183"/>
      <c r="IM66" s="184" t="str">
        <f t="shared" si="108"/>
        <v/>
      </c>
      <c r="IN66" s="183"/>
      <c r="IO66" s="171"/>
      <c r="IP66" s="227"/>
      <c r="IQ66" s="228"/>
      <c r="IR66" s="229"/>
      <c r="IS66" s="228"/>
      <c r="IT66" s="229"/>
      <c r="IU66" s="228"/>
      <c r="IV66" s="180" t="str">
        <f t="shared" si="89"/>
        <v/>
      </c>
      <c r="IW66" s="181" t="str">
        <f t="shared" si="57"/>
        <v/>
      </c>
      <c r="IX66" s="182" t="str">
        <f t="shared" si="58"/>
        <v/>
      </c>
      <c r="IY66" s="183"/>
      <c r="IZ66" s="184" t="str">
        <f t="shared" si="109"/>
        <v/>
      </c>
      <c r="JA66" s="183"/>
      <c r="JB66" s="171"/>
      <c r="JC66" s="342"/>
      <c r="JD66" s="198">
        <f t="shared" si="60"/>
        <v>0</v>
      </c>
      <c r="JE66" s="198">
        <f t="shared" si="61"/>
        <v>0</v>
      </c>
      <c r="JF66" s="198">
        <f t="shared" si="62"/>
        <v>0</v>
      </c>
      <c r="JG66" s="199">
        <f t="shared" si="63"/>
        <v>0</v>
      </c>
      <c r="JH66" s="199">
        <f t="shared" si="64"/>
        <v>0</v>
      </c>
      <c r="JI66" s="342"/>
      <c r="JJ66" s="198">
        <f>JD66+'Vessel List A'!JD66</f>
        <v>0</v>
      </c>
      <c r="JK66" s="198">
        <f>JE66+'Vessel List A'!JE66</f>
        <v>0</v>
      </c>
      <c r="JL66" s="198">
        <f t="shared" si="65"/>
        <v>0</v>
      </c>
      <c r="JM66" s="199">
        <f>JG66+'Vessel List A'!JG66</f>
        <v>0</v>
      </c>
      <c r="JN66" s="199">
        <f t="shared" si="66"/>
        <v>0</v>
      </c>
      <c r="JO66" s="342"/>
      <c r="JP66" s="366" t="str">
        <f>'Vessel List A'!$EC$1</f>
        <v>Oceana Marlin</v>
      </c>
      <c r="JQ66" s="367" t="str">
        <f>'Vessel List A'!$ED$2</f>
        <v>No</v>
      </c>
      <c r="JR66" s="763">
        <f>'Vessel List A'!$EJ$2</f>
        <v>0</v>
      </c>
      <c r="JS66" s="762"/>
      <c r="JT66" s="761">
        <f>'Vessel List A'!$EL$2</f>
        <v>0</v>
      </c>
      <c r="JU66" s="762"/>
      <c r="JV66" s="368">
        <f>'Vessel List A'!$EL$1</f>
        <v>0</v>
      </c>
      <c r="JW66" s="368"/>
      <c r="JX66" s="369">
        <f>'Vessel List A'!$EG$2</f>
        <v>0</v>
      </c>
      <c r="JY66" s="352"/>
      <c r="JZ66" s="344">
        <f t="shared" si="67"/>
        <v>1</v>
      </c>
      <c r="KA66" s="195"/>
    </row>
    <row r="67" spans="1:287" x14ac:dyDescent="0.2">
      <c r="A67" s="247">
        <f t="shared" si="68"/>
        <v>41641</v>
      </c>
      <c r="B67" s="249">
        <f t="shared" si="69"/>
        <v>41642</v>
      </c>
      <c r="C67" s="227"/>
      <c r="D67" s="228"/>
      <c r="E67" s="229"/>
      <c r="F67" s="228"/>
      <c r="G67" s="229"/>
      <c r="H67" s="228"/>
      <c r="I67" s="180" t="str">
        <f t="shared" si="70"/>
        <v/>
      </c>
      <c r="J67" s="181" t="str">
        <f t="shared" si="0"/>
        <v/>
      </c>
      <c r="K67" s="182" t="str">
        <f t="shared" si="1"/>
        <v/>
      </c>
      <c r="L67" s="183"/>
      <c r="M67" s="184" t="str">
        <f t="shared" si="90"/>
        <v/>
      </c>
      <c r="N67" s="183"/>
      <c r="O67" s="171"/>
      <c r="P67" s="227"/>
      <c r="Q67" s="228"/>
      <c r="R67" s="229"/>
      <c r="S67" s="228"/>
      <c r="T67" s="229"/>
      <c r="U67" s="228"/>
      <c r="V67" s="180" t="str">
        <f t="shared" si="71"/>
        <v/>
      </c>
      <c r="W67" s="181" t="str">
        <f t="shared" si="3"/>
        <v/>
      </c>
      <c r="X67" s="182" t="str">
        <f t="shared" si="4"/>
        <v/>
      </c>
      <c r="Y67" s="183"/>
      <c r="Z67" s="184" t="str">
        <f t="shared" si="91"/>
        <v/>
      </c>
      <c r="AA67" s="183"/>
      <c r="AB67" s="171"/>
      <c r="AC67" s="227"/>
      <c r="AD67" s="228"/>
      <c r="AE67" s="229"/>
      <c r="AF67" s="228"/>
      <c r="AG67" s="229"/>
      <c r="AH67" s="228"/>
      <c r="AI67" s="180" t="str">
        <f t="shared" si="72"/>
        <v/>
      </c>
      <c r="AJ67" s="181" t="str">
        <f t="shared" si="6"/>
        <v/>
      </c>
      <c r="AK67" s="182" t="str">
        <f t="shared" si="7"/>
        <v/>
      </c>
      <c r="AL67" s="183"/>
      <c r="AM67" s="184" t="str">
        <f t="shared" si="92"/>
        <v/>
      </c>
      <c r="AN67" s="183"/>
      <c r="AO67" s="171"/>
      <c r="AP67" s="227"/>
      <c r="AQ67" s="228"/>
      <c r="AR67" s="229"/>
      <c r="AS67" s="228"/>
      <c r="AT67" s="229"/>
      <c r="AU67" s="228"/>
      <c r="AV67" s="180" t="str">
        <f t="shared" si="73"/>
        <v/>
      </c>
      <c r="AW67" s="181" t="str">
        <f t="shared" si="9"/>
        <v/>
      </c>
      <c r="AX67" s="182" t="str">
        <f t="shared" si="10"/>
        <v/>
      </c>
      <c r="AY67" s="183"/>
      <c r="AZ67" s="184" t="str">
        <f t="shared" si="93"/>
        <v/>
      </c>
      <c r="BA67" s="183"/>
      <c r="BB67" s="171"/>
      <c r="BC67" s="227"/>
      <c r="BD67" s="228"/>
      <c r="BE67" s="229"/>
      <c r="BF67" s="228"/>
      <c r="BG67" s="229"/>
      <c r="BH67" s="228"/>
      <c r="BI67" s="180" t="str">
        <f t="shared" si="74"/>
        <v/>
      </c>
      <c r="BJ67" s="181" t="str">
        <f t="shared" si="12"/>
        <v/>
      </c>
      <c r="BK67" s="182" t="str">
        <f t="shared" si="13"/>
        <v/>
      </c>
      <c r="BL67" s="183"/>
      <c r="BM67" s="184" t="str">
        <f t="shared" si="94"/>
        <v/>
      </c>
      <c r="BN67" s="183"/>
      <c r="BO67" s="171"/>
      <c r="BP67" s="227"/>
      <c r="BQ67" s="228"/>
      <c r="BR67" s="229"/>
      <c r="BS67" s="228"/>
      <c r="BT67" s="229"/>
      <c r="BU67" s="228"/>
      <c r="BV67" s="180" t="str">
        <f t="shared" si="75"/>
        <v/>
      </c>
      <c r="BW67" s="181" t="str">
        <f t="shared" si="15"/>
        <v/>
      </c>
      <c r="BX67" s="182" t="str">
        <f t="shared" si="16"/>
        <v/>
      </c>
      <c r="BY67" s="183"/>
      <c r="BZ67" s="184" t="str">
        <f t="shared" si="95"/>
        <v/>
      </c>
      <c r="CA67" s="183"/>
      <c r="CB67" s="171"/>
      <c r="CC67" s="227"/>
      <c r="CD67" s="228"/>
      <c r="CE67" s="229"/>
      <c r="CF67" s="228"/>
      <c r="CG67" s="229"/>
      <c r="CH67" s="228"/>
      <c r="CI67" s="180" t="str">
        <f t="shared" si="76"/>
        <v/>
      </c>
      <c r="CJ67" s="181" t="str">
        <f t="shared" si="18"/>
        <v/>
      </c>
      <c r="CK67" s="182" t="str">
        <f t="shared" si="19"/>
        <v/>
      </c>
      <c r="CL67" s="183"/>
      <c r="CM67" s="184" t="str">
        <f t="shared" si="96"/>
        <v/>
      </c>
      <c r="CN67" s="183"/>
      <c r="CO67" s="171"/>
      <c r="CP67" s="227"/>
      <c r="CQ67" s="228"/>
      <c r="CR67" s="229"/>
      <c r="CS67" s="228"/>
      <c r="CT67" s="229"/>
      <c r="CU67" s="228"/>
      <c r="CV67" s="180" t="str">
        <f t="shared" si="77"/>
        <v/>
      </c>
      <c r="CW67" s="181" t="str">
        <f t="shared" si="21"/>
        <v/>
      </c>
      <c r="CX67" s="182" t="str">
        <f t="shared" si="22"/>
        <v/>
      </c>
      <c r="CY67" s="183"/>
      <c r="CZ67" s="184" t="str">
        <f t="shared" si="97"/>
        <v/>
      </c>
      <c r="DA67" s="183"/>
      <c r="DB67" s="171"/>
      <c r="DC67" s="227"/>
      <c r="DD67" s="228"/>
      <c r="DE67" s="229"/>
      <c r="DF67" s="228"/>
      <c r="DG67" s="229"/>
      <c r="DH67" s="228"/>
      <c r="DI67" s="180" t="str">
        <f t="shared" si="78"/>
        <v/>
      </c>
      <c r="DJ67" s="181" t="str">
        <f t="shared" si="24"/>
        <v/>
      </c>
      <c r="DK67" s="182" t="str">
        <f t="shared" si="25"/>
        <v/>
      </c>
      <c r="DL67" s="183"/>
      <c r="DM67" s="184" t="str">
        <f t="shared" si="98"/>
        <v/>
      </c>
      <c r="DN67" s="183"/>
      <c r="DO67" s="171"/>
      <c r="DP67" s="227"/>
      <c r="DQ67" s="228"/>
      <c r="DR67" s="229"/>
      <c r="DS67" s="228"/>
      <c r="DT67" s="229"/>
      <c r="DU67" s="228"/>
      <c r="DV67" s="180" t="str">
        <f t="shared" si="79"/>
        <v/>
      </c>
      <c r="DW67" s="181" t="str">
        <f t="shared" si="27"/>
        <v/>
      </c>
      <c r="DX67" s="182" t="str">
        <f t="shared" si="28"/>
        <v/>
      </c>
      <c r="DY67" s="183"/>
      <c r="DZ67" s="184" t="str">
        <f t="shared" si="99"/>
        <v/>
      </c>
      <c r="EA67" s="183"/>
      <c r="EB67" s="171"/>
      <c r="EC67" s="227"/>
      <c r="ED67" s="228"/>
      <c r="EE67" s="229"/>
      <c r="EF67" s="228"/>
      <c r="EG67" s="229"/>
      <c r="EH67" s="228"/>
      <c r="EI67" s="180" t="str">
        <f t="shared" si="80"/>
        <v/>
      </c>
      <c r="EJ67" s="181" t="str">
        <f t="shared" si="30"/>
        <v/>
      </c>
      <c r="EK67" s="182" t="str">
        <f t="shared" si="31"/>
        <v/>
      </c>
      <c r="EL67" s="183"/>
      <c r="EM67" s="184" t="str">
        <f t="shared" si="100"/>
        <v/>
      </c>
      <c r="EN67" s="183"/>
      <c r="EO67" s="171"/>
      <c r="EP67" s="227"/>
      <c r="EQ67" s="228"/>
      <c r="ER67" s="229"/>
      <c r="ES67" s="228"/>
      <c r="ET67" s="229"/>
      <c r="EU67" s="228"/>
      <c r="EV67" s="180" t="str">
        <f t="shared" si="81"/>
        <v/>
      </c>
      <c r="EW67" s="181" t="str">
        <f t="shared" si="33"/>
        <v/>
      </c>
      <c r="EX67" s="182" t="str">
        <f t="shared" si="34"/>
        <v/>
      </c>
      <c r="EY67" s="183"/>
      <c r="EZ67" s="184" t="str">
        <f t="shared" si="101"/>
        <v/>
      </c>
      <c r="FA67" s="183"/>
      <c r="FB67" s="171"/>
      <c r="FC67" s="227"/>
      <c r="FD67" s="228"/>
      <c r="FE67" s="229"/>
      <c r="FF67" s="228"/>
      <c r="FG67" s="229"/>
      <c r="FH67" s="228"/>
      <c r="FI67" s="180" t="str">
        <f t="shared" si="82"/>
        <v/>
      </c>
      <c r="FJ67" s="181" t="str">
        <f t="shared" si="36"/>
        <v/>
      </c>
      <c r="FK67" s="182" t="str">
        <f t="shared" si="37"/>
        <v/>
      </c>
      <c r="FL67" s="183"/>
      <c r="FM67" s="184" t="str">
        <f t="shared" si="102"/>
        <v/>
      </c>
      <c r="FN67" s="183"/>
      <c r="FO67" s="171"/>
      <c r="FP67" s="227"/>
      <c r="FQ67" s="228"/>
      <c r="FR67" s="229"/>
      <c r="FS67" s="228"/>
      <c r="FT67" s="229"/>
      <c r="FU67" s="228"/>
      <c r="FV67" s="180" t="str">
        <f t="shared" si="83"/>
        <v/>
      </c>
      <c r="FW67" s="181" t="str">
        <f t="shared" si="39"/>
        <v/>
      </c>
      <c r="FX67" s="182" t="str">
        <f t="shared" si="40"/>
        <v/>
      </c>
      <c r="FY67" s="183"/>
      <c r="FZ67" s="184" t="str">
        <f t="shared" si="103"/>
        <v/>
      </c>
      <c r="GA67" s="183"/>
      <c r="GB67" s="171"/>
      <c r="GC67" s="227"/>
      <c r="GD67" s="228"/>
      <c r="GE67" s="229"/>
      <c r="GF67" s="228"/>
      <c r="GG67" s="229"/>
      <c r="GH67" s="228"/>
      <c r="GI67" s="180" t="str">
        <f t="shared" si="84"/>
        <v/>
      </c>
      <c r="GJ67" s="181" t="str">
        <f t="shared" si="42"/>
        <v/>
      </c>
      <c r="GK67" s="182" t="str">
        <f t="shared" si="43"/>
        <v/>
      </c>
      <c r="GL67" s="183"/>
      <c r="GM67" s="184" t="str">
        <f t="shared" si="104"/>
        <v/>
      </c>
      <c r="GN67" s="183"/>
      <c r="GO67" s="171"/>
      <c r="GP67" s="227"/>
      <c r="GQ67" s="228"/>
      <c r="GR67" s="229"/>
      <c r="GS67" s="228"/>
      <c r="GT67" s="229"/>
      <c r="GU67" s="228"/>
      <c r="GV67" s="180" t="str">
        <f t="shared" si="85"/>
        <v/>
      </c>
      <c r="GW67" s="181" t="str">
        <f t="shared" si="45"/>
        <v/>
      </c>
      <c r="GX67" s="182" t="str">
        <f t="shared" si="46"/>
        <v/>
      </c>
      <c r="GY67" s="183"/>
      <c r="GZ67" s="184" t="str">
        <f t="shared" si="105"/>
        <v/>
      </c>
      <c r="HA67" s="183"/>
      <c r="HB67" s="171"/>
      <c r="HC67" s="227"/>
      <c r="HD67" s="228"/>
      <c r="HE67" s="229"/>
      <c r="HF67" s="228"/>
      <c r="HG67" s="229"/>
      <c r="HH67" s="228"/>
      <c r="HI67" s="180" t="str">
        <f t="shared" si="86"/>
        <v/>
      </c>
      <c r="HJ67" s="181" t="str">
        <f t="shared" si="48"/>
        <v/>
      </c>
      <c r="HK67" s="182" t="str">
        <f t="shared" si="49"/>
        <v/>
      </c>
      <c r="HL67" s="183"/>
      <c r="HM67" s="184" t="str">
        <f t="shared" si="106"/>
        <v/>
      </c>
      <c r="HN67" s="183"/>
      <c r="HO67" s="171"/>
      <c r="HP67" s="227"/>
      <c r="HQ67" s="228"/>
      <c r="HR67" s="229"/>
      <c r="HS67" s="228"/>
      <c r="HT67" s="229"/>
      <c r="HU67" s="228"/>
      <c r="HV67" s="180" t="str">
        <f t="shared" si="87"/>
        <v/>
      </c>
      <c r="HW67" s="181" t="str">
        <f t="shared" si="51"/>
        <v/>
      </c>
      <c r="HX67" s="182" t="str">
        <f t="shared" si="52"/>
        <v/>
      </c>
      <c r="HY67" s="183"/>
      <c r="HZ67" s="184" t="str">
        <f t="shared" si="107"/>
        <v/>
      </c>
      <c r="IA67" s="183"/>
      <c r="IB67" s="171"/>
      <c r="IC67" s="227"/>
      <c r="ID67" s="228"/>
      <c r="IE67" s="229"/>
      <c r="IF67" s="228"/>
      <c r="IG67" s="229"/>
      <c r="IH67" s="228"/>
      <c r="II67" s="180" t="str">
        <f t="shared" si="88"/>
        <v/>
      </c>
      <c r="IJ67" s="181" t="str">
        <f t="shared" si="54"/>
        <v/>
      </c>
      <c r="IK67" s="182" t="str">
        <f t="shared" si="55"/>
        <v/>
      </c>
      <c r="IL67" s="183"/>
      <c r="IM67" s="184" t="str">
        <f t="shared" si="108"/>
        <v/>
      </c>
      <c r="IN67" s="183"/>
      <c r="IO67" s="171"/>
      <c r="IP67" s="227"/>
      <c r="IQ67" s="228"/>
      <c r="IR67" s="229"/>
      <c r="IS67" s="228"/>
      <c r="IT67" s="229"/>
      <c r="IU67" s="228"/>
      <c r="IV67" s="180" t="str">
        <f t="shared" si="89"/>
        <v/>
      </c>
      <c r="IW67" s="181" t="str">
        <f t="shared" si="57"/>
        <v/>
      </c>
      <c r="IX67" s="182" t="str">
        <f t="shared" si="58"/>
        <v/>
      </c>
      <c r="IY67" s="183"/>
      <c r="IZ67" s="184" t="str">
        <f t="shared" si="109"/>
        <v/>
      </c>
      <c r="JA67" s="183"/>
      <c r="JB67" s="171"/>
      <c r="JC67" s="342"/>
      <c r="JD67" s="198">
        <f t="shared" si="60"/>
        <v>0</v>
      </c>
      <c r="JE67" s="198">
        <f t="shared" si="61"/>
        <v>0</v>
      </c>
      <c r="JF67" s="198">
        <f t="shared" si="62"/>
        <v>0</v>
      </c>
      <c r="JG67" s="199">
        <f t="shared" si="63"/>
        <v>0</v>
      </c>
      <c r="JH67" s="199">
        <f t="shared" si="64"/>
        <v>0</v>
      </c>
      <c r="JI67" s="342"/>
      <c r="JJ67" s="198">
        <f>JD67+'Vessel List A'!JD67</f>
        <v>0</v>
      </c>
      <c r="JK67" s="198">
        <f>JE67+'Vessel List A'!JE67</f>
        <v>0</v>
      </c>
      <c r="JL67" s="198">
        <f t="shared" si="65"/>
        <v>0</v>
      </c>
      <c r="JM67" s="199">
        <f>JG67+'Vessel List A'!JG67</f>
        <v>0</v>
      </c>
      <c r="JN67" s="199">
        <f t="shared" si="66"/>
        <v>0</v>
      </c>
      <c r="JO67" s="342"/>
      <c r="JP67" s="366" t="str">
        <f>'Vessel List A'!$EP$1</f>
        <v>Patience</v>
      </c>
      <c r="JQ67" s="371" t="str">
        <f>'Vessel List A'!$EQ$2</f>
        <v>No</v>
      </c>
      <c r="JR67" s="763">
        <f>'Vessel List A'!$EW$2</f>
        <v>0</v>
      </c>
      <c r="JS67" s="762"/>
      <c r="JT67" s="761">
        <f>'Vessel List A'!$EY$2</f>
        <v>0</v>
      </c>
      <c r="JU67" s="762"/>
      <c r="JV67" s="368">
        <f>'Vessel List A'!$EY$1</f>
        <v>0</v>
      </c>
      <c r="JW67" s="368"/>
      <c r="JX67" s="369">
        <f>'Vessel List A'!$ET$2</f>
        <v>0</v>
      </c>
      <c r="JY67" s="352"/>
      <c r="JZ67" s="344">
        <f t="shared" si="67"/>
        <v>1</v>
      </c>
      <c r="KA67" s="195"/>
    </row>
    <row r="68" spans="1:287" x14ac:dyDescent="0.2">
      <c r="A68" s="247">
        <f t="shared" si="68"/>
        <v>41642</v>
      </c>
      <c r="B68" s="249">
        <f t="shared" si="69"/>
        <v>41643</v>
      </c>
      <c r="C68" s="227"/>
      <c r="D68" s="228"/>
      <c r="E68" s="229"/>
      <c r="F68" s="228"/>
      <c r="G68" s="229"/>
      <c r="H68" s="228"/>
      <c r="I68" s="180" t="str">
        <f t="shared" si="70"/>
        <v/>
      </c>
      <c r="J68" s="181" t="str">
        <f t="shared" si="0"/>
        <v/>
      </c>
      <c r="K68" s="182" t="str">
        <f t="shared" si="1"/>
        <v/>
      </c>
      <c r="L68" s="183"/>
      <c r="M68" s="184" t="str">
        <f t="shared" si="90"/>
        <v/>
      </c>
      <c r="N68" s="183"/>
      <c r="O68" s="171"/>
      <c r="P68" s="227"/>
      <c r="Q68" s="228"/>
      <c r="R68" s="229"/>
      <c r="S68" s="228"/>
      <c r="T68" s="229"/>
      <c r="U68" s="228"/>
      <c r="V68" s="180" t="str">
        <f t="shared" si="71"/>
        <v/>
      </c>
      <c r="W68" s="181" t="str">
        <f t="shared" si="3"/>
        <v/>
      </c>
      <c r="X68" s="182" t="str">
        <f t="shared" si="4"/>
        <v/>
      </c>
      <c r="Y68" s="183"/>
      <c r="Z68" s="184" t="str">
        <f t="shared" si="91"/>
        <v/>
      </c>
      <c r="AA68" s="183"/>
      <c r="AB68" s="171"/>
      <c r="AC68" s="227"/>
      <c r="AD68" s="228"/>
      <c r="AE68" s="229"/>
      <c r="AF68" s="228"/>
      <c r="AG68" s="229"/>
      <c r="AH68" s="228"/>
      <c r="AI68" s="180" t="str">
        <f t="shared" si="72"/>
        <v/>
      </c>
      <c r="AJ68" s="181" t="str">
        <f t="shared" si="6"/>
        <v/>
      </c>
      <c r="AK68" s="182" t="str">
        <f t="shared" si="7"/>
        <v/>
      </c>
      <c r="AL68" s="183"/>
      <c r="AM68" s="184" t="str">
        <f t="shared" si="92"/>
        <v/>
      </c>
      <c r="AN68" s="183"/>
      <c r="AO68" s="171"/>
      <c r="AP68" s="227"/>
      <c r="AQ68" s="228"/>
      <c r="AR68" s="229"/>
      <c r="AS68" s="228"/>
      <c r="AT68" s="229"/>
      <c r="AU68" s="228"/>
      <c r="AV68" s="180" t="str">
        <f t="shared" si="73"/>
        <v/>
      </c>
      <c r="AW68" s="181" t="str">
        <f t="shared" si="9"/>
        <v/>
      </c>
      <c r="AX68" s="182" t="str">
        <f t="shared" si="10"/>
        <v/>
      </c>
      <c r="AY68" s="183"/>
      <c r="AZ68" s="184" t="str">
        <f t="shared" si="93"/>
        <v/>
      </c>
      <c r="BA68" s="183"/>
      <c r="BB68" s="171"/>
      <c r="BC68" s="227"/>
      <c r="BD68" s="228"/>
      <c r="BE68" s="229"/>
      <c r="BF68" s="228"/>
      <c r="BG68" s="229"/>
      <c r="BH68" s="228"/>
      <c r="BI68" s="180" t="str">
        <f t="shared" si="74"/>
        <v/>
      </c>
      <c r="BJ68" s="181" t="str">
        <f t="shared" si="12"/>
        <v/>
      </c>
      <c r="BK68" s="182" t="str">
        <f t="shared" si="13"/>
        <v/>
      </c>
      <c r="BL68" s="183"/>
      <c r="BM68" s="184" t="str">
        <f t="shared" si="94"/>
        <v/>
      </c>
      <c r="BN68" s="183"/>
      <c r="BO68" s="171"/>
      <c r="BP68" s="227"/>
      <c r="BQ68" s="228"/>
      <c r="BR68" s="229"/>
      <c r="BS68" s="228"/>
      <c r="BT68" s="229"/>
      <c r="BU68" s="228"/>
      <c r="BV68" s="180" t="str">
        <f t="shared" si="75"/>
        <v/>
      </c>
      <c r="BW68" s="181" t="str">
        <f t="shared" si="15"/>
        <v/>
      </c>
      <c r="BX68" s="182" t="str">
        <f t="shared" si="16"/>
        <v/>
      </c>
      <c r="BY68" s="183"/>
      <c r="BZ68" s="184" t="str">
        <f t="shared" si="95"/>
        <v/>
      </c>
      <c r="CA68" s="183"/>
      <c r="CB68" s="171"/>
      <c r="CC68" s="227"/>
      <c r="CD68" s="228"/>
      <c r="CE68" s="229"/>
      <c r="CF68" s="228"/>
      <c r="CG68" s="229"/>
      <c r="CH68" s="228"/>
      <c r="CI68" s="180" t="str">
        <f t="shared" si="76"/>
        <v/>
      </c>
      <c r="CJ68" s="181" t="str">
        <f t="shared" si="18"/>
        <v/>
      </c>
      <c r="CK68" s="182" t="str">
        <f t="shared" si="19"/>
        <v/>
      </c>
      <c r="CL68" s="183"/>
      <c r="CM68" s="184" t="str">
        <f t="shared" si="96"/>
        <v/>
      </c>
      <c r="CN68" s="183"/>
      <c r="CO68" s="171"/>
      <c r="CP68" s="227"/>
      <c r="CQ68" s="228"/>
      <c r="CR68" s="229"/>
      <c r="CS68" s="228"/>
      <c r="CT68" s="229"/>
      <c r="CU68" s="228"/>
      <c r="CV68" s="180" t="str">
        <f t="shared" si="77"/>
        <v/>
      </c>
      <c r="CW68" s="181" t="str">
        <f t="shared" si="21"/>
        <v/>
      </c>
      <c r="CX68" s="182" t="str">
        <f t="shared" si="22"/>
        <v/>
      </c>
      <c r="CY68" s="183"/>
      <c r="CZ68" s="184" t="str">
        <f t="shared" si="97"/>
        <v/>
      </c>
      <c r="DA68" s="183"/>
      <c r="DB68" s="171"/>
      <c r="DC68" s="227"/>
      <c r="DD68" s="228"/>
      <c r="DE68" s="229"/>
      <c r="DF68" s="228"/>
      <c r="DG68" s="229"/>
      <c r="DH68" s="228"/>
      <c r="DI68" s="180" t="str">
        <f t="shared" si="78"/>
        <v/>
      </c>
      <c r="DJ68" s="181" t="str">
        <f t="shared" si="24"/>
        <v/>
      </c>
      <c r="DK68" s="182" t="str">
        <f t="shared" si="25"/>
        <v/>
      </c>
      <c r="DL68" s="183"/>
      <c r="DM68" s="184" t="str">
        <f t="shared" si="98"/>
        <v/>
      </c>
      <c r="DN68" s="183"/>
      <c r="DO68" s="171"/>
      <c r="DP68" s="227"/>
      <c r="DQ68" s="228"/>
      <c r="DR68" s="229"/>
      <c r="DS68" s="228"/>
      <c r="DT68" s="229"/>
      <c r="DU68" s="228"/>
      <c r="DV68" s="180" t="str">
        <f t="shared" si="79"/>
        <v/>
      </c>
      <c r="DW68" s="181" t="str">
        <f t="shared" si="27"/>
        <v/>
      </c>
      <c r="DX68" s="182" t="str">
        <f t="shared" si="28"/>
        <v/>
      </c>
      <c r="DY68" s="183"/>
      <c r="DZ68" s="184" t="str">
        <f t="shared" si="99"/>
        <v/>
      </c>
      <c r="EA68" s="183"/>
      <c r="EB68" s="171"/>
      <c r="EC68" s="227"/>
      <c r="ED68" s="228"/>
      <c r="EE68" s="229"/>
      <c r="EF68" s="228"/>
      <c r="EG68" s="229"/>
      <c r="EH68" s="228"/>
      <c r="EI68" s="180" t="str">
        <f t="shared" si="80"/>
        <v/>
      </c>
      <c r="EJ68" s="181" t="str">
        <f t="shared" si="30"/>
        <v/>
      </c>
      <c r="EK68" s="182" t="str">
        <f t="shared" si="31"/>
        <v/>
      </c>
      <c r="EL68" s="183"/>
      <c r="EM68" s="184" t="str">
        <f t="shared" si="100"/>
        <v/>
      </c>
      <c r="EN68" s="183"/>
      <c r="EO68" s="171"/>
      <c r="EP68" s="227"/>
      <c r="EQ68" s="228"/>
      <c r="ER68" s="229"/>
      <c r="ES68" s="228"/>
      <c r="ET68" s="229"/>
      <c r="EU68" s="228"/>
      <c r="EV68" s="180" t="str">
        <f t="shared" si="81"/>
        <v/>
      </c>
      <c r="EW68" s="181" t="str">
        <f t="shared" si="33"/>
        <v/>
      </c>
      <c r="EX68" s="182" t="str">
        <f t="shared" si="34"/>
        <v/>
      </c>
      <c r="EY68" s="183"/>
      <c r="EZ68" s="184" t="str">
        <f t="shared" si="101"/>
        <v/>
      </c>
      <c r="FA68" s="183"/>
      <c r="FB68" s="171"/>
      <c r="FC68" s="227"/>
      <c r="FD68" s="228"/>
      <c r="FE68" s="229"/>
      <c r="FF68" s="228"/>
      <c r="FG68" s="229"/>
      <c r="FH68" s="228"/>
      <c r="FI68" s="180" t="str">
        <f t="shared" si="82"/>
        <v/>
      </c>
      <c r="FJ68" s="181" t="str">
        <f t="shared" si="36"/>
        <v/>
      </c>
      <c r="FK68" s="182" t="str">
        <f t="shared" si="37"/>
        <v/>
      </c>
      <c r="FL68" s="183"/>
      <c r="FM68" s="184" t="str">
        <f t="shared" si="102"/>
        <v/>
      </c>
      <c r="FN68" s="183"/>
      <c r="FO68" s="171"/>
      <c r="FP68" s="227"/>
      <c r="FQ68" s="228"/>
      <c r="FR68" s="229"/>
      <c r="FS68" s="228"/>
      <c r="FT68" s="229"/>
      <c r="FU68" s="228"/>
      <c r="FV68" s="180" t="str">
        <f t="shared" si="83"/>
        <v/>
      </c>
      <c r="FW68" s="181" t="str">
        <f t="shared" si="39"/>
        <v/>
      </c>
      <c r="FX68" s="182" t="str">
        <f t="shared" si="40"/>
        <v/>
      </c>
      <c r="FY68" s="183"/>
      <c r="FZ68" s="184" t="str">
        <f t="shared" si="103"/>
        <v/>
      </c>
      <c r="GA68" s="183"/>
      <c r="GB68" s="171"/>
      <c r="GC68" s="227"/>
      <c r="GD68" s="228"/>
      <c r="GE68" s="229"/>
      <c r="GF68" s="228"/>
      <c r="GG68" s="229"/>
      <c r="GH68" s="228"/>
      <c r="GI68" s="180" t="str">
        <f t="shared" si="84"/>
        <v/>
      </c>
      <c r="GJ68" s="181" t="str">
        <f t="shared" si="42"/>
        <v/>
      </c>
      <c r="GK68" s="182" t="str">
        <f t="shared" si="43"/>
        <v/>
      </c>
      <c r="GL68" s="183"/>
      <c r="GM68" s="184" t="str">
        <f t="shared" si="104"/>
        <v/>
      </c>
      <c r="GN68" s="183"/>
      <c r="GO68" s="171"/>
      <c r="GP68" s="227"/>
      <c r="GQ68" s="228"/>
      <c r="GR68" s="229"/>
      <c r="GS68" s="228"/>
      <c r="GT68" s="229"/>
      <c r="GU68" s="228"/>
      <c r="GV68" s="180" t="str">
        <f t="shared" si="85"/>
        <v/>
      </c>
      <c r="GW68" s="181" t="str">
        <f t="shared" si="45"/>
        <v/>
      </c>
      <c r="GX68" s="182" t="str">
        <f t="shared" si="46"/>
        <v/>
      </c>
      <c r="GY68" s="183"/>
      <c r="GZ68" s="184" t="str">
        <f t="shared" si="105"/>
        <v/>
      </c>
      <c r="HA68" s="183"/>
      <c r="HB68" s="171"/>
      <c r="HC68" s="227"/>
      <c r="HD68" s="228"/>
      <c r="HE68" s="229"/>
      <c r="HF68" s="228"/>
      <c r="HG68" s="229"/>
      <c r="HH68" s="228"/>
      <c r="HI68" s="180" t="str">
        <f t="shared" si="86"/>
        <v/>
      </c>
      <c r="HJ68" s="181" t="str">
        <f t="shared" si="48"/>
        <v/>
      </c>
      <c r="HK68" s="182" t="str">
        <f t="shared" si="49"/>
        <v/>
      </c>
      <c r="HL68" s="183"/>
      <c r="HM68" s="184" t="str">
        <f t="shared" si="106"/>
        <v/>
      </c>
      <c r="HN68" s="183"/>
      <c r="HO68" s="171"/>
      <c r="HP68" s="227"/>
      <c r="HQ68" s="228"/>
      <c r="HR68" s="229"/>
      <c r="HS68" s="228"/>
      <c r="HT68" s="229"/>
      <c r="HU68" s="228"/>
      <c r="HV68" s="180" t="str">
        <f t="shared" si="87"/>
        <v/>
      </c>
      <c r="HW68" s="181" t="str">
        <f t="shared" si="51"/>
        <v/>
      </c>
      <c r="HX68" s="182" t="str">
        <f t="shared" si="52"/>
        <v/>
      </c>
      <c r="HY68" s="183"/>
      <c r="HZ68" s="184" t="str">
        <f t="shared" si="107"/>
        <v/>
      </c>
      <c r="IA68" s="183"/>
      <c r="IB68" s="171"/>
      <c r="IC68" s="227"/>
      <c r="ID68" s="228"/>
      <c r="IE68" s="229"/>
      <c r="IF68" s="228"/>
      <c r="IG68" s="229"/>
      <c r="IH68" s="228"/>
      <c r="II68" s="180" t="str">
        <f t="shared" si="88"/>
        <v/>
      </c>
      <c r="IJ68" s="181" t="str">
        <f t="shared" si="54"/>
        <v/>
      </c>
      <c r="IK68" s="182" t="str">
        <f t="shared" si="55"/>
        <v/>
      </c>
      <c r="IL68" s="183"/>
      <c r="IM68" s="184" t="str">
        <f t="shared" si="108"/>
        <v/>
      </c>
      <c r="IN68" s="183"/>
      <c r="IO68" s="171"/>
      <c r="IP68" s="227"/>
      <c r="IQ68" s="228"/>
      <c r="IR68" s="229"/>
      <c r="IS68" s="228"/>
      <c r="IT68" s="229"/>
      <c r="IU68" s="228"/>
      <c r="IV68" s="180" t="str">
        <f t="shared" si="89"/>
        <v/>
      </c>
      <c r="IW68" s="181" t="str">
        <f t="shared" si="57"/>
        <v/>
      </c>
      <c r="IX68" s="182" t="str">
        <f t="shared" si="58"/>
        <v/>
      </c>
      <c r="IY68" s="183"/>
      <c r="IZ68" s="184" t="str">
        <f t="shared" si="109"/>
        <v/>
      </c>
      <c r="JA68" s="183"/>
      <c r="JB68" s="171"/>
      <c r="JC68" s="342"/>
      <c r="JD68" s="198">
        <f t="shared" si="60"/>
        <v>0</v>
      </c>
      <c r="JE68" s="198">
        <f t="shared" si="61"/>
        <v>0</v>
      </c>
      <c r="JF68" s="198">
        <f t="shared" si="62"/>
        <v>0</v>
      </c>
      <c r="JG68" s="199">
        <f t="shared" si="63"/>
        <v>0</v>
      </c>
      <c r="JH68" s="199">
        <f t="shared" si="64"/>
        <v>0</v>
      </c>
      <c r="JI68" s="342"/>
      <c r="JJ68" s="198">
        <f>JD68+'Vessel List A'!JD68</f>
        <v>0</v>
      </c>
      <c r="JK68" s="198">
        <f>JE68+'Vessel List A'!JE68</f>
        <v>0</v>
      </c>
      <c r="JL68" s="198">
        <f t="shared" si="65"/>
        <v>0</v>
      </c>
      <c r="JM68" s="199">
        <f>JG68+'Vessel List A'!JG68</f>
        <v>0</v>
      </c>
      <c r="JN68" s="199">
        <f t="shared" si="66"/>
        <v>0</v>
      </c>
      <c r="JO68" s="342"/>
      <c r="JP68" s="366" t="str">
        <f>'Vessel List A'!$FC$1</f>
        <v>Skipness</v>
      </c>
      <c r="JQ68" s="367" t="str">
        <f>'Vessel List A'!$FD$2</f>
        <v>No</v>
      </c>
      <c r="JR68" s="763">
        <f>'Vessel List A'!$FJ$2</f>
        <v>0</v>
      </c>
      <c r="JS68" s="762"/>
      <c r="JT68" s="761">
        <f>'Vessel List A'!$FL$2</f>
        <v>0</v>
      </c>
      <c r="JU68" s="762"/>
      <c r="JV68" s="368">
        <f>'Vessel List A'!$FL$1</f>
        <v>0</v>
      </c>
      <c r="JW68" s="368"/>
      <c r="JX68" s="369">
        <f>'Vessel List A'!$FG$2</f>
        <v>0</v>
      </c>
      <c r="JY68" s="352"/>
      <c r="JZ68" s="344">
        <f t="shared" si="67"/>
        <v>1</v>
      </c>
      <c r="KA68" s="195"/>
    </row>
    <row r="69" spans="1:287" x14ac:dyDescent="0.2">
      <c r="A69" s="247">
        <f t="shared" si="68"/>
        <v>41643</v>
      </c>
      <c r="B69" s="249">
        <f t="shared" si="69"/>
        <v>41644</v>
      </c>
      <c r="C69" s="227"/>
      <c r="D69" s="228"/>
      <c r="E69" s="229"/>
      <c r="F69" s="228"/>
      <c r="G69" s="229"/>
      <c r="H69" s="228"/>
      <c r="I69" s="180" t="str">
        <f t="shared" si="70"/>
        <v/>
      </c>
      <c r="J69" s="181" t="str">
        <f t="shared" si="0"/>
        <v/>
      </c>
      <c r="K69" s="182" t="str">
        <f t="shared" si="1"/>
        <v/>
      </c>
      <c r="L69" s="183"/>
      <c r="M69" s="184" t="str">
        <f t="shared" si="90"/>
        <v/>
      </c>
      <c r="N69" s="183"/>
      <c r="O69" s="186"/>
      <c r="P69" s="227"/>
      <c r="Q69" s="228"/>
      <c r="R69" s="229"/>
      <c r="S69" s="228"/>
      <c r="T69" s="229"/>
      <c r="U69" s="228"/>
      <c r="V69" s="180" t="str">
        <f t="shared" si="71"/>
        <v/>
      </c>
      <c r="W69" s="181" t="str">
        <f t="shared" si="3"/>
        <v/>
      </c>
      <c r="X69" s="182" t="str">
        <f t="shared" si="4"/>
        <v/>
      </c>
      <c r="Y69" s="183"/>
      <c r="Z69" s="184" t="str">
        <f t="shared" si="91"/>
        <v/>
      </c>
      <c r="AA69" s="183"/>
      <c r="AB69" s="186"/>
      <c r="AC69" s="227"/>
      <c r="AD69" s="228"/>
      <c r="AE69" s="229"/>
      <c r="AF69" s="228"/>
      <c r="AG69" s="229"/>
      <c r="AH69" s="228"/>
      <c r="AI69" s="180" t="str">
        <f t="shared" si="72"/>
        <v/>
      </c>
      <c r="AJ69" s="181" t="str">
        <f t="shared" si="6"/>
        <v/>
      </c>
      <c r="AK69" s="182" t="str">
        <f t="shared" si="7"/>
        <v/>
      </c>
      <c r="AL69" s="183"/>
      <c r="AM69" s="184" t="str">
        <f t="shared" si="92"/>
        <v/>
      </c>
      <c r="AN69" s="183"/>
      <c r="AO69" s="186"/>
      <c r="AP69" s="227"/>
      <c r="AQ69" s="228"/>
      <c r="AR69" s="229"/>
      <c r="AS69" s="228"/>
      <c r="AT69" s="229"/>
      <c r="AU69" s="228"/>
      <c r="AV69" s="180" t="str">
        <f t="shared" si="73"/>
        <v/>
      </c>
      <c r="AW69" s="181" t="str">
        <f t="shared" si="9"/>
        <v/>
      </c>
      <c r="AX69" s="182" t="str">
        <f t="shared" si="10"/>
        <v/>
      </c>
      <c r="AY69" s="183"/>
      <c r="AZ69" s="184" t="str">
        <f t="shared" si="93"/>
        <v/>
      </c>
      <c r="BA69" s="183"/>
      <c r="BB69" s="186"/>
      <c r="BC69" s="227"/>
      <c r="BD69" s="228"/>
      <c r="BE69" s="229"/>
      <c r="BF69" s="228"/>
      <c r="BG69" s="229"/>
      <c r="BH69" s="228"/>
      <c r="BI69" s="180" t="str">
        <f t="shared" si="74"/>
        <v/>
      </c>
      <c r="BJ69" s="181" t="str">
        <f t="shared" si="12"/>
        <v/>
      </c>
      <c r="BK69" s="182" t="str">
        <f t="shared" si="13"/>
        <v/>
      </c>
      <c r="BL69" s="183"/>
      <c r="BM69" s="184" t="str">
        <f t="shared" si="94"/>
        <v/>
      </c>
      <c r="BN69" s="183"/>
      <c r="BO69" s="186"/>
      <c r="BP69" s="227"/>
      <c r="BQ69" s="228"/>
      <c r="BR69" s="229"/>
      <c r="BS69" s="228"/>
      <c r="BT69" s="229"/>
      <c r="BU69" s="228"/>
      <c r="BV69" s="180" t="str">
        <f t="shared" si="75"/>
        <v/>
      </c>
      <c r="BW69" s="181" t="str">
        <f t="shared" si="15"/>
        <v/>
      </c>
      <c r="BX69" s="182" t="str">
        <f t="shared" si="16"/>
        <v/>
      </c>
      <c r="BY69" s="183"/>
      <c r="BZ69" s="184" t="str">
        <f t="shared" si="95"/>
        <v/>
      </c>
      <c r="CA69" s="183"/>
      <c r="CB69" s="186"/>
      <c r="CC69" s="227"/>
      <c r="CD69" s="228"/>
      <c r="CE69" s="229"/>
      <c r="CF69" s="228"/>
      <c r="CG69" s="229"/>
      <c r="CH69" s="228"/>
      <c r="CI69" s="180" t="str">
        <f t="shared" si="76"/>
        <v/>
      </c>
      <c r="CJ69" s="181" t="str">
        <f t="shared" si="18"/>
        <v/>
      </c>
      <c r="CK69" s="182" t="str">
        <f t="shared" si="19"/>
        <v/>
      </c>
      <c r="CL69" s="183"/>
      <c r="CM69" s="184" t="str">
        <f t="shared" si="96"/>
        <v/>
      </c>
      <c r="CN69" s="183"/>
      <c r="CO69" s="186"/>
      <c r="CP69" s="227"/>
      <c r="CQ69" s="228"/>
      <c r="CR69" s="229"/>
      <c r="CS69" s="228"/>
      <c r="CT69" s="229"/>
      <c r="CU69" s="228"/>
      <c r="CV69" s="180" t="str">
        <f t="shared" si="77"/>
        <v/>
      </c>
      <c r="CW69" s="181" t="str">
        <f t="shared" si="21"/>
        <v/>
      </c>
      <c r="CX69" s="182" t="str">
        <f t="shared" si="22"/>
        <v/>
      </c>
      <c r="CY69" s="183"/>
      <c r="CZ69" s="184" t="str">
        <f t="shared" si="97"/>
        <v/>
      </c>
      <c r="DA69" s="183"/>
      <c r="DB69" s="186"/>
      <c r="DC69" s="227"/>
      <c r="DD69" s="228"/>
      <c r="DE69" s="229"/>
      <c r="DF69" s="228"/>
      <c r="DG69" s="229"/>
      <c r="DH69" s="228"/>
      <c r="DI69" s="180" t="str">
        <f t="shared" si="78"/>
        <v/>
      </c>
      <c r="DJ69" s="181" t="str">
        <f t="shared" si="24"/>
        <v/>
      </c>
      <c r="DK69" s="182" t="str">
        <f t="shared" si="25"/>
        <v/>
      </c>
      <c r="DL69" s="183"/>
      <c r="DM69" s="184" t="str">
        <f t="shared" si="98"/>
        <v/>
      </c>
      <c r="DN69" s="183"/>
      <c r="DO69" s="186"/>
      <c r="DP69" s="227"/>
      <c r="DQ69" s="228"/>
      <c r="DR69" s="229"/>
      <c r="DS69" s="228"/>
      <c r="DT69" s="229"/>
      <c r="DU69" s="228"/>
      <c r="DV69" s="180" t="str">
        <f t="shared" si="79"/>
        <v/>
      </c>
      <c r="DW69" s="181" t="str">
        <f t="shared" si="27"/>
        <v/>
      </c>
      <c r="DX69" s="182" t="str">
        <f t="shared" si="28"/>
        <v/>
      </c>
      <c r="DY69" s="183"/>
      <c r="DZ69" s="184" t="str">
        <f t="shared" si="99"/>
        <v/>
      </c>
      <c r="EA69" s="183"/>
      <c r="EB69" s="186"/>
      <c r="EC69" s="227"/>
      <c r="ED69" s="228"/>
      <c r="EE69" s="229"/>
      <c r="EF69" s="228"/>
      <c r="EG69" s="229"/>
      <c r="EH69" s="228"/>
      <c r="EI69" s="180" t="str">
        <f t="shared" si="80"/>
        <v/>
      </c>
      <c r="EJ69" s="181" t="str">
        <f t="shared" si="30"/>
        <v/>
      </c>
      <c r="EK69" s="182" t="str">
        <f t="shared" si="31"/>
        <v/>
      </c>
      <c r="EL69" s="183"/>
      <c r="EM69" s="184" t="str">
        <f t="shared" si="100"/>
        <v/>
      </c>
      <c r="EN69" s="183"/>
      <c r="EO69" s="186"/>
      <c r="EP69" s="227"/>
      <c r="EQ69" s="228"/>
      <c r="ER69" s="229"/>
      <c r="ES69" s="228"/>
      <c r="ET69" s="229"/>
      <c r="EU69" s="228"/>
      <c r="EV69" s="180" t="str">
        <f t="shared" si="81"/>
        <v/>
      </c>
      <c r="EW69" s="181" t="str">
        <f t="shared" si="33"/>
        <v/>
      </c>
      <c r="EX69" s="182" t="str">
        <f t="shared" si="34"/>
        <v/>
      </c>
      <c r="EY69" s="183"/>
      <c r="EZ69" s="184" t="str">
        <f t="shared" si="101"/>
        <v/>
      </c>
      <c r="FA69" s="183"/>
      <c r="FB69" s="186"/>
      <c r="FC69" s="227"/>
      <c r="FD69" s="228"/>
      <c r="FE69" s="229"/>
      <c r="FF69" s="228"/>
      <c r="FG69" s="229"/>
      <c r="FH69" s="228"/>
      <c r="FI69" s="180" t="str">
        <f t="shared" si="82"/>
        <v/>
      </c>
      <c r="FJ69" s="181" t="str">
        <f t="shared" si="36"/>
        <v/>
      </c>
      <c r="FK69" s="182" t="str">
        <f t="shared" si="37"/>
        <v/>
      </c>
      <c r="FL69" s="183"/>
      <c r="FM69" s="184" t="str">
        <f t="shared" si="102"/>
        <v/>
      </c>
      <c r="FN69" s="183"/>
      <c r="FO69" s="186"/>
      <c r="FP69" s="227"/>
      <c r="FQ69" s="228"/>
      <c r="FR69" s="229"/>
      <c r="FS69" s="228"/>
      <c r="FT69" s="229"/>
      <c r="FU69" s="228"/>
      <c r="FV69" s="180" t="str">
        <f t="shared" si="83"/>
        <v/>
      </c>
      <c r="FW69" s="181" t="str">
        <f t="shared" si="39"/>
        <v/>
      </c>
      <c r="FX69" s="182" t="str">
        <f t="shared" si="40"/>
        <v/>
      </c>
      <c r="FY69" s="183"/>
      <c r="FZ69" s="184" t="str">
        <f t="shared" si="103"/>
        <v/>
      </c>
      <c r="GA69" s="183"/>
      <c r="GB69" s="186"/>
      <c r="GC69" s="227"/>
      <c r="GD69" s="228"/>
      <c r="GE69" s="229"/>
      <c r="GF69" s="228"/>
      <c r="GG69" s="229"/>
      <c r="GH69" s="228"/>
      <c r="GI69" s="180" t="str">
        <f t="shared" si="84"/>
        <v/>
      </c>
      <c r="GJ69" s="181" t="str">
        <f t="shared" si="42"/>
        <v/>
      </c>
      <c r="GK69" s="182" t="str">
        <f t="shared" si="43"/>
        <v/>
      </c>
      <c r="GL69" s="183"/>
      <c r="GM69" s="184" t="str">
        <f t="shared" si="104"/>
        <v/>
      </c>
      <c r="GN69" s="183"/>
      <c r="GO69" s="186"/>
      <c r="GP69" s="227"/>
      <c r="GQ69" s="228"/>
      <c r="GR69" s="229"/>
      <c r="GS69" s="228"/>
      <c r="GT69" s="229"/>
      <c r="GU69" s="228"/>
      <c r="GV69" s="180" t="str">
        <f t="shared" si="85"/>
        <v/>
      </c>
      <c r="GW69" s="181" t="str">
        <f t="shared" si="45"/>
        <v/>
      </c>
      <c r="GX69" s="182" t="str">
        <f t="shared" si="46"/>
        <v/>
      </c>
      <c r="GY69" s="183"/>
      <c r="GZ69" s="184" t="str">
        <f t="shared" si="105"/>
        <v/>
      </c>
      <c r="HA69" s="183"/>
      <c r="HB69" s="186"/>
      <c r="HC69" s="227"/>
      <c r="HD69" s="228"/>
      <c r="HE69" s="229"/>
      <c r="HF69" s="228"/>
      <c r="HG69" s="229"/>
      <c r="HH69" s="228"/>
      <c r="HI69" s="180" t="str">
        <f t="shared" si="86"/>
        <v/>
      </c>
      <c r="HJ69" s="181" t="str">
        <f t="shared" si="48"/>
        <v/>
      </c>
      <c r="HK69" s="182" t="str">
        <f t="shared" si="49"/>
        <v/>
      </c>
      <c r="HL69" s="183"/>
      <c r="HM69" s="184" t="str">
        <f t="shared" si="106"/>
        <v/>
      </c>
      <c r="HN69" s="183"/>
      <c r="HO69" s="186"/>
      <c r="HP69" s="227"/>
      <c r="HQ69" s="228"/>
      <c r="HR69" s="229"/>
      <c r="HS69" s="228"/>
      <c r="HT69" s="229"/>
      <c r="HU69" s="228"/>
      <c r="HV69" s="180" t="str">
        <f t="shared" si="87"/>
        <v/>
      </c>
      <c r="HW69" s="181" t="str">
        <f t="shared" si="51"/>
        <v/>
      </c>
      <c r="HX69" s="182" t="str">
        <f t="shared" si="52"/>
        <v/>
      </c>
      <c r="HY69" s="183"/>
      <c r="HZ69" s="184" t="str">
        <f t="shared" si="107"/>
        <v/>
      </c>
      <c r="IA69" s="183"/>
      <c r="IB69" s="186"/>
      <c r="IC69" s="227"/>
      <c r="ID69" s="228"/>
      <c r="IE69" s="229"/>
      <c r="IF69" s="228"/>
      <c r="IG69" s="229"/>
      <c r="IH69" s="228"/>
      <c r="II69" s="180" t="str">
        <f t="shared" si="88"/>
        <v/>
      </c>
      <c r="IJ69" s="181" t="str">
        <f t="shared" si="54"/>
        <v/>
      </c>
      <c r="IK69" s="182" t="str">
        <f t="shared" si="55"/>
        <v/>
      </c>
      <c r="IL69" s="183"/>
      <c r="IM69" s="184" t="str">
        <f t="shared" si="108"/>
        <v/>
      </c>
      <c r="IN69" s="183"/>
      <c r="IO69" s="186"/>
      <c r="IP69" s="227"/>
      <c r="IQ69" s="228"/>
      <c r="IR69" s="229"/>
      <c r="IS69" s="228"/>
      <c r="IT69" s="229"/>
      <c r="IU69" s="228"/>
      <c r="IV69" s="180" t="str">
        <f t="shared" si="89"/>
        <v/>
      </c>
      <c r="IW69" s="181" t="str">
        <f t="shared" si="57"/>
        <v/>
      </c>
      <c r="IX69" s="182" t="str">
        <f t="shared" si="58"/>
        <v/>
      </c>
      <c r="IY69" s="183"/>
      <c r="IZ69" s="184" t="str">
        <f t="shared" si="109"/>
        <v/>
      </c>
      <c r="JA69" s="183"/>
      <c r="JB69" s="186"/>
      <c r="JC69" s="342"/>
      <c r="JD69" s="198">
        <f t="shared" si="60"/>
        <v>0</v>
      </c>
      <c r="JE69" s="198">
        <f t="shared" si="61"/>
        <v>0</v>
      </c>
      <c r="JF69" s="198">
        <f t="shared" si="62"/>
        <v>0</v>
      </c>
      <c r="JG69" s="199">
        <f t="shared" si="63"/>
        <v>0</v>
      </c>
      <c r="JH69" s="199">
        <f t="shared" si="64"/>
        <v>0</v>
      </c>
      <c r="JI69" s="342"/>
      <c r="JJ69" s="198">
        <f>JD69+'Vessel List A'!JD69</f>
        <v>0</v>
      </c>
      <c r="JK69" s="198">
        <f>JE69+'Vessel List A'!JE69</f>
        <v>0</v>
      </c>
      <c r="JL69" s="198">
        <f t="shared" si="65"/>
        <v>0</v>
      </c>
      <c r="JM69" s="199">
        <f>JG69+'Vessel List A'!JG69</f>
        <v>0</v>
      </c>
      <c r="JN69" s="199">
        <f t="shared" si="66"/>
        <v>0</v>
      </c>
      <c r="JO69" s="342"/>
      <c r="JP69" s="366" t="str">
        <f>'Vessel List A'!$FP$1</f>
        <v>Statendam</v>
      </c>
      <c r="JQ69" s="371" t="str">
        <f>'Vessel List A'!$FQ$2</f>
        <v>No</v>
      </c>
      <c r="JR69" s="763">
        <f>'Vessel List A'!$FW$2</f>
        <v>0</v>
      </c>
      <c r="JS69" s="762"/>
      <c r="JT69" s="761">
        <f>'Vessel List A'!$FY$2</f>
        <v>0</v>
      </c>
      <c r="JU69" s="762"/>
      <c r="JV69" s="368">
        <f>'Vessel List A'!$FY$1</f>
        <v>0</v>
      </c>
      <c r="JW69" s="368"/>
      <c r="JX69" s="369">
        <f>'Vessel List A'!$FT$2</f>
        <v>0</v>
      </c>
      <c r="JY69" s="352"/>
      <c r="JZ69" s="344">
        <f t="shared" si="67"/>
        <v>1</v>
      </c>
      <c r="KA69" s="195"/>
    </row>
    <row r="70" spans="1:287" x14ac:dyDescent="0.2">
      <c r="A70" s="247">
        <f t="shared" si="68"/>
        <v>41644</v>
      </c>
      <c r="B70" s="249">
        <f t="shared" si="69"/>
        <v>41645</v>
      </c>
      <c r="C70" s="227"/>
      <c r="D70" s="228"/>
      <c r="E70" s="229"/>
      <c r="F70" s="228"/>
      <c r="G70" s="229"/>
      <c r="H70" s="228"/>
      <c r="I70" s="180" t="str">
        <f t="shared" si="70"/>
        <v/>
      </c>
      <c r="J70" s="181" t="str">
        <f t="shared" ref="J70:J133" si="112">IF(SUM(I70)&gt;0,((I70-INT(I70))*24),"")</f>
        <v/>
      </c>
      <c r="K70" s="182" t="str">
        <f t="shared" ref="K70:K133" si="113">IF(SUM(H70)&gt;0,((H70*J70)/24),"")</f>
        <v/>
      </c>
      <c r="L70" s="183"/>
      <c r="M70" s="184" t="str">
        <f t="shared" si="90"/>
        <v/>
      </c>
      <c r="N70" s="183"/>
      <c r="O70" s="171"/>
      <c r="P70" s="227"/>
      <c r="Q70" s="228"/>
      <c r="R70" s="229"/>
      <c r="S70" s="228"/>
      <c r="T70" s="229"/>
      <c r="U70" s="228"/>
      <c r="V70" s="180" t="str">
        <f t="shared" si="71"/>
        <v/>
      </c>
      <c r="W70" s="181" t="str">
        <f t="shared" ref="W70:W133" si="114">IF(SUM(V70)&gt;0,((V70-INT(V70))*24),"")</f>
        <v/>
      </c>
      <c r="X70" s="182" t="str">
        <f t="shared" ref="X70:X133" si="115">IF(SUM(U70)&gt;0,((U70*W70)/24),"")</f>
        <v/>
      </c>
      <c r="Y70" s="183"/>
      <c r="Z70" s="184" t="str">
        <f t="shared" si="91"/>
        <v/>
      </c>
      <c r="AA70" s="183"/>
      <c r="AB70" s="171"/>
      <c r="AC70" s="227"/>
      <c r="AD70" s="228"/>
      <c r="AE70" s="229"/>
      <c r="AF70" s="228"/>
      <c r="AG70" s="229"/>
      <c r="AH70" s="228"/>
      <c r="AI70" s="180" t="str">
        <f t="shared" si="72"/>
        <v/>
      </c>
      <c r="AJ70" s="181" t="str">
        <f t="shared" ref="AJ70:AJ133" si="116">IF(SUM(AI70)&gt;0,((AI70-INT(AI70))*24),"")</f>
        <v/>
      </c>
      <c r="AK70" s="182" t="str">
        <f t="shared" ref="AK70:AK133" si="117">IF(SUM(AH70)&gt;0,((AH70*AJ70)/24),"")</f>
        <v/>
      </c>
      <c r="AL70" s="183"/>
      <c r="AM70" s="184" t="str">
        <f t="shared" si="92"/>
        <v/>
      </c>
      <c r="AN70" s="183"/>
      <c r="AO70" s="171"/>
      <c r="AP70" s="227"/>
      <c r="AQ70" s="228"/>
      <c r="AR70" s="229"/>
      <c r="AS70" s="228"/>
      <c r="AT70" s="229"/>
      <c r="AU70" s="228"/>
      <c r="AV70" s="180" t="str">
        <f t="shared" si="73"/>
        <v/>
      </c>
      <c r="AW70" s="181" t="str">
        <f t="shared" ref="AW70:AW133" si="118">IF(SUM(AV70)&gt;0,((AV70-INT(AV70))*24),"")</f>
        <v/>
      </c>
      <c r="AX70" s="182" t="str">
        <f t="shared" ref="AX70:AX133" si="119">IF(SUM(AU70)&gt;0,((AU70*AW70)/24),"")</f>
        <v/>
      </c>
      <c r="AY70" s="183"/>
      <c r="AZ70" s="184" t="str">
        <f t="shared" si="93"/>
        <v/>
      </c>
      <c r="BA70" s="183"/>
      <c r="BB70" s="171"/>
      <c r="BC70" s="227"/>
      <c r="BD70" s="228"/>
      <c r="BE70" s="229"/>
      <c r="BF70" s="228"/>
      <c r="BG70" s="229"/>
      <c r="BH70" s="228"/>
      <c r="BI70" s="180" t="str">
        <f t="shared" si="74"/>
        <v/>
      </c>
      <c r="BJ70" s="181" t="str">
        <f t="shared" ref="BJ70:BJ133" si="120">IF(SUM(BI70)&gt;0,((BI70-INT(BI70))*24),"")</f>
        <v/>
      </c>
      <c r="BK70" s="182" t="str">
        <f t="shared" ref="BK70:BK133" si="121">IF(SUM(BH70)&gt;0,((BH70*BJ70)/24),"")</f>
        <v/>
      </c>
      <c r="BL70" s="183"/>
      <c r="BM70" s="184" t="str">
        <f t="shared" si="94"/>
        <v/>
      </c>
      <c r="BN70" s="183"/>
      <c r="BO70" s="171"/>
      <c r="BP70" s="227"/>
      <c r="BQ70" s="228"/>
      <c r="BR70" s="229"/>
      <c r="BS70" s="228"/>
      <c r="BT70" s="229"/>
      <c r="BU70" s="228"/>
      <c r="BV70" s="180" t="str">
        <f t="shared" si="75"/>
        <v/>
      </c>
      <c r="BW70" s="181" t="str">
        <f t="shared" ref="BW70:BW133" si="122">IF(SUM(BV70)&gt;0,((BV70-INT(BV70))*24),"")</f>
        <v/>
      </c>
      <c r="BX70" s="182" t="str">
        <f t="shared" ref="BX70:BX133" si="123">IF(SUM(BU70)&gt;0,((BU70*BW70)/24),"")</f>
        <v/>
      </c>
      <c r="BY70" s="183"/>
      <c r="BZ70" s="184" t="str">
        <f t="shared" si="95"/>
        <v/>
      </c>
      <c r="CA70" s="183"/>
      <c r="CB70" s="171"/>
      <c r="CC70" s="227"/>
      <c r="CD70" s="228"/>
      <c r="CE70" s="229"/>
      <c r="CF70" s="228"/>
      <c r="CG70" s="229"/>
      <c r="CH70" s="228"/>
      <c r="CI70" s="180" t="str">
        <f t="shared" si="76"/>
        <v/>
      </c>
      <c r="CJ70" s="181" t="str">
        <f t="shared" ref="CJ70:CJ133" si="124">IF(SUM(CI70)&gt;0,((CI70-INT(CI70))*24),"")</f>
        <v/>
      </c>
      <c r="CK70" s="182" t="str">
        <f t="shared" ref="CK70:CK133" si="125">IF(SUM(CH70)&gt;0,((CH70*CJ70)/24),"")</f>
        <v/>
      </c>
      <c r="CL70" s="183"/>
      <c r="CM70" s="184" t="str">
        <f t="shared" si="96"/>
        <v/>
      </c>
      <c r="CN70" s="183"/>
      <c r="CO70" s="171"/>
      <c r="CP70" s="227"/>
      <c r="CQ70" s="228"/>
      <c r="CR70" s="229"/>
      <c r="CS70" s="228"/>
      <c r="CT70" s="229"/>
      <c r="CU70" s="228"/>
      <c r="CV70" s="180" t="str">
        <f t="shared" si="77"/>
        <v/>
      </c>
      <c r="CW70" s="181" t="str">
        <f t="shared" ref="CW70:CW133" si="126">IF(SUM(CV70)&gt;0,((CV70-INT(CV70))*24),"")</f>
        <v/>
      </c>
      <c r="CX70" s="182" t="str">
        <f t="shared" ref="CX70:CX133" si="127">IF(SUM(CU70)&gt;0,((CU70*CW70)/24),"")</f>
        <v/>
      </c>
      <c r="CY70" s="183"/>
      <c r="CZ70" s="184" t="str">
        <f t="shared" si="97"/>
        <v/>
      </c>
      <c r="DA70" s="183"/>
      <c r="DB70" s="171"/>
      <c r="DC70" s="227"/>
      <c r="DD70" s="228"/>
      <c r="DE70" s="229"/>
      <c r="DF70" s="228"/>
      <c r="DG70" s="229"/>
      <c r="DH70" s="228"/>
      <c r="DI70" s="180" t="str">
        <f t="shared" si="78"/>
        <v/>
      </c>
      <c r="DJ70" s="181" t="str">
        <f t="shared" ref="DJ70:DJ133" si="128">IF(SUM(DI70)&gt;0,((DI70-INT(DI70))*24),"")</f>
        <v/>
      </c>
      <c r="DK70" s="182" t="str">
        <f t="shared" ref="DK70:DK133" si="129">IF(SUM(DH70)&gt;0,((DH70*DJ70)/24),"")</f>
        <v/>
      </c>
      <c r="DL70" s="183"/>
      <c r="DM70" s="184" t="str">
        <f t="shared" si="98"/>
        <v/>
      </c>
      <c r="DN70" s="183"/>
      <c r="DO70" s="171"/>
      <c r="DP70" s="227"/>
      <c r="DQ70" s="228"/>
      <c r="DR70" s="229"/>
      <c r="DS70" s="228"/>
      <c r="DT70" s="229"/>
      <c r="DU70" s="228"/>
      <c r="DV70" s="180" t="str">
        <f t="shared" si="79"/>
        <v/>
      </c>
      <c r="DW70" s="181" t="str">
        <f t="shared" ref="DW70:DW133" si="130">IF(SUM(DV70)&gt;0,((DV70-INT(DV70))*24),"")</f>
        <v/>
      </c>
      <c r="DX70" s="182" t="str">
        <f t="shared" ref="DX70:DX133" si="131">IF(SUM(DU70)&gt;0,((DU70*DW70)/24),"")</f>
        <v/>
      </c>
      <c r="DY70" s="183"/>
      <c r="DZ70" s="184" t="str">
        <f t="shared" si="99"/>
        <v/>
      </c>
      <c r="EA70" s="183"/>
      <c r="EB70" s="171"/>
      <c r="EC70" s="227"/>
      <c r="ED70" s="228"/>
      <c r="EE70" s="229"/>
      <c r="EF70" s="228"/>
      <c r="EG70" s="229"/>
      <c r="EH70" s="228"/>
      <c r="EI70" s="180" t="str">
        <f t="shared" si="80"/>
        <v/>
      </c>
      <c r="EJ70" s="181" t="str">
        <f t="shared" ref="EJ70:EJ133" si="132">IF(SUM(EI70)&gt;0,((EI70-INT(EI70))*24),"")</f>
        <v/>
      </c>
      <c r="EK70" s="182" t="str">
        <f t="shared" ref="EK70:EK133" si="133">IF(SUM(EH70)&gt;0,((EH70*EJ70)/24),"")</f>
        <v/>
      </c>
      <c r="EL70" s="183"/>
      <c r="EM70" s="184" t="str">
        <f t="shared" si="100"/>
        <v/>
      </c>
      <c r="EN70" s="183"/>
      <c r="EO70" s="171"/>
      <c r="EP70" s="227"/>
      <c r="EQ70" s="228"/>
      <c r="ER70" s="229"/>
      <c r="ES70" s="228"/>
      <c r="ET70" s="229"/>
      <c r="EU70" s="228"/>
      <c r="EV70" s="180" t="str">
        <f t="shared" si="81"/>
        <v/>
      </c>
      <c r="EW70" s="181" t="str">
        <f t="shared" ref="EW70:EW133" si="134">IF(SUM(EV70)&gt;0,((EV70-INT(EV70))*24),"")</f>
        <v/>
      </c>
      <c r="EX70" s="182" t="str">
        <f t="shared" ref="EX70:EX133" si="135">IF(SUM(EU70)&gt;0,((EU70*EW70)/24),"")</f>
        <v/>
      </c>
      <c r="EY70" s="183"/>
      <c r="EZ70" s="184" t="str">
        <f t="shared" si="101"/>
        <v/>
      </c>
      <c r="FA70" s="183"/>
      <c r="FB70" s="171"/>
      <c r="FC70" s="227"/>
      <c r="FD70" s="228"/>
      <c r="FE70" s="229"/>
      <c r="FF70" s="228"/>
      <c r="FG70" s="229"/>
      <c r="FH70" s="228"/>
      <c r="FI70" s="180" t="str">
        <f t="shared" si="82"/>
        <v/>
      </c>
      <c r="FJ70" s="181" t="str">
        <f t="shared" ref="FJ70:FJ133" si="136">IF(SUM(FI70)&gt;0,((FI70-INT(FI70))*24),"")</f>
        <v/>
      </c>
      <c r="FK70" s="182" t="str">
        <f t="shared" ref="FK70:FK133" si="137">IF(SUM(FH70)&gt;0,((FH70*FJ70)/24),"")</f>
        <v/>
      </c>
      <c r="FL70" s="183"/>
      <c r="FM70" s="184" t="str">
        <f t="shared" si="102"/>
        <v/>
      </c>
      <c r="FN70" s="183"/>
      <c r="FO70" s="171"/>
      <c r="FP70" s="227"/>
      <c r="FQ70" s="228"/>
      <c r="FR70" s="229"/>
      <c r="FS70" s="228"/>
      <c r="FT70" s="229"/>
      <c r="FU70" s="228"/>
      <c r="FV70" s="180" t="str">
        <f t="shared" si="83"/>
        <v/>
      </c>
      <c r="FW70" s="181" t="str">
        <f t="shared" ref="FW70:FW133" si="138">IF(SUM(FV70)&gt;0,((FV70-INT(FV70))*24),"")</f>
        <v/>
      </c>
      <c r="FX70" s="182" t="str">
        <f t="shared" ref="FX70:FX133" si="139">IF(SUM(FU70)&gt;0,((FU70*FW70)/24),"")</f>
        <v/>
      </c>
      <c r="FY70" s="183"/>
      <c r="FZ70" s="184" t="str">
        <f t="shared" si="103"/>
        <v/>
      </c>
      <c r="GA70" s="183"/>
      <c r="GB70" s="171"/>
      <c r="GC70" s="227"/>
      <c r="GD70" s="228"/>
      <c r="GE70" s="229"/>
      <c r="GF70" s="228"/>
      <c r="GG70" s="229"/>
      <c r="GH70" s="228"/>
      <c r="GI70" s="180" t="str">
        <f t="shared" si="84"/>
        <v/>
      </c>
      <c r="GJ70" s="181" t="str">
        <f t="shared" ref="GJ70:GJ133" si="140">IF(SUM(GI70)&gt;0,((GI70-INT(GI70))*24),"")</f>
        <v/>
      </c>
      <c r="GK70" s="182" t="str">
        <f t="shared" ref="GK70:GK133" si="141">IF(SUM(GH70)&gt;0,((GH70*GJ70)/24),"")</f>
        <v/>
      </c>
      <c r="GL70" s="183"/>
      <c r="GM70" s="184" t="str">
        <f t="shared" si="104"/>
        <v/>
      </c>
      <c r="GN70" s="183"/>
      <c r="GO70" s="171"/>
      <c r="GP70" s="227"/>
      <c r="GQ70" s="228"/>
      <c r="GR70" s="229"/>
      <c r="GS70" s="228"/>
      <c r="GT70" s="229"/>
      <c r="GU70" s="228"/>
      <c r="GV70" s="180" t="str">
        <f t="shared" si="85"/>
        <v/>
      </c>
      <c r="GW70" s="181" t="str">
        <f t="shared" ref="GW70:GW133" si="142">IF(SUM(GV70)&gt;0,((GV70-INT(GV70))*24),"")</f>
        <v/>
      </c>
      <c r="GX70" s="182" t="str">
        <f t="shared" ref="GX70:GX133" si="143">IF(SUM(GU70)&gt;0,((GU70*GW70)/24),"")</f>
        <v/>
      </c>
      <c r="GY70" s="183"/>
      <c r="GZ70" s="184" t="str">
        <f t="shared" si="105"/>
        <v/>
      </c>
      <c r="HA70" s="183"/>
      <c r="HB70" s="171"/>
      <c r="HC70" s="227"/>
      <c r="HD70" s="228"/>
      <c r="HE70" s="229"/>
      <c r="HF70" s="228"/>
      <c r="HG70" s="229"/>
      <c r="HH70" s="228"/>
      <c r="HI70" s="180" t="str">
        <f t="shared" si="86"/>
        <v/>
      </c>
      <c r="HJ70" s="181" t="str">
        <f t="shared" ref="HJ70:HJ133" si="144">IF(SUM(HI70)&gt;0,((HI70-INT(HI70))*24),"")</f>
        <v/>
      </c>
      <c r="HK70" s="182" t="str">
        <f t="shared" ref="HK70:HK133" si="145">IF(SUM(HH70)&gt;0,((HH70*HJ70)/24),"")</f>
        <v/>
      </c>
      <c r="HL70" s="183"/>
      <c r="HM70" s="184" t="str">
        <f t="shared" si="106"/>
        <v/>
      </c>
      <c r="HN70" s="183"/>
      <c r="HO70" s="171"/>
      <c r="HP70" s="227"/>
      <c r="HQ70" s="228"/>
      <c r="HR70" s="229"/>
      <c r="HS70" s="228"/>
      <c r="HT70" s="229"/>
      <c r="HU70" s="228"/>
      <c r="HV70" s="180" t="str">
        <f t="shared" si="87"/>
        <v/>
      </c>
      <c r="HW70" s="181" t="str">
        <f t="shared" ref="HW70:HW133" si="146">IF(SUM(HV70)&gt;0,((HV70-INT(HV70))*24),"")</f>
        <v/>
      </c>
      <c r="HX70" s="182" t="str">
        <f t="shared" ref="HX70:HX133" si="147">IF(SUM(HU70)&gt;0,((HU70*HW70)/24),"")</f>
        <v/>
      </c>
      <c r="HY70" s="183"/>
      <c r="HZ70" s="184" t="str">
        <f t="shared" si="107"/>
        <v/>
      </c>
      <c r="IA70" s="183"/>
      <c r="IB70" s="171"/>
      <c r="IC70" s="227"/>
      <c r="ID70" s="228"/>
      <c r="IE70" s="229"/>
      <c r="IF70" s="228"/>
      <c r="IG70" s="229"/>
      <c r="IH70" s="228"/>
      <c r="II70" s="180" t="str">
        <f t="shared" si="88"/>
        <v/>
      </c>
      <c r="IJ70" s="181" t="str">
        <f t="shared" ref="IJ70:IJ133" si="148">IF(SUM(II70)&gt;0,((II70-INT(II70))*24),"")</f>
        <v/>
      </c>
      <c r="IK70" s="182" t="str">
        <f t="shared" ref="IK70:IK133" si="149">IF(SUM(IH70)&gt;0,((IH70*IJ70)/24),"")</f>
        <v/>
      </c>
      <c r="IL70" s="183"/>
      <c r="IM70" s="184" t="str">
        <f t="shared" si="108"/>
        <v/>
      </c>
      <c r="IN70" s="183"/>
      <c r="IO70" s="171"/>
      <c r="IP70" s="227"/>
      <c r="IQ70" s="228"/>
      <c r="IR70" s="229"/>
      <c r="IS70" s="228"/>
      <c r="IT70" s="229"/>
      <c r="IU70" s="228"/>
      <c r="IV70" s="180" t="str">
        <f t="shared" si="89"/>
        <v/>
      </c>
      <c r="IW70" s="181" t="str">
        <f t="shared" ref="IW70:IW133" si="150">IF(SUM(IV70)&gt;0,((IV70-INT(IV70))*24),"")</f>
        <v/>
      </c>
      <c r="IX70" s="182" t="str">
        <f t="shared" ref="IX70:IX133" si="151">IF(SUM(IU70)&gt;0,((IU70*IW70)/24),"")</f>
        <v/>
      </c>
      <c r="IY70" s="183"/>
      <c r="IZ70" s="184" t="str">
        <f t="shared" si="109"/>
        <v/>
      </c>
      <c r="JA70" s="183"/>
      <c r="JB70" s="171"/>
      <c r="JC70" s="342"/>
      <c r="JD70" s="198">
        <f t="shared" ref="JD70:JD133" si="152">COUNTA(D70,Q70,AD70,AQ70,BD70,BQ70,CD70,CQ70,DD70,DQ70,ED70,EQ70,FD70,FQ70,GD70,GQ70,HD70,HQ70,ID70,IQ70)</f>
        <v>0</v>
      </c>
      <c r="JE70" s="198">
        <f t="shared" ref="JE70:JE133" si="153">SUM(H70,U70,AH70,AU70,BH70,BU70,CH70,CU70,DH70,DU70,EH70,EU70,FH70,FU70,GH70,GU70,HH70,HU70,IH70,IU70)</f>
        <v>0</v>
      </c>
      <c r="JF70" s="198">
        <f t="shared" ref="JF70:JF133" si="154">IF(JE70=0,0,JE70/JD70)</f>
        <v>0</v>
      </c>
      <c r="JG70" s="199">
        <f t="shared" ref="JG70:JG133" si="155">SUM(L70,Y70,AL70,AY70,BL70,BY70,CL70,CY70,DL70,DY70,EL70,EY70,FL70,FY70,GL70,GY70,HL70,HY70,IL70,IY70)</f>
        <v>0</v>
      </c>
      <c r="JH70" s="199">
        <f t="shared" ref="JH70:JH133" si="156">IF(JD70=0,0,JG70/JD70)</f>
        <v>0</v>
      </c>
      <c r="JI70" s="342"/>
      <c r="JJ70" s="198">
        <f>JD70+'Vessel List A'!JD70</f>
        <v>0</v>
      </c>
      <c r="JK70" s="198">
        <f>JE70+'Vessel List A'!JE70</f>
        <v>0</v>
      </c>
      <c r="JL70" s="198">
        <f t="shared" ref="JL70:JL133" si="157">IF((JK70=0),(0),(JK70/JJ70))</f>
        <v>0</v>
      </c>
      <c r="JM70" s="199">
        <f>JG70+'Vessel List A'!JG70</f>
        <v>0</v>
      </c>
      <c r="JN70" s="199">
        <f t="shared" ref="JN70:JN133" si="158">IF(JJ70=0,0,JM70/JJ70)</f>
        <v>0</v>
      </c>
      <c r="JO70" s="342"/>
      <c r="JP70" s="366" t="str">
        <f>'Vessel List A'!$GC$1</f>
        <v>Super Duck</v>
      </c>
      <c r="JQ70" s="367" t="str">
        <f>'Vessel List A'!$GD$2</f>
        <v>No</v>
      </c>
      <c r="JR70" s="763">
        <f>'Vessel List A'!$GJ$2</f>
        <v>0</v>
      </c>
      <c r="JS70" s="762"/>
      <c r="JT70" s="761">
        <f>'Vessel List A'!$GL$2</f>
        <v>0</v>
      </c>
      <c r="JU70" s="762"/>
      <c r="JV70" s="368">
        <f>'Vessel List A'!$GL$1</f>
        <v>0</v>
      </c>
      <c r="JW70" s="368"/>
      <c r="JX70" s="369">
        <f>'Vessel List A'!$GG$2</f>
        <v>0</v>
      </c>
      <c r="JY70" s="352"/>
      <c r="JZ70" s="344">
        <f t="shared" ref="JZ70:JZ133" si="159">MONTH(B70)</f>
        <v>1</v>
      </c>
      <c r="KA70" s="195"/>
    </row>
    <row r="71" spans="1:287" x14ac:dyDescent="0.2">
      <c r="A71" s="247">
        <f t="shared" ref="A71:A134" si="160">A70+1</f>
        <v>41645</v>
      </c>
      <c r="B71" s="249">
        <f t="shared" ref="B71:B134" si="161">B70+1</f>
        <v>41646</v>
      </c>
      <c r="C71" s="227"/>
      <c r="D71" s="228"/>
      <c r="E71" s="229"/>
      <c r="F71" s="228"/>
      <c r="G71" s="229"/>
      <c r="H71" s="228"/>
      <c r="I71" s="180" t="str">
        <f t="shared" ref="I71:I134" si="162">IF(COUNTA(G71)=0,"",24+(G71-E71))</f>
        <v/>
      </c>
      <c r="J71" s="181" t="str">
        <f t="shared" si="112"/>
        <v/>
      </c>
      <c r="K71" s="182" t="str">
        <f t="shared" si="113"/>
        <v/>
      </c>
      <c r="L71" s="183"/>
      <c r="M71" s="184" t="str">
        <f t="shared" si="90"/>
        <v/>
      </c>
      <c r="N71" s="183"/>
      <c r="O71" s="186"/>
      <c r="P71" s="227"/>
      <c r="Q71" s="228"/>
      <c r="R71" s="229"/>
      <c r="S71" s="228"/>
      <c r="T71" s="229"/>
      <c r="U71" s="228"/>
      <c r="V71" s="180" t="str">
        <f t="shared" ref="V71:V134" si="163">IF(COUNTA(T71)=0,"",24+(T71-R71))</f>
        <v/>
      </c>
      <c r="W71" s="181" t="str">
        <f t="shared" si="114"/>
        <v/>
      </c>
      <c r="X71" s="182" t="str">
        <f t="shared" si="115"/>
        <v/>
      </c>
      <c r="Y71" s="183"/>
      <c r="Z71" s="184" t="str">
        <f t="shared" si="91"/>
        <v/>
      </c>
      <c r="AA71" s="183"/>
      <c r="AB71" s="186"/>
      <c r="AC71" s="227"/>
      <c r="AD71" s="228"/>
      <c r="AE71" s="229"/>
      <c r="AF71" s="228"/>
      <c r="AG71" s="229"/>
      <c r="AH71" s="228"/>
      <c r="AI71" s="180" t="str">
        <f t="shared" ref="AI71:AI134" si="164">IF(COUNTA(AG71)=0,"",24+(AG71-AE71))</f>
        <v/>
      </c>
      <c r="AJ71" s="181" t="str">
        <f t="shared" si="116"/>
        <v/>
      </c>
      <c r="AK71" s="182" t="str">
        <f t="shared" si="117"/>
        <v/>
      </c>
      <c r="AL71" s="183"/>
      <c r="AM71" s="184" t="str">
        <f t="shared" si="92"/>
        <v/>
      </c>
      <c r="AN71" s="183"/>
      <c r="AO71" s="186"/>
      <c r="AP71" s="227"/>
      <c r="AQ71" s="228"/>
      <c r="AR71" s="229"/>
      <c r="AS71" s="228"/>
      <c r="AT71" s="229"/>
      <c r="AU71" s="228"/>
      <c r="AV71" s="180" t="str">
        <f t="shared" ref="AV71:AV134" si="165">IF(COUNTA(AT71)=0,"",24+(AT71-AR71))</f>
        <v/>
      </c>
      <c r="AW71" s="181" t="str">
        <f t="shared" si="118"/>
        <v/>
      </c>
      <c r="AX71" s="182" t="str">
        <f t="shared" si="119"/>
        <v/>
      </c>
      <c r="AY71" s="183"/>
      <c r="AZ71" s="184" t="str">
        <f t="shared" si="93"/>
        <v/>
      </c>
      <c r="BA71" s="183"/>
      <c r="BB71" s="186"/>
      <c r="BC71" s="227"/>
      <c r="BD71" s="228"/>
      <c r="BE71" s="229"/>
      <c r="BF71" s="228"/>
      <c r="BG71" s="229"/>
      <c r="BH71" s="228"/>
      <c r="BI71" s="180" t="str">
        <f t="shared" ref="BI71:BI134" si="166">IF(COUNTA(BG71)=0,"",24+(BG71-BE71))</f>
        <v/>
      </c>
      <c r="BJ71" s="181" t="str">
        <f t="shared" si="120"/>
        <v/>
      </c>
      <c r="BK71" s="182" t="str">
        <f t="shared" si="121"/>
        <v/>
      </c>
      <c r="BL71" s="183"/>
      <c r="BM71" s="184" t="str">
        <f t="shared" si="94"/>
        <v/>
      </c>
      <c r="BN71" s="183"/>
      <c r="BO71" s="186"/>
      <c r="BP71" s="227"/>
      <c r="BQ71" s="228"/>
      <c r="BR71" s="229"/>
      <c r="BS71" s="228"/>
      <c r="BT71" s="229"/>
      <c r="BU71" s="228"/>
      <c r="BV71" s="180" t="str">
        <f t="shared" ref="BV71:BV134" si="167">IF(COUNTA(BT71)=0,"",24+(BT71-BR71))</f>
        <v/>
      </c>
      <c r="BW71" s="181" t="str">
        <f t="shared" si="122"/>
        <v/>
      </c>
      <c r="BX71" s="182" t="str">
        <f t="shared" si="123"/>
        <v/>
      </c>
      <c r="BY71" s="183"/>
      <c r="BZ71" s="184" t="str">
        <f t="shared" si="95"/>
        <v/>
      </c>
      <c r="CA71" s="183"/>
      <c r="CB71" s="186"/>
      <c r="CC71" s="227"/>
      <c r="CD71" s="228"/>
      <c r="CE71" s="229"/>
      <c r="CF71" s="228"/>
      <c r="CG71" s="229"/>
      <c r="CH71" s="228"/>
      <c r="CI71" s="180" t="str">
        <f t="shared" ref="CI71:CI134" si="168">IF(COUNTA(CG71)=0,"",24+(CG71-CE71))</f>
        <v/>
      </c>
      <c r="CJ71" s="181" t="str">
        <f t="shared" si="124"/>
        <v/>
      </c>
      <c r="CK71" s="182" t="str">
        <f t="shared" si="125"/>
        <v/>
      </c>
      <c r="CL71" s="183"/>
      <c r="CM71" s="184" t="str">
        <f t="shared" si="96"/>
        <v/>
      </c>
      <c r="CN71" s="183"/>
      <c r="CO71" s="186"/>
      <c r="CP71" s="227"/>
      <c r="CQ71" s="228"/>
      <c r="CR71" s="229"/>
      <c r="CS71" s="228"/>
      <c r="CT71" s="229"/>
      <c r="CU71" s="228"/>
      <c r="CV71" s="180" t="str">
        <f t="shared" ref="CV71:CV134" si="169">IF(COUNTA(CT71)=0,"",24+(CT71-CR71))</f>
        <v/>
      </c>
      <c r="CW71" s="181" t="str">
        <f t="shared" si="126"/>
        <v/>
      </c>
      <c r="CX71" s="182" t="str">
        <f t="shared" si="127"/>
        <v/>
      </c>
      <c r="CY71" s="183"/>
      <c r="CZ71" s="184" t="str">
        <f t="shared" si="97"/>
        <v/>
      </c>
      <c r="DA71" s="183"/>
      <c r="DB71" s="186"/>
      <c r="DC71" s="227"/>
      <c r="DD71" s="228"/>
      <c r="DE71" s="229"/>
      <c r="DF71" s="228"/>
      <c r="DG71" s="229"/>
      <c r="DH71" s="228"/>
      <c r="DI71" s="180" t="str">
        <f t="shared" ref="DI71:DI134" si="170">IF(COUNTA(DG71)=0,"",24+(DG71-DE71))</f>
        <v/>
      </c>
      <c r="DJ71" s="181" t="str">
        <f t="shared" si="128"/>
        <v/>
      </c>
      <c r="DK71" s="182" t="str">
        <f t="shared" si="129"/>
        <v/>
      </c>
      <c r="DL71" s="183"/>
      <c r="DM71" s="184" t="str">
        <f t="shared" si="98"/>
        <v/>
      </c>
      <c r="DN71" s="183"/>
      <c r="DO71" s="186"/>
      <c r="DP71" s="227"/>
      <c r="DQ71" s="228"/>
      <c r="DR71" s="229"/>
      <c r="DS71" s="228"/>
      <c r="DT71" s="229"/>
      <c r="DU71" s="228"/>
      <c r="DV71" s="180" t="str">
        <f t="shared" ref="DV71:DV134" si="171">IF(COUNTA(DT71)=0,"",24+(DT71-DR71))</f>
        <v/>
      </c>
      <c r="DW71" s="181" t="str">
        <f t="shared" si="130"/>
        <v/>
      </c>
      <c r="DX71" s="182" t="str">
        <f t="shared" si="131"/>
        <v/>
      </c>
      <c r="DY71" s="183"/>
      <c r="DZ71" s="184" t="str">
        <f t="shared" si="99"/>
        <v/>
      </c>
      <c r="EA71" s="183"/>
      <c r="EB71" s="186"/>
      <c r="EC71" s="227"/>
      <c r="ED71" s="228"/>
      <c r="EE71" s="229"/>
      <c r="EF71" s="228"/>
      <c r="EG71" s="229"/>
      <c r="EH71" s="228"/>
      <c r="EI71" s="180" t="str">
        <f t="shared" ref="EI71:EI134" si="172">IF(COUNTA(EG71)=0,"",24+(EG71-EE71))</f>
        <v/>
      </c>
      <c r="EJ71" s="181" t="str">
        <f t="shared" si="132"/>
        <v/>
      </c>
      <c r="EK71" s="182" t="str">
        <f t="shared" si="133"/>
        <v/>
      </c>
      <c r="EL71" s="183"/>
      <c r="EM71" s="184" t="str">
        <f t="shared" si="100"/>
        <v/>
      </c>
      <c r="EN71" s="183"/>
      <c r="EO71" s="186"/>
      <c r="EP71" s="227"/>
      <c r="EQ71" s="228"/>
      <c r="ER71" s="229"/>
      <c r="ES71" s="228"/>
      <c r="ET71" s="229"/>
      <c r="EU71" s="228"/>
      <c r="EV71" s="180" t="str">
        <f t="shared" ref="EV71:EV134" si="173">IF(COUNTA(ET71)=0,"",24+(ET71-ER71))</f>
        <v/>
      </c>
      <c r="EW71" s="181" t="str">
        <f t="shared" si="134"/>
        <v/>
      </c>
      <c r="EX71" s="182" t="str">
        <f t="shared" si="135"/>
        <v/>
      </c>
      <c r="EY71" s="183"/>
      <c r="EZ71" s="184" t="str">
        <f t="shared" si="101"/>
        <v/>
      </c>
      <c r="FA71" s="183"/>
      <c r="FB71" s="186"/>
      <c r="FC71" s="227"/>
      <c r="FD71" s="228"/>
      <c r="FE71" s="229"/>
      <c r="FF71" s="228"/>
      <c r="FG71" s="229"/>
      <c r="FH71" s="228"/>
      <c r="FI71" s="180" t="str">
        <f t="shared" ref="FI71:FI134" si="174">IF(COUNTA(FG71)=0,"",24+(FG71-FE71))</f>
        <v/>
      </c>
      <c r="FJ71" s="181" t="str">
        <f t="shared" si="136"/>
        <v/>
      </c>
      <c r="FK71" s="182" t="str">
        <f t="shared" si="137"/>
        <v/>
      </c>
      <c r="FL71" s="183"/>
      <c r="FM71" s="184" t="str">
        <f t="shared" si="102"/>
        <v/>
      </c>
      <c r="FN71" s="183"/>
      <c r="FO71" s="186"/>
      <c r="FP71" s="227"/>
      <c r="FQ71" s="228"/>
      <c r="FR71" s="229"/>
      <c r="FS71" s="228"/>
      <c r="FT71" s="229"/>
      <c r="FU71" s="228"/>
      <c r="FV71" s="180" t="str">
        <f t="shared" ref="FV71:FV134" si="175">IF(COUNTA(FT71)=0,"",24+(FT71-FR71))</f>
        <v/>
      </c>
      <c r="FW71" s="181" t="str">
        <f t="shared" si="138"/>
        <v/>
      </c>
      <c r="FX71" s="182" t="str">
        <f t="shared" si="139"/>
        <v/>
      </c>
      <c r="FY71" s="183"/>
      <c r="FZ71" s="184" t="str">
        <f t="shared" si="103"/>
        <v/>
      </c>
      <c r="GA71" s="183"/>
      <c r="GB71" s="186"/>
      <c r="GC71" s="227"/>
      <c r="GD71" s="228"/>
      <c r="GE71" s="229"/>
      <c r="GF71" s="228"/>
      <c r="GG71" s="229"/>
      <c r="GH71" s="228"/>
      <c r="GI71" s="180" t="str">
        <f t="shared" ref="GI71:GI134" si="176">IF(COUNTA(GG71)=0,"",24+(GG71-GE71))</f>
        <v/>
      </c>
      <c r="GJ71" s="181" t="str">
        <f t="shared" si="140"/>
        <v/>
      </c>
      <c r="GK71" s="182" t="str">
        <f t="shared" si="141"/>
        <v/>
      </c>
      <c r="GL71" s="183"/>
      <c r="GM71" s="184" t="str">
        <f t="shared" si="104"/>
        <v/>
      </c>
      <c r="GN71" s="183"/>
      <c r="GO71" s="186"/>
      <c r="GP71" s="227"/>
      <c r="GQ71" s="228"/>
      <c r="GR71" s="229"/>
      <c r="GS71" s="228"/>
      <c r="GT71" s="229"/>
      <c r="GU71" s="228"/>
      <c r="GV71" s="180" t="str">
        <f t="shared" ref="GV71:GV134" si="177">IF(COUNTA(GT71)=0,"",24+(GT71-GR71))</f>
        <v/>
      </c>
      <c r="GW71" s="181" t="str">
        <f t="shared" si="142"/>
        <v/>
      </c>
      <c r="GX71" s="182" t="str">
        <f t="shared" si="143"/>
        <v/>
      </c>
      <c r="GY71" s="183"/>
      <c r="GZ71" s="184" t="str">
        <f t="shared" si="105"/>
        <v/>
      </c>
      <c r="HA71" s="183"/>
      <c r="HB71" s="186"/>
      <c r="HC71" s="227"/>
      <c r="HD71" s="228"/>
      <c r="HE71" s="229"/>
      <c r="HF71" s="228"/>
      <c r="HG71" s="229"/>
      <c r="HH71" s="228"/>
      <c r="HI71" s="180" t="str">
        <f t="shared" ref="HI71:HI134" si="178">IF(COUNTA(HG71)=0,"",24+(HG71-HE71))</f>
        <v/>
      </c>
      <c r="HJ71" s="181" t="str">
        <f t="shared" si="144"/>
        <v/>
      </c>
      <c r="HK71" s="182" t="str">
        <f t="shared" si="145"/>
        <v/>
      </c>
      <c r="HL71" s="183"/>
      <c r="HM71" s="184" t="str">
        <f t="shared" si="106"/>
        <v/>
      </c>
      <c r="HN71" s="183"/>
      <c r="HO71" s="186"/>
      <c r="HP71" s="227"/>
      <c r="HQ71" s="228"/>
      <c r="HR71" s="229"/>
      <c r="HS71" s="228"/>
      <c r="HT71" s="229"/>
      <c r="HU71" s="228"/>
      <c r="HV71" s="180" t="str">
        <f t="shared" ref="HV71:HV134" si="179">IF(COUNTA(HT71)=0,"",24+(HT71-HR71))</f>
        <v/>
      </c>
      <c r="HW71" s="181" t="str">
        <f t="shared" si="146"/>
        <v/>
      </c>
      <c r="HX71" s="182" t="str">
        <f t="shared" si="147"/>
        <v/>
      </c>
      <c r="HY71" s="183"/>
      <c r="HZ71" s="184" t="str">
        <f t="shared" si="107"/>
        <v/>
      </c>
      <c r="IA71" s="183"/>
      <c r="IB71" s="186"/>
      <c r="IC71" s="227"/>
      <c r="ID71" s="228"/>
      <c r="IE71" s="229"/>
      <c r="IF71" s="228"/>
      <c r="IG71" s="229"/>
      <c r="IH71" s="228"/>
      <c r="II71" s="180" t="str">
        <f t="shared" ref="II71:II134" si="180">IF(COUNTA(IG71)=0,"",24+(IG71-IE71))</f>
        <v/>
      </c>
      <c r="IJ71" s="181" t="str">
        <f t="shared" si="148"/>
        <v/>
      </c>
      <c r="IK71" s="182" t="str">
        <f t="shared" si="149"/>
        <v/>
      </c>
      <c r="IL71" s="183"/>
      <c r="IM71" s="184" t="str">
        <f t="shared" si="108"/>
        <v/>
      </c>
      <c r="IN71" s="183"/>
      <c r="IO71" s="186"/>
      <c r="IP71" s="227"/>
      <c r="IQ71" s="228"/>
      <c r="IR71" s="229"/>
      <c r="IS71" s="228"/>
      <c r="IT71" s="229"/>
      <c r="IU71" s="228"/>
      <c r="IV71" s="180" t="str">
        <f t="shared" ref="IV71:IV134" si="181">IF(COUNTA(IT71)=0,"",24+(IT71-IR71))</f>
        <v/>
      </c>
      <c r="IW71" s="181" t="str">
        <f t="shared" si="150"/>
        <v/>
      </c>
      <c r="IX71" s="182" t="str">
        <f t="shared" si="151"/>
        <v/>
      </c>
      <c r="IY71" s="183"/>
      <c r="IZ71" s="184" t="str">
        <f t="shared" si="109"/>
        <v/>
      </c>
      <c r="JA71" s="183"/>
      <c r="JB71" s="186"/>
      <c r="JC71" s="342"/>
      <c r="JD71" s="198">
        <f t="shared" si="152"/>
        <v>0</v>
      </c>
      <c r="JE71" s="198">
        <f t="shared" si="153"/>
        <v>0</v>
      </c>
      <c r="JF71" s="198">
        <f t="shared" si="154"/>
        <v>0</v>
      </c>
      <c r="JG71" s="199">
        <f t="shared" si="155"/>
        <v>0</v>
      </c>
      <c r="JH71" s="199">
        <f t="shared" si="156"/>
        <v>0</v>
      </c>
      <c r="JI71" s="342"/>
      <c r="JJ71" s="198">
        <f>JD71+'Vessel List A'!JD71</f>
        <v>0</v>
      </c>
      <c r="JK71" s="198">
        <f>JE71+'Vessel List A'!JE71</f>
        <v>0</v>
      </c>
      <c r="JL71" s="198">
        <f t="shared" si="157"/>
        <v>0</v>
      </c>
      <c r="JM71" s="199">
        <f>JG71+'Vessel List A'!JG71</f>
        <v>0</v>
      </c>
      <c r="JN71" s="199">
        <f t="shared" si="158"/>
        <v>0</v>
      </c>
      <c r="JO71" s="342"/>
      <c r="JP71" s="366" t="str">
        <f>'Vessel List A'!$GP$1</f>
        <v>SW Penguin</v>
      </c>
      <c r="JQ71" s="371" t="str">
        <f>'Vessel List A'!$GQ$2</f>
        <v>No</v>
      </c>
      <c r="JR71" s="763">
        <f>'Vessel List A'!$GW$2</f>
        <v>0</v>
      </c>
      <c r="JS71" s="762"/>
      <c r="JT71" s="761">
        <f>'Vessel List A'!$GY$2</f>
        <v>0</v>
      </c>
      <c r="JU71" s="762"/>
      <c r="JV71" s="368">
        <f>'Vessel List A'!$GY$1</f>
        <v>0</v>
      </c>
      <c r="JW71" s="368"/>
      <c r="JX71" s="369">
        <f>'Vessel List A'!$GT$2</f>
        <v>0</v>
      </c>
      <c r="JY71" s="352"/>
      <c r="JZ71" s="344">
        <f t="shared" si="159"/>
        <v>1</v>
      </c>
      <c r="KA71" s="195"/>
    </row>
    <row r="72" spans="1:287" x14ac:dyDescent="0.2">
      <c r="A72" s="247">
        <f t="shared" si="160"/>
        <v>41646</v>
      </c>
      <c r="B72" s="249">
        <f t="shared" si="161"/>
        <v>41647</v>
      </c>
      <c r="C72" s="227"/>
      <c r="D72" s="228"/>
      <c r="E72" s="229"/>
      <c r="F72" s="228"/>
      <c r="G72" s="229"/>
      <c r="H72" s="228"/>
      <c r="I72" s="180" t="str">
        <f t="shared" si="162"/>
        <v/>
      </c>
      <c r="J72" s="181" t="str">
        <f t="shared" si="112"/>
        <v/>
      </c>
      <c r="K72" s="182" t="str">
        <f t="shared" si="113"/>
        <v/>
      </c>
      <c r="L72" s="183"/>
      <c r="M72" s="184" t="str">
        <f t="shared" si="90"/>
        <v/>
      </c>
      <c r="N72" s="183"/>
      <c r="O72" s="171"/>
      <c r="P72" s="227"/>
      <c r="Q72" s="228"/>
      <c r="R72" s="229"/>
      <c r="S72" s="228"/>
      <c r="T72" s="229"/>
      <c r="U72" s="228"/>
      <c r="V72" s="180" t="str">
        <f t="shared" si="163"/>
        <v/>
      </c>
      <c r="W72" s="181" t="str">
        <f t="shared" si="114"/>
        <v/>
      </c>
      <c r="X72" s="182" t="str">
        <f t="shared" si="115"/>
        <v/>
      </c>
      <c r="Y72" s="183"/>
      <c r="Z72" s="184" t="str">
        <f t="shared" si="91"/>
        <v/>
      </c>
      <c r="AA72" s="183"/>
      <c r="AB72" s="171"/>
      <c r="AC72" s="227"/>
      <c r="AD72" s="228"/>
      <c r="AE72" s="229"/>
      <c r="AF72" s="228"/>
      <c r="AG72" s="229"/>
      <c r="AH72" s="228"/>
      <c r="AI72" s="180" t="str">
        <f t="shared" si="164"/>
        <v/>
      </c>
      <c r="AJ72" s="181" t="str">
        <f t="shared" si="116"/>
        <v/>
      </c>
      <c r="AK72" s="182" t="str">
        <f t="shared" si="117"/>
        <v/>
      </c>
      <c r="AL72" s="183"/>
      <c r="AM72" s="184" t="str">
        <f t="shared" si="92"/>
        <v/>
      </c>
      <c r="AN72" s="183"/>
      <c r="AO72" s="171"/>
      <c r="AP72" s="227"/>
      <c r="AQ72" s="228"/>
      <c r="AR72" s="229"/>
      <c r="AS72" s="228"/>
      <c r="AT72" s="229"/>
      <c r="AU72" s="228"/>
      <c r="AV72" s="180" t="str">
        <f t="shared" si="165"/>
        <v/>
      </c>
      <c r="AW72" s="181" t="str">
        <f t="shared" si="118"/>
        <v/>
      </c>
      <c r="AX72" s="182" t="str">
        <f t="shared" si="119"/>
        <v/>
      </c>
      <c r="AY72" s="183"/>
      <c r="AZ72" s="184" t="str">
        <f t="shared" si="93"/>
        <v/>
      </c>
      <c r="BA72" s="183"/>
      <c r="BB72" s="171"/>
      <c r="BC72" s="227"/>
      <c r="BD72" s="228"/>
      <c r="BE72" s="229"/>
      <c r="BF72" s="228"/>
      <c r="BG72" s="229"/>
      <c r="BH72" s="228"/>
      <c r="BI72" s="180" t="str">
        <f t="shared" si="166"/>
        <v/>
      </c>
      <c r="BJ72" s="181" t="str">
        <f t="shared" si="120"/>
        <v/>
      </c>
      <c r="BK72" s="182" t="str">
        <f t="shared" si="121"/>
        <v/>
      </c>
      <c r="BL72" s="183"/>
      <c r="BM72" s="184" t="str">
        <f t="shared" si="94"/>
        <v/>
      </c>
      <c r="BN72" s="183"/>
      <c r="BO72" s="171"/>
      <c r="BP72" s="227"/>
      <c r="BQ72" s="228"/>
      <c r="BR72" s="229"/>
      <c r="BS72" s="228"/>
      <c r="BT72" s="229"/>
      <c r="BU72" s="228"/>
      <c r="BV72" s="180" t="str">
        <f t="shared" si="167"/>
        <v/>
      </c>
      <c r="BW72" s="181" t="str">
        <f t="shared" si="122"/>
        <v/>
      </c>
      <c r="BX72" s="182" t="str">
        <f t="shared" si="123"/>
        <v/>
      </c>
      <c r="BY72" s="183"/>
      <c r="BZ72" s="184" t="str">
        <f t="shared" si="95"/>
        <v/>
      </c>
      <c r="CA72" s="183"/>
      <c r="CB72" s="171"/>
      <c r="CC72" s="227"/>
      <c r="CD72" s="228"/>
      <c r="CE72" s="229"/>
      <c r="CF72" s="228"/>
      <c r="CG72" s="229"/>
      <c r="CH72" s="228"/>
      <c r="CI72" s="180" t="str">
        <f t="shared" si="168"/>
        <v/>
      </c>
      <c r="CJ72" s="181" t="str">
        <f t="shared" si="124"/>
        <v/>
      </c>
      <c r="CK72" s="182" t="str">
        <f t="shared" si="125"/>
        <v/>
      </c>
      <c r="CL72" s="183"/>
      <c r="CM72" s="184" t="str">
        <f t="shared" si="96"/>
        <v/>
      </c>
      <c r="CN72" s="183"/>
      <c r="CO72" s="171"/>
      <c r="CP72" s="227"/>
      <c r="CQ72" s="228"/>
      <c r="CR72" s="229"/>
      <c r="CS72" s="228"/>
      <c r="CT72" s="229"/>
      <c r="CU72" s="228"/>
      <c r="CV72" s="180" t="str">
        <f t="shared" si="169"/>
        <v/>
      </c>
      <c r="CW72" s="181" t="str">
        <f t="shared" si="126"/>
        <v/>
      </c>
      <c r="CX72" s="182" t="str">
        <f t="shared" si="127"/>
        <v/>
      </c>
      <c r="CY72" s="183"/>
      <c r="CZ72" s="184" t="str">
        <f t="shared" si="97"/>
        <v/>
      </c>
      <c r="DA72" s="183"/>
      <c r="DB72" s="171"/>
      <c r="DC72" s="227"/>
      <c r="DD72" s="228"/>
      <c r="DE72" s="229"/>
      <c r="DF72" s="228"/>
      <c r="DG72" s="229"/>
      <c r="DH72" s="228"/>
      <c r="DI72" s="180" t="str">
        <f t="shared" si="170"/>
        <v/>
      </c>
      <c r="DJ72" s="181" t="str">
        <f t="shared" si="128"/>
        <v/>
      </c>
      <c r="DK72" s="182" t="str">
        <f t="shared" si="129"/>
        <v/>
      </c>
      <c r="DL72" s="183"/>
      <c r="DM72" s="184" t="str">
        <f t="shared" si="98"/>
        <v/>
      </c>
      <c r="DN72" s="183"/>
      <c r="DO72" s="171"/>
      <c r="DP72" s="227"/>
      <c r="DQ72" s="228"/>
      <c r="DR72" s="229"/>
      <c r="DS72" s="228"/>
      <c r="DT72" s="229"/>
      <c r="DU72" s="228"/>
      <c r="DV72" s="180" t="str">
        <f t="shared" si="171"/>
        <v/>
      </c>
      <c r="DW72" s="181" t="str">
        <f t="shared" si="130"/>
        <v/>
      </c>
      <c r="DX72" s="182" t="str">
        <f t="shared" si="131"/>
        <v/>
      </c>
      <c r="DY72" s="183"/>
      <c r="DZ72" s="184" t="str">
        <f t="shared" si="99"/>
        <v/>
      </c>
      <c r="EA72" s="183"/>
      <c r="EB72" s="171"/>
      <c r="EC72" s="227"/>
      <c r="ED72" s="228"/>
      <c r="EE72" s="229"/>
      <c r="EF72" s="228"/>
      <c r="EG72" s="229"/>
      <c r="EH72" s="228"/>
      <c r="EI72" s="180" t="str">
        <f t="shared" si="172"/>
        <v/>
      </c>
      <c r="EJ72" s="181" t="str">
        <f t="shared" si="132"/>
        <v/>
      </c>
      <c r="EK72" s="182" t="str">
        <f t="shared" si="133"/>
        <v/>
      </c>
      <c r="EL72" s="183"/>
      <c r="EM72" s="184" t="str">
        <f t="shared" si="100"/>
        <v/>
      </c>
      <c r="EN72" s="183"/>
      <c r="EO72" s="171"/>
      <c r="EP72" s="227"/>
      <c r="EQ72" s="228"/>
      <c r="ER72" s="229"/>
      <c r="ES72" s="228"/>
      <c r="ET72" s="229"/>
      <c r="EU72" s="228"/>
      <c r="EV72" s="180" t="str">
        <f t="shared" si="173"/>
        <v/>
      </c>
      <c r="EW72" s="181" t="str">
        <f t="shared" si="134"/>
        <v/>
      </c>
      <c r="EX72" s="182" t="str">
        <f t="shared" si="135"/>
        <v/>
      </c>
      <c r="EY72" s="183"/>
      <c r="EZ72" s="184" t="str">
        <f t="shared" si="101"/>
        <v/>
      </c>
      <c r="FA72" s="183"/>
      <c r="FB72" s="171"/>
      <c r="FC72" s="227"/>
      <c r="FD72" s="228"/>
      <c r="FE72" s="229"/>
      <c r="FF72" s="228"/>
      <c r="FG72" s="229"/>
      <c r="FH72" s="228"/>
      <c r="FI72" s="180" t="str">
        <f t="shared" si="174"/>
        <v/>
      </c>
      <c r="FJ72" s="181" t="str">
        <f t="shared" si="136"/>
        <v/>
      </c>
      <c r="FK72" s="182" t="str">
        <f t="shared" si="137"/>
        <v/>
      </c>
      <c r="FL72" s="183"/>
      <c r="FM72" s="184" t="str">
        <f t="shared" si="102"/>
        <v/>
      </c>
      <c r="FN72" s="183"/>
      <c r="FO72" s="171"/>
      <c r="FP72" s="227"/>
      <c r="FQ72" s="228"/>
      <c r="FR72" s="229"/>
      <c r="FS72" s="228"/>
      <c r="FT72" s="229"/>
      <c r="FU72" s="228"/>
      <c r="FV72" s="180" t="str">
        <f t="shared" si="175"/>
        <v/>
      </c>
      <c r="FW72" s="181" t="str">
        <f t="shared" si="138"/>
        <v/>
      </c>
      <c r="FX72" s="182" t="str">
        <f t="shared" si="139"/>
        <v/>
      </c>
      <c r="FY72" s="183"/>
      <c r="FZ72" s="184" t="str">
        <f t="shared" si="103"/>
        <v/>
      </c>
      <c r="GA72" s="183"/>
      <c r="GB72" s="171"/>
      <c r="GC72" s="227"/>
      <c r="GD72" s="228"/>
      <c r="GE72" s="229"/>
      <c r="GF72" s="228"/>
      <c r="GG72" s="229"/>
      <c r="GH72" s="228"/>
      <c r="GI72" s="180" t="str">
        <f t="shared" si="176"/>
        <v/>
      </c>
      <c r="GJ72" s="181" t="str">
        <f t="shared" si="140"/>
        <v/>
      </c>
      <c r="GK72" s="182" t="str">
        <f t="shared" si="141"/>
        <v/>
      </c>
      <c r="GL72" s="183"/>
      <c r="GM72" s="184" t="str">
        <f t="shared" si="104"/>
        <v/>
      </c>
      <c r="GN72" s="183"/>
      <c r="GO72" s="171"/>
      <c r="GP72" s="227"/>
      <c r="GQ72" s="228"/>
      <c r="GR72" s="229"/>
      <c r="GS72" s="228"/>
      <c r="GT72" s="229"/>
      <c r="GU72" s="228"/>
      <c r="GV72" s="180" t="str">
        <f t="shared" si="177"/>
        <v/>
      </c>
      <c r="GW72" s="181" t="str">
        <f t="shared" si="142"/>
        <v/>
      </c>
      <c r="GX72" s="182" t="str">
        <f t="shared" si="143"/>
        <v/>
      </c>
      <c r="GY72" s="183"/>
      <c r="GZ72" s="184" t="str">
        <f t="shared" si="105"/>
        <v/>
      </c>
      <c r="HA72" s="183"/>
      <c r="HB72" s="171"/>
      <c r="HC72" s="227"/>
      <c r="HD72" s="228"/>
      <c r="HE72" s="229"/>
      <c r="HF72" s="228"/>
      <c r="HG72" s="229"/>
      <c r="HH72" s="228"/>
      <c r="HI72" s="180" t="str">
        <f t="shared" si="178"/>
        <v/>
      </c>
      <c r="HJ72" s="181" t="str">
        <f t="shared" si="144"/>
        <v/>
      </c>
      <c r="HK72" s="182" t="str">
        <f t="shared" si="145"/>
        <v/>
      </c>
      <c r="HL72" s="183"/>
      <c r="HM72" s="184" t="str">
        <f t="shared" si="106"/>
        <v/>
      </c>
      <c r="HN72" s="183"/>
      <c r="HO72" s="171"/>
      <c r="HP72" s="227"/>
      <c r="HQ72" s="228"/>
      <c r="HR72" s="229"/>
      <c r="HS72" s="228"/>
      <c r="HT72" s="229"/>
      <c r="HU72" s="228"/>
      <c r="HV72" s="180" t="str">
        <f t="shared" si="179"/>
        <v/>
      </c>
      <c r="HW72" s="181" t="str">
        <f t="shared" si="146"/>
        <v/>
      </c>
      <c r="HX72" s="182" t="str">
        <f t="shared" si="147"/>
        <v/>
      </c>
      <c r="HY72" s="183"/>
      <c r="HZ72" s="184" t="str">
        <f t="shared" si="107"/>
        <v/>
      </c>
      <c r="IA72" s="183"/>
      <c r="IB72" s="171"/>
      <c r="IC72" s="227"/>
      <c r="ID72" s="228"/>
      <c r="IE72" s="229"/>
      <c r="IF72" s="228"/>
      <c r="IG72" s="229"/>
      <c r="IH72" s="228"/>
      <c r="II72" s="180" t="str">
        <f t="shared" si="180"/>
        <v/>
      </c>
      <c r="IJ72" s="181" t="str">
        <f t="shared" si="148"/>
        <v/>
      </c>
      <c r="IK72" s="182" t="str">
        <f t="shared" si="149"/>
        <v/>
      </c>
      <c r="IL72" s="183"/>
      <c r="IM72" s="184" t="str">
        <f t="shared" si="108"/>
        <v/>
      </c>
      <c r="IN72" s="183"/>
      <c r="IO72" s="171"/>
      <c r="IP72" s="227"/>
      <c r="IQ72" s="228"/>
      <c r="IR72" s="229"/>
      <c r="IS72" s="228"/>
      <c r="IT72" s="229"/>
      <c r="IU72" s="228"/>
      <c r="IV72" s="180" t="str">
        <f t="shared" si="181"/>
        <v/>
      </c>
      <c r="IW72" s="181" t="str">
        <f t="shared" si="150"/>
        <v/>
      </c>
      <c r="IX72" s="182" t="str">
        <f t="shared" si="151"/>
        <v/>
      </c>
      <c r="IY72" s="183"/>
      <c r="IZ72" s="184" t="str">
        <f t="shared" si="109"/>
        <v/>
      </c>
      <c r="JA72" s="183"/>
      <c r="JB72" s="171"/>
      <c r="JC72" s="342"/>
      <c r="JD72" s="198">
        <f t="shared" si="152"/>
        <v>0</v>
      </c>
      <c r="JE72" s="198">
        <f t="shared" si="153"/>
        <v>0</v>
      </c>
      <c r="JF72" s="198">
        <f t="shared" si="154"/>
        <v>0</v>
      </c>
      <c r="JG72" s="199">
        <f t="shared" si="155"/>
        <v>0</v>
      </c>
      <c r="JH72" s="199">
        <f t="shared" si="156"/>
        <v>0</v>
      </c>
      <c r="JI72" s="342"/>
      <c r="JJ72" s="198">
        <f>JD72+'Vessel List A'!JD72</f>
        <v>0</v>
      </c>
      <c r="JK72" s="198">
        <f>JE72+'Vessel List A'!JE72</f>
        <v>0</v>
      </c>
      <c r="JL72" s="198">
        <f t="shared" si="157"/>
        <v>0</v>
      </c>
      <c r="JM72" s="199">
        <f>JG72+'Vessel List A'!JG72</f>
        <v>0</v>
      </c>
      <c r="JN72" s="199">
        <f t="shared" si="158"/>
        <v>0</v>
      </c>
      <c r="JO72" s="342"/>
      <c r="JP72" s="366" t="str">
        <f>'Vessel List A'!$HC$1</f>
        <v>Tickey</v>
      </c>
      <c r="JQ72" s="367" t="str">
        <f>'Vessel List A'!$HD$2</f>
        <v>No</v>
      </c>
      <c r="JR72" s="763">
        <f>'Vessel List A'!$HJ$2</f>
        <v>0</v>
      </c>
      <c r="JS72" s="762"/>
      <c r="JT72" s="761">
        <f>'Vessel List A'!$HL$2</f>
        <v>0</v>
      </c>
      <c r="JU72" s="762"/>
      <c r="JV72" s="368">
        <f>'Vessel List A'!$HL$1</f>
        <v>0</v>
      </c>
      <c r="JW72" s="368"/>
      <c r="JX72" s="369">
        <f>'Vessel List A'!$HG$2</f>
        <v>0</v>
      </c>
      <c r="JY72" s="352"/>
      <c r="JZ72" s="344">
        <f t="shared" si="159"/>
        <v>1</v>
      </c>
      <c r="KA72" s="195"/>
    </row>
    <row r="73" spans="1:287" x14ac:dyDescent="0.2">
      <c r="A73" s="247">
        <f t="shared" si="160"/>
        <v>41647</v>
      </c>
      <c r="B73" s="249">
        <f t="shared" si="161"/>
        <v>41648</v>
      </c>
      <c r="C73" s="227"/>
      <c r="D73" s="228"/>
      <c r="E73" s="229"/>
      <c r="F73" s="228"/>
      <c r="G73" s="229"/>
      <c r="H73" s="228"/>
      <c r="I73" s="180" t="str">
        <f t="shared" si="162"/>
        <v/>
      </c>
      <c r="J73" s="181" t="str">
        <f t="shared" si="112"/>
        <v/>
      </c>
      <c r="K73" s="182" t="str">
        <f t="shared" si="113"/>
        <v/>
      </c>
      <c r="L73" s="183"/>
      <c r="M73" s="184" t="str">
        <f t="shared" ref="M73:M136" si="182">IF(SUM(N73)=0,"",(N73/0.5468))</f>
        <v/>
      </c>
      <c r="N73" s="183"/>
      <c r="O73" s="171"/>
      <c r="P73" s="227"/>
      <c r="Q73" s="228"/>
      <c r="R73" s="229"/>
      <c r="S73" s="228"/>
      <c r="T73" s="229"/>
      <c r="U73" s="228"/>
      <c r="V73" s="180" t="str">
        <f t="shared" si="163"/>
        <v/>
      </c>
      <c r="W73" s="181" t="str">
        <f t="shared" si="114"/>
        <v/>
      </c>
      <c r="X73" s="182" t="str">
        <f t="shared" si="115"/>
        <v/>
      </c>
      <c r="Y73" s="183"/>
      <c r="Z73" s="184" t="str">
        <f t="shared" ref="Z73:Z136" si="183">IF(SUM(AA73)=0,"",(AA73/0.5468))</f>
        <v/>
      </c>
      <c r="AA73" s="183"/>
      <c r="AB73" s="171"/>
      <c r="AC73" s="227"/>
      <c r="AD73" s="228"/>
      <c r="AE73" s="229"/>
      <c r="AF73" s="228"/>
      <c r="AG73" s="229"/>
      <c r="AH73" s="228"/>
      <c r="AI73" s="180" t="str">
        <f t="shared" si="164"/>
        <v/>
      </c>
      <c r="AJ73" s="181" t="str">
        <f t="shared" si="116"/>
        <v/>
      </c>
      <c r="AK73" s="182" t="str">
        <f t="shared" si="117"/>
        <v/>
      </c>
      <c r="AL73" s="183"/>
      <c r="AM73" s="184" t="str">
        <f t="shared" ref="AM73:AM136" si="184">IF(SUM(AN73)=0,"",(AN73/0.5468))</f>
        <v/>
      </c>
      <c r="AN73" s="183"/>
      <c r="AO73" s="171"/>
      <c r="AP73" s="227"/>
      <c r="AQ73" s="228"/>
      <c r="AR73" s="229"/>
      <c r="AS73" s="228"/>
      <c r="AT73" s="229"/>
      <c r="AU73" s="228"/>
      <c r="AV73" s="180" t="str">
        <f t="shared" si="165"/>
        <v/>
      </c>
      <c r="AW73" s="181" t="str">
        <f t="shared" si="118"/>
        <v/>
      </c>
      <c r="AX73" s="182" t="str">
        <f t="shared" si="119"/>
        <v/>
      </c>
      <c r="AY73" s="183"/>
      <c r="AZ73" s="184" t="str">
        <f t="shared" ref="AZ73:AZ136" si="185">IF(SUM(BA73)=0,"",(BA73/0.5468))</f>
        <v/>
      </c>
      <c r="BA73" s="183"/>
      <c r="BB73" s="171"/>
      <c r="BC73" s="227"/>
      <c r="BD73" s="228"/>
      <c r="BE73" s="229"/>
      <c r="BF73" s="228"/>
      <c r="BG73" s="229"/>
      <c r="BH73" s="228"/>
      <c r="BI73" s="180" t="str">
        <f t="shared" si="166"/>
        <v/>
      </c>
      <c r="BJ73" s="181" t="str">
        <f t="shared" si="120"/>
        <v/>
      </c>
      <c r="BK73" s="182" t="str">
        <f t="shared" si="121"/>
        <v/>
      </c>
      <c r="BL73" s="183"/>
      <c r="BM73" s="184" t="str">
        <f t="shared" ref="BM73:BM136" si="186">IF(SUM(BN73)=0,"",(BN73/0.5468))</f>
        <v/>
      </c>
      <c r="BN73" s="183"/>
      <c r="BO73" s="171"/>
      <c r="BP73" s="227"/>
      <c r="BQ73" s="228"/>
      <c r="BR73" s="229"/>
      <c r="BS73" s="228"/>
      <c r="BT73" s="229"/>
      <c r="BU73" s="228"/>
      <c r="BV73" s="180" t="str">
        <f t="shared" si="167"/>
        <v/>
      </c>
      <c r="BW73" s="181" t="str">
        <f t="shared" si="122"/>
        <v/>
      </c>
      <c r="BX73" s="182" t="str">
        <f t="shared" si="123"/>
        <v/>
      </c>
      <c r="BY73" s="183"/>
      <c r="BZ73" s="184" t="str">
        <f t="shared" ref="BZ73:BZ136" si="187">IF(SUM(CA73)=0,"",(CA73/0.5468))</f>
        <v/>
      </c>
      <c r="CA73" s="183"/>
      <c r="CB73" s="171"/>
      <c r="CC73" s="227"/>
      <c r="CD73" s="228"/>
      <c r="CE73" s="229"/>
      <c r="CF73" s="228"/>
      <c r="CG73" s="229"/>
      <c r="CH73" s="228"/>
      <c r="CI73" s="180" t="str">
        <f t="shared" si="168"/>
        <v/>
      </c>
      <c r="CJ73" s="181" t="str">
        <f t="shared" si="124"/>
        <v/>
      </c>
      <c r="CK73" s="182" t="str">
        <f t="shared" si="125"/>
        <v/>
      </c>
      <c r="CL73" s="183"/>
      <c r="CM73" s="184" t="str">
        <f t="shared" ref="CM73:CM136" si="188">IF(SUM(CN73)=0,"",(CN73/0.5468))</f>
        <v/>
      </c>
      <c r="CN73" s="183"/>
      <c r="CO73" s="171"/>
      <c r="CP73" s="227"/>
      <c r="CQ73" s="228"/>
      <c r="CR73" s="229"/>
      <c r="CS73" s="228"/>
      <c r="CT73" s="229"/>
      <c r="CU73" s="228"/>
      <c r="CV73" s="180" t="str">
        <f t="shared" si="169"/>
        <v/>
      </c>
      <c r="CW73" s="181" t="str">
        <f t="shared" si="126"/>
        <v/>
      </c>
      <c r="CX73" s="182" t="str">
        <f t="shared" si="127"/>
        <v/>
      </c>
      <c r="CY73" s="183"/>
      <c r="CZ73" s="184" t="str">
        <f t="shared" ref="CZ73:CZ136" si="189">IF(SUM(DA73)=0,"",(DA73/0.5468))</f>
        <v/>
      </c>
      <c r="DA73" s="183"/>
      <c r="DB73" s="171"/>
      <c r="DC73" s="227"/>
      <c r="DD73" s="228"/>
      <c r="DE73" s="229"/>
      <c r="DF73" s="228"/>
      <c r="DG73" s="229"/>
      <c r="DH73" s="228"/>
      <c r="DI73" s="180" t="str">
        <f t="shared" si="170"/>
        <v/>
      </c>
      <c r="DJ73" s="181" t="str">
        <f t="shared" si="128"/>
        <v/>
      </c>
      <c r="DK73" s="182" t="str">
        <f t="shared" si="129"/>
        <v/>
      </c>
      <c r="DL73" s="183"/>
      <c r="DM73" s="184" t="str">
        <f t="shared" ref="DM73:DM136" si="190">IF(SUM(DN73)=0,"",(DN73/0.5468))</f>
        <v/>
      </c>
      <c r="DN73" s="183"/>
      <c r="DO73" s="171"/>
      <c r="DP73" s="227"/>
      <c r="DQ73" s="228"/>
      <c r="DR73" s="229"/>
      <c r="DS73" s="228"/>
      <c r="DT73" s="229"/>
      <c r="DU73" s="228"/>
      <c r="DV73" s="180" t="str">
        <f t="shared" si="171"/>
        <v/>
      </c>
      <c r="DW73" s="181" t="str">
        <f t="shared" si="130"/>
        <v/>
      </c>
      <c r="DX73" s="182" t="str">
        <f t="shared" si="131"/>
        <v/>
      </c>
      <c r="DY73" s="183"/>
      <c r="DZ73" s="184" t="str">
        <f t="shared" ref="DZ73:DZ136" si="191">IF(SUM(EA73)=0,"",(EA73/0.5468))</f>
        <v/>
      </c>
      <c r="EA73" s="183"/>
      <c r="EB73" s="171"/>
      <c r="EC73" s="227"/>
      <c r="ED73" s="228"/>
      <c r="EE73" s="229"/>
      <c r="EF73" s="228"/>
      <c r="EG73" s="229"/>
      <c r="EH73" s="228"/>
      <c r="EI73" s="180" t="str">
        <f t="shared" si="172"/>
        <v/>
      </c>
      <c r="EJ73" s="181" t="str">
        <f t="shared" si="132"/>
        <v/>
      </c>
      <c r="EK73" s="182" t="str">
        <f t="shared" si="133"/>
        <v/>
      </c>
      <c r="EL73" s="183"/>
      <c r="EM73" s="184" t="str">
        <f t="shared" ref="EM73:EM136" si="192">IF(SUM(EN73)=0,"",(EN73/0.5468))</f>
        <v/>
      </c>
      <c r="EN73" s="183"/>
      <c r="EO73" s="171"/>
      <c r="EP73" s="227"/>
      <c r="EQ73" s="228"/>
      <c r="ER73" s="229"/>
      <c r="ES73" s="228"/>
      <c r="ET73" s="229"/>
      <c r="EU73" s="228"/>
      <c r="EV73" s="180" t="str">
        <f t="shared" si="173"/>
        <v/>
      </c>
      <c r="EW73" s="181" t="str">
        <f t="shared" si="134"/>
        <v/>
      </c>
      <c r="EX73" s="182" t="str">
        <f t="shared" si="135"/>
        <v/>
      </c>
      <c r="EY73" s="183"/>
      <c r="EZ73" s="184" t="str">
        <f t="shared" ref="EZ73:EZ136" si="193">IF(SUM(FA73)=0,"",(FA73/0.5468))</f>
        <v/>
      </c>
      <c r="FA73" s="183"/>
      <c r="FB73" s="171"/>
      <c r="FC73" s="227"/>
      <c r="FD73" s="228"/>
      <c r="FE73" s="229"/>
      <c r="FF73" s="228"/>
      <c r="FG73" s="229"/>
      <c r="FH73" s="228"/>
      <c r="FI73" s="180" t="str">
        <f t="shared" si="174"/>
        <v/>
      </c>
      <c r="FJ73" s="181" t="str">
        <f t="shared" si="136"/>
        <v/>
      </c>
      <c r="FK73" s="182" t="str">
        <f t="shared" si="137"/>
        <v/>
      </c>
      <c r="FL73" s="183"/>
      <c r="FM73" s="184" t="str">
        <f t="shared" ref="FM73:FM136" si="194">IF(SUM(FN73)=0,"",(FN73/0.5468))</f>
        <v/>
      </c>
      <c r="FN73" s="183"/>
      <c r="FO73" s="171"/>
      <c r="FP73" s="227"/>
      <c r="FQ73" s="228"/>
      <c r="FR73" s="229"/>
      <c r="FS73" s="228"/>
      <c r="FT73" s="229"/>
      <c r="FU73" s="228"/>
      <c r="FV73" s="180" t="str">
        <f t="shared" si="175"/>
        <v/>
      </c>
      <c r="FW73" s="181" t="str">
        <f t="shared" si="138"/>
        <v/>
      </c>
      <c r="FX73" s="182" t="str">
        <f t="shared" si="139"/>
        <v/>
      </c>
      <c r="FY73" s="183"/>
      <c r="FZ73" s="184" t="str">
        <f t="shared" ref="FZ73:FZ136" si="195">IF(SUM(GA73)=0,"",(GA73/0.5468))</f>
        <v/>
      </c>
      <c r="GA73" s="183"/>
      <c r="GB73" s="171"/>
      <c r="GC73" s="227"/>
      <c r="GD73" s="228"/>
      <c r="GE73" s="229"/>
      <c r="GF73" s="228"/>
      <c r="GG73" s="229"/>
      <c r="GH73" s="228"/>
      <c r="GI73" s="180" t="str">
        <f t="shared" si="176"/>
        <v/>
      </c>
      <c r="GJ73" s="181" t="str">
        <f t="shared" si="140"/>
        <v/>
      </c>
      <c r="GK73" s="182" t="str">
        <f t="shared" si="141"/>
        <v/>
      </c>
      <c r="GL73" s="183"/>
      <c r="GM73" s="184" t="str">
        <f t="shared" ref="GM73:GM136" si="196">IF(SUM(GN73)=0,"",(GN73/0.5468))</f>
        <v/>
      </c>
      <c r="GN73" s="183"/>
      <c r="GO73" s="171"/>
      <c r="GP73" s="227"/>
      <c r="GQ73" s="228"/>
      <c r="GR73" s="229"/>
      <c r="GS73" s="228"/>
      <c r="GT73" s="229"/>
      <c r="GU73" s="228"/>
      <c r="GV73" s="180" t="str">
        <f t="shared" si="177"/>
        <v/>
      </c>
      <c r="GW73" s="181" t="str">
        <f t="shared" si="142"/>
        <v/>
      </c>
      <c r="GX73" s="182" t="str">
        <f t="shared" si="143"/>
        <v/>
      </c>
      <c r="GY73" s="183"/>
      <c r="GZ73" s="184" t="str">
        <f t="shared" ref="GZ73:GZ136" si="197">IF(SUM(HA73)=0,"",(HA73/0.5468))</f>
        <v/>
      </c>
      <c r="HA73" s="183"/>
      <c r="HB73" s="171"/>
      <c r="HC73" s="227"/>
      <c r="HD73" s="228"/>
      <c r="HE73" s="229"/>
      <c r="HF73" s="228"/>
      <c r="HG73" s="229"/>
      <c r="HH73" s="228"/>
      <c r="HI73" s="180" t="str">
        <f t="shared" si="178"/>
        <v/>
      </c>
      <c r="HJ73" s="181" t="str">
        <f t="shared" si="144"/>
        <v/>
      </c>
      <c r="HK73" s="182" t="str">
        <f t="shared" si="145"/>
        <v/>
      </c>
      <c r="HL73" s="183"/>
      <c r="HM73" s="184" t="str">
        <f t="shared" ref="HM73:HM136" si="198">IF(SUM(HN73)=0,"",(HN73/0.5468))</f>
        <v/>
      </c>
      <c r="HN73" s="183"/>
      <c r="HO73" s="171"/>
      <c r="HP73" s="227"/>
      <c r="HQ73" s="228"/>
      <c r="HR73" s="229"/>
      <c r="HS73" s="228"/>
      <c r="HT73" s="229"/>
      <c r="HU73" s="228"/>
      <c r="HV73" s="180" t="str">
        <f t="shared" si="179"/>
        <v/>
      </c>
      <c r="HW73" s="181" t="str">
        <f t="shared" si="146"/>
        <v/>
      </c>
      <c r="HX73" s="182" t="str">
        <f t="shared" si="147"/>
        <v/>
      </c>
      <c r="HY73" s="183"/>
      <c r="HZ73" s="184" t="str">
        <f t="shared" ref="HZ73:HZ136" si="199">IF(SUM(IA73)=0,"",(IA73/0.5468))</f>
        <v/>
      </c>
      <c r="IA73" s="183"/>
      <c r="IB73" s="171"/>
      <c r="IC73" s="227"/>
      <c r="ID73" s="228"/>
      <c r="IE73" s="229"/>
      <c r="IF73" s="228"/>
      <c r="IG73" s="229"/>
      <c r="IH73" s="228"/>
      <c r="II73" s="180" t="str">
        <f t="shared" si="180"/>
        <v/>
      </c>
      <c r="IJ73" s="181" t="str">
        <f t="shared" si="148"/>
        <v/>
      </c>
      <c r="IK73" s="182" t="str">
        <f t="shared" si="149"/>
        <v/>
      </c>
      <c r="IL73" s="183"/>
      <c r="IM73" s="184" t="str">
        <f t="shared" ref="IM73:IM136" si="200">IF(SUM(IN73)=0,"",(IN73/0.5468))</f>
        <v/>
      </c>
      <c r="IN73" s="183"/>
      <c r="IO73" s="171"/>
      <c r="IP73" s="227"/>
      <c r="IQ73" s="228"/>
      <c r="IR73" s="229"/>
      <c r="IS73" s="228"/>
      <c r="IT73" s="229"/>
      <c r="IU73" s="228"/>
      <c r="IV73" s="180" t="str">
        <f t="shared" si="181"/>
        <v/>
      </c>
      <c r="IW73" s="181" t="str">
        <f t="shared" si="150"/>
        <v/>
      </c>
      <c r="IX73" s="182" t="str">
        <f t="shared" si="151"/>
        <v/>
      </c>
      <c r="IY73" s="183"/>
      <c r="IZ73" s="184" t="str">
        <f t="shared" ref="IZ73:IZ136" si="201">IF(SUM(JA73)=0,"",(JA73/0.5468))</f>
        <v/>
      </c>
      <c r="JA73" s="183"/>
      <c r="JB73" s="171"/>
      <c r="JC73" s="342"/>
      <c r="JD73" s="198">
        <f t="shared" si="152"/>
        <v>0</v>
      </c>
      <c r="JE73" s="198">
        <f t="shared" si="153"/>
        <v>0</v>
      </c>
      <c r="JF73" s="198">
        <f t="shared" si="154"/>
        <v>0</v>
      </c>
      <c r="JG73" s="199">
        <f t="shared" si="155"/>
        <v>0</v>
      </c>
      <c r="JH73" s="199">
        <f t="shared" si="156"/>
        <v>0</v>
      </c>
      <c r="JI73" s="342"/>
      <c r="JJ73" s="198">
        <f>JD73+'Vessel List A'!JD73</f>
        <v>0</v>
      </c>
      <c r="JK73" s="198">
        <f>JE73+'Vessel List A'!JE73</f>
        <v>0</v>
      </c>
      <c r="JL73" s="198">
        <f t="shared" si="157"/>
        <v>0</v>
      </c>
      <c r="JM73" s="199">
        <f>JG73+'Vessel List A'!JG73</f>
        <v>0</v>
      </c>
      <c r="JN73" s="199">
        <f t="shared" si="158"/>
        <v>0</v>
      </c>
      <c r="JO73" s="342"/>
      <c r="JP73" s="366" t="str">
        <f>'Vessel List A'!$HP$1</f>
        <v>Therona</v>
      </c>
      <c r="JQ73" s="371" t="str">
        <f>'Vessel List A'!$HQ$2</f>
        <v>No</v>
      </c>
      <c r="JR73" s="763">
        <f>'Vessel List A'!$HW$2</f>
        <v>0</v>
      </c>
      <c r="JS73" s="762"/>
      <c r="JT73" s="761">
        <f>'Vessel List A'!$HY$2</f>
        <v>0</v>
      </c>
      <c r="JU73" s="762"/>
      <c r="JV73" s="368">
        <f>'Vessel List A'!$HY$1</f>
        <v>0</v>
      </c>
      <c r="JW73" s="368"/>
      <c r="JX73" s="369">
        <f>'Vessel List A'!$HT$2</f>
        <v>0</v>
      </c>
      <c r="JY73" s="352"/>
      <c r="JZ73" s="344">
        <f t="shared" si="159"/>
        <v>1</v>
      </c>
      <c r="KA73" s="195"/>
    </row>
    <row r="74" spans="1:287" x14ac:dyDescent="0.2">
      <c r="A74" s="247">
        <f t="shared" si="160"/>
        <v>41648</v>
      </c>
      <c r="B74" s="249">
        <f t="shared" si="161"/>
        <v>41649</v>
      </c>
      <c r="C74" s="227"/>
      <c r="D74" s="228"/>
      <c r="E74" s="229"/>
      <c r="F74" s="228"/>
      <c r="G74" s="229"/>
      <c r="H74" s="228"/>
      <c r="I74" s="180" t="str">
        <f t="shared" si="162"/>
        <v/>
      </c>
      <c r="J74" s="181" t="str">
        <f t="shared" si="112"/>
        <v/>
      </c>
      <c r="K74" s="182" t="str">
        <f t="shared" si="113"/>
        <v/>
      </c>
      <c r="L74" s="183"/>
      <c r="M74" s="184" t="str">
        <f t="shared" si="182"/>
        <v/>
      </c>
      <c r="N74" s="183"/>
      <c r="O74" s="171"/>
      <c r="P74" s="227"/>
      <c r="Q74" s="228"/>
      <c r="R74" s="229"/>
      <c r="S74" s="228"/>
      <c r="T74" s="229"/>
      <c r="U74" s="228"/>
      <c r="V74" s="180" t="str">
        <f t="shared" si="163"/>
        <v/>
      </c>
      <c r="W74" s="181" t="str">
        <f t="shared" si="114"/>
        <v/>
      </c>
      <c r="X74" s="182" t="str">
        <f t="shared" si="115"/>
        <v/>
      </c>
      <c r="Y74" s="183"/>
      <c r="Z74" s="184" t="str">
        <f t="shared" si="183"/>
        <v/>
      </c>
      <c r="AA74" s="183"/>
      <c r="AB74" s="171"/>
      <c r="AC74" s="227"/>
      <c r="AD74" s="228"/>
      <c r="AE74" s="229"/>
      <c r="AF74" s="228"/>
      <c r="AG74" s="229"/>
      <c r="AH74" s="228"/>
      <c r="AI74" s="180" t="str">
        <f t="shared" si="164"/>
        <v/>
      </c>
      <c r="AJ74" s="181" t="str">
        <f t="shared" si="116"/>
        <v/>
      </c>
      <c r="AK74" s="182" t="str">
        <f t="shared" si="117"/>
        <v/>
      </c>
      <c r="AL74" s="183"/>
      <c r="AM74" s="184" t="str">
        <f t="shared" si="184"/>
        <v/>
      </c>
      <c r="AN74" s="183"/>
      <c r="AO74" s="171"/>
      <c r="AP74" s="227"/>
      <c r="AQ74" s="228"/>
      <c r="AR74" s="229"/>
      <c r="AS74" s="228"/>
      <c r="AT74" s="229"/>
      <c r="AU74" s="228"/>
      <c r="AV74" s="180" t="str">
        <f t="shared" si="165"/>
        <v/>
      </c>
      <c r="AW74" s="181" t="str">
        <f t="shared" si="118"/>
        <v/>
      </c>
      <c r="AX74" s="182" t="str">
        <f t="shared" si="119"/>
        <v/>
      </c>
      <c r="AY74" s="183"/>
      <c r="AZ74" s="184" t="str">
        <f t="shared" si="185"/>
        <v/>
      </c>
      <c r="BA74" s="183"/>
      <c r="BB74" s="171"/>
      <c r="BC74" s="227"/>
      <c r="BD74" s="228"/>
      <c r="BE74" s="229"/>
      <c r="BF74" s="228"/>
      <c r="BG74" s="229"/>
      <c r="BH74" s="228"/>
      <c r="BI74" s="180" t="str">
        <f t="shared" si="166"/>
        <v/>
      </c>
      <c r="BJ74" s="181" t="str">
        <f t="shared" si="120"/>
        <v/>
      </c>
      <c r="BK74" s="182" t="str">
        <f t="shared" si="121"/>
        <v/>
      </c>
      <c r="BL74" s="183"/>
      <c r="BM74" s="184" t="str">
        <f t="shared" si="186"/>
        <v/>
      </c>
      <c r="BN74" s="183"/>
      <c r="BO74" s="171"/>
      <c r="BP74" s="227"/>
      <c r="BQ74" s="228"/>
      <c r="BR74" s="229"/>
      <c r="BS74" s="228"/>
      <c r="BT74" s="229"/>
      <c r="BU74" s="228"/>
      <c r="BV74" s="180" t="str">
        <f t="shared" si="167"/>
        <v/>
      </c>
      <c r="BW74" s="181" t="str">
        <f t="shared" si="122"/>
        <v/>
      </c>
      <c r="BX74" s="182" t="str">
        <f t="shared" si="123"/>
        <v/>
      </c>
      <c r="BY74" s="183"/>
      <c r="BZ74" s="184" t="str">
        <f t="shared" si="187"/>
        <v/>
      </c>
      <c r="CA74" s="183"/>
      <c r="CB74" s="171"/>
      <c r="CC74" s="227"/>
      <c r="CD74" s="228"/>
      <c r="CE74" s="229"/>
      <c r="CF74" s="228"/>
      <c r="CG74" s="229"/>
      <c r="CH74" s="228"/>
      <c r="CI74" s="180" t="str">
        <f t="shared" si="168"/>
        <v/>
      </c>
      <c r="CJ74" s="181" t="str">
        <f t="shared" si="124"/>
        <v/>
      </c>
      <c r="CK74" s="182" t="str">
        <f t="shared" si="125"/>
        <v/>
      </c>
      <c r="CL74" s="183"/>
      <c r="CM74" s="184" t="str">
        <f t="shared" si="188"/>
        <v/>
      </c>
      <c r="CN74" s="183"/>
      <c r="CO74" s="171"/>
      <c r="CP74" s="227"/>
      <c r="CQ74" s="228"/>
      <c r="CR74" s="229"/>
      <c r="CS74" s="228"/>
      <c r="CT74" s="229"/>
      <c r="CU74" s="228"/>
      <c r="CV74" s="180" t="str">
        <f t="shared" si="169"/>
        <v/>
      </c>
      <c r="CW74" s="181" t="str">
        <f t="shared" si="126"/>
        <v/>
      </c>
      <c r="CX74" s="182" t="str">
        <f t="shared" si="127"/>
        <v/>
      </c>
      <c r="CY74" s="183"/>
      <c r="CZ74" s="184" t="str">
        <f t="shared" si="189"/>
        <v/>
      </c>
      <c r="DA74" s="183"/>
      <c r="DB74" s="171"/>
      <c r="DC74" s="227"/>
      <c r="DD74" s="228"/>
      <c r="DE74" s="229"/>
      <c r="DF74" s="228"/>
      <c r="DG74" s="229"/>
      <c r="DH74" s="228"/>
      <c r="DI74" s="180" t="str">
        <f t="shared" si="170"/>
        <v/>
      </c>
      <c r="DJ74" s="181" t="str">
        <f t="shared" si="128"/>
        <v/>
      </c>
      <c r="DK74" s="182" t="str">
        <f t="shared" si="129"/>
        <v/>
      </c>
      <c r="DL74" s="183"/>
      <c r="DM74" s="184" t="str">
        <f t="shared" si="190"/>
        <v/>
      </c>
      <c r="DN74" s="183"/>
      <c r="DO74" s="171"/>
      <c r="DP74" s="227"/>
      <c r="DQ74" s="228"/>
      <c r="DR74" s="229"/>
      <c r="DS74" s="228"/>
      <c r="DT74" s="229"/>
      <c r="DU74" s="228"/>
      <c r="DV74" s="180" t="str">
        <f t="shared" si="171"/>
        <v/>
      </c>
      <c r="DW74" s="181" t="str">
        <f t="shared" si="130"/>
        <v/>
      </c>
      <c r="DX74" s="182" t="str">
        <f t="shared" si="131"/>
        <v/>
      </c>
      <c r="DY74" s="183"/>
      <c r="DZ74" s="184" t="str">
        <f t="shared" si="191"/>
        <v/>
      </c>
      <c r="EA74" s="183"/>
      <c r="EB74" s="171"/>
      <c r="EC74" s="227"/>
      <c r="ED74" s="228"/>
      <c r="EE74" s="229"/>
      <c r="EF74" s="228"/>
      <c r="EG74" s="229"/>
      <c r="EH74" s="228"/>
      <c r="EI74" s="180" t="str">
        <f t="shared" si="172"/>
        <v/>
      </c>
      <c r="EJ74" s="181" t="str">
        <f t="shared" si="132"/>
        <v/>
      </c>
      <c r="EK74" s="182" t="str">
        <f t="shared" si="133"/>
        <v/>
      </c>
      <c r="EL74" s="183"/>
      <c r="EM74" s="184" t="str">
        <f t="shared" si="192"/>
        <v/>
      </c>
      <c r="EN74" s="183"/>
      <c r="EO74" s="171"/>
      <c r="EP74" s="227"/>
      <c r="EQ74" s="228"/>
      <c r="ER74" s="229"/>
      <c r="ES74" s="228"/>
      <c r="ET74" s="229"/>
      <c r="EU74" s="228"/>
      <c r="EV74" s="180" t="str">
        <f t="shared" si="173"/>
        <v/>
      </c>
      <c r="EW74" s="181" t="str">
        <f t="shared" si="134"/>
        <v/>
      </c>
      <c r="EX74" s="182" t="str">
        <f t="shared" si="135"/>
        <v/>
      </c>
      <c r="EY74" s="183"/>
      <c r="EZ74" s="184" t="str">
        <f t="shared" si="193"/>
        <v/>
      </c>
      <c r="FA74" s="183"/>
      <c r="FB74" s="171"/>
      <c r="FC74" s="227"/>
      <c r="FD74" s="228"/>
      <c r="FE74" s="229"/>
      <c r="FF74" s="228"/>
      <c r="FG74" s="229"/>
      <c r="FH74" s="228"/>
      <c r="FI74" s="180" t="str">
        <f t="shared" si="174"/>
        <v/>
      </c>
      <c r="FJ74" s="181" t="str">
        <f t="shared" si="136"/>
        <v/>
      </c>
      <c r="FK74" s="182" t="str">
        <f t="shared" si="137"/>
        <v/>
      </c>
      <c r="FL74" s="183"/>
      <c r="FM74" s="184" t="str">
        <f t="shared" si="194"/>
        <v/>
      </c>
      <c r="FN74" s="183"/>
      <c r="FO74" s="171"/>
      <c r="FP74" s="227"/>
      <c r="FQ74" s="228"/>
      <c r="FR74" s="229"/>
      <c r="FS74" s="228"/>
      <c r="FT74" s="229"/>
      <c r="FU74" s="228"/>
      <c r="FV74" s="180" t="str">
        <f t="shared" si="175"/>
        <v/>
      </c>
      <c r="FW74" s="181" t="str">
        <f t="shared" si="138"/>
        <v/>
      </c>
      <c r="FX74" s="182" t="str">
        <f t="shared" si="139"/>
        <v/>
      </c>
      <c r="FY74" s="183"/>
      <c r="FZ74" s="184" t="str">
        <f t="shared" si="195"/>
        <v/>
      </c>
      <c r="GA74" s="183"/>
      <c r="GB74" s="171"/>
      <c r="GC74" s="227"/>
      <c r="GD74" s="228"/>
      <c r="GE74" s="229"/>
      <c r="GF74" s="228"/>
      <c r="GG74" s="229"/>
      <c r="GH74" s="228"/>
      <c r="GI74" s="180" t="str">
        <f t="shared" si="176"/>
        <v/>
      </c>
      <c r="GJ74" s="181" t="str">
        <f t="shared" si="140"/>
        <v/>
      </c>
      <c r="GK74" s="182" t="str">
        <f t="shared" si="141"/>
        <v/>
      </c>
      <c r="GL74" s="183"/>
      <c r="GM74" s="184" t="str">
        <f t="shared" si="196"/>
        <v/>
      </c>
      <c r="GN74" s="183"/>
      <c r="GO74" s="171"/>
      <c r="GP74" s="227"/>
      <c r="GQ74" s="228"/>
      <c r="GR74" s="229"/>
      <c r="GS74" s="228"/>
      <c r="GT74" s="229"/>
      <c r="GU74" s="228"/>
      <c r="GV74" s="180" t="str">
        <f t="shared" si="177"/>
        <v/>
      </c>
      <c r="GW74" s="181" t="str">
        <f t="shared" si="142"/>
        <v/>
      </c>
      <c r="GX74" s="182" t="str">
        <f t="shared" si="143"/>
        <v/>
      </c>
      <c r="GY74" s="183"/>
      <c r="GZ74" s="184" t="str">
        <f t="shared" si="197"/>
        <v/>
      </c>
      <c r="HA74" s="183"/>
      <c r="HB74" s="171"/>
      <c r="HC74" s="227"/>
      <c r="HD74" s="228"/>
      <c r="HE74" s="229"/>
      <c r="HF74" s="228"/>
      <c r="HG74" s="229"/>
      <c r="HH74" s="228"/>
      <c r="HI74" s="180" t="str">
        <f t="shared" si="178"/>
        <v/>
      </c>
      <c r="HJ74" s="181" t="str">
        <f t="shared" si="144"/>
        <v/>
      </c>
      <c r="HK74" s="182" t="str">
        <f t="shared" si="145"/>
        <v/>
      </c>
      <c r="HL74" s="183"/>
      <c r="HM74" s="184" t="str">
        <f t="shared" si="198"/>
        <v/>
      </c>
      <c r="HN74" s="183"/>
      <c r="HO74" s="171"/>
      <c r="HP74" s="227"/>
      <c r="HQ74" s="228"/>
      <c r="HR74" s="229"/>
      <c r="HS74" s="228"/>
      <c r="HT74" s="229"/>
      <c r="HU74" s="228"/>
      <c r="HV74" s="180" t="str">
        <f t="shared" si="179"/>
        <v/>
      </c>
      <c r="HW74" s="181" t="str">
        <f t="shared" si="146"/>
        <v/>
      </c>
      <c r="HX74" s="182" t="str">
        <f t="shared" si="147"/>
        <v/>
      </c>
      <c r="HY74" s="183"/>
      <c r="HZ74" s="184" t="str">
        <f t="shared" si="199"/>
        <v/>
      </c>
      <c r="IA74" s="183"/>
      <c r="IB74" s="171"/>
      <c r="IC74" s="227"/>
      <c r="ID74" s="228"/>
      <c r="IE74" s="229"/>
      <c r="IF74" s="228"/>
      <c r="IG74" s="229"/>
      <c r="IH74" s="228"/>
      <c r="II74" s="180" t="str">
        <f t="shared" si="180"/>
        <v/>
      </c>
      <c r="IJ74" s="181" t="str">
        <f t="shared" si="148"/>
        <v/>
      </c>
      <c r="IK74" s="182" t="str">
        <f t="shared" si="149"/>
        <v/>
      </c>
      <c r="IL74" s="183"/>
      <c r="IM74" s="184" t="str">
        <f t="shared" si="200"/>
        <v/>
      </c>
      <c r="IN74" s="183"/>
      <c r="IO74" s="171"/>
      <c r="IP74" s="227"/>
      <c r="IQ74" s="228"/>
      <c r="IR74" s="229"/>
      <c r="IS74" s="228"/>
      <c r="IT74" s="229"/>
      <c r="IU74" s="228"/>
      <c r="IV74" s="180" t="str">
        <f t="shared" si="181"/>
        <v/>
      </c>
      <c r="IW74" s="181" t="str">
        <f t="shared" si="150"/>
        <v/>
      </c>
      <c r="IX74" s="182" t="str">
        <f t="shared" si="151"/>
        <v/>
      </c>
      <c r="IY74" s="183"/>
      <c r="IZ74" s="184" t="str">
        <f t="shared" si="201"/>
        <v/>
      </c>
      <c r="JA74" s="183"/>
      <c r="JB74" s="171"/>
      <c r="JC74" s="342"/>
      <c r="JD74" s="198">
        <f t="shared" si="152"/>
        <v>0</v>
      </c>
      <c r="JE74" s="198">
        <f t="shared" si="153"/>
        <v>0</v>
      </c>
      <c r="JF74" s="198">
        <f t="shared" si="154"/>
        <v>0</v>
      </c>
      <c r="JG74" s="199">
        <f t="shared" si="155"/>
        <v>0</v>
      </c>
      <c r="JH74" s="199">
        <f t="shared" si="156"/>
        <v>0</v>
      </c>
      <c r="JI74" s="342"/>
      <c r="JJ74" s="198">
        <f>JD74+'Vessel List A'!JD74</f>
        <v>0</v>
      </c>
      <c r="JK74" s="198">
        <f>JE74+'Vessel List A'!JE74</f>
        <v>0</v>
      </c>
      <c r="JL74" s="198">
        <f t="shared" si="157"/>
        <v>0</v>
      </c>
      <c r="JM74" s="199">
        <f>JG74+'Vessel List A'!JG74</f>
        <v>0</v>
      </c>
      <c r="JN74" s="199">
        <f t="shared" si="158"/>
        <v>0</v>
      </c>
      <c r="JO74" s="342"/>
      <c r="JP74" s="366" t="str">
        <f>'Vessel List A'!$IC$1</f>
        <v>Weskus 8</v>
      </c>
      <c r="JQ74" s="367" t="str">
        <f>'Vessel List A'!$ID$2</f>
        <v>No</v>
      </c>
      <c r="JR74" s="763">
        <f>'Vessel List A'!$IJ$2</f>
        <v>0</v>
      </c>
      <c r="JS74" s="762"/>
      <c r="JT74" s="761">
        <f>'Vessel List A'!$IL$2</f>
        <v>0</v>
      </c>
      <c r="JU74" s="762"/>
      <c r="JV74" s="368">
        <f>'Vessel List A'!$IL$1</f>
        <v>0</v>
      </c>
      <c r="JW74" s="368"/>
      <c r="JX74" s="369">
        <f>'Vessel List A'!$IG$2</f>
        <v>0</v>
      </c>
      <c r="JY74" s="352"/>
      <c r="JZ74" s="344">
        <f t="shared" si="159"/>
        <v>1</v>
      </c>
      <c r="KA74" s="195"/>
    </row>
    <row r="75" spans="1:287" x14ac:dyDescent="0.2">
      <c r="A75" s="247">
        <f t="shared" si="160"/>
        <v>41649</v>
      </c>
      <c r="B75" s="249">
        <f t="shared" si="161"/>
        <v>41650</v>
      </c>
      <c r="C75" s="227"/>
      <c r="D75" s="228"/>
      <c r="E75" s="229"/>
      <c r="F75" s="228"/>
      <c r="G75" s="229"/>
      <c r="H75" s="228"/>
      <c r="I75" s="180" t="str">
        <f t="shared" si="162"/>
        <v/>
      </c>
      <c r="J75" s="181" t="str">
        <f t="shared" si="112"/>
        <v/>
      </c>
      <c r="K75" s="182" t="str">
        <f t="shared" si="113"/>
        <v/>
      </c>
      <c r="L75" s="183"/>
      <c r="M75" s="184" t="str">
        <f t="shared" si="182"/>
        <v/>
      </c>
      <c r="N75" s="183"/>
      <c r="O75" s="171"/>
      <c r="P75" s="227"/>
      <c r="Q75" s="228"/>
      <c r="R75" s="229"/>
      <c r="S75" s="228"/>
      <c r="T75" s="229"/>
      <c r="U75" s="228"/>
      <c r="V75" s="180" t="str">
        <f t="shared" si="163"/>
        <v/>
      </c>
      <c r="W75" s="181" t="str">
        <f t="shared" si="114"/>
        <v/>
      </c>
      <c r="X75" s="182" t="str">
        <f t="shared" si="115"/>
        <v/>
      </c>
      <c r="Y75" s="183"/>
      <c r="Z75" s="184" t="str">
        <f t="shared" si="183"/>
        <v/>
      </c>
      <c r="AA75" s="183"/>
      <c r="AB75" s="171"/>
      <c r="AC75" s="227"/>
      <c r="AD75" s="228"/>
      <c r="AE75" s="229"/>
      <c r="AF75" s="228"/>
      <c r="AG75" s="229"/>
      <c r="AH75" s="228"/>
      <c r="AI75" s="180" t="str">
        <f t="shared" si="164"/>
        <v/>
      </c>
      <c r="AJ75" s="181" t="str">
        <f t="shared" si="116"/>
        <v/>
      </c>
      <c r="AK75" s="182" t="str">
        <f t="shared" si="117"/>
        <v/>
      </c>
      <c r="AL75" s="183"/>
      <c r="AM75" s="184" t="str">
        <f t="shared" si="184"/>
        <v/>
      </c>
      <c r="AN75" s="183"/>
      <c r="AO75" s="171"/>
      <c r="AP75" s="227"/>
      <c r="AQ75" s="228"/>
      <c r="AR75" s="229"/>
      <c r="AS75" s="228"/>
      <c r="AT75" s="229"/>
      <c r="AU75" s="228"/>
      <c r="AV75" s="180" t="str">
        <f t="shared" si="165"/>
        <v/>
      </c>
      <c r="AW75" s="181" t="str">
        <f t="shared" si="118"/>
        <v/>
      </c>
      <c r="AX75" s="182" t="str">
        <f t="shared" si="119"/>
        <v/>
      </c>
      <c r="AY75" s="183"/>
      <c r="AZ75" s="184" t="str">
        <f t="shared" si="185"/>
        <v/>
      </c>
      <c r="BA75" s="183"/>
      <c r="BB75" s="171"/>
      <c r="BC75" s="227"/>
      <c r="BD75" s="228"/>
      <c r="BE75" s="229"/>
      <c r="BF75" s="228"/>
      <c r="BG75" s="229"/>
      <c r="BH75" s="228"/>
      <c r="BI75" s="180" t="str">
        <f t="shared" si="166"/>
        <v/>
      </c>
      <c r="BJ75" s="181" t="str">
        <f t="shared" si="120"/>
        <v/>
      </c>
      <c r="BK75" s="182" t="str">
        <f t="shared" si="121"/>
        <v/>
      </c>
      <c r="BL75" s="183"/>
      <c r="BM75" s="184" t="str">
        <f t="shared" si="186"/>
        <v/>
      </c>
      <c r="BN75" s="183"/>
      <c r="BO75" s="171"/>
      <c r="BP75" s="227"/>
      <c r="BQ75" s="228"/>
      <c r="BR75" s="229"/>
      <c r="BS75" s="228"/>
      <c r="BT75" s="229"/>
      <c r="BU75" s="228"/>
      <c r="BV75" s="180" t="str">
        <f t="shared" si="167"/>
        <v/>
      </c>
      <c r="BW75" s="181" t="str">
        <f t="shared" si="122"/>
        <v/>
      </c>
      <c r="BX75" s="182" t="str">
        <f t="shared" si="123"/>
        <v/>
      </c>
      <c r="BY75" s="183"/>
      <c r="BZ75" s="184" t="str">
        <f t="shared" si="187"/>
        <v/>
      </c>
      <c r="CA75" s="183"/>
      <c r="CB75" s="171"/>
      <c r="CC75" s="227"/>
      <c r="CD75" s="228"/>
      <c r="CE75" s="229"/>
      <c r="CF75" s="228"/>
      <c r="CG75" s="229"/>
      <c r="CH75" s="228"/>
      <c r="CI75" s="180" t="str">
        <f t="shared" si="168"/>
        <v/>
      </c>
      <c r="CJ75" s="181" t="str">
        <f t="shared" si="124"/>
        <v/>
      </c>
      <c r="CK75" s="182" t="str">
        <f t="shared" si="125"/>
        <v/>
      </c>
      <c r="CL75" s="183"/>
      <c r="CM75" s="184" t="str">
        <f t="shared" si="188"/>
        <v/>
      </c>
      <c r="CN75" s="183"/>
      <c r="CO75" s="171"/>
      <c r="CP75" s="227"/>
      <c r="CQ75" s="228"/>
      <c r="CR75" s="229"/>
      <c r="CS75" s="228"/>
      <c r="CT75" s="229"/>
      <c r="CU75" s="228"/>
      <c r="CV75" s="180" t="str">
        <f t="shared" si="169"/>
        <v/>
      </c>
      <c r="CW75" s="181" t="str">
        <f t="shared" si="126"/>
        <v/>
      </c>
      <c r="CX75" s="182" t="str">
        <f t="shared" si="127"/>
        <v/>
      </c>
      <c r="CY75" s="183"/>
      <c r="CZ75" s="184" t="str">
        <f t="shared" si="189"/>
        <v/>
      </c>
      <c r="DA75" s="183"/>
      <c r="DB75" s="171"/>
      <c r="DC75" s="227"/>
      <c r="DD75" s="228"/>
      <c r="DE75" s="229"/>
      <c r="DF75" s="228"/>
      <c r="DG75" s="229"/>
      <c r="DH75" s="228"/>
      <c r="DI75" s="180" t="str">
        <f t="shared" si="170"/>
        <v/>
      </c>
      <c r="DJ75" s="181" t="str">
        <f t="shared" si="128"/>
        <v/>
      </c>
      <c r="DK75" s="182" t="str">
        <f t="shared" si="129"/>
        <v/>
      </c>
      <c r="DL75" s="183"/>
      <c r="DM75" s="184" t="str">
        <f t="shared" si="190"/>
        <v/>
      </c>
      <c r="DN75" s="183"/>
      <c r="DO75" s="171"/>
      <c r="DP75" s="227"/>
      <c r="DQ75" s="228"/>
      <c r="DR75" s="229"/>
      <c r="DS75" s="228"/>
      <c r="DT75" s="229"/>
      <c r="DU75" s="228"/>
      <c r="DV75" s="180" t="str">
        <f t="shared" si="171"/>
        <v/>
      </c>
      <c r="DW75" s="181" t="str">
        <f t="shared" si="130"/>
        <v/>
      </c>
      <c r="DX75" s="182" t="str">
        <f t="shared" si="131"/>
        <v/>
      </c>
      <c r="DY75" s="183"/>
      <c r="DZ75" s="184" t="str">
        <f t="shared" si="191"/>
        <v/>
      </c>
      <c r="EA75" s="183"/>
      <c r="EB75" s="171"/>
      <c r="EC75" s="227"/>
      <c r="ED75" s="228"/>
      <c r="EE75" s="229"/>
      <c r="EF75" s="228"/>
      <c r="EG75" s="229"/>
      <c r="EH75" s="228"/>
      <c r="EI75" s="180" t="str">
        <f t="shared" si="172"/>
        <v/>
      </c>
      <c r="EJ75" s="181" t="str">
        <f t="shared" si="132"/>
        <v/>
      </c>
      <c r="EK75" s="182" t="str">
        <f t="shared" si="133"/>
        <v/>
      </c>
      <c r="EL75" s="183"/>
      <c r="EM75" s="184" t="str">
        <f t="shared" si="192"/>
        <v/>
      </c>
      <c r="EN75" s="183"/>
      <c r="EO75" s="171"/>
      <c r="EP75" s="227"/>
      <c r="EQ75" s="228"/>
      <c r="ER75" s="229"/>
      <c r="ES75" s="228"/>
      <c r="ET75" s="229"/>
      <c r="EU75" s="228"/>
      <c r="EV75" s="180" t="str">
        <f t="shared" si="173"/>
        <v/>
      </c>
      <c r="EW75" s="181" t="str">
        <f t="shared" si="134"/>
        <v/>
      </c>
      <c r="EX75" s="182" t="str">
        <f t="shared" si="135"/>
        <v/>
      </c>
      <c r="EY75" s="183"/>
      <c r="EZ75" s="184" t="str">
        <f t="shared" si="193"/>
        <v/>
      </c>
      <c r="FA75" s="183"/>
      <c r="FB75" s="171"/>
      <c r="FC75" s="227"/>
      <c r="FD75" s="228"/>
      <c r="FE75" s="229"/>
      <c r="FF75" s="228"/>
      <c r="FG75" s="229"/>
      <c r="FH75" s="228"/>
      <c r="FI75" s="180" t="str">
        <f t="shared" si="174"/>
        <v/>
      </c>
      <c r="FJ75" s="181" t="str">
        <f t="shared" si="136"/>
        <v/>
      </c>
      <c r="FK75" s="182" t="str">
        <f t="shared" si="137"/>
        <v/>
      </c>
      <c r="FL75" s="183"/>
      <c r="FM75" s="184" t="str">
        <f t="shared" si="194"/>
        <v/>
      </c>
      <c r="FN75" s="183"/>
      <c r="FO75" s="171"/>
      <c r="FP75" s="227"/>
      <c r="FQ75" s="228"/>
      <c r="FR75" s="229"/>
      <c r="FS75" s="228"/>
      <c r="FT75" s="229"/>
      <c r="FU75" s="228"/>
      <c r="FV75" s="180" t="str">
        <f t="shared" si="175"/>
        <v/>
      </c>
      <c r="FW75" s="181" t="str">
        <f t="shared" si="138"/>
        <v/>
      </c>
      <c r="FX75" s="182" t="str">
        <f t="shared" si="139"/>
        <v/>
      </c>
      <c r="FY75" s="183"/>
      <c r="FZ75" s="184" t="str">
        <f t="shared" si="195"/>
        <v/>
      </c>
      <c r="GA75" s="183"/>
      <c r="GB75" s="171"/>
      <c r="GC75" s="227"/>
      <c r="GD75" s="228"/>
      <c r="GE75" s="229"/>
      <c r="GF75" s="228"/>
      <c r="GG75" s="229"/>
      <c r="GH75" s="228"/>
      <c r="GI75" s="180" t="str">
        <f t="shared" si="176"/>
        <v/>
      </c>
      <c r="GJ75" s="181" t="str">
        <f t="shared" si="140"/>
        <v/>
      </c>
      <c r="GK75" s="182" t="str">
        <f t="shared" si="141"/>
        <v/>
      </c>
      <c r="GL75" s="183"/>
      <c r="GM75" s="184" t="str">
        <f t="shared" si="196"/>
        <v/>
      </c>
      <c r="GN75" s="183"/>
      <c r="GO75" s="171"/>
      <c r="GP75" s="227"/>
      <c r="GQ75" s="228"/>
      <c r="GR75" s="229"/>
      <c r="GS75" s="228"/>
      <c r="GT75" s="229"/>
      <c r="GU75" s="228"/>
      <c r="GV75" s="180" t="str">
        <f t="shared" si="177"/>
        <v/>
      </c>
      <c r="GW75" s="181" t="str">
        <f t="shared" si="142"/>
        <v/>
      </c>
      <c r="GX75" s="182" t="str">
        <f t="shared" si="143"/>
        <v/>
      </c>
      <c r="GY75" s="183"/>
      <c r="GZ75" s="184" t="str">
        <f t="shared" si="197"/>
        <v/>
      </c>
      <c r="HA75" s="183"/>
      <c r="HB75" s="171"/>
      <c r="HC75" s="227"/>
      <c r="HD75" s="228"/>
      <c r="HE75" s="229"/>
      <c r="HF75" s="228"/>
      <c r="HG75" s="229"/>
      <c r="HH75" s="228"/>
      <c r="HI75" s="180" t="str">
        <f t="shared" si="178"/>
        <v/>
      </c>
      <c r="HJ75" s="181" t="str">
        <f t="shared" si="144"/>
        <v/>
      </c>
      <c r="HK75" s="182" t="str">
        <f t="shared" si="145"/>
        <v/>
      </c>
      <c r="HL75" s="183"/>
      <c r="HM75" s="184" t="str">
        <f t="shared" si="198"/>
        <v/>
      </c>
      <c r="HN75" s="183"/>
      <c r="HO75" s="171"/>
      <c r="HP75" s="227"/>
      <c r="HQ75" s="228"/>
      <c r="HR75" s="229"/>
      <c r="HS75" s="228"/>
      <c r="HT75" s="229"/>
      <c r="HU75" s="228"/>
      <c r="HV75" s="180" t="str">
        <f t="shared" si="179"/>
        <v/>
      </c>
      <c r="HW75" s="181" t="str">
        <f t="shared" si="146"/>
        <v/>
      </c>
      <c r="HX75" s="182" t="str">
        <f t="shared" si="147"/>
        <v/>
      </c>
      <c r="HY75" s="183"/>
      <c r="HZ75" s="184" t="str">
        <f t="shared" si="199"/>
        <v/>
      </c>
      <c r="IA75" s="183"/>
      <c r="IB75" s="171"/>
      <c r="IC75" s="227"/>
      <c r="ID75" s="228"/>
      <c r="IE75" s="229"/>
      <c r="IF75" s="228"/>
      <c r="IG75" s="229"/>
      <c r="IH75" s="228"/>
      <c r="II75" s="180" t="str">
        <f t="shared" si="180"/>
        <v/>
      </c>
      <c r="IJ75" s="181" t="str">
        <f t="shared" si="148"/>
        <v/>
      </c>
      <c r="IK75" s="182" t="str">
        <f t="shared" si="149"/>
        <v/>
      </c>
      <c r="IL75" s="183"/>
      <c r="IM75" s="184" t="str">
        <f t="shared" si="200"/>
        <v/>
      </c>
      <c r="IN75" s="183"/>
      <c r="IO75" s="171"/>
      <c r="IP75" s="227"/>
      <c r="IQ75" s="228"/>
      <c r="IR75" s="229"/>
      <c r="IS75" s="228"/>
      <c r="IT75" s="229"/>
      <c r="IU75" s="228"/>
      <c r="IV75" s="180" t="str">
        <f t="shared" si="181"/>
        <v/>
      </c>
      <c r="IW75" s="181" t="str">
        <f t="shared" si="150"/>
        <v/>
      </c>
      <c r="IX75" s="182" t="str">
        <f t="shared" si="151"/>
        <v/>
      </c>
      <c r="IY75" s="183"/>
      <c r="IZ75" s="184" t="str">
        <f t="shared" si="201"/>
        <v/>
      </c>
      <c r="JA75" s="183"/>
      <c r="JB75" s="171"/>
      <c r="JC75" s="342"/>
      <c r="JD75" s="198">
        <f t="shared" si="152"/>
        <v>0</v>
      </c>
      <c r="JE75" s="198">
        <f t="shared" si="153"/>
        <v>0</v>
      </c>
      <c r="JF75" s="198">
        <f t="shared" si="154"/>
        <v>0</v>
      </c>
      <c r="JG75" s="199">
        <f t="shared" si="155"/>
        <v>0</v>
      </c>
      <c r="JH75" s="199">
        <f t="shared" si="156"/>
        <v>0</v>
      </c>
      <c r="JI75" s="342"/>
      <c r="JJ75" s="198">
        <f>JD75+'Vessel List A'!JD75</f>
        <v>0</v>
      </c>
      <c r="JK75" s="198">
        <f>JE75+'Vessel List A'!JE75</f>
        <v>0</v>
      </c>
      <c r="JL75" s="198">
        <f t="shared" si="157"/>
        <v>0</v>
      </c>
      <c r="JM75" s="199">
        <f>JG75+'Vessel List A'!JG75</f>
        <v>0</v>
      </c>
      <c r="JN75" s="199">
        <f t="shared" si="158"/>
        <v>0</v>
      </c>
      <c r="JO75" s="342"/>
      <c r="JP75" s="366" t="str">
        <f>'Vessel List A'!$IP$1</f>
        <v>Heroes Day</v>
      </c>
      <c r="JQ75" s="371" t="str">
        <f>'Vessel List A'!$IQ$2</f>
        <v>No</v>
      </c>
      <c r="JR75" s="763">
        <f>'Vessel List A'!$IW$2</f>
        <v>0</v>
      </c>
      <c r="JS75" s="762"/>
      <c r="JT75" s="761">
        <f>'Vessel List A'!$IY$2</f>
        <v>0</v>
      </c>
      <c r="JU75" s="762"/>
      <c r="JV75" s="368">
        <f>'Vessel List A'!$IY$1</f>
        <v>0</v>
      </c>
      <c r="JW75" s="368"/>
      <c r="JX75" s="369">
        <f>'Vessel List A'!$IT$2</f>
        <v>0</v>
      </c>
      <c r="JY75" s="352"/>
      <c r="JZ75" s="344">
        <f t="shared" si="159"/>
        <v>1</v>
      </c>
      <c r="KA75" s="195"/>
    </row>
    <row r="76" spans="1:287" x14ac:dyDescent="0.2">
      <c r="A76" s="247">
        <f t="shared" si="160"/>
        <v>41650</v>
      </c>
      <c r="B76" s="249">
        <f t="shared" si="161"/>
        <v>41651</v>
      </c>
      <c r="C76" s="227"/>
      <c r="D76" s="228"/>
      <c r="E76" s="229"/>
      <c r="F76" s="228"/>
      <c r="G76" s="229"/>
      <c r="H76" s="228"/>
      <c r="I76" s="180" t="str">
        <f t="shared" si="162"/>
        <v/>
      </c>
      <c r="J76" s="181" t="str">
        <f t="shared" si="112"/>
        <v/>
      </c>
      <c r="K76" s="182" t="str">
        <f t="shared" si="113"/>
        <v/>
      </c>
      <c r="L76" s="183"/>
      <c r="M76" s="184" t="str">
        <f t="shared" si="182"/>
        <v/>
      </c>
      <c r="N76" s="183"/>
      <c r="O76" s="171"/>
      <c r="P76" s="227"/>
      <c r="Q76" s="228"/>
      <c r="R76" s="229"/>
      <c r="S76" s="228"/>
      <c r="T76" s="229"/>
      <c r="U76" s="228"/>
      <c r="V76" s="180" t="str">
        <f t="shared" si="163"/>
        <v/>
      </c>
      <c r="W76" s="181" t="str">
        <f t="shared" si="114"/>
        <v/>
      </c>
      <c r="X76" s="182" t="str">
        <f t="shared" si="115"/>
        <v/>
      </c>
      <c r="Y76" s="183"/>
      <c r="Z76" s="184" t="str">
        <f t="shared" si="183"/>
        <v/>
      </c>
      <c r="AA76" s="183"/>
      <c r="AB76" s="171"/>
      <c r="AC76" s="227"/>
      <c r="AD76" s="228"/>
      <c r="AE76" s="229"/>
      <c r="AF76" s="228"/>
      <c r="AG76" s="229"/>
      <c r="AH76" s="228"/>
      <c r="AI76" s="180" t="str">
        <f t="shared" si="164"/>
        <v/>
      </c>
      <c r="AJ76" s="181" t="str">
        <f t="shared" si="116"/>
        <v/>
      </c>
      <c r="AK76" s="182" t="str">
        <f t="shared" si="117"/>
        <v/>
      </c>
      <c r="AL76" s="183"/>
      <c r="AM76" s="184" t="str">
        <f t="shared" si="184"/>
        <v/>
      </c>
      <c r="AN76" s="183"/>
      <c r="AO76" s="171"/>
      <c r="AP76" s="227"/>
      <c r="AQ76" s="228"/>
      <c r="AR76" s="229"/>
      <c r="AS76" s="228"/>
      <c r="AT76" s="229"/>
      <c r="AU76" s="228"/>
      <c r="AV76" s="180" t="str">
        <f t="shared" si="165"/>
        <v/>
      </c>
      <c r="AW76" s="181" t="str">
        <f t="shared" si="118"/>
        <v/>
      </c>
      <c r="AX76" s="182" t="str">
        <f t="shared" si="119"/>
        <v/>
      </c>
      <c r="AY76" s="183"/>
      <c r="AZ76" s="184" t="str">
        <f t="shared" si="185"/>
        <v/>
      </c>
      <c r="BA76" s="183"/>
      <c r="BB76" s="171"/>
      <c r="BC76" s="227"/>
      <c r="BD76" s="228"/>
      <c r="BE76" s="229"/>
      <c r="BF76" s="228"/>
      <c r="BG76" s="229"/>
      <c r="BH76" s="228"/>
      <c r="BI76" s="180" t="str">
        <f t="shared" si="166"/>
        <v/>
      </c>
      <c r="BJ76" s="181" t="str">
        <f t="shared" si="120"/>
        <v/>
      </c>
      <c r="BK76" s="182" t="str">
        <f t="shared" si="121"/>
        <v/>
      </c>
      <c r="BL76" s="183"/>
      <c r="BM76" s="184" t="str">
        <f t="shared" si="186"/>
        <v/>
      </c>
      <c r="BN76" s="183"/>
      <c r="BO76" s="171"/>
      <c r="BP76" s="227"/>
      <c r="BQ76" s="228"/>
      <c r="BR76" s="229"/>
      <c r="BS76" s="228"/>
      <c r="BT76" s="229"/>
      <c r="BU76" s="228"/>
      <c r="BV76" s="180" t="str">
        <f t="shared" si="167"/>
        <v/>
      </c>
      <c r="BW76" s="181" t="str">
        <f t="shared" si="122"/>
        <v/>
      </c>
      <c r="BX76" s="182" t="str">
        <f t="shared" si="123"/>
        <v/>
      </c>
      <c r="BY76" s="183"/>
      <c r="BZ76" s="184" t="str">
        <f t="shared" si="187"/>
        <v/>
      </c>
      <c r="CA76" s="183"/>
      <c r="CB76" s="171"/>
      <c r="CC76" s="227"/>
      <c r="CD76" s="228"/>
      <c r="CE76" s="229"/>
      <c r="CF76" s="228"/>
      <c r="CG76" s="229"/>
      <c r="CH76" s="228"/>
      <c r="CI76" s="180" t="str">
        <f t="shared" si="168"/>
        <v/>
      </c>
      <c r="CJ76" s="181" t="str">
        <f t="shared" si="124"/>
        <v/>
      </c>
      <c r="CK76" s="182" t="str">
        <f t="shared" si="125"/>
        <v/>
      </c>
      <c r="CL76" s="183"/>
      <c r="CM76" s="184" t="str">
        <f t="shared" si="188"/>
        <v/>
      </c>
      <c r="CN76" s="183"/>
      <c r="CO76" s="171"/>
      <c r="CP76" s="227"/>
      <c r="CQ76" s="228"/>
      <c r="CR76" s="229"/>
      <c r="CS76" s="228"/>
      <c r="CT76" s="229"/>
      <c r="CU76" s="228"/>
      <c r="CV76" s="180" t="str">
        <f t="shared" si="169"/>
        <v/>
      </c>
      <c r="CW76" s="181" t="str">
        <f t="shared" si="126"/>
        <v/>
      </c>
      <c r="CX76" s="182" t="str">
        <f t="shared" si="127"/>
        <v/>
      </c>
      <c r="CY76" s="183"/>
      <c r="CZ76" s="184" t="str">
        <f t="shared" si="189"/>
        <v/>
      </c>
      <c r="DA76" s="183"/>
      <c r="DB76" s="171"/>
      <c r="DC76" s="227"/>
      <c r="DD76" s="228"/>
      <c r="DE76" s="229"/>
      <c r="DF76" s="228"/>
      <c r="DG76" s="229"/>
      <c r="DH76" s="228"/>
      <c r="DI76" s="180" t="str">
        <f t="shared" si="170"/>
        <v/>
      </c>
      <c r="DJ76" s="181" t="str">
        <f t="shared" si="128"/>
        <v/>
      </c>
      <c r="DK76" s="182" t="str">
        <f t="shared" si="129"/>
        <v/>
      </c>
      <c r="DL76" s="183"/>
      <c r="DM76" s="184" t="str">
        <f t="shared" si="190"/>
        <v/>
      </c>
      <c r="DN76" s="183"/>
      <c r="DO76" s="171"/>
      <c r="DP76" s="227"/>
      <c r="DQ76" s="228"/>
      <c r="DR76" s="229"/>
      <c r="DS76" s="228"/>
      <c r="DT76" s="229"/>
      <c r="DU76" s="228"/>
      <c r="DV76" s="180" t="str">
        <f t="shared" si="171"/>
        <v/>
      </c>
      <c r="DW76" s="181" t="str">
        <f t="shared" si="130"/>
        <v/>
      </c>
      <c r="DX76" s="182" t="str">
        <f t="shared" si="131"/>
        <v/>
      </c>
      <c r="DY76" s="183"/>
      <c r="DZ76" s="184" t="str">
        <f t="shared" si="191"/>
        <v/>
      </c>
      <c r="EA76" s="183"/>
      <c r="EB76" s="171"/>
      <c r="EC76" s="227"/>
      <c r="ED76" s="228"/>
      <c r="EE76" s="229"/>
      <c r="EF76" s="228"/>
      <c r="EG76" s="229"/>
      <c r="EH76" s="228"/>
      <c r="EI76" s="180" t="str">
        <f t="shared" si="172"/>
        <v/>
      </c>
      <c r="EJ76" s="181" t="str">
        <f t="shared" si="132"/>
        <v/>
      </c>
      <c r="EK76" s="182" t="str">
        <f t="shared" si="133"/>
        <v/>
      </c>
      <c r="EL76" s="183"/>
      <c r="EM76" s="184" t="str">
        <f t="shared" si="192"/>
        <v/>
      </c>
      <c r="EN76" s="183"/>
      <c r="EO76" s="171"/>
      <c r="EP76" s="227"/>
      <c r="EQ76" s="228"/>
      <c r="ER76" s="229"/>
      <c r="ES76" s="228"/>
      <c r="ET76" s="229"/>
      <c r="EU76" s="228"/>
      <c r="EV76" s="180" t="str">
        <f t="shared" si="173"/>
        <v/>
      </c>
      <c r="EW76" s="181" t="str">
        <f t="shared" si="134"/>
        <v/>
      </c>
      <c r="EX76" s="182" t="str">
        <f t="shared" si="135"/>
        <v/>
      </c>
      <c r="EY76" s="183"/>
      <c r="EZ76" s="184" t="str">
        <f t="shared" si="193"/>
        <v/>
      </c>
      <c r="FA76" s="183"/>
      <c r="FB76" s="171"/>
      <c r="FC76" s="227"/>
      <c r="FD76" s="228"/>
      <c r="FE76" s="229"/>
      <c r="FF76" s="228"/>
      <c r="FG76" s="229"/>
      <c r="FH76" s="228"/>
      <c r="FI76" s="180" t="str">
        <f t="shared" si="174"/>
        <v/>
      </c>
      <c r="FJ76" s="181" t="str">
        <f t="shared" si="136"/>
        <v/>
      </c>
      <c r="FK76" s="182" t="str">
        <f t="shared" si="137"/>
        <v/>
      </c>
      <c r="FL76" s="183"/>
      <c r="FM76" s="184" t="str">
        <f t="shared" si="194"/>
        <v/>
      </c>
      <c r="FN76" s="183"/>
      <c r="FO76" s="171"/>
      <c r="FP76" s="227"/>
      <c r="FQ76" s="228"/>
      <c r="FR76" s="229"/>
      <c r="FS76" s="228"/>
      <c r="FT76" s="229"/>
      <c r="FU76" s="228"/>
      <c r="FV76" s="180" t="str">
        <f t="shared" si="175"/>
        <v/>
      </c>
      <c r="FW76" s="181" t="str">
        <f t="shared" si="138"/>
        <v/>
      </c>
      <c r="FX76" s="182" t="str">
        <f t="shared" si="139"/>
        <v/>
      </c>
      <c r="FY76" s="183"/>
      <c r="FZ76" s="184" t="str">
        <f t="shared" si="195"/>
        <v/>
      </c>
      <c r="GA76" s="183"/>
      <c r="GB76" s="171"/>
      <c r="GC76" s="227"/>
      <c r="GD76" s="228"/>
      <c r="GE76" s="229"/>
      <c r="GF76" s="228"/>
      <c r="GG76" s="229"/>
      <c r="GH76" s="228"/>
      <c r="GI76" s="180" t="str">
        <f t="shared" si="176"/>
        <v/>
      </c>
      <c r="GJ76" s="181" t="str">
        <f t="shared" si="140"/>
        <v/>
      </c>
      <c r="GK76" s="182" t="str">
        <f t="shared" si="141"/>
        <v/>
      </c>
      <c r="GL76" s="183"/>
      <c r="GM76" s="184" t="str">
        <f t="shared" si="196"/>
        <v/>
      </c>
      <c r="GN76" s="183"/>
      <c r="GO76" s="171"/>
      <c r="GP76" s="227"/>
      <c r="GQ76" s="228"/>
      <c r="GR76" s="229"/>
      <c r="GS76" s="228"/>
      <c r="GT76" s="229"/>
      <c r="GU76" s="228"/>
      <c r="GV76" s="180" t="str">
        <f t="shared" si="177"/>
        <v/>
      </c>
      <c r="GW76" s="181" t="str">
        <f t="shared" si="142"/>
        <v/>
      </c>
      <c r="GX76" s="182" t="str">
        <f t="shared" si="143"/>
        <v/>
      </c>
      <c r="GY76" s="183"/>
      <c r="GZ76" s="184" t="str">
        <f t="shared" si="197"/>
        <v/>
      </c>
      <c r="HA76" s="183"/>
      <c r="HB76" s="171"/>
      <c r="HC76" s="227"/>
      <c r="HD76" s="228"/>
      <c r="HE76" s="229"/>
      <c r="HF76" s="228"/>
      <c r="HG76" s="229"/>
      <c r="HH76" s="228"/>
      <c r="HI76" s="180" t="str">
        <f t="shared" si="178"/>
        <v/>
      </c>
      <c r="HJ76" s="181" t="str">
        <f t="shared" si="144"/>
        <v/>
      </c>
      <c r="HK76" s="182" t="str">
        <f t="shared" si="145"/>
        <v/>
      </c>
      <c r="HL76" s="183"/>
      <c r="HM76" s="184" t="str">
        <f t="shared" si="198"/>
        <v/>
      </c>
      <c r="HN76" s="183"/>
      <c r="HO76" s="171"/>
      <c r="HP76" s="227"/>
      <c r="HQ76" s="228"/>
      <c r="HR76" s="229"/>
      <c r="HS76" s="228"/>
      <c r="HT76" s="229"/>
      <c r="HU76" s="228"/>
      <c r="HV76" s="180" t="str">
        <f t="shared" si="179"/>
        <v/>
      </c>
      <c r="HW76" s="181" t="str">
        <f t="shared" si="146"/>
        <v/>
      </c>
      <c r="HX76" s="182" t="str">
        <f t="shared" si="147"/>
        <v/>
      </c>
      <c r="HY76" s="183"/>
      <c r="HZ76" s="184" t="str">
        <f t="shared" si="199"/>
        <v/>
      </c>
      <c r="IA76" s="183"/>
      <c r="IB76" s="171"/>
      <c r="IC76" s="227"/>
      <c r="ID76" s="228"/>
      <c r="IE76" s="229"/>
      <c r="IF76" s="228"/>
      <c r="IG76" s="229"/>
      <c r="IH76" s="228"/>
      <c r="II76" s="180" t="str">
        <f t="shared" si="180"/>
        <v/>
      </c>
      <c r="IJ76" s="181" t="str">
        <f t="shared" si="148"/>
        <v/>
      </c>
      <c r="IK76" s="182" t="str">
        <f t="shared" si="149"/>
        <v/>
      </c>
      <c r="IL76" s="183"/>
      <c r="IM76" s="184" t="str">
        <f t="shared" si="200"/>
        <v/>
      </c>
      <c r="IN76" s="183"/>
      <c r="IO76" s="171"/>
      <c r="IP76" s="227"/>
      <c r="IQ76" s="228"/>
      <c r="IR76" s="229"/>
      <c r="IS76" s="228"/>
      <c r="IT76" s="229"/>
      <c r="IU76" s="228"/>
      <c r="IV76" s="180" t="str">
        <f t="shared" si="181"/>
        <v/>
      </c>
      <c r="IW76" s="181" t="str">
        <f t="shared" si="150"/>
        <v/>
      </c>
      <c r="IX76" s="182" t="str">
        <f t="shared" si="151"/>
        <v/>
      </c>
      <c r="IY76" s="183"/>
      <c r="IZ76" s="184" t="str">
        <f t="shared" si="201"/>
        <v/>
      </c>
      <c r="JA76" s="183"/>
      <c r="JB76" s="171"/>
      <c r="JC76" s="342"/>
      <c r="JD76" s="198">
        <f t="shared" si="152"/>
        <v>0</v>
      </c>
      <c r="JE76" s="198">
        <f t="shared" si="153"/>
        <v>0</v>
      </c>
      <c r="JF76" s="198">
        <f t="shared" si="154"/>
        <v>0</v>
      </c>
      <c r="JG76" s="199">
        <f t="shared" si="155"/>
        <v>0</v>
      </c>
      <c r="JH76" s="199">
        <f t="shared" si="156"/>
        <v>0</v>
      </c>
      <c r="JI76" s="342"/>
      <c r="JJ76" s="198">
        <f>JD76+'Vessel List A'!JD76</f>
        <v>0</v>
      </c>
      <c r="JK76" s="198">
        <f>JE76+'Vessel List A'!JE76</f>
        <v>0</v>
      </c>
      <c r="JL76" s="198">
        <f t="shared" si="157"/>
        <v>0</v>
      </c>
      <c r="JM76" s="199">
        <f>JG76+'Vessel List A'!JG76</f>
        <v>0</v>
      </c>
      <c r="JN76" s="199">
        <f t="shared" si="158"/>
        <v>0</v>
      </c>
      <c r="JO76" s="342"/>
      <c r="JP76" s="372" t="str">
        <f>$C$1</f>
        <v>Steenbok</v>
      </c>
      <c r="JQ76" s="367" t="str">
        <f>$D$2</f>
        <v>No</v>
      </c>
      <c r="JR76" s="782">
        <f>$J$2</f>
        <v>0</v>
      </c>
      <c r="JS76" s="783"/>
      <c r="JT76" s="761">
        <f>$L$2</f>
        <v>0</v>
      </c>
      <c r="JU76" s="762"/>
      <c r="JV76" s="368">
        <f>$L$1</f>
        <v>0</v>
      </c>
      <c r="JW76" s="368"/>
      <c r="JX76" s="365">
        <f>$G$2</f>
        <v>0</v>
      </c>
      <c r="JY76" s="352"/>
      <c r="JZ76" s="344">
        <f t="shared" si="159"/>
        <v>1</v>
      </c>
      <c r="KA76" s="195"/>
    </row>
    <row r="77" spans="1:287" x14ac:dyDescent="0.2">
      <c r="A77" s="247">
        <f t="shared" si="160"/>
        <v>41651</v>
      </c>
      <c r="B77" s="249">
        <f t="shared" si="161"/>
        <v>41652</v>
      </c>
      <c r="C77" s="227"/>
      <c r="D77" s="228"/>
      <c r="E77" s="229"/>
      <c r="F77" s="228"/>
      <c r="G77" s="229"/>
      <c r="H77" s="228"/>
      <c r="I77" s="180" t="str">
        <f t="shared" si="162"/>
        <v/>
      </c>
      <c r="J77" s="181" t="str">
        <f t="shared" si="112"/>
        <v/>
      </c>
      <c r="K77" s="182" t="str">
        <f t="shared" si="113"/>
        <v/>
      </c>
      <c r="L77" s="183"/>
      <c r="M77" s="184" t="str">
        <f t="shared" si="182"/>
        <v/>
      </c>
      <c r="N77" s="183"/>
      <c r="O77" s="186"/>
      <c r="P77" s="227"/>
      <c r="Q77" s="228"/>
      <c r="R77" s="229"/>
      <c r="S77" s="228"/>
      <c r="T77" s="229"/>
      <c r="U77" s="228"/>
      <c r="V77" s="180" t="str">
        <f t="shared" si="163"/>
        <v/>
      </c>
      <c r="W77" s="181" t="str">
        <f t="shared" si="114"/>
        <v/>
      </c>
      <c r="X77" s="182" t="str">
        <f t="shared" si="115"/>
        <v/>
      </c>
      <c r="Y77" s="183"/>
      <c r="Z77" s="184" t="str">
        <f t="shared" si="183"/>
        <v/>
      </c>
      <c r="AA77" s="183"/>
      <c r="AB77" s="186"/>
      <c r="AC77" s="227"/>
      <c r="AD77" s="228"/>
      <c r="AE77" s="229"/>
      <c r="AF77" s="228"/>
      <c r="AG77" s="229"/>
      <c r="AH77" s="228"/>
      <c r="AI77" s="180" t="str">
        <f t="shared" si="164"/>
        <v/>
      </c>
      <c r="AJ77" s="181" t="str">
        <f t="shared" si="116"/>
        <v/>
      </c>
      <c r="AK77" s="182" t="str">
        <f t="shared" si="117"/>
        <v/>
      </c>
      <c r="AL77" s="183"/>
      <c r="AM77" s="184" t="str">
        <f t="shared" si="184"/>
        <v/>
      </c>
      <c r="AN77" s="183"/>
      <c r="AO77" s="186"/>
      <c r="AP77" s="227"/>
      <c r="AQ77" s="228"/>
      <c r="AR77" s="229"/>
      <c r="AS77" s="228"/>
      <c r="AT77" s="229"/>
      <c r="AU77" s="228"/>
      <c r="AV77" s="180" t="str">
        <f t="shared" si="165"/>
        <v/>
      </c>
      <c r="AW77" s="181" t="str">
        <f t="shared" si="118"/>
        <v/>
      </c>
      <c r="AX77" s="182" t="str">
        <f t="shared" si="119"/>
        <v/>
      </c>
      <c r="AY77" s="183"/>
      <c r="AZ77" s="184" t="str">
        <f t="shared" si="185"/>
        <v/>
      </c>
      <c r="BA77" s="183"/>
      <c r="BB77" s="186"/>
      <c r="BC77" s="227"/>
      <c r="BD77" s="228"/>
      <c r="BE77" s="229"/>
      <c r="BF77" s="228"/>
      <c r="BG77" s="229"/>
      <c r="BH77" s="228"/>
      <c r="BI77" s="180" t="str">
        <f t="shared" si="166"/>
        <v/>
      </c>
      <c r="BJ77" s="181" t="str">
        <f t="shared" si="120"/>
        <v/>
      </c>
      <c r="BK77" s="182" t="str">
        <f t="shared" si="121"/>
        <v/>
      </c>
      <c r="BL77" s="183"/>
      <c r="BM77" s="184" t="str">
        <f t="shared" si="186"/>
        <v/>
      </c>
      <c r="BN77" s="183"/>
      <c r="BO77" s="186"/>
      <c r="BP77" s="227"/>
      <c r="BQ77" s="228"/>
      <c r="BR77" s="229"/>
      <c r="BS77" s="228"/>
      <c r="BT77" s="229"/>
      <c r="BU77" s="228"/>
      <c r="BV77" s="180" t="str">
        <f t="shared" si="167"/>
        <v/>
      </c>
      <c r="BW77" s="181" t="str">
        <f t="shared" si="122"/>
        <v/>
      </c>
      <c r="BX77" s="182" t="str">
        <f t="shared" si="123"/>
        <v/>
      </c>
      <c r="BY77" s="183"/>
      <c r="BZ77" s="184" t="str">
        <f t="shared" si="187"/>
        <v/>
      </c>
      <c r="CA77" s="183"/>
      <c r="CB77" s="186"/>
      <c r="CC77" s="227"/>
      <c r="CD77" s="228"/>
      <c r="CE77" s="229"/>
      <c r="CF77" s="228"/>
      <c r="CG77" s="229"/>
      <c r="CH77" s="228"/>
      <c r="CI77" s="180" t="str">
        <f t="shared" si="168"/>
        <v/>
      </c>
      <c r="CJ77" s="181" t="str">
        <f t="shared" si="124"/>
        <v/>
      </c>
      <c r="CK77" s="182" t="str">
        <f t="shared" si="125"/>
        <v/>
      </c>
      <c r="CL77" s="183"/>
      <c r="CM77" s="184" t="str">
        <f t="shared" si="188"/>
        <v/>
      </c>
      <c r="CN77" s="183"/>
      <c r="CO77" s="186"/>
      <c r="CP77" s="227"/>
      <c r="CQ77" s="228"/>
      <c r="CR77" s="229"/>
      <c r="CS77" s="228"/>
      <c r="CT77" s="229"/>
      <c r="CU77" s="228"/>
      <c r="CV77" s="180" t="str">
        <f t="shared" si="169"/>
        <v/>
      </c>
      <c r="CW77" s="181" t="str">
        <f t="shared" si="126"/>
        <v/>
      </c>
      <c r="CX77" s="182" t="str">
        <f t="shared" si="127"/>
        <v/>
      </c>
      <c r="CY77" s="183"/>
      <c r="CZ77" s="184" t="str">
        <f t="shared" si="189"/>
        <v/>
      </c>
      <c r="DA77" s="183"/>
      <c r="DB77" s="186"/>
      <c r="DC77" s="227"/>
      <c r="DD77" s="228"/>
      <c r="DE77" s="229"/>
      <c r="DF77" s="228"/>
      <c r="DG77" s="229"/>
      <c r="DH77" s="228"/>
      <c r="DI77" s="180" t="str">
        <f t="shared" si="170"/>
        <v/>
      </c>
      <c r="DJ77" s="181" t="str">
        <f t="shared" si="128"/>
        <v/>
      </c>
      <c r="DK77" s="182" t="str">
        <f t="shared" si="129"/>
        <v/>
      </c>
      <c r="DL77" s="183"/>
      <c r="DM77" s="184" t="str">
        <f t="shared" si="190"/>
        <v/>
      </c>
      <c r="DN77" s="183"/>
      <c r="DO77" s="186"/>
      <c r="DP77" s="227"/>
      <c r="DQ77" s="228"/>
      <c r="DR77" s="229"/>
      <c r="DS77" s="228"/>
      <c r="DT77" s="229"/>
      <c r="DU77" s="228"/>
      <c r="DV77" s="180" t="str">
        <f t="shared" si="171"/>
        <v/>
      </c>
      <c r="DW77" s="181" t="str">
        <f t="shared" si="130"/>
        <v/>
      </c>
      <c r="DX77" s="182" t="str">
        <f t="shared" si="131"/>
        <v/>
      </c>
      <c r="DY77" s="183"/>
      <c r="DZ77" s="184" t="str">
        <f t="shared" si="191"/>
        <v/>
      </c>
      <c r="EA77" s="183"/>
      <c r="EB77" s="186"/>
      <c r="EC77" s="227"/>
      <c r="ED77" s="228"/>
      <c r="EE77" s="229"/>
      <c r="EF77" s="228"/>
      <c r="EG77" s="229"/>
      <c r="EH77" s="228"/>
      <c r="EI77" s="180" t="str">
        <f t="shared" si="172"/>
        <v/>
      </c>
      <c r="EJ77" s="181" t="str">
        <f t="shared" si="132"/>
        <v/>
      </c>
      <c r="EK77" s="182" t="str">
        <f t="shared" si="133"/>
        <v/>
      </c>
      <c r="EL77" s="183"/>
      <c r="EM77" s="184" t="str">
        <f t="shared" si="192"/>
        <v/>
      </c>
      <c r="EN77" s="183"/>
      <c r="EO77" s="186"/>
      <c r="EP77" s="227"/>
      <c r="EQ77" s="228"/>
      <c r="ER77" s="229"/>
      <c r="ES77" s="228"/>
      <c r="ET77" s="229"/>
      <c r="EU77" s="228"/>
      <c r="EV77" s="180" t="str">
        <f t="shared" si="173"/>
        <v/>
      </c>
      <c r="EW77" s="181" t="str">
        <f t="shared" si="134"/>
        <v/>
      </c>
      <c r="EX77" s="182" t="str">
        <f t="shared" si="135"/>
        <v/>
      </c>
      <c r="EY77" s="183"/>
      <c r="EZ77" s="184" t="str">
        <f t="shared" si="193"/>
        <v/>
      </c>
      <c r="FA77" s="183"/>
      <c r="FB77" s="186"/>
      <c r="FC77" s="227"/>
      <c r="FD77" s="228"/>
      <c r="FE77" s="229"/>
      <c r="FF77" s="228"/>
      <c r="FG77" s="229"/>
      <c r="FH77" s="228"/>
      <c r="FI77" s="180" t="str">
        <f t="shared" si="174"/>
        <v/>
      </c>
      <c r="FJ77" s="181" t="str">
        <f t="shared" si="136"/>
        <v/>
      </c>
      <c r="FK77" s="182" t="str">
        <f t="shared" si="137"/>
        <v/>
      </c>
      <c r="FL77" s="183"/>
      <c r="FM77" s="184" t="str">
        <f t="shared" si="194"/>
        <v/>
      </c>
      <c r="FN77" s="183"/>
      <c r="FO77" s="186"/>
      <c r="FP77" s="227"/>
      <c r="FQ77" s="228"/>
      <c r="FR77" s="229"/>
      <c r="FS77" s="228"/>
      <c r="FT77" s="229"/>
      <c r="FU77" s="228"/>
      <c r="FV77" s="180" t="str">
        <f t="shared" si="175"/>
        <v/>
      </c>
      <c r="FW77" s="181" t="str">
        <f t="shared" si="138"/>
        <v/>
      </c>
      <c r="FX77" s="182" t="str">
        <f t="shared" si="139"/>
        <v/>
      </c>
      <c r="FY77" s="183"/>
      <c r="FZ77" s="184" t="str">
        <f t="shared" si="195"/>
        <v/>
      </c>
      <c r="GA77" s="183"/>
      <c r="GB77" s="186"/>
      <c r="GC77" s="227"/>
      <c r="GD77" s="228"/>
      <c r="GE77" s="229"/>
      <c r="GF77" s="228"/>
      <c r="GG77" s="229"/>
      <c r="GH77" s="228"/>
      <c r="GI77" s="180" t="str">
        <f t="shared" si="176"/>
        <v/>
      </c>
      <c r="GJ77" s="181" t="str">
        <f t="shared" si="140"/>
        <v/>
      </c>
      <c r="GK77" s="182" t="str">
        <f t="shared" si="141"/>
        <v/>
      </c>
      <c r="GL77" s="183"/>
      <c r="GM77" s="184" t="str">
        <f t="shared" si="196"/>
        <v/>
      </c>
      <c r="GN77" s="183"/>
      <c r="GO77" s="186"/>
      <c r="GP77" s="227"/>
      <c r="GQ77" s="228"/>
      <c r="GR77" s="229"/>
      <c r="GS77" s="228"/>
      <c r="GT77" s="229"/>
      <c r="GU77" s="228"/>
      <c r="GV77" s="180" t="str">
        <f t="shared" si="177"/>
        <v/>
      </c>
      <c r="GW77" s="181" t="str">
        <f t="shared" si="142"/>
        <v/>
      </c>
      <c r="GX77" s="182" t="str">
        <f t="shared" si="143"/>
        <v/>
      </c>
      <c r="GY77" s="183"/>
      <c r="GZ77" s="184" t="str">
        <f t="shared" si="197"/>
        <v/>
      </c>
      <c r="HA77" s="183"/>
      <c r="HB77" s="186"/>
      <c r="HC77" s="227"/>
      <c r="HD77" s="228"/>
      <c r="HE77" s="229"/>
      <c r="HF77" s="228"/>
      <c r="HG77" s="229"/>
      <c r="HH77" s="228"/>
      <c r="HI77" s="180" t="str">
        <f t="shared" si="178"/>
        <v/>
      </c>
      <c r="HJ77" s="181" t="str">
        <f t="shared" si="144"/>
        <v/>
      </c>
      <c r="HK77" s="182" t="str">
        <f t="shared" si="145"/>
        <v/>
      </c>
      <c r="HL77" s="183"/>
      <c r="HM77" s="184" t="str">
        <f t="shared" si="198"/>
        <v/>
      </c>
      <c r="HN77" s="183"/>
      <c r="HO77" s="186"/>
      <c r="HP77" s="227"/>
      <c r="HQ77" s="228"/>
      <c r="HR77" s="229"/>
      <c r="HS77" s="228"/>
      <c r="HT77" s="229"/>
      <c r="HU77" s="228"/>
      <c r="HV77" s="180" t="str">
        <f t="shared" si="179"/>
        <v/>
      </c>
      <c r="HW77" s="181" t="str">
        <f t="shared" si="146"/>
        <v/>
      </c>
      <c r="HX77" s="182" t="str">
        <f t="shared" si="147"/>
        <v/>
      </c>
      <c r="HY77" s="183"/>
      <c r="HZ77" s="184" t="str">
        <f t="shared" si="199"/>
        <v/>
      </c>
      <c r="IA77" s="183"/>
      <c r="IB77" s="186"/>
      <c r="IC77" s="227"/>
      <c r="ID77" s="228"/>
      <c r="IE77" s="229"/>
      <c r="IF77" s="228"/>
      <c r="IG77" s="229"/>
      <c r="IH77" s="228"/>
      <c r="II77" s="180" t="str">
        <f t="shared" si="180"/>
        <v/>
      </c>
      <c r="IJ77" s="181" t="str">
        <f t="shared" si="148"/>
        <v/>
      </c>
      <c r="IK77" s="182" t="str">
        <f t="shared" si="149"/>
        <v/>
      </c>
      <c r="IL77" s="183"/>
      <c r="IM77" s="184" t="str">
        <f t="shared" si="200"/>
        <v/>
      </c>
      <c r="IN77" s="183"/>
      <c r="IO77" s="186"/>
      <c r="IP77" s="227"/>
      <c r="IQ77" s="228"/>
      <c r="IR77" s="229"/>
      <c r="IS77" s="228"/>
      <c r="IT77" s="229"/>
      <c r="IU77" s="228"/>
      <c r="IV77" s="180" t="str">
        <f t="shared" si="181"/>
        <v/>
      </c>
      <c r="IW77" s="181" t="str">
        <f t="shared" si="150"/>
        <v/>
      </c>
      <c r="IX77" s="182" t="str">
        <f t="shared" si="151"/>
        <v/>
      </c>
      <c r="IY77" s="183"/>
      <c r="IZ77" s="184" t="str">
        <f t="shared" si="201"/>
        <v/>
      </c>
      <c r="JA77" s="183"/>
      <c r="JB77" s="186"/>
      <c r="JC77" s="342"/>
      <c r="JD77" s="198">
        <f t="shared" si="152"/>
        <v>0</v>
      </c>
      <c r="JE77" s="198">
        <f t="shared" si="153"/>
        <v>0</v>
      </c>
      <c r="JF77" s="198">
        <f t="shared" si="154"/>
        <v>0</v>
      </c>
      <c r="JG77" s="199">
        <f t="shared" si="155"/>
        <v>0</v>
      </c>
      <c r="JH77" s="199">
        <f t="shared" si="156"/>
        <v>0</v>
      </c>
      <c r="JI77" s="342"/>
      <c r="JJ77" s="198">
        <f>JD77+'Vessel List A'!JD77</f>
        <v>0</v>
      </c>
      <c r="JK77" s="198">
        <f>JE77+'Vessel List A'!JE77</f>
        <v>0</v>
      </c>
      <c r="JL77" s="198">
        <f t="shared" si="157"/>
        <v>0</v>
      </c>
      <c r="JM77" s="199">
        <f>JG77+'Vessel List A'!JG77</f>
        <v>0</v>
      </c>
      <c r="JN77" s="199">
        <f t="shared" si="158"/>
        <v>0</v>
      </c>
      <c r="JO77" s="342"/>
      <c r="JP77" s="366" t="str">
        <f>$P$1</f>
        <v>Elizabeth V</v>
      </c>
      <c r="JQ77" s="367" t="str">
        <f>$Q$2</f>
        <v>No</v>
      </c>
      <c r="JR77" s="763">
        <f>$W$2</f>
        <v>0</v>
      </c>
      <c r="JS77" s="762"/>
      <c r="JT77" s="761">
        <f>$Y$2</f>
        <v>0</v>
      </c>
      <c r="JU77" s="762"/>
      <c r="JV77" s="368">
        <f>$Y$1</f>
        <v>0</v>
      </c>
      <c r="JW77" s="368"/>
      <c r="JX77" s="369">
        <f>$T$2</f>
        <v>0</v>
      </c>
      <c r="JY77" s="352"/>
      <c r="JZ77" s="344">
        <f t="shared" si="159"/>
        <v>1</v>
      </c>
      <c r="KA77" s="195"/>
    </row>
    <row r="78" spans="1:287" x14ac:dyDescent="0.2">
      <c r="A78" s="247">
        <f t="shared" si="160"/>
        <v>41652</v>
      </c>
      <c r="B78" s="249">
        <f t="shared" si="161"/>
        <v>41653</v>
      </c>
      <c r="C78" s="227"/>
      <c r="D78" s="228"/>
      <c r="E78" s="229"/>
      <c r="F78" s="228"/>
      <c r="G78" s="229"/>
      <c r="H78" s="228"/>
      <c r="I78" s="180" t="str">
        <f t="shared" si="162"/>
        <v/>
      </c>
      <c r="J78" s="181" t="str">
        <f t="shared" si="112"/>
        <v/>
      </c>
      <c r="K78" s="182" t="str">
        <f t="shared" si="113"/>
        <v/>
      </c>
      <c r="L78" s="183"/>
      <c r="M78" s="184" t="str">
        <f t="shared" si="182"/>
        <v/>
      </c>
      <c r="N78" s="183"/>
      <c r="O78" s="171"/>
      <c r="P78" s="227"/>
      <c r="Q78" s="228"/>
      <c r="R78" s="229"/>
      <c r="S78" s="228"/>
      <c r="T78" s="229"/>
      <c r="U78" s="228"/>
      <c r="V78" s="180" t="str">
        <f t="shared" si="163"/>
        <v/>
      </c>
      <c r="W78" s="181" t="str">
        <f t="shared" si="114"/>
        <v/>
      </c>
      <c r="X78" s="182" t="str">
        <f t="shared" si="115"/>
        <v/>
      </c>
      <c r="Y78" s="183"/>
      <c r="Z78" s="184" t="str">
        <f t="shared" si="183"/>
        <v/>
      </c>
      <c r="AA78" s="183"/>
      <c r="AB78" s="171"/>
      <c r="AC78" s="227"/>
      <c r="AD78" s="228"/>
      <c r="AE78" s="229"/>
      <c r="AF78" s="228"/>
      <c r="AG78" s="229"/>
      <c r="AH78" s="228"/>
      <c r="AI78" s="180" t="str">
        <f t="shared" si="164"/>
        <v/>
      </c>
      <c r="AJ78" s="181" t="str">
        <f t="shared" si="116"/>
        <v/>
      </c>
      <c r="AK78" s="182" t="str">
        <f t="shared" si="117"/>
        <v/>
      </c>
      <c r="AL78" s="183"/>
      <c r="AM78" s="184" t="str">
        <f t="shared" si="184"/>
        <v/>
      </c>
      <c r="AN78" s="183"/>
      <c r="AO78" s="171"/>
      <c r="AP78" s="227"/>
      <c r="AQ78" s="228"/>
      <c r="AR78" s="229"/>
      <c r="AS78" s="228"/>
      <c r="AT78" s="229"/>
      <c r="AU78" s="228"/>
      <c r="AV78" s="180" t="str">
        <f t="shared" si="165"/>
        <v/>
      </c>
      <c r="AW78" s="181" t="str">
        <f t="shared" si="118"/>
        <v/>
      </c>
      <c r="AX78" s="182" t="str">
        <f t="shared" si="119"/>
        <v/>
      </c>
      <c r="AY78" s="183"/>
      <c r="AZ78" s="184" t="str">
        <f t="shared" si="185"/>
        <v/>
      </c>
      <c r="BA78" s="183"/>
      <c r="BB78" s="171"/>
      <c r="BC78" s="227"/>
      <c r="BD78" s="228"/>
      <c r="BE78" s="229"/>
      <c r="BF78" s="228"/>
      <c r="BG78" s="229"/>
      <c r="BH78" s="228"/>
      <c r="BI78" s="180" t="str">
        <f t="shared" si="166"/>
        <v/>
      </c>
      <c r="BJ78" s="181" t="str">
        <f t="shared" si="120"/>
        <v/>
      </c>
      <c r="BK78" s="182" t="str">
        <f t="shared" si="121"/>
        <v/>
      </c>
      <c r="BL78" s="183"/>
      <c r="BM78" s="184" t="str">
        <f t="shared" si="186"/>
        <v/>
      </c>
      <c r="BN78" s="183"/>
      <c r="BO78" s="171"/>
      <c r="BP78" s="227"/>
      <c r="BQ78" s="228"/>
      <c r="BR78" s="229"/>
      <c r="BS78" s="228"/>
      <c r="BT78" s="229"/>
      <c r="BU78" s="228"/>
      <c r="BV78" s="180" t="str">
        <f t="shared" si="167"/>
        <v/>
      </c>
      <c r="BW78" s="181" t="str">
        <f t="shared" si="122"/>
        <v/>
      </c>
      <c r="BX78" s="182" t="str">
        <f t="shared" si="123"/>
        <v/>
      </c>
      <c r="BY78" s="183"/>
      <c r="BZ78" s="184" t="str">
        <f t="shared" si="187"/>
        <v/>
      </c>
      <c r="CA78" s="183"/>
      <c r="CB78" s="171"/>
      <c r="CC78" s="227"/>
      <c r="CD78" s="228"/>
      <c r="CE78" s="229"/>
      <c r="CF78" s="228"/>
      <c r="CG78" s="229"/>
      <c r="CH78" s="228"/>
      <c r="CI78" s="180" t="str">
        <f t="shared" si="168"/>
        <v/>
      </c>
      <c r="CJ78" s="181" t="str">
        <f t="shared" si="124"/>
        <v/>
      </c>
      <c r="CK78" s="182" t="str">
        <f t="shared" si="125"/>
        <v/>
      </c>
      <c r="CL78" s="183"/>
      <c r="CM78" s="184" t="str">
        <f t="shared" si="188"/>
        <v/>
      </c>
      <c r="CN78" s="183"/>
      <c r="CO78" s="171"/>
      <c r="CP78" s="227"/>
      <c r="CQ78" s="228"/>
      <c r="CR78" s="229"/>
      <c r="CS78" s="228"/>
      <c r="CT78" s="229"/>
      <c r="CU78" s="228"/>
      <c r="CV78" s="180" t="str">
        <f t="shared" si="169"/>
        <v/>
      </c>
      <c r="CW78" s="181" t="str">
        <f t="shared" si="126"/>
        <v/>
      </c>
      <c r="CX78" s="182" t="str">
        <f t="shared" si="127"/>
        <v/>
      </c>
      <c r="CY78" s="183"/>
      <c r="CZ78" s="184" t="str">
        <f t="shared" si="189"/>
        <v/>
      </c>
      <c r="DA78" s="183"/>
      <c r="DB78" s="171"/>
      <c r="DC78" s="227"/>
      <c r="DD78" s="228"/>
      <c r="DE78" s="229"/>
      <c r="DF78" s="228"/>
      <c r="DG78" s="229"/>
      <c r="DH78" s="228"/>
      <c r="DI78" s="180" t="str">
        <f t="shared" si="170"/>
        <v/>
      </c>
      <c r="DJ78" s="181" t="str">
        <f t="shared" si="128"/>
        <v/>
      </c>
      <c r="DK78" s="182" t="str">
        <f t="shared" si="129"/>
        <v/>
      </c>
      <c r="DL78" s="183"/>
      <c r="DM78" s="184" t="str">
        <f t="shared" si="190"/>
        <v/>
      </c>
      <c r="DN78" s="183"/>
      <c r="DO78" s="171"/>
      <c r="DP78" s="227"/>
      <c r="DQ78" s="228"/>
      <c r="DR78" s="229"/>
      <c r="DS78" s="228"/>
      <c r="DT78" s="229"/>
      <c r="DU78" s="228"/>
      <c r="DV78" s="180" t="str">
        <f t="shared" si="171"/>
        <v/>
      </c>
      <c r="DW78" s="181" t="str">
        <f t="shared" si="130"/>
        <v/>
      </c>
      <c r="DX78" s="182" t="str">
        <f t="shared" si="131"/>
        <v/>
      </c>
      <c r="DY78" s="183"/>
      <c r="DZ78" s="184" t="str">
        <f t="shared" si="191"/>
        <v/>
      </c>
      <c r="EA78" s="183"/>
      <c r="EB78" s="171"/>
      <c r="EC78" s="227"/>
      <c r="ED78" s="228"/>
      <c r="EE78" s="229"/>
      <c r="EF78" s="228"/>
      <c r="EG78" s="229"/>
      <c r="EH78" s="228"/>
      <c r="EI78" s="180" t="str">
        <f t="shared" si="172"/>
        <v/>
      </c>
      <c r="EJ78" s="181" t="str">
        <f t="shared" si="132"/>
        <v/>
      </c>
      <c r="EK78" s="182" t="str">
        <f t="shared" si="133"/>
        <v/>
      </c>
      <c r="EL78" s="183"/>
      <c r="EM78" s="184" t="str">
        <f t="shared" si="192"/>
        <v/>
      </c>
      <c r="EN78" s="183"/>
      <c r="EO78" s="171"/>
      <c r="EP78" s="227"/>
      <c r="EQ78" s="228"/>
      <c r="ER78" s="229"/>
      <c r="ES78" s="228"/>
      <c r="ET78" s="229"/>
      <c r="EU78" s="228"/>
      <c r="EV78" s="180" t="str">
        <f t="shared" si="173"/>
        <v/>
      </c>
      <c r="EW78" s="181" t="str">
        <f t="shared" si="134"/>
        <v/>
      </c>
      <c r="EX78" s="182" t="str">
        <f t="shared" si="135"/>
        <v/>
      </c>
      <c r="EY78" s="183"/>
      <c r="EZ78" s="184" t="str">
        <f t="shared" si="193"/>
        <v/>
      </c>
      <c r="FA78" s="183"/>
      <c r="FB78" s="171"/>
      <c r="FC78" s="227"/>
      <c r="FD78" s="228"/>
      <c r="FE78" s="229"/>
      <c r="FF78" s="228"/>
      <c r="FG78" s="229"/>
      <c r="FH78" s="228"/>
      <c r="FI78" s="180" t="str">
        <f t="shared" si="174"/>
        <v/>
      </c>
      <c r="FJ78" s="181" t="str">
        <f t="shared" si="136"/>
        <v/>
      </c>
      <c r="FK78" s="182" t="str">
        <f t="shared" si="137"/>
        <v/>
      </c>
      <c r="FL78" s="183"/>
      <c r="FM78" s="184" t="str">
        <f t="shared" si="194"/>
        <v/>
      </c>
      <c r="FN78" s="183"/>
      <c r="FO78" s="171"/>
      <c r="FP78" s="227"/>
      <c r="FQ78" s="228"/>
      <c r="FR78" s="229"/>
      <c r="FS78" s="228"/>
      <c r="FT78" s="229"/>
      <c r="FU78" s="228"/>
      <c r="FV78" s="180" t="str">
        <f t="shared" si="175"/>
        <v/>
      </c>
      <c r="FW78" s="181" t="str">
        <f t="shared" si="138"/>
        <v/>
      </c>
      <c r="FX78" s="182" t="str">
        <f t="shared" si="139"/>
        <v/>
      </c>
      <c r="FY78" s="183"/>
      <c r="FZ78" s="184" t="str">
        <f t="shared" si="195"/>
        <v/>
      </c>
      <c r="GA78" s="183"/>
      <c r="GB78" s="171"/>
      <c r="GC78" s="227"/>
      <c r="GD78" s="228"/>
      <c r="GE78" s="229"/>
      <c r="GF78" s="228"/>
      <c r="GG78" s="229"/>
      <c r="GH78" s="228"/>
      <c r="GI78" s="180" t="str">
        <f t="shared" si="176"/>
        <v/>
      </c>
      <c r="GJ78" s="181" t="str">
        <f t="shared" si="140"/>
        <v/>
      </c>
      <c r="GK78" s="182" t="str">
        <f t="shared" si="141"/>
        <v/>
      </c>
      <c r="GL78" s="183"/>
      <c r="GM78" s="184" t="str">
        <f t="shared" si="196"/>
        <v/>
      </c>
      <c r="GN78" s="183"/>
      <c r="GO78" s="171"/>
      <c r="GP78" s="227"/>
      <c r="GQ78" s="228"/>
      <c r="GR78" s="229"/>
      <c r="GS78" s="228"/>
      <c r="GT78" s="229"/>
      <c r="GU78" s="228"/>
      <c r="GV78" s="180" t="str">
        <f t="shared" si="177"/>
        <v/>
      </c>
      <c r="GW78" s="181" t="str">
        <f t="shared" si="142"/>
        <v/>
      </c>
      <c r="GX78" s="182" t="str">
        <f t="shared" si="143"/>
        <v/>
      </c>
      <c r="GY78" s="183"/>
      <c r="GZ78" s="184" t="str">
        <f t="shared" si="197"/>
        <v/>
      </c>
      <c r="HA78" s="183"/>
      <c r="HB78" s="171"/>
      <c r="HC78" s="227"/>
      <c r="HD78" s="228"/>
      <c r="HE78" s="229"/>
      <c r="HF78" s="228"/>
      <c r="HG78" s="229"/>
      <c r="HH78" s="228"/>
      <c r="HI78" s="180" t="str">
        <f t="shared" si="178"/>
        <v/>
      </c>
      <c r="HJ78" s="181" t="str">
        <f t="shared" si="144"/>
        <v/>
      </c>
      <c r="HK78" s="182" t="str">
        <f t="shared" si="145"/>
        <v/>
      </c>
      <c r="HL78" s="183"/>
      <c r="HM78" s="184" t="str">
        <f t="shared" si="198"/>
        <v/>
      </c>
      <c r="HN78" s="183"/>
      <c r="HO78" s="171"/>
      <c r="HP78" s="227"/>
      <c r="HQ78" s="228"/>
      <c r="HR78" s="229"/>
      <c r="HS78" s="228"/>
      <c r="HT78" s="229"/>
      <c r="HU78" s="228"/>
      <c r="HV78" s="180" t="str">
        <f t="shared" si="179"/>
        <v/>
      </c>
      <c r="HW78" s="181" t="str">
        <f t="shared" si="146"/>
        <v/>
      </c>
      <c r="HX78" s="182" t="str">
        <f t="shared" si="147"/>
        <v/>
      </c>
      <c r="HY78" s="183"/>
      <c r="HZ78" s="184" t="str">
        <f t="shared" si="199"/>
        <v/>
      </c>
      <c r="IA78" s="183"/>
      <c r="IB78" s="171"/>
      <c r="IC78" s="227"/>
      <c r="ID78" s="228"/>
      <c r="IE78" s="229"/>
      <c r="IF78" s="228"/>
      <c r="IG78" s="229"/>
      <c r="IH78" s="228"/>
      <c r="II78" s="180" t="str">
        <f t="shared" si="180"/>
        <v/>
      </c>
      <c r="IJ78" s="181" t="str">
        <f t="shared" si="148"/>
        <v/>
      </c>
      <c r="IK78" s="182" t="str">
        <f t="shared" si="149"/>
        <v/>
      </c>
      <c r="IL78" s="183"/>
      <c r="IM78" s="184" t="str">
        <f t="shared" si="200"/>
        <v/>
      </c>
      <c r="IN78" s="183"/>
      <c r="IO78" s="171"/>
      <c r="IP78" s="227"/>
      <c r="IQ78" s="228"/>
      <c r="IR78" s="229"/>
      <c r="IS78" s="228"/>
      <c r="IT78" s="229"/>
      <c r="IU78" s="228"/>
      <c r="IV78" s="180" t="str">
        <f t="shared" si="181"/>
        <v/>
      </c>
      <c r="IW78" s="181" t="str">
        <f t="shared" si="150"/>
        <v/>
      </c>
      <c r="IX78" s="182" t="str">
        <f t="shared" si="151"/>
        <v/>
      </c>
      <c r="IY78" s="183"/>
      <c r="IZ78" s="184" t="str">
        <f t="shared" si="201"/>
        <v/>
      </c>
      <c r="JA78" s="183"/>
      <c r="JB78" s="171"/>
      <c r="JC78" s="342"/>
      <c r="JD78" s="198">
        <f t="shared" si="152"/>
        <v>0</v>
      </c>
      <c r="JE78" s="198">
        <f t="shared" si="153"/>
        <v>0</v>
      </c>
      <c r="JF78" s="198">
        <f t="shared" si="154"/>
        <v>0</v>
      </c>
      <c r="JG78" s="199">
        <f t="shared" si="155"/>
        <v>0</v>
      </c>
      <c r="JH78" s="199">
        <f t="shared" si="156"/>
        <v>0</v>
      </c>
      <c r="JI78" s="342"/>
      <c r="JJ78" s="198">
        <f>JD78+'Vessel List A'!JD78</f>
        <v>0</v>
      </c>
      <c r="JK78" s="198">
        <f>JE78+'Vessel List A'!JE78</f>
        <v>0</v>
      </c>
      <c r="JL78" s="198">
        <f t="shared" si="157"/>
        <v>0</v>
      </c>
      <c r="JM78" s="199">
        <f>JG78+'Vessel List A'!JG78</f>
        <v>0</v>
      </c>
      <c r="JN78" s="199">
        <f t="shared" si="158"/>
        <v>0</v>
      </c>
      <c r="JO78" s="342"/>
      <c r="JP78" s="366" t="str">
        <f>$AC$1</f>
        <v>Mary V</v>
      </c>
      <c r="JQ78" s="367" t="str">
        <f>$AD$2</f>
        <v>No</v>
      </c>
      <c r="JR78" s="763">
        <f>$AJ$2</f>
        <v>0</v>
      </c>
      <c r="JS78" s="762"/>
      <c r="JT78" s="761">
        <f>$AL$2</f>
        <v>0</v>
      </c>
      <c r="JU78" s="762"/>
      <c r="JV78" s="368">
        <f>$AL$1</f>
        <v>0</v>
      </c>
      <c r="JW78" s="368"/>
      <c r="JX78" s="369">
        <f>$AG$2</f>
        <v>0</v>
      </c>
      <c r="JY78" s="352"/>
      <c r="JZ78" s="344">
        <f t="shared" si="159"/>
        <v>1</v>
      </c>
      <c r="KA78" s="195"/>
    </row>
    <row r="79" spans="1:287" x14ac:dyDescent="0.2">
      <c r="A79" s="247">
        <f t="shared" si="160"/>
        <v>41653</v>
      </c>
      <c r="B79" s="249">
        <f t="shared" si="161"/>
        <v>41654</v>
      </c>
      <c r="C79" s="227"/>
      <c r="D79" s="228"/>
      <c r="E79" s="229"/>
      <c r="F79" s="228"/>
      <c r="G79" s="229"/>
      <c r="H79" s="228"/>
      <c r="I79" s="180" t="str">
        <f t="shared" si="162"/>
        <v/>
      </c>
      <c r="J79" s="181" t="str">
        <f t="shared" si="112"/>
        <v/>
      </c>
      <c r="K79" s="182" t="str">
        <f t="shared" si="113"/>
        <v/>
      </c>
      <c r="L79" s="183"/>
      <c r="M79" s="184" t="str">
        <f t="shared" si="182"/>
        <v/>
      </c>
      <c r="N79" s="183"/>
      <c r="O79" s="186"/>
      <c r="P79" s="227"/>
      <c r="Q79" s="228"/>
      <c r="R79" s="229"/>
      <c r="S79" s="228"/>
      <c r="T79" s="229"/>
      <c r="U79" s="228"/>
      <c r="V79" s="180" t="str">
        <f t="shared" si="163"/>
        <v/>
      </c>
      <c r="W79" s="181" t="str">
        <f t="shared" si="114"/>
        <v/>
      </c>
      <c r="X79" s="182" t="str">
        <f t="shared" si="115"/>
        <v/>
      </c>
      <c r="Y79" s="183"/>
      <c r="Z79" s="184" t="str">
        <f t="shared" si="183"/>
        <v/>
      </c>
      <c r="AA79" s="183"/>
      <c r="AB79" s="186"/>
      <c r="AC79" s="227"/>
      <c r="AD79" s="228"/>
      <c r="AE79" s="229"/>
      <c r="AF79" s="228"/>
      <c r="AG79" s="229"/>
      <c r="AH79" s="228"/>
      <c r="AI79" s="180" t="str">
        <f t="shared" si="164"/>
        <v/>
      </c>
      <c r="AJ79" s="181" t="str">
        <f t="shared" si="116"/>
        <v/>
      </c>
      <c r="AK79" s="182" t="str">
        <f t="shared" si="117"/>
        <v/>
      </c>
      <c r="AL79" s="183"/>
      <c r="AM79" s="184" t="str">
        <f t="shared" si="184"/>
        <v/>
      </c>
      <c r="AN79" s="183"/>
      <c r="AO79" s="186"/>
      <c r="AP79" s="227"/>
      <c r="AQ79" s="228"/>
      <c r="AR79" s="229"/>
      <c r="AS79" s="228"/>
      <c r="AT79" s="229"/>
      <c r="AU79" s="228"/>
      <c r="AV79" s="180" t="str">
        <f t="shared" si="165"/>
        <v/>
      </c>
      <c r="AW79" s="181" t="str">
        <f t="shared" si="118"/>
        <v/>
      </c>
      <c r="AX79" s="182" t="str">
        <f t="shared" si="119"/>
        <v/>
      </c>
      <c r="AY79" s="183"/>
      <c r="AZ79" s="184" t="str">
        <f t="shared" si="185"/>
        <v/>
      </c>
      <c r="BA79" s="183"/>
      <c r="BB79" s="186"/>
      <c r="BC79" s="227"/>
      <c r="BD79" s="228"/>
      <c r="BE79" s="229"/>
      <c r="BF79" s="228"/>
      <c r="BG79" s="229"/>
      <c r="BH79" s="228"/>
      <c r="BI79" s="180" t="str">
        <f t="shared" si="166"/>
        <v/>
      </c>
      <c r="BJ79" s="181" t="str">
        <f t="shared" si="120"/>
        <v/>
      </c>
      <c r="BK79" s="182" t="str">
        <f t="shared" si="121"/>
        <v/>
      </c>
      <c r="BL79" s="183"/>
      <c r="BM79" s="184" t="str">
        <f t="shared" si="186"/>
        <v/>
      </c>
      <c r="BN79" s="183"/>
      <c r="BO79" s="186"/>
      <c r="BP79" s="227"/>
      <c r="BQ79" s="228"/>
      <c r="BR79" s="229"/>
      <c r="BS79" s="228"/>
      <c r="BT79" s="229"/>
      <c r="BU79" s="228"/>
      <c r="BV79" s="180" t="str">
        <f t="shared" si="167"/>
        <v/>
      </c>
      <c r="BW79" s="181" t="str">
        <f t="shared" si="122"/>
        <v/>
      </c>
      <c r="BX79" s="182" t="str">
        <f t="shared" si="123"/>
        <v/>
      </c>
      <c r="BY79" s="183"/>
      <c r="BZ79" s="184" t="str">
        <f t="shared" si="187"/>
        <v/>
      </c>
      <c r="CA79" s="183"/>
      <c r="CB79" s="186"/>
      <c r="CC79" s="227"/>
      <c r="CD79" s="228"/>
      <c r="CE79" s="229"/>
      <c r="CF79" s="228"/>
      <c r="CG79" s="229"/>
      <c r="CH79" s="228"/>
      <c r="CI79" s="180" t="str">
        <f t="shared" si="168"/>
        <v/>
      </c>
      <c r="CJ79" s="181" t="str">
        <f t="shared" si="124"/>
        <v/>
      </c>
      <c r="CK79" s="182" t="str">
        <f t="shared" si="125"/>
        <v/>
      </c>
      <c r="CL79" s="183"/>
      <c r="CM79" s="184" t="str">
        <f t="shared" si="188"/>
        <v/>
      </c>
      <c r="CN79" s="183"/>
      <c r="CO79" s="186"/>
      <c r="CP79" s="227"/>
      <c r="CQ79" s="228"/>
      <c r="CR79" s="229"/>
      <c r="CS79" s="228"/>
      <c r="CT79" s="229"/>
      <c r="CU79" s="228"/>
      <c r="CV79" s="180" t="str">
        <f t="shared" si="169"/>
        <v/>
      </c>
      <c r="CW79" s="181" t="str">
        <f t="shared" si="126"/>
        <v/>
      </c>
      <c r="CX79" s="182" t="str">
        <f t="shared" si="127"/>
        <v/>
      </c>
      <c r="CY79" s="183"/>
      <c r="CZ79" s="184" t="str">
        <f t="shared" si="189"/>
        <v/>
      </c>
      <c r="DA79" s="183"/>
      <c r="DB79" s="186"/>
      <c r="DC79" s="227"/>
      <c r="DD79" s="228"/>
      <c r="DE79" s="229"/>
      <c r="DF79" s="228"/>
      <c r="DG79" s="229"/>
      <c r="DH79" s="228"/>
      <c r="DI79" s="180" t="str">
        <f t="shared" si="170"/>
        <v/>
      </c>
      <c r="DJ79" s="181" t="str">
        <f t="shared" si="128"/>
        <v/>
      </c>
      <c r="DK79" s="182" t="str">
        <f t="shared" si="129"/>
        <v/>
      </c>
      <c r="DL79" s="183"/>
      <c r="DM79" s="184" t="str">
        <f t="shared" si="190"/>
        <v/>
      </c>
      <c r="DN79" s="183"/>
      <c r="DO79" s="186"/>
      <c r="DP79" s="227"/>
      <c r="DQ79" s="228"/>
      <c r="DR79" s="229"/>
      <c r="DS79" s="228"/>
      <c r="DT79" s="229"/>
      <c r="DU79" s="228"/>
      <c r="DV79" s="180" t="str">
        <f t="shared" si="171"/>
        <v/>
      </c>
      <c r="DW79" s="181" t="str">
        <f t="shared" si="130"/>
        <v/>
      </c>
      <c r="DX79" s="182" t="str">
        <f t="shared" si="131"/>
        <v/>
      </c>
      <c r="DY79" s="183"/>
      <c r="DZ79" s="184" t="str">
        <f t="shared" si="191"/>
        <v/>
      </c>
      <c r="EA79" s="183"/>
      <c r="EB79" s="186"/>
      <c r="EC79" s="227"/>
      <c r="ED79" s="228"/>
      <c r="EE79" s="229"/>
      <c r="EF79" s="228"/>
      <c r="EG79" s="229"/>
      <c r="EH79" s="228"/>
      <c r="EI79" s="180" t="str">
        <f t="shared" si="172"/>
        <v/>
      </c>
      <c r="EJ79" s="181" t="str">
        <f t="shared" si="132"/>
        <v/>
      </c>
      <c r="EK79" s="182" t="str">
        <f t="shared" si="133"/>
        <v/>
      </c>
      <c r="EL79" s="183"/>
      <c r="EM79" s="184" t="str">
        <f t="shared" si="192"/>
        <v/>
      </c>
      <c r="EN79" s="183"/>
      <c r="EO79" s="186"/>
      <c r="EP79" s="227"/>
      <c r="EQ79" s="228"/>
      <c r="ER79" s="229"/>
      <c r="ES79" s="228"/>
      <c r="ET79" s="229"/>
      <c r="EU79" s="228"/>
      <c r="EV79" s="180" t="str">
        <f t="shared" si="173"/>
        <v/>
      </c>
      <c r="EW79" s="181" t="str">
        <f t="shared" si="134"/>
        <v/>
      </c>
      <c r="EX79" s="182" t="str">
        <f t="shared" si="135"/>
        <v/>
      </c>
      <c r="EY79" s="183"/>
      <c r="EZ79" s="184" t="str">
        <f t="shared" si="193"/>
        <v/>
      </c>
      <c r="FA79" s="183"/>
      <c r="FB79" s="186"/>
      <c r="FC79" s="227"/>
      <c r="FD79" s="228"/>
      <c r="FE79" s="229"/>
      <c r="FF79" s="228"/>
      <c r="FG79" s="229"/>
      <c r="FH79" s="228"/>
      <c r="FI79" s="180" t="str">
        <f t="shared" si="174"/>
        <v/>
      </c>
      <c r="FJ79" s="181" t="str">
        <f t="shared" si="136"/>
        <v/>
      </c>
      <c r="FK79" s="182" t="str">
        <f t="shared" si="137"/>
        <v/>
      </c>
      <c r="FL79" s="183"/>
      <c r="FM79" s="184" t="str">
        <f t="shared" si="194"/>
        <v/>
      </c>
      <c r="FN79" s="183"/>
      <c r="FO79" s="186"/>
      <c r="FP79" s="227"/>
      <c r="FQ79" s="228"/>
      <c r="FR79" s="229"/>
      <c r="FS79" s="228"/>
      <c r="FT79" s="229"/>
      <c r="FU79" s="228"/>
      <c r="FV79" s="180" t="str">
        <f t="shared" si="175"/>
        <v/>
      </c>
      <c r="FW79" s="181" t="str">
        <f t="shared" si="138"/>
        <v/>
      </c>
      <c r="FX79" s="182" t="str">
        <f t="shared" si="139"/>
        <v/>
      </c>
      <c r="FY79" s="183"/>
      <c r="FZ79" s="184" t="str">
        <f t="shared" si="195"/>
        <v/>
      </c>
      <c r="GA79" s="183"/>
      <c r="GB79" s="186"/>
      <c r="GC79" s="227"/>
      <c r="GD79" s="228"/>
      <c r="GE79" s="229"/>
      <c r="GF79" s="228"/>
      <c r="GG79" s="229"/>
      <c r="GH79" s="228"/>
      <c r="GI79" s="180" t="str">
        <f t="shared" si="176"/>
        <v/>
      </c>
      <c r="GJ79" s="181" t="str">
        <f t="shared" si="140"/>
        <v/>
      </c>
      <c r="GK79" s="182" t="str">
        <f t="shared" si="141"/>
        <v/>
      </c>
      <c r="GL79" s="183"/>
      <c r="GM79" s="184" t="str">
        <f t="shared" si="196"/>
        <v/>
      </c>
      <c r="GN79" s="183"/>
      <c r="GO79" s="186"/>
      <c r="GP79" s="227"/>
      <c r="GQ79" s="228"/>
      <c r="GR79" s="229"/>
      <c r="GS79" s="228"/>
      <c r="GT79" s="229"/>
      <c r="GU79" s="228"/>
      <c r="GV79" s="180" t="str">
        <f t="shared" si="177"/>
        <v/>
      </c>
      <c r="GW79" s="181" t="str">
        <f t="shared" si="142"/>
        <v/>
      </c>
      <c r="GX79" s="182" t="str">
        <f t="shared" si="143"/>
        <v/>
      </c>
      <c r="GY79" s="183"/>
      <c r="GZ79" s="184" t="str">
        <f t="shared" si="197"/>
        <v/>
      </c>
      <c r="HA79" s="183"/>
      <c r="HB79" s="186"/>
      <c r="HC79" s="227"/>
      <c r="HD79" s="228"/>
      <c r="HE79" s="229"/>
      <c r="HF79" s="228"/>
      <c r="HG79" s="229"/>
      <c r="HH79" s="228"/>
      <c r="HI79" s="180" t="str">
        <f t="shared" si="178"/>
        <v/>
      </c>
      <c r="HJ79" s="181" t="str">
        <f t="shared" si="144"/>
        <v/>
      </c>
      <c r="HK79" s="182" t="str">
        <f t="shared" si="145"/>
        <v/>
      </c>
      <c r="HL79" s="183"/>
      <c r="HM79" s="184" t="str">
        <f t="shared" si="198"/>
        <v/>
      </c>
      <c r="HN79" s="183"/>
      <c r="HO79" s="186"/>
      <c r="HP79" s="227"/>
      <c r="HQ79" s="228"/>
      <c r="HR79" s="229"/>
      <c r="HS79" s="228"/>
      <c r="HT79" s="229"/>
      <c r="HU79" s="228"/>
      <c r="HV79" s="180" t="str">
        <f t="shared" si="179"/>
        <v/>
      </c>
      <c r="HW79" s="181" t="str">
        <f t="shared" si="146"/>
        <v/>
      </c>
      <c r="HX79" s="182" t="str">
        <f t="shared" si="147"/>
        <v/>
      </c>
      <c r="HY79" s="183"/>
      <c r="HZ79" s="184" t="str">
        <f t="shared" si="199"/>
        <v/>
      </c>
      <c r="IA79" s="183"/>
      <c r="IB79" s="186"/>
      <c r="IC79" s="227"/>
      <c r="ID79" s="228"/>
      <c r="IE79" s="229"/>
      <c r="IF79" s="228"/>
      <c r="IG79" s="229"/>
      <c r="IH79" s="228"/>
      <c r="II79" s="180" t="str">
        <f t="shared" si="180"/>
        <v/>
      </c>
      <c r="IJ79" s="181" t="str">
        <f t="shared" si="148"/>
        <v/>
      </c>
      <c r="IK79" s="182" t="str">
        <f t="shared" si="149"/>
        <v/>
      </c>
      <c r="IL79" s="183"/>
      <c r="IM79" s="184" t="str">
        <f t="shared" si="200"/>
        <v/>
      </c>
      <c r="IN79" s="183"/>
      <c r="IO79" s="186"/>
      <c r="IP79" s="227"/>
      <c r="IQ79" s="228"/>
      <c r="IR79" s="229"/>
      <c r="IS79" s="228"/>
      <c r="IT79" s="229"/>
      <c r="IU79" s="228"/>
      <c r="IV79" s="180" t="str">
        <f t="shared" si="181"/>
        <v/>
      </c>
      <c r="IW79" s="181" t="str">
        <f t="shared" si="150"/>
        <v/>
      </c>
      <c r="IX79" s="182" t="str">
        <f t="shared" si="151"/>
        <v/>
      </c>
      <c r="IY79" s="183"/>
      <c r="IZ79" s="184" t="str">
        <f t="shared" si="201"/>
        <v/>
      </c>
      <c r="JA79" s="183"/>
      <c r="JB79" s="186"/>
      <c r="JC79" s="342"/>
      <c r="JD79" s="198">
        <f t="shared" si="152"/>
        <v>0</v>
      </c>
      <c r="JE79" s="198">
        <f t="shared" si="153"/>
        <v>0</v>
      </c>
      <c r="JF79" s="198">
        <f t="shared" si="154"/>
        <v>0</v>
      </c>
      <c r="JG79" s="199">
        <f t="shared" si="155"/>
        <v>0</v>
      </c>
      <c r="JH79" s="199">
        <f t="shared" si="156"/>
        <v>0</v>
      </c>
      <c r="JI79" s="342"/>
      <c r="JJ79" s="198">
        <f>JD79+'Vessel List A'!JD79</f>
        <v>0</v>
      </c>
      <c r="JK79" s="198">
        <f>JE79+'Vessel List A'!JE79</f>
        <v>0</v>
      </c>
      <c r="JL79" s="198">
        <f t="shared" si="157"/>
        <v>0</v>
      </c>
      <c r="JM79" s="199">
        <f>JG79+'Vessel List A'!JG79</f>
        <v>0</v>
      </c>
      <c r="JN79" s="199">
        <f t="shared" si="158"/>
        <v>0</v>
      </c>
      <c r="JO79" s="342"/>
      <c r="JP79" s="366" t="str">
        <f>$AP$1</f>
        <v>Kinglip</v>
      </c>
      <c r="JQ79" s="367" t="str">
        <f>$AQ$2</f>
        <v>No</v>
      </c>
      <c r="JR79" s="763">
        <f>$AW$2</f>
        <v>0</v>
      </c>
      <c r="JS79" s="762"/>
      <c r="JT79" s="761">
        <f>$AY$2</f>
        <v>0</v>
      </c>
      <c r="JU79" s="762"/>
      <c r="JV79" s="368">
        <f>$AY$1</f>
        <v>0</v>
      </c>
      <c r="JW79" s="368"/>
      <c r="JX79" s="369">
        <f>$AT$2</f>
        <v>0</v>
      </c>
      <c r="JY79" s="352"/>
      <c r="JZ79" s="344">
        <f t="shared" si="159"/>
        <v>1</v>
      </c>
      <c r="KA79" s="195"/>
    </row>
    <row r="80" spans="1:287" x14ac:dyDescent="0.2">
      <c r="A80" s="247">
        <f t="shared" si="160"/>
        <v>41654</v>
      </c>
      <c r="B80" s="249">
        <f t="shared" si="161"/>
        <v>41655</v>
      </c>
      <c r="C80" s="227"/>
      <c r="D80" s="228"/>
      <c r="E80" s="229"/>
      <c r="F80" s="228"/>
      <c r="G80" s="229"/>
      <c r="H80" s="228"/>
      <c r="I80" s="180" t="str">
        <f t="shared" si="162"/>
        <v/>
      </c>
      <c r="J80" s="181" t="str">
        <f t="shared" si="112"/>
        <v/>
      </c>
      <c r="K80" s="182" t="str">
        <f t="shared" si="113"/>
        <v/>
      </c>
      <c r="L80" s="183"/>
      <c r="M80" s="184" t="str">
        <f t="shared" si="182"/>
        <v/>
      </c>
      <c r="N80" s="183"/>
      <c r="O80" s="171"/>
      <c r="P80" s="227"/>
      <c r="Q80" s="228"/>
      <c r="R80" s="229"/>
      <c r="S80" s="228"/>
      <c r="T80" s="229"/>
      <c r="U80" s="228"/>
      <c r="V80" s="180" t="str">
        <f t="shared" si="163"/>
        <v/>
      </c>
      <c r="W80" s="181" t="str">
        <f t="shared" si="114"/>
        <v/>
      </c>
      <c r="X80" s="182" t="str">
        <f t="shared" si="115"/>
        <v/>
      </c>
      <c r="Y80" s="183"/>
      <c r="Z80" s="184" t="str">
        <f t="shared" si="183"/>
        <v/>
      </c>
      <c r="AA80" s="183"/>
      <c r="AB80" s="171"/>
      <c r="AC80" s="227"/>
      <c r="AD80" s="228"/>
      <c r="AE80" s="229"/>
      <c r="AF80" s="228"/>
      <c r="AG80" s="229"/>
      <c r="AH80" s="228"/>
      <c r="AI80" s="180" t="str">
        <f t="shared" si="164"/>
        <v/>
      </c>
      <c r="AJ80" s="181" t="str">
        <f t="shared" si="116"/>
        <v/>
      </c>
      <c r="AK80" s="182" t="str">
        <f t="shared" si="117"/>
        <v/>
      </c>
      <c r="AL80" s="183"/>
      <c r="AM80" s="184" t="str">
        <f t="shared" si="184"/>
        <v/>
      </c>
      <c r="AN80" s="183"/>
      <c r="AO80" s="171"/>
      <c r="AP80" s="227"/>
      <c r="AQ80" s="228"/>
      <c r="AR80" s="229"/>
      <c r="AS80" s="228"/>
      <c r="AT80" s="229"/>
      <c r="AU80" s="228"/>
      <c r="AV80" s="180" t="str">
        <f t="shared" si="165"/>
        <v/>
      </c>
      <c r="AW80" s="181" t="str">
        <f t="shared" si="118"/>
        <v/>
      </c>
      <c r="AX80" s="182" t="str">
        <f t="shared" si="119"/>
        <v/>
      </c>
      <c r="AY80" s="183"/>
      <c r="AZ80" s="184" t="str">
        <f t="shared" si="185"/>
        <v/>
      </c>
      <c r="BA80" s="183"/>
      <c r="BB80" s="171"/>
      <c r="BC80" s="227"/>
      <c r="BD80" s="228"/>
      <c r="BE80" s="229"/>
      <c r="BF80" s="228"/>
      <c r="BG80" s="229"/>
      <c r="BH80" s="228"/>
      <c r="BI80" s="180" t="str">
        <f t="shared" si="166"/>
        <v/>
      </c>
      <c r="BJ80" s="181" t="str">
        <f t="shared" si="120"/>
        <v/>
      </c>
      <c r="BK80" s="182" t="str">
        <f t="shared" si="121"/>
        <v/>
      </c>
      <c r="BL80" s="183"/>
      <c r="BM80" s="184" t="str">
        <f t="shared" si="186"/>
        <v/>
      </c>
      <c r="BN80" s="183"/>
      <c r="BO80" s="171"/>
      <c r="BP80" s="227"/>
      <c r="BQ80" s="228"/>
      <c r="BR80" s="229"/>
      <c r="BS80" s="228"/>
      <c r="BT80" s="229"/>
      <c r="BU80" s="228"/>
      <c r="BV80" s="180" t="str">
        <f t="shared" si="167"/>
        <v/>
      </c>
      <c r="BW80" s="181" t="str">
        <f t="shared" si="122"/>
        <v/>
      </c>
      <c r="BX80" s="182" t="str">
        <f t="shared" si="123"/>
        <v/>
      </c>
      <c r="BY80" s="183"/>
      <c r="BZ80" s="184" t="str">
        <f t="shared" si="187"/>
        <v/>
      </c>
      <c r="CA80" s="183"/>
      <c r="CB80" s="171"/>
      <c r="CC80" s="227"/>
      <c r="CD80" s="228"/>
      <c r="CE80" s="229"/>
      <c r="CF80" s="228"/>
      <c r="CG80" s="229"/>
      <c r="CH80" s="228"/>
      <c r="CI80" s="180" t="str">
        <f t="shared" si="168"/>
        <v/>
      </c>
      <c r="CJ80" s="181" t="str">
        <f t="shared" si="124"/>
        <v/>
      </c>
      <c r="CK80" s="182" t="str">
        <f t="shared" si="125"/>
        <v/>
      </c>
      <c r="CL80" s="183"/>
      <c r="CM80" s="184" t="str">
        <f t="shared" si="188"/>
        <v/>
      </c>
      <c r="CN80" s="183"/>
      <c r="CO80" s="171"/>
      <c r="CP80" s="227"/>
      <c r="CQ80" s="228"/>
      <c r="CR80" s="229"/>
      <c r="CS80" s="228"/>
      <c r="CT80" s="229"/>
      <c r="CU80" s="228"/>
      <c r="CV80" s="180" t="str">
        <f t="shared" si="169"/>
        <v/>
      </c>
      <c r="CW80" s="181" t="str">
        <f t="shared" si="126"/>
        <v/>
      </c>
      <c r="CX80" s="182" t="str">
        <f t="shared" si="127"/>
        <v/>
      </c>
      <c r="CY80" s="183"/>
      <c r="CZ80" s="184" t="str">
        <f t="shared" si="189"/>
        <v/>
      </c>
      <c r="DA80" s="183"/>
      <c r="DB80" s="171"/>
      <c r="DC80" s="227"/>
      <c r="DD80" s="228"/>
      <c r="DE80" s="229"/>
      <c r="DF80" s="228"/>
      <c r="DG80" s="229"/>
      <c r="DH80" s="228"/>
      <c r="DI80" s="180" t="str">
        <f t="shared" si="170"/>
        <v/>
      </c>
      <c r="DJ80" s="181" t="str">
        <f t="shared" si="128"/>
        <v/>
      </c>
      <c r="DK80" s="182" t="str">
        <f t="shared" si="129"/>
        <v/>
      </c>
      <c r="DL80" s="183"/>
      <c r="DM80" s="184" t="str">
        <f t="shared" si="190"/>
        <v/>
      </c>
      <c r="DN80" s="183"/>
      <c r="DO80" s="171"/>
      <c r="DP80" s="227"/>
      <c r="DQ80" s="228"/>
      <c r="DR80" s="229"/>
      <c r="DS80" s="228"/>
      <c r="DT80" s="229"/>
      <c r="DU80" s="228"/>
      <c r="DV80" s="180" t="str">
        <f t="shared" si="171"/>
        <v/>
      </c>
      <c r="DW80" s="181" t="str">
        <f t="shared" si="130"/>
        <v/>
      </c>
      <c r="DX80" s="182" t="str">
        <f t="shared" si="131"/>
        <v/>
      </c>
      <c r="DY80" s="183"/>
      <c r="DZ80" s="184" t="str">
        <f t="shared" si="191"/>
        <v/>
      </c>
      <c r="EA80" s="183"/>
      <c r="EB80" s="171"/>
      <c r="EC80" s="227"/>
      <c r="ED80" s="228"/>
      <c r="EE80" s="229"/>
      <c r="EF80" s="228"/>
      <c r="EG80" s="229"/>
      <c r="EH80" s="228"/>
      <c r="EI80" s="180" t="str">
        <f t="shared" si="172"/>
        <v/>
      </c>
      <c r="EJ80" s="181" t="str">
        <f t="shared" si="132"/>
        <v/>
      </c>
      <c r="EK80" s="182" t="str">
        <f t="shared" si="133"/>
        <v/>
      </c>
      <c r="EL80" s="183"/>
      <c r="EM80" s="184" t="str">
        <f t="shared" si="192"/>
        <v/>
      </c>
      <c r="EN80" s="183"/>
      <c r="EO80" s="171"/>
      <c r="EP80" s="227"/>
      <c r="EQ80" s="228"/>
      <c r="ER80" s="229"/>
      <c r="ES80" s="228"/>
      <c r="ET80" s="229"/>
      <c r="EU80" s="228"/>
      <c r="EV80" s="180" t="str">
        <f t="shared" si="173"/>
        <v/>
      </c>
      <c r="EW80" s="181" t="str">
        <f t="shared" si="134"/>
        <v/>
      </c>
      <c r="EX80" s="182" t="str">
        <f t="shared" si="135"/>
        <v/>
      </c>
      <c r="EY80" s="183"/>
      <c r="EZ80" s="184" t="str">
        <f t="shared" si="193"/>
        <v/>
      </c>
      <c r="FA80" s="183"/>
      <c r="FB80" s="171"/>
      <c r="FC80" s="227"/>
      <c r="FD80" s="228"/>
      <c r="FE80" s="229"/>
      <c r="FF80" s="228"/>
      <c r="FG80" s="229"/>
      <c r="FH80" s="228"/>
      <c r="FI80" s="180" t="str">
        <f t="shared" si="174"/>
        <v/>
      </c>
      <c r="FJ80" s="181" t="str">
        <f t="shared" si="136"/>
        <v/>
      </c>
      <c r="FK80" s="182" t="str">
        <f t="shared" si="137"/>
        <v/>
      </c>
      <c r="FL80" s="183"/>
      <c r="FM80" s="184" t="str">
        <f t="shared" si="194"/>
        <v/>
      </c>
      <c r="FN80" s="183"/>
      <c r="FO80" s="171"/>
      <c r="FP80" s="227"/>
      <c r="FQ80" s="228"/>
      <c r="FR80" s="229"/>
      <c r="FS80" s="228"/>
      <c r="FT80" s="229"/>
      <c r="FU80" s="228"/>
      <c r="FV80" s="180" t="str">
        <f t="shared" si="175"/>
        <v/>
      </c>
      <c r="FW80" s="181" t="str">
        <f t="shared" si="138"/>
        <v/>
      </c>
      <c r="FX80" s="182" t="str">
        <f t="shared" si="139"/>
        <v/>
      </c>
      <c r="FY80" s="183"/>
      <c r="FZ80" s="184" t="str">
        <f t="shared" si="195"/>
        <v/>
      </c>
      <c r="GA80" s="183"/>
      <c r="GB80" s="171"/>
      <c r="GC80" s="227"/>
      <c r="GD80" s="228"/>
      <c r="GE80" s="229"/>
      <c r="GF80" s="228"/>
      <c r="GG80" s="229"/>
      <c r="GH80" s="228"/>
      <c r="GI80" s="180" t="str">
        <f t="shared" si="176"/>
        <v/>
      </c>
      <c r="GJ80" s="181" t="str">
        <f t="shared" si="140"/>
        <v/>
      </c>
      <c r="GK80" s="182" t="str">
        <f t="shared" si="141"/>
        <v/>
      </c>
      <c r="GL80" s="183"/>
      <c r="GM80" s="184" t="str">
        <f t="shared" si="196"/>
        <v/>
      </c>
      <c r="GN80" s="183"/>
      <c r="GO80" s="171"/>
      <c r="GP80" s="227"/>
      <c r="GQ80" s="228"/>
      <c r="GR80" s="229"/>
      <c r="GS80" s="228"/>
      <c r="GT80" s="229"/>
      <c r="GU80" s="228"/>
      <c r="GV80" s="180" t="str">
        <f t="shared" si="177"/>
        <v/>
      </c>
      <c r="GW80" s="181" t="str">
        <f t="shared" si="142"/>
        <v/>
      </c>
      <c r="GX80" s="182" t="str">
        <f t="shared" si="143"/>
        <v/>
      </c>
      <c r="GY80" s="183"/>
      <c r="GZ80" s="184" t="str">
        <f t="shared" si="197"/>
        <v/>
      </c>
      <c r="HA80" s="183"/>
      <c r="HB80" s="171"/>
      <c r="HC80" s="227"/>
      <c r="HD80" s="228"/>
      <c r="HE80" s="229"/>
      <c r="HF80" s="228"/>
      <c r="HG80" s="229"/>
      <c r="HH80" s="228"/>
      <c r="HI80" s="180" t="str">
        <f t="shared" si="178"/>
        <v/>
      </c>
      <c r="HJ80" s="181" t="str">
        <f t="shared" si="144"/>
        <v/>
      </c>
      <c r="HK80" s="182" t="str">
        <f t="shared" si="145"/>
        <v/>
      </c>
      <c r="HL80" s="183"/>
      <c r="HM80" s="184" t="str">
        <f t="shared" si="198"/>
        <v/>
      </c>
      <c r="HN80" s="183"/>
      <c r="HO80" s="171"/>
      <c r="HP80" s="227"/>
      <c r="HQ80" s="228"/>
      <c r="HR80" s="229"/>
      <c r="HS80" s="228"/>
      <c r="HT80" s="229"/>
      <c r="HU80" s="228"/>
      <c r="HV80" s="180" t="str">
        <f t="shared" si="179"/>
        <v/>
      </c>
      <c r="HW80" s="181" t="str">
        <f t="shared" si="146"/>
        <v/>
      </c>
      <c r="HX80" s="182" t="str">
        <f t="shared" si="147"/>
        <v/>
      </c>
      <c r="HY80" s="183"/>
      <c r="HZ80" s="184" t="str">
        <f t="shared" si="199"/>
        <v/>
      </c>
      <c r="IA80" s="183"/>
      <c r="IB80" s="171"/>
      <c r="IC80" s="227"/>
      <c r="ID80" s="228"/>
      <c r="IE80" s="229"/>
      <c r="IF80" s="228"/>
      <c r="IG80" s="229"/>
      <c r="IH80" s="228"/>
      <c r="II80" s="180" t="str">
        <f t="shared" si="180"/>
        <v/>
      </c>
      <c r="IJ80" s="181" t="str">
        <f t="shared" si="148"/>
        <v/>
      </c>
      <c r="IK80" s="182" t="str">
        <f t="shared" si="149"/>
        <v/>
      </c>
      <c r="IL80" s="183"/>
      <c r="IM80" s="184" t="str">
        <f t="shared" si="200"/>
        <v/>
      </c>
      <c r="IN80" s="183"/>
      <c r="IO80" s="171"/>
      <c r="IP80" s="227"/>
      <c r="IQ80" s="228"/>
      <c r="IR80" s="229"/>
      <c r="IS80" s="228"/>
      <c r="IT80" s="229"/>
      <c r="IU80" s="228"/>
      <c r="IV80" s="180" t="str">
        <f t="shared" si="181"/>
        <v/>
      </c>
      <c r="IW80" s="181" t="str">
        <f t="shared" si="150"/>
        <v/>
      </c>
      <c r="IX80" s="182" t="str">
        <f t="shared" si="151"/>
        <v/>
      </c>
      <c r="IY80" s="183"/>
      <c r="IZ80" s="184" t="str">
        <f t="shared" si="201"/>
        <v/>
      </c>
      <c r="JA80" s="183"/>
      <c r="JB80" s="171"/>
      <c r="JC80" s="342"/>
      <c r="JD80" s="198">
        <f t="shared" si="152"/>
        <v>0</v>
      </c>
      <c r="JE80" s="198">
        <f t="shared" si="153"/>
        <v>0</v>
      </c>
      <c r="JF80" s="198">
        <f t="shared" si="154"/>
        <v>0</v>
      </c>
      <c r="JG80" s="199">
        <f t="shared" si="155"/>
        <v>0</v>
      </c>
      <c r="JH80" s="199">
        <f t="shared" si="156"/>
        <v>0</v>
      </c>
      <c r="JI80" s="342"/>
      <c r="JJ80" s="198">
        <f>JD80+'Vessel List A'!JD80</f>
        <v>0</v>
      </c>
      <c r="JK80" s="198">
        <f>JE80+'Vessel List A'!JE80</f>
        <v>0</v>
      </c>
      <c r="JL80" s="198">
        <f t="shared" si="157"/>
        <v>0</v>
      </c>
      <c r="JM80" s="199">
        <f>JG80+'Vessel List A'!JG80</f>
        <v>0</v>
      </c>
      <c r="JN80" s="199">
        <f t="shared" si="158"/>
        <v>0</v>
      </c>
      <c r="JO80" s="342"/>
      <c r="JP80" s="366" t="str">
        <f>$BC$1</f>
        <v>Canan</v>
      </c>
      <c r="JQ80" s="367" t="str">
        <f>$BD$2</f>
        <v>No</v>
      </c>
      <c r="JR80" s="763">
        <f>$BJ$2</f>
        <v>0</v>
      </c>
      <c r="JS80" s="762"/>
      <c r="JT80" s="761">
        <f>$BL$2</f>
        <v>0</v>
      </c>
      <c r="JU80" s="762"/>
      <c r="JV80" s="368">
        <f>$BL$1</f>
        <v>0</v>
      </c>
      <c r="JW80" s="368"/>
      <c r="JX80" s="369">
        <f>$BG$2</f>
        <v>0</v>
      </c>
      <c r="JY80" s="352"/>
      <c r="JZ80" s="344">
        <f t="shared" si="159"/>
        <v>1</v>
      </c>
      <c r="KA80" s="195"/>
    </row>
    <row r="81" spans="1:287" x14ac:dyDescent="0.2">
      <c r="A81" s="247">
        <f t="shared" si="160"/>
        <v>41655</v>
      </c>
      <c r="B81" s="249">
        <f t="shared" si="161"/>
        <v>41656</v>
      </c>
      <c r="C81" s="227"/>
      <c r="D81" s="228"/>
      <c r="E81" s="229"/>
      <c r="F81" s="228"/>
      <c r="G81" s="229"/>
      <c r="H81" s="228"/>
      <c r="I81" s="180" t="str">
        <f t="shared" si="162"/>
        <v/>
      </c>
      <c r="J81" s="181" t="str">
        <f t="shared" si="112"/>
        <v/>
      </c>
      <c r="K81" s="182" t="str">
        <f t="shared" si="113"/>
        <v/>
      </c>
      <c r="L81" s="183"/>
      <c r="M81" s="184" t="str">
        <f t="shared" si="182"/>
        <v/>
      </c>
      <c r="N81" s="183"/>
      <c r="O81" s="186"/>
      <c r="P81" s="227"/>
      <c r="Q81" s="228"/>
      <c r="R81" s="229"/>
      <c r="S81" s="228"/>
      <c r="T81" s="229"/>
      <c r="U81" s="228"/>
      <c r="V81" s="180" t="str">
        <f t="shared" si="163"/>
        <v/>
      </c>
      <c r="W81" s="181" t="str">
        <f t="shared" si="114"/>
        <v/>
      </c>
      <c r="X81" s="182" t="str">
        <f t="shared" si="115"/>
        <v/>
      </c>
      <c r="Y81" s="183"/>
      <c r="Z81" s="184" t="str">
        <f t="shared" si="183"/>
        <v/>
      </c>
      <c r="AA81" s="183"/>
      <c r="AB81" s="186"/>
      <c r="AC81" s="227"/>
      <c r="AD81" s="228"/>
      <c r="AE81" s="229"/>
      <c r="AF81" s="228"/>
      <c r="AG81" s="229"/>
      <c r="AH81" s="228"/>
      <c r="AI81" s="180" t="str">
        <f t="shared" si="164"/>
        <v/>
      </c>
      <c r="AJ81" s="181" t="str">
        <f t="shared" si="116"/>
        <v/>
      </c>
      <c r="AK81" s="182" t="str">
        <f t="shared" si="117"/>
        <v/>
      </c>
      <c r="AL81" s="183"/>
      <c r="AM81" s="184" t="str">
        <f t="shared" si="184"/>
        <v/>
      </c>
      <c r="AN81" s="183"/>
      <c r="AO81" s="186"/>
      <c r="AP81" s="227"/>
      <c r="AQ81" s="228"/>
      <c r="AR81" s="229"/>
      <c r="AS81" s="228"/>
      <c r="AT81" s="229"/>
      <c r="AU81" s="228"/>
      <c r="AV81" s="180" t="str">
        <f t="shared" si="165"/>
        <v/>
      </c>
      <c r="AW81" s="181" t="str">
        <f t="shared" si="118"/>
        <v/>
      </c>
      <c r="AX81" s="182" t="str">
        <f t="shared" si="119"/>
        <v/>
      </c>
      <c r="AY81" s="183"/>
      <c r="AZ81" s="184" t="str">
        <f t="shared" si="185"/>
        <v/>
      </c>
      <c r="BA81" s="183"/>
      <c r="BB81" s="186"/>
      <c r="BC81" s="227"/>
      <c r="BD81" s="228"/>
      <c r="BE81" s="229"/>
      <c r="BF81" s="228"/>
      <c r="BG81" s="229"/>
      <c r="BH81" s="228"/>
      <c r="BI81" s="180" t="str">
        <f t="shared" si="166"/>
        <v/>
      </c>
      <c r="BJ81" s="181" t="str">
        <f t="shared" si="120"/>
        <v/>
      </c>
      <c r="BK81" s="182" t="str">
        <f t="shared" si="121"/>
        <v/>
      </c>
      <c r="BL81" s="183"/>
      <c r="BM81" s="184" t="str">
        <f t="shared" si="186"/>
        <v/>
      </c>
      <c r="BN81" s="183"/>
      <c r="BO81" s="186"/>
      <c r="BP81" s="227"/>
      <c r="BQ81" s="228"/>
      <c r="BR81" s="229"/>
      <c r="BS81" s="228"/>
      <c r="BT81" s="229"/>
      <c r="BU81" s="228"/>
      <c r="BV81" s="180" t="str">
        <f t="shared" si="167"/>
        <v/>
      </c>
      <c r="BW81" s="181" t="str">
        <f t="shared" si="122"/>
        <v/>
      </c>
      <c r="BX81" s="182" t="str">
        <f t="shared" si="123"/>
        <v/>
      </c>
      <c r="BY81" s="183"/>
      <c r="BZ81" s="184" t="str">
        <f t="shared" si="187"/>
        <v/>
      </c>
      <c r="CA81" s="183"/>
      <c r="CB81" s="186"/>
      <c r="CC81" s="227"/>
      <c r="CD81" s="228"/>
      <c r="CE81" s="229"/>
      <c r="CF81" s="228"/>
      <c r="CG81" s="229"/>
      <c r="CH81" s="228"/>
      <c r="CI81" s="180" t="str">
        <f t="shared" si="168"/>
        <v/>
      </c>
      <c r="CJ81" s="181" t="str">
        <f t="shared" si="124"/>
        <v/>
      </c>
      <c r="CK81" s="182" t="str">
        <f t="shared" si="125"/>
        <v/>
      </c>
      <c r="CL81" s="183"/>
      <c r="CM81" s="184" t="str">
        <f t="shared" si="188"/>
        <v/>
      </c>
      <c r="CN81" s="183"/>
      <c r="CO81" s="186"/>
      <c r="CP81" s="227"/>
      <c r="CQ81" s="228"/>
      <c r="CR81" s="229"/>
      <c r="CS81" s="228"/>
      <c r="CT81" s="229"/>
      <c r="CU81" s="228"/>
      <c r="CV81" s="180" t="str">
        <f t="shared" si="169"/>
        <v/>
      </c>
      <c r="CW81" s="181" t="str">
        <f t="shared" si="126"/>
        <v/>
      </c>
      <c r="CX81" s="182" t="str">
        <f t="shared" si="127"/>
        <v/>
      </c>
      <c r="CY81" s="183"/>
      <c r="CZ81" s="184" t="str">
        <f t="shared" si="189"/>
        <v/>
      </c>
      <c r="DA81" s="183"/>
      <c r="DB81" s="186"/>
      <c r="DC81" s="227"/>
      <c r="DD81" s="228"/>
      <c r="DE81" s="229"/>
      <c r="DF81" s="228"/>
      <c r="DG81" s="229"/>
      <c r="DH81" s="228"/>
      <c r="DI81" s="180" t="str">
        <f t="shared" si="170"/>
        <v/>
      </c>
      <c r="DJ81" s="181" t="str">
        <f t="shared" si="128"/>
        <v/>
      </c>
      <c r="DK81" s="182" t="str">
        <f t="shared" si="129"/>
        <v/>
      </c>
      <c r="DL81" s="183"/>
      <c r="DM81" s="184" t="str">
        <f t="shared" si="190"/>
        <v/>
      </c>
      <c r="DN81" s="183"/>
      <c r="DO81" s="186"/>
      <c r="DP81" s="227"/>
      <c r="DQ81" s="228"/>
      <c r="DR81" s="229"/>
      <c r="DS81" s="228"/>
      <c r="DT81" s="229"/>
      <c r="DU81" s="228"/>
      <c r="DV81" s="180" t="str">
        <f t="shared" si="171"/>
        <v/>
      </c>
      <c r="DW81" s="181" t="str">
        <f t="shared" si="130"/>
        <v/>
      </c>
      <c r="DX81" s="182" t="str">
        <f t="shared" si="131"/>
        <v/>
      </c>
      <c r="DY81" s="183"/>
      <c r="DZ81" s="184" t="str">
        <f t="shared" si="191"/>
        <v/>
      </c>
      <c r="EA81" s="183"/>
      <c r="EB81" s="186"/>
      <c r="EC81" s="227"/>
      <c r="ED81" s="228"/>
      <c r="EE81" s="229"/>
      <c r="EF81" s="228"/>
      <c r="EG81" s="229"/>
      <c r="EH81" s="228"/>
      <c r="EI81" s="180" t="str">
        <f t="shared" si="172"/>
        <v/>
      </c>
      <c r="EJ81" s="181" t="str">
        <f t="shared" si="132"/>
        <v/>
      </c>
      <c r="EK81" s="182" t="str">
        <f t="shared" si="133"/>
        <v/>
      </c>
      <c r="EL81" s="183"/>
      <c r="EM81" s="184" t="str">
        <f t="shared" si="192"/>
        <v/>
      </c>
      <c r="EN81" s="183"/>
      <c r="EO81" s="186"/>
      <c r="EP81" s="227"/>
      <c r="EQ81" s="228"/>
      <c r="ER81" s="229"/>
      <c r="ES81" s="228"/>
      <c r="ET81" s="229"/>
      <c r="EU81" s="228"/>
      <c r="EV81" s="180" t="str">
        <f t="shared" si="173"/>
        <v/>
      </c>
      <c r="EW81" s="181" t="str">
        <f t="shared" si="134"/>
        <v/>
      </c>
      <c r="EX81" s="182" t="str">
        <f t="shared" si="135"/>
        <v/>
      </c>
      <c r="EY81" s="183"/>
      <c r="EZ81" s="184" t="str">
        <f t="shared" si="193"/>
        <v/>
      </c>
      <c r="FA81" s="183"/>
      <c r="FB81" s="186"/>
      <c r="FC81" s="227"/>
      <c r="FD81" s="228"/>
      <c r="FE81" s="229"/>
      <c r="FF81" s="228"/>
      <c r="FG81" s="229"/>
      <c r="FH81" s="228"/>
      <c r="FI81" s="180" t="str">
        <f t="shared" si="174"/>
        <v/>
      </c>
      <c r="FJ81" s="181" t="str">
        <f t="shared" si="136"/>
        <v/>
      </c>
      <c r="FK81" s="182" t="str">
        <f t="shared" si="137"/>
        <v/>
      </c>
      <c r="FL81" s="183"/>
      <c r="FM81" s="184" t="str">
        <f t="shared" si="194"/>
        <v/>
      </c>
      <c r="FN81" s="183"/>
      <c r="FO81" s="186"/>
      <c r="FP81" s="227"/>
      <c r="FQ81" s="228"/>
      <c r="FR81" s="229"/>
      <c r="FS81" s="228"/>
      <c r="FT81" s="229"/>
      <c r="FU81" s="228"/>
      <c r="FV81" s="180" t="str">
        <f t="shared" si="175"/>
        <v/>
      </c>
      <c r="FW81" s="181" t="str">
        <f t="shared" si="138"/>
        <v/>
      </c>
      <c r="FX81" s="182" t="str">
        <f t="shared" si="139"/>
        <v/>
      </c>
      <c r="FY81" s="183"/>
      <c r="FZ81" s="184" t="str">
        <f t="shared" si="195"/>
        <v/>
      </c>
      <c r="GA81" s="183"/>
      <c r="GB81" s="186"/>
      <c r="GC81" s="227"/>
      <c r="GD81" s="228"/>
      <c r="GE81" s="229"/>
      <c r="GF81" s="228"/>
      <c r="GG81" s="229"/>
      <c r="GH81" s="228"/>
      <c r="GI81" s="180" t="str">
        <f t="shared" si="176"/>
        <v/>
      </c>
      <c r="GJ81" s="181" t="str">
        <f t="shared" si="140"/>
        <v/>
      </c>
      <c r="GK81" s="182" t="str">
        <f t="shared" si="141"/>
        <v/>
      </c>
      <c r="GL81" s="183"/>
      <c r="GM81" s="184" t="str">
        <f t="shared" si="196"/>
        <v/>
      </c>
      <c r="GN81" s="183"/>
      <c r="GO81" s="186"/>
      <c r="GP81" s="227"/>
      <c r="GQ81" s="228"/>
      <c r="GR81" s="229"/>
      <c r="GS81" s="228"/>
      <c r="GT81" s="229"/>
      <c r="GU81" s="228"/>
      <c r="GV81" s="180" t="str">
        <f t="shared" si="177"/>
        <v/>
      </c>
      <c r="GW81" s="181" t="str">
        <f t="shared" si="142"/>
        <v/>
      </c>
      <c r="GX81" s="182" t="str">
        <f t="shared" si="143"/>
        <v/>
      </c>
      <c r="GY81" s="183"/>
      <c r="GZ81" s="184" t="str">
        <f t="shared" si="197"/>
        <v/>
      </c>
      <c r="HA81" s="183"/>
      <c r="HB81" s="186"/>
      <c r="HC81" s="227"/>
      <c r="HD81" s="228"/>
      <c r="HE81" s="229"/>
      <c r="HF81" s="228"/>
      <c r="HG81" s="229"/>
      <c r="HH81" s="228"/>
      <c r="HI81" s="180" t="str">
        <f t="shared" si="178"/>
        <v/>
      </c>
      <c r="HJ81" s="181" t="str">
        <f t="shared" si="144"/>
        <v/>
      </c>
      <c r="HK81" s="182" t="str">
        <f t="shared" si="145"/>
        <v/>
      </c>
      <c r="HL81" s="183"/>
      <c r="HM81" s="184" t="str">
        <f t="shared" si="198"/>
        <v/>
      </c>
      <c r="HN81" s="183"/>
      <c r="HO81" s="186"/>
      <c r="HP81" s="227"/>
      <c r="HQ81" s="228"/>
      <c r="HR81" s="229"/>
      <c r="HS81" s="228"/>
      <c r="HT81" s="229"/>
      <c r="HU81" s="228"/>
      <c r="HV81" s="180" t="str">
        <f t="shared" si="179"/>
        <v/>
      </c>
      <c r="HW81" s="181" t="str">
        <f t="shared" si="146"/>
        <v/>
      </c>
      <c r="HX81" s="182" t="str">
        <f t="shared" si="147"/>
        <v/>
      </c>
      <c r="HY81" s="183"/>
      <c r="HZ81" s="184" t="str">
        <f t="shared" si="199"/>
        <v/>
      </c>
      <c r="IA81" s="183"/>
      <c r="IB81" s="186"/>
      <c r="IC81" s="227"/>
      <c r="ID81" s="228"/>
      <c r="IE81" s="229"/>
      <c r="IF81" s="228"/>
      <c r="IG81" s="229"/>
      <c r="IH81" s="228"/>
      <c r="II81" s="180" t="str">
        <f t="shared" si="180"/>
        <v/>
      </c>
      <c r="IJ81" s="181" t="str">
        <f t="shared" si="148"/>
        <v/>
      </c>
      <c r="IK81" s="182" t="str">
        <f t="shared" si="149"/>
        <v/>
      </c>
      <c r="IL81" s="183"/>
      <c r="IM81" s="184" t="str">
        <f t="shared" si="200"/>
        <v/>
      </c>
      <c r="IN81" s="183"/>
      <c r="IO81" s="186"/>
      <c r="IP81" s="227"/>
      <c r="IQ81" s="228"/>
      <c r="IR81" s="229"/>
      <c r="IS81" s="228"/>
      <c r="IT81" s="229"/>
      <c r="IU81" s="228"/>
      <c r="IV81" s="180" t="str">
        <f t="shared" si="181"/>
        <v/>
      </c>
      <c r="IW81" s="181" t="str">
        <f t="shared" si="150"/>
        <v/>
      </c>
      <c r="IX81" s="182" t="str">
        <f t="shared" si="151"/>
        <v/>
      </c>
      <c r="IY81" s="183"/>
      <c r="IZ81" s="184" t="str">
        <f t="shared" si="201"/>
        <v/>
      </c>
      <c r="JA81" s="183"/>
      <c r="JB81" s="186"/>
      <c r="JC81" s="342"/>
      <c r="JD81" s="198">
        <f t="shared" si="152"/>
        <v>0</v>
      </c>
      <c r="JE81" s="198">
        <f t="shared" si="153"/>
        <v>0</v>
      </c>
      <c r="JF81" s="198">
        <f t="shared" si="154"/>
        <v>0</v>
      </c>
      <c r="JG81" s="199">
        <f t="shared" si="155"/>
        <v>0</v>
      </c>
      <c r="JH81" s="199">
        <f t="shared" si="156"/>
        <v>0</v>
      </c>
      <c r="JI81" s="342"/>
      <c r="JJ81" s="198">
        <f>JD81+'Vessel List A'!JD81</f>
        <v>0</v>
      </c>
      <c r="JK81" s="198">
        <f>JE81+'Vessel List A'!JE81</f>
        <v>0</v>
      </c>
      <c r="JL81" s="198">
        <f t="shared" si="157"/>
        <v>0</v>
      </c>
      <c r="JM81" s="199">
        <f>JG81+'Vessel List A'!JG81</f>
        <v>0</v>
      </c>
      <c r="JN81" s="199">
        <f t="shared" si="158"/>
        <v>0</v>
      </c>
      <c r="JO81" s="342"/>
      <c r="JP81" s="366" t="str">
        <f>$BP$1</f>
        <v>…</v>
      </c>
      <c r="JQ81" s="367" t="str">
        <f>$BQ$2</f>
        <v>No</v>
      </c>
      <c r="JR81" s="763">
        <f>$BW$2</f>
        <v>0</v>
      </c>
      <c r="JS81" s="762"/>
      <c r="JT81" s="761">
        <f>$BY$2</f>
        <v>0</v>
      </c>
      <c r="JU81" s="762"/>
      <c r="JV81" s="368">
        <f>$BY$1</f>
        <v>0</v>
      </c>
      <c r="JW81" s="368"/>
      <c r="JX81" s="369">
        <f>$BT$2</f>
        <v>0</v>
      </c>
      <c r="JY81" s="352"/>
      <c r="JZ81" s="344">
        <f t="shared" si="159"/>
        <v>1</v>
      </c>
      <c r="KA81" s="195"/>
    </row>
    <row r="82" spans="1:287" x14ac:dyDescent="0.2">
      <c r="A82" s="247">
        <f t="shared" si="160"/>
        <v>41656</v>
      </c>
      <c r="B82" s="249">
        <f t="shared" si="161"/>
        <v>41657</v>
      </c>
      <c r="C82" s="227"/>
      <c r="D82" s="228"/>
      <c r="E82" s="229"/>
      <c r="F82" s="228"/>
      <c r="G82" s="229"/>
      <c r="H82" s="228"/>
      <c r="I82" s="180" t="str">
        <f t="shared" si="162"/>
        <v/>
      </c>
      <c r="J82" s="181" t="str">
        <f t="shared" si="112"/>
        <v/>
      </c>
      <c r="K82" s="182" t="str">
        <f t="shared" si="113"/>
        <v/>
      </c>
      <c r="L82" s="183"/>
      <c r="M82" s="184" t="str">
        <f t="shared" si="182"/>
        <v/>
      </c>
      <c r="N82" s="183"/>
      <c r="O82" s="171"/>
      <c r="P82" s="227"/>
      <c r="Q82" s="228"/>
      <c r="R82" s="229"/>
      <c r="S82" s="228"/>
      <c r="T82" s="229"/>
      <c r="U82" s="228"/>
      <c r="V82" s="180" t="str">
        <f t="shared" si="163"/>
        <v/>
      </c>
      <c r="W82" s="181" t="str">
        <f t="shared" si="114"/>
        <v/>
      </c>
      <c r="X82" s="182" t="str">
        <f t="shared" si="115"/>
        <v/>
      </c>
      <c r="Y82" s="183"/>
      <c r="Z82" s="184" t="str">
        <f t="shared" si="183"/>
        <v/>
      </c>
      <c r="AA82" s="183"/>
      <c r="AB82" s="171"/>
      <c r="AC82" s="227"/>
      <c r="AD82" s="228"/>
      <c r="AE82" s="229"/>
      <c r="AF82" s="228"/>
      <c r="AG82" s="229"/>
      <c r="AH82" s="228"/>
      <c r="AI82" s="180" t="str">
        <f t="shared" si="164"/>
        <v/>
      </c>
      <c r="AJ82" s="181" t="str">
        <f t="shared" si="116"/>
        <v/>
      </c>
      <c r="AK82" s="182" t="str">
        <f t="shared" si="117"/>
        <v/>
      </c>
      <c r="AL82" s="183"/>
      <c r="AM82" s="184" t="str">
        <f t="shared" si="184"/>
        <v/>
      </c>
      <c r="AN82" s="183"/>
      <c r="AO82" s="171"/>
      <c r="AP82" s="227"/>
      <c r="AQ82" s="228"/>
      <c r="AR82" s="229"/>
      <c r="AS82" s="228"/>
      <c r="AT82" s="229"/>
      <c r="AU82" s="228"/>
      <c r="AV82" s="180" t="str">
        <f t="shared" si="165"/>
        <v/>
      </c>
      <c r="AW82" s="181" t="str">
        <f t="shared" si="118"/>
        <v/>
      </c>
      <c r="AX82" s="182" t="str">
        <f t="shared" si="119"/>
        <v/>
      </c>
      <c r="AY82" s="183"/>
      <c r="AZ82" s="184" t="str">
        <f t="shared" si="185"/>
        <v/>
      </c>
      <c r="BA82" s="183"/>
      <c r="BB82" s="171"/>
      <c r="BC82" s="227"/>
      <c r="BD82" s="228"/>
      <c r="BE82" s="229"/>
      <c r="BF82" s="228"/>
      <c r="BG82" s="229"/>
      <c r="BH82" s="228"/>
      <c r="BI82" s="180" t="str">
        <f t="shared" si="166"/>
        <v/>
      </c>
      <c r="BJ82" s="181" t="str">
        <f t="shared" si="120"/>
        <v/>
      </c>
      <c r="BK82" s="182" t="str">
        <f t="shared" si="121"/>
        <v/>
      </c>
      <c r="BL82" s="183"/>
      <c r="BM82" s="184" t="str">
        <f t="shared" si="186"/>
        <v/>
      </c>
      <c r="BN82" s="183"/>
      <c r="BO82" s="171"/>
      <c r="BP82" s="227"/>
      <c r="BQ82" s="228"/>
      <c r="BR82" s="229"/>
      <c r="BS82" s="228"/>
      <c r="BT82" s="229"/>
      <c r="BU82" s="228"/>
      <c r="BV82" s="180" t="str">
        <f t="shared" si="167"/>
        <v/>
      </c>
      <c r="BW82" s="181" t="str">
        <f t="shared" si="122"/>
        <v/>
      </c>
      <c r="BX82" s="182" t="str">
        <f t="shared" si="123"/>
        <v/>
      </c>
      <c r="BY82" s="183"/>
      <c r="BZ82" s="184" t="str">
        <f t="shared" si="187"/>
        <v/>
      </c>
      <c r="CA82" s="183"/>
      <c r="CB82" s="171"/>
      <c r="CC82" s="227"/>
      <c r="CD82" s="228"/>
      <c r="CE82" s="229"/>
      <c r="CF82" s="228"/>
      <c r="CG82" s="229"/>
      <c r="CH82" s="228"/>
      <c r="CI82" s="180" t="str">
        <f t="shared" si="168"/>
        <v/>
      </c>
      <c r="CJ82" s="181" t="str">
        <f t="shared" si="124"/>
        <v/>
      </c>
      <c r="CK82" s="182" t="str">
        <f t="shared" si="125"/>
        <v/>
      </c>
      <c r="CL82" s="183"/>
      <c r="CM82" s="184" t="str">
        <f t="shared" si="188"/>
        <v/>
      </c>
      <c r="CN82" s="183"/>
      <c r="CO82" s="171"/>
      <c r="CP82" s="227"/>
      <c r="CQ82" s="228"/>
      <c r="CR82" s="229"/>
      <c r="CS82" s="228"/>
      <c r="CT82" s="229"/>
      <c r="CU82" s="228"/>
      <c r="CV82" s="180" t="str">
        <f t="shared" si="169"/>
        <v/>
      </c>
      <c r="CW82" s="181" t="str">
        <f t="shared" si="126"/>
        <v/>
      </c>
      <c r="CX82" s="182" t="str">
        <f t="shared" si="127"/>
        <v/>
      </c>
      <c r="CY82" s="183"/>
      <c r="CZ82" s="184" t="str">
        <f t="shared" si="189"/>
        <v/>
      </c>
      <c r="DA82" s="183"/>
      <c r="DB82" s="171"/>
      <c r="DC82" s="227"/>
      <c r="DD82" s="228"/>
      <c r="DE82" s="229"/>
      <c r="DF82" s="228"/>
      <c r="DG82" s="229"/>
      <c r="DH82" s="228"/>
      <c r="DI82" s="180" t="str">
        <f t="shared" si="170"/>
        <v/>
      </c>
      <c r="DJ82" s="181" t="str">
        <f t="shared" si="128"/>
        <v/>
      </c>
      <c r="DK82" s="182" t="str">
        <f t="shared" si="129"/>
        <v/>
      </c>
      <c r="DL82" s="183"/>
      <c r="DM82" s="184" t="str">
        <f t="shared" si="190"/>
        <v/>
      </c>
      <c r="DN82" s="183"/>
      <c r="DO82" s="171"/>
      <c r="DP82" s="227"/>
      <c r="DQ82" s="228"/>
      <c r="DR82" s="229"/>
      <c r="DS82" s="228"/>
      <c r="DT82" s="229"/>
      <c r="DU82" s="228"/>
      <c r="DV82" s="180" t="str">
        <f t="shared" si="171"/>
        <v/>
      </c>
      <c r="DW82" s="181" t="str">
        <f t="shared" si="130"/>
        <v/>
      </c>
      <c r="DX82" s="182" t="str">
        <f t="shared" si="131"/>
        <v/>
      </c>
      <c r="DY82" s="183"/>
      <c r="DZ82" s="184" t="str">
        <f t="shared" si="191"/>
        <v/>
      </c>
      <c r="EA82" s="183"/>
      <c r="EB82" s="171"/>
      <c r="EC82" s="227"/>
      <c r="ED82" s="228"/>
      <c r="EE82" s="229"/>
      <c r="EF82" s="228"/>
      <c r="EG82" s="229"/>
      <c r="EH82" s="228"/>
      <c r="EI82" s="180" t="str">
        <f t="shared" si="172"/>
        <v/>
      </c>
      <c r="EJ82" s="181" t="str">
        <f t="shared" si="132"/>
        <v/>
      </c>
      <c r="EK82" s="182" t="str">
        <f t="shared" si="133"/>
        <v/>
      </c>
      <c r="EL82" s="183"/>
      <c r="EM82" s="184" t="str">
        <f t="shared" si="192"/>
        <v/>
      </c>
      <c r="EN82" s="183"/>
      <c r="EO82" s="171"/>
      <c r="EP82" s="227"/>
      <c r="EQ82" s="228"/>
      <c r="ER82" s="229"/>
      <c r="ES82" s="228"/>
      <c r="ET82" s="229"/>
      <c r="EU82" s="228"/>
      <c r="EV82" s="180" t="str">
        <f t="shared" si="173"/>
        <v/>
      </c>
      <c r="EW82" s="181" t="str">
        <f t="shared" si="134"/>
        <v/>
      </c>
      <c r="EX82" s="182" t="str">
        <f t="shared" si="135"/>
        <v/>
      </c>
      <c r="EY82" s="183"/>
      <c r="EZ82" s="184" t="str">
        <f t="shared" si="193"/>
        <v/>
      </c>
      <c r="FA82" s="183"/>
      <c r="FB82" s="171"/>
      <c r="FC82" s="227"/>
      <c r="FD82" s="228"/>
      <c r="FE82" s="229"/>
      <c r="FF82" s="228"/>
      <c r="FG82" s="229"/>
      <c r="FH82" s="228"/>
      <c r="FI82" s="180" t="str">
        <f t="shared" si="174"/>
        <v/>
      </c>
      <c r="FJ82" s="181" t="str">
        <f t="shared" si="136"/>
        <v/>
      </c>
      <c r="FK82" s="182" t="str">
        <f t="shared" si="137"/>
        <v/>
      </c>
      <c r="FL82" s="183"/>
      <c r="FM82" s="184" t="str">
        <f t="shared" si="194"/>
        <v/>
      </c>
      <c r="FN82" s="183"/>
      <c r="FO82" s="171"/>
      <c r="FP82" s="227"/>
      <c r="FQ82" s="228"/>
      <c r="FR82" s="229"/>
      <c r="FS82" s="228"/>
      <c r="FT82" s="229"/>
      <c r="FU82" s="228"/>
      <c r="FV82" s="180" t="str">
        <f t="shared" si="175"/>
        <v/>
      </c>
      <c r="FW82" s="181" t="str">
        <f t="shared" si="138"/>
        <v/>
      </c>
      <c r="FX82" s="182" t="str">
        <f t="shared" si="139"/>
        <v/>
      </c>
      <c r="FY82" s="183"/>
      <c r="FZ82" s="184" t="str">
        <f t="shared" si="195"/>
        <v/>
      </c>
      <c r="GA82" s="183"/>
      <c r="GB82" s="171"/>
      <c r="GC82" s="227"/>
      <c r="GD82" s="228"/>
      <c r="GE82" s="229"/>
      <c r="GF82" s="228"/>
      <c r="GG82" s="229"/>
      <c r="GH82" s="228"/>
      <c r="GI82" s="180" t="str">
        <f t="shared" si="176"/>
        <v/>
      </c>
      <c r="GJ82" s="181" t="str">
        <f t="shared" si="140"/>
        <v/>
      </c>
      <c r="GK82" s="182" t="str">
        <f t="shared" si="141"/>
        <v/>
      </c>
      <c r="GL82" s="183"/>
      <c r="GM82" s="184" t="str">
        <f t="shared" si="196"/>
        <v/>
      </c>
      <c r="GN82" s="183"/>
      <c r="GO82" s="171"/>
      <c r="GP82" s="227"/>
      <c r="GQ82" s="228"/>
      <c r="GR82" s="229"/>
      <c r="GS82" s="228"/>
      <c r="GT82" s="229"/>
      <c r="GU82" s="228"/>
      <c r="GV82" s="180" t="str">
        <f t="shared" si="177"/>
        <v/>
      </c>
      <c r="GW82" s="181" t="str">
        <f t="shared" si="142"/>
        <v/>
      </c>
      <c r="GX82" s="182" t="str">
        <f t="shared" si="143"/>
        <v/>
      </c>
      <c r="GY82" s="183"/>
      <c r="GZ82" s="184" t="str">
        <f t="shared" si="197"/>
        <v/>
      </c>
      <c r="HA82" s="183"/>
      <c r="HB82" s="171"/>
      <c r="HC82" s="227"/>
      <c r="HD82" s="228"/>
      <c r="HE82" s="229"/>
      <c r="HF82" s="228"/>
      <c r="HG82" s="229"/>
      <c r="HH82" s="228"/>
      <c r="HI82" s="180" t="str">
        <f t="shared" si="178"/>
        <v/>
      </c>
      <c r="HJ82" s="181" t="str">
        <f t="shared" si="144"/>
        <v/>
      </c>
      <c r="HK82" s="182" t="str">
        <f t="shared" si="145"/>
        <v/>
      </c>
      <c r="HL82" s="183"/>
      <c r="HM82" s="184" t="str">
        <f t="shared" si="198"/>
        <v/>
      </c>
      <c r="HN82" s="183"/>
      <c r="HO82" s="171"/>
      <c r="HP82" s="227"/>
      <c r="HQ82" s="228"/>
      <c r="HR82" s="229"/>
      <c r="HS82" s="228"/>
      <c r="HT82" s="229"/>
      <c r="HU82" s="228"/>
      <c r="HV82" s="180" t="str">
        <f t="shared" si="179"/>
        <v/>
      </c>
      <c r="HW82" s="181" t="str">
        <f t="shared" si="146"/>
        <v/>
      </c>
      <c r="HX82" s="182" t="str">
        <f t="shared" si="147"/>
        <v/>
      </c>
      <c r="HY82" s="183"/>
      <c r="HZ82" s="184" t="str">
        <f t="shared" si="199"/>
        <v/>
      </c>
      <c r="IA82" s="183"/>
      <c r="IB82" s="171"/>
      <c r="IC82" s="227"/>
      <c r="ID82" s="228"/>
      <c r="IE82" s="229"/>
      <c r="IF82" s="228"/>
      <c r="IG82" s="229"/>
      <c r="IH82" s="228"/>
      <c r="II82" s="180" t="str">
        <f t="shared" si="180"/>
        <v/>
      </c>
      <c r="IJ82" s="181" t="str">
        <f t="shared" si="148"/>
        <v/>
      </c>
      <c r="IK82" s="182" t="str">
        <f t="shared" si="149"/>
        <v/>
      </c>
      <c r="IL82" s="183"/>
      <c r="IM82" s="184" t="str">
        <f t="shared" si="200"/>
        <v/>
      </c>
      <c r="IN82" s="183"/>
      <c r="IO82" s="171"/>
      <c r="IP82" s="227"/>
      <c r="IQ82" s="228"/>
      <c r="IR82" s="229"/>
      <c r="IS82" s="228"/>
      <c r="IT82" s="229"/>
      <c r="IU82" s="228"/>
      <c r="IV82" s="180" t="str">
        <f t="shared" si="181"/>
        <v/>
      </c>
      <c r="IW82" s="181" t="str">
        <f t="shared" si="150"/>
        <v/>
      </c>
      <c r="IX82" s="182" t="str">
        <f t="shared" si="151"/>
        <v/>
      </c>
      <c r="IY82" s="183"/>
      <c r="IZ82" s="184" t="str">
        <f t="shared" si="201"/>
        <v/>
      </c>
      <c r="JA82" s="183"/>
      <c r="JB82" s="171"/>
      <c r="JC82" s="342"/>
      <c r="JD82" s="198">
        <f t="shared" si="152"/>
        <v>0</v>
      </c>
      <c r="JE82" s="198">
        <f t="shared" si="153"/>
        <v>0</v>
      </c>
      <c r="JF82" s="198">
        <f t="shared" si="154"/>
        <v>0</v>
      </c>
      <c r="JG82" s="199">
        <f t="shared" si="155"/>
        <v>0</v>
      </c>
      <c r="JH82" s="199">
        <f t="shared" si="156"/>
        <v>0</v>
      </c>
      <c r="JI82" s="342"/>
      <c r="JJ82" s="198">
        <f>JD82+'Vessel List A'!JD82</f>
        <v>0</v>
      </c>
      <c r="JK82" s="198">
        <f>JE82+'Vessel List A'!JE82</f>
        <v>0</v>
      </c>
      <c r="JL82" s="198">
        <f t="shared" si="157"/>
        <v>0</v>
      </c>
      <c r="JM82" s="199">
        <f>JG82+'Vessel List A'!JG82</f>
        <v>0</v>
      </c>
      <c r="JN82" s="199">
        <f t="shared" si="158"/>
        <v>0</v>
      </c>
      <c r="JO82" s="342"/>
      <c r="JP82" s="366" t="str">
        <f>$CC$1</f>
        <v>…</v>
      </c>
      <c r="JQ82" s="367" t="str">
        <f>$CD$2</f>
        <v>No</v>
      </c>
      <c r="JR82" s="763">
        <f>$CJ$2</f>
        <v>0</v>
      </c>
      <c r="JS82" s="762"/>
      <c r="JT82" s="761">
        <f>$CL$2</f>
        <v>0</v>
      </c>
      <c r="JU82" s="762"/>
      <c r="JV82" s="368">
        <f>$CL$1</f>
        <v>0</v>
      </c>
      <c r="JW82" s="368"/>
      <c r="JX82" s="369">
        <f>$CG$2</f>
        <v>0</v>
      </c>
      <c r="JY82" s="352"/>
      <c r="JZ82" s="344">
        <f t="shared" si="159"/>
        <v>1</v>
      </c>
      <c r="KA82" s="195"/>
    </row>
    <row r="83" spans="1:287" x14ac:dyDescent="0.2">
      <c r="A83" s="247">
        <f t="shared" si="160"/>
        <v>41657</v>
      </c>
      <c r="B83" s="249">
        <f t="shared" si="161"/>
        <v>41658</v>
      </c>
      <c r="C83" s="227"/>
      <c r="D83" s="228"/>
      <c r="E83" s="229"/>
      <c r="F83" s="228"/>
      <c r="G83" s="229"/>
      <c r="H83" s="228"/>
      <c r="I83" s="180" t="str">
        <f t="shared" si="162"/>
        <v/>
      </c>
      <c r="J83" s="181" t="str">
        <f t="shared" si="112"/>
        <v/>
      </c>
      <c r="K83" s="182" t="str">
        <f t="shared" si="113"/>
        <v/>
      </c>
      <c r="L83" s="228"/>
      <c r="M83" s="184" t="str">
        <f t="shared" si="182"/>
        <v/>
      </c>
      <c r="N83" s="183"/>
      <c r="O83" s="186"/>
      <c r="P83" s="227"/>
      <c r="Q83" s="228"/>
      <c r="R83" s="229"/>
      <c r="S83" s="228"/>
      <c r="T83" s="229"/>
      <c r="U83" s="228"/>
      <c r="V83" s="180" t="str">
        <f t="shared" si="163"/>
        <v/>
      </c>
      <c r="W83" s="181" t="str">
        <f t="shared" si="114"/>
        <v/>
      </c>
      <c r="X83" s="182" t="str">
        <f t="shared" si="115"/>
        <v/>
      </c>
      <c r="Y83" s="228"/>
      <c r="Z83" s="184" t="str">
        <f t="shared" si="183"/>
        <v/>
      </c>
      <c r="AA83" s="183"/>
      <c r="AB83" s="186"/>
      <c r="AC83" s="227"/>
      <c r="AD83" s="228"/>
      <c r="AE83" s="229"/>
      <c r="AF83" s="228"/>
      <c r="AG83" s="229"/>
      <c r="AH83" s="228"/>
      <c r="AI83" s="180" t="str">
        <f t="shared" si="164"/>
        <v/>
      </c>
      <c r="AJ83" s="181" t="str">
        <f t="shared" si="116"/>
        <v/>
      </c>
      <c r="AK83" s="182" t="str">
        <f t="shared" si="117"/>
        <v/>
      </c>
      <c r="AL83" s="228"/>
      <c r="AM83" s="184" t="str">
        <f t="shared" si="184"/>
        <v/>
      </c>
      <c r="AN83" s="183"/>
      <c r="AO83" s="186"/>
      <c r="AP83" s="227"/>
      <c r="AQ83" s="228"/>
      <c r="AR83" s="229"/>
      <c r="AS83" s="228"/>
      <c r="AT83" s="229"/>
      <c r="AU83" s="228"/>
      <c r="AV83" s="180" t="str">
        <f t="shared" si="165"/>
        <v/>
      </c>
      <c r="AW83" s="181" t="str">
        <f t="shared" si="118"/>
        <v/>
      </c>
      <c r="AX83" s="182" t="str">
        <f t="shared" si="119"/>
        <v/>
      </c>
      <c r="AY83" s="228"/>
      <c r="AZ83" s="184" t="str">
        <f t="shared" si="185"/>
        <v/>
      </c>
      <c r="BA83" s="183"/>
      <c r="BB83" s="186"/>
      <c r="BC83" s="227"/>
      <c r="BD83" s="228"/>
      <c r="BE83" s="229"/>
      <c r="BF83" s="228"/>
      <c r="BG83" s="229"/>
      <c r="BH83" s="228"/>
      <c r="BI83" s="180" t="str">
        <f t="shared" si="166"/>
        <v/>
      </c>
      <c r="BJ83" s="181" t="str">
        <f t="shared" si="120"/>
        <v/>
      </c>
      <c r="BK83" s="182" t="str">
        <f t="shared" si="121"/>
        <v/>
      </c>
      <c r="BL83" s="228"/>
      <c r="BM83" s="184" t="str">
        <f t="shared" si="186"/>
        <v/>
      </c>
      <c r="BN83" s="183"/>
      <c r="BO83" s="186"/>
      <c r="BP83" s="227"/>
      <c r="BQ83" s="228"/>
      <c r="BR83" s="229"/>
      <c r="BS83" s="228"/>
      <c r="BT83" s="229"/>
      <c r="BU83" s="228"/>
      <c r="BV83" s="180" t="str">
        <f t="shared" si="167"/>
        <v/>
      </c>
      <c r="BW83" s="181" t="str">
        <f t="shared" si="122"/>
        <v/>
      </c>
      <c r="BX83" s="182" t="str">
        <f t="shared" si="123"/>
        <v/>
      </c>
      <c r="BY83" s="228"/>
      <c r="BZ83" s="184" t="str">
        <f t="shared" si="187"/>
        <v/>
      </c>
      <c r="CA83" s="183"/>
      <c r="CB83" s="186"/>
      <c r="CC83" s="227"/>
      <c r="CD83" s="228"/>
      <c r="CE83" s="229"/>
      <c r="CF83" s="228"/>
      <c r="CG83" s="229"/>
      <c r="CH83" s="228"/>
      <c r="CI83" s="180" t="str">
        <f t="shared" si="168"/>
        <v/>
      </c>
      <c r="CJ83" s="181" t="str">
        <f t="shared" si="124"/>
        <v/>
      </c>
      <c r="CK83" s="182" t="str">
        <f t="shared" si="125"/>
        <v/>
      </c>
      <c r="CL83" s="228"/>
      <c r="CM83" s="184" t="str">
        <f t="shared" si="188"/>
        <v/>
      </c>
      <c r="CN83" s="183"/>
      <c r="CO83" s="186"/>
      <c r="CP83" s="227"/>
      <c r="CQ83" s="228"/>
      <c r="CR83" s="229"/>
      <c r="CS83" s="228"/>
      <c r="CT83" s="229"/>
      <c r="CU83" s="228"/>
      <c r="CV83" s="180" t="str">
        <f t="shared" si="169"/>
        <v/>
      </c>
      <c r="CW83" s="181" t="str">
        <f t="shared" si="126"/>
        <v/>
      </c>
      <c r="CX83" s="182" t="str">
        <f t="shared" si="127"/>
        <v/>
      </c>
      <c r="CY83" s="228"/>
      <c r="CZ83" s="184" t="str">
        <f t="shared" si="189"/>
        <v/>
      </c>
      <c r="DA83" s="183"/>
      <c r="DB83" s="186"/>
      <c r="DC83" s="227"/>
      <c r="DD83" s="228"/>
      <c r="DE83" s="229"/>
      <c r="DF83" s="228"/>
      <c r="DG83" s="229"/>
      <c r="DH83" s="228"/>
      <c r="DI83" s="180" t="str">
        <f t="shared" si="170"/>
        <v/>
      </c>
      <c r="DJ83" s="181" t="str">
        <f t="shared" si="128"/>
        <v/>
      </c>
      <c r="DK83" s="182" t="str">
        <f t="shared" si="129"/>
        <v/>
      </c>
      <c r="DL83" s="228"/>
      <c r="DM83" s="184" t="str">
        <f t="shared" si="190"/>
        <v/>
      </c>
      <c r="DN83" s="183"/>
      <c r="DO83" s="186"/>
      <c r="DP83" s="227"/>
      <c r="DQ83" s="228"/>
      <c r="DR83" s="229"/>
      <c r="DS83" s="228"/>
      <c r="DT83" s="229"/>
      <c r="DU83" s="228"/>
      <c r="DV83" s="180" t="str">
        <f t="shared" si="171"/>
        <v/>
      </c>
      <c r="DW83" s="181" t="str">
        <f t="shared" si="130"/>
        <v/>
      </c>
      <c r="DX83" s="182" t="str">
        <f t="shared" si="131"/>
        <v/>
      </c>
      <c r="DY83" s="228"/>
      <c r="DZ83" s="184" t="str">
        <f t="shared" si="191"/>
        <v/>
      </c>
      <c r="EA83" s="183"/>
      <c r="EB83" s="186"/>
      <c r="EC83" s="227"/>
      <c r="ED83" s="228"/>
      <c r="EE83" s="229"/>
      <c r="EF83" s="228"/>
      <c r="EG83" s="229"/>
      <c r="EH83" s="228"/>
      <c r="EI83" s="180" t="str">
        <f t="shared" si="172"/>
        <v/>
      </c>
      <c r="EJ83" s="181" t="str">
        <f t="shared" si="132"/>
        <v/>
      </c>
      <c r="EK83" s="182" t="str">
        <f t="shared" si="133"/>
        <v/>
      </c>
      <c r="EL83" s="228"/>
      <c r="EM83" s="184" t="str">
        <f t="shared" si="192"/>
        <v/>
      </c>
      <c r="EN83" s="183"/>
      <c r="EO83" s="186"/>
      <c r="EP83" s="227"/>
      <c r="EQ83" s="228"/>
      <c r="ER83" s="229"/>
      <c r="ES83" s="228"/>
      <c r="ET83" s="229"/>
      <c r="EU83" s="228"/>
      <c r="EV83" s="180" t="str">
        <f t="shared" si="173"/>
        <v/>
      </c>
      <c r="EW83" s="181" t="str">
        <f t="shared" si="134"/>
        <v/>
      </c>
      <c r="EX83" s="182" t="str">
        <f t="shared" si="135"/>
        <v/>
      </c>
      <c r="EY83" s="228"/>
      <c r="EZ83" s="184" t="str">
        <f t="shared" si="193"/>
        <v/>
      </c>
      <c r="FA83" s="183"/>
      <c r="FB83" s="186"/>
      <c r="FC83" s="227"/>
      <c r="FD83" s="228"/>
      <c r="FE83" s="229"/>
      <c r="FF83" s="228"/>
      <c r="FG83" s="229"/>
      <c r="FH83" s="228"/>
      <c r="FI83" s="180" t="str">
        <f t="shared" si="174"/>
        <v/>
      </c>
      <c r="FJ83" s="181" t="str">
        <f t="shared" si="136"/>
        <v/>
      </c>
      <c r="FK83" s="182" t="str">
        <f t="shared" si="137"/>
        <v/>
      </c>
      <c r="FL83" s="228"/>
      <c r="FM83" s="184" t="str">
        <f t="shared" si="194"/>
        <v/>
      </c>
      <c r="FN83" s="183"/>
      <c r="FO83" s="186"/>
      <c r="FP83" s="227"/>
      <c r="FQ83" s="228"/>
      <c r="FR83" s="229"/>
      <c r="FS83" s="228"/>
      <c r="FT83" s="229"/>
      <c r="FU83" s="228"/>
      <c r="FV83" s="180" t="str">
        <f t="shared" si="175"/>
        <v/>
      </c>
      <c r="FW83" s="181" t="str">
        <f t="shared" si="138"/>
        <v/>
      </c>
      <c r="FX83" s="182" t="str">
        <f t="shared" si="139"/>
        <v/>
      </c>
      <c r="FY83" s="228"/>
      <c r="FZ83" s="184" t="str">
        <f t="shared" si="195"/>
        <v/>
      </c>
      <c r="GA83" s="183"/>
      <c r="GB83" s="186"/>
      <c r="GC83" s="227"/>
      <c r="GD83" s="228"/>
      <c r="GE83" s="229"/>
      <c r="GF83" s="228"/>
      <c r="GG83" s="229"/>
      <c r="GH83" s="228"/>
      <c r="GI83" s="180" t="str">
        <f t="shared" si="176"/>
        <v/>
      </c>
      <c r="GJ83" s="181" t="str">
        <f t="shared" si="140"/>
        <v/>
      </c>
      <c r="GK83" s="182" t="str">
        <f t="shared" si="141"/>
        <v/>
      </c>
      <c r="GL83" s="228"/>
      <c r="GM83" s="184" t="str">
        <f t="shared" si="196"/>
        <v/>
      </c>
      <c r="GN83" s="183"/>
      <c r="GO83" s="186"/>
      <c r="GP83" s="227"/>
      <c r="GQ83" s="228"/>
      <c r="GR83" s="229"/>
      <c r="GS83" s="228"/>
      <c r="GT83" s="229"/>
      <c r="GU83" s="228"/>
      <c r="GV83" s="180" t="str">
        <f t="shared" si="177"/>
        <v/>
      </c>
      <c r="GW83" s="181" t="str">
        <f t="shared" si="142"/>
        <v/>
      </c>
      <c r="GX83" s="182" t="str">
        <f t="shared" si="143"/>
        <v/>
      </c>
      <c r="GY83" s="228"/>
      <c r="GZ83" s="184" t="str">
        <f t="shared" si="197"/>
        <v/>
      </c>
      <c r="HA83" s="183"/>
      <c r="HB83" s="186"/>
      <c r="HC83" s="227"/>
      <c r="HD83" s="228"/>
      <c r="HE83" s="229"/>
      <c r="HF83" s="228"/>
      <c r="HG83" s="229"/>
      <c r="HH83" s="228"/>
      <c r="HI83" s="180" t="str">
        <f t="shared" si="178"/>
        <v/>
      </c>
      <c r="HJ83" s="181" t="str">
        <f t="shared" si="144"/>
        <v/>
      </c>
      <c r="HK83" s="182" t="str">
        <f t="shared" si="145"/>
        <v/>
      </c>
      <c r="HL83" s="228"/>
      <c r="HM83" s="184" t="str">
        <f t="shared" si="198"/>
        <v/>
      </c>
      <c r="HN83" s="183"/>
      <c r="HO83" s="186"/>
      <c r="HP83" s="227"/>
      <c r="HQ83" s="228"/>
      <c r="HR83" s="229"/>
      <c r="HS83" s="228"/>
      <c r="HT83" s="229"/>
      <c r="HU83" s="228"/>
      <c r="HV83" s="180" t="str">
        <f t="shared" si="179"/>
        <v/>
      </c>
      <c r="HW83" s="181" t="str">
        <f t="shared" si="146"/>
        <v/>
      </c>
      <c r="HX83" s="182" t="str">
        <f t="shared" si="147"/>
        <v/>
      </c>
      <c r="HY83" s="228"/>
      <c r="HZ83" s="184" t="str">
        <f t="shared" si="199"/>
        <v/>
      </c>
      <c r="IA83" s="183"/>
      <c r="IB83" s="186"/>
      <c r="IC83" s="227"/>
      <c r="ID83" s="228"/>
      <c r="IE83" s="229"/>
      <c r="IF83" s="228"/>
      <c r="IG83" s="229"/>
      <c r="IH83" s="228"/>
      <c r="II83" s="180" t="str">
        <f t="shared" si="180"/>
        <v/>
      </c>
      <c r="IJ83" s="181" t="str">
        <f t="shared" si="148"/>
        <v/>
      </c>
      <c r="IK83" s="182" t="str">
        <f t="shared" si="149"/>
        <v/>
      </c>
      <c r="IL83" s="228"/>
      <c r="IM83" s="184" t="str">
        <f t="shared" si="200"/>
        <v/>
      </c>
      <c r="IN83" s="183"/>
      <c r="IO83" s="186"/>
      <c r="IP83" s="227"/>
      <c r="IQ83" s="228"/>
      <c r="IR83" s="229"/>
      <c r="IS83" s="228"/>
      <c r="IT83" s="229"/>
      <c r="IU83" s="228"/>
      <c r="IV83" s="180" t="str">
        <f t="shared" si="181"/>
        <v/>
      </c>
      <c r="IW83" s="181" t="str">
        <f t="shared" si="150"/>
        <v/>
      </c>
      <c r="IX83" s="182" t="str">
        <f t="shared" si="151"/>
        <v/>
      </c>
      <c r="IY83" s="228"/>
      <c r="IZ83" s="184" t="str">
        <f t="shared" si="201"/>
        <v/>
      </c>
      <c r="JA83" s="183"/>
      <c r="JB83" s="186"/>
      <c r="JC83" s="342"/>
      <c r="JD83" s="198">
        <f t="shared" si="152"/>
        <v>0</v>
      </c>
      <c r="JE83" s="198">
        <f t="shared" si="153"/>
        <v>0</v>
      </c>
      <c r="JF83" s="198">
        <f t="shared" si="154"/>
        <v>0</v>
      </c>
      <c r="JG83" s="199">
        <f t="shared" si="155"/>
        <v>0</v>
      </c>
      <c r="JH83" s="199">
        <f t="shared" si="156"/>
        <v>0</v>
      </c>
      <c r="JI83" s="342"/>
      <c r="JJ83" s="198">
        <f>JD83+'Vessel List A'!JD83</f>
        <v>0</v>
      </c>
      <c r="JK83" s="198">
        <f>JE83+'Vessel List A'!JE83</f>
        <v>0</v>
      </c>
      <c r="JL83" s="198">
        <f t="shared" si="157"/>
        <v>0</v>
      </c>
      <c r="JM83" s="199">
        <f>JG83+'Vessel List A'!JG83</f>
        <v>0</v>
      </c>
      <c r="JN83" s="199">
        <f t="shared" si="158"/>
        <v>0</v>
      </c>
      <c r="JO83" s="342"/>
      <c r="JP83" s="366" t="str">
        <f>$CP$1</f>
        <v>…</v>
      </c>
      <c r="JQ83" s="367" t="str">
        <f>$CQ$2</f>
        <v>No</v>
      </c>
      <c r="JR83" s="763">
        <f>$CW$2</f>
        <v>0</v>
      </c>
      <c r="JS83" s="762"/>
      <c r="JT83" s="761">
        <f>$CY$2</f>
        <v>0</v>
      </c>
      <c r="JU83" s="762"/>
      <c r="JV83" s="368">
        <f>$CY$1</f>
        <v>0</v>
      </c>
      <c r="JW83" s="368"/>
      <c r="JX83" s="369">
        <f>$CT$2</f>
        <v>0</v>
      </c>
      <c r="JY83" s="352"/>
      <c r="JZ83" s="344">
        <f t="shared" si="159"/>
        <v>1</v>
      </c>
      <c r="KA83" s="195"/>
    </row>
    <row r="84" spans="1:287" x14ac:dyDescent="0.2">
      <c r="A84" s="247">
        <f t="shared" si="160"/>
        <v>41658</v>
      </c>
      <c r="B84" s="249">
        <f t="shared" si="161"/>
        <v>41659</v>
      </c>
      <c r="C84" s="227"/>
      <c r="D84" s="228"/>
      <c r="E84" s="229"/>
      <c r="F84" s="228"/>
      <c r="G84" s="229"/>
      <c r="H84" s="228"/>
      <c r="I84" s="180" t="str">
        <f t="shared" si="162"/>
        <v/>
      </c>
      <c r="J84" s="181" t="str">
        <f t="shared" si="112"/>
        <v/>
      </c>
      <c r="K84" s="182" t="str">
        <f t="shared" si="113"/>
        <v/>
      </c>
      <c r="L84" s="228"/>
      <c r="M84" s="184" t="str">
        <f t="shared" si="182"/>
        <v/>
      </c>
      <c r="N84" s="183"/>
      <c r="O84" s="171"/>
      <c r="P84" s="227"/>
      <c r="Q84" s="228"/>
      <c r="R84" s="229"/>
      <c r="S84" s="228"/>
      <c r="T84" s="229"/>
      <c r="U84" s="228"/>
      <c r="V84" s="180" t="str">
        <f t="shared" si="163"/>
        <v/>
      </c>
      <c r="W84" s="181" t="str">
        <f t="shared" si="114"/>
        <v/>
      </c>
      <c r="X84" s="182" t="str">
        <f t="shared" si="115"/>
        <v/>
      </c>
      <c r="Y84" s="228"/>
      <c r="Z84" s="184" t="str">
        <f t="shared" si="183"/>
        <v/>
      </c>
      <c r="AA84" s="183"/>
      <c r="AB84" s="171"/>
      <c r="AC84" s="227"/>
      <c r="AD84" s="228"/>
      <c r="AE84" s="229"/>
      <c r="AF84" s="228"/>
      <c r="AG84" s="229"/>
      <c r="AH84" s="228"/>
      <c r="AI84" s="180" t="str">
        <f t="shared" si="164"/>
        <v/>
      </c>
      <c r="AJ84" s="181" t="str">
        <f t="shared" si="116"/>
        <v/>
      </c>
      <c r="AK84" s="182" t="str">
        <f t="shared" si="117"/>
        <v/>
      </c>
      <c r="AL84" s="228"/>
      <c r="AM84" s="184" t="str">
        <f t="shared" si="184"/>
        <v/>
      </c>
      <c r="AN84" s="183"/>
      <c r="AO84" s="171"/>
      <c r="AP84" s="227"/>
      <c r="AQ84" s="228"/>
      <c r="AR84" s="229"/>
      <c r="AS84" s="228"/>
      <c r="AT84" s="229"/>
      <c r="AU84" s="228"/>
      <c r="AV84" s="180" t="str">
        <f t="shared" si="165"/>
        <v/>
      </c>
      <c r="AW84" s="181" t="str">
        <f t="shared" si="118"/>
        <v/>
      </c>
      <c r="AX84" s="182" t="str">
        <f t="shared" si="119"/>
        <v/>
      </c>
      <c r="AY84" s="228"/>
      <c r="AZ84" s="184" t="str">
        <f t="shared" si="185"/>
        <v/>
      </c>
      <c r="BA84" s="183"/>
      <c r="BB84" s="171"/>
      <c r="BC84" s="227"/>
      <c r="BD84" s="228"/>
      <c r="BE84" s="229"/>
      <c r="BF84" s="228"/>
      <c r="BG84" s="229"/>
      <c r="BH84" s="228"/>
      <c r="BI84" s="180" t="str">
        <f t="shared" si="166"/>
        <v/>
      </c>
      <c r="BJ84" s="181" t="str">
        <f t="shared" si="120"/>
        <v/>
      </c>
      <c r="BK84" s="182" t="str">
        <f t="shared" si="121"/>
        <v/>
      </c>
      <c r="BL84" s="228"/>
      <c r="BM84" s="184" t="str">
        <f t="shared" si="186"/>
        <v/>
      </c>
      <c r="BN84" s="183"/>
      <c r="BO84" s="171"/>
      <c r="BP84" s="227"/>
      <c r="BQ84" s="228"/>
      <c r="BR84" s="229"/>
      <c r="BS84" s="228"/>
      <c r="BT84" s="229"/>
      <c r="BU84" s="228"/>
      <c r="BV84" s="180" t="str">
        <f t="shared" si="167"/>
        <v/>
      </c>
      <c r="BW84" s="181" t="str">
        <f t="shared" si="122"/>
        <v/>
      </c>
      <c r="BX84" s="182" t="str">
        <f t="shared" si="123"/>
        <v/>
      </c>
      <c r="BY84" s="228"/>
      <c r="BZ84" s="184" t="str">
        <f t="shared" si="187"/>
        <v/>
      </c>
      <c r="CA84" s="183"/>
      <c r="CB84" s="171"/>
      <c r="CC84" s="227"/>
      <c r="CD84" s="228"/>
      <c r="CE84" s="229"/>
      <c r="CF84" s="228"/>
      <c r="CG84" s="229"/>
      <c r="CH84" s="228"/>
      <c r="CI84" s="180" t="str">
        <f t="shared" si="168"/>
        <v/>
      </c>
      <c r="CJ84" s="181" t="str">
        <f t="shared" si="124"/>
        <v/>
      </c>
      <c r="CK84" s="182" t="str">
        <f t="shared" si="125"/>
        <v/>
      </c>
      <c r="CL84" s="228"/>
      <c r="CM84" s="184" t="str">
        <f t="shared" si="188"/>
        <v/>
      </c>
      <c r="CN84" s="183"/>
      <c r="CO84" s="171"/>
      <c r="CP84" s="227"/>
      <c r="CQ84" s="228"/>
      <c r="CR84" s="229"/>
      <c r="CS84" s="228"/>
      <c r="CT84" s="229"/>
      <c r="CU84" s="228"/>
      <c r="CV84" s="180" t="str">
        <f t="shared" si="169"/>
        <v/>
      </c>
      <c r="CW84" s="181" t="str">
        <f t="shared" si="126"/>
        <v/>
      </c>
      <c r="CX84" s="182" t="str">
        <f t="shared" si="127"/>
        <v/>
      </c>
      <c r="CY84" s="228"/>
      <c r="CZ84" s="184" t="str">
        <f t="shared" si="189"/>
        <v/>
      </c>
      <c r="DA84" s="183"/>
      <c r="DB84" s="171"/>
      <c r="DC84" s="227"/>
      <c r="DD84" s="228"/>
      <c r="DE84" s="229"/>
      <c r="DF84" s="228"/>
      <c r="DG84" s="229"/>
      <c r="DH84" s="228"/>
      <c r="DI84" s="180" t="str">
        <f t="shared" si="170"/>
        <v/>
      </c>
      <c r="DJ84" s="181" t="str">
        <f t="shared" si="128"/>
        <v/>
      </c>
      <c r="DK84" s="182" t="str">
        <f t="shared" si="129"/>
        <v/>
      </c>
      <c r="DL84" s="228"/>
      <c r="DM84" s="184" t="str">
        <f t="shared" si="190"/>
        <v/>
      </c>
      <c r="DN84" s="183"/>
      <c r="DO84" s="171"/>
      <c r="DP84" s="227"/>
      <c r="DQ84" s="228"/>
      <c r="DR84" s="229"/>
      <c r="DS84" s="228"/>
      <c r="DT84" s="229"/>
      <c r="DU84" s="228"/>
      <c r="DV84" s="180" t="str">
        <f t="shared" si="171"/>
        <v/>
      </c>
      <c r="DW84" s="181" t="str">
        <f t="shared" si="130"/>
        <v/>
      </c>
      <c r="DX84" s="182" t="str">
        <f t="shared" si="131"/>
        <v/>
      </c>
      <c r="DY84" s="228"/>
      <c r="DZ84" s="184" t="str">
        <f t="shared" si="191"/>
        <v/>
      </c>
      <c r="EA84" s="183"/>
      <c r="EB84" s="171"/>
      <c r="EC84" s="227"/>
      <c r="ED84" s="228"/>
      <c r="EE84" s="229"/>
      <c r="EF84" s="228"/>
      <c r="EG84" s="229"/>
      <c r="EH84" s="228"/>
      <c r="EI84" s="180" t="str">
        <f t="shared" si="172"/>
        <v/>
      </c>
      <c r="EJ84" s="181" t="str">
        <f t="shared" si="132"/>
        <v/>
      </c>
      <c r="EK84" s="182" t="str">
        <f t="shared" si="133"/>
        <v/>
      </c>
      <c r="EL84" s="228"/>
      <c r="EM84" s="184" t="str">
        <f t="shared" si="192"/>
        <v/>
      </c>
      <c r="EN84" s="183"/>
      <c r="EO84" s="171"/>
      <c r="EP84" s="227"/>
      <c r="EQ84" s="228"/>
      <c r="ER84" s="229"/>
      <c r="ES84" s="228"/>
      <c r="ET84" s="229"/>
      <c r="EU84" s="228"/>
      <c r="EV84" s="180" t="str">
        <f t="shared" si="173"/>
        <v/>
      </c>
      <c r="EW84" s="181" t="str">
        <f t="shared" si="134"/>
        <v/>
      </c>
      <c r="EX84" s="182" t="str">
        <f t="shared" si="135"/>
        <v/>
      </c>
      <c r="EY84" s="228"/>
      <c r="EZ84" s="184" t="str">
        <f t="shared" si="193"/>
        <v/>
      </c>
      <c r="FA84" s="183"/>
      <c r="FB84" s="171"/>
      <c r="FC84" s="227"/>
      <c r="FD84" s="228"/>
      <c r="FE84" s="229"/>
      <c r="FF84" s="228"/>
      <c r="FG84" s="229"/>
      <c r="FH84" s="228"/>
      <c r="FI84" s="180" t="str">
        <f t="shared" si="174"/>
        <v/>
      </c>
      <c r="FJ84" s="181" t="str">
        <f t="shared" si="136"/>
        <v/>
      </c>
      <c r="FK84" s="182" t="str">
        <f t="shared" si="137"/>
        <v/>
      </c>
      <c r="FL84" s="228"/>
      <c r="FM84" s="184" t="str">
        <f t="shared" si="194"/>
        <v/>
      </c>
      <c r="FN84" s="183"/>
      <c r="FO84" s="171"/>
      <c r="FP84" s="227"/>
      <c r="FQ84" s="228"/>
      <c r="FR84" s="229"/>
      <c r="FS84" s="228"/>
      <c r="FT84" s="229"/>
      <c r="FU84" s="228"/>
      <c r="FV84" s="180" t="str">
        <f t="shared" si="175"/>
        <v/>
      </c>
      <c r="FW84" s="181" t="str">
        <f t="shared" si="138"/>
        <v/>
      </c>
      <c r="FX84" s="182" t="str">
        <f t="shared" si="139"/>
        <v/>
      </c>
      <c r="FY84" s="228"/>
      <c r="FZ84" s="184" t="str">
        <f t="shared" si="195"/>
        <v/>
      </c>
      <c r="GA84" s="183"/>
      <c r="GB84" s="171"/>
      <c r="GC84" s="227"/>
      <c r="GD84" s="228"/>
      <c r="GE84" s="229"/>
      <c r="GF84" s="228"/>
      <c r="GG84" s="229"/>
      <c r="GH84" s="228"/>
      <c r="GI84" s="180" t="str">
        <f t="shared" si="176"/>
        <v/>
      </c>
      <c r="GJ84" s="181" t="str">
        <f t="shared" si="140"/>
        <v/>
      </c>
      <c r="GK84" s="182" t="str">
        <f t="shared" si="141"/>
        <v/>
      </c>
      <c r="GL84" s="228"/>
      <c r="GM84" s="184" t="str">
        <f t="shared" si="196"/>
        <v/>
      </c>
      <c r="GN84" s="183"/>
      <c r="GO84" s="171"/>
      <c r="GP84" s="227"/>
      <c r="GQ84" s="228"/>
      <c r="GR84" s="229"/>
      <c r="GS84" s="228"/>
      <c r="GT84" s="229"/>
      <c r="GU84" s="228"/>
      <c r="GV84" s="180" t="str">
        <f t="shared" si="177"/>
        <v/>
      </c>
      <c r="GW84" s="181" t="str">
        <f t="shared" si="142"/>
        <v/>
      </c>
      <c r="GX84" s="182" t="str">
        <f t="shared" si="143"/>
        <v/>
      </c>
      <c r="GY84" s="228"/>
      <c r="GZ84" s="184" t="str">
        <f t="shared" si="197"/>
        <v/>
      </c>
      <c r="HA84" s="183"/>
      <c r="HB84" s="171"/>
      <c r="HC84" s="227"/>
      <c r="HD84" s="228"/>
      <c r="HE84" s="229"/>
      <c r="HF84" s="228"/>
      <c r="HG84" s="229"/>
      <c r="HH84" s="228"/>
      <c r="HI84" s="180" t="str">
        <f t="shared" si="178"/>
        <v/>
      </c>
      <c r="HJ84" s="181" t="str">
        <f t="shared" si="144"/>
        <v/>
      </c>
      <c r="HK84" s="182" t="str">
        <f t="shared" si="145"/>
        <v/>
      </c>
      <c r="HL84" s="228"/>
      <c r="HM84" s="184" t="str">
        <f t="shared" si="198"/>
        <v/>
      </c>
      <c r="HN84" s="183"/>
      <c r="HO84" s="171"/>
      <c r="HP84" s="227"/>
      <c r="HQ84" s="228"/>
      <c r="HR84" s="229"/>
      <c r="HS84" s="228"/>
      <c r="HT84" s="229"/>
      <c r="HU84" s="228"/>
      <c r="HV84" s="180" t="str">
        <f t="shared" si="179"/>
        <v/>
      </c>
      <c r="HW84" s="181" t="str">
        <f t="shared" si="146"/>
        <v/>
      </c>
      <c r="HX84" s="182" t="str">
        <f t="shared" si="147"/>
        <v/>
      </c>
      <c r="HY84" s="228"/>
      <c r="HZ84" s="184" t="str">
        <f t="shared" si="199"/>
        <v/>
      </c>
      <c r="IA84" s="183"/>
      <c r="IB84" s="171"/>
      <c r="IC84" s="227"/>
      <c r="ID84" s="228"/>
      <c r="IE84" s="229"/>
      <c r="IF84" s="228"/>
      <c r="IG84" s="229"/>
      <c r="IH84" s="228"/>
      <c r="II84" s="180" t="str">
        <f t="shared" si="180"/>
        <v/>
      </c>
      <c r="IJ84" s="181" t="str">
        <f t="shared" si="148"/>
        <v/>
      </c>
      <c r="IK84" s="182" t="str">
        <f t="shared" si="149"/>
        <v/>
      </c>
      <c r="IL84" s="228"/>
      <c r="IM84" s="184" t="str">
        <f t="shared" si="200"/>
        <v/>
      </c>
      <c r="IN84" s="183"/>
      <c r="IO84" s="171"/>
      <c r="IP84" s="227"/>
      <c r="IQ84" s="228"/>
      <c r="IR84" s="229"/>
      <c r="IS84" s="228"/>
      <c r="IT84" s="229"/>
      <c r="IU84" s="228"/>
      <c r="IV84" s="180" t="str">
        <f t="shared" si="181"/>
        <v/>
      </c>
      <c r="IW84" s="181" t="str">
        <f t="shared" si="150"/>
        <v/>
      </c>
      <c r="IX84" s="182" t="str">
        <f t="shared" si="151"/>
        <v/>
      </c>
      <c r="IY84" s="228"/>
      <c r="IZ84" s="184" t="str">
        <f t="shared" si="201"/>
        <v/>
      </c>
      <c r="JA84" s="183"/>
      <c r="JB84" s="171"/>
      <c r="JC84" s="342"/>
      <c r="JD84" s="198">
        <f t="shared" si="152"/>
        <v>0</v>
      </c>
      <c r="JE84" s="198">
        <f t="shared" si="153"/>
        <v>0</v>
      </c>
      <c r="JF84" s="198">
        <f t="shared" si="154"/>
        <v>0</v>
      </c>
      <c r="JG84" s="199">
        <f t="shared" si="155"/>
        <v>0</v>
      </c>
      <c r="JH84" s="199">
        <f t="shared" si="156"/>
        <v>0</v>
      </c>
      <c r="JI84" s="342"/>
      <c r="JJ84" s="198">
        <f>JD84+'Vessel List A'!JD84</f>
        <v>0</v>
      </c>
      <c r="JK84" s="198">
        <f>JE84+'Vessel List A'!JE84</f>
        <v>0</v>
      </c>
      <c r="JL84" s="198">
        <f t="shared" si="157"/>
        <v>0</v>
      </c>
      <c r="JM84" s="199">
        <f>JG84+'Vessel List A'!JG84</f>
        <v>0</v>
      </c>
      <c r="JN84" s="199">
        <f t="shared" si="158"/>
        <v>0</v>
      </c>
      <c r="JO84" s="342"/>
      <c r="JP84" s="370" t="str">
        <f>$DC$1</f>
        <v>…</v>
      </c>
      <c r="JQ84" s="367" t="str">
        <f>$DD$2</f>
        <v>No</v>
      </c>
      <c r="JR84" s="763">
        <f>$DJ$2</f>
        <v>0</v>
      </c>
      <c r="JS84" s="762"/>
      <c r="JT84" s="761">
        <f>$DL$2</f>
        <v>0</v>
      </c>
      <c r="JU84" s="762"/>
      <c r="JV84" s="368">
        <f>$DL$1</f>
        <v>0</v>
      </c>
      <c r="JW84" s="368"/>
      <c r="JX84" s="369">
        <f>$DG$2</f>
        <v>0</v>
      </c>
      <c r="JY84" s="352"/>
      <c r="JZ84" s="344">
        <f t="shared" si="159"/>
        <v>1</v>
      </c>
      <c r="KA84" s="195"/>
    </row>
    <row r="85" spans="1:287" x14ac:dyDescent="0.2">
      <c r="A85" s="247">
        <f t="shared" si="160"/>
        <v>41659</v>
      </c>
      <c r="B85" s="249">
        <f t="shared" si="161"/>
        <v>41660</v>
      </c>
      <c r="C85" s="227"/>
      <c r="D85" s="228"/>
      <c r="E85" s="229"/>
      <c r="F85" s="228"/>
      <c r="G85" s="229"/>
      <c r="H85" s="228"/>
      <c r="I85" s="180" t="str">
        <f t="shared" si="162"/>
        <v/>
      </c>
      <c r="J85" s="181" t="str">
        <f t="shared" si="112"/>
        <v/>
      </c>
      <c r="K85" s="182" t="str">
        <f t="shared" si="113"/>
        <v/>
      </c>
      <c r="L85" s="228"/>
      <c r="M85" s="184" t="str">
        <f t="shared" si="182"/>
        <v/>
      </c>
      <c r="N85" s="183"/>
      <c r="O85" s="171"/>
      <c r="P85" s="227"/>
      <c r="Q85" s="228"/>
      <c r="R85" s="229"/>
      <c r="S85" s="228"/>
      <c r="T85" s="229"/>
      <c r="U85" s="228"/>
      <c r="V85" s="180" t="str">
        <f t="shared" si="163"/>
        <v/>
      </c>
      <c r="W85" s="181" t="str">
        <f t="shared" si="114"/>
        <v/>
      </c>
      <c r="X85" s="182" t="str">
        <f t="shared" si="115"/>
        <v/>
      </c>
      <c r="Y85" s="228"/>
      <c r="Z85" s="184" t="str">
        <f t="shared" si="183"/>
        <v/>
      </c>
      <c r="AA85" s="183"/>
      <c r="AB85" s="171"/>
      <c r="AC85" s="227"/>
      <c r="AD85" s="228"/>
      <c r="AE85" s="229"/>
      <c r="AF85" s="228"/>
      <c r="AG85" s="229"/>
      <c r="AH85" s="228"/>
      <c r="AI85" s="180" t="str">
        <f t="shared" si="164"/>
        <v/>
      </c>
      <c r="AJ85" s="181" t="str">
        <f t="shared" si="116"/>
        <v/>
      </c>
      <c r="AK85" s="182" t="str">
        <f t="shared" si="117"/>
        <v/>
      </c>
      <c r="AL85" s="228"/>
      <c r="AM85" s="184" t="str">
        <f t="shared" si="184"/>
        <v/>
      </c>
      <c r="AN85" s="183"/>
      <c r="AO85" s="171"/>
      <c r="AP85" s="227"/>
      <c r="AQ85" s="228"/>
      <c r="AR85" s="229"/>
      <c r="AS85" s="228"/>
      <c r="AT85" s="229"/>
      <c r="AU85" s="228"/>
      <c r="AV85" s="180" t="str">
        <f t="shared" si="165"/>
        <v/>
      </c>
      <c r="AW85" s="181" t="str">
        <f t="shared" si="118"/>
        <v/>
      </c>
      <c r="AX85" s="182" t="str">
        <f t="shared" si="119"/>
        <v/>
      </c>
      <c r="AY85" s="228"/>
      <c r="AZ85" s="184" t="str">
        <f t="shared" si="185"/>
        <v/>
      </c>
      <c r="BA85" s="183"/>
      <c r="BB85" s="171"/>
      <c r="BC85" s="227"/>
      <c r="BD85" s="228"/>
      <c r="BE85" s="229"/>
      <c r="BF85" s="228"/>
      <c r="BG85" s="229"/>
      <c r="BH85" s="228"/>
      <c r="BI85" s="180" t="str">
        <f t="shared" si="166"/>
        <v/>
      </c>
      <c r="BJ85" s="181" t="str">
        <f t="shared" si="120"/>
        <v/>
      </c>
      <c r="BK85" s="182" t="str">
        <f t="shared" si="121"/>
        <v/>
      </c>
      <c r="BL85" s="228"/>
      <c r="BM85" s="184" t="str">
        <f t="shared" si="186"/>
        <v/>
      </c>
      <c r="BN85" s="183"/>
      <c r="BO85" s="171"/>
      <c r="BP85" s="227"/>
      <c r="BQ85" s="228"/>
      <c r="BR85" s="229"/>
      <c r="BS85" s="228"/>
      <c r="BT85" s="229"/>
      <c r="BU85" s="228"/>
      <c r="BV85" s="180" t="str">
        <f t="shared" si="167"/>
        <v/>
      </c>
      <c r="BW85" s="181" t="str">
        <f t="shared" si="122"/>
        <v/>
      </c>
      <c r="BX85" s="182" t="str">
        <f t="shared" si="123"/>
        <v/>
      </c>
      <c r="BY85" s="228"/>
      <c r="BZ85" s="184" t="str">
        <f t="shared" si="187"/>
        <v/>
      </c>
      <c r="CA85" s="183"/>
      <c r="CB85" s="171"/>
      <c r="CC85" s="227"/>
      <c r="CD85" s="228"/>
      <c r="CE85" s="229"/>
      <c r="CF85" s="228"/>
      <c r="CG85" s="229"/>
      <c r="CH85" s="228"/>
      <c r="CI85" s="180" t="str">
        <f t="shared" si="168"/>
        <v/>
      </c>
      <c r="CJ85" s="181" t="str">
        <f t="shared" si="124"/>
        <v/>
      </c>
      <c r="CK85" s="182" t="str">
        <f t="shared" si="125"/>
        <v/>
      </c>
      <c r="CL85" s="228"/>
      <c r="CM85" s="184" t="str">
        <f t="shared" si="188"/>
        <v/>
      </c>
      <c r="CN85" s="183"/>
      <c r="CO85" s="171"/>
      <c r="CP85" s="227"/>
      <c r="CQ85" s="228"/>
      <c r="CR85" s="229"/>
      <c r="CS85" s="228"/>
      <c r="CT85" s="229"/>
      <c r="CU85" s="228"/>
      <c r="CV85" s="180" t="str">
        <f t="shared" si="169"/>
        <v/>
      </c>
      <c r="CW85" s="181" t="str">
        <f t="shared" si="126"/>
        <v/>
      </c>
      <c r="CX85" s="182" t="str">
        <f t="shared" si="127"/>
        <v/>
      </c>
      <c r="CY85" s="228"/>
      <c r="CZ85" s="184" t="str">
        <f t="shared" si="189"/>
        <v/>
      </c>
      <c r="DA85" s="183"/>
      <c r="DB85" s="171"/>
      <c r="DC85" s="227"/>
      <c r="DD85" s="228"/>
      <c r="DE85" s="229"/>
      <c r="DF85" s="228"/>
      <c r="DG85" s="229"/>
      <c r="DH85" s="228"/>
      <c r="DI85" s="180" t="str">
        <f t="shared" si="170"/>
        <v/>
      </c>
      <c r="DJ85" s="181" t="str">
        <f t="shared" si="128"/>
        <v/>
      </c>
      <c r="DK85" s="182" t="str">
        <f t="shared" si="129"/>
        <v/>
      </c>
      <c r="DL85" s="228"/>
      <c r="DM85" s="184" t="str">
        <f t="shared" si="190"/>
        <v/>
      </c>
      <c r="DN85" s="183"/>
      <c r="DO85" s="171"/>
      <c r="DP85" s="227"/>
      <c r="DQ85" s="228"/>
      <c r="DR85" s="229"/>
      <c r="DS85" s="228"/>
      <c r="DT85" s="229"/>
      <c r="DU85" s="228"/>
      <c r="DV85" s="180" t="str">
        <f t="shared" si="171"/>
        <v/>
      </c>
      <c r="DW85" s="181" t="str">
        <f t="shared" si="130"/>
        <v/>
      </c>
      <c r="DX85" s="182" t="str">
        <f t="shared" si="131"/>
        <v/>
      </c>
      <c r="DY85" s="228"/>
      <c r="DZ85" s="184" t="str">
        <f t="shared" si="191"/>
        <v/>
      </c>
      <c r="EA85" s="183"/>
      <c r="EB85" s="171"/>
      <c r="EC85" s="227"/>
      <c r="ED85" s="228"/>
      <c r="EE85" s="229"/>
      <c r="EF85" s="228"/>
      <c r="EG85" s="229"/>
      <c r="EH85" s="228"/>
      <c r="EI85" s="180" t="str">
        <f t="shared" si="172"/>
        <v/>
      </c>
      <c r="EJ85" s="181" t="str">
        <f t="shared" si="132"/>
        <v/>
      </c>
      <c r="EK85" s="182" t="str">
        <f t="shared" si="133"/>
        <v/>
      </c>
      <c r="EL85" s="228"/>
      <c r="EM85" s="184" t="str">
        <f t="shared" si="192"/>
        <v/>
      </c>
      <c r="EN85" s="183"/>
      <c r="EO85" s="171"/>
      <c r="EP85" s="227"/>
      <c r="EQ85" s="228"/>
      <c r="ER85" s="229"/>
      <c r="ES85" s="228"/>
      <c r="ET85" s="229"/>
      <c r="EU85" s="228"/>
      <c r="EV85" s="180" t="str">
        <f t="shared" si="173"/>
        <v/>
      </c>
      <c r="EW85" s="181" t="str">
        <f t="shared" si="134"/>
        <v/>
      </c>
      <c r="EX85" s="182" t="str">
        <f t="shared" si="135"/>
        <v/>
      </c>
      <c r="EY85" s="228"/>
      <c r="EZ85" s="184" t="str">
        <f t="shared" si="193"/>
        <v/>
      </c>
      <c r="FA85" s="183"/>
      <c r="FB85" s="171"/>
      <c r="FC85" s="227"/>
      <c r="FD85" s="228"/>
      <c r="FE85" s="229"/>
      <c r="FF85" s="228"/>
      <c r="FG85" s="229"/>
      <c r="FH85" s="228"/>
      <c r="FI85" s="180" t="str">
        <f t="shared" si="174"/>
        <v/>
      </c>
      <c r="FJ85" s="181" t="str">
        <f t="shared" si="136"/>
        <v/>
      </c>
      <c r="FK85" s="182" t="str">
        <f t="shared" si="137"/>
        <v/>
      </c>
      <c r="FL85" s="228"/>
      <c r="FM85" s="184" t="str">
        <f t="shared" si="194"/>
        <v/>
      </c>
      <c r="FN85" s="183"/>
      <c r="FO85" s="171"/>
      <c r="FP85" s="227"/>
      <c r="FQ85" s="228"/>
      <c r="FR85" s="229"/>
      <c r="FS85" s="228"/>
      <c r="FT85" s="229"/>
      <c r="FU85" s="228"/>
      <c r="FV85" s="180" t="str">
        <f t="shared" si="175"/>
        <v/>
      </c>
      <c r="FW85" s="181" t="str">
        <f t="shared" si="138"/>
        <v/>
      </c>
      <c r="FX85" s="182" t="str">
        <f t="shared" si="139"/>
        <v/>
      </c>
      <c r="FY85" s="228"/>
      <c r="FZ85" s="184" t="str">
        <f t="shared" si="195"/>
        <v/>
      </c>
      <c r="GA85" s="183"/>
      <c r="GB85" s="171"/>
      <c r="GC85" s="227"/>
      <c r="GD85" s="228"/>
      <c r="GE85" s="229"/>
      <c r="GF85" s="228"/>
      <c r="GG85" s="229"/>
      <c r="GH85" s="228"/>
      <c r="GI85" s="180" t="str">
        <f t="shared" si="176"/>
        <v/>
      </c>
      <c r="GJ85" s="181" t="str">
        <f t="shared" si="140"/>
        <v/>
      </c>
      <c r="GK85" s="182" t="str">
        <f t="shared" si="141"/>
        <v/>
      </c>
      <c r="GL85" s="228"/>
      <c r="GM85" s="184" t="str">
        <f t="shared" si="196"/>
        <v/>
      </c>
      <c r="GN85" s="183"/>
      <c r="GO85" s="171"/>
      <c r="GP85" s="227"/>
      <c r="GQ85" s="228"/>
      <c r="GR85" s="229"/>
      <c r="GS85" s="228"/>
      <c r="GT85" s="229"/>
      <c r="GU85" s="228"/>
      <c r="GV85" s="180" t="str">
        <f t="shared" si="177"/>
        <v/>
      </c>
      <c r="GW85" s="181" t="str">
        <f t="shared" si="142"/>
        <v/>
      </c>
      <c r="GX85" s="182" t="str">
        <f t="shared" si="143"/>
        <v/>
      </c>
      <c r="GY85" s="228"/>
      <c r="GZ85" s="184" t="str">
        <f t="shared" si="197"/>
        <v/>
      </c>
      <c r="HA85" s="183"/>
      <c r="HB85" s="171"/>
      <c r="HC85" s="227"/>
      <c r="HD85" s="228"/>
      <c r="HE85" s="229"/>
      <c r="HF85" s="228"/>
      <c r="HG85" s="229"/>
      <c r="HH85" s="228"/>
      <c r="HI85" s="180" t="str">
        <f t="shared" si="178"/>
        <v/>
      </c>
      <c r="HJ85" s="181" t="str">
        <f t="shared" si="144"/>
        <v/>
      </c>
      <c r="HK85" s="182" t="str">
        <f t="shared" si="145"/>
        <v/>
      </c>
      <c r="HL85" s="228"/>
      <c r="HM85" s="184" t="str">
        <f t="shared" si="198"/>
        <v/>
      </c>
      <c r="HN85" s="183"/>
      <c r="HO85" s="171"/>
      <c r="HP85" s="227"/>
      <c r="HQ85" s="228"/>
      <c r="HR85" s="229"/>
      <c r="HS85" s="228"/>
      <c r="HT85" s="229"/>
      <c r="HU85" s="228"/>
      <c r="HV85" s="180" t="str">
        <f t="shared" si="179"/>
        <v/>
      </c>
      <c r="HW85" s="181" t="str">
        <f t="shared" si="146"/>
        <v/>
      </c>
      <c r="HX85" s="182" t="str">
        <f t="shared" si="147"/>
        <v/>
      </c>
      <c r="HY85" s="228"/>
      <c r="HZ85" s="184" t="str">
        <f t="shared" si="199"/>
        <v/>
      </c>
      <c r="IA85" s="183"/>
      <c r="IB85" s="171"/>
      <c r="IC85" s="227"/>
      <c r="ID85" s="228"/>
      <c r="IE85" s="229"/>
      <c r="IF85" s="228"/>
      <c r="IG85" s="229"/>
      <c r="IH85" s="228"/>
      <c r="II85" s="180" t="str">
        <f t="shared" si="180"/>
        <v/>
      </c>
      <c r="IJ85" s="181" t="str">
        <f t="shared" si="148"/>
        <v/>
      </c>
      <c r="IK85" s="182" t="str">
        <f t="shared" si="149"/>
        <v/>
      </c>
      <c r="IL85" s="228"/>
      <c r="IM85" s="184" t="str">
        <f t="shared" si="200"/>
        <v/>
      </c>
      <c r="IN85" s="183"/>
      <c r="IO85" s="171"/>
      <c r="IP85" s="227"/>
      <c r="IQ85" s="228"/>
      <c r="IR85" s="229"/>
      <c r="IS85" s="228"/>
      <c r="IT85" s="229"/>
      <c r="IU85" s="228"/>
      <c r="IV85" s="180" t="str">
        <f t="shared" si="181"/>
        <v/>
      </c>
      <c r="IW85" s="181" t="str">
        <f t="shared" si="150"/>
        <v/>
      </c>
      <c r="IX85" s="182" t="str">
        <f t="shared" si="151"/>
        <v/>
      </c>
      <c r="IY85" s="228"/>
      <c r="IZ85" s="184" t="str">
        <f t="shared" si="201"/>
        <v/>
      </c>
      <c r="JA85" s="183"/>
      <c r="JB85" s="171"/>
      <c r="JC85" s="342"/>
      <c r="JD85" s="198">
        <f t="shared" si="152"/>
        <v>0</v>
      </c>
      <c r="JE85" s="198">
        <f t="shared" si="153"/>
        <v>0</v>
      </c>
      <c r="JF85" s="198">
        <f t="shared" si="154"/>
        <v>0</v>
      </c>
      <c r="JG85" s="199">
        <f t="shared" si="155"/>
        <v>0</v>
      </c>
      <c r="JH85" s="199">
        <f t="shared" si="156"/>
        <v>0</v>
      </c>
      <c r="JI85" s="342"/>
      <c r="JJ85" s="198">
        <f>JD85+'Vessel List A'!JD85</f>
        <v>0</v>
      </c>
      <c r="JK85" s="198">
        <f>JE85+'Vessel List A'!JE85</f>
        <v>0</v>
      </c>
      <c r="JL85" s="198">
        <f t="shared" si="157"/>
        <v>0</v>
      </c>
      <c r="JM85" s="199">
        <f>JG85+'Vessel List A'!JG85</f>
        <v>0</v>
      </c>
      <c r="JN85" s="199">
        <f t="shared" si="158"/>
        <v>0</v>
      </c>
      <c r="JO85" s="342"/>
      <c r="JP85" s="366" t="str">
        <f>$DP$1</f>
        <v>…</v>
      </c>
      <c r="JQ85" s="371" t="str">
        <f>$DQ$2</f>
        <v>No</v>
      </c>
      <c r="JR85" s="763">
        <f>$DW$2</f>
        <v>0</v>
      </c>
      <c r="JS85" s="762"/>
      <c r="JT85" s="761">
        <f>$DY$2</f>
        <v>0</v>
      </c>
      <c r="JU85" s="762"/>
      <c r="JV85" s="373">
        <f>$DY$1</f>
        <v>0</v>
      </c>
      <c r="JW85" s="373"/>
      <c r="JX85" s="369">
        <f>$DT$2</f>
        <v>0</v>
      </c>
      <c r="JY85" s="352"/>
      <c r="JZ85" s="344">
        <f t="shared" si="159"/>
        <v>1</v>
      </c>
      <c r="KA85" s="195"/>
    </row>
    <row r="86" spans="1:287" x14ac:dyDescent="0.2">
      <c r="A86" s="247">
        <f t="shared" si="160"/>
        <v>41660</v>
      </c>
      <c r="B86" s="249">
        <f t="shared" si="161"/>
        <v>41661</v>
      </c>
      <c r="C86" s="227"/>
      <c r="D86" s="228"/>
      <c r="E86" s="229"/>
      <c r="F86" s="228"/>
      <c r="G86" s="229"/>
      <c r="H86" s="228"/>
      <c r="I86" s="180" t="str">
        <f t="shared" si="162"/>
        <v/>
      </c>
      <c r="J86" s="181" t="str">
        <f t="shared" si="112"/>
        <v/>
      </c>
      <c r="K86" s="182" t="str">
        <f t="shared" si="113"/>
        <v/>
      </c>
      <c r="L86" s="228"/>
      <c r="M86" s="184" t="str">
        <f t="shared" si="182"/>
        <v/>
      </c>
      <c r="N86" s="183"/>
      <c r="O86" s="171"/>
      <c r="P86" s="227"/>
      <c r="Q86" s="228"/>
      <c r="R86" s="229"/>
      <c r="S86" s="228"/>
      <c r="T86" s="229"/>
      <c r="U86" s="228"/>
      <c r="V86" s="180" t="str">
        <f t="shared" si="163"/>
        <v/>
      </c>
      <c r="W86" s="181" t="str">
        <f t="shared" si="114"/>
        <v/>
      </c>
      <c r="X86" s="182" t="str">
        <f t="shared" si="115"/>
        <v/>
      </c>
      <c r="Y86" s="228"/>
      <c r="Z86" s="184" t="str">
        <f t="shared" si="183"/>
        <v/>
      </c>
      <c r="AA86" s="183"/>
      <c r="AB86" s="171"/>
      <c r="AC86" s="227"/>
      <c r="AD86" s="228"/>
      <c r="AE86" s="229"/>
      <c r="AF86" s="228"/>
      <c r="AG86" s="229"/>
      <c r="AH86" s="228"/>
      <c r="AI86" s="180" t="str">
        <f t="shared" si="164"/>
        <v/>
      </c>
      <c r="AJ86" s="181" t="str">
        <f t="shared" si="116"/>
        <v/>
      </c>
      <c r="AK86" s="182" t="str">
        <f t="shared" si="117"/>
        <v/>
      </c>
      <c r="AL86" s="228"/>
      <c r="AM86" s="184" t="str">
        <f t="shared" si="184"/>
        <v/>
      </c>
      <c r="AN86" s="183"/>
      <c r="AO86" s="171"/>
      <c r="AP86" s="227"/>
      <c r="AQ86" s="228"/>
      <c r="AR86" s="229"/>
      <c r="AS86" s="228"/>
      <c r="AT86" s="229"/>
      <c r="AU86" s="228"/>
      <c r="AV86" s="180" t="str">
        <f t="shared" si="165"/>
        <v/>
      </c>
      <c r="AW86" s="181" t="str">
        <f t="shared" si="118"/>
        <v/>
      </c>
      <c r="AX86" s="182" t="str">
        <f t="shared" si="119"/>
        <v/>
      </c>
      <c r="AY86" s="228"/>
      <c r="AZ86" s="184" t="str">
        <f t="shared" si="185"/>
        <v/>
      </c>
      <c r="BA86" s="183"/>
      <c r="BB86" s="171"/>
      <c r="BC86" s="227"/>
      <c r="BD86" s="228"/>
      <c r="BE86" s="229"/>
      <c r="BF86" s="228"/>
      <c r="BG86" s="229"/>
      <c r="BH86" s="228"/>
      <c r="BI86" s="180" t="str">
        <f t="shared" si="166"/>
        <v/>
      </c>
      <c r="BJ86" s="181" t="str">
        <f t="shared" si="120"/>
        <v/>
      </c>
      <c r="BK86" s="182" t="str">
        <f t="shared" si="121"/>
        <v/>
      </c>
      <c r="BL86" s="228"/>
      <c r="BM86" s="184" t="str">
        <f t="shared" si="186"/>
        <v/>
      </c>
      <c r="BN86" s="183"/>
      <c r="BO86" s="171"/>
      <c r="BP86" s="227"/>
      <c r="BQ86" s="228"/>
      <c r="BR86" s="229"/>
      <c r="BS86" s="228"/>
      <c r="BT86" s="229"/>
      <c r="BU86" s="228"/>
      <c r="BV86" s="180" t="str">
        <f t="shared" si="167"/>
        <v/>
      </c>
      <c r="BW86" s="181" t="str">
        <f t="shared" si="122"/>
        <v/>
      </c>
      <c r="BX86" s="182" t="str">
        <f t="shared" si="123"/>
        <v/>
      </c>
      <c r="BY86" s="228"/>
      <c r="BZ86" s="184" t="str">
        <f t="shared" si="187"/>
        <v/>
      </c>
      <c r="CA86" s="183"/>
      <c r="CB86" s="171"/>
      <c r="CC86" s="227"/>
      <c r="CD86" s="228"/>
      <c r="CE86" s="229"/>
      <c r="CF86" s="228"/>
      <c r="CG86" s="229"/>
      <c r="CH86" s="228"/>
      <c r="CI86" s="180" t="str">
        <f t="shared" si="168"/>
        <v/>
      </c>
      <c r="CJ86" s="181" t="str">
        <f t="shared" si="124"/>
        <v/>
      </c>
      <c r="CK86" s="182" t="str">
        <f t="shared" si="125"/>
        <v/>
      </c>
      <c r="CL86" s="228"/>
      <c r="CM86" s="184" t="str">
        <f t="shared" si="188"/>
        <v/>
      </c>
      <c r="CN86" s="183"/>
      <c r="CO86" s="171"/>
      <c r="CP86" s="227"/>
      <c r="CQ86" s="228"/>
      <c r="CR86" s="229"/>
      <c r="CS86" s="228"/>
      <c r="CT86" s="229"/>
      <c r="CU86" s="228"/>
      <c r="CV86" s="180" t="str">
        <f t="shared" si="169"/>
        <v/>
      </c>
      <c r="CW86" s="181" t="str">
        <f t="shared" si="126"/>
        <v/>
      </c>
      <c r="CX86" s="182" t="str">
        <f t="shared" si="127"/>
        <v/>
      </c>
      <c r="CY86" s="228"/>
      <c r="CZ86" s="184" t="str">
        <f t="shared" si="189"/>
        <v/>
      </c>
      <c r="DA86" s="183"/>
      <c r="DB86" s="171"/>
      <c r="DC86" s="227"/>
      <c r="DD86" s="228"/>
      <c r="DE86" s="229"/>
      <c r="DF86" s="228"/>
      <c r="DG86" s="229"/>
      <c r="DH86" s="228"/>
      <c r="DI86" s="180" t="str">
        <f t="shared" si="170"/>
        <v/>
      </c>
      <c r="DJ86" s="181" t="str">
        <f t="shared" si="128"/>
        <v/>
      </c>
      <c r="DK86" s="182" t="str">
        <f t="shared" si="129"/>
        <v/>
      </c>
      <c r="DL86" s="228"/>
      <c r="DM86" s="184" t="str">
        <f t="shared" si="190"/>
        <v/>
      </c>
      <c r="DN86" s="183"/>
      <c r="DO86" s="171"/>
      <c r="DP86" s="227"/>
      <c r="DQ86" s="228"/>
      <c r="DR86" s="229"/>
      <c r="DS86" s="228"/>
      <c r="DT86" s="229"/>
      <c r="DU86" s="228"/>
      <c r="DV86" s="180" t="str">
        <f t="shared" si="171"/>
        <v/>
      </c>
      <c r="DW86" s="181" t="str">
        <f t="shared" si="130"/>
        <v/>
      </c>
      <c r="DX86" s="182" t="str">
        <f t="shared" si="131"/>
        <v/>
      </c>
      <c r="DY86" s="228"/>
      <c r="DZ86" s="184" t="str">
        <f t="shared" si="191"/>
        <v/>
      </c>
      <c r="EA86" s="183"/>
      <c r="EB86" s="171"/>
      <c r="EC86" s="227"/>
      <c r="ED86" s="228"/>
      <c r="EE86" s="229"/>
      <c r="EF86" s="228"/>
      <c r="EG86" s="229"/>
      <c r="EH86" s="228"/>
      <c r="EI86" s="180" t="str">
        <f t="shared" si="172"/>
        <v/>
      </c>
      <c r="EJ86" s="181" t="str">
        <f t="shared" si="132"/>
        <v/>
      </c>
      <c r="EK86" s="182" t="str">
        <f t="shared" si="133"/>
        <v/>
      </c>
      <c r="EL86" s="228"/>
      <c r="EM86" s="184" t="str">
        <f t="shared" si="192"/>
        <v/>
      </c>
      <c r="EN86" s="183"/>
      <c r="EO86" s="171"/>
      <c r="EP86" s="227"/>
      <c r="EQ86" s="228"/>
      <c r="ER86" s="229"/>
      <c r="ES86" s="228"/>
      <c r="ET86" s="229"/>
      <c r="EU86" s="228"/>
      <c r="EV86" s="180" t="str">
        <f t="shared" si="173"/>
        <v/>
      </c>
      <c r="EW86" s="181" t="str">
        <f t="shared" si="134"/>
        <v/>
      </c>
      <c r="EX86" s="182" t="str">
        <f t="shared" si="135"/>
        <v/>
      </c>
      <c r="EY86" s="228"/>
      <c r="EZ86" s="184" t="str">
        <f t="shared" si="193"/>
        <v/>
      </c>
      <c r="FA86" s="183"/>
      <c r="FB86" s="171"/>
      <c r="FC86" s="227"/>
      <c r="FD86" s="228"/>
      <c r="FE86" s="229"/>
      <c r="FF86" s="228"/>
      <c r="FG86" s="229"/>
      <c r="FH86" s="228"/>
      <c r="FI86" s="180" t="str">
        <f t="shared" si="174"/>
        <v/>
      </c>
      <c r="FJ86" s="181" t="str">
        <f t="shared" si="136"/>
        <v/>
      </c>
      <c r="FK86" s="182" t="str">
        <f t="shared" si="137"/>
        <v/>
      </c>
      <c r="FL86" s="228"/>
      <c r="FM86" s="184" t="str">
        <f t="shared" si="194"/>
        <v/>
      </c>
      <c r="FN86" s="183"/>
      <c r="FO86" s="171"/>
      <c r="FP86" s="227"/>
      <c r="FQ86" s="228"/>
      <c r="FR86" s="229"/>
      <c r="FS86" s="228"/>
      <c r="FT86" s="229"/>
      <c r="FU86" s="228"/>
      <c r="FV86" s="180" t="str">
        <f t="shared" si="175"/>
        <v/>
      </c>
      <c r="FW86" s="181" t="str">
        <f t="shared" si="138"/>
        <v/>
      </c>
      <c r="FX86" s="182" t="str">
        <f t="shared" si="139"/>
        <v/>
      </c>
      <c r="FY86" s="228"/>
      <c r="FZ86" s="184" t="str">
        <f t="shared" si="195"/>
        <v/>
      </c>
      <c r="GA86" s="183"/>
      <c r="GB86" s="171"/>
      <c r="GC86" s="227"/>
      <c r="GD86" s="228"/>
      <c r="GE86" s="229"/>
      <c r="GF86" s="228"/>
      <c r="GG86" s="229"/>
      <c r="GH86" s="228"/>
      <c r="GI86" s="180" t="str">
        <f t="shared" si="176"/>
        <v/>
      </c>
      <c r="GJ86" s="181" t="str">
        <f t="shared" si="140"/>
        <v/>
      </c>
      <c r="GK86" s="182" t="str">
        <f t="shared" si="141"/>
        <v/>
      </c>
      <c r="GL86" s="228"/>
      <c r="GM86" s="184" t="str">
        <f t="shared" si="196"/>
        <v/>
      </c>
      <c r="GN86" s="183"/>
      <c r="GO86" s="171"/>
      <c r="GP86" s="227"/>
      <c r="GQ86" s="228"/>
      <c r="GR86" s="229"/>
      <c r="GS86" s="228"/>
      <c r="GT86" s="229"/>
      <c r="GU86" s="228"/>
      <c r="GV86" s="180" t="str">
        <f t="shared" si="177"/>
        <v/>
      </c>
      <c r="GW86" s="181" t="str">
        <f t="shared" si="142"/>
        <v/>
      </c>
      <c r="GX86" s="182" t="str">
        <f t="shared" si="143"/>
        <v/>
      </c>
      <c r="GY86" s="228"/>
      <c r="GZ86" s="184" t="str">
        <f t="shared" si="197"/>
        <v/>
      </c>
      <c r="HA86" s="183"/>
      <c r="HB86" s="171"/>
      <c r="HC86" s="227"/>
      <c r="HD86" s="228"/>
      <c r="HE86" s="229"/>
      <c r="HF86" s="228"/>
      <c r="HG86" s="229"/>
      <c r="HH86" s="228"/>
      <c r="HI86" s="180" t="str">
        <f t="shared" si="178"/>
        <v/>
      </c>
      <c r="HJ86" s="181" t="str">
        <f t="shared" si="144"/>
        <v/>
      </c>
      <c r="HK86" s="182" t="str">
        <f t="shared" si="145"/>
        <v/>
      </c>
      <c r="HL86" s="228"/>
      <c r="HM86" s="184" t="str">
        <f t="shared" si="198"/>
        <v/>
      </c>
      <c r="HN86" s="183"/>
      <c r="HO86" s="171"/>
      <c r="HP86" s="227"/>
      <c r="HQ86" s="228"/>
      <c r="HR86" s="229"/>
      <c r="HS86" s="228"/>
      <c r="HT86" s="229"/>
      <c r="HU86" s="228"/>
      <c r="HV86" s="180" t="str">
        <f t="shared" si="179"/>
        <v/>
      </c>
      <c r="HW86" s="181" t="str">
        <f t="shared" si="146"/>
        <v/>
      </c>
      <c r="HX86" s="182" t="str">
        <f t="shared" si="147"/>
        <v/>
      </c>
      <c r="HY86" s="228"/>
      <c r="HZ86" s="184" t="str">
        <f t="shared" si="199"/>
        <v/>
      </c>
      <c r="IA86" s="183"/>
      <c r="IB86" s="171"/>
      <c r="IC86" s="227"/>
      <c r="ID86" s="228"/>
      <c r="IE86" s="229"/>
      <c r="IF86" s="228"/>
      <c r="IG86" s="229"/>
      <c r="IH86" s="228"/>
      <c r="II86" s="180" t="str">
        <f t="shared" si="180"/>
        <v/>
      </c>
      <c r="IJ86" s="181" t="str">
        <f t="shared" si="148"/>
        <v/>
      </c>
      <c r="IK86" s="182" t="str">
        <f t="shared" si="149"/>
        <v/>
      </c>
      <c r="IL86" s="228"/>
      <c r="IM86" s="184" t="str">
        <f t="shared" si="200"/>
        <v/>
      </c>
      <c r="IN86" s="183"/>
      <c r="IO86" s="171"/>
      <c r="IP86" s="227"/>
      <c r="IQ86" s="228"/>
      <c r="IR86" s="229"/>
      <c r="IS86" s="228"/>
      <c r="IT86" s="229"/>
      <c r="IU86" s="228"/>
      <c r="IV86" s="180" t="str">
        <f t="shared" si="181"/>
        <v/>
      </c>
      <c r="IW86" s="181" t="str">
        <f t="shared" si="150"/>
        <v/>
      </c>
      <c r="IX86" s="182" t="str">
        <f t="shared" si="151"/>
        <v/>
      </c>
      <c r="IY86" s="228"/>
      <c r="IZ86" s="184" t="str">
        <f t="shared" si="201"/>
        <v/>
      </c>
      <c r="JA86" s="183"/>
      <c r="JB86" s="171"/>
      <c r="JC86" s="342"/>
      <c r="JD86" s="198">
        <f t="shared" si="152"/>
        <v>0</v>
      </c>
      <c r="JE86" s="198">
        <f t="shared" si="153"/>
        <v>0</v>
      </c>
      <c r="JF86" s="198">
        <f t="shared" si="154"/>
        <v>0</v>
      </c>
      <c r="JG86" s="199">
        <f t="shared" si="155"/>
        <v>0</v>
      </c>
      <c r="JH86" s="199">
        <f t="shared" si="156"/>
        <v>0</v>
      </c>
      <c r="JI86" s="342"/>
      <c r="JJ86" s="198">
        <f>JD86+'Vessel List A'!JD86</f>
        <v>0</v>
      </c>
      <c r="JK86" s="198">
        <f>JE86+'Vessel List A'!JE86</f>
        <v>0</v>
      </c>
      <c r="JL86" s="198">
        <f t="shared" si="157"/>
        <v>0</v>
      </c>
      <c r="JM86" s="199">
        <f>JG86+'Vessel List A'!JG86</f>
        <v>0</v>
      </c>
      <c r="JN86" s="199">
        <f t="shared" si="158"/>
        <v>0</v>
      </c>
      <c r="JO86" s="342"/>
      <c r="JP86" s="366" t="str">
        <f>$EC$1</f>
        <v>…</v>
      </c>
      <c r="JQ86" s="367" t="str">
        <f>$ED$2</f>
        <v>No</v>
      </c>
      <c r="JR86" s="763">
        <f>$EJ$2</f>
        <v>0</v>
      </c>
      <c r="JS86" s="762"/>
      <c r="JT86" s="761">
        <f>$EL$2</f>
        <v>0</v>
      </c>
      <c r="JU86" s="762"/>
      <c r="JV86" s="373">
        <f>$EL$1</f>
        <v>0</v>
      </c>
      <c r="JW86" s="373"/>
      <c r="JX86" s="369">
        <f>$EG$2</f>
        <v>0</v>
      </c>
      <c r="JY86" s="352"/>
      <c r="JZ86" s="344">
        <f t="shared" si="159"/>
        <v>1</v>
      </c>
      <c r="KA86" s="195"/>
    </row>
    <row r="87" spans="1:287" x14ac:dyDescent="0.2">
      <c r="A87" s="247">
        <f t="shared" si="160"/>
        <v>41661</v>
      </c>
      <c r="B87" s="249">
        <f t="shared" si="161"/>
        <v>41662</v>
      </c>
      <c r="C87" s="227"/>
      <c r="D87" s="228"/>
      <c r="E87" s="229"/>
      <c r="F87" s="228"/>
      <c r="G87" s="229"/>
      <c r="H87" s="228"/>
      <c r="I87" s="180" t="str">
        <f t="shared" si="162"/>
        <v/>
      </c>
      <c r="J87" s="181" t="str">
        <f t="shared" si="112"/>
        <v/>
      </c>
      <c r="K87" s="182" t="str">
        <f t="shared" si="113"/>
        <v/>
      </c>
      <c r="L87" s="228"/>
      <c r="M87" s="184" t="str">
        <f t="shared" si="182"/>
        <v/>
      </c>
      <c r="N87" s="183"/>
      <c r="O87" s="171"/>
      <c r="P87" s="227"/>
      <c r="Q87" s="228"/>
      <c r="R87" s="229"/>
      <c r="S87" s="228"/>
      <c r="T87" s="229"/>
      <c r="U87" s="228"/>
      <c r="V87" s="180" t="str">
        <f t="shared" si="163"/>
        <v/>
      </c>
      <c r="W87" s="181" t="str">
        <f t="shared" si="114"/>
        <v/>
      </c>
      <c r="X87" s="182" t="str">
        <f t="shared" si="115"/>
        <v/>
      </c>
      <c r="Y87" s="228"/>
      <c r="Z87" s="184" t="str">
        <f t="shared" si="183"/>
        <v/>
      </c>
      <c r="AA87" s="183"/>
      <c r="AB87" s="171"/>
      <c r="AC87" s="227"/>
      <c r="AD87" s="228"/>
      <c r="AE87" s="229"/>
      <c r="AF87" s="228"/>
      <c r="AG87" s="229"/>
      <c r="AH87" s="228"/>
      <c r="AI87" s="180" t="str">
        <f t="shared" si="164"/>
        <v/>
      </c>
      <c r="AJ87" s="181" t="str">
        <f t="shared" si="116"/>
        <v/>
      </c>
      <c r="AK87" s="182" t="str">
        <f t="shared" si="117"/>
        <v/>
      </c>
      <c r="AL87" s="228"/>
      <c r="AM87" s="184" t="str">
        <f t="shared" si="184"/>
        <v/>
      </c>
      <c r="AN87" s="183"/>
      <c r="AO87" s="171"/>
      <c r="AP87" s="227"/>
      <c r="AQ87" s="228"/>
      <c r="AR87" s="229"/>
      <c r="AS87" s="228"/>
      <c r="AT87" s="229"/>
      <c r="AU87" s="228"/>
      <c r="AV87" s="180" t="str">
        <f t="shared" si="165"/>
        <v/>
      </c>
      <c r="AW87" s="181" t="str">
        <f t="shared" si="118"/>
        <v/>
      </c>
      <c r="AX87" s="182" t="str">
        <f t="shared" si="119"/>
        <v/>
      </c>
      <c r="AY87" s="228"/>
      <c r="AZ87" s="184" t="str">
        <f t="shared" si="185"/>
        <v/>
      </c>
      <c r="BA87" s="183"/>
      <c r="BB87" s="171"/>
      <c r="BC87" s="227"/>
      <c r="BD87" s="228"/>
      <c r="BE87" s="229"/>
      <c r="BF87" s="228"/>
      <c r="BG87" s="229"/>
      <c r="BH87" s="228"/>
      <c r="BI87" s="180" t="str">
        <f t="shared" si="166"/>
        <v/>
      </c>
      <c r="BJ87" s="181" t="str">
        <f t="shared" si="120"/>
        <v/>
      </c>
      <c r="BK87" s="182" t="str">
        <f t="shared" si="121"/>
        <v/>
      </c>
      <c r="BL87" s="228"/>
      <c r="BM87" s="184" t="str">
        <f t="shared" si="186"/>
        <v/>
      </c>
      <c r="BN87" s="183"/>
      <c r="BO87" s="171"/>
      <c r="BP87" s="227"/>
      <c r="BQ87" s="228"/>
      <c r="BR87" s="229"/>
      <c r="BS87" s="228"/>
      <c r="BT87" s="229"/>
      <c r="BU87" s="228"/>
      <c r="BV87" s="180" t="str">
        <f t="shared" si="167"/>
        <v/>
      </c>
      <c r="BW87" s="181" t="str">
        <f t="shared" si="122"/>
        <v/>
      </c>
      <c r="BX87" s="182" t="str">
        <f t="shared" si="123"/>
        <v/>
      </c>
      <c r="BY87" s="228"/>
      <c r="BZ87" s="184" t="str">
        <f t="shared" si="187"/>
        <v/>
      </c>
      <c r="CA87" s="183"/>
      <c r="CB87" s="171"/>
      <c r="CC87" s="227"/>
      <c r="CD87" s="228"/>
      <c r="CE87" s="229"/>
      <c r="CF87" s="228"/>
      <c r="CG87" s="229"/>
      <c r="CH87" s="228"/>
      <c r="CI87" s="180" t="str">
        <f t="shared" si="168"/>
        <v/>
      </c>
      <c r="CJ87" s="181" t="str">
        <f t="shared" si="124"/>
        <v/>
      </c>
      <c r="CK87" s="182" t="str">
        <f t="shared" si="125"/>
        <v/>
      </c>
      <c r="CL87" s="228"/>
      <c r="CM87" s="184" t="str">
        <f t="shared" si="188"/>
        <v/>
      </c>
      <c r="CN87" s="183"/>
      <c r="CO87" s="171"/>
      <c r="CP87" s="227"/>
      <c r="CQ87" s="228"/>
      <c r="CR87" s="229"/>
      <c r="CS87" s="228"/>
      <c r="CT87" s="229"/>
      <c r="CU87" s="228"/>
      <c r="CV87" s="180" t="str">
        <f t="shared" si="169"/>
        <v/>
      </c>
      <c r="CW87" s="181" t="str">
        <f t="shared" si="126"/>
        <v/>
      </c>
      <c r="CX87" s="182" t="str">
        <f t="shared" si="127"/>
        <v/>
      </c>
      <c r="CY87" s="228"/>
      <c r="CZ87" s="184" t="str">
        <f t="shared" si="189"/>
        <v/>
      </c>
      <c r="DA87" s="183"/>
      <c r="DB87" s="171"/>
      <c r="DC87" s="227"/>
      <c r="DD87" s="228"/>
      <c r="DE87" s="229"/>
      <c r="DF87" s="228"/>
      <c r="DG87" s="229"/>
      <c r="DH87" s="228"/>
      <c r="DI87" s="180" t="str">
        <f t="shared" si="170"/>
        <v/>
      </c>
      <c r="DJ87" s="181" t="str">
        <f t="shared" si="128"/>
        <v/>
      </c>
      <c r="DK87" s="182" t="str">
        <f t="shared" si="129"/>
        <v/>
      </c>
      <c r="DL87" s="228"/>
      <c r="DM87" s="184" t="str">
        <f t="shared" si="190"/>
        <v/>
      </c>
      <c r="DN87" s="183"/>
      <c r="DO87" s="171"/>
      <c r="DP87" s="227"/>
      <c r="DQ87" s="228"/>
      <c r="DR87" s="229"/>
      <c r="DS87" s="228"/>
      <c r="DT87" s="229"/>
      <c r="DU87" s="228"/>
      <c r="DV87" s="180" t="str">
        <f t="shared" si="171"/>
        <v/>
      </c>
      <c r="DW87" s="181" t="str">
        <f t="shared" si="130"/>
        <v/>
      </c>
      <c r="DX87" s="182" t="str">
        <f t="shared" si="131"/>
        <v/>
      </c>
      <c r="DY87" s="228"/>
      <c r="DZ87" s="184" t="str">
        <f t="shared" si="191"/>
        <v/>
      </c>
      <c r="EA87" s="183"/>
      <c r="EB87" s="171"/>
      <c r="EC87" s="227"/>
      <c r="ED87" s="228"/>
      <c r="EE87" s="229"/>
      <c r="EF87" s="228"/>
      <c r="EG87" s="229"/>
      <c r="EH87" s="228"/>
      <c r="EI87" s="180" t="str">
        <f t="shared" si="172"/>
        <v/>
      </c>
      <c r="EJ87" s="181" t="str">
        <f t="shared" si="132"/>
        <v/>
      </c>
      <c r="EK87" s="182" t="str">
        <f t="shared" si="133"/>
        <v/>
      </c>
      <c r="EL87" s="228"/>
      <c r="EM87" s="184" t="str">
        <f t="shared" si="192"/>
        <v/>
      </c>
      <c r="EN87" s="183"/>
      <c r="EO87" s="171"/>
      <c r="EP87" s="227"/>
      <c r="EQ87" s="228"/>
      <c r="ER87" s="229"/>
      <c r="ES87" s="228"/>
      <c r="ET87" s="229"/>
      <c r="EU87" s="228"/>
      <c r="EV87" s="180" t="str">
        <f t="shared" si="173"/>
        <v/>
      </c>
      <c r="EW87" s="181" t="str">
        <f t="shared" si="134"/>
        <v/>
      </c>
      <c r="EX87" s="182" t="str">
        <f t="shared" si="135"/>
        <v/>
      </c>
      <c r="EY87" s="228"/>
      <c r="EZ87" s="184" t="str">
        <f t="shared" si="193"/>
        <v/>
      </c>
      <c r="FA87" s="183"/>
      <c r="FB87" s="171"/>
      <c r="FC87" s="227"/>
      <c r="FD87" s="228"/>
      <c r="FE87" s="229"/>
      <c r="FF87" s="228"/>
      <c r="FG87" s="229"/>
      <c r="FH87" s="228"/>
      <c r="FI87" s="180" t="str">
        <f t="shared" si="174"/>
        <v/>
      </c>
      <c r="FJ87" s="181" t="str">
        <f t="shared" si="136"/>
        <v/>
      </c>
      <c r="FK87" s="182" t="str">
        <f t="shared" si="137"/>
        <v/>
      </c>
      <c r="FL87" s="228"/>
      <c r="FM87" s="184" t="str">
        <f t="shared" si="194"/>
        <v/>
      </c>
      <c r="FN87" s="183"/>
      <c r="FO87" s="171"/>
      <c r="FP87" s="227"/>
      <c r="FQ87" s="228"/>
      <c r="FR87" s="229"/>
      <c r="FS87" s="228"/>
      <c r="FT87" s="229"/>
      <c r="FU87" s="228"/>
      <c r="FV87" s="180" t="str">
        <f t="shared" si="175"/>
        <v/>
      </c>
      <c r="FW87" s="181" t="str">
        <f t="shared" si="138"/>
        <v/>
      </c>
      <c r="FX87" s="182" t="str">
        <f t="shared" si="139"/>
        <v/>
      </c>
      <c r="FY87" s="228"/>
      <c r="FZ87" s="184" t="str">
        <f t="shared" si="195"/>
        <v/>
      </c>
      <c r="GA87" s="183"/>
      <c r="GB87" s="171"/>
      <c r="GC87" s="227"/>
      <c r="GD87" s="228"/>
      <c r="GE87" s="229"/>
      <c r="GF87" s="228"/>
      <c r="GG87" s="229"/>
      <c r="GH87" s="228"/>
      <c r="GI87" s="180" t="str">
        <f t="shared" si="176"/>
        <v/>
      </c>
      <c r="GJ87" s="181" t="str">
        <f t="shared" si="140"/>
        <v/>
      </c>
      <c r="GK87" s="182" t="str">
        <f t="shared" si="141"/>
        <v/>
      </c>
      <c r="GL87" s="228"/>
      <c r="GM87" s="184" t="str">
        <f t="shared" si="196"/>
        <v/>
      </c>
      <c r="GN87" s="183"/>
      <c r="GO87" s="171"/>
      <c r="GP87" s="227"/>
      <c r="GQ87" s="228"/>
      <c r="GR87" s="229"/>
      <c r="GS87" s="228"/>
      <c r="GT87" s="229"/>
      <c r="GU87" s="228"/>
      <c r="GV87" s="180" t="str">
        <f t="shared" si="177"/>
        <v/>
      </c>
      <c r="GW87" s="181" t="str">
        <f t="shared" si="142"/>
        <v/>
      </c>
      <c r="GX87" s="182" t="str">
        <f t="shared" si="143"/>
        <v/>
      </c>
      <c r="GY87" s="228"/>
      <c r="GZ87" s="184" t="str">
        <f t="shared" si="197"/>
        <v/>
      </c>
      <c r="HA87" s="183"/>
      <c r="HB87" s="171"/>
      <c r="HC87" s="227"/>
      <c r="HD87" s="228"/>
      <c r="HE87" s="229"/>
      <c r="HF87" s="228"/>
      <c r="HG87" s="229"/>
      <c r="HH87" s="228"/>
      <c r="HI87" s="180" t="str">
        <f t="shared" si="178"/>
        <v/>
      </c>
      <c r="HJ87" s="181" t="str">
        <f t="shared" si="144"/>
        <v/>
      </c>
      <c r="HK87" s="182" t="str">
        <f t="shared" si="145"/>
        <v/>
      </c>
      <c r="HL87" s="228"/>
      <c r="HM87" s="184" t="str">
        <f t="shared" si="198"/>
        <v/>
      </c>
      <c r="HN87" s="183"/>
      <c r="HO87" s="171"/>
      <c r="HP87" s="227"/>
      <c r="HQ87" s="228"/>
      <c r="HR87" s="229"/>
      <c r="HS87" s="228"/>
      <c r="HT87" s="229"/>
      <c r="HU87" s="228"/>
      <c r="HV87" s="180" t="str">
        <f t="shared" si="179"/>
        <v/>
      </c>
      <c r="HW87" s="181" t="str">
        <f t="shared" si="146"/>
        <v/>
      </c>
      <c r="HX87" s="182" t="str">
        <f t="shared" si="147"/>
        <v/>
      </c>
      <c r="HY87" s="228"/>
      <c r="HZ87" s="184" t="str">
        <f t="shared" si="199"/>
        <v/>
      </c>
      <c r="IA87" s="183"/>
      <c r="IB87" s="171"/>
      <c r="IC87" s="227"/>
      <c r="ID87" s="228"/>
      <c r="IE87" s="229"/>
      <c r="IF87" s="228"/>
      <c r="IG87" s="229"/>
      <c r="IH87" s="228"/>
      <c r="II87" s="180" t="str">
        <f t="shared" si="180"/>
        <v/>
      </c>
      <c r="IJ87" s="181" t="str">
        <f t="shared" si="148"/>
        <v/>
      </c>
      <c r="IK87" s="182" t="str">
        <f t="shared" si="149"/>
        <v/>
      </c>
      <c r="IL87" s="228"/>
      <c r="IM87" s="184" t="str">
        <f t="shared" si="200"/>
        <v/>
      </c>
      <c r="IN87" s="183"/>
      <c r="IO87" s="171"/>
      <c r="IP87" s="227"/>
      <c r="IQ87" s="228"/>
      <c r="IR87" s="229"/>
      <c r="IS87" s="228"/>
      <c r="IT87" s="229"/>
      <c r="IU87" s="228"/>
      <c r="IV87" s="180" t="str">
        <f t="shared" si="181"/>
        <v/>
      </c>
      <c r="IW87" s="181" t="str">
        <f t="shared" si="150"/>
        <v/>
      </c>
      <c r="IX87" s="182" t="str">
        <f t="shared" si="151"/>
        <v/>
      </c>
      <c r="IY87" s="228"/>
      <c r="IZ87" s="184" t="str">
        <f t="shared" si="201"/>
        <v/>
      </c>
      <c r="JA87" s="183"/>
      <c r="JB87" s="171"/>
      <c r="JC87" s="342"/>
      <c r="JD87" s="198">
        <f t="shared" si="152"/>
        <v>0</v>
      </c>
      <c r="JE87" s="198">
        <f t="shared" si="153"/>
        <v>0</v>
      </c>
      <c r="JF87" s="198">
        <f t="shared" si="154"/>
        <v>0</v>
      </c>
      <c r="JG87" s="199">
        <f t="shared" si="155"/>
        <v>0</v>
      </c>
      <c r="JH87" s="199">
        <f t="shared" si="156"/>
        <v>0</v>
      </c>
      <c r="JI87" s="342"/>
      <c r="JJ87" s="198">
        <f>JD87+'Vessel List A'!JD87</f>
        <v>0</v>
      </c>
      <c r="JK87" s="198">
        <f>JE87+'Vessel List A'!JE87</f>
        <v>0</v>
      </c>
      <c r="JL87" s="198">
        <f t="shared" si="157"/>
        <v>0</v>
      </c>
      <c r="JM87" s="199">
        <f>JG87+'Vessel List A'!JG87</f>
        <v>0</v>
      </c>
      <c r="JN87" s="199">
        <f t="shared" si="158"/>
        <v>0</v>
      </c>
      <c r="JO87" s="342"/>
      <c r="JP87" s="366" t="str">
        <f>$EP$1</f>
        <v>…</v>
      </c>
      <c r="JQ87" s="371" t="str">
        <f>$EQ$2</f>
        <v>No</v>
      </c>
      <c r="JR87" s="763">
        <f>$EW$2</f>
        <v>0</v>
      </c>
      <c r="JS87" s="762"/>
      <c r="JT87" s="761">
        <f>$EY$2</f>
        <v>0</v>
      </c>
      <c r="JU87" s="762"/>
      <c r="JV87" s="373">
        <f>$EY$1</f>
        <v>0</v>
      </c>
      <c r="JW87" s="373"/>
      <c r="JX87" s="369">
        <f>$ET$2</f>
        <v>0</v>
      </c>
      <c r="JY87" s="342"/>
      <c r="JZ87" s="344">
        <f t="shared" si="159"/>
        <v>1</v>
      </c>
      <c r="KA87" s="195"/>
    </row>
    <row r="88" spans="1:287" x14ac:dyDescent="0.2">
      <c r="A88" s="247">
        <f t="shared" si="160"/>
        <v>41662</v>
      </c>
      <c r="B88" s="249">
        <f t="shared" si="161"/>
        <v>41663</v>
      </c>
      <c r="C88" s="227"/>
      <c r="D88" s="228"/>
      <c r="E88" s="229"/>
      <c r="F88" s="228"/>
      <c r="G88" s="229"/>
      <c r="H88" s="228"/>
      <c r="I88" s="180" t="str">
        <f t="shared" si="162"/>
        <v/>
      </c>
      <c r="J88" s="181" t="str">
        <f t="shared" si="112"/>
        <v/>
      </c>
      <c r="K88" s="182" t="str">
        <f t="shared" si="113"/>
        <v/>
      </c>
      <c r="L88" s="228"/>
      <c r="M88" s="184" t="str">
        <f t="shared" si="182"/>
        <v/>
      </c>
      <c r="N88" s="183"/>
      <c r="O88" s="171"/>
      <c r="P88" s="227"/>
      <c r="Q88" s="228"/>
      <c r="R88" s="229"/>
      <c r="S88" s="228"/>
      <c r="T88" s="229"/>
      <c r="U88" s="228"/>
      <c r="V88" s="180" t="str">
        <f t="shared" si="163"/>
        <v/>
      </c>
      <c r="W88" s="181" t="str">
        <f t="shared" si="114"/>
        <v/>
      </c>
      <c r="X88" s="182" t="str">
        <f t="shared" si="115"/>
        <v/>
      </c>
      <c r="Y88" s="228"/>
      <c r="Z88" s="184" t="str">
        <f t="shared" si="183"/>
        <v/>
      </c>
      <c r="AA88" s="183"/>
      <c r="AB88" s="171"/>
      <c r="AC88" s="227"/>
      <c r="AD88" s="228"/>
      <c r="AE88" s="229"/>
      <c r="AF88" s="228"/>
      <c r="AG88" s="229"/>
      <c r="AH88" s="228"/>
      <c r="AI88" s="180" t="str">
        <f t="shared" si="164"/>
        <v/>
      </c>
      <c r="AJ88" s="181" t="str">
        <f t="shared" si="116"/>
        <v/>
      </c>
      <c r="AK88" s="182" t="str">
        <f t="shared" si="117"/>
        <v/>
      </c>
      <c r="AL88" s="228"/>
      <c r="AM88" s="184" t="str">
        <f t="shared" si="184"/>
        <v/>
      </c>
      <c r="AN88" s="183"/>
      <c r="AO88" s="171"/>
      <c r="AP88" s="227"/>
      <c r="AQ88" s="228"/>
      <c r="AR88" s="229"/>
      <c r="AS88" s="228"/>
      <c r="AT88" s="229"/>
      <c r="AU88" s="228"/>
      <c r="AV88" s="180" t="str">
        <f t="shared" si="165"/>
        <v/>
      </c>
      <c r="AW88" s="181" t="str">
        <f t="shared" si="118"/>
        <v/>
      </c>
      <c r="AX88" s="182" t="str">
        <f t="shared" si="119"/>
        <v/>
      </c>
      <c r="AY88" s="228"/>
      <c r="AZ88" s="184" t="str">
        <f t="shared" si="185"/>
        <v/>
      </c>
      <c r="BA88" s="183"/>
      <c r="BB88" s="171"/>
      <c r="BC88" s="227"/>
      <c r="BD88" s="228"/>
      <c r="BE88" s="229"/>
      <c r="BF88" s="228"/>
      <c r="BG88" s="229"/>
      <c r="BH88" s="228"/>
      <c r="BI88" s="180" t="str">
        <f t="shared" si="166"/>
        <v/>
      </c>
      <c r="BJ88" s="181" t="str">
        <f t="shared" si="120"/>
        <v/>
      </c>
      <c r="BK88" s="182" t="str">
        <f t="shared" si="121"/>
        <v/>
      </c>
      <c r="BL88" s="228"/>
      <c r="BM88" s="184" t="str">
        <f t="shared" si="186"/>
        <v/>
      </c>
      <c r="BN88" s="183"/>
      <c r="BO88" s="171"/>
      <c r="BP88" s="227"/>
      <c r="BQ88" s="228"/>
      <c r="BR88" s="229"/>
      <c r="BS88" s="228"/>
      <c r="BT88" s="229"/>
      <c r="BU88" s="228"/>
      <c r="BV88" s="180" t="str">
        <f t="shared" si="167"/>
        <v/>
      </c>
      <c r="BW88" s="181" t="str">
        <f t="shared" si="122"/>
        <v/>
      </c>
      <c r="BX88" s="182" t="str">
        <f t="shared" si="123"/>
        <v/>
      </c>
      <c r="BY88" s="228"/>
      <c r="BZ88" s="184" t="str">
        <f t="shared" si="187"/>
        <v/>
      </c>
      <c r="CA88" s="183"/>
      <c r="CB88" s="171"/>
      <c r="CC88" s="227"/>
      <c r="CD88" s="228"/>
      <c r="CE88" s="229"/>
      <c r="CF88" s="228"/>
      <c r="CG88" s="229"/>
      <c r="CH88" s="228"/>
      <c r="CI88" s="180" t="str">
        <f t="shared" si="168"/>
        <v/>
      </c>
      <c r="CJ88" s="181" t="str">
        <f t="shared" si="124"/>
        <v/>
      </c>
      <c r="CK88" s="182" t="str">
        <f t="shared" si="125"/>
        <v/>
      </c>
      <c r="CL88" s="228"/>
      <c r="CM88" s="184" t="str">
        <f t="shared" si="188"/>
        <v/>
      </c>
      <c r="CN88" s="183"/>
      <c r="CO88" s="171"/>
      <c r="CP88" s="227"/>
      <c r="CQ88" s="228"/>
      <c r="CR88" s="229"/>
      <c r="CS88" s="228"/>
      <c r="CT88" s="229"/>
      <c r="CU88" s="228"/>
      <c r="CV88" s="180" t="str">
        <f t="shared" si="169"/>
        <v/>
      </c>
      <c r="CW88" s="181" t="str">
        <f t="shared" si="126"/>
        <v/>
      </c>
      <c r="CX88" s="182" t="str">
        <f t="shared" si="127"/>
        <v/>
      </c>
      <c r="CY88" s="228"/>
      <c r="CZ88" s="184" t="str">
        <f t="shared" si="189"/>
        <v/>
      </c>
      <c r="DA88" s="183"/>
      <c r="DB88" s="171"/>
      <c r="DC88" s="227"/>
      <c r="DD88" s="228"/>
      <c r="DE88" s="229"/>
      <c r="DF88" s="228"/>
      <c r="DG88" s="229"/>
      <c r="DH88" s="228"/>
      <c r="DI88" s="180" t="str">
        <f t="shared" si="170"/>
        <v/>
      </c>
      <c r="DJ88" s="181" t="str">
        <f t="shared" si="128"/>
        <v/>
      </c>
      <c r="DK88" s="182" t="str">
        <f t="shared" si="129"/>
        <v/>
      </c>
      <c r="DL88" s="228"/>
      <c r="DM88" s="184" t="str">
        <f t="shared" si="190"/>
        <v/>
      </c>
      <c r="DN88" s="183"/>
      <c r="DO88" s="171"/>
      <c r="DP88" s="227"/>
      <c r="DQ88" s="228"/>
      <c r="DR88" s="229"/>
      <c r="DS88" s="228"/>
      <c r="DT88" s="229"/>
      <c r="DU88" s="228"/>
      <c r="DV88" s="180" t="str">
        <f t="shared" si="171"/>
        <v/>
      </c>
      <c r="DW88" s="181" t="str">
        <f t="shared" si="130"/>
        <v/>
      </c>
      <c r="DX88" s="182" t="str">
        <f t="shared" si="131"/>
        <v/>
      </c>
      <c r="DY88" s="228"/>
      <c r="DZ88" s="184" t="str">
        <f t="shared" si="191"/>
        <v/>
      </c>
      <c r="EA88" s="183"/>
      <c r="EB88" s="171"/>
      <c r="EC88" s="227"/>
      <c r="ED88" s="228"/>
      <c r="EE88" s="229"/>
      <c r="EF88" s="228"/>
      <c r="EG88" s="229"/>
      <c r="EH88" s="228"/>
      <c r="EI88" s="180" t="str">
        <f t="shared" si="172"/>
        <v/>
      </c>
      <c r="EJ88" s="181" t="str">
        <f t="shared" si="132"/>
        <v/>
      </c>
      <c r="EK88" s="182" t="str">
        <f t="shared" si="133"/>
        <v/>
      </c>
      <c r="EL88" s="228"/>
      <c r="EM88" s="184" t="str">
        <f t="shared" si="192"/>
        <v/>
      </c>
      <c r="EN88" s="183"/>
      <c r="EO88" s="171"/>
      <c r="EP88" s="227"/>
      <c r="EQ88" s="228"/>
      <c r="ER88" s="229"/>
      <c r="ES88" s="228"/>
      <c r="ET88" s="229"/>
      <c r="EU88" s="228"/>
      <c r="EV88" s="180" t="str">
        <f t="shared" si="173"/>
        <v/>
      </c>
      <c r="EW88" s="181" t="str">
        <f t="shared" si="134"/>
        <v/>
      </c>
      <c r="EX88" s="182" t="str">
        <f t="shared" si="135"/>
        <v/>
      </c>
      <c r="EY88" s="228"/>
      <c r="EZ88" s="184" t="str">
        <f t="shared" si="193"/>
        <v/>
      </c>
      <c r="FA88" s="183"/>
      <c r="FB88" s="171"/>
      <c r="FC88" s="227"/>
      <c r="FD88" s="228"/>
      <c r="FE88" s="229"/>
      <c r="FF88" s="228"/>
      <c r="FG88" s="229"/>
      <c r="FH88" s="228"/>
      <c r="FI88" s="180" t="str">
        <f t="shared" si="174"/>
        <v/>
      </c>
      <c r="FJ88" s="181" t="str">
        <f t="shared" si="136"/>
        <v/>
      </c>
      <c r="FK88" s="182" t="str">
        <f t="shared" si="137"/>
        <v/>
      </c>
      <c r="FL88" s="228"/>
      <c r="FM88" s="184" t="str">
        <f t="shared" si="194"/>
        <v/>
      </c>
      <c r="FN88" s="183"/>
      <c r="FO88" s="171"/>
      <c r="FP88" s="227"/>
      <c r="FQ88" s="228"/>
      <c r="FR88" s="229"/>
      <c r="FS88" s="228"/>
      <c r="FT88" s="229"/>
      <c r="FU88" s="228"/>
      <c r="FV88" s="180" t="str">
        <f t="shared" si="175"/>
        <v/>
      </c>
      <c r="FW88" s="181" t="str">
        <f t="shared" si="138"/>
        <v/>
      </c>
      <c r="FX88" s="182" t="str">
        <f t="shared" si="139"/>
        <v/>
      </c>
      <c r="FY88" s="228"/>
      <c r="FZ88" s="184" t="str">
        <f t="shared" si="195"/>
        <v/>
      </c>
      <c r="GA88" s="183"/>
      <c r="GB88" s="171"/>
      <c r="GC88" s="227"/>
      <c r="GD88" s="228"/>
      <c r="GE88" s="229"/>
      <c r="GF88" s="228"/>
      <c r="GG88" s="229"/>
      <c r="GH88" s="228"/>
      <c r="GI88" s="180" t="str">
        <f t="shared" si="176"/>
        <v/>
      </c>
      <c r="GJ88" s="181" t="str">
        <f t="shared" si="140"/>
        <v/>
      </c>
      <c r="GK88" s="182" t="str">
        <f t="shared" si="141"/>
        <v/>
      </c>
      <c r="GL88" s="228"/>
      <c r="GM88" s="184" t="str">
        <f t="shared" si="196"/>
        <v/>
      </c>
      <c r="GN88" s="183"/>
      <c r="GO88" s="171"/>
      <c r="GP88" s="227"/>
      <c r="GQ88" s="228"/>
      <c r="GR88" s="229"/>
      <c r="GS88" s="228"/>
      <c r="GT88" s="229"/>
      <c r="GU88" s="228"/>
      <c r="GV88" s="180" t="str">
        <f t="shared" si="177"/>
        <v/>
      </c>
      <c r="GW88" s="181" t="str">
        <f t="shared" si="142"/>
        <v/>
      </c>
      <c r="GX88" s="182" t="str">
        <f t="shared" si="143"/>
        <v/>
      </c>
      <c r="GY88" s="228"/>
      <c r="GZ88" s="184" t="str">
        <f t="shared" si="197"/>
        <v/>
      </c>
      <c r="HA88" s="183"/>
      <c r="HB88" s="171"/>
      <c r="HC88" s="227"/>
      <c r="HD88" s="228"/>
      <c r="HE88" s="229"/>
      <c r="HF88" s="228"/>
      <c r="HG88" s="229"/>
      <c r="HH88" s="228"/>
      <c r="HI88" s="180" t="str">
        <f t="shared" si="178"/>
        <v/>
      </c>
      <c r="HJ88" s="181" t="str">
        <f t="shared" si="144"/>
        <v/>
      </c>
      <c r="HK88" s="182" t="str">
        <f t="shared" si="145"/>
        <v/>
      </c>
      <c r="HL88" s="228"/>
      <c r="HM88" s="184" t="str">
        <f t="shared" si="198"/>
        <v/>
      </c>
      <c r="HN88" s="183"/>
      <c r="HO88" s="171"/>
      <c r="HP88" s="227"/>
      <c r="HQ88" s="228"/>
      <c r="HR88" s="229"/>
      <c r="HS88" s="228"/>
      <c r="HT88" s="229"/>
      <c r="HU88" s="228"/>
      <c r="HV88" s="180" t="str">
        <f t="shared" si="179"/>
        <v/>
      </c>
      <c r="HW88" s="181" t="str">
        <f t="shared" si="146"/>
        <v/>
      </c>
      <c r="HX88" s="182" t="str">
        <f t="shared" si="147"/>
        <v/>
      </c>
      <c r="HY88" s="228"/>
      <c r="HZ88" s="184" t="str">
        <f t="shared" si="199"/>
        <v/>
      </c>
      <c r="IA88" s="183"/>
      <c r="IB88" s="171"/>
      <c r="IC88" s="227"/>
      <c r="ID88" s="228"/>
      <c r="IE88" s="229"/>
      <c r="IF88" s="228"/>
      <c r="IG88" s="229"/>
      <c r="IH88" s="228"/>
      <c r="II88" s="180" t="str">
        <f t="shared" si="180"/>
        <v/>
      </c>
      <c r="IJ88" s="181" t="str">
        <f t="shared" si="148"/>
        <v/>
      </c>
      <c r="IK88" s="182" t="str">
        <f t="shared" si="149"/>
        <v/>
      </c>
      <c r="IL88" s="228"/>
      <c r="IM88" s="184" t="str">
        <f t="shared" si="200"/>
        <v/>
      </c>
      <c r="IN88" s="183"/>
      <c r="IO88" s="171"/>
      <c r="IP88" s="227"/>
      <c r="IQ88" s="228"/>
      <c r="IR88" s="229"/>
      <c r="IS88" s="228"/>
      <c r="IT88" s="229"/>
      <c r="IU88" s="228"/>
      <c r="IV88" s="180" t="str">
        <f t="shared" si="181"/>
        <v/>
      </c>
      <c r="IW88" s="181" t="str">
        <f t="shared" si="150"/>
        <v/>
      </c>
      <c r="IX88" s="182" t="str">
        <f t="shared" si="151"/>
        <v/>
      </c>
      <c r="IY88" s="228"/>
      <c r="IZ88" s="184" t="str">
        <f t="shared" si="201"/>
        <v/>
      </c>
      <c r="JA88" s="183"/>
      <c r="JB88" s="171"/>
      <c r="JC88" s="342"/>
      <c r="JD88" s="198">
        <f t="shared" si="152"/>
        <v>0</v>
      </c>
      <c r="JE88" s="198">
        <f t="shared" si="153"/>
        <v>0</v>
      </c>
      <c r="JF88" s="198">
        <f t="shared" si="154"/>
        <v>0</v>
      </c>
      <c r="JG88" s="199">
        <f t="shared" si="155"/>
        <v>0</v>
      </c>
      <c r="JH88" s="199">
        <f t="shared" si="156"/>
        <v>0</v>
      </c>
      <c r="JI88" s="342"/>
      <c r="JJ88" s="198">
        <f>JD88+'Vessel List A'!JD88</f>
        <v>0</v>
      </c>
      <c r="JK88" s="198">
        <f>JE88+'Vessel List A'!JE88</f>
        <v>0</v>
      </c>
      <c r="JL88" s="198">
        <f t="shared" si="157"/>
        <v>0</v>
      </c>
      <c r="JM88" s="199">
        <f>JG88+'Vessel List A'!JG88</f>
        <v>0</v>
      </c>
      <c r="JN88" s="199">
        <f t="shared" si="158"/>
        <v>0</v>
      </c>
      <c r="JO88" s="342"/>
      <c r="JP88" s="366" t="str">
        <f>$FC$1</f>
        <v>…</v>
      </c>
      <c r="JQ88" s="367" t="str">
        <f>$FD$2</f>
        <v>No</v>
      </c>
      <c r="JR88" s="763">
        <f>$FJ$2</f>
        <v>0</v>
      </c>
      <c r="JS88" s="762"/>
      <c r="JT88" s="761">
        <f>$FL$2</f>
        <v>0</v>
      </c>
      <c r="JU88" s="762"/>
      <c r="JV88" s="373">
        <f>$FL$1</f>
        <v>0</v>
      </c>
      <c r="JW88" s="373"/>
      <c r="JX88" s="369">
        <f>$FG$2</f>
        <v>0</v>
      </c>
      <c r="JY88" s="342"/>
      <c r="JZ88" s="344">
        <f t="shared" si="159"/>
        <v>1</v>
      </c>
      <c r="KA88" s="195"/>
    </row>
    <row r="89" spans="1:287" x14ac:dyDescent="0.2">
      <c r="A89" s="247">
        <f t="shared" si="160"/>
        <v>41663</v>
      </c>
      <c r="B89" s="249">
        <f t="shared" si="161"/>
        <v>41664</v>
      </c>
      <c r="C89" s="227"/>
      <c r="D89" s="228"/>
      <c r="E89" s="229"/>
      <c r="F89" s="228"/>
      <c r="G89" s="229"/>
      <c r="H89" s="228"/>
      <c r="I89" s="180" t="str">
        <f t="shared" si="162"/>
        <v/>
      </c>
      <c r="J89" s="181" t="str">
        <f t="shared" si="112"/>
        <v/>
      </c>
      <c r="K89" s="182" t="str">
        <f t="shared" si="113"/>
        <v/>
      </c>
      <c r="L89" s="183"/>
      <c r="M89" s="184" t="str">
        <f t="shared" si="182"/>
        <v/>
      </c>
      <c r="N89" s="183"/>
      <c r="O89" s="171"/>
      <c r="P89" s="227"/>
      <c r="Q89" s="228"/>
      <c r="R89" s="229"/>
      <c r="S89" s="228"/>
      <c r="T89" s="229"/>
      <c r="U89" s="228"/>
      <c r="V89" s="180" t="str">
        <f t="shared" si="163"/>
        <v/>
      </c>
      <c r="W89" s="181" t="str">
        <f t="shared" si="114"/>
        <v/>
      </c>
      <c r="X89" s="182" t="str">
        <f t="shared" si="115"/>
        <v/>
      </c>
      <c r="Y89" s="183"/>
      <c r="Z89" s="184" t="str">
        <f t="shared" si="183"/>
        <v/>
      </c>
      <c r="AA89" s="183"/>
      <c r="AB89" s="171"/>
      <c r="AC89" s="227"/>
      <c r="AD89" s="228"/>
      <c r="AE89" s="229"/>
      <c r="AF89" s="228"/>
      <c r="AG89" s="229"/>
      <c r="AH89" s="228"/>
      <c r="AI89" s="180" t="str">
        <f t="shared" si="164"/>
        <v/>
      </c>
      <c r="AJ89" s="181" t="str">
        <f t="shared" si="116"/>
        <v/>
      </c>
      <c r="AK89" s="182" t="str">
        <f t="shared" si="117"/>
        <v/>
      </c>
      <c r="AL89" s="183"/>
      <c r="AM89" s="184" t="str">
        <f t="shared" si="184"/>
        <v/>
      </c>
      <c r="AN89" s="183"/>
      <c r="AO89" s="171"/>
      <c r="AP89" s="227"/>
      <c r="AQ89" s="228"/>
      <c r="AR89" s="229"/>
      <c r="AS89" s="228"/>
      <c r="AT89" s="229"/>
      <c r="AU89" s="228"/>
      <c r="AV89" s="180" t="str">
        <f t="shared" si="165"/>
        <v/>
      </c>
      <c r="AW89" s="181" t="str">
        <f t="shared" si="118"/>
        <v/>
      </c>
      <c r="AX89" s="182" t="str">
        <f t="shared" si="119"/>
        <v/>
      </c>
      <c r="AY89" s="183"/>
      <c r="AZ89" s="184" t="str">
        <f t="shared" si="185"/>
        <v/>
      </c>
      <c r="BA89" s="183"/>
      <c r="BB89" s="171"/>
      <c r="BC89" s="227"/>
      <c r="BD89" s="228"/>
      <c r="BE89" s="229"/>
      <c r="BF89" s="228"/>
      <c r="BG89" s="229"/>
      <c r="BH89" s="228"/>
      <c r="BI89" s="180" t="str">
        <f t="shared" si="166"/>
        <v/>
      </c>
      <c r="BJ89" s="181" t="str">
        <f t="shared" si="120"/>
        <v/>
      </c>
      <c r="BK89" s="182" t="str">
        <f t="shared" si="121"/>
        <v/>
      </c>
      <c r="BL89" s="183"/>
      <c r="BM89" s="184" t="str">
        <f t="shared" si="186"/>
        <v/>
      </c>
      <c r="BN89" s="183"/>
      <c r="BO89" s="171"/>
      <c r="BP89" s="227"/>
      <c r="BQ89" s="228"/>
      <c r="BR89" s="229"/>
      <c r="BS89" s="228"/>
      <c r="BT89" s="229"/>
      <c r="BU89" s="228"/>
      <c r="BV89" s="180" t="str">
        <f t="shared" si="167"/>
        <v/>
      </c>
      <c r="BW89" s="181" t="str">
        <f t="shared" si="122"/>
        <v/>
      </c>
      <c r="BX89" s="182" t="str">
        <f t="shared" si="123"/>
        <v/>
      </c>
      <c r="BY89" s="183"/>
      <c r="BZ89" s="184" t="str">
        <f t="shared" si="187"/>
        <v/>
      </c>
      <c r="CA89" s="183"/>
      <c r="CB89" s="171"/>
      <c r="CC89" s="227"/>
      <c r="CD89" s="228"/>
      <c r="CE89" s="229"/>
      <c r="CF89" s="228"/>
      <c r="CG89" s="229"/>
      <c r="CH89" s="228"/>
      <c r="CI89" s="180" t="str">
        <f t="shared" si="168"/>
        <v/>
      </c>
      <c r="CJ89" s="181" t="str">
        <f t="shared" si="124"/>
        <v/>
      </c>
      <c r="CK89" s="182" t="str">
        <f t="shared" si="125"/>
        <v/>
      </c>
      <c r="CL89" s="183"/>
      <c r="CM89" s="184" t="str">
        <f t="shared" si="188"/>
        <v/>
      </c>
      <c r="CN89" s="183"/>
      <c r="CO89" s="171"/>
      <c r="CP89" s="227"/>
      <c r="CQ89" s="228"/>
      <c r="CR89" s="229"/>
      <c r="CS89" s="228"/>
      <c r="CT89" s="229"/>
      <c r="CU89" s="228"/>
      <c r="CV89" s="180" t="str">
        <f t="shared" si="169"/>
        <v/>
      </c>
      <c r="CW89" s="181" t="str">
        <f t="shared" si="126"/>
        <v/>
      </c>
      <c r="CX89" s="182" t="str">
        <f t="shared" si="127"/>
        <v/>
      </c>
      <c r="CY89" s="183"/>
      <c r="CZ89" s="184" t="str">
        <f t="shared" si="189"/>
        <v/>
      </c>
      <c r="DA89" s="183"/>
      <c r="DB89" s="171"/>
      <c r="DC89" s="227"/>
      <c r="DD89" s="228"/>
      <c r="DE89" s="229"/>
      <c r="DF89" s="228"/>
      <c r="DG89" s="229"/>
      <c r="DH89" s="228"/>
      <c r="DI89" s="180" t="str">
        <f t="shared" si="170"/>
        <v/>
      </c>
      <c r="DJ89" s="181" t="str">
        <f t="shared" si="128"/>
        <v/>
      </c>
      <c r="DK89" s="182" t="str">
        <f t="shared" si="129"/>
        <v/>
      </c>
      <c r="DL89" s="183"/>
      <c r="DM89" s="184" t="str">
        <f t="shared" si="190"/>
        <v/>
      </c>
      <c r="DN89" s="183"/>
      <c r="DO89" s="171"/>
      <c r="DP89" s="227"/>
      <c r="DQ89" s="228"/>
      <c r="DR89" s="229"/>
      <c r="DS89" s="228"/>
      <c r="DT89" s="229"/>
      <c r="DU89" s="228"/>
      <c r="DV89" s="180" t="str">
        <f t="shared" si="171"/>
        <v/>
      </c>
      <c r="DW89" s="181" t="str">
        <f t="shared" si="130"/>
        <v/>
      </c>
      <c r="DX89" s="182" t="str">
        <f t="shared" si="131"/>
        <v/>
      </c>
      <c r="DY89" s="183"/>
      <c r="DZ89" s="184" t="str">
        <f t="shared" si="191"/>
        <v/>
      </c>
      <c r="EA89" s="183"/>
      <c r="EB89" s="171"/>
      <c r="EC89" s="227"/>
      <c r="ED89" s="228"/>
      <c r="EE89" s="229"/>
      <c r="EF89" s="228"/>
      <c r="EG89" s="229"/>
      <c r="EH89" s="228"/>
      <c r="EI89" s="180" t="str">
        <f t="shared" si="172"/>
        <v/>
      </c>
      <c r="EJ89" s="181" t="str">
        <f t="shared" si="132"/>
        <v/>
      </c>
      <c r="EK89" s="182" t="str">
        <f t="shared" si="133"/>
        <v/>
      </c>
      <c r="EL89" s="183"/>
      <c r="EM89" s="184" t="str">
        <f t="shared" si="192"/>
        <v/>
      </c>
      <c r="EN89" s="183"/>
      <c r="EO89" s="171"/>
      <c r="EP89" s="227"/>
      <c r="EQ89" s="228"/>
      <c r="ER89" s="229"/>
      <c r="ES89" s="228"/>
      <c r="ET89" s="229"/>
      <c r="EU89" s="228"/>
      <c r="EV89" s="180" t="str">
        <f t="shared" si="173"/>
        <v/>
      </c>
      <c r="EW89" s="181" t="str">
        <f t="shared" si="134"/>
        <v/>
      </c>
      <c r="EX89" s="182" t="str">
        <f t="shared" si="135"/>
        <v/>
      </c>
      <c r="EY89" s="183"/>
      <c r="EZ89" s="184" t="str">
        <f t="shared" si="193"/>
        <v/>
      </c>
      <c r="FA89" s="183"/>
      <c r="FB89" s="171"/>
      <c r="FC89" s="227"/>
      <c r="FD89" s="228"/>
      <c r="FE89" s="229"/>
      <c r="FF89" s="228"/>
      <c r="FG89" s="229"/>
      <c r="FH89" s="228"/>
      <c r="FI89" s="180" t="str">
        <f t="shared" si="174"/>
        <v/>
      </c>
      <c r="FJ89" s="181" t="str">
        <f t="shared" si="136"/>
        <v/>
      </c>
      <c r="FK89" s="182" t="str">
        <f t="shared" si="137"/>
        <v/>
      </c>
      <c r="FL89" s="183"/>
      <c r="FM89" s="184" t="str">
        <f t="shared" si="194"/>
        <v/>
      </c>
      <c r="FN89" s="183"/>
      <c r="FO89" s="171"/>
      <c r="FP89" s="227"/>
      <c r="FQ89" s="228"/>
      <c r="FR89" s="229"/>
      <c r="FS89" s="228"/>
      <c r="FT89" s="229"/>
      <c r="FU89" s="228"/>
      <c r="FV89" s="180" t="str">
        <f t="shared" si="175"/>
        <v/>
      </c>
      <c r="FW89" s="181" t="str">
        <f t="shared" si="138"/>
        <v/>
      </c>
      <c r="FX89" s="182" t="str">
        <f t="shared" si="139"/>
        <v/>
      </c>
      <c r="FY89" s="183"/>
      <c r="FZ89" s="184" t="str">
        <f t="shared" si="195"/>
        <v/>
      </c>
      <c r="GA89" s="183"/>
      <c r="GB89" s="171"/>
      <c r="GC89" s="227"/>
      <c r="GD89" s="228"/>
      <c r="GE89" s="229"/>
      <c r="GF89" s="228"/>
      <c r="GG89" s="229"/>
      <c r="GH89" s="228"/>
      <c r="GI89" s="180" t="str">
        <f t="shared" si="176"/>
        <v/>
      </c>
      <c r="GJ89" s="181" t="str">
        <f t="shared" si="140"/>
        <v/>
      </c>
      <c r="GK89" s="182" t="str">
        <f t="shared" si="141"/>
        <v/>
      </c>
      <c r="GL89" s="183"/>
      <c r="GM89" s="184" t="str">
        <f t="shared" si="196"/>
        <v/>
      </c>
      <c r="GN89" s="183"/>
      <c r="GO89" s="171"/>
      <c r="GP89" s="227"/>
      <c r="GQ89" s="228"/>
      <c r="GR89" s="229"/>
      <c r="GS89" s="228"/>
      <c r="GT89" s="229"/>
      <c r="GU89" s="228"/>
      <c r="GV89" s="180" t="str">
        <f t="shared" si="177"/>
        <v/>
      </c>
      <c r="GW89" s="181" t="str">
        <f t="shared" si="142"/>
        <v/>
      </c>
      <c r="GX89" s="182" t="str">
        <f t="shared" si="143"/>
        <v/>
      </c>
      <c r="GY89" s="183"/>
      <c r="GZ89" s="184" t="str">
        <f t="shared" si="197"/>
        <v/>
      </c>
      <c r="HA89" s="183"/>
      <c r="HB89" s="171"/>
      <c r="HC89" s="227"/>
      <c r="HD89" s="228"/>
      <c r="HE89" s="229"/>
      <c r="HF89" s="228"/>
      <c r="HG89" s="229"/>
      <c r="HH89" s="228"/>
      <c r="HI89" s="180" t="str">
        <f t="shared" si="178"/>
        <v/>
      </c>
      <c r="HJ89" s="181" t="str">
        <f t="shared" si="144"/>
        <v/>
      </c>
      <c r="HK89" s="182" t="str">
        <f t="shared" si="145"/>
        <v/>
      </c>
      <c r="HL89" s="183"/>
      <c r="HM89" s="184" t="str">
        <f t="shared" si="198"/>
        <v/>
      </c>
      <c r="HN89" s="183"/>
      <c r="HO89" s="171"/>
      <c r="HP89" s="227"/>
      <c r="HQ89" s="228"/>
      <c r="HR89" s="229"/>
      <c r="HS89" s="228"/>
      <c r="HT89" s="229"/>
      <c r="HU89" s="228"/>
      <c r="HV89" s="180" t="str">
        <f t="shared" si="179"/>
        <v/>
      </c>
      <c r="HW89" s="181" t="str">
        <f t="shared" si="146"/>
        <v/>
      </c>
      <c r="HX89" s="182" t="str">
        <f t="shared" si="147"/>
        <v/>
      </c>
      <c r="HY89" s="183"/>
      <c r="HZ89" s="184" t="str">
        <f t="shared" si="199"/>
        <v/>
      </c>
      <c r="IA89" s="183"/>
      <c r="IB89" s="171"/>
      <c r="IC89" s="227"/>
      <c r="ID89" s="228"/>
      <c r="IE89" s="229"/>
      <c r="IF89" s="228"/>
      <c r="IG89" s="229"/>
      <c r="IH89" s="228"/>
      <c r="II89" s="180" t="str">
        <f t="shared" si="180"/>
        <v/>
      </c>
      <c r="IJ89" s="181" t="str">
        <f t="shared" si="148"/>
        <v/>
      </c>
      <c r="IK89" s="182" t="str">
        <f t="shared" si="149"/>
        <v/>
      </c>
      <c r="IL89" s="183"/>
      <c r="IM89" s="184" t="str">
        <f t="shared" si="200"/>
        <v/>
      </c>
      <c r="IN89" s="183"/>
      <c r="IO89" s="171"/>
      <c r="IP89" s="227"/>
      <c r="IQ89" s="228"/>
      <c r="IR89" s="229"/>
      <c r="IS89" s="228"/>
      <c r="IT89" s="229"/>
      <c r="IU89" s="228"/>
      <c r="IV89" s="180" t="str">
        <f t="shared" si="181"/>
        <v/>
      </c>
      <c r="IW89" s="181" t="str">
        <f t="shared" si="150"/>
        <v/>
      </c>
      <c r="IX89" s="182" t="str">
        <f t="shared" si="151"/>
        <v/>
      </c>
      <c r="IY89" s="183"/>
      <c r="IZ89" s="184" t="str">
        <f t="shared" si="201"/>
        <v/>
      </c>
      <c r="JA89" s="183"/>
      <c r="JB89" s="171"/>
      <c r="JC89" s="342"/>
      <c r="JD89" s="198">
        <f t="shared" si="152"/>
        <v>0</v>
      </c>
      <c r="JE89" s="198">
        <f t="shared" si="153"/>
        <v>0</v>
      </c>
      <c r="JF89" s="198">
        <f t="shared" si="154"/>
        <v>0</v>
      </c>
      <c r="JG89" s="199">
        <f t="shared" si="155"/>
        <v>0</v>
      </c>
      <c r="JH89" s="199">
        <f t="shared" si="156"/>
        <v>0</v>
      </c>
      <c r="JI89" s="342"/>
      <c r="JJ89" s="198">
        <f>JD89+'Vessel List A'!JD89</f>
        <v>0</v>
      </c>
      <c r="JK89" s="198">
        <f>JE89+'Vessel List A'!JE89</f>
        <v>0</v>
      </c>
      <c r="JL89" s="198">
        <f t="shared" si="157"/>
        <v>0</v>
      </c>
      <c r="JM89" s="199">
        <f>JG89+'Vessel List A'!JG89</f>
        <v>0</v>
      </c>
      <c r="JN89" s="199">
        <f t="shared" si="158"/>
        <v>0</v>
      </c>
      <c r="JO89" s="342"/>
      <c r="JP89" s="366" t="str">
        <f>$FP$1</f>
        <v>…</v>
      </c>
      <c r="JQ89" s="371" t="str">
        <f>$FQ$2</f>
        <v>No</v>
      </c>
      <c r="JR89" s="763">
        <f>$FW$2</f>
        <v>0</v>
      </c>
      <c r="JS89" s="762"/>
      <c r="JT89" s="761">
        <f>$FY$2</f>
        <v>0</v>
      </c>
      <c r="JU89" s="762"/>
      <c r="JV89" s="373">
        <f>$FY$1</f>
        <v>0</v>
      </c>
      <c r="JW89" s="373"/>
      <c r="JX89" s="369">
        <f>$FT$2</f>
        <v>0</v>
      </c>
      <c r="JY89" s="342"/>
      <c r="JZ89" s="344">
        <f t="shared" si="159"/>
        <v>1</v>
      </c>
      <c r="KA89" s="195"/>
    </row>
    <row r="90" spans="1:287" x14ac:dyDescent="0.2">
      <c r="A90" s="247">
        <f t="shared" si="160"/>
        <v>41664</v>
      </c>
      <c r="B90" s="249">
        <f t="shared" si="161"/>
        <v>41665</v>
      </c>
      <c r="C90" s="227"/>
      <c r="D90" s="228"/>
      <c r="E90" s="229"/>
      <c r="F90" s="228"/>
      <c r="G90" s="229"/>
      <c r="H90" s="228"/>
      <c r="I90" s="180" t="str">
        <f t="shared" si="162"/>
        <v/>
      </c>
      <c r="J90" s="181" t="str">
        <f t="shared" si="112"/>
        <v/>
      </c>
      <c r="K90" s="182" t="str">
        <f t="shared" si="113"/>
        <v/>
      </c>
      <c r="L90" s="183"/>
      <c r="M90" s="184" t="str">
        <f t="shared" si="182"/>
        <v/>
      </c>
      <c r="N90" s="183"/>
      <c r="O90" s="230"/>
      <c r="P90" s="227"/>
      <c r="Q90" s="228"/>
      <c r="R90" s="229"/>
      <c r="S90" s="228"/>
      <c r="T90" s="229"/>
      <c r="U90" s="228"/>
      <c r="V90" s="180" t="str">
        <f t="shared" si="163"/>
        <v/>
      </c>
      <c r="W90" s="181" t="str">
        <f t="shared" si="114"/>
        <v/>
      </c>
      <c r="X90" s="182" t="str">
        <f t="shared" si="115"/>
        <v/>
      </c>
      <c r="Y90" s="183"/>
      <c r="Z90" s="184" t="str">
        <f t="shared" si="183"/>
        <v/>
      </c>
      <c r="AA90" s="183"/>
      <c r="AB90" s="230"/>
      <c r="AC90" s="227"/>
      <c r="AD90" s="228"/>
      <c r="AE90" s="229"/>
      <c r="AF90" s="228"/>
      <c r="AG90" s="229"/>
      <c r="AH90" s="228"/>
      <c r="AI90" s="180" t="str">
        <f t="shared" si="164"/>
        <v/>
      </c>
      <c r="AJ90" s="181" t="str">
        <f t="shared" si="116"/>
        <v/>
      </c>
      <c r="AK90" s="182" t="str">
        <f t="shared" si="117"/>
        <v/>
      </c>
      <c r="AL90" s="183"/>
      <c r="AM90" s="184" t="str">
        <f t="shared" si="184"/>
        <v/>
      </c>
      <c r="AN90" s="183"/>
      <c r="AO90" s="230"/>
      <c r="AP90" s="227"/>
      <c r="AQ90" s="228"/>
      <c r="AR90" s="229"/>
      <c r="AS90" s="228"/>
      <c r="AT90" s="229"/>
      <c r="AU90" s="228"/>
      <c r="AV90" s="180" t="str">
        <f t="shared" si="165"/>
        <v/>
      </c>
      <c r="AW90" s="181" t="str">
        <f t="shared" si="118"/>
        <v/>
      </c>
      <c r="AX90" s="182" t="str">
        <f t="shared" si="119"/>
        <v/>
      </c>
      <c r="AY90" s="183"/>
      <c r="AZ90" s="184" t="str">
        <f t="shared" si="185"/>
        <v/>
      </c>
      <c r="BA90" s="183"/>
      <c r="BB90" s="230"/>
      <c r="BC90" s="227"/>
      <c r="BD90" s="228"/>
      <c r="BE90" s="229"/>
      <c r="BF90" s="228"/>
      <c r="BG90" s="229"/>
      <c r="BH90" s="228"/>
      <c r="BI90" s="180" t="str">
        <f t="shared" si="166"/>
        <v/>
      </c>
      <c r="BJ90" s="181" t="str">
        <f t="shared" si="120"/>
        <v/>
      </c>
      <c r="BK90" s="182" t="str">
        <f t="shared" si="121"/>
        <v/>
      </c>
      <c r="BL90" s="183"/>
      <c r="BM90" s="184" t="str">
        <f t="shared" si="186"/>
        <v/>
      </c>
      <c r="BN90" s="183"/>
      <c r="BO90" s="230"/>
      <c r="BP90" s="227"/>
      <c r="BQ90" s="228"/>
      <c r="BR90" s="229"/>
      <c r="BS90" s="228"/>
      <c r="BT90" s="229"/>
      <c r="BU90" s="228"/>
      <c r="BV90" s="180" t="str">
        <f t="shared" si="167"/>
        <v/>
      </c>
      <c r="BW90" s="181" t="str">
        <f t="shared" si="122"/>
        <v/>
      </c>
      <c r="BX90" s="182" t="str">
        <f t="shared" si="123"/>
        <v/>
      </c>
      <c r="BY90" s="183"/>
      <c r="BZ90" s="184" t="str">
        <f t="shared" si="187"/>
        <v/>
      </c>
      <c r="CA90" s="183"/>
      <c r="CB90" s="230"/>
      <c r="CC90" s="227"/>
      <c r="CD90" s="228"/>
      <c r="CE90" s="229"/>
      <c r="CF90" s="228"/>
      <c r="CG90" s="229"/>
      <c r="CH90" s="228"/>
      <c r="CI90" s="180" t="str">
        <f t="shared" si="168"/>
        <v/>
      </c>
      <c r="CJ90" s="181" t="str">
        <f t="shared" si="124"/>
        <v/>
      </c>
      <c r="CK90" s="182" t="str">
        <f t="shared" si="125"/>
        <v/>
      </c>
      <c r="CL90" s="183"/>
      <c r="CM90" s="184" t="str">
        <f t="shared" si="188"/>
        <v/>
      </c>
      <c r="CN90" s="183"/>
      <c r="CO90" s="230"/>
      <c r="CP90" s="227"/>
      <c r="CQ90" s="228"/>
      <c r="CR90" s="229"/>
      <c r="CS90" s="228"/>
      <c r="CT90" s="229"/>
      <c r="CU90" s="228"/>
      <c r="CV90" s="180" t="str">
        <f t="shared" si="169"/>
        <v/>
      </c>
      <c r="CW90" s="181" t="str">
        <f t="shared" si="126"/>
        <v/>
      </c>
      <c r="CX90" s="182" t="str">
        <f t="shared" si="127"/>
        <v/>
      </c>
      <c r="CY90" s="183"/>
      <c r="CZ90" s="184" t="str">
        <f t="shared" si="189"/>
        <v/>
      </c>
      <c r="DA90" s="183"/>
      <c r="DB90" s="230"/>
      <c r="DC90" s="227"/>
      <c r="DD90" s="228"/>
      <c r="DE90" s="229"/>
      <c r="DF90" s="228"/>
      <c r="DG90" s="229"/>
      <c r="DH90" s="228"/>
      <c r="DI90" s="180" t="str">
        <f t="shared" si="170"/>
        <v/>
      </c>
      <c r="DJ90" s="181" t="str">
        <f t="shared" si="128"/>
        <v/>
      </c>
      <c r="DK90" s="182" t="str">
        <f t="shared" si="129"/>
        <v/>
      </c>
      <c r="DL90" s="183"/>
      <c r="DM90" s="184" t="str">
        <f t="shared" si="190"/>
        <v/>
      </c>
      <c r="DN90" s="183"/>
      <c r="DO90" s="230"/>
      <c r="DP90" s="227"/>
      <c r="DQ90" s="228"/>
      <c r="DR90" s="229"/>
      <c r="DS90" s="228"/>
      <c r="DT90" s="229"/>
      <c r="DU90" s="228"/>
      <c r="DV90" s="180" t="str">
        <f t="shared" si="171"/>
        <v/>
      </c>
      <c r="DW90" s="181" t="str">
        <f t="shared" si="130"/>
        <v/>
      </c>
      <c r="DX90" s="182" t="str">
        <f t="shared" si="131"/>
        <v/>
      </c>
      <c r="DY90" s="183"/>
      <c r="DZ90" s="184" t="str">
        <f t="shared" si="191"/>
        <v/>
      </c>
      <c r="EA90" s="183"/>
      <c r="EB90" s="230"/>
      <c r="EC90" s="227"/>
      <c r="ED90" s="228"/>
      <c r="EE90" s="229"/>
      <c r="EF90" s="228"/>
      <c r="EG90" s="229"/>
      <c r="EH90" s="228"/>
      <c r="EI90" s="180" t="str">
        <f t="shared" si="172"/>
        <v/>
      </c>
      <c r="EJ90" s="181" t="str">
        <f t="shared" si="132"/>
        <v/>
      </c>
      <c r="EK90" s="182" t="str">
        <f t="shared" si="133"/>
        <v/>
      </c>
      <c r="EL90" s="183"/>
      <c r="EM90" s="184" t="str">
        <f t="shared" si="192"/>
        <v/>
      </c>
      <c r="EN90" s="183"/>
      <c r="EO90" s="230"/>
      <c r="EP90" s="227"/>
      <c r="EQ90" s="228"/>
      <c r="ER90" s="229"/>
      <c r="ES90" s="228"/>
      <c r="ET90" s="229"/>
      <c r="EU90" s="228"/>
      <c r="EV90" s="180" t="str">
        <f t="shared" si="173"/>
        <v/>
      </c>
      <c r="EW90" s="181" t="str">
        <f t="shared" si="134"/>
        <v/>
      </c>
      <c r="EX90" s="182" t="str">
        <f t="shared" si="135"/>
        <v/>
      </c>
      <c r="EY90" s="183"/>
      <c r="EZ90" s="184" t="str">
        <f t="shared" si="193"/>
        <v/>
      </c>
      <c r="FA90" s="183"/>
      <c r="FB90" s="230"/>
      <c r="FC90" s="227"/>
      <c r="FD90" s="228"/>
      <c r="FE90" s="229"/>
      <c r="FF90" s="228"/>
      <c r="FG90" s="229"/>
      <c r="FH90" s="228"/>
      <c r="FI90" s="180" t="str">
        <f t="shared" si="174"/>
        <v/>
      </c>
      <c r="FJ90" s="181" t="str">
        <f t="shared" si="136"/>
        <v/>
      </c>
      <c r="FK90" s="182" t="str">
        <f t="shared" si="137"/>
        <v/>
      </c>
      <c r="FL90" s="183"/>
      <c r="FM90" s="184" t="str">
        <f t="shared" si="194"/>
        <v/>
      </c>
      <c r="FN90" s="183"/>
      <c r="FO90" s="230"/>
      <c r="FP90" s="227"/>
      <c r="FQ90" s="228"/>
      <c r="FR90" s="229"/>
      <c r="FS90" s="228"/>
      <c r="FT90" s="229"/>
      <c r="FU90" s="228"/>
      <c r="FV90" s="180" t="str">
        <f t="shared" si="175"/>
        <v/>
      </c>
      <c r="FW90" s="181" t="str">
        <f t="shared" si="138"/>
        <v/>
      </c>
      <c r="FX90" s="182" t="str">
        <f t="shared" si="139"/>
        <v/>
      </c>
      <c r="FY90" s="183"/>
      <c r="FZ90" s="184" t="str">
        <f t="shared" si="195"/>
        <v/>
      </c>
      <c r="GA90" s="183"/>
      <c r="GB90" s="230"/>
      <c r="GC90" s="227"/>
      <c r="GD90" s="228"/>
      <c r="GE90" s="229"/>
      <c r="GF90" s="228"/>
      <c r="GG90" s="229"/>
      <c r="GH90" s="228"/>
      <c r="GI90" s="180" t="str">
        <f t="shared" si="176"/>
        <v/>
      </c>
      <c r="GJ90" s="181" t="str">
        <f t="shared" si="140"/>
        <v/>
      </c>
      <c r="GK90" s="182" t="str">
        <f t="shared" si="141"/>
        <v/>
      </c>
      <c r="GL90" s="183"/>
      <c r="GM90" s="184" t="str">
        <f t="shared" si="196"/>
        <v/>
      </c>
      <c r="GN90" s="183"/>
      <c r="GO90" s="230"/>
      <c r="GP90" s="227"/>
      <c r="GQ90" s="228"/>
      <c r="GR90" s="229"/>
      <c r="GS90" s="228"/>
      <c r="GT90" s="229"/>
      <c r="GU90" s="228"/>
      <c r="GV90" s="180" t="str">
        <f t="shared" si="177"/>
        <v/>
      </c>
      <c r="GW90" s="181" t="str">
        <f t="shared" si="142"/>
        <v/>
      </c>
      <c r="GX90" s="182" t="str">
        <f t="shared" si="143"/>
        <v/>
      </c>
      <c r="GY90" s="183"/>
      <c r="GZ90" s="184" t="str">
        <f t="shared" si="197"/>
        <v/>
      </c>
      <c r="HA90" s="183"/>
      <c r="HB90" s="230"/>
      <c r="HC90" s="227"/>
      <c r="HD90" s="228"/>
      <c r="HE90" s="229"/>
      <c r="HF90" s="228"/>
      <c r="HG90" s="229"/>
      <c r="HH90" s="228"/>
      <c r="HI90" s="180" t="str">
        <f t="shared" si="178"/>
        <v/>
      </c>
      <c r="HJ90" s="181" t="str">
        <f t="shared" si="144"/>
        <v/>
      </c>
      <c r="HK90" s="182" t="str">
        <f t="shared" si="145"/>
        <v/>
      </c>
      <c r="HL90" s="183"/>
      <c r="HM90" s="184" t="str">
        <f t="shared" si="198"/>
        <v/>
      </c>
      <c r="HN90" s="183"/>
      <c r="HO90" s="230"/>
      <c r="HP90" s="227"/>
      <c r="HQ90" s="228"/>
      <c r="HR90" s="229"/>
      <c r="HS90" s="228"/>
      <c r="HT90" s="229"/>
      <c r="HU90" s="228"/>
      <c r="HV90" s="180" t="str">
        <f t="shared" si="179"/>
        <v/>
      </c>
      <c r="HW90" s="181" t="str">
        <f t="shared" si="146"/>
        <v/>
      </c>
      <c r="HX90" s="182" t="str">
        <f t="shared" si="147"/>
        <v/>
      </c>
      <c r="HY90" s="183"/>
      <c r="HZ90" s="184" t="str">
        <f t="shared" si="199"/>
        <v/>
      </c>
      <c r="IA90" s="183"/>
      <c r="IB90" s="230"/>
      <c r="IC90" s="227"/>
      <c r="ID90" s="228"/>
      <c r="IE90" s="229"/>
      <c r="IF90" s="228"/>
      <c r="IG90" s="229"/>
      <c r="IH90" s="228"/>
      <c r="II90" s="180" t="str">
        <f t="shared" si="180"/>
        <v/>
      </c>
      <c r="IJ90" s="181" t="str">
        <f t="shared" si="148"/>
        <v/>
      </c>
      <c r="IK90" s="182" t="str">
        <f t="shared" si="149"/>
        <v/>
      </c>
      <c r="IL90" s="183"/>
      <c r="IM90" s="184" t="str">
        <f t="shared" si="200"/>
        <v/>
      </c>
      <c r="IN90" s="183"/>
      <c r="IO90" s="230"/>
      <c r="IP90" s="227"/>
      <c r="IQ90" s="228"/>
      <c r="IR90" s="229"/>
      <c r="IS90" s="228"/>
      <c r="IT90" s="229"/>
      <c r="IU90" s="228"/>
      <c r="IV90" s="180" t="str">
        <f t="shared" si="181"/>
        <v/>
      </c>
      <c r="IW90" s="181" t="str">
        <f t="shared" si="150"/>
        <v/>
      </c>
      <c r="IX90" s="182" t="str">
        <f t="shared" si="151"/>
        <v/>
      </c>
      <c r="IY90" s="183"/>
      <c r="IZ90" s="184" t="str">
        <f t="shared" si="201"/>
        <v/>
      </c>
      <c r="JA90" s="183"/>
      <c r="JB90" s="230"/>
      <c r="JC90" s="342"/>
      <c r="JD90" s="198">
        <f t="shared" si="152"/>
        <v>0</v>
      </c>
      <c r="JE90" s="198">
        <f t="shared" si="153"/>
        <v>0</v>
      </c>
      <c r="JF90" s="198">
        <f t="shared" si="154"/>
        <v>0</v>
      </c>
      <c r="JG90" s="199">
        <f t="shared" si="155"/>
        <v>0</v>
      </c>
      <c r="JH90" s="199">
        <f t="shared" si="156"/>
        <v>0</v>
      </c>
      <c r="JI90" s="342"/>
      <c r="JJ90" s="198">
        <f>JD90+'Vessel List A'!JD90</f>
        <v>0</v>
      </c>
      <c r="JK90" s="198">
        <f>JE90+'Vessel List A'!JE90</f>
        <v>0</v>
      </c>
      <c r="JL90" s="198">
        <f t="shared" si="157"/>
        <v>0</v>
      </c>
      <c r="JM90" s="199">
        <f>JG90+'Vessel List A'!JG90</f>
        <v>0</v>
      </c>
      <c r="JN90" s="199">
        <f t="shared" si="158"/>
        <v>0</v>
      </c>
      <c r="JO90" s="342"/>
      <c r="JP90" s="366" t="str">
        <f>$GC$1</f>
        <v>…</v>
      </c>
      <c r="JQ90" s="367" t="str">
        <f>$GD$2</f>
        <v>No</v>
      </c>
      <c r="JR90" s="763">
        <f>$GJ$2</f>
        <v>0</v>
      </c>
      <c r="JS90" s="762"/>
      <c r="JT90" s="761">
        <f>$GL$2</f>
        <v>0</v>
      </c>
      <c r="JU90" s="762"/>
      <c r="JV90" s="373">
        <f>$GL$1</f>
        <v>0</v>
      </c>
      <c r="JW90" s="373"/>
      <c r="JX90" s="369">
        <f>$GG$2</f>
        <v>0</v>
      </c>
      <c r="JY90" s="342"/>
      <c r="JZ90" s="344">
        <f t="shared" si="159"/>
        <v>1</v>
      </c>
      <c r="KA90" s="195"/>
    </row>
    <row r="91" spans="1:287" x14ac:dyDescent="0.2">
      <c r="A91" s="247">
        <f t="shared" si="160"/>
        <v>41665</v>
      </c>
      <c r="B91" s="249">
        <f t="shared" si="161"/>
        <v>41666</v>
      </c>
      <c r="C91" s="227"/>
      <c r="D91" s="228"/>
      <c r="E91" s="229"/>
      <c r="F91" s="228"/>
      <c r="G91" s="229"/>
      <c r="H91" s="228"/>
      <c r="I91" s="180" t="str">
        <f t="shared" si="162"/>
        <v/>
      </c>
      <c r="J91" s="181" t="str">
        <f t="shared" si="112"/>
        <v/>
      </c>
      <c r="K91" s="182" t="str">
        <f t="shared" si="113"/>
        <v/>
      </c>
      <c r="L91" s="183"/>
      <c r="M91" s="184" t="str">
        <f t="shared" si="182"/>
        <v/>
      </c>
      <c r="N91" s="183"/>
      <c r="O91" s="171"/>
      <c r="P91" s="227"/>
      <c r="Q91" s="228"/>
      <c r="R91" s="229"/>
      <c r="S91" s="228"/>
      <c r="T91" s="229"/>
      <c r="U91" s="228"/>
      <c r="V91" s="180" t="str">
        <f t="shared" si="163"/>
        <v/>
      </c>
      <c r="W91" s="181" t="str">
        <f t="shared" si="114"/>
        <v/>
      </c>
      <c r="X91" s="182" t="str">
        <f t="shared" si="115"/>
        <v/>
      </c>
      <c r="Y91" s="183"/>
      <c r="Z91" s="184" t="str">
        <f t="shared" si="183"/>
        <v/>
      </c>
      <c r="AA91" s="183"/>
      <c r="AB91" s="171"/>
      <c r="AC91" s="227"/>
      <c r="AD91" s="228"/>
      <c r="AE91" s="229"/>
      <c r="AF91" s="228"/>
      <c r="AG91" s="229"/>
      <c r="AH91" s="228"/>
      <c r="AI91" s="180" t="str">
        <f t="shared" si="164"/>
        <v/>
      </c>
      <c r="AJ91" s="181" t="str">
        <f t="shared" si="116"/>
        <v/>
      </c>
      <c r="AK91" s="182" t="str">
        <f t="shared" si="117"/>
        <v/>
      </c>
      <c r="AL91" s="183"/>
      <c r="AM91" s="184" t="str">
        <f t="shared" si="184"/>
        <v/>
      </c>
      <c r="AN91" s="183"/>
      <c r="AO91" s="171"/>
      <c r="AP91" s="227"/>
      <c r="AQ91" s="228"/>
      <c r="AR91" s="229"/>
      <c r="AS91" s="228"/>
      <c r="AT91" s="229"/>
      <c r="AU91" s="228"/>
      <c r="AV91" s="180" t="str">
        <f t="shared" si="165"/>
        <v/>
      </c>
      <c r="AW91" s="181" t="str">
        <f t="shared" si="118"/>
        <v/>
      </c>
      <c r="AX91" s="182" t="str">
        <f t="shared" si="119"/>
        <v/>
      </c>
      <c r="AY91" s="183"/>
      <c r="AZ91" s="184" t="str">
        <f t="shared" si="185"/>
        <v/>
      </c>
      <c r="BA91" s="183"/>
      <c r="BB91" s="171"/>
      <c r="BC91" s="227"/>
      <c r="BD91" s="228"/>
      <c r="BE91" s="229"/>
      <c r="BF91" s="228"/>
      <c r="BG91" s="229"/>
      <c r="BH91" s="228"/>
      <c r="BI91" s="180" t="str">
        <f t="shared" si="166"/>
        <v/>
      </c>
      <c r="BJ91" s="181" t="str">
        <f t="shared" si="120"/>
        <v/>
      </c>
      <c r="BK91" s="182" t="str">
        <f t="shared" si="121"/>
        <v/>
      </c>
      <c r="BL91" s="183"/>
      <c r="BM91" s="184" t="str">
        <f t="shared" si="186"/>
        <v/>
      </c>
      <c r="BN91" s="183"/>
      <c r="BO91" s="171"/>
      <c r="BP91" s="227"/>
      <c r="BQ91" s="228"/>
      <c r="BR91" s="229"/>
      <c r="BS91" s="228"/>
      <c r="BT91" s="229"/>
      <c r="BU91" s="228"/>
      <c r="BV91" s="180" t="str">
        <f t="shared" si="167"/>
        <v/>
      </c>
      <c r="BW91" s="181" t="str">
        <f t="shared" si="122"/>
        <v/>
      </c>
      <c r="BX91" s="182" t="str">
        <f t="shared" si="123"/>
        <v/>
      </c>
      <c r="BY91" s="183"/>
      <c r="BZ91" s="184" t="str">
        <f t="shared" si="187"/>
        <v/>
      </c>
      <c r="CA91" s="183"/>
      <c r="CB91" s="171"/>
      <c r="CC91" s="227"/>
      <c r="CD91" s="228"/>
      <c r="CE91" s="229"/>
      <c r="CF91" s="228"/>
      <c r="CG91" s="229"/>
      <c r="CH91" s="228"/>
      <c r="CI91" s="180" t="str">
        <f t="shared" si="168"/>
        <v/>
      </c>
      <c r="CJ91" s="181" t="str">
        <f t="shared" si="124"/>
        <v/>
      </c>
      <c r="CK91" s="182" t="str">
        <f t="shared" si="125"/>
        <v/>
      </c>
      <c r="CL91" s="183"/>
      <c r="CM91" s="184" t="str">
        <f t="shared" si="188"/>
        <v/>
      </c>
      <c r="CN91" s="183"/>
      <c r="CO91" s="171"/>
      <c r="CP91" s="227"/>
      <c r="CQ91" s="228"/>
      <c r="CR91" s="229"/>
      <c r="CS91" s="228"/>
      <c r="CT91" s="229"/>
      <c r="CU91" s="228"/>
      <c r="CV91" s="180" t="str">
        <f t="shared" si="169"/>
        <v/>
      </c>
      <c r="CW91" s="181" t="str">
        <f t="shared" si="126"/>
        <v/>
      </c>
      <c r="CX91" s="182" t="str">
        <f t="shared" si="127"/>
        <v/>
      </c>
      <c r="CY91" s="183"/>
      <c r="CZ91" s="184" t="str">
        <f t="shared" si="189"/>
        <v/>
      </c>
      <c r="DA91" s="183"/>
      <c r="DB91" s="171"/>
      <c r="DC91" s="227"/>
      <c r="DD91" s="228"/>
      <c r="DE91" s="229"/>
      <c r="DF91" s="228"/>
      <c r="DG91" s="229"/>
      <c r="DH91" s="228"/>
      <c r="DI91" s="180" t="str">
        <f t="shared" si="170"/>
        <v/>
      </c>
      <c r="DJ91" s="181" t="str">
        <f t="shared" si="128"/>
        <v/>
      </c>
      <c r="DK91" s="182" t="str">
        <f t="shared" si="129"/>
        <v/>
      </c>
      <c r="DL91" s="183"/>
      <c r="DM91" s="184" t="str">
        <f t="shared" si="190"/>
        <v/>
      </c>
      <c r="DN91" s="183"/>
      <c r="DO91" s="171"/>
      <c r="DP91" s="227"/>
      <c r="DQ91" s="228"/>
      <c r="DR91" s="229"/>
      <c r="DS91" s="228"/>
      <c r="DT91" s="229"/>
      <c r="DU91" s="228"/>
      <c r="DV91" s="180" t="str">
        <f t="shared" si="171"/>
        <v/>
      </c>
      <c r="DW91" s="181" t="str">
        <f t="shared" si="130"/>
        <v/>
      </c>
      <c r="DX91" s="182" t="str">
        <f t="shared" si="131"/>
        <v/>
      </c>
      <c r="DY91" s="183"/>
      <c r="DZ91" s="184" t="str">
        <f t="shared" si="191"/>
        <v/>
      </c>
      <c r="EA91" s="183"/>
      <c r="EB91" s="171"/>
      <c r="EC91" s="227"/>
      <c r="ED91" s="228"/>
      <c r="EE91" s="229"/>
      <c r="EF91" s="228"/>
      <c r="EG91" s="229"/>
      <c r="EH91" s="228"/>
      <c r="EI91" s="180" t="str">
        <f t="shared" si="172"/>
        <v/>
      </c>
      <c r="EJ91" s="181" t="str">
        <f t="shared" si="132"/>
        <v/>
      </c>
      <c r="EK91" s="182" t="str">
        <f t="shared" si="133"/>
        <v/>
      </c>
      <c r="EL91" s="183"/>
      <c r="EM91" s="184" t="str">
        <f t="shared" si="192"/>
        <v/>
      </c>
      <c r="EN91" s="183"/>
      <c r="EO91" s="171"/>
      <c r="EP91" s="227"/>
      <c r="EQ91" s="228"/>
      <c r="ER91" s="229"/>
      <c r="ES91" s="228"/>
      <c r="ET91" s="229"/>
      <c r="EU91" s="228"/>
      <c r="EV91" s="180" t="str">
        <f t="shared" si="173"/>
        <v/>
      </c>
      <c r="EW91" s="181" t="str">
        <f t="shared" si="134"/>
        <v/>
      </c>
      <c r="EX91" s="182" t="str">
        <f t="shared" si="135"/>
        <v/>
      </c>
      <c r="EY91" s="183"/>
      <c r="EZ91" s="184" t="str">
        <f t="shared" si="193"/>
        <v/>
      </c>
      <c r="FA91" s="183"/>
      <c r="FB91" s="171"/>
      <c r="FC91" s="227"/>
      <c r="FD91" s="228"/>
      <c r="FE91" s="229"/>
      <c r="FF91" s="228"/>
      <c r="FG91" s="229"/>
      <c r="FH91" s="228"/>
      <c r="FI91" s="180" t="str">
        <f t="shared" si="174"/>
        <v/>
      </c>
      <c r="FJ91" s="181" t="str">
        <f t="shared" si="136"/>
        <v/>
      </c>
      <c r="FK91" s="182" t="str">
        <f t="shared" si="137"/>
        <v/>
      </c>
      <c r="FL91" s="183"/>
      <c r="FM91" s="184" t="str">
        <f t="shared" si="194"/>
        <v/>
      </c>
      <c r="FN91" s="183"/>
      <c r="FO91" s="171"/>
      <c r="FP91" s="227"/>
      <c r="FQ91" s="228"/>
      <c r="FR91" s="229"/>
      <c r="FS91" s="228"/>
      <c r="FT91" s="229"/>
      <c r="FU91" s="228"/>
      <c r="FV91" s="180" t="str">
        <f t="shared" si="175"/>
        <v/>
      </c>
      <c r="FW91" s="181" t="str">
        <f t="shared" si="138"/>
        <v/>
      </c>
      <c r="FX91" s="182" t="str">
        <f t="shared" si="139"/>
        <v/>
      </c>
      <c r="FY91" s="183"/>
      <c r="FZ91" s="184" t="str">
        <f t="shared" si="195"/>
        <v/>
      </c>
      <c r="GA91" s="183"/>
      <c r="GB91" s="171"/>
      <c r="GC91" s="227"/>
      <c r="GD91" s="228"/>
      <c r="GE91" s="229"/>
      <c r="GF91" s="228"/>
      <c r="GG91" s="229"/>
      <c r="GH91" s="228"/>
      <c r="GI91" s="180" t="str">
        <f t="shared" si="176"/>
        <v/>
      </c>
      <c r="GJ91" s="181" t="str">
        <f t="shared" si="140"/>
        <v/>
      </c>
      <c r="GK91" s="182" t="str">
        <f t="shared" si="141"/>
        <v/>
      </c>
      <c r="GL91" s="183"/>
      <c r="GM91" s="184" t="str">
        <f t="shared" si="196"/>
        <v/>
      </c>
      <c r="GN91" s="183"/>
      <c r="GO91" s="171"/>
      <c r="GP91" s="227"/>
      <c r="GQ91" s="228"/>
      <c r="GR91" s="229"/>
      <c r="GS91" s="228"/>
      <c r="GT91" s="229"/>
      <c r="GU91" s="228"/>
      <c r="GV91" s="180" t="str">
        <f t="shared" si="177"/>
        <v/>
      </c>
      <c r="GW91" s="181" t="str">
        <f t="shared" si="142"/>
        <v/>
      </c>
      <c r="GX91" s="182" t="str">
        <f t="shared" si="143"/>
        <v/>
      </c>
      <c r="GY91" s="183"/>
      <c r="GZ91" s="184" t="str">
        <f t="shared" si="197"/>
        <v/>
      </c>
      <c r="HA91" s="183"/>
      <c r="HB91" s="171"/>
      <c r="HC91" s="227"/>
      <c r="HD91" s="228"/>
      <c r="HE91" s="229"/>
      <c r="HF91" s="228"/>
      <c r="HG91" s="229"/>
      <c r="HH91" s="228"/>
      <c r="HI91" s="180" t="str">
        <f t="shared" si="178"/>
        <v/>
      </c>
      <c r="HJ91" s="181" t="str">
        <f t="shared" si="144"/>
        <v/>
      </c>
      <c r="HK91" s="182" t="str">
        <f t="shared" si="145"/>
        <v/>
      </c>
      <c r="HL91" s="183"/>
      <c r="HM91" s="184" t="str">
        <f t="shared" si="198"/>
        <v/>
      </c>
      <c r="HN91" s="183"/>
      <c r="HO91" s="171"/>
      <c r="HP91" s="227"/>
      <c r="HQ91" s="228"/>
      <c r="HR91" s="229"/>
      <c r="HS91" s="228"/>
      <c r="HT91" s="229"/>
      <c r="HU91" s="228"/>
      <c r="HV91" s="180" t="str">
        <f t="shared" si="179"/>
        <v/>
      </c>
      <c r="HW91" s="181" t="str">
        <f t="shared" si="146"/>
        <v/>
      </c>
      <c r="HX91" s="182" t="str">
        <f t="shared" si="147"/>
        <v/>
      </c>
      <c r="HY91" s="183"/>
      <c r="HZ91" s="184" t="str">
        <f t="shared" si="199"/>
        <v/>
      </c>
      <c r="IA91" s="183"/>
      <c r="IB91" s="171"/>
      <c r="IC91" s="227"/>
      <c r="ID91" s="228"/>
      <c r="IE91" s="229"/>
      <c r="IF91" s="228"/>
      <c r="IG91" s="229"/>
      <c r="IH91" s="228"/>
      <c r="II91" s="180" t="str">
        <f t="shared" si="180"/>
        <v/>
      </c>
      <c r="IJ91" s="181" t="str">
        <f t="shared" si="148"/>
        <v/>
      </c>
      <c r="IK91" s="182" t="str">
        <f t="shared" si="149"/>
        <v/>
      </c>
      <c r="IL91" s="183"/>
      <c r="IM91" s="184" t="str">
        <f t="shared" si="200"/>
        <v/>
      </c>
      <c r="IN91" s="183"/>
      <c r="IO91" s="171"/>
      <c r="IP91" s="227"/>
      <c r="IQ91" s="228"/>
      <c r="IR91" s="229"/>
      <c r="IS91" s="228"/>
      <c r="IT91" s="229"/>
      <c r="IU91" s="228"/>
      <c r="IV91" s="180" t="str">
        <f t="shared" si="181"/>
        <v/>
      </c>
      <c r="IW91" s="181" t="str">
        <f t="shared" si="150"/>
        <v/>
      </c>
      <c r="IX91" s="182" t="str">
        <f t="shared" si="151"/>
        <v/>
      </c>
      <c r="IY91" s="183"/>
      <c r="IZ91" s="184" t="str">
        <f t="shared" si="201"/>
        <v/>
      </c>
      <c r="JA91" s="183"/>
      <c r="JB91" s="171"/>
      <c r="JC91" s="342"/>
      <c r="JD91" s="198">
        <f t="shared" si="152"/>
        <v>0</v>
      </c>
      <c r="JE91" s="198">
        <f>SUM(H91,U91,AH91,AU91,BH91,BU91,CH91,CU91,DH91,DU91,EH91,EU91,FH91,FU91,GH91,GU91,HH91,HU91,IH91,IU91)</f>
        <v>0</v>
      </c>
      <c r="JF91" s="198">
        <f t="shared" si="154"/>
        <v>0</v>
      </c>
      <c r="JG91" s="199">
        <f t="shared" si="155"/>
        <v>0</v>
      </c>
      <c r="JH91" s="199">
        <f t="shared" si="156"/>
        <v>0</v>
      </c>
      <c r="JI91" s="342"/>
      <c r="JJ91" s="198">
        <f>JD91+'Vessel List A'!JD91</f>
        <v>0</v>
      </c>
      <c r="JK91" s="198">
        <f>JE91+'Vessel List A'!JE91</f>
        <v>0</v>
      </c>
      <c r="JL91" s="198">
        <f t="shared" si="157"/>
        <v>0</v>
      </c>
      <c r="JM91" s="199">
        <f>JG91+'Vessel List A'!JG91</f>
        <v>0</v>
      </c>
      <c r="JN91" s="199">
        <f t="shared" si="158"/>
        <v>0</v>
      </c>
      <c r="JO91" s="342"/>
      <c r="JP91" s="366" t="str">
        <f>$GP$1</f>
        <v>…</v>
      </c>
      <c r="JQ91" s="371" t="str">
        <f>$GQ$2</f>
        <v>No</v>
      </c>
      <c r="JR91" s="763">
        <f>$GW$2</f>
        <v>0</v>
      </c>
      <c r="JS91" s="762"/>
      <c r="JT91" s="761">
        <f>$GY$2</f>
        <v>0</v>
      </c>
      <c r="JU91" s="762"/>
      <c r="JV91" s="373">
        <f>$GY$1</f>
        <v>0</v>
      </c>
      <c r="JW91" s="373"/>
      <c r="JX91" s="369">
        <f>$GT$2</f>
        <v>0</v>
      </c>
      <c r="JY91" s="342"/>
      <c r="JZ91" s="344">
        <f t="shared" si="159"/>
        <v>1</v>
      </c>
      <c r="KA91" s="195"/>
    </row>
    <row r="92" spans="1:287" x14ac:dyDescent="0.2">
      <c r="A92" s="247">
        <f t="shared" si="160"/>
        <v>41666</v>
      </c>
      <c r="B92" s="249">
        <f t="shared" si="161"/>
        <v>41667</v>
      </c>
      <c r="C92" s="227"/>
      <c r="D92" s="228"/>
      <c r="E92" s="229"/>
      <c r="F92" s="228"/>
      <c r="G92" s="229"/>
      <c r="H92" s="228"/>
      <c r="I92" s="180" t="str">
        <f t="shared" si="162"/>
        <v/>
      </c>
      <c r="J92" s="181" t="str">
        <f t="shared" si="112"/>
        <v/>
      </c>
      <c r="K92" s="182" t="str">
        <f t="shared" si="113"/>
        <v/>
      </c>
      <c r="L92" s="183"/>
      <c r="M92" s="184" t="str">
        <f t="shared" si="182"/>
        <v/>
      </c>
      <c r="N92" s="183"/>
      <c r="O92" s="171"/>
      <c r="P92" s="227"/>
      <c r="Q92" s="228"/>
      <c r="R92" s="229"/>
      <c r="S92" s="228"/>
      <c r="T92" s="229"/>
      <c r="U92" s="228"/>
      <c r="V92" s="180" t="str">
        <f t="shared" si="163"/>
        <v/>
      </c>
      <c r="W92" s="181" t="str">
        <f t="shared" si="114"/>
        <v/>
      </c>
      <c r="X92" s="182" t="str">
        <f t="shared" si="115"/>
        <v/>
      </c>
      <c r="Y92" s="183"/>
      <c r="Z92" s="184" t="str">
        <f t="shared" si="183"/>
        <v/>
      </c>
      <c r="AA92" s="183"/>
      <c r="AB92" s="171"/>
      <c r="AC92" s="227"/>
      <c r="AD92" s="228"/>
      <c r="AE92" s="229"/>
      <c r="AF92" s="228"/>
      <c r="AG92" s="229"/>
      <c r="AH92" s="228"/>
      <c r="AI92" s="180" t="str">
        <f t="shared" si="164"/>
        <v/>
      </c>
      <c r="AJ92" s="181" t="str">
        <f t="shared" si="116"/>
        <v/>
      </c>
      <c r="AK92" s="182" t="str">
        <f t="shared" si="117"/>
        <v/>
      </c>
      <c r="AL92" s="183"/>
      <c r="AM92" s="184" t="str">
        <f t="shared" si="184"/>
        <v/>
      </c>
      <c r="AN92" s="183"/>
      <c r="AO92" s="171"/>
      <c r="AP92" s="227"/>
      <c r="AQ92" s="228"/>
      <c r="AR92" s="229"/>
      <c r="AS92" s="228"/>
      <c r="AT92" s="229"/>
      <c r="AU92" s="228"/>
      <c r="AV92" s="180" t="str">
        <f t="shared" si="165"/>
        <v/>
      </c>
      <c r="AW92" s="181" t="str">
        <f t="shared" si="118"/>
        <v/>
      </c>
      <c r="AX92" s="182" t="str">
        <f t="shared" si="119"/>
        <v/>
      </c>
      <c r="AY92" s="183"/>
      <c r="AZ92" s="184" t="str">
        <f t="shared" si="185"/>
        <v/>
      </c>
      <c r="BA92" s="183"/>
      <c r="BB92" s="171"/>
      <c r="BC92" s="227"/>
      <c r="BD92" s="228"/>
      <c r="BE92" s="229"/>
      <c r="BF92" s="228"/>
      <c r="BG92" s="229"/>
      <c r="BH92" s="228"/>
      <c r="BI92" s="180" t="str">
        <f t="shared" si="166"/>
        <v/>
      </c>
      <c r="BJ92" s="181" t="str">
        <f t="shared" si="120"/>
        <v/>
      </c>
      <c r="BK92" s="182" t="str">
        <f t="shared" si="121"/>
        <v/>
      </c>
      <c r="BL92" s="183"/>
      <c r="BM92" s="184" t="str">
        <f t="shared" si="186"/>
        <v/>
      </c>
      <c r="BN92" s="183"/>
      <c r="BO92" s="171"/>
      <c r="BP92" s="227"/>
      <c r="BQ92" s="228"/>
      <c r="BR92" s="229"/>
      <c r="BS92" s="228"/>
      <c r="BT92" s="229"/>
      <c r="BU92" s="228"/>
      <c r="BV92" s="180" t="str">
        <f t="shared" si="167"/>
        <v/>
      </c>
      <c r="BW92" s="181" t="str">
        <f t="shared" si="122"/>
        <v/>
      </c>
      <c r="BX92" s="182" t="str">
        <f t="shared" si="123"/>
        <v/>
      </c>
      <c r="BY92" s="183"/>
      <c r="BZ92" s="184" t="str">
        <f t="shared" si="187"/>
        <v/>
      </c>
      <c r="CA92" s="183"/>
      <c r="CB92" s="171"/>
      <c r="CC92" s="227"/>
      <c r="CD92" s="228"/>
      <c r="CE92" s="229"/>
      <c r="CF92" s="228"/>
      <c r="CG92" s="229"/>
      <c r="CH92" s="228"/>
      <c r="CI92" s="180" t="str">
        <f t="shared" si="168"/>
        <v/>
      </c>
      <c r="CJ92" s="181" t="str">
        <f t="shared" si="124"/>
        <v/>
      </c>
      <c r="CK92" s="182" t="str">
        <f t="shared" si="125"/>
        <v/>
      </c>
      <c r="CL92" s="183"/>
      <c r="CM92" s="184" t="str">
        <f t="shared" si="188"/>
        <v/>
      </c>
      <c r="CN92" s="183"/>
      <c r="CO92" s="171"/>
      <c r="CP92" s="227"/>
      <c r="CQ92" s="228"/>
      <c r="CR92" s="229"/>
      <c r="CS92" s="228"/>
      <c r="CT92" s="229"/>
      <c r="CU92" s="228"/>
      <c r="CV92" s="180" t="str">
        <f t="shared" si="169"/>
        <v/>
      </c>
      <c r="CW92" s="181" t="str">
        <f t="shared" si="126"/>
        <v/>
      </c>
      <c r="CX92" s="182" t="str">
        <f t="shared" si="127"/>
        <v/>
      </c>
      <c r="CY92" s="183"/>
      <c r="CZ92" s="184" t="str">
        <f t="shared" si="189"/>
        <v/>
      </c>
      <c r="DA92" s="183"/>
      <c r="DB92" s="171"/>
      <c r="DC92" s="227"/>
      <c r="DD92" s="228"/>
      <c r="DE92" s="229"/>
      <c r="DF92" s="228"/>
      <c r="DG92" s="229"/>
      <c r="DH92" s="228"/>
      <c r="DI92" s="180" t="str">
        <f t="shared" si="170"/>
        <v/>
      </c>
      <c r="DJ92" s="181" t="str">
        <f t="shared" si="128"/>
        <v/>
      </c>
      <c r="DK92" s="182" t="str">
        <f t="shared" si="129"/>
        <v/>
      </c>
      <c r="DL92" s="183"/>
      <c r="DM92" s="184" t="str">
        <f t="shared" si="190"/>
        <v/>
      </c>
      <c r="DN92" s="183"/>
      <c r="DO92" s="171"/>
      <c r="DP92" s="227"/>
      <c r="DQ92" s="228"/>
      <c r="DR92" s="229"/>
      <c r="DS92" s="228"/>
      <c r="DT92" s="229"/>
      <c r="DU92" s="228"/>
      <c r="DV92" s="180" t="str">
        <f t="shared" si="171"/>
        <v/>
      </c>
      <c r="DW92" s="181" t="str">
        <f t="shared" si="130"/>
        <v/>
      </c>
      <c r="DX92" s="182" t="str">
        <f t="shared" si="131"/>
        <v/>
      </c>
      <c r="DY92" s="183"/>
      <c r="DZ92" s="184" t="str">
        <f t="shared" si="191"/>
        <v/>
      </c>
      <c r="EA92" s="183"/>
      <c r="EB92" s="171"/>
      <c r="EC92" s="227"/>
      <c r="ED92" s="228"/>
      <c r="EE92" s="229"/>
      <c r="EF92" s="228"/>
      <c r="EG92" s="229"/>
      <c r="EH92" s="228"/>
      <c r="EI92" s="180" t="str">
        <f t="shared" si="172"/>
        <v/>
      </c>
      <c r="EJ92" s="181" t="str">
        <f t="shared" si="132"/>
        <v/>
      </c>
      <c r="EK92" s="182" t="str">
        <f t="shared" si="133"/>
        <v/>
      </c>
      <c r="EL92" s="183"/>
      <c r="EM92" s="184" t="str">
        <f t="shared" si="192"/>
        <v/>
      </c>
      <c r="EN92" s="183"/>
      <c r="EO92" s="171"/>
      <c r="EP92" s="227"/>
      <c r="EQ92" s="228"/>
      <c r="ER92" s="229"/>
      <c r="ES92" s="228"/>
      <c r="ET92" s="229"/>
      <c r="EU92" s="228"/>
      <c r="EV92" s="180" t="str">
        <f t="shared" si="173"/>
        <v/>
      </c>
      <c r="EW92" s="181" t="str">
        <f t="shared" si="134"/>
        <v/>
      </c>
      <c r="EX92" s="182" t="str">
        <f t="shared" si="135"/>
        <v/>
      </c>
      <c r="EY92" s="183"/>
      <c r="EZ92" s="184" t="str">
        <f t="shared" si="193"/>
        <v/>
      </c>
      <c r="FA92" s="183"/>
      <c r="FB92" s="171"/>
      <c r="FC92" s="227"/>
      <c r="FD92" s="228"/>
      <c r="FE92" s="229"/>
      <c r="FF92" s="228"/>
      <c r="FG92" s="229"/>
      <c r="FH92" s="228"/>
      <c r="FI92" s="180" t="str">
        <f t="shared" si="174"/>
        <v/>
      </c>
      <c r="FJ92" s="181" t="str">
        <f t="shared" si="136"/>
        <v/>
      </c>
      <c r="FK92" s="182" t="str">
        <f t="shared" si="137"/>
        <v/>
      </c>
      <c r="FL92" s="183"/>
      <c r="FM92" s="184" t="str">
        <f t="shared" si="194"/>
        <v/>
      </c>
      <c r="FN92" s="183"/>
      <c r="FO92" s="171"/>
      <c r="FP92" s="227"/>
      <c r="FQ92" s="228"/>
      <c r="FR92" s="229"/>
      <c r="FS92" s="228"/>
      <c r="FT92" s="229"/>
      <c r="FU92" s="228"/>
      <c r="FV92" s="180" t="str">
        <f t="shared" si="175"/>
        <v/>
      </c>
      <c r="FW92" s="181" t="str">
        <f t="shared" si="138"/>
        <v/>
      </c>
      <c r="FX92" s="182" t="str">
        <f t="shared" si="139"/>
        <v/>
      </c>
      <c r="FY92" s="183"/>
      <c r="FZ92" s="184" t="str">
        <f t="shared" si="195"/>
        <v/>
      </c>
      <c r="GA92" s="183"/>
      <c r="GB92" s="171"/>
      <c r="GC92" s="227"/>
      <c r="GD92" s="228"/>
      <c r="GE92" s="229"/>
      <c r="GF92" s="228"/>
      <c r="GG92" s="229"/>
      <c r="GH92" s="228"/>
      <c r="GI92" s="180" t="str">
        <f t="shared" si="176"/>
        <v/>
      </c>
      <c r="GJ92" s="181" t="str">
        <f t="shared" si="140"/>
        <v/>
      </c>
      <c r="GK92" s="182" t="str">
        <f t="shared" si="141"/>
        <v/>
      </c>
      <c r="GL92" s="183"/>
      <c r="GM92" s="184" t="str">
        <f t="shared" si="196"/>
        <v/>
      </c>
      <c r="GN92" s="183"/>
      <c r="GO92" s="171"/>
      <c r="GP92" s="227"/>
      <c r="GQ92" s="228"/>
      <c r="GR92" s="229"/>
      <c r="GS92" s="228"/>
      <c r="GT92" s="229"/>
      <c r="GU92" s="228"/>
      <c r="GV92" s="180" t="str">
        <f t="shared" si="177"/>
        <v/>
      </c>
      <c r="GW92" s="181" t="str">
        <f t="shared" si="142"/>
        <v/>
      </c>
      <c r="GX92" s="182" t="str">
        <f t="shared" si="143"/>
        <v/>
      </c>
      <c r="GY92" s="183"/>
      <c r="GZ92" s="184" t="str">
        <f t="shared" si="197"/>
        <v/>
      </c>
      <c r="HA92" s="183"/>
      <c r="HB92" s="171"/>
      <c r="HC92" s="227"/>
      <c r="HD92" s="228"/>
      <c r="HE92" s="229"/>
      <c r="HF92" s="228"/>
      <c r="HG92" s="229"/>
      <c r="HH92" s="228"/>
      <c r="HI92" s="180" t="str">
        <f t="shared" si="178"/>
        <v/>
      </c>
      <c r="HJ92" s="181" t="str">
        <f t="shared" si="144"/>
        <v/>
      </c>
      <c r="HK92" s="182" t="str">
        <f t="shared" si="145"/>
        <v/>
      </c>
      <c r="HL92" s="183"/>
      <c r="HM92" s="184" t="str">
        <f t="shared" si="198"/>
        <v/>
      </c>
      <c r="HN92" s="183"/>
      <c r="HO92" s="171"/>
      <c r="HP92" s="227"/>
      <c r="HQ92" s="228"/>
      <c r="HR92" s="229"/>
      <c r="HS92" s="228"/>
      <c r="HT92" s="229"/>
      <c r="HU92" s="228"/>
      <c r="HV92" s="180" t="str">
        <f t="shared" si="179"/>
        <v/>
      </c>
      <c r="HW92" s="181" t="str">
        <f t="shared" si="146"/>
        <v/>
      </c>
      <c r="HX92" s="182" t="str">
        <f t="shared" si="147"/>
        <v/>
      </c>
      <c r="HY92" s="183"/>
      <c r="HZ92" s="184" t="str">
        <f t="shared" si="199"/>
        <v/>
      </c>
      <c r="IA92" s="183"/>
      <c r="IB92" s="171"/>
      <c r="IC92" s="227"/>
      <c r="ID92" s="228"/>
      <c r="IE92" s="229"/>
      <c r="IF92" s="228"/>
      <c r="IG92" s="229"/>
      <c r="IH92" s="228"/>
      <c r="II92" s="180" t="str">
        <f t="shared" si="180"/>
        <v/>
      </c>
      <c r="IJ92" s="181" t="str">
        <f t="shared" si="148"/>
        <v/>
      </c>
      <c r="IK92" s="182" t="str">
        <f t="shared" si="149"/>
        <v/>
      </c>
      <c r="IL92" s="183"/>
      <c r="IM92" s="184" t="str">
        <f t="shared" si="200"/>
        <v/>
      </c>
      <c r="IN92" s="183"/>
      <c r="IO92" s="171"/>
      <c r="IP92" s="227"/>
      <c r="IQ92" s="228"/>
      <c r="IR92" s="229"/>
      <c r="IS92" s="228"/>
      <c r="IT92" s="229"/>
      <c r="IU92" s="228"/>
      <c r="IV92" s="180" t="str">
        <f t="shared" si="181"/>
        <v/>
      </c>
      <c r="IW92" s="181" t="str">
        <f t="shared" si="150"/>
        <v/>
      </c>
      <c r="IX92" s="182" t="str">
        <f t="shared" si="151"/>
        <v/>
      </c>
      <c r="IY92" s="183"/>
      <c r="IZ92" s="184" t="str">
        <f t="shared" si="201"/>
        <v/>
      </c>
      <c r="JA92" s="183"/>
      <c r="JB92" s="171"/>
      <c r="JC92" s="342"/>
      <c r="JD92" s="198">
        <f t="shared" si="152"/>
        <v>0</v>
      </c>
      <c r="JE92" s="198">
        <f t="shared" si="153"/>
        <v>0</v>
      </c>
      <c r="JF92" s="198">
        <f t="shared" si="154"/>
        <v>0</v>
      </c>
      <c r="JG92" s="199">
        <f t="shared" si="155"/>
        <v>0</v>
      </c>
      <c r="JH92" s="199">
        <f t="shared" si="156"/>
        <v>0</v>
      </c>
      <c r="JI92" s="342"/>
      <c r="JJ92" s="198">
        <f>JD92+'Vessel List A'!JD92</f>
        <v>0</v>
      </c>
      <c r="JK92" s="198">
        <f>JE92+'Vessel List A'!JE92</f>
        <v>0</v>
      </c>
      <c r="JL92" s="198">
        <f t="shared" si="157"/>
        <v>0</v>
      </c>
      <c r="JM92" s="199">
        <f>JG92+'Vessel List A'!JG92</f>
        <v>0</v>
      </c>
      <c r="JN92" s="199">
        <f t="shared" si="158"/>
        <v>0</v>
      </c>
      <c r="JO92" s="342"/>
      <c r="JP92" s="366" t="str">
        <f>$HC$1</f>
        <v>…</v>
      </c>
      <c r="JQ92" s="367" t="str">
        <f>$HD$2</f>
        <v>No</v>
      </c>
      <c r="JR92" s="763">
        <f>$HJ$2</f>
        <v>0</v>
      </c>
      <c r="JS92" s="762"/>
      <c r="JT92" s="761">
        <f>$HL$2</f>
        <v>0</v>
      </c>
      <c r="JU92" s="762"/>
      <c r="JV92" s="373">
        <f>$HL$1</f>
        <v>0</v>
      </c>
      <c r="JW92" s="373"/>
      <c r="JX92" s="369">
        <f>$HG$2</f>
        <v>0</v>
      </c>
      <c r="JY92" s="342"/>
      <c r="JZ92" s="344">
        <f t="shared" si="159"/>
        <v>1</v>
      </c>
      <c r="KA92" s="195"/>
    </row>
    <row r="93" spans="1:287" x14ac:dyDescent="0.2">
      <c r="A93" s="247">
        <f t="shared" si="160"/>
        <v>41667</v>
      </c>
      <c r="B93" s="249">
        <f t="shared" si="161"/>
        <v>41668</v>
      </c>
      <c r="C93" s="227"/>
      <c r="D93" s="228"/>
      <c r="E93" s="229"/>
      <c r="F93" s="228"/>
      <c r="G93" s="229"/>
      <c r="H93" s="228"/>
      <c r="I93" s="180" t="str">
        <f t="shared" si="162"/>
        <v/>
      </c>
      <c r="J93" s="181" t="str">
        <f t="shared" si="112"/>
        <v/>
      </c>
      <c r="K93" s="182" t="str">
        <f t="shared" si="113"/>
        <v/>
      </c>
      <c r="L93" s="183"/>
      <c r="M93" s="184" t="str">
        <f t="shared" si="182"/>
        <v/>
      </c>
      <c r="N93" s="183"/>
      <c r="O93" s="186"/>
      <c r="P93" s="227"/>
      <c r="Q93" s="228"/>
      <c r="R93" s="229"/>
      <c r="S93" s="228"/>
      <c r="T93" s="229"/>
      <c r="U93" s="228"/>
      <c r="V93" s="180" t="str">
        <f t="shared" si="163"/>
        <v/>
      </c>
      <c r="W93" s="181" t="str">
        <f t="shared" si="114"/>
        <v/>
      </c>
      <c r="X93" s="182" t="str">
        <f t="shared" si="115"/>
        <v/>
      </c>
      <c r="Y93" s="183"/>
      <c r="Z93" s="184" t="str">
        <f t="shared" si="183"/>
        <v/>
      </c>
      <c r="AA93" s="183"/>
      <c r="AB93" s="186"/>
      <c r="AC93" s="227"/>
      <c r="AD93" s="228"/>
      <c r="AE93" s="229"/>
      <c r="AF93" s="228"/>
      <c r="AG93" s="229"/>
      <c r="AH93" s="228"/>
      <c r="AI93" s="180" t="str">
        <f t="shared" si="164"/>
        <v/>
      </c>
      <c r="AJ93" s="181" t="str">
        <f t="shared" si="116"/>
        <v/>
      </c>
      <c r="AK93" s="182" t="str">
        <f t="shared" si="117"/>
        <v/>
      </c>
      <c r="AL93" s="183"/>
      <c r="AM93" s="184" t="str">
        <f t="shared" si="184"/>
        <v/>
      </c>
      <c r="AN93" s="183"/>
      <c r="AO93" s="186"/>
      <c r="AP93" s="227"/>
      <c r="AQ93" s="228"/>
      <c r="AR93" s="229"/>
      <c r="AS93" s="228"/>
      <c r="AT93" s="229"/>
      <c r="AU93" s="228"/>
      <c r="AV93" s="180" t="str">
        <f t="shared" si="165"/>
        <v/>
      </c>
      <c r="AW93" s="181" t="str">
        <f t="shared" si="118"/>
        <v/>
      </c>
      <c r="AX93" s="182" t="str">
        <f t="shared" si="119"/>
        <v/>
      </c>
      <c r="AY93" s="183"/>
      <c r="AZ93" s="184" t="str">
        <f t="shared" si="185"/>
        <v/>
      </c>
      <c r="BA93" s="183"/>
      <c r="BB93" s="186"/>
      <c r="BC93" s="227"/>
      <c r="BD93" s="228"/>
      <c r="BE93" s="229"/>
      <c r="BF93" s="228"/>
      <c r="BG93" s="229"/>
      <c r="BH93" s="228"/>
      <c r="BI93" s="180" t="str">
        <f t="shared" si="166"/>
        <v/>
      </c>
      <c r="BJ93" s="181" t="str">
        <f t="shared" si="120"/>
        <v/>
      </c>
      <c r="BK93" s="182" t="str">
        <f t="shared" si="121"/>
        <v/>
      </c>
      <c r="BL93" s="183"/>
      <c r="BM93" s="184" t="str">
        <f t="shared" si="186"/>
        <v/>
      </c>
      <c r="BN93" s="183"/>
      <c r="BO93" s="186"/>
      <c r="BP93" s="227"/>
      <c r="BQ93" s="228"/>
      <c r="BR93" s="229"/>
      <c r="BS93" s="228"/>
      <c r="BT93" s="229"/>
      <c r="BU93" s="228"/>
      <c r="BV93" s="180" t="str">
        <f t="shared" si="167"/>
        <v/>
      </c>
      <c r="BW93" s="181" t="str">
        <f t="shared" si="122"/>
        <v/>
      </c>
      <c r="BX93" s="182" t="str">
        <f t="shared" si="123"/>
        <v/>
      </c>
      <c r="BY93" s="183"/>
      <c r="BZ93" s="184" t="str">
        <f t="shared" si="187"/>
        <v/>
      </c>
      <c r="CA93" s="183"/>
      <c r="CB93" s="186"/>
      <c r="CC93" s="227"/>
      <c r="CD93" s="228"/>
      <c r="CE93" s="229"/>
      <c r="CF93" s="228"/>
      <c r="CG93" s="229"/>
      <c r="CH93" s="228"/>
      <c r="CI93" s="180" t="str">
        <f t="shared" si="168"/>
        <v/>
      </c>
      <c r="CJ93" s="181" t="str">
        <f t="shared" si="124"/>
        <v/>
      </c>
      <c r="CK93" s="182" t="str">
        <f t="shared" si="125"/>
        <v/>
      </c>
      <c r="CL93" s="183"/>
      <c r="CM93" s="184" t="str">
        <f t="shared" si="188"/>
        <v/>
      </c>
      <c r="CN93" s="183"/>
      <c r="CO93" s="186"/>
      <c r="CP93" s="227"/>
      <c r="CQ93" s="228"/>
      <c r="CR93" s="229"/>
      <c r="CS93" s="228"/>
      <c r="CT93" s="229"/>
      <c r="CU93" s="228"/>
      <c r="CV93" s="180" t="str">
        <f t="shared" si="169"/>
        <v/>
      </c>
      <c r="CW93" s="181" t="str">
        <f t="shared" si="126"/>
        <v/>
      </c>
      <c r="CX93" s="182" t="str">
        <f t="shared" si="127"/>
        <v/>
      </c>
      <c r="CY93" s="183"/>
      <c r="CZ93" s="184" t="str">
        <f t="shared" si="189"/>
        <v/>
      </c>
      <c r="DA93" s="183"/>
      <c r="DB93" s="186"/>
      <c r="DC93" s="227"/>
      <c r="DD93" s="228"/>
      <c r="DE93" s="229"/>
      <c r="DF93" s="228"/>
      <c r="DG93" s="229"/>
      <c r="DH93" s="228"/>
      <c r="DI93" s="180" t="str">
        <f t="shared" si="170"/>
        <v/>
      </c>
      <c r="DJ93" s="181" t="str">
        <f t="shared" si="128"/>
        <v/>
      </c>
      <c r="DK93" s="182" t="str">
        <f t="shared" si="129"/>
        <v/>
      </c>
      <c r="DL93" s="183"/>
      <c r="DM93" s="184" t="str">
        <f t="shared" si="190"/>
        <v/>
      </c>
      <c r="DN93" s="183"/>
      <c r="DO93" s="186"/>
      <c r="DP93" s="227"/>
      <c r="DQ93" s="228"/>
      <c r="DR93" s="229"/>
      <c r="DS93" s="228"/>
      <c r="DT93" s="229"/>
      <c r="DU93" s="228"/>
      <c r="DV93" s="180" t="str">
        <f t="shared" si="171"/>
        <v/>
      </c>
      <c r="DW93" s="181" t="str">
        <f t="shared" si="130"/>
        <v/>
      </c>
      <c r="DX93" s="182" t="str">
        <f t="shared" si="131"/>
        <v/>
      </c>
      <c r="DY93" s="183"/>
      <c r="DZ93" s="184" t="str">
        <f t="shared" si="191"/>
        <v/>
      </c>
      <c r="EA93" s="183"/>
      <c r="EB93" s="186"/>
      <c r="EC93" s="227"/>
      <c r="ED93" s="228"/>
      <c r="EE93" s="229"/>
      <c r="EF93" s="228"/>
      <c r="EG93" s="229"/>
      <c r="EH93" s="228"/>
      <c r="EI93" s="180" t="str">
        <f t="shared" si="172"/>
        <v/>
      </c>
      <c r="EJ93" s="181" t="str">
        <f t="shared" si="132"/>
        <v/>
      </c>
      <c r="EK93" s="182" t="str">
        <f t="shared" si="133"/>
        <v/>
      </c>
      <c r="EL93" s="183"/>
      <c r="EM93" s="184" t="str">
        <f t="shared" si="192"/>
        <v/>
      </c>
      <c r="EN93" s="183"/>
      <c r="EO93" s="186"/>
      <c r="EP93" s="227"/>
      <c r="EQ93" s="228"/>
      <c r="ER93" s="229"/>
      <c r="ES93" s="228"/>
      <c r="ET93" s="229"/>
      <c r="EU93" s="228"/>
      <c r="EV93" s="180" t="str">
        <f t="shared" si="173"/>
        <v/>
      </c>
      <c r="EW93" s="181" t="str">
        <f t="shared" si="134"/>
        <v/>
      </c>
      <c r="EX93" s="182" t="str">
        <f t="shared" si="135"/>
        <v/>
      </c>
      <c r="EY93" s="183"/>
      <c r="EZ93" s="184" t="str">
        <f t="shared" si="193"/>
        <v/>
      </c>
      <c r="FA93" s="183"/>
      <c r="FB93" s="186"/>
      <c r="FC93" s="227"/>
      <c r="FD93" s="228"/>
      <c r="FE93" s="229"/>
      <c r="FF93" s="228"/>
      <c r="FG93" s="229"/>
      <c r="FH93" s="228"/>
      <c r="FI93" s="180" t="str">
        <f t="shared" si="174"/>
        <v/>
      </c>
      <c r="FJ93" s="181" t="str">
        <f t="shared" si="136"/>
        <v/>
      </c>
      <c r="FK93" s="182" t="str">
        <f t="shared" si="137"/>
        <v/>
      </c>
      <c r="FL93" s="183"/>
      <c r="FM93" s="184" t="str">
        <f t="shared" si="194"/>
        <v/>
      </c>
      <c r="FN93" s="183"/>
      <c r="FO93" s="186"/>
      <c r="FP93" s="227"/>
      <c r="FQ93" s="228"/>
      <c r="FR93" s="229"/>
      <c r="FS93" s="228"/>
      <c r="FT93" s="229"/>
      <c r="FU93" s="228"/>
      <c r="FV93" s="180" t="str">
        <f t="shared" si="175"/>
        <v/>
      </c>
      <c r="FW93" s="181" t="str">
        <f t="shared" si="138"/>
        <v/>
      </c>
      <c r="FX93" s="182" t="str">
        <f t="shared" si="139"/>
        <v/>
      </c>
      <c r="FY93" s="183"/>
      <c r="FZ93" s="184" t="str">
        <f t="shared" si="195"/>
        <v/>
      </c>
      <c r="GA93" s="183"/>
      <c r="GB93" s="186"/>
      <c r="GC93" s="227"/>
      <c r="GD93" s="228"/>
      <c r="GE93" s="229"/>
      <c r="GF93" s="228"/>
      <c r="GG93" s="229"/>
      <c r="GH93" s="228"/>
      <c r="GI93" s="180" t="str">
        <f t="shared" si="176"/>
        <v/>
      </c>
      <c r="GJ93" s="181" t="str">
        <f t="shared" si="140"/>
        <v/>
      </c>
      <c r="GK93" s="182" t="str">
        <f t="shared" si="141"/>
        <v/>
      </c>
      <c r="GL93" s="183"/>
      <c r="GM93" s="184" t="str">
        <f t="shared" si="196"/>
        <v/>
      </c>
      <c r="GN93" s="183"/>
      <c r="GO93" s="186"/>
      <c r="GP93" s="227"/>
      <c r="GQ93" s="228"/>
      <c r="GR93" s="229"/>
      <c r="GS93" s="228"/>
      <c r="GT93" s="229"/>
      <c r="GU93" s="228"/>
      <c r="GV93" s="180" t="str">
        <f t="shared" si="177"/>
        <v/>
      </c>
      <c r="GW93" s="181" t="str">
        <f t="shared" si="142"/>
        <v/>
      </c>
      <c r="GX93" s="182" t="str">
        <f t="shared" si="143"/>
        <v/>
      </c>
      <c r="GY93" s="183"/>
      <c r="GZ93" s="184" t="str">
        <f t="shared" si="197"/>
        <v/>
      </c>
      <c r="HA93" s="183"/>
      <c r="HB93" s="186"/>
      <c r="HC93" s="227"/>
      <c r="HD93" s="228"/>
      <c r="HE93" s="229"/>
      <c r="HF93" s="228"/>
      <c r="HG93" s="229"/>
      <c r="HH93" s="228"/>
      <c r="HI93" s="180" t="str">
        <f t="shared" si="178"/>
        <v/>
      </c>
      <c r="HJ93" s="181" t="str">
        <f t="shared" si="144"/>
        <v/>
      </c>
      <c r="HK93" s="182" t="str">
        <f t="shared" si="145"/>
        <v/>
      </c>
      <c r="HL93" s="183"/>
      <c r="HM93" s="184" t="str">
        <f t="shared" si="198"/>
        <v/>
      </c>
      <c r="HN93" s="183"/>
      <c r="HO93" s="186"/>
      <c r="HP93" s="227"/>
      <c r="HQ93" s="228"/>
      <c r="HR93" s="229"/>
      <c r="HS93" s="228"/>
      <c r="HT93" s="229"/>
      <c r="HU93" s="228"/>
      <c r="HV93" s="180" t="str">
        <f t="shared" si="179"/>
        <v/>
      </c>
      <c r="HW93" s="181" t="str">
        <f t="shared" si="146"/>
        <v/>
      </c>
      <c r="HX93" s="182" t="str">
        <f t="shared" si="147"/>
        <v/>
      </c>
      <c r="HY93" s="183"/>
      <c r="HZ93" s="184" t="str">
        <f t="shared" si="199"/>
        <v/>
      </c>
      <c r="IA93" s="183"/>
      <c r="IB93" s="186"/>
      <c r="IC93" s="227"/>
      <c r="ID93" s="228"/>
      <c r="IE93" s="229"/>
      <c r="IF93" s="228"/>
      <c r="IG93" s="229"/>
      <c r="IH93" s="228"/>
      <c r="II93" s="180" t="str">
        <f t="shared" si="180"/>
        <v/>
      </c>
      <c r="IJ93" s="181" t="str">
        <f t="shared" si="148"/>
        <v/>
      </c>
      <c r="IK93" s="182" t="str">
        <f t="shared" si="149"/>
        <v/>
      </c>
      <c r="IL93" s="183"/>
      <c r="IM93" s="184" t="str">
        <f t="shared" si="200"/>
        <v/>
      </c>
      <c r="IN93" s="183"/>
      <c r="IO93" s="186"/>
      <c r="IP93" s="227"/>
      <c r="IQ93" s="228"/>
      <c r="IR93" s="229"/>
      <c r="IS93" s="228"/>
      <c r="IT93" s="229"/>
      <c r="IU93" s="228"/>
      <c r="IV93" s="180" t="str">
        <f t="shared" si="181"/>
        <v/>
      </c>
      <c r="IW93" s="181" t="str">
        <f t="shared" si="150"/>
        <v/>
      </c>
      <c r="IX93" s="182" t="str">
        <f t="shared" si="151"/>
        <v/>
      </c>
      <c r="IY93" s="183"/>
      <c r="IZ93" s="184" t="str">
        <f t="shared" si="201"/>
        <v/>
      </c>
      <c r="JA93" s="183"/>
      <c r="JB93" s="186"/>
      <c r="JC93" s="342"/>
      <c r="JD93" s="198">
        <f t="shared" si="152"/>
        <v>0</v>
      </c>
      <c r="JE93" s="198">
        <f t="shared" si="153"/>
        <v>0</v>
      </c>
      <c r="JF93" s="198">
        <f t="shared" si="154"/>
        <v>0</v>
      </c>
      <c r="JG93" s="199">
        <f t="shared" si="155"/>
        <v>0</v>
      </c>
      <c r="JH93" s="199">
        <f t="shared" si="156"/>
        <v>0</v>
      </c>
      <c r="JI93" s="342"/>
      <c r="JJ93" s="198">
        <f>JD93+'Vessel List A'!JD93</f>
        <v>0</v>
      </c>
      <c r="JK93" s="198">
        <f>JE93+'Vessel List A'!JE93</f>
        <v>0</v>
      </c>
      <c r="JL93" s="198">
        <f t="shared" si="157"/>
        <v>0</v>
      </c>
      <c r="JM93" s="199">
        <f>JG93+'Vessel List A'!JG93</f>
        <v>0</v>
      </c>
      <c r="JN93" s="199">
        <f t="shared" si="158"/>
        <v>0</v>
      </c>
      <c r="JO93" s="342"/>
      <c r="JP93" s="366" t="str">
        <f>$HP$1</f>
        <v>…</v>
      </c>
      <c r="JQ93" s="371" t="str">
        <f>$HQ$2</f>
        <v>No</v>
      </c>
      <c r="JR93" s="763">
        <f>$HW$2</f>
        <v>0</v>
      </c>
      <c r="JS93" s="762"/>
      <c r="JT93" s="761">
        <f>$HY$2</f>
        <v>0</v>
      </c>
      <c r="JU93" s="762"/>
      <c r="JV93" s="373">
        <f>$HY$1</f>
        <v>0</v>
      </c>
      <c r="JW93" s="373"/>
      <c r="JX93" s="369">
        <f>$HT$2</f>
        <v>0</v>
      </c>
      <c r="JY93" s="342"/>
      <c r="JZ93" s="344">
        <f t="shared" si="159"/>
        <v>1</v>
      </c>
      <c r="KA93" s="195"/>
    </row>
    <row r="94" spans="1:287" x14ac:dyDescent="0.2">
      <c r="A94" s="247">
        <f t="shared" si="160"/>
        <v>41668</v>
      </c>
      <c r="B94" s="249">
        <f t="shared" si="161"/>
        <v>41669</v>
      </c>
      <c r="C94" s="227"/>
      <c r="D94" s="228"/>
      <c r="E94" s="229"/>
      <c r="F94" s="228"/>
      <c r="G94" s="229"/>
      <c r="H94" s="228"/>
      <c r="I94" s="180" t="str">
        <f t="shared" si="162"/>
        <v/>
      </c>
      <c r="J94" s="181" t="str">
        <f t="shared" si="112"/>
        <v/>
      </c>
      <c r="K94" s="182" t="str">
        <f t="shared" si="113"/>
        <v/>
      </c>
      <c r="L94" s="183"/>
      <c r="M94" s="184" t="str">
        <f t="shared" si="182"/>
        <v/>
      </c>
      <c r="N94" s="183"/>
      <c r="O94" s="171"/>
      <c r="P94" s="227"/>
      <c r="Q94" s="228"/>
      <c r="R94" s="229"/>
      <c r="S94" s="228"/>
      <c r="T94" s="229"/>
      <c r="U94" s="228"/>
      <c r="V94" s="180" t="str">
        <f t="shared" si="163"/>
        <v/>
      </c>
      <c r="W94" s="181" t="str">
        <f t="shared" si="114"/>
        <v/>
      </c>
      <c r="X94" s="182" t="str">
        <f t="shared" si="115"/>
        <v/>
      </c>
      <c r="Y94" s="183"/>
      <c r="Z94" s="184" t="str">
        <f t="shared" si="183"/>
        <v/>
      </c>
      <c r="AA94" s="183"/>
      <c r="AB94" s="171"/>
      <c r="AC94" s="227"/>
      <c r="AD94" s="228"/>
      <c r="AE94" s="229"/>
      <c r="AF94" s="228"/>
      <c r="AG94" s="229"/>
      <c r="AH94" s="228"/>
      <c r="AI94" s="180" t="str">
        <f t="shared" si="164"/>
        <v/>
      </c>
      <c r="AJ94" s="181" t="str">
        <f t="shared" si="116"/>
        <v/>
      </c>
      <c r="AK94" s="182" t="str">
        <f t="shared" si="117"/>
        <v/>
      </c>
      <c r="AL94" s="183"/>
      <c r="AM94" s="184" t="str">
        <f t="shared" si="184"/>
        <v/>
      </c>
      <c r="AN94" s="183"/>
      <c r="AO94" s="171"/>
      <c r="AP94" s="227"/>
      <c r="AQ94" s="228"/>
      <c r="AR94" s="229"/>
      <c r="AS94" s="228"/>
      <c r="AT94" s="229"/>
      <c r="AU94" s="228"/>
      <c r="AV94" s="180" t="str">
        <f t="shared" si="165"/>
        <v/>
      </c>
      <c r="AW94" s="181" t="str">
        <f t="shared" si="118"/>
        <v/>
      </c>
      <c r="AX94" s="182" t="str">
        <f t="shared" si="119"/>
        <v/>
      </c>
      <c r="AY94" s="183"/>
      <c r="AZ94" s="184" t="str">
        <f t="shared" si="185"/>
        <v/>
      </c>
      <c r="BA94" s="183"/>
      <c r="BB94" s="171"/>
      <c r="BC94" s="227"/>
      <c r="BD94" s="228"/>
      <c r="BE94" s="229"/>
      <c r="BF94" s="228"/>
      <c r="BG94" s="229"/>
      <c r="BH94" s="228"/>
      <c r="BI94" s="180" t="str">
        <f t="shared" si="166"/>
        <v/>
      </c>
      <c r="BJ94" s="181" t="str">
        <f t="shared" si="120"/>
        <v/>
      </c>
      <c r="BK94" s="182" t="str">
        <f t="shared" si="121"/>
        <v/>
      </c>
      <c r="BL94" s="183"/>
      <c r="BM94" s="184" t="str">
        <f t="shared" si="186"/>
        <v/>
      </c>
      <c r="BN94" s="183"/>
      <c r="BO94" s="171"/>
      <c r="BP94" s="227"/>
      <c r="BQ94" s="228"/>
      <c r="BR94" s="229"/>
      <c r="BS94" s="228"/>
      <c r="BT94" s="229"/>
      <c r="BU94" s="228"/>
      <c r="BV94" s="180" t="str">
        <f t="shared" si="167"/>
        <v/>
      </c>
      <c r="BW94" s="181" t="str">
        <f t="shared" si="122"/>
        <v/>
      </c>
      <c r="BX94" s="182" t="str">
        <f t="shared" si="123"/>
        <v/>
      </c>
      <c r="BY94" s="183"/>
      <c r="BZ94" s="184" t="str">
        <f t="shared" si="187"/>
        <v/>
      </c>
      <c r="CA94" s="183"/>
      <c r="CB94" s="171"/>
      <c r="CC94" s="227"/>
      <c r="CD94" s="228"/>
      <c r="CE94" s="229"/>
      <c r="CF94" s="228"/>
      <c r="CG94" s="229"/>
      <c r="CH94" s="228"/>
      <c r="CI94" s="180" t="str">
        <f t="shared" si="168"/>
        <v/>
      </c>
      <c r="CJ94" s="181" t="str">
        <f t="shared" si="124"/>
        <v/>
      </c>
      <c r="CK94" s="182" t="str">
        <f t="shared" si="125"/>
        <v/>
      </c>
      <c r="CL94" s="183"/>
      <c r="CM94" s="184" t="str">
        <f t="shared" si="188"/>
        <v/>
      </c>
      <c r="CN94" s="183"/>
      <c r="CO94" s="171"/>
      <c r="CP94" s="227"/>
      <c r="CQ94" s="228"/>
      <c r="CR94" s="229"/>
      <c r="CS94" s="228"/>
      <c r="CT94" s="229"/>
      <c r="CU94" s="228"/>
      <c r="CV94" s="180" t="str">
        <f t="shared" si="169"/>
        <v/>
      </c>
      <c r="CW94" s="181" t="str">
        <f t="shared" si="126"/>
        <v/>
      </c>
      <c r="CX94" s="182" t="str">
        <f t="shared" si="127"/>
        <v/>
      </c>
      <c r="CY94" s="183"/>
      <c r="CZ94" s="184" t="str">
        <f t="shared" si="189"/>
        <v/>
      </c>
      <c r="DA94" s="183"/>
      <c r="DB94" s="171"/>
      <c r="DC94" s="227"/>
      <c r="DD94" s="228"/>
      <c r="DE94" s="229"/>
      <c r="DF94" s="228"/>
      <c r="DG94" s="229"/>
      <c r="DH94" s="228"/>
      <c r="DI94" s="180" t="str">
        <f t="shared" si="170"/>
        <v/>
      </c>
      <c r="DJ94" s="181" t="str">
        <f t="shared" si="128"/>
        <v/>
      </c>
      <c r="DK94" s="182" t="str">
        <f t="shared" si="129"/>
        <v/>
      </c>
      <c r="DL94" s="183"/>
      <c r="DM94" s="184" t="str">
        <f t="shared" si="190"/>
        <v/>
      </c>
      <c r="DN94" s="183"/>
      <c r="DO94" s="171"/>
      <c r="DP94" s="227"/>
      <c r="DQ94" s="228"/>
      <c r="DR94" s="229"/>
      <c r="DS94" s="228"/>
      <c r="DT94" s="229"/>
      <c r="DU94" s="228"/>
      <c r="DV94" s="180" t="str">
        <f t="shared" si="171"/>
        <v/>
      </c>
      <c r="DW94" s="181" t="str">
        <f t="shared" si="130"/>
        <v/>
      </c>
      <c r="DX94" s="182" t="str">
        <f t="shared" si="131"/>
        <v/>
      </c>
      <c r="DY94" s="183"/>
      <c r="DZ94" s="184" t="str">
        <f t="shared" si="191"/>
        <v/>
      </c>
      <c r="EA94" s="183"/>
      <c r="EB94" s="171"/>
      <c r="EC94" s="227"/>
      <c r="ED94" s="228"/>
      <c r="EE94" s="229"/>
      <c r="EF94" s="228"/>
      <c r="EG94" s="229"/>
      <c r="EH94" s="228"/>
      <c r="EI94" s="180" t="str">
        <f t="shared" si="172"/>
        <v/>
      </c>
      <c r="EJ94" s="181" t="str">
        <f t="shared" si="132"/>
        <v/>
      </c>
      <c r="EK94" s="182" t="str">
        <f t="shared" si="133"/>
        <v/>
      </c>
      <c r="EL94" s="183"/>
      <c r="EM94" s="184" t="str">
        <f t="shared" si="192"/>
        <v/>
      </c>
      <c r="EN94" s="183"/>
      <c r="EO94" s="171"/>
      <c r="EP94" s="227"/>
      <c r="EQ94" s="228"/>
      <c r="ER94" s="229"/>
      <c r="ES94" s="228"/>
      <c r="ET94" s="229"/>
      <c r="EU94" s="228"/>
      <c r="EV94" s="180" t="str">
        <f t="shared" si="173"/>
        <v/>
      </c>
      <c r="EW94" s="181" t="str">
        <f t="shared" si="134"/>
        <v/>
      </c>
      <c r="EX94" s="182" t="str">
        <f t="shared" si="135"/>
        <v/>
      </c>
      <c r="EY94" s="183"/>
      <c r="EZ94" s="184" t="str">
        <f t="shared" si="193"/>
        <v/>
      </c>
      <c r="FA94" s="183"/>
      <c r="FB94" s="171"/>
      <c r="FC94" s="227"/>
      <c r="FD94" s="228"/>
      <c r="FE94" s="229"/>
      <c r="FF94" s="228"/>
      <c r="FG94" s="229"/>
      <c r="FH94" s="228"/>
      <c r="FI94" s="180" t="str">
        <f t="shared" si="174"/>
        <v/>
      </c>
      <c r="FJ94" s="181" t="str">
        <f t="shared" si="136"/>
        <v/>
      </c>
      <c r="FK94" s="182" t="str">
        <f t="shared" si="137"/>
        <v/>
      </c>
      <c r="FL94" s="183"/>
      <c r="FM94" s="184" t="str">
        <f t="shared" si="194"/>
        <v/>
      </c>
      <c r="FN94" s="183"/>
      <c r="FO94" s="171"/>
      <c r="FP94" s="227"/>
      <c r="FQ94" s="228"/>
      <c r="FR94" s="229"/>
      <c r="FS94" s="228"/>
      <c r="FT94" s="229"/>
      <c r="FU94" s="228"/>
      <c r="FV94" s="180" t="str">
        <f t="shared" si="175"/>
        <v/>
      </c>
      <c r="FW94" s="181" t="str">
        <f t="shared" si="138"/>
        <v/>
      </c>
      <c r="FX94" s="182" t="str">
        <f t="shared" si="139"/>
        <v/>
      </c>
      <c r="FY94" s="183"/>
      <c r="FZ94" s="184" t="str">
        <f t="shared" si="195"/>
        <v/>
      </c>
      <c r="GA94" s="183"/>
      <c r="GB94" s="171"/>
      <c r="GC94" s="227"/>
      <c r="GD94" s="228"/>
      <c r="GE94" s="229"/>
      <c r="GF94" s="228"/>
      <c r="GG94" s="229"/>
      <c r="GH94" s="228"/>
      <c r="GI94" s="180" t="str">
        <f t="shared" si="176"/>
        <v/>
      </c>
      <c r="GJ94" s="181" t="str">
        <f t="shared" si="140"/>
        <v/>
      </c>
      <c r="GK94" s="182" t="str">
        <f t="shared" si="141"/>
        <v/>
      </c>
      <c r="GL94" s="183"/>
      <c r="GM94" s="184" t="str">
        <f t="shared" si="196"/>
        <v/>
      </c>
      <c r="GN94" s="183"/>
      <c r="GO94" s="171"/>
      <c r="GP94" s="227"/>
      <c r="GQ94" s="228"/>
      <c r="GR94" s="229"/>
      <c r="GS94" s="228"/>
      <c r="GT94" s="229"/>
      <c r="GU94" s="228"/>
      <c r="GV94" s="180" t="str">
        <f t="shared" si="177"/>
        <v/>
      </c>
      <c r="GW94" s="181" t="str">
        <f t="shared" si="142"/>
        <v/>
      </c>
      <c r="GX94" s="182" t="str">
        <f t="shared" si="143"/>
        <v/>
      </c>
      <c r="GY94" s="183"/>
      <c r="GZ94" s="184" t="str">
        <f t="shared" si="197"/>
        <v/>
      </c>
      <c r="HA94" s="183"/>
      <c r="HB94" s="171"/>
      <c r="HC94" s="227"/>
      <c r="HD94" s="228"/>
      <c r="HE94" s="229"/>
      <c r="HF94" s="228"/>
      <c r="HG94" s="229"/>
      <c r="HH94" s="228"/>
      <c r="HI94" s="180" t="str">
        <f t="shared" si="178"/>
        <v/>
      </c>
      <c r="HJ94" s="181" t="str">
        <f t="shared" si="144"/>
        <v/>
      </c>
      <c r="HK94" s="182" t="str">
        <f t="shared" si="145"/>
        <v/>
      </c>
      <c r="HL94" s="183"/>
      <c r="HM94" s="184" t="str">
        <f t="shared" si="198"/>
        <v/>
      </c>
      <c r="HN94" s="183"/>
      <c r="HO94" s="171"/>
      <c r="HP94" s="227"/>
      <c r="HQ94" s="228"/>
      <c r="HR94" s="229"/>
      <c r="HS94" s="228"/>
      <c r="HT94" s="229"/>
      <c r="HU94" s="228"/>
      <c r="HV94" s="180" t="str">
        <f t="shared" si="179"/>
        <v/>
      </c>
      <c r="HW94" s="181" t="str">
        <f t="shared" si="146"/>
        <v/>
      </c>
      <c r="HX94" s="182" t="str">
        <f t="shared" si="147"/>
        <v/>
      </c>
      <c r="HY94" s="183"/>
      <c r="HZ94" s="184" t="str">
        <f t="shared" si="199"/>
        <v/>
      </c>
      <c r="IA94" s="183"/>
      <c r="IB94" s="171"/>
      <c r="IC94" s="227"/>
      <c r="ID94" s="228"/>
      <c r="IE94" s="229"/>
      <c r="IF94" s="228"/>
      <c r="IG94" s="229"/>
      <c r="IH94" s="228"/>
      <c r="II94" s="180" t="str">
        <f t="shared" si="180"/>
        <v/>
      </c>
      <c r="IJ94" s="181" t="str">
        <f t="shared" si="148"/>
        <v/>
      </c>
      <c r="IK94" s="182" t="str">
        <f t="shared" si="149"/>
        <v/>
      </c>
      <c r="IL94" s="183"/>
      <c r="IM94" s="184" t="str">
        <f t="shared" si="200"/>
        <v/>
      </c>
      <c r="IN94" s="183"/>
      <c r="IO94" s="171"/>
      <c r="IP94" s="227"/>
      <c r="IQ94" s="228"/>
      <c r="IR94" s="229"/>
      <c r="IS94" s="228"/>
      <c r="IT94" s="229"/>
      <c r="IU94" s="228"/>
      <c r="IV94" s="180" t="str">
        <f t="shared" si="181"/>
        <v/>
      </c>
      <c r="IW94" s="181" t="str">
        <f t="shared" si="150"/>
        <v/>
      </c>
      <c r="IX94" s="182" t="str">
        <f t="shared" si="151"/>
        <v/>
      </c>
      <c r="IY94" s="183"/>
      <c r="IZ94" s="184" t="str">
        <f t="shared" si="201"/>
        <v/>
      </c>
      <c r="JA94" s="183"/>
      <c r="JB94" s="171"/>
      <c r="JC94" s="342"/>
      <c r="JD94" s="198">
        <f t="shared" si="152"/>
        <v>0</v>
      </c>
      <c r="JE94" s="198">
        <f t="shared" si="153"/>
        <v>0</v>
      </c>
      <c r="JF94" s="198">
        <f t="shared" si="154"/>
        <v>0</v>
      </c>
      <c r="JG94" s="199">
        <f t="shared" si="155"/>
        <v>0</v>
      </c>
      <c r="JH94" s="199">
        <f t="shared" si="156"/>
        <v>0</v>
      </c>
      <c r="JI94" s="342"/>
      <c r="JJ94" s="198">
        <f>JD94+'Vessel List A'!JD94</f>
        <v>0</v>
      </c>
      <c r="JK94" s="198">
        <f>JE94+'Vessel List A'!JE94</f>
        <v>0</v>
      </c>
      <c r="JL94" s="198">
        <f t="shared" si="157"/>
        <v>0</v>
      </c>
      <c r="JM94" s="199">
        <f>JG94+'Vessel List A'!JG94</f>
        <v>0</v>
      </c>
      <c r="JN94" s="199">
        <f t="shared" si="158"/>
        <v>0</v>
      </c>
      <c r="JO94" s="342"/>
      <c r="JP94" s="366" t="str">
        <f>$IC$1</f>
        <v>…</v>
      </c>
      <c r="JQ94" s="367" t="str">
        <f>$ID$2</f>
        <v>No</v>
      </c>
      <c r="JR94" s="763">
        <f>$IJ$2</f>
        <v>0</v>
      </c>
      <c r="JS94" s="762"/>
      <c r="JT94" s="761">
        <f>$IL$2</f>
        <v>0</v>
      </c>
      <c r="JU94" s="762"/>
      <c r="JV94" s="373">
        <f>$IL$1</f>
        <v>0</v>
      </c>
      <c r="JW94" s="373"/>
      <c r="JX94" s="369">
        <f>$IG$2</f>
        <v>0</v>
      </c>
      <c r="JY94" s="342"/>
      <c r="JZ94" s="344">
        <f t="shared" si="159"/>
        <v>1</v>
      </c>
      <c r="KA94" s="195"/>
    </row>
    <row r="95" spans="1:287" ht="13.5" thickBot="1" x14ac:dyDescent="0.25">
      <c r="A95" s="247">
        <f t="shared" si="160"/>
        <v>41669</v>
      </c>
      <c r="B95" s="249">
        <f t="shared" si="161"/>
        <v>41670</v>
      </c>
      <c r="C95" s="227"/>
      <c r="D95" s="195"/>
      <c r="E95" s="197"/>
      <c r="F95" s="195"/>
      <c r="G95" s="197"/>
      <c r="H95" s="195"/>
      <c r="I95" s="180" t="str">
        <f t="shared" si="162"/>
        <v/>
      </c>
      <c r="J95" s="181" t="str">
        <f t="shared" si="112"/>
        <v/>
      </c>
      <c r="K95" s="182" t="str">
        <f t="shared" si="113"/>
        <v/>
      </c>
      <c r="L95" s="183"/>
      <c r="M95" s="184" t="str">
        <f t="shared" si="182"/>
        <v/>
      </c>
      <c r="N95" s="183"/>
      <c r="O95" s="171"/>
      <c r="P95" s="227"/>
      <c r="Q95" s="195"/>
      <c r="R95" s="197"/>
      <c r="S95" s="195"/>
      <c r="T95" s="197"/>
      <c r="U95" s="195"/>
      <c r="V95" s="180" t="str">
        <f t="shared" si="163"/>
        <v/>
      </c>
      <c r="W95" s="181" t="str">
        <f t="shared" si="114"/>
        <v/>
      </c>
      <c r="X95" s="182" t="str">
        <f t="shared" si="115"/>
        <v/>
      </c>
      <c r="Y95" s="183"/>
      <c r="Z95" s="184" t="str">
        <f t="shared" si="183"/>
        <v/>
      </c>
      <c r="AA95" s="183"/>
      <c r="AB95" s="171"/>
      <c r="AC95" s="227"/>
      <c r="AD95" s="195"/>
      <c r="AE95" s="197"/>
      <c r="AF95" s="195"/>
      <c r="AG95" s="197"/>
      <c r="AH95" s="195"/>
      <c r="AI95" s="180" t="str">
        <f t="shared" si="164"/>
        <v/>
      </c>
      <c r="AJ95" s="181" t="str">
        <f t="shared" si="116"/>
        <v/>
      </c>
      <c r="AK95" s="182" t="str">
        <f t="shared" si="117"/>
        <v/>
      </c>
      <c r="AL95" s="183"/>
      <c r="AM95" s="184" t="str">
        <f t="shared" si="184"/>
        <v/>
      </c>
      <c r="AN95" s="183"/>
      <c r="AO95" s="171"/>
      <c r="AP95" s="227"/>
      <c r="AQ95" s="195"/>
      <c r="AR95" s="197"/>
      <c r="AS95" s="195"/>
      <c r="AT95" s="197"/>
      <c r="AU95" s="195"/>
      <c r="AV95" s="180" t="str">
        <f t="shared" si="165"/>
        <v/>
      </c>
      <c r="AW95" s="181" t="str">
        <f t="shared" si="118"/>
        <v/>
      </c>
      <c r="AX95" s="182" t="str">
        <f t="shared" si="119"/>
        <v/>
      </c>
      <c r="AY95" s="183"/>
      <c r="AZ95" s="184" t="str">
        <f t="shared" si="185"/>
        <v/>
      </c>
      <c r="BA95" s="183"/>
      <c r="BB95" s="171"/>
      <c r="BC95" s="227"/>
      <c r="BD95" s="195"/>
      <c r="BE95" s="197"/>
      <c r="BF95" s="195"/>
      <c r="BG95" s="197"/>
      <c r="BH95" s="195"/>
      <c r="BI95" s="180" t="str">
        <f t="shared" si="166"/>
        <v/>
      </c>
      <c r="BJ95" s="181" t="str">
        <f t="shared" si="120"/>
        <v/>
      </c>
      <c r="BK95" s="182" t="str">
        <f t="shared" si="121"/>
        <v/>
      </c>
      <c r="BL95" s="183"/>
      <c r="BM95" s="184" t="str">
        <f t="shared" si="186"/>
        <v/>
      </c>
      <c r="BN95" s="183"/>
      <c r="BO95" s="171"/>
      <c r="BP95" s="227"/>
      <c r="BQ95" s="195"/>
      <c r="BR95" s="197"/>
      <c r="BS95" s="195"/>
      <c r="BT95" s="197"/>
      <c r="BU95" s="195"/>
      <c r="BV95" s="180" t="str">
        <f t="shared" si="167"/>
        <v/>
      </c>
      <c r="BW95" s="181" t="str">
        <f t="shared" si="122"/>
        <v/>
      </c>
      <c r="BX95" s="182" t="str">
        <f t="shared" si="123"/>
        <v/>
      </c>
      <c r="BY95" s="183"/>
      <c r="BZ95" s="184" t="str">
        <f t="shared" si="187"/>
        <v/>
      </c>
      <c r="CA95" s="183"/>
      <c r="CB95" s="171"/>
      <c r="CC95" s="227"/>
      <c r="CD95" s="195"/>
      <c r="CE95" s="197"/>
      <c r="CF95" s="195"/>
      <c r="CG95" s="197"/>
      <c r="CH95" s="195"/>
      <c r="CI95" s="180" t="str">
        <f t="shared" si="168"/>
        <v/>
      </c>
      <c r="CJ95" s="181" t="str">
        <f t="shared" si="124"/>
        <v/>
      </c>
      <c r="CK95" s="182" t="str">
        <f t="shared" si="125"/>
        <v/>
      </c>
      <c r="CL95" s="183"/>
      <c r="CM95" s="184" t="str">
        <f t="shared" si="188"/>
        <v/>
      </c>
      <c r="CN95" s="183"/>
      <c r="CO95" s="171"/>
      <c r="CP95" s="227"/>
      <c r="CQ95" s="195"/>
      <c r="CR95" s="197"/>
      <c r="CS95" s="195"/>
      <c r="CT95" s="197"/>
      <c r="CU95" s="195"/>
      <c r="CV95" s="180" t="str">
        <f t="shared" si="169"/>
        <v/>
      </c>
      <c r="CW95" s="181" t="str">
        <f t="shared" si="126"/>
        <v/>
      </c>
      <c r="CX95" s="182" t="str">
        <f t="shared" si="127"/>
        <v/>
      </c>
      <c r="CY95" s="183"/>
      <c r="CZ95" s="184" t="str">
        <f t="shared" si="189"/>
        <v/>
      </c>
      <c r="DA95" s="183"/>
      <c r="DB95" s="171"/>
      <c r="DC95" s="227"/>
      <c r="DD95" s="195"/>
      <c r="DE95" s="197"/>
      <c r="DF95" s="195"/>
      <c r="DG95" s="197"/>
      <c r="DH95" s="195"/>
      <c r="DI95" s="180" t="str">
        <f t="shared" si="170"/>
        <v/>
      </c>
      <c r="DJ95" s="181" t="str">
        <f t="shared" si="128"/>
        <v/>
      </c>
      <c r="DK95" s="182" t="str">
        <f t="shared" si="129"/>
        <v/>
      </c>
      <c r="DL95" s="183"/>
      <c r="DM95" s="184" t="str">
        <f t="shared" si="190"/>
        <v/>
      </c>
      <c r="DN95" s="183"/>
      <c r="DO95" s="171"/>
      <c r="DP95" s="227"/>
      <c r="DQ95" s="195"/>
      <c r="DR95" s="197"/>
      <c r="DS95" s="195"/>
      <c r="DT95" s="197"/>
      <c r="DU95" s="195"/>
      <c r="DV95" s="180" t="str">
        <f t="shared" si="171"/>
        <v/>
      </c>
      <c r="DW95" s="181" t="str">
        <f t="shared" si="130"/>
        <v/>
      </c>
      <c r="DX95" s="182" t="str">
        <f t="shared" si="131"/>
        <v/>
      </c>
      <c r="DY95" s="183"/>
      <c r="DZ95" s="184" t="str">
        <f t="shared" si="191"/>
        <v/>
      </c>
      <c r="EA95" s="183"/>
      <c r="EB95" s="171"/>
      <c r="EC95" s="227"/>
      <c r="ED95" s="195"/>
      <c r="EE95" s="197"/>
      <c r="EF95" s="195"/>
      <c r="EG95" s="197"/>
      <c r="EH95" s="195"/>
      <c r="EI95" s="180" t="str">
        <f t="shared" si="172"/>
        <v/>
      </c>
      <c r="EJ95" s="181" t="str">
        <f t="shared" si="132"/>
        <v/>
      </c>
      <c r="EK95" s="182" t="str">
        <f t="shared" si="133"/>
        <v/>
      </c>
      <c r="EL95" s="183"/>
      <c r="EM95" s="184" t="str">
        <f t="shared" si="192"/>
        <v/>
      </c>
      <c r="EN95" s="183"/>
      <c r="EO95" s="171"/>
      <c r="EP95" s="227"/>
      <c r="EQ95" s="195"/>
      <c r="ER95" s="197"/>
      <c r="ES95" s="195"/>
      <c r="ET95" s="197"/>
      <c r="EU95" s="195"/>
      <c r="EV95" s="180" t="str">
        <f t="shared" si="173"/>
        <v/>
      </c>
      <c r="EW95" s="181" t="str">
        <f t="shared" si="134"/>
        <v/>
      </c>
      <c r="EX95" s="182" t="str">
        <f t="shared" si="135"/>
        <v/>
      </c>
      <c r="EY95" s="183"/>
      <c r="EZ95" s="184" t="str">
        <f t="shared" si="193"/>
        <v/>
      </c>
      <c r="FA95" s="183"/>
      <c r="FB95" s="171"/>
      <c r="FC95" s="227"/>
      <c r="FD95" s="195"/>
      <c r="FE95" s="197"/>
      <c r="FF95" s="195"/>
      <c r="FG95" s="197"/>
      <c r="FH95" s="195"/>
      <c r="FI95" s="180" t="str">
        <f t="shared" si="174"/>
        <v/>
      </c>
      <c r="FJ95" s="181" t="str">
        <f t="shared" si="136"/>
        <v/>
      </c>
      <c r="FK95" s="182" t="str">
        <f t="shared" si="137"/>
        <v/>
      </c>
      <c r="FL95" s="183"/>
      <c r="FM95" s="184" t="str">
        <f t="shared" si="194"/>
        <v/>
      </c>
      <c r="FN95" s="183"/>
      <c r="FO95" s="171"/>
      <c r="FP95" s="227"/>
      <c r="FQ95" s="195"/>
      <c r="FR95" s="197"/>
      <c r="FS95" s="195"/>
      <c r="FT95" s="197"/>
      <c r="FU95" s="195"/>
      <c r="FV95" s="180" t="str">
        <f t="shared" si="175"/>
        <v/>
      </c>
      <c r="FW95" s="181" t="str">
        <f t="shared" si="138"/>
        <v/>
      </c>
      <c r="FX95" s="182" t="str">
        <f t="shared" si="139"/>
        <v/>
      </c>
      <c r="FY95" s="183"/>
      <c r="FZ95" s="184" t="str">
        <f t="shared" si="195"/>
        <v/>
      </c>
      <c r="GA95" s="183"/>
      <c r="GB95" s="171"/>
      <c r="GC95" s="227"/>
      <c r="GD95" s="195"/>
      <c r="GE95" s="197"/>
      <c r="GF95" s="195"/>
      <c r="GG95" s="197"/>
      <c r="GH95" s="195"/>
      <c r="GI95" s="180" t="str">
        <f t="shared" si="176"/>
        <v/>
      </c>
      <c r="GJ95" s="181" t="str">
        <f t="shared" si="140"/>
        <v/>
      </c>
      <c r="GK95" s="182" t="str">
        <f t="shared" si="141"/>
        <v/>
      </c>
      <c r="GL95" s="183"/>
      <c r="GM95" s="184" t="str">
        <f t="shared" si="196"/>
        <v/>
      </c>
      <c r="GN95" s="183"/>
      <c r="GO95" s="171"/>
      <c r="GP95" s="227"/>
      <c r="GQ95" s="195"/>
      <c r="GR95" s="197"/>
      <c r="GS95" s="195"/>
      <c r="GT95" s="197"/>
      <c r="GU95" s="195"/>
      <c r="GV95" s="180" t="str">
        <f t="shared" si="177"/>
        <v/>
      </c>
      <c r="GW95" s="181" t="str">
        <f t="shared" si="142"/>
        <v/>
      </c>
      <c r="GX95" s="182" t="str">
        <f t="shared" si="143"/>
        <v/>
      </c>
      <c r="GY95" s="183"/>
      <c r="GZ95" s="184" t="str">
        <f t="shared" si="197"/>
        <v/>
      </c>
      <c r="HA95" s="183"/>
      <c r="HB95" s="171"/>
      <c r="HC95" s="227"/>
      <c r="HD95" s="195"/>
      <c r="HE95" s="197"/>
      <c r="HF95" s="195"/>
      <c r="HG95" s="197"/>
      <c r="HH95" s="195"/>
      <c r="HI95" s="180" t="str">
        <f t="shared" si="178"/>
        <v/>
      </c>
      <c r="HJ95" s="181" t="str">
        <f t="shared" si="144"/>
        <v/>
      </c>
      <c r="HK95" s="182" t="str">
        <f t="shared" si="145"/>
        <v/>
      </c>
      <c r="HL95" s="183"/>
      <c r="HM95" s="184" t="str">
        <f t="shared" si="198"/>
        <v/>
      </c>
      <c r="HN95" s="183"/>
      <c r="HO95" s="171"/>
      <c r="HP95" s="227"/>
      <c r="HQ95" s="195"/>
      <c r="HR95" s="197"/>
      <c r="HS95" s="195"/>
      <c r="HT95" s="197"/>
      <c r="HU95" s="195"/>
      <c r="HV95" s="180" t="str">
        <f t="shared" si="179"/>
        <v/>
      </c>
      <c r="HW95" s="181" t="str">
        <f t="shared" si="146"/>
        <v/>
      </c>
      <c r="HX95" s="182" t="str">
        <f t="shared" si="147"/>
        <v/>
      </c>
      <c r="HY95" s="183"/>
      <c r="HZ95" s="184" t="str">
        <f t="shared" si="199"/>
        <v/>
      </c>
      <c r="IA95" s="183"/>
      <c r="IB95" s="171"/>
      <c r="IC95" s="227"/>
      <c r="ID95" s="195"/>
      <c r="IE95" s="197"/>
      <c r="IF95" s="195"/>
      <c r="IG95" s="197"/>
      <c r="IH95" s="195"/>
      <c r="II95" s="180" t="str">
        <f t="shared" si="180"/>
        <v/>
      </c>
      <c r="IJ95" s="181" t="str">
        <f t="shared" si="148"/>
        <v/>
      </c>
      <c r="IK95" s="182" t="str">
        <f t="shared" si="149"/>
        <v/>
      </c>
      <c r="IL95" s="183"/>
      <c r="IM95" s="184" t="str">
        <f t="shared" si="200"/>
        <v/>
      </c>
      <c r="IN95" s="183"/>
      <c r="IO95" s="171"/>
      <c r="IP95" s="227"/>
      <c r="IQ95" s="195"/>
      <c r="IR95" s="197"/>
      <c r="IS95" s="195"/>
      <c r="IT95" s="197"/>
      <c r="IU95" s="195"/>
      <c r="IV95" s="180" t="str">
        <f t="shared" si="181"/>
        <v/>
      </c>
      <c r="IW95" s="181" t="str">
        <f t="shared" si="150"/>
        <v/>
      </c>
      <c r="IX95" s="182" t="str">
        <f t="shared" si="151"/>
        <v/>
      </c>
      <c r="IY95" s="183"/>
      <c r="IZ95" s="184" t="str">
        <f t="shared" si="201"/>
        <v/>
      </c>
      <c r="JA95" s="183"/>
      <c r="JB95" s="171"/>
      <c r="JC95" s="342"/>
      <c r="JD95" s="198">
        <f t="shared" si="152"/>
        <v>0</v>
      </c>
      <c r="JE95" s="198">
        <f t="shared" si="153"/>
        <v>0</v>
      </c>
      <c r="JF95" s="198">
        <f t="shared" si="154"/>
        <v>0</v>
      </c>
      <c r="JG95" s="199">
        <f t="shared" si="155"/>
        <v>0</v>
      </c>
      <c r="JH95" s="199">
        <f t="shared" si="156"/>
        <v>0</v>
      </c>
      <c r="JI95" s="342"/>
      <c r="JJ95" s="198">
        <f>JD95+'Vessel List A'!JD95</f>
        <v>0</v>
      </c>
      <c r="JK95" s="198">
        <f>JE95+'Vessel List A'!JE95</f>
        <v>0</v>
      </c>
      <c r="JL95" s="198">
        <f t="shared" si="157"/>
        <v>0</v>
      </c>
      <c r="JM95" s="199">
        <f>JG95+'Vessel List A'!JG95</f>
        <v>0</v>
      </c>
      <c r="JN95" s="199">
        <f t="shared" si="158"/>
        <v>0</v>
      </c>
      <c r="JO95" s="342"/>
      <c r="JP95" s="374" t="str">
        <f>$IP$1</f>
        <v>…</v>
      </c>
      <c r="JQ95" s="375" t="str">
        <f>$IQ$2</f>
        <v>No</v>
      </c>
      <c r="JR95" s="764">
        <f>$IW$2</f>
        <v>0</v>
      </c>
      <c r="JS95" s="765"/>
      <c r="JT95" s="766">
        <f>$IY$2</f>
        <v>0</v>
      </c>
      <c r="JU95" s="765"/>
      <c r="JV95" s="223">
        <f>$IY$1</f>
        <v>0</v>
      </c>
      <c r="JW95" s="223"/>
      <c r="JX95" s="376">
        <f>$IT$2</f>
        <v>0</v>
      </c>
      <c r="JY95" s="342"/>
      <c r="JZ95" s="344">
        <f t="shared" si="159"/>
        <v>1</v>
      </c>
      <c r="KA95" s="195"/>
    </row>
    <row r="96" spans="1:287" ht="13.5" thickBot="1" x14ac:dyDescent="0.25">
      <c r="A96" s="250">
        <f t="shared" si="160"/>
        <v>41670</v>
      </c>
      <c r="B96" s="251">
        <f t="shared" si="161"/>
        <v>41671</v>
      </c>
      <c r="C96" s="224"/>
      <c r="D96" s="225"/>
      <c r="E96" s="226"/>
      <c r="F96" s="225"/>
      <c r="G96" s="226"/>
      <c r="H96" s="225"/>
      <c r="I96" s="216" t="str">
        <f t="shared" si="162"/>
        <v/>
      </c>
      <c r="J96" s="217" t="str">
        <f t="shared" si="112"/>
        <v/>
      </c>
      <c r="K96" s="218" t="str">
        <f t="shared" si="113"/>
        <v/>
      </c>
      <c r="L96" s="219"/>
      <c r="M96" s="220" t="str">
        <f t="shared" si="182"/>
        <v/>
      </c>
      <c r="N96" s="219"/>
      <c r="O96" s="175"/>
      <c r="P96" s="224"/>
      <c r="Q96" s="225"/>
      <c r="R96" s="226"/>
      <c r="S96" s="225"/>
      <c r="T96" s="226"/>
      <c r="U96" s="225"/>
      <c r="V96" s="216" t="str">
        <f t="shared" si="163"/>
        <v/>
      </c>
      <c r="W96" s="217" t="str">
        <f t="shared" si="114"/>
        <v/>
      </c>
      <c r="X96" s="218" t="str">
        <f t="shared" si="115"/>
        <v/>
      </c>
      <c r="Y96" s="219"/>
      <c r="Z96" s="220" t="str">
        <f t="shared" si="183"/>
        <v/>
      </c>
      <c r="AA96" s="219"/>
      <c r="AB96" s="175"/>
      <c r="AC96" s="224"/>
      <c r="AD96" s="225"/>
      <c r="AE96" s="226"/>
      <c r="AF96" s="225"/>
      <c r="AG96" s="226"/>
      <c r="AH96" s="225"/>
      <c r="AI96" s="216" t="str">
        <f t="shared" si="164"/>
        <v/>
      </c>
      <c r="AJ96" s="217" t="str">
        <f t="shared" si="116"/>
        <v/>
      </c>
      <c r="AK96" s="218" t="str">
        <f t="shared" si="117"/>
        <v/>
      </c>
      <c r="AL96" s="219"/>
      <c r="AM96" s="220" t="str">
        <f t="shared" si="184"/>
        <v/>
      </c>
      <c r="AN96" s="219"/>
      <c r="AO96" s="175"/>
      <c r="AP96" s="224"/>
      <c r="AQ96" s="225"/>
      <c r="AR96" s="226"/>
      <c r="AS96" s="225"/>
      <c r="AT96" s="226"/>
      <c r="AU96" s="225"/>
      <c r="AV96" s="216" t="str">
        <f t="shared" si="165"/>
        <v/>
      </c>
      <c r="AW96" s="217" t="str">
        <f t="shared" si="118"/>
        <v/>
      </c>
      <c r="AX96" s="218" t="str">
        <f t="shared" si="119"/>
        <v/>
      </c>
      <c r="AY96" s="219"/>
      <c r="AZ96" s="220" t="str">
        <f t="shared" si="185"/>
        <v/>
      </c>
      <c r="BA96" s="219"/>
      <c r="BB96" s="175"/>
      <c r="BC96" s="224"/>
      <c r="BD96" s="225"/>
      <c r="BE96" s="226"/>
      <c r="BF96" s="225"/>
      <c r="BG96" s="226"/>
      <c r="BH96" s="225"/>
      <c r="BI96" s="216" t="str">
        <f t="shared" si="166"/>
        <v/>
      </c>
      <c r="BJ96" s="217" t="str">
        <f t="shared" si="120"/>
        <v/>
      </c>
      <c r="BK96" s="218" t="str">
        <f t="shared" si="121"/>
        <v/>
      </c>
      <c r="BL96" s="219"/>
      <c r="BM96" s="220" t="str">
        <f t="shared" si="186"/>
        <v/>
      </c>
      <c r="BN96" s="219"/>
      <c r="BO96" s="175"/>
      <c r="BP96" s="224"/>
      <c r="BQ96" s="225"/>
      <c r="BR96" s="226"/>
      <c r="BS96" s="225"/>
      <c r="BT96" s="226"/>
      <c r="BU96" s="225"/>
      <c r="BV96" s="216" t="str">
        <f t="shared" si="167"/>
        <v/>
      </c>
      <c r="BW96" s="217" t="str">
        <f t="shared" si="122"/>
        <v/>
      </c>
      <c r="BX96" s="218" t="str">
        <f t="shared" si="123"/>
        <v/>
      </c>
      <c r="BY96" s="219"/>
      <c r="BZ96" s="220" t="str">
        <f t="shared" si="187"/>
        <v/>
      </c>
      <c r="CA96" s="219"/>
      <c r="CB96" s="175"/>
      <c r="CC96" s="224"/>
      <c r="CD96" s="225"/>
      <c r="CE96" s="226"/>
      <c r="CF96" s="225"/>
      <c r="CG96" s="226"/>
      <c r="CH96" s="225"/>
      <c r="CI96" s="216" t="str">
        <f t="shared" si="168"/>
        <v/>
      </c>
      <c r="CJ96" s="217" t="str">
        <f t="shared" si="124"/>
        <v/>
      </c>
      <c r="CK96" s="218" t="str">
        <f t="shared" si="125"/>
        <v/>
      </c>
      <c r="CL96" s="219"/>
      <c r="CM96" s="220" t="str">
        <f t="shared" si="188"/>
        <v/>
      </c>
      <c r="CN96" s="219"/>
      <c r="CO96" s="175"/>
      <c r="CP96" s="224"/>
      <c r="CQ96" s="225"/>
      <c r="CR96" s="226"/>
      <c r="CS96" s="225"/>
      <c r="CT96" s="226"/>
      <c r="CU96" s="225"/>
      <c r="CV96" s="216" t="str">
        <f t="shared" si="169"/>
        <v/>
      </c>
      <c r="CW96" s="217" t="str">
        <f t="shared" si="126"/>
        <v/>
      </c>
      <c r="CX96" s="218" t="str">
        <f t="shared" si="127"/>
        <v/>
      </c>
      <c r="CY96" s="219"/>
      <c r="CZ96" s="220" t="str">
        <f t="shared" si="189"/>
        <v/>
      </c>
      <c r="DA96" s="219"/>
      <c r="DB96" s="175"/>
      <c r="DC96" s="224"/>
      <c r="DD96" s="225"/>
      <c r="DE96" s="226"/>
      <c r="DF96" s="225"/>
      <c r="DG96" s="226"/>
      <c r="DH96" s="225"/>
      <c r="DI96" s="216" t="str">
        <f t="shared" si="170"/>
        <v/>
      </c>
      <c r="DJ96" s="217" t="str">
        <f t="shared" si="128"/>
        <v/>
      </c>
      <c r="DK96" s="218" t="str">
        <f t="shared" si="129"/>
        <v/>
      </c>
      <c r="DL96" s="219"/>
      <c r="DM96" s="220" t="str">
        <f t="shared" si="190"/>
        <v/>
      </c>
      <c r="DN96" s="219"/>
      <c r="DO96" s="175"/>
      <c r="DP96" s="224"/>
      <c r="DQ96" s="225"/>
      <c r="DR96" s="226"/>
      <c r="DS96" s="225"/>
      <c r="DT96" s="226"/>
      <c r="DU96" s="225"/>
      <c r="DV96" s="216" t="str">
        <f t="shared" si="171"/>
        <v/>
      </c>
      <c r="DW96" s="217" t="str">
        <f t="shared" si="130"/>
        <v/>
      </c>
      <c r="DX96" s="218" t="str">
        <f t="shared" si="131"/>
        <v/>
      </c>
      <c r="DY96" s="219"/>
      <c r="DZ96" s="220" t="str">
        <f t="shared" si="191"/>
        <v/>
      </c>
      <c r="EA96" s="219"/>
      <c r="EB96" s="175"/>
      <c r="EC96" s="224"/>
      <c r="ED96" s="225"/>
      <c r="EE96" s="226"/>
      <c r="EF96" s="225"/>
      <c r="EG96" s="226"/>
      <c r="EH96" s="225"/>
      <c r="EI96" s="216" t="str">
        <f t="shared" si="172"/>
        <v/>
      </c>
      <c r="EJ96" s="217" t="str">
        <f t="shared" si="132"/>
        <v/>
      </c>
      <c r="EK96" s="218" t="str">
        <f t="shared" si="133"/>
        <v/>
      </c>
      <c r="EL96" s="219"/>
      <c r="EM96" s="220" t="str">
        <f t="shared" si="192"/>
        <v/>
      </c>
      <c r="EN96" s="219"/>
      <c r="EO96" s="175"/>
      <c r="EP96" s="224"/>
      <c r="EQ96" s="225"/>
      <c r="ER96" s="226"/>
      <c r="ES96" s="225"/>
      <c r="ET96" s="226"/>
      <c r="EU96" s="225"/>
      <c r="EV96" s="216" t="str">
        <f t="shared" si="173"/>
        <v/>
      </c>
      <c r="EW96" s="217" t="str">
        <f t="shared" si="134"/>
        <v/>
      </c>
      <c r="EX96" s="218" t="str">
        <f t="shared" si="135"/>
        <v/>
      </c>
      <c r="EY96" s="219"/>
      <c r="EZ96" s="220" t="str">
        <f t="shared" si="193"/>
        <v/>
      </c>
      <c r="FA96" s="219"/>
      <c r="FB96" s="175"/>
      <c r="FC96" s="224"/>
      <c r="FD96" s="225"/>
      <c r="FE96" s="226"/>
      <c r="FF96" s="225"/>
      <c r="FG96" s="226"/>
      <c r="FH96" s="225"/>
      <c r="FI96" s="216" t="str">
        <f t="shared" si="174"/>
        <v/>
      </c>
      <c r="FJ96" s="217" t="str">
        <f t="shared" si="136"/>
        <v/>
      </c>
      <c r="FK96" s="218" t="str">
        <f t="shared" si="137"/>
        <v/>
      </c>
      <c r="FL96" s="219"/>
      <c r="FM96" s="220" t="str">
        <f t="shared" si="194"/>
        <v/>
      </c>
      <c r="FN96" s="219"/>
      <c r="FO96" s="175"/>
      <c r="FP96" s="224"/>
      <c r="FQ96" s="225"/>
      <c r="FR96" s="226"/>
      <c r="FS96" s="225"/>
      <c r="FT96" s="226"/>
      <c r="FU96" s="225"/>
      <c r="FV96" s="216" t="str">
        <f t="shared" si="175"/>
        <v/>
      </c>
      <c r="FW96" s="217" t="str">
        <f t="shared" si="138"/>
        <v/>
      </c>
      <c r="FX96" s="218" t="str">
        <f t="shared" si="139"/>
        <v/>
      </c>
      <c r="FY96" s="219"/>
      <c r="FZ96" s="220" t="str">
        <f t="shared" si="195"/>
        <v/>
      </c>
      <c r="GA96" s="219"/>
      <c r="GB96" s="175"/>
      <c r="GC96" s="224"/>
      <c r="GD96" s="225"/>
      <c r="GE96" s="226"/>
      <c r="GF96" s="225"/>
      <c r="GG96" s="226"/>
      <c r="GH96" s="225"/>
      <c r="GI96" s="216" t="str">
        <f t="shared" si="176"/>
        <v/>
      </c>
      <c r="GJ96" s="217" t="str">
        <f t="shared" si="140"/>
        <v/>
      </c>
      <c r="GK96" s="218" t="str">
        <f t="shared" si="141"/>
        <v/>
      </c>
      <c r="GL96" s="219"/>
      <c r="GM96" s="220" t="str">
        <f t="shared" si="196"/>
        <v/>
      </c>
      <c r="GN96" s="219"/>
      <c r="GO96" s="175"/>
      <c r="GP96" s="224"/>
      <c r="GQ96" s="225"/>
      <c r="GR96" s="226"/>
      <c r="GS96" s="225"/>
      <c r="GT96" s="226"/>
      <c r="GU96" s="225"/>
      <c r="GV96" s="216" t="str">
        <f t="shared" si="177"/>
        <v/>
      </c>
      <c r="GW96" s="217" t="str">
        <f t="shared" si="142"/>
        <v/>
      </c>
      <c r="GX96" s="218" t="str">
        <f t="shared" si="143"/>
        <v/>
      </c>
      <c r="GY96" s="219"/>
      <c r="GZ96" s="220" t="str">
        <f t="shared" si="197"/>
        <v/>
      </c>
      <c r="HA96" s="219"/>
      <c r="HB96" s="175"/>
      <c r="HC96" s="224"/>
      <c r="HD96" s="225"/>
      <c r="HE96" s="226"/>
      <c r="HF96" s="225"/>
      <c r="HG96" s="226"/>
      <c r="HH96" s="225"/>
      <c r="HI96" s="216" t="str">
        <f t="shared" si="178"/>
        <v/>
      </c>
      <c r="HJ96" s="217" t="str">
        <f t="shared" si="144"/>
        <v/>
      </c>
      <c r="HK96" s="218" t="str">
        <f t="shared" si="145"/>
        <v/>
      </c>
      <c r="HL96" s="219"/>
      <c r="HM96" s="220" t="str">
        <f t="shared" si="198"/>
        <v/>
      </c>
      <c r="HN96" s="219"/>
      <c r="HO96" s="175"/>
      <c r="HP96" s="224"/>
      <c r="HQ96" s="225"/>
      <c r="HR96" s="226"/>
      <c r="HS96" s="225"/>
      <c r="HT96" s="226"/>
      <c r="HU96" s="225"/>
      <c r="HV96" s="216" t="str">
        <f t="shared" si="179"/>
        <v/>
      </c>
      <c r="HW96" s="217" t="str">
        <f t="shared" si="146"/>
        <v/>
      </c>
      <c r="HX96" s="218" t="str">
        <f t="shared" si="147"/>
        <v/>
      </c>
      <c r="HY96" s="219"/>
      <c r="HZ96" s="220" t="str">
        <f t="shared" si="199"/>
        <v/>
      </c>
      <c r="IA96" s="219"/>
      <c r="IB96" s="175"/>
      <c r="IC96" s="224"/>
      <c r="ID96" s="225"/>
      <c r="IE96" s="226"/>
      <c r="IF96" s="225"/>
      <c r="IG96" s="226"/>
      <c r="IH96" s="225"/>
      <c r="II96" s="216" t="str">
        <f t="shared" si="180"/>
        <v/>
      </c>
      <c r="IJ96" s="217" t="str">
        <f t="shared" si="148"/>
        <v/>
      </c>
      <c r="IK96" s="218" t="str">
        <f t="shared" si="149"/>
        <v/>
      </c>
      <c r="IL96" s="219"/>
      <c r="IM96" s="220" t="str">
        <f t="shared" si="200"/>
        <v/>
      </c>
      <c r="IN96" s="219"/>
      <c r="IO96" s="175"/>
      <c r="IP96" s="224"/>
      <c r="IQ96" s="225"/>
      <c r="IR96" s="226"/>
      <c r="IS96" s="225"/>
      <c r="IT96" s="226"/>
      <c r="IU96" s="225"/>
      <c r="IV96" s="216" t="str">
        <f t="shared" si="181"/>
        <v/>
      </c>
      <c r="IW96" s="217" t="str">
        <f t="shared" si="150"/>
        <v/>
      </c>
      <c r="IX96" s="218" t="str">
        <f t="shared" si="151"/>
        <v/>
      </c>
      <c r="IY96" s="219"/>
      <c r="IZ96" s="220" t="str">
        <f t="shared" si="201"/>
        <v/>
      </c>
      <c r="JA96" s="219"/>
      <c r="JB96" s="175"/>
      <c r="JC96" s="356"/>
      <c r="JD96" s="222">
        <f t="shared" si="152"/>
        <v>0</v>
      </c>
      <c r="JE96" s="222">
        <f t="shared" si="153"/>
        <v>0</v>
      </c>
      <c r="JF96" s="222">
        <f t="shared" si="154"/>
        <v>0</v>
      </c>
      <c r="JG96" s="223">
        <f t="shared" si="155"/>
        <v>0</v>
      </c>
      <c r="JH96" s="223">
        <f t="shared" si="156"/>
        <v>0</v>
      </c>
      <c r="JI96" s="356"/>
      <c r="JJ96" s="222">
        <f>JD96+'Vessel List A'!JD96</f>
        <v>0</v>
      </c>
      <c r="JK96" s="222">
        <f>JE96+'Vessel List A'!JE96</f>
        <v>0</v>
      </c>
      <c r="JL96" s="222">
        <f t="shared" si="157"/>
        <v>0</v>
      </c>
      <c r="JM96" s="223">
        <f>JG96+'Vessel List A'!JG96</f>
        <v>0</v>
      </c>
      <c r="JN96" s="223">
        <f t="shared" si="158"/>
        <v>0</v>
      </c>
      <c r="JO96" s="356"/>
      <c r="JP96" s="346"/>
      <c r="JQ96" s="346"/>
      <c r="JR96" s="346"/>
      <c r="JS96" s="346"/>
      <c r="JT96" s="346"/>
      <c r="JU96" s="346"/>
      <c r="JV96" s="346"/>
      <c r="JW96" s="346"/>
      <c r="JX96" s="346"/>
      <c r="JY96" s="342"/>
      <c r="JZ96" s="344">
        <f t="shared" si="159"/>
        <v>2</v>
      </c>
      <c r="KA96" s="195"/>
    </row>
    <row r="97" spans="1:287" x14ac:dyDescent="0.2">
      <c r="A97" s="247">
        <f t="shared" si="160"/>
        <v>41671</v>
      </c>
      <c r="B97" s="249">
        <f t="shared" si="161"/>
        <v>41672</v>
      </c>
      <c r="C97" s="227"/>
      <c r="D97" s="228"/>
      <c r="E97" s="229"/>
      <c r="F97" s="228"/>
      <c r="G97" s="229"/>
      <c r="H97" s="228"/>
      <c r="I97" s="180" t="str">
        <f t="shared" si="162"/>
        <v/>
      </c>
      <c r="J97" s="181" t="str">
        <f t="shared" si="112"/>
        <v/>
      </c>
      <c r="K97" s="182" t="str">
        <f t="shared" si="113"/>
        <v/>
      </c>
      <c r="L97" s="183"/>
      <c r="M97" s="184" t="str">
        <f t="shared" si="182"/>
        <v/>
      </c>
      <c r="N97" s="183"/>
      <c r="O97" s="171"/>
      <c r="P97" s="227"/>
      <c r="Q97" s="228"/>
      <c r="R97" s="229"/>
      <c r="S97" s="228"/>
      <c r="T97" s="229"/>
      <c r="U97" s="228"/>
      <c r="V97" s="180" t="str">
        <f t="shared" si="163"/>
        <v/>
      </c>
      <c r="W97" s="181" t="str">
        <f t="shared" si="114"/>
        <v/>
      </c>
      <c r="X97" s="182" t="str">
        <f t="shared" si="115"/>
        <v/>
      </c>
      <c r="Y97" s="183"/>
      <c r="Z97" s="184" t="str">
        <f t="shared" si="183"/>
        <v/>
      </c>
      <c r="AA97" s="183"/>
      <c r="AB97" s="171"/>
      <c r="AC97" s="227"/>
      <c r="AD97" s="228"/>
      <c r="AE97" s="229"/>
      <c r="AF97" s="228"/>
      <c r="AG97" s="229"/>
      <c r="AH97" s="228"/>
      <c r="AI97" s="180" t="str">
        <f t="shared" si="164"/>
        <v/>
      </c>
      <c r="AJ97" s="181" t="str">
        <f t="shared" si="116"/>
        <v/>
      </c>
      <c r="AK97" s="182" t="str">
        <f t="shared" si="117"/>
        <v/>
      </c>
      <c r="AL97" s="183"/>
      <c r="AM97" s="184" t="str">
        <f t="shared" si="184"/>
        <v/>
      </c>
      <c r="AN97" s="183"/>
      <c r="AO97" s="171"/>
      <c r="AP97" s="227"/>
      <c r="AQ97" s="228"/>
      <c r="AR97" s="229"/>
      <c r="AS97" s="228"/>
      <c r="AT97" s="229"/>
      <c r="AU97" s="228"/>
      <c r="AV97" s="180" t="str">
        <f t="shared" si="165"/>
        <v/>
      </c>
      <c r="AW97" s="181" t="str">
        <f t="shared" si="118"/>
        <v/>
      </c>
      <c r="AX97" s="182" t="str">
        <f t="shared" si="119"/>
        <v/>
      </c>
      <c r="AY97" s="183"/>
      <c r="AZ97" s="184" t="str">
        <f t="shared" si="185"/>
        <v/>
      </c>
      <c r="BA97" s="183"/>
      <c r="BB97" s="171"/>
      <c r="BC97" s="227"/>
      <c r="BD97" s="228"/>
      <c r="BE97" s="229"/>
      <c r="BF97" s="228"/>
      <c r="BG97" s="229"/>
      <c r="BH97" s="228"/>
      <c r="BI97" s="180" t="str">
        <f t="shared" si="166"/>
        <v/>
      </c>
      <c r="BJ97" s="181" t="str">
        <f t="shared" si="120"/>
        <v/>
      </c>
      <c r="BK97" s="182" t="str">
        <f t="shared" si="121"/>
        <v/>
      </c>
      <c r="BL97" s="183"/>
      <c r="BM97" s="184" t="str">
        <f t="shared" si="186"/>
        <v/>
      </c>
      <c r="BN97" s="183"/>
      <c r="BO97" s="171"/>
      <c r="BP97" s="227"/>
      <c r="BQ97" s="228"/>
      <c r="BR97" s="229"/>
      <c r="BS97" s="228"/>
      <c r="BT97" s="229"/>
      <c r="BU97" s="228"/>
      <c r="BV97" s="180" t="str">
        <f t="shared" si="167"/>
        <v/>
      </c>
      <c r="BW97" s="181" t="str">
        <f t="shared" si="122"/>
        <v/>
      </c>
      <c r="BX97" s="182" t="str">
        <f t="shared" si="123"/>
        <v/>
      </c>
      <c r="BY97" s="183"/>
      <c r="BZ97" s="184" t="str">
        <f t="shared" si="187"/>
        <v/>
      </c>
      <c r="CA97" s="183"/>
      <c r="CB97" s="171"/>
      <c r="CC97" s="227"/>
      <c r="CD97" s="228"/>
      <c r="CE97" s="229"/>
      <c r="CF97" s="228"/>
      <c r="CG97" s="229"/>
      <c r="CH97" s="228"/>
      <c r="CI97" s="180" t="str">
        <f t="shared" si="168"/>
        <v/>
      </c>
      <c r="CJ97" s="181" t="str">
        <f t="shared" si="124"/>
        <v/>
      </c>
      <c r="CK97" s="182" t="str">
        <f t="shared" si="125"/>
        <v/>
      </c>
      <c r="CL97" s="183"/>
      <c r="CM97" s="184" t="str">
        <f t="shared" si="188"/>
        <v/>
      </c>
      <c r="CN97" s="183"/>
      <c r="CO97" s="171"/>
      <c r="CP97" s="227"/>
      <c r="CQ97" s="228"/>
      <c r="CR97" s="229"/>
      <c r="CS97" s="228"/>
      <c r="CT97" s="229"/>
      <c r="CU97" s="228"/>
      <c r="CV97" s="180" t="str">
        <f t="shared" si="169"/>
        <v/>
      </c>
      <c r="CW97" s="181" t="str">
        <f t="shared" si="126"/>
        <v/>
      </c>
      <c r="CX97" s="182" t="str">
        <f t="shared" si="127"/>
        <v/>
      </c>
      <c r="CY97" s="183"/>
      <c r="CZ97" s="184" t="str">
        <f t="shared" si="189"/>
        <v/>
      </c>
      <c r="DA97" s="183"/>
      <c r="DB97" s="171"/>
      <c r="DC97" s="227"/>
      <c r="DD97" s="228"/>
      <c r="DE97" s="229"/>
      <c r="DF97" s="228"/>
      <c r="DG97" s="229"/>
      <c r="DH97" s="228"/>
      <c r="DI97" s="180" t="str">
        <f t="shared" si="170"/>
        <v/>
      </c>
      <c r="DJ97" s="181" t="str">
        <f t="shared" si="128"/>
        <v/>
      </c>
      <c r="DK97" s="182" t="str">
        <f t="shared" si="129"/>
        <v/>
      </c>
      <c r="DL97" s="183"/>
      <c r="DM97" s="184" t="str">
        <f t="shared" si="190"/>
        <v/>
      </c>
      <c r="DN97" s="183"/>
      <c r="DO97" s="171"/>
      <c r="DP97" s="227"/>
      <c r="DQ97" s="228"/>
      <c r="DR97" s="229"/>
      <c r="DS97" s="228"/>
      <c r="DT97" s="229"/>
      <c r="DU97" s="228"/>
      <c r="DV97" s="180" t="str">
        <f t="shared" si="171"/>
        <v/>
      </c>
      <c r="DW97" s="181" t="str">
        <f t="shared" si="130"/>
        <v/>
      </c>
      <c r="DX97" s="182" t="str">
        <f t="shared" si="131"/>
        <v/>
      </c>
      <c r="DY97" s="183"/>
      <c r="DZ97" s="184" t="str">
        <f t="shared" si="191"/>
        <v/>
      </c>
      <c r="EA97" s="183"/>
      <c r="EB97" s="171"/>
      <c r="EC97" s="227"/>
      <c r="ED97" s="228"/>
      <c r="EE97" s="229"/>
      <c r="EF97" s="228"/>
      <c r="EG97" s="229"/>
      <c r="EH97" s="228"/>
      <c r="EI97" s="180" t="str">
        <f t="shared" si="172"/>
        <v/>
      </c>
      <c r="EJ97" s="181" t="str">
        <f t="shared" si="132"/>
        <v/>
      </c>
      <c r="EK97" s="182" t="str">
        <f t="shared" si="133"/>
        <v/>
      </c>
      <c r="EL97" s="183"/>
      <c r="EM97" s="184" t="str">
        <f t="shared" si="192"/>
        <v/>
      </c>
      <c r="EN97" s="183"/>
      <c r="EO97" s="171"/>
      <c r="EP97" s="227"/>
      <c r="EQ97" s="228"/>
      <c r="ER97" s="229"/>
      <c r="ES97" s="228"/>
      <c r="ET97" s="229"/>
      <c r="EU97" s="228"/>
      <c r="EV97" s="180" t="str">
        <f t="shared" si="173"/>
        <v/>
      </c>
      <c r="EW97" s="181" t="str">
        <f t="shared" si="134"/>
        <v/>
      </c>
      <c r="EX97" s="182" t="str">
        <f t="shared" si="135"/>
        <v/>
      </c>
      <c r="EY97" s="183"/>
      <c r="EZ97" s="184" t="str">
        <f t="shared" si="193"/>
        <v/>
      </c>
      <c r="FA97" s="183"/>
      <c r="FB97" s="171"/>
      <c r="FC97" s="227"/>
      <c r="FD97" s="228"/>
      <c r="FE97" s="229"/>
      <c r="FF97" s="228"/>
      <c r="FG97" s="229"/>
      <c r="FH97" s="228"/>
      <c r="FI97" s="180" t="str">
        <f t="shared" si="174"/>
        <v/>
      </c>
      <c r="FJ97" s="181" t="str">
        <f t="shared" si="136"/>
        <v/>
      </c>
      <c r="FK97" s="182" t="str">
        <f t="shared" si="137"/>
        <v/>
      </c>
      <c r="FL97" s="183"/>
      <c r="FM97" s="184" t="str">
        <f t="shared" si="194"/>
        <v/>
      </c>
      <c r="FN97" s="183"/>
      <c r="FO97" s="171"/>
      <c r="FP97" s="227"/>
      <c r="FQ97" s="228"/>
      <c r="FR97" s="229"/>
      <c r="FS97" s="228"/>
      <c r="FT97" s="229"/>
      <c r="FU97" s="228"/>
      <c r="FV97" s="180" t="str">
        <f t="shared" si="175"/>
        <v/>
      </c>
      <c r="FW97" s="181" t="str">
        <f t="shared" si="138"/>
        <v/>
      </c>
      <c r="FX97" s="182" t="str">
        <f t="shared" si="139"/>
        <v/>
      </c>
      <c r="FY97" s="183"/>
      <c r="FZ97" s="184" t="str">
        <f t="shared" si="195"/>
        <v/>
      </c>
      <c r="GA97" s="183"/>
      <c r="GB97" s="171"/>
      <c r="GC97" s="227"/>
      <c r="GD97" s="228"/>
      <c r="GE97" s="229"/>
      <c r="GF97" s="228"/>
      <c r="GG97" s="229"/>
      <c r="GH97" s="228"/>
      <c r="GI97" s="180" t="str">
        <f t="shared" si="176"/>
        <v/>
      </c>
      <c r="GJ97" s="181" t="str">
        <f t="shared" si="140"/>
        <v/>
      </c>
      <c r="GK97" s="182" t="str">
        <f t="shared" si="141"/>
        <v/>
      </c>
      <c r="GL97" s="183"/>
      <c r="GM97" s="184" t="str">
        <f t="shared" si="196"/>
        <v/>
      </c>
      <c r="GN97" s="183"/>
      <c r="GO97" s="171"/>
      <c r="GP97" s="227"/>
      <c r="GQ97" s="228"/>
      <c r="GR97" s="229"/>
      <c r="GS97" s="228"/>
      <c r="GT97" s="229"/>
      <c r="GU97" s="228"/>
      <c r="GV97" s="180" t="str">
        <f t="shared" si="177"/>
        <v/>
      </c>
      <c r="GW97" s="181" t="str">
        <f t="shared" si="142"/>
        <v/>
      </c>
      <c r="GX97" s="182" t="str">
        <f t="shared" si="143"/>
        <v/>
      </c>
      <c r="GY97" s="183"/>
      <c r="GZ97" s="184" t="str">
        <f t="shared" si="197"/>
        <v/>
      </c>
      <c r="HA97" s="183"/>
      <c r="HB97" s="171"/>
      <c r="HC97" s="227"/>
      <c r="HD97" s="228"/>
      <c r="HE97" s="229"/>
      <c r="HF97" s="228"/>
      <c r="HG97" s="229"/>
      <c r="HH97" s="228"/>
      <c r="HI97" s="180" t="str">
        <f t="shared" si="178"/>
        <v/>
      </c>
      <c r="HJ97" s="181" t="str">
        <f t="shared" si="144"/>
        <v/>
      </c>
      <c r="HK97" s="182" t="str">
        <f t="shared" si="145"/>
        <v/>
      </c>
      <c r="HL97" s="183"/>
      <c r="HM97" s="184" t="str">
        <f t="shared" si="198"/>
        <v/>
      </c>
      <c r="HN97" s="183"/>
      <c r="HO97" s="171"/>
      <c r="HP97" s="227"/>
      <c r="HQ97" s="228"/>
      <c r="HR97" s="229"/>
      <c r="HS97" s="228"/>
      <c r="HT97" s="229"/>
      <c r="HU97" s="228"/>
      <c r="HV97" s="180" t="str">
        <f t="shared" si="179"/>
        <v/>
      </c>
      <c r="HW97" s="181" t="str">
        <f t="shared" si="146"/>
        <v/>
      </c>
      <c r="HX97" s="182" t="str">
        <f t="shared" si="147"/>
        <v/>
      </c>
      <c r="HY97" s="183"/>
      <c r="HZ97" s="184" t="str">
        <f t="shared" si="199"/>
        <v/>
      </c>
      <c r="IA97" s="183"/>
      <c r="IB97" s="171"/>
      <c r="IC97" s="227"/>
      <c r="ID97" s="228"/>
      <c r="IE97" s="229"/>
      <c r="IF97" s="228"/>
      <c r="IG97" s="229"/>
      <c r="IH97" s="228"/>
      <c r="II97" s="180" t="str">
        <f t="shared" si="180"/>
        <v/>
      </c>
      <c r="IJ97" s="181" t="str">
        <f t="shared" si="148"/>
        <v/>
      </c>
      <c r="IK97" s="182" t="str">
        <f t="shared" si="149"/>
        <v/>
      </c>
      <c r="IL97" s="183"/>
      <c r="IM97" s="184" t="str">
        <f t="shared" si="200"/>
        <v/>
      </c>
      <c r="IN97" s="183"/>
      <c r="IO97" s="171"/>
      <c r="IP97" s="227"/>
      <c r="IQ97" s="228"/>
      <c r="IR97" s="229"/>
      <c r="IS97" s="228"/>
      <c r="IT97" s="229"/>
      <c r="IU97" s="228"/>
      <c r="IV97" s="180" t="str">
        <f t="shared" si="181"/>
        <v/>
      </c>
      <c r="IW97" s="181" t="str">
        <f t="shared" si="150"/>
        <v/>
      </c>
      <c r="IX97" s="182" t="str">
        <f t="shared" si="151"/>
        <v/>
      </c>
      <c r="IY97" s="183"/>
      <c r="IZ97" s="184" t="str">
        <f t="shared" si="201"/>
        <v/>
      </c>
      <c r="JA97" s="183"/>
      <c r="JB97" s="171"/>
      <c r="JC97" s="342"/>
      <c r="JD97" s="198">
        <f t="shared" si="152"/>
        <v>0</v>
      </c>
      <c r="JE97" s="198">
        <f t="shared" si="153"/>
        <v>0</v>
      </c>
      <c r="JF97" s="198">
        <f t="shared" si="154"/>
        <v>0</v>
      </c>
      <c r="JG97" s="199">
        <f t="shared" si="155"/>
        <v>0</v>
      </c>
      <c r="JH97" s="199">
        <f t="shared" si="156"/>
        <v>0</v>
      </c>
      <c r="JI97" s="342"/>
      <c r="JJ97" s="198">
        <f>JD97+'Vessel List A'!JD97</f>
        <v>0</v>
      </c>
      <c r="JK97" s="198">
        <f>JE97+'Vessel List A'!JE97</f>
        <v>0</v>
      </c>
      <c r="JL97" s="198">
        <f t="shared" si="157"/>
        <v>0</v>
      </c>
      <c r="JM97" s="199">
        <f>JG97+'Vessel List A'!JG97</f>
        <v>0</v>
      </c>
      <c r="JN97" s="199">
        <f t="shared" si="158"/>
        <v>0</v>
      </c>
      <c r="JO97" s="342"/>
      <c r="JP97" s="346"/>
      <c r="JQ97" s="346"/>
      <c r="JR97" s="346"/>
      <c r="JS97" s="346"/>
      <c r="JT97" s="346"/>
      <c r="JU97" s="346"/>
      <c r="JV97" s="346"/>
      <c r="JW97" s="346"/>
      <c r="JX97" s="346"/>
      <c r="JY97" s="342"/>
      <c r="JZ97" s="344">
        <f t="shared" si="159"/>
        <v>2</v>
      </c>
      <c r="KA97" s="195"/>
    </row>
    <row r="98" spans="1:287" x14ac:dyDescent="0.2">
      <c r="A98" s="247">
        <f t="shared" si="160"/>
        <v>41672</v>
      </c>
      <c r="B98" s="249">
        <f t="shared" si="161"/>
        <v>41673</v>
      </c>
      <c r="C98" s="227"/>
      <c r="D98" s="228"/>
      <c r="E98" s="229"/>
      <c r="F98" s="228"/>
      <c r="G98" s="229"/>
      <c r="H98" s="228"/>
      <c r="I98" s="180" t="str">
        <f t="shared" si="162"/>
        <v/>
      </c>
      <c r="J98" s="181" t="str">
        <f t="shared" si="112"/>
        <v/>
      </c>
      <c r="K98" s="182" t="str">
        <f t="shared" si="113"/>
        <v/>
      </c>
      <c r="L98" s="183"/>
      <c r="M98" s="184" t="str">
        <f t="shared" si="182"/>
        <v/>
      </c>
      <c r="N98" s="183"/>
      <c r="O98" s="171"/>
      <c r="P98" s="227"/>
      <c r="Q98" s="228"/>
      <c r="R98" s="229"/>
      <c r="S98" s="228"/>
      <c r="T98" s="229"/>
      <c r="U98" s="228"/>
      <c r="V98" s="180" t="str">
        <f t="shared" si="163"/>
        <v/>
      </c>
      <c r="W98" s="181" t="str">
        <f t="shared" si="114"/>
        <v/>
      </c>
      <c r="X98" s="182" t="str">
        <f t="shared" si="115"/>
        <v/>
      </c>
      <c r="Y98" s="183"/>
      <c r="Z98" s="184" t="str">
        <f t="shared" si="183"/>
        <v/>
      </c>
      <c r="AA98" s="183"/>
      <c r="AB98" s="171"/>
      <c r="AC98" s="227"/>
      <c r="AD98" s="228"/>
      <c r="AE98" s="229"/>
      <c r="AF98" s="228"/>
      <c r="AG98" s="229"/>
      <c r="AH98" s="228"/>
      <c r="AI98" s="180" t="str">
        <f t="shared" si="164"/>
        <v/>
      </c>
      <c r="AJ98" s="181" t="str">
        <f t="shared" si="116"/>
        <v/>
      </c>
      <c r="AK98" s="182" t="str">
        <f t="shared" si="117"/>
        <v/>
      </c>
      <c r="AL98" s="183"/>
      <c r="AM98" s="184" t="str">
        <f t="shared" si="184"/>
        <v/>
      </c>
      <c r="AN98" s="183"/>
      <c r="AO98" s="171"/>
      <c r="AP98" s="227"/>
      <c r="AQ98" s="228"/>
      <c r="AR98" s="229"/>
      <c r="AS98" s="228"/>
      <c r="AT98" s="229"/>
      <c r="AU98" s="228"/>
      <c r="AV98" s="180" t="str">
        <f t="shared" si="165"/>
        <v/>
      </c>
      <c r="AW98" s="181" t="str">
        <f t="shared" si="118"/>
        <v/>
      </c>
      <c r="AX98" s="182" t="str">
        <f t="shared" si="119"/>
        <v/>
      </c>
      <c r="AY98" s="183"/>
      <c r="AZ98" s="184" t="str">
        <f t="shared" si="185"/>
        <v/>
      </c>
      <c r="BA98" s="183"/>
      <c r="BB98" s="171"/>
      <c r="BC98" s="227"/>
      <c r="BD98" s="228"/>
      <c r="BE98" s="229"/>
      <c r="BF98" s="228"/>
      <c r="BG98" s="229"/>
      <c r="BH98" s="228"/>
      <c r="BI98" s="180" t="str">
        <f t="shared" si="166"/>
        <v/>
      </c>
      <c r="BJ98" s="181" t="str">
        <f t="shared" si="120"/>
        <v/>
      </c>
      <c r="BK98" s="182" t="str">
        <f t="shared" si="121"/>
        <v/>
      </c>
      <c r="BL98" s="183"/>
      <c r="BM98" s="184" t="str">
        <f t="shared" si="186"/>
        <v/>
      </c>
      <c r="BN98" s="183"/>
      <c r="BO98" s="171"/>
      <c r="BP98" s="227"/>
      <c r="BQ98" s="228"/>
      <c r="BR98" s="229"/>
      <c r="BS98" s="228"/>
      <c r="BT98" s="229"/>
      <c r="BU98" s="228"/>
      <c r="BV98" s="180" t="str">
        <f t="shared" si="167"/>
        <v/>
      </c>
      <c r="BW98" s="181" t="str">
        <f t="shared" si="122"/>
        <v/>
      </c>
      <c r="BX98" s="182" t="str">
        <f t="shared" si="123"/>
        <v/>
      </c>
      <c r="BY98" s="183"/>
      <c r="BZ98" s="184" t="str">
        <f t="shared" si="187"/>
        <v/>
      </c>
      <c r="CA98" s="183"/>
      <c r="CB98" s="171"/>
      <c r="CC98" s="227"/>
      <c r="CD98" s="228"/>
      <c r="CE98" s="229"/>
      <c r="CF98" s="228"/>
      <c r="CG98" s="229"/>
      <c r="CH98" s="228"/>
      <c r="CI98" s="180" t="str">
        <f t="shared" si="168"/>
        <v/>
      </c>
      <c r="CJ98" s="181" t="str">
        <f t="shared" si="124"/>
        <v/>
      </c>
      <c r="CK98" s="182" t="str">
        <f t="shared" si="125"/>
        <v/>
      </c>
      <c r="CL98" s="183"/>
      <c r="CM98" s="184" t="str">
        <f t="shared" si="188"/>
        <v/>
      </c>
      <c r="CN98" s="183"/>
      <c r="CO98" s="171"/>
      <c r="CP98" s="227"/>
      <c r="CQ98" s="228"/>
      <c r="CR98" s="229"/>
      <c r="CS98" s="228"/>
      <c r="CT98" s="229"/>
      <c r="CU98" s="228"/>
      <c r="CV98" s="180" t="str">
        <f t="shared" si="169"/>
        <v/>
      </c>
      <c r="CW98" s="181" t="str">
        <f t="shared" si="126"/>
        <v/>
      </c>
      <c r="CX98" s="182" t="str">
        <f t="shared" si="127"/>
        <v/>
      </c>
      <c r="CY98" s="183"/>
      <c r="CZ98" s="184" t="str">
        <f t="shared" si="189"/>
        <v/>
      </c>
      <c r="DA98" s="183"/>
      <c r="DB98" s="171"/>
      <c r="DC98" s="227"/>
      <c r="DD98" s="228"/>
      <c r="DE98" s="229"/>
      <c r="DF98" s="228"/>
      <c r="DG98" s="229"/>
      <c r="DH98" s="228"/>
      <c r="DI98" s="180" t="str">
        <f t="shared" si="170"/>
        <v/>
      </c>
      <c r="DJ98" s="181" t="str">
        <f t="shared" si="128"/>
        <v/>
      </c>
      <c r="DK98" s="182" t="str">
        <f t="shared" si="129"/>
        <v/>
      </c>
      <c r="DL98" s="183"/>
      <c r="DM98" s="184" t="str">
        <f t="shared" si="190"/>
        <v/>
      </c>
      <c r="DN98" s="183"/>
      <c r="DO98" s="171"/>
      <c r="DP98" s="227"/>
      <c r="DQ98" s="228"/>
      <c r="DR98" s="229"/>
      <c r="DS98" s="228"/>
      <c r="DT98" s="229"/>
      <c r="DU98" s="228"/>
      <c r="DV98" s="180" t="str">
        <f t="shared" si="171"/>
        <v/>
      </c>
      <c r="DW98" s="181" t="str">
        <f t="shared" si="130"/>
        <v/>
      </c>
      <c r="DX98" s="182" t="str">
        <f t="shared" si="131"/>
        <v/>
      </c>
      <c r="DY98" s="183"/>
      <c r="DZ98" s="184" t="str">
        <f t="shared" si="191"/>
        <v/>
      </c>
      <c r="EA98" s="183"/>
      <c r="EB98" s="171"/>
      <c r="EC98" s="227"/>
      <c r="ED98" s="228"/>
      <c r="EE98" s="229"/>
      <c r="EF98" s="228"/>
      <c r="EG98" s="229"/>
      <c r="EH98" s="228"/>
      <c r="EI98" s="180" t="str">
        <f t="shared" si="172"/>
        <v/>
      </c>
      <c r="EJ98" s="181" t="str">
        <f t="shared" si="132"/>
        <v/>
      </c>
      <c r="EK98" s="182" t="str">
        <f t="shared" si="133"/>
        <v/>
      </c>
      <c r="EL98" s="183"/>
      <c r="EM98" s="184" t="str">
        <f t="shared" si="192"/>
        <v/>
      </c>
      <c r="EN98" s="183"/>
      <c r="EO98" s="171"/>
      <c r="EP98" s="227"/>
      <c r="EQ98" s="228"/>
      <c r="ER98" s="229"/>
      <c r="ES98" s="228"/>
      <c r="ET98" s="229"/>
      <c r="EU98" s="228"/>
      <c r="EV98" s="180" t="str">
        <f t="shared" si="173"/>
        <v/>
      </c>
      <c r="EW98" s="181" t="str">
        <f t="shared" si="134"/>
        <v/>
      </c>
      <c r="EX98" s="182" t="str">
        <f t="shared" si="135"/>
        <v/>
      </c>
      <c r="EY98" s="183"/>
      <c r="EZ98" s="184" t="str">
        <f t="shared" si="193"/>
        <v/>
      </c>
      <c r="FA98" s="183"/>
      <c r="FB98" s="171"/>
      <c r="FC98" s="227"/>
      <c r="FD98" s="228"/>
      <c r="FE98" s="229"/>
      <c r="FF98" s="228"/>
      <c r="FG98" s="229"/>
      <c r="FH98" s="228"/>
      <c r="FI98" s="180" t="str">
        <f t="shared" si="174"/>
        <v/>
      </c>
      <c r="FJ98" s="181" t="str">
        <f t="shared" si="136"/>
        <v/>
      </c>
      <c r="FK98" s="182" t="str">
        <f t="shared" si="137"/>
        <v/>
      </c>
      <c r="FL98" s="183"/>
      <c r="FM98" s="184" t="str">
        <f t="shared" si="194"/>
        <v/>
      </c>
      <c r="FN98" s="183"/>
      <c r="FO98" s="171"/>
      <c r="FP98" s="227"/>
      <c r="FQ98" s="228"/>
      <c r="FR98" s="229"/>
      <c r="FS98" s="228"/>
      <c r="FT98" s="229"/>
      <c r="FU98" s="228"/>
      <c r="FV98" s="180" t="str">
        <f t="shared" si="175"/>
        <v/>
      </c>
      <c r="FW98" s="181" t="str">
        <f t="shared" si="138"/>
        <v/>
      </c>
      <c r="FX98" s="182" t="str">
        <f t="shared" si="139"/>
        <v/>
      </c>
      <c r="FY98" s="183"/>
      <c r="FZ98" s="184" t="str">
        <f t="shared" si="195"/>
        <v/>
      </c>
      <c r="GA98" s="183"/>
      <c r="GB98" s="171"/>
      <c r="GC98" s="227"/>
      <c r="GD98" s="228"/>
      <c r="GE98" s="229"/>
      <c r="GF98" s="228"/>
      <c r="GG98" s="229"/>
      <c r="GH98" s="228"/>
      <c r="GI98" s="180" t="str">
        <f t="shared" si="176"/>
        <v/>
      </c>
      <c r="GJ98" s="181" t="str">
        <f t="shared" si="140"/>
        <v/>
      </c>
      <c r="GK98" s="182" t="str">
        <f t="shared" si="141"/>
        <v/>
      </c>
      <c r="GL98" s="183"/>
      <c r="GM98" s="184" t="str">
        <f t="shared" si="196"/>
        <v/>
      </c>
      <c r="GN98" s="183"/>
      <c r="GO98" s="171"/>
      <c r="GP98" s="227"/>
      <c r="GQ98" s="228"/>
      <c r="GR98" s="229"/>
      <c r="GS98" s="228"/>
      <c r="GT98" s="229"/>
      <c r="GU98" s="228"/>
      <c r="GV98" s="180" t="str">
        <f t="shared" si="177"/>
        <v/>
      </c>
      <c r="GW98" s="181" t="str">
        <f t="shared" si="142"/>
        <v/>
      </c>
      <c r="GX98" s="182" t="str">
        <f t="shared" si="143"/>
        <v/>
      </c>
      <c r="GY98" s="183"/>
      <c r="GZ98" s="184" t="str">
        <f t="shared" si="197"/>
        <v/>
      </c>
      <c r="HA98" s="183"/>
      <c r="HB98" s="171"/>
      <c r="HC98" s="227"/>
      <c r="HD98" s="228"/>
      <c r="HE98" s="229"/>
      <c r="HF98" s="228"/>
      <c r="HG98" s="229"/>
      <c r="HH98" s="228"/>
      <c r="HI98" s="180" t="str">
        <f t="shared" si="178"/>
        <v/>
      </c>
      <c r="HJ98" s="181" t="str">
        <f t="shared" si="144"/>
        <v/>
      </c>
      <c r="HK98" s="182" t="str">
        <f t="shared" si="145"/>
        <v/>
      </c>
      <c r="HL98" s="183"/>
      <c r="HM98" s="184" t="str">
        <f t="shared" si="198"/>
        <v/>
      </c>
      <c r="HN98" s="183"/>
      <c r="HO98" s="171"/>
      <c r="HP98" s="227"/>
      <c r="HQ98" s="228"/>
      <c r="HR98" s="229"/>
      <c r="HS98" s="228"/>
      <c r="HT98" s="229"/>
      <c r="HU98" s="228"/>
      <c r="HV98" s="180" t="str">
        <f t="shared" si="179"/>
        <v/>
      </c>
      <c r="HW98" s="181" t="str">
        <f t="shared" si="146"/>
        <v/>
      </c>
      <c r="HX98" s="182" t="str">
        <f t="shared" si="147"/>
        <v/>
      </c>
      <c r="HY98" s="183"/>
      <c r="HZ98" s="184" t="str">
        <f t="shared" si="199"/>
        <v/>
      </c>
      <c r="IA98" s="183"/>
      <c r="IB98" s="171"/>
      <c r="IC98" s="227"/>
      <c r="ID98" s="228"/>
      <c r="IE98" s="229"/>
      <c r="IF98" s="228"/>
      <c r="IG98" s="229"/>
      <c r="IH98" s="228"/>
      <c r="II98" s="180" t="str">
        <f t="shared" si="180"/>
        <v/>
      </c>
      <c r="IJ98" s="181" t="str">
        <f t="shared" si="148"/>
        <v/>
      </c>
      <c r="IK98" s="182" t="str">
        <f t="shared" si="149"/>
        <v/>
      </c>
      <c r="IL98" s="183"/>
      <c r="IM98" s="184" t="str">
        <f t="shared" si="200"/>
        <v/>
      </c>
      <c r="IN98" s="183"/>
      <c r="IO98" s="171"/>
      <c r="IP98" s="227"/>
      <c r="IQ98" s="228"/>
      <c r="IR98" s="229"/>
      <c r="IS98" s="228"/>
      <c r="IT98" s="229"/>
      <c r="IU98" s="228"/>
      <c r="IV98" s="180" t="str">
        <f t="shared" si="181"/>
        <v/>
      </c>
      <c r="IW98" s="181" t="str">
        <f t="shared" si="150"/>
        <v/>
      </c>
      <c r="IX98" s="182" t="str">
        <f t="shared" si="151"/>
        <v/>
      </c>
      <c r="IY98" s="183"/>
      <c r="IZ98" s="184" t="str">
        <f t="shared" si="201"/>
        <v/>
      </c>
      <c r="JA98" s="183"/>
      <c r="JB98" s="171"/>
      <c r="JC98" s="342"/>
      <c r="JD98" s="198">
        <f t="shared" si="152"/>
        <v>0</v>
      </c>
      <c r="JE98" s="198">
        <f t="shared" si="153"/>
        <v>0</v>
      </c>
      <c r="JF98" s="198">
        <f t="shared" si="154"/>
        <v>0</v>
      </c>
      <c r="JG98" s="199">
        <f t="shared" si="155"/>
        <v>0</v>
      </c>
      <c r="JH98" s="199">
        <f t="shared" si="156"/>
        <v>0</v>
      </c>
      <c r="JI98" s="342"/>
      <c r="JJ98" s="198">
        <f>JD98+'Vessel List A'!JD98</f>
        <v>0</v>
      </c>
      <c r="JK98" s="198">
        <f>JE98+'Vessel List A'!JE98</f>
        <v>0</v>
      </c>
      <c r="JL98" s="198">
        <f t="shared" si="157"/>
        <v>0</v>
      </c>
      <c r="JM98" s="199">
        <f>JG98+'Vessel List A'!JG98</f>
        <v>0</v>
      </c>
      <c r="JN98" s="199">
        <f t="shared" si="158"/>
        <v>0</v>
      </c>
      <c r="JO98" s="342"/>
      <c r="JP98" s="346"/>
      <c r="JQ98" s="346"/>
      <c r="JR98" s="346"/>
      <c r="JS98" s="346"/>
      <c r="JT98" s="346"/>
      <c r="JU98" s="346"/>
      <c r="JV98" s="346"/>
      <c r="JW98" s="346"/>
      <c r="JX98" s="346"/>
      <c r="JY98" s="342"/>
      <c r="JZ98" s="344">
        <f t="shared" si="159"/>
        <v>2</v>
      </c>
      <c r="KA98" s="195"/>
    </row>
    <row r="99" spans="1:287" x14ac:dyDescent="0.2">
      <c r="A99" s="247">
        <f t="shared" si="160"/>
        <v>41673</v>
      </c>
      <c r="B99" s="249">
        <f t="shared" si="161"/>
        <v>41674</v>
      </c>
      <c r="C99" s="227"/>
      <c r="D99" s="228"/>
      <c r="E99" s="229"/>
      <c r="F99" s="228"/>
      <c r="G99" s="229"/>
      <c r="H99" s="228"/>
      <c r="I99" s="180" t="str">
        <f t="shared" si="162"/>
        <v/>
      </c>
      <c r="J99" s="181" t="str">
        <f t="shared" si="112"/>
        <v/>
      </c>
      <c r="K99" s="182" t="str">
        <f t="shared" si="113"/>
        <v/>
      </c>
      <c r="L99" s="183"/>
      <c r="M99" s="184" t="str">
        <f t="shared" si="182"/>
        <v/>
      </c>
      <c r="N99" s="183"/>
      <c r="O99" s="186"/>
      <c r="P99" s="227"/>
      <c r="Q99" s="228"/>
      <c r="R99" s="229"/>
      <c r="S99" s="228"/>
      <c r="T99" s="229"/>
      <c r="U99" s="228"/>
      <c r="V99" s="180" t="str">
        <f t="shared" si="163"/>
        <v/>
      </c>
      <c r="W99" s="181" t="str">
        <f t="shared" si="114"/>
        <v/>
      </c>
      <c r="X99" s="182" t="str">
        <f t="shared" si="115"/>
        <v/>
      </c>
      <c r="Y99" s="183"/>
      <c r="Z99" s="184" t="str">
        <f t="shared" si="183"/>
        <v/>
      </c>
      <c r="AA99" s="183"/>
      <c r="AB99" s="186"/>
      <c r="AC99" s="227"/>
      <c r="AD99" s="228"/>
      <c r="AE99" s="229"/>
      <c r="AF99" s="228"/>
      <c r="AG99" s="229"/>
      <c r="AH99" s="228"/>
      <c r="AI99" s="180" t="str">
        <f t="shared" si="164"/>
        <v/>
      </c>
      <c r="AJ99" s="181" t="str">
        <f t="shared" si="116"/>
        <v/>
      </c>
      <c r="AK99" s="182" t="str">
        <f t="shared" si="117"/>
        <v/>
      </c>
      <c r="AL99" s="183"/>
      <c r="AM99" s="184" t="str">
        <f t="shared" si="184"/>
        <v/>
      </c>
      <c r="AN99" s="183"/>
      <c r="AO99" s="186"/>
      <c r="AP99" s="227"/>
      <c r="AQ99" s="228"/>
      <c r="AR99" s="229"/>
      <c r="AS99" s="228"/>
      <c r="AT99" s="229"/>
      <c r="AU99" s="228"/>
      <c r="AV99" s="180" t="str">
        <f t="shared" si="165"/>
        <v/>
      </c>
      <c r="AW99" s="181" t="str">
        <f t="shared" si="118"/>
        <v/>
      </c>
      <c r="AX99" s="182" t="str">
        <f t="shared" si="119"/>
        <v/>
      </c>
      <c r="AY99" s="183"/>
      <c r="AZ99" s="184" t="str">
        <f t="shared" si="185"/>
        <v/>
      </c>
      <c r="BA99" s="183"/>
      <c r="BB99" s="186"/>
      <c r="BC99" s="227"/>
      <c r="BD99" s="228"/>
      <c r="BE99" s="229"/>
      <c r="BF99" s="228"/>
      <c r="BG99" s="229"/>
      <c r="BH99" s="228"/>
      <c r="BI99" s="180" t="str">
        <f t="shared" si="166"/>
        <v/>
      </c>
      <c r="BJ99" s="181" t="str">
        <f t="shared" si="120"/>
        <v/>
      </c>
      <c r="BK99" s="182" t="str">
        <f t="shared" si="121"/>
        <v/>
      </c>
      <c r="BL99" s="183"/>
      <c r="BM99" s="184" t="str">
        <f t="shared" si="186"/>
        <v/>
      </c>
      <c r="BN99" s="183"/>
      <c r="BO99" s="186"/>
      <c r="BP99" s="227"/>
      <c r="BQ99" s="228"/>
      <c r="BR99" s="229"/>
      <c r="BS99" s="228"/>
      <c r="BT99" s="229"/>
      <c r="BU99" s="228"/>
      <c r="BV99" s="180" t="str">
        <f t="shared" si="167"/>
        <v/>
      </c>
      <c r="BW99" s="181" t="str">
        <f t="shared" si="122"/>
        <v/>
      </c>
      <c r="BX99" s="182" t="str">
        <f t="shared" si="123"/>
        <v/>
      </c>
      <c r="BY99" s="183"/>
      <c r="BZ99" s="184" t="str">
        <f t="shared" si="187"/>
        <v/>
      </c>
      <c r="CA99" s="183"/>
      <c r="CB99" s="186"/>
      <c r="CC99" s="227"/>
      <c r="CD99" s="228"/>
      <c r="CE99" s="229"/>
      <c r="CF99" s="228"/>
      <c r="CG99" s="229"/>
      <c r="CH99" s="228"/>
      <c r="CI99" s="180" t="str">
        <f t="shared" si="168"/>
        <v/>
      </c>
      <c r="CJ99" s="181" t="str">
        <f t="shared" si="124"/>
        <v/>
      </c>
      <c r="CK99" s="182" t="str">
        <f t="shared" si="125"/>
        <v/>
      </c>
      <c r="CL99" s="183"/>
      <c r="CM99" s="184" t="str">
        <f t="shared" si="188"/>
        <v/>
      </c>
      <c r="CN99" s="183"/>
      <c r="CO99" s="186"/>
      <c r="CP99" s="227"/>
      <c r="CQ99" s="228"/>
      <c r="CR99" s="229"/>
      <c r="CS99" s="228"/>
      <c r="CT99" s="229"/>
      <c r="CU99" s="228"/>
      <c r="CV99" s="180" t="str">
        <f t="shared" si="169"/>
        <v/>
      </c>
      <c r="CW99" s="181" t="str">
        <f t="shared" si="126"/>
        <v/>
      </c>
      <c r="CX99" s="182" t="str">
        <f t="shared" si="127"/>
        <v/>
      </c>
      <c r="CY99" s="183"/>
      <c r="CZ99" s="184" t="str">
        <f t="shared" si="189"/>
        <v/>
      </c>
      <c r="DA99" s="183"/>
      <c r="DB99" s="186"/>
      <c r="DC99" s="227"/>
      <c r="DD99" s="228"/>
      <c r="DE99" s="229"/>
      <c r="DF99" s="228"/>
      <c r="DG99" s="229"/>
      <c r="DH99" s="228"/>
      <c r="DI99" s="180" t="str">
        <f t="shared" si="170"/>
        <v/>
      </c>
      <c r="DJ99" s="181" t="str">
        <f t="shared" si="128"/>
        <v/>
      </c>
      <c r="DK99" s="182" t="str">
        <f t="shared" si="129"/>
        <v/>
      </c>
      <c r="DL99" s="183"/>
      <c r="DM99" s="184" t="str">
        <f t="shared" si="190"/>
        <v/>
      </c>
      <c r="DN99" s="183"/>
      <c r="DO99" s="186"/>
      <c r="DP99" s="227"/>
      <c r="DQ99" s="228"/>
      <c r="DR99" s="229"/>
      <c r="DS99" s="228"/>
      <c r="DT99" s="229"/>
      <c r="DU99" s="228"/>
      <c r="DV99" s="180" t="str">
        <f t="shared" si="171"/>
        <v/>
      </c>
      <c r="DW99" s="181" t="str">
        <f t="shared" si="130"/>
        <v/>
      </c>
      <c r="DX99" s="182" t="str">
        <f t="shared" si="131"/>
        <v/>
      </c>
      <c r="DY99" s="183"/>
      <c r="DZ99" s="184" t="str">
        <f t="shared" si="191"/>
        <v/>
      </c>
      <c r="EA99" s="183"/>
      <c r="EB99" s="186"/>
      <c r="EC99" s="227"/>
      <c r="ED99" s="228"/>
      <c r="EE99" s="229"/>
      <c r="EF99" s="228"/>
      <c r="EG99" s="229"/>
      <c r="EH99" s="228"/>
      <c r="EI99" s="180" t="str">
        <f t="shared" si="172"/>
        <v/>
      </c>
      <c r="EJ99" s="181" t="str">
        <f t="shared" si="132"/>
        <v/>
      </c>
      <c r="EK99" s="182" t="str">
        <f t="shared" si="133"/>
        <v/>
      </c>
      <c r="EL99" s="183"/>
      <c r="EM99" s="184" t="str">
        <f t="shared" si="192"/>
        <v/>
      </c>
      <c r="EN99" s="183"/>
      <c r="EO99" s="186"/>
      <c r="EP99" s="227"/>
      <c r="EQ99" s="228"/>
      <c r="ER99" s="229"/>
      <c r="ES99" s="228"/>
      <c r="ET99" s="229"/>
      <c r="EU99" s="228"/>
      <c r="EV99" s="180" t="str">
        <f t="shared" si="173"/>
        <v/>
      </c>
      <c r="EW99" s="181" t="str">
        <f t="shared" si="134"/>
        <v/>
      </c>
      <c r="EX99" s="182" t="str">
        <f t="shared" si="135"/>
        <v/>
      </c>
      <c r="EY99" s="183"/>
      <c r="EZ99" s="184" t="str">
        <f t="shared" si="193"/>
        <v/>
      </c>
      <c r="FA99" s="183"/>
      <c r="FB99" s="186"/>
      <c r="FC99" s="227"/>
      <c r="FD99" s="228"/>
      <c r="FE99" s="229"/>
      <c r="FF99" s="228"/>
      <c r="FG99" s="229"/>
      <c r="FH99" s="228"/>
      <c r="FI99" s="180" t="str">
        <f t="shared" si="174"/>
        <v/>
      </c>
      <c r="FJ99" s="181" t="str">
        <f t="shared" si="136"/>
        <v/>
      </c>
      <c r="FK99" s="182" t="str">
        <f t="shared" si="137"/>
        <v/>
      </c>
      <c r="FL99" s="183"/>
      <c r="FM99" s="184" t="str">
        <f t="shared" si="194"/>
        <v/>
      </c>
      <c r="FN99" s="183"/>
      <c r="FO99" s="186"/>
      <c r="FP99" s="227"/>
      <c r="FQ99" s="228"/>
      <c r="FR99" s="229"/>
      <c r="FS99" s="228"/>
      <c r="FT99" s="229"/>
      <c r="FU99" s="228"/>
      <c r="FV99" s="180" t="str">
        <f t="shared" si="175"/>
        <v/>
      </c>
      <c r="FW99" s="181" t="str">
        <f t="shared" si="138"/>
        <v/>
      </c>
      <c r="FX99" s="182" t="str">
        <f t="shared" si="139"/>
        <v/>
      </c>
      <c r="FY99" s="183"/>
      <c r="FZ99" s="184" t="str">
        <f t="shared" si="195"/>
        <v/>
      </c>
      <c r="GA99" s="183"/>
      <c r="GB99" s="186"/>
      <c r="GC99" s="227"/>
      <c r="GD99" s="228"/>
      <c r="GE99" s="229"/>
      <c r="GF99" s="228"/>
      <c r="GG99" s="229"/>
      <c r="GH99" s="228"/>
      <c r="GI99" s="180" t="str">
        <f t="shared" si="176"/>
        <v/>
      </c>
      <c r="GJ99" s="181" t="str">
        <f t="shared" si="140"/>
        <v/>
      </c>
      <c r="GK99" s="182" t="str">
        <f t="shared" si="141"/>
        <v/>
      </c>
      <c r="GL99" s="183"/>
      <c r="GM99" s="184" t="str">
        <f t="shared" si="196"/>
        <v/>
      </c>
      <c r="GN99" s="183"/>
      <c r="GO99" s="186"/>
      <c r="GP99" s="227"/>
      <c r="GQ99" s="228"/>
      <c r="GR99" s="229"/>
      <c r="GS99" s="228"/>
      <c r="GT99" s="229"/>
      <c r="GU99" s="228"/>
      <c r="GV99" s="180" t="str">
        <f t="shared" si="177"/>
        <v/>
      </c>
      <c r="GW99" s="181" t="str">
        <f t="shared" si="142"/>
        <v/>
      </c>
      <c r="GX99" s="182" t="str">
        <f t="shared" si="143"/>
        <v/>
      </c>
      <c r="GY99" s="183"/>
      <c r="GZ99" s="184" t="str">
        <f t="shared" si="197"/>
        <v/>
      </c>
      <c r="HA99" s="183"/>
      <c r="HB99" s="186"/>
      <c r="HC99" s="227"/>
      <c r="HD99" s="228"/>
      <c r="HE99" s="229"/>
      <c r="HF99" s="228"/>
      <c r="HG99" s="229"/>
      <c r="HH99" s="228"/>
      <c r="HI99" s="180" t="str">
        <f t="shared" si="178"/>
        <v/>
      </c>
      <c r="HJ99" s="181" t="str">
        <f t="shared" si="144"/>
        <v/>
      </c>
      <c r="HK99" s="182" t="str">
        <f t="shared" si="145"/>
        <v/>
      </c>
      <c r="HL99" s="183"/>
      <c r="HM99" s="184" t="str">
        <f t="shared" si="198"/>
        <v/>
      </c>
      <c r="HN99" s="183"/>
      <c r="HO99" s="186"/>
      <c r="HP99" s="227"/>
      <c r="HQ99" s="228"/>
      <c r="HR99" s="229"/>
      <c r="HS99" s="228"/>
      <c r="HT99" s="229"/>
      <c r="HU99" s="228"/>
      <c r="HV99" s="180" t="str">
        <f t="shared" si="179"/>
        <v/>
      </c>
      <c r="HW99" s="181" t="str">
        <f t="shared" si="146"/>
        <v/>
      </c>
      <c r="HX99" s="182" t="str">
        <f t="shared" si="147"/>
        <v/>
      </c>
      <c r="HY99" s="183"/>
      <c r="HZ99" s="184" t="str">
        <f t="shared" si="199"/>
        <v/>
      </c>
      <c r="IA99" s="183"/>
      <c r="IB99" s="186"/>
      <c r="IC99" s="227"/>
      <c r="ID99" s="228"/>
      <c r="IE99" s="229"/>
      <c r="IF99" s="228"/>
      <c r="IG99" s="229"/>
      <c r="IH99" s="228"/>
      <c r="II99" s="180" t="str">
        <f t="shared" si="180"/>
        <v/>
      </c>
      <c r="IJ99" s="181" t="str">
        <f t="shared" si="148"/>
        <v/>
      </c>
      <c r="IK99" s="182" t="str">
        <f t="shared" si="149"/>
        <v/>
      </c>
      <c r="IL99" s="183"/>
      <c r="IM99" s="184" t="str">
        <f t="shared" si="200"/>
        <v/>
      </c>
      <c r="IN99" s="183"/>
      <c r="IO99" s="186"/>
      <c r="IP99" s="227"/>
      <c r="IQ99" s="228"/>
      <c r="IR99" s="229"/>
      <c r="IS99" s="228"/>
      <c r="IT99" s="229"/>
      <c r="IU99" s="228"/>
      <c r="IV99" s="180" t="str">
        <f t="shared" si="181"/>
        <v/>
      </c>
      <c r="IW99" s="181" t="str">
        <f t="shared" si="150"/>
        <v/>
      </c>
      <c r="IX99" s="182" t="str">
        <f t="shared" si="151"/>
        <v/>
      </c>
      <c r="IY99" s="183"/>
      <c r="IZ99" s="184" t="str">
        <f t="shared" si="201"/>
        <v/>
      </c>
      <c r="JA99" s="183"/>
      <c r="JB99" s="186"/>
      <c r="JC99" s="342"/>
      <c r="JD99" s="198">
        <f t="shared" si="152"/>
        <v>0</v>
      </c>
      <c r="JE99" s="198">
        <f t="shared" si="153"/>
        <v>0</v>
      </c>
      <c r="JF99" s="198">
        <f t="shared" si="154"/>
        <v>0</v>
      </c>
      <c r="JG99" s="199">
        <f t="shared" si="155"/>
        <v>0</v>
      </c>
      <c r="JH99" s="199">
        <f t="shared" si="156"/>
        <v>0</v>
      </c>
      <c r="JI99" s="342"/>
      <c r="JJ99" s="198">
        <f>JD99+'Vessel List A'!JD99</f>
        <v>0</v>
      </c>
      <c r="JK99" s="198">
        <f>JE99+'Vessel List A'!JE99</f>
        <v>0</v>
      </c>
      <c r="JL99" s="198">
        <f t="shared" si="157"/>
        <v>0</v>
      </c>
      <c r="JM99" s="199">
        <f>JG99+'Vessel List A'!JG99</f>
        <v>0</v>
      </c>
      <c r="JN99" s="199">
        <f t="shared" si="158"/>
        <v>0</v>
      </c>
      <c r="JO99" s="342"/>
      <c r="JP99" s="346"/>
      <c r="JQ99" s="346"/>
      <c r="JR99" s="346"/>
      <c r="JS99" s="346"/>
      <c r="JT99" s="346"/>
      <c r="JU99" s="346"/>
      <c r="JV99" s="346"/>
      <c r="JW99" s="346"/>
      <c r="JX99" s="346"/>
      <c r="JY99" s="342"/>
      <c r="JZ99" s="344">
        <f t="shared" si="159"/>
        <v>2</v>
      </c>
      <c r="KA99" s="195"/>
    </row>
    <row r="100" spans="1:287" x14ac:dyDescent="0.2">
      <c r="A100" s="247">
        <f t="shared" si="160"/>
        <v>41674</v>
      </c>
      <c r="B100" s="249">
        <f t="shared" si="161"/>
        <v>41675</v>
      </c>
      <c r="C100" s="227"/>
      <c r="D100" s="228"/>
      <c r="E100" s="229"/>
      <c r="F100" s="228"/>
      <c r="G100" s="229"/>
      <c r="H100" s="228"/>
      <c r="I100" s="180" t="str">
        <f t="shared" si="162"/>
        <v/>
      </c>
      <c r="J100" s="181" t="str">
        <f t="shared" si="112"/>
        <v/>
      </c>
      <c r="K100" s="182" t="str">
        <f t="shared" si="113"/>
        <v/>
      </c>
      <c r="L100" s="183"/>
      <c r="M100" s="184" t="str">
        <f t="shared" si="182"/>
        <v/>
      </c>
      <c r="N100" s="183"/>
      <c r="O100" s="186"/>
      <c r="P100" s="227"/>
      <c r="Q100" s="228"/>
      <c r="R100" s="229"/>
      <c r="S100" s="228"/>
      <c r="T100" s="229"/>
      <c r="U100" s="228"/>
      <c r="V100" s="180" t="str">
        <f t="shared" si="163"/>
        <v/>
      </c>
      <c r="W100" s="181" t="str">
        <f t="shared" si="114"/>
        <v/>
      </c>
      <c r="X100" s="182" t="str">
        <f t="shared" si="115"/>
        <v/>
      </c>
      <c r="Y100" s="183"/>
      <c r="Z100" s="184" t="str">
        <f t="shared" si="183"/>
        <v/>
      </c>
      <c r="AA100" s="183"/>
      <c r="AB100" s="186"/>
      <c r="AC100" s="227"/>
      <c r="AD100" s="228"/>
      <c r="AE100" s="229"/>
      <c r="AF100" s="228"/>
      <c r="AG100" s="229"/>
      <c r="AH100" s="228"/>
      <c r="AI100" s="180" t="str">
        <f t="shared" si="164"/>
        <v/>
      </c>
      <c r="AJ100" s="181" t="str">
        <f t="shared" si="116"/>
        <v/>
      </c>
      <c r="AK100" s="182" t="str">
        <f t="shared" si="117"/>
        <v/>
      </c>
      <c r="AL100" s="183"/>
      <c r="AM100" s="184" t="str">
        <f t="shared" si="184"/>
        <v/>
      </c>
      <c r="AN100" s="183"/>
      <c r="AO100" s="186"/>
      <c r="AP100" s="227"/>
      <c r="AQ100" s="228"/>
      <c r="AR100" s="229"/>
      <c r="AS100" s="228"/>
      <c r="AT100" s="229"/>
      <c r="AU100" s="228"/>
      <c r="AV100" s="180" t="str">
        <f t="shared" si="165"/>
        <v/>
      </c>
      <c r="AW100" s="181" t="str">
        <f t="shared" si="118"/>
        <v/>
      </c>
      <c r="AX100" s="182" t="str">
        <f t="shared" si="119"/>
        <v/>
      </c>
      <c r="AY100" s="183"/>
      <c r="AZ100" s="184" t="str">
        <f t="shared" si="185"/>
        <v/>
      </c>
      <c r="BA100" s="183"/>
      <c r="BB100" s="186"/>
      <c r="BC100" s="227"/>
      <c r="BD100" s="228"/>
      <c r="BE100" s="229"/>
      <c r="BF100" s="228"/>
      <c r="BG100" s="229"/>
      <c r="BH100" s="228"/>
      <c r="BI100" s="180" t="str">
        <f t="shared" si="166"/>
        <v/>
      </c>
      <c r="BJ100" s="181" t="str">
        <f t="shared" si="120"/>
        <v/>
      </c>
      <c r="BK100" s="182" t="str">
        <f t="shared" si="121"/>
        <v/>
      </c>
      <c r="BL100" s="183"/>
      <c r="BM100" s="184" t="str">
        <f t="shared" si="186"/>
        <v/>
      </c>
      <c r="BN100" s="183"/>
      <c r="BO100" s="186"/>
      <c r="BP100" s="227"/>
      <c r="BQ100" s="228"/>
      <c r="BR100" s="229"/>
      <c r="BS100" s="228"/>
      <c r="BT100" s="229"/>
      <c r="BU100" s="228"/>
      <c r="BV100" s="180" t="str">
        <f t="shared" si="167"/>
        <v/>
      </c>
      <c r="BW100" s="181" t="str">
        <f t="shared" si="122"/>
        <v/>
      </c>
      <c r="BX100" s="182" t="str">
        <f t="shared" si="123"/>
        <v/>
      </c>
      <c r="BY100" s="183"/>
      <c r="BZ100" s="184" t="str">
        <f t="shared" si="187"/>
        <v/>
      </c>
      <c r="CA100" s="183"/>
      <c r="CB100" s="186"/>
      <c r="CC100" s="227"/>
      <c r="CD100" s="228"/>
      <c r="CE100" s="229"/>
      <c r="CF100" s="228"/>
      <c r="CG100" s="229"/>
      <c r="CH100" s="228"/>
      <c r="CI100" s="180" t="str">
        <f t="shared" si="168"/>
        <v/>
      </c>
      <c r="CJ100" s="181" t="str">
        <f t="shared" si="124"/>
        <v/>
      </c>
      <c r="CK100" s="182" t="str">
        <f t="shared" si="125"/>
        <v/>
      </c>
      <c r="CL100" s="183"/>
      <c r="CM100" s="184" t="str">
        <f t="shared" si="188"/>
        <v/>
      </c>
      <c r="CN100" s="183"/>
      <c r="CO100" s="186"/>
      <c r="CP100" s="227"/>
      <c r="CQ100" s="228"/>
      <c r="CR100" s="229"/>
      <c r="CS100" s="228"/>
      <c r="CT100" s="229"/>
      <c r="CU100" s="228"/>
      <c r="CV100" s="180" t="str">
        <f t="shared" si="169"/>
        <v/>
      </c>
      <c r="CW100" s="181" t="str">
        <f t="shared" si="126"/>
        <v/>
      </c>
      <c r="CX100" s="182" t="str">
        <f t="shared" si="127"/>
        <v/>
      </c>
      <c r="CY100" s="183"/>
      <c r="CZ100" s="184" t="str">
        <f t="shared" si="189"/>
        <v/>
      </c>
      <c r="DA100" s="183"/>
      <c r="DB100" s="186"/>
      <c r="DC100" s="227"/>
      <c r="DD100" s="228"/>
      <c r="DE100" s="229"/>
      <c r="DF100" s="228"/>
      <c r="DG100" s="229"/>
      <c r="DH100" s="228"/>
      <c r="DI100" s="180" t="str">
        <f t="shared" si="170"/>
        <v/>
      </c>
      <c r="DJ100" s="181" t="str">
        <f t="shared" si="128"/>
        <v/>
      </c>
      <c r="DK100" s="182" t="str">
        <f t="shared" si="129"/>
        <v/>
      </c>
      <c r="DL100" s="183"/>
      <c r="DM100" s="184" t="str">
        <f t="shared" si="190"/>
        <v/>
      </c>
      <c r="DN100" s="183"/>
      <c r="DO100" s="186"/>
      <c r="DP100" s="227"/>
      <c r="DQ100" s="228"/>
      <c r="DR100" s="229"/>
      <c r="DS100" s="228"/>
      <c r="DT100" s="229"/>
      <c r="DU100" s="228"/>
      <c r="DV100" s="180" t="str">
        <f t="shared" si="171"/>
        <v/>
      </c>
      <c r="DW100" s="181" t="str">
        <f t="shared" si="130"/>
        <v/>
      </c>
      <c r="DX100" s="182" t="str">
        <f t="shared" si="131"/>
        <v/>
      </c>
      <c r="DY100" s="183"/>
      <c r="DZ100" s="184" t="str">
        <f t="shared" si="191"/>
        <v/>
      </c>
      <c r="EA100" s="183"/>
      <c r="EB100" s="186"/>
      <c r="EC100" s="227"/>
      <c r="ED100" s="228"/>
      <c r="EE100" s="229"/>
      <c r="EF100" s="228"/>
      <c r="EG100" s="229"/>
      <c r="EH100" s="228"/>
      <c r="EI100" s="180" t="str">
        <f t="shared" si="172"/>
        <v/>
      </c>
      <c r="EJ100" s="181" t="str">
        <f t="shared" si="132"/>
        <v/>
      </c>
      <c r="EK100" s="182" t="str">
        <f t="shared" si="133"/>
        <v/>
      </c>
      <c r="EL100" s="183"/>
      <c r="EM100" s="184" t="str">
        <f t="shared" si="192"/>
        <v/>
      </c>
      <c r="EN100" s="183"/>
      <c r="EO100" s="186"/>
      <c r="EP100" s="227"/>
      <c r="EQ100" s="228"/>
      <c r="ER100" s="229"/>
      <c r="ES100" s="228"/>
      <c r="ET100" s="229"/>
      <c r="EU100" s="228"/>
      <c r="EV100" s="180" t="str">
        <f t="shared" si="173"/>
        <v/>
      </c>
      <c r="EW100" s="181" t="str">
        <f t="shared" si="134"/>
        <v/>
      </c>
      <c r="EX100" s="182" t="str">
        <f t="shared" si="135"/>
        <v/>
      </c>
      <c r="EY100" s="183"/>
      <c r="EZ100" s="184" t="str">
        <f t="shared" si="193"/>
        <v/>
      </c>
      <c r="FA100" s="183"/>
      <c r="FB100" s="186"/>
      <c r="FC100" s="227"/>
      <c r="FD100" s="228"/>
      <c r="FE100" s="229"/>
      <c r="FF100" s="228"/>
      <c r="FG100" s="229"/>
      <c r="FH100" s="228"/>
      <c r="FI100" s="180" t="str">
        <f t="shared" si="174"/>
        <v/>
      </c>
      <c r="FJ100" s="181" t="str">
        <f t="shared" si="136"/>
        <v/>
      </c>
      <c r="FK100" s="182" t="str">
        <f t="shared" si="137"/>
        <v/>
      </c>
      <c r="FL100" s="183"/>
      <c r="FM100" s="184" t="str">
        <f t="shared" si="194"/>
        <v/>
      </c>
      <c r="FN100" s="183"/>
      <c r="FO100" s="186"/>
      <c r="FP100" s="227"/>
      <c r="FQ100" s="228"/>
      <c r="FR100" s="229"/>
      <c r="FS100" s="228"/>
      <c r="FT100" s="229"/>
      <c r="FU100" s="228"/>
      <c r="FV100" s="180" t="str">
        <f t="shared" si="175"/>
        <v/>
      </c>
      <c r="FW100" s="181" t="str">
        <f t="shared" si="138"/>
        <v/>
      </c>
      <c r="FX100" s="182" t="str">
        <f t="shared" si="139"/>
        <v/>
      </c>
      <c r="FY100" s="183"/>
      <c r="FZ100" s="184" t="str">
        <f t="shared" si="195"/>
        <v/>
      </c>
      <c r="GA100" s="183"/>
      <c r="GB100" s="186"/>
      <c r="GC100" s="227"/>
      <c r="GD100" s="228"/>
      <c r="GE100" s="229"/>
      <c r="GF100" s="228"/>
      <c r="GG100" s="229"/>
      <c r="GH100" s="228"/>
      <c r="GI100" s="180" t="str">
        <f t="shared" si="176"/>
        <v/>
      </c>
      <c r="GJ100" s="181" t="str">
        <f t="shared" si="140"/>
        <v/>
      </c>
      <c r="GK100" s="182" t="str">
        <f t="shared" si="141"/>
        <v/>
      </c>
      <c r="GL100" s="183"/>
      <c r="GM100" s="184" t="str">
        <f t="shared" si="196"/>
        <v/>
      </c>
      <c r="GN100" s="183"/>
      <c r="GO100" s="186"/>
      <c r="GP100" s="227"/>
      <c r="GQ100" s="228"/>
      <c r="GR100" s="229"/>
      <c r="GS100" s="228"/>
      <c r="GT100" s="229"/>
      <c r="GU100" s="228"/>
      <c r="GV100" s="180" t="str">
        <f t="shared" si="177"/>
        <v/>
      </c>
      <c r="GW100" s="181" t="str">
        <f t="shared" si="142"/>
        <v/>
      </c>
      <c r="GX100" s="182" t="str">
        <f t="shared" si="143"/>
        <v/>
      </c>
      <c r="GY100" s="183"/>
      <c r="GZ100" s="184" t="str">
        <f t="shared" si="197"/>
        <v/>
      </c>
      <c r="HA100" s="183"/>
      <c r="HB100" s="186"/>
      <c r="HC100" s="227"/>
      <c r="HD100" s="228"/>
      <c r="HE100" s="229"/>
      <c r="HF100" s="228"/>
      <c r="HG100" s="229"/>
      <c r="HH100" s="228"/>
      <c r="HI100" s="180" t="str">
        <f t="shared" si="178"/>
        <v/>
      </c>
      <c r="HJ100" s="181" t="str">
        <f t="shared" si="144"/>
        <v/>
      </c>
      <c r="HK100" s="182" t="str">
        <f t="shared" si="145"/>
        <v/>
      </c>
      <c r="HL100" s="183"/>
      <c r="HM100" s="184" t="str">
        <f t="shared" si="198"/>
        <v/>
      </c>
      <c r="HN100" s="183"/>
      <c r="HO100" s="186"/>
      <c r="HP100" s="227"/>
      <c r="HQ100" s="228"/>
      <c r="HR100" s="229"/>
      <c r="HS100" s="228"/>
      <c r="HT100" s="229"/>
      <c r="HU100" s="228"/>
      <c r="HV100" s="180" t="str">
        <f t="shared" si="179"/>
        <v/>
      </c>
      <c r="HW100" s="181" t="str">
        <f t="shared" si="146"/>
        <v/>
      </c>
      <c r="HX100" s="182" t="str">
        <f t="shared" si="147"/>
        <v/>
      </c>
      <c r="HY100" s="183"/>
      <c r="HZ100" s="184" t="str">
        <f t="shared" si="199"/>
        <v/>
      </c>
      <c r="IA100" s="183"/>
      <c r="IB100" s="186"/>
      <c r="IC100" s="227"/>
      <c r="ID100" s="228"/>
      <c r="IE100" s="229"/>
      <c r="IF100" s="228"/>
      <c r="IG100" s="229"/>
      <c r="IH100" s="228"/>
      <c r="II100" s="180" t="str">
        <f t="shared" si="180"/>
        <v/>
      </c>
      <c r="IJ100" s="181" t="str">
        <f t="shared" si="148"/>
        <v/>
      </c>
      <c r="IK100" s="182" t="str">
        <f t="shared" si="149"/>
        <v/>
      </c>
      <c r="IL100" s="183"/>
      <c r="IM100" s="184" t="str">
        <f t="shared" si="200"/>
        <v/>
      </c>
      <c r="IN100" s="183"/>
      <c r="IO100" s="186"/>
      <c r="IP100" s="227"/>
      <c r="IQ100" s="228"/>
      <c r="IR100" s="229"/>
      <c r="IS100" s="228"/>
      <c r="IT100" s="229"/>
      <c r="IU100" s="228"/>
      <c r="IV100" s="180" t="str">
        <f t="shared" si="181"/>
        <v/>
      </c>
      <c r="IW100" s="181" t="str">
        <f t="shared" si="150"/>
        <v/>
      </c>
      <c r="IX100" s="182" t="str">
        <f t="shared" si="151"/>
        <v/>
      </c>
      <c r="IY100" s="183"/>
      <c r="IZ100" s="184" t="str">
        <f t="shared" si="201"/>
        <v/>
      </c>
      <c r="JA100" s="183"/>
      <c r="JB100" s="186"/>
      <c r="JC100" s="342"/>
      <c r="JD100" s="198">
        <f t="shared" si="152"/>
        <v>0</v>
      </c>
      <c r="JE100" s="198">
        <f t="shared" si="153"/>
        <v>0</v>
      </c>
      <c r="JF100" s="198">
        <f t="shared" si="154"/>
        <v>0</v>
      </c>
      <c r="JG100" s="199">
        <f t="shared" si="155"/>
        <v>0</v>
      </c>
      <c r="JH100" s="199">
        <f t="shared" si="156"/>
        <v>0</v>
      </c>
      <c r="JI100" s="342"/>
      <c r="JJ100" s="198">
        <f>JD100+'Vessel List A'!JD100</f>
        <v>0</v>
      </c>
      <c r="JK100" s="198">
        <f>JE100+'Vessel List A'!JE100</f>
        <v>0</v>
      </c>
      <c r="JL100" s="198">
        <f t="shared" si="157"/>
        <v>0</v>
      </c>
      <c r="JM100" s="199">
        <f>JG100+'Vessel List A'!JG100</f>
        <v>0</v>
      </c>
      <c r="JN100" s="199">
        <f t="shared" si="158"/>
        <v>0</v>
      </c>
      <c r="JO100" s="342"/>
      <c r="JP100" s="346"/>
      <c r="JQ100" s="346"/>
      <c r="JR100" s="346"/>
      <c r="JS100" s="346"/>
      <c r="JT100" s="346"/>
      <c r="JU100" s="346"/>
      <c r="JV100" s="346"/>
      <c r="JW100" s="346"/>
      <c r="JX100" s="346"/>
      <c r="JY100" s="342"/>
      <c r="JZ100" s="344">
        <f t="shared" si="159"/>
        <v>2</v>
      </c>
      <c r="KA100" s="195"/>
    </row>
    <row r="101" spans="1:287" x14ac:dyDescent="0.2">
      <c r="A101" s="247">
        <f t="shared" si="160"/>
        <v>41675</v>
      </c>
      <c r="B101" s="249">
        <f t="shared" si="161"/>
        <v>41676</v>
      </c>
      <c r="C101" s="227"/>
      <c r="D101" s="228"/>
      <c r="E101" s="229"/>
      <c r="F101" s="228"/>
      <c r="G101" s="229"/>
      <c r="H101" s="228"/>
      <c r="I101" s="180" t="str">
        <f t="shared" si="162"/>
        <v/>
      </c>
      <c r="J101" s="181" t="str">
        <f t="shared" si="112"/>
        <v/>
      </c>
      <c r="K101" s="182" t="str">
        <f t="shared" si="113"/>
        <v/>
      </c>
      <c r="L101" s="183"/>
      <c r="M101" s="184" t="str">
        <f t="shared" si="182"/>
        <v/>
      </c>
      <c r="N101" s="183"/>
      <c r="O101" s="230"/>
      <c r="P101" s="227"/>
      <c r="Q101" s="228"/>
      <c r="R101" s="229"/>
      <c r="S101" s="228"/>
      <c r="T101" s="229"/>
      <c r="U101" s="228"/>
      <c r="V101" s="180" t="str">
        <f t="shared" si="163"/>
        <v/>
      </c>
      <c r="W101" s="181" t="str">
        <f t="shared" si="114"/>
        <v/>
      </c>
      <c r="X101" s="182" t="str">
        <f t="shared" si="115"/>
        <v/>
      </c>
      <c r="Y101" s="183"/>
      <c r="Z101" s="184" t="str">
        <f t="shared" si="183"/>
        <v/>
      </c>
      <c r="AA101" s="183"/>
      <c r="AB101" s="230"/>
      <c r="AC101" s="227"/>
      <c r="AD101" s="228"/>
      <c r="AE101" s="229"/>
      <c r="AF101" s="228"/>
      <c r="AG101" s="229"/>
      <c r="AH101" s="228"/>
      <c r="AI101" s="180" t="str">
        <f t="shared" si="164"/>
        <v/>
      </c>
      <c r="AJ101" s="181" t="str">
        <f t="shared" si="116"/>
        <v/>
      </c>
      <c r="AK101" s="182" t="str">
        <f t="shared" si="117"/>
        <v/>
      </c>
      <c r="AL101" s="183"/>
      <c r="AM101" s="184" t="str">
        <f t="shared" si="184"/>
        <v/>
      </c>
      <c r="AN101" s="183"/>
      <c r="AO101" s="230"/>
      <c r="AP101" s="227"/>
      <c r="AQ101" s="228"/>
      <c r="AR101" s="229"/>
      <c r="AS101" s="228"/>
      <c r="AT101" s="229"/>
      <c r="AU101" s="228"/>
      <c r="AV101" s="180" t="str">
        <f t="shared" si="165"/>
        <v/>
      </c>
      <c r="AW101" s="181" t="str">
        <f t="shared" si="118"/>
        <v/>
      </c>
      <c r="AX101" s="182" t="str">
        <f t="shared" si="119"/>
        <v/>
      </c>
      <c r="AY101" s="183"/>
      <c r="AZ101" s="184" t="str">
        <f t="shared" si="185"/>
        <v/>
      </c>
      <c r="BA101" s="183"/>
      <c r="BB101" s="230"/>
      <c r="BC101" s="227"/>
      <c r="BD101" s="228"/>
      <c r="BE101" s="229"/>
      <c r="BF101" s="228"/>
      <c r="BG101" s="229"/>
      <c r="BH101" s="228"/>
      <c r="BI101" s="180" t="str">
        <f t="shared" si="166"/>
        <v/>
      </c>
      <c r="BJ101" s="181" t="str">
        <f t="shared" si="120"/>
        <v/>
      </c>
      <c r="BK101" s="182" t="str">
        <f t="shared" si="121"/>
        <v/>
      </c>
      <c r="BL101" s="183"/>
      <c r="BM101" s="184" t="str">
        <f t="shared" si="186"/>
        <v/>
      </c>
      <c r="BN101" s="183"/>
      <c r="BO101" s="230"/>
      <c r="BP101" s="227"/>
      <c r="BQ101" s="228"/>
      <c r="BR101" s="229"/>
      <c r="BS101" s="228"/>
      <c r="BT101" s="229"/>
      <c r="BU101" s="228"/>
      <c r="BV101" s="180" t="str">
        <f t="shared" si="167"/>
        <v/>
      </c>
      <c r="BW101" s="181" t="str">
        <f t="shared" si="122"/>
        <v/>
      </c>
      <c r="BX101" s="182" t="str">
        <f t="shared" si="123"/>
        <v/>
      </c>
      <c r="BY101" s="183"/>
      <c r="BZ101" s="184" t="str">
        <f t="shared" si="187"/>
        <v/>
      </c>
      <c r="CA101" s="183"/>
      <c r="CB101" s="230"/>
      <c r="CC101" s="227"/>
      <c r="CD101" s="228"/>
      <c r="CE101" s="229"/>
      <c r="CF101" s="228"/>
      <c r="CG101" s="229"/>
      <c r="CH101" s="228"/>
      <c r="CI101" s="180" t="str">
        <f t="shared" si="168"/>
        <v/>
      </c>
      <c r="CJ101" s="181" t="str">
        <f t="shared" si="124"/>
        <v/>
      </c>
      <c r="CK101" s="182" t="str">
        <f t="shared" si="125"/>
        <v/>
      </c>
      <c r="CL101" s="183"/>
      <c r="CM101" s="184" t="str">
        <f t="shared" si="188"/>
        <v/>
      </c>
      <c r="CN101" s="183"/>
      <c r="CO101" s="230"/>
      <c r="CP101" s="227"/>
      <c r="CQ101" s="228"/>
      <c r="CR101" s="229"/>
      <c r="CS101" s="228"/>
      <c r="CT101" s="229"/>
      <c r="CU101" s="228"/>
      <c r="CV101" s="180" t="str">
        <f t="shared" si="169"/>
        <v/>
      </c>
      <c r="CW101" s="181" t="str">
        <f t="shared" si="126"/>
        <v/>
      </c>
      <c r="CX101" s="182" t="str">
        <f t="shared" si="127"/>
        <v/>
      </c>
      <c r="CY101" s="183"/>
      <c r="CZ101" s="184" t="str">
        <f t="shared" si="189"/>
        <v/>
      </c>
      <c r="DA101" s="183"/>
      <c r="DB101" s="230"/>
      <c r="DC101" s="227"/>
      <c r="DD101" s="228"/>
      <c r="DE101" s="229"/>
      <c r="DF101" s="228"/>
      <c r="DG101" s="229"/>
      <c r="DH101" s="228"/>
      <c r="DI101" s="180" t="str">
        <f t="shared" si="170"/>
        <v/>
      </c>
      <c r="DJ101" s="181" t="str">
        <f t="shared" si="128"/>
        <v/>
      </c>
      <c r="DK101" s="182" t="str">
        <f t="shared" si="129"/>
        <v/>
      </c>
      <c r="DL101" s="183"/>
      <c r="DM101" s="184" t="str">
        <f t="shared" si="190"/>
        <v/>
      </c>
      <c r="DN101" s="183"/>
      <c r="DO101" s="230"/>
      <c r="DP101" s="227"/>
      <c r="DQ101" s="228"/>
      <c r="DR101" s="229"/>
      <c r="DS101" s="228"/>
      <c r="DT101" s="229"/>
      <c r="DU101" s="228"/>
      <c r="DV101" s="180" t="str">
        <f t="shared" si="171"/>
        <v/>
      </c>
      <c r="DW101" s="181" t="str">
        <f t="shared" si="130"/>
        <v/>
      </c>
      <c r="DX101" s="182" t="str">
        <f t="shared" si="131"/>
        <v/>
      </c>
      <c r="DY101" s="183"/>
      <c r="DZ101" s="184" t="str">
        <f t="shared" si="191"/>
        <v/>
      </c>
      <c r="EA101" s="183"/>
      <c r="EB101" s="230"/>
      <c r="EC101" s="227"/>
      <c r="ED101" s="228"/>
      <c r="EE101" s="229"/>
      <c r="EF101" s="228"/>
      <c r="EG101" s="229"/>
      <c r="EH101" s="228"/>
      <c r="EI101" s="180" t="str">
        <f t="shared" si="172"/>
        <v/>
      </c>
      <c r="EJ101" s="181" t="str">
        <f t="shared" si="132"/>
        <v/>
      </c>
      <c r="EK101" s="182" t="str">
        <f t="shared" si="133"/>
        <v/>
      </c>
      <c r="EL101" s="183"/>
      <c r="EM101" s="184" t="str">
        <f t="shared" si="192"/>
        <v/>
      </c>
      <c r="EN101" s="183"/>
      <c r="EO101" s="230"/>
      <c r="EP101" s="227"/>
      <c r="EQ101" s="228"/>
      <c r="ER101" s="229"/>
      <c r="ES101" s="228"/>
      <c r="ET101" s="229"/>
      <c r="EU101" s="228"/>
      <c r="EV101" s="180" t="str">
        <f t="shared" si="173"/>
        <v/>
      </c>
      <c r="EW101" s="181" t="str">
        <f t="shared" si="134"/>
        <v/>
      </c>
      <c r="EX101" s="182" t="str">
        <f t="shared" si="135"/>
        <v/>
      </c>
      <c r="EY101" s="183"/>
      <c r="EZ101" s="184" t="str">
        <f t="shared" si="193"/>
        <v/>
      </c>
      <c r="FA101" s="183"/>
      <c r="FB101" s="230"/>
      <c r="FC101" s="227"/>
      <c r="FD101" s="228"/>
      <c r="FE101" s="229"/>
      <c r="FF101" s="228"/>
      <c r="FG101" s="229"/>
      <c r="FH101" s="228"/>
      <c r="FI101" s="180" t="str">
        <f t="shared" si="174"/>
        <v/>
      </c>
      <c r="FJ101" s="181" t="str">
        <f t="shared" si="136"/>
        <v/>
      </c>
      <c r="FK101" s="182" t="str">
        <f t="shared" si="137"/>
        <v/>
      </c>
      <c r="FL101" s="183"/>
      <c r="FM101" s="184" t="str">
        <f t="shared" si="194"/>
        <v/>
      </c>
      <c r="FN101" s="183"/>
      <c r="FO101" s="230"/>
      <c r="FP101" s="227"/>
      <c r="FQ101" s="228"/>
      <c r="FR101" s="229"/>
      <c r="FS101" s="228"/>
      <c r="FT101" s="229"/>
      <c r="FU101" s="228"/>
      <c r="FV101" s="180" t="str">
        <f t="shared" si="175"/>
        <v/>
      </c>
      <c r="FW101" s="181" t="str">
        <f t="shared" si="138"/>
        <v/>
      </c>
      <c r="FX101" s="182" t="str">
        <f t="shared" si="139"/>
        <v/>
      </c>
      <c r="FY101" s="183"/>
      <c r="FZ101" s="184" t="str">
        <f t="shared" si="195"/>
        <v/>
      </c>
      <c r="GA101" s="183"/>
      <c r="GB101" s="230"/>
      <c r="GC101" s="227"/>
      <c r="GD101" s="228"/>
      <c r="GE101" s="229"/>
      <c r="GF101" s="228"/>
      <c r="GG101" s="229"/>
      <c r="GH101" s="228"/>
      <c r="GI101" s="180" t="str">
        <f t="shared" si="176"/>
        <v/>
      </c>
      <c r="GJ101" s="181" t="str">
        <f t="shared" si="140"/>
        <v/>
      </c>
      <c r="GK101" s="182" t="str">
        <f t="shared" si="141"/>
        <v/>
      </c>
      <c r="GL101" s="183"/>
      <c r="GM101" s="184" t="str">
        <f t="shared" si="196"/>
        <v/>
      </c>
      <c r="GN101" s="183"/>
      <c r="GO101" s="230"/>
      <c r="GP101" s="227"/>
      <c r="GQ101" s="228"/>
      <c r="GR101" s="229"/>
      <c r="GS101" s="228"/>
      <c r="GT101" s="229"/>
      <c r="GU101" s="228"/>
      <c r="GV101" s="180" t="str">
        <f t="shared" si="177"/>
        <v/>
      </c>
      <c r="GW101" s="181" t="str">
        <f t="shared" si="142"/>
        <v/>
      </c>
      <c r="GX101" s="182" t="str">
        <f t="shared" si="143"/>
        <v/>
      </c>
      <c r="GY101" s="183"/>
      <c r="GZ101" s="184" t="str">
        <f t="shared" si="197"/>
        <v/>
      </c>
      <c r="HA101" s="183"/>
      <c r="HB101" s="230"/>
      <c r="HC101" s="227"/>
      <c r="HD101" s="228"/>
      <c r="HE101" s="229"/>
      <c r="HF101" s="228"/>
      <c r="HG101" s="229"/>
      <c r="HH101" s="228"/>
      <c r="HI101" s="180" t="str">
        <f t="shared" si="178"/>
        <v/>
      </c>
      <c r="HJ101" s="181" t="str">
        <f t="shared" si="144"/>
        <v/>
      </c>
      <c r="HK101" s="182" t="str">
        <f t="shared" si="145"/>
        <v/>
      </c>
      <c r="HL101" s="183"/>
      <c r="HM101" s="184" t="str">
        <f t="shared" si="198"/>
        <v/>
      </c>
      <c r="HN101" s="183"/>
      <c r="HO101" s="230"/>
      <c r="HP101" s="227"/>
      <c r="HQ101" s="228"/>
      <c r="HR101" s="229"/>
      <c r="HS101" s="228"/>
      <c r="HT101" s="229"/>
      <c r="HU101" s="228"/>
      <c r="HV101" s="180" t="str">
        <f t="shared" si="179"/>
        <v/>
      </c>
      <c r="HW101" s="181" t="str">
        <f t="shared" si="146"/>
        <v/>
      </c>
      <c r="HX101" s="182" t="str">
        <f t="shared" si="147"/>
        <v/>
      </c>
      <c r="HY101" s="183"/>
      <c r="HZ101" s="184" t="str">
        <f t="shared" si="199"/>
        <v/>
      </c>
      <c r="IA101" s="183"/>
      <c r="IB101" s="230"/>
      <c r="IC101" s="227"/>
      <c r="ID101" s="228"/>
      <c r="IE101" s="229"/>
      <c r="IF101" s="228"/>
      <c r="IG101" s="229"/>
      <c r="IH101" s="228"/>
      <c r="II101" s="180" t="str">
        <f t="shared" si="180"/>
        <v/>
      </c>
      <c r="IJ101" s="181" t="str">
        <f t="shared" si="148"/>
        <v/>
      </c>
      <c r="IK101" s="182" t="str">
        <f t="shared" si="149"/>
        <v/>
      </c>
      <c r="IL101" s="183"/>
      <c r="IM101" s="184" t="str">
        <f t="shared" si="200"/>
        <v/>
      </c>
      <c r="IN101" s="183"/>
      <c r="IO101" s="230"/>
      <c r="IP101" s="227"/>
      <c r="IQ101" s="228"/>
      <c r="IR101" s="229"/>
      <c r="IS101" s="228"/>
      <c r="IT101" s="229"/>
      <c r="IU101" s="228"/>
      <c r="IV101" s="180" t="str">
        <f t="shared" si="181"/>
        <v/>
      </c>
      <c r="IW101" s="181" t="str">
        <f t="shared" si="150"/>
        <v/>
      </c>
      <c r="IX101" s="182" t="str">
        <f t="shared" si="151"/>
        <v/>
      </c>
      <c r="IY101" s="183"/>
      <c r="IZ101" s="184" t="str">
        <f t="shared" si="201"/>
        <v/>
      </c>
      <c r="JA101" s="183"/>
      <c r="JB101" s="230"/>
      <c r="JC101" s="342"/>
      <c r="JD101" s="198">
        <f t="shared" si="152"/>
        <v>0</v>
      </c>
      <c r="JE101" s="198">
        <f t="shared" si="153"/>
        <v>0</v>
      </c>
      <c r="JF101" s="198">
        <f t="shared" si="154"/>
        <v>0</v>
      </c>
      <c r="JG101" s="199">
        <f t="shared" si="155"/>
        <v>0</v>
      </c>
      <c r="JH101" s="199">
        <f t="shared" si="156"/>
        <v>0</v>
      </c>
      <c r="JI101" s="342"/>
      <c r="JJ101" s="198">
        <f>JD101+'Vessel List A'!JD101</f>
        <v>0</v>
      </c>
      <c r="JK101" s="198">
        <f>JE101+'Vessel List A'!JE101</f>
        <v>0</v>
      </c>
      <c r="JL101" s="198">
        <f t="shared" si="157"/>
        <v>0</v>
      </c>
      <c r="JM101" s="199">
        <f>JG101+'Vessel List A'!JG101</f>
        <v>0</v>
      </c>
      <c r="JN101" s="199">
        <f t="shared" si="158"/>
        <v>0</v>
      </c>
      <c r="JO101" s="342"/>
      <c r="JP101" s="346"/>
      <c r="JQ101" s="346"/>
      <c r="JR101" s="346"/>
      <c r="JS101" s="346"/>
      <c r="JT101" s="346"/>
      <c r="JU101" s="346"/>
      <c r="JV101" s="346"/>
      <c r="JW101" s="346"/>
      <c r="JX101" s="346"/>
      <c r="JY101" s="342"/>
      <c r="JZ101" s="344">
        <f t="shared" si="159"/>
        <v>2</v>
      </c>
      <c r="KA101" s="195"/>
    </row>
    <row r="102" spans="1:287" x14ac:dyDescent="0.2">
      <c r="A102" s="247">
        <f t="shared" si="160"/>
        <v>41676</v>
      </c>
      <c r="B102" s="249">
        <f t="shared" si="161"/>
        <v>41677</v>
      </c>
      <c r="C102" s="227"/>
      <c r="D102" s="228"/>
      <c r="E102" s="229"/>
      <c r="F102" s="228"/>
      <c r="G102" s="229"/>
      <c r="H102" s="228"/>
      <c r="I102" s="180" t="str">
        <f t="shared" si="162"/>
        <v/>
      </c>
      <c r="J102" s="181" t="str">
        <f t="shared" si="112"/>
        <v/>
      </c>
      <c r="K102" s="182" t="str">
        <f t="shared" si="113"/>
        <v/>
      </c>
      <c r="L102" s="183"/>
      <c r="M102" s="184" t="str">
        <f t="shared" si="182"/>
        <v/>
      </c>
      <c r="N102" s="183"/>
      <c r="O102" s="171"/>
      <c r="P102" s="227"/>
      <c r="Q102" s="228"/>
      <c r="R102" s="229"/>
      <c r="S102" s="228"/>
      <c r="T102" s="229"/>
      <c r="U102" s="228"/>
      <c r="V102" s="180" t="str">
        <f t="shared" si="163"/>
        <v/>
      </c>
      <c r="W102" s="181" t="str">
        <f t="shared" si="114"/>
        <v/>
      </c>
      <c r="X102" s="182" t="str">
        <f t="shared" si="115"/>
        <v/>
      </c>
      <c r="Y102" s="183"/>
      <c r="Z102" s="184" t="str">
        <f t="shared" si="183"/>
        <v/>
      </c>
      <c r="AA102" s="183"/>
      <c r="AB102" s="171"/>
      <c r="AC102" s="227"/>
      <c r="AD102" s="228"/>
      <c r="AE102" s="229"/>
      <c r="AF102" s="228"/>
      <c r="AG102" s="229"/>
      <c r="AH102" s="228"/>
      <c r="AI102" s="180" t="str">
        <f t="shared" si="164"/>
        <v/>
      </c>
      <c r="AJ102" s="181" t="str">
        <f t="shared" si="116"/>
        <v/>
      </c>
      <c r="AK102" s="182" t="str">
        <f t="shared" si="117"/>
        <v/>
      </c>
      <c r="AL102" s="183"/>
      <c r="AM102" s="184" t="str">
        <f t="shared" si="184"/>
        <v/>
      </c>
      <c r="AN102" s="183"/>
      <c r="AO102" s="171"/>
      <c r="AP102" s="227"/>
      <c r="AQ102" s="228"/>
      <c r="AR102" s="229"/>
      <c r="AS102" s="228"/>
      <c r="AT102" s="229"/>
      <c r="AU102" s="228"/>
      <c r="AV102" s="180" t="str">
        <f t="shared" si="165"/>
        <v/>
      </c>
      <c r="AW102" s="181" t="str">
        <f t="shared" si="118"/>
        <v/>
      </c>
      <c r="AX102" s="182" t="str">
        <f t="shared" si="119"/>
        <v/>
      </c>
      <c r="AY102" s="183"/>
      <c r="AZ102" s="184" t="str">
        <f t="shared" si="185"/>
        <v/>
      </c>
      <c r="BA102" s="183"/>
      <c r="BB102" s="171"/>
      <c r="BC102" s="227"/>
      <c r="BD102" s="228"/>
      <c r="BE102" s="229"/>
      <c r="BF102" s="228"/>
      <c r="BG102" s="229"/>
      <c r="BH102" s="228"/>
      <c r="BI102" s="180" t="str">
        <f t="shared" si="166"/>
        <v/>
      </c>
      <c r="BJ102" s="181" t="str">
        <f t="shared" si="120"/>
        <v/>
      </c>
      <c r="BK102" s="182" t="str">
        <f t="shared" si="121"/>
        <v/>
      </c>
      <c r="BL102" s="183"/>
      <c r="BM102" s="184" t="str">
        <f t="shared" si="186"/>
        <v/>
      </c>
      <c r="BN102" s="183"/>
      <c r="BO102" s="171"/>
      <c r="BP102" s="227"/>
      <c r="BQ102" s="228"/>
      <c r="BR102" s="229"/>
      <c r="BS102" s="228"/>
      <c r="BT102" s="229"/>
      <c r="BU102" s="228"/>
      <c r="BV102" s="180" t="str">
        <f t="shared" si="167"/>
        <v/>
      </c>
      <c r="BW102" s="181" t="str">
        <f t="shared" si="122"/>
        <v/>
      </c>
      <c r="BX102" s="182" t="str">
        <f t="shared" si="123"/>
        <v/>
      </c>
      <c r="BY102" s="183"/>
      <c r="BZ102" s="184" t="str">
        <f t="shared" si="187"/>
        <v/>
      </c>
      <c r="CA102" s="183"/>
      <c r="CB102" s="171"/>
      <c r="CC102" s="227"/>
      <c r="CD102" s="228"/>
      <c r="CE102" s="229"/>
      <c r="CF102" s="228"/>
      <c r="CG102" s="229"/>
      <c r="CH102" s="228"/>
      <c r="CI102" s="180" t="str">
        <f t="shared" si="168"/>
        <v/>
      </c>
      <c r="CJ102" s="181" t="str">
        <f t="shared" si="124"/>
        <v/>
      </c>
      <c r="CK102" s="182" t="str">
        <f t="shared" si="125"/>
        <v/>
      </c>
      <c r="CL102" s="183"/>
      <c r="CM102" s="184" t="str">
        <f t="shared" si="188"/>
        <v/>
      </c>
      <c r="CN102" s="183"/>
      <c r="CO102" s="171"/>
      <c r="CP102" s="227"/>
      <c r="CQ102" s="228"/>
      <c r="CR102" s="229"/>
      <c r="CS102" s="228"/>
      <c r="CT102" s="229"/>
      <c r="CU102" s="228"/>
      <c r="CV102" s="180" t="str">
        <f t="shared" si="169"/>
        <v/>
      </c>
      <c r="CW102" s="181" t="str">
        <f t="shared" si="126"/>
        <v/>
      </c>
      <c r="CX102" s="182" t="str">
        <f t="shared" si="127"/>
        <v/>
      </c>
      <c r="CY102" s="183"/>
      <c r="CZ102" s="184" t="str">
        <f t="shared" si="189"/>
        <v/>
      </c>
      <c r="DA102" s="183"/>
      <c r="DB102" s="171"/>
      <c r="DC102" s="227"/>
      <c r="DD102" s="228"/>
      <c r="DE102" s="229"/>
      <c r="DF102" s="228"/>
      <c r="DG102" s="229"/>
      <c r="DH102" s="228"/>
      <c r="DI102" s="180" t="str">
        <f t="shared" si="170"/>
        <v/>
      </c>
      <c r="DJ102" s="181" t="str">
        <f t="shared" si="128"/>
        <v/>
      </c>
      <c r="DK102" s="182" t="str">
        <f t="shared" si="129"/>
        <v/>
      </c>
      <c r="DL102" s="183"/>
      <c r="DM102" s="184" t="str">
        <f t="shared" si="190"/>
        <v/>
      </c>
      <c r="DN102" s="183"/>
      <c r="DO102" s="171"/>
      <c r="DP102" s="227"/>
      <c r="DQ102" s="228"/>
      <c r="DR102" s="229"/>
      <c r="DS102" s="228"/>
      <c r="DT102" s="229"/>
      <c r="DU102" s="228"/>
      <c r="DV102" s="180" t="str">
        <f t="shared" si="171"/>
        <v/>
      </c>
      <c r="DW102" s="181" t="str">
        <f t="shared" si="130"/>
        <v/>
      </c>
      <c r="DX102" s="182" t="str">
        <f t="shared" si="131"/>
        <v/>
      </c>
      <c r="DY102" s="183"/>
      <c r="DZ102" s="184" t="str">
        <f t="shared" si="191"/>
        <v/>
      </c>
      <c r="EA102" s="183"/>
      <c r="EB102" s="171"/>
      <c r="EC102" s="227"/>
      <c r="ED102" s="228"/>
      <c r="EE102" s="229"/>
      <c r="EF102" s="228"/>
      <c r="EG102" s="229"/>
      <c r="EH102" s="228"/>
      <c r="EI102" s="180" t="str">
        <f t="shared" si="172"/>
        <v/>
      </c>
      <c r="EJ102" s="181" t="str">
        <f t="shared" si="132"/>
        <v/>
      </c>
      <c r="EK102" s="182" t="str">
        <f t="shared" si="133"/>
        <v/>
      </c>
      <c r="EL102" s="183"/>
      <c r="EM102" s="184" t="str">
        <f t="shared" si="192"/>
        <v/>
      </c>
      <c r="EN102" s="183"/>
      <c r="EO102" s="171"/>
      <c r="EP102" s="227"/>
      <c r="EQ102" s="228"/>
      <c r="ER102" s="229"/>
      <c r="ES102" s="228"/>
      <c r="ET102" s="229"/>
      <c r="EU102" s="228"/>
      <c r="EV102" s="180" t="str">
        <f t="shared" si="173"/>
        <v/>
      </c>
      <c r="EW102" s="181" t="str">
        <f t="shared" si="134"/>
        <v/>
      </c>
      <c r="EX102" s="182" t="str">
        <f t="shared" si="135"/>
        <v/>
      </c>
      <c r="EY102" s="183"/>
      <c r="EZ102" s="184" t="str">
        <f t="shared" si="193"/>
        <v/>
      </c>
      <c r="FA102" s="183"/>
      <c r="FB102" s="171"/>
      <c r="FC102" s="227"/>
      <c r="FD102" s="228"/>
      <c r="FE102" s="229"/>
      <c r="FF102" s="228"/>
      <c r="FG102" s="229"/>
      <c r="FH102" s="228"/>
      <c r="FI102" s="180" t="str">
        <f t="shared" si="174"/>
        <v/>
      </c>
      <c r="FJ102" s="181" t="str">
        <f t="shared" si="136"/>
        <v/>
      </c>
      <c r="FK102" s="182" t="str">
        <f t="shared" si="137"/>
        <v/>
      </c>
      <c r="FL102" s="183"/>
      <c r="FM102" s="184" t="str">
        <f t="shared" si="194"/>
        <v/>
      </c>
      <c r="FN102" s="183"/>
      <c r="FO102" s="171"/>
      <c r="FP102" s="227"/>
      <c r="FQ102" s="228"/>
      <c r="FR102" s="229"/>
      <c r="FS102" s="228"/>
      <c r="FT102" s="229"/>
      <c r="FU102" s="228"/>
      <c r="FV102" s="180" t="str">
        <f t="shared" si="175"/>
        <v/>
      </c>
      <c r="FW102" s="181" t="str">
        <f t="shared" si="138"/>
        <v/>
      </c>
      <c r="FX102" s="182" t="str">
        <f t="shared" si="139"/>
        <v/>
      </c>
      <c r="FY102" s="183"/>
      <c r="FZ102" s="184" t="str">
        <f t="shared" si="195"/>
        <v/>
      </c>
      <c r="GA102" s="183"/>
      <c r="GB102" s="171"/>
      <c r="GC102" s="227"/>
      <c r="GD102" s="228"/>
      <c r="GE102" s="229"/>
      <c r="GF102" s="228"/>
      <c r="GG102" s="229"/>
      <c r="GH102" s="228"/>
      <c r="GI102" s="180" t="str">
        <f t="shared" si="176"/>
        <v/>
      </c>
      <c r="GJ102" s="181" t="str">
        <f t="shared" si="140"/>
        <v/>
      </c>
      <c r="GK102" s="182" t="str">
        <f t="shared" si="141"/>
        <v/>
      </c>
      <c r="GL102" s="183"/>
      <c r="GM102" s="184" t="str">
        <f t="shared" si="196"/>
        <v/>
      </c>
      <c r="GN102" s="183"/>
      <c r="GO102" s="171"/>
      <c r="GP102" s="227"/>
      <c r="GQ102" s="228"/>
      <c r="GR102" s="229"/>
      <c r="GS102" s="228"/>
      <c r="GT102" s="229"/>
      <c r="GU102" s="228"/>
      <c r="GV102" s="180" t="str">
        <f t="shared" si="177"/>
        <v/>
      </c>
      <c r="GW102" s="181" t="str">
        <f t="shared" si="142"/>
        <v/>
      </c>
      <c r="GX102" s="182" t="str">
        <f t="shared" si="143"/>
        <v/>
      </c>
      <c r="GY102" s="183"/>
      <c r="GZ102" s="184" t="str">
        <f t="shared" si="197"/>
        <v/>
      </c>
      <c r="HA102" s="183"/>
      <c r="HB102" s="171"/>
      <c r="HC102" s="227"/>
      <c r="HD102" s="228"/>
      <c r="HE102" s="229"/>
      <c r="HF102" s="228"/>
      <c r="HG102" s="229"/>
      <c r="HH102" s="228"/>
      <c r="HI102" s="180" t="str">
        <f t="shared" si="178"/>
        <v/>
      </c>
      <c r="HJ102" s="181" t="str">
        <f t="shared" si="144"/>
        <v/>
      </c>
      <c r="HK102" s="182" t="str">
        <f t="shared" si="145"/>
        <v/>
      </c>
      <c r="HL102" s="183"/>
      <c r="HM102" s="184" t="str">
        <f t="shared" si="198"/>
        <v/>
      </c>
      <c r="HN102" s="183"/>
      <c r="HO102" s="171"/>
      <c r="HP102" s="227"/>
      <c r="HQ102" s="228"/>
      <c r="HR102" s="229"/>
      <c r="HS102" s="228"/>
      <c r="HT102" s="229"/>
      <c r="HU102" s="228"/>
      <c r="HV102" s="180" t="str">
        <f t="shared" si="179"/>
        <v/>
      </c>
      <c r="HW102" s="181" t="str">
        <f t="shared" si="146"/>
        <v/>
      </c>
      <c r="HX102" s="182" t="str">
        <f t="shared" si="147"/>
        <v/>
      </c>
      <c r="HY102" s="183"/>
      <c r="HZ102" s="184" t="str">
        <f t="shared" si="199"/>
        <v/>
      </c>
      <c r="IA102" s="183"/>
      <c r="IB102" s="171"/>
      <c r="IC102" s="227"/>
      <c r="ID102" s="228"/>
      <c r="IE102" s="229"/>
      <c r="IF102" s="228"/>
      <c r="IG102" s="229"/>
      <c r="IH102" s="228"/>
      <c r="II102" s="180" t="str">
        <f t="shared" si="180"/>
        <v/>
      </c>
      <c r="IJ102" s="181" t="str">
        <f t="shared" si="148"/>
        <v/>
      </c>
      <c r="IK102" s="182" t="str">
        <f t="shared" si="149"/>
        <v/>
      </c>
      <c r="IL102" s="183"/>
      <c r="IM102" s="184" t="str">
        <f t="shared" si="200"/>
        <v/>
      </c>
      <c r="IN102" s="183"/>
      <c r="IO102" s="171"/>
      <c r="IP102" s="227"/>
      <c r="IQ102" s="228"/>
      <c r="IR102" s="229"/>
      <c r="IS102" s="228"/>
      <c r="IT102" s="229"/>
      <c r="IU102" s="228"/>
      <c r="IV102" s="180" t="str">
        <f t="shared" si="181"/>
        <v/>
      </c>
      <c r="IW102" s="181" t="str">
        <f t="shared" si="150"/>
        <v/>
      </c>
      <c r="IX102" s="182" t="str">
        <f t="shared" si="151"/>
        <v/>
      </c>
      <c r="IY102" s="183"/>
      <c r="IZ102" s="184" t="str">
        <f t="shared" si="201"/>
        <v/>
      </c>
      <c r="JA102" s="183"/>
      <c r="JB102" s="171"/>
      <c r="JC102" s="342"/>
      <c r="JD102" s="198">
        <f t="shared" si="152"/>
        <v>0</v>
      </c>
      <c r="JE102" s="198">
        <f t="shared" si="153"/>
        <v>0</v>
      </c>
      <c r="JF102" s="198">
        <f t="shared" si="154"/>
        <v>0</v>
      </c>
      <c r="JG102" s="199">
        <f t="shared" si="155"/>
        <v>0</v>
      </c>
      <c r="JH102" s="199">
        <f t="shared" si="156"/>
        <v>0</v>
      </c>
      <c r="JI102" s="342"/>
      <c r="JJ102" s="198">
        <f>JD102+'Vessel List A'!JD102</f>
        <v>0</v>
      </c>
      <c r="JK102" s="198">
        <f>JE102+'Vessel List A'!JE102</f>
        <v>0</v>
      </c>
      <c r="JL102" s="198">
        <f t="shared" si="157"/>
        <v>0</v>
      </c>
      <c r="JM102" s="199">
        <f>JG102+'Vessel List A'!JG102</f>
        <v>0</v>
      </c>
      <c r="JN102" s="199">
        <f t="shared" si="158"/>
        <v>0</v>
      </c>
      <c r="JO102" s="342"/>
      <c r="JP102" s="346"/>
      <c r="JQ102" s="346"/>
      <c r="JR102" s="346"/>
      <c r="JS102" s="346"/>
      <c r="JT102" s="346"/>
      <c r="JU102" s="346"/>
      <c r="JV102" s="346"/>
      <c r="JW102" s="346"/>
      <c r="JX102" s="346"/>
      <c r="JY102" s="342"/>
      <c r="JZ102" s="344">
        <f t="shared" si="159"/>
        <v>2</v>
      </c>
      <c r="KA102" s="195"/>
    </row>
    <row r="103" spans="1:287" x14ac:dyDescent="0.2">
      <c r="A103" s="247">
        <f t="shared" si="160"/>
        <v>41677</v>
      </c>
      <c r="B103" s="249">
        <f t="shared" si="161"/>
        <v>41678</v>
      </c>
      <c r="C103" s="227"/>
      <c r="D103" s="228"/>
      <c r="E103" s="229"/>
      <c r="F103" s="228"/>
      <c r="G103" s="229"/>
      <c r="H103" s="228"/>
      <c r="I103" s="180" t="str">
        <f t="shared" si="162"/>
        <v/>
      </c>
      <c r="J103" s="181" t="str">
        <f t="shared" si="112"/>
        <v/>
      </c>
      <c r="K103" s="182" t="str">
        <f t="shared" si="113"/>
        <v/>
      </c>
      <c r="L103" s="183"/>
      <c r="M103" s="184" t="str">
        <f t="shared" si="182"/>
        <v/>
      </c>
      <c r="N103" s="183"/>
      <c r="O103" s="171"/>
      <c r="P103" s="227"/>
      <c r="Q103" s="228"/>
      <c r="R103" s="229"/>
      <c r="S103" s="228"/>
      <c r="T103" s="229"/>
      <c r="U103" s="228"/>
      <c r="V103" s="180" t="str">
        <f t="shared" si="163"/>
        <v/>
      </c>
      <c r="W103" s="181" t="str">
        <f t="shared" si="114"/>
        <v/>
      </c>
      <c r="X103" s="182" t="str">
        <f t="shared" si="115"/>
        <v/>
      </c>
      <c r="Y103" s="183"/>
      <c r="Z103" s="184" t="str">
        <f t="shared" si="183"/>
        <v/>
      </c>
      <c r="AA103" s="183"/>
      <c r="AB103" s="171"/>
      <c r="AC103" s="227"/>
      <c r="AD103" s="228"/>
      <c r="AE103" s="229"/>
      <c r="AF103" s="228"/>
      <c r="AG103" s="229"/>
      <c r="AH103" s="228"/>
      <c r="AI103" s="180" t="str">
        <f t="shared" si="164"/>
        <v/>
      </c>
      <c r="AJ103" s="181" t="str">
        <f t="shared" si="116"/>
        <v/>
      </c>
      <c r="AK103" s="182" t="str">
        <f t="shared" si="117"/>
        <v/>
      </c>
      <c r="AL103" s="183"/>
      <c r="AM103" s="184" t="str">
        <f t="shared" si="184"/>
        <v/>
      </c>
      <c r="AN103" s="183"/>
      <c r="AO103" s="171"/>
      <c r="AP103" s="227"/>
      <c r="AQ103" s="228"/>
      <c r="AR103" s="229"/>
      <c r="AS103" s="228"/>
      <c r="AT103" s="229"/>
      <c r="AU103" s="228"/>
      <c r="AV103" s="180" t="str">
        <f t="shared" si="165"/>
        <v/>
      </c>
      <c r="AW103" s="181" t="str">
        <f t="shared" si="118"/>
        <v/>
      </c>
      <c r="AX103" s="182" t="str">
        <f t="shared" si="119"/>
        <v/>
      </c>
      <c r="AY103" s="183"/>
      <c r="AZ103" s="184" t="str">
        <f t="shared" si="185"/>
        <v/>
      </c>
      <c r="BA103" s="183"/>
      <c r="BB103" s="171"/>
      <c r="BC103" s="227"/>
      <c r="BD103" s="228"/>
      <c r="BE103" s="229"/>
      <c r="BF103" s="228"/>
      <c r="BG103" s="229"/>
      <c r="BH103" s="228"/>
      <c r="BI103" s="180" t="str">
        <f t="shared" si="166"/>
        <v/>
      </c>
      <c r="BJ103" s="181" t="str">
        <f t="shared" si="120"/>
        <v/>
      </c>
      <c r="BK103" s="182" t="str">
        <f t="shared" si="121"/>
        <v/>
      </c>
      <c r="BL103" s="183"/>
      <c r="BM103" s="184" t="str">
        <f t="shared" si="186"/>
        <v/>
      </c>
      <c r="BN103" s="183"/>
      <c r="BO103" s="171"/>
      <c r="BP103" s="227"/>
      <c r="BQ103" s="228"/>
      <c r="BR103" s="229"/>
      <c r="BS103" s="228"/>
      <c r="BT103" s="229"/>
      <c r="BU103" s="228"/>
      <c r="BV103" s="180" t="str">
        <f t="shared" si="167"/>
        <v/>
      </c>
      <c r="BW103" s="181" t="str">
        <f t="shared" si="122"/>
        <v/>
      </c>
      <c r="BX103" s="182" t="str">
        <f t="shared" si="123"/>
        <v/>
      </c>
      <c r="BY103" s="183"/>
      <c r="BZ103" s="184" t="str">
        <f t="shared" si="187"/>
        <v/>
      </c>
      <c r="CA103" s="183"/>
      <c r="CB103" s="171"/>
      <c r="CC103" s="227"/>
      <c r="CD103" s="228"/>
      <c r="CE103" s="229"/>
      <c r="CF103" s="228"/>
      <c r="CG103" s="229"/>
      <c r="CH103" s="228"/>
      <c r="CI103" s="180" t="str">
        <f t="shared" si="168"/>
        <v/>
      </c>
      <c r="CJ103" s="181" t="str">
        <f t="shared" si="124"/>
        <v/>
      </c>
      <c r="CK103" s="182" t="str">
        <f t="shared" si="125"/>
        <v/>
      </c>
      <c r="CL103" s="183"/>
      <c r="CM103" s="184" t="str">
        <f t="shared" si="188"/>
        <v/>
      </c>
      <c r="CN103" s="183"/>
      <c r="CO103" s="171"/>
      <c r="CP103" s="227"/>
      <c r="CQ103" s="228"/>
      <c r="CR103" s="229"/>
      <c r="CS103" s="228"/>
      <c r="CT103" s="229"/>
      <c r="CU103" s="228"/>
      <c r="CV103" s="180" t="str">
        <f t="shared" si="169"/>
        <v/>
      </c>
      <c r="CW103" s="181" t="str">
        <f t="shared" si="126"/>
        <v/>
      </c>
      <c r="CX103" s="182" t="str">
        <f t="shared" si="127"/>
        <v/>
      </c>
      <c r="CY103" s="183"/>
      <c r="CZ103" s="184" t="str">
        <f t="shared" si="189"/>
        <v/>
      </c>
      <c r="DA103" s="183"/>
      <c r="DB103" s="171"/>
      <c r="DC103" s="227"/>
      <c r="DD103" s="228"/>
      <c r="DE103" s="229"/>
      <c r="DF103" s="228"/>
      <c r="DG103" s="229"/>
      <c r="DH103" s="228"/>
      <c r="DI103" s="180" t="str">
        <f t="shared" si="170"/>
        <v/>
      </c>
      <c r="DJ103" s="181" t="str">
        <f t="shared" si="128"/>
        <v/>
      </c>
      <c r="DK103" s="182" t="str">
        <f t="shared" si="129"/>
        <v/>
      </c>
      <c r="DL103" s="183"/>
      <c r="DM103" s="184" t="str">
        <f t="shared" si="190"/>
        <v/>
      </c>
      <c r="DN103" s="183"/>
      <c r="DO103" s="171"/>
      <c r="DP103" s="227"/>
      <c r="DQ103" s="228"/>
      <c r="DR103" s="229"/>
      <c r="DS103" s="228"/>
      <c r="DT103" s="229"/>
      <c r="DU103" s="228"/>
      <c r="DV103" s="180" t="str">
        <f t="shared" si="171"/>
        <v/>
      </c>
      <c r="DW103" s="181" t="str">
        <f t="shared" si="130"/>
        <v/>
      </c>
      <c r="DX103" s="182" t="str">
        <f t="shared" si="131"/>
        <v/>
      </c>
      <c r="DY103" s="183"/>
      <c r="DZ103" s="184" t="str">
        <f t="shared" si="191"/>
        <v/>
      </c>
      <c r="EA103" s="183"/>
      <c r="EB103" s="171"/>
      <c r="EC103" s="227"/>
      <c r="ED103" s="228"/>
      <c r="EE103" s="229"/>
      <c r="EF103" s="228"/>
      <c r="EG103" s="229"/>
      <c r="EH103" s="228"/>
      <c r="EI103" s="180" t="str">
        <f t="shared" si="172"/>
        <v/>
      </c>
      <c r="EJ103" s="181" t="str">
        <f t="shared" si="132"/>
        <v/>
      </c>
      <c r="EK103" s="182" t="str">
        <f t="shared" si="133"/>
        <v/>
      </c>
      <c r="EL103" s="183"/>
      <c r="EM103" s="184" t="str">
        <f t="shared" si="192"/>
        <v/>
      </c>
      <c r="EN103" s="183"/>
      <c r="EO103" s="171"/>
      <c r="EP103" s="227"/>
      <c r="EQ103" s="228"/>
      <c r="ER103" s="229"/>
      <c r="ES103" s="228"/>
      <c r="ET103" s="229"/>
      <c r="EU103" s="228"/>
      <c r="EV103" s="180" t="str">
        <f t="shared" si="173"/>
        <v/>
      </c>
      <c r="EW103" s="181" t="str">
        <f t="shared" si="134"/>
        <v/>
      </c>
      <c r="EX103" s="182" t="str">
        <f t="shared" si="135"/>
        <v/>
      </c>
      <c r="EY103" s="183"/>
      <c r="EZ103" s="184" t="str">
        <f t="shared" si="193"/>
        <v/>
      </c>
      <c r="FA103" s="183"/>
      <c r="FB103" s="171"/>
      <c r="FC103" s="227"/>
      <c r="FD103" s="228"/>
      <c r="FE103" s="229"/>
      <c r="FF103" s="228"/>
      <c r="FG103" s="229"/>
      <c r="FH103" s="228"/>
      <c r="FI103" s="180" t="str">
        <f t="shared" si="174"/>
        <v/>
      </c>
      <c r="FJ103" s="181" t="str">
        <f t="shared" si="136"/>
        <v/>
      </c>
      <c r="FK103" s="182" t="str">
        <f t="shared" si="137"/>
        <v/>
      </c>
      <c r="FL103" s="183"/>
      <c r="FM103" s="184" t="str">
        <f t="shared" si="194"/>
        <v/>
      </c>
      <c r="FN103" s="183"/>
      <c r="FO103" s="171"/>
      <c r="FP103" s="227"/>
      <c r="FQ103" s="228"/>
      <c r="FR103" s="229"/>
      <c r="FS103" s="228"/>
      <c r="FT103" s="229"/>
      <c r="FU103" s="228"/>
      <c r="FV103" s="180" t="str">
        <f t="shared" si="175"/>
        <v/>
      </c>
      <c r="FW103" s="181" t="str">
        <f t="shared" si="138"/>
        <v/>
      </c>
      <c r="FX103" s="182" t="str">
        <f t="shared" si="139"/>
        <v/>
      </c>
      <c r="FY103" s="183"/>
      <c r="FZ103" s="184" t="str">
        <f t="shared" si="195"/>
        <v/>
      </c>
      <c r="GA103" s="183"/>
      <c r="GB103" s="171"/>
      <c r="GC103" s="227"/>
      <c r="GD103" s="228"/>
      <c r="GE103" s="229"/>
      <c r="GF103" s="228"/>
      <c r="GG103" s="229"/>
      <c r="GH103" s="228"/>
      <c r="GI103" s="180" t="str">
        <f t="shared" si="176"/>
        <v/>
      </c>
      <c r="GJ103" s="181" t="str">
        <f t="shared" si="140"/>
        <v/>
      </c>
      <c r="GK103" s="182" t="str">
        <f t="shared" si="141"/>
        <v/>
      </c>
      <c r="GL103" s="183"/>
      <c r="GM103" s="184" t="str">
        <f t="shared" si="196"/>
        <v/>
      </c>
      <c r="GN103" s="183"/>
      <c r="GO103" s="171"/>
      <c r="GP103" s="227"/>
      <c r="GQ103" s="228"/>
      <c r="GR103" s="229"/>
      <c r="GS103" s="228"/>
      <c r="GT103" s="229"/>
      <c r="GU103" s="228"/>
      <c r="GV103" s="180" t="str">
        <f t="shared" si="177"/>
        <v/>
      </c>
      <c r="GW103" s="181" t="str">
        <f t="shared" si="142"/>
        <v/>
      </c>
      <c r="GX103" s="182" t="str">
        <f t="shared" si="143"/>
        <v/>
      </c>
      <c r="GY103" s="183"/>
      <c r="GZ103" s="184" t="str">
        <f t="shared" si="197"/>
        <v/>
      </c>
      <c r="HA103" s="183"/>
      <c r="HB103" s="171"/>
      <c r="HC103" s="227"/>
      <c r="HD103" s="228"/>
      <c r="HE103" s="229"/>
      <c r="HF103" s="228"/>
      <c r="HG103" s="229"/>
      <c r="HH103" s="228"/>
      <c r="HI103" s="180" t="str">
        <f t="shared" si="178"/>
        <v/>
      </c>
      <c r="HJ103" s="181" t="str">
        <f t="shared" si="144"/>
        <v/>
      </c>
      <c r="HK103" s="182" t="str">
        <f t="shared" si="145"/>
        <v/>
      </c>
      <c r="HL103" s="183"/>
      <c r="HM103" s="184" t="str">
        <f t="shared" si="198"/>
        <v/>
      </c>
      <c r="HN103" s="183"/>
      <c r="HO103" s="171"/>
      <c r="HP103" s="227"/>
      <c r="HQ103" s="228"/>
      <c r="HR103" s="229"/>
      <c r="HS103" s="228"/>
      <c r="HT103" s="229"/>
      <c r="HU103" s="228"/>
      <c r="HV103" s="180" t="str">
        <f t="shared" si="179"/>
        <v/>
      </c>
      <c r="HW103" s="181" t="str">
        <f t="shared" si="146"/>
        <v/>
      </c>
      <c r="HX103" s="182" t="str">
        <f t="shared" si="147"/>
        <v/>
      </c>
      <c r="HY103" s="183"/>
      <c r="HZ103" s="184" t="str">
        <f t="shared" si="199"/>
        <v/>
      </c>
      <c r="IA103" s="183"/>
      <c r="IB103" s="171"/>
      <c r="IC103" s="227"/>
      <c r="ID103" s="228"/>
      <c r="IE103" s="229"/>
      <c r="IF103" s="228"/>
      <c r="IG103" s="229"/>
      <c r="IH103" s="228"/>
      <c r="II103" s="180" t="str">
        <f t="shared" si="180"/>
        <v/>
      </c>
      <c r="IJ103" s="181" t="str">
        <f t="shared" si="148"/>
        <v/>
      </c>
      <c r="IK103" s="182" t="str">
        <f t="shared" si="149"/>
        <v/>
      </c>
      <c r="IL103" s="183"/>
      <c r="IM103" s="184" t="str">
        <f t="shared" si="200"/>
        <v/>
      </c>
      <c r="IN103" s="183"/>
      <c r="IO103" s="171"/>
      <c r="IP103" s="227"/>
      <c r="IQ103" s="228"/>
      <c r="IR103" s="229"/>
      <c r="IS103" s="228"/>
      <c r="IT103" s="229"/>
      <c r="IU103" s="228"/>
      <c r="IV103" s="180" t="str">
        <f t="shared" si="181"/>
        <v/>
      </c>
      <c r="IW103" s="181" t="str">
        <f t="shared" si="150"/>
        <v/>
      </c>
      <c r="IX103" s="182" t="str">
        <f t="shared" si="151"/>
        <v/>
      </c>
      <c r="IY103" s="183"/>
      <c r="IZ103" s="184" t="str">
        <f t="shared" si="201"/>
        <v/>
      </c>
      <c r="JA103" s="183"/>
      <c r="JB103" s="171"/>
      <c r="JC103" s="342"/>
      <c r="JD103" s="198">
        <f t="shared" si="152"/>
        <v>0</v>
      </c>
      <c r="JE103" s="198">
        <f t="shared" si="153"/>
        <v>0</v>
      </c>
      <c r="JF103" s="198">
        <f t="shared" si="154"/>
        <v>0</v>
      </c>
      <c r="JG103" s="199">
        <f t="shared" si="155"/>
        <v>0</v>
      </c>
      <c r="JH103" s="199">
        <f t="shared" si="156"/>
        <v>0</v>
      </c>
      <c r="JI103" s="342"/>
      <c r="JJ103" s="198">
        <f>JD103+'Vessel List A'!JD103</f>
        <v>0</v>
      </c>
      <c r="JK103" s="198">
        <f>JE103+'Vessel List A'!JE103</f>
        <v>0</v>
      </c>
      <c r="JL103" s="198">
        <f t="shared" si="157"/>
        <v>0</v>
      </c>
      <c r="JM103" s="199">
        <f>JG103+'Vessel List A'!JG103</f>
        <v>0</v>
      </c>
      <c r="JN103" s="199">
        <f t="shared" si="158"/>
        <v>0</v>
      </c>
      <c r="JO103" s="342"/>
      <c r="JP103" s="346"/>
      <c r="JQ103" s="346"/>
      <c r="JR103" s="346"/>
      <c r="JS103" s="346"/>
      <c r="JT103" s="346"/>
      <c r="JU103" s="346"/>
      <c r="JV103" s="346"/>
      <c r="JW103" s="346"/>
      <c r="JX103" s="346"/>
      <c r="JY103" s="342"/>
      <c r="JZ103" s="344">
        <f t="shared" si="159"/>
        <v>2</v>
      </c>
      <c r="KA103" s="195"/>
    </row>
    <row r="104" spans="1:287" ht="14.25" customHeight="1" x14ac:dyDescent="0.2">
      <c r="A104" s="247">
        <f t="shared" si="160"/>
        <v>41678</v>
      </c>
      <c r="B104" s="249">
        <f t="shared" si="161"/>
        <v>41679</v>
      </c>
      <c r="C104" s="227"/>
      <c r="D104" s="228"/>
      <c r="E104" s="229"/>
      <c r="F104" s="228"/>
      <c r="G104" s="229"/>
      <c r="H104" s="228"/>
      <c r="I104" s="180" t="str">
        <f t="shared" si="162"/>
        <v/>
      </c>
      <c r="J104" s="181" t="str">
        <f t="shared" si="112"/>
        <v/>
      </c>
      <c r="K104" s="182" t="str">
        <f t="shared" si="113"/>
        <v/>
      </c>
      <c r="L104" s="183"/>
      <c r="M104" s="184" t="str">
        <f t="shared" si="182"/>
        <v/>
      </c>
      <c r="N104" s="183"/>
      <c r="O104" s="171"/>
      <c r="P104" s="227"/>
      <c r="Q104" s="228"/>
      <c r="R104" s="229"/>
      <c r="S104" s="228"/>
      <c r="T104" s="229"/>
      <c r="U104" s="228"/>
      <c r="V104" s="180" t="str">
        <f t="shared" si="163"/>
        <v/>
      </c>
      <c r="W104" s="181" t="str">
        <f t="shared" si="114"/>
        <v/>
      </c>
      <c r="X104" s="182" t="str">
        <f t="shared" si="115"/>
        <v/>
      </c>
      <c r="Y104" s="183"/>
      <c r="Z104" s="184" t="str">
        <f t="shared" si="183"/>
        <v/>
      </c>
      <c r="AA104" s="183"/>
      <c r="AB104" s="171"/>
      <c r="AC104" s="227"/>
      <c r="AD104" s="228"/>
      <c r="AE104" s="229"/>
      <c r="AF104" s="228"/>
      <c r="AG104" s="229"/>
      <c r="AH104" s="228"/>
      <c r="AI104" s="180" t="str">
        <f t="shared" si="164"/>
        <v/>
      </c>
      <c r="AJ104" s="181" t="str">
        <f t="shared" si="116"/>
        <v/>
      </c>
      <c r="AK104" s="182" t="str">
        <f t="shared" si="117"/>
        <v/>
      </c>
      <c r="AL104" s="183"/>
      <c r="AM104" s="184" t="str">
        <f t="shared" si="184"/>
        <v/>
      </c>
      <c r="AN104" s="183"/>
      <c r="AO104" s="171"/>
      <c r="AP104" s="227"/>
      <c r="AQ104" s="228"/>
      <c r="AR104" s="229"/>
      <c r="AS104" s="228"/>
      <c r="AT104" s="229"/>
      <c r="AU104" s="228"/>
      <c r="AV104" s="180" t="str">
        <f t="shared" si="165"/>
        <v/>
      </c>
      <c r="AW104" s="181" t="str">
        <f t="shared" si="118"/>
        <v/>
      </c>
      <c r="AX104" s="182" t="str">
        <f t="shared" si="119"/>
        <v/>
      </c>
      <c r="AY104" s="183"/>
      <c r="AZ104" s="184" t="str">
        <f t="shared" si="185"/>
        <v/>
      </c>
      <c r="BA104" s="183"/>
      <c r="BB104" s="171"/>
      <c r="BC104" s="227"/>
      <c r="BD104" s="228"/>
      <c r="BE104" s="229"/>
      <c r="BF104" s="228"/>
      <c r="BG104" s="229"/>
      <c r="BH104" s="228"/>
      <c r="BI104" s="180" t="str">
        <f t="shared" si="166"/>
        <v/>
      </c>
      <c r="BJ104" s="181" t="str">
        <f t="shared" si="120"/>
        <v/>
      </c>
      <c r="BK104" s="182" t="str">
        <f t="shared" si="121"/>
        <v/>
      </c>
      <c r="BL104" s="183"/>
      <c r="BM104" s="184" t="str">
        <f t="shared" si="186"/>
        <v/>
      </c>
      <c r="BN104" s="183"/>
      <c r="BO104" s="171"/>
      <c r="BP104" s="227"/>
      <c r="BQ104" s="228"/>
      <c r="BR104" s="229"/>
      <c r="BS104" s="228"/>
      <c r="BT104" s="229"/>
      <c r="BU104" s="228"/>
      <c r="BV104" s="180" t="str">
        <f t="shared" si="167"/>
        <v/>
      </c>
      <c r="BW104" s="181" t="str">
        <f t="shared" si="122"/>
        <v/>
      </c>
      <c r="BX104" s="182" t="str">
        <f t="shared" si="123"/>
        <v/>
      </c>
      <c r="BY104" s="183"/>
      <c r="BZ104" s="184" t="str">
        <f t="shared" si="187"/>
        <v/>
      </c>
      <c r="CA104" s="183"/>
      <c r="CB104" s="171"/>
      <c r="CC104" s="227"/>
      <c r="CD104" s="228"/>
      <c r="CE104" s="229"/>
      <c r="CF104" s="228"/>
      <c r="CG104" s="229"/>
      <c r="CH104" s="228"/>
      <c r="CI104" s="180" t="str">
        <f t="shared" si="168"/>
        <v/>
      </c>
      <c r="CJ104" s="181" t="str">
        <f t="shared" si="124"/>
        <v/>
      </c>
      <c r="CK104" s="182" t="str">
        <f t="shared" si="125"/>
        <v/>
      </c>
      <c r="CL104" s="183"/>
      <c r="CM104" s="184" t="str">
        <f t="shared" si="188"/>
        <v/>
      </c>
      <c r="CN104" s="183"/>
      <c r="CO104" s="171"/>
      <c r="CP104" s="227"/>
      <c r="CQ104" s="228"/>
      <c r="CR104" s="229"/>
      <c r="CS104" s="228"/>
      <c r="CT104" s="229"/>
      <c r="CU104" s="228"/>
      <c r="CV104" s="180" t="str">
        <f t="shared" si="169"/>
        <v/>
      </c>
      <c r="CW104" s="181" t="str">
        <f t="shared" si="126"/>
        <v/>
      </c>
      <c r="CX104" s="182" t="str">
        <f t="shared" si="127"/>
        <v/>
      </c>
      <c r="CY104" s="183"/>
      <c r="CZ104" s="184" t="str">
        <f t="shared" si="189"/>
        <v/>
      </c>
      <c r="DA104" s="183"/>
      <c r="DB104" s="171"/>
      <c r="DC104" s="227"/>
      <c r="DD104" s="228"/>
      <c r="DE104" s="229"/>
      <c r="DF104" s="228"/>
      <c r="DG104" s="229"/>
      <c r="DH104" s="228"/>
      <c r="DI104" s="180" t="str">
        <f t="shared" si="170"/>
        <v/>
      </c>
      <c r="DJ104" s="181" t="str">
        <f t="shared" si="128"/>
        <v/>
      </c>
      <c r="DK104" s="182" t="str">
        <f t="shared" si="129"/>
        <v/>
      </c>
      <c r="DL104" s="183"/>
      <c r="DM104" s="184" t="str">
        <f t="shared" si="190"/>
        <v/>
      </c>
      <c r="DN104" s="183"/>
      <c r="DO104" s="171"/>
      <c r="DP104" s="227"/>
      <c r="DQ104" s="228"/>
      <c r="DR104" s="229"/>
      <c r="DS104" s="228"/>
      <c r="DT104" s="229"/>
      <c r="DU104" s="228"/>
      <c r="DV104" s="180" t="str">
        <f t="shared" si="171"/>
        <v/>
      </c>
      <c r="DW104" s="181" t="str">
        <f t="shared" si="130"/>
        <v/>
      </c>
      <c r="DX104" s="182" t="str">
        <f t="shared" si="131"/>
        <v/>
      </c>
      <c r="DY104" s="183"/>
      <c r="DZ104" s="184" t="str">
        <f t="shared" si="191"/>
        <v/>
      </c>
      <c r="EA104" s="183"/>
      <c r="EB104" s="171"/>
      <c r="EC104" s="227"/>
      <c r="ED104" s="228"/>
      <c r="EE104" s="229"/>
      <c r="EF104" s="228"/>
      <c r="EG104" s="229"/>
      <c r="EH104" s="228"/>
      <c r="EI104" s="180" t="str">
        <f t="shared" si="172"/>
        <v/>
      </c>
      <c r="EJ104" s="181" t="str">
        <f t="shared" si="132"/>
        <v/>
      </c>
      <c r="EK104" s="182" t="str">
        <f t="shared" si="133"/>
        <v/>
      </c>
      <c r="EL104" s="183"/>
      <c r="EM104" s="184" t="str">
        <f t="shared" si="192"/>
        <v/>
      </c>
      <c r="EN104" s="183"/>
      <c r="EO104" s="171"/>
      <c r="EP104" s="227"/>
      <c r="EQ104" s="228"/>
      <c r="ER104" s="229"/>
      <c r="ES104" s="228"/>
      <c r="ET104" s="229"/>
      <c r="EU104" s="228"/>
      <c r="EV104" s="180" t="str">
        <f t="shared" si="173"/>
        <v/>
      </c>
      <c r="EW104" s="181" t="str">
        <f t="shared" si="134"/>
        <v/>
      </c>
      <c r="EX104" s="182" t="str">
        <f t="shared" si="135"/>
        <v/>
      </c>
      <c r="EY104" s="183"/>
      <c r="EZ104" s="184" t="str">
        <f t="shared" si="193"/>
        <v/>
      </c>
      <c r="FA104" s="183"/>
      <c r="FB104" s="171"/>
      <c r="FC104" s="227"/>
      <c r="FD104" s="228"/>
      <c r="FE104" s="229"/>
      <c r="FF104" s="228"/>
      <c r="FG104" s="229"/>
      <c r="FH104" s="228"/>
      <c r="FI104" s="180" t="str">
        <f t="shared" si="174"/>
        <v/>
      </c>
      <c r="FJ104" s="181" t="str">
        <f t="shared" si="136"/>
        <v/>
      </c>
      <c r="FK104" s="182" t="str">
        <f t="shared" si="137"/>
        <v/>
      </c>
      <c r="FL104" s="183"/>
      <c r="FM104" s="184" t="str">
        <f t="shared" si="194"/>
        <v/>
      </c>
      <c r="FN104" s="183"/>
      <c r="FO104" s="171"/>
      <c r="FP104" s="227"/>
      <c r="FQ104" s="228"/>
      <c r="FR104" s="229"/>
      <c r="FS104" s="228"/>
      <c r="FT104" s="229"/>
      <c r="FU104" s="228"/>
      <c r="FV104" s="180" t="str">
        <f t="shared" si="175"/>
        <v/>
      </c>
      <c r="FW104" s="181" t="str">
        <f t="shared" si="138"/>
        <v/>
      </c>
      <c r="FX104" s="182" t="str">
        <f t="shared" si="139"/>
        <v/>
      </c>
      <c r="FY104" s="183"/>
      <c r="FZ104" s="184" t="str">
        <f t="shared" si="195"/>
        <v/>
      </c>
      <c r="GA104" s="183"/>
      <c r="GB104" s="171"/>
      <c r="GC104" s="227"/>
      <c r="GD104" s="228"/>
      <c r="GE104" s="229"/>
      <c r="GF104" s="228"/>
      <c r="GG104" s="229"/>
      <c r="GH104" s="228"/>
      <c r="GI104" s="180" t="str">
        <f t="shared" si="176"/>
        <v/>
      </c>
      <c r="GJ104" s="181" t="str">
        <f t="shared" si="140"/>
        <v/>
      </c>
      <c r="GK104" s="182" t="str">
        <f t="shared" si="141"/>
        <v/>
      </c>
      <c r="GL104" s="183"/>
      <c r="GM104" s="184" t="str">
        <f t="shared" si="196"/>
        <v/>
      </c>
      <c r="GN104" s="183"/>
      <c r="GO104" s="171"/>
      <c r="GP104" s="227"/>
      <c r="GQ104" s="228"/>
      <c r="GR104" s="229"/>
      <c r="GS104" s="228"/>
      <c r="GT104" s="229"/>
      <c r="GU104" s="228"/>
      <c r="GV104" s="180" t="str">
        <f t="shared" si="177"/>
        <v/>
      </c>
      <c r="GW104" s="181" t="str">
        <f t="shared" si="142"/>
        <v/>
      </c>
      <c r="GX104" s="182" t="str">
        <f t="shared" si="143"/>
        <v/>
      </c>
      <c r="GY104" s="183"/>
      <c r="GZ104" s="184" t="str">
        <f t="shared" si="197"/>
        <v/>
      </c>
      <c r="HA104" s="183"/>
      <c r="HB104" s="171"/>
      <c r="HC104" s="227"/>
      <c r="HD104" s="228"/>
      <c r="HE104" s="229"/>
      <c r="HF104" s="228"/>
      <c r="HG104" s="229"/>
      <c r="HH104" s="228"/>
      <c r="HI104" s="180" t="str">
        <f t="shared" si="178"/>
        <v/>
      </c>
      <c r="HJ104" s="181" t="str">
        <f t="shared" si="144"/>
        <v/>
      </c>
      <c r="HK104" s="182" t="str">
        <f t="shared" si="145"/>
        <v/>
      </c>
      <c r="HL104" s="183"/>
      <c r="HM104" s="184" t="str">
        <f t="shared" si="198"/>
        <v/>
      </c>
      <c r="HN104" s="183"/>
      <c r="HO104" s="171"/>
      <c r="HP104" s="227"/>
      <c r="HQ104" s="228"/>
      <c r="HR104" s="229"/>
      <c r="HS104" s="228"/>
      <c r="HT104" s="229"/>
      <c r="HU104" s="228"/>
      <c r="HV104" s="180" t="str">
        <f t="shared" si="179"/>
        <v/>
      </c>
      <c r="HW104" s="181" t="str">
        <f t="shared" si="146"/>
        <v/>
      </c>
      <c r="HX104" s="182" t="str">
        <f t="shared" si="147"/>
        <v/>
      </c>
      <c r="HY104" s="183"/>
      <c r="HZ104" s="184" t="str">
        <f t="shared" si="199"/>
        <v/>
      </c>
      <c r="IA104" s="183"/>
      <c r="IB104" s="171"/>
      <c r="IC104" s="227"/>
      <c r="ID104" s="228"/>
      <c r="IE104" s="229"/>
      <c r="IF104" s="228"/>
      <c r="IG104" s="229"/>
      <c r="IH104" s="228"/>
      <c r="II104" s="180" t="str">
        <f t="shared" si="180"/>
        <v/>
      </c>
      <c r="IJ104" s="181" t="str">
        <f t="shared" si="148"/>
        <v/>
      </c>
      <c r="IK104" s="182" t="str">
        <f t="shared" si="149"/>
        <v/>
      </c>
      <c r="IL104" s="183"/>
      <c r="IM104" s="184" t="str">
        <f t="shared" si="200"/>
        <v/>
      </c>
      <c r="IN104" s="183"/>
      <c r="IO104" s="171"/>
      <c r="IP104" s="227"/>
      <c r="IQ104" s="228"/>
      <c r="IR104" s="229"/>
      <c r="IS104" s="228"/>
      <c r="IT104" s="229"/>
      <c r="IU104" s="228"/>
      <c r="IV104" s="180" t="str">
        <f t="shared" si="181"/>
        <v/>
      </c>
      <c r="IW104" s="181" t="str">
        <f t="shared" si="150"/>
        <v/>
      </c>
      <c r="IX104" s="182" t="str">
        <f t="shared" si="151"/>
        <v/>
      </c>
      <c r="IY104" s="183"/>
      <c r="IZ104" s="184" t="str">
        <f t="shared" si="201"/>
        <v/>
      </c>
      <c r="JA104" s="183"/>
      <c r="JB104" s="171"/>
      <c r="JC104" s="342"/>
      <c r="JD104" s="198">
        <f t="shared" si="152"/>
        <v>0</v>
      </c>
      <c r="JE104" s="198">
        <f t="shared" si="153"/>
        <v>0</v>
      </c>
      <c r="JF104" s="198">
        <f t="shared" si="154"/>
        <v>0</v>
      </c>
      <c r="JG104" s="199">
        <f t="shared" si="155"/>
        <v>0</v>
      </c>
      <c r="JH104" s="199">
        <f t="shared" si="156"/>
        <v>0</v>
      </c>
      <c r="JI104" s="342"/>
      <c r="JJ104" s="198">
        <f>JD104+'Vessel List A'!JD104</f>
        <v>0</v>
      </c>
      <c r="JK104" s="198">
        <f>JE104+'Vessel List A'!JE104</f>
        <v>0</v>
      </c>
      <c r="JL104" s="198">
        <f t="shared" si="157"/>
        <v>0</v>
      </c>
      <c r="JM104" s="199">
        <f>JG104+'Vessel List A'!JG104</f>
        <v>0</v>
      </c>
      <c r="JN104" s="199">
        <f t="shared" si="158"/>
        <v>0</v>
      </c>
      <c r="JO104" s="342"/>
      <c r="JP104" s="346"/>
      <c r="JQ104" s="346"/>
      <c r="JR104" s="346"/>
      <c r="JS104" s="346"/>
      <c r="JT104" s="346"/>
      <c r="JU104" s="346"/>
      <c r="JV104" s="346"/>
      <c r="JW104" s="346"/>
      <c r="JX104" s="346"/>
      <c r="JY104" s="342"/>
      <c r="JZ104" s="344">
        <f t="shared" si="159"/>
        <v>2</v>
      </c>
      <c r="KA104" s="195"/>
    </row>
    <row r="105" spans="1:287" x14ac:dyDescent="0.2">
      <c r="A105" s="247">
        <f t="shared" si="160"/>
        <v>41679</v>
      </c>
      <c r="B105" s="249">
        <f t="shared" si="161"/>
        <v>41680</v>
      </c>
      <c r="C105" s="227"/>
      <c r="D105" s="228"/>
      <c r="E105" s="229"/>
      <c r="F105" s="228"/>
      <c r="G105" s="229"/>
      <c r="H105" s="228"/>
      <c r="I105" s="180" t="str">
        <f t="shared" si="162"/>
        <v/>
      </c>
      <c r="J105" s="181" t="str">
        <f t="shared" si="112"/>
        <v/>
      </c>
      <c r="K105" s="182" t="str">
        <f t="shared" si="113"/>
        <v/>
      </c>
      <c r="L105" s="183"/>
      <c r="M105" s="184" t="str">
        <f t="shared" si="182"/>
        <v/>
      </c>
      <c r="N105" s="183"/>
      <c r="O105" s="171"/>
      <c r="P105" s="227"/>
      <c r="Q105" s="228"/>
      <c r="R105" s="229"/>
      <c r="S105" s="228"/>
      <c r="T105" s="229"/>
      <c r="U105" s="228"/>
      <c r="V105" s="180" t="str">
        <f t="shared" si="163"/>
        <v/>
      </c>
      <c r="W105" s="181" t="str">
        <f t="shared" si="114"/>
        <v/>
      </c>
      <c r="X105" s="182" t="str">
        <f t="shared" si="115"/>
        <v/>
      </c>
      <c r="Y105" s="183"/>
      <c r="Z105" s="184" t="str">
        <f t="shared" si="183"/>
        <v/>
      </c>
      <c r="AA105" s="183"/>
      <c r="AB105" s="171"/>
      <c r="AC105" s="227"/>
      <c r="AD105" s="228"/>
      <c r="AE105" s="229"/>
      <c r="AF105" s="228"/>
      <c r="AG105" s="229"/>
      <c r="AH105" s="228"/>
      <c r="AI105" s="180" t="str">
        <f t="shared" si="164"/>
        <v/>
      </c>
      <c r="AJ105" s="181" t="str">
        <f t="shared" si="116"/>
        <v/>
      </c>
      <c r="AK105" s="182" t="str">
        <f t="shared" si="117"/>
        <v/>
      </c>
      <c r="AL105" s="183"/>
      <c r="AM105" s="184" t="str">
        <f t="shared" si="184"/>
        <v/>
      </c>
      <c r="AN105" s="183"/>
      <c r="AO105" s="171"/>
      <c r="AP105" s="227"/>
      <c r="AQ105" s="228"/>
      <c r="AR105" s="229"/>
      <c r="AS105" s="228"/>
      <c r="AT105" s="229"/>
      <c r="AU105" s="228"/>
      <c r="AV105" s="180" t="str">
        <f t="shared" si="165"/>
        <v/>
      </c>
      <c r="AW105" s="181" t="str">
        <f t="shared" si="118"/>
        <v/>
      </c>
      <c r="AX105" s="182" t="str">
        <f t="shared" si="119"/>
        <v/>
      </c>
      <c r="AY105" s="183"/>
      <c r="AZ105" s="184" t="str">
        <f t="shared" si="185"/>
        <v/>
      </c>
      <c r="BA105" s="183"/>
      <c r="BB105" s="171"/>
      <c r="BC105" s="227"/>
      <c r="BD105" s="228"/>
      <c r="BE105" s="229"/>
      <c r="BF105" s="228"/>
      <c r="BG105" s="229"/>
      <c r="BH105" s="228"/>
      <c r="BI105" s="180" t="str">
        <f t="shared" si="166"/>
        <v/>
      </c>
      <c r="BJ105" s="181" t="str">
        <f t="shared" si="120"/>
        <v/>
      </c>
      <c r="BK105" s="182" t="str">
        <f t="shared" si="121"/>
        <v/>
      </c>
      <c r="BL105" s="183"/>
      <c r="BM105" s="184" t="str">
        <f t="shared" si="186"/>
        <v/>
      </c>
      <c r="BN105" s="183"/>
      <c r="BO105" s="171"/>
      <c r="BP105" s="227"/>
      <c r="BQ105" s="228"/>
      <c r="BR105" s="229"/>
      <c r="BS105" s="228"/>
      <c r="BT105" s="229"/>
      <c r="BU105" s="228"/>
      <c r="BV105" s="180" t="str">
        <f t="shared" si="167"/>
        <v/>
      </c>
      <c r="BW105" s="181" t="str">
        <f t="shared" si="122"/>
        <v/>
      </c>
      <c r="BX105" s="182" t="str">
        <f t="shared" si="123"/>
        <v/>
      </c>
      <c r="BY105" s="183"/>
      <c r="BZ105" s="184" t="str">
        <f t="shared" si="187"/>
        <v/>
      </c>
      <c r="CA105" s="183"/>
      <c r="CB105" s="171"/>
      <c r="CC105" s="227"/>
      <c r="CD105" s="228"/>
      <c r="CE105" s="229"/>
      <c r="CF105" s="228"/>
      <c r="CG105" s="229"/>
      <c r="CH105" s="228"/>
      <c r="CI105" s="180" t="str">
        <f t="shared" si="168"/>
        <v/>
      </c>
      <c r="CJ105" s="181" t="str">
        <f t="shared" si="124"/>
        <v/>
      </c>
      <c r="CK105" s="182" t="str">
        <f t="shared" si="125"/>
        <v/>
      </c>
      <c r="CL105" s="183"/>
      <c r="CM105" s="184" t="str">
        <f t="shared" si="188"/>
        <v/>
      </c>
      <c r="CN105" s="183"/>
      <c r="CO105" s="171"/>
      <c r="CP105" s="227"/>
      <c r="CQ105" s="228"/>
      <c r="CR105" s="229"/>
      <c r="CS105" s="228"/>
      <c r="CT105" s="229"/>
      <c r="CU105" s="228"/>
      <c r="CV105" s="180" t="str">
        <f t="shared" si="169"/>
        <v/>
      </c>
      <c r="CW105" s="181" t="str">
        <f t="shared" si="126"/>
        <v/>
      </c>
      <c r="CX105" s="182" t="str">
        <f t="shared" si="127"/>
        <v/>
      </c>
      <c r="CY105" s="183"/>
      <c r="CZ105" s="184" t="str">
        <f t="shared" si="189"/>
        <v/>
      </c>
      <c r="DA105" s="183"/>
      <c r="DB105" s="171"/>
      <c r="DC105" s="227"/>
      <c r="DD105" s="228"/>
      <c r="DE105" s="229"/>
      <c r="DF105" s="228"/>
      <c r="DG105" s="229"/>
      <c r="DH105" s="228"/>
      <c r="DI105" s="180" t="str">
        <f t="shared" si="170"/>
        <v/>
      </c>
      <c r="DJ105" s="181" t="str">
        <f t="shared" si="128"/>
        <v/>
      </c>
      <c r="DK105" s="182" t="str">
        <f t="shared" si="129"/>
        <v/>
      </c>
      <c r="DL105" s="183"/>
      <c r="DM105" s="184" t="str">
        <f t="shared" si="190"/>
        <v/>
      </c>
      <c r="DN105" s="183"/>
      <c r="DO105" s="171"/>
      <c r="DP105" s="227"/>
      <c r="DQ105" s="228"/>
      <c r="DR105" s="229"/>
      <c r="DS105" s="228"/>
      <c r="DT105" s="229"/>
      <c r="DU105" s="228"/>
      <c r="DV105" s="180" t="str">
        <f t="shared" si="171"/>
        <v/>
      </c>
      <c r="DW105" s="181" t="str">
        <f t="shared" si="130"/>
        <v/>
      </c>
      <c r="DX105" s="182" t="str">
        <f t="shared" si="131"/>
        <v/>
      </c>
      <c r="DY105" s="183"/>
      <c r="DZ105" s="184" t="str">
        <f t="shared" si="191"/>
        <v/>
      </c>
      <c r="EA105" s="183"/>
      <c r="EB105" s="171"/>
      <c r="EC105" s="227"/>
      <c r="ED105" s="228"/>
      <c r="EE105" s="229"/>
      <c r="EF105" s="228"/>
      <c r="EG105" s="229"/>
      <c r="EH105" s="228"/>
      <c r="EI105" s="180" t="str">
        <f t="shared" si="172"/>
        <v/>
      </c>
      <c r="EJ105" s="181" t="str">
        <f t="shared" si="132"/>
        <v/>
      </c>
      <c r="EK105" s="182" t="str">
        <f t="shared" si="133"/>
        <v/>
      </c>
      <c r="EL105" s="183"/>
      <c r="EM105" s="184" t="str">
        <f t="shared" si="192"/>
        <v/>
      </c>
      <c r="EN105" s="183"/>
      <c r="EO105" s="171"/>
      <c r="EP105" s="227"/>
      <c r="EQ105" s="228"/>
      <c r="ER105" s="229"/>
      <c r="ES105" s="228"/>
      <c r="ET105" s="229"/>
      <c r="EU105" s="228"/>
      <c r="EV105" s="180" t="str">
        <f t="shared" si="173"/>
        <v/>
      </c>
      <c r="EW105" s="181" t="str">
        <f t="shared" si="134"/>
        <v/>
      </c>
      <c r="EX105" s="182" t="str">
        <f t="shared" si="135"/>
        <v/>
      </c>
      <c r="EY105" s="183"/>
      <c r="EZ105" s="184" t="str">
        <f t="shared" si="193"/>
        <v/>
      </c>
      <c r="FA105" s="183"/>
      <c r="FB105" s="171"/>
      <c r="FC105" s="227"/>
      <c r="FD105" s="228"/>
      <c r="FE105" s="229"/>
      <c r="FF105" s="228"/>
      <c r="FG105" s="229"/>
      <c r="FH105" s="228"/>
      <c r="FI105" s="180" t="str">
        <f t="shared" si="174"/>
        <v/>
      </c>
      <c r="FJ105" s="181" t="str">
        <f t="shared" si="136"/>
        <v/>
      </c>
      <c r="FK105" s="182" t="str">
        <f t="shared" si="137"/>
        <v/>
      </c>
      <c r="FL105" s="183"/>
      <c r="FM105" s="184" t="str">
        <f t="shared" si="194"/>
        <v/>
      </c>
      <c r="FN105" s="183"/>
      <c r="FO105" s="171"/>
      <c r="FP105" s="227"/>
      <c r="FQ105" s="228"/>
      <c r="FR105" s="229"/>
      <c r="FS105" s="228"/>
      <c r="FT105" s="229"/>
      <c r="FU105" s="228"/>
      <c r="FV105" s="180" t="str">
        <f t="shared" si="175"/>
        <v/>
      </c>
      <c r="FW105" s="181" t="str">
        <f t="shared" si="138"/>
        <v/>
      </c>
      <c r="FX105" s="182" t="str">
        <f t="shared" si="139"/>
        <v/>
      </c>
      <c r="FY105" s="183"/>
      <c r="FZ105" s="184" t="str">
        <f t="shared" si="195"/>
        <v/>
      </c>
      <c r="GA105" s="183"/>
      <c r="GB105" s="171"/>
      <c r="GC105" s="227"/>
      <c r="GD105" s="228"/>
      <c r="GE105" s="229"/>
      <c r="GF105" s="228"/>
      <c r="GG105" s="229"/>
      <c r="GH105" s="228"/>
      <c r="GI105" s="180" t="str">
        <f t="shared" si="176"/>
        <v/>
      </c>
      <c r="GJ105" s="181" t="str">
        <f t="shared" si="140"/>
        <v/>
      </c>
      <c r="GK105" s="182" t="str">
        <f t="shared" si="141"/>
        <v/>
      </c>
      <c r="GL105" s="183"/>
      <c r="GM105" s="184" t="str">
        <f t="shared" si="196"/>
        <v/>
      </c>
      <c r="GN105" s="183"/>
      <c r="GO105" s="171"/>
      <c r="GP105" s="227"/>
      <c r="GQ105" s="228"/>
      <c r="GR105" s="229"/>
      <c r="GS105" s="228"/>
      <c r="GT105" s="229"/>
      <c r="GU105" s="228"/>
      <c r="GV105" s="180" t="str">
        <f t="shared" si="177"/>
        <v/>
      </c>
      <c r="GW105" s="181" t="str">
        <f t="shared" si="142"/>
        <v/>
      </c>
      <c r="GX105" s="182" t="str">
        <f t="shared" si="143"/>
        <v/>
      </c>
      <c r="GY105" s="183"/>
      <c r="GZ105" s="184" t="str">
        <f t="shared" si="197"/>
        <v/>
      </c>
      <c r="HA105" s="183"/>
      <c r="HB105" s="171"/>
      <c r="HC105" s="227"/>
      <c r="HD105" s="228"/>
      <c r="HE105" s="229"/>
      <c r="HF105" s="228"/>
      <c r="HG105" s="229"/>
      <c r="HH105" s="228"/>
      <c r="HI105" s="180" t="str">
        <f t="shared" si="178"/>
        <v/>
      </c>
      <c r="HJ105" s="181" t="str">
        <f t="shared" si="144"/>
        <v/>
      </c>
      <c r="HK105" s="182" t="str">
        <f t="shared" si="145"/>
        <v/>
      </c>
      <c r="HL105" s="183"/>
      <c r="HM105" s="184" t="str">
        <f t="shared" si="198"/>
        <v/>
      </c>
      <c r="HN105" s="183"/>
      <c r="HO105" s="171"/>
      <c r="HP105" s="227"/>
      <c r="HQ105" s="228"/>
      <c r="HR105" s="229"/>
      <c r="HS105" s="228"/>
      <c r="HT105" s="229"/>
      <c r="HU105" s="228"/>
      <c r="HV105" s="180" t="str">
        <f t="shared" si="179"/>
        <v/>
      </c>
      <c r="HW105" s="181" t="str">
        <f t="shared" si="146"/>
        <v/>
      </c>
      <c r="HX105" s="182" t="str">
        <f t="shared" si="147"/>
        <v/>
      </c>
      <c r="HY105" s="183"/>
      <c r="HZ105" s="184" t="str">
        <f t="shared" si="199"/>
        <v/>
      </c>
      <c r="IA105" s="183"/>
      <c r="IB105" s="171"/>
      <c r="IC105" s="227"/>
      <c r="ID105" s="228"/>
      <c r="IE105" s="229"/>
      <c r="IF105" s="228"/>
      <c r="IG105" s="229"/>
      <c r="IH105" s="228"/>
      <c r="II105" s="180" t="str">
        <f t="shared" si="180"/>
        <v/>
      </c>
      <c r="IJ105" s="181" t="str">
        <f t="shared" si="148"/>
        <v/>
      </c>
      <c r="IK105" s="182" t="str">
        <f t="shared" si="149"/>
        <v/>
      </c>
      <c r="IL105" s="183"/>
      <c r="IM105" s="184" t="str">
        <f t="shared" si="200"/>
        <v/>
      </c>
      <c r="IN105" s="183"/>
      <c r="IO105" s="171"/>
      <c r="IP105" s="227"/>
      <c r="IQ105" s="228"/>
      <c r="IR105" s="229"/>
      <c r="IS105" s="228"/>
      <c r="IT105" s="229"/>
      <c r="IU105" s="228"/>
      <c r="IV105" s="180" t="str">
        <f t="shared" si="181"/>
        <v/>
      </c>
      <c r="IW105" s="181" t="str">
        <f t="shared" si="150"/>
        <v/>
      </c>
      <c r="IX105" s="182" t="str">
        <f t="shared" si="151"/>
        <v/>
      </c>
      <c r="IY105" s="183"/>
      <c r="IZ105" s="184" t="str">
        <f t="shared" si="201"/>
        <v/>
      </c>
      <c r="JA105" s="183"/>
      <c r="JB105" s="171"/>
      <c r="JC105" s="342"/>
      <c r="JD105" s="198">
        <f t="shared" si="152"/>
        <v>0</v>
      </c>
      <c r="JE105" s="198">
        <f t="shared" si="153"/>
        <v>0</v>
      </c>
      <c r="JF105" s="198">
        <f t="shared" si="154"/>
        <v>0</v>
      </c>
      <c r="JG105" s="199">
        <f t="shared" si="155"/>
        <v>0</v>
      </c>
      <c r="JH105" s="199">
        <f t="shared" si="156"/>
        <v>0</v>
      </c>
      <c r="JI105" s="342"/>
      <c r="JJ105" s="198">
        <f>JD105+'Vessel List A'!JD105</f>
        <v>0</v>
      </c>
      <c r="JK105" s="198">
        <f>JE105+'Vessel List A'!JE105</f>
        <v>0</v>
      </c>
      <c r="JL105" s="198">
        <f t="shared" si="157"/>
        <v>0</v>
      </c>
      <c r="JM105" s="199">
        <f>JG105+'Vessel List A'!JG105</f>
        <v>0</v>
      </c>
      <c r="JN105" s="199">
        <f t="shared" si="158"/>
        <v>0</v>
      </c>
      <c r="JO105" s="342"/>
      <c r="JP105" s="346"/>
      <c r="JQ105" s="346"/>
      <c r="JR105" s="346"/>
      <c r="JS105" s="346"/>
      <c r="JT105" s="346"/>
      <c r="JU105" s="346"/>
      <c r="JV105" s="346"/>
      <c r="JW105" s="346"/>
      <c r="JX105" s="346"/>
      <c r="JY105" s="342"/>
      <c r="JZ105" s="344">
        <f t="shared" si="159"/>
        <v>2</v>
      </c>
      <c r="KA105" s="195"/>
    </row>
    <row r="106" spans="1:287" x14ac:dyDescent="0.2">
      <c r="A106" s="247">
        <f t="shared" si="160"/>
        <v>41680</v>
      </c>
      <c r="B106" s="249">
        <f t="shared" si="161"/>
        <v>41681</v>
      </c>
      <c r="C106" s="227"/>
      <c r="D106" s="228"/>
      <c r="E106" s="229"/>
      <c r="F106" s="228"/>
      <c r="G106" s="229"/>
      <c r="H106" s="228"/>
      <c r="I106" s="180" t="str">
        <f t="shared" si="162"/>
        <v/>
      </c>
      <c r="J106" s="181" t="str">
        <f t="shared" si="112"/>
        <v/>
      </c>
      <c r="K106" s="182" t="str">
        <f t="shared" si="113"/>
        <v/>
      </c>
      <c r="L106" s="183"/>
      <c r="M106" s="184" t="str">
        <f t="shared" si="182"/>
        <v/>
      </c>
      <c r="N106" s="183"/>
      <c r="O106" s="171"/>
      <c r="P106" s="227"/>
      <c r="Q106" s="228"/>
      <c r="R106" s="229"/>
      <c r="S106" s="228"/>
      <c r="T106" s="229"/>
      <c r="U106" s="228"/>
      <c r="V106" s="180" t="str">
        <f t="shared" si="163"/>
        <v/>
      </c>
      <c r="W106" s="181" t="str">
        <f t="shared" si="114"/>
        <v/>
      </c>
      <c r="X106" s="182" t="str">
        <f t="shared" si="115"/>
        <v/>
      </c>
      <c r="Y106" s="183"/>
      <c r="Z106" s="184" t="str">
        <f t="shared" si="183"/>
        <v/>
      </c>
      <c r="AA106" s="183"/>
      <c r="AB106" s="171"/>
      <c r="AC106" s="227"/>
      <c r="AD106" s="228"/>
      <c r="AE106" s="229"/>
      <c r="AF106" s="228"/>
      <c r="AG106" s="229"/>
      <c r="AH106" s="228"/>
      <c r="AI106" s="180" t="str">
        <f t="shared" si="164"/>
        <v/>
      </c>
      <c r="AJ106" s="181" t="str">
        <f t="shared" si="116"/>
        <v/>
      </c>
      <c r="AK106" s="182" t="str">
        <f t="shared" si="117"/>
        <v/>
      </c>
      <c r="AL106" s="183"/>
      <c r="AM106" s="184" t="str">
        <f t="shared" si="184"/>
        <v/>
      </c>
      <c r="AN106" s="183"/>
      <c r="AO106" s="171"/>
      <c r="AP106" s="227"/>
      <c r="AQ106" s="228"/>
      <c r="AR106" s="229"/>
      <c r="AS106" s="228"/>
      <c r="AT106" s="229"/>
      <c r="AU106" s="228"/>
      <c r="AV106" s="180" t="str">
        <f t="shared" si="165"/>
        <v/>
      </c>
      <c r="AW106" s="181" t="str">
        <f t="shared" si="118"/>
        <v/>
      </c>
      <c r="AX106" s="182" t="str">
        <f t="shared" si="119"/>
        <v/>
      </c>
      <c r="AY106" s="183"/>
      <c r="AZ106" s="184" t="str">
        <f t="shared" si="185"/>
        <v/>
      </c>
      <c r="BA106" s="183"/>
      <c r="BB106" s="171"/>
      <c r="BC106" s="227"/>
      <c r="BD106" s="228"/>
      <c r="BE106" s="229"/>
      <c r="BF106" s="228"/>
      <c r="BG106" s="229"/>
      <c r="BH106" s="228"/>
      <c r="BI106" s="180" t="str">
        <f t="shared" si="166"/>
        <v/>
      </c>
      <c r="BJ106" s="181" t="str">
        <f t="shared" si="120"/>
        <v/>
      </c>
      <c r="BK106" s="182" t="str">
        <f t="shared" si="121"/>
        <v/>
      </c>
      <c r="BL106" s="183"/>
      <c r="BM106" s="184" t="str">
        <f t="shared" si="186"/>
        <v/>
      </c>
      <c r="BN106" s="183"/>
      <c r="BO106" s="171"/>
      <c r="BP106" s="227"/>
      <c r="BQ106" s="228"/>
      <c r="BR106" s="229"/>
      <c r="BS106" s="228"/>
      <c r="BT106" s="229"/>
      <c r="BU106" s="228"/>
      <c r="BV106" s="180" t="str">
        <f t="shared" si="167"/>
        <v/>
      </c>
      <c r="BW106" s="181" t="str">
        <f t="shared" si="122"/>
        <v/>
      </c>
      <c r="BX106" s="182" t="str">
        <f t="shared" si="123"/>
        <v/>
      </c>
      <c r="BY106" s="183"/>
      <c r="BZ106" s="184" t="str">
        <f t="shared" si="187"/>
        <v/>
      </c>
      <c r="CA106" s="183"/>
      <c r="CB106" s="171"/>
      <c r="CC106" s="227"/>
      <c r="CD106" s="228"/>
      <c r="CE106" s="229"/>
      <c r="CF106" s="228"/>
      <c r="CG106" s="229"/>
      <c r="CH106" s="228"/>
      <c r="CI106" s="180" t="str">
        <f t="shared" si="168"/>
        <v/>
      </c>
      <c r="CJ106" s="181" t="str">
        <f t="shared" si="124"/>
        <v/>
      </c>
      <c r="CK106" s="182" t="str">
        <f t="shared" si="125"/>
        <v/>
      </c>
      <c r="CL106" s="183"/>
      <c r="CM106" s="184" t="str">
        <f t="shared" si="188"/>
        <v/>
      </c>
      <c r="CN106" s="183"/>
      <c r="CO106" s="171"/>
      <c r="CP106" s="227"/>
      <c r="CQ106" s="228"/>
      <c r="CR106" s="229"/>
      <c r="CS106" s="228"/>
      <c r="CT106" s="229"/>
      <c r="CU106" s="228"/>
      <c r="CV106" s="180" t="str">
        <f t="shared" si="169"/>
        <v/>
      </c>
      <c r="CW106" s="181" t="str">
        <f t="shared" si="126"/>
        <v/>
      </c>
      <c r="CX106" s="182" t="str">
        <f t="shared" si="127"/>
        <v/>
      </c>
      <c r="CY106" s="183"/>
      <c r="CZ106" s="184" t="str">
        <f t="shared" si="189"/>
        <v/>
      </c>
      <c r="DA106" s="183"/>
      <c r="DB106" s="171"/>
      <c r="DC106" s="227"/>
      <c r="DD106" s="228"/>
      <c r="DE106" s="229"/>
      <c r="DF106" s="228"/>
      <c r="DG106" s="229"/>
      <c r="DH106" s="228"/>
      <c r="DI106" s="180" t="str">
        <f t="shared" si="170"/>
        <v/>
      </c>
      <c r="DJ106" s="181" t="str">
        <f t="shared" si="128"/>
        <v/>
      </c>
      <c r="DK106" s="182" t="str">
        <f t="shared" si="129"/>
        <v/>
      </c>
      <c r="DL106" s="183"/>
      <c r="DM106" s="184" t="str">
        <f t="shared" si="190"/>
        <v/>
      </c>
      <c r="DN106" s="183"/>
      <c r="DO106" s="171"/>
      <c r="DP106" s="227"/>
      <c r="DQ106" s="228"/>
      <c r="DR106" s="229"/>
      <c r="DS106" s="228"/>
      <c r="DT106" s="229"/>
      <c r="DU106" s="228"/>
      <c r="DV106" s="180" t="str">
        <f t="shared" si="171"/>
        <v/>
      </c>
      <c r="DW106" s="181" t="str">
        <f t="shared" si="130"/>
        <v/>
      </c>
      <c r="DX106" s="182" t="str">
        <f t="shared" si="131"/>
        <v/>
      </c>
      <c r="DY106" s="183"/>
      <c r="DZ106" s="184" t="str">
        <f t="shared" si="191"/>
        <v/>
      </c>
      <c r="EA106" s="183"/>
      <c r="EB106" s="171"/>
      <c r="EC106" s="227"/>
      <c r="ED106" s="228"/>
      <c r="EE106" s="229"/>
      <c r="EF106" s="228"/>
      <c r="EG106" s="229"/>
      <c r="EH106" s="228"/>
      <c r="EI106" s="180" t="str">
        <f t="shared" si="172"/>
        <v/>
      </c>
      <c r="EJ106" s="181" t="str">
        <f t="shared" si="132"/>
        <v/>
      </c>
      <c r="EK106" s="182" t="str">
        <f t="shared" si="133"/>
        <v/>
      </c>
      <c r="EL106" s="183"/>
      <c r="EM106" s="184" t="str">
        <f t="shared" si="192"/>
        <v/>
      </c>
      <c r="EN106" s="183"/>
      <c r="EO106" s="171"/>
      <c r="EP106" s="227"/>
      <c r="EQ106" s="228"/>
      <c r="ER106" s="229"/>
      <c r="ES106" s="228"/>
      <c r="ET106" s="229"/>
      <c r="EU106" s="228"/>
      <c r="EV106" s="180" t="str">
        <f t="shared" si="173"/>
        <v/>
      </c>
      <c r="EW106" s="181" t="str">
        <f t="shared" si="134"/>
        <v/>
      </c>
      <c r="EX106" s="182" t="str">
        <f t="shared" si="135"/>
        <v/>
      </c>
      <c r="EY106" s="183"/>
      <c r="EZ106" s="184" t="str">
        <f t="shared" si="193"/>
        <v/>
      </c>
      <c r="FA106" s="183"/>
      <c r="FB106" s="171"/>
      <c r="FC106" s="227"/>
      <c r="FD106" s="228"/>
      <c r="FE106" s="229"/>
      <c r="FF106" s="228"/>
      <c r="FG106" s="229"/>
      <c r="FH106" s="228"/>
      <c r="FI106" s="180" t="str">
        <f t="shared" si="174"/>
        <v/>
      </c>
      <c r="FJ106" s="181" t="str">
        <f t="shared" si="136"/>
        <v/>
      </c>
      <c r="FK106" s="182" t="str">
        <f t="shared" si="137"/>
        <v/>
      </c>
      <c r="FL106" s="183"/>
      <c r="FM106" s="184" t="str">
        <f t="shared" si="194"/>
        <v/>
      </c>
      <c r="FN106" s="183"/>
      <c r="FO106" s="171"/>
      <c r="FP106" s="227"/>
      <c r="FQ106" s="228"/>
      <c r="FR106" s="229"/>
      <c r="FS106" s="228"/>
      <c r="FT106" s="229"/>
      <c r="FU106" s="228"/>
      <c r="FV106" s="180" t="str">
        <f t="shared" si="175"/>
        <v/>
      </c>
      <c r="FW106" s="181" t="str">
        <f t="shared" si="138"/>
        <v/>
      </c>
      <c r="FX106" s="182" t="str">
        <f t="shared" si="139"/>
        <v/>
      </c>
      <c r="FY106" s="183"/>
      <c r="FZ106" s="184" t="str">
        <f t="shared" si="195"/>
        <v/>
      </c>
      <c r="GA106" s="183"/>
      <c r="GB106" s="171"/>
      <c r="GC106" s="227"/>
      <c r="GD106" s="228"/>
      <c r="GE106" s="229"/>
      <c r="GF106" s="228"/>
      <c r="GG106" s="229"/>
      <c r="GH106" s="228"/>
      <c r="GI106" s="180" t="str">
        <f t="shared" si="176"/>
        <v/>
      </c>
      <c r="GJ106" s="181" t="str">
        <f t="shared" si="140"/>
        <v/>
      </c>
      <c r="GK106" s="182" t="str">
        <f t="shared" si="141"/>
        <v/>
      </c>
      <c r="GL106" s="183"/>
      <c r="GM106" s="184" t="str">
        <f t="shared" si="196"/>
        <v/>
      </c>
      <c r="GN106" s="183"/>
      <c r="GO106" s="171"/>
      <c r="GP106" s="227"/>
      <c r="GQ106" s="228"/>
      <c r="GR106" s="229"/>
      <c r="GS106" s="228"/>
      <c r="GT106" s="229"/>
      <c r="GU106" s="228"/>
      <c r="GV106" s="180" t="str">
        <f t="shared" si="177"/>
        <v/>
      </c>
      <c r="GW106" s="181" t="str">
        <f t="shared" si="142"/>
        <v/>
      </c>
      <c r="GX106" s="182" t="str">
        <f t="shared" si="143"/>
        <v/>
      </c>
      <c r="GY106" s="183"/>
      <c r="GZ106" s="184" t="str">
        <f t="shared" si="197"/>
        <v/>
      </c>
      <c r="HA106" s="183"/>
      <c r="HB106" s="171"/>
      <c r="HC106" s="227"/>
      <c r="HD106" s="228"/>
      <c r="HE106" s="229"/>
      <c r="HF106" s="228"/>
      <c r="HG106" s="229"/>
      <c r="HH106" s="228"/>
      <c r="HI106" s="180" t="str">
        <f t="shared" si="178"/>
        <v/>
      </c>
      <c r="HJ106" s="181" t="str">
        <f t="shared" si="144"/>
        <v/>
      </c>
      <c r="HK106" s="182" t="str">
        <f t="shared" si="145"/>
        <v/>
      </c>
      <c r="HL106" s="183"/>
      <c r="HM106" s="184" t="str">
        <f t="shared" si="198"/>
        <v/>
      </c>
      <c r="HN106" s="183"/>
      <c r="HO106" s="171"/>
      <c r="HP106" s="227"/>
      <c r="HQ106" s="228"/>
      <c r="HR106" s="229"/>
      <c r="HS106" s="228"/>
      <c r="HT106" s="229"/>
      <c r="HU106" s="228"/>
      <c r="HV106" s="180" t="str">
        <f t="shared" si="179"/>
        <v/>
      </c>
      <c r="HW106" s="181" t="str">
        <f t="shared" si="146"/>
        <v/>
      </c>
      <c r="HX106" s="182" t="str">
        <f t="shared" si="147"/>
        <v/>
      </c>
      <c r="HY106" s="183"/>
      <c r="HZ106" s="184" t="str">
        <f t="shared" si="199"/>
        <v/>
      </c>
      <c r="IA106" s="183"/>
      <c r="IB106" s="171"/>
      <c r="IC106" s="227"/>
      <c r="ID106" s="228"/>
      <c r="IE106" s="229"/>
      <c r="IF106" s="228"/>
      <c r="IG106" s="229"/>
      <c r="IH106" s="228"/>
      <c r="II106" s="180" t="str">
        <f t="shared" si="180"/>
        <v/>
      </c>
      <c r="IJ106" s="181" t="str">
        <f t="shared" si="148"/>
        <v/>
      </c>
      <c r="IK106" s="182" t="str">
        <f t="shared" si="149"/>
        <v/>
      </c>
      <c r="IL106" s="183"/>
      <c r="IM106" s="184" t="str">
        <f t="shared" si="200"/>
        <v/>
      </c>
      <c r="IN106" s="183"/>
      <c r="IO106" s="171"/>
      <c r="IP106" s="227"/>
      <c r="IQ106" s="228"/>
      <c r="IR106" s="229"/>
      <c r="IS106" s="228"/>
      <c r="IT106" s="229"/>
      <c r="IU106" s="228"/>
      <c r="IV106" s="180" t="str">
        <f t="shared" si="181"/>
        <v/>
      </c>
      <c r="IW106" s="181" t="str">
        <f t="shared" si="150"/>
        <v/>
      </c>
      <c r="IX106" s="182" t="str">
        <f t="shared" si="151"/>
        <v/>
      </c>
      <c r="IY106" s="183"/>
      <c r="IZ106" s="184" t="str">
        <f t="shared" si="201"/>
        <v/>
      </c>
      <c r="JA106" s="183"/>
      <c r="JB106" s="171"/>
      <c r="JC106" s="342"/>
      <c r="JD106" s="198">
        <f t="shared" si="152"/>
        <v>0</v>
      </c>
      <c r="JE106" s="198">
        <f t="shared" si="153"/>
        <v>0</v>
      </c>
      <c r="JF106" s="198">
        <f t="shared" si="154"/>
        <v>0</v>
      </c>
      <c r="JG106" s="199">
        <f t="shared" si="155"/>
        <v>0</v>
      </c>
      <c r="JH106" s="199">
        <f t="shared" si="156"/>
        <v>0</v>
      </c>
      <c r="JI106" s="342"/>
      <c r="JJ106" s="198">
        <f>JD106+'Vessel List A'!JD106</f>
        <v>0</v>
      </c>
      <c r="JK106" s="198">
        <f>JE106+'Vessel List A'!JE106</f>
        <v>0</v>
      </c>
      <c r="JL106" s="198">
        <f t="shared" si="157"/>
        <v>0</v>
      </c>
      <c r="JM106" s="199">
        <f>JG106+'Vessel List A'!JG106</f>
        <v>0</v>
      </c>
      <c r="JN106" s="199">
        <f t="shared" si="158"/>
        <v>0</v>
      </c>
      <c r="JO106" s="342"/>
      <c r="JP106" s="346"/>
      <c r="JQ106" s="346"/>
      <c r="JR106" s="346"/>
      <c r="JS106" s="346"/>
      <c r="JT106" s="346"/>
      <c r="JU106" s="346"/>
      <c r="JV106" s="346"/>
      <c r="JW106" s="346"/>
      <c r="JX106" s="346"/>
      <c r="JY106" s="342"/>
      <c r="JZ106" s="344">
        <f t="shared" si="159"/>
        <v>2</v>
      </c>
      <c r="KA106" s="195"/>
    </row>
    <row r="107" spans="1:287" x14ac:dyDescent="0.2">
      <c r="A107" s="247">
        <f t="shared" si="160"/>
        <v>41681</v>
      </c>
      <c r="B107" s="249">
        <f t="shared" si="161"/>
        <v>41682</v>
      </c>
      <c r="C107" s="227"/>
      <c r="D107" s="228"/>
      <c r="E107" s="229"/>
      <c r="F107" s="228"/>
      <c r="G107" s="229"/>
      <c r="H107" s="228"/>
      <c r="I107" s="180" t="str">
        <f t="shared" si="162"/>
        <v/>
      </c>
      <c r="J107" s="181" t="str">
        <f t="shared" si="112"/>
        <v/>
      </c>
      <c r="K107" s="182" t="str">
        <f t="shared" si="113"/>
        <v/>
      </c>
      <c r="L107" s="183"/>
      <c r="M107" s="184" t="str">
        <f t="shared" si="182"/>
        <v/>
      </c>
      <c r="N107" s="183"/>
      <c r="O107" s="186"/>
      <c r="P107" s="227"/>
      <c r="Q107" s="228"/>
      <c r="R107" s="229"/>
      <c r="S107" s="228"/>
      <c r="T107" s="229"/>
      <c r="U107" s="228"/>
      <c r="V107" s="180" t="str">
        <f t="shared" si="163"/>
        <v/>
      </c>
      <c r="W107" s="181" t="str">
        <f t="shared" si="114"/>
        <v/>
      </c>
      <c r="X107" s="182" t="str">
        <f t="shared" si="115"/>
        <v/>
      </c>
      <c r="Y107" s="183"/>
      <c r="Z107" s="184" t="str">
        <f t="shared" si="183"/>
        <v/>
      </c>
      <c r="AA107" s="183"/>
      <c r="AB107" s="186"/>
      <c r="AC107" s="227"/>
      <c r="AD107" s="228"/>
      <c r="AE107" s="229"/>
      <c r="AF107" s="228"/>
      <c r="AG107" s="229"/>
      <c r="AH107" s="228"/>
      <c r="AI107" s="180" t="str">
        <f t="shared" si="164"/>
        <v/>
      </c>
      <c r="AJ107" s="181" t="str">
        <f t="shared" si="116"/>
        <v/>
      </c>
      <c r="AK107" s="182" t="str">
        <f t="shared" si="117"/>
        <v/>
      </c>
      <c r="AL107" s="183"/>
      <c r="AM107" s="184" t="str">
        <f t="shared" si="184"/>
        <v/>
      </c>
      <c r="AN107" s="183"/>
      <c r="AO107" s="186"/>
      <c r="AP107" s="227"/>
      <c r="AQ107" s="228"/>
      <c r="AR107" s="229"/>
      <c r="AS107" s="228"/>
      <c r="AT107" s="229"/>
      <c r="AU107" s="228"/>
      <c r="AV107" s="180" t="str">
        <f t="shared" si="165"/>
        <v/>
      </c>
      <c r="AW107" s="181" t="str">
        <f t="shared" si="118"/>
        <v/>
      </c>
      <c r="AX107" s="182" t="str">
        <f t="shared" si="119"/>
        <v/>
      </c>
      <c r="AY107" s="183"/>
      <c r="AZ107" s="184" t="str">
        <f t="shared" si="185"/>
        <v/>
      </c>
      <c r="BA107" s="183"/>
      <c r="BB107" s="186"/>
      <c r="BC107" s="227"/>
      <c r="BD107" s="228"/>
      <c r="BE107" s="229"/>
      <c r="BF107" s="228"/>
      <c r="BG107" s="229"/>
      <c r="BH107" s="228"/>
      <c r="BI107" s="180" t="str">
        <f t="shared" si="166"/>
        <v/>
      </c>
      <c r="BJ107" s="181" t="str">
        <f t="shared" si="120"/>
        <v/>
      </c>
      <c r="BK107" s="182" t="str">
        <f t="shared" si="121"/>
        <v/>
      </c>
      <c r="BL107" s="183"/>
      <c r="BM107" s="184" t="str">
        <f t="shared" si="186"/>
        <v/>
      </c>
      <c r="BN107" s="183"/>
      <c r="BO107" s="186"/>
      <c r="BP107" s="227"/>
      <c r="BQ107" s="228"/>
      <c r="BR107" s="229"/>
      <c r="BS107" s="228"/>
      <c r="BT107" s="229"/>
      <c r="BU107" s="228"/>
      <c r="BV107" s="180" t="str">
        <f t="shared" si="167"/>
        <v/>
      </c>
      <c r="BW107" s="181" t="str">
        <f t="shared" si="122"/>
        <v/>
      </c>
      <c r="BX107" s="182" t="str">
        <f t="shared" si="123"/>
        <v/>
      </c>
      <c r="BY107" s="183"/>
      <c r="BZ107" s="184" t="str">
        <f t="shared" si="187"/>
        <v/>
      </c>
      <c r="CA107" s="183"/>
      <c r="CB107" s="186"/>
      <c r="CC107" s="227"/>
      <c r="CD107" s="228"/>
      <c r="CE107" s="229"/>
      <c r="CF107" s="228"/>
      <c r="CG107" s="229"/>
      <c r="CH107" s="228"/>
      <c r="CI107" s="180" t="str">
        <f t="shared" si="168"/>
        <v/>
      </c>
      <c r="CJ107" s="181" t="str">
        <f t="shared" si="124"/>
        <v/>
      </c>
      <c r="CK107" s="182" t="str">
        <f t="shared" si="125"/>
        <v/>
      </c>
      <c r="CL107" s="183"/>
      <c r="CM107" s="184" t="str">
        <f t="shared" si="188"/>
        <v/>
      </c>
      <c r="CN107" s="183"/>
      <c r="CO107" s="186"/>
      <c r="CP107" s="227"/>
      <c r="CQ107" s="228"/>
      <c r="CR107" s="229"/>
      <c r="CS107" s="228"/>
      <c r="CT107" s="229"/>
      <c r="CU107" s="228"/>
      <c r="CV107" s="180" t="str">
        <f t="shared" si="169"/>
        <v/>
      </c>
      <c r="CW107" s="181" t="str">
        <f t="shared" si="126"/>
        <v/>
      </c>
      <c r="CX107" s="182" t="str">
        <f t="shared" si="127"/>
        <v/>
      </c>
      <c r="CY107" s="183"/>
      <c r="CZ107" s="184" t="str">
        <f t="shared" si="189"/>
        <v/>
      </c>
      <c r="DA107" s="183"/>
      <c r="DB107" s="186"/>
      <c r="DC107" s="227"/>
      <c r="DD107" s="228"/>
      <c r="DE107" s="229"/>
      <c r="DF107" s="228"/>
      <c r="DG107" s="229"/>
      <c r="DH107" s="228"/>
      <c r="DI107" s="180" t="str">
        <f t="shared" si="170"/>
        <v/>
      </c>
      <c r="DJ107" s="181" t="str">
        <f t="shared" si="128"/>
        <v/>
      </c>
      <c r="DK107" s="182" t="str">
        <f t="shared" si="129"/>
        <v/>
      </c>
      <c r="DL107" s="183"/>
      <c r="DM107" s="184" t="str">
        <f t="shared" si="190"/>
        <v/>
      </c>
      <c r="DN107" s="183"/>
      <c r="DO107" s="186"/>
      <c r="DP107" s="227"/>
      <c r="DQ107" s="228"/>
      <c r="DR107" s="229"/>
      <c r="DS107" s="228"/>
      <c r="DT107" s="229"/>
      <c r="DU107" s="228"/>
      <c r="DV107" s="180" t="str">
        <f t="shared" si="171"/>
        <v/>
      </c>
      <c r="DW107" s="181" t="str">
        <f t="shared" si="130"/>
        <v/>
      </c>
      <c r="DX107" s="182" t="str">
        <f t="shared" si="131"/>
        <v/>
      </c>
      <c r="DY107" s="183"/>
      <c r="DZ107" s="184" t="str">
        <f t="shared" si="191"/>
        <v/>
      </c>
      <c r="EA107" s="183"/>
      <c r="EB107" s="186"/>
      <c r="EC107" s="227"/>
      <c r="ED107" s="228"/>
      <c r="EE107" s="229"/>
      <c r="EF107" s="228"/>
      <c r="EG107" s="229"/>
      <c r="EH107" s="228"/>
      <c r="EI107" s="180" t="str">
        <f t="shared" si="172"/>
        <v/>
      </c>
      <c r="EJ107" s="181" t="str">
        <f t="shared" si="132"/>
        <v/>
      </c>
      <c r="EK107" s="182" t="str">
        <f t="shared" si="133"/>
        <v/>
      </c>
      <c r="EL107" s="183"/>
      <c r="EM107" s="184" t="str">
        <f t="shared" si="192"/>
        <v/>
      </c>
      <c r="EN107" s="183"/>
      <c r="EO107" s="186"/>
      <c r="EP107" s="227"/>
      <c r="EQ107" s="228"/>
      <c r="ER107" s="229"/>
      <c r="ES107" s="228"/>
      <c r="ET107" s="229"/>
      <c r="EU107" s="228"/>
      <c r="EV107" s="180" t="str">
        <f t="shared" si="173"/>
        <v/>
      </c>
      <c r="EW107" s="181" t="str">
        <f t="shared" si="134"/>
        <v/>
      </c>
      <c r="EX107" s="182" t="str">
        <f t="shared" si="135"/>
        <v/>
      </c>
      <c r="EY107" s="183"/>
      <c r="EZ107" s="184" t="str">
        <f t="shared" si="193"/>
        <v/>
      </c>
      <c r="FA107" s="183"/>
      <c r="FB107" s="186"/>
      <c r="FC107" s="227"/>
      <c r="FD107" s="228"/>
      <c r="FE107" s="229"/>
      <c r="FF107" s="228"/>
      <c r="FG107" s="229"/>
      <c r="FH107" s="228"/>
      <c r="FI107" s="180" t="str">
        <f t="shared" si="174"/>
        <v/>
      </c>
      <c r="FJ107" s="181" t="str">
        <f t="shared" si="136"/>
        <v/>
      </c>
      <c r="FK107" s="182" t="str">
        <f t="shared" si="137"/>
        <v/>
      </c>
      <c r="FL107" s="183"/>
      <c r="FM107" s="184" t="str">
        <f t="shared" si="194"/>
        <v/>
      </c>
      <c r="FN107" s="183"/>
      <c r="FO107" s="186"/>
      <c r="FP107" s="227"/>
      <c r="FQ107" s="228"/>
      <c r="FR107" s="229"/>
      <c r="FS107" s="228"/>
      <c r="FT107" s="229"/>
      <c r="FU107" s="228"/>
      <c r="FV107" s="180" t="str">
        <f t="shared" si="175"/>
        <v/>
      </c>
      <c r="FW107" s="181" t="str">
        <f t="shared" si="138"/>
        <v/>
      </c>
      <c r="FX107" s="182" t="str">
        <f t="shared" si="139"/>
        <v/>
      </c>
      <c r="FY107" s="183"/>
      <c r="FZ107" s="184" t="str">
        <f t="shared" si="195"/>
        <v/>
      </c>
      <c r="GA107" s="183"/>
      <c r="GB107" s="186"/>
      <c r="GC107" s="227"/>
      <c r="GD107" s="228"/>
      <c r="GE107" s="229"/>
      <c r="GF107" s="228"/>
      <c r="GG107" s="229"/>
      <c r="GH107" s="228"/>
      <c r="GI107" s="180" t="str">
        <f t="shared" si="176"/>
        <v/>
      </c>
      <c r="GJ107" s="181" t="str">
        <f t="shared" si="140"/>
        <v/>
      </c>
      <c r="GK107" s="182" t="str">
        <f t="shared" si="141"/>
        <v/>
      </c>
      <c r="GL107" s="183"/>
      <c r="GM107" s="184" t="str">
        <f t="shared" si="196"/>
        <v/>
      </c>
      <c r="GN107" s="183"/>
      <c r="GO107" s="186"/>
      <c r="GP107" s="227"/>
      <c r="GQ107" s="228"/>
      <c r="GR107" s="229"/>
      <c r="GS107" s="228"/>
      <c r="GT107" s="229"/>
      <c r="GU107" s="228"/>
      <c r="GV107" s="180" t="str">
        <f t="shared" si="177"/>
        <v/>
      </c>
      <c r="GW107" s="181" t="str">
        <f t="shared" si="142"/>
        <v/>
      </c>
      <c r="GX107" s="182" t="str">
        <f t="shared" si="143"/>
        <v/>
      </c>
      <c r="GY107" s="183"/>
      <c r="GZ107" s="184" t="str">
        <f t="shared" si="197"/>
        <v/>
      </c>
      <c r="HA107" s="183"/>
      <c r="HB107" s="186"/>
      <c r="HC107" s="227"/>
      <c r="HD107" s="228"/>
      <c r="HE107" s="229"/>
      <c r="HF107" s="228"/>
      <c r="HG107" s="229"/>
      <c r="HH107" s="228"/>
      <c r="HI107" s="180" t="str">
        <f t="shared" si="178"/>
        <v/>
      </c>
      <c r="HJ107" s="181" t="str">
        <f t="shared" si="144"/>
        <v/>
      </c>
      <c r="HK107" s="182" t="str">
        <f t="shared" si="145"/>
        <v/>
      </c>
      <c r="HL107" s="183"/>
      <c r="HM107" s="184" t="str">
        <f t="shared" si="198"/>
        <v/>
      </c>
      <c r="HN107" s="183"/>
      <c r="HO107" s="186"/>
      <c r="HP107" s="227"/>
      <c r="HQ107" s="228"/>
      <c r="HR107" s="229"/>
      <c r="HS107" s="228"/>
      <c r="HT107" s="229"/>
      <c r="HU107" s="228"/>
      <c r="HV107" s="180" t="str">
        <f t="shared" si="179"/>
        <v/>
      </c>
      <c r="HW107" s="181" t="str">
        <f t="shared" si="146"/>
        <v/>
      </c>
      <c r="HX107" s="182" t="str">
        <f t="shared" si="147"/>
        <v/>
      </c>
      <c r="HY107" s="183"/>
      <c r="HZ107" s="184" t="str">
        <f t="shared" si="199"/>
        <v/>
      </c>
      <c r="IA107" s="183"/>
      <c r="IB107" s="186"/>
      <c r="IC107" s="227"/>
      <c r="ID107" s="228"/>
      <c r="IE107" s="229"/>
      <c r="IF107" s="228"/>
      <c r="IG107" s="229"/>
      <c r="IH107" s="228"/>
      <c r="II107" s="180" t="str">
        <f t="shared" si="180"/>
        <v/>
      </c>
      <c r="IJ107" s="181" t="str">
        <f t="shared" si="148"/>
        <v/>
      </c>
      <c r="IK107" s="182" t="str">
        <f t="shared" si="149"/>
        <v/>
      </c>
      <c r="IL107" s="183"/>
      <c r="IM107" s="184" t="str">
        <f t="shared" si="200"/>
        <v/>
      </c>
      <c r="IN107" s="183"/>
      <c r="IO107" s="186"/>
      <c r="IP107" s="227"/>
      <c r="IQ107" s="228"/>
      <c r="IR107" s="229"/>
      <c r="IS107" s="228"/>
      <c r="IT107" s="229"/>
      <c r="IU107" s="228"/>
      <c r="IV107" s="180" t="str">
        <f t="shared" si="181"/>
        <v/>
      </c>
      <c r="IW107" s="181" t="str">
        <f t="shared" si="150"/>
        <v/>
      </c>
      <c r="IX107" s="182" t="str">
        <f t="shared" si="151"/>
        <v/>
      </c>
      <c r="IY107" s="183"/>
      <c r="IZ107" s="184" t="str">
        <f t="shared" si="201"/>
        <v/>
      </c>
      <c r="JA107" s="183"/>
      <c r="JB107" s="186"/>
      <c r="JC107" s="342"/>
      <c r="JD107" s="198">
        <f t="shared" si="152"/>
        <v>0</v>
      </c>
      <c r="JE107" s="198">
        <f t="shared" si="153"/>
        <v>0</v>
      </c>
      <c r="JF107" s="198">
        <f t="shared" si="154"/>
        <v>0</v>
      </c>
      <c r="JG107" s="199">
        <f t="shared" si="155"/>
        <v>0</v>
      </c>
      <c r="JH107" s="199">
        <f t="shared" si="156"/>
        <v>0</v>
      </c>
      <c r="JI107" s="342"/>
      <c r="JJ107" s="198">
        <f>JD107+'Vessel List A'!JD107</f>
        <v>0</v>
      </c>
      <c r="JK107" s="198">
        <f>JE107+'Vessel List A'!JE107</f>
        <v>0</v>
      </c>
      <c r="JL107" s="198">
        <f t="shared" si="157"/>
        <v>0</v>
      </c>
      <c r="JM107" s="199">
        <f>JG107+'Vessel List A'!JG107</f>
        <v>0</v>
      </c>
      <c r="JN107" s="199">
        <f t="shared" si="158"/>
        <v>0</v>
      </c>
      <c r="JO107" s="342"/>
      <c r="JP107" s="346"/>
      <c r="JQ107" s="346"/>
      <c r="JR107" s="346"/>
      <c r="JS107" s="346"/>
      <c r="JT107" s="346"/>
      <c r="JU107" s="346"/>
      <c r="JV107" s="346"/>
      <c r="JW107" s="346"/>
      <c r="JX107" s="346"/>
      <c r="JY107" s="342"/>
      <c r="JZ107" s="344">
        <f t="shared" si="159"/>
        <v>2</v>
      </c>
      <c r="KA107" s="195"/>
    </row>
    <row r="108" spans="1:287" x14ac:dyDescent="0.2">
      <c r="A108" s="247">
        <f t="shared" si="160"/>
        <v>41682</v>
      </c>
      <c r="B108" s="249">
        <f t="shared" si="161"/>
        <v>41683</v>
      </c>
      <c r="C108" s="227"/>
      <c r="D108" s="228"/>
      <c r="E108" s="229"/>
      <c r="F108" s="228"/>
      <c r="G108" s="229"/>
      <c r="H108" s="228"/>
      <c r="I108" s="180" t="str">
        <f t="shared" si="162"/>
        <v/>
      </c>
      <c r="J108" s="181" t="str">
        <f t="shared" si="112"/>
        <v/>
      </c>
      <c r="K108" s="182" t="str">
        <f t="shared" si="113"/>
        <v/>
      </c>
      <c r="L108" s="183"/>
      <c r="M108" s="184" t="str">
        <f t="shared" si="182"/>
        <v/>
      </c>
      <c r="N108" s="183"/>
      <c r="O108" s="230"/>
      <c r="P108" s="227"/>
      <c r="Q108" s="228"/>
      <c r="R108" s="229"/>
      <c r="S108" s="228"/>
      <c r="T108" s="229"/>
      <c r="U108" s="228"/>
      <c r="V108" s="180" t="str">
        <f t="shared" si="163"/>
        <v/>
      </c>
      <c r="W108" s="181" t="str">
        <f t="shared" si="114"/>
        <v/>
      </c>
      <c r="X108" s="182" t="str">
        <f t="shared" si="115"/>
        <v/>
      </c>
      <c r="Y108" s="183"/>
      <c r="Z108" s="184" t="str">
        <f t="shared" si="183"/>
        <v/>
      </c>
      <c r="AA108" s="183"/>
      <c r="AB108" s="230"/>
      <c r="AC108" s="227"/>
      <c r="AD108" s="228"/>
      <c r="AE108" s="229"/>
      <c r="AF108" s="228"/>
      <c r="AG108" s="229"/>
      <c r="AH108" s="228"/>
      <c r="AI108" s="180" t="str">
        <f t="shared" si="164"/>
        <v/>
      </c>
      <c r="AJ108" s="181" t="str">
        <f t="shared" si="116"/>
        <v/>
      </c>
      <c r="AK108" s="182" t="str">
        <f t="shared" si="117"/>
        <v/>
      </c>
      <c r="AL108" s="183"/>
      <c r="AM108" s="184" t="str">
        <f t="shared" si="184"/>
        <v/>
      </c>
      <c r="AN108" s="183"/>
      <c r="AO108" s="230"/>
      <c r="AP108" s="227"/>
      <c r="AQ108" s="228"/>
      <c r="AR108" s="229"/>
      <c r="AS108" s="228"/>
      <c r="AT108" s="229"/>
      <c r="AU108" s="228"/>
      <c r="AV108" s="180" t="str">
        <f t="shared" si="165"/>
        <v/>
      </c>
      <c r="AW108" s="181" t="str">
        <f t="shared" si="118"/>
        <v/>
      </c>
      <c r="AX108" s="182" t="str">
        <f t="shared" si="119"/>
        <v/>
      </c>
      <c r="AY108" s="183"/>
      <c r="AZ108" s="184" t="str">
        <f t="shared" si="185"/>
        <v/>
      </c>
      <c r="BA108" s="183"/>
      <c r="BB108" s="230"/>
      <c r="BC108" s="227"/>
      <c r="BD108" s="228"/>
      <c r="BE108" s="229"/>
      <c r="BF108" s="228"/>
      <c r="BG108" s="229"/>
      <c r="BH108" s="228"/>
      <c r="BI108" s="180" t="str">
        <f t="shared" si="166"/>
        <v/>
      </c>
      <c r="BJ108" s="181" t="str">
        <f t="shared" si="120"/>
        <v/>
      </c>
      <c r="BK108" s="182" t="str">
        <f t="shared" si="121"/>
        <v/>
      </c>
      <c r="BL108" s="183"/>
      <c r="BM108" s="184" t="str">
        <f t="shared" si="186"/>
        <v/>
      </c>
      <c r="BN108" s="183"/>
      <c r="BO108" s="230"/>
      <c r="BP108" s="227"/>
      <c r="BQ108" s="228"/>
      <c r="BR108" s="229"/>
      <c r="BS108" s="228"/>
      <c r="BT108" s="229"/>
      <c r="BU108" s="228"/>
      <c r="BV108" s="180" t="str">
        <f t="shared" si="167"/>
        <v/>
      </c>
      <c r="BW108" s="181" t="str">
        <f t="shared" si="122"/>
        <v/>
      </c>
      <c r="BX108" s="182" t="str">
        <f t="shared" si="123"/>
        <v/>
      </c>
      <c r="BY108" s="183"/>
      <c r="BZ108" s="184" t="str">
        <f t="shared" si="187"/>
        <v/>
      </c>
      <c r="CA108" s="183"/>
      <c r="CB108" s="230"/>
      <c r="CC108" s="227"/>
      <c r="CD108" s="228"/>
      <c r="CE108" s="229"/>
      <c r="CF108" s="228"/>
      <c r="CG108" s="229"/>
      <c r="CH108" s="228"/>
      <c r="CI108" s="180" t="str">
        <f t="shared" si="168"/>
        <v/>
      </c>
      <c r="CJ108" s="181" t="str">
        <f t="shared" si="124"/>
        <v/>
      </c>
      <c r="CK108" s="182" t="str">
        <f t="shared" si="125"/>
        <v/>
      </c>
      <c r="CL108" s="183"/>
      <c r="CM108" s="184" t="str">
        <f t="shared" si="188"/>
        <v/>
      </c>
      <c r="CN108" s="183"/>
      <c r="CO108" s="230"/>
      <c r="CP108" s="227"/>
      <c r="CQ108" s="228"/>
      <c r="CR108" s="229"/>
      <c r="CS108" s="228"/>
      <c r="CT108" s="229"/>
      <c r="CU108" s="228"/>
      <c r="CV108" s="180" t="str">
        <f t="shared" si="169"/>
        <v/>
      </c>
      <c r="CW108" s="181" t="str">
        <f t="shared" si="126"/>
        <v/>
      </c>
      <c r="CX108" s="182" t="str">
        <f t="shared" si="127"/>
        <v/>
      </c>
      <c r="CY108" s="183"/>
      <c r="CZ108" s="184" t="str">
        <f t="shared" si="189"/>
        <v/>
      </c>
      <c r="DA108" s="183"/>
      <c r="DB108" s="230"/>
      <c r="DC108" s="227"/>
      <c r="DD108" s="228"/>
      <c r="DE108" s="229"/>
      <c r="DF108" s="228"/>
      <c r="DG108" s="229"/>
      <c r="DH108" s="228"/>
      <c r="DI108" s="180" t="str">
        <f t="shared" si="170"/>
        <v/>
      </c>
      <c r="DJ108" s="181" t="str">
        <f t="shared" si="128"/>
        <v/>
      </c>
      <c r="DK108" s="182" t="str">
        <f t="shared" si="129"/>
        <v/>
      </c>
      <c r="DL108" s="183"/>
      <c r="DM108" s="184" t="str">
        <f t="shared" si="190"/>
        <v/>
      </c>
      <c r="DN108" s="183"/>
      <c r="DO108" s="230"/>
      <c r="DP108" s="227"/>
      <c r="DQ108" s="228"/>
      <c r="DR108" s="229"/>
      <c r="DS108" s="228"/>
      <c r="DT108" s="229"/>
      <c r="DU108" s="228"/>
      <c r="DV108" s="180" t="str">
        <f t="shared" si="171"/>
        <v/>
      </c>
      <c r="DW108" s="181" t="str">
        <f t="shared" si="130"/>
        <v/>
      </c>
      <c r="DX108" s="182" t="str">
        <f t="shared" si="131"/>
        <v/>
      </c>
      <c r="DY108" s="183"/>
      <c r="DZ108" s="184" t="str">
        <f t="shared" si="191"/>
        <v/>
      </c>
      <c r="EA108" s="183"/>
      <c r="EB108" s="230"/>
      <c r="EC108" s="227"/>
      <c r="ED108" s="228"/>
      <c r="EE108" s="229"/>
      <c r="EF108" s="228"/>
      <c r="EG108" s="229"/>
      <c r="EH108" s="228"/>
      <c r="EI108" s="180" t="str">
        <f t="shared" si="172"/>
        <v/>
      </c>
      <c r="EJ108" s="181" t="str">
        <f t="shared" si="132"/>
        <v/>
      </c>
      <c r="EK108" s="182" t="str">
        <f t="shared" si="133"/>
        <v/>
      </c>
      <c r="EL108" s="183"/>
      <c r="EM108" s="184" t="str">
        <f t="shared" si="192"/>
        <v/>
      </c>
      <c r="EN108" s="183"/>
      <c r="EO108" s="230"/>
      <c r="EP108" s="227"/>
      <c r="EQ108" s="228"/>
      <c r="ER108" s="229"/>
      <c r="ES108" s="228"/>
      <c r="ET108" s="229"/>
      <c r="EU108" s="228"/>
      <c r="EV108" s="180" t="str">
        <f t="shared" si="173"/>
        <v/>
      </c>
      <c r="EW108" s="181" t="str">
        <f t="shared" si="134"/>
        <v/>
      </c>
      <c r="EX108" s="182" t="str">
        <f t="shared" si="135"/>
        <v/>
      </c>
      <c r="EY108" s="183"/>
      <c r="EZ108" s="184" t="str">
        <f t="shared" si="193"/>
        <v/>
      </c>
      <c r="FA108" s="183"/>
      <c r="FB108" s="230"/>
      <c r="FC108" s="227"/>
      <c r="FD108" s="228"/>
      <c r="FE108" s="229"/>
      <c r="FF108" s="228"/>
      <c r="FG108" s="229"/>
      <c r="FH108" s="228"/>
      <c r="FI108" s="180" t="str">
        <f t="shared" si="174"/>
        <v/>
      </c>
      <c r="FJ108" s="181" t="str">
        <f t="shared" si="136"/>
        <v/>
      </c>
      <c r="FK108" s="182" t="str">
        <f t="shared" si="137"/>
        <v/>
      </c>
      <c r="FL108" s="183"/>
      <c r="FM108" s="184" t="str">
        <f t="shared" si="194"/>
        <v/>
      </c>
      <c r="FN108" s="183"/>
      <c r="FO108" s="230"/>
      <c r="FP108" s="227"/>
      <c r="FQ108" s="228"/>
      <c r="FR108" s="229"/>
      <c r="FS108" s="228"/>
      <c r="FT108" s="229"/>
      <c r="FU108" s="228"/>
      <c r="FV108" s="180" t="str">
        <f t="shared" si="175"/>
        <v/>
      </c>
      <c r="FW108" s="181" t="str">
        <f t="shared" si="138"/>
        <v/>
      </c>
      <c r="FX108" s="182" t="str">
        <f t="shared" si="139"/>
        <v/>
      </c>
      <c r="FY108" s="183"/>
      <c r="FZ108" s="184" t="str">
        <f t="shared" si="195"/>
        <v/>
      </c>
      <c r="GA108" s="183"/>
      <c r="GB108" s="230"/>
      <c r="GC108" s="227"/>
      <c r="GD108" s="228"/>
      <c r="GE108" s="229"/>
      <c r="GF108" s="228"/>
      <c r="GG108" s="229"/>
      <c r="GH108" s="228"/>
      <c r="GI108" s="180" t="str">
        <f t="shared" si="176"/>
        <v/>
      </c>
      <c r="GJ108" s="181" t="str">
        <f t="shared" si="140"/>
        <v/>
      </c>
      <c r="GK108" s="182" t="str">
        <f t="shared" si="141"/>
        <v/>
      </c>
      <c r="GL108" s="183"/>
      <c r="GM108" s="184" t="str">
        <f t="shared" si="196"/>
        <v/>
      </c>
      <c r="GN108" s="183"/>
      <c r="GO108" s="230"/>
      <c r="GP108" s="227"/>
      <c r="GQ108" s="228"/>
      <c r="GR108" s="229"/>
      <c r="GS108" s="228"/>
      <c r="GT108" s="229"/>
      <c r="GU108" s="228"/>
      <c r="GV108" s="180" t="str">
        <f t="shared" si="177"/>
        <v/>
      </c>
      <c r="GW108" s="181" t="str">
        <f t="shared" si="142"/>
        <v/>
      </c>
      <c r="GX108" s="182" t="str">
        <f t="shared" si="143"/>
        <v/>
      </c>
      <c r="GY108" s="183"/>
      <c r="GZ108" s="184" t="str">
        <f t="shared" si="197"/>
        <v/>
      </c>
      <c r="HA108" s="183"/>
      <c r="HB108" s="230"/>
      <c r="HC108" s="227"/>
      <c r="HD108" s="228"/>
      <c r="HE108" s="229"/>
      <c r="HF108" s="228"/>
      <c r="HG108" s="229"/>
      <c r="HH108" s="228"/>
      <c r="HI108" s="180" t="str">
        <f t="shared" si="178"/>
        <v/>
      </c>
      <c r="HJ108" s="181" t="str">
        <f t="shared" si="144"/>
        <v/>
      </c>
      <c r="HK108" s="182" t="str">
        <f t="shared" si="145"/>
        <v/>
      </c>
      <c r="HL108" s="183"/>
      <c r="HM108" s="184" t="str">
        <f t="shared" si="198"/>
        <v/>
      </c>
      <c r="HN108" s="183"/>
      <c r="HO108" s="230"/>
      <c r="HP108" s="227"/>
      <c r="HQ108" s="228"/>
      <c r="HR108" s="229"/>
      <c r="HS108" s="228"/>
      <c r="HT108" s="229"/>
      <c r="HU108" s="228"/>
      <c r="HV108" s="180" t="str">
        <f t="shared" si="179"/>
        <v/>
      </c>
      <c r="HW108" s="181" t="str">
        <f t="shared" si="146"/>
        <v/>
      </c>
      <c r="HX108" s="182" t="str">
        <f t="shared" si="147"/>
        <v/>
      </c>
      <c r="HY108" s="183"/>
      <c r="HZ108" s="184" t="str">
        <f t="shared" si="199"/>
        <v/>
      </c>
      <c r="IA108" s="183"/>
      <c r="IB108" s="230"/>
      <c r="IC108" s="227"/>
      <c r="ID108" s="228"/>
      <c r="IE108" s="229"/>
      <c r="IF108" s="228"/>
      <c r="IG108" s="229"/>
      <c r="IH108" s="228"/>
      <c r="II108" s="180" t="str">
        <f t="shared" si="180"/>
        <v/>
      </c>
      <c r="IJ108" s="181" t="str">
        <f t="shared" si="148"/>
        <v/>
      </c>
      <c r="IK108" s="182" t="str">
        <f t="shared" si="149"/>
        <v/>
      </c>
      <c r="IL108" s="183"/>
      <c r="IM108" s="184" t="str">
        <f t="shared" si="200"/>
        <v/>
      </c>
      <c r="IN108" s="183"/>
      <c r="IO108" s="230"/>
      <c r="IP108" s="227"/>
      <c r="IQ108" s="228"/>
      <c r="IR108" s="229"/>
      <c r="IS108" s="228"/>
      <c r="IT108" s="229"/>
      <c r="IU108" s="228"/>
      <c r="IV108" s="180" t="str">
        <f t="shared" si="181"/>
        <v/>
      </c>
      <c r="IW108" s="181" t="str">
        <f t="shared" si="150"/>
        <v/>
      </c>
      <c r="IX108" s="182" t="str">
        <f t="shared" si="151"/>
        <v/>
      </c>
      <c r="IY108" s="183"/>
      <c r="IZ108" s="184" t="str">
        <f t="shared" si="201"/>
        <v/>
      </c>
      <c r="JA108" s="183"/>
      <c r="JB108" s="230"/>
      <c r="JC108" s="342"/>
      <c r="JD108" s="198">
        <f t="shared" si="152"/>
        <v>0</v>
      </c>
      <c r="JE108" s="198">
        <f t="shared" si="153"/>
        <v>0</v>
      </c>
      <c r="JF108" s="198">
        <f t="shared" si="154"/>
        <v>0</v>
      </c>
      <c r="JG108" s="199">
        <f t="shared" si="155"/>
        <v>0</v>
      </c>
      <c r="JH108" s="199">
        <f t="shared" si="156"/>
        <v>0</v>
      </c>
      <c r="JI108" s="342"/>
      <c r="JJ108" s="198">
        <f>JD108+'Vessel List A'!JD108</f>
        <v>0</v>
      </c>
      <c r="JK108" s="198">
        <f>JE108+'Vessel List A'!JE108</f>
        <v>0</v>
      </c>
      <c r="JL108" s="198">
        <f t="shared" si="157"/>
        <v>0</v>
      </c>
      <c r="JM108" s="199">
        <f>JG108+'Vessel List A'!JG108</f>
        <v>0</v>
      </c>
      <c r="JN108" s="199">
        <f t="shared" si="158"/>
        <v>0</v>
      </c>
      <c r="JO108" s="342"/>
      <c r="JP108" s="346"/>
      <c r="JQ108" s="346"/>
      <c r="JR108" s="346"/>
      <c r="JS108" s="346"/>
      <c r="JT108" s="346"/>
      <c r="JU108" s="346"/>
      <c r="JV108" s="346"/>
      <c r="JW108" s="346"/>
      <c r="JX108" s="346"/>
      <c r="JY108" s="342"/>
      <c r="JZ108" s="344">
        <f t="shared" si="159"/>
        <v>2</v>
      </c>
      <c r="KA108" s="195"/>
    </row>
    <row r="109" spans="1:287" x14ac:dyDescent="0.2">
      <c r="A109" s="247">
        <f t="shared" si="160"/>
        <v>41683</v>
      </c>
      <c r="B109" s="249">
        <f t="shared" si="161"/>
        <v>41684</v>
      </c>
      <c r="C109" s="227"/>
      <c r="D109" s="228"/>
      <c r="E109" s="229"/>
      <c r="F109" s="228"/>
      <c r="G109" s="229"/>
      <c r="H109" s="228"/>
      <c r="I109" s="180" t="str">
        <f t="shared" si="162"/>
        <v/>
      </c>
      <c r="J109" s="181" t="str">
        <f t="shared" si="112"/>
        <v/>
      </c>
      <c r="K109" s="182" t="str">
        <f t="shared" si="113"/>
        <v/>
      </c>
      <c r="L109" s="183"/>
      <c r="M109" s="184" t="str">
        <f t="shared" si="182"/>
        <v/>
      </c>
      <c r="N109" s="183"/>
      <c r="O109" s="171"/>
      <c r="P109" s="227"/>
      <c r="Q109" s="228"/>
      <c r="R109" s="229"/>
      <c r="S109" s="228"/>
      <c r="T109" s="229"/>
      <c r="U109" s="228"/>
      <c r="V109" s="180" t="str">
        <f t="shared" si="163"/>
        <v/>
      </c>
      <c r="W109" s="181" t="str">
        <f t="shared" si="114"/>
        <v/>
      </c>
      <c r="X109" s="182" t="str">
        <f t="shared" si="115"/>
        <v/>
      </c>
      <c r="Y109" s="183"/>
      <c r="Z109" s="184" t="str">
        <f t="shared" si="183"/>
        <v/>
      </c>
      <c r="AA109" s="183"/>
      <c r="AB109" s="171"/>
      <c r="AC109" s="227"/>
      <c r="AD109" s="228"/>
      <c r="AE109" s="229"/>
      <c r="AF109" s="228"/>
      <c r="AG109" s="229"/>
      <c r="AH109" s="228"/>
      <c r="AI109" s="180" t="str">
        <f t="shared" si="164"/>
        <v/>
      </c>
      <c r="AJ109" s="181" t="str">
        <f t="shared" si="116"/>
        <v/>
      </c>
      <c r="AK109" s="182" t="str">
        <f t="shared" si="117"/>
        <v/>
      </c>
      <c r="AL109" s="183"/>
      <c r="AM109" s="184" t="str">
        <f t="shared" si="184"/>
        <v/>
      </c>
      <c r="AN109" s="183"/>
      <c r="AO109" s="171"/>
      <c r="AP109" s="227"/>
      <c r="AQ109" s="228"/>
      <c r="AR109" s="229"/>
      <c r="AS109" s="228"/>
      <c r="AT109" s="229"/>
      <c r="AU109" s="228"/>
      <c r="AV109" s="180" t="str">
        <f t="shared" si="165"/>
        <v/>
      </c>
      <c r="AW109" s="181" t="str">
        <f t="shared" si="118"/>
        <v/>
      </c>
      <c r="AX109" s="182" t="str">
        <f t="shared" si="119"/>
        <v/>
      </c>
      <c r="AY109" s="183"/>
      <c r="AZ109" s="184" t="str">
        <f t="shared" si="185"/>
        <v/>
      </c>
      <c r="BA109" s="183"/>
      <c r="BB109" s="171"/>
      <c r="BC109" s="227"/>
      <c r="BD109" s="228"/>
      <c r="BE109" s="229"/>
      <c r="BF109" s="228"/>
      <c r="BG109" s="229"/>
      <c r="BH109" s="228"/>
      <c r="BI109" s="180" t="str">
        <f t="shared" si="166"/>
        <v/>
      </c>
      <c r="BJ109" s="181" t="str">
        <f t="shared" si="120"/>
        <v/>
      </c>
      <c r="BK109" s="182" t="str">
        <f t="shared" si="121"/>
        <v/>
      </c>
      <c r="BL109" s="183"/>
      <c r="BM109" s="184" t="str">
        <f t="shared" si="186"/>
        <v/>
      </c>
      <c r="BN109" s="183"/>
      <c r="BO109" s="171"/>
      <c r="BP109" s="227"/>
      <c r="BQ109" s="228"/>
      <c r="BR109" s="229"/>
      <c r="BS109" s="228"/>
      <c r="BT109" s="229"/>
      <c r="BU109" s="228"/>
      <c r="BV109" s="180" t="str">
        <f t="shared" si="167"/>
        <v/>
      </c>
      <c r="BW109" s="181" t="str">
        <f t="shared" si="122"/>
        <v/>
      </c>
      <c r="BX109" s="182" t="str">
        <f t="shared" si="123"/>
        <v/>
      </c>
      <c r="BY109" s="183"/>
      <c r="BZ109" s="184" t="str">
        <f t="shared" si="187"/>
        <v/>
      </c>
      <c r="CA109" s="183"/>
      <c r="CB109" s="171"/>
      <c r="CC109" s="227"/>
      <c r="CD109" s="228"/>
      <c r="CE109" s="229"/>
      <c r="CF109" s="228"/>
      <c r="CG109" s="229"/>
      <c r="CH109" s="228"/>
      <c r="CI109" s="180" t="str">
        <f t="shared" si="168"/>
        <v/>
      </c>
      <c r="CJ109" s="181" t="str">
        <f t="shared" si="124"/>
        <v/>
      </c>
      <c r="CK109" s="182" t="str">
        <f t="shared" si="125"/>
        <v/>
      </c>
      <c r="CL109" s="183"/>
      <c r="CM109" s="184" t="str">
        <f t="shared" si="188"/>
        <v/>
      </c>
      <c r="CN109" s="183"/>
      <c r="CO109" s="171"/>
      <c r="CP109" s="227"/>
      <c r="CQ109" s="228"/>
      <c r="CR109" s="229"/>
      <c r="CS109" s="228"/>
      <c r="CT109" s="229"/>
      <c r="CU109" s="228"/>
      <c r="CV109" s="180" t="str">
        <f t="shared" si="169"/>
        <v/>
      </c>
      <c r="CW109" s="181" t="str">
        <f t="shared" si="126"/>
        <v/>
      </c>
      <c r="CX109" s="182" t="str">
        <f t="shared" si="127"/>
        <v/>
      </c>
      <c r="CY109" s="183"/>
      <c r="CZ109" s="184" t="str">
        <f t="shared" si="189"/>
        <v/>
      </c>
      <c r="DA109" s="183"/>
      <c r="DB109" s="171"/>
      <c r="DC109" s="227"/>
      <c r="DD109" s="228"/>
      <c r="DE109" s="229"/>
      <c r="DF109" s="228"/>
      <c r="DG109" s="229"/>
      <c r="DH109" s="228"/>
      <c r="DI109" s="180" t="str">
        <f t="shared" si="170"/>
        <v/>
      </c>
      <c r="DJ109" s="181" t="str">
        <f t="shared" si="128"/>
        <v/>
      </c>
      <c r="DK109" s="182" t="str">
        <f t="shared" si="129"/>
        <v/>
      </c>
      <c r="DL109" s="183"/>
      <c r="DM109" s="184" t="str">
        <f t="shared" si="190"/>
        <v/>
      </c>
      <c r="DN109" s="183"/>
      <c r="DO109" s="171"/>
      <c r="DP109" s="227"/>
      <c r="DQ109" s="228"/>
      <c r="DR109" s="229"/>
      <c r="DS109" s="228"/>
      <c r="DT109" s="229"/>
      <c r="DU109" s="228"/>
      <c r="DV109" s="180" t="str">
        <f t="shared" si="171"/>
        <v/>
      </c>
      <c r="DW109" s="181" t="str">
        <f t="shared" si="130"/>
        <v/>
      </c>
      <c r="DX109" s="182" t="str">
        <f t="shared" si="131"/>
        <v/>
      </c>
      <c r="DY109" s="183"/>
      <c r="DZ109" s="184" t="str">
        <f t="shared" si="191"/>
        <v/>
      </c>
      <c r="EA109" s="183"/>
      <c r="EB109" s="171"/>
      <c r="EC109" s="227"/>
      <c r="ED109" s="228"/>
      <c r="EE109" s="229"/>
      <c r="EF109" s="228"/>
      <c r="EG109" s="229"/>
      <c r="EH109" s="228"/>
      <c r="EI109" s="180" t="str">
        <f t="shared" si="172"/>
        <v/>
      </c>
      <c r="EJ109" s="181" t="str">
        <f t="shared" si="132"/>
        <v/>
      </c>
      <c r="EK109" s="182" t="str">
        <f t="shared" si="133"/>
        <v/>
      </c>
      <c r="EL109" s="183"/>
      <c r="EM109" s="184" t="str">
        <f t="shared" si="192"/>
        <v/>
      </c>
      <c r="EN109" s="183"/>
      <c r="EO109" s="171"/>
      <c r="EP109" s="227"/>
      <c r="EQ109" s="228"/>
      <c r="ER109" s="229"/>
      <c r="ES109" s="228"/>
      <c r="ET109" s="229"/>
      <c r="EU109" s="228"/>
      <c r="EV109" s="180" t="str">
        <f t="shared" si="173"/>
        <v/>
      </c>
      <c r="EW109" s="181" t="str">
        <f t="shared" si="134"/>
        <v/>
      </c>
      <c r="EX109" s="182" t="str">
        <f t="shared" si="135"/>
        <v/>
      </c>
      <c r="EY109" s="183"/>
      <c r="EZ109" s="184" t="str">
        <f t="shared" si="193"/>
        <v/>
      </c>
      <c r="FA109" s="183"/>
      <c r="FB109" s="171"/>
      <c r="FC109" s="227"/>
      <c r="FD109" s="228"/>
      <c r="FE109" s="229"/>
      <c r="FF109" s="228"/>
      <c r="FG109" s="229"/>
      <c r="FH109" s="228"/>
      <c r="FI109" s="180" t="str">
        <f t="shared" si="174"/>
        <v/>
      </c>
      <c r="FJ109" s="181" t="str">
        <f t="shared" si="136"/>
        <v/>
      </c>
      <c r="FK109" s="182" t="str">
        <f t="shared" si="137"/>
        <v/>
      </c>
      <c r="FL109" s="183"/>
      <c r="FM109" s="184" t="str">
        <f t="shared" si="194"/>
        <v/>
      </c>
      <c r="FN109" s="183"/>
      <c r="FO109" s="171"/>
      <c r="FP109" s="227"/>
      <c r="FQ109" s="228"/>
      <c r="FR109" s="229"/>
      <c r="FS109" s="228"/>
      <c r="FT109" s="229"/>
      <c r="FU109" s="228"/>
      <c r="FV109" s="180" t="str">
        <f t="shared" si="175"/>
        <v/>
      </c>
      <c r="FW109" s="181" t="str">
        <f t="shared" si="138"/>
        <v/>
      </c>
      <c r="FX109" s="182" t="str">
        <f t="shared" si="139"/>
        <v/>
      </c>
      <c r="FY109" s="183"/>
      <c r="FZ109" s="184" t="str">
        <f t="shared" si="195"/>
        <v/>
      </c>
      <c r="GA109" s="183"/>
      <c r="GB109" s="171"/>
      <c r="GC109" s="227"/>
      <c r="GD109" s="228"/>
      <c r="GE109" s="229"/>
      <c r="GF109" s="228"/>
      <c r="GG109" s="229"/>
      <c r="GH109" s="228"/>
      <c r="GI109" s="180" t="str">
        <f t="shared" si="176"/>
        <v/>
      </c>
      <c r="GJ109" s="181" t="str">
        <f t="shared" si="140"/>
        <v/>
      </c>
      <c r="GK109" s="182" t="str">
        <f t="shared" si="141"/>
        <v/>
      </c>
      <c r="GL109" s="183"/>
      <c r="GM109" s="184" t="str">
        <f t="shared" si="196"/>
        <v/>
      </c>
      <c r="GN109" s="183"/>
      <c r="GO109" s="171"/>
      <c r="GP109" s="227"/>
      <c r="GQ109" s="228"/>
      <c r="GR109" s="229"/>
      <c r="GS109" s="228"/>
      <c r="GT109" s="229"/>
      <c r="GU109" s="228"/>
      <c r="GV109" s="180" t="str">
        <f t="shared" si="177"/>
        <v/>
      </c>
      <c r="GW109" s="181" t="str">
        <f t="shared" si="142"/>
        <v/>
      </c>
      <c r="GX109" s="182" t="str">
        <f t="shared" si="143"/>
        <v/>
      </c>
      <c r="GY109" s="183"/>
      <c r="GZ109" s="184" t="str">
        <f t="shared" si="197"/>
        <v/>
      </c>
      <c r="HA109" s="183"/>
      <c r="HB109" s="171"/>
      <c r="HC109" s="227"/>
      <c r="HD109" s="228"/>
      <c r="HE109" s="229"/>
      <c r="HF109" s="228"/>
      <c r="HG109" s="229"/>
      <c r="HH109" s="228"/>
      <c r="HI109" s="180" t="str">
        <f t="shared" si="178"/>
        <v/>
      </c>
      <c r="HJ109" s="181" t="str">
        <f t="shared" si="144"/>
        <v/>
      </c>
      <c r="HK109" s="182" t="str">
        <f t="shared" si="145"/>
        <v/>
      </c>
      <c r="HL109" s="183"/>
      <c r="HM109" s="184" t="str">
        <f t="shared" si="198"/>
        <v/>
      </c>
      <c r="HN109" s="183"/>
      <c r="HO109" s="171"/>
      <c r="HP109" s="227"/>
      <c r="HQ109" s="228"/>
      <c r="HR109" s="229"/>
      <c r="HS109" s="228"/>
      <c r="HT109" s="229"/>
      <c r="HU109" s="228"/>
      <c r="HV109" s="180" t="str">
        <f t="shared" si="179"/>
        <v/>
      </c>
      <c r="HW109" s="181" t="str">
        <f t="shared" si="146"/>
        <v/>
      </c>
      <c r="HX109" s="182" t="str">
        <f t="shared" si="147"/>
        <v/>
      </c>
      <c r="HY109" s="183"/>
      <c r="HZ109" s="184" t="str">
        <f t="shared" si="199"/>
        <v/>
      </c>
      <c r="IA109" s="183"/>
      <c r="IB109" s="171"/>
      <c r="IC109" s="227"/>
      <c r="ID109" s="228"/>
      <c r="IE109" s="229"/>
      <c r="IF109" s="228"/>
      <c r="IG109" s="229"/>
      <c r="IH109" s="228"/>
      <c r="II109" s="180" t="str">
        <f t="shared" si="180"/>
        <v/>
      </c>
      <c r="IJ109" s="181" t="str">
        <f t="shared" si="148"/>
        <v/>
      </c>
      <c r="IK109" s="182" t="str">
        <f t="shared" si="149"/>
        <v/>
      </c>
      <c r="IL109" s="183"/>
      <c r="IM109" s="184" t="str">
        <f t="shared" si="200"/>
        <v/>
      </c>
      <c r="IN109" s="183"/>
      <c r="IO109" s="171"/>
      <c r="IP109" s="227"/>
      <c r="IQ109" s="228"/>
      <c r="IR109" s="229"/>
      <c r="IS109" s="228"/>
      <c r="IT109" s="229"/>
      <c r="IU109" s="228"/>
      <c r="IV109" s="180" t="str">
        <f t="shared" si="181"/>
        <v/>
      </c>
      <c r="IW109" s="181" t="str">
        <f t="shared" si="150"/>
        <v/>
      </c>
      <c r="IX109" s="182" t="str">
        <f t="shared" si="151"/>
        <v/>
      </c>
      <c r="IY109" s="183"/>
      <c r="IZ109" s="184" t="str">
        <f t="shared" si="201"/>
        <v/>
      </c>
      <c r="JA109" s="183"/>
      <c r="JB109" s="171"/>
      <c r="JC109" s="342"/>
      <c r="JD109" s="198">
        <f t="shared" si="152"/>
        <v>0</v>
      </c>
      <c r="JE109" s="198">
        <f t="shared" si="153"/>
        <v>0</v>
      </c>
      <c r="JF109" s="198">
        <f t="shared" si="154"/>
        <v>0</v>
      </c>
      <c r="JG109" s="199">
        <f t="shared" si="155"/>
        <v>0</v>
      </c>
      <c r="JH109" s="199">
        <f t="shared" si="156"/>
        <v>0</v>
      </c>
      <c r="JI109" s="342"/>
      <c r="JJ109" s="198">
        <f>JD109+'Vessel List A'!JD109</f>
        <v>0</v>
      </c>
      <c r="JK109" s="198">
        <f>JE109+'Vessel List A'!JE109</f>
        <v>0</v>
      </c>
      <c r="JL109" s="198">
        <f t="shared" si="157"/>
        <v>0</v>
      </c>
      <c r="JM109" s="199">
        <f>JG109+'Vessel List A'!JG109</f>
        <v>0</v>
      </c>
      <c r="JN109" s="199">
        <f t="shared" si="158"/>
        <v>0</v>
      </c>
      <c r="JO109" s="342"/>
      <c r="JP109" s="346"/>
      <c r="JQ109" s="346"/>
      <c r="JR109" s="346"/>
      <c r="JS109" s="346"/>
      <c r="JT109" s="346"/>
      <c r="JU109" s="346"/>
      <c r="JV109" s="346"/>
      <c r="JW109" s="346"/>
      <c r="JX109" s="346"/>
      <c r="JY109" s="342"/>
      <c r="JZ109" s="344">
        <f t="shared" si="159"/>
        <v>2</v>
      </c>
      <c r="KA109" s="195"/>
    </row>
    <row r="110" spans="1:287" x14ac:dyDescent="0.2">
      <c r="A110" s="247">
        <f t="shared" si="160"/>
        <v>41684</v>
      </c>
      <c r="B110" s="249">
        <f t="shared" si="161"/>
        <v>41685</v>
      </c>
      <c r="C110" s="227"/>
      <c r="D110" s="228"/>
      <c r="E110" s="229"/>
      <c r="F110" s="228"/>
      <c r="G110" s="229"/>
      <c r="H110" s="228"/>
      <c r="I110" s="180" t="str">
        <f t="shared" si="162"/>
        <v/>
      </c>
      <c r="J110" s="181" t="str">
        <f t="shared" si="112"/>
        <v/>
      </c>
      <c r="K110" s="182" t="str">
        <f t="shared" si="113"/>
        <v/>
      </c>
      <c r="L110" s="183"/>
      <c r="M110" s="184" t="str">
        <f t="shared" si="182"/>
        <v/>
      </c>
      <c r="N110" s="183"/>
      <c r="O110" s="171"/>
      <c r="P110" s="227"/>
      <c r="Q110" s="228"/>
      <c r="R110" s="229"/>
      <c r="S110" s="228"/>
      <c r="T110" s="229"/>
      <c r="U110" s="228"/>
      <c r="V110" s="180" t="str">
        <f t="shared" si="163"/>
        <v/>
      </c>
      <c r="W110" s="181" t="str">
        <f t="shared" si="114"/>
        <v/>
      </c>
      <c r="X110" s="182" t="str">
        <f t="shared" si="115"/>
        <v/>
      </c>
      <c r="Y110" s="183"/>
      <c r="Z110" s="184" t="str">
        <f t="shared" si="183"/>
        <v/>
      </c>
      <c r="AA110" s="183"/>
      <c r="AB110" s="171"/>
      <c r="AC110" s="227"/>
      <c r="AD110" s="228"/>
      <c r="AE110" s="229"/>
      <c r="AF110" s="228"/>
      <c r="AG110" s="229"/>
      <c r="AH110" s="228"/>
      <c r="AI110" s="180" t="str">
        <f t="shared" si="164"/>
        <v/>
      </c>
      <c r="AJ110" s="181" t="str">
        <f t="shared" si="116"/>
        <v/>
      </c>
      <c r="AK110" s="182" t="str">
        <f t="shared" si="117"/>
        <v/>
      </c>
      <c r="AL110" s="183"/>
      <c r="AM110" s="184" t="str">
        <f t="shared" si="184"/>
        <v/>
      </c>
      <c r="AN110" s="183"/>
      <c r="AO110" s="171"/>
      <c r="AP110" s="227"/>
      <c r="AQ110" s="228"/>
      <c r="AR110" s="229"/>
      <c r="AS110" s="228"/>
      <c r="AT110" s="229"/>
      <c r="AU110" s="228"/>
      <c r="AV110" s="180" t="str">
        <f t="shared" si="165"/>
        <v/>
      </c>
      <c r="AW110" s="181" t="str">
        <f t="shared" si="118"/>
        <v/>
      </c>
      <c r="AX110" s="182" t="str">
        <f t="shared" si="119"/>
        <v/>
      </c>
      <c r="AY110" s="183"/>
      <c r="AZ110" s="184" t="str">
        <f t="shared" si="185"/>
        <v/>
      </c>
      <c r="BA110" s="183"/>
      <c r="BB110" s="171"/>
      <c r="BC110" s="227"/>
      <c r="BD110" s="228"/>
      <c r="BE110" s="229"/>
      <c r="BF110" s="228"/>
      <c r="BG110" s="229"/>
      <c r="BH110" s="228"/>
      <c r="BI110" s="180" t="str">
        <f t="shared" si="166"/>
        <v/>
      </c>
      <c r="BJ110" s="181" t="str">
        <f t="shared" si="120"/>
        <v/>
      </c>
      <c r="BK110" s="182" t="str">
        <f t="shared" si="121"/>
        <v/>
      </c>
      <c r="BL110" s="183"/>
      <c r="BM110" s="184" t="str">
        <f t="shared" si="186"/>
        <v/>
      </c>
      <c r="BN110" s="183"/>
      <c r="BO110" s="171"/>
      <c r="BP110" s="227"/>
      <c r="BQ110" s="228"/>
      <c r="BR110" s="229"/>
      <c r="BS110" s="228"/>
      <c r="BT110" s="229"/>
      <c r="BU110" s="228"/>
      <c r="BV110" s="180" t="str">
        <f t="shared" si="167"/>
        <v/>
      </c>
      <c r="BW110" s="181" t="str">
        <f t="shared" si="122"/>
        <v/>
      </c>
      <c r="BX110" s="182" t="str">
        <f t="shared" si="123"/>
        <v/>
      </c>
      <c r="BY110" s="183"/>
      <c r="BZ110" s="184" t="str">
        <f t="shared" si="187"/>
        <v/>
      </c>
      <c r="CA110" s="183"/>
      <c r="CB110" s="171"/>
      <c r="CC110" s="227"/>
      <c r="CD110" s="228"/>
      <c r="CE110" s="229"/>
      <c r="CF110" s="228"/>
      <c r="CG110" s="229"/>
      <c r="CH110" s="228"/>
      <c r="CI110" s="180" t="str">
        <f t="shared" si="168"/>
        <v/>
      </c>
      <c r="CJ110" s="181" t="str">
        <f t="shared" si="124"/>
        <v/>
      </c>
      <c r="CK110" s="182" t="str">
        <f t="shared" si="125"/>
        <v/>
      </c>
      <c r="CL110" s="183"/>
      <c r="CM110" s="184" t="str">
        <f t="shared" si="188"/>
        <v/>
      </c>
      <c r="CN110" s="183"/>
      <c r="CO110" s="171"/>
      <c r="CP110" s="227"/>
      <c r="CQ110" s="228"/>
      <c r="CR110" s="229"/>
      <c r="CS110" s="228"/>
      <c r="CT110" s="229"/>
      <c r="CU110" s="228"/>
      <c r="CV110" s="180" t="str">
        <f t="shared" si="169"/>
        <v/>
      </c>
      <c r="CW110" s="181" t="str">
        <f t="shared" si="126"/>
        <v/>
      </c>
      <c r="CX110" s="182" t="str">
        <f t="shared" si="127"/>
        <v/>
      </c>
      <c r="CY110" s="183"/>
      <c r="CZ110" s="184" t="str">
        <f t="shared" si="189"/>
        <v/>
      </c>
      <c r="DA110" s="183"/>
      <c r="DB110" s="171"/>
      <c r="DC110" s="227"/>
      <c r="DD110" s="228"/>
      <c r="DE110" s="229"/>
      <c r="DF110" s="228"/>
      <c r="DG110" s="229"/>
      <c r="DH110" s="228"/>
      <c r="DI110" s="180" t="str">
        <f t="shared" si="170"/>
        <v/>
      </c>
      <c r="DJ110" s="181" t="str">
        <f t="shared" si="128"/>
        <v/>
      </c>
      <c r="DK110" s="182" t="str">
        <f t="shared" si="129"/>
        <v/>
      </c>
      <c r="DL110" s="183"/>
      <c r="DM110" s="184" t="str">
        <f t="shared" si="190"/>
        <v/>
      </c>
      <c r="DN110" s="183"/>
      <c r="DO110" s="171"/>
      <c r="DP110" s="227"/>
      <c r="DQ110" s="228"/>
      <c r="DR110" s="229"/>
      <c r="DS110" s="228"/>
      <c r="DT110" s="229"/>
      <c r="DU110" s="228"/>
      <c r="DV110" s="180" t="str">
        <f t="shared" si="171"/>
        <v/>
      </c>
      <c r="DW110" s="181" t="str">
        <f t="shared" si="130"/>
        <v/>
      </c>
      <c r="DX110" s="182" t="str">
        <f t="shared" si="131"/>
        <v/>
      </c>
      <c r="DY110" s="183"/>
      <c r="DZ110" s="184" t="str">
        <f t="shared" si="191"/>
        <v/>
      </c>
      <c r="EA110" s="183"/>
      <c r="EB110" s="171"/>
      <c r="EC110" s="227"/>
      <c r="ED110" s="228"/>
      <c r="EE110" s="229"/>
      <c r="EF110" s="228"/>
      <c r="EG110" s="229"/>
      <c r="EH110" s="228"/>
      <c r="EI110" s="180" t="str">
        <f t="shared" si="172"/>
        <v/>
      </c>
      <c r="EJ110" s="181" t="str">
        <f t="shared" si="132"/>
        <v/>
      </c>
      <c r="EK110" s="182" t="str">
        <f t="shared" si="133"/>
        <v/>
      </c>
      <c r="EL110" s="183"/>
      <c r="EM110" s="184" t="str">
        <f t="shared" si="192"/>
        <v/>
      </c>
      <c r="EN110" s="183"/>
      <c r="EO110" s="171"/>
      <c r="EP110" s="227"/>
      <c r="EQ110" s="228"/>
      <c r="ER110" s="229"/>
      <c r="ES110" s="228"/>
      <c r="ET110" s="229"/>
      <c r="EU110" s="228"/>
      <c r="EV110" s="180" t="str">
        <f t="shared" si="173"/>
        <v/>
      </c>
      <c r="EW110" s="181" t="str">
        <f t="shared" si="134"/>
        <v/>
      </c>
      <c r="EX110" s="182" t="str">
        <f t="shared" si="135"/>
        <v/>
      </c>
      <c r="EY110" s="183"/>
      <c r="EZ110" s="184" t="str">
        <f t="shared" si="193"/>
        <v/>
      </c>
      <c r="FA110" s="183"/>
      <c r="FB110" s="171"/>
      <c r="FC110" s="227"/>
      <c r="FD110" s="228"/>
      <c r="FE110" s="229"/>
      <c r="FF110" s="228"/>
      <c r="FG110" s="229"/>
      <c r="FH110" s="228"/>
      <c r="FI110" s="180" t="str">
        <f t="shared" si="174"/>
        <v/>
      </c>
      <c r="FJ110" s="181" t="str">
        <f t="shared" si="136"/>
        <v/>
      </c>
      <c r="FK110" s="182" t="str">
        <f t="shared" si="137"/>
        <v/>
      </c>
      <c r="FL110" s="183"/>
      <c r="FM110" s="184" t="str">
        <f t="shared" si="194"/>
        <v/>
      </c>
      <c r="FN110" s="183"/>
      <c r="FO110" s="171"/>
      <c r="FP110" s="227"/>
      <c r="FQ110" s="228"/>
      <c r="FR110" s="229"/>
      <c r="FS110" s="228"/>
      <c r="FT110" s="229"/>
      <c r="FU110" s="228"/>
      <c r="FV110" s="180" t="str">
        <f t="shared" si="175"/>
        <v/>
      </c>
      <c r="FW110" s="181" t="str">
        <f t="shared" si="138"/>
        <v/>
      </c>
      <c r="FX110" s="182" t="str">
        <f t="shared" si="139"/>
        <v/>
      </c>
      <c r="FY110" s="183"/>
      <c r="FZ110" s="184" t="str">
        <f t="shared" si="195"/>
        <v/>
      </c>
      <c r="GA110" s="183"/>
      <c r="GB110" s="171"/>
      <c r="GC110" s="227"/>
      <c r="GD110" s="228"/>
      <c r="GE110" s="229"/>
      <c r="GF110" s="228"/>
      <c r="GG110" s="229"/>
      <c r="GH110" s="228"/>
      <c r="GI110" s="180" t="str">
        <f t="shared" si="176"/>
        <v/>
      </c>
      <c r="GJ110" s="181" t="str">
        <f t="shared" si="140"/>
        <v/>
      </c>
      <c r="GK110" s="182" t="str">
        <f t="shared" si="141"/>
        <v/>
      </c>
      <c r="GL110" s="183"/>
      <c r="GM110" s="184" t="str">
        <f t="shared" si="196"/>
        <v/>
      </c>
      <c r="GN110" s="183"/>
      <c r="GO110" s="171"/>
      <c r="GP110" s="227"/>
      <c r="GQ110" s="228"/>
      <c r="GR110" s="229"/>
      <c r="GS110" s="228"/>
      <c r="GT110" s="229"/>
      <c r="GU110" s="228"/>
      <c r="GV110" s="180" t="str">
        <f t="shared" si="177"/>
        <v/>
      </c>
      <c r="GW110" s="181" t="str">
        <f t="shared" si="142"/>
        <v/>
      </c>
      <c r="GX110" s="182" t="str">
        <f t="shared" si="143"/>
        <v/>
      </c>
      <c r="GY110" s="183"/>
      <c r="GZ110" s="184" t="str">
        <f t="shared" si="197"/>
        <v/>
      </c>
      <c r="HA110" s="183"/>
      <c r="HB110" s="171"/>
      <c r="HC110" s="227"/>
      <c r="HD110" s="228"/>
      <c r="HE110" s="229"/>
      <c r="HF110" s="228"/>
      <c r="HG110" s="229"/>
      <c r="HH110" s="228"/>
      <c r="HI110" s="180" t="str">
        <f t="shared" si="178"/>
        <v/>
      </c>
      <c r="HJ110" s="181" t="str">
        <f t="shared" si="144"/>
        <v/>
      </c>
      <c r="HK110" s="182" t="str">
        <f t="shared" si="145"/>
        <v/>
      </c>
      <c r="HL110" s="183"/>
      <c r="HM110" s="184" t="str">
        <f t="shared" si="198"/>
        <v/>
      </c>
      <c r="HN110" s="183"/>
      <c r="HO110" s="171"/>
      <c r="HP110" s="227"/>
      <c r="HQ110" s="228"/>
      <c r="HR110" s="229"/>
      <c r="HS110" s="228"/>
      <c r="HT110" s="229"/>
      <c r="HU110" s="228"/>
      <c r="HV110" s="180" t="str">
        <f t="shared" si="179"/>
        <v/>
      </c>
      <c r="HW110" s="181" t="str">
        <f t="shared" si="146"/>
        <v/>
      </c>
      <c r="HX110" s="182" t="str">
        <f t="shared" si="147"/>
        <v/>
      </c>
      <c r="HY110" s="183"/>
      <c r="HZ110" s="184" t="str">
        <f t="shared" si="199"/>
        <v/>
      </c>
      <c r="IA110" s="183"/>
      <c r="IB110" s="171"/>
      <c r="IC110" s="227"/>
      <c r="ID110" s="228"/>
      <c r="IE110" s="229"/>
      <c r="IF110" s="228"/>
      <c r="IG110" s="229"/>
      <c r="IH110" s="228"/>
      <c r="II110" s="180" t="str">
        <f t="shared" si="180"/>
        <v/>
      </c>
      <c r="IJ110" s="181" t="str">
        <f t="shared" si="148"/>
        <v/>
      </c>
      <c r="IK110" s="182" t="str">
        <f t="shared" si="149"/>
        <v/>
      </c>
      <c r="IL110" s="183"/>
      <c r="IM110" s="184" t="str">
        <f t="shared" si="200"/>
        <v/>
      </c>
      <c r="IN110" s="183"/>
      <c r="IO110" s="171"/>
      <c r="IP110" s="227"/>
      <c r="IQ110" s="228"/>
      <c r="IR110" s="229"/>
      <c r="IS110" s="228"/>
      <c r="IT110" s="229"/>
      <c r="IU110" s="228"/>
      <c r="IV110" s="180" t="str">
        <f t="shared" si="181"/>
        <v/>
      </c>
      <c r="IW110" s="181" t="str">
        <f t="shared" si="150"/>
        <v/>
      </c>
      <c r="IX110" s="182" t="str">
        <f t="shared" si="151"/>
        <v/>
      </c>
      <c r="IY110" s="183"/>
      <c r="IZ110" s="184" t="str">
        <f t="shared" si="201"/>
        <v/>
      </c>
      <c r="JA110" s="183"/>
      <c r="JB110" s="171"/>
      <c r="JC110" s="342"/>
      <c r="JD110" s="198">
        <f t="shared" si="152"/>
        <v>0</v>
      </c>
      <c r="JE110" s="198">
        <f t="shared" si="153"/>
        <v>0</v>
      </c>
      <c r="JF110" s="198">
        <f t="shared" si="154"/>
        <v>0</v>
      </c>
      <c r="JG110" s="199">
        <f t="shared" si="155"/>
        <v>0</v>
      </c>
      <c r="JH110" s="199">
        <f t="shared" si="156"/>
        <v>0</v>
      </c>
      <c r="JI110" s="342"/>
      <c r="JJ110" s="198">
        <f>JD110+'Vessel List A'!JD110</f>
        <v>0</v>
      </c>
      <c r="JK110" s="198">
        <f>JE110+'Vessel List A'!JE110</f>
        <v>0</v>
      </c>
      <c r="JL110" s="198">
        <f t="shared" si="157"/>
        <v>0</v>
      </c>
      <c r="JM110" s="199">
        <f>JG110+'Vessel List A'!JG110</f>
        <v>0</v>
      </c>
      <c r="JN110" s="199">
        <f t="shared" si="158"/>
        <v>0</v>
      </c>
      <c r="JO110" s="342"/>
      <c r="JP110" s="346"/>
      <c r="JQ110" s="346"/>
      <c r="JR110" s="346"/>
      <c r="JS110" s="346"/>
      <c r="JT110" s="346"/>
      <c r="JU110" s="346"/>
      <c r="JV110" s="346"/>
      <c r="JW110" s="346"/>
      <c r="JX110" s="346"/>
      <c r="JY110" s="342"/>
      <c r="JZ110" s="344">
        <f t="shared" si="159"/>
        <v>2</v>
      </c>
      <c r="KA110" s="195"/>
    </row>
    <row r="111" spans="1:287" x14ac:dyDescent="0.2">
      <c r="A111" s="247">
        <f t="shared" si="160"/>
        <v>41685</v>
      </c>
      <c r="B111" s="249">
        <f t="shared" si="161"/>
        <v>41686</v>
      </c>
      <c r="C111" s="227"/>
      <c r="D111" s="228"/>
      <c r="E111" s="229"/>
      <c r="F111" s="228"/>
      <c r="G111" s="229"/>
      <c r="H111" s="228"/>
      <c r="I111" s="180" t="str">
        <f t="shared" si="162"/>
        <v/>
      </c>
      <c r="J111" s="181" t="str">
        <f t="shared" si="112"/>
        <v/>
      </c>
      <c r="K111" s="182" t="str">
        <f t="shared" si="113"/>
        <v/>
      </c>
      <c r="L111" s="183"/>
      <c r="M111" s="184" t="str">
        <f t="shared" si="182"/>
        <v/>
      </c>
      <c r="N111" s="183"/>
      <c r="O111" s="171"/>
      <c r="P111" s="227"/>
      <c r="Q111" s="228"/>
      <c r="R111" s="229"/>
      <c r="S111" s="228"/>
      <c r="T111" s="229"/>
      <c r="U111" s="228"/>
      <c r="V111" s="180" t="str">
        <f t="shared" si="163"/>
        <v/>
      </c>
      <c r="W111" s="181" t="str">
        <f t="shared" si="114"/>
        <v/>
      </c>
      <c r="X111" s="182" t="str">
        <f t="shared" si="115"/>
        <v/>
      </c>
      <c r="Y111" s="183"/>
      <c r="Z111" s="184" t="str">
        <f t="shared" si="183"/>
        <v/>
      </c>
      <c r="AA111" s="183"/>
      <c r="AB111" s="171"/>
      <c r="AC111" s="227"/>
      <c r="AD111" s="228"/>
      <c r="AE111" s="229"/>
      <c r="AF111" s="228"/>
      <c r="AG111" s="229"/>
      <c r="AH111" s="228"/>
      <c r="AI111" s="180" t="str">
        <f t="shared" si="164"/>
        <v/>
      </c>
      <c r="AJ111" s="181" t="str">
        <f t="shared" si="116"/>
        <v/>
      </c>
      <c r="AK111" s="182" t="str">
        <f t="shared" si="117"/>
        <v/>
      </c>
      <c r="AL111" s="183"/>
      <c r="AM111" s="184" t="str">
        <f t="shared" si="184"/>
        <v/>
      </c>
      <c r="AN111" s="183"/>
      <c r="AO111" s="171"/>
      <c r="AP111" s="227"/>
      <c r="AQ111" s="228"/>
      <c r="AR111" s="229"/>
      <c r="AS111" s="228"/>
      <c r="AT111" s="229"/>
      <c r="AU111" s="228"/>
      <c r="AV111" s="180" t="str">
        <f t="shared" si="165"/>
        <v/>
      </c>
      <c r="AW111" s="181" t="str">
        <f t="shared" si="118"/>
        <v/>
      </c>
      <c r="AX111" s="182" t="str">
        <f t="shared" si="119"/>
        <v/>
      </c>
      <c r="AY111" s="183"/>
      <c r="AZ111" s="184" t="str">
        <f t="shared" si="185"/>
        <v/>
      </c>
      <c r="BA111" s="183"/>
      <c r="BB111" s="171"/>
      <c r="BC111" s="227"/>
      <c r="BD111" s="228"/>
      <c r="BE111" s="229"/>
      <c r="BF111" s="228"/>
      <c r="BG111" s="229"/>
      <c r="BH111" s="228"/>
      <c r="BI111" s="180" t="str">
        <f t="shared" si="166"/>
        <v/>
      </c>
      <c r="BJ111" s="181" t="str">
        <f t="shared" si="120"/>
        <v/>
      </c>
      <c r="BK111" s="182" t="str">
        <f t="shared" si="121"/>
        <v/>
      </c>
      <c r="BL111" s="183"/>
      <c r="BM111" s="184" t="str">
        <f t="shared" si="186"/>
        <v/>
      </c>
      <c r="BN111" s="183"/>
      <c r="BO111" s="171"/>
      <c r="BP111" s="227"/>
      <c r="BQ111" s="228"/>
      <c r="BR111" s="229"/>
      <c r="BS111" s="228"/>
      <c r="BT111" s="229"/>
      <c r="BU111" s="228"/>
      <c r="BV111" s="180" t="str">
        <f t="shared" si="167"/>
        <v/>
      </c>
      <c r="BW111" s="181" t="str">
        <f t="shared" si="122"/>
        <v/>
      </c>
      <c r="BX111" s="182" t="str">
        <f t="shared" si="123"/>
        <v/>
      </c>
      <c r="BY111" s="183"/>
      <c r="BZ111" s="184" t="str">
        <f t="shared" si="187"/>
        <v/>
      </c>
      <c r="CA111" s="183"/>
      <c r="CB111" s="171"/>
      <c r="CC111" s="227"/>
      <c r="CD111" s="228"/>
      <c r="CE111" s="229"/>
      <c r="CF111" s="228"/>
      <c r="CG111" s="229"/>
      <c r="CH111" s="228"/>
      <c r="CI111" s="180" t="str">
        <f t="shared" si="168"/>
        <v/>
      </c>
      <c r="CJ111" s="181" t="str">
        <f t="shared" si="124"/>
        <v/>
      </c>
      <c r="CK111" s="182" t="str">
        <f t="shared" si="125"/>
        <v/>
      </c>
      <c r="CL111" s="183"/>
      <c r="CM111" s="184" t="str">
        <f t="shared" si="188"/>
        <v/>
      </c>
      <c r="CN111" s="183"/>
      <c r="CO111" s="171"/>
      <c r="CP111" s="227"/>
      <c r="CQ111" s="228"/>
      <c r="CR111" s="229"/>
      <c r="CS111" s="228"/>
      <c r="CT111" s="229"/>
      <c r="CU111" s="228"/>
      <c r="CV111" s="180" t="str">
        <f t="shared" si="169"/>
        <v/>
      </c>
      <c r="CW111" s="181" t="str">
        <f t="shared" si="126"/>
        <v/>
      </c>
      <c r="CX111" s="182" t="str">
        <f t="shared" si="127"/>
        <v/>
      </c>
      <c r="CY111" s="183"/>
      <c r="CZ111" s="184" t="str">
        <f t="shared" si="189"/>
        <v/>
      </c>
      <c r="DA111" s="183"/>
      <c r="DB111" s="171"/>
      <c r="DC111" s="227"/>
      <c r="DD111" s="228"/>
      <c r="DE111" s="229"/>
      <c r="DF111" s="228"/>
      <c r="DG111" s="229"/>
      <c r="DH111" s="228"/>
      <c r="DI111" s="180" t="str">
        <f t="shared" si="170"/>
        <v/>
      </c>
      <c r="DJ111" s="181" t="str">
        <f t="shared" si="128"/>
        <v/>
      </c>
      <c r="DK111" s="182" t="str">
        <f t="shared" si="129"/>
        <v/>
      </c>
      <c r="DL111" s="183"/>
      <c r="DM111" s="184" t="str">
        <f t="shared" si="190"/>
        <v/>
      </c>
      <c r="DN111" s="183"/>
      <c r="DO111" s="171"/>
      <c r="DP111" s="227"/>
      <c r="DQ111" s="228"/>
      <c r="DR111" s="229"/>
      <c r="DS111" s="228"/>
      <c r="DT111" s="229"/>
      <c r="DU111" s="228"/>
      <c r="DV111" s="180" t="str">
        <f t="shared" si="171"/>
        <v/>
      </c>
      <c r="DW111" s="181" t="str">
        <f t="shared" si="130"/>
        <v/>
      </c>
      <c r="DX111" s="182" t="str">
        <f t="shared" si="131"/>
        <v/>
      </c>
      <c r="DY111" s="183"/>
      <c r="DZ111" s="184" t="str">
        <f t="shared" si="191"/>
        <v/>
      </c>
      <c r="EA111" s="183"/>
      <c r="EB111" s="171"/>
      <c r="EC111" s="227"/>
      <c r="ED111" s="228"/>
      <c r="EE111" s="229"/>
      <c r="EF111" s="228"/>
      <c r="EG111" s="229"/>
      <c r="EH111" s="228"/>
      <c r="EI111" s="180" t="str">
        <f t="shared" si="172"/>
        <v/>
      </c>
      <c r="EJ111" s="181" t="str">
        <f t="shared" si="132"/>
        <v/>
      </c>
      <c r="EK111" s="182" t="str">
        <f t="shared" si="133"/>
        <v/>
      </c>
      <c r="EL111" s="183"/>
      <c r="EM111" s="184" t="str">
        <f t="shared" si="192"/>
        <v/>
      </c>
      <c r="EN111" s="183"/>
      <c r="EO111" s="171"/>
      <c r="EP111" s="227"/>
      <c r="EQ111" s="228"/>
      <c r="ER111" s="229"/>
      <c r="ES111" s="228"/>
      <c r="ET111" s="229"/>
      <c r="EU111" s="228"/>
      <c r="EV111" s="180" t="str">
        <f t="shared" si="173"/>
        <v/>
      </c>
      <c r="EW111" s="181" t="str">
        <f t="shared" si="134"/>
        <v/>
      </c>
      <c r="EX111" s="182" t="str">
        <f t="shared" si="135"/>
        <v/>
      </c>
      <c r="EY111" s="183"/>
      <c r="EZ111" s="184" t="str">
        <f t="shared" si="193"/>
        <v/>
      </c>
      <c r="FA111" s="183"/>
      <c r="FB111" s="171"/>
      <c r="FC111" s="227"/>
      <c r="FD111" s="228"/>
      <c r="FE111" s="229"/>
      <c r="FF111" s="228"/>
      <c r="FG111" s="229"/>
      <c r="FH111" s="228"/>
      <c r="FI111" s="180" t="str">
        <f t="shared" si="174"/>
        <v/>
      </c>
      <c r="FJ111" s="181" t="str">
        <f t="shared" si="136"/>
        <v/>
      </c>
      <c r="FK111" s="182" t="str">
        <f t="shared" si="137"/>
        <v/>
      </c>
      <c r="FL111" s="183"/>
      <c r="FM111" s="184" t="str">
        <f t="shared" si="194"/>
        <v/>
      </c>
      <c r="FN111" s="183"/>
      <c r="FO111" s="171"/>
      <c r="FP111" s="227"/>
      <c r="FQ111" s="228"/>
      <c r="FR111" s="229"/>
      <c r="FS111" s="228"/>
      <c r="FT111" s="229"/>
      <c r="FU111" s="228"/>
      <c r="FV111" s="180" t="str">
        <f t="shared" si="175"/>
        <v/>
      </c>
      <c r="FW111" s="181" t="str">
        <f t="shared" si="138"/>
        <v/>
      </c>
      <c r="FX111" s="182" t="str">
        <f t="shared" si="139"/>
        <v/>
      </c>
      <c r="FY111" s="183"/>
      <c r="FZ111" s="184" t="str">
        <f t="shared" si="195"/>
        <v/>
      </c>
      <c r="GA111" s="183"/>
      <c r="GB111" s="171"/>
      <c r="GC111" s="227"/>
      <c r="GD111" s="228"/>
      <c r="GE111" s="229"/>
      <c r="GF111" s="228"/>
      <c r="GG111" s="229"/>
      <c r="GH111" s="228"/>
      <c r="GI111" s="180" t="str">
        <f t="shared" si="176"/>
        <v/>
      </c>
      <c r="GJ111" s="181" t="str">
        <f t="shared" si="140"/>
        <v/>
      </c>
      <c r="GK111" s="182" t="str">
        <f t="shared" si="141"/>
        <v/>
      </c>
      <c r="GL111" s="183"/>
      <c r="GM111" s="184" t="str">
        <f t="shared" si="196"/>
        <v/>
      </c>
      <c r="GN111" s="183"/>
      <c r="GO111" s="171"/>
      <c r="GP111" s="227"/>
      <c r="GQ111" s="228"/>
      <c r="GR111" s="229"/>
      <c r="GS111" s="228"/>
      <c r="GT111" s="229"/>
      <c r="GU111" s="228"/>
      <c r="GV111" s="180" t="str">
        <f t="shared" si="177"/>
        <v/>
      </c>
      <c r="GW111" s="181" t="str">
        <f t="shared" si="142"/>
        <v/>
      </c>
      <c r="GX111" s="182" t="str">
        <f t="shared" si="143"/>
        <v/>
      </c>
      <c r="GY111" s="183"/>
      <c r="GZ111" s="184" t="str">
        <f t="shared" si="197"/>
        <v/>
      </c>
      <c r="HA111" s="183"/>
      <c r="HB111" s="171"/>
      <c r="HC111" s="227"/>
      <c r="HD111" s="228"/>
      <c r="HE111" s="229"/>
      <c r="HF111" s="228"/>
      <c r="HG111" s="229"/>
      <c r="HH111" s="228"/>
      <c r="HI111" s="180" t="str">
        <f t="shared" si="178"/>
        <v/>
      </c>
      <c r="HJ111" s="181" t="str">
        <f t="shared" si="144"/>
        <v/>
      </c>
      <c r="HK111" s="182" t="str">
        <f t="shared" si="145"/>
        <v/>
      </c>
      <c r="HL111" s="183"/>
      <c r="HM111" s="184" t="str">
        <f t="shared" si="198"/>
        <v/>
      </c>
      <c r="HN111" s="183"/>
      <c r="HO111" s="171"/>
      <c r="HP111" s="227"/>
      <c r="HQ111" s="228"/>
      <c r="HR111" s="229"/>
      <c r="HS111" s="228"/>
      <c r="HT111" s="229"/>
      <c r="HU111" s="228"/>
      <c r="HV111" s="180" t="str">
        <f t="shared" si="179"/>
        <v/>
      </c>
      <c r="HW111" s="181" t="str">
        <f t="shared" si="146"/>
        <v/>
      </c>
      <c r="HX111" s="182" t="str">
        <f t="shared" si="147"/>
        <v/>
      </c>
      <c r="HY111" s="183"/>
      <c r="HZ111" s="184" t="str">
        <f t="shared" si="199"/>
        <v/>
      </c>
      <c r="IA111" s="183"/>
      <c r="IB111" s="171"/>
      <c r="IC111" s="227"/>
      <c r="ID111" s="228"/>
      <c r="IE111" s="229"/>
      <c r="IF111" s="228"/>
      <c r="IG111" s="229"/>
      <c r="IH111" s="228"/>
      <c r="II111" s="180" t="str">
        <f t="shared" si="180"/>
        <v/>
      </c>
      <c r="IJ111" s="181" t="str">
        <f t="shared" si="148"/>
        <v/>
      </c>
      <c r="IK111" s="182" t="str">
        <f t="shared" si="149"/>
        <v/>
      </c>
      <c r="IL111" s="183"/>
      <c r="IM111" s="184" t="str">
        <f t="shared" si="200"/>
        <v/>
      </c>
      <c r="IN111" s="183"/>
      <c r="IO111" s="171"/>
      <c r="IP111" s="227"/>
      <c r="IQ111" s="228"/>
      <c r="IR111" s="229"/>
      <c r="IS111" s="228"/>
      <c r="IT111" s="229"/>
      <c r="IU111" s="228"/>
      <c r="IV111" s="180" t="str">
        <f t="shared" si="181"/>
        <v/>
      </c>
      <c r="IW111" s="181" t="str">
        <f t="shared" si="150"/>
        <v/>
      </c>
      <c r="IX111" s="182" t="str">
        <f t="shared" si="151"/>
        <v/>
      </c>
      <c r="IY111" s="183"/>
      <c r="IZ111" s="184" t="str">
        <f t="shared" si="201"/>
        <v/>
      </c>
      <c r="JA111" s="183"/>
      <c r="JB111" s="171"/>
      <c r="JC111" s="342"/>
      <c r="JD111" s="198">
        <f t="shared" si="152"/>
        <v>0</v>
      </c>
      <c r="JE111" s="198">
        <f t="shared" si="153"/>
        <v>0</v>
      </c>
      <c r="JF111" s="198">
        <f t="shared" si="154"/>
        <v>0</v>
      </c>
      <c r="JG111" s="199">
        <f t="shared" si="155"/>
        <v>0</v>
      </c>
      <c r="JH111" s="199">
        <f t="shared" si="156"/>
        <v>0</v>
      </c>
      <c r="JI111" s="342"/>
      <c r="JJ111" s="198">
        <f>JD111+'Vessel List A'!JD111</f>
        <v>0</v>
      </c>
      <c r="JK111" s="198">
        <f>JE111+'Vessel List A'!JE111</f>
        <v>0</v>
      </c>
      <c r="JL111" s="198">
        <f t="shared" si="157"/>
        <v>0</v>
      </c>
      <c r="JM111" s="199">
        <f>JG111+'Vessel List A'!JG111</f>
        <v>0</v>
      </c>
      <c r="JN111" s="199">
        <f t="shared" si="158"/>
        <v>0</v>
      </c>
      <c r="JO111" s="342"/>
      <c r="JP111" s="346"/>
      <c r="JQ111" s="346"/>
      <c r="JR111" s="346"/>
      <c r="JS111" s="346"/>
      <c r="JT111" s="346"/>
      <c r="JU111" s="346"/>
      <c r="JV111" s="346"/>
      <c r="JW111" s="346"/>
      <c r="JX111" s="346"/>
      <c r="JY111" s="342"/>
      <c r="JZ111" s="344">
        <f t="shared" si="159"/>
        <v>2</v>
      </c>
      <c r="KA111" s="195"/>
    </row>
    <row r="112" spans="1:287" x14ac:dyDescent="0.2">
      <c r="A112" s="247">
        <f t="shared" si="160"/>
        <v>41686</v>
      </c>
      <c r="B112" s="249">
        <f t="shared" si="161"/>
        <v>41687</v>
      </c>
      <c r="C112" s="227"/>
      <c r="D112" s="228"/>
      <c r="E112" s="229"/>
      <c r="F112" s="228"/>
      <c r="G112" s="229"/>
      <c r="H112" s="228"/>
      <c r="I112" s="180" t="str">
        <f t="shared" si="162"/>
        <v/>
      </c>
      <c r="J112" s="181" t="str">
        <f t="shared" si="112"/>
        <v/>
      </c>
      <c r="K112" s="182" t="str">
        <f t="shared" si="113"/>
        <v/>
      </c>
      <c r="L112" s="183"/>
      <c r="M112" s="184" t="str">
        <f t="shared" si="182"/>
        <v/>
      </c>
      <c r="N112" s="183"/>
      <c r="O112" s="186"/>
      <c r="P112" s="227"/>
      <c r="Q112" s="228"/>
      <c r="R112" s="229"/>
      <c r="S112" s="228"/>
      <c r="T112" s="229"/>
      <c r="U112" s="228"/>
      <c r="V112" s="180" t="str">
        <f t="shared" si="163"/>
        <v/>
      </c>
      <c r="W112" s="181" t="str">
        <f t="shared" si="114"/>
        <v/>
      </c>
      <c r="X112" s="182" t="str">
        <f t="shared" si="115"/>
        <v/>
      </c>
      <c r="Y112" s="183"/>
      <c r="Z112" s="184" t="str">
        <f t="shared" si="183"/>
        <v/>
      </c>
      <c r="AA112" s="183"/>
      <c r="AB112" s="186"/>
      <c r="AC112" s="227"/>
      <c r="AD112" s="228"/>
      <c r="AE112" s="229"/>
      <c r="AF112" s="228"/>
      <c r="AG112" s="229"/>
      <c r="AH112" s="228"/>
      <c r="AI112" s="180" t="str">
        <f t="shared" si="164"/>
        <v/>
      </c>
      <c r="AJ112" s="181" t="str">
        <f t="shared" si="116"/>
        <v/>
      </c>
      <c r="AK112" s="182" t="str">
        <f t="shared" si="117"/>
        <v/>
      </c>
      <c r="AL112" s="183"/>
      <c r="AM112" s="184" t="str">
        <f t="shared" si="184"/>
        <v/>
      </c>
      <c r="AN112" s="183"/>
      <c r="AO112" s="186"/>
      <c r="AP112" s="227"/>
      <c r="AQ112" s="228"/>
      <c r="AR112" s="229"/>
      <c r="AS112" s="228"/>
      <c r="AT112" s="229"/>
      <c r="AU112" s="228"/>
      <c r="AV112" s="180" t="str">
        <f t="shared" si="165"/>
        <v/>
      </c>
      <c r="AW112" s="181" t="str">
        <f t="shared" si="118"/>
        <v/>
      </c>
      <c r="AX112" s="182" t="str">
        <f t="shared" si="119"/>
        <v/>
      </c>
      <c r="AY112" s="183"/>
      <c r="AZ112" s="184" t="str">
        <f t="shared" si="185"/>
        <v/>
      </c>
      <c r="BA112" s="183"/>
      <c r="BB112" s="186"/>
      <c r="BC112" s="227"/>
      <c r="BD112" s="228"/>
      <c r="BE112" s="229"/>
      <c r="BF112" s="228"/>
      <c r="BG112" s="229"/>
      <c r="BH112" s="228"/>
      <c r="BI112" s="180" t="str">
        <f t="shared" si="166"/>
        <v/>
      </c>
      <c r="BJ112" s="181" t="str">
        <f t="shared" si="120"/>
        <v/>
      </c>
      <c r="BK112" s="182" t="str">
        <f t="shared" si="121"/>
        <v/>
      </c>
      <c r="BL112" s="183"/>
      <c r="BM112" s="184" t="str">
        <f t="shared" si="186"/>
        <v/>
      </c>
      <c r="BN112" s="183"/>
      <c r="BO112" s="186"/>
      <c r="BP112" s="227"/>
      <c r="BQ112" s="228"/>
      <c r="BR112" s="229"/>
      <c r="BS112" s="228"/>
      <c r="BT112" s="229"/>
      <c r="BU112" s="228"/>
      <c r="BV112" s="180" t="str">
        <f t="shared" si="167"/>
        <v/>
      </c>
      <c r="BW112" s="181" t="str">
        <f t="shared" si="122"/>
        <v/>
      </c>
      <c r="BX112" s="182" t="str">
        <f t="shared" si="123"/>
        <v/>
      </c>
      <c r="BY112" s="183"/>
      <c r="BZ112" s="184" t="str">
        <f t="shared" si="187"/>
        <v/>
      </c>
      <c r="CA112" s="183"/>
      <c r="CB112" s="186"/>
      <c r="CC112" s="227"/>
      <c r="CD112" s="228"/>
      <c r="CE112" s="229"/>
      <c r="CF112" s="228"/>
      <c r="CG112" s="229"/>
      <c r="CH112" s="228"/>
      <c r="CI112" s="180" t="str">
        <f t="shared" si="168"/>
        <v/>
      </c>
      <c r="CJ112" s="181" t="str">
        <f t="shared" si="124"/>
        <v/>
      </c>
      <c r="CK112" s="182" t="str">
        <f t="shared" si="125"/>
        <v/>
      </c>
      <c r="CL112" s="183"/>
      <c r="CM112" s="184" t="str">
        <f t="shared" si="188"/>
        <v/>
      </c>
      <c r="CN112" s="183"/>
      <c r="CO112" s="186"/>
      <c r="CP112" s="227"/>
      <c r="CQ112" s="228"/>
      <c r="CR112" s="229"/>
      <c r="CS112" s="228"/>
      <c r="CT112" s="229"/>
      <c r="CU112" s="228"/>
      <c r="CV112" s="180" t="str">
        <f t="shared" si="169"/>
        <v/>
      </c>
      <c r="CW112" s="181" t="str">
        <f t="shared" si="126"/>
        <v/>
      </c>
      <c r="CX112" s="182" t="str">
        <f t="shared" si="127"/>
        <v/>
      </c>
      <c r="CY112" s="183"/>
      <c r="CZ112" s="184" t="str">
        <f t="shared" si="189"/>
        <v/>
      </c>
      <c r="DA112" s="183"/>
      <c r="DB112" s="186"/>
      <c r="DC112" s="227"/>
      <c r="DD112" s="228"/>
      <c r="DE112" s="229"/>
      <c r="DF112" s="228"/>
      <c r="DG112" s="229"/>
      <c r="DH112" s="228"/>
      <c r="DI112" s="180" t="str">
        <f t="shared" si="170"/>
        <v/>
      </c>
      <c r="DJ112" s="181" t="str">
        <f t="shared" si="128"/>
        <v/>
      </c>
      <c r="DK112" s="182" t="str">
        <f t="shared" si="129"/>
        <v/>
      </c>
      <c r="DL112" s="183"/>
      <c r="DM112" s="184" t="str">
        <f t="shared" si="190"/>
        <v/>
      </c>
      <c r="DN112" s="183"/>
      <c r="DO112" s="186"/>
      <c r="DP112" s="227"/>
      <c r="DQ112" s="228"/>
      <c r="DR112" s="229"/>
      <c r="DS112" s="228"/>
      <c r="DT112" s="229"/>
      <c r="DU112" s="228"/>
      <c r="DV112" s="180" t="str">
        <f t="shared" si="171"/>
        <v/>
      </c>
      <c r="DW112" s="181" t="str">
        <f t="shared" si="130"/>
        <v/>
      </c>
      <c r="DX112" s="182" t="str">
        <f t="shared" si="131"/>
        <v/>
      </c>
      <c r="DY112" s="183"/>
      <c r="DZ112" s="184" t="str">
        <f t="shared" si="191"/>
        <v/>
      </c>
      <c r="EA112" s="183"/>
      <c r="EB112" s="186"/>
      <c r="EC112" s="227"/>
      <c r="ED112" s="228"/>
      <c r="EE112" s="229"/>
      <c r="EF112" s="228"/>
      <c r="EG112" s="229"/>
      <c r="EH112" s="228"/>
      <c r="EI112" s="180" t="str">
        <f t="shared" si="172"/>
        <v/>
      </c>
      <c r="EJ112" s="181" t="str">
        <f t="shared" si="132"/>
        <v/>
      </c>
      <c r="EK112" s="182" t="str">
        <f t="shared" si="133"/>
        <v/>
      </c>
      <c r="EL112" s="183"/>
      <c r="EM112" s="184" t="str">
        <f t="shared" si="192"/>
        <v/>
      </c>
      <c r="EN112" s="183"/>
      <c r="EO112" s="186"/>
      <c r="EP112" s="227"/>
      <c r="EQ112" s="228"/>
      <c r="ER112" s="229"/>
      <c r="ES112" s="228"/>
      <c r="ET112" s="229"/>
      <c r="EU112" s="228"/>
      <c r="EV112" s="180" t="str">
        <f t="shared" si="173"/>
        <v/>
      </c>
      <c r="EW112" s="181" t="str">
        <f t="shared" si="134"/>
        <v/>
      </c>
      <c r="EX112" s="182" t="str">
        <f t="shared" si="135"/>
        <v/>
      </c>
      <c r="EY112" s="183"/>
      <c r="EZ112" s="184" t="str">
        <f t="shared" si="193"/>
        <v/>
      </c>
      <c r="FA112" s="183"/>
      <c r="FB112" s="186"/>
      <c r="FC112" s="227"/>
      <c r="FD112" s="228"/>
      <c r="FE112" s="229"/>
      <c r="FF112" s="228"/>
      <c r="FG112" s="229"/>
      <c r="FH112" s="228"/>
      <c r="FI112" s="180" t="str">
        <f t="shared" si="174"/>
        <v/>
      </c>
      <c r="FJ112" s="181" t="str">
        <f t="shared" si="136"/>
        <v/>
      </c>
      <c r="FK112" s="182" t="str">
        <f t="shared" si="137"/>
        <v/>
      </c>
      <c r="FL112" s="183"/>
      <c r="FM112" s="184" t="str">
        <f t="shared" si="194"/>
        <v/>
      </c>
      <c r="FN112" s="183"/>
      <c r="FO112" s="186"/>
      <c r="FP112" s="227"/>
      <c r="FQ112" s="228"/>
      <c r="FR112" s="229"/>
      <c r="FS112" s="228"/>
      <c r="FT112" s="229"/>
      <c r="FU112" s="228"/>
      <c r="FV112" s="180" t="str">
        <f t="shared" si="175"/>
        <v/>
      </c>
      <c r="FW112" s="181" t="str">
        <f t="shared" si="138"/>
        <v/>
      </c>
      <c r="FX112" s="182" t="str">
        <f t="shared" si="139"/>
        <v/>
      </c>
      <c r="FY112" s="183"/>
      <c r="FZ112" s="184" t="str">
        <f t="shared" si="195"/>
        <v/>
      </c>
      <c r="GA112" s="183"/>
      <c r="GB112" s="186"/>
      <c r="GC112" s="227"/>
      <c r="GD112" s="228"/>
      <c r="GE112" s="229"/>
      <c r="GF112" s="228"/>
      <c r="GG112" s="229"/>
      <c r="GH112" s="228"/>
      <c r="GI112" s="180" t="str">
        <f t="shared" si="176"/>
        <v/>
      </c>
      <c r="GJ112" s="181" t="str">
        <f t="shared" si="140"/>
        <v/>
      </c>
      <c r="GK112" s="182" t="str">
        <f t="shared" si="141"/>
        <v/>
      </c>
      <c r="GL112" s="183"/>
      <c r="GM112" s="184" t="str">
        <f t="shared" si="196"/>
        <v/>
      </c>
      <c r="GN112" s="183"/>
      <c r="GO112" s="186"/>
      <c r="GP112" s="227"/>
      <c r="GQ112" s="228"/>
      <c r="GR112" s="229"/>
      <c r="GS112" s="228"/>
      <c r="GT112" s="229"/>
      <c r="GU112" s="228"/>
      <c r="GV112" s="180" t="str">
        <f t="shared" si="177"/>
        <v/>
      </c>
      <c r="GW112" s="181" t="str">
        <f t="shared" si="142"/>
        <v/>
      </c>
      <c r="GX112" s="182" t="str">
        <f t="shared" si="143"/>
        <v/>
      </c>
      <c r="GY112" s="183"/>
      <c r="GZ112" s="184" t="str">
        <f t="shared" si="197"/>
        <v/>
      </c>
      <c r="HA112" s="183"/>
      <c r="HB112" s="186"/>
      <c r="HC112" s="227"/>
      <c r="HD112" s="228"/>
      <c r="HE112" s="229"/>
      <c r="HF112" s="228"/>
      <c r="HG112" s="229"/>
      <c r="HH112" s="228"/>
      <c r="HI112" s="180" t="str">
        <f t="shared" si="178"/>
        <v/>
      </c>
      <c r="HJ112" s="181" t="str">
        <f t="shared" si="144"/>
        <v/>
      </c>
      <c r="HK112" s="182" t="str">
        <f t="shared" si="145"/>
        <v/>
      </c>
      <c r="HL112" s="183"/>
      <c r="HM112" s="184" t="str">
        <f t="shared" si="198"/>
        <v/>
      </c>
      <c r="HN112" s="183"/>
      <c r="HO112" s="186"/>
      <c r="HP112" s="227"/>
      <c r="HQ112" s="228"/>
      <c r="HR112" s="229"/>
      <c r="HS112" s="228"/>
      <c r="HT112" s="229"/>
      <c r="HU112" s="228"/>
      <c r="HV112" s="180" t="str">
        <f t="shared" si="179"/>
        <v/>
      </c>
      <c r="HW112" s="181" t="str">
        <f t="shared" si="146"/>
        <v/>
      </c>
      <c r="HX112" s="182" t="str">
        <f t="shared" si="147"/>
        <v/>
      </c>
      <c r="HY112" s="183"/>
      <c r="HZ112" s="184" t="str">
        <f t="shared" si="199"/>
        <v/>
      </c>
      <c r="IA112" s="183"/>
      <c r="IB112" s="186"/>
      <c r="IC112" s="227"/>
      <c r="ID112" s="228"/>
      <c r="IE112" s="229"/>
      <c r="IF112" s="228"/>
      <c r="IG112" s="229"/>
      <c r="IH112" s="228"/>
      <c r="II112" s="180" t="str">
        <f t="shared" si="180"/>
        <v/>
      </c>
      <c r="IJ112" s="181" t="str">
        <f t="shared" si="148"/>
        <v/>
      </c>
      <c r="IK112" s="182" t="str">
        <f t="shared" si="149"/>
        <v/>
      </c>
      <c r="IL112" s="183"/>
      <c r="IM112" s="184" t="str">
        <f t="shared" si="200"/>
        <v/>
      </c>
      <c r="IN112" s="183"/>
      <c r="IO112" s="186"/>
      <c r="IP112" s="227"/>
      <c r="IQ112" s="228"/>
      <c r="IR112" s="229"/>
      <c r="IS112" s="228"/>
      <c r="IT112" s="229"/>
      <c r="IU112" s="228"/>
      <c r="IV112" s="180" t="str">
        <f t="shared" si="181"/>
        <v/>
      </c>
      <c r="IW112" s="181" t="str">
        <f t="shared" si="150"/>
        <v/>
      </c>
      <c r="IX112" s="182" t="str">
        <f t="shared" si="151"/>
        <v/>
      </c>
      <c r="IY112" s="183"/>
      <c r="IZ112" s="184" t="str">
        <f t="shared" si="201"/>
        <v/>
      </c>
      <c r="JA112" s="183"/>
      <c r="JB112" s="186"/>
      <c r="JC112" s="342"/>
      <c r="JD112" s="198">
        <f t="shared" si="152"/>
        <v>0</v>
      </c>
      <c r="JE112" s="198">
        <f t="shared" si="153"/>
        <v>0</v>
      </c>
      <c r="JF112" s="198">
        <f t="shared" si="154"/>
        <v>0</v>
      </c>
      <c r="JG112" s="199">
        <f t="shared" si="155"/>
        <v>0</v>
      </c>
      <c r="JH112" s="199">
        <f t="shared" si="156"/>
        <v>0</v>
      </c>
      <c r="JI112" s="342"/>
      <c r="JJ112" s="198">
        <f>JD112+'Vessel List A'!JD112</f>
        <v>0</v>
      </c>
      <c r="JK112" s="198">
        <f>JE112+'Vessel List A'!JE112</f>
        <v>0</v>
      </c>
      <c r="JL112" s="198">
        <f t="shared" si="157"/>
        <v>0</v>
      </c>
      <c r="JM112" s="199">
        <f>JG112+'Vessel List A'!JG112</f>
        <v>0</v>
      </c>
      <c r="JN112" s="199">
        <f t="shared" si="158"/>
        <v>0</v>
      </c>
      <c r="JO112" s="342"/>
      <c r="JP112" s="346"/>
      <c r="JQ112" s="346"/>
      <c r="JR112" s="346"/>
      <c r="JS112" s="346"/>
      <c r="JT112" s="346"/>
      <c r="JU112" s="346"/>
      <c r="JV112" s="346"/>
      <c r="JW112" s="346"/>
      <c r="JX112" s="346"/>
      <c r="JY112" s="342"/>
      <c r="JZ112" s="344">
        <f t="shared" si="159"/>
        <v>2</v>
      </c>
      <c r="KA112" s="195"/>
    </row>
    <row r="113" spans="1:287" x14ac:dyDescent="0.2">
      <c r="A113" s="247">
        <f t="shared" si="160"/>
        <v>41687</v>
      </c>
      <c r="B113" s="249">
        <f t="shared" si="161"/>
        <v>41688</v>
      </c>
      <c r="C113" s="227"/>
      <c r="D113" s="228"/>
      <c r="E113" s="229"/>
      <c r="F113" s="228"/>
      <c r="G113" s="229"/>
      <c r="H113" s="228"/>
      <c r="I113" s="180" t="str">
        <f t="shared" si="162"/>
        <v/>
      </c>
      <c r="J113" s="181" t="str">
        <f t="shared" si="112"/>
        <v/>
      </c>
      <c r="K113" s="182" t="str">
        <f t="shared" si="113"/>
        <v/>
      </c>
      <c r="L113" s="183"/>
      <c r="M113" s="184" t="str">
        <f t="shared" si="182"/>
        <v/>
      </c>
      <c r="N113" s="183"/>
      <c r="O113" s="171"/>
      <c r="P113" s="227"/>
      <c r="Q113" s="228"/>
      <c r="R113" s="229"/>
      <c r="S113" s="228"/>
      <c r="T113" s="229"/>
      <c r="U113" s="228"/>
      <c r="V113" s="180" t="str">
        <f t="shared" si="163"/>
        <v/>
      </c>
      <c r="W113" s="181" t="str">
        <f t="shared" si="114"/>
        <v/>
      </c>
      <c r="X113" s="182" t="str">
        <f t="shared" si="115"/>
        <v/>
      </c>
      <c r="Y113" s="183"/>
      <c r="Z113" s="184" t="str">
        <f t="shared" si="183"/>
        <v/>
      </c>
      <c r="AA113" s="183"/>
      <c r="AB113" s="171"/>
      <c r="AC113" s="227"/>
      <c r="AD113" s="228"/>
      <c r="AE113" s="229"/>
      <c r="AF113" s="228"/>
      <c r="AG113" s="229"/>
      <c r="AH113" s="228"/>
      <c r="AI113" s="180" t="str">
        <f t="shared" si="164"/>
        <v/>
      </c>
      <c r="AJ113" s="181" t="str">
        <f t="shared" si="116"/>
        <v/>
      </c>
      <c r="AK113" s="182" t="str">
        <f t="shared" si="117"/>
        <v/>
      </c>
      <c r="AL113" s="183"/>
      <c r="AM113" s="184" t="str">
        <f t="shared" si="184"/>
        <v/>
      </c>
      <c r="AN113" s="183"/>
      <c r="AO113" s="171"/>
      <c r="AP113" s="227"/>
      <c r="AQ113" s="228"/>
      <c r="AR113" s="229"/>
      <c r="AS113" s="228"/>
      <c r="AT113" s="229"/>
      <c r="AU113" s="228"/>
      <c r="AV113" s="180" t="str">
        <f t="shared" si="165"/>
        <v/>
      </c>
      <c r="AW113" s="181" t="str">
        <f t="shared" si="118"/>
        <v/>
      </c>
      <c r="AX113" s="182" t="str">
        <f t="shared" si="119"/>
        <v/>
      </c>
      <c r="AY113" s="183"/>
      <c r="AZ113" s="184" t="str">
        <f t="shared" si="185"/>
        <v/>
      </c>
      <c r="BA113" s="183"/>
      <c r="BB113" s="171"/>
      <c r="BC113" s="227"/>
      <c r="BD113" s="228"/>
      <c r="BE113" s="229"/>
      <c r="BF113" s="228"/>
      <c r="BG113" s="229"/>
      <c r="BH113" s="228"/>
      <c r="BI113" s="180" t="str">
        <f t="shared" si="166"/>
        <v/>
      </c>
      <c r="BJ113" s="181" t="str">
        <f t="shared" si="120"/>
        <v/>
      </c>
      <c r="BK113" s="182" t="str">
        <f t="shared" si="121"/>
        <v/>
      </c>
      <c r="BL113" s="183"/>
      <c r="BM113" s="184" t="str">
        <f t="shared" si="186"/>
        <v/>
      </c>
      <c r="BN113" s="183"/>
      <c r="BO113" s="171"/>
      <c r="BP113" s="227"/>
      <c r="BQ113" s="228"/>
      <c r="BR113" s="229"/>
      <c r="BS113" s="228"/>
      <c r="BT113" s="229"/>
      <c r="BU113" s="228"/>
      <c r="BV113" s="180" t="str">
        <f t="shared" si="167"/>
        <v/>
      </c>
      <c r="BW113" s="181" t="str">
        <f t="shared" si="122"/>
        <v/>
      </c>
      <c r="BX113" s="182" t="str">
        <f t="shared" si="123"/>
        <v/>
      </c>
      <c r="BY113" s="183"/>
      <c r="BZ113" s="184" t="str">
        <f t="shared" si="187"/>
        <v/>
      </c>
      <c r="CA113" s="183"/>
      <c r="CB113" s="171"/>
      <c r="CC113" s="227"/>
      <c r="CD113" s="228"/>
      <c r="CE113" s="229"/>
      <c r="CF113" s="228"/>
      <c r="CG113" s="229"/>
      <c r="CH113" s="228"/>
      <c r="CI113" s="180" t="str">
        <f t="shared" si="168"/>
        <v/>
      </c>
      <c r="CJ113" s="181" t="str">
        <f t="shared" si="124"/>
        <v/>
      </c>
      <c r="CK113" s="182" t="str">
        <f t="shared" si="125"/>
        <v/>
      </c>
      <c r="CL113" s="183"/>
      <c r="CM113" s="184" t="str">
        <f t="shared" si="188"/>
        <v/>
      </c>
      <c r="CN113" s="183"/>
      <c r="CO113" s="171"/>
      <c r="CP113" s="227"/>
      <c r="CQ113" s="228"/>
      <c r="CR113" s="229"/>
      <c r="CS113" s="228"/>
      <c r="CT113" s="229"/>
      <c r="CU113" s="228"/>
      <c r="CV113" s="180" t="str">
        <f t="shared" si="169"/>
        <v/>
      </c>
      <c r="CW113" s="181" t="str">
        <f t="shared" si="126"/>
        <v/>
      </c>
      <c r="CX113" s="182" t="str">
        <f t="shared" si="127"/>
        <v/>
      </c>
      <c r="CY113" s="183"/>
      <c r="CZ113" s="184" t="str">
        <f t="shared" si="189"/>
        <v/>
      </c>
      <c r="DA113" s="183"/>
      <c r="DB113" s="171"/>
      <c r="DC113" s="227"/>
      <c r="DD113" s="228"/>
      <c r="DE113" s="229"/>
      <c r="DF113" s="228"/>
      <c r="DG113" s="229"/>
      <c r="DH113" s="228"/>
      <c r="DI113" s="180" t="str">
        <f t="shared" si="170"/>
        <v/>
      </c>
      <c r="DJ113" s="181" t="str">
        <f t="shared" si="128"/>
        <v/>
      </c>
      <c r="DK113" s="182" t="str">
        <f t="shared" si="129"/>
        <v/>
      </c>
      <c r="DL113" s="183"/>
      <c r="DM113" s="184" t="str">
        <f t="shared" si="190"/>
        <v/>
      </c>
      <c r="DN113" s="183"/>
      <c r="DO113" s="171"/>
      <c r="DP113" s="227"/>
      <c r="DQ113" s="228"/>
      <c r="DR113" s="229"/>
      <c r="DS113" s="228"/>
      <c r="DT113" s="229"/>
      <c r="DU113" s="228"/>
      <c r="DV113" s="180" t="str">
        <f t="shared" si="171"/>
        <v/>
      </c>
      <c r="DW113" s="181" t="str">
        <f t="shared" si="130"/>
        <v/>
      </c>
      <c r="DX113" s="182" t="str">
        <f t="shared" si="131"/>
        <v/>
      </c>
      <c r="DY113" s="183"/>
      <c r="DZ113" s="184" t="str">
        <f t="shared" si="191"/>
        <v/>
      </c>
      <c r="EA113" s="183"/>
      <c r="EB113" s="171"/>
      <c r="EC113" s="227"/>
      <c r="ED113" s="228"/>
      <c r="EE113" s="229"/>
      <c r="EF113" s="228"/>
      <c r="EG113" s="229"/>
      <c r="EH113" s="228"/>
      <c r="EI113" s="180" t="str">
        <f t="shared" si="172"/>
        <v/>
      </c>
      <c r="EJ113" s="181" t="str">
        <f t="shared" si="132"/>
        <v/>
      </c>
      <c r="EK113" s="182" t="str">
        <f t="shared" si="133"/>
        <v/>
      </c>
      <c r="EL113" s="183"/>
      <c r="EM113" s="184" t="str">
        <f t="shared" si="192"/>
        <v/>
      </c>
      <c r="EN113" s="183"/>
      <c r="EO113" s="171"/>
      <c r="EP113" s="227"/>
      <c r="EQ113" s="228"/>
      <c r="ER113" s="229"/>
      <c r="ES113" s="228"/>
      <c r="ET113" s="229"/>
      <c r="EU113" s="228"/>
      <c r="EV113" s="180" t="str">
        <f t="shared" si="173"/>
        <v/>
      </c>
      <c r="EW113" s="181" t="str">
        <f t="shared" si="134"/>
        <v/>
      </c>
      <c r="EX113" s="182" t="str">
        <f t="shared" si="135"/>
        <v/>
      </c>
      <c r="EY113" s="183"/>
      <c r="EZ113" s="184" t="str">
        <f t="shared" si="193"/>
        <v/>
      </c>
      <c r="FA113" s="183"/>
      <c r="FB113" s="171"/>
      <c r="FC113" s="227"/>
      <c r="FD113" s="228"/>
      <c r="FE113" s="229"/>
      <c r="FF113" s="228"/>
      <c r="FG113" s="229"/>
      <c r="FH113" s="228"/>
      <c r="FI113" s="180" t="str">
        <f t="shared" si="174"/>
        <v/>
      </c>
      <c r="FJ113" s="181" t="str">
        <f t="shared" si="136"/>
        <v/>
      </c>
      <c r="FK113" s="182" t="str">
        <f t="shared" si="137"/>
        <v/>
      </c>
      <c r="FL113" s="183"/>
      <c r="FM113" s="184" t="str">
        <f t="shared" si="194"/>
        <v/>
      </c>
      <c r="FN113" s="183"/>
      <c r="FO113" s="171"/>
      <c r="FP113" s="227"/>
      <c r="FQ113" s="228"/>
      <c r="FR113" s="229"/>
      <c r="FS113" s="228"/>
      <c r="FT113" s="229"/>
      <c r="FU113" s="228"/>
      <c r="FV113" s="180" t="str">
        <f t="shared" si="175"/>
        <v/>
      </c>
      <c r="FW113" s="181" t="str">
        <f t="shared" si="138"/>
        <v/>
      </c>
      <c r="FX113" s="182" t="str">
        <f t="shared" si="139"/>
        <v/>
      </c>
      <c r="FY113" s="183"/>
      <c r="FZ113" s="184" t="str">
        <f t="shared" si="195"/>
        <v/>
      </c>
      <c r="GA113" s="183"/>
      <c r="GB113" s="171"/>
      <c r="GC113" s="227"/>
      <c r="GD113" s="228"/>
      <c r="GE113" s="229"/>
      <c r="GF113" s="228"/>
      <c r="GG113" s="229"/>
      <c r="GH113" s="228"/>
      <c r="GI113" s="180" t="str">
        <f t="shared" si="176"/>
        <v/>
      </c>
      <c r="GJ113" s="181" t="str">
        <f t="shared" si="140"/>
        <v/>
      </c>
      <c r="GK113" s="182" t="str">
        <f t="shared" si="141"/>
        <v/>
      </c>
      <c r="GL113" s="183"/>
      <c r="GM113" s="184" t="str">
        <f t="shared" si="196"/>
        <v/>
      </c>
      <c r="GN113" s="183"/>
      <c r="GO113" s="171"/>
      <c r="GP113" s="227"/>
      <c r="GQ113" s="228"/>
      <c r="GR113" s="229"/>
      <c r="GS113" s="228"/>
      <c r="GT113" s="229"/>
      <c r="GU113" s="228"/>
      <c r="GV113" s="180" t="str">
        <f t="shared" si="177"/>
        <v/>
      </c>
      <c r="GW113" s="181" t="str">
        <f t="shared" si="142"/>
        <v/>
      </c>
      <c r="GX113" s="182" t="str">
        <f t="shared" si="143"/>
        <v/>
      </c>
      <c r="GY113" s="183"/>
      <c r="GZ113" s="184" t="str">
        <f t="shared" si="197"/>
        <v/>
      </c>
      <c r="HA113" s="183"/>
      <c r="HB113" s="171"/>
      <c r="HC113" s="227"/>
      <c r="HD113" s="228"/>
      <c r="HE113" s="229"/>
      <c r="HF113" s="228"/>
      <c r="HG113" s="229"/>
      <c r="HH113" s="228"/>
      <c r="HI113" s="180" t="str">
        <f t="shared" si="178"/>
        <v/>
      </c>
      <c r="HJ113" s="181" t="str">
        <f t="shared" si="144"/>
        <v/>
      </c>
      <c r="HK113" s="182" t="str">
        <f t="shared" si="145"/>
        <v/>
      </c>
      <c r="HL113" s="183"/>
      <c r="HM113" s="184" t="str">
        <f t="shared" si="198"/>
        <v/>
      </c>
      <c r="HN113" s="183"/>
      <c r="HO113" s="171"/>
      <c r="HP113" s="227"/>
      <c r="HQ113" s="228"/>
      <c r="HR113" s="229"/>
      <c r="HS113" s="228"/>
      <c r="HT113" s="229"/>
      <c r="HU113" s="228"/>
      <c r="HV113" s="180" t="str">
        <f t="shared" si="179"/>
        <v/>
      </c>
      <c r="HW113" s="181" t="str">
        <f t="shared" si="146"/>
        <v/>
      </c>
      <c r="HX113" s="182" t="str">
        <f t="shared" si="147"/>
        <v/>
      </c>
      <c r="HY113" s="183"/>
      <c r="HZ113" s="184" t="str">
        <f t="shared" si="199"/>
        <v/>
      </c>
      <c r="IA113" s="183"/>
      <c r="IB113" s="171"/>
      <c r="IC113" s="227"/>
      <c r="ID113" s="228"/>
      <c r="IE113" s="229"/>
      <c r="IF113" s="228"/>
      <c r="IG113" s="229"/>
      <c r="IH113" s="228"/>
      <c r="II113" s="180" t="str">
        <f t="shared" si="180"/>
        <v/>
      </c>
      <c r="IJ113" s="181" t="str">
        <f t="shared" si="148"/>
        <v/>
      </c>
      <c r="IK113" s="182" t="str">
        <f t="shared" si="149"/>
        <v/>
      </c>
      <c r="IL113" s="183"/>
      <c r="IM113" s="184" t="str">
        <f t="shared" si="200"/>
        <v/>
      </c>
      <c r="IN113" s="183"/>
      <c r="IO113" s="171"/>
      <c r="IP113" s="227"/>
      <c r="IQ113" s="228"/>
      <c r="IR113" s="229"/>
      <c r="IS113" s="228"/>
      <c r="IT113" s="229"/>
      <c r="IU113" s="228"/>
      <c r="IV113" s="180" t="str">
        <f t="shared" si="181"/>
        <v/>
      </c>
      <c r="IW113" s="181" t="str">
        <f t="shared" si="150"/>
        <v/>
      </c>
      <c r="IX113" s="182" t="str">
        <f t="shared" si="151"/>
        <v/>
      </c>
      <c r="IY113" s="183"/>
      <c r="IZ113" s="184" t="str">
        <f t="shared" si="201"/>
        <v/>
      </c>
      <c r="JA113" s="183"/>
      <c r="JB113" s="171"/>
      <c r="JC113" s="342"/>
      <c r="JD113" s="198">
        <f t="shared" si="152"/>
        <v>0</v>
      </c>
      <c r="JE113" s="198">
        <f t="shared" si="153"/>
        <v>0</v>
      </c>
      <c r="JF113" s="198">
        <f t="shared" si="154"/>
        <v>0</v>
      </c>
      <c r="JG113" s="199">
        <f t="shared" si="155"/>
        <v>0</v>
      </c>
      <c r="JH113" s="199">
        <f t="shared" si="156"/>
        <v>0</v>
      </c>
      <c r="JI113" s="342"/>
      <c r="JJ113" s="198">
        <f>JD113+'Vessel List A'!JD113</f>
        <v>0</v>
      </c>
      <c r="JK113" s="198">
        <f>JE113+'Vessel List A'!JE113</f>
        <v>0</v>
      </c>
      <c r="JL113" s="198">
        <f t="shared" si="157"/>
        <v>0</v>
      </c>
      <c r="JM113" s="199">
        <f>JG113+'Vessel List A'!JG113</f>
        <v>0</v>
      </c>
      <c r="JN113" s="199">
        <f t="shared" si="158"/>
        <v>0</v>
      </c>
      <c r="JO113" s="342"/>
      <c r="JP113" s="346"/>
      <c r="JQ113" s="346"/>
      <c r="JR113" s="346"/>
      <c r="JS113" s="346"/>
      <c r="JT113" s="346"/>
      <c r="JU113" s="346"/>
      <c r="JV113" s="346"/>
      <c r="JW113" s="346"/>
      <c r="JX113" s="346"/>
      <c r="JY113" s="342"/>
      <c r="JZ113" s="344">
        <f t="shared" si="159"/>
        <v>2</v>
      </c>
      <c r="KA113" s="195"/>
    </row>
    <row r="114" spans="1:287" x14ac:dyDescent="0.2">
      <c r="A114" s="247">
        <f t="shared" si="160"/>
        <v>41688</v>
      </c>
      <c r="B114" s="249">
        <f t="shared" si="161"/>
        <v>41689</v>
      </c>
      <c r="C114" s="227"/>
      <c r="D114" s="228"/>
      <c r="E114" s="229"/>
      <c r="F114" s="228"/>
      <c r="G114" s="229"/>
      <c r="H114" s="228"/>
      <c r="I114" s="180" t="str">
        <f t="shared" si="162"/>
        <v/>
      </c>
      <c r="J114" s="181" t="str">
        <f t="shared" si="112"/>
        <v/>
      </c>
      <c r="K114" s="182" t="str">
        <f t="shared" si="113"/>
        <v/>
      </c>
      <c r="L114" s="183"/>
      <c r="M114" s="184" t="str">
        <f t="shared" si="182"/>
        <v/>
      </c>
      <c r="N114" s="183"/>
      <c r="O114" s="171"/>
      <c r="P114" s="227"/>
      <c r="Q114" s="228"/>
      <c r="R114" s="229"/>
      <c r="S114" s="228"/>
      <c r="T114" s="229"/>
      <c r="U114" s="228"/>
      <c r="V114" s="180" t="str">
        <f t="shared" si="163"/>
        <v/>
      </c>
      <c r="W114" s="181" t="str">
        <f t="shared" si="114"/>
        <v/>
      </c>
      <c r="X114" s="182" t="str">
        <f t="shared" si="115"/>
        <v/>
      </c>
      <c r="Y114" s="183"/>
      <c r="Z114" s="184" t="str">
        <f t="shared" si="183"/>
        <v/>
      </c>
      <c r="AA114" s="183"/>
      <c r="AB114" s="171"/>
      <c r="AC114" s="227"/>
      <c r="AD114" s="228"/>
      <c r="AE114" s="229"/>
      <c r="AF114" s="228"/>
      <c r="AG114" s="229"/>
      <c r="AH114" s="228"/>
      <c r="AI114" s="180" t="str">
        <f t="shared" si="164"/>
        <v/>
      </c>
      <c r="AJ114" s="181" t="str">
        <f t="shared" si="116"/>
        <v/>
      </c>
      <c r="AK114" s="182" t="str">
        <f t="shared" si="117"/>
        <v/>
      </c>
      <c r="AL114" s="183"/>
      <c r="AM114" s="184" t="str">
        <f t="shared" si="184"/>
        <v/>
      </c>
      <c r="AN114" s="183"/>
      <c r="AO114" s="171"/>
      <c r="AP114" s="227"/>
      <c r="AQ114" s="228"/>
      <c r="AR114" s="229"/>
      <c r="AS114" s="228"/>
      <c r="AT114" s="229"/>
      <c r="AU114" s="228"/>
      <c r="AV114" s="180" t="str">
        <f t="shared" si="165"/>
        <v/>
      </c>
      <c r="AW114" s="181" t="str">
        <f t="shared" si="118"/>
        <v/>
      </c>
      <c r="AX114" s="182" t="str">
        <f t="shared" si="119"/>
        <v/>
      </c>
      <c r="AY114" s="183"/>
      <c r="AZ114" s="184" t="str">
        <f t="shared" si="185"/>
        <v/>
      </c>
      <c r="BA114" s="183"/>
      <c r="BB114" s="171"/>
      <c r="BC114" s="227"/>
      <c r="BD114" s="228"/>
      <c r="BE114" s="229"/>
      <c r="BF114" s="228"/>
      <c r="BG114" s="229"/>
      <c r="BH114" s="228"/>
      <c r="BI114" s="180" t="str">
        <f t="shared" si="166"/>
        <v/>
      </c>
      <c r="BJ114" s="181" t="str">
        <f t="shared" si="120"/>
        <v/>
      </c>
      <c r="BK114" s="182" t="str">
        <f t="shared" si="121"/>
        <v/>
      </c>
      <c r="BL114" s="183"/>
      <c r="BM114" s="184" t="str">
        <f t="shared" si="186"/>
        <v/>
      </c>
      <c r="BN114" s="183"/>
      <c r="BO114" s="171"/>
      <c r="BP114" s="227"/>
      <c r="BQ114" s="228"/>
      <c r="BR114" s="229"/>
      <c r="BS114" s="228"/>
      <c r="BT114" s="229"/>
      <c r="BU114" s="228"/>
      <c r="BV114" s="180" t="str">
        <f t="shared" si="167"/>
        <v/>
      </c>
      <c r="BW114" s="181" t="str">
        <f t="shared" si="122"/>
        <v/>
      </c>
      <c r="BX114" s="182" t="str">
        <f t="shared" si="123"/>
        <v/>
      </c>
      <c r="BY114" s="183"/>
      <c r="BZ114" s="184" t="str">
        <f t="shared" si="187"/>
        <v/>
      </c>
      <c r="CA114" s="183"/>
      <c r="CB114" s="171"/>
      <c r="CC114" s="227"/>
      <c r="CD114" s="228"/>
      <c r="CE114" s="229"/>
      <c r="CF114" s="228"/>
      <c r="CG114" s="229"/>
      <c r="CH114" s="228"/>
      <c r="CI114" s="180" t="str">
        <f t="shared" si="168"/>
        <v/>
      </c>
      <c r="CJ114" s="181" t="str">
        <f t="shared" si="124"/>
        <v/>
      </c>
      <c r="CK114" s="182" t="str">
        <f t="shared" si="125"/>
        <v/>
      </c>
      <c r="CL114" s="183"/>
      <c r="CM114" s="184" t="str">
        <f t="shared" si="188"/>
        <v/>
      </c>
      <c r="CN114" s="183"/>
      <c r="CO114" s="171"/>
      <c r="CP114" s="227"/>
      <c r="CQ114" s="228"/>
      <c r="CR114" s="229"/>
      <c r="CS114" s="228"/>
      <c r="CT114" s="229"/>
      <c r="CU114" s="228"/>
      <c r="CV114" s="180" t="str">
        <f t="shared" si="169"/>
        <v/>
      </c>
      <c r="CW114" s="181" t="str">
        <f t="shared" si="126"/>
        <v/>
      </c>
      <c r="CX114" s="182" t="str">
        <f t="shared" si="127"/>
        <v/>
      </c>
      <c r="CY114" s="183"/>
      <c r="CZ114" s="184" t="str">
        <f t="shared" si="189"/>
        <v/>
      </c>
      <c r="DA114" s="183"/>
      <c r="DB114" s="171"/>
      <c r="DC114" s="227"/>
      <c r="DD114" s="228"/>
      <c r="DE114" s="229"/>
      <c r="DF114" s="228"/>
      <c r="DG114" s="229"/>
      <c r="DH114" s="228"/>
      <c r="DI114" s="180" t="str">
        <f t="shared" si="170"/>
        <v/>
      </c>
      <c r="DJ114" s="181" t="str">
        <f t="shared" si="128"/>
        <v/>
      </c>
      <c r="DK114" s="182" t="str">
        <f t="shared" si="129"/>
        <v/>
      </c>
      <c r="DL114" s="183"/>
      <c r="DM114" s="184" t="str">
        <f t="shared" si="190"/>
        <v/>
      </c>
      <c r="DN114" s="183"/>
      <c r="DO114" s="171"/>
      <c r="DP114" s="227"/>
      <c r="DQ114" s="228"/>
      <c r="DR114" s="229"/>
      <c r="DS114" s="228"/>
      <c r="DT114" s="229"/>
      <c r="DU114" s="228"/>
      <c r="DV114" s="180" t="str">
        <f t="shared" si="171"/>
        <v/>
      </c>
      <c r="DW114" s="181" t="str">
        <f t="shared" si="130"/>
        <v/>
      </c>
      <c r="DX114" s="182" t="str">
        <f t="shared" si="131"/>
        <v/>
      </c>
      <c r="DY114" s="183"/>
      <c r="DZ114" s="184" t="str">
        <f t="shared" si="191"/>
        <v/>
      </c>
      <c r="EA114" s="183"/>
      <c r="EB114" s="171"/>
      <c r="EC114" s="227"/>
      <c r="ED114" s="228"/>
      <c r="EE114" s="229"/>
      <c r="EF114" s="228"/>
      <c r="EG114" s="229"/>
      <c r="EH114" s="228"/>
      <c r="EI114" s="180" t="str">
        <f t="shared" si="172"/>
        <v/>
      </c>
      <c r="EJ114" s="181" t="str">
        <f t="shared" si="132"/>
        <v/>
      </c>
      <c r="EK114" s="182" t="str">
        <f t="shared" si="133"/>
        <v/>
      </c>
      <c r="EL114" s="183"/>
      <c r="EM114" s="184" t="str">
        <f t="shared" si="192"/>
        <v/>
      </c>
      <c r="EN114" s="183"/>
      <c r="EO114" s="171"/>
      <c r="EP114" s="227"/>
      <c r="EQ114" s="228"/>
      <c r="ER114" s="229"/>
      <c r="ES114" s="228"/>
      <c r="ET114" s="229"/>
      <c r="EU114" s="228"/>
      <c r="EV114" s="180" t="str">
        <f t="shared" si="173"/>
        <v/>
      </c>
      <c r="EW114" s="181" t="str">
        <f t="shared" si="134"/>
        <v/>
      </c>
      <c r="EX114" s="182" t="str">
        <f t="shared" si="135"/>
        <v/>
      </c>
      <c r="EY114" s="183"/>
      <c r="EZ114" s="184" t="str">
        <f t="shared" si="193"/>
        <v/>
      </c>
      <c r="FA114" s="183"/>
      <c r="FB114" s="171"/>
      <c r="FC114" s="227"/>
      <c r="FD114" s="228"/>
      <c r="FE114" s="229"/>
      <c r="FF114" s="228"/>
      <c r="FG114" s="229"/>
      <c r="FH114" s="228"/>
      <c r="FI114" s="180" t="str">
        <f t="shared" si="174"/>
        <v/>
      </c>
      <c r="FJ114" s="181" t="str">
        <f t="shared" si="136"/>
        <v/>
      </c>
      <c r="FK114" s="182" t="str">
        <f t="shared" si="137"/>
        <v/>
      </c>
      <c r="FL114" s="183"/>
      <c r="FM114" s="184" t="str">
        <f t="shared" si="194"/>
        <v/>
      </c>
      <c r="FN114" s="183"/>
      <c r="FO114" s="171"/>
      <c r="FP114" s="227"/>
      <c r="FQ114" s="228"/>
      <c r="FR114" s="229"/>
      <c r="FS114" s="228"/>
      <c r="FT114" s="229"/>
      <c r="FU114" s="228"/>
      <c r="FV114" s="180" t="str">
        <f t="shared" si="175"/>
        <v/>
      </c>
      <c r="FW114" s="181" t="str">
        <f t="shared" si="138"/>
        <v/>
      </c>
      <c r="FX114" s="182" t="str">
        <f t="shared" si="139"/>
        <v/>
      </c>
      <c r="FY114" s="183"/>
      <c r="FZ114" s="184" t="str">
        <f t="shared" si="195"/>
        <v/>
      </c>
      <c r="GA114" s="183"/>
      <c r="GB114" s="171"/>
      <c r="GC114" s="227"/>
      <c r="GD114" s="228"/>
      <c r="GE114" s="229"/>
      <c r="GF114" s="228"/>
      <c r="GG114" s="229"/>
      <c r="GH114" s="228"/>
      <c r="GI114" s="180" t="str">
        <f t="shared" si="176"/>
        <v/>
      </c>
      <c r="GJ114" s="181" t="str">
        <f t="shared" si="140"/>
        <v/>
      </c>
      <c r="GK114" s="182" t="str">
        <f t="shared" si="141"/>
        <v/>
      </c>
      <c r="GL114" s="183"/>
      <c r="GM114" s="184" t="str">
        <f t="shared" si="196"/>
        <v/>
      </c>
      <c r="GN114" s="183"/>
      <c r="GO114" s="171"/>
      <c r="GP114" s="227"/>
      <c r="GQ114" s="228"/>
      <c r="GR114" s="229"/>
      <c r="GS114" s="228"/>
      <c r="GT114" s="229"/>
      <c r="GU114" s="228"/>
      <c r="GV114" s="180" t="str">
        <f t="shared" si="177"/>
        <v/>
      </c>
      <c r="GW114" s="181" t="str">
        <f t="shared" si="142"/>
        <v/>
      </c>
      <c r="GX114" s="182" t="str">
        <f t="shared" si="143"/>
        <v/>
      </c>
      <c r="GY114" s="183"/>
      <c r="GZ114" s="184" t="str">
        <f t="shared" si="197"/>
        <v/>
      </c>
      <c r="HA114" s="183"/>
      <c r="HB114" s="171"/>
      <c r="HC114" s="227"/>
      <c r="HD114" s="228"/>
      <c r="HE114" s="229"/>
      <c r="HF114" s="228"/>
      <c r="HG114" s="229"/>
      <c r="HH114" s="228"/>
      <c r="HI114" s="180" t="str">
        <f t="shared" si="178"/>
        <v/>
      </c>
      <c r="HJ114" s="181" t="str">
        <f t="shared" si="144"/>
        <v/>
      </c>
      <c r="HK114" s="182" t="str">
        <f t="shared" si="145"/>
        <v/>
      </c>
      <c r="HL114" s="183"/>
      <c r="HM114" s="184" t="str">
        <f t="shared" si="198"/>
        <v/>
      </c>
      <c r="HN114" s="183"/>
      <c r="HO114" s="171"/>
      <c r="HP114" s="227"/>
      <c r="HQ114" s="228"/>
      <c r="HR114" s="229"/>
      <c r="HS114" s="228"/>
      <c r="HT114" s="229"/>
      <c r="HU114" s="228"/>
      <c r="HV114" s="180" t="str">
        <f t="shared" si="179"/>
        <v/>
      </c>
      <c r="HW114" s="181" t="str">
        <f t="shared" si="146"/>
        <v/>
      </c>
      <c r="HX114" s="182" t="str">
        <f t="shared" si="147"/>
        <v/>
      </c>
      <c r="HY114" s="183"/>
      <c r="HZ114" s="184" t="str">
        <f t="shared" si="199"/>
        <v/>
      </c>
      <c r="IA114" s="183"/>
      <c r="IB114" s="171"/>
      <c r="IC114" s="227"/>
      <c r="ID114" s="228"/>
      <c r="IE114" s="229"/>
      <c r="IF114" s="228"/>
      <c r="IG114" s="229"/>
      <c r="IH114" s="228"/>
      <c r="II114" s="180" t="str">
        <f t="shared" si="180"/>
        <v/>
      </c>
      <c r="IJ114" s="181" t="str">
        <f t="shared" si="148"/>
        <v/>
      </c>
      <c r="IK114" s="182" t="str">
        <f t="shared" si="149"/>
        <v/>
      </c>
      <c r="IL114" s="183"/>
      <c r="IM114" s="184" t="str">
        <f t="shared" si="200"/>
        <v/>
      </c>
      <c r="IN114" s="183"/>
      <c r="IO114" s="171"/>
      <c r="IP114" s="227"/>
      <c r="IQ114" s="228"/>
      <c r="IR114" s="229"/>
      <c r="IS114" s="228"/>
      <c r="IT114" s="229"/>
      <c r="IU114" s="228"/>
      <c r="IV114" s="180" t="str">
        <f t="shared" si="181"/>
        <v/>
      </c>
      <c r="IW114" s="181" t="str">
        <f t="shared" si="150"/>
        <v/>
      </c>
      <c r="IX114" s="182" t="str">
        <f t="shared" si="151"/>
        <v/>
      </c>
      <c r="IY114" s="183"/>
      <c r="IZ114" s="184" t="str">
        <f t="shared" si="201"/>
        <v/>
      </c>
      <c r="JA114" s="183"/>
      <c r="JB114" s="171"/>
      <c r="JC114" s="342"/>
      <c r="JD114" s="198">
        <f t="shared" si="152"/>
        <v>0</v>
      </c>
      <c r="JE114" s="198">
        <f t="shared" si="153"/>
        <v>0</v>
      </c>
      <c r="JF114" s="198">
        <f t="shared" si="154"/>
        <v>0</v>
      </c>
      <c r="JG114" s="199">
        <f t="shared" si="155"/>
        <v>0</v>
      </c>
      <c r="JH114" s="199">
        <f t="shared" si="156"/>
        <v>0</v>
      </c>
      <c r="JI114" s="342"/>
      <c r="JJ114" s="198">
        <f>JD114+'Vessel List A'!JD114</f>
        <v>0</v>
      </c>
      <c r="JK114" s="198">
        <f>JE114+'Vessel List A'!JE114</f>
        <v>0</v>
      </c>
      <c r="JL114" s="198">
        <f t="shared" si="157"/>
        <v>0</v>
      </c>
      <c r="JM114" s="199">
        <f>JG114+'Vessel List A'!JG114</f>
        <v>0</v>
      </c>
      <c r="JN114" s="199">
        <f t="shared" si="158"/>
        <v>0</v>
      </c>
      <c r="JO114" s="342"/>
      <c r="JP114" s="346"/>
      <c r="JQ114" s="346"/>
      <c r="JR114" s="346"/>
      <c r="JS114" s="346"/>
      <c r="JT114" s="346"/>
      <c r="JU114" s="346"/>
      <c r="JV114" s="346"/>
      <c r="JW114" s="346"/>
      <c r="JX114" s="346"/>
      <c r="JY114" s="342"/>
      <c r="JZ114" s="344">
        <f t="shared" si="159"/>
        <v>2</v>
      </c>
      <c r="KA114" s="195"/>
    </row>
    <row r="115" spans="1:287" x14ac:dyDescent="0.2">
      <c r="A115" s="247">
        <f t="shared" si="160"/>
        <v>41689</v>
      </c>
      <c r="B115" s="249">
        <f t="shared" si="161"/>
        <v>41690</v>
      </c>
      <c r="C115" s="196"/>
      <c r="D115" s="195"/>
      <c r="E115" s="197"/>
      <c r="F115" s="195"/>
      <c r="G115" s="197"/>
      <c r="H115" s="195"/>
      <c r="I115" s="180" t="str">
        <f t="shared" si="162"/>
        <v/>
      </c>
      <c r="J115" s="181" t="str">
        <f t="shared" si="112"/>
        <v/>
      </c>
      <c r="K115" s="182" t="str">
        <f t="shared" si="113"/>
        <v/>
      </c>
      <c r="L115" s="183"/>
      <c r="M115" s="184" t="str">
        <f t="shared" si="182"/>
        <v/>
      </c>
      <c r="N115" s="183"/>
      <c r="O115" s="171"/>
      <c r="P115" s="196"/>
      <c r="Q115" s="195"/>
      <c r="R115" s="197"/>
      <c r="S115" s="195"/>
      <c r="T115" s="197"/>
      <c r="U115" s="195"/>
      <c r="V115" s="180" t="str">
        <f t="shared" si="163"/>
        <v/>
      </c>
      <c r="W115" s="181" t="str">
        <f t="shared" si="114"/>
        <v/>
      </c>
      <c r="X115" s="182" t="str">
        <f t="shared" si="115"/>
        <v/>
      </c>
      <c r="Y115" s="183"/>
      <c r="Z115" s="184" t="str">
        <f t="shared" si="183"/>
        <v/>
      </c>
      <c r="AA115" s="183"/>
      <c r="AB115" s="171"/>
      <c r="AC115" s="196"/>
      <c r="AD115" s="195"/>
      <c r="AE115" s="197"/>
      <c r="AF115" s="195"/>
      <c r="AG115" s="197"/>
      <c r="AH115" s="195"/>
      <c r="AI115" s="180" t="str">
        <f t="shared" si="164"/>
        <v/>
      </c>
      <c r="AJ115" s="181" t="str">
        <f t="shared" si="116"/>
        <v/>
      </c>
      <c r="AK115" s="182" t="str">
        <f t="shared" si="117"/>
        <v/>
      </c>
      <c r="AL115" s="183"/>
      <c r="AM115" s="184" t="str">
        <f t="shared" si="184"/>
        <v/>
      </c>
      <c r="AN115" s="183"/>
      <c r="AO115" s="171"/>
      <c r="AP115" s="196"/>
      <c r="AQ115" s="195"/>
      <c r="AR115" s="197"/>
      <c r="AS115" s="195"/>
      <c r="AT115" s="197"/>
      <c r="AU115" s="195"/>
      <c r="AV115" s="180" t="str">
        <f t="shared" si="165"/>
        <v/>
      </c>
      <c r="AW115" s="181" t="str">
        <f t="shared" si="118"/>
        <v/>
      </c>
      <c r="AX115" s="182" t="str">
        <f t="shared" si="119"/>
        <v/>
      </c>
      <c r="AY115" s="183"/>
      <c r="AZ115" s="184" t="str">
        <f t="shared" si="185"/>
        <v/>
      </c>
      <c r="BA115" s="183"/>
      <c r="BB115" s="171"/>
      <c r="BC115" s="196"/>
      <c r="BD115" s="195"/>
      <c r="BE115" s="197"/>
      <c r="BF115" s="195"/>
      <c r="BG115" s="197"/>
      <c r="BH115" s="195"/>
      <c r="BI115" s="180" t="str">
        <f t="shared" si="166"/>
        <v/>
      </c>
      <c r="BJ115" s="181" t="str">
        <f t="shared" si="120"/>
        <v/>
      </c>
      <c r="BK115" s="182" t="str">
        <f t="shared" si="121"/>
        <v/>
      </c>
      <c r="BL115" s="183"/>
      <c r="BM115" s="184" t="str">
        <f t="shared" si="186"/>
        <v/>
      </c>
      <c r="BN115" s="183"/>
      <c r="BO115" s="171"/>
      <c r="BP115" s="196"/>
      <c r="BQ115" s="195"/>
      <c r="BR115" s="197"/>
      <c r="BS115" s="195"/>
      <c r="BT115" s="197"/>
      <c r="BU115" s="195"/>
      <c r="BV115" s="180" t="str">
        <f t="shared" si="167"/>
        <v/>
      </c>
      <c r="BW115" s="181" t="str">
        <f t="shared" si="122"/>
        <v/>
      </c>
      <c r="BX115" s="182" t="str">
        <f t="shared" si="123"/>
        <v/>
      </c>
      <c r="BY115" s="183"/>
      <c r="BZ115" s="184" t="str">
        <f t="shared" si="187"/>
        <v/>
      </c>
      <c r="CA115" s="183"/>
      <c r="CB115" s="171"/>
      <c r="CC115" s="196"/>
      <c r="CD115" s="195"/>
      <c r="CE115" s="197"/>
      <c r="CF115" s="195"/>
      <c r="CG115" s="197"/>
      <c r="CH115" s="195"/>
      <c r="CI115" s="180" t="str">
        <f t="shared" si="168"/>
        <v/>
      </c>
      <c r="CJ115" s="181" t="str">
        <f t="shared" si="124"/>
        <v/>
      </c>
      <c r="CK115" s="182" t="str">
        <f t="shared" si="125"/>
        <v/>
      </c>
      <c r="CL115" s="183"/>
      <c r="CM115" s="184" t="str">
        <f t="shared" si="188"/>
        <v/>
      </c>
      <c r="CN115" s="183"/>
      <c r="CO115" s="171"/>
      <c r="CP115" s="196"/>
      <c r="CQ115" s="195"/>
      <c r="CR115" s="197"/>
      <c r="CS115" s="195"/>
      <c r="CT115" s="197"/>
      <c r="CU115" s="195"/>
      <c r="CV115" s="180" t="str">
        <f t="shared" si="169"/>
        <v/>
      </c>
      <c r="CW115" s="181" t="str">
        <f t="shared" si="126"/>
        <v/>
      </c>
      <c r="CX115" s="182" t="str">
        <f t="shared" si="127"/>
        <v/>
      </c>
      <c r="CY115" s="183"/>
      <c r="CZ115" s="184" t="str">
        <f t="shared" si="189"/>
        <v/>
      </c>
      <c r="DA115" s="183"/>
      <c r="DB115" s="171"/>
      <c r="DC115" s="196"/>
      <c r="DD115" s="195"/>
      <c r="DE115" s="197"/>
      <c r="DF115" s="195"/>
      <c r="DG115" s="197"/>
      <c r="DH115" s="195"/>
      <c r="DI115" s="180" t="str">
        <f t="shared" si="170"/>
        <v/>
      </c>
      <c r="DJ115" s="181" t="str">
        <f t="shared" si="128"/>
        <v/>
      </c>
      <c r="DK115" s="182" t="str">
        <f t="shared" si="129"/>
        <v/>
      </c>
      <c r="DL115" s="183"/>
      <c r="DM115" s="184" t="str">
        <f t="shared" si="190"/>
        <v/>
      </c>
      <c r="DN115" s="183"/>
      <c r="DO115" s="171"/>
      <c r="DP115" s="196"/>
      <c r="DQ115" s="195"/>
      <c r="DR115" s="197"/>
      <c r="DS115" s="195"/>
      <c r="DT115" s="197"/>
      <c r="DU115" s="195"/>
      <c r="DV115" s="180" t="str">
        <f t="shared" si="171"/>
        <v/>
      </c>
      <c r="DW115" s="181" t="str">
        <f t="shared" si="130"/>
        <v/>
      </c>
      <c r="DX115" s="182" t="str">
        <f t="shared" si="131"/>
        <v/>
      </c>
      <c r="DY115" s="183"/>
      <c r="DZ115" s="184" t="str">
        <f t="shared" si="191"/>
        <v/>
      </c>
      <c r="EA115" s="183"/>
      <c r="EB115" s="171"/>
      <c r="EC115" s="196"/>
      <c r="ED115" s="195"/>
      <c r="EE115" s="197"/>
      <c r="EF115" s="195"/>
      <c r="EG115" s="197"/>
      <c r="EH115" s="195"/>
      <c r="EI115" s="180" t="str">
        <f t="shared" si="172"/>
        <v/>
      </c>
      <c r="EJ115" s="181" t="str">
        <f t="shared" si="132"/>
        <v/>
      </c>
      <c r="EK115" s="182" t="str">
        <f t="shared" si="133"/>
        <v/>
      </c>
      <c r="EL115" s="183"/>
      <c r="EM115" s="184" t="str">
        <f t="shared" si="192"/>
        <v/>
      </c>
      <c r="EN115" s="183"/>
      <c r="EO115" s="171"/>
      <c r="EP115" s="196"/>
      <c r="EQ115" s="195"/>
      <c r="ER115" s="197"/>
      <c r="ES115" s="195"/>
      <c r="ET115" s="197"/>
      <c r="EU115" s="195"/>
      <c r="EV115" s="180" t="str">
        <f t="shared" si="173"/>
        <v/>
      </c>
      <c r="EW115" s="181" t="str">
        <f t="shared" si="134"/>
        <v/>
      </c>
      <c r="EX115" s="182" t="str">
        <f t="shared" si="135"/>
        <v/>
      </c>
      <c r="EY115" s="183"/>
      <c r="EZ115" s="184" t="str">
        <f t="shared" si="193"/>
        <v/>
      </c>
      <c r="FA115" s="183"/>
      <c r="FB115" s="171"/>
      <c r="FC115" s="196"/>
      <c r="FD115" s="195"/>
      <c r="FE115" s="197"/>
      <c r="FF115" s="195"/>
      <c r="FG115" s="197"/>
      <c r="FH115" s="195"/>
      <c r="FI115" s="180" t="str">
        <f t="shared" si="174"/>
        <v/>
      </c>
      <c r="FJ115" s="181" t="str">
        <f t="shared" si="136"/>
        <v/>
      </c>
      <c r="FK115" s="182" t="str">
        <f t="shared" si="137"/>
        <v/>
      </c>
      <c r="FL115" s="183"/>
      <c r="FM115" s="184" t="str">
        <f t="shared" si="194"/>
        <v/>
      </c>
      <c r="FN115" s="183"/>
      <c r="FO115" s="171"/>
      <c r="FP115" s="196"/>
      <c r="FQ115" s="195"/>
      <c r="FR115" s="197"/>
      <c r="FS115" s="195"/>
      <c r="FT115" s="197"/>
      <c r="FU115" s="195"/>
      <c r="FV115" s="180" t="str">
        <f t="shared" si="175"/>
        <v/>
      </c>
      <c r="FW115" s="181" t="str">
        <f t="shared" si="138"/>
        <v/>
      </c>
      <c r="FX115" s="182" t="str">
        <f t="shared" si="139"/>
        <v/>
      </c>
      <c r="FY115" s="183"/>
      <c r="FZ115" s="184" t="str">
        <f t="shared" si="195"/>
        <v/>
      </c>
      <c r="GA115" s="183"/>
      <c r="GB115" s="171"/>
      <c r="GC115" s="196"/>
      <c r="GD115" s="195"/>
      <c r="GE115" s="197"/>
      <c r="GF115" s="195"/>
      <c r="GG115" s="197"/>
      <c r="GH115" s="195"/>
      <c r="GI115" s="180" t="str">
        <f t="shared" si="176"/>
        <v/>
      </c>
      <c r="GJ115" s="181" t="str">
        <f t="shared" si="140"/>
        <v/>
      </c>
      <c r="GK115" s="182" t="str">
        <f t="shared" si="141"/>
        <v/>
      </c>
      <c r="GL115" s="183"/>
      <c r="GM115" s="184" t="str">
        <f t="shared" si="196"/>
        <v/>
      </c>
      <c r="GN115" s="183"/>
      <c r="GO115" s="171"/>
      <c r="GP115" s="196"/>
      <c r="GQ115" s="195"/>
      <c r="GR115" s="197"/>
      <c r="GS115" s="195"/>
      <c r="GT115" s="197"/>
      <c r="GU115" s="195"/>
      <c r="GV115" s="180" t="str">
        <f t="shared" si="177"/>
        <v/>
      </c>
      <c r="GW115" s="181" t="str">
        <f t="shared" si="142"/>
        <v/>
      </c>
      <c r="GX115" s="182" t="str">
        <f t="shared" si="143"/>
        <v/>
      </c>
      <c r="GY115" s="183"/>
      <c r="GZ115" s="184" t="str">
        <f t="shared" si="197"/>
        <v/>
      </c>
      <c r="HA115" s="183"/>
      <c r="HB115" s="171"/>
      <c r="HC115" s="196"/>
      <c r="HD115" s="195"/>
      <c r="HE115" s="197"/>
      <c r="HF115" s="195"/>
      <c r="HG115" s="197"/>
      <c r="HH115" s="195"/>
      <c r="HI115" s="180" t="str">
        <f t="shared" si="178"/>
        <v/>
      </c>
      <c r="HJ115" s="181" t="str">
        <f t="shared" si="144"/>
        <v/>
      </c>
      <c r="HK115" s="182" t="str">
        <f t="shared" si="145"/>
        <v/>
      </c>
      <c r="HL115" s="183"/>
      <c r="HM115" s="184" t="str">
        <f t="shared" si="198"/>
        <v/>
      </c>
      <c r="HN115" s="183"/>
      <c r="HO115" s="171"/>
      <c r="HP115" s="196"/>
      <c r="HQ115" s="195"/>
      <c r="HR115" s="197"/>
      <c r="HS115" s="195"/>
      <c r="HT115" s="197"/>
      <c r="HU115" s="195"/>
      <c r="HV115" s="180" t="str">
        <f t="shared" si="179"/>
        <v/>
      </c>
      <c r="HW115" s="181" t="str">
        <f t="shared" si="146"/>
        <v/>
      </c>
      <c r="HX115" s="182" t="str">
        <f t="shared" si="147"/>
        <v/>
      </c>
      <c r="HY115" s="183"/>
      <c r="HZ115" s="184" t="str">
        <f t="shared" si="199"/>
        <v/>
      </c>
      <c r="IA115" s="183"/>
      <c r="IB115" s="171"/>
      <c r="IC115" s="196"/>
      <c r="ID115" s="195"/>
      <c r="IE115" s="197"/>
      <c r="IF115" s="195"/>
      <c r="IG115" s="197"/>
      <c r="IH115" s="195"/>
      <c r="II115" s="180" t="str">
        <f t="shared" si="180"/>
        <v/>
      </c>
      <c r="IJ115" s="181" t="str">
        <f t="shared" si="148"/>
        <v/>
      </c>
      <c r="IK115" s="182" t="str">
        <f t="shared" si="149"/>
        <v/>
      </c>
      <c r="IL115" s="183"/>
      <c r="IM115" s="184" t="str">
        <f t="shared" si="200"/>
        <v/>
      </c>
      <c r="IN115" s="183"/>
      <c r="IO115" s="171"/>
      <c r="IP115" s="196"/>
      <c r="IQ115" s="195"/>
      <c r="IR115" s="197"/>
      <c r="IS115" s="195"/>
      <c r="IT115" s="197"/>
      <c r="IU115" s="195"/>
      <c r="IV115" s="180" t="str">
        <f t="shared" si="181"/>
        <v/>
      </c>
      <c r="IW115" s="181" t="str">
        <f t="shared" si="150"/>
        <v/>
      </c>
      <c r="IX115" s="182" t="str">
        <f t="shared" si="151"/>
        <v/>
      </c>
      <c r="IY115" s="183"/>
      <c r="IZ115" s="184" t="str">
        <f t="shared" si="201"/>
        <v/>
      </c>
      <c r="JA115" s="183"/>
      <c r="JB115" s="171"/>
      <c r="JC115" s="342"/>
      <c r="JD115" s="198">
        <f t="shared" si="152"/>
        <v>0</v>
      </c>
      <c r="JE115" s="198">
        <f t="shared" si="153"/>
        <v>0</v>
      </c>
      <c r="JF115" s="198">
        <f t="shared" si="154"/>
        <v>0</v>
      </c>
      <c r="JG115" s="199">
        <f t="shared" si="155"/>
        <v>0</v>
      </c>
      <c r="JH115" s="199">
        <f t="shared" si="156"/>
        <v>0</v>
      </c>
      <c r="JI115" s="342"/>
      <c r="JJ115" s="198">
        <f>JD115+'Vessel List A'!JD115</f>
        <v>0</v>
      </c>
      <c r="JK115" s="198">
        <f>JE115+'Vessel List A'!JE115</f>
        <v>0</v>
      </c>
      <c r="JL115" s="198">
        <f t="shared" si="157"/>
        <v>0</v>
      </c>
      <c r="JM115" s="199">
        <f>JG115+'Vessel List A'!JG115</f>
        <v>0</v>
      </c>
      <c r="JN115" s="199">
        <f t="shared" si="158"/>
        <v>0</v>
      </c>
      <c r="JO115" s="342"/>
      <c r="JP115" s="346"/>
      <c r="JQ115" s="346"/>
      <c r="JR115" s="346"/>
      <c r="JS115" s="346"/>
      <c r="JT115" s="346"/>
      <c r="JU115" s="346"/>
      <c r="JV115" s="346"/>
      <c r="JW115" s="346"/>
      <c r="JX115" s="346"/>
      <c r="JY115" s="342"/>
      <c r="JZ115" s="344">
        <f t="shared" si="159"/>
        <v>2</v>
      </c>
      <c r="KA115" s="195"/>
    </row>
    <row r="116" spans="1:287" x14ac:dyDescent="0.2">
      <c r="A116" s="247">
        <f t="shared" si="160"/>
        <v>41690</v>
      </c>
      <c r="B116" s="249">
        <f t="shared" si="161"/>
        <v>41691</v>
      </c>
      <c r="C116" s="196"/>
      <c r="D116" s="195"/>
      <c r="E116" s="197"/>
      <c r="F116" s="195"/>
      <c r="G116" s="197"/>
      <c r="H116" s="195"/>
      <c r="I116" s="180" t="str">
        <f t="shared" si="162"/>
        <v/>
      </c>
      <c r="J116" s="181" t="str">
        <f t="shared" si="112"/>
        <v/>
      </c>
      <c r="K116" s="182" t="str">
        <f t="shared" si="113"/>
        <v/>
      </c>
      <c r="L116" s="183"/>
      <c r="M116" s="184" t="str">
        <f t="shared" si="182"/>
        <v/>
      </c>
      <c r="N116" s="183"/>
      <c r="O116" s="171"/>
      <c r="P116" s="196"/>
      <c r="Q116" s="195"/>
      <c r="R116" s="197"/>
      <c r="S116" s="195"/>
      <c r="T116" s="197"/>
      <c r="U116" s="195"/>
      <c r="V116" s="180" t="str">
        <f t="shared" si="163"/>
        <v/>
      </c>
      <c r="W116" s="181" t="str">
        <f t="shared" si="114"/>
        <v/>
      </c>
      <c r="X116" s="182" t="str">
        <f t="shared" si="115"/>
        <v/>
      </c>
      <c r="Y116" s="183"/>
      <c r="Z116" s="184" t="str">
        <f t="shared" si="183"/>
        <v/>
      </c>
      <c r="AA116" s="183"/>
      <c r="AB116" s="171"/>
      <c r="AC116" s="196"/>
      <c r="AD116" s="195"/>
      <c r="AE116" s="197"/>
      <c r="AF116" s="195"/>
      <c r="AG116" s="197"/>
      <c r="AH116" s="195"/>
      <c r="AI116" s="180" t="str">
        <f t="shared" si="164"/>
        <v/>
      </c>
      <c r="AJ116" s="181" t="str">
        <f t="shared" si="116"/>
        <v/>
      </c>
      <c r="AK116" s="182" t="str">
        <f t="shared" si="117"/>
        <v/>
      </c>
      <c r="AL116" s="183"/>
      <c r="AM116" s="184" t="str">
        <f t="shared" si="184"/>
        <v/>
      </c>
      <c r="AN116" s="183"/>
      <c r="AO116" s="171"/>
      <c r="AP116" s="196"/>
      <c r="AQ116" s="195"/>
      <c r="AR116" s="197"/>
      <c r="AS116" s="195"/>
      <c r="AT116" s="197"/>
      <c r="AU116" s="195"/>
      <c r="AV116" s="180" t="str">
        <f t="shared" si="165"/>
        <v/>
      </c>
      <c r="AW116" s="181" t="str">
        <f t="shared" si="118"/>
        <v/>
      </c>
      <c r="AX116" s="182" t="str">
        <f t="shared" si="119"/>
        <v/>
      </c>
      <c r="AY116" s="183"/>
      <c r="AZ116" s="184" t="str">
        <f t="shared" si="185"/>
        <v/>
      </c>
      <c r="BA116" s="183"/>
      <c r="BB116" s="171"/>
      <c r="BC116" s="196"/>
      <c r="BD116" s="195"/>
      <c r="BE116" s="197"/>
      <c r="BF116" s="195"/>
      <c r="BG116" s="197"/>
      <c r="BH116" s="195"/>
      <c r="BI116" s="180" t="str">
        <f t="shared" si="166"/>
        <v/>
      </c>
      <c r="BJ116" s="181" t="str">
        <f t="shared" si="120"/>
        <v/>
      </c>
      <c r="BK116" s="182" t="str">
        <f t="shared" si="121"/>
        <v/>
      </c>
      <c r="BL116" s="183"/>
      <c r="BM116" s="184" t="str">
        <f t="shared" si="186"/>
        <v/>
      </c>
      <c r="BN116" s="183"/>
      <c r="BO116" s="171"/>
      <c r="BP116" s="196"/>
      <c r="BQ116" s="195"/>
      <c r="BR116" s="197"/>
      <c r="BS116" s="195"/>
      <c r="BT116" s="197"/>
      <c r="BU116" s="195"/>
      <c r="BV116" s="180" t="str">
        <f t="shared" si="167"/>
        <v/>
      </c>
      <c r="BW116" s="181" t="str">
        <f t="shared" si="122"/>
        <v/>
      </c>
      <c r="BX116" s="182" t="str">
        <f t="shared" si="123"/>
        <v/>
      </c>
      <c r="BY116" s="183"/>
      <c r="BZ116" s="184" t="str">
        <f t="shared" si="187"/>
        <v/>
      </c>
      <c r="CA116" s="183"/>
      <c r="CB116" s="171"/>
      <c r="CC116" s="196"/>
      <c r="CD116" s="195"/>
      <c r="CE116" s="197"/>
      <c r="CF116" s="195"/>
      <c r="CG116" s="197"/>
      <c r="CH116" s="195"/>
      <c r="CI116" s="180" t="str">
        <f t="shared" si="168"/>
        <v/>
      </c>
      <c r="CJ116" s="181" t="str">
        <f t="shared" si="124"/>
        <v/>
      </c>
      <c r="CK116" s="182" t="str">
        <f t="shared" si="125"/>
        <v/>
      </c>
      <c r="CL116" s="183"/>
      <c r="CM116" s="184" t="str">
        <f t="shared" si="188"/>
        <v/>
      </c>
      <c r="CN116" s="183"/>
      <c r="CO116" s="171"/>
      <c r="CP116" s="196"/>
      <c r="CQ116" s="195"/>
      <c r="CR116" s="197"/>
      <c r="CS116" s="195"/>
      <c r="CT116" s="197"/>
      <c r="CU116" s="195"/>
      <c r="CV116" s="180" t="str">
        <f t="shared" si="169"/>
        <v/>
      </c>
      <c r="CW116" s="181" t="str">
        <f t="shared" si="126"/>
        <v/>
      </c>
      <c r="CX116" s="182" t="str">
        <f t="shared" si="127"/>
        <v/>
      </c>
      <c r="CY116" s="183"/>
      <c r="CZ116" s="184" t="str">
        <f t="shared" si="189"/>
        <v/>
      </c>
      <c r="DA116" s="183"/>
      <c r="DB116" s="171"/>
      <c r="DC116" s="196"/>
      <c r="DD116" s="195"/>
      <c r="DE116" s="197"/>
      <c r="DF116" s="195"/>
      <c r="DG116" s="197"/>
      <c r="DH116" s="195"/>
      <c r="DI116" s="180" t="str">
        <f t="shared" si="170"/>
        <v/>
      </c>
      <c r="DJ116" s="181" t="str">
        <f t="shared" si="128"/>
        <v/>
      </c>
      <c r="DK116" s="182" t="str">
        <f t="shared" si="129"/>
        <v/>
      </c>
      <c r="DL116" s="183"/>
      <c r="DM116" s="184" t="str">
        <f t="shared" si="190"/>
        <v/>
      </c>
      <c r="DN116" s="183"/>
      <c r="DO116" s="171"/>
      <c r="DP116" s="196"/>
      <c r="DQ116" s="195"/>
      <c r="DR116" s="197"/>
      <c r="DS116" s="195"/>
      <c r="DT116" s="197"/>
      <c r="DU116" s="195"/>
      <c r="DV116" s="180" t="str">
        <f t="shared" si="171"/>
        <v/>
      </c>
      <c r="DW116" s="181" t="str">
        <f t="shared" si="130"/>
        <v/>
      </c>
      <c r="DX116" s="182" t="str">
        <f t="shared" si="131"/>
        <v/>
      </c>
      <c r="DY116" s="183"/>
      <c r="DZ116" s="184" t="str">
        <f t="shared" si="191"/>
        <v/>
      </c>
      <c r="EA116" s="183"/>
      <c r="EB116" s="171"/>
      <c r="EC116" s="196"/>
      <c r="ED116" s="195"/>
      <c r="EE116" s="197"/>
      <c r="EF116" s="195"/>
      <c r="EG116" s="197"/>
      <c r="EH116" s="195"/>
      <c r="EI116" s="180" t="str">
        <f t="shared" si="172"/>
        <v/>
      </c>
      <c r="EJ116" s="181" t="str">
        <f t="shared" si="132"/>
        <v/>
      </c>
      <c r="EK116" s="182" t="str">
        <f t="shared" si="133"/>
        <v/>
      </c>
      <c r="EL116" s="183"/>
      <c r="EM116" s="184" t="str">
        <f t="shared" si="192"/>
        <v/>
      </c>
      <c r="EN116" s="183"/>
      <c r="EO116" s="171"/>
      <c r="EP116" s="196"/>
      <c r="EQ116" s="195"/>
      <c r="ER116" s="197"/>
      <c r="ES116" s="195"/>
      <c r="ET116" s="197"/>
      <c r="EU116" s="195"/>
      <c r="EV116" s="180" t="str">
        <f t="shared" si="173"/>
        <v/>
      </c>
      <c r="EW116" s="181" t="str">
        <f t="shared" si="134"/>
        <v/>
      </c>
      <c r="EX116" s="182" t="str">
        <f t="shared" si="135"/>
        <v/>
      </c>
      <c r="EY116" s="183"/>
      <c r="EZ116" s="184" t="str">
        <f t="shared" si="193"/>
        <v/>
      </c>
      <c r="FA116" s="183"/>
      <c r="FB116" s="171"/>
      <c r="FC116" s="196"/>
      <c r="FD116" s="195"/>
      <c r="FE116" s="197"/>
      <c r="FF116" s="195"/>
      <c r="FG116" s="197"/>
      <c r="FH116" s="195"/>
      <c r="FI116" s="180" t="str">
        <f t="shared" si="174"/>
        <v/>
      </c>
      <c r="FJ116" s="181" t="str">
        <f t="shared" si="136"/>
        <v/>
      </c>
      <c r="FK116" s="182" t="str">
        <f t="shared" si="137"/>
        <v/>
      </c>
      <c r="FL116" s="183"/>
      <c r="FM116" s="184" t="str">
        <f t="shared" si="194"/>
        <v/>
      </c>
      <c r="FN116" s="183"/>
      <c r="FO116" s="171"/>
      <c r="FP116" s="196"/>
      <c r="FQ116" s="195"/>
      <c r="FR116" s="197"/>
      <c r="FS116" s="195"/>
      <c r="FT116" s="197"/>
      <c r="FU116" s="195"/>
      <c r="FV116" s="180" t="str">
        <f t="shared" si="175"/>
        <v/>
      </c>
      <c r="FW116" s="181" t="str">
        <f t="shared" si="138"/>
        <v/>
      </c>
      <c r="FX116" s="182" t="str">
        <f t="shared" si="139"/>
        <v/>
      </c>
      <c r="FY116" s="183"/>
      <c r="FZ116" s="184" t="str">
        <f t="shared" si="195"/>
        <v/>
      </c>
      <c r="GA116" s="183"/>
      <c r="GB116" s="171"/>
      <c r="GC116" s="196"/>
      <c r="GD116" s="195"/>
      <c r="GE116" s="197"/>
      <c r="GF116" s="195"/>
      <c r="GG116" s="197"/>
      <c r="GH116" s="195"/>
      <c r="GI116" s="180" t="str">
        <f t="shared" si="176"/>
        <v/>
      </c>
      <c r="GJ116" s="181" t="str">
        <f t="shared" si="140"/>
        <v/>
      </c>
      <c r="GK116" s="182" t="str">
        <f t="shared" si="141"/>
        <v/>
      </c>
      <c r="GL116" s="183"/>
      <c r="GM116" s="184" t="str">
        <f t="shared" si="196"/>
        <v/>
      </c>
      <c r="GN116" s="183"/>
      <c r="GO116" s="171"/>
      <c r="GP116" s="196"/>
      <c r="GQ116" s="195"/>
      <c r="GR116" s="197"/>
      <c r="GS116" s="195"/>
      <c r="GT116" s="197"/>
      <c r="GU116" s="195"/>
      <c r="GV116" s="180" t="str">
        <f t="shared" si="177"/>
        <v/>
      </c>
      <c r="GW116" s="181" t="str">
        <f t="shared" si="142"/>
        <v/>
      </c>
      <c r="GX116" s="182" t="str">
        <f t="shared" si="143"/>
        <v/>
      </c>
      <c r="GY116" s="183"/>
      <c r="GZ116" s="184" t="str">
        <f t="shared" si="197"/>
        <v/>
      </c>
      <c r="HA116" s="183"/>
      <c r="HB116" s="171"/>
      <c r="HC116" s="196"/>
      <c r="HD116" s="195"/>
      <c r="HE116" s="197"/>
      <c r="HF116" s="195"/>
      <c r="HG116" s="197"/>
      <c r="HH116" s="195"/>
      <c r="HI116" s="180" t="str">
        <f t="shared" si="178"/>
        <v/>
      </c>
      <c r="HJ116" s="181" t="str">
        <f t="shared" si="144"/>
        <v/>
      </c>
      <c r="HK116" s="182" t="str">
        <f t="shared" si="145"/>
        <v/>
      </c>
      <c r="HL116" s="183"/>
      <c r="HM116" s="184" t="str">
        <f t="shared" si="198"/>
        <v/>
      </c>
      <c r="HN116" s="183"/>
      <c r="HO116" s="171"/>
      <c r="HP116" s="196"/>
      <c r="HQ116" s="195"/>
      <c r="HR116" s="197"/>
      <c r="HS116" s="195"/>
      <c r="HT116" s="197"/>
      <c r="HU116" s="195"/>
      <c r="HV116" s="180" t="str">
        <f t="shared" si="179"/>
        <v/>
      </c>
      <c r="HW116" s="181" t="str">
        <f t="shared" si="146"/>
        <v/>
      </c>
      <c r="HX116" s="182" t="str">
        <f t="shared" si="147"/>
        <v/>
      </c>
      <c r="HY116" s="183"/>
      <c r="HZ116" s="184" t="str">
        <f t="shared" si="199"/>
        <v/>
      </c>
      <c r="IA116" s="183"/>
      <c r="IB116" s="171"/>
      <c r="IC116" s="196"/>
      <c r="ID116" s="195"/>
      <c r="IE116" s="197"/>
      <c r="IF116" s="195"/>
      <c r="IG116" s="197"/>
      <c r="IH116" s="195"/>
      <c r="II116" s="180" t="str">
        <f t="shared" si="180"/>
        <v/>
      </c>
      <c r="IJ116" s="181" t="str">
        <f t="shared" si="148"/>
        <v/>
      </c>
      <c r="IK116" s="182" t="str">
        <f t="shared" si="149"/>
        <v/>
      </c>
      <c r="IL116" s="183"/>
      <c r="IM116" s="184" t="str">
        <f t="shared" si="200"/>
        <v/>
      </c>
      <c r="IN116" s="183"/>
      <c r="IO116" s="171"/>
      <c r="IP116" s="196"/>
      <c r="IQ116" s="195"/>
      <c r="IR116" s="197"/>
      <c r="IS116" s="195"/>
      <c r="IT116" s="197"/>
      <c r="IU116" s="195"/>
      <c r="IV116" s="180" t="str">
        <f t="shared" si="181"/>
        <v/>
      </c>
      <c r="IW116" s="181" t="str">
        <f t="shared" si="150"/>
        <v/>
      </c>
      <c r="IX116" s="182" t="str">
        <f t="shared" si="151"/>
        <v/>
      </c>
      <c r="IY116" s="183"/>
      <c r="IZ116" s="184" t="str">
        <f t="shared" si="201"/>
        <v/>
      </c>
      <c r="JA116" s="183"/>
      <c r="JB116" s="171"/>
      <c r="JC116" s="342"/>
      <c r="JD116" s="198">
        <f t="shared" si="152"/>
        <v>0</v>
      </c>
      <c r="JE116" s="198">
        <f t="shared" si="153"/>
        <v>0</v>
      </c>
      <c r="JF116" s="198">
        <f t="shared" si="154"/>
        <v>0</v>
      </c>
      <c r="JG116" s="199">
        <f t="shared" si="155"/>
        <v>0</v>
      </c>
      <c r="JH116" s="199">
        <f t="shared" si="156"/>
        <v>0</v>
      </c>
      <c r="JI116" s="342"/>
      <c r="JJ116" s="198">
        <f>JD116+'Vessel List A'!JD116</f>
        <v>0</v>
      </c>
      <c r="JK116" s="198">
        <f>JE116+'Vessel List A'!JE116</f>
        <v>0</v>
      </c>
      <c r="JL116" s="198">
        <f t="shared" si="157"/>
        <v>0</v>
      </c>
      <c r="JM116" s="199">
        <f>JG116+'Vessel List A'!JG116</f>
        <v>0</v>
      </c>
      <c r="JN116" s="199">
        <f t="shared" si="158"/>
        <v>0</v>
      </c>
      <c r="JO116" s="342"/>
      <c r="JP116" s="346"/>
      <c r="JQ116" s="346"/>
      <c r="JR116" s="346"/>
      <c r="JS116" s="346"/>
      <c r="JT116" s="346"/>
      <c r="JU116" s="346"/>
      <c r="JV116" s="346"/>
      <c r="JW116" s="346"/>
      <c r="JX116" s="346"/>
      <c r="JY116" s="342"/>
      <c r="JZ116" s="344">
        <f t="shared" si="159"/>
        <v>2</v>
      </c>
      <c r="KA116" s="195"/>
    </row>
    <row r="117" spans="1:287" x14ac:dyDescent="0.2">
      <c r="A117" s="247">
        <f t="shared" si="160"/>
        <v>41691</v>
      </c>
      <c r="B117" s="249">
        <f t="shared" si="161"/>
        <v>41692</v>
      </c>
      <c r="C117" s="196"/>
      <c r="D117" s="195"/>
      <c r="E117" s="197"/>
      <c r="F117" s="195"/>
      <c r="G117" s="197"/>
      <c r="H117" s="195"/>
      <c r="I117" s="180" t="str">
        <f t="shared" si="162"/>
        <v/>
      </c>
      <c r="J117" s="181" t="str">
        <f t="shared" si="112"/>
        <v/>
      </c>
      <c r="K117" s="182" t="str">
        <f t="shared" si="113"/>
        <v/>
      </c>
      <c r="L117" s="183"/>
      <c r="M117" s="184" t="str">
        <f t="shared" si="182"/>
        <v/>
      </c>
      <c r="N117" s="183"/>
      <c r="O117" s="171"/>
      <c r="P117" s="196"/>
      <c r="Q117" s="195"/>
      <c r="R117" s="197"/>
      <c r="S117" s="195"/>
      <c r="T117" s="197"/>
      <c r="U117" s="195"/>
      <c r="V117" s="180" t="str">
        <f t="shared" si="163"/>
        <v/>
      </c>
      <c r="W117" s="181" t="str">
        <f t="shared" si="114"/>
        <v/>
      </c>
      <c r="X117" s="182" t="str">
        <f t="shared" si="115"/>
        <v/>
      </c>
      <c r="Y117" s="183"/>
      <c r="Z117" s="184" t="str">
        <f t="shared" si="183"/>
        <v/>
      </c>
      <c r="AA117" s="183"/>
      <c r="AB117" s="171"/>
      <c r="AC117" s="196"/>
      <c r="AD117" s="195"/>
      <c r="AE117" s="197"/>
      <c r="AF117" s="195"/>
      <c r="AG117" s="197"/>
      <c r="AH117" s="195"/>
      <c r="AI117" s="180" t="str">
        <f t="shared" si="164"/>
        <v/>
      </c>
      <c r="AJ117" s="181" t="str">
        <f t="shared" si="116"/>
        <v/>
      </c>
      <c r="AK117" s="182" t="str">
        <f t="shared" si="117"/>
        <v/>
      </c>
      <c r="AL117" s="183"/>
      <c r="AM117" s="184" t="str">
        <f t="shared" si="184"/>
        <v/>
      </c>
      <c r="AN117" s="183"/>
      <c r="AO117" s="171"/>
      <c r="AP117" s="196"/>
      <c r="AQ117" s="195"/>
      <c r="AR117" s="197"/>
      <c r="AS117" s="195"/>
      <c r="AT117" s="197"/>
      <c r="AU117" s="195"/>
      <c r="AV117" s="180" t="str">
        <f t="shared" si="165"/>
        <v/>
      </c>
      <c r="AW117" s="181" t="str">
        <f t="shared" si="118"/>
        <v/>
      </c>
      <c r="AX117" s="182" t="str">
        <f t="shared" si="119"/>
        <v/>
      </c>
      <c r="AY117" s="183"/>
      <c r="AZ117" s="184" t="str">
        <f t="shared" si="185"/>
        <v/>
      </c>
      <c r="BA117" s="183"/>
      <c r="BB117" s="171"/>
      <c r="BC117" s="196"/>
      <c r="BD117" s="195"/>
      <c r="BE117" s="197"/>
      <c r="BF117" s="195"/>
      <c r="BG117" s="197"/>
      <c r="BH117" s="195"/>
      <c r="BI117" s="180" t="str">
        <f t="shared" si="166"/>
        <v/>
      </c>
      <c r="BJ117" s="181" t="str">
        <f t="shared" si="120"/>
        <v/>
      </c>
      <c r="BK117" s="182" t="str">
        <f t="shared" si="121"/>
        <v/>
      </c>
      <c r="BL117" s="183"/>
      <c r="BM117" s="184" t="str">
        <f t="shared" si="186"/>
        <v/>
      </c>
      <c r="BN117" s="183"/>
      <c r="BO117" s="171"/>
      <c r="BP117" s="196"/>
      <c r="BQ117" s="195"/>
      <c r="BR117" s="197"/>
      <c r="BS117" s="195"/>
      <c r="BT117" s="197"/>
      <c r="BU117" s="195"/>
      <c r="BV117" s="180" t="str">
        <f t="shared" si="167"/>
        <v/>
      </c>
      <c r="BW117" s="181" t="str">
        <f t="shared" si="122"/>
        <v/>
      </c>
      <c r="BX117" s="182" t="str">
        <f t="shared" si="123"/>
        <v/>
      </c>
      <c r="BY117" s="183"/>
      <c r="BZ117" s="184" t="str">
        <f t="shared" si="187"/>
        <v/>
      </c>
      <c r="CA117" s="183"/>
      <c r="CB117" s="171"/>
      <c r="CC117" s="196"/>
      <c r="CD117" s="195"/>
      <c r="CE117" s="197"/>
      <c r="CF117" s="195"/>
      <c r="CG117" s="197"/>
      <c r="CH117" s="195"/>
      <c r="CI117" s="180" t="str">
        <f t="shared" si="168"/>
        <v/>
      </c>
      <c r="CJ117" s="181" t="str">
        <f t="shared" si="124"/>
        <v/>
      </c>
      <c r="CK117" s="182" t="str">
        <f t="shared" si="125"/>
        <v/>
      </c>
      <c r="CL117" s="183"/>
      <c r="CM117" s="184" t="str">
        <f t="shared" si="188"/>
        <v/>
      </c>
      <c r="CN117" s="183"/>
      <c r="CO117" s="171"/>
      <c r="CP117" s="196"/>
      <c r="CQ117" s="195"/>
      <c r="CR117" s="197"/>
      <c r="CS117" s="195"/>
      <c r="CT117" s="197"/>
      <c r="CU117" s="195"/>
      <c r="CV117" s="180" t="str">
        <f t="shared" si="169"/>
        <v/>
      </c>
      <c r="CW117" s="181" t="str">
        <f t="shared" si="126"/>
        <v/>
      </c>
      <c r="CX117" s="182" t="str">
        <f t="shared" si="127"/>
        <v/>
      </c>
      <c r="CY117" s="183"/>
      <c r="CZ117" s="184" t="str">
        <f t="shared" si="189"/>
        <v/>
      </c>
      <c r="DA117" s="183"/>
      <c r="DB117" s="171"/>
      <c r="DC117" s="196"/>
      <c r="DD117" s="195"/>
      <c r="DE117" s="197"/>
      <c r="DF117" s="195"/>
      <c r="DG117" s="197"/>
      <c r="DH117" s="195"/>
      <c r="DI117" s="180" t="str">
        <f t="shared" si="170"/>
        <v/>
      </c>
      <c r="DJ117" s="181" t="str">
        <f t="shared" si="128"/>
        <v/>
      </c>
      <c r="DK117" s="182" t="str">
        <f t="shared" si="129"/>
        <v/>
      </c>
      <c r="DL117" s="183"/>
      <c r="DM117" s="184" t="str">
        <f t="shared" si="190"/>
        <v/>
      </c>
      <c r="DN117" s="183"/>
      <c r="DO117" s="171"/>
      <c r="DP117" s="196"/>
      <c r="DQ117" s="195"/>
      <c r="DR117" s="197"/>
      <c r="DS117" s="195"/>
      <c r="DT117" s="197"/>
      <c r="DU117" s="195"/>
      <c r="DV117" s="180" t="str">
        <f t="shared" si="171"/>
        <v/>
      </c>
      <c r="DW117" s="181" t="str">
        <f t="shared" si="130"/>
        <v/>
      </c>
      <c r="DX117" s="182" t="str">
        <f t="shared" si="131"/>
        <v/>
      </c>
      <c r="DY117" s="183"/>
      <c r="DZ117" s="184" t="str">
        <f t="shared" si="191"/>
        <v/>
      </c>
      <c r="EA117" s="183"/>
      <c r="EB117" s="171"/>
      <c r="EC117" s="196"/>
      <c r="ED117" s="195"/>
      <c r="EE117" s="197"/>
      <c r="EF117" s="195"/>
      <c r="EG117" s="197"/>
      <c r="EH117" s="195"/>
      <c r="EI117" s="180" t="str">
        <f t="shared" si="172"/>
        <v/>
      </c>
      <c r="EJ117" s="181" t="str">
        <f t="shared" si="132"/>
        <v/>
      </c>
      <c r="EK117" s="182" t="str">
        <f t="shared" si="133"/>
        <v/>
      </c>
      <c r="EL117" s="183"/>
      <c r="EM117" s="184" t="str">
        <f t="shared" si="192"/>
        <v/>
      </c>
      <c r="EN117" s="183"/>
      <c r="EO117" s="171"/>
      <c r="EP117" s="196"/>
      <c r="EQ117" s="195"/>
      <c r="ER117" s="197"/>
      <c r="ES117" s="195"/>
      <c r="ET117" s="197"/>
      <c r="EU117" s="195"/>
      <c r="EV117" s="180" t="str">
        <f t="shared" si="173"/>
        <v/>
      </c>
      <c r="EW117" s="181" t="str">
        <f t="shared" si="134"/>
        <v/>
      </c>
      <c r="EX117" s="182" t="str">
        <f t="shared" si="135"/>
        <v/>
      </c>
      <c r="EY117" s="183"/>
      <c r="EZ117" s="184" t="str">
        <f t="shared" si="193"/>
        <v/>
      </c>
      <c r="FA117" s="183"/>
      <c r="FB117" s="171"/>
      <c r="FC117" s="196"/>
      <c r="FD117" s="195"/>
      <c r="FE117" s="197"/>
      <c r="FF117" s="195"/>
      <c r="FG117" s="197"/>
      <c r="FH117" s="195"/>
      <c r="FI117" s="180" t="str">
        <f t="shared" si="174"/>
        <v/>
      </c>
      <c r="FJ117" s="181" t="str">
        <f t="shared" si="136"/>
        <v/>
      </c>
      <c r="FK117" s="182" t="str">
        <f t="shared" si="137"/>
        <v/>
      </c>
      <c r="FL117" s="183"/>
      <c r="FM117" s="184" t="str">
        <f t="shared" si="194"/>
        <v/>
      </c>
      <c r="FN117" s="183"/>
      <c r="FO117" s="171"/>
      <c r="FP117" s="196"/>
      <c r="FQ117" s="195"/>
      <c r="FR117" s="197"/>
      <c r="FS117" s="195"/>
      <c r="FT117" s="197"/>
      <c r="FU117" s="195"/>
      <c r="FV117" s="180" t="str">
        <f t="shared" si="175"/>
        <v/>
      </c>
      <c r="FW117" s="181" t="str">
        <f t="shared" si="138"/>
        <v/>
      </c>
      <c r="FX117" s="182" t="str">
        <f t="shared" si="139"/>
        <v/>
      </c>
      <c r="FY117" s="183"/>
      <c r="FZ117" s="184" t="str">
        <f t="shared" si="195"/>
        <v/>
      </c>
      <c r="GA117" s="183"/>
      <c r="GB117" s="171"/>
      <c r="GC117" s="196"/>
      <c r="GD117" s="195"/>
      <c r="GE117" s="197"/>
      <c r="GF117" s="195"/>
      <c r="GG117" s="197"/>
      <c r="GH117" s="195"/>
      <c r="GI117" s="180" t="str">
        <f t="shared" si="176"/>
        <v/>
      </c>
      <c r="GJ117" s="181" t="str">
        <f t="shared" si="140"/>
        <v/>
      </c>
      <c r="GK117" s="182" t="str">
        <f t="shared" si="141"/>
        <v/>
      </c>
      <c r="GL117" s="183"/>
      <c r="GM117" s="184" t="str">
        <f t="shared" si="196"/>
        <v/>
      </c>
      <c r="GN117" s="183"/>
      <c r="GO117" s="171"/>
      <c r="GP117" s="196"/>
      <c r="GQ117" s="195"/>
      <c r="GR117" s="197"/>
      <c r="GS117" s="195"/>
      <c r="GT117" s="197"/>
      <c r="GU117" s="195"/>
      <c r="GV117" s="180" t="str">
        <f t="shared" si="177"/>
        <v/>
      </c>
      <c r="GW117" s="181" t="str">
        <f t="shared" si="142"/>
        <v/>
      </c>
      <c r="GX117" s="182" t="str">
        <f t="shared" si="143"/>
        <v/>
      </c>
      <c r="GY117" s="183"/>
      <c r="GZ117" s="184" t="str">
        <f t="shared" si="197"/>
        <v/>
      </c>
      <c r="HA117" s="183"/>
      <c r="HB117" s="171"/>
      <c r="HC117" s="196"/>
      <c r="HD117" s="195"/>
      <c r="HE117" s="197"/>
      <c r="HF117" s="195"/>
      <c r="HG117" s="197"/>
      <c r="HH117" s="195"/>
      <c r="HI117" s="180" t="str">
        <f t="shared" si="178"/>
        <v/>
      </c>
      <c r="HJ117" s="181" t="str">
        <f t="shared" si="144"/>
        <v/>
      </c>
      <c r="HK117" s="182" t="str">
        <f t="shared" si="145"/>
        <v/>
      </c>
      <c r="HL117" s="183"/>
      <c r="HM117" s="184" t="str">
        <f t="shared" si="198"/>
        <v/>
      </c>
      <c r="HN117" s="183"/>
      <c r="HO117" s="171"/>
      <c r="HP117" s="196"/>
      <c r="HQ117" s="195"/>
      <c r="HR117" s="197"/>
      <c r="HS117" s="195"/>
      <c r="HT117" s="197"/>
      <c r="HU117" s="195"/>
      <c r="HV117" s="180" t="str">
        <f t="shared" si="179"/>
        <v/>
      </c>
      <c r="HW117" s="181" t="str">
        <f t="shared" si="146"/>
        <v/>
      </c>
      <c r="HX117" s="182" t="str">
        <f t="shared" si="147"/>
        <v/>
      </c>
      <c r="HY117" s="183"/>
      <c r="HZ117" s="184" t="str">
        <f t="shared" si="199"/>
        <v/>
      </c>
      <c r="IA117" s="183"/>
      <c r="IB117" s="171"/>
      <c r="IC117" s="196"/>
      <c r="ID117" s="195"/>
      <c r="IE117" s="197"/>
      <c r="IF117" s="195"/>
      <c r="IG117" s="197"/>
      <c r="IH117" s="195"/>
      <c r="II117" s="180" t="str">
        <f t="shared" si="180"/>
        <v/>
      </c>
      <c r="IJ117" s="181" t="str">
        <f t="shared" si="148"/>
        <v/>
      </c>
      <c r="IK117" s="182" t="str">
        <f t="shared" si="149"/>
        <v/>
      </c>
      <c r="IL117" s="183"/>
      <c r="IM117" s="184" t="str">
        <f t="shared" si="200"/>
        <v/>
      </c>
      <c r="IN117" s="183"/>
      <c r="IO117" s="171"/>
      <c r="IP117" s="196"/>
      <c r="IQ117" s="195"/>
      <c r="IR117" s="197"/>
      <c r="IS117" s="195"/>
      <c r="IT117" s="197"/>
      <c r="IU117" s="195"/>
      <c r="IV117" s="180" t="str">
        <f t="shared" si="181"/>
        <v/>
      </c>
      <c r="IW117" s="181" t="str">
        <f t="shared" si="150"/>
        <v/>
      </c>
      <c r="IX117" s="182" t="str">
        <f t="shared" si="151"/>
        <v/>
      </c>
      <c r="IY117" s="183"/>
      <c r="IZ117" s="184" t="str">
        <f t="shared" si="201"/>
        <v/>
      </c>
      <c r="JA117" s="183"/>
      <c r="JB117" s="171"/>
      <c r="JC117" s="342"/>
      <c r="JD117" s="198">
        <f t="shared" si="152"/>
        <v>0</v>
      </c>
      <c r="JE117" s="198">
        <f t="shared" si="153"/>
        <v>0</v>
      </c>
      <c r="JF117" s="198">
        <f t="shared" si="154"/>
        <v>0</v>
      </c>
      <c r="JG117" s="199">
        <f t="shared" si="155"/>
        <v>0</v>
      </c>
      <c r="JH117" s="199">
        <f t="shared" si="156"/>
        <v>0</v>
      </c>
      <c r="JI117" s="342"/>
      <c r="JJ117" s="198">
        <f>JD117+'Vessel List A'!JD117</f>
        <v>0</v>
      </c>
      <c r="JK117" s="198">
        <f>JE117+'Vessel List A'!JE117</f>
        <v>0</v>
      </c>
      <c r="JL117" s="198">
        <f t="shared" si="157"/>
        <v>0</v>
      </c>
      <c r="JM117" s="199">
        <f>JG117+'Vessel List A'!JG117</f>
        <v>0</v>
      </c>
      <c r="JN117" s="199">
        <f t="shared" si="158"/>
        <v>0</v>
      </c>
      <c r="JO117" s="342"/>
      <c r="JP117" s="346"/>
      <c r="JQ117" s="346"/>
      <c r="JR117" s="346"/>
      <c r="JS117" s="346"/>
      <c r="JT117" s="346"/>
      <c r="JU117" s="346"/>
      <c r="JV117" s="346"/>
      <c r="JW117" s="346"/>
      <c r="JX117" s="346"/>
      <c r="JY117" s="342"/>
      <c r="JZ117" s="344">
        <f t="shared" si="159"/>
        <v>2</v>
      </c>
      <c r="KA117" s="195"/>
    </row>
    <row r="118" spans="1:287" x14ac:dyDescent="0.2">
      <c r="A118" s="247">
        <f t="shared" si="160"/>
        <v>41692</v>
      </c>
      <c r="B118" s="249">
        <f t="shared" si="161"/>
        <v>41693</v>
      </c>
      <c r="C118" s="196"/>
      <c r="D118" s="195"/>
      <c r="E118" s="197"/>
      <c r="F118" s="195"/>
      <c r="G118" s="197"/>
      <c r="H118" s="195"/>
      <c r="I118" s="180" t="str">
        <f t="shared" si="162"/>
        <v/>
      </c>
      <c r="J118" s="181" t="str">
        <f t="shared" si="112"/>
        <v/>
      </c>
      <c r="K118" s="182" t="str">
        <f t="shared" si="113"/>
        <v/>
      </c>
      <c r="L118" s="183"/>
      <c r="M118" s="184" t="str">
        <f t="shared" si="182"/>
        <v/>
      </c>
      <c r="N118" s="183"/>
      <c r="O118" s="171"/>
      <c r="P118" s="196"/>
      <c r="Q118" s="195"/>
      <c r="R118" s="197"/>
      <c r="S118" s="195"/>
      <c r="T118" s="197"/>
      <c r="U118" s="195"/>
      <c r="V118" s="180" t="str">
        <f t="shared" si="163"/>
        <v/>
      </c>
      <c r="W118" s="181" t="str">
        <f t="shared" si="114"/>
        <v/>
      </c>
      <c r="X118" s="182" t="str">
        <f t="shared" si="115"/>
        <v/>
      </c>
      <c r="Y118" s="183"/>
      <c r="Z118" s="184" t="str">
        <f t="shared" si="183"/>
        <v/>
      </c>
      <c r="AA118" s="183"/>
      <c r="AB118" s="171"/>
      <c r="AC118" s="196"/>
      <c r="AD118" s="195"/>
      <c r="AE118" s="197"/>
      <c r="AF118" s="195"/>
      <c r="AG118" s="197"/>
      <c r="AH118" s="195"/>
      <c r="AI118" s="180" t="str">
        <f t="shared" si="164"/>
        <v/>
      </c>
      <c r="AJ118" s="181" t="str">
        <f t="shared" si="116"/>
        <v/>
      </c>
      <c r="AK118" s="182" t="str">
        <f t="shared" si="117"/>
        <v/>
      </c>
      <c r="AL118" s="183"/>
      <c r="AM118" s="184" t="str">
        <f t="shared" si="184"/>
        <v/>
      </c>
      <c r="AN118" s="183"/>
      <c r="AO118" s="171"/>
      <c r="AP118" s="196"/>
      <c r="AQ118" s="195"/>
      <c r="AR118" s="197"/>
      <c r="AS118" s="195"/>
      <c r="AT118" s="197"/>
      <c r="AU118" s="195"/>
      <c r="AV118" s="180" t="str">
        <f t="shared" si="165"/>
        <v/>
      </c>
      <c r="AW118" s="181" t="str">
        <f t="shared" si="118"/>
        <v/>
      </c>
      <c r="AX118" s="182" t="str">
        <f t="shared" si="119"/>
        <v/>
      </c>
      <c r="AY118" s="183"/>
      <c r="AZ118" s="184" t="str">
        <f t="shared" si="185"/>
        <v/>
      </c>
      <c r="BA118" s="183"/>
      <c r="BB118" s="171"/>
      <c r="BC118" s="196"/>
      <c r="BD118" s="195"/>
      <c r="BE118" s="197"/>
      <c r="BF118" s="195"/>
      <c r="BG118" s="197"/>
      <c r="BH118" s="195"/>
      <c r="BI118" s="180" t="str">
        <f t="shared" si="166"/>
        <v/>
      </c>
      <c r="BJ118" s="181" t="str">
        <f t="shared" si="120"/>
        <v/>
      </c>
      <c r="BK118" s="182" t="str">
        <f t="shared" si="121"/>
        <v/>
      </c>
      <c r="BL118" s="183"/>
      <c r="BM118" s="184" t="str">
        <f t="shared" si="186"/>
        <v/>
      </c>
      <c r="BN118" s="183"/>
      <c r="BO118" s="171"/>
      <c r="BP118" s="196"/>
      <c r="BQ118" s="195"/>
      <c r="BR118" s="197"/>
      <c r="BS118" s="195"/>
      <c r="BT118" s="197"/>
      <c r="BU118" s="195"/>
      <c r="BV118" s="180" t="str">
        <f t="shared" si="167"/>
        <v/>
      </c>
      <c r="BW118" s="181" t="str">
        <f t="shared" si="122"/>
        <v/>
      </c>
      <c r="BX118" s="182" t="str">
        <f t="shared" si="123"/>
        <v/>
      </c>
      <c r="BY118" s="183"/>
      <c r="BZ118" s="184" t="str">
        <f t="shared" si="187"/>
        <v/>
      </c>
      <c r="CA118" s="183"/>
      <c r="CB118" s="171"/>
      <c r="CC118" s="196"/>
      <c r="CD118" s="195"/>
      <c r="CE118" s="197"/>
      <c r="CF118" s="195"/>
      <c r="CG118" s="197"/>
      <c r="CH118" s="195"/>
      <c r="CI118" s="180" t="str">
        <f t="shared" si="168"/>
        <v/>
      </c>
      <c r="CJ118" s="181" t="str">
        <f t="shared" si="124"/>
        <v/>
      </c>
      <c r="CK118" s="182" t="str">
        <f t="shared" si="125"/>
        <v/>
      </c>
      <c r="CL118" s="183"/>
      <c r="CM118" s="184" t="str">
        <f t="shared" si="188"/>
        <v/>
      </c>
      <c r="CN118" s="183"/>
      <c r="CO118" s="171"/>
      <c r="CP118" s="196"/>
      <c r="CQ118" s="195"/>
      <c r="CR118" s="197"/>
      <c r="CS118" s="195"/>
      <c r="CT118" s="197"/>
      <c r="CU118" s="195"/>
      <c r="CV118" s="180" t="str">
        <f t="shared" si="169"/>
        <v/>
      </c>
      <c r="CW118" s="181" t="str">
        <f t="shared" si="126"/>
        <v/>
      </c>
      <c r="CX118" s="182" t="str">
        <f t="shared" si="127"/>
        <v/>
      </c>
      <c r="CY118" s="183"/>
      <c r="CZ118" s="184" t="str">
        <f t="shared" si="189"/>
        <v/>
      </c>
      <c r="DA118" s="183"/>
      <c r="DB118" s="171"/>
      <c r="DC118" s="196"/>
      <c r="DD118" s="195"/>
      <c r="DE118" s="197"/>
      <c r="DF118" s="195"/>
      <c r="DG118" s="197"/>
      <c r="DH118" s="195"/>
      <c r="DI118" s="180" t="str">
        <f t="shared" si="170"/>
        <v/>
      </c>
      <c r="DJ118" s="181" t="str">
        <f t="shared" si="128"/>
        <v/>
      </c>
      <c r="DK118" s="182" t="str">
        <f t="shared" si="129"/>
        <v/>
      </c>
      <c r="DL118" s="183"/>
      <c r="DM118" s="184" t="str">
        <f t="shared" si="190"/>
        <v/>
      </c>
      <c r="DN118" s="183"/>
      <c r="DO118" s="171"/>
      <c r="DP118" s="196"/>
      <c r="DQ118" s="195"/>
      <c r="DR118" s="197"/>
      <c r="DS118" s="195"/>
      <c r="DT118" s="197"/>
      <c r="DU118" s="195"/>
      <c r="DV118" s="180" t="str">
        <f t="shared" si="171"/>
        <v/>
      </c>
      <c r="DW118" s="181" t="str">
        <f t="shared" si="130"/>
        <v/>
      </c>
      <c r="DX118" s="182" t="str">
        <f t="shared" si="131"/>
        <v/>
      </c>
      <c r="DY118" s="183"/>
      <c r="DZ118" s="184" t="str">
        <f t="shared" si="191"/>
        <v/>
      </c>
      <c r="EA118" s="183"/>
      <c r="EB118" s="171"/>
      <c r="EC118" s="196"/>
      <c r="ED118" s="195"/>
      <c r="EE118" s="197"/>
      <c r="EF118" s="195"/>
      <c r="EG118" s="197"/>
      <c r="EH118" s="195"/>
      <c r="EI118" s="180" t="str">
        <f t="shared" si="172"/>
        <v/>
      </c>
      <c r="EJ118" s="181" t="str">
        <f t="shared" si="132"/>
        <v/>
      </c>
      <c r="EK118" s="182" t="str">
        <f t="shared" si="133"/>
        <v/>
      </c>
      <c r="EL118" s="183"/>
      <c r="EM118" s="184" t="str">
        <f t="shared" si="192"/>
        <v/>
      </c>
      <c r="EN118" s="183"/>
      <c r="EO118" s="171"/>
      <c r="EP118" s="196"/>
      <c r="EQ118" s="195"/>
      <c r="ER118" s="197"/>
      <c r="ES118" s="195"/>
      <c r="ET118" s="197"/>
      <c r="EU118" s="195"/>
      <c r="EV118" s="180" t="str">
        <f t="shared" si="173"/>
        <v/>
      </c>
      <c r="EW118" s="181" t="str">
        <f t="shared" si="134"/>
        <v/>
      </c>
      <c r="EX118" s="182" t="str">
        <f t="shared" si="135"/>
        <v/>
      </c>
      <c r="EY118" s="183"/>
      <c r="EZ118" s="184" t="str">
        <f t="shared" si="193"/>
        <v/>
      </c>
      <c r="FA118" s="183"/>
      <c r="FB118" s="171"/>
      <c r="FC118" s="196"/>
      <c r="FD118" s="195"/>
      <c r="FE118" s="197"/>
      <c r="FF118" s="195"/>
      <c r="FG118" s="197"/>
      <c r="FH118" s="195"/>
      <c r="FI118" s="180" t="str">
        <f t="shared" si="174"/>
        <v/>
      </c>
      <c r="FJ118" s="181" t="str">
        <f t="shared" si="136"/>
        <v/>
      </c>
      <c r="FK118" s="182" t="str">
        <f t="shared" si="137"/>
        <v/>
      </c>
      <c r="FL118" s="183"/>
      <c r="FM118" s="184" t="str">
        <f t="shared" si="194"/>
        <v/>
      </c>
      <c r="FN118" s="183"/>
      <c r="FO118" s="171"/>
      <c r="FP118" s="196"/>
      <c r="FQ118" s="195"/>
      <c r="FR118" s="197"/>
      <c r="FS118" s="195"/>
      <c r="FT118" s="197"/>
      <c r="FU118" s="195"/>
      <c r="FV118" s="180" t="str">
        <f t="shared" si="175"/>
        <v/>
      </c>
      <c r="FW118" s="181" t="str">
        <f t="shared" si="138"/>
        <v/>
      </c>
      <c r="FX118" s="182" t="str">
        <f t="shared" si="139"/>
        <v/>
      </c>
      <c r="FY118" s="183"/>
      <c r="FZ118" s="184" t="str">
        <f t="shared" si="195"/>
        <v/>
      </c>
      <c r="GA118" s="183"/>
      <c r="GB118" s="171"/>
      <c r="GC118" s="196"/>
      <c r="GD118" s="195"/>
      <c r="GE118" s="197"/>
      <c r="GF118" s="195"/>
      <c r="GG118" s="197"/>
      <c r="GH118" s="195"/>
      <c r="GI118" s="180" t="str">
        <f t="shared" si="176"/>
        <v/>
      </c>
      <c r="GJ118" s="181" t="str">
        <f t="shared" si="140"/>
        <v/>
      </c>
      <c r="GK118" s="182" t="str">
        <f t="shared" si="141"/>
        <v/>
      </c>
      <c r="GL118" s="183"/>
      <c r="GM118" s="184" t="str">
        <f t="shared" si="196"/>
        <v/>
      </c>
      <c r="GN118" s="183"/>
      <c r="GO118" s="171"/>
      <c r="GP118" s="196"/>
      <c r="GQ118" s="195"/>
      <c r="GR118" s="197"/>
      <c r="GS118" s="195"/>
      <c r="GT118" s="197"/>
      <c r="GU118" s="195"/>
      <c r="GV118" s="180" t="str">
        <f t="shared" si="177"/>
        <v/>
      </c>
      <c r="GW118" s="181" t="str">
        <f t="shared" si="142"/>
        <v/>
      </c>
      <c r="GX118" s="182" t="str">
        <f t="shared" si="143"/>
        <v/>
      </c>
      <c r="GY118" s="183"/>
      <c r="GZ118" s="184" t="str">
        <f t="shared" si="197"/>
        <v/>
      </c>
      <c r="HA118" s="183"/>
      <c r="HB118" s="171"/>
      <c r="HC118" s="196"/>
      <c r="HD118" s="195"/>
      <c r="HE118" s="197"/>
      <c r="HF118" s="195"/>
      <c r="HG118" s="197"/>
      <c r="HH118" s="195"/>
      <c r="HI118" s="180" t="str">
        <f t="shared" si="178"/>
        <v/>
      </c>
      <c r="HJ118" s="181" t="str">
        <f t="shared" si="144"/>
        <v/>
      </c>
      <c r="HK118" s="182" t="str">
        <f t="shared" si="145"/>
        <v/>
      </c>
      <c r="HL118" s="183"/>
      <c r="HM118" s="184" t="str">
        <f t="shared" si="198"/>
        <v/>
      </c>
      <c r="HN118" s="183"/>
      <c r="HO118" s="171"/>
      <c r="HP118" s="196"/>
      <c r="HQ118" s="195"/>
      <c r="HR118" s="197"/>
      <c r="HS118" s="195"/>
      <c r="HT118" s="197"/>
      <c r="HU118" s="195"/>
      <c r="HV118" s="180" t="str">
        <f t="shared" si="179"/>
        <v/>
      </c>
      <c r="HW118" s="181" t="str">
        <f t="shared" si="146"/>
        <v/>
      </c>
      <c r="HX118" s="182" t="str">
        <f t="shared" si="147"/>
        <v/>
      </c>
      <c r="HY118" s="183"/>
      <c r="HZ118" s="184" t="str">
        <f t="shared" si="199"/>
        <v/>
      </c>
      <c r="IA118" s="183"/>
      <c r="IB118" s="171"/>
      <c r="IC118" s="196"/>
      <c r="ID118" s="195"/>
      <c r="IE118" s="197"/>
      <c r="IF118" s="195"/>
      <c r="IG118" s="197"/>
      <c r="IH118" s="195"/>
      <c r="II118" s="180" t="str">
        <f t="shared" si="180"/>
        <v/>
      </c>
      <c r="IJ118" s="181" t="str">
        <f t="shared" si="148"/>
        <v/>
      </c>
      <c r="IK118" s="182" t="str">
        <f t="shared" si="149"/>
        <v/>
      </c>
      <c r="IL118" s="183"/>
      <c r="IM118" s="184" t="str">
        <f t="shared" si="200"/>
        <v/>
      </c>
      <c r="IN118" s="183"/>
      <c r="IO118" s="171"/>
      <c r="IP118" s="196"/>
      <c r="IQ118" s="195"/>
      <c r="IR118" s="197"/>
      <c r="IS118" s="195"/>
      <c r="IT118" s="197"/>
      <c r="IU118" s="195"/>
      <c r="IV118" s="180" t="str">
        <f t="shared" si="181"/>
        <v/>
      </c>
      <c r="IW118" s="181" t="str">
        <f t="shared" si="150"/>
        <v/>
      </c>
      <c r="IX118" s="182" t="str">
        <f t="shared" si="151"/>
        <v/>
      </c>
      <c r="IY118" s="183"/>
      <c r="IZ118" s="184" t="str">
        <f t="shared" si="201"/>
        <v/>
      </c>
      <c r="JA118" s="183"/>
      <c r="JB118" s="171"/>
      <c r="JC118" s="342"/>
      <c r="JD118" s="198">
        <f t="shared" si="152"/>
        <v>0</v>
      </c>
      <c r="JE118" s="198">
        <f t="shared" si="153"/>
        <v>0</v>
      </c>
      <c r="JF118" s="198">
        <f t="shared" si="154"/>
        <v>0</v>
      </c>
      <c r="JG118" s="199">
        <f t="shared" si="155"/>
        <v>0</v>
      </c>
      <c r="JH118" s="199">
        <f t="shared" si="156"/>
        <v>0</v>
      </c>
      <c r="JI118" s="342"/>
      <c r="JJ118" s="198">
        <f>JD118+'Vessel List A'!JD118</f>
        <v>0</v>
      </c>
      <c r="JK118" s="198">
        <f>JE118+'Vessel List A'!JE118</f>
        <v>0</v>
      </c>
      <c r="JL118" s="198">
        <f t="shared" si="157"/>
        <v>0</v>
      </c>
      <c r="JM118" s="199">
        <f>JG118+'Vessel List A'!JG118</f>
        <v>0</v>
      </c>
      <c r="JN118" s="199">
        <f t="shared" si="158"/>
        <v>0</v>
      </c>
      <c r="JO118" s="342"/>
      <c r="JP118" s="346"/>
      <c r="JQ118" s="346"/>
      <c r="JR118" s="346"/>
      <c r="JS118" s="346"/>
      <c r="JT118" s="346"/>
      <c r="JU118" s="346"/>
      <c r="JV118" s="346"/>
      <c r="JW118" s="346"/>
      <c r="JX118" s="346"/>
      <c r="JY118" s="342"/>
      <c r="JZ118" s="344">
        <f t="shared" si="159"/>
        <v>2</v>
      </c>
      <c r="KA118" s="195"/>
    </row>
    <row r="119" spans="1:287" x14ac:dyDescent="0.2">
      <c r="A119" s="247">
        <f t="shared" si="160"/>
        <v>41693</v>
      </c>
      <c r="B119" s="249">
        <f t="shared" si="161"/>
        <v>41694</v>
      </c>
      <c r="C119" s="196"/>
      <c r="D119" s="195"/>
      <c r="E119" s="197"/>
      <c r="F119" s="195"/>
      <c r="G119" s="197"/>
      <c r="H119" s="195"/>
      <c r="I119" s="180" t="str">
        <f t="shared" si="162"/>
        <v/>
      </c>
      <c r="J119" s="181" t="str">
        <f t="shared" si="112"/>
        <v/>
      </c>
      <c r="K119" s="182" t="str">
        <f t="shared" si="113"/>
        <v/>
      </c>
      <c r="L119" s="183"/>
      <c r="M119" s="184" t="str">
        <f t="shared" si="182"/>
        <v/>
      </c>
      <c r="N119" s="183"/>
      <c r="O119" s="186"/>
      <c r="P119" s="196"/>
      <c r="Q119" s="195"/>
      <c r="R119" s="197"/>
      <c r="S119" s="195"/>
      <c r="T119" s="197"/>
      <c r="U119" s="195"/>
      <c r="V119" s="180" t="str">
        <f t="shared" si="163"/>
        <v/>
      </c>
      <c r="W119" s="181" t="str">
        <f t="shared" si="114"/>
        <v/>
      </c>
      <c r="X119" s="182" t="str">
        <f t="shared" si="115"/>
        <v/>
      </c>
      <c r="Y119" s="183"/>
      <c r="Z119" s="184" t="str">
        <f t="shared" si="183"/>
        <v/>
      </c>
      <c r="AA119" s="183"/>
      <c r="AB119" s="186"/>
      <c r="AC119" s="196"/>
      <c r="AD119" s="195"/>
      <c r="AE119" s="197"/>
      <c r="AF119" s="195"/>
      <c r="AG119" s="197"/>
      <c r="AH119" s="195"/>
      <c r="AI119" s="180" t="str">
        <f t="shared" si="164"/>
        <v/>
      </c>
      <c r="AJ119" s="181" t="str">
        <f t="shared" si="116"/>
        <v/>
      </c>
      <c r="AK119" s="182" t="str">
        <f t="shared" si="117"/>
        <v/>
      </c>
      <c r="AL119" s="183"/>
      <c r="AM119" s="184" t="str">
        <f t="shared" si="184"/>
        <v/>
      </c>
      <c r="AN119" s="183"/>
      <c r="AO119" s="186"/>
      <c r="AP119" s="196"/>
      <c r="AQ119" s="195"/>
      <c r="AR119" s="197"/>
      <c r="AS119" s="195"/>
      <c r="AT119" s="197"/>
      <c r="AU119" s="195"/>
      <c r="AV119" s="180" t="str">
        <f t="shared" si="165"/>
        <v/>
      </c>
      <c r="AW119" s="181" t="str">
        <f t="shared" si="118"/>
        <v/>
      </c>
      <c r="AX119" s="182" t="str">
        <f t="shared" si="119"/>
        <v/>
      </c>
      <c r="AY119" s="183"/>
      <c r="AZ119" s="184" t="str">
        <f t="shared" si="185"/>
        <v/>
      </c>
      <c r="BA119" s="183"/>
      <c r="BB119" s="186"/>
      <c r="BC119" s="196"/>
      <c r="BD119" s="195"/>
      <c r="BE119" s="197"/>
      <c r="BF119" s="195"/>
      <c r="BG119" s="197"/>
      <c r="BH119" s="195"/>
      <c r="BI119" s="180" t="str">
        <f t="shared" si="166"/>
        <v/>
      </c>
      <c r="BJ119" s="181" t="str">
        <f t="shared" si="120"/>
        <v/>
      </c>
      <c r="BK119" s="182" t="str">
        <f t="shared" si="121"/>
        <v/>
      </c>
      <c r="BL119" s="183"/>
      <c r="BM119" s="184" t="str">
        <f t="shared" si="186"/>
        <v/>
      </c>
      <c r="BN119" s="183"/>
      <c r="BO119" s="186"/>
      <c r="BP119" s="196"/>
      <c r="BQ119" s="195"/>
      <c r="BR119" s="197"/>
      <c r="BS119" s="195"/>
      <c r="BT119" s="197"/>
      <c r="BU119" s="195"/>
      <c r="BV119" s="180" t="str">
        <f t="shared" si="167"/>
        <v/>
      </c>
      <c r="BW119" s="181" t="str">
        <f t="shared" si="122"/>
        <v/>
      </c>
      <c r="BX119" s="182" t="str">
        <f t="shared" si="123"/>
        <v/>
      </c>
      <c r="BY119" s="183"/>
      <c r="BZ119" s="184" t="str">
        <f t="shared" si="187"/>
        <v/>
      </c>
      <c r="CA119" s="183"/>
      <c r="CB119" s="186"/>
      <c r="CC119" s="196"/>
      <c r="CD119" s="195"/>
      <c r="CE119" s="197"/>
      <c r="CF119" s="195"/>
      <c r="CG119" s="197"/>
      <c r="CH119" s="195"/>
      <c r="CI119" s="180" t="str">
        <f t="shared" si="168"/>
        <v/>
      </c>
      <c r="CJ119" s="181" t="str">
        <f t="shared" si="124"/>
        <v/>
      </c>
      <c r="CK119" s="182" t="str">
        <f t="shared" si="125"/>
        <v/>
      </c>
      <c r="CL119" s="183"/>
      <c r="CM119" s="184" t="str">
        <f t="shared" si="188"/>
        <v/>
      </c>
      <c r="CN119" s="183"/>
      <c r="CO119" s="186"/>
      <c r="CP119" s="196"/>
      <c r="CQ119" s="195"/>
      <c r="CR119" s="197"/>
      <c r="CS119" s="195"/>
      <c r="CT119" s="197"/>
      <c r="CU119" s="195"/>
      <c r="CV119" s="180" t="str">
        <f t="shared" si="169"/>
        <v/>
      </c>
      <c r="CW119" s="181" t="str">
        <f t="shared" si="126"/>
        <v/>
      </c>
      <c r="CX119" s="182" t="str">
        <f t="shared" si="127"/>
        <v/>
      </c>
      <c r="CY119" s="183"/>
      <c r="CZ119" s="184" t="str">
        <f t="shared" si="189"/>
        <v/>
      </c>
      <c r="DA119" s="183"/>
      <c r="DB119" s="186"/>
      <c r="DC119" s="196"/>
      <c r="DD119" s="195"/>
      <c r="DE119" s="197"/>
      <c r="DF119" s="195"/>
      <c r="DG119" s="197"/>
      <c r="DH119" s="195"/>
      <c r="DI119" s="180" t="str">
        <f t="shared" si="170"/>
        <v/>
      </c>
      <c r="DJ119" s="181" t="str">
        <f t="shared" si="128"/>
        <v/>
      </c>
      <c r="DK119" s="182" t="str">
        <f t="shared" si="129"/>
        <v/>
      </c>
      <c r="DL119" s="183"/>
      <c r="DM119" s="184" t="str">
        <f t="shared" si="190"/>
        <v/>
      </c>
      <c r="DN119" s="183"/>
      <c r="DO119" s="186"/>
      <c r="DP119" s="196"/>
      <c r="DQ119" s="195"/>
      <c r="DR119" s="197"/>
      <c r="DS119" s="195"/>
      <c r="DT119" s="197"/>
      <c r="DU119" s="195"/>
      <c r="DV119" s="180" t="str">
        <f t="shared" si="171"/>
        <v/>
      </c>
      <c r="DW119" s="181" t="str">
        <f t="shared" si="130"/>
        <v/>
      </c>
      <c r="DX119" s="182" t="str">
        <f t="shared" si="131"/>
        <v/>
      </c>
      <c r="DY119" s="183"/>
      <c r="DZ119" s="184" t="str">
        <f t="shared" si="191"/>
        <v/>
      </c>
      <c r="EA119" s="183"/>
      <c r="EB119" s="186"/>
      <c r="EC119" s="196"/>
      <c r="ED119" s="195"/>
      <c r="EE119" s="197"/>
      <c r="EF119" s="195"/>
      <c r="EG119" s="197"/>
      <c r="EH119" s="195"/>
      <c r="EI119" s="180" t="str">
        <f t="shared" si="172"/>
        <v/>
      </c>
      <c r="EJ119" s="181" t="str">
        <f t="shared" si="132"/>
        <v/>
      </c>
      <c r="EK119" s="182" t="str">
        <f t="shared" si="133"/>
        <v/>
      </c>
      <c r="EL119" s="183"/>
      <c r="EM119" s="184" t="str">
        <f t="shared" si="192"/>
        <v/>
      </c>
      <c r="EN119" s="183"/>
      <c r="EO119" s="186"/>
      <c r="EP119" s="196"/>
      <c r="EQ119" s="195"/>
      <c r="ER119" s="197"/>
      <c r="ES119" s="195"/>
      <c r="ET119" s="197"/>
      <c r="EU119" s="195"/>
      <c r="EV119" s="180" t="str">
        <f t="shared" si="173"/>
        <v/>
      </c>
      <c r="EW119" s="181" t="str">
        <f t="shared" si="134"/>
        <v/>
      </c>
      <c r="EX119" s="182" t="str">
        <f t="shared" si="135"/>
        <v/>
      </c>
      <c r="EY119" s="183"/>
      <c r="EZ119" s="184" t="str">
        <f t="shared" si="193"/>
        <v/>
      </c>
      <c r="FA119" s="183"/>
      <c r="FB119" s="186"/>
      <c r="FC119" s="196"/>
      <c r="FD119" s="195"/>
      <c r="FE119" s="197"/>
      <c r="FF119" s="195"/>
      <c r="FG119" s="197"/>
      <c r="FH119" s="195"/>
      <c r="FI119" s="180" t="str">
        <f t="shared" si="174"/>
        <v/>
      </c>
      <c r="FJ119" s="181" t="str">
        <f t="shared" si="136"/>
        <v/>
      </c>
      <c r="FK119" s="182" t="str">
        <f t="shared" si="137"/>
        <v/>
      </c>
      <c r="FL119" s="183"/>
      <c r="FM119" s="184" t="str">
        <f t="shared" si="194"/>
        <v/>
      </c>
      <c r="FN119" s="183"/>
      <c r="FO119" s="186"/>
      <c r="FP119" s="196"/>
      <c r="FQ119" s="195"/>
      <c r="FR119" s="197"/>
      <c r="FS119" s="195"/>
      <c r="FT119" s="197"/>
      <c r="FU119" s="195"/>
      <c r="FV119" s="180" t="str">
        <f t="shared" si="175"/>
        <v/>
      </c>
      <c r="FW119" s="181" t="str">
        <f t="shared" si="138"/>
        <v/>
      </c>
      <c r="FX119" s="182" t="str">
        <f t="shared" si="139"/>
        <v/>
      </c>
      <c r="FY119" s="183"/>
      <c r="FZ119" s="184" t="str">
        <f t="shared" si="195"/>
        <v/>
      </c>
      <c r="GA119" s="183"/>
      <c r="GB119" s="186"/>
      <c r="GC119" s="196"/>
      <c r="GD119" s="195"/>
      <c r="GE119" s="197"/>
      <c r="GF119" s="195"/>
      <c r="GG119" s="197"/>
      <c r="GH119" s="195"/>
      <c r="GI119" s="180" t="str">
        <f t="shared" si="176"/>
        <v/>
      </c>
      <c r="GJ119" s="181" t="str">
        <f t="shared" si="140"/>
        <v/>
      </c>
      <c r="GK119" s="182" t="str">
        <f t="shared" si="141"/>
        <v/>
      </c>
      <c r="GL119" s="183"/>
      <c r="GM119" s="184" t="str">
        <f t="shared" si="196"/>
        <v/>
      </c>
      <c r="GN119" s="183"/>
      <c r="GO119" s="186"/>
      <c r="GP119" s="196"/>
      <c r="GQ119" s="195"/>
      <c r="GR119" s="197"/>
      <c r="GS119" s="195"/>
      <c r="GT119" s="197"/>
      <c r="GU119" s="195"/>
      <c r="GV119" s="180" t="str">
        <f t="shared" si="177"/>
        <v/>
      </c>
      <c r="GW119" s="181" t="str">
        <f t="shared" si="142"/>
        <v/>
      </c>
      <c r="GX119" s="182" t="str">
        <f t="shared" si="143"/>
        <v/>
      </c>
      <c r="GY119" s="183"/>
      <c r="GZ119" s="184" t="str">
        <f t="shared" si="197"/>
        <v/>
      </c>
      <c r="HA119" s="183"/>
      <c r="HB119" s="186"/>
      <c r="HC119" s="196"/>
      <c r="HD119" s="195"/>
      <c r="HE119" s="197"/>
      <c r="HF119" s="195"/>
      <c r="HG119" s="197"/>
      <c r="HH119" s="195"/>
      <c r="HI119" s="180" t="str">
        <f t="shared" si="178"/>
        <v/>
      </c>
      <c r="HJ119" s="181" t="str">
        <f t="shared" si="144"/>
        <v/>
      </c>
      <c r="HK119" s="182" t="str">
        <f t="shared" si="145"/>
        <v/>
      </c>
      <c r="HL119" s="183"/>
      <c r="HM119" s="184" t="str">
        <f t="shared" si="198"/>
        <v/>
      </c>
      <c r="HN119" s="183"/>
      <c r="HO119" s="186"/>
      <c r="HP119" s="196"/>
      <c r="HQ119" s="195"/>
      <c r="HR119" s="197"/>
      <c r="HS119" s="195"/>
      <c r="HT119" s="197"/>
      <c r="HU119" s="195"/>
      <c r="HV119" s="180" t="str">
        <f t="shared" si="179"/>
        <v/>
      </c>
      <c r="HW119" s="181" t="str">
        <f t="shared" si="146"/>
        <v/>
      </c>
      <c r="HX119" s="182" t="str">
        <f t="shared" si="147"/>
        <v/>
      </c>
      <c r="HY119" s="183"/>
      <c r="HZ119" s="184" t="str">
        <f t="shared" si="199"/>
        <v/>
      </c>
      <c r="IA119" s="183"/>
      <c r="IB119" s="186"/>
      <c r="IC119" s="196"/>
      <c r="ID119" s="195"/>
      <c r="IE119" s="197"/>
      <c r="IF119" s="195"/>
      <c r="IG119" s="197"/>
      <c r="IH119" s="195"/>
      <c r="II119" s="180" t="str">
        <f t="shared" si="180"/>
        <v/>
      </c>
      <c r="IJ119" s="181" t="str">
        <f t="shared" si="148"/>
        <v/>
      </c>
      <c r="IK119" s="182" t="str">
        <f t="shared" si="149"/>
        <v/>
      </c>
      <c r="IL119" s="183"/>
      <c r="IM119" s="184" t="str">
        <f t="shared" si="200"/>
        <v/>
      </c>
      <c r="IN119" s="183"/>
      <c r="IO119" s="186"/>
      <c r="IP119" s="196"/>
      <c r="IQ119" s="195"/>
      <c r="IR119" s="197"/>
      <c r="IS119" s="195"/>
      <c r="IT119" s="197"/>
      <c r="IU119" s="195"/>
      <c r="IV119" s="180" t="str">
        <f t="shared" si="181"/>
        <v/>
      </c>
      <c r="IW119" s="181" t="str">
        <f t="shared" si="150"/>
        <v/>
      </c>
      <c r="IX119" s="182" t="str">
        <f t="shared" si="151"/>
        <v/>
      </c>
      <c r="IY119" s="183"/>
      <c r="IZ119" s="184" t="str">
        <f t="shared" si="201"/>
        <v/>
      </c>
      <c r="JA119" s="183"/>
      <c r="JB119" s="186"/>
      <c r="JC119" s="342"/>
      <c r="JD119" s="198">
        <f t="shared" si="152"/>
        <v>0</v>
      </c>
      <c r="JE119" s="198">
        <f t="shared" si="153"/>
        <v>0</v>
      </c>
      <c r="JF119" s="198">
        <f t="shared" si="154"/>
        <v>0</v>
      </c>
      <c r="JG119" s="199">
        <f t="shared" si="155"/>
        <v>0</v>
      </c>
      <c r="JH119" s="199">
        <f t="shared" si="156"/>
        <v>0</v>
      </c>
      <c r="JI119" s="342"/>
      <c r="JJ119" s="198">
        <f>JD119+'Vessel List A'!JD119</f>
        <v>0</v>
      </c>
      <c r="JK119" s="198">
        <f>JE119+'Vessel List A'!JE119</f>
        <v>0</v>
      </c>
      <c r="JL119" s="198">
        <f t="shared" si="157"/>
        <v>0</v>
      </c>
      <c r="JM119" s="199">
        <f>JG119+'Vessel List A'!JG119</f>
        <v>0</v>
      </c>
      <c r="JN119" s="199">
        <f t="shared" si="158"/>
        <v>0</v>
      </c>
      <c r="JO119" s="342"/>
      <c r="JP119" s="346"/>
      <c r="JQ119" s="346"/>
      <c r="JR119" s="346"/>
      <c r="JS119" s="346"/>
      <c r="JT119" s="346"/>
      <c r="JU119" s="346"/>
      <c r="JV119" s="346"/>
      <c r="JW119" s="346"/>
      <c r="JX119" s="346"/>
      <c r="JY119" s="342"/>
      <c r="JZ119" s="344">
        <f t="shared" si="159"/>
        <v>2</v>
      </c>
      <c r="KA119" s="195"/>
    </row>
    <row r="120" spans="1:287" x14ac:dyDescent="0.2">
      <c r="A120" s="247">
        <f t="shared" si="160"/>
        <v>41694</v>
      </c>
      <c r="B120" s="249">
        <f t="shared" si="161"/>
        <v>41695</v>
      </c>
      <c r="C120" s="196"/>
      <c r="D120" s="195"/>
      <c r="E120" s="197"/>
      <c r="F120" s="195"/>
      <c r="G120" s="197"/>
      <c r="H120" s="195"/>
      <c r="I120" s="180" t="str">
        <f t="shared" si="162"/>
        <v/>
      </c>
      <c r="J120" s="181" t="str">
        <f t="shared" si="112"/>
        <v/>
      </c>
      <c r="K120" s="182" t="str">
        <f t="shared" si="113"/>
        <v/>
      </c>
      <c r="L120" s="183"/>
      <c r="M120" s="184" t="str">
        <f t="shared" si="182"/>
        <v/>
      </c>
      <c r="N120" s="183"/>
      <c r="O120" s="171"/>
      <c r="P120" s="196"/>
      <c r="Q120" s="195"/>
      <c r="R120" s="197"/>
      <c r="S120" s="195"/>
      <c r="T120" s="197"/>
      <c r="U120" s="195"/>
      <c r="V120" s="180" t="str">
        <f t="shared" si="163"/>
        <v/>
      </c>
      <c r="W120" s="181" t="str">
        <f t="shared" si="114"/>
        <v/>
      </c>
      <c r="X120" s="182" t="str">
        <f t="shared" si="115"/>
        <v/>
      </c>
      <c r="Y120" s="183"/>
      <c r="Z120" s="184" t="str">
        <f t="shared" si="183"/>
        <v/>
      </c>
      <c r="AA120" s="183"/>
      <c r="AB120" s="171"/>
      <c r="AC120" s="196"/>
      <c r="AD120" s="195"/>
      <c r="AE120" s="197"/>
      <c r="AF120" s="195"/>
      <c r="AG120" s="197"/>
      <c r="AH120" s="195"/>
      <c r="AI120" s="180" t="str">
        <f t="shared" si="164"/>
        <v/>
      </c>
      <c r="AJ120" s="181" t="str">
        <f t="shared" si="116"/>
        <v/>
      </c>
      <c r="AK120" s="182" t="str">
        <f t="shared" si="117"/>
        <v/>
      </c>
      <c r="AL120" s="183"/>
      <c r="AM120" s="184" t="str">
        <f t="shared" si="184"/>
        <v/>
      </c>
      <c r="AN120" s="183"/>
      <c r="AO120" s="171"/>
      <c r="AP120" s="196"/>
      <c r="AQ120" s="195"/>
      <c r="AR120" s="197"/>
      <c r="AS120" s="195"/>
      <c r="AT120" s="197"/>
      <c r="AU120" s="195"/>
      <c r="AV120" s="180" t="str">
        <f t="shared" si="165"/>
        <v/>
      </c>
      <c r="AW120" s="181" t="str">
        <f t="shared" si="118"/>
        <v/>
      </c>
      <c r="AX120" s="182" t="str">
        <f t="shared" si="119"/>
        <v/>
      </c>
      <c r="AY120" s="183"/>
      <c r="AZ120" s="184" t="str">
        <f t="shared" si="185"/>
        <v/>
      </c>
      <c r="BA120" s="183"/>
      <c r="BB120" s="171"/>
      <c r="BC120" s="196"/>
      <c r="BD120" s="195"/>
      <c r="BE120" s="197"/>
      <c r="BF120" s="195"/>
      <c r="BG120" s="197"/>
      <c r="BH120" s="195"/>
      <c r="BI120" s="180" t="str">
        <f t="shared" si="166"/>
        <v/>
      </c>
      <c r="BJ120" s="181" t="str">
        <f t="shared" si="120"/>
        <v/>
      </c>
      <c r="BK120" s="182" t="str">
        <f t="shared" si="121"/>
        <v/>
      </c>
      <c r="BL120" s="183"/>
      <c r="BM120" s="184" t="str">
        <f t="shared" si="186"/>
        <v/>
      </c>
      <c r="BN120" s="183"/>
      <c r="BO120" s="171"/>
      <c r="BP120" s="196"/>
      <c r="BQ120" s="195"/>
      <c r="BR120" s="197"/>
      <c r="BS120" s="195"/>
      <c r="BT120" s="197"/>
      <c r="BU120" s="195"/>
      <c r="BV120" s="180" t="str">
        <f t="shared" si="167"/>
        <v/>
      </c>
      <c r="BW120" s="181" t="str">
        <f t="shared" si="122"/>
        <v/>
      </c>
      <c r="BX120" s="182" t="str">
        <f t="shared" si="123"/>
        <v/>
      </c>
      <c r="BY120" s="183"/>
      <c r="BZ120" s="184" t="str">
        <f t="shared" si="187"/>
        <v/>
      </c>
      <c r="CA120" s="183"/>
      <c r="CB120" s="171"/>
      <c r="CC120" s="196"/>
      <c r="CD120" s="195"/>
      <c r="CE120" s="197"/>
      <c r="CF120" s="195"/>
      <c r="CG120" s="197"/>
      <c r="CH120" s="195"/>
      <c r="CI120" s="180" t="str">
        <f t="shared" si="168"/>
        <v/>
      </c>
      <c r="CJ120" s="181" t="str">
        <f t="shared" si="124"/>
        <v/>
      </c>
      <c r="CK120" s="182" t="str">
        <f t="shared" si="125"/>
        <v/>
      </c>
      <c r="CL120" s="183"/>
      <c r="CM120" s="184" t="str">
        <f t="shared" si="188"/>
        <v/>
      </c>
      <c r="CN120" s="183"/>
      <c r="CO120" s="171"/>
      <c r="CP120" s="196"/>
      <c r="CQ120" s="195"/>
      <c r="CR120" s="197"/>
      <c r="CS120" s="195"/>
      <c r="CT120" s="197"/>
      <c r="CU120" s="195"/>
      <c r="CV120" s="180" t="str">
        <f t="shared" si="169"/>
        <v/>
      </c>
      <c r="CW120" s="181" t="str">
        <f t="shared" si="126"/>
        <v/>
      </c>
      <c r="CX120" s="182" t="str">
        <f t="shared" si="127"/>
        <v/>
      </c>
      <c r="CY120" s="183"/>
      <c r="CZ120" s="184" t="str">
        <f t="shared" si="189"/>
        <v/>
      </c>
      <c r="DA120" s="183"/>
      <c r="DB120" s="171"/>
      <c r="DC120" s="196"/>
      <c r="DD120" s="195"/>
      <c r="DE120" s="197"/>
      <c r="DF120" s="195"/>
      <c r="DG120" s="197"/>
      <c r="DH120" s="195"/>
      <c r="DI120" s="180" t="str">
        <f t="shared" si="170"/>
        <v/>
      </c>
      <c r="DJ120" s="181" t="str">
        <f t="shared" si="128"/>
        <v/>
      </c>
      <c r="DK120" s="182" t="str">
        <f t="shared" si="129"/>
        <v/>
      </c>
      <c r="DL120" s="183"/>
      <c r="DM120" s="184" t="str">
        <f t="shared" si="190"/>
        <v/>
      </c>
      <c r="DN120" s="183"/>
      <c r="DO120" s="171"/>
      <c r="DP120" s="196"/>
      <c r="DQ120" s="195"/>
      <c r="DR120" s="197"/>
      <c r="DS120" s="195"/>
      <c r="DT120" s="197"/>
      <c r="DU120" s="195"/>
      <c r="DV120" s="180" t="str">
        <f t="shared" si="171"/>
        <v/>
      </c>
      <c r="DW120" s="181" t="str">
        <f t="shared" si="130"/>
        <v/>
      </c>
      <c r="DX120" s="182" t="str">
        <f t="shared" si="131"/>
        <v/>
      </c>
      <c r="DY120" s="183"/>
      <c r="DZ120" s="184" t="str">
        <f t="shared" si="191"/>
        <v/>
      </c>
      <c r="EA120" s="183"/>
      <c r="EB120" s="171"/>
      <c r="EC120" s="196"/>
      <c r="ED120" s="195"/>
      <c r="EE120" s="197"/>
      <c r="EF120" s="195"/>
      <c r="EG120" s="197"/>
      <c r="EH120" s="195"/>
      <c r="EI120" s="180" t="str">
        <f t="shared" si="172"/>
        <v/>
      </c>
      <c r="EJ120" s="181" t="str">
        <f t="shared" si="132"/>
        <v/>
      </c>
      <c r="EK120" s="182" t="str">
        <f t="shared" si="133"/>
        <v/>
      </c>
      <c r="EL120" s="183"/>
      <c r="EM120" s="184" t="str">
        <f t="shared" si="192"/>
        <v/>
      </c>
      <c r="EN120" s="183"/>
      <c r="EO120" s="171"/>
      <c r="EP120" s="196"/>
      <c r="EQ120" s="195"/>
      <c r="ER120" s="197"/>
      <c r="ES120" s="195"/>
      <c r="ET120" s="197"/>
      <c r="EU120" s="195"/>
      <c r="EV120" s="180" t="str">
        <f t="shared" si="173"/>
        <v/>
      </c>
      <c r="EW120" s="181" t="str">
        <f t="shared" si="134"/>
        <v/>
      </c>
      <c r="EX120" s="182" t="str">
        <f t="shared" si="135"/>
        <v/>
      </c>
      <c r="EY120" s="183"/>
      <c r="EZ120" s="184" t="str">
        <f t="shared" si="193"/>
        <v/>
      </c>
      <c r="FA120" s="183"/>
      <c r="FB120" s="171"/>
      <c r="FC120" s="196"/>
      <c r="FD120" s="195"/>
      <c r="FE120" s="197"/>
      <c r="FF120" s="195"/>
      <c r="FG120" s="197"/>
      <c r="FH120" s="195"/>
      <c r="FI120" s="180" t="str">
        <f t="shared" si="174"/>
        <v/>
      </c>
      <c r="FJ120" s="181" t="str">
        <f t="shared" si="136"/>
        <v/>
      </c>
      <c r="FK120" s="182" t="str">
        <f t="shared" si="137"/>
        <v/>
      </c>
      <c r="FL120" s="183"/>
      <c r="FM120" s="184" t="str">
        <f t="shared" si="194"/>
        <v/>
      </c>
      <c r="FN120" s="183"/>
      <c r="FO120" s="171"/>
      <c r="FP120" s="196"/>
      <c r="FQ120" s="195"/>
      <c r="FR120" s="197"/>
      <c r="FS120" s="195"/>
      <c r="FT120" s="197"/>
      <c r="FU120" s="195"/>
      <c r="FV120" s="180" t="str">
        <f t="shared" si="175"/>
        <v/>
      </c>
      <c r="FW120" s="181" t="str">
        <f t="shared" si="138"/>
        <v/>
      </c>
      <c r="FX120" s="182" t="str">
        <f t="shared" si="139"/>
        <v/>
      </c>
      <c r="FY120" s="183"/>
      <c r="FZ120" s="184" t="str">
        <f t="shared" si="195"/>
        <v/>
      </c>
      <c r="GA120" s="183"/>
      <c r="GB120" s="171"/>
      <c r="GC120" s="196"/>
      <c r="GD120" s="195"/>
      <c r="GE120" s="197"/>
      <c r="GF120" s="195"/>
      <c r="GG120" s="197"/>
      <c r="GH120" s="195"/>
      <c r="GI120" s="180" t="str">
        <f t="shared" si="176"/>
        <v/>
      </c>
      <c r="GJ120" s="181" t="str">
        <f t="shared" si="140"/>
        <v/>
      </c>
      <c r="GK120" s="182" t="str">
        <f t="shared" si="141"/>
        <v/>
      </c>
      <c r="GL120" s="183"/>
      <c r="GM120" s="184" t="str">
        <f t="shared" si="196"/>
        <v/>
      </c>
      <c r="GN120" s="183"/>
      <c r="GO120" s="171"/>
      <c r="GP120" s="196"/>
      <c r="GQ120" s="195"/>
      <c r="GR120" s="197"/>
      <c r="GS120" s="195"/>
      <c r="GT120" s="197"/>
      <c r="GU120" s="195"/>
      <c r="GV120" s="180" t="str">
        <f t="shared" si="177"/>
        <v/>
      </c>
      <c r="GW120" s="181" t="str">
        <f t="shared" si="142"/>
        <v/>
      </c>
      <c r="GX120" s="182" t="str">
        <f t="shared" si="143"/>
        <v/>
      </c>
      <c r="GY120" s="183"/>
      <c r="GZ120" s="184" t="str">
        <f t="shared" si="197"/>
        <v/>
      </c>
      <c r="HA120" s="183"/>
      <c r="HB120" s="171"/>
      <c r="HC120" s="196"/>
      <c r="HD120" s="195"/>
      <c r="HE120" s="197"/>
      <c r="HF120" s="195"/>
      <c r="HG120" s="197"/>
      <c r="HH120" s="195"/>
      <c r="HI120" s="180" t="str">
        <f t="shared" si="178"/>
        <v/>
      </c>
      <c r="HJ120" s="181" t="str">
        <f t="shared" si="144"/>
        <v/>
      </c>
      <c r="HK120" s="182" t="str">
        <f t="shared" si="145"/>
        <v/>
      </c>
      <c r="HL120" s="183"/>
      <c r="HM120" s="184" t="str">
        <f t="shared" si="198"/>
        <v/>
      </c>
      <c r="HN120" s="183"/>
      <c r="HO120" s="171"/>
      <c r="HP120" s="196"/>
      <c r="HQ120" s="195"/>
      <c r="HR120" s="197"/>
      <c r="HS120" s="195"/>
      <c r="HT120" s="197"/>
      <c r="HU120" s="195"/>
      <c r="HV120" s="180" t="str">
        <f t="shared" si="179"/>
        <v/>
      </c>
      <c r="HW120" s="181" t="str">
        <f t="shared" si="146"/>
        <v/>
      </c>
      <c r="HX120" s="182" t="str">
        <f t="shared" si="147"/>
        <v/>
      </c>
      <c r="HY120" s="183"/>
      <c r="HZ120" s="184" t="str">
        <f t="shared" si="199"/>
        <v/>
      </c>
      <c r="IA120" s="183"/>
      <c r="IB120" s="171"/>
      <c r="IC120" s="196"/>
      <c r="ID120" s="195"/>
      <c r="IE120" s="197"/>
      <c r="IF120" s="195"/>
      <c r="IG120" s="197"/>
      <c r="IH120" s="195"/>
      <c r="II120" s="180" t="str">
        <f t="shared" si="180"/>
        <v/>
      </c>
      <c r="IJ120" s="181" t="str">
        <f t="shared" si="148"/>
        <v/>
      </c>
      <c r="IK120" s="182" t="str">
        <f t="shared" si="149"/>
        <v/>
      </c>
      <c r="IL120" s="183"/>
      <c r="IM120" s="184" t="str">
        <f t="shared" si="200"/>
        <v/>
      </c>
      <c r="IN120" s="183"/>
      <c r="IO120" s="171"/>
      <c r="IP120" s="196"/>
      <c r="IQ120" s="195"/>
      <c r="IR120" s="197"/>
      <c r="IS120" s="195"/>
      <c r="IT120" s="197"/>
      <c r="IU120" s="195"/>
      <c r="IV120" s="180" t="str">
        <f t="shared" si="181"/>
        <v/>
      </c>
      <c r="IW120" s="181" t="str">
        <f t="shared" si="150"/>
        <v/>
      </c>
      <c r="IX120" s="182" t="str">
        <f t="shared" si="151"/>
        <v/>
      </c>
      <c r="IY120" s="183"/>
      <c r="IZ120" s="184" t="str">
        <f t="shared" si="201"/>
        <v/>
      </c>
      <c r="JA120" s="183"/>
      <c r="JB120" s="171"/>
      <c r="JC120" s="342"/>
      <c r="JD120" s="198">
        <f t="shared" si="152"/>
        <v>0</v>
      </c>
      <c r="JE120" s="198">
        <f t="shared" si="153"/>
        <v>0</v>
      </c>
      <c r="JF120" s="198">
        <f t="shared" si="154"/>
        <v>0</v>
      </c>
      <c r="JG120" s="199">
        <f t="shared" si="155"/>
        <v>0</v>
      </c>
      <c r="JH120" s="199">
        <f t="shared" si="156"/>
        <v>0</v>
      </c>
      <c r="JI120" s="342"/>
      <c r="JJ120" s="198">
        <f>JD120+'Vessel List A'!JD120</f>
        <v>0</v>
      </c>
      <c r="JK120" s="198">
        <f>JE120+'Vessel List A'!JE120</f>
        <v>0</v>
      </c>
      <c r="JL120" s="198">
        <f t="shared" si="157"/>
        <v>0</v>
      </c>
      <c r="JM120" s="199">
        <f>JG120+'Vessel List A'!JG120</f>
        <v>0</v>
      </c>
      <c r="JN120" s="199">
        <f t="shared" si="158"/>
        <v>0</v>
      </c>
      <c r="JO120" s="342"/>
      <c r="JP120" s="346"/>
      <c r="JQ120" s="346"/>
      <c r="JR120" s="346"/>
      <c r="JS120" s="346"/>
      <c r="JT120" s="346"/>
      <c r="JU120" s="346"/>
      <c r="JV120" s="346"/>
      <c r="JW120" s="346"/>
      <c r="JX120" s="346"/>
      <c r="JY120" s="342"/>
      <c r="JZ120" s="344">
        <f t="shared" si="159"/>
        <v>2</v>
      </c>
      <c r="KA120" s="195"/>
    </row>
    <row r="121" spans="1:287" x14ac:dyDescent="0.2">
      <c r="A121" s="247">
        <f t="shared" si="160"/>
        <v>41695</v>
      </c>
      <c r="B121" s="249">
        <f t="shared" si="161"/>
        <v>41696</v>
      </c>
      <c r="C121" s="196"/>
      <c r="D121" s="195"/>
      <c r="E121" s="197"/>
      <c r="F121" s="195"/>
      <c r="G121" s="197"/>
      <c r="H121" s="195"/>
      <c r="I121" s="180" t="str">
        <f t="shared" si="162"/>
        <v/>
      </c>
      <c r="J121" s="181" t="str">
        <f t="shared" si="112"/>
        <v/>
      </c>
      <c r="K121" s="182" t="str">
        <f t="shared" si="113"/>
        <v/>
      </c>
      <c r="L121" s="183"/>
      <c r="M121" s="184" t="str">
        <f t="shared" si="182"/>
        <v/>
      </c>
      <c r="N121" s="183"/>
      <c r="O121" s="171"/>
      <c r="P121" s="196"/>
      <c r="Q121" s="195"/>
      <c r="R121" s="197"/>
      <c r="S121" s="195"/>
      <c r="T121" s="197"/>
      <c r="U121" s="195"/>
      <c r="V121" s="180" t="str">
        <f t="shared" si="163"/>
        <v/>
      </c>
      <c r="W121" s="181" t="str">
        <f t="shared" si="114"/>
        <v/>
      </c>
      <c r="X121" s="182" t="str">
        <f t="shared" si="115"/>
        <v/>
      </c>
      <c r="Y121" s="183"/>
      <c r="Z121" s="184" t="str">
        <f t="shared" si="183"/>
        <v/>
      </c>
      <c r="AA121" s="183"/>
      <c r="AB121" s="171"/>
      <c r="AC121" s="196"/>
      <c r="AD121" s="195"/>
      <c r="AE121" s="197"/>
      <c r="AF121" s="195"/>
      <c r="AG121" s="197"/>
      <c r="AH121" s="195"/>
      <c r="AI121" s="180" t="str">
        <f t="shared" si="164"/>
        <v/>
      </c>
      <c r="AJ121" s="181" t="str">
        <f t="shared" si="116"/>
        <v/>
      </c>
      <c r="AK121" s="182" t="str">
        <f t="shared" si="117"/>
        <v/>
      </c>
      <c r="AL121" s="183"/>
      <c r="AM121" s="184" t="str">
        <f t="shared" si="184"/>
        <v/>
      </c>
      <c r="AN121" s="183"/>
      <c r="AO121" s="171"/>
      <c r="AP121" s="196"/>
      <c r="AQ121" s="195"/>
      <c r="AR121" s="197"/>
      <c r="AS121" s="195"/>
      <c r="AT121" s="197"/>
      <c r="AU121" s="195"/>
      <c r="AV121" s="180" t="str">
        <f t="shared" si="165"/>
        <v/>
      </c>
      <c r="AW121" s="181" t="str">
        <f t="shared" si="118"/>
        <v/>
      </c>
      <c r="AX121" s="182" t="str">
        <f t="shared" si="119"/>
        <v/>
      </c>
      <c r="AY121" s="183"/>
      <c r="AZ121" s="184" t="str">
        <f t="shared" si="185"/>
        <v/>
      </c>
      <c r="BA121" s="183"/>
      <c r="BB121" s="171"/>
      <c r="BC121" s="196"/>
      <c r="BD121" s="195"/>
      <c r="BE121" s="197"/>
      <c r="BF121" s="195"/>
      <c r="BG121" s="197"/>
      <c r="BH121" s="195"/>
      <c r="BI121" s="180" t="str">
        <f t="shared" si="166"/>
        <v/>
      </c>
      <c r="BJ121" s="181" t="str">
        <f t="shared" si="120"/>
        <v/>
      </c>
      <c r="BK121" s="182" t="str">
        <f t="shared" si="121"/>
        <v/>
      </c>
      <c r="BL121" s="183"/>
      <c r="BM121" s="184" t="str">
        <f t="shared" si="186"/>
        <v/>
      </c>
      <c r="BN121" s="183"/>
      <c r="BO121" s="171"/>
      <c r="BP121" s="196"/>
      <c r="BQ121" s="195"/>
      <c r="BR121" s="197"/>
      <c r="BS121" s="195"/>
      <c r="BT121" s="197"/>
      <c r="BU121" s="195"/>
      <c r="BV121" s="180" t="str">
        <f t="shared" si="167"/>
        <v/>
      </c>
      <c r="BW121" s="181" t="str">
        <f t="shared" si="122"/>
        <v/>
      </c>
      <c r="BX121" s="182" t="str">
        <f t="shared" si="123"/>
        <v/>
      </c>
      <c r="BY121" s="183"/>
      <c r="BZ121" s="184" t="str">
        <f t="shared" si="187"/>
        <v/>
      </c>
      <c r="CA121" s="183"/>
      <c r="CB121" s="171"/>
      <c r="CC121" s="196"/>
      <c r="CD121" s="195"/>
      <c r="CE121" s="197"/>
      <c r="CF121" s="195"/>
      <c r="CG121" s="197"/>
      <c r="CH121" s="195"/>
      <c r="CI121" s="180" t="str">
        <f t="shared" si="168"/>
        <v/>
      </c>
      <c r="CJ121" s="181" t="str">
        <f t="shared" si="124"/>
        <v/>
      </c>
      <c r="CK121" s="182" t="str">
        <f t="shared" si="125"/>
        <v/>
      </c>
      <c r="CL121" s="183"/>
      <c r="CM121" s="184" t="str">
        <f t="shared" si="188"/>
        <v/>
      </c>
      <c r="CN121" s="183"/>
      <c r="CO121" s="171"/>
      <c r="CP121" s="196"/>
      <c r="CQ121" s="195"/>
      <c r="CR121" s="197"/>
      <c r="CS121" s="195"/>
      <c r="CT121" s="197"/>
      <c r="CU121" s="195"/>
      <c r="CV121" s="180" t="str">
        <f t="shared" si="169"/>
        <v/>
      </c>
      <c r="CW121" s="181" t="str">
        <f t="shared" si="126"/>
        <v/>
      </c>
      <c r="CX121" s="182" t="str">
        <f t="shared" si="127"/>
        <v/>
      </c>
      <c r="CY121" s="183"/>
      <c r="CZ121" s="184" t="str">
        <f t="shared" si="189"/>
        <v/>
      </c>
      <c r="DA121" s="183"/>
      <c r="DB121" s="171"/>
      <c r="DC121" s="196"/>
      <c r="DD121" s="195"/>
      <c r="DE121" s="197"/>
      <c r="DF121" s="195"/>
      <c r="DG121" s="197"/>
      <c r="DH121" s="195"/>
      <c r="DI121" s="180" t="str">
        <f t="shared" si="170"/>
        <v/>
      </c>
      <c r="DJ121" s="181" t="str">
        <f t="shared" si="128"/>
        <v/>
      </c>
      <c r="DK121" s="182" t="str">
        <f t="shared" si="129"/>
        <v/>
      </c>
      <c r="DL121" s="183"/>
      <c r="DM121" s="184" t="str">
        <f t="shared" si="190"/>
        <v/>
      </c>
      <c r="DN121" s="183"/>
      <c r="DO121" s="171"/>
      <c r="DP121" s="196"/>
      <c r="DQ121" s="195"/>
      <c r="DR121" s="197"/>
      <c r="DS121" s="195"/>
      <c r="DT121" s="197"/>
      <c r="DU121" s="195"/>
      <c r="DV121" s="180" t="str">
        <f t="shared" si="171"/>
        <v/>
      </c>
      <c r="DW121" s="181" t="str">
        <f t="shared" si="130"/>
        <v/>
      </c>
      <c r="DX121" s="182" t="str">
        <f t="shared" si="131"/>
        <v/>
      </c>
      <c r="DY121" s="183"/>
      <c r="DZ121" s="184" t="str">
        <f t="shared" si="191"/>
        <v/>
      </c>
      <c r="EA121" s="183"/>
      <c r="EB121" s="171"/>
      <c r="EC121" s="196"/>
      <c r="ED121" s="195"/>
      <c r="EE121" s="197"/>
      <c r="EF121" s="195"/>
      <c r="EG121" s="197"/>
      <c r="EH121" s="195"/>
      <c r="EI121" s="180" t="str">
        <f t="shared" si="172"/>
        <v/>
      </c>
      <c r="EJ121" s="181" t="str">
        <f t="shared" si="132"/>
        <v/>
      </c>
      <c r="EK121" s="182" t="str">
        <f t="shared" si="133"/>
        <v/>
      </c>
      <c r="EL121" s="183"/>
      <c r="EM121" s="184" t="str">
        <f t="shared" si="192"/>
        <v/>
      </c>
      <c r="EN121" s="183"/>
      <c r="EO121" s="171"/>
      <c r="EP121" s="196"/>
      <c r="EQ121" s="195"/>
      <c r="ER121" s="197"/>
      <c r="ES121" s="195"/>
      <c r="ET121" s="197"/>
      <c r="EU121" s="195"/>
      <c r="EV121" s="180" t="str">
        <f t="shared" si="173"/>
        <v/>
      </c>
      <c r="EW121" s="181" t="str">
        <f t="shared" si="134"/>
        <v/>
      </c>
      <c r="EX121" s="182" t="str">
        <f t="shared" si="135"/>
        <v/>
      </c>
      <c r="EY121" s="183"/>
      <c r="EZ121" s="184" t="str">
        <f t="shared" si="193"/>
        <v/>
      </c>
      <c r="FA121" s="183"/>
      <c r="FB121" s="171"/>
      <c r="FC121" s="196"/>
      <c r="FD121" s="195"/>
      <c r="FE121" s="197"/>
      <c r="FF121" s="195"/>
      <c r="FG121" s="197"/>
      <c r="FH121" s="195"/>
      <c r="FI121" s="180" t="str">
        <f t="shared" si="174"/>
        <v/>
      </c>
      <c r="FJ121" s="181" t="str">
        <f t="shared" si="136"/>
        <v/>
      </c>
      <c r="FK121" s="182" t="str">
        <f t="shared" si="137"/>
        <v/>
      </c>
      <c r="FL121" s="183"/>
      <c r="FM121" s="184" t="str">
        <f t="shared" si="194"/>
        <v/>
      </c>
      <c r="FN121" s="183"/>
      <c r="FO121" s="171"/>
      <c r="FP121" s="196"/>
      <c r="FQ121" s="195"/>
      <c r="FR121" s="197"/>
      <c r="FS121" s="195"/>
      <c r="FT121" s="197"/>
      <c r="FU121" s="195"/>
      <c r="FV121" s="180" t="str">
        <f t="shared" si="175"/>
        <v/>
      </c>
      <c r="FW121" s="181" t="str">
        <f t="shared" si="138"/>
        <v/>
      </c>
      <c r="FX121" s="182" t="str">
        <f t="shared" si="139"/>
        <v/>
      </c>
      <c r="FY121" s="183"/>
      <c r="FZ121" s="184" t="str">
        <f t="shared" si="195"/>
        <v/>
      </c>
      <c r="GA121" s="183"/>
      <c r="GB121" s="171"/>
      <c r="GC121" s="196"/>
      <c r="GD121" s="195"/>
      <c r="GE121" s="197"/>
      <c r="GF121" s="195"/>
      <c r="GG121" s="197"/>
      <c r="GH121" s="195"/>
      <c r="GI121" s="180" t="str">
        <f t="shared" si="176"/>
        <v/>
      </c>
      <c r="GJ121" s="181" t="str">
        <f t="shared" si="140"/>
        <v/>
      </c>
      <c r="GK121" s="182" t="str">
        <f t="shared" si="141"/>
        <v/>
      </c>
      <c r="GL121" s="183"/>
      <c r="GM121" s="184" t="str">
        <f t="shared" si="196"/>
        <v/>
      </c>
      <c r="GN121" s="183"/>
      <c r="GO121" s="171"/>
      <c r="GP121" s="196"/>
      <c r="GQ121" s="195"/>
      <c r="GR121" s="197"/>
      <c r="GS121" s="195"/>
      <c r="GT121" s="197"/>
      <c r="GU121" s="195"/>
      <c r="GV121" s="180" t="str">
        <f t="shared" si="177"/>
        <v/>
      </c>
      <c r="GW121" s="181" t="str">
        <f t="shared" si="142"/>
        <v/>
      </c>
      <c r="GX121" s="182" t="str">
        <f t="shared" si="143"/>
        <v/>
      </c>
      <c r="GY121" s="183"/>
      <c r="GZ121" s="184" t="str">
        <f t="shared" si="197"/>
        <v/>
      </c>
      <c r="HA121" s="183"/>
      <c r="HB121" s="171"/>
      <c r="HC121" s="196"/>
      <c r="HD121" s="195"/>
      <c r="HE121" s="197"/>
      <c r="HF121" s="195"/>
      <c r="HG121" s="197"/>
      <c r="HH121" s="195"/>
      <c r="HI121" s="180" t="str">
        <f t="shared" si="178"/>
        <v/>
      </c>
      <c r="HJ121" s="181" t="str">
        <f t="shared" si="144"/>
        <v/>
      </c>
      <c r="HK121" s="182" t="str">
        <f t="shared" si="145"/>
        <v/>
      </c>
      <c r="HL121" s="183"/>
      <c r="HM121" s="184" t="str">
        <f t="shared" si="198"/>
        <v/>
      </c>
      <c r="HN121" s="183"/>
      <c r="HO121" s="171"/>
      <c r="HP121" s="196"/>
      <c r="HQ121" s="195"/>
      <c r="HR121" s="197"/>
      <c r="HS121" s="195"/>
      <c r="HT121" s="197"/>
      <c r="HU121" s="195"/>
      <c r="HV121" s="180" t="str">
        <f t="shared" si="179"/>
        <v/>
      </c>
      <c r="HW121" s="181" t="str">
        <f t="shared" si="146"/>
        <v/>
      </c>
      <c r="HX121" s="182" t="str">
        <f t="shared" si="147"/>
        <v/>
      </c>
      <c r="HY121" s="183"/>
      <c r="HZ121" s="184" t="str">
        <f t="shared" si="199"/>
        <v/>
      </c>
      <c r="IA121" s="183"/>
      <c r="IB121" s="171"/>
      <c r="IC121" s="196"/>
      <c r="ID121" s="195"/>
      <c r="IE121" s="197"/>
      <c r="IF121" s="195"/>
      <c r="IG121" s="197"/>
      <c r="IH121" s="195"/>
      <c r="II121" s="180" t="str">
        <f t="shared" si="180"/>
        <v/>
      </c>
      <c r="IJ121" s="181" t="str">
        <f t="shared" si="148"/>
        <v/>
      </c>
      <c r="IK121" s="182" t="str">
        <f t="shared" si="149"/>
        <v/>
      </c>
      <c r="IL121" s="183"/>
      <c r="IM121" s="184" t="str">
        <f t="shared" si="200"/>
        <v/>
      </c>
      <c r="IN121" s="183"/>
      <c r="IO121" s="171"/>
      <c r="IP121" s="196"/>
      <c r="IQ121" s="195"/>
      <c r="IR121" s="197"/>
      <c r="IS121" s="195"/>
      <c r="IT121" s="197"/>
      <c r="IU121" s="195"/>
      <c r="IV121" s="180" t="str">
        <f t="shared" si="181"/>
        <v/>
      </c>
      <c r="IW121" s="181" t="str">
        <f t="shared" si="150"/>
        <v/>
      </c>
      <c r="IX121" s="182" t="str">
        <f t="shared" si="151"/>
        <v/>
      </c>
      <c r="IY121" s="183"/>
      <c r="IZ121" s="184" t="str">
        <f t="shared" si="201"/>
        <v/>
      </c>
      <c r="JA121" s="183"/>
      <c r="JB121" s="171"/>
      <c r="JC121" s="342"/>
      <c r="JD121" s="198">
        <f t="shared" si="152"/>
        <v>0</v>
      </c>
      <c r="JE121" s="198">
        <f t="shared" si="153"/>
        <v>0</v>
      </c>
      <c r="JF121" s="198">
        <f t="shared" si="154"/>
        <v>0</v>
      </c>
      <c r="JG121" s="199">
        <f t="shared" si="155"/>
        <v>0</v>
      </c>
      <c r="JH121" s="199">
        <f t="shared" si="156"/>
        <v>0</v>
      </c>
      <c r="JI121" s="342"/>
      <c r="JJ121" s="198">
        <f>JD121+'Vessel List A'!JD121</f>
        <v>0</v>
      </c>
      <c r="JK121" s="198">
        <f>JE121+'Vessel List A'!JE121</f>
        <v>0</v>
      </c>
      <c r="JL121" s="198">
        <f t="shared" si="157"/>
        <v>0</v>
      </c>
      <c r="JM121" s="199">
        <f>JG121+'Vessel List A'!JG121</f>
        <v>0</v>
      </c>
      <c r="JN121" s="199">
        <f t="shared" si="158"/>
        <v>0</v>
      </c>
      <c r="JO121" s="342"/>
      <c r="JP121" s="346"/>
      <c r="JQ121" s="346"/>
      <c r="JR121" s="346"/>
      <c r="JS121" s="346"/>
      <c r="JT121" s="346"/>
      <c r="JU121" s="346"/>
      <c r="JV121" s="346"/>
      <c r="JW121" s="346"/>
      <c r="JX121" s="346"/>
      <c r="JY121" s="342"/>
      <c r="JZ121" s="344">
        <f t="shared" si="159"/>
        <v>2</v>
      </c>
      <c r="KA121" s="195"/>
    </row>
    <row r="122" spans="1:287" x14ac:dyDescent="0.2">
      <c r="A122" s="247">
        <f t="shared" si="160"/>
        <v>41696</v>
      </c>
      <c r="B122" s="249">
        <f t="shared" si="161"/>
        <v>41697</v>
      </c>
      <c r="C122" s="196"/>
      <c r="D122" s="195"/>
      <c r="E122" s="197"/>
      <c r="F122" s="195"/>
      <c r="G122" s="197"/>
      <c r="H122" s="195"/>
      <c r="I122" s="180" t="str">
        <f t="shared" si="162"/>
        <v/>
      </c>
      <c r="J122" s="181" t="str">
        <f t="shared" si="112"/>
        <v/>
      </c>
      <c r="K122" s="182" t="str">
        <f t="shared" si="113"/>
        <v/>
      </c>
      <c r="L122" s="183"/>
      <c r="M122" s="184" t="str">
        <f t="shared" si="182"/>
        <v/>
      </c>
      <c r="N122" s="183"/>
      <c r="O122" s="171"/>
      <c r="P122" s="196"/>
      <c r="Q122" s="195"/>
      <c r="R122" s="197"/>
      <c r="S122" s="195"/>
      <c r="T122" s="197"/>
      <c r="U122" s="195"/>
      <c r="V122" s="180" t="str">
        <f t="shared" si="163"/>
        <v/>
      </c>
      <c r="W122" s="181" t="str">
        <f t="shared" si="114"/>
        <v/>
      </c>
      <c r="X122" s="182" t="str">
        <f t="shared" si="115"/>
        <v/>
      </c>
      <c r="Y122" s="183"/>
      <c r="Z122" s="184" t="str">
        <f t="shared" si="183"/>
        <v/>
      </c>
      <c r="AA122" s="183"/>
      <c r="AB122" s="171"/>
      <c r="AC122" s="196"/>
      <c r="AD122" s="195"/>
      <c r="AE122" s="197"/>
      <c r="AF122" s="195"/>
      <c r="AG122" s="197"/>
      <c r="AH122" s="195"/>
      <c r="AI122" s="180" t="str">
        <f t="shared" si="164"/>
        <v/>
      </c>
      <c r="AJ122" s="181" t="str">
        <f t="shared" si="116"/>
        <v/>
      </c>
      <c r="AK122" s="182" t="str">
        <f t="shared" si="117"/>
        <v/>
      </c>
      <c r="AL122" s="183"/>
      <c r="AM122" s="184" t="str">
        <f t="shared" si="184"/>
        <v/>
      </c>
      <c r="AN122" s="183"/>
      <c r="AO122" s="171"/>
      <c r="AP122" s="196"/>
      <c r="AQ122" s="195"/>
      <c r="AR122" s="197"/>
      <c r="AS122" s="195"/>
      <c r="AT122" s="197"/>
      <c r="AU122" s="195"/>
      <c r="AV122" s="180" t="str">
        <f t="shared" si="165"/>
        <v/>
      </c>
      <c r="AW122" s="181" t="str">
        <f t="shared" si="118"/>
        <v/>
      </c>
      <c r="AX122" s="182" t="str">
        <f t="shared" si="119"/>
        <v/>
      </c>
      <c r="AY122" s="183"/>
      <c r="AZ122" s="184" t="str">
        <f t="shared" si="185"/>
        <v/>
      </c>
      <c r="BA122" s="183"/>
      <c r="BB122" s="171"/>
      <c r="BC122" s="196"/>
      <c r="BD122" s="195"/>
      <c r="BE122" s="197"/>
      <c r="BF122" s="195"/>
      <c r="BG122" s="197"/>
      <c r="BH122" s="195"/>
      <c r="BI122" s="180" t="str">
        <f t="shared" si="166"/>
        <v/>
      </c>
      <c r="BJ122" s="181" t="str">
        <f t="shared" si="120"/>
        <v/>
      </c>
      <c r="BK122" s="182" t="str">
        <f t="shared" si="121"/>
        <v/>
      </c>
      <c r="BL122" s="183"/>
      <c r="BM122" s="184" t="str">
        <f t="shared" si="186"/>
        <v/>
      </c>
      <c r="BN122" s="183"/>
      <c r="BO122" s="171"/>
      <c r="BP122" s="196"/>
      <c r="BQ122" s="195"/>
      <c r="BR122" s="197"/>
      <c r="BS122" s="195"/>
      <c r="BT122" s="197"/>
      <c r="BU122" s="195"/>
      <c r="BV122" s="180" t="str">
        <f t="shared" si="167"/>
        <v/>
      </c>
      <c r="BW122" s="181" t="str">
        <f t="shared" si="122"/>
        <v/>
      </c>
      <c r="BX122" s="182" t="str">
        <f t="shared" si="123"/>
        <v/>
      </c>
      <c r="BY122" s="183"/>
      <c r="BZ122" s="184" t="str">
        <f t="shared" si="187"/>
        <v/>
      </c>
      <c r="CA122" s="183"/>
      <c r="CB122" s="171"/>
      <c r="CC122" s="196"/>
      <c r="CD122" s="195"/>
      <c r="CE122" s="197"/>
      <c r="CF122" s="195"/>
      <c r="CG122" s="197"/>
      <c r="CH122" s="195"/>
      <c r="CI122" s="180" t="str">
        <f t="shared" si="168"/>
        <v/>
      </c>
      <c r="CJ122" s="181" t="str">
        <f t="shared" si="124"/>
        <v/>
      </c>
      <c r="CK122" s="182" t="str">
        <f t="shared" si="125"/>
        <v/>
      </c>
      <c r="CL122" s="183"/>
      <c r="CM122" s="184" t="str">
        <f t="shared" si="188"/>
        <v/>
      </c>
      <c r="CN122" s="183"/>
      <c r="CO122" s="171"/>
      <c r="CP122" s="196"/>
      <c r="CQ122" s="195"/>
      <c r="CR122" s="197"/>
      <c r="CS122" s="195"/>
      <c r="CT122" s="197"/>
      <c r="CU122" s="195"/>
      <c r="CV122" s="180" t="str">
        <f t="shared" si="169"/>
        <v/>
      </c>
      <c r="CW122" s="181" t="str">
        <f t="shared" si="126"/>
        <v/>
      </c>
      <c r="CX122" s="182" t="str">
        <f t="shared" si="127"/>
        <v/>
      </c>
      <c r="CY122" s="183"/>
      <c r="CZ122" s="184" t="str">
        <f t="shared" si="189"/>
        <v/>
      </c>
      <c r="DA122" s="183"/>
      <c r="DB122" s="171"/>
      <c r="DC122" s="196"/>
      <c r="DD122" s="195"/>
      <c r="DE122" s="197"/>
      <c r="DF122" s="195"/>
      <c r="DG122" s="197"/>
      <c r="DH122" s="195"/>
      <c r="DI122" s="180" t="str">
        <f t="shared" si="170"/>
        <v/>
      </c>
      <c r="DJ122" s="181" t="str">
        <f t="shared" si="128"/>
        <v/>
      </c>
      <c r="DK122" s="182" t="str">
        <f t="shared" si="129"/>
        <v/>
      </c>
      <c r="DL122" s="183"/>
      <c r="DM122" s="184" t="str">
        <f t="shared" si="190"/>
        <v/>
      </c>
      <c r="DN122" s="183"/>
      <c r="DO122" s="171"/>
      <c r="DP122" s="196"/>
      <c r="DQ122" s="195"/>
      <c r="DR122" s="197"/>
      <c r="DS122" s="195"/>
      <c r="DT122" s="197"/>
      <c r="DU122" s="195"/>
      <c r="DV122" s="180" t="str">
        <f t="shared" si="171"/>
        <v/>
      </c>
      <c r="DW122" s="181" t="str">
        <f t="shared" si="130"/>
        <v/>
      </c>
      <c r="DX122" s="182" t="str">
        <f t="shared" si="131"/>
        <v/>
      </c>
      <c r="DY122" s="183"/>
      <c r="DZ122" s="184" t="str">
        <f t="shared" si="191"/>
        <v/>
      </c>
      <c r="EA122" s="183"/>
      <c r="EB122" s="171"/>
      <c r="EC122" s="196"/>
      <c r="ED122" s="195"/>
      <c r="EE122" s="197"/>
      <c r="EF122" s="195"/>
      <c r="EG122" s="197"/>
      <c r="EH122" s="195"/>
      <c r="EI122" s="180" t="str">
        <f t="shared" si="172"/>
        <v/>
      </c>
      <c r="EJ122" s="181" t="str">
        <f t="shared" si="132"/>
        <v/>
      </c>
      <c r="EK122" s="182" t="str">
        <f t="shared" si="133"/>
        <v/>
      </c>
      <c r="EL122" s="183"/>
      <c r="EM122" s="184" t="str">
        <f t="shared" si="192"/>
        <v/>
      </c>
      <c r="EN122" s="183"/>
      <c r="EO122" s="171"/>
      <c r="EP122" s="196"/>
      <c r="EQ122" s="195"/>
      <c r="ER122" s="197"/>
      <c r="ES122" s="195"/>
      <c r="ET122" s="197"/>
      <c r="EU122" s="195"/>
      <c r="EV122" s="180" t="str">
        <f t="shared" si="173"/>
        <v/>
      </c>
      <c r="EW122" s="181" t="str">
        <f t="shared" si="134"/>
        <v/>
      </c>
      <c r="EX122" s="182" t="str">
        <f t="shared" si="135"/>
        <v/>
      </c>
      <c r="EY122" s="183"/>
      <c r="EZ122" s="184" t="str">
        <f t="shared" si="193"/>
        <v/>
      </c>
      <c r="FA122" s="183"/>
      <c r="FB122" s="171"/>
      <c r="FC122" s="196"/>
      <c r="FD122" s="195"/>
      <c r="FE122" s="197"/>
      <c r="FF122" s="195"/>
      <c r="FG122" s="197"/>
      <c r="FH122" s="195"/>
      <c r="FI122" s="180" t="str">
        <f t="shared" si="174"/>
        <v/>
      </c>
      <c r="FJ122" s="181" t="str">
        <f t="shared" si="136"/>
        <v/>
      </c>
      <c r="FK122" s="182" t="str">
        <f t="shared" si="137"/>
        <v/>
      </c>
      <c r="FL122" s="183"/>
      <c r="FM122" s="184" t="str">
        <f t="shared" si="194"/>
        <v/>
      </c>
      <c r="FN122" s="183"/>
      <c r="FO122" s="171"/>
      <c r="FP122" s="196"/>
      <c r="FQ122" s="195"/>
      <c r="FR122" s="197"/>
      <c r="FS122" s="195"/>
      <c r="FT122" s="197"/>
      <c r="FU122" s="195"/>
      <c r="FV122" s="180" t="str">
        <f t="shared" si="175"/>
        <v/>
      </c>
      <c r="FW122" s="181" t="str">
        <f t="shared" si="138"/>
        <v/>
      </c>
      <c r="FX122" s="182" t="str">
        <f t="shared" si="139"/>
        <v/>
      </c>
      <c r="FY122" s="183"/>
      <c r="FZ122" s="184" t="str">
        <f t="shared" si="195"/>
        <v/>
      </c>
      <c r="GA122" s="183"/>
      <c r="GB122" s="171"/>
      <c r="GC122" s="196"/>
      <c r="GD122" s="195"/>
      <c r="GE122" s="197"/>
      <c r="GF122" s="195"/>
      <c r="GG122" s="197"/>
      <c r="GH122" s="195"/>
      <c r="GI122" s="180" t="str">
        <f t="shared" si="176"/>
        <v/>
      </c>
      <c r="GJ122" s="181" t="str">
        <f t="shared" si="140"/>
        <v/>
      </c>
      <c r="GK122" s="182" t="str">
        <f t="shared" si="141"/>
        <v/>
      </c>
      <c r="GL122" s="183"/>
      <c r="GM122" s="184" t="str">
        <f t="shared" si="196"/>
        <v/>
      </c>
      <c r="GN122" s="183"/>
      <c r="GO122" s="171"/>
      <c r="GP122" s="196"/>
      <c r="GQ122" s="195"/>
      <c r="GR122" s="197"/>
      <c r="GS122" s="195"/>
      <c r="GT122" s="197"/>
      <c r="GU122" s="195"/>
      <c r="GV122" s="180" t="str">
        <f t="shared" si="177"/>
        <v/>
      </c>
      <c r="GW122" s="181" t="str">
        <f t="shared" si="142"/>
        <v/>
      </c>
      <c r="GX122" s="182" t="str">
        <f t="shared" si="143"/>
        <v/>
      </c>
      <c r="GY122" s="183"/>
      <c r="GZ122" s="184" t="str">
        <f t="shared" si="197"/>
        <v/>
      </c>
      <c r="HA122" s="183"/>
      <c r="HB122" s="171"/>
      <c r="HC122" s="196"/>
      <c r="HD122" s="195"/>
      <c r="HE122" s="197"/>
      <c r="HF122" s="195"/>
      <c r="HG122" s="197"/>
      <c r="HH122" s="195"/>
      <c r="HI122" s="180" t="str">
        <f t="shared" si="178"/>
        <v/>
      </c>
      <c r="HJ122" s="181" t="str">
        <f t="shared" si="144"/>
        <v/>
      </c>
      <c r="HK122" s="182" t="str">
        <f t="shared" si="145"/>
        <v/>
      </c>
      <c r="HL122" s="183"/>
      <c r="HM122" s="184" t="str">
        <f t="shared" si="198"/>
        <v/>
      </c>
      <c r="HN122" s="183"/>
      <c r="HO122" s="171"/>
      <c r="HP122" s="196"/>
      <c r="HQ122" s="195"/>
      <c r="HR122" s="197"/>
      <c r="HS122" s="195"/>
      <c r="HT122" s="197"/>
      <c r="HU122" s="195"/>
      <c r="HV122" s="180" t="str">
        <f t="shared" si="179"/>
        <v/>
      </c>
      <c r="HW122" s="181" t="str">
        <f t="shared" si="146"/>
        <v/>
      </c>
      <c r="HX122" s="182" t="str">
        <f t="shared" si="147"/>
        <v/>
      </c>
      <c r="HY122" s="183"/>
      <c r="HZ122" s="184" t="str">
        <f t="shared" si="199"/>
        <v/>
      </c>
      <c r="IA122" s="183"/>
      <c r="IB122" s="171"/>
      <c r="IC122" s="196"/>
      <c r="ID122" s="195"/>
      <c r="IE122" s="197"/>
      <c r="IF122" s="195"/>
      <c r="IG122" s="197"/>
      <c r="IH122" s="195"/>
      <c r="II122" s="180" t="str">
        <f t="shared" si="180"/>
        <v/>
      </c>
      <c r="IJ122" s="181" t="str">
        <f t="shared" si="148"/>
        <v/>
      </c>
      <c r="IK122" s="182" t="str">
        <f t="shared" si="149"/>
        <v/>
      </c>
      <c r="IL122" s="183"/>
      <c r="IM122" s="184" t="str">
        <f t="shared" si="200"/>
        <v/>
      </c>
      <c r="IN122" s="183"/>
      <c r="IO122" s="171"/>
      <c r="IP122" s="196"/>
      <c r="IQ122" s="195"/>
      <c r="IR122" s="197"/>
      <c r="IS122" s="195"/>
      <c r="IT122" s="197"/>
      <c r="IU122" s="195"/>
      <c r="IV122" s="180" t="str">
        <f t="shared" si="181"/>
        <v/>
      </c>
      <c r="IW122" s="181" t="str">
        <f t="shared" si="150"/>
        <v/>
      </c>
      <c r="IX122" s="182" t="str">
        <f t="shared" si="151"/>
        <v/>
      </c>
      <c r="IY122" s="183"/>
      <c r="IZ122" s="184" t="str">
        <f t="shared" si="201"/>
        <v/>
      </c>
      <c r="JA122" s="183"/>
      <c r="JB122" s="171"/>
      <c r="JC122" s="342"/>
      <c r="JD122" s="198">
        <f t="shared" si="152"/>
        <v>0</v>
      </c>
      <c r="JE122" s="198">
        <f t="shared" si="153"/>
        <v>0</v>
      </c>
      <c r="JF122" s="198">
        <f t="shared" si="154"/>
        <v>0</v>
      </c>
      <c r="JG122" s="199">
        <f t="shared" si="155"/>
        <v>0</v>
      </c>
      <c r="JH122" s="199">
        <f t="shared" si="156"/>
        <v>0</v>
      </c>
      <c r="JI122" s="342"/>
      <c r="JJ122" s="198">
        <f>JD122+'Vessel List A'!JD122</f>
        <v>0</v>
      </c>
      <c r="JK122" s="198">
        <f>JE122+'Vessel List A'!JE122</f>
        <v>0</v>
      </c>
      <c r="JL122" s="198">
        <f t="shared" si="157"/>
        <v>0</v>
      </c>
      <c r="JM122" s="199">
        <f>JG122+'Vessel List A'!JG122</f>
        <v>0</v>
      </c>
      <c r="JN122" s="199">
        <f t="shared" si="158"/>
        <v>0</v>
      </c>
      <c r="JO122" s="342"/>
      <c r="JP122" s="346"/>
      <c r="JQ122" s="346"/>
      <c r="JR122" s="346"/>
      <c r="JS122" s="346"/>
      <c r="JT122" s="346"/>
      <c r="JU122" s="346"/>
      <c r="JV122" s="346"/>
      <c r="JW122" s="346"/>
      <c r="JX122" s="346"/>
      <c r="JY122" s="342"/>
      <c r="JZ122" s="344">
        <f t="shared" si="159"/>
        <v>2</v>
      </c>
      <c r="KA122" s="195"/>
    </row>
    <row r="123" spans="1:287" x14ac:dyDescent="0.2">
      <c r="A123" s="247">
        <f t="shared" si="160"/>
        <v>41697</v>
      </c>
      <c r="B123" s="249">
        <f t="shared" si="161"/>
        <v>41698</v>
      </c>
      <c r="C123" s="196"/>
      <c r="D123" s="195"/>
      <c r="E123" s="197"/>
      <c r="F123" s="195"/>
      <c r="G123" s="197"/>
      <c r="H123" s="195"/>
      <c r="I123" s="180" t="str">
        <f t="shared" si="162"/>
        <v/>
      </c>
      <c r="J123" s="181" t="str">
        <f t="shared" si="112"/>
        <v/>
      </c>
      <c r="K123" s="182" t="str">
        <f t="shared" si="113"/>
        <v/>
      </c>
      <c r="L123" s="183"/>
      <c r="M123" s="184" t="str">
        <f t="shared" si="182"/>
        <v/>
      </c>
      <c r="N123" s="183"/>
      <c r="O123" s="171"/>
      <c r="P123" s="196"/>
      <c r="Q123" s="195"/>
      <c r="R123" s="197"/>
      <c r="S123" s="195"/>
      <c r="T123" s="197"/>
      <c r="U123" s="195"/>
      <c r="V123" s="180" t="str">
        <f t="shared" si="163"/>
        <v/>
      </c>
      <c r="W123" s="181" t="str">
        <f t="shared" si="114"/>
        <v/>
      </c>
      <c r="X123" s="182" t="str">
        <f t="shared" si="115"/>
        <v/>
      </c>
      <c r="Y123" s="183"/>
      <c r="Z123" s="184" t="str">
        <f t="shared" si="183"/>
        <v/>
      </c>
      <c r="AA123" s="183"/>
      <c r="AB123" s="171"/>
      <c r="AC123" s="196"/>
      <c r="AD123" s="195"/>
      <c r="AE123" s="197"/>
      <c r="AF123" s="195"/>
      <c r="AG123" s="197"/>
      <c r="AH123" s="195"/>
      <c r="AI123" s="180" t="str">
        <f t="shared" si="164"/>
        <v/>
      </c>
      <c r="AJ123" s="181" t="str">
        <f t="shared" si="116"/>
        <v/>
      </c>
      <c r="AK123" s="182" t="str">
        <f t="shared" si="117"/>
        <v/>
      </c>
      <c r="AL123" s="183"/>
      <c r="AM123" s="184" t="str">
        <f t="shared" si="184"/>
        <v/>
      </c>
      <c r="AN123" s="183"/>
      <c r="AO123" s="171"/>
      <c r="AP123" s="196"/>
      <c r="AQ123" s="195"/>
      <c r="AR123" s="197"/>
      <c r="AS123" s="195"/>
      <c r="AT123" s="197"/>
      <c r="AU123" s="195"/>
      <c r="AV123" s="180" t="str">
        <f t="shared" si="165"/>
        <v/>
      </c>
      <c r="AW123" s="181" t="str">
        <f t="shared" si="118"/>
        <v/>
      </c>
      <c r="AX123" s="182" t="str">
        <f t="shared" si="119"/>
        <v/>
      </c>
      <c r="AY123" s="183"/>
      <c r="AZ123" s="184" t="str">
        <f t="shared" si="185"/>
        <v/>
      </c>
      <c r="BA123" s="183"/>
      <c r="BB123" s="171"/>
      <c r="BC123" s="196"/>
      <c r="BD123" s="195"/>
      <c r="BE123" s="197"/>
      <c r="BF123" s="195"/>
      <c r="BG123" s="197"/>
      <c r="BH123" s="195"/>
      <c r="BI123" s="180" t="str">
        <f t="shared" si="166"/>
        <v/>
      </c>
      <c r="BJ123" s="181" t="str">
        <f t="shared" si="120"/>
        <v/>
      </c>
      <c r="BK123" s="182" t="str">
        <f t="shared" si="121"/>
        <v/>
      </c>
      <c r="BL123" s="183"/>
      <c r="BM123" s="184" t="str">
        <f t="shared" si="186"/>
        <v/>
      </c>
      <c r="BN123" s="183"/>
      <c r="BO123" s="171"/>
      <c r="BP123" s="196"/>
      <c r="BQ123" s="195"/>
      <c r="BR123" s="197"/>
      <c r="BS123" s="195"/>
      <c r="BT123" s="197"/>
      <c r="BU123" s="195"/>
      <c r="BV123" s="180" t="str">
        <f t="shared" si="167"/>
        <v/>
      </c>
      <c r="BW123" s="181" t="str">
        <f t="shared" si="122"/>
        <v/>
      </c>
      <c r="BX123" s="182" t="str">
        <f t="shared" si="123"/>
        <v/>
      </c>
      <c r="BY123" s="183"/>
      <c r="BZ123" s="184" t="str">
        <f t="shared" si="187"/>
        <v/>
      </c>
      <c r="CA123" s="183"/>
      <c r="CB123" s="171"/>
      <c r="CC123" s="196"/>
      <c r="CD123" s="195"/>
      <c r="CE123" s="197"/>
      <c r="CF123" s="195"/>
      <c r="CG123" s="197"/>
      <c r="CH123" s="195"/>
      <c r="CI123" s="180" t="str">
        <f t="shared" si="168"/>
        <v/>
      </c>
      <c r="CJ123" s="181" t="str">
        <f t="shared" si="124"/>
        <v/>
      </c>
      <c r="CK123" s="182" t="str">
        <f t="shared" si="125"/>
        <v/>
      </c>
      <c r="CL123" s="183"/>
      <c r="CM123" s="184" t="str">
        <f t="shared" si="188"/>
        <v/>
      </c>
      <c r="CN123" s="183"/>
      <c r="CO123" s="171"/>
      <c r="CP123" s="196"/>
      <c r="CQ123" s="195"/>
      <c r="CR123" s="197"/>
      <c r="CS123" s="195"/>
      <c r="CT123" s="197"/>
      <c r="CU123" s="195"/>
      <c r="CV123" s="180" t="str">
        <f t="shared" si="169"/>
        <v/>
      </c>
      <c r="CW123" s="181" t="str">
        <f t="shared" si="126"/>
        <v/>
      </c>
      <c r="CX123" s="182" t="str">
        <f t="shared" si="127"/>
        <v/>
      </c>
      <c r="CY123" s="183"/>
      <c r="CZ123" s="184" t="str">
        <f t="shared" si="189"/>
        <v/>
      </c>
      <c r="DA123" s="183"/>
      <c r="DB123" s="171"/>
      <c r="DC123" s="196"/>
      <c r="DD123" s="195"/>
      <c r="DE123" s="197"/>
      <c r="DF123" s="195"/>
      <c r="DG123" s="197"/>
      <c r="DH123" s="195"/>
      <c r="DI123" s="180" t="str">
        <f t="shared" si="170"/>
        <v/>
      </c>
      <c r="DJ123" s="181" t="str">
        <f t="shared" si="128"/>
        <v/>
      </c>
      <c r="DK123" s="182" t="str">
        <f t="shared" si="129"/>
        <v/>
      </c>
      <c r="DL123" s="183"/>
      <c r="DM123" s="184" t="str">
        <f t="shared" si="190"/>
        <v/>
      </c>
      <c r="DN123" s="183"/>
      <c r="DO123" s="171"/>
      <c r="DP123" s="196"/>
      <c r="DQ123" s="195"/>
      <c r="DR123" s="197"/>
      <c r="DS123" s="195"/>
      <c r="DT123" s="197"/>
      <c r="DU123" s="195"/>
      <c r="DV123" s="180" t="str">
        <f t="shared" si="171"/>
        <v/>
      </c>
      <c r="DW123" s="181" t="str">
        <f t="shared" si="130"/>
        <v/>
      </c>
      <c r="DX123" s="182" t="str">
        <f t="shared" si="131"/>
        <v/>
      </c>
      <c r="DY123" s="183"/>
      <c r="DZ123" s="184" t="str">
        <f t="shared" si="191"/>
        <v/>
      </c>
      <c r="EA123" s="183"/>
      <c r="EB123" s="171"/>
      <c r="EC123" s="196"/>
      <c r="ED123" s="195"/>
      <c r="EE123" s="197"/>
      <c r="EF123" s="195"/>
      <c r="EG123" s="197"/>
      <c r="EH123" s="195"/>
      <c r="EI123" s="180" t="str">
        <f t="shared" si="172"/>
        <v/>
      </c>
      <c r="EJ123" s="181" t="str">
        <f t="shared" si="132"/>
        <v/>
      </c>
      <c r="EK123" s="182" t="str">
        <f t="shared" si="133"/>
        <v/>
      </c>
      <c r="EL123" s="183"/>
      <c r="EM123" s="184" t="str">
        <f t="shared" si="192"/>
        <v/>
      </c>
      <c r="EN123" s="183"/>
      <c r="EO123" s="171"/>
      <c r="EP123" s="196"/>
      <c r="EQ123" s="195"/>
      <c r="ER123" s="197"/>
      <c r="ES123" s="195"/>
      <c r="ET123" s="197"/>
      <c r="EU123" s="195"/>
      <c r="EV123" s="180" t="str">
        <f t="shared" si="173"/>
        <v/>
      </c>
      <c r="EW123" s="181" t="str">
        <f t="shared" si="134"/>
        <v/>
      </c>
      <c r="EX123" s="182" t="str">
        <f t="shared" si="135"/>
        <v/>
      </c>
      <c r="EY123" s="183"/>
      <c r="EZ123" s="184" t="str">
        <f t="shared" si="193"/>
        <v/>
      </c>
      <c r="FA123" s="183"/>
      <c r="FB123" s="171"/>
      <c r="FC123" s="196"/>
      <c r="FD123" s="195"/>
      <c r="FE123" s="197"/>
      <c r="FF123" s="195"/>
      <c r="FG123" s="197"/>
      <c r="FH123" s="195"/>
      <c r="FI123" s="180" t="str">
        <f t="shared" si="174"/>
        <v/>
      </c>
      <c r="FJ123" s="181" t="str">
        <f t="shared" si="136"/>
        <v/>
      </c>
      <c r="FK123" s="182" t="str">
        <f t="shared" si="137"/>
        <v/>
      </c>
      <c r="FL123" s="183"/>
      <c r="FM123" s="184" t="str">
        <f t="shared" si="194"/>
        <v/>
      </c>
      <c r="FN123" s="183"/>
      <c r="FO123" s="171"/>
      <c r="FP123" s="196"/>
      <c r="FQ123" s="195"/>
      <c r="FR123" s="197"/>
      <c r="FS123" s="195"/>
      <c r="FT123" s="197"/>
      <c r="FU123" s="195"/>
      <c r="FV123" s="180" t="str">
        <f t="shared" si="175"/>
        <v/>
      </c>
      <c r="FW123" s="181" t="str">
        <f t="shared" si="138"/>
        <v/>
      </c>
      <c r="FX123" s="182" t="str">
        <f t="shared" si="139"/>
        <v/>
      </c>
      <c r="FY123" s="183"/>
      <c r="FZ123" s="184" t="str">
        <f t="shared" si="195"/>
        <v/>
      </c>
      <c r="GA123" s="183"/>
      <c r="GB123" s="171"/>
      <c r="GC123" s="196"/>
      <c r="GD123" s="195"/>
      <c r="GE123" s="197"/>
      <c r="GF123" s="195"/>
      <c r="GG123" s="197"/>
      <c r="GH123" s="195"/>
      <c r="GI123" s="180" t="str">
        <f t="shared" si="176"/>
        <v/>
      </c>
      <c r="GJ123" s="181" t="str">
        <f t="shared" si="140"/>
        <v/>
      </c>
      <c r="GK123" s="182" t="str">
        <f t="shared" si="141"/>
        <v/>
      </c>
      <c r="GL123" s="183"/>
      <c r="GM123" s="184" t="str">
        <f t="shared" si="196"/>
        <v/>
      </c>
      <c r="GN123" s="183"/>
      <c r="GO123" s="171"/>
      <c r="GP123" s="196"/>
      <c r="GQ123" s="195"/>
      <c r="GR123" s="197"/>
      <c r="GS123" s="195"/>
      <c r="GT123" s="197"/>
      <c r="GU123" s="195"/>
      <c r="GV123" s="180" t="str">
        <f t="shared" si="177"/>
        <v/>
      </c>
      <c r="GW123" s="181" t="str">
        <f t="shared" si="142"/>
        <v/>
      </c>
      <c r="GX123" s="182" t="str">
        <f t="shared" si="143"/>
        <v/>
      </c>
      <c r="GY123" s="183"/>
      <c r="GZ123" s="184" t="str">
        <f t="shared" si="197"/>
        <v/>
      </c>
      <c r="HA123" s="183"/>
      <c r="HB123" s="171"/>
      <c r="HC123" s="196"/>
      <c r="HD123" s="195"/>
      <c r="HE123" s="197"/>
      <c r="HF123" s="195"/>
      <c r="HG123" s="197"/>
      <c r="HH123" s="195"/>
      <c r="HI123" s="180" t="str">
        <f t="shared" si="178"/>
        <v/>
      </c>
      <c r="HJ123" s="181" t="str">
        <f t="shared" si="144"/>
        <v/>
      </c>
      <c r="HK123" s="182" t="str">
        <f t="shared" si="145"/>
        <v/>
      </c>
      <c r="HL123" s="183"/>
      <c r="HM123" s="184" t="str">
        <f t="shared" si="198"/>
        <v/>
      </c>
      <c r="HN123" s="183"/>
      <c r="HO123" s="171"/>
      <c r="HP123" s="196"/>
      <c r="HQ123" s="195"/>
      <c r="HR123" s="197"/>
      <c r="HS123" s="195"/>
      <c r="HT123" s="197"/>
      <c r="HU123" s="195"/>
      <c r="HV123" s="180" t="str">
        <f t="shared" si="179"/>
        <v/>
      </c>
      <c r="HW123" s="181" t="str">
        <f t="shared" si="146"/>
        <v/>
      </c>
      <c r="HX123" s="182" t="str">
        <f t="shared" si="147"/>
        <v/>
      </c>
      <c r="HY123" s="183"/>
      <c r="HZ123" s="184" t="str">
        <f t="shared" si="199"/>
        <v/>
      </c>
      <c r="IA123" s="183"/>
      <c r="IB123" s="171"/>
      <c r="IC123" s="196"/>
      <c r="ID123" s="195"/>
      <c r="IE123" s="197"/>
      <c r="IF123" s="195"/>
      <c r="IG123" s="197"/>
      <c r="IH123" s="195"/>
      <c r="II123" s="180" t="str">
        <f t="shared" si="180"/>
        <v/>
      </c>
      <c r="IJ123" s="181" t="str">
        <f t="shared" si="148"/>
        <v/>
      </c>
      <c r="IK123" s="182" t="str">
        <f t="shared" si="149"/>
        <v/>
      </c>
      <c r="IL123" s="183"/>
      <c r="IM123" s="184" t="str">
        <f t="shared" si="200"/>
        <v/>
      </c>
      <c r="IN123" s="183"/>
      <c r="IO123" s="171"/>
      <c r="IP123" s="196"/>
      <c r="IQ123" s="195"/>
      <c r="IR123" s="197"/>
      <c r="IS123" s="195"/>
      <c r="IT123" s="197"/>
      <c r="IU123" s="195"/>
      <c r="IV123" s="180" t="str">
        <f t="shared" si="181"/>
        <v/>
      </c>
      <c r="IW123" s="181" t="str">
        <f t="shared" si="150"/>
        <v/>
      </c>
      <c r="IX123" s="182" t="str">
        <f t="shared" si="151"/>
        <v/>
      </c>
      <c r="IY123" s="183"/>
      <c r="IZ123" s="184" t="str">
        <f t="shared" si="201"/>
        <v/>
      </c>
      <c r="JA123" s="183"/>
      <c r="JB123" s="171"/>
      <c r="JC123" s="342"/>
      <c r="JD123" s="198">
        <f t="shared" si="152"/>
        <v>0</v>
      </c>
      <c r="JE123" s="198">
        <f t="shared" si="153"/>
        <v>0</v>
      </c>
      <c r="JF123" s="198">
        <f t="shared" si="154"/>
        <v>0</v>
      </c>
      <c r="JG123" s="199">
        <f t="shared" si="155"/>
        <v>0</v>
      </c>
      <c r="JH123" s="199">
        <f t="shared" si="156"/>
        <v>0</v>
      </c>
      <c r="JI123" s="342"/>
      <c r="JJ123" s="198">
        <f>JD123+'Vessel List A'!JD123</f>
        <v>0</v>
      </c>
      <c r="JK123" s="198">
        <f>JE123+'Vessel List A'!JE123</f>
        <v>0</v>
      </c>
      <c r="JL123" s="198">
        <f t="shared" si="157"/>
        <v>0</v>
      </c>
      <c r="JM123" s="199">
        <f>JG123+'Vessel List A'!JG123</f>
        <v>0</v>
      </c>
      <c r="JN123" s="199">
        <f t="shared" si="158"/>
        <v>0</v>
      </c>
      <c r="JO123" s="342"/>
      <c r="JP123" s="346"/>
      <c r="JQ123" s="346"/>
      <c r="JR123" s="346"/>
      <c r="JS123" s="346"/>
      <c r="JT123" s="346"/>
      <c r="JU123" s="346"/>
      <c r="JV123" s="346"/>
      <c r="JW123" s="346"/>
      <c r="JX123" s="346"/>
      <c r="JY123" s="342"/>
      <c r="JZ123" s="344">
        <f t="shared" si="159"/>
        <v>2</v>
      </c>
      <c r="KA123" s="195"/>
    </row>
    <row r="124" spans="1:287" ht="13.5" thickBot="1" x14ac:dyDescent="0.25">
      <c r="A124" s="247">
        <f t="shared" si="160"/>
        <v>41698</v>
      </c>
      <c r="B124" s="249">
        <f t="shared" si="161"/>
        <v>41699</v>
      </c>
      <c r="C124" s="224"/>
      <c r="D124" s="225"/>
      <c r="E124" s="226"/>
      <c r="F124" s="225"/>
      <c r="G124" s="226"/>
      <c r="H124" s="225"/>
      <c r="I124" s="216" t="str">
        <f t="shared" si="162"/>
        <v/>
      </c>
      <c r="J124" s="217" t="str">
        <f t="shared" si="112"/>
        <v/>
      </c>
      <c r="K124" s="218" t="str">
        <f t="shared" si="113"/>
        <v/>
      </c>
      <c r="L124" s="219"/>
      <c r="M124" s="220" t="str">
        <f t="shared" si="182"/>
        <v/>
      </c>
      <c r="N124" s="219"/>
      <c r="O124" s="175"/>
      <c r="P124" s="224"/>
      <c r="Q124" s="225"/>
      <c r="R124" s="226"/>
      <c r="S124" s="225"/>
      <c r="T124" s="226"/>
      <c r="U124" s="225"/>
      <c r="V124" s="216" t="str">
        <f t="shared" si="163"/>
        <v/>
      </c>
      <c r="W124" s="217" t="str">
        <f t="shared" si="114"/>
        <v/>
      </c>
      <c r="X124" s="218" t="str">
        <f t="shared" si="115"/>
        <v/>
      </c>
      <c r="Y124" s="219"/>
      <c r="Z124" s="220" t="str">
        <f t="shared" si="183"/>
        <v/>
      </c>
      <c r="AA124" s="219"/>
      <c r="AB124" s="175"/>
      <c r="AC124" s="224"/>
      <c r="AD124" s="225"/>
      <c r="AE124" s="226"/>
      <c r="AF124" s="225"/>
      <c r="AG124" s="226"/>
      <c r="AH124" s="225"/>
      <c r="AI124" s="216" t="str">
        <f t="shared" si="164"/>
        <v/>
      </c>
      <c r="AJ124" s="217" t="str">
        <f t="shared" si="116"/>
        <v/>
      </c>
      <c r="AK124" s="218" t="str">
        <f t="shared" si="117"/>
        <v/>
      </c>
      <c r="AL124" s="219"/>
      <c r="AM124" s="220" t="str">
        <f t="shared" si="184"/>
        <v/>
      </c>
      <c r="AN124" s="219"/>
      <c r="AO124" s="175"/>
      <c r="AP124" s="224"/>
      <c r="AQ124" s="225"/>
      <c r="AR124" s="226"/>
      <c r="AS124" s="225"/>
      <c r="AT124" s="226"/>
      <c r="AU124" s="225"/>
      <c r="AV124" s="216" t="str">
        <f t="shared" si="165"/>
        <v/>
      </c>
      <c r="AW124" s="217" t="str">
        <f t="shared" si="118"/>
        <v/>
      </c>
      <c r="AX124" s="218" t="str">
        <f t="shared" si="119"/>
        <v/>
      </c>
      <c r="AY124" s="219"/>
      <c r="AZ124" s="220" t="str">
        <f t="shared" si="185"/>
        <v/>
      </c>
      <c r="BA124" s="219"/>
      <c r="BB124" s="175"/>
      <c r="BC124" s="224"/>
      <c r="BD124" s="225"/>
      <c r="BE124" s="226"/>
      <c r="BF124" s="225"/>
      <c r="BG124" s="226"/>
      <c r="BH124" s="225"/>
      <c r="BI124" s="216" t="str">
        <f t="shared" si="166"/>
        <v/>
      </c>
      <c r="BJ124" s="217" t="str">
        <f t="shared" si="120"/>
        <v/>
      </c>
      <c r="BK124" s="218" t="str">
        <f t="shared" si="121"/>
        <v/>
      </c>
      <c r="BL124" s="219"/>
      <c r="BM124" s="220" t="str">
        <f t="shared" si="186"/>
        <v/>
      </c>
      <c r="BN124" s="219"/>
      <c r="BO124" s="175"/>
      <c r="BP124" s="224"/>
      <c r="BQ124" s="225"/>
      <c r="BR124" s="226"/>
      <c r="BS124" s="225"/>
      <c r="BT124" s="226"/>
      <c r="BU124" s="225"/>
      <c r="BV124" s="216" t="str">
        <f t="shared" si="167"/>
        <v/>
      </c>
      <c r="BW124" s="217" t="str">
        <f t="shared" si="122"/>
        <v/>
      </c>
      <c r="BX124" s="218" t="str">
        <f t="shared" si="123"/>
        <v/>
      </c>
      <c r="BY124" s="219"/>
      <c r="BZ124" s="220" t="str">
        <f t="shared" si="187"/>
        <v/>
      </c>
      <c r="CA124" s="219"/>
      <c r="CB124" s="175"/>
      <c r="CC124" s="224"/>
      <c r="CD124" s="225"/>
      <c r="CE124" s="226"/>
      <c r="CF124" s="225"/>
      <c r="CG124" s="226"/>
      <c r="CH124" s="225"/>
      <c r="CI124" s="216" t="str">
        <f t="shared" si="168"/>
        <v/>
      </c>
      <c r="CJ124" s="217" t="str">
        <f t="shared" si="124"/>
        <v/>
      </c>
      <c r="CK124" s="218" t="str">
        <f t="shared" si="125"/>
        <v/>
      </c>
      <c r="CL124" s="219"/>
      <c r="CM124" s="220" t="str">
        <f t="shared" si="188"/>
        <v/>
      </c>
      <c r="CN124" s="219"/>
      <c r="CO124" s="175"/>
      <c r="CP124" s="224"/>
      <c r="CQ124" s="225"/>
      <c r="CR124" s="226"/>
      <c r="CS124" s="225"/>
      <c r="CT124" s="226"/>
      <c r="CU124" s="225"/>
      <c r="CV124" s="216" t="str">
        <f t="shared" si="169"/>
        <v/>
      </c>
      <c r="CW124" s="217" t="str">
        <f t="shared" si="126"/>
        <v/>
      </c>
      <c r="CX124" s="218" t="str">
        <f t="shared" si="127"/>
        <v/>
      </c>
      <c r="CY124" s="219"/>
      <c r="CZ124" s="220" t="str">
        <f t="shared" si="189"/>
        <v/>
      </c>
      <c r="DA124" s="219"/>
      <c r="DB124" s="175"/>
      <c r="DC124" s="224"/>
      <c r="DD124" s="225"/>
      <c r="DE124" s="226"/>
      <c r="DF124" s="225"/>
      <c r="DG124" s="226"/>
      <c r="DH124" s="225"/>
      <c r="DI124" s="216" t="str">
        <f t="shared" si="170"/>
        <v/>
      </c>
      <c r="DJ124" s="217" t="str">
        <f t="shared" si="128"/>
        <v/>
      </c>
      <c r="DK124" s="218" t="str">
        <f t="shared" si="129"/>
        <v/>
      </c>
      <c r="DL124" s="219"/>
      <c r="DM124" s="220" t="str">
        <f t="shared" si="190"/>
        <v/>
      </c>
      <c r="DN124" s="219"/>
      <c r="DO124" s="175"/>
      <c r="DP124" s="224"/>
      <c r="DQ124" s="225"/>
      <c r="DR124" s="226"/>
      <c r="DS124" s="225"/>
      <c r="DT124" s="226"/>
      <c r="DU124" s="225"/>
      <c r="DV124" s="216" t="str">
        <f t="shared" si="171"/>
        <v/>
      </c>
      <c r="DW124" s="217" t="str">
        <f t="shared" si="130"/>
        <v/>
      </c>
      <c r="DX124" s="218" t="str">
        <f t="shared" si="131"/>
        <v/>
      </c>
      <c r="DY124" s="219"/>
      <c r="DZ124" s="220" t="str">
        <f t="shared" si="191"/>
        <v/>
      </c>
      <c r="EA124" s="219"/>
      <c r="EB124" s="175"/>
      <c r="EC124" s="224"/>
      <c r="ED124" s="225"/>
      <c r="EE124" s="226"/>
      <c r="EF124" s="225"/>
      <c r="EG124" s="226"/>
      <c r="EH124" s="225"/>
      <c r="EI124" s="216" t="str">
        <f t="shared" si="172"/>
        <v/>
      </c>
      <c r="EJ124" s="217" t="str">
        <f t="shared" si="132"/>
        <v/>
      </c>
      <c r="EK124" s="218" t="str">
        <f t="shared" si="133"/>
        <v/>
      </c>
      <c r="EL124" s="219"/>
      <c r="EM124" s="220" t="str">
        <f t="shared" si="192"/>
        <v/>
      </c>
      <c r="EN124" s="219"/>
      <c r="EO124" s="175"/>
      <c r="EP124" s="224"/>
      <c r="EQ124" s="225"/>
      <c r="ER124" s="226"/>
      <c r="ES124" s="225"/>
      <c r="ET124" s="226"/>
      <c r="EU124" s="225"/>
      <c r="EV124" s="216" t="str">
        <f t="shared" si="173"/>
        <v/>
      </c>
      <c r="EW124" s="217" t="str">
        <f t="shared" si="134"/>
        <v/>
      </c>
      <c r="EX124" s="218" t="str">
        <f t="shared" si="135"/>
        <v/>
      </c>
      <c r="EY124" s="219"/>
      <c r="EZ124" s="220" t="str">
        <f t="shared" si="193"/>
        <v/>
      </c>
      <c r="FA124" s="219"/>
      <c r="FB124" s="175"/>
      <c r="FC124" s="224"/>
      <c r="FD124" s="225"/>
      <c r="FE124" s="226"/>
      <c r="FF124" s="225"/>
      <c r="FG124" s="226"/>
      <c r="FH124" s="225"/>
      <c r="FI124" s="216" t="str">
        <f t="shared" si="174"/>
        <v/>
      </c>
      <c r="FJ124" s="217" t="str">
        <f t="shared" si="136"/>
        <v/>
      </c>
      <c r="FK124" s="218" t="str">
        <f t="shared" si="137"/>
        <v/>
      </c>
      <c r="FL124" s="219"/>
      <c r="FM124" s="220" t="str">
        <f t="shared" si="194"/>
        <v/>
      </c>
      <c r="FN124" s="219"/>
      <c r="FO124" s="175"/>
      <c r="FP124" s="224"/>
      <c r="FQ124" s="225"/>
      <c r="FR124" s="226"/>
      <c r="FS124" s="225"/>
      <c r="FT124" s="226"/>
      <c r="FU124" s="225"/>
      <c r="FV124" s="216" t="str">
        <f t="shared" si="175"/>
        <v/>
      </c>
      <c r="FW124" s="217" t="str">
        <f t="shared" si="138"/>
        <v/>
      </c>
      <c r="FX124" s="218" t="str">
        <f t="shared" si="139"/>
        <v/>
      </c>
      <c r="FY124" s="219"/>
      <c r="FZ124" s="220" t="str">
        <f t="shared" si="195"/>
        <v/>
      </c>
      <c r="GA124" s="219"/>
      <c r="GB124" s="175"/>
      <c r="GC124" s="224"/>
      <c r="GD124" s="225"/>
      <c r="GE124" s="226"/>
      <c r="GF124" s="225"/>
      <c r="GG124" s="226"/>
      <c r="GH124" s="225"/>
      <c r="GI124" s="216" t="str">
        <f t="shared" si="176"/>
        <v/>
      </c>
      <c r="GJ124" s="217" t="str">
        <f t="shared" si="140"/>
        <v/>
      </c>
      <c r="GK124" s="218" t="str">
        <f t="shared" si="141"/>
        <v/>
      </c>
      <c r="GL124" s="219"/>
      <c r="GM124" s="220" t="str">
        <f t="shared" si="196"/>
        <v/>
      </c>
      <c r="GN124" s="219"/>
      <c r="GO124" s="175"/>
      <c r="GP124" s="224"/>
      <c r="GQ124" s="225"/>
      <c r="GR124" s="226"/>
      <c r="GS124" s="225"/>
      <c r="GT124" s="226"/>
      <c r="GU124" s="225"/>
      <c r="GV124" s="216" t="str">
        <f t="shared" si="177"/>
        <v/>
      </c>
      <c r="GW124" s="217" t="str">
        <f t="shared" si="142"/>
        <v/>
      </c>
      <c r="GX124" s="218" t="str">
        <f t="shared" si="143"/>
        <v/>
      </c>
      <c r="GY124" s="219"/>
      <c r="GZ124" s="220" t="str">
        <f t="shared" si="197"/>
        <v/>
      </c>
      <c r="HA124" s="219"/>
      <c r="HB124" s="175"/>
      <c r="HC124" s="224"/>
      <c r="HD124" s="225"/>
      <c r="HE124" s="226"/>
      <c r="HF124" s="225"/>
      <c r="HG124" s="226"/>
      <c r="HH124" s="225"/>
      <c r="HI124" s="216" t="str">
        <f t="shared" si="178"/>
        <v/>
      </c>
      <c r="HJ124" s="217" t="str">
        <f t="shared" si="144"/>
        <v/>
      </c>
      <c r="HK124" s="218" t="str">
        <f t="shared" si="145"/>
        <v/>
      </c>
      <c r="HL124" s="219"/>
      <c r="HM124" s="220" t="str">
        <f t="shared" si="198"/>
        <v/>
      </c>
      <c r="HN124" s="219"/>
      <c r="HO124" s="175"/>
      <c r="HP124" s="224"/>
      <c r="HQ124" s="225"/>
      <c r="HR124" s="226"/>
      <c r="HS124" s="225"/>
      <c r="HT124" s="226"/>
      <c r="HU124" s="225"/>
      <c r="HV124" s="216" t="str">
        <f t="shared" si="179"/>
        <v/>
      </c>
      <c r="HW124" s="217" t="str">
        <f t="shared" si="146"/>
        <v/>
      </c>
      <c r="HX124" s="218" t="str">
        <f t="shared" si="147"/>
        <v/>
      </c>
      <c r="HY124" s="219"/>
      <c r="HZ124" s="220" t="str">
        <f t="shared" si="199"/>
        <v/>
      </c>
      <c r="IA124" s="219"/>
      <c r="IB124" s="175"/>
      <c r="IC124" s="224"/>
      <c r="ID124" s="225"/>
      <c r="IE124" s="226"/>
      <c r="IF124" s="225"/>
      <c r="IG124" s="226"/>
      <c r="IH124" s="225"/>
      <c r="II124" s="216" t="str">
        <f t="shared" si="180"/>
        <v/>
      </c>
      <c r="IJ124" s="217" t="str">
        <f t="shared" si="148"/>
        <v/>
      </c>
      <c r="IK124" s="218" t="str">
        <f t="shared" si="149"/>
        <v/>
      </c>
      <c r="IL124" s="219"/>
      <c r="IM124" s="220" t="str">
        <f t="shared" si="200"/>
        <v/>
      </c>
      <c r="IN124" s="219"/>
      <c r="IO124" s="175"/>
      <c r="IP124" s="224"/>
      <c r="IQ124" s="225"/>
      <c r="IR124" s="226"/>
      <c r="IS124" s="225"/>
      <c r="IT124" s="226"/>
      <c r="IU124" s="225"/>
      <c r="IV124" s="216" t="str">
        <f t="shared" si="181"/>
        <v/>
      </c>
      <c r="IW124" s="217" t="str">
        <f t="shared" si="150"/>
        <v/>
      </c>
      <c r="IX124" s="218" t="str">
        <f t="shared" si="151"/>
        <v/>
      </c>
      <c r="IY124" s="219"/>
      <c r="IZ124" s="220" t="str">
        <f t="shared" si="201"/>
        <v/>
      </c>
      <c r="JA124" s="219"/>
      <c r="JB124" s="175"/>
      <c r="JC124" s="342"/>
      <c r="JD124" s="198">
        <f t="shared" si="152"/>
        <v>0</v>
      </c>
      <c r="JE124" s="198">
        <f t="shared" si="153"/>
        <v>0</v>
      </c>
      <c r="JF124" s="198">
        <f t="shared" si="154"/>
        <v>0</v>
      </c>
      <c r="JG124" s="199">
        <f t="shared" si="155"/>
        <v>0</v>
      </c>
      <c r="JH124" s="199">
        <f t="shared" si="156"/>
        <v>0</v>
      </c>
      <c r="JI124" s="342"/>
      <c r="JJ124" s="198">
        <f>JD124+'Vessel List A'!JD124</f>
        <v>0</v>
      </c>
      <c r="JK124" s="198">
        <f>JE124+'Vessel List A'!JE124</f>
        <v>0</v>
      </c>
      <c r="JL124" s="198">
        <f t="shared" si="157"/>
        <v>0</v>
      </c>
      <c r="JM124" s="199">
        <f>JG124+'Vessel List A'!JG124</f>
        <v>0</v>
      </c>
      <c r="JN124" s="199">
        <f t="shared" si="158"/>
        <v>0</v>
      </c>
      <c r="JO124" s="342"/>
      <c r="JP124" s="346"/>
      <c r="JQ124" s="346"/>
      <c r="JR124" s="346"/>
      <c r="JS124" s="346"/>
      <c r="JT124" s="346"/>
      <c r="JU124" s="346"/>
      <c r="JV124" s="346"/>
      <c r="JW124" s="346"/>
      <c r="JX124" s="346"/>
      <c r="JY124" s="342"/>
      <c r="JZ124" s="344">
        <f t="shared" si="159"/>
        <v>3</v>
      </c>
      <c r="KA124" s="195"/>
    </row>
    <row r="125" spans="1:287" ht="13.5" thickBot="1" x14ac:dyDescent="0.25">
      <c r="A125" s="250">
        <f t="shared" si="160"/>
        <v>41699</v>
      </c>
      <c r="B125" s="251">
        <f t="shared" si="161"/>
        <v>41700</v>
      </c>
      <c r="C125" s="196"/>
      <c r="D125" s="195"/>
      <c r="E125" s="197"/>
      <c r="F125" s="195"/>
      <c r="G125" s="197"/>
      <c r="H125" s="195"/>
      <c r="I125" s="180" t="str">
        <f t="shared" si="162"/>
        <v/>
      </c>
      <c r="J125" s="181" t="str">
        <f t="shared" si="112"/>
        <v/>
      </c>
      <c r="K125" s="182" t="str">
        <f t="shared" si="113"/>
        <v/>
      </c>
      <c r="L125" s="183"/>
      <c r="M125" s="184" t="str">
        <f t="shared" si="182"/>
        <v/>
      </c>
      <c r="N125" s="183"/>
      <c r="O125" s="171"/>
      <c r="P125" s="196"/>
      <c r="Q125" s="195"/>
      <c r="R125" s="197"/>
      <c r="S125" s="195"/>
      <c r="T125" s="197"/>
      <c r="U125" s="195"/>
      <c r="V125" s="180" t="str">
        <f t="shared" si="163"/>
        <v/>
      </c>
      <c r="W125" s="181" t="str">
        <f t="shared" si="114"/>
        <v/>
      </c>
      <c r="X125" s="182" t="str">
        <f t="shared" si="115"/>
        <v/>
      </c>
      <c r="Y125" s="183"/>
      <c r="Z125" s="184" t="str">
        <f t="shared" si="183"/>
        <v/>
      </c>
      <c r="AA125" s="183"/>
      <c r="AB125" s="171"/>
      <c r="AC125" s="196"/>
      <c r="AD125" s="195"/>
      <c r="AE125" s="197"/>
      <c r="AF125" s="195"/>
      <c r="AG125" s="197"/>
      <c r="AH125" s="195"/>
      <c r="AI125" s="180" t="str">
        <f t="shared" si="164"/>
        <v/>
      </c>
      <c r="AJ125" s="181" t="str">
        <f t="shared" si="116"/>
        <v/>
      </c>
      <c r="AK125" s="182" t="str">
        <f t="shared" si="117"/>
        <v/>
      </c>
      <c r="AL125" s="183"/>
      <c r="AM125" s="184" t="str">
        <f t="shared" si="184"/>
        <v/>
      </c>
      <c r="AN125" s="183"/>
      <c r="AO125" s="171"/>
      <c r="AP125" s="196"/>
      <c r="AQ125" s="195"/>
      <c r="AR125" s="197"/>
      <c r="AS125" s="195"/>
      <c r="AT125" s="197"/>
      <c r="AU125" s="195"/>
      <c r="AV125" s="180" t="str">
        <f t="shared" si="165"/>
        <v/>
      </c>
      <c r="AW125" s="181" t="str">
        <f t="shared" si="118"/>
        <v/>
      </c>
      <c r="AX125" s="182" t="str">
        <f t="shared" si="119"/>
        <v/>
      </c>
      <c r="AY125" s="183"/>
      <c r="AZ125" s="184" t="str">
        <f t="shared" si="185"/>
        <v/>
      </c>
      <c r="BA125" s="183"/>
      <c r="BB125" s="171"/>
      <c r="BC125" s="196"/>
      <c r="BD125" s="195"/>
      <c r="BE125" s="197"/>
      <c r="BF125" s="195"/>
      <c r="BG125" s="197"/>
      <c r="BH125" s="195"/>
      <c r="BI125" s="180" t="str">
        <f t="shared" si="166"/>
        <v/>
      </c>
      <c r="BJ125" s="181" t="str">
        <f t="shared" si="120"/>
        <v/>
      </c>
      <c r="BK125" s="182" t="str">
        <f t="shared" si="121"/>
        <v/>
      </c>
      <c r="BL125" s="183"/>
      <c r="BM125" s="184" t="str">
        <f t="shared" si="186"/>
        <v/>
      </c>
      <c r="BN125" s="183"/>
      <c r="BO125" s="171"/>
      <c r="BP125" s="196"/>
      <c r="BQ125" s="195"/>
      <c r="BR125" s="197"/>
      <c r="BS125" s="195"/>
      <c r="BT125" s="197"/>
      <c r="BU125" s="195"/>
      <c r="BV125" s="180" t="str">
        <f t="shared" si="167"/>
        <v/>
      </c>
      <c r="BW125" s="181" t="str">
        <f t="shared" si="122"/>
        <v/>
      </c>
      <c r="BX125" s="182" t="str">
        <f t="shared" si="123"/>
        <v/>
      </c>
      <c r="BY125" s="183"/>
      <c r="BZ125" s="184" t="str">
        <f t="shared" si="187"/>
        <v/>
      </c>
      <c r="CA125" s="183"/>
      <c r="CB125" s="171"/>
      <c r="CC125" s="196"/>
      <c r="CD125" s="195"/>
      <c r="CE125" s="197"/>
      <c r="CF125" s="195"/>
      <c r="CG125" s="197"/>
      <c r="CH125" s="195"/>
      <c r="CI125" s="180" t="str">
        <f t="shared" si="168"/>
        <v/>
      </c>
      <c r="CJ125" s="181" t="str">
        <f t="shared" si="124"/>
        <v/>
      </c>
      <c r="CK125" s="182" t="str">
        <f t="shared" si="125"/>
        <v/>
      </c>
      <c r="CL125" s="183"/>
      <c r="CM125" s="184" t="str">
        <f t="shared" si="188"/>
        <v/>
      </c>
      <c r="CN125" s="183"/>
      <c r="CO125" s="171"/>
      <c r="CP125" s="196"/>
      <c r="CQ125" s="195"/>
      <c r="CR125" s="197"/>
      <c r="CS125" s="195"/>
      <c r="CT125" s="197"/>
      <c r="CU125" s="195"/>
      <c r="CV125" s="180" t="str">
        <f t="shared" si="169"/>
        <v/>
      </c>
      <c r="CW125" s="181" t="str">
        <f t="shared" si="126"/>
        <v/>
      </c>
      <c r="CX125" s="182" t="str">
        <f t="shared" si="127"/>
        <v/>
      </c>
      <c r="CY125" s="183"/>
      <c r="CZ125" s="184" t="str">
        <f t="shared" si="189"/>
        <v/>
      </c>
      <c r="DA125" s="183"/>
      <c r="DB125" s="171"/>
      <c r="DC125" s="196"/>
      <c r="DD125" s="195"/>
      <c r="DE125" s="197"/>
      <c r="DF125" s="195"/>
      <c r="DG125" s="197"/>
      <c r="DH125" s="195"/>
      <c r="DI125" s="180" t="str">
        <f t="shared" si="170"/>
        <v/>
      </c>
      <c r="DJ125" s="181" t="str">
        <f t="shared" si="128"/>
        <v/>
      </c>
      <c r="DK125" s="182" t="str">
        <f t="shared" si="129"/>
        <v/>
      </c>
      <c r="DL125" s="183"/>
      <c r="DM125" s="184" t="str">
        <f t="shared" si="190"/>
        <v/>
      </c>
      <c r="DN125" s="183"/>
      <c r="DO125" s="171"/>
      <c r="DP125" s="196"/>
      <c r="DQ125" s="195"/>
      <c r="DR125" s="197"/>
      <c r="DS125" s="195"/>
      <c r="DT125" s="197"/>
      <c r="DU125" s="195"/>
      <c r="DV125" s="180" t="str">
        <f t="shared" si="171"/>
        <v/>
      </c>
      <c r="DW125" s="181" t="str">
        <f t="shared" si="130"/>
        <v/>
      </c>
      <c r="DX125" s="182" t="str">
        <f t="shared" si="131"/>
        <v/>
      </c>
      <c r="DY125" s="183"/>
      <c r="DZ125" s="184" t="str">
        <f t="shared" si="191"/>
        <v/>
      </c>
      <c r="EA125" s="183"/>
      <c r="EB125" s="171"/>
      <c r="EC125" s="196"/>
      <c r="ED125" s="195"/>
      <c r="EE125" s="197"/>
      <c r="EF125" s="195"/>
      <c r="EG125" s="197"/>
      <c r="EH125" s="195"/>
      <c r="EI125" s="180" t="str">
        <f t="shared" si="172"/>
        <v/>
      </c>
      <c r="EJ125" s="181" t="str">
        <f t="shared" si="132"/>
        <v/>
      </c>
      <c r="EK125" s="182" t="str">
        <f t="shared" si="133"/>
        <v/>
      </c>
      <c r="EL125" s="183"/>
      <c r="EM125" s="184" t="str">
        <f t="shared" si="192"/>
        <v/>
      </c>
      <c r="EN125" s="183"/>
      <c r="EO125" s="171"/>
      <c r="EP125" s="196"/>
      <c r="EQ125" s="195"/>
      <c r="ER125" s="197"/>
      <c r="ES125" s="195"/>
      <c r="ET125" s="197"/>
      <c r="EU125" s="195"/>
      <c r="EV125" s="180" t="str">
        <f t="shared" si="173"/>
        <v/>
      </c>
      <c r="EW125" s="181" t="str">
        <f t="shared" si="134"/>
        <v/>
      </c>
      <c r="EX125" s="182" t="str">
        <f t="shared" si="135"/>
        <v/>
      </c>
      <c r="EY125" s="183"/>
      <c r="EZ125" s="184" t="str">
        <f t="shared" si="193"/>
        <v/>
      </c>
      <c r="FA125" s="183"/>
      <c r="FB125" s="171"/>
      <c r="FC125" s="196"/>
      <c r="FD125" s="195"/>
      <c r="FE125" s="197"/>
      <c r="FF125" s="195"/>
      <c r="FG125" s="197"/>
      <c r="FH125" s="195"/>
      <c r="FI125" s="180" t="str">
        <f t="shared" si="174"/>
        <v/>
      </c>
      <c r="FJ125" s="181" t="str">
        <f t="shared" si="136"/>
        <v/>
      </c>
      <c r="FK125" s="182" t="str">
        <f t="shared" si="137"/>
        <v/>
      </c>
      <c r="FL125" s="183"/>
      <c r="FM125" s="184" t="str">
        <f t="shared" si="194"/>
        <v/>
      </c>
      <c r="FN125" s="183"/>
      <c r="FO125" s="171"/>
      <c r="FP125" s="196"/>
      <c r="FQ125" s="195"/>
      <c r="FR125" s="197"/>
      <c r="FS125" s="195"/>
      <c r="FT125" s="197"/>
      <c r="FU125" s="195"/>
      <c r="FV125" s="180" t="str">
        <f t="shared" si="175"/>
        <v/>
      </c>
      <c r="FW125" s="181" t="str">
        <f t="shared" si="138"/>
        <v/>
      </c>
      <c r="FX125" s="182" t="str">
        <f t="shared" si="139"/>
        <v/>
      </c>
      <c r="FY125" s="183"/>
      <c r="FZ125" s="184" t="str">
        <f t="shared" si="195"/>
        <v/>
      </c>
      <c r="GA125" s="183"/>
      <c r="GB125" s="171"/>
      <c r="GC125" s="196"/>
      <c r="GD125" s="195"/>
      <c r="GE125" s="197"/>
      <c r="GF125" s="195"/>
      <c r="GG125" s="197"/>
      <c r="GH125" s="195"/>
      <c r="GI125" s="180" t="str">
        <f t="shared" si="176"/>
        <v/>
      </c>
      <c r="GJ125" s="181" t="str">
        <f t="shared" si="140"/>
        <v/>
      </c>
      <c r="GK125" s="182" t="str">
        <f t="shared" si="141"/>
        <v/>
      </c>
      <c r="GL125" s="183"/>
      <c r="GM125" s="184" t="str">
        <f t="shared" si="196"/>
        <v/>
      </c>
      <c r="GN125" s="183"/>
      <c r="GO125" s="171"/>
      <c r="GP125" s="196"/>
      <c r="GQ125" s="195"/>
      <c r="GR125" s="197"/>
      <c r="GS125" s="195"/>
      <c r="GT125" s="197"/>
      <c r="GU125" s="195"/>
      <c r="GV125" s="180" t="str">
        <f t="shared" si="177"/>
        <v/>
      </c>
      <c r="GW125" s="181" t="str">
        <f t="shared" si="142"/>
        <v/>
      </c>
      <c r="GX125" s="182" t="str">
        <f t="shared" si="143"/>
        <v/>
      </c>
      <c r="GY125" s="183"/>
      <c r="GZ125" s="184" t="str">
        <f t="shared" si="197"/>
        <v/>
      </c>
      <c r="HA125" s="183"/>
      <c r="HB125" s="171"/>
      <c r="HC125" s="196"/>
      <c r="HD125" s="195"/>
      <c r="HE125" s="197"/>
      <c r="HF125" s="195"/>
      <c r="HG125" s="197"/>
      <c r="HH125" s="195"/>
      <c r="HI125" s="180" t="str">
        <f t="shared" si="178"/>
        <v/>
      </c>
      <c r="HJ125" s="181" t="str">
        <f t="shared" si="144"/>
        <v/>
      </c>
      <c r="HK125" s="182" t="str">
        <f t="shared" si="145"/>
        <v/>
      </c>
      <c r="HL125" s="183"/>
      <c r="HM125" s="184" t="str">
        <f t="shared" si="198"/>
        <v/>
      </c>
      <c r="HN125" s="183"/>
      <c r="HO125" s="171"/>
      <c r="HP125" s="196"/>
      <c r="HQ125" s="195"/>
      <c r="HR125" s="197"/>
      <c r="HS125" s="195"/>
      <c r="HT125" s="197"/>
      <c r="HU125" s="195"/>
      <c r="HV125" s="180" t="str">
        <f t="shared" si="179"/>
        <v/>
      </c>
      <c r="HW125" s="181" t="str">
        <f t="shared" si="146"/>
        <v/>
      </c>
      <c r="HX125" s="182" t="str">
        <f t="shared" si="147"/>
        <v/>
      </c>
      <c r="HY125" s="183"/>
      <c r="HZ125" s="184" t="str">
        <f t="shared" si="199"/>
        <v/>
      </c>
      <c r="IA125" s="183"/>
      <c r="IB125" s="171"/>
      <c r="IC125" s="196"/>
      <c r="ID125" s="195"/>
      <c r="IE125" s="197"/>
      <c r="IF125" s="195"/>
      <c r="IG125" s="197"/>
      <c r="IH125" s="195"/>
      <c r="II125" s="180" t="str">
        <f t="shared" si="180"/>
        <v/>
      </c>
      <c r="IJ125" s="181" t="str">
        <f t="shared" si="148"/>
        <v/>
      </c>
      <c r="IK125" s="182" t="str">
        <f t="shared" si="149"/>
        <v/>
      </c>
      <c r="IL125" s="183"/>
      <c r="IM125" s="184" t="str">
        <f t="shared" si="200"/>
        <v/>
      </c>
      <c r="IN125" s="183"/>
      <c r="IO125" s="171"/>
      <c r="IP125" s="196"/>
      <c r="IQ125" s="195"/>
      <c r="IR125" s="197"/>
      <c r="IS125" s="195"/>
      <c r="IT125" s="197"/>
      <c r="IU125" s="195"/>
      <c r="IV125" s="180" t="str">
        <f t="shared" si="181"/>
        <v/>
      </c>
      <c r="IW125" s="181" t="str">
        <f t="shared" si="150"/>
        <v/>
      </c>
      <c r="IX125" s="182" t="str">
        <f t="shared" si="151"/>
        <v/>
      </c>
      <c r="IY125" s="183"/>
      <c r="IZ125" s="184" t="str">
        <f t="shared" si="201"/>
        <v/>
      </c>
      <c r="JA125" s="183"/>
      <c r="JB125" s="171"/>
      <c r="JC125" s="356"/>
      <c r="JD125" s="222">
        <f t="shared" si="152"/>
        <v>0</v>
      </c>
      <c r="JE125" s="222">
        <f t="shared" si="153"/>
        <v>0</v>
      </c>
      <c r="JF125" s="222">
        <f t="shared" si="154"/>
        <v>0</v>
      </c>
      <c r="JG125" s="223">
        <f t="shared" si="155"/>
        <v>0</v>
      </c>
      <c r="JH125" s="223">
        <f t="shared" si="156"/>
        <v>0</v>
      </c>
      <c r="JI125" s="356"/>
      <c r="JJ125" s="222">
        <f>JD125+'Vessel List A'!JD125</f>
        <v>0</v>
      </c>
      <c r="JK125" s="222">
        <f>JE125+'Vessel List A'!JE125</f>
        <v>0</v>
      </c>
      <c r="JL125" s="222">
        <f t="shared" si="157"/>
        <v>0</v>
      </c>
      <c r="JM125" s="223">
        <f>JG125+'Vessel List A'!JG125</f>
        <v>0</v>
      </c>
      <c r="JN125" s="223">
        <f t="shared" si="158"/>
        <v>0</v>
      </c>
      <c r="JO125" s="356"/>
      <c r="JP125" s="346"/>
      <c r="JQ125" s="346"/>
      <c r="JR125" s="346"/>
      <c r="JS125" s="346"/>
      <c r="JT125" s="346"/>
      <c r="JU125" s="346"/>
      <c r="JV125" s="346"/>
      <c r="JW125" s="346"/>
      <c r="JX125" s="346"/>
      <c r="JY125" s="342"/>
      <c r="JZ125" s="344">
        <f t="shared" si="159"/>
        <v>3</v>
      </c>
      <c r="KA125" s="195"/>
    </row>
    <row r="126" spans="1:287" x14ac:dyDescent="0.2">
      <c r="A126" s="247">
        <f t="shared" si="160"/>
        <v>41700</v>
      </c>
      <c r="B126" s="249">
        <f t="shared" si="161"/>
        <v>41701</v>
      </c>
      <c r="C126" s="227"/>
      <c r="D126" s="228"/>
      <c r="E126" s="229"/>
      <c r="F126" s="228"/>
      <c r="G126" s="229"/>
      <c r="H126" s="228"/>
      <c r="I126" s="180" t="str">
        <f t="shared" si="162"/>
        <v/>
      </c>
      <c r="J126" s="181" t="str">
        <f t="shared" si="112"/>
        <v/>
      </c>
      <c r="K126" s="182" t="str">
        <f t="shared" si="113"/>
        <v/>
      </c>
      <c r="L126" s="183"/>
      <c r="M126" s="184" t="str">
        <f t="shared" si="182"/>
        <v/>
      </c>
      <c r="N126" s="183"/>
      <c r="O126" s="186"/>
      <c r="P126" s="227"/>
      <c r="Q126" s="228"/>
      <c r="R126" s="229"/>
      <c r="S126" s="228"/>
      <c r="T126" s="229"/>
      <c r="U126" s="228"/>
      <c r="V126" s="180" t="str">
        <f t="shared" si="163"/>
        <v/>
      </c>
      <c r="W126" s="181" t="str">
        <f t="shared" si="114"/>
        <v/>
      </c>
      <c r="X126" s="182" t="str">
        <f t="shared" si="115"/>
        <v/>
      </c>
      <c r="Y126" s="183"/>
      <c r="Z126" s="184" t="str">
        <f t="shared" si="183"/>
        <v/>
      </c>
      <c r="AA126" s="183"/>
      <c r="AB126" s="186"/>
      <c r="AC126" s="227"/>
      <c r="AD126" s="228"/>
      <c r="AE126" s="229"/>
      <c r="AF126" s="228"/>
      <c r="AG126" s="229"/>
      <c r="AH126" s="228"/>
      <c r="AI126" s="180" t="str">
        <f t="shared" si="164"/>
        <v/>
      </c>
      <c r="AJ126" s="181" t="str">
        <f t="shared" si="116"/>
        <v/>
      </c>
      <c r="AK126" s="182" t="str">
        <f t="shared" si="117"/>
        <v/>
      </c>
      <c r="AL126" s="183"/>
      <c r="AM126" s="184" t="str">
        <f t="shared" si="184"/>
        <v/>
      </c>
      <c r="AN126" s="183"/>
      <c r="AO126" s="186"/>
      <c r="AP126" s="227"/>
      <c r="AQ126" s="228"/>
      <c r="AR126" s="229"/>
      <c r="AS126" s="228"/>
      <c r="AT126" s="229"/>
      <c r="AU126" s="228"/>
      <c r="AV126" s="180" t="str">
        <f t="shared" si="165"/>
        <v/>
      </c>
      <c r="AW126" s="181" t="str">
        <f t="shared" si="118"/>
        <v/>
      </c>
      <c r="AX126" s="182" t="str">
        <f t="shared" si="119"/>
        <v/>
      </c>
      <c r="AY126" s="183"/>
      <c r="AZ126" s="184" t="str">
        <f t="shared" si="185"/>
        <v/>
      </c>
      <c r="BA126" s="183"/>
      <c r="BB126" s="186"/>
      <c r="BC126" s="227"/>
      <c r="BD126" s="228"/>
      <c r="BE126" s="229"/>
      <c r="BF126" s="228"/>
      <c r="BG126" s="229"/>
      <c r="BH126" s="228"/>
      <c r="BI126" s="180" t="str">
        <f t="shared" si="166"/>
        <v/>
      </c>
      <c r="BJ126" s="181" t="str">
        <f t="shared" si="120"/>
        <v/>
      </c>
      <c r="BK126" s="182" t="str">
        <f t="shared" si="121"/>
        <v/>
      </c>
      <c r="BL126" s="183"/>
      <c r="BM126" s="184" t="str">
        <f t="shared" si="186"/>
        <v/>
      </c>
      <c r="BN126" s="183"/>
      <c r="BO126" s="186"/>
      <c r="BP126" s="227"/>
      <c r="BQ126" s="228"/>
      <c r="BR126" s="229"/>
      <c r="BS126" s="228"/>
      <c r="BT126" s="229"/>
      <c r="BU126" s="228"/>
      <c r="BV126" s="180" t="str">
        <f t="shared" si="167"/>
        <v/>
      </c>
      <c r="BW126" s="181" t="str">
        <f t="shared" si="122"/>
        <v/>
      </c>
      <c r="BX126" s="182" t="str">
        <f t="shared" si="123"/>
        <v/>
      </c>
      <c r="BY126" s="183"/>
      <c r="BZ126" s="184" t="str">
        <f t="shared" si="187"/>
        <v/>
      </c>
      <c r="CA126" s="183"/>
      <c r="CB126" s="186"/>
      <c r="CC126" s="227"/>
      <c r="CD126" s="228"/>
      <c r="CE126" s="229"/>
      <c r="CF126" s="228"/>
      <c r="CG126" s="229"/>
      <c r="CH126" s="228"/>
      <c r="CI126" s="180" t="str">
        <f t="shared" si="168"/>
        <v/>
      </c>
      <c r="CJ126" s="181" t="str">
        <f t="shared" si="124"/>
        <v/>
      </c>
      <c r="CK126" s="182" t="str">
        <f t="shared" si="125"/>
        <v/>
      </c>
      <c r="CL126" s="183"/>
      <c r="CM126" s="184" t="str">
        <f t="shared" si="188"/>
        <v/>
      </c>
      <c r="CN126" s="183"/>
      <c r="CO126" s="186"/>
      <c r="CP126" s="227"/>
      <c r="CQ126" s="228"/>
      <c r="CR126" s="229"/>
      <c r="CS126" s="228"/>
      <c r="CT126" s="229"/>
      <c r="CU126" s="228"/>
      <c r="CV126" s="180" t="str">
        <f t="shared" si="169"/>
        <v/>
      </c>
      <c r="CW126" s="181" t="str">
        <f t="shared" si="126"/>
        <v/>
      </c>
      <c r="CX126" s="182" t="str">
        <f t="shared" si="127"/>
        <v/>
      </c>
      <c r="CY126" s="183"/>
      <c r="CZ126" s="184" t="str">
        <f t="shared" si="189"/>
        <v/>
      </c>
      <c r="DA126" s="183"/>
      <c r="DB126" s="186"/>
      <c r="DC126" s="227"/>
      <c r="DD126" s="228"/>
      <c r="DE126" s="229"/>
      <c r="DF126" s="228"/>
      <c r="DG126" s="229"/>
      <c r="DH126" s="228"/>
      <c r="DI126" s="180" t="str">
        <f t="shared" si="170"/>
        <v/>
      </c>
      <c r="DJ126" s="181" t="str">
        <f t="shared" si="128"/>
        <v/>
      </c>
      <c r="DK126" s="182" t="str">
        <f t="shared" si="129"/>
        <v/>
      </c>
      <c r="DL126" s="183"/>
      <c r="DM126" s="184" t="str">
        <f t="shared" si="190"/>
        <v/>
      </c>
      <c r="DN126" s="183"/>
      <c r="DO126" s="186"/>
      <c r="DP126" s="227"/>
      <c r="DQ126" s="228"/>
      <c r="DR126" s="229"/>
      <c r="DS126" s="228"/>
      <c r="DT126" s="229"/>
      <c r="DU126" s="228"/>
      <c r="DV126" s="180" t="str">
        <f t="shared" si="171"/>
        <v/>
      </c>
      <c r="DW126" s="181" t="str">
        <f t="shared" si="130"/>
        <v/>
      </c>
      <c r="DX126" s="182" t="str">
        <f t="shared" si="131"/>
        <v/>
      </c>
      <c r="DY126" s="183"/>
      <c r="DZ126" s="184" t="str">
        <f t="shared" si="191"/>
        <v/>
      </c>
      <c r="EA126" s="183"/>
      <c r="EB126" s="186"/>
      <c r="EC126" s="227"/>
      <c r="ED126" s="228"/>
      <c r="EE126" s="229"/>
      <c r="EF126" s="228"/>
      <c r="EG126" s="229"/>
      <c r="EH126" s="228"/>
      <c r="EI126" s="180" t="str">
        <f t="shared" si="172"/>
        <v/>
      </c>
      <c r="EJ126" s="181" t="str">
        <f t="shared" si="132"/>
        <v/>
      </c>
      <c r="EK126" s="182" t="str">
        <f t="shared" si="133"/>
        <v/>
      </c>
      <c r="EL126" s="183"/>
      <c r="EM126" s="184" t="str">
        <f t="shared" si="192"/>
        <v/>
      </c>
      <c r="EN126" s="183"/>
      <c r="EO126" s="186"/>
      <c r="EP126" s="227"/>
      <c r="EQ126" s="228"/>
      <c r="ER126" s="229"/>
      <c r="ES126" s="228"/>
      <c r="ET126" s="229"/>
      <c r="EU126" s="228"/>
      <c r="EV126" s="180" t="str">
        <f t="shared" si="173"/>
        <v/>
      </c>
      <c r="EW126" s="181" t="str">
        <f t="shared" si="134"/>
        <v/>
      </c>
      <c r="EX126" s="182" t="str">
        <f t="shared" si="135"/>
        <v/>
      </c>
      <c r="EY126" s="183"/>
      <c r="EZ126" s="184" t="str">
        <f t="shared" si="193"/>
        <v/>
      </c>
      <c r="FA126" s="183"/>
      <c r="FB126" s="186"/>
      <c r="FC126" s="227"/>
      <c r="FD126" s="228"/>
      <c r="FE126" s="229"/>
      <c r="FF126" s="228"/>
      <c r="FG126" s="229"/>
      <c r="FH126" s="228"/>
      <c r="FI126" s="180" t="str">
        <f t="shared" si="174"/>
        <v/>
      </c>
      <c r="FJ126" s="181" t="str">
        <f t="shared" si="136"/>
        <v/>
      </c>
      <c r="FK126" s="182" t="str">
        <f t="shared" si="137"/>
        <v/>
      </c>
      <c r="FL126" s="183"/>
      <c r="FM126" s="184" t="str">
        <f t="shared" si="194"/>
        <v/>
      </c>
      <c r="FN126" s="183"/>
      <c r="FO126" s="186"/>
      <c r="FP126" s="227"/>
      <c r="FQ126" s="228"/>
      <c r="FR126" s="229"/>
      <c r="FS126" s="228"/>
      <c r="FT126" s="229"/>
      <c r="FU126" s="228"/>
      <c r="FV126" s="180" t="str">
        <f t="shared" si="175"/>
        <v/>
      </c>
      <c r="FW126" s="181" t="str">
        <f t="shared" si="138"/>
        <v/>
      </c>
      <c r="FX126" s="182" t="str">
        <f t="shared" si="139"/>
        <v/>
      </c>
      <c r="FY126" s="183"/>
      <c r="FZ126" s="184" t="str">
        <f t="shared" si="195"/>
        <v/>
      </c>
      <c r="GA126" s="183"/>
      <c r="GB126" s="186"/>
      <c r="GC126" s="227"/>
      <c r="GD126" s="228"/>
      <c r="GE126" s="229"/>
      <c r="GF126" s="228"/>
      <c r="GG126" s="229"/>
      <c r="GH126" s="228"/>
      <c r="GI126" s="180" t="str">
        <f t="shared" si="176"/>
        <v/>
      </c>
      <c r="GJ126" s="181" t="str">
        <f t="shared" si="140"/>
        <v/>
      </c>
      <c r="GK126" s="182" t="str">
        <f t="shared" si="141"/>
        <v/>
      </c>
      <c r="GL126" s="183"/>
      <c r="GM126" s="184" t="str">
        <f t="shared" si="196"/>
        <v/>
      </c>
      <c r="GN126" s="183"/>
      <c r="GO126" s="186"/>
      <c r="GP126" s="227"/>
      <c r="GQ126" s="228"/>
      <c r="GR126" s="229"/>
      <c r="GS126" s="228"/>
      <c r="GT126" s="229"/>
      <c r="GU126" s="228"/>
      <c r="GV126" s="180" t="str">
        <f t="shared" si="177"/>
        <v/>
      </c>
      <c r="GW126" s="181" t="str">
        <f t="shared" si="142"/>
        <v/>
      </c>
      <c r="GX126" s="182" t="str">
        <f t="shared" si="143"/>
        <v/>
      </c>
      <c r="GY126" s="183"/>
      <c r="GZ126" s="184" t="str">
        <f t="shared" si="197"/>
        <v/>
      </c>
      <c r="HA126" s="183"/>
      <c r="HB126" s="186"/>
      <c r="HC126" s="227"/>
      <c r="HD126" s="228"/>
      <c r="HE126" s="229"/>
      <c r="HF126" s="228"/>
      <c r="HG126" s="229"/>
      <c r="HH126" s="228"/>
      <c r="HI126" s="180" t="str">
        <f t="shared" si="178"/>
        <v/>
      </c>
      <c r="HJ126" s="181" t="str">
        <f t="shared" si="144"/>
        <v/>
      </c>
      <c r="HK126" s="182" t="str">
        <f t="shared" si="145"/>
        <v/>
      </c>
      <c r="HL126" s="183"/>
      <c r="HM126" s="184" t="str">
        <f t="shared" si="198"/>
        <v/>
      </c>
      <c r="HN126" s="183"/>
      <c r="HO126" s="186"/>
      <c r="HP126" s="227"/>
      <c r="HQ126" s="228"/>
      <c r="HR126" s="229"/>
      <c r="HS126" s="228"/>
      <c r="HT126" s="229"/>
      <c r="HU126" s="228"/>
      <c r="HV126" s="180" t="str">
        <f t="shared" si="179"/>
        <v/>
      </c>
      <c r="HW126" s="181" t="str">
        <f t="shared" si="146"/>
        <v/>
      </c>
      <c r="HX126" s="182" t="str">
        <f t="shared" si="147"/>
        <v/>
      </c>
      <c r="HY126" s="183"/>
      <c r="HZ126" s="184" t="str">
        <f t="shared" si="199"/>
        <v/>
      </c>
      <c r="IA126" s="183"/>
      <c r="IB126" s="186"/>
      <c r="IC126" s="227"/>
      <c r="ID126" s="228"/>
      <c r="IE126" s="229"/>
      <c r="IF126" s="228"/>
      <c r="IG126" s="229"/>
      <c r="IH126" s="228"/>
      <c r="II126" s="180" t="str">
        <f t="shared" si="180"/>
        <v/>
      </c>
      <c r="IJ126" s="181" t="str">
        <f t="shared" si="148"/>
        <v/>
      </c>
      <c r="IK126" s="182" t="str">
        <f t="shared" si="149"/>
        <v/>
      </c>
      <c r="IL126" s="183"/>
      <c r="IM126" s="184" t="str">
        <f t="shared" si="200"/>
        <v/>
      </c>
      <c r="IN126" s="183"/>
      <c r="IO126" s="186"/>
      <c r="IP126" s="227"/>
      <c r="IQ126" s="228"/>
      <c r="IR126" s="229"/>
      <c r="IS126" s="228"/>
      <c r="IT126" s="229"/>
      <c r="IU126" s="228"/>
      <c r="IV126" s="180" t="str">
        <f t="shared" si="181"/>
        <v/>
      </c>
      <c r="IW126" s="181" t="str">
        <f t="shared" si="150"/>
        <v/>
      </c>
      <c r="IX126" s="182" t="str">
        <f t="shared" si="151"/>
        <v/>
      </c>
      <c r="IY126" s="183"/>
      <c r="IZ126" s="184" t="str">
        <f t="shared" si="201"/>
        <v/>
      </c>
      <c r="JA126" s="183"/>
      <c r="JB126" s="186"/>
      <c r="JC126" s="342"/>
      <c r="JD126" s="198">
        <f t="shared" si="152"/>
        <v>0</v>
      </c>
      <c r="JE126" s="198">
        <f t="shared" si="153"/>
        <v>0</v>
      </c>
      <c r="JF126" s="198">
        <f t="shared" si="154"/>
        <v>0</v>
      </c>
      <c r="JG126" s="199">
        <f t="shared" si="155"/>
        <v>0</v>
      </c>
      <c r="JH126" s="199">
        <f t="shared" si="156"/>
        <v>0</v>
      </c>
      <c r="JI126" s="342"/>
      <c r="JJ126" s="198">
        <f>JD126+'Vessel List A'!JD126</f>
        <v>0</v>
      </c>
      <c r="JK126" s="198">
        <f>JE126+'Vessel List A'!JE126</f>
        <v>0</v>
      </c>
      <c r="JL126" s="198">
        <f t="shared" si="157"/>
        <v>0</v>
      </c>
      <c r="JM126" s="199">
        <f>JG126+'Vessel List A'!JG126</f>
        <v>0</v>
      </c>
      <c r="JN126" s="199">
        <f t="shared" si="158"/>
        <v>0</v>
      </c>
      <c r="JO126" s="342"/>
      <c r="JP126" s="346"/>
      <c r="JQ126" s="346"/>
      <c r="JR126" s="346"/>
      <c r="JS126" s="346"/>
      <c r="JT126" s="346"/>
      <c r="JU126" s="346"/>
      <c r="JV126" s="346"/>
      <c r="JW126" s="346"/>
      <c r="JX126" s="346"/>
      <c r="JY126" s="342"/>
      <c r="JZ126" s="344">
        <f t="shared" si="159"/>
        <v>3</v>
      </c>
      <c r="KA126" s="195"/>
    </row>
    <row r="127" spans="1:287" x14ac:dyDescent="0.2">
      <c r="A127" s="247">
        <f t="shared" si="160"/>
        <v>41701</v>
      </c>
      <c r="B127" s="249">
        <f t="shared" si="161"/>
        <v>41702</v>
      </c>
      <c r="C127" s="196"/>
      <c r="D127" s="195"/>
      <c r="E127" s="197"/>
      <c r="F127" s="195"/>
      <c r="G127" s="197"/>
      <c r="H127" s="195"/>
      <c r="I127" s="180" t="str">
        <f t="shared" si="162"/>
        <v/>
      </c>
      <c r="J127" s="181" t="str">
        <f t="shared" si="112"/>
        <v/>
      </c>
      <c r="K127" s="182" t="str">
        <f t="shared" si="113"/>
        <v/>
      </c>
      <c r="L127" s="183"/>
      <c r="M127" s="184" t="str">
        <f t="shared" si="182"/>
        <v/>
      </c>
      <c r="N127" s="183"/>
      <c r="O127" s="171"/>
      <c r="P127" s="196"/>
      <c r="Q127" s="195"/>
      <c r="R127" s="197"/>
      <c r="S127" s="195"/>
      <c r="T127" s="197"/>
      <c r="U127" s="195"/>
      <c r="V127" s="180" t="str">
        <f t="shared" si="163"/>
        <v/>
      </c>
      <c r="W127" s="181" t="str">
        <f t="shared" si="114"/>
        <v/>
      </c>
      <c r="X127" s="182" t="str">
        <f t="shared" si="115"/>
        <v/>
      </c>
      <c r="Y127" s="183"/>
      <c r="Z127" s="184" t="str">
        <f t="shared" si="183"/>
        <v/>
      </c>
      <c r="AA127" s="183"/>
      <c r="AB127" s="171"/>
      <c r="AC127" s="196"/>
      <c r="AD127" s="195"/>
      <c r="AE127" s="197"/>
      <c r="AF127" s="195"/>
      <c r="AG127" s="197"/>
      <c r="AH127" s="195"/>
      <c r="AI127" s="180" t="str">
        <f t="shared" si="164"/>
        <v/>
      </c>
      <c r="AJ127" s="181" t="str">
        <f t="shared" si="116"/>
        <v/>
      </c>
      <c r="AK127" s="182" t="str">
        <f t="shared" si="117"/>
        <v/>
      </c>
      <c r="AL127" s="183"/>
      <c r="AM127" s="184" t="str">
        <f t="shared" si="184"/>
        <v/>
      </c>
      <c r="AN127" s="183"/>
      <c r="AO127" s="171"/>
      <c r="AP127" s="196"/>
      <c r="AQ127" s="195"/>
      <c r="AR127" s="197"/>
      <c r="AS127" s="195"/>
      <c r="AT127" s="197"/>
      <c r="AU127" s="195"/>
      <c r="AV127" s="180" t="str">
        <f t="shared" si="165"/>
        <v/>
      </c>
      <c r="AW127" s="181" t="str">
        <f t="shared" si="118"/>
        <v/>
      </c>
      <c r="AX127" s="182" t="str">
        <f t="shared" si="119"/>
        <v/>
      </c>
      <c r="AY127" s="183"/>
      <c r="AZ127" s="184" t="str">
        <f t="shared" si="185"/>
        <v/>
      </c>
      <c r="BA127" s="183"/>
      <c r="BB127" s="171"/>
      <c r="BC127" s="196"/>
      <c r="BD127" s="195"/>
      <c r="BE127" s="197"/>
      <c r="BF127" s="195"/>
      <c r="BG127" s="197"/>
      <c r="BH127" s="195"/>
      <c r="BI127" s="180" t="str">
        <f t="shared" si="166"/>
        <v/>
      </c>
      <c r="BJ127" s="181" t="str">
        <f t="shared" si="120"/>
        <v/>
      </c>
      <c r="BK127" s="182" t="str">
        <f t="shared" si="121"/>
        <v/>
      </c>
      <c r="BL127" s="183"/>
      <c r="BM127" s="184" t="str">
        <f t="shared" si="186"/>
        <v/>
      </c>
      <c r="BN127" s="183"/>
      <c r="BO127" s="171"/>
      <c r="BP127" s="196"/>
      <c r="BQ127" s="195"/>
      <c r="BR127" s="197"/>
      <c r="BS127" s="195"/>
      <c r="BT127" s="197"/>
      <c r="BU127" s="195"/>
      <c r="BV127" s="180" t="str">
        <f t="shared" si="167"/>
        <v/>
      </c>
      <c r="BW127" s="181" t="str">
        <f t="shared" si="122"/>
        <v/>
      </c>
      <c r="BX127" s="182" t="str">
        <f t="shared" si="123"/>
        <v/>
      </c>
      <c r="BY127" s="183"/>
      <c r="BZ127" s="184" t="str">
        <f t="shared" si="187"/>
        <v/>
      </c>
      <c r="CA127" s="183"/>
      <c r="CB127" s="171"/>
      <c r="CC127" s="196"/>
      <c r="CD127" s="195"/>
      <c r="CE127" s="197"/>
      <c r="CF127" s="195"/>
      <c r="CG127" s="197"/>
      <c r="CH127" s="195"/>
      <c r="CI127" s="180" t="str">
        <f t="shared" si="168"/>
        <v/>
      </c>
      <c r="CJ127" s="181" t="str">
        <f t="shared" si="124"/>
        <v/>
      </c>
      <c r="CK127" s="182" t="str">
        <f t="shared" si="125"/>
        <v/>
      </c>
      <c r="CL127" s="183"/>
      <c r="CM127" s="184" t="str">
        <f t="shared" si="188"/>
        <v/>
      </c>
      <c r="CN127" s="183"/>
      <c r="CO127" s="171"/>
      <c r="CP127" s="196"/>
      <c r="CQ127" s="195"/>
      <c r="CR127" s="197"/>
      <c r="CS127" s="195"/>
      <c r="CT127" s="197"/>
      <c r="CU127" s="195"/>
      <c r="CV127" s="180" t="str">
        <f t="shared" si="169"/>
        <v/>
      </c>
      <c r="CW127" s="181" t="str">
        <f t="shared" si="126"/>
        <v/>
      </c>
      <c r="CX127" s="182" t="str">
        <f t="shared" si="127"/>
        <v/>
      </c>
      <c r="CY127" s="183"/>
      <c r="CZ127" s="184" t="str">
        <f t="shared" si="189"/>
        <v/>
      </c>
      <c r="DA127" s="183"/>
      <c r="DB127" s="171"/>
      <c r="DC127" s="196"/>
      <c r="DD127" s="195"/>
      <c r="DE127" s="197"/>
      <c r="DF127" s="195"/>
      <c r="DG127" s="197"/>
      <c r="DH127" s="195"/>
      <c r="DI127" s="180" t="str">
        <f t="shared" si="170"/>
        <v/>
      </c>
      <c r="DJ127" s="181" t="str">
        <f t="shared" si="128"/>
        <v/>
      </c>
      <c r="DK127" s="182" t="str">
        <f t="shared" si="129"/>
        <v/>
      </c>
      <c r="DL127" s="183"/>
      <c r="DM127" s="184" t="str">
        <f t="shared" si="190"/>
        <v/>
      </c>
      <c r="DN127" s="183"/>
      <c r="DO127" s="171"/>
      <c r="DP127" s="196"/>
      <c r="DQ127" s="195"/>
      <c r="DR127" s="197"/>
      <c r="DS127" s="195"/>
      <c r="DT127" s="197"/>
      <c r="DU127" s="195"/>
      <c r="DV127" s="180" t="str">
        <f t="shared" si="171"/>
        <v/>
      </c>
      <c r="DW127" s="181" t="str">
        <f t="shared" si="130"/>
        <v/>
      </c>
      <c r="DX127" s="182" t="str">
        <f t="shared" si="131"/>
        <v/>
      </c>
      <c r="DY127" s="183"/>
      <c r="DZ127" s="184" t="str">
        <f t="shared" si="191"/>
        <v/>
      </c>
      <c r="EA127" s="183"/>
      <c r="EB127" s="171"/>
      <c r="EC127" s="196"/>
      <c r="ED127" s="195"/>
      <c r="EE127" s="197"/>
      <c r="EF127" s="195"/>
      <c r="EG127" s="197"/>
      <c r="EH127" s="195"/>
      <c r="EI127" s="180" t="str">
        <f t="shared" si="172"/>
        <v/>
      </c>
      <c r="EJ127" s="181" t="str">
        <f t="shared" si="132"/>
        <v/>
      </c>
      <c r="EK127" s="182" t="str">
        <f t="shared" si="133"/>
        <v/>
      </c>
      <c r="EL127" s="183"/>
      <c r="EM127" s="184" t="str">
        <f t="shared" si="192"/>
        <v/>
      </c>
      <c r="EN127" s="183"/>
      <c r="EO127" s="171"/>
      <c r="EP127" s="196"/>
      <c r="EQ127" s="195"/>
      <c r="ER127" s="197"/>
      <c r="ES127" s="195"/>
      <c r="ET127" s="197"/>
      <c r="EU127" s="195"/>
      <c r="EV127" s="180" t="str">
        <f t="shared" si="173"/>
        <v/>
      </c>
      <c r="EW127" s="181" t="str">
        <f t="shared" si="134"/>
        <v/>
      </c>
      <c r="EX127" s="182" t="str">
        <f t="shared" si="135"/>
        <v/>
      </c>
      <c r="EY127" s="183"/>
      <c r="EZ127" s="184" t="str">
        <f t="shared" si="193"/>
        <v/>
      </c>
      <c r="FA127" s="183"/>
      <c r="FB127" s="171"/>
      <c r="FC127" s="196"/>
      <c r="FD127" s="195"/>
      <c r="FE127" s="197"/>
      <c r="FF127" s="195"/>
      <c r="FG127" s="197"/>
      <c r="FH127" s="195"/>
      <c r="FI127" s="180" t="str">
        <f t="shared" si="174"/>
        <v/>
      </c>
      <c r="FJ127" s="181" t="str">
        <f t="shared" si="136"/>
        <v/>
      </c>
      <c r="FK127" s="182" t="str">
        <f t="shared" si="137"/>
        <v/>
      </c>
      <c r="FL127" s="183"/>
      <c r="FM127" s="184" t="str">
        <f t="shared" si="194"/>
        <v/>
      </c>
      <c r="FN127" s="183"/>
      <c r="FO127" s="171"/>
      <c r="FP127" s="196"/>
      <c r="FQ127" s="195"/>
      <c r="FR127" s="197"/>
      <c r="FS127" s="195"/>
      <c r="FT127" s="197"/>
      <c r="FU127" s="195"/>
      <c r="FV127" s="180" t="str">
        <f t="shared" si="175"/>
        <v/>
      </c>
      <c r="FW127" s="181" t="str">
        <f t="shared" si="138"/>
        <v/>
      </c>
      <c r="FX127" s="182" t="str">
        <f t="shared" si="139"/>
        <v/>
      </c>
      <c r="FY127" s="183"/>
      <c r="FZ127" s="184" t="str">
        <f t="shared" si="195"/>
        <v/>
      </c>
      <c r="GA127" s="183"/>
      <c r="GB127" s="171"/>
      <c r="GC127" s="196"/>
      <c r="GD127" s="195"/>
      <c r="GE127" s="197"/>
      <c r="GF127" s="195"/>
      <c r="GG127" s="197"/>
      <c r="GH127" s="195"/>
      <c r="GI127" s="180" t="str">
        <f t="shared" si="176"/>
        <v/>
      </c>
      <c r="GJ127" s="181" t="str">
        <f t="shared" si="140"/>
        <v/>
      </c>
      <c r="GK127" s="182" t="str">
        <f t="shared" si="141"/>
        <v/>
      </c>
      <c r="GL127" s="183"/>
      <c r="GM127" s="184" t="str">
        <f t="shared" si="196"/>
        <v/>
      </c>
      <c r="GN127" s="183"/>
      <c r="GO127" s="171"/>
      <c r="GP127" s="196"/>
      <c r="GQ127" s="195"/>
      <c r="GR127" s="197"/>
      <c r="GS127" s="195"/>
      <c r="GT127" s="197"/>
      <c r="GU127" s="195"/>
      <c r="GV127" s="180" t="str">
        <f t="shared" si="177"/>
        <v/>
      </c>
      <c r="GW127" s="181" t="str">
        <f t="shared" si="142"/>
        <v/>
      </c>
      <c r="GX127" s="182" t="str">
        <f t="shared" si="143"/>
        <v/>
      </c>
      <c r="GY127" s="183"/>
      <c r="GZ127" s="184" t="str">
        <f t="shared" si="197"/>
        <v/>
      </c>
      <c r="HA127" s="183"/>
      <c r="HB127" s="171"/>
      <c r="HC127" s="196"/>
      <c r="HD127" s="195"/>
      <c r="HE127" s="197"/>
      <c r="HF127" s="195"/>
      <c r="HG127" s="197"/>
      <c r="HH127" s="195"/>
      <c r="HI127" s="180" t="str">
        <f t="shared" si="178"/>
        <v/>
      </c>
      <c r="HJ127" s="181" t="str">
        <f t="shared" si="144"/>
        <v/>
      </c>
      <c r="HK127" s="182" t="str">
        <f t="shared" si="145"/>
        <v/>
      </c>
      <c r="HL127" s="183"/>
      <c r="HM127" s="184" t="str">
        <f t="shared" si="198"/>
        <v/>
      </c>
      <c r="HN127" s="183"/>
      <c r="HO127" s="171"/>
      <c r="HP127" s="196"/>
      <c r="HQ127" s="195"/>
      <c r="HR127" s="197"/>
      <c r="HS127" s="195"/>
      <c r="HT127" s="197"/>
      <c r="HU127" s="195"/>
      <c r="HV127" s="180" t="str">
        <f t="shared" si="179"/>
        <v/>
      </c>
      <c r="HW127" s="181" t="str">
        <f t="shared" si="146"/>
        <v/>
      </c>
      <c r="HX127" s="182" t="str">
        <f t="shared" si="147"/>
        <v/>
      </c>
      <c r="HY127" s="183"/>
      <c r="HZ127" s="184" t="str">
        <f t="shared" si="199"/>
        <v/>
      </c>
      <c r="IA127" s="183"/>
      <c r="IB127" s="171"/>
      <c r="IC127" s="196"/>
      <c r="ID127" s="195"/>
      <c r="IE127" s="197"/>
      <c r="IF127" s="195"/>
      <c r="IG127" s="197"/>
      <c r="IH127" s="195"/>
      <c r="II127" s="180" t="str">
        <f t="shared" si="180"/>
        <v/>
      </c>
      <c r="IJ127" s="181" t="str">
        <f t="shared" si="148"/>
        <v/>
      </c>
      <c r="IK127" s="182" t="str">
        <f t="shared" si="149"/>
        <v/>
      </c>
      <c r="IL127" s="183"/>
      <c r="IM127" s="184" t="str">
        <f t="shared" si="200"/>
        <v/>
      </c>
      <c r="IN127" s="183"/>
      <c r="IO127" s="171"/>
      <c r="IP127" s="196"/>
      <c r="IQ127" s="195"/>
      <c r="IR127" s="197"/>
      <c r="IS127" s="195"/>
      <c r="IT127" s="197"/>
      <c r="IU127" s="195"/>
      <c r="IV127" s="180" t="str">
        <f t="shared" si="181"/>
        <v/>
      </c>
      <c r="IW127" s="181" t="str">
        <f t="shared" si="150"/>
        <v/>
      </c>
      <c r="IX127" s="182" t="str">
        <f t="shared" si="151"/>
        <v/>
      </c>
      <c r="IY127" s="183"/>
      <c r="IZ127" s="184" t="str">
        <f t="shared" si="201"/>
        <v/>
      </c>
      <c r="JA127" s="183"/>
      <c r="JB127" s="171"/>
      <c r="JC127" s="342"/>
      <c r="JD127" s="198">
        <f t="shared" si="152"/>
        <v>0</v>
      </c>
      <c r="JE127" s="198">
        <f t="shared" si="153"/>
        <v>0</v>
      </c>
      <c r="JF127" s="198">
        <f t="shared" si="154"/>
        <v>0</v>
      </c>
      <c r="JG127" s="199">
        <f t="shared" si="155"/>
        <v>0</v>
      </c>
      <c r="JH127" s="199">
        <f t="shared" si="156"/>
        <v>0</v>
      </c>
      <c r="JI127" s="342"/>
      <c r="JJ127" s="198">
        <f>JD127+'Vessel List A'!JD127</f>
        <v>0</v>
      </c>
      <c r="JK127" s="198">
        <f>JE127+'Vessel List A'!JE127</f>
        <v>0</v>
      </c>
      <c r="JL127" s="198">
        <f t="shared" si="157"/>
        <v>0</v>
      </c>
      <c r="JM127" s="199">
        <f>JG127+'Vessel List A'!JG127</f>
        <v>0</v>
      </c>
      <c r="JN127" s="199">
        <f t="shared" si="158"/>
        <v>0</v>
      </c>
      <c r="JO127" s="342"/>
      <c r="JP127" s="346"/>
      <c r="JQ127" s="346"/>
      <c r="JR127" s="346"/>
      <c r="JS127" s="346"/>
      <c r="JT127" s="346"/>
      <c r="JU127" s="346"/>
      <c r="JV127" s="346"/>
      <c r="JW127" s="346"/>
      <c r="JX127" s="346"/>
      <c r="JY127" s="342"/>
      <c r="JZ127" s="344">
        <f t="shared" si="159"/>
        <v>3</v>
      </c>
      <c r="KA127" s="195"/>
    </row>
    <row r="128" spans="1:287" x14ac:dyDescent="0.2">
      <c r="A128" s="247">
        <f t="shared" si="160"/>
        <v>41702</v>
      </c>
      <c r="B128" s="249">
        <f t="shared" si="161"/>
        <v>41703</v>
      </c>
      <c r="C128" s="196"/>
      <c r="D128" s="195"/>
      <c r="E128" s="197"/>
      <c r="F128" s="195"/>
      <c r="G128" s="197"/>
      <c r="H128" s="195"/>
      <c r="I128" s="180" t="str">
        <f t="shared" si="162"/>
        <v/>
      </c>
      <c r="J128" s="181" t="str">
        <f t="shared" si="112"/>
        <v/>
      </c>
      <c r="K128" s="182" t="str">
        <f t="shared" si="113"/>
        <v/>
      </c>
      <c r="L128" s="183"/>
      <c r="M128" s="184" t="str">
        <f t="shared" si="182"/>
        <v/>
      </c>
      <c r="N128" s="183"/>
      <c r="O128" s="171"/>
      <c r="P128" s="196"/>
      <c r="Q128" s="195"/>
      <c r="R128" s="197"/>
      <c r="S128" s="195"/>
      <c r="T128" s="197"/>
      <c r="U128" s="195"/>
      <c r="V128" s="180" t="str">
        <f t="shared" si="163"/>
        <v/>
      </c>
      <c r="W128" s="181" t="str">
        <f t="shared" si="114"/>
        <v/>
      </c>
      <c r="X128" s="182" t="str">
        <f t="shared" si="115"/>
        <v/>
      </c>
      <c r="Y128" s="183"/>
      <c r="Z128" s="184" t="str">
        <f t="shared" si="183"/>
        <v/>
      </c>
      <c r="AA128" s="183"/>
      <c r="AB128" s="171"/>
      <c r="AC128" s="196"/>
      <c r="AD128" s="195"/>
      <c r="AE128" s="197"/>
      <c r="AF128" s="195"/>
      <c r="AG128" s="197"/>
      <c r="AH128" s="195"/>
      <c r="AI128" s="180" t="str">
        <f t="shared" si="164"/>
        <v/>
      </c>
      <c r="AJ128" s="181" t="str">
        <f t="shared" si="116"/>
        <v/>
      </c>
      <c r="AK128" s="182" t="str">
        <f t="shared" si="117"/>
        <v/>
      </c>
      <c r="AL128" s="183"/>
      <c r="AM128" s="184" t="str">
        <f t="shared" si="184"/>
        <v/>
      </c>
      <c r="AN128" s="183"/>
      <c r="AO128" s="171"/>
      <c r="AP128" s="196"/>
      <c r="AQ128" s="195"/>
      <c r="AR128" s="197"/>
      <c r="AS128" s="195"/>
      <c r="AT128" s="197"/>
      <c r="AU128" s="195"/>
      <c r="AV128" s="180" t="str">
        <f t="shared" si="165"/>
        <v/>
      </c>
      <c r="AW128" s="181" t="str">
        <f t="shared" si="118"/>
        <v/>
      </c>
      <c r="AX128" s="182" t="str">
        <f t="shared" si="119"/>
        <v/>
      </c>
      <c r="AY128" s="183"/>
      <c r="AZ128" s="184" t="str">
        <f t="shared" si="185"/>
        <v/>
      </c>
      <c r="BA128" s="183"/>
      <c r="BB128" s="171"/>
      <c r="BC128" s="196"/>
      <c r="BD128" s="195"/>
      <c r="BE128" s="197"/>
      <c r="BF128" s="195"/>
      <c r="BG128" s="197"/>
      <c r="BH128" s="195"/>
      <c r="BI128" s="180" t="str">
        <f t="shared" si="166"/>
        <v/>
      </c>
      <c r="BJ128" s="181" t="str">
        <f t="shared" si="120"/>
        <v/>
      </c>
      <c r="BK128" s="182" t="str">
        <f t="shared" si="121"/>
        <v/>
      </c>
      <c r="BL128" s="183"/>
      <c r="BM128" s="184" t="str">
        <f t="shared" si="186"/>
        <v/>
      </c>
      <c r="BN128" s="183"/>
      <c r="BO128" s="171"/>
      <c r="BP128" s="196"/>
      <c r="BQ128" s="195"/>
      <c r="BR128" s="197"/>
      <c r="BS128" s="195"/>
      <c r="BT128" s="197"/>
      <c r="BU128" s="195"/>
      <c r="BV128" s="180" t="str">
        <f t="shared" si="167"/>
        <v/>
      </c>
      <c r="BW128" s="181" t="str">
        <f t="shared" si="122"/>
        <v/>
      </c>
      <c r="BX128" s="182" t="str">
        <f t="shared" si="123"/>
        <v/>
      </c>
      <c r="BY128" s="183"/>
      <c r="BZ128" s="184" t="str">
        <f t="shared" si="187"/>
        <v/>
      </c>
      <c r="CA128" s="183"/>
      <c r="CB128" s="171"/>
      <c r="CC128" s="196"/>
      <c r="CD128" s="195"/>
      <c r="CE128" s="197"/>
      <c r="CF128" s="195"/>
      <c r="CG128" s="197"/>
      <c r="CH128" s="195"/>
      <c r="CI128" s="180" t="str">
        <f t="shared" si="168"/>
        <v/>
      </c>
      <c r="CJ128" s="181" t="str">
        <f t="shared" si="124"/>
        <v/>
      </c>
      <c r="CK128" s="182" t="str">
        <f t="shared" si="125"/>
        <v/>
      </c>
      <c r="CL128" s="183"/>
      <c r="CM128" s="184" t="str">
        <f t="shared" si="188"/>
        <v/>
      </c>
      <c r="CN128" s="183"/>
      <c r="CO128" s="171"/>
      <c r="CP128" s="196"/>
      <c r="CQ128" s="195"/>
      <c r="CR128" s="197"/>
      <c r="CS128" s="195"/>
      <c r="CT128" s="197"/>
      <c r="CU128" s="195"/>
      <c r="CV128" s="180" t="str">
        <f t="shared" si="169"/>
        <v/>
      </c>
      <c r="CW128" s="181" t="str">
        <f t="shared" si="126"/>
        <v/>
      </c>
      <c r="CX128" s="182" t="str">
        <f t="shared" si="127"/>
        <v/>
      </c>
      <c r="CY128" s="183"/>
      <c r="CZ128" s="184" t="str">
        <f t="shared" si="189"/>
        <v/>
      </c>
      <c r="DA128" s="183"/>
      <c r="DB128" s="171"/>
      <c r="DC128" s="196"/>
      <c r="DD128" s="195"/>
      <c r="DE128" s="197"/>
      <c r="DF128" s="195"/>
      <c r="DG128" s="197"/>
      <c r="DH128" s="195"/>
      <c r="DI128" s="180" t="str">
        <f t="shared" si="170"/>
        <v/>
      </c>
      <c r="DJ128" s="181" t="str">
        <f t="shared" si="128"/>
        <v/>
      </c>
      <c r="DK128" s="182" t="str">
        <f t="shared" si="129"/>
        <v/>
      </c>
      <c r="DL128" s="183"/>
      <c r="DM128" s="184" t="str">
        <f t="shared" si="190"/>
        <v/>
      </c>
      <c r="DN128" s="183"/>
      <c r="DO128" s="171"/>
      <c r="DP128" s="196"/>
      <c r="DQ128" s="195"/>
      <c r="DR128" s="197"/>
      <c r="DS128" s="195"/>
      <c r="DT128" s="197"/>
      <c r="DU128" s="195"/>
      <c r="DV128" s="180" t="str">
        <f t="shared" si="171"/>
        <v/>
      </c>
      <c r="DW128" s="181" t="str">
        <f t="shared" si="130"/>
        <v/>
      </c>
      <c r="DX128" s="182" t="str">
        <f t="shared" si="131"/>
        <v/>
      </c>
      <c r="DY128" s="183"/>
      <c r="DZ128" s="184" t="str">
        <f t="shared" si="191"/>
        <v/>
      </c>
      <c r="EA128" s="183"/>
      <c r="EB128" s="171"/>
      <c r="EC128" s="196"/>
      <c r="ED128" s="195"/>
      <c r="EE128" s="197"/>
      <c r="EF128" s="195"/>
      <c r="EG128" s="197"/>
      <c r="EH128" s="195"/>
      <c r="EI128" s="180" t="str">
        <f t="shared" si="172"/>
        <v/>
      </c>
      <c r="EJ128" s="181" t="str">
        <f t="shared" si="132"/>
        <v/>
      </c>
      <c r="EK128" s="182" t="str">
        <f t="shared" si="133"/>
        <v/>
      </c>
      <c r="EL128" s="183"/>
      <c r="EM128" s="184" t="str">
        <f t="shared" si="192"/>
        <v/>
      </c>
      <c r="EN128" s="183"/>
      <c r="EO128" s="171"/>
      <c r="EP128" s="196"/>
      <c r="EQ128" s="195"/>
      <c r="ER128" s="197"/>
      <c r="ES128" s="195"/>
      <c r="ET128" s="197"/>
      <c r="EU128" s="195"/>
      <c r="EV128" s="180" t="str">
        <f t="shared" si="173"/>
        <v/>
      </c>
      <c r="EW128" s="181" t="str">
        <f t="shared" si="134"/>
        <v/>
      </c>
      <c r="EX128" s="182" t="str">
        <f t="shared" si="135"/>
        <v/>
      </c>
      <c r="EY128" s="183"/>
      <c r="EZ128" s="184" t="str">
        <f t="shared" si="193"/>
        <v/>
      </c>
      <c r="FA128" s="183"/>
      <c r="FB128" s="171"/>
      <c r="FC128" s="196"/>
      <c r="FD128" s="195"/>
      <c r="FE128" s="197"/>
      <c r="FF128" s="195"/>
      <c r="FG128" s="197"/>
      <c r="FH128" s="195"/>
      <c r="FI128" s="180" t="str">
        <f t="shared" si="174"/>
        <v/>
      </c>
      <c r="FJ128" s="181" t="str">
        <f t="shared" si="136"/>
        <v/>
      </c>
      <c r="FK128" s="182" t="str">
        <f t="shared" si="137"/>
        <v/>
      </c>
      <c r="FL128" s="183"/>
      <c r="FM128" s="184" t="str">
        <f t="shared" si="194"/>
        <v/>
      </c>
      <c r="FN128" s="183"/>
      <c r="FO128" s="171"/>
      <c r="FP128" s="196"/>
      <c r="FQ128" s="195"/>
      <c r="FR128" s="197"/>
      <c r="FS128" s="195"/>
      <c r="FT128" s="197"/>
      <c r="FU128" s="195"/>
      <c r="FV128" s="180" t="str">
        <f t="shared" si="175"/>
        <v/>
      </c>
      <c r="FW128" s="181" t="str">
        <f t="shared" si="138"/>
        <v/>
      </c>
      <c r="FX128" s="182" t="str">
        <f t="shared" si="139"/>
        <v/>
      </c>
      <c r="FY128" s="183"/>
      <c r="FZ128" s="184" t="str">
        <f t="shared" si="195"/>
        <v/>
      </c>
      <c r="GA128" s="183"/>
      <c r="GB128" s="171"/>
      <c r="GC128" s="196"/>
      <c r="GD128" s="195"/>
      <c r="GE128" s="197"/>
      <c r="GF128" s="195"/>
      <c r="GG128" s="197"/>
      <c r="GH128" s="195"/>
      <c r="GI128" s="180" t="str">
        <f t="shared" si="176"/>
        <v/>
      </c>
      <c r="GJ128" s="181" t="str">
        <f t="shared" si="140"/>
        <v/>
      </c>
      <c r="GK128" s="182" t="str">
        <f t="shared" si="141"/>
        <v/>
      </c>
      <c r="GL128" s="183"/>
      <c r="GM128" s="184" t="str">
        <f t="shared" si="196"/>
        <v/>
      </c>
      <c r="GN128" s="183"/>
      <c r="GO128" s="171"/>
      <c r="GP128" s="196"/>
      <c r="GQ128" s="195"/>
      <c r="GR128" s="197"/>
      <c r="GS128" s="195"/>
      <c r="GT128" s="197"/>
      <c r="GU128" s="195"/>
      <c r="GV128" s="180" t="str">
        <f t="shared" si="177"/>
        <v/>
      </c>
      <c r="GW128" s="181" t="str">
        <f t="shared" si="142"/>
        <v/>
      </c>
      <c r="GX128" s="182" t="str">
        <f t="shared" si="143"/>
        <v/>
      </c>
      <c r="GY128" s="183"/>
      <c r="GZ128" s="184" t="str">
        <f t="shared" si="197"/>
        <v/>
      </c>
      <c r="HA128" s="183"/>
      <c r="HB128" s="171"/>
      <c r="HC128" s="196"/>
      <c r="HD128" s="195"/>
      <c r="HE128" s="197"/>
      <c r="HF128" s="195"/>
      <c r="HG128" s="197"/>
      <c r="HH128" s="195"/>
      <c r="HI128" s="180" t="str">
        <f t="shared" si="178"/>
        <v/>
      </c>
      <c r="HJ128" s="181" t="str">
        <f t="shared" si="144"/>
        <v/>
      </c>
      <c r="HK128" s="182" t="str">
        <f t="shared" si="145"/>
        <v/>
      </c>
      <c r="HL128" s="183"/>
      <c r="HM128" s="184" t="str">
        <f t="shared" si="198"/>
        <v/>
      </c>
      <c r="HN128" s="183"/>
      <c r="HO128" s="171"/>
      <c r="HP128" s="196"/>
      <c r="HQ128" s="195"/>
      <c r="HR128" s="197"/>
      <c r="HS128" s="195"/>
      <c r="HT128" s="197"/>
      <c r="HU128" s="195"/>
      <c r="HV128" s="180" t="str">
        <f t="shared" si="179"/>
        <v/>
      </c>
      <c r="HW128" s="181" t="str">
        <f t="shared" si="146"/>
        <v/>
      </c>
      <c r="HX128" s="182" t="str">
        <f t="shared" si="147"/>
        <v/>
      </c>
      <c r="HY128" s="183"/>
      <c r="HZ128" s="184" t="str">
        <f t="shared" si="199"/>
        <v/>
      </c>
      <c r="IA128" s="183"/>
      <c r="IB128" s="171"/>
      <c r="IC128" s="196"/>
      <c r="ID128" s="195"/>
      <c r="IE128" s="197"/>
      <c r="IF128" s="195"/>
      <c r="IG128" s="197"/>
      <c r="IH128" s="195"/>
      <c r="II128" s="180" t="str">
        <f t="shared" si="180"/>
        <v/>
      </c>
      <c r="IJ128" s="181" t="str">
        <f t="shared" si="148"/>
        <v/>
      </c>
      <c r="IK128" s="182" t="str">
        <f t="shared" si="149"/>
        <v/>
      </c>
      <c r="IL128" s="183"/>
      <c r="IM128" s="184" t="str">
        <f t="shared" si="200"/>
        <v/>
      </c>
      <c r="IN128" s="183"/>
      <c r="IO128" s="171"/>
      <c r="IP128" s="196"/>
      <c r="IQ128" s="195"/>
      <c r="IR128" s="197"/>
      <c r="IS128" s="195"/>
      <c r="IT128" s="197"/>
      <c r="IU128" s="195"/>
      <c r="IV128" s="180" t="str">
        <f t="shared" si="181"/>
        <v/>
      </c>
      <c r="IW128" s="181" t="str">
        <f t="shared" si="150"/>
        <v/>
      </c>
      <c r="IX128" s="182" t="str">
        <f t="shared" si="151"/>
        <v/>
      </c>
      <c r="IY128" s="183"/>
      <c r="IZ128" s="184" t="str">
        <f t="shared" si="201"/>
        <v/>
      </c>
      <c r="JA128" s="183"/>
      <c r="JB128" s="171"/>
      <c r="JC128" s="342"/>
      <c r="JD128" s="198">
        <f t="shared" si="152"/>
        <v>0</v>
      </c>
      <c r="JE128" s="198">
        <f t="shared" si="153"/>
        <v>0</v>
      </c>
      <c r="JF128" s="198">
        <f t="shared" si="154"/>
        <v>0</v>
      </c>
      <c r="JG128" s="199">
        <f t="shared" si="155"/>
        <v>0</v>
      </c>
      <c r="JH128" s="199">
        <f t="shared" si="156"/>
        <v>0</v>
      </c>
      <c r="JI128" s="342"/>
      <c r="JJ128" s="198">
        <f>JD128+'Vessel List A'!JD128</f>
        <v>0</v>
      </c>
      <c r="JK128" s="198">
        <f>JE128+'Vessel List A'!JE128</f>
        <v>0</v>
      </c>
      <c r="JL128" s="198">
        <f t="shared" si="157"/>
        <v>0</v>
      </c>
      <c r="JM128" s="199">
        <f>JG128+'Vessel List A'!JG128</f>
        <v>0</v>
      </c>
      <c r="JN128" s="199">
        <f t="shared" si="158"/>
        <v>0</v>
      </c>
      <c r="JO128" s="342"/>
      <c r="JP128" s="346"/>
      <c r="JQ128" s="346"/>
      <c r="JR128" s="346"/>
      <c r="JS128" s="346"/>
      <c r="JT128" s="346"/>
      <c r="JU128" s="346"/>
      <c r="JV128" s="346"/>
      <c r="JW128" s="346"/>
      <c r="JX128" s="346"/>
      <c r="JY128" s="342"/>
      <c r="JZ128" s="344">
        <f t="shared" si="159"/>
        <v>3</v>
      </c>
      <c r="KA128" s="195"/>
    </row>
    <row r="129" spans="1:287" x14ac:dyDescent="0.2">
      <c r="A129" s="247">
        <f t="shared" si="160"/>
        <v>41703</v>
      </c>
      <c r="B129" s="249">
        <f t="shared" si="161"/>
        <v>41704</v>
      </c>
      <c r="C129" s="196"/>
      <c r="D129" s="195"/>
      <c r="E129" s="197"/>
      <c r="F129" s="195"/>
      <c r="G129" s="197"/>
      <c r="H129" s="195"/>
      <c r="I129" s="180" t="str">
        <f t="shared" si="162"/>
        <v/>
      </c>
      <c r="J129" s="181" t="str">
        <f t="shared" si="112"/>
        <v/>
      </c>
      <c r="K129" s="182" t="str">
        <f t="shared" si="113"/>
        <v/>
      </c>
      <c r="L129" s="183"/>
      <c r="M129" s="184" t="str">
        <f t="shared" si="182"/>
        <v/>
      </c>
      <c r="N129" s="183"/>
      <c r="O129" s="171"/>
      <c r="P129" s="196"/>
      <c r="Q129" s="195"/>
      <c r="R129" s="197"/>
      <c r="S129" s="195"/>
      <c r="T129" s="197"/>
      <c r="U129" s="195"/>
      <c r="V129" s="180" t="str">
        <f t="shared" si="163"/>
        <v/>
      </c>
      <c r="W129" s="181" t="str">
        <f t="shared" si="114"/>
        <v/>
      </c>
      <c r="X129" s="182" t="str">
        <f t="shared" si="115"/>
        <v/>
      </c>
      <c r="Y129" s="183"/>
      <c r="Z129" s="184" t="str">
        <f t="shared" si="183"/>
        <v/>
      </c>
      <c r="AA129" s="183"/>
      <c r="AB129" s="171"/>
      <c r="AC129" s="196"/>
      <c r="AD129" s="195"/>
      <c r="AE129" s="197"/>
      <c r="AF129" s="195"/>
      <c r="AG129" s="197"/>
      <c r="AH129" s="195"/>
      <c r="AI129" s="180" t="str">
        <f t="shared" si="164"/>
        <v/>
      </c>
      <c r="AJ129" s="181" t="str">
        <f t="shared" si="116"/>
        <v/>
      </c>
      <c r="AK129" s="182" t="str">
        <f t="shared" si="117"/>
        <v/>
      </c>
      <c r="AL129" s="183"/>
      <c r="AM129" s="184" t="str">
        <f t="shared" si="184"/>
        <v/>
      </c>
      <c r="AN129" s="183"/>
      <c r="AO129" s="171"/>
      <c r="AP129" s="196"/>
      <c r="AQ129" s="195"/>
      <c r="AR129" s="197"/>
      <c r="AS129" s="195"/>
      <c r="AT129" s="197"/>
      <c r="AU129" s="195"/>
      <c r="AV129" s="180" t="str">
        <f t="shared" si="165"/>
        <v/>
      </c>
      <c r="AW129" s="181" t="str">
        <f t="shared" si="118"/>
        <v/>
      </c>
      <c r="AX129" s="182" t="str">
        <f t="shared" si="119"/>
        <v/>
      </c>
      <c r="AY129" s="183"/>
      <c r="AZ129" s="184" t="str">
        <f t="shared" si="185"/>
        <v/>
      </c>
      <c r="BA129" s="183"/>
      <c r="BB129" s="171"/>
      <c r="BC129" s="196"/>
      <c r="BD129" s="195"/>
      <c r="BE129" s="197"/>
      <c r="BF129" s="195"/>
      <c r="BG129" s="197"/>
      <c r="BH129" s="195"/>
      <c r="BI129" s="180" t="str">
        <f t="shared" si="166"/>
        <v/>
      </c>
      <c r="BJ129" s="181" t="str">
        <f t="shared" si="120"/>
        <v/>
      </c>
      <c r="BK129" s="182" t="str">
        <f t="shared" si="121"/>
        <v/>
      </c>
      <c r="BL129" s="183"/>
      <c r="BM129" s="184" t="str">
        <f t="shared" si="186"/>
        <v/>
      </c>
      <c r="BN129" s="183"/>
      <c r="BO129" s="171"/>
      <c r="BP129" s="196"/>
      <c r="BQ129" s="195"/>
      <c r="BR129" s="197"/>
      <c r="BS129" s="195"/>
      <c r="BT129" s="197"/>
      <c r="BU129" s="195"/>
      <c r="BV129" s="180" t="str">
        <f t="shared" si="167"/>
        <v/>
      </c>
      <c r="BW129" s="181" t="str">
        <f t="shared" si="122"/>
        <v/>
      </c>
      <c r="BX129" s="182" t="str">
        <f t="shared" si="123"/>
        <v/>
      </c>
      <c r="BY129" s="183"/>
      <c r="BZ129" s="184" t="str">
        <f t="shared" si="187"/>
        <v/>
      </c>
      <c r="CA129" s="183"/>
      <c r="CB129" s="171"/>
      <c r="CC129" s="196"/>
      <c r="CD129" s="195"/>
      <c r="CE129" s="197"/>
      <c r="CF129" s="195"/>
      <c r="CG129" s="197"/>
      <c r="CH129" s="195"/>
      <c r="CI129" s="180" t="str">
        <f t="shared" si="168"/>
        <v/>
      </c>
      <c r="CJ129" s="181" t="str">
        <f t="shared" si="124"/>
        <v/>
      </c>
      <c r="CK129" s="182" t="str">
        <f t="shared" si="125"/>
        <v/>
      </c>
      <c r="CL129" s="183"/>
      <c r="CM129" s="184" t="str">
        <f t="shared" si="188"/>
        <v/>
      </c>
      <c r="CN129" s="183"/>
      <c r="CO129" s="171"/>
      <c r="CP129" s="196"/>
      <c r="CQ129" s="195"/>
      <c r="CR129" s="197"/>
      <c r="CS129" s="195"/>
      <c r="CT129" s="197"/>
      <c r="CU129" s="195"/>
      <c r="CV129" s="180" t="str">
        <f t="shared" si="169"/>
        <v/>
      </c>
      <c r="CW129" s="181" t="str">
        <f t="shared" si="126"/>
        <v/>
      </c>
      <c r="CX129" s="182" t="str">
        <f t="shared" si="127"/>
        <v/>
      </c>
      <c r="CY129" s="183"/>
      <c r="CZ129" s="184" t="str">
        <f t="shared" si="189"/>
        <v/>
      </c>
      <c r="DA129" s="183"/>
      <c r="DB129" s="171"/>
      <c r="DC129" s="196"/>
      <c r="DD129" s="195"/>
      <c r="DE129" s="197"/>
      <c r="DF129" s="195"/>
      <c r="DG129" s="197"/>
      <c r="DH129" s="195"/>
      <c r="DI129" s="180" t="str">
        <f t="shared" si="170"/>
        <v/>
      </c>
      <c r="DJ129" s="181" t="str">
        <f t="shared" si="128"/>
        <v/>
      </c>
      <c r="DK129" s="182" t="str">
        <f t="shared" si="129"/>
        <v/>
      </c>
      <c r="DL129" s="183"/>
      <c r="DM129" s="184" t="str">
        <f t="shared" si="190"/>
        <v/>
      </c>
      <c r="DN129" s="183"/>
      <c r="DO129" s="171"/>
      <c r="DP129" s="196"/>
      <c r="DQ129" s="195"/>
      <c r="DR129" s="197"/>
      <c r="DS129" s="195"/>
      <c r="DT129" s="197"/>
      <c r="DU129" s="195"/>
      <c r="DV129" s="180" t="str">
        <f t="shared" si="171"/>
        <v/>
      </c>
      <c r="DW129" s="181" t="str">
        <f t="shared" si="130"/>
        <v/>
      </c>
      <c r="DX129" s="182" t="str">
        <f t="shared" si="131"/>
        <v/>
      </c>
      <c r="DY129" s="183"/>
      <c r="DZ129" s="184" t="str">
        <f t="shared" si="191"/>
        <v/>
      </c>
      <c r="EA129" s="183"/>
      <c r="EB129" s="171"/>
      <c r="EC129" s="196"/>
      <c r="ED129" s="195"/>
      <c r="EE129" s="197"/>
      <c r="EF129" s="195"/>
      <c r="EG129" s="197"/>
      <c r="EH129" s="195"/>
      <c r="EI129" s="180" t="str">
        <f t="shared" si="172"/>
        <v/>
      </c>
      <c r="EJ129" s="181" t="str">
        <f t="shared" si="132"/>
        <v/>
      </c>
      <c r="EK129" s="182" t="str">
        <f t="shared" si="133"/>
        <v/>
      </c>
      <c r="EL129" s="183"/>
      <c r="EM129" s="184" t="str">
        <f t="shared" si="192"/>
        <v/>
      </c>
      <c r="EN129" s="183"/>
      <c r="EO129" s="171"/>
      <c r="EP129" s="196"/>
      <c r="EQ129" s="195"/>
      <c r="ER129" s="197"/>
      <c r="ES129" s="195"/>
      <c r="ET129" s="197"/>
      <c r="EU129" s="195"/>
      <c r="EV129" s="180" t="str">
        <f t="shared" si="173"/>
        <v/>
      </c>
      <c r="EW129" s="181" t="str">
        <f t="shared" si="134"/>
        <v/>
      </c>
      <c r="EX129" s="182" t="str">
        <f t="shared" si="135"/>
        <v/>
      </c>
      <c r="EY129" s="183"/>
      <c r="EZ129" s="184" t="str">
        <f t="shared" si="193"/>
        <v/>
      </c>
      <c r="FA129" s="183"/>
      <c r="FB129" s="171"/>
      <c r="FC129" s="196"/>
      <c r="FD129" s="195"/>
      <c r="FE129" s="197"/>
      <c r="FF129" s="195"/>
      <c r="FG129" s="197"/>
      <c r="FH129" s="195"/>
      <c r="FI129" s="180" t="str">
        <f t="shared" si="174"/>
        <v/>
      </c>
      <c r="FJ129" s="181" t="str">
        <f t="shared" si="136"/>
        <v/>
      </c>
      <c r="FK129" s="182" t="str">
        <f t="shared" si="137"/>
        <v/>
      </c>
      <c r="FL129" s="183"/>
      <c r="FM129" s="184" t="str">
        <f t="shared" si="194"/>
        <v/>
      </c>
      <c r="FN129" s="183"/>
      <c r="FO129" s="171"/>
      <c r="FP129" s="196"/>
      <c r="FQ129" s="195"/>
      <c r="FR129" s="197"/>
      <c r="FS129" s="195"/>
      <c r="FT129" s="197"/>
      <c r="FU129" s="195"/>
      <c r="FV129" s="180" t="str">
        <f t="shared" si="175"/>
        <v/>
      </c>
      <c r="FW129" s="181" t="str">
        <f t="shared" si="138"/>
        <v/>
      </c>
      <c r="FX129" s="182" t="str">
        <f t="shared" si="139"/>
        <v/>
      </c>
      <c r="FY129" s="183"/>
      <c r="FZ129" s="184" t="str">
        <f t="shared" si="195"/>
        <v/>
      </c>
      <c r="GA129" s="183"/>
      <c r="GB129" s="171"/>
      <c r="GC129" s="196"/>
      <c r="GD129" s="195"/>
      <c r="GE129" s="197"/>
      <c r="GF129" s="195"/>
      <c r="GG129" s="197"/>
      <c r="GH129" s="195"/>
      <c r="GI129" s="180" t="str">
        <f t="shared" si="176"/>
        <v/>
      </c>
      <c r="GJ129" s="181" t="str">
        <f t="shared" si="140"/>
        <v/>
      </c>
      <c r="GK129" s="182" t="str">
        <f t="shared" si="141"/>
        <v/>
      </c>
      <c r="GL129" s="183"/>
      <c r="GM129" s="184" t="str">
        <f t="shared" si="196"/>
        <v/>
      </c>
      <c r="GN129" s="183"/>
      <c r="GO129" s="171"/>
      <c r="GP129" s="196"/>
      <c r="GQ129" s="195"/>
      <c r="GR129" s="197"/>
      <c r="GS129" s="195"/>
      <c r="GT129" s="197"/>
      <c r="GU129" s="195"/>
      <c r="GV129" s="180" t="str">
        <f t="shared" si="177"/>
        <v/>
      </c>
      <c r="GW129" s="181" t="str">
        <f t="shared" si="142"/>
        <v/>
      </c>
      <c r="GX129" s="182" t="str">
        <f t="shared" si="143"/>
        <v/>
      </c>
      <c r="GY129" s="183"/>
      <c r="GZ129" s="184" t="str">
        <f t="shared" si="197"/>
        <v/>
      </c>
      <c r="HA129" s="183"/>
      <c r="HB129" s="171"/>
      <c r="HC129" s="196"/>
      <c r="HD129" s="195"/>
      <c r="HE129" s="197"/>
      <c r="HF129" s="195"/>
      <c r="HG129" s="197"/>
      <c r="HH129" s="195"/>
      <c r="HI129" s="180" t="str">
        <f t="shared" si="178"/>
        <v/>
      </c>
      <c r="HJ129" s="181" t="str">
        <f t="shared" si="144"/>
        <v/>
      </c>
      <c r="HK129" s="182" t="str">
        <f t="shared" si="145"/>
        <v/>
      </c>
      <c r="HL129" s="183"/>
      <c r="HM129" s="184" t="str">
        <f t="shared" si="198"/>
        <v/>
      </c>
      <c r="HN129" s="183"/>
      <c r="HO129" s="171"/>
      <c r="HP129" s="196"/>
      <c r="HQ129" s="195"/>
      <c r="HR129" s="197"/>
      <c r="HS129" s="195"/>
      <c r="HT129" s="197"/>
      <c r="HU129" s="195"/>
      <c r="HV129" s="180" t="str">
        <f t="shared" si="179"/>
        <v/>
      </c>
      <c r="HW129" s="181" t="str">
        <f t="shared" si="146"/>
        <v/>
      </c>
      <c r="HX129" s="182" t="str">
        <f t="shared" si="147"/>
        <v/>
      </c>
      <c r="HY129" s="183"/>
      <c r="HZ129" s="184" t="str">
        <f t="shared" si="199"/>
        <v/>
      </c>
      <c r="IA129" s="183"/>
      <c r="IB129" s="171"/>
      <c r="IC129" s="196"/>
      <c r="ID129" s="195"/>
      <c r="IE129" s="197"/>
      <c r="IF129" s="195"/>
      <c r="IG129" s="197"/>
      <c r="IH129" s="195"/>
      <c r="II129" s="180" t="str">
        <f t="shared" si="180"/>
        <v/>
      </c>
      <c r="IJ129" s="181" t="str">
        <f t="shared" si="148"/>
        <v/>
      </c>
      <c r="IK129" s="182" t="str">
        <f t="shared" si="149"/>
        <v/>
      </c>
      <c r="IL129" s="183"/>
      <c r="IM129" s="184" t="str">
        <f t="shared" si="200"/>
        <v/>
      </c>
      <c r="IN129" s="183"/>
      <c r="IO129" s="171"/>
      <c r="IP129" s="196"/>
      <c r="IQ129" s="195"/>
      <c r="IR129" s="197"/>
      <c r="IS129" s="195"/>
      <c r="IT129" s="197"/>
      <c r="IU129" s="195"/>
      <c r="IV129" s="180" t="str">
        <f t="shared" si="181"/>
        <v/>
      </c>
      <c r="IW129" s="181" t="str">
        <f t="shared" si="150"/>
        <v/>
      </c>
      <c r="IX129" s="182" t="str">
        <f t="shared" si="151"/>
        <v/>
      </c>
      <c r="IY129" s="183"/>
      <c r="IZ129" s="184" t="str">
        <f t="shared" si="201"/>
        <v/>
      </c>
      <c r="JA129" s="183"/>
      <c r="JB129" s="171"/>
      <c r="JC129" s="342"/>
      <c r="JD129" s="198">
        <f t="shared" si="152"/>
        <v>0</v>
      </c>
      <c r="JE129" s="198">
        <f t="shared" si="153"/>
        <v>0</v>
      </c>
      <c r="JF129" s="198">
        <f t="shared" si="154"/>
        <v>0</v>
      </c>
      <c r="JG129" s="199">
        <f t="shared" si="155"/>
        <v>0</v>
      </c>
      <c r="JH129" s="199">
        <f t="shared" si="156"/>
        <v>0</v>
      </c>
      <c r="JI129" s="342"/>
      <c r="JJ129" s="198">
        <f>JD129+'Vessel List A'!JD129</f>
        <v>0</v>
      </c>
      <c r="JK129" s="198">
        <f>JE129+'Vessel List A'!JE129</f>
        <v>0</v>
      </c>
      <c r="JL129" s="198">
        <f t="shared" si="157"/>
        <v>0</v>
      </c>
      <c r="JM129" s="199">
        <f>JG129+'Vessel List A'!JG129</f>
        <v>0</v>
      </c>
      <c r="JN129" s="199">
        <f t="shared" si="158"/>
        <v>0</v>
      </c>
      <c r="JO129" s="342"/>
      <c r="JP129" s="346"/>
      <c r="JQ129" s="346"/>
      <c r="JR129" s="346"/>
      <c r="JS129" s="346"/>
      <c r="JT129" s="346"/>
      <c r="JU129" s="346"/>
      <c r="JV129" s="346"/>
      <c r="JW129" s="346"/>
      <c r="JX129" s="346"/>
      <c r="JY129" s="342"/>
      <c r="JZ129" s="344">
        <f t="shared" si="159"/>
        <v>3</v>
      </c>
      <c r="KA129" s="195"/>
    </row>
    <row r="130" spans="1:287" x14ac:dyDescent="0.2">
      <c r="A130" s="247">
        <f t="shared" si="160"/>
        <v>41704</v>
      </c>
      <c r="B130" s="249">
        <f t="shared" si="161"/>
        <v>41705</v>
      </c>
      <c r="C130" s="196"/>
      <c r="D130" s="195"/>
      <c r="E130" s="197"/>
      <c r="F130" s="195"/>
      <c r="G130" s="197"/>
      <c r="H130" s="195"/>
      <c r="I130" s="180" t="str">
        <f t="shared" si="162"/>
        <v/>
      </c>
      <c r="J130" s="181" t="str">
        <f t="shared" si="112"/>
        <v/>
      </c>
      <c r="K130" s="182" t="str">
        <f t="shared" si="113"/>
        <v/>
      </c>
      <c r="L130" s="183"/>
      <c r="M130" s="184" t="str">
        <f t="shared" si="182"/>
        <v/>
      </c>
      <c r="N130" s="183"/>
      <c r="O130" s="171"/>
      <c r="P130" s="196"/>
      <c r="Q130" s="195"/>
      <c r="R130" s="197"/>
      <c r="S130" s="195"/>
      <c r="T130" s="197"/>
      <c r="U130" s="195"/>
      <c r="V130" s="180" t="str">
        <f t="shared" si="163"/>
        <v/>
      </c>
      <c r="W130" s="181" t="str">
        <f t="shared" si="114"/>
        <v/>
      </c>
      <c r="X130" s="182" t="str">
        <f t="shared" si="115"/>
        <v/>
      </c>
      <c r="Y130" s="183"/>
      <c r="Z130" s="184" t="str">
        <f t="shared" si="183"/>
        <v/>
      </c>
      <c r="AA130" s="183"/>
      <c r="AB130" s="171"/>
      <c r="AC130" s="196"/>
      <c r="AD130" s="195"/>
      <c r="AE130" s="197"/>
      <c r="AF130" s="195"/>
      <c r="AG130" s="197"/>
      <c r="AH130" s="195"/>
      <c r="AI130" s="180" t="str">
        <f t="shared" si="164"/>
        <v/>
      </c>
      <c r="AJ130" s="181" t="str">
        <f t="shared" si="116"/>
        <v/>
      </c>
      <c r="AK130" s="182" t="str">
        <f t="shared" si="117"/>
        <v/>
      </c>
      <c r="AL130" s="183"/>
      <c r="AM130" s="184" t="str">
        <f t="shared" si="184"/>
        <v/>
      </c>
      <c r="AN130" s="183"/>
      <c r="AO130" s="171"/>
      <c r="AP130" s="196"/>
      <c r="AQ130" s="195"/>
      <c r="AR130" s="197"/>
      <c r="AS130" s="195"/>
      <c r="AT130" s="197"/>
      <c r="AU130" s="195"/>
      <c r="AV130" s="180" t="str">
        <f t="shared" si="165"/>
        <v/>
      </c>
      <c r="AW130" s="181" t="str">
        <f t="shared" si="118"/>
        <v/>
      </c>
      <c r="AX130" s="182" t="str">
        <f t="shared" si="119"/>
        <v/>
      </c>
      <c r="AY130" s="183"/>
      <c r="AZ130" s="184" t="str">
        <f t="shared" si="185"/>
        <v/>
      </c>
      <c r="BA130" s="183"/>
      <c r="BB130" s="171"/>
      <c r="BC130" s="196"/>
      <c r="BD130" s="195"/>
      <c r="BE130" s="197"/>
      <c r="BF130" s="195"/>
      <c r="BG130" s="197"/>
      <c r="BH130" s="195"/>
      <c r="BI130" s="180" t="str">
        <f t="shared" si="166"/>
        <v/>
      </c>
      <c r="BJ130" s="181" t="str">
        <f t="shared" si="120"/>
        <v/>
      </c>
      <c r="BK130" s="182" t="str">
        <f t="shared" si="121"/>
        <v/>
      </c>
      <c r="BL130" s="183"/>
      <c r="BM130" s="184" t="str">
        <f t="shared" si="186"/>
        <v/>
      </c>
      <c r="BN130" s="183"/>
      <c r="BO130" s="171"/>
      <c r="BP130" s="196"/>
      <c r="BQ130" s="195"/>
      <c r="BR130" s="197"/>
      <c r="BS130" s="195"/>
      <c r="BT130" s="197"/>
      <c r="BU130" s="195"/>
      <c r="BV130" s="180" t="str">
        <f t="shared" si="167"/>
        <v/>
      </c>
      <c r="BW130" s="181" t="str">
        <f t="shared" si="122"/>
        <v/>
      </c>
      <c r="BX130" s="182" t="str">
        <f t="shared" si="123"/>
        <v/>
      </c>
      <c r="BY130" s="183"/>
      <c r="BZ130" s="184" t="str">
        <f t="shared" si="187"/>
        <v/>
      </c>
      <c r="CA130" s="183"/>
      <c r="CB130" s="171"/>
      <c r="CC130" s="196"/>
      <c r="CD130" s="195"/>
      <c r="CE130" s="197"/>
      <c r="CF130" s="195"/>
      <c r="CG130" s="197"/>
      <c r="CH130" s="195"/>
      <c r="CI130" s="180" t="str">
        <f t="shared" si="168"/>
        <v/>
      </c>
      <c r="CJ130" s="181" t="str">
        <f t="shared" si="124"/>
        <v/>
      </c>
      <c r="CK130" s="182" t="str">
        <f t="shared" si="125"/>
        <v/>
      </c>
      <c r="CL130" s="183"/>
      <c r="CM130" s="184" t="str">
        <f t="shared" si="188"/>
        <v/>
      </c>
      <c r="CN130" s="183"/>
      <c r="CO130" s="171"/>
      <c r="CP130" s="196"/>
      <c r="CQ130" s="195"/>
      <c r="CR130" s="197"/>
      <c r="CS130" s="195"/>
      <c r="CT130" s="197"/>
      <c r="CU130" s="195"/>
      <c r="CV130" s="180" t="str">
        <f t="shared" si="169"/>
        <v/>
      </c>
      <c r="CW130" s="181" t="str">
        <f t="shared" si="126"/>
        <v/>
      </c>
      <c r="CX130" s="182" t="str">
        <f t="shared" si="127"/>
        <v/>
      </c>
      <c r="CY130" s="183"/>
      <c r="CZ130" s="184" t="str">
        <f t="shared" si="189"/>
        <v/>
      </c>
      <c r="DA130" s="183"/>
      <c r="DB130" s="171"/>
      <c r="DC130" s="196"/>
      <c r="DD130" s="195"/>
      <c r="DE130" s="197"/>
      <c r="DF130" s="195"/>
      <c r="DG130" s="197"/>
      <c r="DH130" s="195"/>
      <c r="DI130" s="180" t="str">
        <f t="shared" si="170"/>
        <v/>
      </c>
      <c r="DJ130" s="181" t="str">
        <f t="shared" si="128"/>
        <v/>
      </c>
      <c r="DK130" s="182" t="str">
        <f t="shared" si="129"/>
        <v/>
      </c>
      <c r="DL130" s="183"/>
      <c r="DM130" s="184" t="str">
        <f t="shared" si="190"/>
        <v/>
      </c>
      <c r="DN130" s="183"/>
      <c r="DO130" s="171"/>
      <c r="DP130" s="196"/>
      <c r="DQ130" s="195"/>
      <c r="DR130" s="197"/>
      <c r="DS130" s="195"/>
      <c r="DT130" s="197"/>
      <c r="DU130" s="195"/>
      <c r="DV130" s="180" t="str">
        <f t="shared" si="171"/>
        <v/>
      </c>
      <c r="DW130" s="181" t="str">
        <f t="shared" si="130"/>
        <v/>
      </c>
      <c r="DX130" s="182" t="str">
        <f t="shared" si="131"/>
        <v/>
      </c>
      <c r="DY130" s="183"/>
      <c r="DZ130" s="184" t="str">
        <f t="shared" si="191"/>
        <v/>
      </c>
      <c r="EA130" s="183"/>
      <c r="EB130" s="171"/>
      <c r="EC130" s="196"/>
      <c r="ED130" s="195"/>
      <c r="EE130" s="197"/>
      <c r="EF130" s="195"/>
      <c r="EG130" s="197"/>
      <c r="EH130" s="195"/>
      <c r="EI130" s="180" t="str">
        <f t="shared" si="172"/>
        <v/>
      </c>
      <c r="EJ130" s="181" t="str">
        <f t="shared" si="132"/>
        <v/>
      </c>
      <c r="EK130" s="182" t="str">
        <f t="shared" si="133"/>
        <v/>
      </c>
      <c r="EL130" s="183"/>
      <c r="EM130" s="184" t="str">
        <f t="shared" si="192"/>
        <v/>
      </c>
      <c r="EN130" s="183"/>
      <c r="EO130" s="171"/>
      <c r="EP130" s="196"/>
      <c r="EQ130" s="195"/>
      <c r="ER130" s="197"/>
      <c r="ES130" s="195"/>
      <c r="ET130" s="197"/>
      <c r="EU130" s="195"/>
      <c r="EV130" s="180" t="str">
        <f t="shared" si="173"/>
        <v/>
      </c>
      <c r="EW130" s="181" t="str">
        <f t="shared" si="134"/>
        <v/>
      </c>
      <c r="EX130" s="182" t="str">
        <f t="shared" si="135"/>
        <v/>
      </c>
      <c r="EY130" s="183"/>
      <c r="EZ130" s="184" t="str">
        <f t="shared" si="193"/>
        <v/>
      </c>
      <c r="FA130" s="183"/>
      <c r="FB130" s="171"/>
      <c r="FC130" s="196"/>
      <c r="FD130" s="195"/>
      <c r="FE130" s="197"/>
      <c r="FF130" s="195"/>
      <c r="FG130" s="197"/>
      <c r="FH130" s="195"/>
      <c r="FI130" s="180" t="str">
        <f t="shared" si="174"/>
        <v/>
      </c>
      <c r="FJ130" s="181" t="str">
        <f t="shared" si="136"/>
        <v/>
      </c>
      <c r="FK130" s="182" t="str">
        <f t="shared" si="137"/>
        <v/>
      </c>
      <c r="FL130" s="183"/>
      <c r="FM130" s="184" t="str">
        <f t="shared" si="194"/>
        <v/>
      </c>
      <c r="FN130" s="183"/>
      <c r="FO130" s="171"/>
      <c r="FP130" s="196"/>
      <c r="FQ130" s="195"/>
      <c r="FR130" s="197"/>
      <c r="FS130" s="195"/>
      <c r="FT130" s="197"/>
      <c r="FU130" s="195"/>
      <c r="FV130" s="180" t="str">
        <f t="shared" si="175"/>
        <v/>
      </c>
      <c r="FW130" s="181" t="str">
        <f t="shared" si="138"/>
        <v/>
      </c>
      <c r="FX130" s="182" t="str">
        <f t="shared" si="139"/>
        <v/>
      </c>
      <c r="FY130" s="183"/>
      <c r="FZ130" s="184" t="str">
        <f t="shared" si="195"/>
        <v/>
      </c>
      <c r="GA130" s="183"/>
      <c r="GB130" s="171"/>
      <c r="GC130" s="196"/>
      <c r="GD130" s="195"/>
      <c r="GE130" s="197"/>
      <c r="GF130" s="195"/>
      <c r="GG130" s="197"/>
      <c r="GH130" s="195"/>
      <c r="GI130" s="180" t="str">
        <f t="shared" si="176"/>
        <v/>
      </c>
      <c r="GJ130" s="181" t="str">
        <f t="shared" si="140"/>
        <v/>
      </c>
      <c r="GK130" s="182" t="str">
        <f t="shared" si="141"/>
        <v/>
      </c>
      <c r="GL130" s="183"/>
      <c r="GM130" s="184" t="str">
        <f t="shared" si="196"/>
        <v/>
      </c>
      <c r="GN130" s="183"/>
      <c r="GO130" s="171"/>
      <c r="GP130" s="196"/>
      <c r="GQ130" s="195"/>
      <c r="GR130" s="197"/>
      <c r="GS130" s="195"/>
      <c r="GT130" s="197"/>
      <c r="GU130" s="195"/>
      <c r="GV130" s="180" t="str">
        <f t="shared" si="177"/>
        <v/>
      </c>
      <c r="GW130" s="181" t="str">
        <f t="shared" si="142"/>
        <v/>
      </c>
      <c r="GX130" s="182" t="str">
        <f t="shared" si="143"/>
        <v/>
      </c>
      <c r="GY130" s="183"/>
      <c r="GZ130" s="184" t="str">
        <f t="shared" si="197"/>
        <v/>
      </c>
      <c r="HA130" s="183"/>
      <c r="HB130" s="171"/>
      <c r="HC130" s="196"/>
      <c r="HD130" s="195"/>
      <c r="HE130" s="197"/>
      <c r="HF130" s="195"/>
      <c r="HG130" s="197"/>
      <c r="HH130" s="195"/>
      <c r="HI130" s="180" t="str">
        <f t="shared" si="178"/>
        <v/>
      </c>
      <c r="HJ130" s="181" t="str">
        <f t="shared" si="144"/>
        <v/>
      </c>
      <c r="HK130" s="182" t="str">
        <f t="shared" si="145"/>
        <v/>
      </c>
      <c r="HL130" s="183"/>
      <c r="HM130" s="184" t="str">
        <f t="shared" si="198"/>
        <v/>
      </c>
      <c r="HN130" s="183"/>
      <c r="HO130" s="171"/>
      <c r="HP130" s="196"/>
      <c r="HQ130" s="195"/>
      <c r="HR130" s="197"/>
      <c r="HS130" s="195"/>
      <c r="HT130" s="197"/>
      <c r="HU130" s="195"/>
      <c r="HV130" s="180" t="str">
        <f t="shared" si="179"/>
        <v/>
      </c>
      <c r="HW130" s="181" t="str">
        <f t="shared" si="146"/>
        <v/>
      </c>
      <c r="HX130" s="182" t="str">
        <f t="shared" si="147"/>
        <v/>
      </c>
      <c r="HY130" s="183"/>
      <c r="HZ130" s="184" t="str">
        <f t="shared" si="199"/>
        <v/>
      </c>
      <c r="IA130" s="183"/>
      <c r="IB130" s="171"/>
      <c r="IC130" s="196"/>
      <c r="ID130" s="195"/>
      <c r="IE130" s="197"/>
      <c r="IF130" s="195"/>
      <c r="IG130" s="197"/>
      <c r="IH130" s="195"/>
      <c r="II130" s="180" t="str">
        <f t="shared" si="180"/>
        <v/>
      </c>
      <c r="IJ130" s="181" t="str">
        <f t="shared" si="148"/>
        <v/>
      </c>
      <c r="IK130" s="182" t="str">
        <f t="shared" si="149"/>
        <v/>
      </c>
      <c r="IL130" s="183"/>
      <c r="IM130" s="184" t="str">
        <f t="shared" si="200"/>
        <v/>
      </c>
      <c r="IN130" s="183"/>
      <c r="IO130" s="171"/>
      <c r="IP130" s="196"/>
      <c r="IQ130" s="195"/>
      <c r="IR130" s="197"/>
      <c r="IS130" s="195"/>
      <c r="IT130" s="197"/>
      <c r="IU130" s="195"/>
      <c r="IV130" s="180" t="str">
        <f t="shared" si="181"/>
        <v/>
      </c>
      <c r="IW130" s="181" t="str">
        <f t="shared" si="150"/>
        <v/>
      </c>
      <c r="IX130" s="182" t="str">
        <f t="shared" si="151"/>
        <v/>
      </c>
      <c r="IY130" s="183"/>
      <c r="IZ130" s="184" t="str">
        <f t="shared" si="201"/>
        <v/>
      </c>
      <c r="JA130" s="183"/>
      <c r="JB130" s="171"/>
      <c r="JC130" s="342"/>
      <c r="JD130" s="198">
        <f t="shared" si="152"/>
        <v>0</v>
      </c>
      <c r="JE130" s="198">
        <f t="shared" si="153"/>
        <v>0</v>
      </c>
      <c r="JF130" s="198">
        <f t="shared" si="154"/>
        <v>0</v>
      </c>
      <c r="JG130" s="199">
        <f t="shared" si="155"/>
        <v>0</v>
      </c>
      <c r="JH130" s="199">
        <f t="shared" si="156"/>
        <v>0</v>
      </c>
      <c r="JI130" s="342"/>
      <c r="JJ130" s="198">
        <f>JD130+'Vessel List A'!JD130</f>
        <v>0</v>
      </c>
      <c r="JK130" s="198">
        <f>JE130+'Vessel List A'!JE130</f>
        <v>0</v>
      </c>
      <c r="JL130" s="198">
        <f t="shared" si="157"/>
        <v>0</v>
      </c>
      <c r="JM130" s="199">
        <f>JG130+'Vessel List A'!JG130</f>
        <v>0</v>
      </c>
      <c r="JN130" s="199">
        <f t="shared" si="158"/>
        <v>0</v>
      </c>
      <c r="JO130" s="342"/>
      <c r="JP130" s="346"/>
      <c r="JQ130" s="346"/>
      <c r="JR130" s="346"/>
      <c r="JS130" s="346"/>
      <c r="JT130" s="346"/>
      <c r="JU130" s="346"/>
      <c r="JV130" s="346"/>
      <c r="JW130" s="346"/>
      <c r="JX130" s="346"/>
      <c r="JY130" s="342"/>
      <c r="JZ130" s="344">
        <f t="shared" si="159"/>
        <v>3</v>
      </c>
      <c r="KA130" s="195"/>
    </row>
    <row r="131" spans="1:287" x14ac:dyDescent="0.2">
      <c r="A131" s="247">
        <f t="shared" si="160"/>
        <v>41705</v>
      </c>
      <c r="B131" s="249">
        <f t="shared" si="161"/>
        <v>41706</v>
      </c>
      <c r="C131" s="196"/>
      <c r="D131" s="195"/>
      <c r="E131" s="197"/>
      <c r="F131" s="195"/>
      <c r="G131" s="197"/>
      <c r="H131" s="195"/>
      <c r="I131" s="180" t="str">
        <f t="shared" si="162"/>
        <v/>
      </c>
      <c r="J131" s="181" t="str">
        <f t="shared" si="112"/>
        <v/>
      </c>
      <c r="K131" s="182" t="str">
        <f t="shared" si="113"/>
        <v/>
      </c>
      <c r="L131" s="183"/>
      <c r="M131" s="184" t="str">
        <f t="shared" si="182"/>
        <v/>
      </c>
      <c r="N131" s="183"/>
      <c r="O131" s="171"/>
      <c r="P131" s="196"/>
      <c r="Q131" s="195"/>
      <c r="R131" s="197"/>
      <c r="S131" s="195"/>
      <c r="T131" s="197"/>
      <c r="U131" s="195"/>
      <c r="V131" s="180" t="str">
        <f t="shared" si="163"/>
        <v/>
      </c>
      <c r="W131" s="181" t="str">
        <f t="shared" si="114"/>
        <v/>
      </c>
      <c r="X131" s="182" t="str">
        <f t="shared" si="115"/>
        <v/>
      </c>
      <c r="Y131" s="183"/>
      <c r="Z131" s="184" t="str">
        <f t="shared" si="183"/>
        <v/>
      </c>
      <c r="AA131" s="183"/>
      <c r="AB131" s="171"/>
      <c r="AC131" s="196"/>
      <c r="AD131" s="195"/>
      <c r="AE131" s="197"/>
      <c r="AF131" s="195"/>
      <c r="AG131" s="197"/>
      <c r="AH131" s="195"/>
      <c r="AI131" s="180" t="str">
        <f t="shared" si="164"/>
        <v/>
      </c>
      <c r="AJ131" s="181" t="str">
        <f t="shared" si="116"/>
        <v/>
      </c>
      <c r="AK131" s="182" t="str">
        <f t="shared" si="117"/>
        <v/>
      </c>
      <c r="AL131" s="183"/>
      <c r="AM131" s="184" t="str">
        <f t="shared" si="184"/>
        <v/>
      </c>
      <c r="AN131" s="183"/>
      <c r="AO131" s="171"/>
      <c r="AP131" s="196"/>
      <c r="AQ131" s="195"/>
      <c r="AR131" s="197"/>
      <c r="AS131" s="195"/>
      <c r="AT131" s="197"/>
      <c r="AU131" s="195"/>
      <c r="AV131" s="180" t="str">
        <f t="shared" si="165"/>
        <v/>
      </c>
      <c r="AW131" s="181" t="str">
        <f t="shared" si="118"/>
        <v/>
      </c>
      <c r="AX131" s="182" t="str">
        <f t="shared" si="119"/>
        <v/>
      </c>
      <c r="AY131" s="183"/>
      <c r="AZ131" s="184" t="str">
        <f t="shared" si="185"/>
        <v/>
      </c>
      <c r="BA131" s="183"/>
      <c r="BB131" s="171"/>
      <c r="BC131" s="196"/>
      <c r="BD131" s="195"/>
      <c r="BE131" s="197"/>
      <c r="BF131" s="195"/>
      <c r="BG131" s="197"/>
      <c r="BH131" s="195"/>
      <c r="BI131" s="180" t="str">
        <f t="shared" si="166"/>
        <v/>
      </c>
      <c r="BJ131" s="181" t="str">
        <f t="shared" si="120"/>
        <v/>
      </c>
      <c r="BK131" s="182" t="str">
        <f t="shared" si="121"/>
        <v/>
      </c>
      <c r="BL131" s="183"/>
      <c r="BM131" s="184" t="str">
        <f t="shared" si="186"/>
        <v/>
      </c>
      <c r="BN131" s="183"/>
      <c r="BO131" s="171"/>
      <c r="BP131" s="196"/>
      <c r="BQ131" s="195"/>
      <c r="BR131" s="197"/>
      <c r="BS131" s="195"/>
      <c r="BT131" s="197"/>
      <c r="BU131" s="195"/>
      <c r="BV131" s="180" t="str">
        <f t="shared" si="167"/>
        <v/>
      </c>
      <c r="BW131" s="181" t="str">
        <f t="shared" si="122"/>
        <v/>
      </c>
      <c r="BX131" s="182" t="str">
        <f t="shared" si="123"/>
        <v/>
      </c>
      <c r="BY131" s="183"/>
      <c r="BZ131" s="184" t="str">
        <f t="shared" si="187"/>
        <v/>
      </c>
      <c r="CA131" s="183"/>
      <c r="CB131" s="171"/>
      <c r="CC131" s="196"/>
      <c r="CD131" s="195"/>
      <c r="CE131" s="197"/>
      <c r="CF131" s="195"/>
      <c r="CG131" s="197"/>
      <c r="CH131" s="195"/>
      <c r="CI131" s="180" t="str">
        <f t="shared" si="168"/>
        <v/>
      </c>
      <c r="CJ131" s="181" t="str">
        <f t="shared" si="124"/>
        <v/>
      </c>
      <c r="CK131" s="182" t="str">
        <f t="shared" si="125"/>
        <v/>
      </c>
      <c r="CL131" s="183"/>
      <c r="CM131" s="184" t="str">
        <f t="shared" si="188"/>
        <v/>
      </c>
      <c r="CN131" s="183"/>
      <c r="CO131" s="171"/>
      <c r="CP131" s="196"/>
      <c r="CQ131" s="195"/>
      <c r="CR131" s="197"/>
      <c r="CS131" s="195"/>
      <c r="CT131" s="197"/>
      <c r="CU131" s="195"/>
      <c r="CV131" s="180" t="str">
        <f t="shared" si="169"/>
        <v/>
      </c>
      <c r="CW131" s="181" t="str">
        <f t="shared" si="126"/>
        <v/>
      </c>
      <c r="CX131" s="182" t="str">
        <f t="shared" si="127"/>
        <v/>
      </c>
      <c r="CY131" s="183"/>
      <c r="CZ131" s="184" t="str">
        <f t="shared" si="189"/>
        <v/>
      </c>
      <c r="DA131" s="183"/>
      <c r="DB131" s="171"/>
      <c r="DC131" s="196"/>
      <c r="DD131" s="195"/>
      <c r="DE131" s="197"/>
      <c r="DF131" s="195"/>
      <c r="DG131" s="197"/>
      <c r="DH131" s="195"/>
      <c r="DI131" s="180" t="str">
        <f t="shared" si="170"/>
        <v/>
      </c>
      <c r="DJ131" s="181" t="str">
        <f t="shared" si="128"/>
        <v/>
      </c>
      <c r="DK131" s="182" t="str">
        <f t="shared" si="129"/>
        <v/>
      </c>
      <c r="DL131" s="183"/>
      <c r="DM131" s="184" t="str">
        <f t="shared" si="190"/>
        <v/>
      </c>
      <c r="DN131" s="183"/>
      <c r="DO131" s="171"/>
      <c r="DP131" s="196"/>
      <c r="DQ131" s="195"/>
      <c r="DR131" s="197"/>
      <c r="DS131" s="195"/>
      <c r="DT131" s="197"/>
      <c r="DU131" s="195"/>
      <c r="DV131" s="180" t="str">
        <f t="shared" si="171"/>
        <v/>
      </c>
      <c r="DW131" s="181" t="str">
        <f t="shared" si="130"/>
        <v/>
      </c>
      <c r="DX131" s="182" t="str">
        <f t="shared" si="131"/>
        <v/>
      </c>
      <c r="DY131" s="183"/>
      <c r="DZ131" s="184" t="str">
        <f t="shared" si="191"/>
        <v/>
      </c>
      <c r="EA131" s="183"/>
      <c r="EB131" s="171"/>
      <c r="EC131" s="196"/>
      <c r="ED131" s="195"/>
      <c r="EE131" s="197"/>
      <c r="EF131" s="195"/>
      <c r="EG131" s="197"/>
      <c r="EH131" s="195"/>
      <c r="EI131" s="180" t="str">
        <f t="shared" si="172"/>
        <v/>
      </c>
      <c r="EJ131" s="181" t="str">
        <f t="shared" si="132"/>
        <v/>
      </c>
      <c r="EK131" s="182" t="str">
        <f t="shared" si="133"/>
        <v/>
      </c>
      <c r="EL131" s="183"/>
      <c r="EM131" s="184" t="str">
        <f t="shared" si="192"/>
        <v/>
      </c>
      <c r="EN131" s="183"/>
      <c r="EO131" s="171"/>
      <c r="EP131" s="196"/>
      <c r="EQ131" s="195"/>
      <c r="ER131" s="197"/>
      <c r="ES131" s="195"/>
      <c r="ET131" s="197"/>
      <c r="EU131" s="195"/>
      <c r="EV131" s="180" t="str">
        <f t="shared" si="173"/>
        <v/>
      </c>
      <c r="EW131" s="181" t="str">
        <f t="shared" si="134"/>
        <v/>
      </c>
      <c r="EX131" s="182" t="str">
        <f t="shared" si="135"/>
        <v/>
      </c>
      <c r="EY131" s="183"/>
      <c r="EZ131" s="184" t="str">
        <f t="shared" si="193"/>
        <v/>
      </c>
      <c r="FA131" s="183"/>
      <c r="FB131" s="171"/>
      <c r="FC131" s="196"/>
      <c r="FD131" s="195"/>
      <c r="FE131" s="197"/>
      <c r="FF131" s="195"/>
      <c r="FG131" s="197"/>
      <c r="FH131" s="195"/>
      <c r="FI131" s="180" t="str">
        <f t="shared" si="174"/>
        <v/>
      </c>
      <c r="FJ131" s="181" t="str">
        <f t="shared" si="136"/>
        <v/>
      </c>
      <c r="FK131" s="182" t="str">
        <f t="shared" si="137"/>
        <v/>
      </c>
      <c r="FL131" s="183"/>
      <c r="FM131" s="184" t="str">
        <f t="shared" si="194"/>
        <v/>
      </c>
      <c r="FN131" s="183"/>
      <c r="FO131" s="171"/>
      <c r="FP131" s="196"/>
      <c r="FQ131" s="195"/>
      <c r="FR131" s="197"/>
      <c r="FS131" s="195"/>
      <c r="FT131" s="197"/>
      <c r="FU131" s="195"/>
      <c r="FV131" s="180" t="str">
        <f t="shared" si="175"/>
        <v/>
      </c>
      <c r="FW131" s="181" t="str">
        <f t="shared" si="138"/>
        <v/>
      </c>
      <c r="FX131" s="182" t="str">
        <f t="shared" si="139"/>
        <v/>
      </c>
      <c r="FY131" s="183"/>
      <c r="FZ131" s="184" t="str">
        <f t="shared" si="195"/>
        <v/>
      </c>
      <c r="GA131" s="183"/>
      <c r="GB131" s="171"/>
      <c r="GC131" s="196"/>
      <c r="GD131" s="195"/>
      <c r="GE131" s="197"/>
      <c r="GF131" s="195"/>
      <c r="GG131" s="197"/>
      <c r="GH131" s="195"/>
      <c r="GI131" s="180" t="str">
        <f t="shared" si="176"/>
        <v/>
      </c>
      <c r="GJ131" s="181" t="str">
        <f t="shared" si="140"/>
        <v/>
      </c>
      <c r="GK131" s="182" t="str">
        <f t="shared" si="141"/>
        <v/>
      </c>
      <c r="GL131" s="183"/>
      <c r="GM131" s="184" t="str">
        <f t="shared" si="196"/>
        <v/>
      </c>
      <c r="GN131" s="183"/>
      <c r="GO131" s="171"/>
      <c r="GP131" s="196"/>
      <c r="GQ131" s="195"/>
      <c r="GR131" s="197"/>
      <c r="GS131" s="195"/>
      <c r="GT131" s="197"/>
      <c r="GU131" s="195"/>
      <c r="GV131" s="180" t="str">
        <f t="shared" si="177"/>
        <v/>
      </c>
      <c r="GW131" s="181" t="str">
        <f t="shared" si="142"/>
        <v/>
      </c>
      <c r="GX131" s="182" t="str">
        <f t="shared" si="143"/>
        <v/>
      </c>
      <c r="GY131" s="183"/>
      <c r="GZ131" s="184" t="str">
        <f t="shared" si="197"/>
        <v/>
      </c>
      <c r="HA131" s="183"/>
      <c r="HB131" s="171"/>
      <c r="HC131" s="196"/>
      <c r="HD131" s="195"/>
      <c r="HE131" s="197"/>
      <c r="HF131" s="195"/>
      <c r="HG131" s="197"/>
      <c r="HH131" s="195"/>
      <c r="HI131" s="180" t="str">
        <f t="shared" si="178"/>
        <v/>
      </c>
      <c r="HJ131" s="181" t="str">
        <f t="shared" si="144"/>
        <v/>
      </c>
      <c r="HK131" s="182" t="str">
        <f t="shared" si="145"/>
        <v/>
      </c>
      <c r="HL131" s="183"/>
      <c r="HM131" s="184" t="str">
        <f t="shared" si="198"/>
        <v/>
      </c>
      <c r="HN131" s="183"/>
      <c r="HO131" s="171"/>
      <c r="HP131" s="196"/>
      <c r="HQ131" s="195"/>
      <c r="HR131" s="197"/>
      <c r="HS131" s="195"/>
      <c r="HT131" s="197"/>
      <c r="HU131" s="195"/>
      <c r="HV131" s="180" t="str">
        <f t="shared" si="179"/>
        <v/>
      </c>
      <c r="HW131" s="181" t="str">
        <f t="shared" si="146"/>
        <v/>
      </c>
      <c r="HX131" s="182" t="str">
        <f t="shared" si="147"/>
        <v/>
      </c>
      <c r="HY131" s="183"/>
      <c r="HZ131" s="184" t="str">
        <f t="shared" si="199"/>
        <v/>
      </c>
      <c r="IA131" s="183"/>
      <c r="IB131" s="171"/>
      <c r="IC131" s="196"/>
      <c r="ID131" s="195"/>
      <c r="IE131" s="197"/>
      <c r="IF131" s="195"/>
      <c r="IG131" s="197"/>
      <c r="IH131" s="195"/>
      <c r="II131" s="180" t="str">
        <f t="shared" si="180"/>
        <v/>
      </c>
      <c r="IJ131" s="181" t="str">
        <f t="shared" si="148"/>
        <v/>
      </c>
      <c r="IK131" s="182" t="str">
        <f t="shared" si="149"/>
        <v/>
      </c>
      <c r="IL131" s="183"/>
      <c r="IM131" s="184" t="str">
        <f t="shared" si="200"/>
        <v/>
      </c>
      <c r="IN131" s="183"/>
      <c r="IO131" s="171"/>
      <c r="IP131" s="196"/>
      <c r="IQ131" s="195"/>
      <c r="IR131" s="197"/>
      <c r="IS131" s="195"/>
      <c r="IT131" s="197"/>
      <c r="IU131" s="195"/>
      <c r="IV131" s="180" t="str">
        <f t="shared" si="181"/>
        <v/>
      </c>
      <c r="IW131" s="181" t="str">
        <f t="shared" si="150"/>
        <v/>
      </c>
      <c r="IX131" s="182" t="str">
        <f t="shared" si="151"/>
        <v/>
      </c>
      <c r="IY131" s="183"/>
      <c r="IZ131" s="184" t="str">
        <f t="shared" si="201"/>
        <v/>
      </c>
      <c r="JA131" s="183"/>
      <c r="JB131" s="171"/>
      <c r="JC131" s="342"/>
      <c r="JD131" s="198">
        <f t="shared" si="152"/>
        <v>0</v>
      </c>
      <c r="JE131" s="198">
        <f t="shared" si="153"/>
        <v>0</v>
      </c>
      <c r="JF131" s="198">
        <f t="shared" si="154"/>
        <v>0</v>
      </c>
      <c r="JG131" s="199">
        <f t="shared" si="155"/>
        <v>0</v>
      </c>
      <c r="JH131" s="199">
        <f t="shared" si="156"/>
        <v>0</v>
      </c>
      <c r="JI131" s="342"/>
      <c r="JJ131" s="198">
        <f>JD131+'Vessel List A'!JD131</f>
        <v>0</v>
      </c>
      <c r="JK131" s="198">
        <f>JE131+'Vessel List A'!JE131</f>
        <v>0</v>
      </c>
      <c r="JL131" s="198">
        <f t="shared" si="157"/>
        <v>0</v>
      </c>
      <c r="JM131" s="199">
        <f>JG131+'Vessel List A'!JG131</f>
        <v>0</v>
      </c>
      <c r="JN131" s="199">
        <f t="shared" si="158"/>
        <v>0</v>
      </c>
      <c r="JO131" s="342"/>
      <c r="JP131" s="346"/>
      <c r="JQ131" s="346"/>
      <c r="JR131" s="346"/>
      <c r="JS131" s="346"/>
      <c r="JT131" s="346"/>
      <c r="JU131" s="346"/>
      <c r="JV131" s="346"/>
      <c r="JW131" s="346"/>
      <c r="JX131" s="346"/>
      <c r="JY131" s="342"/>
      <c r="JZ131" s="344">
        <f t="shared" si="159"/>
        <v>3</v>
      </c>
      <c r="KA131" s="195"/>
    </row>
    <row r="132" spans="1:287" x14ac:dyDescent="0.2">
      <c r="A132" s="247">
        <f t="shared" si="160"/>
        <v>41706</v>
      </c>
      <c r="B132" s="249">
        <f t="shared" si="161"/>
        <v>41707</v>
      </c>
      <c r="C132" s="196"/>
      <c r="D132" s="195"/>
      <c r="E132" s="197"/>
      <c r="F132" s="195"/>
      <c r="G132" s="197"/>
      <c r="H132" s="195"/>
      <c r="I132" s="180" t="str">
        <f t="shared" si="162"/>
        <v/>
      </c>
      <c r="J132" s="181" t="str">
        <f t="shared" si="112"/>
        <v/>
      </c>
      <c r="K132" s="182" t="str">
        <f t="shared" si="113"/>
        <v/>
      </c>
      <c r="L132" s="183"/>
      <c r="M132" s="184" t="str">
        <f t="shared" si="182"/>
        <v/>
      </c>
      <c r="N132" s="183"/>
      <c r="O132" s="171"/>
      <c r="P132" s="196"/>
      <c r="Q132" s="195"/>
      <c r="R132" s="197"/>
      <c r="S132" s="195"/>
      <c r="T132" s="197"/>
      <c r="U132" s="195"/>
      <c r="V132" s="180" t="str">
        <f t="shared" si="163"/>
        <v/>
      </c>
      <c r="W132" s="181" t="str">
        <f t="shared" si="114"/>
        <v/>
      </c>
      <c r="X132" s="182" t="str">
        <f t="shared" si="115"/>
        <v/>
      </c>
      <c r="Y132" s="183"/>
      <c r="Z132" s="184" t="str">
        <f t="shared" si="183"/>
        <v/>
      </c>
      <c r="AA132" s="183"/>
      <c r="AB132" s="171"/>
      <c r="AC132" s="196"/>
      <c r="AD132" s="195"/>
      <c r="AE132" s="197"/>
      <c r="AF132" s="195"/>
      <c r="AG132" s="197"/>
      <c r="AH132" s="195"/>
      <c r="AI132" s="180" t="str">
        <f t="shared" si="164"/>
        <v/>
      </c>
      <c r="AJ132" s="181" t="str">
        <f t="shared" si="116"/>
        <v/>
      </c>
      <c r="AK132" s="182" t="str">
        <f t="shared" si="117"/>
        <v/>
      </c>
      <c r="AL132" s="183"/>
      <c r="AM132" s="184" t="str">
        <f t="shared" si="184"/>
        <v/>
      </c>
      <c r="AN132" s="183"/>
      <c r="AO132" s="171"/>
      <c r="AP132" s="196"/>
      <c r="AQ132" s="195"/>
      <c r="AR132" s="197"/>
      <c r="AS132" s="195"/>
      <c r="AT132" s="197"/>
      <c r="AU132" s="195"/>
      <c r="AV132" s="180" t="str">
        <f t="shared" si="165"/>
        <v/>
      </c>
      <c r="AW132" s="181" t="str">
        <f t="shared" si="118"/>
        <v/>
      </c>
      <c r="AX132" s="182" t="str">
        <f t="shared" si="119"/>
        <v/>
      </c>
      <c r="AY132" s="183"/>
      <c r="AZ132" s="184" t="str">
        <f t="shared" si="185"/>
        <v/>
      </c>
      <c r="BA132" s="183"/>
      <c r="BB132" s="171"/>
      <c r="BC132" s="196"/>
      <c r="BD132" s="195"/>
      <c r="BE132" s="197"/>
      <c r="BF132" s="195"/>
      <c r="BG132" s="197"/>
      <c r="BH132" s="195"/>
      <c r="BI132" s="180" t="str">
        <f t="shared" si="166"/>
        <v/>
      </c>
      <c r="BJ132" s="181" t="str">
        <f t="shared" si="120"/>
        <v/>
      </c>
      <c r="BK132" s="182" t="str">
        <f t="shared" si="121"/>
        <v/>
      </c>
      <c r="BL132" s="183"/>
      <c r="BM132" s="184" t="str">
        <f t="shared" si="186"/>
        <v/>
      </c>
      <c r="BN132" s="183"/>
      <c r="BO132" s="171"/>
      <c r="BP132" s="196"/>
      <c r="BQ132" s="195"/>
      <c r="BR132" s="197"/>
      <c r="BS132" s="195"/>
      <c r="BT132" s="197"/>
      <c r="BU132" s="195"/>
      <c r="BV132" s="180" t="str">
        <f t="shared" si="167"/>
        <v/>
      </c>
      <c r="BW132" s="181" t="str">
        <f t="shared" si="122"/>
        <v/>
      </c>
      <c r="BX132" s="182" t="str">
        <f t="shared" si="123"/>
        <v/>
      </c>
      <c r="BY132" s="183"/>
      <c r="BZ132" s="184" t="str">
        <f t="shared" si="187"/>
        <v/>
      </c>
      <c r="CA132" s="183"/>
      <c r="CB132" s="171"/>
      <c r="CC132" s="196"/>
      <c r="CD132" s="195"/>
      <c r="CE132" s="197"/>
      <c r="CF132" s="195"/>
      <c r="CG132" s="197"/>
      <c r="CH132" s="195"/>
      <c r="CI132" s="180" t="str">
        <f t="shared" si="168"/>
        <v/>
      </c>
      <c r="CJ132" s="181" t="str">
        <f t="shared" si="124"/>
        <v/>
      </c>
      <c r="CK132" s="182" t="str">
        <f t="shared" si="125"/>
        <v/>
      </c>
      <c r="CL132" s="183"/>
      <c r="CM132" s="184" t="str">
        <f t="shared" si="188"/>
        <v/>
      </c>
      <c r="CN132" s="183"/>
      <c r="CO132" s="171"/>
      <c r="CP132" s="196"/>
      <c r="CQ132" s="195"/>
      <c r="CR132" s="197"/>
      <c r="CS132" s="195"/>
      <c r="CT132" s="197"/>
      <c r="CU132" s="195"/>
      <c r="CV132" s="180" t="str">
        <f t="shared" si="169"/>
        <v/>
      </c>
      <c r="CW132" s="181" t="str">
        <f t="shared" si="126"/>
        <v/>
      </c>
      <c r="CX132" s="182" t="str">
        <f t="shared" si="127"/>
        <v/>
      </c>
      <c r="CY132" s="183"/>
      <c r="CZ132" s="184" t="str">
        <f t="shared" si="189"/>
        <v/>
      </c>
      <c r="DA132" s="183"/>
      <c r="DB132" s="171"/>
      <c r="DC132" s="196"/>
      <c r="DD132" s="195"/>
      <c r="DE132" s="197"/>
      <c r="DF132" s="195"/>
      <c r="DG132" s="197"/>
      <c r="DH132" s="195"/>
      <c r="DI132" s="180" t="str">
        <f t="shared" si="170"/>
        <v/>
      </c>
      <c r="DJ132" s="181" t="str">
        <f t="shared" si="128"/>
        <v/>
      </c>
      <c r="DK132" s="182" t="str">
        <f t="shared" si="129"/>
        <v/>
      </c>
      <c r="DL132" s="183"/>
      <c r="DM132" s="184" t="str">
        <f t="shared" si="190"/>
        <v/>
      </c>
      <c r="DN132" s="183"/>
      <c r="DO132" s="171"/>
      <c r="DP132" s="196"/>
      <c r="DQ132" s="195"/>
      <c r="DR132" s="197"/>
      <c r="DS132" s="195"/>
      <c r="DT132" s="197"/>
      <c r="DU132" s="195"/>
      <c r="DV132" s="180" t="str">
        <f t="shared" si="171"/>
        <v/>
      </c>
      <c r="DW132" s="181" t="str">
        <f t="shared" si="130"/>
        <v/>
      </c>
      <c r="DX132" s="182" t="str">
        <f t="shared" si="131"/>
        <v/>
      </c>
      <c r="DY132" s="183"/>
      <c r="DZ132" s="184" t="str">
        <f t="shared" si="191"/>
        <v/>
      </c>
      <c r="EA132" s="183"/>
      <c r="EB132" s="171"/>
      <c r="EC132" s="196"/>
      <c r="ED132" s="195"/>
      <c r="EE132" s="197"/>
      <c r="EF132" s="195"/>
      <c r="EG132" s="197"/>
      <c r="EH132" s="195"/>
      <c r="EI132" s="180" t="str">
        <f t="shared" si="172"/>
        <v/>
      </c>
      <c r="EJ132" s="181" t="str">
        <f t="shared" si="132"/>
        <v/>
      </c>
      <c r="EK132" s="182" t="str">
        <f t="shared" si="133"/>
        <v/>
      </c>
      <c r="EL132" s="183"/>
      <c r="EM132" s="184" t="str">
        <f t="shared" si="192"/>
        <v/>
      </c>
      <c r="EN132" s="183"/>
      <c r="EO132" s="171"/>
      <c r="EP132" s="196"/>
      <c r="EQ132" s="195"/>
      <c r="ER132" s="197"/>
      <c r="ES132" s="195"/>
      <c r="ET132" s="197"/>
      <c r="EU132" s="195"/>
      <c r="EV132" s="180" t="str">
        <f t="shared" si="173"/>
        <v/>
      </c>
      <c r="EW132" s="181" t="str">
        <f t="shared" si="134"/>
        <v/>
      </c>
      <c r="EX132" s="182" t="str">
        <f t="shared" si="135"/>
        <v/>
      </c>
      <c r="EY132" s="183"/>
      <c r="EZ132" s="184" t="str">
        <f t="shared" si="193"/>
        <v/>
      </c>
      <c r="FA132" s="183"/>
      <c r="FB132" s="171"/>
      <c r="FC132" s="196"/>
      <c r="FD132" s="195"/>
      <c r="FE132" s="197"/>
      <c r="FF132" s="195"/>
      <c r="FG132" s="197"/>
      <c r="FH132" s="195"/>
      <c r="FI132" s="180" t="str">
        <f t="shared" si="174"/>
        <v/>
      </c>
      <c r="FJ132" s="181" t="str">
        <f t="shared" si="136"/>
        <v/>
      </c>
      <c r="FK132" s="182" t="str">
        <f t="shared" si="137"/>
        <v/>
      </c>
      <c r="FL132" s="183"/>
      <c r="FM132" s="184" t="str">
        <f t="shared" si="194"/>
        <v/>
      </c>
      <c r="FN132" s="183"/>
      <c r="FO132" s="171"/>
      <c r="FP132" s="196"/>
      <c r="FQ132" s="195"/>
      <c r="FR132" s="197"/>
      <c r="FS132" s="195"/>
      <c r="FT132" s="197"/>
      <c r="FU132" s="195"/>
      <c r="FV132" s="180" t="str">
        <f t="shared" si="175"/>
        <v/>
      </c>
      <c r="FW132" s="181" t="str">
        <f t="shared" si="138"/>
        <v/>
      </c>
      <c r="FX132" s="182" t="str">
        <f t="shared" si="139"/>
        <v/>
      </c>
      <c r="FY132" s="183"/>
      <c r="FZ132" s="184" t="str">
        <f t="shared" si="195"/>
        <v/>
      </c>
      <c r="GA132" s="183"/>
      <c r="GB132" s="171"/>
      <c r="GC132" s="196"/>
      <c r="GD132" s="195"/>
      <c r="GE132" s="197"/>
      <c r="GF132" s="195"/>
      <c r="GG132" s="197"/>
      <c r="GH132" s="195"/>
      <c r="GI132" s="180" t="str">
        <f t="shared" si="176"/>
        <v/>
      </c>
      <c r="GJ132" s="181" t="str">
        <f t="shared" si="140"/>
        <v/>
      </c>
      <c r="GK132" s="182" t="str">
        <f t="shared" si="141"/>
        <v/>
      </c>
      <c r="GL132" s="183"/>
      <c r="GM132" s="184" t="str">
        <f t="shared" si="196"/>
        <v/>
      </c>
      <c r="GN132" s="183"/>
      <c r="GO132" s="171"/>
      <c r="GP132" s="196"/>
      <c r="GQ132" s="195"/>
      <c r="GR132" s="197"/>
      <c r="GS132" s="195"/>
      <c r="GT132" s="197"/>
      <c r="GU132" s="195"/>
      <c r="GV132" s="180" t="str">
        <f t="shared" si="177"/>
        <v/>
      </c>
      <c r="GW132" s="181" t="str">
        <f t="shared" si="142"/>
        <v/>
      </c>
      <c r="GX132" s="182" t="str">
        <f t="shared" si="143"/>
        <v/>
      </c>
      <c r="GY132" s="183"/>
      <c r="GZ132" s="184" t="str">
        <f t="shared" si="197"/>
        <v/>
      </c>
      <c r="HA132" s="183"/>
      <c r="HB132" s="171"/>
      <c r="HC132" s="196"/>
      <c r="HD132" s="195"/>
      <c r="HE132" s="197"/>
      <c r="HF132" s="195"/>
      <c r="HG132" s="197"/>
      <c r="HH132" s="195"/>
      <c r="HI132" s="180" t="str">
        <f t="shared" si="178"/>
        <v/>
      </c>
      <c r="HJ132" s="181" t="str">
        <f t="shared" si="144"/>
        <v/>
      </c>
      <c r="HK132" s="182" t="str">
        <f t="shared" si="145"/>
        <v/>
      </c>
      <c r="HL132" s="183"/>
      <c r="HM132" s="184" t="str">
        <f t="shared" si="198"/>
        <v/>
      </c>
      <c r="HN132" s="183"/>
      <c r="HO132" s="171"/>
      <c r="HP132" s="196"/>
      <c r="HQ132" s="195"/>
      <c r="HR132" s="197"/>
      <c r="HS132" s="195"/>
      <c r="HT132" s="197"/>
      <c r="HU132" s="195"/>
      <c r="HV132" s="180" t="str">
        <f t="shared" si="179"/>
        <v/>
      </c>
      <c r="HW132" s="181" t="str">
        <f t="shared" si="146"/>
        <v/>
      </c>
      <c r="HX132" s="182" t="str">
        <f t="shared" si="147"/>
        <v/>
      </c>
      <c r="HY132" s="183"/>
      <c r="HZ132" s="184" t="str">
        <f t="shared" si="199"/>
        <v/>
      </c>
      <c r="IA132" s="183"/>
      <c r="IB132" s="171"/>
      <c r="IC132" s="196"/>
      <c r="ID132" s="195"/>
      <c r="IE132" s="197"/>
      <c r="IF132" s="195"/>
      <c r="IG132" s="197"/>
      <c r="IH132" s="195"/>
      <c r="II132" s="180" t="str">
        <f t="shared" si="180"/>
        <v/>
      </c>
      <c r="IJ132" s="181" t="str">
        <f t="shared" si="148"/>
        <v/>
      </c>
      <c r="IK132" s="182" t="str">
        <f t="shared" si="149"/>
        <v/>
      </c>
      <c r="IL132" s="183"/>
      <c r="IM132" s="184" t="str">
        <f t="shared" si="200"/>
        <v/>
      </c>
      <c r="IN132" s="183"/>
      <c r="IO132" s="171"/>
      <c r="IP132" s="196"/>
      <c r="IQ132" s="195"/>
      <c r="IR132" s="197"/>
      <c r="IS132" s="195"/>
      <c r="IT132" s="197"/>
      <c r="IU132" s="195"/>
      <c r="IV132" s="180" t="str">
        <f t="shared" si="181"/>
        <v/>
      </c>
      <c r="IW132" s="181" t="str">
        <f t="shared" si="150"/>
        <v/>
      </c>
      <c r="IX132" s="182" t="str">
        <f t="shared" si="151"/>
        <v/>
      </c>
      <c r="IY132" s="183"/>
      <c r="IZ132" s="184" t="str">
        <f t="shared" si="201"/>
        <v/>
      </c>
      <c r="JA132" s="183"/>
      <c r="JB132" s="171"/>
      <c r="JC132" s="342"/>
      <c r="JD132" s="198">
        <f t="shared" si="152"/>
        <v>0</v>
      </c>
      <c r="JE132" s="198">
        <f t="shared" si="153"/>
        <v>0</v>
      </c>
      <c r="JF132" s="198">
        <f t="shared" si="154"/>
        <v>0</v>
      </c>
      <c r="JG132" s="199">
        <f t="shared" si="155"/>
        <v>0</v>
      </c>
      <c r="JH132" s="199">
        <f t="shared" si="156"/>
        <v>0</v>
      </c>
      <c r="JI132" s="342"/>
      <c r="JJ132" s="198">
        <f>JD132+'Vessel List A'!JD132</f>
        <v>0</v>
      </c>
      <c r="JK132" s="198">
        <f>JE132+'Vessel List A'!JE132</f>
        <v>0</v>
      </c>
      <c r="JL132" s="198">
        <f t="shared" si="157"/>
        <v>0</v>
      </c>
      <c r="JM132" s="199">
        <f>JG132+'Vessel List A'!JG132</f>
        <v>0</v>
      </c>
      <c r="JN132" s="199">
        <f t="shared" si="158"/>
        <v>0</v>
      </c>
      <c r="JO132" s="342"/>
      <c r="JP132" s="346"/>
      <c r="JQ132" s="346"/>
      <c r="JR132" s="346"/>
      <c r="JS132" s="346"/>
      <c r="JT132" s="346"/>
      <c r="JU132" s="346"/>
      <c r="JV132" s="346"/>
      <c r="JW132" s="346"/>
      <c r="JX132" s="346"/>
      <c r="JY132" s="342"/>
      <c r="JZ132" s="344">
        <f t="shared" si="159"/>
        <v>3</v>
      </c>
      <c r="KA132" s="195"/>
    </row>
    <row r="133" spans="1:287" x14ac:dyDescent="0.2">
      <c r="A133" s="247">
        <f t="shared" si="160"/>
        <v>41707</v>
      </c>
      <c r="B133" s="249">
        <f t="shared" si="161"/>
        <v>41708</v>
      </c>
      <c r="C133" s="196"/>
      <c r="D133" s="195"/>
      <c r="E133" s="197"/>
      <c r="F133" s="195"/>
      <c r="G133" s="197"/>
      <c r="H133" s="195"/>
      <c r="I133" s="180" t="str">
        <f t="shared" si="162"/>
        <v/>
      </c>
      <c r="J133" s="181" t="str">
        <f t="shared" si="112"/>
        <v/>
      </c>
      <c r="K133" s="182" t="str">
        <f t="shared" si="113"/>
        <v/>
      </c>
      <c r="L133" s="183"/>
      <c r="M133" s="184" t="str">
        <f t="shared" si="182"/>
        <v/>
      </c>
      <c r="N133" s="183"/>
      <c r="O133" s="186"/>
      <c r="P133" s="196"/>
      <c r="Q133" s="195"/>
      <c r="R133" s="197"/>
      <c r="S133" s="195"/>
      <c r="T133" s="197"/>
      <c r="U133" s="195"/>
      <c r="V133" s="180" t="str">
        <f t="shared" si="163"/>
        <v/>
      </c>
      <c r="W133" s="181" t="str">
        <f t="shared" si="114"/>
        <v/>
      </c>
      <c r="X133" s="182" t="str">
        <f t="shared" si="115"/>
        <v/>
      </c>
      <c r="Y133" s="183"/>
      <c r="Z133" s="184" t="str">
        <f t="shared" si="183"/>
        <v/>
      </c>
      <c r="AA133" s="183"/>
      <c r="AB133" s="186"/>
      <c r="AC133" s="196"/>
      <c r="AD133" s="195"/>
      <c r="AE133" s="197"/>
      <c r="AF133" s="195"/>
      <c r="AG133" s="197"/>
      <c r="AH133" s="195"/>
      <c r="AI133" s="180" t="str">
        <f t="shared" si="164"/>
        <v/>
      </c>
      <c r="AJ133" s="181" t="str">
        <f t="shared" si="116"/>
        <v/>
      </c>
      <c r="AK133" s="182" t="str">
        <f t="shared" si="117"/>
        <v/>
      </c>
      <c r="AL133" s="183"/>
      <c r="AM133" s="184" t="str">
        <f t="shared" si="184"/>
        <v/>
      </c>
      <c r="AN133" s="183"/>
      <c r="AO133" s="186"/>
      <c r="AP133" s="196"/>
      <c r="AQ133" s="195"/>
      <c r="AR133" s="197"/>
      <c r="AS133" s="195"/>
      <c r="AT133" s="197"/>
      <c r="AU133" s="195"/>
      <c r="AV133" s="180" t="str">
        <f t="shared" si="165"/>
        <v/>
      </c>
      <c r="AW133" s="181" t="str">
        <f t="shared" si="118"/>
        <v/>
      </c>
      <c r="AX133" s="182" t="str">
        <f t="shared" si="119"/>
        <v/>
      </c>
      <c r="AY133" s="183"/>
      <c r="AZ133" s="184" t="str">
        <f t="shared" si="185"/>
        <v/>
      </c>
      <c r="BA133" s="183"/>
      <c r="BB133" s="186"/>
      <c r="BC133" s="196"/>
      <c r="BD133" s="195"/>
      <c r="BE133" s="197"/>
      <c r="BF133" s="195"/>
      <c r="BG133" s="197"/>
      <c r="BH133" s="195"/>
      <c r="BI133" s="180" t="str">
        <f t="shared" si="166"/>
        <v/>
      </c>
      <c r="BJ133" s="181" t="str">
        <f t="shared" si="120"/>
        <v/>
      </c>
      <c r="BK133" s="182" t="str">
        <f t="shared" si="121"/>
        <v/>
      </c>
      <c r="BL133" s="183"/>
      <c r="BM133" s="184" t="str">
        <f t="shared" si="186"/>
        <v/>
      </c>
      <c r="BN133" s="183"/>
      <c r="BO133" s="186"/>
      <c r="BP133" s="196"/>
      <c r="BQ133" s="195"/>
      <c r="BR133" s="197"/>
      <c r="BS133" s="195"/>
      <c r="BT133" s="197"/>
      <c r="BU133" s="195"/>
      <c r="BV133" s="180" t="str">
        <f t="shared" si="167"/>
        <v/>
      </c>
      <c r="BW133" s="181" t="str">
        <f t="shared" si="122"/>
        <v/>
      </c>
      <c r="BX133" s="182" t="str">
        <f t="shared" si="123"/>
        <v/>
      </c>
      <c r="BY133" s="183"/>
      <c r="BZ133" s="184" t="str">
        <f t="shared" si="187"/>
        <v/>
      </c>
      <c r="CA133" s="183"/>
      <c r="CB133" s="186"/>
      <c r="CC133" s="196"/>
      <c r="CD133" s="195"/>
      <c r="CE133" s="197"/>
      <c r="CF133" s="195"/>
      <c r="CG133" s="197"/>
      <c r="CH133" s="195"/>
      <c r="CI133" s="180" t="str">
        <f t="shared" si="168"/>
        <v/>
      </c>
      <c r="CJ133" s="181" t="str">
        <f t="shared" si="124"/>
        <v/>
      </c>
      <c r="CK133" s="182" t="str">
        <f t="shared" si="125"/>
        <v/>
      </c>
      <c r="CL133" s="183"/>
      <c r="CM133" s="184" t="str">
        <f t="shared" si="188"/>
        <v/>
      </c>
      <c r="CN133" s="183"/>
      <c r="CO133" s="186"/>
      <c r="CP133" s="196"/>
      <c r="CQ133" s="195"/>
      <c r="CR133" s="197"/>
      <c r="CS133" s="195"/>
      <c r="CT133" s="197"/>
      <c r="CU133" s="195"/>
      <c r="CV133" s="180" t="str">
        <f t="shared" si="169"/>
        <v/>
      </c>
      <c r="CW133" s="181" t="str">
        <f t="shared" si="126"/>
        <v/>
      </c>
      <c r="CX133" s="182" t="str">
        <f t="shared" si="127"/>
        <v/>
      </c>
      <c r="CY133" s="183"/>
      <c r="CZ133" s="184" t="str">
        <f t="shared" si="189"/>
        <v/>
      </c>
      <c r="DA133" s="183"/>
      <c r="DB133" s="186"/>
      <c r="DC133" s="196"/>
      <c r="DD133" s="195"/>
      <c r="DE133" s="197"/>
      <c r="DF133" s="195"/>
      <c r="DG133" s="197"/>
      <c r="DH133" s="195"/>
      <c r="DI133" s="180" t="str">
        <f t="shared" si="170"/>
        <v/>
      </c>
      <c r="DJ133" s="181" t="str">
        <f t="shared" si="128"/>
        <v/>
      </c>
      <c r="DK133" s="182" t="str">
        <f t="shared" si="129"/>
        <v/>
      </c>
      <c r="DL133" s="183"/>
      <c r="DM133" s="184" t="str">
        <f t="shared" si="190"/>
        <v/>
      </c>
      <c r="DN133" s="183"/>
      <c r="DO133" s="186"/>
      <c r="DP133" s="196"/>
      <c r="DQ133" s="195"/>
      <c r="DR133" s="197"/>
      <c r="DS133" s="195"/>
      <c r="DT133" s="197"/>
      <c r="DU133" s="195"/>
      <c r="DV133" s="180" t="str">
        <f t="shared" si="171"/>
        <v/>
      </c>
      <c r="DW133" s="181" t="str">
        <f t="shared" si="130"/>
        <v/>
      </c>
      <c r="DX133" s="182" t="str">
        <f t="shared" si="131"/>
        <v/>
      </c>
      <c r="DY133" s="183"/>
      <c r="DZ133" s="184" t="str">
        <f t="shared" si="191"/>
        <v/>
      </c>
      <c r="EA133" s="183"/>
      <c r="EB133" s="186"/>
      <c r="EC133" s="196"/>
      <c r="ED133" s="195"/>
      <c r="EE133" s="197"/>
      <c r="EF133" s="195"/>
      <c r="EG133" s="197"/>
      <c r="EH133" s="195"/>
      <c r="EI133" s="180" t="str">
        <f t="shared" si="172"/>
        <v/>
      </c>
      <c r="EJ133" s="181" t="str">
        <f t="shared" si="132"/>
        <v/>
      </c>
      <c r="EK133" s="182" t="str">
        <f t="shared" si="133"/>
        <v/>
      </c>
      <c r="EL133" s="183"/>
      <c r="EM133" s="184" t="str">
        <f t="shared" si="192"/>
        <v/>
      </c>
      <c r="EN133" s="183"/>
      <c r="EO133" s="186"/>
      <c r="EP133" s="196"/>
      <c r="EQ133" s="195"/>
      <c r="ER133" s="197"/>
      <c r="ES133" s="195"/>
      <c r="ET133" s="197"/>
      <c r="EU133" s="195"/>
      <c r="EV133" s="180" t="str">
        <f t="shared" si="173"/>
        <v/>
      </c>
      <c r="EW133" s="181" t="str">
        <f t="shared" si="134"/>
        <v/>
      </c>
      <c r="EX133" s="182" t="str">
        <f t="shared" si="135"/>
        <v/>
      </c>
      <c r="EY133" s="183"/>
      <c r="EZ133" s="184" t="str">
        <f t="shared" si="193"/>
        <v/>
      </c>
      <c r="FA133" s="183"/>
      <c r="FB133" s="186"/>
      <c r="FC133" s="196"/>
      <c r="FD133" s="195"/>
      <c r="FE133" s="197"/>
      <c r="FF133" s="195"/>
      <c r="FG133" s="197"/>
      <c r="FH133" s="195"/>
      <c r="FI133" s="180" t="str">
        <f t="shared" si="174"/>
        <v/>
      </c>
      <c r="FJ133" s="181" t="str">
        <f t="shared" si="136"/>
        <v/>
      </c>
      <c r="FK133" s="182" t="str">
        <f t="shared" si="137"/>
        <v/>
      </c>
      <c r="FL133" s="183"/>
      <c r="FM133" s="184" t="str">
        <f t="shared" si="194"/>
        <v/>
      </c>
      <c r="FN133" s="183"/>
      <c r="FO133" s="186"/>
      <c r="FP133" s="196"/>
      <c r="FQ133" s="195"/>
      <c r="FR133" s="197"/>
      <c r="FS133" s="195"/>
      <c r="FT133" s="197"/>
      <c r="FU133" s="195"/>
      <c r="FV133" s="180" t="str">
        <f t="shared" si="175"/>
        <v/>
      </c>
      <c r="FW133" s="181" t="str">
        <f t="shared" si="138"/>
        <v/>
      </c>
      <c r="FX133" s="182" t="str">
        <f t="shared" si="139"/>
        <v/>
      </c>
      <c r="FY133" s="183"/>
      <c r="FZ133" s="184" t="str">
        <f t="shared" si="195"/>
        <v/>
      </c>
      <c r="GA133" s="183"/>
      <c r="GB133" s="186"/>
      <c r="GC133" s="196"/>
      <c r="GD133" s="195"/>
      <c r="GE133" s="197"/>
      <c r="GF133" s="195"/>
      <c r="GG133" s="197"/>
      <c r="GH133" s="195"/>
      <c r="GI133" s="180" t="str">
        <f t="shared" si="176"/>
        <v/>
      </c>
      <c r="GJ133" s="181" t="str">
        <f t="shared" si="140"/>
        <v/>
      </c>
      <c r="GK133" s="182" t="str">
        <f t="shared" si="141"/>
        <v/>
      </c>
      <c r="GL133" s="183"/>
      <c r="GM133" s="184" t="str">
        <f t="shared" si="196"/>
        <v/>
      </c>
      <c r="GN133" s="183"/>
      <c r="GO133" s="186"/>
      <c r="GP133" s="196"/>
      <c r="GQ133" s="195"/>
      <c r="GR133" s="197"/>
      <c r="GS133" s="195"/>
      <c r="GT133" s="197"/>
      <c r="GU133" s="195"/>
      <c r="GV133" s="180" t="str">
        <f t="shared" si="177"/>
        <v/>
      </c>
      <c r="GW133" s="181" t="str">
        <f t="shared" si="142"/>
        <v/>
      </c>
      <c r="GX133" s="182" t="str">
        <f t="shared" si="143"/>
        <v/>
      </c>
      <c r="GY133" s="183"/>
      <c r="GZ133" s="184" t="str">
        <f t="shared" si="197"/>
        <v/>
      </c>
      <c r="HA133" s="183"/>
      <c r="HB133" s="186"/>
      <c r="HC133" s="196"/>
      <c r="HD133" s="195"/>
      <c r="HE133" s="197"/>
      <c r="HF133" s="195"/>
      <c r="HG133" s="197"/>
      <c r="HH133" s="195"/>
      <c r="HI133" s="180" t="str">
        <f t="shared" si="178"/>
        <v/>
      </c>
      <c r="HJ133" s="181" t="str">
        <f t="shared" si="144"/>
        <v/>
      </c>
      <c r="HK133" s="182" t="str">
        <f t="shared" si="145"/>
        <v/>
      </c>
      <c r="HL133" s="183"/>
      <c r="HM133" s="184" t="str">
        <f t="shared" si="198"/>
        <v/>
      </c>
      <c r="HN133" s="183"/>
      <c r="HO133" s="186"/>
      <c r="HP133" s="196"/>
      <c r="HQ133" s="195"/>
      <c r="HR133" s="197"/>
      <c r="HS133" s="195"/>
      <c r="HT133" s="197"/>
      <c r="HU133" s="195"/>
      <c r="HV133" s="180" t="str">
        <f t="shared" si="179"/>
        <v/>
      </c>
      <c r="HW133" s="181" t="str">
        <f t="shared" si="146"/>
        <v/>
      </c>
      <c r="HX133" s="182" t="str">
        <f t="shared" si="147"/>
        <v/>
      </c>
      <c r="HY133" s="183"/>
      <c r="HZ133" s="184" t="str">
        <f t="shared" si="199"/>
        <v/>
      </c>
      <c r="IA133" s="183"/>
      <c r="IB133" s="186"/>
      <c r="IC133" s="196"/>
      <c r="ID133" s="195"/>
      <c r="IE133" s="197"/>
      <c r="IF133" s="195"/>
      <c r="IG133" s="197"/>
      <c r="IH133" s="195"/>
      <c r="II133" s="180" t="str">
        <f t="shared" si="180"/>
        <v/>
      </c>
      <c r="IJ133" s="181" t="str">
        <f t="shared" si="148"/>
        <v/>
      </c>
      <c r="IK133" s="182" t="str">
        <f t="shared" si="149"/>
        <v/>
      </c>
      <c r="IL133" s="183"/>
      <c r="IM133" s="184" t="str">
        <f t="shared" si="200"/>
        <v/>
      </c>
      <c r="IN133" s="183"/>
      <c r="IO133" s="186"/>
      <c r="IP133" s="196"/>
      <c r="IQ133" s="195"/>
      <c r="IR133" s="197"/>
      <c r="IS133" s="195"/>
      <c r="IT133" s="197"/>
      <c r="IU133" s="195"/>
      <c r="IV133" s="180" t="str">
        <f t="shared" si="181"/>
        <v/>
      </c>
      <c r="IW133" s="181" t="str">
        <f t="shared" si="150"/>
        <v/>
      </c>
      <c r="IX133" s="182" t="str">
        <f t="shared" si="151"/>
        <v/>
      </c>
      <c r="IY133" s="183"/>
      <c r="IZ133" s="184" t="str">
        <f t="shared" si="201"/>
        <v/>
      </c>
      <c r="JA133" s="183"/>
      <c r="JB133" s="186"/>
      <c r="JC133" s="342"/>
      <c r="JD133" s="198">
        <f t="shared" si="152"/>
        <v>0</v>
      </c>
      <c r="JE133" s="198">
        <f t="shared" si="153"/>
        <v>0</v>
      </c>
      <c r="JF133" s="198">
        <f t="shared" si="154"/>
        <v>0</v>
      </c>
      <c r="JG133" s="199">
        <f t="shared" si="155"/>
        <v>0</v>
      </c>
      <c r="JH133" s="199">
        <f t="shared" si="156"/>
        <v>0</v>
      </c>
      <c r="JI133" s="342"/>
      <c r="JJ133" s="198">
        <f>JD133+'Vessel List A'!JD133</f>
        <v>0</v>
      </c>
      <c r="JK133" s="198">
        <f>JE133+'Vessel List A'!JE133</f>
        <v>0</v>
      </c>
      <c r="JL133" s="198">
        <f t="shared" si="157"/>
        <v>0</v>
      </c>
      <c r="JM133" s="199">
        <f>JG133+'Vessel List A'!JG133</f>
        <v>0</v>
      </c>
      <c r="JN133" s="199">
        <f t="shared" si="158"/>
        <v>0</v>
      </c>
      <c r="JO133" s="342"/>
      <c r="JP133" s="346"/>
      <c r="JQ133" s="346"/>
      <c r="JR133" s="346"/>
      <c r="JS133" s="346"/>
      <c r="JT133" s="346"/>
      <c r="JU133" s="346"/>
      <c r="JV133" s="346"/>
      <c r="JW133" s="346"/>
      <c r="JX133" s="346"/>
      <c r="JY133" s="342"/>
      <c r="JZ133" s="344">
        <f t="shared" si="159"/>
        <v>3</v>
      </c>
      <c r="KA133" s="195"/>
    </row>
    <row r="134" spans="1:287" x14ac:dyDescent="0.2">
      <c r="A134" s="247">
        <f t="shared" si="160"/>
        <v>41708</v>
      </c>
      <c r="B134" s="249">
        <f t="shared" si="161"/>
        <v>41709</v>
      </c>
      <c r="C134" s="196"/>
      <c r="D134" s="195"/>
      <c r="E134" s="197"/>
      <c r="F134" s="195"/>
      <c r="G134" s="197"/>
      <c r="H134" s="195"/>
      <c r="I134" s="180" t="str">
        <f t="shared" si="162"/>
        <v/>
      </c>
      <c r="J134" s="181" t="str">
        <f t="shared" ref="J134:J197" si="202">IF(SUM(I134)&gt;0,((I134-INT(I134))*24),"")</f>
        <v/>
      </c>
      <c r="K134" s="182" t="str">
        <f t="shared" ref="K134:K197" si="203">IF(SUM(H134)&gt;0,((H134*J134)/24),"")</f>
        <v/>
      </c>
      <c r="L134" s="183"/>
      <c r="M134" s="184" t="str">
        <f t="shared" si="182"/>
        <v/>
      </c>
      <c r="N134" s="183"/>
      <c r="O134" s="230"/>
      <c r="P134" s="196"/>
      <c r="Q134" s="195"/>
      <c r="R134" s="197"/>
      <c r="S134" s="195"/>
      <c r="T134" s="197"/>
      <c r="U134" s="195"/>
      <c r="V134" s="180" t="str">
        <f t="shared" si="163"/>
        <v/>
      </c>
      <c r="W134" s="181" t="str">
        <f t="shared" ref="W134:W197" si="204">IF(SUM(V134)&gt;0,((V134-INT(V134))*24),"")</f>
        <v/>
      </c>
      <c r="X134" s="182" t="str">
        <f t="shared" ref="X134:X197" si="205">IF(SUM(U134)&gt;0,((U134*W134)/24),"")</f>
        <v/>
      </c>
      <c r="Y134" s="183"/>
      <c r="Z134" s="184" t="str">
        <f t="shared" si="183"/>
        <v/>
      </c>
      <c r="AA134" s="183"/>
      <c r="AB134" s="230"/>
      <c r="AC134" s="196"/>
      <c r="AD134" s="195"/>
      <c r="AE134" s="197"/>
      <c r="AF134" s="195"/>
      <c r="AG134" s="197"/>
      <c r="AH134" s="195"/>
      <c r="AI134" s="180" t="str">
        <f t="shared" si="164"/>
        <v/>
      </c>
      <c r="AJ134" s="181" t="str">
        <f t="shared" ref="AJ134:AJ197" si="206">IF(SUM(AI134)&gt;0,((AI134-INT(AI134))*24),"")</f>
        <v/>
      </c>
      <c r="AK134" s="182" t="str">
        <f t="shared" ref="AK134:AK197" si="207">IF(SUM(AH134)&gt;0,((AH134*AJ134)/24),"")</f>
        <v/>
      </c>
      <c r="AL134" s="183"/>
      <c r="AM134" s="184" t="str">
        <f t="shared" si="184"/>
        <v/>
      </c>
      <c r="AN134" s="183"/>
      <c r="AO134" s="230"/>
      <c r="AP134" s="196"/>
      <c r="AQ134" s="195"/>
      <c r="AR134" s="197"/>
      <c r="AS134" s="195"/>
      <c r="AT134" s="197"/>
      <c r="AU134" s="195"/>
      <c r="AV134" s="180" t="str">
        <f t="shared" si="165"/>
        <v/>
      </c>
      <c r="AW134" s="181" t="str">
        <f t="shared" ref="AW134:AW197" si="208">IF(SUM(AV134)&gt;0,((AV134-INT(AV134))*24),"")</f>
        <v/>
      </c>
      <c r="AX134" s="182" t="str">
        <f t="shared" ref="AX134:AX197" si="209">IF(SUM(AU134)&gt;0,((AU134*AW134)/24),"")</f>
        <v/>
      </c>
      <c r="AY134" s="183"/>
      <c r="AZ134" s="184" t="str">
        <f t="shared" si="185"/>
        <v/>
      </c>
      <c r="BA134" s="183"/>
      <c r="BB134" s="230"/>
      <c r="BC134" s="196"/>
      <c r="BD134" s="195"/>
      <c r="BE134" s="197"/>
      <c r="BF134" s="195"/>
      <c r="BG134" s="197"/>
      <c r="BH134" s="195"/>
      <c r="BI134" s="180" t="str">
        <f t="shared" si="166"/>
        <v/>
      </c>
      <c r="BJ134" s="181" t="str">
        <f t="shared" ref="BJ134:BJ197" si="210">IF(SUM(BI134)&gt;0,((BI134-INT(BI134))*24),"")</f>
        <v/>
      </c>
      <c r="BK134" s="182" t="str">
        <f t="shared" ref="BK134:BK197" si="211">IF(SUM(BH134)&gt;0,((BH134*BJ134)/24),"")</f>
        <v/>
      </c>
      <c r="BL134" s="183"/>
      <c r="BM134" s="184" t="str">
        <f t="shared" si="186"/>
        <v/>
      </c>
      <c r="BN134" s="183"/>
      <c r="BO134" s="230"/>
      <c r="BP134" s="196"/>
      <c r="BQ134" s="195"/>
      <c r="BR134" s="197"/>
      <c r="BS134" s="195"/>
      <c r="BT134" s="197"/>
      <c r="BU134" s="195"/>
      <c r="BV134" s="180" t="str">
        <f t="shared" si="167"/>
        <v/>
      </c>
      <c r="BW134" s="181" t="str">
        <f t="shared" ref="BW134:BW197" si="212">IF(SUM(BV134)&gt;0,((BV134-INT(BV134))*24),"")</f>
        <v/>
      </c>
      <c r="BX134" s="182" t="str">
        <f t="shared" ref="BX134:BX197" si="213">IF(SUM(BU134)&gt;0,((BU134*BW134)/24),"")</f>
        <v/>
      </c>
      <c r="BY134" s="183"/>
      <c r="BZ134" s="184" t="str">
        <f t="shared" si="187"/>
        <v/>
      </c>
      <c r="CA134" s="183"/>
      <c r="CB134" s="230"/>
      <c r="CC134" s="196"/>
      <c r="CD134" s="195"/>
      <c r="CE134" s="197"/>
      <c r="CF134" s="195"/>
      <c r="CG134" s="197"/>
      <c r="CH134" s="195"/>
      <c r="CI134" s="180" t="str">
        <f t="shared" si="168"/>
        <v/>
      </c>
      <c r="CJ134" s="181" t="str">
        <f t="shared" ref="CJ134:CJ197" si="214">IF(SUM(CI134)&gt;0,((CI134-INT(CI134))*24),"")</f>
        <v/>
      </c>
      <c r="CK134" s="182" t="str">
        <f t="shared" ref="CK134:CK197" si="215">IF(SUM(CH134)&gt;0,((CH134*CJ134)/24),"")</f>
        <v/>
      </c>
      <c r="CL134" s="183"/>
      <c r="CM134" s="184" t="str">
        <f t="shared" si="188"/>
        <v/>
      </c>
      <c r="CN134" s="183"/>
      <c r="CO134" s="230"/>
      <c r="CP134" s="196"/>
      <c r="CQ134" s="195"/>
      <c r="CR134" s="197"/>
      <c r="CS134" s="195"/>
      <c r="CT134" s="197"/>
      <c r="CU134" s="195"/>
      <c r="CV134" s="180" t="str">
        <f t="shared" si="169"/>
        <v/>
      </c>
      <c r="CW134" s="181" t="str">
        <f t="shared" ref="CW134:CW197" si="216">IF(SUM(CV134)&gt;0,((CV134-INT(CV134))*24),"")</f>
        <v/>
      </c>
      <c r="CX134" s="182" t="str">
        <f t="shared" ref="CX134:CX197" si="217">IF(SUM(CU134)&gt;0,((CU134*CW134)/24),"")</f>
        <v/>
      </c>
      <c r="CY134" s="183"/>
      <c r="CZ134" s="184" t="str">
        <f t="shared" si="189"/>
        <v/>
      </c>
      <c r="DA134" s="183"/>
      <c r="DB134" s="230"/>
      <c r="DC134" s="196"/>
      <c r="DD134" s="195"/>
      <c r="DE134" s="197"/>
      <c r="DF134" s="195"/>
      <c r="DG134" s="197"/>
      <c r="DH134" s="195"/>
      <c r="DI134" s="180" t="str">
        <f t="shared" si="170"/>
        <v/>
      </c>
      <c r="DJ134" s="181" t="str">
        <f t="shared" ref="DJ134:DJ197" si="218">IF(SUM(DI134)&gt;0,((DI134-INT(DI134))*24),"")</f>
        <v/>
      </c>
      <c r="DK134" s="182" t="str">
        <f t="shared" ref="DK134:DK197" si="219">IF(SUM(DH134)&gt;0,((DH134*DJ134)/24),"")</f>
        <v/>
      </c>
      <c r="DL134" s="183"/>
      <c r="DM134" s="184" t="str">
        <f t="shared" si="190"/>
        <v/>
      </c>
      <c r="DN134" s="183"/>
      <c r="DO134" s="230"/>
      <c r="DP134" s="196"/>
      <c r="DQ134" s="195"/>
      <c r="DR134" s="197"/>
      <c r="DS134" s="195"/>
      <c r="DT134" s="197"/>
      <c r="DU134" s="195"/>
      <c r="DV134" s="180" t="str">
        <f t="shared" si="171"/>
        <v/>
      </c>
      <c r="DW134" s="181" t="str">
        <f t="shared" ref="DW134:DW197" si="220">IF(SUM(DV134)&gt;0,((DV134-INT(DV134))*24),"")</f>
        <v/>
      </c>
      <c r="DX134" s="182" t="str">
        <f t="shared" ref="DX134:DX197" si="221">IF(SUM(DU134)&gt;0,((DU134*DW134)/24),"")</f>
        <v/>
      </c>
      <c r="DY134" s="183"/>
      <c r="DZ134" s="184" t="str">
        <f t="shared" si="191"/>
        <v/>
      </c>
      <c r="EA134" s="183"/>
      <c r="EB134" s="230"/>
      <c r="EC134" s="196"/>
      <c r="ED134" s="195"/>
      <c r="EE134" s="197"/>
      <c r="EF134" s="195"/>
      <c r="EG134" s="197"/>
      <c r="EH134" s="195"/>
      <c r="EI134" s="180" t="str">
        <f t="shared" si="172"/>
        <v/>
      </c>
      <c r="EJ134" s="181" t="str">
        <f t="shared" ref="EJ134:EJ197" si="222">IF(SUM(EI134)&gt;0,((EI134-INT(EI134))*24),"")</f>
        <v/>
      </c>
      <c r="EK134" s="182" t="str">
        <f t="shared" ref="EK134:EK197" si="223">IF(SUM(EH134)&gt;0,((EH134*EJ134)/24),"")</f>
        <v/>
      </c>
      <c r="EL134" s="183"/>
      <c r="EM134" s="184" t="str">
        <f t="shared" si="192"/>
        <v/>
      </c>
      <c r="EN134" s="183"/>
      <c r="EO134" s="230"/>
      <c r="EP134" s="196"/>
      <c r="EQ134" s="195"/>
      <c r="ER134" s="197"/>
      <c r="ES134" s="195"/>
      <c r="ET134" s="197"/>
      <c r="EU134" s="195"/>
      <c r="EV134" s="180" t="str">
        <f t="shared" si="173"/>
        <v/>
      </c>
      <c r="EW134" s="181" t="str">
        <f t="shared" ref="EW134:EW197" si="224">IF(SUM(EV134)&gt;0,((EV134-INT(EV134))*24),"")</f>
        <v/>
      </c>
      <c r="EX134" s="182" t="str">
        <f t="shared" ref="EX134:EX197" si="225">IF(SUM(EU134)&gt;0,((EU134*EW134)/24),"")</f>
        <v/>
      </c>
      <c r="EY134" s="183"/>
      <c r="EZ134" s="184" t="str">
        <f t="shared" si="193"/>
        <v/>
      </c>
      <c r="FA134" s="183"/>
      <c r="FB134" s="230"/>
      <c r="FC134" s="196"/>
      <c r="FD134" s="195"/>
      <c r="FE134" s="197"/>
      <c r="FF134" s="195"/>
      <c r="FG134" s="197"/>
      <c r="FH134" s="195"/>
      <c r="FI134" s="180" t="str">
        <f t="shared" si="174"/>
        <v/>
      </c>
      <c r="FJ134" s="181" t="str">
        <f t="shared" ref="FJ134:FJ197" si="226">IF(SUM(FI134)&gt;0,((FI134-INT(FI134))*24),"")</f>
        <v/>
      </c>
      <c r="FK134" s="182" t="str">
        <f t="shared" ref="FK134:FK197" si="227">IF(SUM(FH134)&gt;0,((FH134*FJ134)/24),"")</f>
        <v/>
      </c>
      <c r="FL134" s="183"/>
      <c r="FM134" s="184" t="str">
        <f t="shared" si="194"/>
        <v/>
      </c>
      <c r="FN134" s="183"/>
      <c r="FO134" s="230"/>
      <c r="FP134" s="196"/>
      <c r="FQ134" s="195"/>
      <c r="FR134" s="197"/>
      <c r="FS134" s="195"/>
      <c r="FT134" s="197"/>
      <c r="FU134" s="195"/>
      <c r="FV134" s="180" t="str">
        <f t="shared" si="175"/>
        <v/>
      </c>
      <c r="FW134" s="181" t="str">
        <f t="shared" ref="FW134:FW197" si="228">IF(SUM(FV134)&gt;0,((FV134-INT(FV134))*24),"")</f>
        <v/>
      </c>
      <c r="FX134" s="182" t="str">
        <f t="shared" ref="FX134:FX197" si="229">IF(SUM(FU134)&gt;0,((FU134*FW134)/24),"")</f>
        <v/>
      </c>
      <c r="FY134" s="183"/>
      <c r="FZ134" s="184" t="str">
        <f t="shared" si="195"/>
        <v/>
      </c>
      <c r="GA134" s="183"/>
      <c r="GB134" s="230"/>
      <c r="GC134" s="196"/>
      <c r="GD134" s="195"/>
      <c r="GE134" s="197"/>
      <c r="GF134" s="195"/>
      <c r="GG134" s="197"/>
      <c r="GH134" s="195"/>
      <c r="GI134" s="180" t="str">
        <f t="shared" si="176"/>
        <v/>
      </c>
      <c r="GJ134" s="181" t="str">
        <f t="shared" ref="GJ134:GJ197" si="230">IF(SUM(GI134)&gt;0,((GI134-INT(GI134))*24),"")</f>
        <v/>
      </c>
      <c r="GK134" s="182" t="str">
        <f t="shared" ref="GK134:GK197" si="231">IF(SUM(GH134)&gt;0,((GH134*GJ134)/24),"")</f>
        <v/>
      </c>
      <c r="GL134" s="183"/>
      <c r="GM134" s="184" t="str">
        <f t="shared" si="196"/>
        <v/>
      </c>
      <c r="GN134" s="183"/>
      <c r="GO134" s="230"/>
      <c r="GP134" s="196"/>
      <c r="GQ134" s="195"/>
      <c r="GR134" s="197"/>
      <c r="GS134" s="195"/>
      <c r="GT134" s="197"/>
      <c r="GU134" s="195"/>
      <c r="GV134" s="180" t="str">
        <f t="shared" si="177"/>
        <v/>
      </c>
      <c r="GW134" s="181" t="str">
        <f t="shared" ref="GW134:GW197" si="232">IF(SUM(GV134)&gt;0,((GV134-INT(GV134))*24),"")</f>
        <v/>
      </c>
      <c r="GX134" s="182" t="str">
        <f t="shared" ref="GX134:GX197" si="233">IF(SUM(GU134)&gt;0,((GU134*GW134)/24),"")</f>
        <v/>
      </c>
      <c r="GY134" s="183"/>
      <c r="GZ134" s="184" t="str">
        <f t="shared" si="197"/>
        <v/>
      </c>
      <c r="HA134" s="183"/>
      <c r="HB134" s="230"/>
      <c r="HC134" s="196"/>
      <c r="HD134" s="195"/>
      <c r="HE134" s="197"/>
      <c r="HF134" s="195"/>
      <c r="HG134" s="197"/>
      <c r="HH134" s="195"/>
      <c r="HI134" s="180" t="str">
        <f t="shared" si="178"/>
        <v/>
      </c>
      <c r="HJ134" s="181" t="str">
        <f t="shared" ref="HJ134:HJ197" si="234">IF(SUM(HI134)&gt;0,((HI134-INT(HI134))*24),"")</f>
        <v/>
      </c>
      <c r="HK134" s="182" t="str">
        <f t="shared" ref="HK134:HK197" si="235">IF(SUM(HH134)&gt;0,((HH134*HJ134)/24),"")</f>
        <v/>
      </c>
      <c r="HL134" s="183"/>
      <c r="HM134" s="184" t="str">
        <f t="shared" si="198"/>
        <v/>
      </c>
      <c r="HN134" s="183"/>
      <c r="HO134" s="230"/>
      <c r="HP134" s="196"/>
      <c r="HQ134" s="195"/>
      <c r="HR134" s="197"/>
      <c r="HS134" s="195"/>
      <c r="HT134" s="197"/>
      <c r="HU134" s="195"/>
      <c r="HV134" s="180" t="str">
        <f t="shared" si="179"/>
        <v/>
      </c>
      <c r="HW134" s="181" t="str">
        <f t="shared" ref="HW134:HW197" si="236">IF(SUM(HV134)&gt;0,((HV134-INT(HV134))*24),"")</f>
        <v/>
      </c>
      <c r="HX134" s="182" t="str">
        <f t="shared" ref="HX134:HX197" si="237">IF(SUM(HU134)&gt;0,((HU134*HW134)/24),"")</f>
        <v/>
      </c>
      <c r="HY134" s="183"/>
      <c r="HZ134" s="184" t="str">
        <f t="shared" si="199"/>
        <v/>
      </c>
      <c r="IA134" s="183"/>
      <c r="IB134" s="230"/>
      <c r="IC134" s="196"/>
      <c r="ID134" s="195"/>
      <c r="IE134" s="197"/>
      <c r="IF134" s="195"/>
      <c r="IG134" s="197"/>
      <c r="IH134" s="195"/>
      <c r="II134" s="180" t="str">
        <f t="shared" si="180"/>
        <v/>
      </c>
      <c r="IJ134" s="181" t="str">
        <f t="shared" ref="IJ134:IJ197" si="238">IF(SUM(II134)&gt;0,((II134-INT(II134))*24),"")</f>
        <v/>
      </c>
      <c r="IK134" s="182" t="str">
        <f t="shared" ref="IK134:IK197" si="239">IF(SUM(IH134)&gt;0,((IH134*IJ134)/24),"")</f>
        <v/>
      </c>
      <c r="IL134" s="183"/>
      <c r="IM134" s="184" t="str">
        <f t="shared" si="200"/>
        <v/>
      </c>
      <c r="IN134" s="183"/>
      <c r="IO134" s="230"/>
      <c r="IP134" s="196"/>
      <c r="IQ134" s="195"/>
      <c r="IR134" s="197"/>
      <c r="IS134" s="195"/>
      <c r="IT134" s="197"/>
      <c r="IU134" s="195"/>
      <c r="IV134" s="180" t="str">
        <f t="shared" si="181"/>
        <v/>
      </c>
      <c r="IW134" s="181" t="str">
        <f t="shared" ref="IW134:IW197" si="240">IF(SUM(IV134)&gt;0,((IV134-INT(IV134))*24),"")</f>
        <v/>
      </c>
      <c r="IX134" s="182" t="str">
        <f t="shared" ref="IX134:IX197" si="241">IF(SUM(IU134)&gt;0,((IU134*IW134)/24),"")</f>
        <v/>
      </c>
      <c r="IY134" s="183"/>
      <c r="IZ134" s="184" t="str">
        <f t="shared" si="201"/>
        <v/>
      </c>
      <c r="JA134" s="183"/>
      <c r="JB134" s="230"/>
      <c r="JC134" s="342"/>
      <c r="JD134" s="198">
        <f t="shared" ref="JD134:JD197" si="242">COUNTA(D134,Q134,AD134,AQ134,BD134,BQ134,CD134,CQ134,DD134,DQ134,ED134,EQ134,FD134,FQ134,GD134,GQ134,HD134,HQ134,ID134,IQ134)</f>
        <v>0</v>
      </c>
      <c r="JE134" s="198">
        <f t="shared" ref="JE134:JE197" si="243">SUM(H134,U134,AH134,AU134,BH134,BU134,CH134,CU134,DH134,DU134,EH134,EU134,FH134,FU134,GH134,GU134,HH134,HU134,IH134,IU134)</f>
        <v>0</v>
      </c>
      <c r="JF134" s="198">
        <f t="shared" ref="JF134:JF197" si="244">IF(JE134=0,0,JE134/JD134)</f>
        <v>0</v>
      </c>
      <c r="JG134" s="199">
        <f t="shared" ref="JG134:JG197" si="245">SUM(L134,Y134,AL134,AY134,BL134,BY134,CL134,CY134,DL134,DY134,EL134,EY134,FL134,FY134,GL134,GY134,HL134,HY134,IL134,IY134)</f>
        <v>0</v>
      </c>
      <c r="JH134" s="199">
        <f t="shared" ref="JH134:JH197" si="246">IF(JD134=0,0,JG134/JD134)</f>
        <v>0</v>
      </c>
      <c r="JI134" s="342"/>
      <c r="JJ134" s="198">
        <f>JD134+'Vessel List A'!JD134</f>
        <v>0</v>
      </c>
      <c r="JK134" s="198">
        <f>JE134+'Vessel List A'!JE134</f>
        <v>0</v>
      </c>
      <c r="JL134" s="198">
        <f t="shared" ref="JL134:JL197" si="247">IF((JK134=0),(0),(JK134/JJ134))</f>
        <v>0</v>
      </c>
      <c r="JM134" s="199">
        <f>JG134+'Vessel List A'!JG134</f>
        <v>0</v>
      </c>
      <c r="JN134" s="199">
        <f t="shared" ref="JN134:JN197" si="248">IF(JJ134=0,0,JM134/JJ134)</f>
        <v>0</v>
      </c>
      <c r="JO134" s="342"/>
      <c r="JP134" s="346"/>
      <c r="JQ134" s="346"/>
      <c r="JR134" s="346"/>
      <c r="JS134" s="346"/>
      <c r="JT134" s="346"/>
      <c r="JU134" s="346"/>
      <c r="JV134" s="346"/>
      <c r="JW134" s="346"/>
      <c r="JX134" s="346"/>
      <c r="JY134" s="342"/>
      <c r="JZ134" s="344">
        <f t="shared" ref="JZ134:JZ197" si="249">MONTH(B134)</f>
        <v>3</v>
      </c>
      <c r="KA134" s="195"/>
    </row>
    <row r="135" spans="1:287" x14ac:dyDescent="0.2">
      <c r="A135" s="247">
        <f t="shared" ref="A135:A198" si="250">A134+1</f>
        <v>41709</v>
      </c>
      <c r="B135" s="249">
        <f t="shared" ref="B135:B198" si="251">B134+1</f>
        <v>41710</v>
      </c>
      <c r="C135" s="196"/>
      <c r="D135" s="195"/>
      <c r="E135" s="197"/>
      <c r="F135" s="195"/>
      <c r="G135" s="197"/>
      <c r="H135" s="195"/>
      <c r="I135" s="180" t="str">
        <f t="shared" ref="I135:I198" si="252">IF(COUNTA(G135)=0,"",24+(G135-E135))</f>
        <v/>
      </c>
      <c r="J135" s="181" t="str">
        <f t="shared" si="202"/>
        <v/>
      </c>
      <c r="K135" s="182" t="str">
        <f t="shared" si="203"/>
        <v/>
      </c>
      <c r="L135" s="183"/>
      <c r="M135" s="184" t="str">
        <f t="shared" si="182"/>
        <v/>
      </c>
      <c r="N135" s="183"/>
      <c r="O135" s="171"/>
      <c r="P135" s="196"/>
      <c r="Q135" s="195"/>
      <c r="R135" s="197"/>
      <c r="S135" s="195"/>
      <c r="T135" s="197"/>
      <c r="U135" s="195"/>
      <c r="V135" s="180" t="str">
        <f t="shared" ref="V135:V198" si="253">IF(COUNTA(T135)=0,"",24+(T135-R135))</f>
        <v/>
      </c>
      <c r="W135" s="181" t="str">
        <f t="shared" si="204"/>
        <v/>
      </c>
      <c r="X135" s="182" t="str">
        <f t="shared" si="205"/>
        <v/>
      </c>
      <c r="Y135" s="183"/>
      <c r="Z135" s="184" t="str">
        <f t="shared" si="183"/>
        <v/>
      </c>
      <c r="AA135" s="183"/>
      <c r="AB135" s="171"/>
      <c r="AC135" s="196"/>
      <c r="AD135" s="195"/>
      <c r="AE135" s="197"/>
      <c r="AF135" s="195"/>
      <c r="AG135" s="197"/>
      <c r="AH135" s="195"/>
      <c r="AI135" s="180" t="str">
        <f t="shared" ref="AI135:AI198" si="254">IF(COUNTA(AG135)=0,"",24+(AG135-AE135))</f>
        <v/>
      </c>
      <c r="AJ135" s="181" t="str">
        <f t="shared" si="206"/>
        <v/>
      </c>
      <c r="AK135" s="182" t="str">
        <f t="shared" si="207"/>
        <v/>
      </c>
      <c r="AL135" s="183"/>
      <c r="AM135" s="184" t="str">
        <f t="shared" si="184"/>
        <v/>
      </c>
      <c r="AN135" s="183"/>
      <c r="AO135" s="171"/>
      <c r="AP135" s="196"/>
      <c r="AQ135" s="195"/>
      <c r="AR135" s="197"/>
      <c r="AS135" s="195"/>
      <c r="AT135" s="197"/>
      <c r="AU135" s="195"/>
      <c r="AV135" s="180" t="str">
        <f t="shared" ref="AV135:AV198" si="255">IF(COUNTA(AT135)=0,"",24+(AT135-AR135))</f>
        <v/>
      </c>
      <c r="AW135" s="181" t="str">
        <f t="shared" si="208"/>
        <v/>
      </c>
      <c r="AX135" s="182" t="str">
        <f t="shared" si="209"/>
        <v/>
      </c>
      <c r="AY135" s="183"/>
      <c r="AZ135" s="184" t="str">
        <f t="shared" si="185"/>
        <v/>
      </c>
      <c r="BA135" s="183"/>
      <c r="BB135" s="171"/>
      <c r="BC135" s="196"/>
      <c r="BD135" s="195"/>
      <c r="BE135" s="197"/>
      <c r="BF135" s="195"/>
      <c r="BG135" s="197"/>
      <c r="BH135" s="195"/>
      <c r="BI135" s="180" t="str">
        <f t="shared" ref="BI135:BI198" si="256">IF(COUNTA(BG135)=0,"",24+(BG135-BE135))</f>
        <v/>
      </c>
      <c r="BJ135" s="181" t="str">
        <f t="shared" si="210"/>
        <v/>
      </c>
      <c r="BK135" s="182" t="str">
        <f t="shared" si="211"/>
        <v/>
      </c>
      <c r="BL135" s="183"/>
      <c r="BM135" s="184" t="str">
        <f t="shared" si="186"/>
        <v/>
      </c>
      <c r="BN135" s="183"/>
      <c r="BO135" s="171"/>
      <c r="BP135" s="196"/>
      <c r="BQ135" s="195"/>
      <c r="BR135" s="197"/>
      <c r="BS135" s="195"/>
      <c r="BT135" s="197"/>
      <c r="BU135" s="195"/>
      <c r="BV135" s="180" t="str">
        <f t="shared" ref="BV135:BV198" si="257">IF(COUNTA(BT135)=0,"",24+(BT135-BR135))</f>
        <v/>
      </c>
      <c r="BW135" s="181" t="str">
        <f t="shared" si="212"/>
        <v/>
      </c>
      <c r="BX135" s="182" t="str">
        <f t="shared" si="213"/>
        <v/>
      </c>
      <c r="BY135" s="183"/>
      <c r="BZ135" s="184" t="str">
        <f t="shared" si="187"/>
        <v/>
      </c>
      <c r="CA135" s="183"/>
      <c r="CB135" s="171"/>
      <c r="CC135" s="196"/>
      <c r="CD135" s="195"/>
      <c r="CE135" s="197"/>
      <c r="CF135" s="195"/>
      <c r="CG135" s="197"/>
      <c r="CH135" s="195"/>
      <c r="CI135" s="180" t="str">
        <f t="shared" ref="CI135:CI198" si="258">IF(COUNTA(CG135)=0,"",24+(CG135-CE135))</f>
        <v/>
      </c>
      <c r="CJ135" s="181" t="str">
        <f t="shared" si="214"/>
        <v/>
      </c>
      <c r="CK135" s="182" t="str">
        <f t="shared" si="215"/>
        <v/>
      </c>
      <c r="CL135" s="183"/>
      <c r="CM135" s="184" t="str">
        <f t="shared" si="188"/>
        <v/>
      </c>
      <c r="CN135" s="183"/>
      <c r="CO135" s="171"/>
      <c r="CP135" s="196"/>
      <c r="CQ135" s="195"/>
      <c r="CR135" s="197"/>
      <c r="CS135" s="195"/>
      <c r="CT135" s="197"/>
      <c r="CU135" s="195"/>
      <c r="CV135" s="180" t="str">
        <f t="shared" ref="CV135:CV198" si="259">IF(COUNTA(CT135)=0,"",24+(CT135-CR135))</f>
        <v/>
      </c>
      <c r="CW135" s="181" t="str">
        <f t="shared" si="216"/>
        <v/>
      </c>
      <c r="CX135" s="182" t="str">
        <f t="shared" si="217"/>
        <v/>
      </c>
      <c r="CY135" s="183"/>
      <c r="CZ135" s="184" t="str">
        <f t="shared" si="189"/>
        <v/>
      </c>
      <c r="DA135" s="183"/>
      <c r="DB135" s="171"/>
      <c r="DC135" s="196"/>
      <c r="DD135" s="195"/>
      <c r="DE135" s="197"/>
      <c r="DF135" s="195"/>
      <c r="DG135" s="197"/>
      <c r="DH135" s="195"/>
      <c r="DI135" s="180" t="str">
        <f t="shared" ref="DI135:DI198" si="260">IF(COUNTA(DG135)=0,"",24+(DG135-DE135))</f>
        <v/>
      </c>
      <c r="DJ135" s="181" t="str">
        <f t="shared" si="218"/>
        <v/>
      </c>
      <c r="DK135" s="182" t="str">
        <f t="shared" si="219"/>
        <v/>
      </c>
      <c r="DL135" s="183"/>
      <c r="DM135" s="184" t="str">
        <f t="shared" si="190"/>
        <v/>
      </c>
      <c r="DN135" s="183"/>
      <c r="DO135" s="171"/>
      <c r="DP135" s="196"/>
      <c r="DQ135" s="195"/>
      <c r="DR135" s="197"/>
      <c r="DS135" s="195"/>
      <c r="DT135" s="197"/>
      <c r="DU135" s="195"/>
      <c r="DV135" s="180" t="str">
        <f t="shared" ref="DV135:DV198" si="261">IF(COUNTA(DT135)=0,"",24+(DT135-DR135))</f>
        <v/>
      </c>
      <c r="DW135" s="181" t="str">
        <f t="shared" si="220"/>
        <v/>
      </c>
      <c r="DX135" s="182" t="str">
        <f t="shared" si="221"/>
        <v/>
      </c>
      <c r="DY135" s="183"/>
      <c r="DZ135" s="184" t="str">
        <f t="shared" si="191"/>
        <v/>
      </c>
      <c r="EA135" s="183"/>
      <c r="EB135" s="171"/>
      <c r="EC135" s="196"/>
      <c r="ED135" s="195"/>
      <c r="EE135" s="197"/>
      <c r="EF135" s="195"/>
      <c r="EG135" s="197"/>
      <c r="EH135" s="195"/>
      <c r="EI135" s="180" t="str">
        <f t="shared" ref="EI135:EI198" si="262">IF(COUNTA(EG135)=0,"",24+(EG135-EE135))</f>
        <v/>
      </c>
      <c r="EJ135" s="181" t="str">
        <f t="shared" si="222"/>
        <v/>
      </c>
      <c r="EK135" s="182" t="str">
        <f t="shared" si="223"/>
        <v/>
      </c>
      <c r="EL135" s="183"/>
      <c r="EM135" s="184" t="str">
        <f t="shared" si="192"/>
        <v/>
      </c>
      <c r="EN135" s="183"/>
      <c r="EO135" s="171"/>
      <c r="EP135" s="196"/>
      <c r="EQ135" s="195"/>
      <c r="ER135" s="197"/>
      <c r="ES135" s="195"/>
      <c r="ET135" s="197"/>
      <c r="EU135" s="195"/>
      <c r="EV135" s="180" t="str">
        <f t="shared" ref="EV135:EV198" si="263">IF(COUNTA(ET135)=0,"",24+(ET135-ER135))</f>
        <v/>
      </c>
      <c r="EW135" s="181" t="str">
        <f t="shared" si="224"/>
        <v/>
      </c>
      <c r="EX135" s="182" t="str">
        <f t="shared" si="225"/>
        <v/>
      </c>
      <c r="EY135" s="183"/>
      <c r="EZ135" s="184" t="str">
        <f t="shared" si="193"/>
        <v/>
      </c>
      <c r="FA135" s="183"/>
      <c r="FB135" s="171"/>
      <c r="FC135" s="196"/>
      <c r="FD135" s="195"/>
      <c r="FE135" s="197"/>
      <c r="FF135" s="195"/>
      <c r="FG135" s="197"/>
      <c r="FH135" s="195"/>
      <c r="FI135" s="180" t="str">
        <f t="shared" ref="FI135:FI198" si="264">IF(COUNTA(FG135)=0,"",24+(FG135-FE135))</f>
        <v/>
      </c>
      <c r="FJ135" s="181" t="str">
        <f t="shared" si="226"/>
        <v/>
      </c>
      <c r="FK135" s="182" t="str">
        <f t="shared" si="227"/>
        <v/>
      </c>
      <c r="FL135" s="183"/>
      <c r="FM135" s="184" t="str">
        <f t="shared" si="194"/>
        <v/>
      </c>
      <c r="FN135" s="183"/>
      <c r="FO135" s="171"/>
      <c r="FP135" s="196"/>
      <c r="FQ135" s="195"/>
      <c r="FR135" s="197"/>
      <c r="FS135" s="195"/>
      <c r="FT135" s="197"/>
      <c r="FU135" s="195"/>
      <c r="FV135" s="180" t="str">
        <f t="shared" ref="FV135:FV198" si="265">IF(COUNTA(FT135)=0,"",24+(FT135-FR135))</f>
        <v/>
      </c>
      <c r="FW135" s="181" t="str">
        <f t="shared" si="228"/>
        <v/>
      </c>
      <c r="FX135" s="182" t="str">
        <f t="shared" si="229"/>
        <v/>
      </c>
      <c r="FY135" s="183"/>
      <c r="FZ135" s="184" t="str">
        <f t="shared" si="195"/>
        <v/>
      </c>
      <c r="GA135" s="183"/>
      <c r="GB135" s="171"/>
      <c r="GC135" s="196"/>
      <c r="GD135" s="195"/>
      <c r="GE135" s="197"/>
      <c r="GF135" s="195"/>
      <c r="GG135" s="197"/>
      <c r="GH135" s="195"/>
      <c r="GI135" s="180" t="str">
        <f t="shared" ref="GI135:GI198" si="266">IF(COUNTA(GG135)=0,"",24+(GG135-GE135))</f>
        <v/>
      </c>
      <c r="GJ135" s="181" t="str">
        <f t="shared" si="230"/>
        <v/>
      </c>
      <c r="GK135" s="182" t="str">
        <f t="shared" si="231"/>
        <v/>
      </c>
      <c r="GL135" s="183"/>
      <c r="GM135" s="184" t="str">
        <f t="shared" si="196"/>
        <v/>
      </c>
      <c r="GN135" s="183"/>
      <c r="GO135" s="171"/>
      <c r="GP135" s="196"/>
      <c r="GQ135" s="195"/>
      <c r="GR135" s="197"/>
      <c r="GS135" s="195"/>
      <c r="GT135" s="197"/>
      <c r="GU135" s="195"/>
      <c r="GV135" s="180" t="str">
        <f t="shared" ref="GV135:GV198" si="267">IF(COUNTA(GT135)=0,"",24+(GT135-GR135))</f>
        <v/>
      </c>
      <c r="GW135" s="181" t="str">
        <f t="shared" si="232"/>
        <v/>
      </c>
      <c r="GX135" s="182" t="str">
        <f t="shared" si="233"/>
        <v/>
      </c>
      <c r="GY135" s="183"/>
      <c r="GZ135" s="184" t="str">
        <f t="shared" si="197"/>
        <v/>
      </c>
      <c r="HA135" s="183"/>
      <c r="HB135" s="171"/>
      <c r="HC135" s="196"/>
      <c r="HD135" s="195"/>
      <c r="HE135" s="197"/>
      <c r="HF135" s="195"/>
      <c r="HG135" s="197"/>
      <c r="HH135" s="195"/>
      <c r="HI135" s="180" t="str">
        <f t="shared" ref="HI135:HI198" si="268">IF(COUNTA(HG135)=0,"",24+(HG135-HE135))</f>
        <v/>
      </c>
      <c r="HJ135" s="181" t="str">
        <f t="shared" si="234"/>
        <v/>
      </c>
      <c r="HK135" s="182" t="str">
        <f t="shared" si="235"/>
        <v/>
      </c>
      <c r="HL135" s="183"/>
      <c r="HM135" s="184" t="str">
        <f t="shared" si="198"/>
        <v/>
      </c>
      <c r="HN135" s="183"/>
      <c r="HO135" s="171"/>
      <c r="HP135" s="196"/>
      <c r="HQ135" s="195"/>
      <c r="HR135" s="197"/>
      <c r="HS135" s="195"/>
      <c r="HT135" s="197"/>
      <c r="HU135" s="195"/>
      <c r="HV135" s="180" t="str">
        <f t="shared" ref="HV135:HV198" si="269">IF(COUNTA(HT135)=0,"",24+(HT135-HR135))</f>
        <v/>
      </c>
      <c r="HW135" s="181" t="str">
        <f t="shared" si="236"/>
        <v/>
      </c>
      <c r="HX135" s="182" t="str">
        <f t="shared" si="237"/>
        <v/>
      </c>
      <c r="HY135" s="183"/>
      <c r="HZ135" s="184" t="str">
        <f t="shared" si="199"/>
        <v/>
      </c>
      <c r="IA135" s="183"/>
      <c r="IB135" s="171"/>
      <c r="IC135" s="196"/>
      <c r="ID135" s="195"/>
      <c r="IE135" s="197"/>
      <c r="IF135" s="195"/>
      <c r="IG135" s="197"/>
      <c r="IH135" s="195"/>
      <c r="II135" s="180" t="str">
        <f t="shared" ref="II135:II198" si="270">IF(COUNTA(IG135)=0,"",24+(IG135-IE135))</f>
        <v/>
      </c>
      <c r="IJ135" s="181" t="str">
        <f t="shared" si="238"/>
        <v/>
      </c>
      <c r="IK135" s="182" t="str">
        <f t="shared" si="239"/>
        <v/>
      </c>
      <c r="IL135" s="183"/>
      <c r="IM135" s="184" t="str">
        <f t="shared" si="200"/>
        <v/>
      </c>
      <c r="IN135" s="183"/>
      <c r="IO135" s="171"/>
      <c r="IP135" s="196"/>
      <c r="IQ135" s="195"/>
      <c r="IR135" s="197"/>
      <c r="IS135" s="195"/>
      <c r="IT135" s="197"/>
      <c r="IU135" s="195"/>
      <c r="IV135" s="180" t="str">
        <f t="shared" ref="IV135:IV198" si="271">IF(COUNTA(IT135)=0,"",24+(IT135-IR135))</f>
        <v/>
      </c>
      <c r="IW135" s="181" t="str">
        <f t="shared" si="240"/>
        <v/>
      </c>
      <c r="IX135" s="182" t="str">
        <f t="shared" si="241"/>
        <v/>
      </c>
      <c r="IY135" s="183"/>
      <c r="IZ135" s="184" t="str">
        <f t="shared" si="201"/>
        <v/>
      </c>
      <c r="JA135" s="183"/>
      <c r="JB135" s="171"/>
      <c r="JC135" s="342"/>
      <c r="JD135" s="198">
        <f t="shared" si="242"/>
        <v>0</v>
      </c>
      <c r="JE135" s="198">
        <f t="shared" si="243"/>
        <v>0</v>
      </c>
      <c r="JF135" s="198">
        <f t="shared" si="244"/>
        <v>0</v>
      </c>
      <c r="JG135" s="199">
        <f t="shared" si="245"/>
        <v>0</v>
      </c>
      <c r="JH135" s="199">
        <f t="shared" si="246"/>
        <v>0</v>
      </c>
      <c r="JI135" s="342"/>
      <c r="JJ135" s="198">
        <f>JD135+'Vessel List A'!JD135</f>
        <v>0</v>
      </c>
      <c r="JK135" s="198">
        <f>JE135+'Vessel List A'!JE135</f>
        <v>0</v>
      </c>
      <c r="JL135" s="198">
        <f t="shared" si="247"/>
        <v>0</v>
      </c>
      <c r="JM135" s="199">
        <f>JG135+'Vessel List A'!JG135</f>
        <v>0</v>
      </c>
      <c r="JN135" s="199">
        <f t="shared" si="248"/>
        <v>0</v>
      </c>
      <c r="JO135" s="342"/>
      <c r="JP135" s="346"/>
      <c r="JQ135" s="346"/>
      <c r="JR135" s="346"/>
      <c r="JS135" s="346"/>
      <c r="JT135" s="346"/>
      <c r="JU135" s="346"/>
      <c r="JV135" s="346"/>
      <c r="JW135" s="346"/>
      <c r="JX135" s="346"/>
      <c r="JY135" s="342"/>
      <c r="JZ135" s="344">
        <f t="shared" si="249"/>
        <v>3</v>
      </c>
      <c r="KA135" s="195"/>
    </row>
    <row r="136" spans="1:287" x14ac:dyDescent="0.2">
      <c r="A136" s="247">
        <f t="shared" si="250"/>
        <v>41710</v>
      </c>
      <c r="B136" s="249">
        <f t="shared" si="251"/>
        <v>41711</v>
      </c>
      <c r="C136" s="196"/>
      <c r="D136" s="195"/>
      <c r="E136" s="197"/>
      <c r="F136" s="195"/>
      <c r="G136" s="197"/>
      <c r="H136" s="195"/>
      <c r="I136" s="180" t="str">
        <f t="shared" si="252"/>
        <v/>
      </c>
      <c r="J136" s="181" t="str">
        <f t="shared" si="202"/>
        <v/>
      </c>
      <c r="K136" s="182" t="str">
        <f t="shared" si="203"/>
        <v/>
      </c>
      <c r="L136" s="183"/>
      <c r="M136" s="184" t="str">
        <f t="shared" si="182"/>
        <v/>
      </c>
      <c r="N136" s="183"/>
      <c r="O136" s="171"/>
      <c r="P136" s="196"/>
      <c r="Q136" s="195"/>
      <c r="R136" s="197"/>
      <c r="S136" s="195"/>
      <c r="T136" s="197"/>
      <c r="U136" s="195"/>
      <c r="V136" s="180" t="str">
        <f t="shared" si="253"/>
        <v/>
      </c>
      <c r="W136" s="181" t="str">
        <f t="shared" si="204"/>
        <v/>
      </c>
      <c r="X136" s="182" t="str">
        <f t="shared" si="205"/>
        <v/>
      </c>
      <c r="Y136" s="183"/>
      <c r="Z136" s="184" t="str">
        <f t="shared" si="183"/>
        <v/>
      </c>
      <c r="AA136" s="183"/>
      <c r="AB136" s="171"/>
      <c r="AC136" s="196"/>
      <c r="AD136" s="195"/>
      <c r="AE136" s="197"/>
      <c r="AF136" s="195"/>
      <c r="AG136" s="197"/>
      <c r="AH136" s="195"/>
      <c r="AI136" s="180" t="str">
        <f t="shared" si="254"/>
        <v/>
      </c>
      <c r="AJ136" s="181" t="str">
        <f t="shared" si="206"/>
        <v/>
      </c>
      <c r="AK136" s="182" t="str">
        <f t="shared" si="207"/>
        <v/>
      </c>
      <c r="AL136" s="183"/>
      <c r="AM136" s="184" t="str">
        <f t="shared" si="184"/>
        <v/>
      </c>
      <c r="AN136" s="183"/>
      <c r="AO136" s="171"/>
      <c r="AP136" s="196"/>
      <c r="AQ136" s="195"/>
      <c r="AR136" s="197"/>
      <c r="AS136" s="195"/>
      <c r="AT136" s="197"/>
      <c r="AU136" s="195"/>
      <c r="AV136" s="180" t="str">
        <f t="shared" si="255"/>
        <v/>
      </c>
      <c r="AW136" s="181" t="str">
        <f t="shared" si="208"/>
        <v/>
      </c>
      <c r="AX136" s="182" t="str">
        <f t="shared" si="209"/>
        <v/>
      </c>
      <c r="AY136" s="183"/>
      <c r="AZ136" s="184" t="str">
        <f t="shared" si="185"/>
        <v/>
      </c>
      <c r="BA136" s="183"/>
      <c r="BB136" s="171"/>
      <c r="BC136" s="196"/>
      <c r="BD136" s="195"/>
      <c r="BE136" s="197"/>
      <c r="BF136" s="195"/>
      <c r="BG136" s="197"/>
      <c r="BH136" s="195"/>
      <c r="BI136" s="180" t="str">
        <f t="shared" si="256"/>
        <v/>
      </c>
      <c r="BJ136" s="181" t="str">
        <f t="shared" si="210"/>
        <v/>
      </c>
      <c r="BK136" s="182" t="str">
        <f t="shared" si="211"/>
        <v/>
      </c>
      <c r="BL136" s="183"/>
      <c r="BM136" s="184" t="str">
        <f t="shared" si="186"/>
        <v/>
      </c>
      <c r="BN136" s="183"/>
      <c r="BO136" s="171"/>
      <c r="BP136" s="196"/>
      <c r="BQ136" s="195"/>
      <c r="BR136" s="197"/>
      <c r="BS136" s="195"/>
      <c r="BT136" s="197"/>
      <c r="BU136" s="195"/>
      <c r="BV136" s="180" t="str">
        <f t="shared" si="257"/>
        <v/>
      </c>
      <c r="BW136" s="181" t="str">
        <f t="shared" si="212"/>
        <v/>
      </c>
      <c r="BX136" s="182" t="str">
        <f t="shared" si="213"/>
        <v/>
      </c>
      <c r="BY136" s="183"/>
      <c r="BZ136" s="184" t="str">
        <f t="shared" si="187"/>
        <v/>
      </c>
      <c r="CA136" s="183"/>
      <c r="CB136" s="171"/>
      <c r="CC136" s="196"/>
      <c r="CD136" s="195"/>
      <c r="CE136" s="197"/>
      <c r="CF136" s="195"/>
      <c r="CG136" s="197"/>
      <c r="CH136" s="195"/>
      <c r="CI136" s="180" t="str">
        <f t="shared" si="258"/>
        <v/>
      </c>
      <c r="CJ136" s="181" t="str">
        <f t="shared" si="214"/>
        <v/>
      </c>
      <c r="CK136" s="182" t="str">
        <f t="shared" si="215"/>
        <v/>
      </c>
      <c r="CL136" s="183"/>
      <c r="CM136" s="184" t="str">
        <f t="shared" si="188"/>
        <v/>
      </c>
      <c r="CN136" s="183"/>
      <c r="CO136" s="171"/>
      <c r="CP136" s="196"/>
      <c r="CQ136" s="195"/>
      <c r="CR136" s="197"/>
      <c r="CS136" s="195"/>
      <c r="CT136" s="197"/>
      <c r="CU136" s="195"/>
      <c r="CV136" s="180" t="str">
        <f t="shared" si="259"/>
        <v/>
      </c>
      <c r="CW136" s="181" t="str">
        <f t="shared" si="216"/>
        <v/>
      </c>
      <c r="CX136" s="182" t="str">
        <f t="shared" si="217"/>
        <v/>
      </c>
      <c r="CY136" s="183"/>
      <c r="CZ136" s="184" t="str">
        <f t="shared" si="189"/>
        <v/>
      </c>
      <c r="DA136" s="183"/>
      <c r="DB136" s="171"/>
      <c r="DC136" s="196"/>
      <c r="DD136" s="195"/>
      <c r="DE136" s="197"/>
      <c r="DF136" s="195"/>
      <c r="DG136" s="197"/>
      <c r="DH136" s="195"/>
      <c r="DI136" s="180" t="str">
        <f t="shared" si="260"/>
        <v/>
      </c>
      <c r="DJ136" s="181" t="str">
        <f t="shared" si="218"/>
        <v/>
      </c>
      <c r="DK136" s="182" t="str">
        <f t="shared" si="219"/>
        <v/>
      </c>
      <c r="DL136" s="183"/>
      <c r="DM136" s="184" t="str">
        <f t="shared" si="190"/>
        <v/>
      </c>
      <c r="DN136" s="183"/>
      <c r="DO136" s="171"/>
      <c r="DP136" s="196"/>
      <c r="DQ136" s="195"/>
      <c r="DR136" s="197"/>
      <c r="DS136" s="195"/>
      <c r="DT136" s="197"/>
      <c r="DU136" s="195"/>
      <c r="DV136" s="180" t="str">
        <f t="shared" si="261"/>
        <v/>
      </c>
      <c r="DW136" s="181" t="str">
        <f t="shared" si="220"/>
        <v/>
      </c>
      <c r="DX136" s="182" t="str">
        <f t="shared" si="221"/>
        <v/>
      </c>
      <c r="DY136" s="183"/>
      <c r="DZ136" s="184" t="str">
        <f t="shared" si="191"/>
        <v/>
      </c>
      <c r="EA136" s="183"/>
      <c r="EB136" s="171"/>
      <c r="EC136" s="196"/>
      <c r="ED136" s="195"/>
      <c r="EE136" s="197"/>
      <c r="EF136" s="195"/>
      <c r="EG136" s="197"/>
      <c r="EH136" s="195"/>
      <c r="EI136" s="180" t="str">
        <f t="shared" si="262"/>
        <v/>
      </c>
      <c r="EJ136" s="181" t="str">
        <f t="shared" si="222"/>
        <v/>
      </c>
      <c r="EK136" s="182" t="str">
        <f t="shared" si="223"/>
        <v/>
      </c>
      <c r="EL136" s="183"/>
      <c r="EM136" s="184" t="str">
        <f t="shared" si="192"/>
        <v/>
      </c>
      <c r="EN136" s="183"/>
      <c r="EO136" s="171"/>
      <c r="EP136" s="196"/>
      <c r="EQ136" s="195"/>
      <c r="ER136" s="197"/>
      <c r="ES136" s="195"/>
      <c r="ET136" s="197"/>
      <c r="EU136" s="195"/>
      <c r="EV136" s="180" t="str">
        <f t="shared" si="263"/>
        <v/>
      </c>
      <c r="EW136" s="181" t="str">
        <f t="shared" si="224"/>
        <v/>
      </c>
      <c r="EX136" s="182" t="str">
        <f t="shared" si="225"/>
        <v/>
      </c>
      <c r="EY136" s="183"/>
      <c r="EZ136" s="184" t="str">
        <f t="shared" si="193"/>
        <v/>
      </c>
      <c r="FA136" s="183"/>
      <c r="FB136" s="171"/>
      <c r="FC136" s="196"/>
      <c r="FD136" s="195"/>
      <c r="FE136" s="197"/>
      <c r="FF136" s="195"/>
      <c r="FG136" s="197"/>
      <c r="FH136" s="195"/>
      <c r="FI136" s="180" t="str">
        <f t="shared" si="264"/>
        <v/>
      </c>
      <c r="FJ136" s="181" t="str">
        <f t="shared" si="226"/>
        <v/>
      </c>
      <c r="FK136" s="182" t="str">
        <f t="shared" si="227"/>
        <v/>
      </c>
      <c r="FL136" s="183"/>
      <c r="FM136" s="184" t="str">
        <f t="shared" si="194"/>
        <v/>
      </c>
      <c r="FN136" s="183"/>
      <c r="FO136" s="171"/>
      <c r="FP136" s="196"/>
      <c r="FQ136" s="195"/>
      <c r="FR136" s="197"/>
      <c r="FS136" s="195"/>
      <c r="FT136" s="197"/>
      <c r="FU136" s="195"/>
      <c r="FV136" s="180" t="str">
        <f t="shared" si="265"/>
        <v/>
      </c>
      <c r="FW136" s="181" t="str">
        <f t="shared" si="228"/>
        <v/>
      </c>
      <c r="FX136" s="182" t="str">
        <f t="shared" si="229"/>
        <v/>
      </c>
      <c r="FY136" s="183"/>
      <c r="FZ136" s="184" t="str">
        <f t="shared" si="195"/>
        <v/>
      </c>
      <c r="GA136" s="183"/>
      <c r="GB136" s="171"/>
      <c r="GC136" s="196"/>
      <c r="GD136" s="195"/>
      <c r="GE136" s="197"/>
      <c r="GF136" s="195"/>
      <c r="GG136" s="197"/>
      <c r="GH136" s="195"/>
      <c r="GI136" s="180" t="str">
        <f t="shared" si="266"/>
        <v/>
      </c>
      <c r="GJ136" s="181" t="str">
        <f t="shared" si="230"/>
        <v/>
      </c>
      <c r="GK136" s="182" t="str">
        <f t="shared" si="231"/>
        <v/>
      </c>
      <c r="GL136" s="183"/>
      <c r="GM136" s="184" t="str">
        <f t="shared" si="196"/>
        <v/>
      </c>
      <c r="GN136" s="183"/>
      <c r="GO136" s="171"/>
      <c r="GP136" s="196"/>
      <c r="GQ136" s="195"/>
      <c r="GR136" s="197"/>
      <c r="GS136" s="195"/>
      <c r="GT136" s="197"/>
      <c r="GU136" s="195"/>
      <c r="GV136" s="180" t="str">
        <f t="shared" si="267"/>
        <v/>
      </c>
      <c r="GW136" s="181" t="str">
        <f t="shared" si="232"/>
        <v/>
      </c>
      <c r="GX136" s="182" t="str">
        <f t="shared" si="233"/>
        <v/>
      </c>
      <c r="GY136" s="183"/>
      <c r="GZ136" s="184" t="str">
        <f t="shared" si="197"/>
        <v/>
      </c>
      <c r="HA136" s="183"/>
      <c r="HB136" s="171"/>
      <c r="HC136" s="196"/>
      <c r="HD136" s="195"/>
      <c r="HE136" s="197"/>
      <c r="HF136" s="195"/>
      <c r="HG136" s="197"/>
      <c r="HH136" s="195"/>
      <c r="HI136" s="180" t="str">
        <f t="shared" si="268"/>
        <v/>
      </c>
      <c r="HJ136" s="181" t="str">
        <f t="shared" si="234"/>
        <v/>
      </c>
      <c r="HK136" s="182" t="str">
        <f t="shared" si="235"/>
        <v/>
      </c>
      <c r="HL136" s="183"/>
      <c r="HM136" s="184" t="str">
        <f t="shared" si="198"/>
        <v/>
      </c>
      <c r="HN136" s="183"/>
      <c r="HO136" s="171"/>
      <c r="HP136" s="196"/>
      <c r="HQ136" s="195"/>
      <c r="HR136" s="197"/>
      <c r="HS136" s="195"/>
      <c r="HT136" s="197"/>
      <c r="HU136" s="195"/>
      <c r="HV136" s="180" t="str">
        <f t="shared" si="269"/>
        <v/>
      </c>
      <c r="HW136" s="181" t="str">
        <f t="shared" si="236"/>
        <v/>
      </c>
      <c r="HX136" s="182" t="str">
        <f t="shared" si="237"/>
        <v/>
      </c>
      <c r="HY136" s="183"/>
      <c r="HZ136" s="184" t="str">
        <f t="shared" si="199"/>
        <v/>
      </c>
      <c r="IA136" s="183"/>
      <c r="IB136" s="171"/>
      <c r="IC136" s="196"/>
      <c r="ID136" s="195"/>
      <c r="IE136" s="197"/>
      <c r="IF136" s="195"/>
      <c r="IG136" s="197"/>
      <c r="IH136" s="195"/>
      <c r="II136" s="180" t="str">
        <f t="shared" si="270"/>
        <v/>
      </c>
      <c r="IJ136" s="181" t="str">
        <f t="shared" si="238"/>
        <v/>
      </c>
      <c r="IK136" s="182" t="str">
        <f t="shared" si="239"/>
        <v/>
      </c>
      <c r="IL136" s="183"/>
      <c r="IM136" s="184" t="str">
        <f t="shared" si="200"/>
        <v/>
      </c>
      <c r="IN136" s="183"/>
      <c r="IO136" s="171"/>
      <c r="IP136" s="196"/>
      <c r="IQ136" s="195"/>
      <c r="IR136" s="197"/>
      <c r="IS136" s="195"/>
      <c r="IT136" s="197"/>
      <c r="IU136" s="195"/>
      <c r="IV136" s="180" t="str">
        <f t="shared" si="271"/>
        <v/>
      </c>
      <c r="IW136" s="181" t="str">
        <f t="shared" si="240"/>
        <v/>
      </c>
      <c r="IX136" s="182" t="str">
        <f t="shared" si="241"/>
        <v/>
      </c>
      <c r="IY136" s="183"/>
      <c r="IZ136" s="184" t="str">
        <f t="shared" si="201"/>
        <v/>
      </c>
      <c r="JA136" s="183"/>
      <c r="JB136" s="171"/>
      <c r="JC136" s="342"/>
      <c r="JD136" s="198">
        <f t="shared" si="242"/>
        <v>0</v>
      </c>
      <c r="JE136" s="198">
        <f t="shared" si="243"/>
        <v>0</v>
      </c>
      <c r="JF136" s="198">
        <f t="shared" si="244"/>
        <v>0</v>
      </c>
      <c r="JG136" s="199">
        <f t="shared" si="245"/>
        <v>0</v>
      </c>
      <c r="JH136" s="199">
        <f t="shared" si="246"/>
        <v>0</v>
      </c>
      <c r="JI136" s="342"/>
      <c r="JJ136" s="198">
        <f>JD136+'Vessel List A'!JD136</f>
        <v>0</v>
      </c>
      <c r="JK136" s="198">
        <f>JE136+'Vessel List A'!JE136</f>
        <v>0</v>
      </c>
      <c r="JL136" s="198">
        <f t="shared" si="247"/>
        <v>0</v>
      </c>
      <c r="JM136" s="199">
        <f>JG136+'Vessel List A'!JG136</f>
        <v>0</v>
      </c>
      <c r="JN136" s="199">
        <f t="shared" si="248"/>
        <v>0</v>
      </c>
      <c r="JO136" s="342"/>
      <c r="JP136" s="346"/>
      <c r="JQ136" s="346"/>
      <c r="JR136" s="346"/>
      <c r="JS136" s="346"/>
      <c r="JT136" s="346"/>
      <c r="JU136" s="346"/>
      <c r="JV136" s="346"/>
      <c r="JW136" s="346"/>
      <c r="JX136" s="346"/>
      <c r="JY136" s="342"/>
      <c r="JZ136" s="344">
        <f t="shared" si="249"/>
        <v>3</v>
      </c>
      <c r="KA136" s="195"/>
    </row>
    <row r="137" spans="1:287" x14ac:dyDescent="0.2">
      <c r="A137" s="247">
        <f t="shared" si="250"/>
        <v>41711</v>
      </c>
      <c r="B137" s="249">
        <f t="shared" si="251"/>
        <v>41712</v>
      </c>
      <c r="C137" s="196"/>
      <c r="D137" s="195"/>
      <c r="E137" s="197"/>
      <c r="F137" s="195"/>
      <c r="G137" s="197"/>
      <c r="H137" s="195"/>
      <c r="I137" s="180" t="str">
        <f t="shared" si="252"/>
        <v/>
      </c>
      <c r="J137" s="181" t="str">
        <f t="shared" si="202"/>
        <v/>
      </c>
      <c r="K137" s="182" t="str">
        <f t="shared" si="203"/>
        <v/>
      </c>
      <c r="L137" s="183"/>
      <c r="M137" s="184" t="str">
        <f t="shared" ref="M137:M200" si="272">IF(SUM(N137)=0,"",(N137/0.5468))</f>
        <v/>
      </c>
      <c r="N137" s="183"/>
      <c r="O137" s="171"/>
      <c r="P137" s="196"/>
      <c r="Q137" s="195"/>
      <c r="R137" s="197"/>
      <c r="S137" s="195"/>
      <c r="T137" s="197"/>
      <c r="U137" s="195"/>
      <c r="V137" s="180" t="str">
        <f t="shared" si="253"/>
        <v/>
      </c>
      <c r="W137" s="181" t="str">
        <f t="shared" si="204"/>
        <v/>
      </c>
      <c r="X137" s="182" t="str">
        <f t="shared" si="205"/>
        <v/>
      </c>
      <c r="Y137" s="183"/>
      <c r="Z137" s="184" t="str">
        <f t="shared" ref="Z137:Z200" si="273">IF(SUM(AA137)=0,"",(AA137/0.5468))</f>
        <v/>
      </c>
      <c r="AA137" s="183"/>
      <c r="AB137" s="171"/>
      <c r="AC137" s="196"/>
      <c r="AD137" s="195"/>
      <c r="AE137" s="197"/>
      <c r="AF137" s="195"/>
      <c r="AG137" s="197"/>
      <c r="AH137" s="195"/>
      <c r="AI137" s="180" t="str">
        <f t="shared" si="254"/>
        <v/>
      </c>
      <c r="AJ137" s="181" t="str">
        <f t="shared" si="206"/>
        <v/>
      </c>
      <c r="AK137" s="182" t="str">
        <f t="shared" si="207"/>
        <v/>
      </c>
      <c r="AL137" s="183"/>
      <c r="AM137" s="184" t="str">
        <f t="shared" ref="AM137:AM200" si="274">IF(SUM(AN137)=0,"",(AN137/0.5468))</f>
        <v/>
      </c>
      <c r="AN137" s="183"/>
      <c r="AO137" s="171"/>
      <c r="AP137" s="196"/>
      <c r="AQ137" s="195"/>
      <c r="AR137" s="197"/>
      <c r="AS137" s="195"/>
      <c r="AT137" s="197"/>
      <c r="AU137" s="195"/>
      <c r="AV137" s="180" t="str">
        <f t="shared" si="255"/>
        <v/>
      </c>
      <c r="AW137" s="181" t="str">
        <f t="shared" si="208"/>
        <v/>
      </c>
      <c r="AX137" s="182" t="str">
        <f t="shared" si="209"/>
        <v/>
      </c>
      <c r="AY137" s="183"/>
      <c r="AZ137" s="184" t="str">
        <f t="shared" ref="AZ137:AZ200" si="275">IF(SUM(BA137)=0,"",(BA137/0.5468))</f>
        <v/>
      </c>
      <c r="BA137" s="183"/>
      <c r="BB137" s="171"/>
      <c r="BC137" s="196"/>
      <c r="BD137" s="195"/>
      <c r="BE137" s="197"/>
      <c r="BF137" s="195"/>
      <c r="BG137" s="197"/>
      <c r="BH137" s="195"/>
      <c r="BI137" s="180" t="str">
        <f t="shared" si="256"/>
        <v/>
      </c>
      <c r="BJ137" s="181" t="str">
        <f t="shared" si="210"/>
        <v/>
      </c>
      <c r="BK137" s="182" t="str">
        <f t="shared" si="211"/>
        <v/>
      </c>
      <c r="BL137" s="183"/>
      <c r="BM137" s="184" t="str">
        <f t="shared" ref="BM137:BM200" si="276">IF(SUM(BN137)=0,"",(BN137/0.5468))</f>
        <v/>
      </c>
      <c r="BN137" s="183"/>
      <c r="BO137" s="171"/>
      <c r="BP137" s="196"/>
      <c r="BQ137" s="195"/>
      <c r="BR137" s="197"/>
      <c r="BS137" s="195"/>
      <c r="BT137" s="197"/>
      <c r="BU137" s="195"/>
      <c r="BV137" s="180" t="str">
        <f t="shared" si="257"/>
        <v/>
      </c>
      <c r="BW137" s="181" t="str">
        <f t="shared" si="212"/>
        <v/>
      </c>
      <c r="BX137" s="182" t="str">
        <f t="shared" si="213"/>
        <v/>
      </c>
      <c r="BY137" s="183"/>
      <c r="BZ137" s="184" t="str">
        <f t="shared" ref="BZ137:BZ200" si="277">IF(SUM(CA137)=0,"",(CA137/0.5468))</f>
        <v/>
      </c>
      <c r="CA137" s="183"/>
      <c r="CB137" s="171"/>
      <c r="CC137" s="196"/>
      <c r="CD137" s="195"/>
      <c r="CE137" s="197"/>
      <c r="CF137" s="195"/>
      <c r="CG137" s="197"/>
      <c r="CH137" s="195"/>
      <c r="CI137" s="180" t="str">
        <f t="shared" si="258"/>
        <v/>
      </c>
      <c r="CJ137" s="181" t="str">
        <f t="shared" si="214"/>
        <v/>
      </c>
      <c r="CK137" s="182" t="str">
        <f t="shared" si="215"/>
        <v/>
      </c>
      <c r="CL137" s="183"/>
      <c r="CM137" s="184" t="str">
        <f t="shared" ref="CM137:CM200" si="278">IF(SUM(CN137)=0,"",(CN137/0.5468))</f>
        <v/>
      </c>
      <c r="CN137" s="183"/>
      <c r="CO137" s="171"/>
      <c r="CP137" s="196"/>
      <c r="CQ137" s="195"/>
      <c r="CR137" s="197"/>
      <c r="CS137" s="195"/>
      <c r="CT137" s="197"/>
      <c r="CU137" s="195"/>
      <c r="CV137" s="180" t="str">
        <f t="shared" si="259"/>
        <v/>
      </c>
      <c r="CW137" s="181" t="str">
        <f t="shared" si="216"/>
        <v/>
      </c>
      <c r="CX137" s="182" t="str">
        <f t="shared" si="217"/>
        <v/>
      </c>
      <c r="CY137" s="183"/>
      <c r="CZ137" s="184" t="str">
        <f t="shared" ref="CZ137:CZ200" si="279">IF(SUM(DA137)=0,"",(DA137/0.5468))</f>
        <v/>
      </c>
      <c r="DA137" s="183"/>
      <c r="DB137" s="171"/>
      <c r="DC137" s="196"/>
      <c r="DD137" s="195"/>
      <c r="DE137" s="197"/>
      <c r="DF137" s="195"/>
      <c r="DG137" s="197"/>
      <c r="DH137" s="195"/>
      <c r="DI137" s="180" t="str">
        <f t="shared" si="260"/>
        <v/>
      </c>
      <c r="DJ137" s="181" t="str">
        <f t="shared" si="218"/>
        <v/>
      </c>
      <c r="DK137" s="182" t="str">
        <f t="shared" si="219"/>
        <v/>
      </c>
      <c r="DL137" s="183"/>
      <c r="DM137" s="184" t="str">
        <f t="shared" ref="DM137:DM200" si="280">IF(SUM(DN137)=0,"",(DN137/0.5468))</f>
        <v/>
      </c>
      <c r="DN137" s="183"/>
      <c r="DO137" s="171"/>
      <c r="DP137" s="196"/>
      <c r="DQ137" s="195"/>
      <c r="DR137" s="197"/>
      <c r="DS137" s="195"/>
      <c r="DT137" s="197"/>
      <c r="DU137" s="195"/>
      <c r="DV137" s="180" t="str">
        <f t="shared" si="261"/>
        <v/>
      </c>
      <c r="DW137" s="181" t="str">
        <f t="shared" si="220"/>
        <v/>
      </c>
      <c r="DX137" s="182" t="str">
        <f t="shared" si="221"/>
        <v/>
      </c>
      <c r="DY137" s="183"/>
      <c r="DZ137" s="184" t="str">
        <f t="shared" ref="DZ137:DZ200" si="281">IF(SUM(EA137)=0,"",(EA137/0.5468))</f>
        <v/>
      </c>
      <c r="EA137" s="183"/>
      <c r="EB137" s="171"/>
      <c r="EC137" s="196"/>
      <c r="ED137" s="195"/>
      <c r="EE137" s="197"/>
      <c r="EF137" s="195"/>
      <c r="EG137" s="197"/>
      <c r="EH137" s="195"/>
      <c r="EI137" s="180" t="str">
        <f t="shared" si="262"/>
        <v/>
      </c>
      <c r="EJ137" s="181" t="str">
        <f t="shared" si="222"/>
        <v/>
      </c>
      <c r="EK137" s="182" t="str">
        <f t="shared" si="223"/>
        <v/>
      </c>
      <c r="EL137" s="183"/>
      <c r="EM137" s="184" t="str">
        <f t="shared" ref="EM137:EM200" si="282">IF(SUM(EN137)=0,"",(EN137/0.5468))</f>
        <v/>
      </c>
      <c r="EN137" s="183"/>
      <c r="EO137" s="171"/>
      <c r="EP137" s="196"/>
      <c r="EQ137" s="195"/>
      <c r="ER137" s="197"/>
      <c r="ES137" s="195"/>
      <c r="ET137" s="197"/>
      <c r="EU137" s="195"/>
      <c r="EV137" s="180" t="str">
        <f t="shared" si="263"/>
        <v/>
      </c>
      <c r="EW137" s="181" t="str">
        <f t="shared" si="224"/>
        <v/>
      </c>
      <c r="EX137" s="182" t="str">
        <f t="shared" si="225"/>
        <v/>
      </c>
      <c r="EY137" s="183"/>
      <c r="EZ137" s="184" t="str">
        <f t="shared" ref="EZ137:EZ200" si="283">IF(SUM(FA137)=0,"",(FA137/0.5468))</f>
        <v/>
      </c>
      <c r="FA137" s="183"/>
      <c r="FB137" s="171"/>
      <c r="FC137" s="196"/>
      <c r="FD137" s="195"/>
      <c r="FE137" s="197"/>
      <c r="FF137" s="195"/>
      <c r="FG137" s="197"/>
      <c r="FH137" s="195"/>
      <c r="FI137" s="180" t="str">
        <f t="shared" si="264"/>
        <v/>
      </c>
      <c r="FJ137" s="181" t="str">
        <f t="shared" si="226"/>
        <v/>
      </c>
      <c r="FK137" s="182" t="str">
        <f t="shared" si="227"/>
        <v/>
      </c>
      <c r="FL137" s="183"/>
      <c r="FM137" s="184" t="str">
        <f t="shared" ref="FM137:FM200" si="284">IF(SUM(FN137)=0,"",(FN137/0.5468))</f>
        <v/>
      </c>
      <c r="FN137" s="183"/>
      <c r="FO137" s="171"/>
      <c r="FP137" s="196"/>
      <c r="FQ137" s="195"/>
      <c r="FR137" s="197"/>
      <c r="FS137" s="195"/>
      <c r="FT137" s="197"/>
      <c r="FU137" s="195"/>
      <c r="FV137" s="180" t="str">
        <f t="shared" si="265"/>
        <v/>
      </c>
      <c r="FW137" s="181" t="str">
        <f t="shared" si="228"/>
        <v/>
      </c>
      <c r="FX137" s="182" t="str">
        <f t="shared" si="229"/>
        <v/>
      </c>
      <c r="FY137" s="183"/>
      <c r="FZ137" s="184" t="str">
        <f t="shared" ref="FZ137:FZ200" si="285">IF(SUM(GA137)=0,"",(GA137/0.5468))</f>
        <v/>
      </c>
      <c r="GA137" s="183"/>
      <c r="GB137" s="171"/>
      <c r="GC137" s="196"/>
      <c r="GD137" s="195"/>
      <c r="GE137" s="197"/>
      <c r="GF137" s="195"/>
      <c r="GG137" s="197"/>
      <c r="GH137" s="195"/>
      <c r="GI137" s="180" t="str">
        <f t="shared" si="266"/>
        <v/>
      </c>
      <c r="GJ137" s="181" t="str">
        <f t="shared" si="230"/>
        <v/>
      </c>
      <c r="GK137" s="182" t="str">
        <f t="shared" si="231"/>
        <v/>
      </c>
      <c r="GL137" s="183"/>
      <c r="GM137" s="184" t="str">
        <f t="shared" ref="GM137:GM200" si="286">IF(SUM(GN137)=0,"",(GN137/0.5468))</f>
        <v/>
      </c>
      <c r="GN137" s="183"/>
      <c r="GO137" s="171"/>
      <c r="GP137" s="196"/>
      <c r="GQ137" s="195"/>
      <c r="GR137" s="197"/>
      <c r="GS137" s="195"/>
      <c r="GT137" s="197"/>
      <c r="GU137" s="195"/>
      <c r="GV137" s="180" t="str">
        <f t="shared" si="267"/>
        <v/>
      </c>
      <c r="GW137" s="181" t="str">
        <f t="shared" si="232"/>
        <v/>
      </c>
      <c r="GX137" s="182" t="str">
        <f t="shared" si="233"/>
        <v/>
      </c>
      <c r="GY137" s="183"/>
      <c r="GZ137" s="184" t="str">
        <f t="shared" ref="GZ137:GZ200" si="287">IF(SUM(HA137)=0,"",(HA137/0.5468))</f>
        <v/>
      </c>
      <c r="HA137" s="183"/>
      <c r="HB137" s="171"/>
      <c r="HC137" s="196"/>
      <c r="HD137" s="195"/>
      <c r="HE137" s="197"/>
      <c r="HF137" s="195"/>
      <c r="HG137" s="197"/>
      <c r="HH137" s="195"/>
      <c r="HI137" s="180" t="str">
        <f t="shared" si="268"/>
        <v/>
      </c>
      <c r="HJ137" s="181" t="str">
        <f t="shared" si="234"/>
        <v/>
      </c>
      <c r="HK137" s="182" t="str">
        <f t="shared" si="235"/>
        <v/>
      </c>
      <c r="HL137" s="183"/>
      <c r="HM137" s="184" t="str">
        <f t="shared" ref="HM137:HM200" si="288">IF(SUM(HN137)=0,"",(HN137/0.5468))</f>
        <v/>
      </c>
      <c r="HN137" s="183"/>
      <c r="HO137" s="171"/>
      <c r="HP137" s="196"/>
      <c r="HQ137" s="195"/>
      <c r="HR137" s="197"/>
      <c r="HS137" s="195"/>
      <c r="HT137" s="197"/>
      <c r="HU137" s="195"/>
      <c r="HV137" s="180" t="str">
        <f t="shared" si="269"/>
        <v/>
      </c>
      <c r="HW137" s="181" t="str">
        <f t="shared" si="236"/>
        <v/>
      </c>
      <c r="HX137" s="182" t="str">
        <f t="shared" si="237"/>
        <v/>
      </c>
      <c r="HY137" s="183"/>
      <c r="HZ137" s="184" t="str">
        <f t="shared" ref="HZ137:HZ200" si="289">IF(SUM(IA137)=0,"",(IA137/0.5468))</f>
        <v/>
      </c>
      <c r="IA137" s="183"/>
      <c r="IB137" s="171"/>
      <c r="IC137" s="196"/>
      <c r="ID137" s="195"/>
      <c r="IE137" s="197"/>
      <c r="IF137" s="195"/>
      <c r="IG137" s="197"/>
      <c r="IH137" s="195"/>
      <c r="II137" s="180" t="str">
        <f t="shared" si="270"/>
        <v/>
      </c>
      <c r="IJ137" s="181" t="str">
        <f t="shared" si="238"/>
        <v/>
      </c>
      <c r="IK137" s="182" t="str">
        <f t="shared" si="239"/>
        <v/>
      </c>
      <c r="IL137" s="183"/>
      <c r="IM137" s="184" t="str">
        <f t="shared" ref="IM137:IM200" si="290">IF(SUM(IN137)=0,"",(IN137/0.5468))</f>
        <v/>
      </c>
      <c r="IN137" s="183"/>
      <c r="IO137" s="171"/>
      <c r="IP137" s="196"/>
      <c r="IQ137" s="195"/>
      <c r="IR137" s="197"/>
      <c r="IS137" s="195"/>
      <c r="IT137" s="197"/>
      <c r="IU137" s="195"/>
      <c r="IV137" s="180" t="str">
        <f t="shared" si="271"/>
        <v/>
      </c>
      <c r="IW137" s="181" t="str">
        <f t="shared" si="240"/>
        <v/>
      </c>
      <c r="IX137" s="182" t="str">
        <f t="shared" si="241"/>
        <v/>
      </c>
      <c r="IY137" s="183"/>
      <c r="IZ137" s="184" t="str">
        <f t="shared" ref="IZ137:IZ200" si="291">IF(SUM(JA137)=0,"",(JA137/0.5468))</f>
        <v/>
      </c>
      <c r="JA137" s="183"/>
      <c r="JB137" s="171"/>
      <c r="JC137" s="342"/>
      <c r="JD137" s="198">
        <f t="shared" si="242"/>
        <v>0</v>
      </c>
      <c r="JE137" s="198">
        <f t="shared" si="243"/>
        <v>0</v>
      </c>
      <c r="JF137" s="198">
        <f t="shared" si="244"/>
        <v>0</v>
      </c>
      <c r="JG137" s="199">
        <f t="shared" si="245"/>
        <v>0</v>
      </c>
      <c r="JH137" s="199">
        <f t="shared" si="246"/>
        <v>0</v>
      </c>
      <c r="JI137" s="342"/>
      <c r="JJ137" s="198">
        <f>JD137+'Vessel List A'!JD137</f>
        <v>0</v>
      </c>
      <c r="JK137" s="198">
        <f>JE137+'Vessel List A'!JE137</f>
        <v>0</v>
      </c>
      <c r="JL137" s="198">
        <f t="shared" si="247"/>
        <v>0</v>
      </c>
      <c r="JM137" s="199">
        <f>JG137+'Vessel List A'!JG137</f>
        <v>0</v>
      </c>
      <c r="JN137" s="199">
        <f t="shared" si="248"/>
        <v>0</v>
      </c>
      <c r="JO137" s="342"/>
      <c r="JP137" s="346"/>
      <c r="JQ137" s="346"/>
      <c r="JR137" s="346"/>
      <c r="JS137" s="346"/>
      <c r="JT137" s="346"/>
      <c r="JU137" s="346"/>
      <c r="JV137" s="346"/>
      <c r="JW137" s="346"/>
      <c r="JX137" s="346"/>
      <c r="JY137" s="342"/>
      <c r="JZ137" s="344">
        <f t="shared" si="249"/>
        <v>3</v>
      </c>
      <c r="KA137" s="195"/>
    </row>
    <row r="138" spans="1:287" x14ac:dyDescent="0.2">
      <c r="A138" s="247">
        <f t="shared" si="250"/>
        <v>41712</v>
      </c>
      <c r="B138" s="249">
        <f t="shared" si="251"/>
        <v>41713</v>
      </c>
      <c r="C138" s="196"/>
      <c r="D138" s="195"/>
      <c r="E138" s="197"/>
      <c r="F138" s="195"/>
      <c r="G138" s="197"/>
      <c r="H138" s="195"/>
      <c r="I138" s="180" t="str">
        <f t="shared" si="252"/>
        <v/>
      </c>
      <c r="J138" s="181" t="str">
        <f t="shared" si="202"/>
        <v/>
      </c>
      <c r="K138" s="182" t="str">
        <f t="shared" si="203"/>
        <v/>
      </c>
      <c r="L138" s="183"/>
      <c r="M138" s="184" t="str">
        <f t="shared" si="272"/>
        <v/>
      </c>
      <c r="N138" s="183"/>
      <c r="O138" s="171"/>
      <c r="P138" s="196"/>
      <c r="Q138" s="195"/>
      <c r="R138" s="197"/>
      <c r="S138" s="195"/>
      <c r="T138" s="197"/>
      <c r="U138" s="195"/>
      <c r="V138" s="180" t="str">
        <f t="shared" si="253"/>
        <v/>
      </c>
      <c r="W138" s="181" t="str">
        <f t="shared" si="204"/>
        <v/>
      </c>
      <c r="X138" s="182" t="str">
        <f t="shared" si="205"/>
        <v/>
      </c>
      <c r="Y138" s="183"/>
      <c r="Z138" s="184" t="str">
        <f t="shared" si="273"/>
        <v/>
      </c>
      <c r="AA138" s="183"/>
      <c r="AB138" s="171"/>
      <c r="AC138" s="196"/>
      <c r="AD138" s="195"/>
      <c r="AE138" s="197"/>
      <c r="AF138" s="195"/>
      <c r="AG138" s="197"/>
      <c r="AH138" s="195"/>
      <c r="AI138" s="180" t="str">
        <f t="shared" si="254"/>
        <v/>
      </c>
      <c r="AJ138" s="181" t="str">
        <f t="shared" si="206"/>
        <v/>
      </c>
      <c r="AK138" s="182" t="str">
        <f t="shared" si="207"/>
        <v/>
      </c>
      <c r="AL138" s="183"/>
      <c r="AM138" s="184" t="str">
        <f t="shared" si="274"/>
        <v/>
      </c>
      <c r="AN138" s="183"/>
      <c r="AO138" s="171"/>
      <c r="AP138" s="196"/>
      <c r="AQ138" s="195"/>
      <c r="AR138" s="197"/>
      <c r="AS138" s="195"/>
      <c r="AT138" s="197"/>
      <c r="AU138" s="195"/>
      <c r="AV138" s="180" t="str">
        <f t="shared" si="255"/>
        <v/>
      </c>
      <c r="AW138" s="181" t="str">
        <f t="shared" si="208"/>
        <v/>
      </c>
      <c r="AX138" s="182" t="str">
        <f t="shared" si="209"/>
        <v/>
      </c>
      <c r="AY138" s="183"/>
      <c r="AZ138" s="184" t="str">
        <f t="shared" si="275"/>
        <v/>
      </c>
      <c r="BA138" s="183"/>
      <c r="BB138" s="171"/>
      <c r="BC138" s="196"/>
      <c r="BD138" s="195"/>
      <c r="BE138" s="197"/>
      <c r="BF138" s="195"/>
      <c r="BG138" s="197"/>
      <c r="BH138" s="195"/>
      <c r="BI138" s="180" t="str">
        <f t="shared" si="256"/>
        <v/>
      </c>
      <c r="BJ138" s="181" t="str">
        <f t="shared" si="210"/>
        <v/>
      </c>
      <c r="BK138" s="182" t="str">
        <f t="shared" si="211"/>
        <v/>
      </c>
      <c r="BL138" s="183"/>
      <c r="BM138" s="184" t="str">
        <f t="shared" si="276"/>
        <v/>
      </c>
      <c r="BN138" s="183"/>
      <c r="BO138" s="171"/>
      <c r="BP138" s="196"/>
      <c r="BQ138" s="195"/>
      <c r="BR138" s="197"/>
      <c r="BS138" s="195"/>
      <c r="BT138" s="197"/>
      <c r="BU138" s="195"/>
      <c r="BV138" s="180" t="str">
        <f t="shared" si="257"/>
        <v/>
      </c>
      <c r="BW138" s="181" t="str">
        <f t="shared" si="212"/>
        <v/>
      </c>
      <c r="BX138" s="182" t="str">
        <f t="shared" si="213"/>
        <v/>
      </c>
      <c r="BY138" s="183"/>
      <c r="BZ138" s="184" t="str">
        <f t="shared" si="277"/>
        <v/>
      </c>
      <c r="CA138" s="183"/>
      <c r="CB138" s="171"/>
      <c r="CC138" s="196"/>
      <c r="CD138" s="195"/>
      <c r="CE138" s="197"/>
      <c r="CF138" s="195"/>
      <c r="CG138" s="197"/>
      <c r="CH138" s="195"/>
      <c r="CI138" s="180" t="str">
        <f t="shared" si="258"/>
        <v/>
      </c>
      <c r="CJ138" s="181" t="str">
        <f t="shared" si="214"/>
        <v/>
      </c>
      <c r="CK138" s="182" t="str">
        <f t="shared" si="215"/>
        <v/>
      </c>
      <c r="CL138" s="183"/>
      <c r="CM138" s="184" t="str">
        <f t="shared" si="278"/>
        <v/>
      </c>
      <c r="CN138" s="183"/>
      <c r="CO138" s="171"/>
      <c r="CP138" s="196"/>
      <c r="CQ138" s="195"/>
      <c r="CR138" s="197"/>
      <c r="CS138" s="195"/>
      <c r="CT138" s="197"/>
      <c r="CU138" s="195"/>
      <c r="CV138" s="180" t="str">
        <f t="shared" si="259"/>
        <v/>
      </c>
      <c r="CW138" s="181" t="str">
        <f t="shared" si="216"/>
        <v/>
      </c>
      <c r="CX138" s="182" t="str">
        <f t="shared" si="217"/>
        <v/>
      </c>
      <c r="CY138" s="183"/>
      <c r="CZ138" s="184" t="str">
        <f t="shared" si="279"/>
        <v/>
      </c>
      <c r="DA138" s="183"/>
      <c r="DB138" s="171"/>
      <c r="DC138" s="196"/>
      <c r="DD138" s="195"/>
      <c r="DE138" s="197"/>
      <c r="DF138" s="195"/>
      <c r="DG138" s="197"/>
      <c r="DH138" s="195"/>
      <c r="DI138" s="180" t="str">
        <f t="shared" si="260"/>
        <v/>
      </c>
      <c r="DJ138" s="181" t="str">
        <f t="shared" si="218"/>
        <v/>
      </c>
      <c r="DK138" s="182" t="str">
        <f t="shared" si="219"/>
        <v/>
      </c>
      <c r="DL138" s="183"/>
      <c r="DM138" s="184" t="str">
        <f t="shared" si="280"/>
        <v/>
      </c>
      <c r="DN138" s="183"/>
      <c r="DO138" s="171"/>
      <c r="DP138" s="196"/>
      <c r="DQ138" s="195"/>
      <c r="DR138" s="197"/>
      <c r="DS138" s="195"/>
      <c r="DT138" s="197"/>
      <c r="DU138" s="195"/>
      <c r="DV138" s="180" t="str">
        <f t="shared" si="261"/>
        <v/>
      </c>
      <c r="DW138" s="181" t="str">
        <f t="shared" si="220"/>
        <v/>
      </c>
      <c r="DX138" s="182" t="str">
        <f t="shared" si="221"/>
        <v/>
      </c>
      <c r="DY138" s="183"/>
      <c r="DZ138" s="184" t="str">
        <f t="shared" si="281"/>
        <v/>
      </c>
      <c r="EA138" s="183"/>
      <c r="EB138" s="171"/>
      <c r="EC138" s="196"/>
      <c r="ED138" s="195"/>
      <c r="EE138" s="197"/>
      <c r="EF138" s="195"/>
      <c r="EG138" s="197"/>
      <c r="EH138" s="195"/>
      <c r="EI138" s="180" t="str">
        <f t="shared" si="262"/>
        <v/>
      </c>
      <c r="EJ138" s="181" t="str">
        <f t="shared" si="222"/>
        <v/>
      </c>
      <c r="EK138" s="182" t="str">
        <f t="shared" si="223"/>
        <v/>
      </c>
      <c r="EL138" s="183"/>
      <c r="EM138" s="184" t="str">
        <f t="shared" si="282"/>
        <v/>
      </c>
      <c r="EN138" s="183"/>
      <c r="EO138" s="171"/>
      <c r="EP138" s="196"/>
      <c r="EQ138" s="195"/>
      <c r="ER138" s="197"/>
      <c r="ES138" s="195"/>
      <c r="ET138" s="197"/>
      <c r="EU138" s="195"/>
      <c r="EV138" s="180" t="str">
        <f t="shared" si="263"/>
        <v/>
      </c>
      <c r="EW138" s="181" t="str">
        <f t="shared" si="224"/>
        <v/>
      </c>
      <c r="EX138" s="182" t="str">
        <f t="shared" si="225"/>
        <v/>
      </c>
      <c r="EY138" s="183"/>
      <c r="EZ138" s="184" t="str">
        <f t="shared" si="283"/>
        <v/>
      </c>
      <c r="FA138" s="183"/>
      <c r="FB138" s="171"/>
      <c r="FC138" s="196"/>
      <c r="FD138" s="195"/>
      <c r="FE138" s="197"/>
      <c r="FF138" s="195"/>
      <c r="FG138" s="197"/>
      <c r="FH138" s="195"/>
      <c r="FI138" s="180" t="str">
        <f t="shared" si="264"/>
        <v/>
      </c>
      <c r="FJ138" s="181" t="str">
        <f t="shared" si="226"/>
        <v/>
      </c>
      <c r="FK138" s="182" t="str">
        <f t="shared" si="227"/>
        <v/>
      </c>
      <c r="FL138" s="183"/>
      <c r="FM138" s="184" t="str">
        <f t="shared" si="284"/>
        <v/>
      </c>
      <c r="FN138" s="183"/>
      <c r="FO138" s="171"/>
      <c r="FP138" s="196"/>
      <c r="FQ138" s="195"/>
      <c r="FR138" s="197"/>
      <c r="FS138" s="195"/>
      <c r="FT138" s="197"/>
      <c r="FU138" s="195"/>
      <c r="FV138" s="180" t="str">
        <f t="shared" si="265"/>
        <v/>
      </c>
      <c r="FW138" s="181" t="str">
        <f t="shared" si="228"/>
        <v/>
      </c>
      <c r="FX138" s="182" t="str">
        <f t="shared" si="229"/>
        <v/>
      </c>
      <c r="FY138" s="183"/>
      <c r="FZ138" s="184" t="str">
        <f t="shared" si="285"/>
        <v/>
      </c>
      <c r="GA138" s="183"/>
      <c r="GB138" s="171"/>
      <c r="GC138" s="196"/>
      <c r="GD138" s="195"/>
      <c r="GE138" s="197"/>
      <c r="GF138" s="195"/>
      <c r="GG138" s="197"/>
      <c r="GH138" s="195"/>
      <c r="GI138" s="180" t="str">
        <f t="shared" si="266"/>
        <v/>
      </c>
      <c r="GJ138" s="181" t="str">
        <f t="shared" si="230"/>
        <v/>
      </c>
      <c r="GK138" s="182" t="str">
        <f t="shared" si="231"/>
        <v/>
      </c>
      <c r="GL138" s="183"/>
      <c r="GM138" s="184" t="str">
        <f t="shared" si="286"/>
        <v/>
      </c>
      <c r="GN138" s="183"/>
      <c r="GO138" s="171"/>
      <c r="GP138" s="196"/>
      <c r="GQ138" s="195"/>
      <c r="GR138" s="197"/>
      <c r="GS138" s="195"/>
      <c r="GT138" s="197"/>
      <c r="GU138" s="195"/>
      <c r="GV138" s="180" t="str">
        <f t="shared" si="267"/>
        <v/>
      </c>
      <c r="GW138" s="181" t="str">
        <f t="shared" si="232"/>
        <v/>
      </c>
      <c r="GX138" s="182" t="str">
        <f t="shared" si="233"/>
        <v/>
      </c>
      <c r="GY138" s="183"/>
      <c r="GZ138" s="184" t="str">
        <f t="shared" si="287"/>
        <v/>
      </c>
      <c r="HA138" s="183"/>
      <c r="HB138" s="171"/>
      <c r="HC138" s="196"/>
      <c r="HD138" s="195"/>
      <c r="HE138" s="197"/>
      <c r="HF138" s="195"/>
      <c r="HG138" s="197"/>
      <c r="HH138" s="195"/>
      <c r="HI138" s="180" t="str">
        <f t="shared" si="268"/>
        <v/>
      </c>
      <c r="HJ138" s="181" t="str">
        <f t="shared" si="234"/>
        <v/>
      </c>
      <c r="HK138" s="182" t="str">
        <f t="shared" si="235"/>
        <v/>
      </c>
      <c r="HL138" s="183"/>
      <c r="HM138" s="184" t="str">
        <f t="shared" si="288"/>
        <v/>
      </c>
      <c r="HN138" s="183"/>
      <c r="HO138" s="171"/>
      <c r="HP138" s="196"/>
      <c r="HQ138" s="195"/>
      <c r="HR138" s="197"/>
      <c r="HS138" s="195"/>
      <c r="HT138" s="197"/>
      <c r="HU138" s="195"/>
      <c r="HV138" s="180" t="str">
        <f t="shared" si="269"/>
        <v/>
      </c>
      <c r="HW138" s="181" t="str">
        <f t="shared" si="236"/>
        <v/>
      </c>
      <c r="HX138" s="182" t="str">
        <f t="shared" si="237"/>
        <v/>
      </c>
      <c r="HY138" s="183"/>
      <c r="HZ138" s="184" t="str">
        <f t="shared" si="289"/>
        <v/>
      </c>
      <c r="IA138" s="183"/>
      <c r="IB138" s="171"/>
      <c r="IC138" s="196"/>
      <c r="ID138" s="195"/>
      <c r="IE138" s="197"/>
      <c r="IF138" s="195"/>
      <c r="IG138" s="197"/>
      <c r="IH138" s="195"/>
      <c r="II138" s="180" t="str">
        <f t="shared" si="270"/>
        <v/>
      </c>
      <c r="IJ138" s="181" t="str">
        <f t="shared" si="238"/>
        <v/>
      </c>
      <c r="IK138" s="182" t="str">
        <f t="shared" si="239"/>
        <v/>
      </c>
      <c r="IL138" s="183"/>
      <c r="IM138" s="184" t="str">
        <f t="shared" si="290"/>
        <v/>
      </c>
      <c r="IN138" s="183"/>
      <c r="IO138" s="171"/>
      <c r="IP138" s="196"/>
      <c r="IQ138" s="195"/>
      <c r="IR138" s="197"/>
      <c r="IS138" s="195"/>
      <c r="IT138" s="197"/>
      <c r="IU138" s="195"/>
      <c r="IV138" s="180" t="str">
        <f t="shared" si="271"/>
        <v/>
      </c>
      <c r="IW138" s="181" t="str">
        <f t="shared" si="240"/>
        <v/>
      </c>
      <c r="IX138" s="182" t="str">
        <f t="shared" si="241"/>
        <v/>
      </c>
      <c r="IY138" s="183"/>
      <c r="IZ138" s="184" t="str">
        <f t="shared" si="291"/>
        <v/>
      </c>
      <c r="JA138" s="183"/>
      <c r="JB138" s="171"/>
      <c r="JC138" s="342"/>
      <c r="JD138" s="198">
        <f t="shared" si="242"/>
        <v>0</v>
      </c>
      <c r="JE138" s="198">
        <f t="shared" si="243"/>
        <v>0</v>
      </c>
      <c r="JF138" s="198">
        <f t="shared" si="244"/>
        <v>0</v>
      </c>
      <c r="JG138" s="199">
        <f t="shared" si="245"/>
        <v>0</v>
      </c>
      <c r="JH138" s="199">
        <f t="shared" si="246"/>
        <v>0</v>
      </c>
      <c r="JI138" s="342"/>
      <c r="JJ138" s="198">
        <f>JD138+'Vessel List A'!JD138</f>
        <v>0</v>
      </c>
      <c r="JK138" s="198">
        <f>JE138+'Vessel List A'!JE138</f>
        <v>0</v>
      </c>
      <c r="JL138" s="198">
        <f t="shared" si="247"/>
        <v>0</v>
      </c>
      <c r="JM138" s="199">
        <f>JG138+'Vessel List A'!JG138</f>
        <v>0</v>
      </c>
      <c r="JN138" s="199">
        <f t="shared" si="248"/>
        <v>0</v>
      </c>
      <c r="JO138" s="342"/>
      <c r="JP138" s="346"/>
      <c r="JQ138" s="346"/>
      <c r="JR138" s="346"/>
      <c r="JS138" s="346"/>
      <c r="JT138" s="346"/>
      <c r="JU138" s="346"/>
      <c r="JV138" s="346"/>
      <c r="JW138" s="346"/>
      <c r="JX138" s="346"/>
      <c r="JY138" s="342"/>
      <c r="JZ138" s="344">
        <f t="shared" si="249"/>
        <v>3</v>
      </c>
      <c r="KA138" s="195"/>
    </row>
    <row r="139" spans="1:287" x14ac:dyDescent="0.2">
      <c r="A139" s="247">
        <f t="shared" si="250"/>
        <v>41713</v>
      </c>
      <c r="B139" s="249">
        <f t="shared" si="251"/>
        <v>41714</v>
      </c>
      <c r="C139" s="196"/>
      <c r="D139" s="195"/>
      <c r="E139" s="197"/>
      <c r="F139" s="195"/>
      <c r="G139" s="197"/>
      <c r="H139" s="195"/>
      <c r="I139" s="180" t="str">
        <f t="shared" si="252"/>
        <v/>
      </c>
      <c r="J139" s="181" t="str">
        <f t="shared" si="202"/>
        <v/>
      </c>
      <c r="K139" s="182" t="str">
        <f t="shared" si="203"/>
        <v/>
      </c>
      <c r="L139" s="183"/>
      <c r="M139" s="184" t="str">
        <f t="shared" si="272"/>
        <v/>
      </c>
      <c r="N139" s="183"/>
      <c r="O139" s="171"/>
      <c r="P139" s="196"/>
      <c r="Q139" s="195"/>
      <c r="R139" s="197"/>
      <c r="S139" s="195"/>
      <c r="T139" s="197"/>
      <c r="U139" s="195"/>
      <c r="V139" s="180" t="str">
        <f t="shared" si="253"/>
        <v/>
      </c>
      <c r="W139" s="181" t="str">
        <f t="shared" si="204"/>
        <v/>
      </c>
      <c r="X139" s="182" t="str">
        <f t="shared" si="205"/>
        <v/>
      </c>
      <c r="Y139" s="183"/>
      <c r="Z139" s="184" t="str">
        <f t="shared" si="273"/>
        <v/>
      </c>
      <c r="AA139" s="183"/>
      <c r="AB139" s="171"/>
      <c r="AC139" s="196"/>
      <c r="AD139" s="195"/>
      <c r="AE139" s="197"/>
      <c r="AF139" s="195"/>
      <c r="AG139" s="197"/>
      <c r="AH139" s="195"/>
      <c r="AI139" s="180" t="str">
        <f t="shared" si="254"/>
        <v/>
      </c>
      <c r="AJ139" s="181" t="str">
        <f t="shared" si="206"/>
        <v/>
      </c>
      <c r="AK139" s="182" t="str">
        <f t="shared" si="207"/>
        <v/>
      </c>
      <c r="AL139" s="183"/>
      <c r="AM139" s="184" t="str">
        <f t="shared" si="274"/>
        <v/>
      </c>
      <c r="AN139" s="183"/>
      <c r="AO139" s="171"/>
      <c r="AP139" s="196"/>
      <c r="AQ139" s="195"/>
      <c r="AR139" s="197"/>
      <c r="AS139" s="195"/>
      <c r="AT139" s="197"/>
      <c r="AU139" s="195"/>
      <c r="AV139" s="180" t="str">
        <f t="shared" si="255"/>
        <v/>
      </c>
      <c r="AW139" s="181" t="str">
        <f t="shared" si="208"/>
        <v/>
      </c>
      <c r="AX139" s="182" t="str">
        <f t="shared" si="209"/>
        <v/>
      </c>
      <c r="AY139" s="183"/>
      <c r="AZ139" s="184" t="str">
        <f t="shared" si="275"/>
        <v/>
      </c>
      <c r="BA139" s="183"/>
      <c r="BB139" s="171"/>
      <c r="BC139" s="196"/>
      <c r="BD139" s="195"/>
      <c r="BE139" s="197"/>
      <c r="BF139" s="195"/>
      <c r="BG139" s="197"/>
      <c r="BH139" s="195"/>
      <c r="BI139" s="180" t="str">
        <f t="shared" si="256"/>
        <v/>
      </c>
      <c r="BJ139" s="181" t="str">
        <f t="shared" si="210"/>
        <v/>
      </c>
      <c r="BK139" s="182" t="str">
        <f t="shared" si="211"/>
        <v/>
      </c>
      <c r="BL139" s="183"/>
      <c r="BM139" s="184" t="str">
        <f t="shared" si="276"/>
        <v/>
      </c>
      <c r="BN139" s="183"/>
      <c r="BO139" s="171"/>
      <c r="BP139" s="196"/>
      <c r="BQ139" s="195"/>
      <c r="BR139" s="197"/>
      <c r="BS139" s="195"/>
      <c r="BT139" s="197"/>
      <c r="BU139" s="195"/>
      <c r="BV139" s="180" t="str">
        <f t="shared" si="257"/>
        <v/>
      </c>
      <c r="BW139" s="181" t="str">
        <f t="shared" si="212"/>
        <v/>
      </c>
      <c r="BX139" s="182" t="str">
        <f t="shared" si="213"/>
        <v/>
      </c>
      <c r="BY139" s="183"/>
      <c r="BZ139" s="184" t="str">
        <f t="shared" si="277"/>
        <v/>
      </c>
      <c r="CA139" s="183"/>
      <c r="CB139" s="171"/>
      <c r="CC139" s="196"/>
      <c r="CD139" s="195"/>
      <c r="CE139" s="197"/>
      <c r="CF139" s="195"/>
      <c r="CG139" s="197"/>
      <c r="CH139" s="195"/>
      <c r="CI139" s="180" t="str">
        <f t="shared" si="258"/>
        <v/>
      </c>
      <c r="CJ139" s="181" t="str">
        <f t="shared" si="214"/>
        <v/>
      </c>
      <c r="CK139" s="182" t="str">
        <f t="shared" si="215"/>
        <v/>
      </c>
      <c r="CL139" s="183"/>
      <c r="CM139" s="184" t="str">
        <f t="shared" si="278"/>
        <v/>
      </c>
      <c r="CN139" s="183"/>
      <c r="CO139" s="171"/>
      <c r="CP139" s="196"/>
      <c r="CQ139" s="195"/>
      <c r="CR139" s="197"/>
      <c r="CS139" s="195"/>
      <c r="CT139" s="197"/>
      <c r="CU139" s="195"/>
      <c r="CV139" s="180" t="str">
        <f t="shared" si="259"/>
        <v/>
      </c>
      <c r="CW139" s="181" t="str">
        <f t="shared" si="216"/>
        <v/>
      </c>
      <c r="CX139" s="182" t="str">
        <f t="shared" si="217"/>
        <v/>
      </c>
      <c r="CY139" s="183"/>
      <c r="CZ139" s="184" t="str">
        <f t="shared" si="279"/>
        <v/>
      </c>
      <c r="DA139" s="183"/>
      <c r="DB139" s="171"/>
      <c r="DC139" s="196"/>
      <c r="DD139" s="195"/>
      <c r="DE139" s="197"/>
      <c r="DF139" s="195"/>
      <c r="DG139" s="197"/>
      <c r="DH139" s="195"/>
      <c r="DI139" s="180" t="str">
        <f t="shared" si="260"/>
        <v/>
      </c>
      <c r="DJ139" s="181" t="str">
        <f t="shared" si="218"/>
        <v/>
      </c>
      <c r="DK139" s="182" t="str">
        <f t="shared" si="219"/>
        <v/>
      </c>
      <c r="DL139" s="183"/>
      <c r="DM139" s="184" t="str">
        <f t="shared" si="280"/>
        <v/>
      </c>
      <c r="DN139" s="183"/>
      <c r="DO139" s="171"/>
      <c r="DP139" s="196"/>
      <c r="DQ139" s="195"/>
      <c r="DR139" s="197"/>
      <c r="DS139" s="195"/>
      <c r="DT139" s="197"/>
      <c r="DU139" s="195"/>
      <c r="DV139" s="180" t="str">
        <f t="shared" si="261"/>
        <v/>
      </c>
      <c r="DW139" s="181" t="str">
        <f t="shared" si="220"/>
        <v/>
      </c>
      <c r="DX139" s="182" t="str">
        <f t="shared" si="221"/>
        <v/>
      </c>
      <c r="DY139" s="183"/>
      <c r="DZ139" s="184" t="str">
        <f t="shared" si="281"/>
        <v/>
      </c>
      <c r="EA139" s="183"/>
      <c r="EB139" s="171"/>
      <c r="EC139" s="196"/>
      <c r="ED139" s="195"/>
      <c r="EE139" s="197"/>
      <c r="EF139" s="195"/>
      <c r="EG139" s="197"/>
      <c r="EH139" s="195"/>
      <c r="EI139" s="180" t="str">
        <f t="shared" si="262"/>
        <v/>
      </c>
      <c r="EJ139" s="181" t="str">
        <f t="shared" si="222"/>
        <v/>
      </c>
      <c r="EK139" s="182" t="str">
        <f t="shared" si="223"/>
        <v/>
      </c>
      <c r="EL139" s="183"/>
      <c r="EM139" s="184" t="str">
        <f t="shared" si="282"/>
        <v/>
      </c>
      <c r="EN139" s="183"/>
      <c r="EO139" s="171"/>
      <c r="EP139" s="196"/>
      <c r="EQ139" s="195"/>
      <c r="ER139" s="197"/>
      <c r="ES139" s="195"/>
      <c r="ET139" s="197"/>
      <c r="EU139" s="195"/>
      <c r="EV139" s="180" t="str">
        <f t="shared" si="263"/>
        <v/>
      </c>
      <c r="EW139" s="181" t="str">
        <f t="shared" si="224"/>
        <v/>
      </c>
      <c r="EX139" s="182" t="str">
        <f t="shared" si="225"/>
        <v/>
      </c>
      <c r="EY139" s="183"/>
      <c r="EZ139" s="184" t="str">
        <f t="shared" si="283"/>
        <v/>
      </c>
      <c r="FA139" s="183"/>
      <c r="FB139" s="171"/>
      <c r="FC139" s="196"/>
      <c r="FD139" s="195"/>
      <c r="FE139" s="197"/>
      <c r="FF139" s="195"/>
      <c r="FG139" s="197"/>
      <c r="FH139" s="195"/>
      <c r="FI139" s="180" t="str">
        <f t="shared" si="264"/>
        <v/>
      </c>
      <c r="FJ139" s="181" t="str">
        <f t="shared" si="226"/>
        <v/>
      </c>
      <c r="FK139" s="182" t="str">
        <f t="shared" si="227"/>
        <v/>
      </c>
      <c r="FL139" s="183"/>
      <c r="FM139" s="184" t="str">
        <f t="shared" si="284"/>
        <v/>
      </c>
      <c r="FN139" s="183"/>
      <c r="FO139" s="171"/>
      <c r="FP139" s="196"/>
      <c r="FQ139" s="195"/>
      <c r="FR139" s="197"/>
      <c r="FS139" s="195"/>
      <c r="FT139" s="197"/>
      <c r="FU139" s="195"/>
      <c r="FV139" s="180" t="str">
        <f t="shared" si="265"/>
        <v/>
      </c>
      <c r="FW139" s="181" t="str">
        <f t="shared" si="228"/>
        <v/>
      </c>
      <c r="FX139" s="182" t="str">
        <f t="shared" si="229"/>
        <v/>
      </c>
      <c r="FY139" s="183"/>
      <c r="FZ139" s="184" t="str">
        <f t="shared" si="285"/>
        <v/>
      </c>
      <c r="GA139" s="183"/>
      <c r="GB139" s="171"/>
      <c r="GC139" s="196"/>
      <c r="GD139" s="195"/>
      <c r="GE139" s="197"/>
      <c r="GF139" s="195"/>
      <c r="GG139" s="197"/>
      <c r="GH139" s="195"/>
      <c r="GI139" s="180" t="str">
        <f t="shared" si="266"/>
        <v/>
      </c>
      <c r="GJ139" s="181" t="str">
        <f t="shared" si="230"/>
        <v/>
      </c>
      <c r="GK139" s="182" t="str">
        <f t="shared" si="231"/>
        <v/>
      </c>
      <c r="GL139" s="183"/>
      <c r="GM139" s="184" t="str">
        <f t="shared" si="286"/>
        <v/>
      </c>
      <c r="GN139" s="183"/>
      <c r="GO139" s="171"/>
      <c r="GP139" s="196"/>
      <c r="GQ139" s="195"/>
      <c r="GR139" s="197"/>
      <c r="GS139" s="195"/>
      <c r="GT139" s="197"/>
      <c r="GU139" s="195"/>
      <c r="GV139" s="180" t="str">
        <f t="shared" si="267"/>
        <v/>
      </c>
      <c r="GW139" s="181" t="str">
        <f t="shared" si="232"/>
        <v/>
      </c>
      <c r="GX139" s="182" t="str">
        <f t="shared" si="233"/>
        <v/>
      </c>
      <c r="GY139" s="183"/>
      <c r="GZ139" s="184" t="str">
        <f t="shared" si="287"/>
        <v/>
      </c>
      <c r="HA139" s="183"/>
      <c r="HB139" s="171"/>
      <c r="HC139" s="196"/>
      <c r="HD139" s="195"/>
      <c r="HE139" s="197"/>
      <c r="HF139" s="195"/>
      <c r="HG139" s="197"/>
      <c r="HH139" s="195"/>
      <c r="HI139" s="180" t="str">
        <f t="shared" si="268"/>
        <v/>
      </c>
      <c r="HJ139" s="181" t="str">
        <f t="shared" si="234"/>
        <v/>
      </c>
      <c r="HK139" s="182" t="str">
        <f t="shared" si="235"/>
        <v/>
      </c>
      <c r="HL139" s="183"/>
      <c r="HM139" s="184" t="str">
        <f t="shared" si="288"/>
        <v/>
      </c>
      <c r="HN139" s="183"/>
      <c r="HO139" s="171"/>
      <c r="HP139" s="196"/>
      <c r="HQ139" s="195"/>
      <c r="HR139" s="197"/>
      <c r="HS139" s="195"/>
      <c r="HT139" s="197"/>
      <c r="HU139" s="195"/>
      <c r="HV139" s="180" t="str">
        <f t="shared" si="269"/>
        <v/>
      </c>
      <c r="HW139" s="181" t="str">
        <f t="shared" si="236"/>
        <v/>
      </c>
      <c r="HX139" s="182" t="str">
        <f t="shared" si="237"/>
        <v/>
      </c>
      <c r="HY139" s="183"/>
      <c r="HZ139" s="184" t="str">
        <f t="shared" si="289"/>
        <v/>
      </c>
      <c r="IA139" s="183"/>
      <c r="IB139" s="171"/>
      <c r="IC139" s="196"/>
      <c r="ID139" s="195"/>
      <c r="IE139" s="197"/>
      <c r="IF139" s="195"/>
      <c r="IG139" s="197"/>
      <c r="IH139" s="195"/>
      <c r="II139" s="180" t="str">
        <f t="shared" si="270"/>
        <v/>
      </c>
      <c r="IJ139" s="181" t="str">
        <f t="shared" si="238"/>
        <v/>
      </c>
      <c r="IK139" s="182" t="str">
        <f t="shared" si="239"/>
        <v/>
      </c>
      <c r="IL139" s="183"/>
      <c r="IM139" s="184" t="str">
        <f t="shared" si="290"/>
        <v/>
      </c>
      <c r="IN139" s="183"/>
      <c r="IO139" s="171"/>
      <c r="IP139" s="196"/>
      <c r="IQ139" s="195"/>
      <c r="IR139" s="197"/>
      <c r="IS139" s="195"/>
      <c r="IT139" s="197"/>
      <c r="IU139" s="195"/>
      <c r="IV139" s="180" t="str">
        <f t="shared" si="271"/>
        <v/>
      </c>
      <c r="IW139" s="181" t="str">
        <f t="shared" si="240"/>
        <v/>
      </c>
      <c r="IX139" s="182" t="str">
        <f t="shared" si="241"/>
        <v/>
      </c>
      <c r="IY139" s="183"/>
      <c r="IZ139" s="184" t="str">
        <f t="shared" si="291"/>
        <v/>
      </c>
      <c r="JA139" s="183"/>
      <c r="JB139" s="171"/>
      <c r="JC139" s="342"/>
      <c r="JD139" s="198">
        <f t="shared" si="242"/>
        <v>0</v>
      </c>
      <c r="JE139" s="198">
        <f t="shared" si="243"/>
        <v>0</v>
      </c>
      <c r="JF139" s="198">
        <f t="shared" si="244"/>
        <v>0</v>
      </c>
      <c r="JG139" s="199">
        <f t="shared" si="245"/>
        <v>0</v>
      </c>
      <c r="JH139" s="199">
        <f t="shared" si="246"/>
        <v>0</v>
      </c>
      <c r="JI139" s="342"/>
      <c r="JJ139" s="198">
        <f>JD139+'Vessel List A'!JD139</f>
        <v>0</v>
      </c>
      <c r="JK139" s="198">
        <f>JE139+'Vessel List A'!JE139</f>
        <v>0</v>
      </c>
      <c r="JL139" s="198">
        <f t="shared" si="247"/>
        <v>0</v>
      </c>
      <c r="JM139" s="199">
        <f>JG139+'Vessel List A'!JG139</f>
        <v>0</v>
      </c>
      <c r="JN139" s="199">
        <f t="shared" si="248"/>
        <v>0</v>
      </c>
      <c r="JO139" s="342"/>
      <c r="JP139" s="346"/>
      <c r="JQ139" s="346"/>
      <c r="JR139" s="346"/>
      <c r="JS139" s="346"/>
      <c r="JT139" s="346"/>
      <c r="JU139" s="346"/>
      <c r="JV139" s="346"/>
      <c r="JW139" s="346"/>
      <c r="JX139" s="346"/>
      <c r="JY139" s="342"/>
      <c r="JZ139" s="344">
        <f t="shared" si="249"/>
        <v>3</v>
      </c>
      <c r="KA139" s="195"/>
    </row>
    <row r="140" spans="1:287" x14ac:dyDescent="0.2">
      <c r="A140" s="247">
        <f t="shared" si="250"/>
        <v>41714</v>
      </c>
      <c r="B140" s="249">
        <f t="shared" si="251"/>
        <v>41715</v>
      </c>
      <c r="C140" s="196"/>
      <c r="D140" s="195"/>
      <c r="E140" s="197"/>
      <c r="F140" s="195"/>
      <c r="G140" s="197"/>
      <c r="H140" s="195"/>
      <c r="I140" s="180" t="str">
        <f t="shared" si="252"/>
        <v/>
      </c>
      <c r="J140" s="181" t="str">
        <f t="shared" si="202"/>
        <v/>
      </c>
      <c r="K140" s="182" t="str">
        <f t="shared" si="203"/>
        <v/>
      </c>
      <c r="L140" s="183"/>
      <c r="M140" s="184" t="str">
        <f t="shared" si="272"/>
        <v/>
      </c>
      <c r="N140" s="183"/>
      <c r="O140" s="171"/>
      <c r="P140" s="196"/>
      <c r="Q140" s="195"/>
      <c r="R140" s="197"/>
      <c r="S140" s="195"/>
      <c r="T140" s="197"/>
      <c r="U140" s="195"/>
      <c r="V140" s="180" t="str">
        <f t="shared" si="253"/>
        <v/>
      </c>
      <c r="W140" s="181" t="str">
        <f t="shared" si="204"/>
        <v/>
      </c>
      <c r="X140" s="182" t="str">
        <f t="shared" si="205"/>
        <v/>
      </c>
      <c r="Y140" s="183"/>
      <c r="Z140" s="184" t="str">
        <f t="shared" si="273"/>
        <v/>
      </c>
      <c r="AA140" s="183"/>
      <c r="AB140" s="171"/>
      <c r="AC140" s="196"/>
      <c r="AD140" s="195"/>
      <c r="AE140" s="197"/>
      <c r="AF140" s="195"/>
      <c r="AG140" s="197"/>
      <c r="AH140" s="195"/>
      <c r="AI140" s="180" t="str">
        <f t="shared" si="254"/>
        <v/>
      </c>
      <c r="AJ140" s="181" t="str">
        <f t="shared" si="206"/>
        <v/>
      </c>
      <c r="AK140" s="182" t="str">
        <f t="shared" si="207"/>
        <v/>
      </c>
      <c r="AL140" s="183"/>
      <c r="AM140" s="184" t="str">
        <f t="shared" si="274"/>
        <v/>
      </c>
      <c r="AN140" s="183"/>
      <c r="AO140" s="171"/>
      <c r="AP140" s="196"/>
      <c r="AQ140" s="195"/>
      <c r="AR140" s="197"/>
      <c r="AS140" s="195"/>
      <c r="AT140" s="197"/>
      <c r="AU140" s="195"/>
      <c r="AV140" s="180" t="str">
        <f t="shared" si="255"/>
        <v/>
      </c>
      <c r="AW140" s="181" t="str">
        <f t="shared" si="208"/>
        <v/>
      </c>
      <c r="AX140" s="182" t="str">
        <f t="shared" si="209"/>
        <v/>
      </c>
      <c r="AY140" s="183"/>
      <c r="AZ140" s="184" t="str">
        <f t="shared" si="275"/>
        <v/>
      </c>
      <c r="BA140" s="183"/>
      <c r="BB140" s="171"/>
      <c r="BC140" s="196"/>
      <c r="BD140" s="195"/>
      <c r="BE140" s="197"/>
      <c r="BF140" s="195"/>
      <c r="BG140" s="197"/>
      <c r="BH140" s="195"/>
      <c r="BI140" s="180" t="str">
        <f t="shared" si="256"/>
        <v/>
      </c>
      <c r="BJ140" s="181" t="str">
        <f t="shared" si="210"/>
        <v/>
      </c>
      <c r="BK140" s="182" t="str">
        <f t="shared" si="211"/>
        <v/>
      </c>
      <c r="BL140" s="183"/>
      <c r="BM140" s="184" t="str">
        <f t="shared" si="276"/>
        <v/>
      </c>
      <c r="BN140" s="183"/>
      <c r="BO140" s="171"/>
      <c r="BP140" s="196"/>
      <c r="BQ140" s="195"/>
      <c r="BR140" s="197"/>
      <c r="BS140" s="195"/>
      <c r="BT140" s="197"/>
      <c r="BU140" s="195"/>
      <c r="BV140" s="180" t="str">
        <f t="shared" si="257"/>
        <v/>
      </c>
      <c r="BW140" s="181" t="str">
        <f t="shared" si="212"/>
        <v/>
      </c>
      <c r="BX140" s="182" t="str">
        <f t="shared" si="213"/>
        <v/>
      </c>
      <c r="BY140" s="183"/>
      <c r="BZ140" s="184" t="str">
        <f t="shared" si="277"/>
        <v/>
      </c>
      <c r="CA140" s="183"/>
      <c r="CB140" s="171"/>
      <c r="CC140" s="196"/>
      <c r="CD140" s="195"/>
      <c r="CE140" s="197"/>
      <c r="CF140" s="195"/>
      <c r="CG140" s="197"/>
      <c r="CH140" s="195"/>
      <c r="CI140" s="180" t="str">
        <f t="shared" si="258"/>
        <v/>
      </c>
      <c r="CJ140" s="181" t="str">
        <f t="shared" si="214"/>
        <v/>
      </c>
      <c r="CK140" s="182" t="str">
        <f t="shared" si="215"/>
        <v/>
      </c>
      <c r="CL140" s="183"/>
      <c r="CM140" s="184" t="str">
        <f t="shared" si="278"/>
        <v/>
      </c>
      <c r="CN140" s="183"/>
      <c r="CO140" s="171"/>
      <c r="CP140" s="196"/>
      <c r="CQ140" s="195"/>
      <c r="CR140" s="197"/>
      <c r="CS140" s="195"/>
      <c r="CT140" s="197"/>
      <c r="CU140" s="195"/>
      <c r="CV140" s="180" t="str">
        <f t="shared" si="259"/>
        <v/>
      </c>
      <c r="CW140" s="181" t="str">
        <f t="shared" si="216"/>
        <v/>
      </c>
      <c r="CX140" s="182" t="str">
        <f t="shared" si="217"/>
        <v/>
      </c>
      <c r="CY140" s="183"/>
      <c r="CZ140" s="184" t="str">
        <f t="shared" si="279"/>
        <v/>
      </c>
      <c r="DA140" s="183"/>
      <c r="DB140" s="171"/>
      <c r="DC140" s="196"/>
      <c r="DD140" s="195"/>
      <c r="DE140" s="197"/>
      <c r="DF140" s="195"/>
      <c r="DG140" s="197"/>
      <c r="DH140" s="195"/>
      <c r="DI140" s="180" t="str">
        <f t="shared" si="260"/>
        <v/>
      </c>
      <c r="DJ140" s="181" t="str">
        <f t="shared" si="218"/>
        <v/>
      </c>
      <c r="DK140" s="182" t="str">
        <f t="shared" si="219"/>
        <v/>
      </c>
      <c r="DL140" s="183"/>
      <c r="DM140" s="184" t="str">
        <f t="shared" si="280"/>
        <v/>
      </c>
      <c r="DN140" s="183"/>
      <c r="DO140" s="171"/>
      <c r="DP140" s="196"/>
      <c r="DQ140" s="195"/>
      <c r="DR140" s="197"/>
      <c r="DS140" s="195"/>
      <c r="DT140" s="197"/>
      <c r="DU140" s="195"/>
      <c r="DV140" s="180" t="str">
        <f t="shared" si="261"/>
        <v/>
      </c>
      <c r="DW140" s="181" t="str">
        <f t="shared" si="220"/>
        <v/>
      </c>
      <c r="DX140" s="182" t="str">
        <f t="shared" si="221"/>
        <v/>
      </c>
      <c r="DY140" s="183"/>
      <c r="DZ140" s="184" t="str">
        <f t="shared" si="281"/>
        <v/>
      </c>
      <c r="EA140" s="183"/>
      <c r="EB140" s="171"/>
      <c r="EC140" s="196"/>
      <c r="ED140" s="195"/>
      <c r="EE140" s="197"/>
      <c r="EF140" s="195"/>
      <c r="EG140" s="197"/>
      <c r="EH140" s="195"/>
      <c r="EI140" s="180" t="str">
        <f t="shared" si="262"/>
        <v/>
      </c>
      <c r="EJ140" s="181" t="str">
        <f t="shared" si="222"/>
        <v/>
      </c>
      <c r="EK140" s="182" t="str">
        <f t="shared" si="223"/>
        <v/>
      </c>
      <c r="EL140" s="183"/>
      <c r="EM140" s="184" t="str">
        <f t="shared" si="282"/>
        <v/>
      </c>
      <c r="EN140" s="183"/>
      <c r="EO140" s="171"/>
      <c r="EP140" s="196"/>
      <c r="EQ140" s="195"/>
      <c r="ER140" s="197"/>
      <c r="ES140" s="195"/>
      <c r="ET140" s="197"/>
      <c r="EU140" s="195"/>
      <c r="EV140" s="180" t="str">
        <f t="shared" si="263"/>
        <v/>
      </c>
      <c r="EW140" s="181" t="str">
        <f t="shared" si="224"/>
        <v/>
      </c>
      <c r="EX140" s="182" t="str">
        <f t="shared" si="225"/>
        <v/>
      </c>
      <c r="EY140" s="183"/>
      <c r="EZ140" s="184" t="str">
        <f t="shared" si="283"/>
        <v/>
      </c>
      <c r="FA140" s="183"/>
      <c r="FB140" s="171"/>
      <c r="FC140" s="196"/>
      <c r="FD140" s="195"/>
      <c r="FE140" s="197"/>
      <c r="FF140" s="195"/>
      <c r="FG140" s="197"/>
      <c r="FH140" s="195"/>
      <c r="FI140" s="180" t="str">
        <f t="shared" si="264"/>
        <v/>
      </c>
      <c r="FJ140" s="181" t="str">
        <f t="shared" si="226"/>
        <v/>
      </c>
      <c r="FK140" s="182" t="str">
        <f t="shared" si="227"/>
        <v/>
      </c>
      <c r="FL140" s="183"/>
      <c r="FM140" s="184" t="str">
        <f t="shared" si="284"/>
        <v/>
      </c>
      <c r="FN140" s="183"/>
      <c r="FO140" s="171"/>
      <c r="FP140" s="196"/>
      <c r="FQ140" s="195"/>
      <c r="FR140" s="197"/>
      <c r="FS140" s="195"/>
      <c r="FT140" s="197"/>
      <c r="FU140" s="195"/>
      <c r="FV140" s="180" t="str">
        <f t="shared" si="265"/>
        <v/>
      </c>
      <c r="FW140" s="181" t="str">
        <f t="shared" si="228"/>
        <v/>
      </c>
      <c r="FX140" s="182" t="str">
        <f t="shared" si="229"/>
        <v/>
      </c>
      <c r="FY140" s="183"/>
      <c r="FZ140" s="184" t="str">
        <f t="shared" si="285"/>
        <v/>
      </c>
      <c r="GA140" s="183"/>
      <c r="GB140" s="171"/>
      <c r="GC140" s="196"/>
      <c r="GD140" s="195"/>
      <c r="GE140" s="197"/>
      <c r="GF140" s="195"/>
      <c r="GG140" s="197"/>
      <c r="GH140" s="195"/>
      <c r="GI140" s="180" t="str">
        <f t="shared" si="266"/>
        <v/>
      </c>
      <c r="GJ140" s="181" t="str">
        <f t="shared" si="230"/>
        <v/>
      </c>
      <c r="GK140" s="182" t="str">
        <f t="shared" si="231"/>
        <v/>
      </c>
      <c r="GL140" s="183"/>
      <c r="GM140" s="184" t="str">
        <f t="shared" si="286"/>
        <v/>
      </c>
      <c r="GN140" s="183"/>
      <c r="GO140" s="171"/>
      <c r="GP140" s="196"/>
      <c r="GQ140" s="195"/>
      <c r="GR140" s="197"/>
      <c r="GS140" s="195"/>
      <c r="GT140" s="197"/>
      <c r="GU140" s="195"/>
      <c r="GV140" s="180" t="str">
        <f t="shared" si="267"/>
        <v/>
      </c>
      <c r="GW140" s="181" t="str">
        <f t="shared" si="232"/>
        <v/>
      </c>
      <c r="GX140" s="182" t="str">
        <f t="shared" si="233"/>
        <v/>
      </c>
      <c r="GY140" s="183"/>
      <c r="GZ140" s="184" t="str">
        <f t="shared" si="287"/>
        <v/>
      </c>
      <c r="HA140" s="183"/>
      <c r="HB140" s="171"/>
      <c r="HC140" s="196"/>
      <c r="HD140" s="195"/>
      <c r="HE140" s="197"/>
      <c r="HF140" s="195"/>
      <c r="HG140" s="197"/>
      <c r="HH140" s="195"/>
      <c r="HI140" s="180" t="str">
        <f t="shared" si="268"/>
        <v/>
      </c>
      <c r="HJ140" s="181" t="str">
        <f t="shared" si="234"/>
        <v/>
      </c>
      <c r="HK140" s="182" t="str">
        <f t="shared" si="235"/>
        <v/>
      </c>
      <c r="HL140" s="183"/>
      <c r="HM140" s="184" t="str">
        <f t="shared" si="288"/>
        <v/>
      </c>
      <c r="HN140" s="183"/>
      <c r="HO140" s="171"/>
      <c r="HP140" s="196"/>
      <c r="HQ140" s="195"/>
      <c r="HR140" s="197"/>
      <c r="HS140" s="195"/>
      <c r="HT140" s="197"/>
      <c r="HU140" s="195"/>
      <c r="HV140" s="180" t="str">
        <f t="shared" si="269"/>
        <v/>
      </c>
      <c r="HW140" s="181" t="str">
        <f t="shared" si="236"/>
        <v/>
      </c>
      <c r="HX140" s="182" t="str">
        <f t="shared" si="237"/>
        <v/>
      </c>
      <c r="HY140" s="183"/>
      <c r="HZ140" s="184" t="str">
        <f t="shared" si="289"/>
        <v/>
      </c>
      <c r="IA140" s="183"/>
      <c r="IB140" s="171"/>
      <c r="IC140" s="196"/>
      <c r="ID140" s="195"/>
      <c r="IE140" s="197"/>
      <c r="IF140" s="195"/>
      <c r="IG140" s="197"/>
      <c r="IH140" s="195"/>
      <c r="II140" s="180" t="str">
        <f t="shared" si="270"/>
        <v/>
      </c>
      <c r="IJ140" s="181" t="str">
        <f t="shared" si="238"/>
        <v/>
      </c>
      <c r="IK140" s="182" t="str">
        <f t="shared" si="239"/>
        <v/>
      </c>
      <c r="IL140" s="183"/>
      <c r="IM140" s="184" t="str">
        <f t="shared" si="290"/>
        <v/>
      </c>
      <c r="IN140" s="183"/>
      <c r="IO140" s="171"/>
      <c r="IP140" s="196"/>
      <c r="IQ140" s="195"/>
      <c r="IR140" s="197"/>
      <c r="IS140" s="195"/>
      <c r="IT140" s="197"/>
      <c r="IU140" s="195"/>
      <c r="IV140" s="180" t="str">
        <f t="shared" si="271"/>
        <v/>
      </c>
      <c r="IW140" s="181" t="str">
        <f t="shared" si="240"/>
        <v/>
      </c>
      <c r="IX140" s="182" t="str">
        <f t="shared" si="241"/>
        <v/>
      </c>
      <c r="IY140" s="183"/>
      <c r="IZ140" s="184" t="str">
        <f t="shared" si="291"/>
        <v/>
      </c>
      <c r="JA140" s="183"/>
      <c r="JB140" s="171"/>
      <c r="JC140" s="342"/>
      <c r="JD140" s="198">
        <f t="shared" si="242"/>
        <v>0</v>
      </c>
      <c r="JE140" s="198">
        <f t="shared" si="243"/>
        <v>0</v>
      </c>
      <c r="JF140" s="198">
        <f t="shared" si="244"/>
        <v>0</v>
      </c>
      <c r="JG140" s="199">
        <f t="shared" si="245"/>
        <v>0</v>
      </c>
      <c r="JH140" s="199">
        <f t="shared" si="246"/>
        <v>0</v>
      </c>
      <c r="JI140" s="342"/>
      <c r="JJ140" s="198">
        <f>JD140+'Vessel List A'!JD140</f>
        <v>0</v>
      </c>
      <c r="JK140" s="198">
        <f>JE140+'Vessel List A'!JE140</f>
        <v>0</v>
      </c>
      <c r="JL140" s="198">
        <f t="shared" si="247"/>
        <v>0</v>
      </c>
      <c r="JM140" s="199">
        <f>JG140+'Vessel List A'!JG140</f>
        <v>0</v>
      </c>
      <c r="JN140" s="199">
        <f t="shared" si="248"/>
        <v>0</v>
      </c>
      <c r="JO140" s="342"/>
      <c r="JP140" s="346"/>
      <c r="JQ140" s="346"/>
      <c r="JR140" s="346"/>
      <c r="JS140" s="346"/>
      <c r="JT140" s="346"/>
      <c r="JU140" s="346"/>
      <c r="JV140" s="346"/>
      <c r="JW140" s="346"/>
      <c r="JX140" s="346"/>
      <c r="JY140" s="342"/>
      <c r="JZ140" s="344">
        <f t="shared" si="249"/>
        <v>3</v>
      </c>
      <c r="KA140" s="195"/>
    </row>
    <row r="141" spans="1:287" x14ac:dyDescent="0.2">
      <c r="A141" s="247">
        <f t="shared" si="250"/>
        <v>41715</v>
      </c>
      <c r="B141" s="249">
        <f t="shared" si="251"/>
        <v>41716</v>
      </c>
      <c r="C141" s="196"/>
      <c r="D141" s="195"/>
      <c r="E141" s="197"/>
      <c r="F141" s="195"/>
      <c r="G141" s="197"/>
      <c r="H141" s="195"/>
      <c r="I141" s="180" t="str">
        <f t="shared" si="252"/>
        <v/>
      </c>
      <c r="J141" s="181" t="str">
        <f t="shared" si="202"/>
        <v/>
      </c>
      <c r="K141" s="182" t="str">
        <f t="shared" si="203"/>
        <v/>
      </c>
      <c r="L141" s="183"/>
      <c r="M141" s="184" t="str">
        <f t="shared" si="272"/>
        <v/>
      </c>
      <c r="N141" s="183"/>
      <c r="O141" s="171"/>
      <c r="P141" s="196"/>
      <c r="Q141" s="195"/>
      <c r="R141" s="197"/>
      <c r="S141" s="195"/>
      <c r="T141" s="197"/>
      <c r="U141" s="195"/>
      <c r="V141" s="180" t="str">
        <f t="shared" si="253"/>
        <v/>
      </c>
      <c r="W141" s="181" t="str">
        <f t="shared" si="204"/>
        <v/>
      </c>
      <c r="X141" s="182" t="str">
        <f t="shared" si="205"/>
        <v/>
      </c>
      <c r="Y141" s="183"/>
      <c r="Z141" s="184" t="str">
        <f t="shared" si="273"/>
        <v/>
      </c>
      <c r="AA141" s="183"/>
      <c r="AB141" s="171"/>
      <c r="AC141" s="196"/>
      <c r="AD141" s="195"/>
      <c r="AE141" s="197"/>
      <c r="AF141" s="195"/>
      <c r="AG141" s="197"/>
      <c r="AH141" s="195"/>
      <c r="AI141" s="180" t="str">
        <f t="shared" si="254"/>
        <v/>
      </c>
      <c r="AJ141" s="181" t="str">
        <f t="shared" si="206"/>
        <v/>
      </c>
      <c r="AK141" s="182" t="str">
        <f t="shared" si="207"/>
        <v/>
      </c>
      <c r="AL141" s="183"/>
      <c r="AM141" s="184" t="str">
        <f t="shared" si="274"/>
        <v/>
      </c>
      <c r="AN141" s="183"/>
      <c r="AO141" s="171"/>
      <c r="AP141" s="196"/>
      <c r="AQ141" s="195"/>
      <c r="AR141" s="197"/>
      <c r="AS141" s="195"/>
      <c r="AT141" s="197"/>
      <c r="AU141" s="195"/>
      <c r="AV141" s="180" t="str">
        <f t="shared" si="255"/>
        <v/>
      </c>
      <c r="AW141" s="181" t="str">
        <f t="shared" si="208"/>
        <v/>
      </c>
      <c r="AX141" s="182" t="str">
        <f t="shared" si="209"/>
        <v/>
      </c>
      <c r="AY141" s="183"/>
      <c r="AZ141" s="184" t="str">
        <f t="shared" si="275"/>
        <v/>
      </c>
      <c r="BA141" s="183"/>
      <c r="BB141" s="171"/>
      <c r="BC141" s="196"/>
      <c r="BD141" s="195"/>
      <c r="BE141" s="197"/>
      <c r="BF141" s="195"/>
      <c r="BG141" s="197"/>
      <c r="BH141" s="195"/>
      <c r="BI141" s="180" t="str">
        <f t="shared" si="256"/>
        <v/>
      </c>
      <c r="BJ141" s="181" t="str">
        <f t="shared" si="210"/>
        <v/>
      </c>
      <c r="BK141" s="182" t="str">
        <f t="shared" si="211"/>
        <v/>
      </c>
      <c r="BL141" s="183"/>
      <c r="BM141" s="184" t="str">
        <f t="shared" si="276"/>
        <v/>
      </c>
      <c r="BN141" s="183"/>
      <c r="BO141" s="171"/>
      <c r="BP141" s="196"/>
      <c r="BQ141" s="195"/>
      <c r="BR141" s="197"/>
      <c r="BS141" s="195"/>
      <c r="BT141" s="197"/>
      <c r="BU141" s="195"/>
      <c r="BV141" s="180" t="str">
        <f t="shared" si="257"/>
        <v/>
      </c>
      <c r="BW141" s="181" t="str">
        <f t="shared" si="212"/>
        <v/>
      </c>
      <c r="BX141" s="182" t="str">
        <f t="shared" si="213"/>
        <v/>
      </c>
      <c r="BY141" s="183"/>
      <c r="BZ141" s="184" t="str">
        <f t="shared" si="277"/>
        <v/>
      </c>
      <c r="CA141" s="183"/>
      <c r="CB141" s="171"/>
      <c r="CC141" s="196"/>
      <c r="CD141" s="195"/>
      <c r="CE141" s="197"/>
      <c r="CF141" s="195"/>
      <c r="CG141" s="197"/>
      <c r="CH141" s="195"/>
      <c r="CI141" s="180" t="str">
        <f t="shared" si="258"/>
        <v/>
      </c>
      <c r="CJ141" s="181" t="str">
        <f t="shared" si="214"/>
        <v/>
      </c>
      <c r="CK141" s="182" t="str">
        <f t="shared" si="215"/>
        <v/>
      </c>
      <c r="CL141" s="183"/>
      <c r="CM141" s="184" t="str">
        <f t="shared" si="278"/>
        <v/>
      </c>
      <c r="CN141" s="183"/>
      <c r="CO141" s="171"/>
      <c r="CP141" s="196"/>
      <c r="CQ141" s="195"/>
      <c r="CR141" s="197"/>
      <c r="CS141" s="195"/>
      <c r="CT141" s="197"/>
      <c r="CU141" s="195"/>
      <c r="CV141" s="180" t="str">
        <f t="shared" si="259"/>
        <v/>
      </c>
      <c r="CW141" s="181" t="str">
        <f t="shared" si="216"/>
        <v/>
      </c>
      <c r="CX141" s="182" t="str">
        <f t="shared" si="217"/>
        <v/>
      </c>
      <c r="CY141" s="183"/>
      <c r="CZ141" s="184" t="str">
        <f t="shared" si="279"/>
        <v/>
      </c>
      <c r="DA141" s="183"/>
      <c r="DB141" s="171"/>
      <c r="DC141" s="196"/>
      <c r="DD141" s="195"/>
      <c r="DE141" s="197"/>
      <c r="DF141" s="195"/>
      <c r="DG141" s="197"/>
      <c r="DH141" s="195"/>
      <c r="DI141" s="180" t="str">
        <f t="shared" si="260"/>
        <v/>
      </c>
      <c r="DJ141" s="181" t="str">
        <f t="shared" si="218"/>
        <v/>
      </c>
      <c r="DK141" s="182" t="str">
        <f t="shared" si="219"/>
        <v/>
      </c>
      <c r="DL141" s="183"/>
      <c r="DM141" s="184" t="str">
        <f t="shared" si="280"/>
        <v/>
      </c>
      <c r="DN141" s="183"/>
      <c r="DO141" s="171"/>
      <c r="DP141" s="196"/>
      <c r="DQ141" s="195"/>
      <c r="DR141" s="197"/>
      <c r="DS141" s="195"/>
      <c r="DT141" s="197"/>
      <c r="DU141" s="195"/>
      <c r="DV141" s="180" t="str">
        <f t="shared" si="261"/>
        <v/>
      </c>
      <c r="DW141" s="181" t="str">
        <f t="shared" si="220"/>
        <v/>
      </c>
      <c r="DX141" s="182" t="str">
        <f t="shared" si="221"/>
        <v/>
      </c>
      <c r="DY141" s="183"/>
      <c r="DZ141" s="184" t="str">
        <f t="shared" si="281"/>
        <v/>
      </c>
      <c r="EA141" s="183"/>
      <c r="EB141" s="171"/>
      <c r="EC141" s="196"/>
      <c r="ED141" s="195"/>
      <c r="EE141" s="197"/>
      <c r="EF141" s="195"/>
      <c r="EG141" s="197"/>
      <c r="EH141" s="195"/>
      <c r="EI141" s="180" t="str">
        <f t="shared" si="262"/>
        <v/>
      </c>
      <c r="EJ141" s="181" t="str">
        <f t="shared" si="222"/>
        <v/>
      </c>
      <c r="EK141" s="182" t="str">
        <f t="shared" si="223"/>
        <v/>
      </c>
      <c r="EL141" s="183"/>
      <c r="EM141" s="184" t="str">
        <f t="shared" si="282"/>
        <v/>
      </c>
      <c r="EN141" s="183"/>
      <c r="EO141" s="171"/>
      <c r="EP141" s="196"/>
      <c r="EQ141" s="195"/>
      <c r="ER141" s="197"/>
      <c r="ES141" s="195"/>
      <c r="ET141" s="197"/>
      <c r="EU141" s="195"/>
      <c r="EV141" s="180" t="str">
        <f t="shared" si="263"/>
        <v/>
      </c>
      <c r="EW141" s="181" t="str">
        <f t="shared" si="224"/>
        <v/>
      </c>
      <c r="EX141" s="182" t="str">
        <f t="shared" si="225"/>
        <v/>
      </c>
      <c r="EY141" s="183"/>
      <c r="EZ141" s="184" t="str">
        <f t="shared" si="283"/>
        <v/>
      </c>
      <c r="FA141" s="183"/>
      <c r="FB141" s="171"/>
      <c r="FC141" s="196"/>
      <c r="FD141" s="195"/>
      <c r="FE141" s="197"/>
      <c r="FF141" s="195"/>
      <c r="FG141" s="197"/>
      <c r="FH141" s="195"/>
      <c r="FI141" s="180" t="str">
        <f t="shared" si="264"/>
        <v/>
      </c>
      <c r="FJ141" s="181" t="str">
        <f t="shared" si="226"/>
        <v/>
      </c>
      <c r="FK141" s="182" t="str">
        <f t="shared" si="227"/>
        <v/>
      </c>
      <c r="FL141" s="183"/>
      <c r="FM141" s="184" t="str">
        <f t="shared" si="284"/>
        <v/>
      </c>
      <c r="FN141" s="183"/>
      <c r="FO141" s="171"/>
      <c r="FP141" s="196"/>
      <c r="FQ141" s="195"/>
      <c r="FR141" s="197"/>
      <c r="FS141" s="195"/>
      <c r="FT141" s="197"/>
      <c r="FU141" s="195"/>
      <c r="FV141" s="180" t="str">
        <f t="shared" si="265"/>
        <v/>
      </c>
      <c r="FW141" s="181" t="str">
        <f t="shared" si="228"/>
        <v/>
      </c>
      <c r="FX141" s="182" t="str">
        <f t="shared" si="229"/>
        <v/>
      </c>
      <c r="FY141" s="183"/>
      <c r="FZ141" s="184" t="str">
        <f t="shared" si="285"/>
        <v/>
      </c>
      <c r="GA141" s="183"/>
      <c r="GB141" s="171"/>
      <c r="GC141" s="196"/>
      <c r="GD141" s="195"/>
      <c r="GE141" s="197"/>
      <c r="GF141" s="195"/>
      <c r="GG141" s="197"/>
      <c r="GH141" s="195"/>
      <c r="GI141" s="180" t="str">
        <f t="shared" si="266"/>
        <v/>
      </c>
      <c r="GJ141" s="181" t="str">
        <f t="shared" si="230"/>
        <v/>
      </c>
      <c r="GK141" s="182" t="str">
        <f t="shared" si="231"/>
        <v/>
      </c>
      <c r="GL141" s="183"/>
      <c r="GM141" s="184" t="str">
        <f t="shared" si="286"/>
        <v/>
      </c>
      <c r="GN141" s="183"/>
      <c r="GO141" s="171"/>
      <c r="GP141" s="196"/>
      <c r="GQ141" s="195"/>
      <c r="GR141" s="197"/>
      <c r="GS141" s="195"/>
      <c r="GT141" s="197"/>
      <c r="GU141" s="195"/>
      <c r="GV141" s="180" t="str">
        <f t="shared" si="267"/>
        <v/>
      </c>
      <c r="GW141" s="181" t="str">
        <f t="shared" si="232"/>
        <v/>
      </c>
      <c r="GX141" s="182" t="str">
        <f t="shared" si="233"/>
        <v/>
      </c>
      <c r="GY141" s="183"/>
      <c r="GZ141" s="184" t="str">
        <f t="shared" si="287"/>
        <v/>
      </c>
      <c r="HA141" s="183"/>
      <c r="HB141" s="171"/>
      <c r="HC141" s="196"/>
      <c r="HD141" s="195"/>
      <c r="HE141" s="197"/>
      <c r="HF141" s="195"/>
      <c r="HG141" s="197"/>
      <c r="HH141" s="195"/>
      <c r="HI141" s="180" t="str">
        <f t="shared" si="268"/>
        <v/>
      </c>
      <c r="HJ141" s="181" t="str">
        <f t="shared" si="234"/>
        <v/>
      </c>
      <c r="HK141" s="182" t="str">
        <f t="shared" si="235"/>
        <v/>
      </c>
      <c r="HL141" s="183"/>
      <c r="HM141" s="184" t="str">
        <f t="shared" si="288"/>
        <v/>
      </c>
      <c r="HN141" s="183"/>
      <c r="HO141" s="171"/>
      <c r="HP141" s="196"/>
      <c r="HQ141" s="195"/>
      <c r="HR141" s="197"/>
      <c r="HS141" s="195"/>
      <c r="HT141" s="197"/>
      <c r="HU141" s="195"/>
      <c r="HV141" s="180" t="str">
        <f t="shared" si="269"/>
        <v/>
      </c>
      <c r="HW141" s="181" t="str">
        <f t="shared" si="236"/>
        <v/>
      </c>
      <c r="HX141" s="182" t="str">
        <f t="shared" si="237"/>
        <v/>
      </c>
      <c r="HY141" s="183"/>
      <c r="HZ141" s="184" t="str">
        <f t="shared" si="289"/>
        <v/>
      </c>
      <c r="IA141" s="183"/>
      <c r="IB141" s="171"/>
      <c r="IC141" s="196"/>
      <c r="ID141" s="195"/>
      <c r="IE141" s="197"/>
      <c r="IF141" s="195"/>
      <c r="IG141" s="197"/>
      <c r="IH141" s="195"/>
      <c r="II141" s="180" t="str">
        <f t="shared" si="270"/>
        <v/>
      </c>
      <c r="IJ141" s="181" t="str">
        <f t="shared" si="238"/>
        <v/>
      </c>
      <c r="IK141" s="182" t="str">
        <f t="shared" si="239"/>
        <v/>
      </c>
      <c r="IL141" s="183"/>
      <c r="IM141" s="184" t="str">
        <f t="shared" si="290"/>
        <v/>
      </c>
      <c r="IN141" s="183"/>
      <c r="IO141" s="171"/>
      <c r="IP141" s="196"/>
      <c r="IQ141" s="195"/>
      <c r="IR141" s="197"/>
      <c r="IS141" s="195"/>
      <c r="IT141" s="197"/>
      <c r="IU141" s="195"/>
      <c r="IV141" s="180" t="str">
        <f t="shared" si="271"/>
        <v/>
      </c>
      <c r="IW141" s="181" t="str">
        <f t="shared" si="240"/>
        <v/>
      </c>
      <c r="IX141" s="182" t="str">
        <f t="shared" si="241"/>
        <v/>
      </c>
      <c r="IY141" s="183"/>
      <c r="IZ141" s="184" t="str">
        <f t="shared" si="291"/>
        <v/>
      </c>
      <c r="JA141" s="183"/>
      <c r="JB141" s="171"/>
      <c r="JC141" s="342"/>
      <c r="JD141" s="198">
        <f t="shared" si="242"/>
        <v>0</v>
      </c>
      <c r="JE141" s="198">
        <f t="shared" si="243"/>
        <v>0</v>
      </c>
      <c r="JF141" s="198">
        <f t="shared" si="244"/>
        <v>0</v>
      </c>
      <c r="JG141" s="199">
        <f t="shared" si="245"/>
        <v>0</v>
      </c>
      <c r="JH141" s="199">
        <f t="shared" si="246"/>
        <v>0</v>
      </c>
      <c r="JI141" s="342"/>
      <c r="JJ141" s="198">
        <f>JD141+'Vessel List A'!JD141</f>
        <v>0</v>
      </c>
      <c r="JK141" s="198">
        <f>JE141+'Vessel List A'!JE141</f>
        <v>0</v>
      </c>
      <c r="JL141" s="198">
        <f t="shared" si="247"/>
        <v>0</v>
      </c>
      <c r="JM141" s="199">
        <f>JG141+'Vessel List A'!JG141</f>
        <v>0</v>
      </c>
      <c r="JN141" s="199">
        <f t="shared" si="248"/>
        <v>0</v>
      </c>
      <c r="JO141" s="342"/>
      <c r="JP141" s="346"/>
      <c r="JQ141" s="346"/>
      <c r="JR141" s="346"/>
      <c r="JS141" s="346"/>
      <c r="JT141" s="346"/>
      <c r="JU141" s="346"/>
      <c r="JV141" s="346"/>
      <c r="JW141" s="346"/>
      <c r="JX141" s="346"/>
      <c r="JY141" s="342"/>
      <c r="JZ141" s="344">
        <f t="shared" si="249"/>
        <v>3</v>
      </c>
      <c r="KA141" s="195"/>
    </row>
    <row r="142" spans="1:287" x14ac:dyDescent="0.2">
      <c r="A142" s="247">
        <f t="shared" si="250"/>
        <v>41716</v>
      </c>
      <c r="B142" s="249">
        <f t="shared" si="251"/>
        <v>41717</v>
      </c>
      <c r="C142" s="196"/>
      <c r="D142" s="195"/>
      <c r="E142" s="197"/>
      <c r="F142" s="195"/>
      <c r="G142" s="197"/>
      <c r="H142" s="195"/>
      <c r="I142" s="180" t="str">
        <f t="shared" si="252"/>
        <v/>
      </c>
      <c r="J142" s="181" t="str">
        <f t="shared" si="202"/>
        <v/>
      </c>
      <c r="K142" s="182" t="str">
        <f t="shared" si="203"/>
        <v/>
      </c>
      <c r="L142" s="183"/>
      <c r="M142" s="184" t="str">
        <f t="shared" si="272"/>
        <v/>
      </c>
      <c r="N142" s="183"/>
      <c r="O142" s="171"/>
      <c r="P142" s="196"/>
      <c r="Q142" s="195"/>
      <c r="R142" s="197"/>
      <c r="S142" s="195"/>
      <c r="T142" s="197"/>
      <c r="U142" s="195"/>
      <c r="V142" s="180" t="str">
        <f t="shared" si="253"/>
        <v/>
      </c>
      <c r="W142" s="181" t="str">
        <f t="shared" si="204"/>
        <v/>
      </c>
      <c r="X142" s="182" t="str">
        <f t="shared" si="205"/>
        <v/>
      </c>
      <c r="Y142" s="183"/>
      <c r="Z142" s="184" t="str">
        <f t="shared" si="273"/>
        <v/>
      </c>
      <c r="AA142" s="183"/>
      <c r="AB142" s="171"/>
      <c r="AC142" s="196"/>
      <c r="AD142" s="195"/>
      <c r="AE142" s="197"/>
      <c r="AF142" s="195"/>
      <c r="AG142" s="197"/>
      <c r="AH142" s="195"/>
      <c r="AI142" s="180" t="str">
        <f t="shared" si="254"/>
        <v/>
      </c>
      <c r="AJ142" s="181" t="str">
        <f t="shared" si="206"/>
        <v/>
      </c>
      <c r="AK142" s="182" t="str">
        <f t="shared" si="207"/>
        <v/>
      </c>
      <c r="AL142" s="183"/>
      <c r="AM142" s="184" t="str">
        <f t="shared" si="274"/>
        <v/>
      </c>
      <c r="AN142" s="183"/>
      <c r="AO142" s="171"/>
      <c r="AP142" s="196"/>
      <c r="AQ142" s="195"/>
      <c r="AR142" s="197"/>
      <c r="AS142" s="195"/>
      <c r="AT142" s="197"/>
      <c r="AU142" s="195"/>
      <c r="AV142" s="180" t="str">
        <f t="shared" si="255"/>
        <v/>
      </c>
      <c r="AW142" s="181" t="str">
        <f t="shared" si="208"/>
        <v/>
      </c>
      <c r="AX142" s="182" t="str">
        <f t="shared" si="209"/>
        <v/>
      </c>
      <c r="AY142" s="183"/>
      <c r="AZ142" s="184" t="str">
        <f t="shared" si="275"/>
        <v/>
      </c>
      <c r="BA142" s="183"/>
      <c r="BB142" s="171"/>
      <c r="BC142" s="196"/>
      <c r="BD142" s="195"/>
      <c r="BE142" s="197"/>
      <c r="BF142" s="195"/>
      <c r="BG142" s="197"/>
      <c r="BH142" s="195"/>
      <c r="BI142" s="180" t="str">
        <f t="shared" si="256"/>
        <v/>
      </c>
      <c r="BJ142" s="181" t="str">
        <f t="shared" si="210"/>
        <v/>
      </c>
      <c r="BK142" s="182" t="str">
        <f t="shared" si="211"/>
        <v/>
      </c>
      <c r="BL142" s="183"/>
      <c r="BM142" s="184" t="str">
        <f t="shared" si="276"/>
        <v/>
      </c>
      <c r="BN142" s="183"/>
      <c r="BO142" s="171"/>
      <c r="BP142" s="196"/>
      <c r="BQ142" s="195"/>
      <c r="BR142" s="197"/>
      <c r="BS142" s="195"/>
      <c r="BT142" s="197"/>
      <c r="BU142" s="195"/>
      <c r="BV142" s="180" t="str">
        <f t="shared" si="257"/>
        <v/>
      </c>
      <c r="BW142" s="181" t="str">
        <f t="shared" si="212"/>
        <v/>
      </c>
      <c r="BX142" s="182" t="str">
        <f t="shared" si="213"/>
        <v/>
      </c>
      <c r="BY142" s="183"/>
      <c r="BZ142" s="184" t="str">
        <f t="shared" si="277"/>
        <v/>
      </c>
      <c r="CA142" s="183"/>
      <c r="CB142" s="171"/>
      <c r="CC142" s="196"/>
      <c r="CD142" s="195"/>
      <c r="CE142" s="197"/>
      <c r="CF142" s="195"/>
      <c r="CG142" s="197"/>
      <c r="CH142" s="195"/>
      <c r="CI142" s="180" t="str">
        <f t="shared" si="258"/>
        <v/>
      </c>
      <c r="CJ142" s="181" t="str">
        <f t="shared" si="214"/>
        <v/>
      </c>
      <c r="CK142" s="182" t="str">
        <f t="shared" si="215"/>
        <v/>
      </c>
      <c r="CL142" s="183"/>
      <c r="CM142" s="184" t="str">
        <f t="shared" si="278"/>
        <v/>
      </c>
      <c r="CN142" s="183"/>
      <c r="CO142" s="171"/>
      <c r="CP142" s="196"/>
      <c r="CQ142" s="195"/>
      <c r="CR142" s="197"/>
      <c r="CS142" s="195"/>
      <c r="CT142" s="197"/>
      <c r="CU142" s="195"/>
      <c r="CV142" s="180" t="str">
        <f t="shared" si="259"/>
        <v/>
      </c>
      <c r="CW142" s="181" t="str">
        <f t="shared" si="216"/>
        <v/>
      </c>
      <c r="CX142" s="182" t="str">
        <f t="shared" si="217"/>
        <v/>
      </c>
      <c r="CY142" s="183"/>
      <c r="CZ142" s="184" t="str">
        <f t="shared" si="279"/>
        <v/>
      </c>
      <c r="DA142" s="183"/>
      <c r="DB142" s="171"/>
      <c r="DC142" s="196"/>
      <c r="DD142" s="195"/>
      <c r="DE142" s="197"/>
      <c r="DF142" s="195"/>
      <c r="DG142" s="197"/>
      <c r="DH142" s="195"/>
      <c r="DI142" s="180" t="str">
        <f t="shared" si="260"/>
        <v/>
      </c>
      <c r="DJ142" s="181" t="str">
        <f t="shared" si="218"/>
        <v/>
      </c>
      <c r="DK142" s="182" t="str">
        <f t="shared" si="219"/>
        <v/>
      </c>
      <c r="DL142" s="183"/>
      <c r="DM142" s="184" t="str">
        <f t="shared" si="280"/>
        <v/>
      </c>
      <c r="DN142" s="183"/>
      <c r="DO142" s="171"/>
      <c r="DP142" s="196"/>
      <c r="DQ142" s="195"/>
      <c r="DR142" s="197"/>
      <c r="DS142" s="195"/>
      <c r="DT142" s="197"/>
      <c r="DU142" s="195"/>
      <c r="DV142" s="180" t="str">
        <f t="shared" si="261"/>
        <v/>
      </c>
      <c r="DW142" s="181" t="str">
        <f t="shared" si="220"/>
        <v/>
      </c>
      <c r="DX142" s="182" t="str">
        <f t="shared" si="221"/>
        <v/>
      </c>
      <c r="DY142" s="183"/>
      <c r="DZ142" s="184" t="str">
        <f t="shared" si="281"/>
        <v/>
      </c>
      <c r="EA142" s="183"/>
      <c r="EB142" s="171"/>
      <c r="EC142" s="196"/>
      <c r="ED142" s="195"/>
      <c r="EE142" s="197"/>
      <c r="EF142" s="195"/>
      <c r="EG142" s="197"/>
      <c r="EH142" s="195"/>
      <c r="EI142" s="180" t="str">
        <f t="shared" si="262"/>
        <v/>
      </c>
      <c r="EJ142" s="181" t="str">
        <f t="shared" si="222"/>
        <v/>
      </c>
      <c r="EK142" s="182" t="str">
        <f t="shared" si="223"/>
        <v/>
      </c>
      <c r="EL142" s="183"/>
      <c r="EM142" s="184" t="str">
        <f t="shared" si="282"/>
        <v/>
      </c>
      <c r="EN142" s="183"/>
      <c r="EO142" s="171"/>
      <c r="EP142" s="196"/>
      <c r="EQ142" s="195"/>
      <c r="ER142" s="197"/>
      <c r="ES142" s="195"/>
      <c r="ET142" s="197"/>
      <c r="EU142" s="195"/>
      <c r="EV142" s="180" t="str">
        <f t="shared" si="263"/>
        <v/>
      </c>
      <c r="EW142" s="181" t="str">
        <f t="shared" si="224"/>
        <v/>
      </c>
      <c r="EX142" s="182" t="str">
        <f t="shared" si="225"/>
        <v/>
      </c>
      <c r="EY142" s="183"/>
      <c r="EZ142" s="184" t="str">
        <f t="shared" si="283"/>
        <v/>
      </c>
      <c r="FA142" s="183"/>
      <c r="FB142" s="171"/>
      <c r="FC142" s="196"/>
      <c r="FD142" s="195"/>
      <c r="FE142" s="197"/>
      <c r="FF142" s="195"/>
      <c r="FG142" s="197"/>
      <c r="FH142" s="195"/>
      <c r="FI142" s="180" t="str">
        <f t="shared" si="264"/>
        <v/>
      </c>
      <c r="FJ142" s="181" t="str">
        <f t="shared" si="226"/>
        <v/>
      </c>
      <c r="FK142" s="182" t="str">
        <f t="shared" si="227"/>
        <v/>
      </c>
      <c r="FL142" s="183"/>
      <c r="FM142" s="184" t="str">
        <f t="shared" si="284"/>
        <v/>
      </c>
      <c r="FN142" s="183"/>
      <c r="FO142" s="171"/>
      <c r="FP142" s="196"/>
      <c r="FQ142" s="195"/>
      <c r="FR142" s="197"/>
      <c r="FS142" s="195"/>
      <c r="FT142" s="197"/>
      <c r="FU142" s="195"/>
      <c r="FV142" s="180" t="str">
        <f t="shared" si="265"/>
        <v/>
      </c>
      <c r="FW142" s="181" t="str">
        <f t="shared" si="228"/>
        <v/>
      </c>
      <c r="FX142" s="182" t="str">
        <f t="shared" si="229"/>
        <v/>
      </c>
      <c r="FY142" s="183"/>
      <c r="FZ142" s="184" t="str">
        <f t="shared" si="285"/>
        <v/>
      </c>
      <c r="GA142" s="183"/>
      <c r="GB142" s="171"/>
      <c r="GC142" s="196"/>
      <c r="GD142" s="195"/>
      <c r="GE142" s="197"/>
      <c r="GF142" s="195"/>
      <c r="GG142" s="197"/>
      <c r="GH142" s="195"/>
      <c r="GI142" s="180" t="str">
        <f t="shared" si="266"/>
        <v/>
      </c>
      <c r="GJ142" s="181" t="str">
        <f t="shared" si="230"/>
        <v/>
      </c>
      <c r="GK142" s="182" t="str">
        <f t="shared" si="231"/>
        <v/>
      </c>
      <c r="GL142" s="183"/>
      <c r="GM142" s="184" t="str">
        <f t="shared" si="286"/>
        <v/>
      </c>
      <c r="GN142" s="183"/>
      <c r="GO142" s="171"/>
      <c r="GP142" s="196"/>
      <c r="GQ142" s="195"/>
      <c r="GR142" s="197"/>
      <c r="GS142" s="195"/>
      <c r="GT142" s="197"/>
      <c r="GU142" s="195"/>
      <c r="GV142" s="180" t="str">
        <f t="shared" si="267"/>
        <v/>
      </c>
      <c r="GW142" s="181" t="str">
        <f t="shared" si="232"/>
        <v/>
      </c>
      <c r="GX142" s="182" t="str">
        <f t="shared" si="233"/>
        <v/>
      </c>
      <c r="GY142" s="183"/>
      <c r="GZ142" s="184" t="str">
        <f t="shared" si="287"/>
        <v/>
      </c>
      <c r="HA142" s="183"/>
      <c r="HB142" s="171"/>
      <c r="HC142" s="196"/>
      <c r="HD142" s="195"/>
      <c r="HE142" s="197"/>
      <c r="HF142" s="195"/>
      <c r="HG142" s="197"/>
      <c r="HH142" s="195"/>
      <c r="HI142" s="180" t="str">
        <f t="shared" si="268"/>
        <v/>
      </c>
      <c r="HJ142" s="181" t="str">
        <f t="shared" si="234"/>
        <v/>
      </c>
      <c r="HK142" s="182" t="str">
        <f t="shared" si="235"/>
        <v/>
      </c>
      <c r="HL142" s="183"/>
      <c r="HM142" s="184" t="str">
        <f t="shared" si="288"/>
        <v/>
      </c>
      <c r="HN142" s="183"/>
      <c r="HO142" s="171"/>
      <c r="HP142" s="196"/>
      <c r="HQ142" s="195"/>
      <c r="HR142" s="197"/>
      <c r="HS142" s="195"/>
      <c r="HT142" s="197"/>
      <c r="HU142" s="195"/>
      <c r="HV142" s="180" t="str">
        <f t="shared" si="269"/>
        <v/>
      </c>
      <c r="HW142" s="181" t="str">
        <f t="shared" si="236"/>
        <v/>
      </c>
      <c r="HX142" s="182" t="str">
        <f t="shared" si="237"/>
        <v/>
      </c>
      <c r="HY142" s="183"/>
      <c r="HZ142" s="184" t="str">
        <f t="shared" si="289"/>
        <v/>
      </c>
      <c r="IA142" s="183"/>
      <c r="IB142" s="171"/>
      <c r="IC142" s="196"/>
      <c r="ID142" s="195"/>
      <c r="IE142" s="197"/>
      <c r="IF142" s="195"/>
      <c r="IG142" s="197"/>
      <c r="IH142" s="195"/>
      <c r="II142" s="180" t="str">
        <f t="shared" si="270"/>
        <v/>
      </c>
      <c r="IJ142" s="181" t="str">
        <f t="shared" si="238"/>
        <v/>
      </c>
      <c r="IK142" s="182" t="str">
        <f t="shared" si="239"/>
        <v/>
      </c>
      <c r="IL142" s="183"/>
      <c r="IM142" s="184" t="str">
        <f t="shared" si="290"/>
        <v/>
      </c>
      <c r="IN142" s="183"/>
      <c r="IO142" s="171"/>
      <c r="IP142" s="196"/>
      <c r="IQ142" s="195"/>
      <c r="IR142" s="197"/>
      <c r="IS142" s="195"/>
      <c r="IT142" s="197"/>
      <c r="IU142" s="195"/>
      <c r="IV142" s="180" t="str">
        <f t="shared" si="271"/>
        <v/>
      </c>
      <c r="IW142" s="181" t="str">
        <f t="shared" si="240"/>
        <v/>
      </c>
      <c r="IX142" s="182" t="str">
        <f t="shared" si="241"/>
        <v/>
      </c>
      <c r="IY142" s="183"/>
      <c r="IZ142" s="184" t="str">
        <f t="shared" si="291"/>
        <v/>
      </c>
      <c r="JA142" s="183"/>
      <c r="JB142" s="171"/>
      <c r="JC142" s="342"/>
      <c r="JD142" s="198">
        <f t="shared" si="242"/>
        <v>0</v>
      </c>
      <c r="JE142" s="198">
        <f t="shared" si="243"/>
        <v>0</v>
      </c>
      <c r="JF142" s="198">
        <f t="shared" si="244"/>
        <v>0</v>
      </c>
      <c r="JG142" s="199">
        <f t="shared" si="245"/>
        <v>0</v>
      </c>
      <c r="JH142" s="199">
        <f t="shared" si="246"/>
        <v>0</v>
      </c>
      <c r="JI142" s="342"/>
      <c r="JJ142" s="198">
        <f>JD142+'Vessel List A'!JD142</f>
        <v>0</v>
      </c>
      <c r="JK142" s="198">
        <f>JE142+'Vessel List A'!JE142</f>
        <v>0</v>
      </c>
      <c r="JL142" s="198">
        <f t="shared" si="247"/>
        <v>0</v>
      </c>
      <c r="JM142" s="199">
        <f>JG142+'Vessel List A'!JG142</f>
        <v>0</v>
      </c>
      <c r="JN142" s="199">
        <f t="shared" si="248"/>
        <v>0</v>
      </c>
      <c r="JO142" s="342"/>
      <c r="JP142" s="346"/>
      <c r="JQ142" s="346"/>
      <c r="JR142" s="346"/>
      <c r="JS142" s="346"/>
      <c r="JT142" s="346"/>
      <c r="JU142" s="346"/>
      <c r="JV142" s="346"/>
      <c r="JW142" s="346"/>
      <c r="JX142" s="346"/>
      <c r="JY142" s="342"/>
      <c r="JZ142" s="344">
        <f t="shared" si="249"/>
        <v>3</v>
      </c>
      <c r="KA142" s="195"/>
    </row>
    <row r="143" spans="1:287" x14ac:dyDescent="0.2">
      <c r="A143" s="247">
        <f t="shared" si="250"/>
        <v>41717</v>
      </c>
      <c r="B143" s="249">
        <f t="shared" si="251"/>
        <v>41718</v>
      </c>
      <c r="C143" s="196"/>
      <c r="D143" s="195"/>
      <c r="E143" s="197"/>
      <c r="F143" s="195"/>
      <c r="G143" s="197"/>
      <c r="H143" s="195"/>
      <c r="I143" s="180" t="str">
        <f t="shared" si="252"/>
        <v/>
      </c>
      <c r="J143" s="181" t="str">
        <f t="shared" si="202"/>
        <v/>
      </c>
      <c r="K143" s="182" t="str">
        <f t="shared" si="203"/>
        <v/>
      </c>
      <c r="L143" s="183"/>
      <c r="M143" s="184" t="str">
        <f t="shared" si="272"/>
        <v/>
      </c>
      <c r="N143" s="183"/>
      <c r="O143" s="171"/>
      <c r="P143" s="196"/>
      <c r="Q143" s="195"/>
      <c r="R143" s="197"/>
      <c r="S143" s="195"/>
      <c r="T143" s="197"/>
      <c r="U143" s="195"/>
      <c r="V143" s="180" t="str">
        <f t="shared" si="253"/>
        <v/>
      </c>
      <c r="W143" s="181" t="str">
        <f t="shared" si="204"/>
        <v/>
      </c>
      <c r="X143" s="182" t="str">
        <f t="shared" si="205"/>
        <v/>
      </c>
      <c r="Y143" s="183"/>
      <c r="Z143" s="184" t="str">
        <f t="shared" si="273"/>
        <v/>
      </c>
      <c r="AA143" s="183"/>
      <c r="AB143" s="171"/>
      <c r="AC143" s="196"/>
      <c r="AD143" s="195"/>
      <c r="AE143" s="197"/>
      <c r="AF143" s="195"/>
      <c r="AG143" s="197"/>
      <c r="AH143" s="195"/>
      <c r="AI143" s="180" t="str">
        <f t="shared" si="254"/>
        <v/>
      </c>
      <c r="AJ143" s="181" t="str">
        <f t="shared" si="206"/>
        <v/>
      </c>
      <c r="AK143" s="182" t="str">
        <f t="shared" si="207"/>
        <v/>
      </c>
      <c r="AL143" s="183"/>
      <c r="AM143" s="184" t="str">
        <f t="shared" si="274"/>
        <v/>
      </c>
      <c r="AN143" s="183"/>
      <c r="AO143" s="171"/>
      <c r="AP143" s="196"/>
      <c r="AQ143" s="195"/>
      <c r="AR143" s="197"/>
      <c r="AS143" s="195"/>
      <c r="AT143" s="197"/>
      <c r="AU143" s="195"/>
      <c r="AV143" s="180" t="str">
        <f t="shared" si="255"/>
        <v/>
      </c>
      <c r="AW143" s="181" t="str">
        <f t="shared" si="208"/>
        <v/>
      </c>
      <c r="AX143" s="182" t="str">
        <f t="shared" si="209"/>
        <v/>
      </c>
      <c r="AY143" s="183"/>
      <c r="AZ143" s="184" t="str">
        <f t="shared" si="275"/>
        <v/>
      </c>
      <c r="BA143" s="183"/>
      <c r="BB143" s="171"/>
      <c r="BC143" s="196"/>
      <c r="BD143" s="195"/>
      <c r="BE143" s="197"/>
      <c r="BF143" s="195"/>
      <c r="BG143" s="197"/>
      <c r="BH143" s="195"/>
      <c r="BI143" s="180" t="str">
        <f t="shared" si="256"/>
        <v/>
      </c>
      <c r="BJ143" s="181" t="str">
        <f t="shared" si="210"/>
        <v/>
      </c>
      <c r="BK143" s="182" t="str">
        <f t="shared" si="211"/>
        <v/>
      </c>
      <c r="BL143" s="183"/>
      <c r="BM143" s="184" t="str">
        <f t="shared" si="276"/>
        <v/>
      </c>
      <c r="BN143" s="183"/>
      <c r="BO143" s="171"/>
      <c r="BP143" s="196"/>
      <c r="BQ143" s="195"/>
      <c r="BR143" s="197"/>
      <c r="BS143" s="195"/>
      <c r="BT143" s="197"/>
      <c r="BU143" s="195"/>
      <c r="BV143" s="180" t="str">
        <f t="shared" si="257"/>
        <v/>
      </c>
      <c r="BW143" s="181" t="str">
        <f t="shared" si="212"/>
        <v/>
      </c>
      <c r="BX143" s="182" t="str">
        <f t="shared" si="213"/>
        <v/>
      </c>
      <c r="BY143" s="183"/>
      <c r="BZ143" s="184" t="str">
        <f t="shared" si="277"/>
        <v/>
      </c>
      <c r="CA143" s="183"/>
      <c r="CB143" s="171"/>
      <c r="CC143" s="196"/>
      <c r="CD143" s="195"/>
      <c r="CE143" s="197"/>
      <c r="CF143" s="195"/>
      <c r="CG143" s="197"/>
      <c r="CH143" s="195"/>
      <c r="CI143" s="180" t="str">
        <f t="shared" si="258"/>
        <v/>
      </c>
      <c r="CJ143" s="181" t="str">
        <f t="shared" si="214"/>
        <v/>
      </c>
      <c r="CK143" s="182" t="str">
        <f t="shared" si="215"/>
        <v/>
      </c>
      <c r="CL143" s="183"/>
      <c r="CM143" s="184" t="str">
        <f t="shared" si="278"/>
        <v/>
      </c>
      <c r="CN143" s="183"/>
      <c r="CO143" s="171"/>
      <c r="CP143" s="196"/>
      <c r="CQ143" s="195"/>
      <c r="CR143" s="197"/>
      <c r="CS143" s="195"/>
      <c r="CT143" s="197"/>
      <c r="CU143" s="195"/>
      <c r="CV143" s="180" t="str">
        <f t="shared" si="259"/>
        <v/>
      </c>
      <c r="CW143" s="181" t="str">
        <f t="shared" si="216"/>
        <v/>
      </c>
      <c r="CX143" s="182" t="str">
        <f t="shared" si="217"/>
        <v/>
      </c>
      <c r="CY143" s="183"/>
      <c r="CZ143" s="184" t="str">
        <f t="shared" si="279"/>
        <v/>
      </c>
      <c r="DA143" s="183"/>
      <c r="DB143" s="171"/>
      <c r="DC143" s="196"/>
      <c r="DD143" s="195"/>
      <c r="DE143" s="197"/>
      <c r="DF143" s="195"/>
      <c r="DG143" s="197"/>
      <c r="DH143" s="195"/>
      <c r="DI143" s="180" t="str">
        <f t="shared" si="260"/>
        <v/>
      </c>
      <c r="DJ143" s="181" t="str">
        <f t="shared" si="218"/>
        <v/>
      </c>
      <c r="DK143" s="182" t="str">
        <f t="shared" si="219"/>
        <v/>
      </c>
      <c r="DL143" s="183"/>
      <c r="DM143" s="184" t="str">
        <f t="shared" si="280"/>
        <v/>
      </c>
      <c r="DN143" s="183"/>
      <c r="DO143" s="171"/>
      <c r="DP143" s="196"/>
      <c r="DQ143" s="195"/>
      <c r="DR143" s="197"/>
      <c r="DS143" s="195"/>
      <c r="DT143" s="197"/>
      <c r="DU143" s="195"/>
      <c r="DV143" s="180" t="str">
        <f t="shared" si="261"/>
        <v/>
      </c>
      <c r="DW143" s="181" t="str">
        <f t="shared" si="220"/>
        <v/>
      </c>
      <c r="DX143" s="182" t="str">
        <f t="shared" si="221"/>
        <v/>
      </c>
      <c r="DY143" s="183"/>
      <c r="DZ143" s="184" t="str">
        <f t="shared" si="281"/>
        <v/>
      </c>
      <c r="EA143" s="183"/>
      <c r="EB143" s="171"/>
      <c r="EC143" s="196"/>
      <c r="ED143" s="195"/>
      <c r="EE143" s="197"/>
      <c r="EF143" s="195"/>
      <c r="EG143" s="197"/>
      <c r="EH143" s="195"/>
      <c r="EI143" s="180" t="str">
        <f t="shared" si="262"/>
        <v/>
      </c>
      <c r="EJ143" s="181" t="str">
        <f t="shared" si="222"/>
        <v/>
      </c>
      <c r="EK143" s="182" t="str">
        <f t="shared" si="223"/>
        <v/>
      </c>
      <c r="EL143" s="183"/>
      <c r="EM143" s="184" t="str">
        <f t="shared" si="282"/>
        <v/>
      </c>
      <c r="EN143" s="183"/>
      <c r="EO143" s="171"/>
      <c r="EP143" s="196"/>
      <c r="EQ143" s="195"/>
      <c r="ER143" s="197"/>
      <c r="ES143" s="195"/>
      <c r="ET143" s="197"/>
      <c r="EU143" s="195"/>
      <c r="EV143" s="180" t="str">
        <f t="shared" si="263"/>
        <v/>
      </c>
      <c r="EW143" s="181" t="str">
        <f t="shared" si="224"/>
        <v/>
      </c>
      <c r="EX143" s="182" t="str">
        <f t="shared" si="225"/>
        <v/>
      </c>
      <c r="EY143" s="183"/>
      <c r="EZ143" s="184" t="str">
        <f t="shared" si="283"/>
        <v/>
      </c>
      <c r="FA143" s="183"/>
      <c r="FB143" s="171"/>
      <c r="FC143" s="196"/>
      <c r="FD143" s="195"/>
      <c r="FE143" s="197"/>
      <c r="FF143" s="195"/>
      <c r="FG143" s="197"/>
      <c r="FH143" s="195"/>
      <c r="FI143" s="180" t="str">
        <f t="shared" si="264"/>
        <v/>
      </c>
      <c r="FJ143" s="181" t="str">
        <f t="shared" si="226"/>
        <v/>
      </c>
      <c r="FK143" s="182" t="str">
        <f t="shared" si="227"/>
        <v/>
      </c>
      <c r="FL143" s="183"/>
      <c r="FM143" s="184" t="str">
        <f t="shared" si="284"/>
        <v/>
      </c>
      <c r="FN143" s="183"/>
      <c r="FO143" s="171"/>
      <c r="FP143" s="196"/>
      <c r="FQ143" s="195"/>
      <c r="FR143" s="197"/>
      <c r="FS143" s="195"/>
      <c r="FT143" s="197"/>
      <c r="FU143" s="195"/>
      <c r="FV143" s="180" t="str">
        <f t="shared" si="265"/>
        <v/>
      </c>
      <c r="FW143" s="181" t="str">
        <f t="shared" si="228"/>
        <v/>
      </c>
      <c r="FX143" s="182" t="str">
        <f t="shared" si="229"/>
        <v/>
      </c>
      <c r="FY143" s="183"/>
      <c r="FZ143" s="184" t="str">
        <f t="shared" si="285"/>
        <v/>
      </c>
      <c r="GA143" s="183"/>
      <c r="GB143" s="171"/>
      <c r="GC143" s="196"/>
      <c r="GD143" s="195"/>
      <c r="GE143" s="197"/>
      <c r="GF143" s="195"/>
      <c r="GG143" s="197"/>
      <c r="GH143" s="195"/>
      <c r="GI143" s="180" t="str">
        <f t="shared" si="266"/>
        <v/>
      </c>
      <c r="GJ143" s="181" t="str">
        <f t="shared" si="230"/>
        <v/>
      </c>
      <c r="GK143" s="182" t="str">
        <f t="shared" si="231"/>
        <v/>
      </c>
      <c r="GL143" s="183"/>
      <c r="GM143" s="184" t="str">
        <f t="shared" si="286"/>
        <v/>
      </c>
      <c r="GN143" s="183"/>
      <c r="GO143" s="171"/>
      <c r="GP143" s="196"/>
      <c r="GQ143" s="195"/>
      <c r="GR143" s="197"/>
      <c r="GS143" s="195"/>
      <c r="GT143" s="197"/>
      <c r="GU143" s="195"/>
      <c r="GV143" s="180" t="str">
        <f t="shared" si="267"/>
        <v/>
      </c>
      <c r="GW143" s="181" t="str">
        <f t="shared" si="232"/>
        <v/>
      </c>
      <c r="GX143" s="182" t="str">
        <f t="shared" si="233"/>
        <v/>
      </c>
      <c r="GY143" s="183"/>
      <c r="GZ143" s="184" t="str">
        <f t="shared" si="287"/>
        <v/>
      </c>
      <c r="HA143" s="183"/>
      <c r="HB143" s="171"/>
      <c r="HC143" s="196"/>
      <c r="HD143" s="195"/>
      <c r="HE143" s="197"/>
      <c r="HF143" s="195"/>
      <c r="HG143" s="197"/>
      <c r="HH143" s="195"/>
      <c r="HI143" s="180" t="str">
        <f t="shared" si="268"/>
        <v/>
      </c>
      <c r="HJ143" s="181" t="str">
        <f t="shared" si="234"/>
        <v/>
      </c>
      <c r="HK143" s="182" t="str">
        <f t="shared" si="235"/>
        <v/>
      </c>
      <c r="HL143" s="183"/>
      <c r="HM143" s="184" t="str">
        <f t="shared" si="288"/>
        <v/>
      </c>
      <c r="HN143" s="183"/>
      <c r="HO143" s="171"/>
      <c r="HP143" s="196"/>
      <c r="HQ143" s="195"/>
      <c r="HR143" s="197"/>
      <c r="HS143" s="195"/>
      <c r="HT143" s="197"/>
      <c r="HU143" s="195"/>
      <c r="HV143" s="180" t="str">
        <f t="shared" si="269"/>
        <v/>
      </c>
      <c r="HW143" s="181" t="str">
        <f t="shared" si="236"/>
        <v/>
      </c>
      <c r="HX143" s="182" t="str">
        <f t="shared" si="237"/>
        <v/>
      </c>
      <c r="HY143" s="183"/>
      <c r="HZ143" s="184" t="str">
        <f t="shared" si="289"/>
        <v/>
      </c>
      <c r="IA143" s="183"/>
      <c r="IB143" s="171"/>
      <c r="IC143" s="196"/>
      <c r="ID143" s="195"/>
      <c r="IE143" s="197"/>
      <c r="IF143" s="195"/>
      <c r="IG143" s="197"/>
      <c r="IH143" s="195"/>
      <c r="II143" s="180" t="str">
        <f t="shared" si="270"/>
        <v/>
      </c>
      <c r="IJ143" s="181" t="str">
        <f t="shared" si="238"/>
        <v/>
      </c>
      <c r="IK143" s="182" t="str">
        <f t="shared" si="239"/>
        <v/>
      </c>
      <c r="IL143" s="183"/>
      <c r="IM143" s="184" t="str">
        <f t="shared" si="290"/>
        <v/>
      </c>
      <c r="IN143" s="183"/>
      <c r="IO143" s="171"/>
      <c r="IP143" s="196"/>
      <c r="IQ143" s="195"/>
      <c r="IR143" s="197"/>
      <c r="IS143" s="195"/>
      <c r="IT143" s="197"/>
      <c r="IU143" s="195"/>
      <c r="IV143" s="180" t="str">
        <f t="shared" si="271"/>
        <v/>
      </c>
      <c r="IW143" s="181" t="str">
        <f t="shared" si="240"/>
        <v/>
      </c>
      <c r="IX143" s="182" t="str">
        <f t="shared" si="241"/>
        <v/>
      </c>
      <c r="IY143" s="183"/>
      <c r="IZ143" s="184" t="str">
        <f t="shared" si="291"/>
        <v/>
      </c>
      <c r="JA143" s="183"/>
      <c r="JB143" s="171"/>
      <c r="JC143" s="342"/>
      <c r="JD143" s="198">
        <f t="shared" si="242"/>
        <v>0</v>
      </c>
      <c r="JE143" s="198">
        <f t="shared" si="243"/>
        <v>0</v>
      </c>
      <c r="JF143" s="198">
        <f t="shared" si="244"/>
        <v>0</v>
      </c>
      <c r="JG143" s="199">
        <f t="shared" si="245"/>
        <v>0</v>
      </c>
      <c r="JH143" s="199">
        <f t="shared" si="246"/>
        <v>0</v>
      </c>
      <c r="JI143" s="342"/>
      <c r="JJ143" s="198">
        <f>JD143+'Vessel List A'!JD143</f>
        <v>0</v>
      </c>
      <c r="JK143" s="198">
        <f>JE143+'Vessel List A'!JE143</f>
        <v>0</v>
      </c>
      <c r="JL143" s="198">
        <f t="shared" si="247"/>
        <v>0</v>
      </c>
      <c r="JM143" s="199">
        <f>JG143+'Vessel List A'!JG143</f>
        <v>0</v>
      </c>
      <c r="JN143" s="199">
        <f t="shared" si="248"/>
        <v>0</v>
      </c>
      <c r="JO143" s="342"/>
      <c r="JP143" s="346"/>
      <c r="JQ143" s="346"/>
      <c r="JR143" s="346"/>
      <c r="JS143" s="346"/>
      <c r="JT143" s="346"/>
      <c r="JU143" s="346"/>
      <c r="JV143" s="346"/>
      <c r="JW143" s="346"/>
      <c r="JX143" s="346"/>
      <c r="JY143" s="342"/>
      <c r="JZ143" s="344">
        <f t="shared" si="249"/>
        <v>3</v>
      </c>
      <c r="KA143" s="195"/>
    </row>
    <row r="144" spans="1:287" x14ac:dyDescent="0.2">
      <c r="A144" s="247">
        <f t="shared" si="250"/>
        <v>41718</v>
      </c>
      <c r="B144" s="249">
        <f t="shared" si="251"/>
        <v>41719</v>
      </c>
      <c r="C144" s="196"/>
      <c r="D144" s="195"/>
      <c r="E144" s="197"/>
      <c r="F144" s="195"/>
      <c r="G144" s="197"/>
      <c r="H144" s="195"/>
      <c r="I144" s="180" t="str">
        <f t="shared" si="252"/>
        <v/>
      </c>
      <c r="J144" s="181" t="str">
        <f t="shared" si="202"/>
        <v/>
      </c>
      <c r="K144" s="182" t="str">
        <f t="shared" si="203"/>
        <v/>
      </c>
      <c r="L144" s="183"/>
      <c r="M144" s="184" t="str">
        <f t="shared" si="272"/>
        <v/>
      </c>
      <c r="N144" s="183"/>
      <c r="O144" s="171"/>
      <c r="P144" s="196"/>
      <c r="Q144" s="195"/>
      <c r="R144" s="197"/>
      <c r="S144" s="195"/>
      <c r="T144" s="197"/>
      <c r="U144" s="195"/>
      <c r="V144" s="180" t="str">
        <f t="shared" si="253"/>
        <v/>
      </c>
      <c r="W144" s="181" t="str">
        <f t="shared" si="204"/>
        <v/>
      </c>
      <c r="X144" s="182" t="str">
        <f t="shared" si="205"/>
        <v/>
      </c>
      <c r="Y144" s="183"/>
      <c r="Z144" s="184" t="str">
        <f t="shared" si="273"/>
        <v/>
      </c>
      <c r="AA144" s="183"/>
      <c r="AB144" s="171"/>
      <c r="AC144" s="196"/>
      <c r="AD144" s="195"/>
      <c r="AE144" s="197"/>
      <c r="AF144" s="195"/>
      <c r="AG144" s="197"/>
      <c r="AH144" s="195"/>
      <c r="AI144" s="180" t="str">
        <f t="shared" si="254"/>
        <v/>
      </c>
      <c r="AJ144" s="181" t="str">
        <f t="shared" si="206"/>
        <v/>
      </c>
      <c r="AK144" s="182" t="str">
        <f t="shared" si="207"/>
        <v/>
      </c>
      <c r="AL144" s="183"/>
      <c r="AM144" s="184" t="str">
        <f t="shared" si="274"/>
        <v/>
      </c>
      <c r="AN144" s="183"/>
      <c r="AO144" s="171"/>
      <c r="AP144" s="196"/>
      <c r="AQ144" s="195"/>
      <c r="AR144" s="197"/>
      <c r="AS144" s="195"/>
      <c r="AT144" s="197"/>
      <c r="AU144" s="195"/>
      <c r="AV144" s="180" t="str">
        <f t="shared" si="255"/>
        <v/>
      </c>
      <c r="AW144" s="181" t="str">
        <f t="shared" si="208"/>
        <v/>
      </c>
      <c r="AX144" s="182" t="str">
        <f t="shared" si="209"/>
        <v/>
      </c>
      <c r="AY144" s="183"/>
      <c r="AZ144" s="184" t="str">
        <f t="shared" si="275"/>
        <v/>
      </c>
      <c r="BA144" s="183"/>
      <c r="BB144" s="171"/>
      <c r="BC144" s="196"/>
      <c r="BD144" s="195"/>
      <c r="BE144" s="197"/>
      <c r="BF144" s="195"/>
      <c r="BG144" s="197"/>
      <c r="BH144" s="195"/>
      <c r="BI144" s="180" t="str">
        <f t="shared" si="256"/>
        <v/>
      </c>
      <c r="BJ144" s="181" t="str">
        <f t="shared" si="210"/>
        <v/>
      </c>
      <c r="BK144" s="182" t="str">
        <f t="shared" si="211"/>
        <v/>
      </c>
      <c r="BL144" s="183"/>
      <c r="BM144" s="184" t="str">
        <f t="shared" si="276"/>
        <v/>
      </c>
      <c r="BN144" s="183"/>
      <c r="BO144" s="171"/>
      <c r="BP144" s="196"/>
      <c r="BQ144" s="195"/>
      <c r="BR144" s="197"/>
      <c r="BS144" s="195"/>
      <c r="BT144" s="197"/>
      <c r="BU144" s="195"/>
      <c r="BV144" s="180" t="str">
        <f t="shared" si="257"/>
        <v/>
      </c>
      <c r="BW144" s="181" t="str">
        <f t="shared" si="212"/>
        <v/>
      </c>
      <c r="BX144" s="182" t="str">
        <f t="shared" si="213"/>
        <v/>
      </c>
      <c r="BY144" s="183"/>
      <c r="BZ144" s="184" t="str">
        <f t="shared" si="277"/>
        <v/>
      </c>
      <c r="CA144" s="183"/>
      <c r="CB144" s="171"/>
      <c r="CC144" s="196"/>
      <c r="CD144" s="195"/>
      <c r="CE144" s="197"/>
      <c r="CF144" s="195"/>
      <c r="CG144" s="197"/>
      <c r="CH144" s="195"/>
      <c r="CI144" s="180" t="str">
        <f t="shared" si="258"/>
        <v/>
      </c>
      <c r="CJ144" s="181" t="str">
        <f t="shared" si="214"/>
        <v/>
      </c>
      <c r="CK144" s="182" t="str">
        <f t="shared" si="215"/>
        <v/>
      </c>
      <c r="CL144" s="183"/>
      <c r="CM144" s="184" t="str">
        <f t="shared" si="278"/>
        <v/>
      </c>
      <c r="CN144" s="183"/>
      <c r="CO144" s="171"/>
      <c r="CP144" s="196"/>
      <c r="CQ144" s="195"/>
      <c r="CR144" s="197"/>
      <c r="CS144" s="195"/>
      <c r="CT144" s="197"/>
      <c r="CU144" s="195"/>
      <c r="CV144" s="180" t="str">
        <f t="shared" si="259"/>
        <v/>
      </c>
      <c r="CW144" s="181" t="str">
        <f t="shared" si="216"/>
        <v/>
      </c>
      <c r="CX144" s="182" t="str">
        <f t="shared" si="217"/>
        <v/>
      </c>
      <c r="CY144" s="183"/>
      <c r="CZ144" s="184" t="str">
        <f t="shared" si="279"/>
        <v/>
      </c>
      <c r="DA144" s="183"/>
      <c r="DB144" s="171"/>
      <c r="DC144" s="196"/>
      <c r="DD144" s="195"/>
      <c r="DE144" s="197"/>
      <c r="DF144" s="195"/>
      <c r="DG144" s="197"/>
      <c r="DH144" s="195"/>
      <c r="DI144" s="180" t="str">
        <f t="shared" si="260"/>
        <v/>
      </c>
      <c r="DJ144" s="181" t="str">
        <f t="shared" si="218"/>
        <v/>
      </c>
      <c r="DK144" s="182" t="str">
        <f t="shared" si="219"/>
        <v/>
      </c>
      <c r="DL144" s="183"/>
      <c r="DM144" s="184" t="str">
        <f t="shared" si="280"/>
        <v/>
      </c>
      <c r="DN144" s="183"/>
      <c r="DO144" s="171"/>
      <c r="DP144" s="196"/>
      <c r="DQ144" s="195"/>
      <c r="DR144" s="197"/>
      <c r="DS144" s="195"/>
      <c r="DT144" s="197"/>
      <c r="DU144" s="195"/>
      <c r="DV144" s="180" t="str">
        <f t="shared" si="261"/>
        <v/>
      </c>
      <c r="DW144" s="181" t="str">
        <f t="shared" si="220"/>
        <v/>
      </c>
      <c r="DX144" s="182" t="str">
        <f t="shared" si="221"/>
        <v/>
      </c>
      <c r="DY144" s="183"/>
      <c r="DZ144" s="184" t="str">
        <f t="shared" si="281"/>
        <v/>
      </c>
      <c r="EA144" s="183"/>
      <c r="EB144" s="171"/>
      <c r="EC144" s="196"/>
      <c r="ED144" s="195"/>
      <c r="EE144" s="197"/>
      <c r="EF144" s="195"/>
      <c r="EG144" s="197"/>
      <c r="EH144" s="195"/>
      <c r="EI144" s="180" t="str">
        <f t="shared" si="262"/>
        <v/>
      </c>
      <c r="EJ144" s="181" t="str">
        <f t="shared" si="222"/>
        <v/>
      </c>
      <c r="EK144" s="182" t="str">
        <f t="shared" si="223"/>
        <v/>
      </c>
      <c r="EL144" s="183"/>
      <c r="EM144" s="184" t="str">
        <f t="shared" si="282"/>
        <v/>
      </c>
      <c r="EN144" s="183"/>
      <c r="EO144" s="171"/>
      <c r="EP144" s="196"/>
      <c r="EQ144" s="195"/>
      <c r="ER144" s="197"/>
      <c r="ES144" s="195"/>
      <c r="ET144" s="197"/>
      <c r="EU144" s="195"/>
      <c r="EV144" s="180" t="str">
        <f t="shared" si="263"/>
        <v/>
      </c>
      <c r="EW144" s="181" t="str">
        <f t="shared" si="224"/>
        <v/>
      </c>
      <c r="EX144" s="182" t="str">
        <f t="shared" si="225"/>
        <v/>
      </c>
      <c r="EY144" s="183"/>
      <c r="EZ144" s="184" t="str">
        <f t="shared" si="283"/>
        <v/>
      </c>
      <c r="FA144" s="183"/>
      <c r="FB144" s="171"/>
      <c r="FC144" s="196"/>
      <c r="FD144" s="195"/>
      <c r="FE144" s="197"/>
      <c r="FF144" s="195"/>
      <c r="FG144" s="197"/>
      <c r="FH144" s="195"/>
      <c r="FI144" s="180" t="str">
        <f t="shared" si="264"/>
        <v/>
      </c>
      <c r="FJ144" s="181" t="str">
        <f t="shared" si="226"/>
        <v/>
      </c>
      <c r="FK144" s="182" t="str">
        <f t="shared" si="227"/>
        <v/>
      </c>
      <c r="FL144" s="183"/>
      <c r="FM144" s="184" t="str">
        <f t="shared" si="284"/>
        <v/>
      </c>
      <c r="FN144" s="183"/>
      <c r="FO144" s="171"/>
      <c r="FP144" s="196"/>
      <c r="FQ144" s="195"/>
      <c r="FR144" s="197"/>
      <c r="FS144" s="195"/>
      <c r="FT144" s="197"/>
      <c r="FU144" s="195"/>
      <c r="FV144" s="180" t="str">
        <f t="shared" si="265"/>
        <v/>
      </c>
      <c r="FW144" s="181" t="str">
        <f t="shared" si="228"/>
        <v/>
      </c>
      <c r="FX144" s="182" t="str">
        <f t="shared" si="229"/>
        <v/>
      </c>
      <c r="FY144" s="183"/>
      <c r="FZ144" s="184" t="str">
        <f t="shared" si="285"/>
        <v/>
      </c>
      <c r="GA144" s="183"/>
      <c r="GB144" s="171"/>
      <c r="GC144" s="196"/>
      <c r="GD144" s="195"/>
      <c r="GE144" s="197"/>
      <c r="GF144" s="195"/>
      <c r="GG144" s="197"/>
      <c r="GH144" s="195"/>
      <c r="GI144" s="180" t="str">
        <f t="shared" si="266"/>
        <v/>
      </c>
      <c r="GJ144" s="181" t="str">
        <f t="shared" si="230"/>
        <v/>
      </c>
      <c r="GK144" s="182" t="str">
        <f t="shared" si="231"/>
        <v/>
      </c>
      <c r="GL144" s="183"/>
      <c r="GM144" s="184" t="str">
        <f t="shared" si="286"/>
        <v/>
      </c>
      <c r="GN144" s="183"/>
      <c r="GO144" s="171"/>
      <c r="GP144" s="196"/>
      <c r="GQ144" s="195"/>
      <c r="GR144" s="197"/>
      <c r="GS144" s="195"/>
      <c r="GT144" s="197"/>
      <c r="GU144" s="195"/>
      <c r="GV144" s="180" t="str">
        <f t="shared" si="267"/>
        <v/>
      </c>
      <c r="GW144" s="181" t="str">
        <f t="shared" si="232"/>
        <v/>
      </c>
      <c r="GX144" s="182" t="str">
        <f t="shared" si="233"/>
        <v/>
      </c>
      <c r="GY144" s="183"/>
      <c r="GZ144" s="184" t="str">
        <f t="shared" si="287"/>
        <v/>
      </c>
      <c r="HA144" s="183"/>
      <c r="HB144" s="171"/>
      <c r="HC144" s="196"/>
      <c r="HD144" s="195"/>
      <c r="HE144" s="197"/>
      <c r="HF144" s="195"/>
      <c r="HG144" s="197"/>
      <c r="HH144" s="195"/>
      <c r="HI144" s="180" t="str">
        <f t="shared" si="268"/>
        <v/>
      </c>
      <c r="HJ144" s="181" t="str">
        <f t="shared" si="234"/>
        <v/>
      </c>
      <c r="HK144" s="182" t="str">
        <f t="shared" si="235"/>
        <v/>
      </c>
      <c r="HL144" s="183"/>
      <c r="HM144" s="184" t="str">
        <f t="shared" si="288"/>
        <v/>
      </c>
      <c r="HN144" s="183"/>
      <c r="HO144" s="171"/>
      <c r="HP144" s="196"/>
      <c r="HQ144" s="195"/>
      <c r="HR144" s="197"/>
      <c r="HS144" s="195"/>
      <c r="HT144" s="197"/>
      <c r="HU144" s="195"/>
      <c r="HV144" s="180" t="str">
        <f t="shared" si="269"/>
        <v/>
      </c>
      <c r="HW144" s="181" t="str">
        <f t="shared" si="236"/>
        <v/>
      </c>
      <c r="HX144" s="182" t="str">
        <f t="shared" si="237"/>
        <v/>
      </c>
      <c r="HY144" s="183"/>
      <c r="HZ144" s="184" t="str">
        <f t="shared" si="289"/>
        <v/>
      </c>
      <c r="IA144" s="183"/>
      <c r="IB144" s="171"/>
      <c r="IC144" s="196"/>
      <c r="ID144" s="195"/>
      <c r="IE144" s="197"/>
      <c r="IF144" s="195"/>
      <c r="IG144" s="197"/>
      <c r="IH144" s="195"/>
      <c r="II144" s="180" t="str">
        <f t="shared" si="270"/>
        <v/>
      </c>
      <c r="IJ144" s="181" t="str">
        <f t="shared" si="238"/>
        <v/>
      </c>
      <c r="IK144" s="182" t="str">
        <f t="shared" si="239"/>
        <v/>
      </c>
      <c r="IL144" s="183"/>
      <c r="IM144" s="184" t="str">
        <f t="shared" si="290"/>
        <v/>
      </c>
      <c r="IN144" s="183"/>
      <c r="IO144" s="171"/>
      <c r="IP144" s="196"/>
      <c r="IQ144" s="195"/>
      <c r="IR144" s="197"/>
      <c r="IS144" s="195"/>
      <c r="IT144" s="197"/>
      <c r="IU144" s="195"/>
      <c r="IV144" s="180" t="str">
        <f t="shared" si="271"/>
        <v/>
      </c>
      <c r="IW144" s="181" t="str">
        <f t="shared" si="240"/>
        <v/>
      </c>
      <c r="IX144" s="182" t="str">
        <f t="shared" si="241"/>
        <v/>
      </c>
      <c r="IY144" s="183"/>
      <c r="IZ144" s="184" t="str">
        <f t="shared" si="291"/>
        <v/>
      </c>
      <c r="JA144" s="183"/>
      <c r="JB144" s="171"/>
      <c r="JC144" s="342"/>
      <c r="JD144" s="198">
        <f t="shared" si="242"/>
        <v>0</v>
      </c>
      <c r="JE144" s="198">
        <f t="shared" si="243"/>
        <v>0</v>
      </c>
      <c r="JF144" s="198">
        <f t="shared" si="244"/>
        <v>0</v>
      </c>
      <c r="JG144" s="199">
        <f t="shared" si="245"/>
        <v>0</v>
      </c>
      <c r="JH144" s="199">
        <f t="shared" si="246"/>
        <v>0</v>
      </c>
      <c r="JI144" s="342"/>
      <c r="JJ144" s="198">
        <f>JD144+'Vessel List A'!JD144</f>
        <v>0</v>
      </c>
      <c r="JK144" s="198">
        <f>JE144+'Vessel List A'!JE144</f>
        <v>0</v>
      </c>
      <c r="JL144" s="198">
        <f t="shared" si="247"/>
        <v>0</v>
      </c>
      <c r="JM144" s="199">
        <f>JG144+'Vessel List A'!JG144</f>
        <v>0</v>
      </c>
      <c r="JN144" s="199">
        <f t="shared" si="248"/>
        <v>0</v>
      </c>
      <c r="JO144" s="342"/>
      <c r="JP144" s="346"/>
      <c r="JQ144" s="346"/>
      <c r="JR144" s="346"/>
      <c r="JS144" s="346"/>
      <c r="JT144" s="346"/>
      <c r="JU144" s="346"/>
      <c r="JV144" s="346"/>
      <c r="JW144" s="346"/>
      <c r="JX144" s="346"/>
      <c r="JY144" s="342"/>
      <c r="JZ144" s="344">
        <f t="shared" si="249"/>
        <v>3</v>
      </c>
      <c r="KA144" s="195"/>
    </row>
    <row r="145" spans="1:287" x14ac:dyDescent="0.2">
      <c r="A145" s="247">
        <f t="shared" si="250"/>
        <v>41719</v>
      </c>
      <c r="B145" s="249">
        <f t="shared" si="251"/>
        <v>41720</v>
      </c>
      <c r="C145" s="196"/>
      <c r="D145" s="195"/>
      <c r="E145" s="197"/>
      <c r="F145" s="195"/>
      <c r="G145" s="197"/>
      <c r="H145" s="195"/>
      <c r="I145" s="180" t="str">
        <f t="shared" si="252"/>
        <v/>
      </c>
      <c r="J145" s="181" t="str">
        <f t="shared" si="202"/>
        <v/>
      </c>
      <c r="K145" s="182" t="str">
        <f t="shared" si="203"/>
        <v/>
      </c>
      <c r="L145" s="183"/>
      <c r="M145" s="184" t="str">
        <f t="shared" si="272"/>
        <v/>
      </c>
      <c r="N145" s="183"/>
      <c r="O145" s="230"/>
      <c r="P145" s="196"/>
      <c r="Q145" s="195"/>
      <c r="R145" s="197"/>
      <c r="S145" s="195"/>
      <c r="T145" s="197"/>
      <c r="U145" s="195"/>
      <c r="V145" s="180" t="str">
        <f t="shared" si="253"/>
        <v/>
      </c>
      <c r="W145" s="181" t="str">
        <f t="shared" si="204"/>
        <v/>
      </c>
      <c r="X145" s="182" t="str">
        <f t="shared" si="205"/>
        <v/>
      </c>
      <c r="Y145" s="183"/>
      <c r="Z145" s="184" t="str">
        <f t="shared" si="273"/>
        <v/>
      </c>
      <c r="AA145" s="183"/>
      <c r="AB145" s="230"/>
      <c r="AC145" s="196"/>
      <c r="AD145" s="195"/>
      <c r="AE145" s="197"/>
      <c r="AF145" s="195"/>
      <c r="AG145" s="197"/>
      <c r="AH145" s="195"/>
      <c r="AI145" s="180" t="str">
        <f t="shared" si="254"/>
        <v/>
      </c>
      <c r="AJ145" s="181" t="str">
        <f t="shared" si="206"/>
        <v/>
      </c>
      <c r="AK145" s="182" t="str">
        <f t="shared" si="207"/>
        <v/>
      </c>
      <c r="AL145" s="183"/>
      <c r="AM145" s="184" t="str">
        <f t="shared" si="274"/>
        <v/>
      </c>
      <c r="AN145" s="183"/>
      <c r="AO145" s="230"/>
      <c r="AP145" s="196"/>
      <c r="AQ145" s="195"/>
      <c r="AR145" s="197"/>
      <c r="AS145" s="195"/>
      <c r="AT145" s="197"/>
      <c r="AU145" s="195"/>
      <c r="AV145" s="180" t="str">
        <f t="shared" si="255"/>
        <v/>
      </c>
      <c r="AW145" s="181" t="str">
        <f t="shared" si="208"/>
        <v/>
      </c>
      <c r="AX145" s="182" t="str">
        <f t="shared" si="209"/>
        <v/>
      </c>
      <c r="AY145" s="183"/>
      <c r="AZ145" s="184" t="str">
        <f t="shared" si="275"/>
        <v/>
      </c>
      <c r="BA145" s="183"/>
      <c r="BB145" s="230"/>
      <c r="BC145" s="196"/>
      <c r="BD145" s="195"/>
      <c r="BE145" s="197"/>
      <c r="BF145" s="195"/>
      <c r="BG145" s="197"/>
      <c r="BH145" s="195"/>
      <c r="BI145" s="180" t="str">
        <f t="shared" si="256"/>
        <v/>
      </c>
      <c r="BJ145" s="181" t="str">
        <f t="shared" si="210"/>
        <v/>
      </c>
      <c r="BK145" s="182" t="str">
        <f t="shared" si="211"/>
        <v/>
      </c>
      <c r="BL145" s="183"/>
      <c r="BM145" s="184" t="str">
        <f t="shared" si="276"/>
        <v/>
      </c>
      <c r="BN145" s="183"/>
      <c r="BO145" s="230"/>
      <c r="BP145" s="196"/>
      <c r="BQ145" s="195"/>
      <c r="BR145" s="197"/>
      <c r="BS145" s="195"/>
      <c r="BT145" s="197"/>
      <c r="BU145" s="195"/>
      <c r="BV145" s="180" t="str">
        <f t="shared" si="257"/>
        <v/>
      </c>
      <c r="BW145" s="181" t="str">
        <f t="shared" si="212"/>
        <v/>
      </c>
      <c r="BX145" s="182" t="str">
        <f t="shared" si="213"/>
        <v/>
      </c>
      <c r="BY145" s="183"/>
      <c r="BZ145" s="184" t="str">
        <f t="shared" si="277"/>
        <v/>
      </c>
      <c r="CA145" s="183"/>
      <c r="CB145" s="230"/>
      <c r="CC145" s="196"/>
      <c r="CD145" s="195"/>
      <c r="CE145" s="197"/>
      <c r="CF145" s="195"/>
      <c r="CG145" s="197"/>
      <c r="CH145" s="195"/>
      <c r="CI145" s="180" t="str">
        <f t="shared" si="258"/>
        <v/>
      </c>
      <c r="CJ145" s="181" t="str">
        <f t="shared" si="214"/>
        <v/>
      </c>
      <c r="CK145" s="182" t="str">
        <f t="shared" si="215"/>
        <v/>
      </c>
      <c r="CL145" s="183"/>
      <c r="CM145" s="184" t="str">
        <f t="shared" si="278"/>
        <v/>
      </c>
      <c r="CN145" s="183"/>
      <c r="CO145" s="230"/>
      <c r="CP145" s="196"/>
      <c r="CQ145" s="195"/>
      <c r="CR145" s="197"/>
      <c r="CS145" s="195"/>
      <c r="CT145" s="197"/>
      <c r="CU145" s="195"/>
      <c r="CV145" s="180" t="str">
        <f t="shared" si="259"/>
        <v/>
      </c>
      <c r="CW145" s="181" t="str">
        <f t="shared" si="216"/>
        <v/>
      </c>
      <c r="CX145" s="182" t="str">
        <f t="shared" si="217"/>
        <v/>
      </c>
      <c r="CY145" s="183"/>
      <c r="CZ145" s="184" t="str">
        <f t="shared" si="279"/>
        <v/>
      </c>
      <c r="DA145" s="183"/>
      <c r="DB145" s="230"/>
      <c r="DC145" s="196"/>
      <c r="DD145" s="195"/>
      <c r="DE145" s="197"/>
      <c r="DF145" s="195"/>
      <c r="DG145" s="197"/>
      <c r="DH145" s="195"/>
      <c r="DI145" s="180" t="str">
        <f t="shared" si="260"/>
        <v/>
      </c>
      <c r="DJ145" s="181" t="str">
        <f t="shared" si="218"/>
        <v/>
      </c>
      <c r="DK145" s="182" t="str">
        <f t="shared" si="219"/>
        <v/>
      </c>
      <c r="DL145" s="183"/>
      <c r="DM145" s="184" t="str">
        <f t="shared" si="280"/>
        <v/>
      </c>
      <c r="DN145" s="183"/>
      <c r="DO145" s="230"/>
      <c r="DP145" s="196"/>
      <c r="DQ145" s="195"/>
      <c r="DR145" s="197"/>
      <c r="DS145" s="195"/>
      <c r="DT145" s="197"/>
      <c r="DU145" s="195"/>
      <c r="DV145" s="180" t="str">
        <f t="shared" si="261"/>
        <v/>
      </c>
      <c r="DW145" s="181" t="str">
        <f t="shared" si="220"/>
        <v/>
      </c>
      <c r="DX145" s="182" t="str">
        <f t="shared" si="221"/>
        <v/>
      </c>
      <c r="DY145" s="183"/>
      <c r="DZ145" s="184" t="str">
        <f t="shared" si="281"/>
        <v/>
      </c>
      <c r="EA145" s="183"/>
      <c r="EB145" s="230"/>
      <c r="EC145" s="196"/>
      <c r="ED145" s="195"/>
      <c r="EE145" s="197"/>
      <c r="EF145" s="195"/>
      <c r="EG145" s="197"/>
      <c r="EH145" s="195"/>
      <c r="EI145" s="180" t="str">
        <f t="shared" si="262"/>
        <v/>
      </c>
      <c r="EJ145" s="181" t="str">
        <f t="shared" si="222"/>
        <v/>
      </c>
      <c r="EK145" s="182" t="str">
        <f t="shared" si="223"/>
        <v/>
      </c>
      <c r="EL145" s="183"/>
      <c r="EM145" s="184" t="str">
        <f t="shared" si="282"/>
        <v/>
      </c>
      <c r="EN145" s="183"/>
      <c r="EO145" s="230"/>
      <c r="EP145" s="196"/>
      <c r="EQ145" s="195"/>
      <c r="ER145" s="197"/>
      <c r="ES145" s="195"/>
      <c r="ET145" s="197"/>
      <c r="EU145" s="195"/>
      <c r="EV145" s="180" t="str">
        <f t="shared" si="263"/>
        <v/>
      </c>
      <c r="EW145" s="181" t="str">
        <f t="shared" si="224"/>
        <v/>
      </c>
      <c r="EX145" s="182" t="str">
        <f t="shared" si="225"/>
        <v/>
      </c>
      <c r="EY145" s="183"/>
      <c r="EZ145" s="184" t="str">
        <f t="shared" si="283"/>
        <v/>
      </c>
      <c r="FA145" s="183"/>
      <c r="FB145" s="230"/>
      <c r="FC145" s="196"/>
      <c r="FD145" s="195"/>
      <c r="FE145" s="197"/>
      <c r="FF145" s="195"/>
      <c r="FG145" s="197"/>
      <c r="FH145" s="195"/>
      <c r="FI145" s="180" t="str">
        <f t="shared" si="264"/>
        <v/>
      </c>
      <c r="FJ145" s="181" t="str">
        <f t="shared" si="226"/>
        <v/>
      </c>
      <c r="FK145" s="182" t="str">
        <f t="shared" si="227"/>
        <v/>
      </c>
      <c r="FL145" s="183"/>
      <c r="FM145" s="184" t="str">
        <f t="shared" si="284"/>
        <v/>
      </c>
      <c r="FN145" s="183"/>
      <c r="FO145" s="230"/>
      <c r="FP145" s="196"/>
      <c r="FQ145" s="195"/>
      <c r="FR145" s="197"/>
      <c r="FS145" s="195"/>
      <c r="FT145" s="197"/>
      <c r="FU145" s="195"/>
      <c r="FV145" s="180" t="str">
        <f t="shared" si="265"/>
        <v/>
      </c>
      <c r="FW145" s="181" t="str">
        <f t="shared" si="228"/>
        <v/>
      </c>
      <c r="FX145" s="182" t="str">
        <f t="shared" si="229"/>
        <v/>
      </c>
      <c r="FY145" s="183"/>
      <c r="FZ145" s="184" t="str">
        <f t="shared" si="285"/>
        <v/>
      </c>
      <c r="GA145" s="183"/>
      <c r="GB145" s="230"/>
      <c r="GC145" s="196"/>
      <c r="GD145" s="195"/>
      <c r="GE145" s="197"/>
      <c r="GF145" s="195"/>
      <c r="GG145" s="197"/>
      <c r="GH145" s="195"/>
      <c r="GI145" s="180" t="str">
        <f t="shared" si="266"/>
        <v/>
      </c>
      <c r="GJ145" s="181" t="str">
        <f t="shared" si="230"/>
        <v/>
      </c>
      <c r="GK145" s="182" t="str">
        <f t="shared" si="231"/>
        <v/>
      </c>
      <c r="GL145" s="183"/>
      <c r="GM145" s="184" t="str">
        <f t="shared" si="286"/>
        <v/>
      </c>
      <c r="GN145" s="183"/>
      <c r="GO145" s="230"/>
      <c r="GP145" s="196"/>
      <c r="GQ145" s="195"/>
      <c r="GR145" s="197"/>
      <c r="GS145" s="195"/>
      <c r="GT145" s="197"/>
      <c r="GU145" s="195"/>
      <c r="GV145" s="180" t="str">
        <f t="shared" si="267"/>
        <v/>
      </c>
      <c r="GW145" s="181" t="str">
        <f t="shared" si="232"/>
        <v/>
      </c>
      <c r="GX145" s="182" t="str">
        <f t="shared" si="233"/>
        <v/>
      </c>
      <c r="GY145" s="183"/>
      <c r="GZ145" s="184" t="str">
        <f t="shared" si="287"/>
        <v/>
      </c>
      <c r="HA145" s="183"/>
      <c r="HB145" s="230"/>
      <c r="HC145" s="196"/>
      <c r="HD145" s="195"/>
      <c r="HE145" s="197"/>
      <c r="HF145" s="195"/>
      <c r="HG145" s="197"/>
      <c r="HH145" s="195"/>
      <c r="HI145" s="180" t="str">
        <f t="shared" si="268"/>
        <v/>
      </c>
      <c r="HJ145" s="181" t="str">
        <f t="shared" si="234"/>
        <v/>
      </c>
      <c r="HK145" s="182" t="str">
        <f t="shared" si="235"/>
        <v/>
      </c>
      <c r="HL145" s="183"/>
      <c r="HM145" s="184" t="str">
        <f t="shared" si="288"/>
        <v/>
      </c>
      <c r="HN145" s="183"/>
      <c r="HO145" s="230"/>
      <c r="HP145" s="196"/>
      <c r="HQ145" s="195"/>
      <c r="HR145" s="197"/>
      <c r="HS145" s="195"/>
      <c r="HT145" s="197"/>
      <c r="HU145" s="195"/>
      <c r="HV145" s="180" t="str">
        <f t="shared" si="269"/>
        <v/>
      </c>
      <c r="HW145" s="181" t="str">
        <f t="shared" si="236"/>
        <v/>
      </c>
      <c r="HX145" s="182" t="str">
        <f t="shared" si="237"/>
        <v/>
      </c>
      <c r="HY145" s="183"/>
      <c r="HZ145" s="184" t="str">
        <f t="shared" si="289"/>
        <v/>
      </c>
      <c r="IA145" s="183"/>
      <c r="IB145" s="230"/>
      <c r="IC145" s="196"/>
      <c r="ID145" s="195"/>
      <c r="IE145" s="197"/>
      <c r="IF145" s="195"/>
      <c r="IG145" s="197"/>
      <c r="IH145" s="195"/>
      <c r="II145" s="180" t="str">
        <f t="shared" si="270"/>
        <v/>
      </c>
      <c r="IJ145" s="181" t="str">
        <f t="shared" si="238"/>
        <v/>
      </c>
      <c r="IK145" s="182" t="str">
        <f t="shared" si="239"/>
        <v/>
      </c>
      <c r="IL145" s="183"/>
      <c r="IM145" s="184" t="str">
        <f t="shared" si="290"/>
        <v/>
      </c>
      <c r="IN145" s="183"/>
      <c r="IO145" s="230"/>
      <c r="IP145" s="196"/>
      <c r="IQ145" s="195"/>
      <c r="IR145" s="197"/>
      <c r="IS145" s="195"/>
      <c r="IT145" s="197"/>
      <c r="IU145" s="195"/>
      <c r="IV145" s="180" t="str">
        <f t="shared" si="271"/>
        <v/>
      </c>
      <c r="IW145" s="181" t="str">
        <f t="shared" si="240"/>
        <v/>
      </c>
      <c r="IX145" s="182" t="str">
        <f t="shared" si="241"/>
        <v/>
      </c>
      <c r="IY145" s="183"/>
      <c r="IZ145" s="184" t="str">
        <f t="shared" si="291"/>
        <v/>
      </c>
      <c r="JA145" s="183"/>
      <c r="JB145" s="230"/>
      <c r="JC145" s="342"/>
      <c r="JD145" s="198">
        <f t="shared" si="242"/>
        <v>0</v>
      </c>
      <c r="JE145" s="198">
        <f t="shared" si="243"/>
        <v>0</v>
      </c>
      <c r="JF145" s="198">
        <f t="shared" si="244"/>
        <v>0</v>
      </c>
      <c r="JG145" s="199">
        <f t="shared" si="245"/>
        <v>0</v>
      </c>
      <c r="JH145" s="199">
        <f t="shared" si="246"/>
        <v>0</v>
      </c>
      <c r="JI145" s="342"/>
      <c r="JJ145" s="198">
        <f>JD145+'Vessel List A'!JD145</f>
        <v>0</v>
      </c>
      <c r="JK145" s="198">
        <f>JE145+'Vessel List A'!JE145</f>
        <v>0</v>
      </c>
      <c r="JL145" s="198">
        <f t="shared" si="247"/>
        <v>0</v>
      </c>
      <c r="JM145" s="199">
        <f>JG145+'Vessel List A'!JG145</f>
        <v>0</v>
      </c>
      <c r="JN145" s="199">
        <f t="shared" si="248"/>
        <v>0</v>
      </c>
      <c r="JO145" s="342"/>
      <c r="JP145" s="346"/>
      <c r="JQ145" s="346"/>
      <c r="JR145" s="346"/>
      <c r="JS145" s="346"/>
      <c r="JT145" s="346"/>
      <c r="JU145" s="346"/>
      <c r="JV145" s="346"/>
      <c r="JW145" s="346"/>
      <c r="JX145" s="346"/>
      <c r="JY145" s="342"/>
      <c r="JZ145" s="344">
        <f t="shared" si="249"/>
        <v>3</v>
      </c>
      <c r="KA145" s="195"/>
    </row>
    <row r="146" spans="1:287" x14ac:dyDescent="0.2">
      <c r="A146" s="247">
        <f t="shared" si="250"/>
        <v>41720</v>
      </c>
      <c r="B146" s="249">
        <f t="shared" si="251"/>
        <v>41721</v>
      </c>
      <c r="C146" s="196"/>
      <c r="D146" s="195"/>
      <c r="E146" s="197"/>
      <c r="F146" s="195"/>
      <c r="G146" s="197"/>
      <c r="H146" s="195"/>
      <c r="I146" s="180" t="str">
        <f t="shared" si="252"/>
        <v/>
      </c>
      <c r="J146" s="181" t="str">
        <f t="shared" si="202"/>
        <v/>
      </c>
      <c r="K146" s="182" t="str">
        <f t="shared" si="203"/>
        <v/>
      </c>
      <c r="L146" s="183"/>
      <c r="M146" s="184" t="str">
        <f t="shared" si="272"/>
        <v/>
      </c>
      <c r="N146" s="183"/>
      <c r="O146" s="171"/>
      <c r="P146" s="196"/>
      <c r="Q146" s="195"/>
      <c r="R146" s="197"/>
      <c r="S146" s="195"/>
      <c r="T146" s="197"/>
      <c r="U146" s="195"/>
      <c r="V146" s="180" t="str">
        <f t="shared" si="253"/>
        <v/>
      </c>
      <c r="W146" s="181" t="str">
        <f t="shared" si="204"/>
        <v/>
      </c>
      <c r="X146" s="182" t="str">
        <f t="shared" si="205"/>
        <v/>
      </c>
      <c r="Y146" s="183"/>
      <c r="Z146" s="184" t="str">
        <f t="shared" si="273"/>
        <v/>
      </c>
      <c r="AA146" s="183"/>
      <c r="AB146" s="171"/>
      <c r="AC146" s="196"/>
      <c r="AD146" s="195"/>
      <c r="AE146" s="197"/>
      <c r="AF146" s="195"/>
      <c r="AG146" s="197"/>
      <c r="AH146" s="195"/>
      <c r="AI146" s="180" t="str">
        <f t="shared" si="254"/>
        <v/>
      </c>
      <c r="AJ146" s="181" t="str">
        <f t="shared" si="206"/>
        <v/>
      </c>
      <c r="AK146" s="182" t="str">
        <f t="shared" si="207"/>
        <v/>
      </c>
      <c r="AL146" s="183"/>
      <c r="AM146" s="184" t="str">
        <f t="shared" si="274"/>
        <v/>
      </c>
      <c r="AN146" s="183"/>
      <c r="AO146" s="171"/>
      <c r="AP146" s="196"/>
      <c r="AQ146" s="195"/>
      <c r="AR146" s="197"/>
      <c r="AS146" s="195"/>
      <c r="AT146" s="197"/>
      <c r="AU146" s="195"/>
      <c r="AV146" s="180" t="str">
        <f t="shared" si="255"/>
        <v/>
      </c>
      <c r="AW146" s="181" t="str">
        <f t="shared" si="208"/>
        <v/>
      </c>
      <c r="AX146" s="182" t="str">
        <f t="shared" si="209"/>
        <v/>
      </c>
      <c r="AY146" s="183"/>
      <c r="AZ146" s="184" t="str">
        <f t="shared" si="275"/>
        <v/>
      </c>
      <c r="BA146" s="183"/>
      <c r="BB146" s="171"/>
      <c r="BC146" s="196"/>
      <c r="BD146" s="195"/>
      <c r="BE146" s="197"/>
      <c r="BF146" s="195"/>
      <c r="BG146" s="197"/>
      <c r="BH146" s="195"/>
      <c r="BI146" s="180" t="str">
        <f t="shared" si="256"/>
        <v/>
      </c>
      <c r="BJ146" s="181" t="str">
        <f t="shared" si="210"/>
        <v/>
      </c>
      <c r="BK146" s="182" t="str">
        <f t="shared" si="211"/>
        <v/>
      </c>
      <c r="BL146" s="183"/>
      <c r="BM146" s="184" t="str">
        <f t="shared" si="276"/>
        <v/>
      </c>
      <c r="BN146" s="183"/>
      <c r="BO146" s="171"/>
      <c r="BP146" s="196"/>
      <c r="BQ146" s="195"/>
      <c r="BR146" s="197"/>
      <c r="BS146" s="195"/>
      <c r="BT146" s="197"/>
      <c r="BU146" s="195"/>
      <c r="BV146" s="180" t="str">
        <f t="shared" si="257"/>
        <v/>
      </c>
      <c r="BW146" s="181" t="str">
        <f t="shared" si="212"/>
        <v/>
      </c>
      <c r="BX146" s="182" t="str">
        <f t="shared" si="213"/>
        <v/>
      </c>
      <c r="BY146" s="183"/>
      <c r="BZ146" s="184" t="str">
        <f t="shared" si="277"/>
        <v/>
      </c>
      <c r="CA146" s="183"/>
      <c r="CB146" s="171"/>
      <c r="CC146" s="196"/>
      <c r="CD146" s="195"/>
      <c r="CE146" s="197"/>
      <c r="CF146" s="195"/>
      <c r="CG146" s="197"/>
      <c r="CH146" s="195"/>
      <c r="CI146" s="180" t="str">
        <f t="shared" si="258"/>
        <v/>
      </c>
      <c r="CJ146" s="181" t="str">
        <f t="shared" si="214"/>
        <v/>
      </c>
      <c r="CK146" s="182" t="str">
        <f t="shared" si="215"/>
        <v/>
      </c>
      <c r="CL146" s="183"/>
      <c r="CM146" s="184" t="str">
        <f t="shared" si="278"/>
        <v/>
      </c>
      <c r="CN146" s="183"/>
      <c r="CO146" s="171"/>
      <c r="CP146" s="196"/>
      <c r="CQ146" s="195"/>
      <c r="CR146" s="197"/>
      <c r="CS146" s="195"/>
      <c r="CT146" s="197"/>
      <c r="CU146" s="195"/>
      <c r="CV146" s="180" t="str">
        <f t="shared" si="259"/>
        <v/>
      </c>
      <c r="CW146" s="181" t="str">
        <f t="shared" si="216"/>
        <v/>
      </c>
      <c r="CX146" s="182" t="str">
        <f t="shared" si="217"/>
        <v/>
      </c>
      <c r="CY146" s="183"/>
      <c r="CZ146" s="184" t="str">
        <f t="shared" si="279"/>
        <v/>
      </c>
      <c r="DA146" s="183"/>
      <c r="DB146" s="171"/>
      <c r="DC146" s="196"/>
      <c r="DD146" s="195"/>
      <c r="DE146" s="197"/>
      <c r="DF146" s="195"/>
      <c r="DG146" s="197"/>
      <c r="DH146" s="195"/>
      <c r="DI146" s="180" t="str">
        <f t="shared" si="260"/>
        <v/>
      </c>
      <c r="DJ146" s="181" t="str">
        <f t="shared" si="218"/>
        <v/>
      </c>
      <c r="DK146" s="182" t="str">
        <f t="shared" si="219"/>
        <v/>
      </c>
      <c r="DL146" s="183"/>
      <c r="DM146" s="184" t="str">
        <f t="shared" si="280"/>
        <v/>
      </c>
      <c r="DN146" s="183"/>
      <c r="DO146" s="171"/>
      <c r="DP146" s="196"/>
      <c r="DQ146" s="195"/>
      <c r="DR146" s="197"/>
      <c r="DS146" s="195"/>
      <c r="DT146" s="197"/>
      <c r="DU146" s="195"/>
      <c r="DV146" s="180" t="str">
        <f t="shared" si="261"/>
        <v/>
      </c>
      <c r="DW146" s="181" t="str">
        <f t="shared" si="220"/>
        <v/>
      </c>
      <c r="DX146" s="182" t="str">
        <f t="shared" si="221"/>
        <v/>
      </c>
      <c r="DY146" s="183"/>
      <c r="DZ146" s="184" t="str">
        <f t="shared" si="281"/>
        <v/>
      </c>
      <c r="EA146" s="183"/>
      <c r="EB146" s="171"/>
      <c r="EC146" s="196"/>
      <c r="ED146" s="195"/>
      <c r="EE146" s="197"/>
      <c r="EF146" s="195"/>
      <c r="EG146" s="197"/>
      <c r="EH146" s="195"/>
      <c r="EI146" s="180" t="str">
        <f t="shared" si="262"/>
        <v/>
      </c>
      <c r="EJ146" s="181" t="str">
        <f t="shared" si="222"/>
        <v/>
      </c>
      <c r="EK146" s="182" t="str">
        <f t="shared" si="223"/>
        <v/>
      </c>
      <c r="EL146" s="183"/>
      <c r="EM146" s="184" t="str">
        <f t="shared" si="282"/>
        <v/>
      </c>
      <c r="EN146" s="183"/>
      <c r="EO146" s="171"/>
      <c r="EP146" s="196"/>
      <c r="EQ146" s="195"/>
      <c r="ER146" s="197"/>
      <c r="ES146" s="195"/>
      <c r="ET146" s="197"/>
      <c r="EU146" s="195"/>
      <c r="EV146" s="180" t="str">
        <f t="shared" si="263"/>
        <v/>
      </c>
      <c r="EW146" s="181" t="str">
        <f t="shared" si="224"/>
        <v/>
      </c>
      <c r="EX146" s="182" t="str">
        <f t="shared" si="225"/>
        <v/>
      </c>
      <c r="EY146" s="183"/>
      <c r="EZ146" s="184" t="str">
        <f t="shared" si="283"/>
        <v/>
      </c>
      <c r="FA146" s="183"/>
      <c r="FB146" s="171"/>
      <c r="FC146" s="196"/>
      <c r="FD146" s="195"/>
      <c r="FE146" s="197"/>
      <c r="FF146" s="195"/>
      <c r="FG146" s="197"/>
      <c r="FH146" s="195"/>
      <c r="FI146" s="180" t="str">
        <f t="shared" si="264"/>
        <v/>
      </c>
      <c r="FJ146" s="181" t="str">
        <f t="shared" si="226"/>
        <v/>
      </c>
      <c r="FK146" s="182" t="str">
        <f t="shared" si="227"/>
        <v/>
      </c>
      <c r="FL146" s="183"/>
      <c r="FM146" s="184" t="str">
        <f t="shared" si="284"/>
        <v/>
      </c>
      <c r="FN146" s="183"/>
      <c r="FO146" s="171"/>
      <c r="FP146" s="196"/>
      <c r="FQ146" s="195"/>
      <c r="FR146" s="197"/>
      <c r="FS146" s="195"/>
      <c r="FT146" s="197"/>
      <c r="FU146" s="195"/>
      <c r="FV146" s="180" t="str">
        <f t="shared" si="265"/>
        <v/>
      </c>
      <c r="FW146" s="181" t="str">
        <f t="shared" si="228"/>
        <v/>
      </c>
      <c r="FX146" s="182" t="str">
        <f t="shared" si="229"/>
        <v/>
      </c>
      <c r="FY146" s="183"/>
      <c r="FZ146" s="184" t="str">
        <f t="shared" si="285"/>
        <v/>
      </c>
      <c r="GA146" s="183"/>
      <c r="GB146" s="171"/>
      <c r="GC146" s="196"/>
      <c r="GD146" s="195"/>
      <c r="GE146" s="197"/>
      <c r="GF146" s="195"/>
      <c r="GG146" s="197"/>
      <c r="GH146" s="195"/>
      <c r="GI146" s="180" t="str">
        <f t="shared" si="266"/>
        <v/>
      </c>
      <c r="GJ146" s="181" t="str">
        <f t="shared" si="230"/>
        <v/>
      </c>
      <c r="GK146" s="182" t="str">
        <f t="shared" si="231"/>
        <v/>
      </c>
      <c r="GL146" s="183"/>
      <c r="GM146" s="184" t="str">
        <f t="shared" si="286"/>
        <v/>
      </c>
      <c r="GN146" s="183"/>
      <c r="GO146" s="171"/>
      <c r="GP146" s="196"/>
      <c r="GQ146" s="195"/>
      <c r="GR146" s="197"/>
      <c r="GS146" s="195"/>
      <c r="GT146" s="197"/>
      <c r="GU146" s="195"/>
      <c r="GV146" s="180" t="str">
        <f t="shared" si="267"/>
        <v/>
      </c>
      <c r="GW146" s="181" t="str">
        <f t="shared" si="232"/>
        <v/>
      </c>
      <c r="GX146" s="182" t="str">
        <f t="shared" si="233"/>
        <v/>
      </c>
      <c r="GY146" s="183"/>
      <c r="GZ146" s="184" t="str">
        <f t="shared" si="287"/>
        <v/>
      </c>
      <c r="HA146" s="183"/>
      <c r="HB146" s="171"/>
      <c r="HC146" s="196"/>
      <c r="HD146" s="195"/>
      <c r="HE146" s="197"/>
      <c r="HF146" s="195"/>
      <c r="HG146" s="197"/>
      <c r="HH146" s="195"/>
      <c r="HI146" s="180" t="str">
        <f t="shared" si="268"/>
        <v/>
      </c>
      <c r="HJ146" s="181" t="str">
        <f t="shared" si="234"/>
        <v/>
      </c>
      <c r="HK146" s="182" t="str">
        <f t="shared" si="235"/>
        <v/>
      </c>
      <c r="HL146" s="183"/>
      <c r="HM146" s="184" t="str">
        <f t="shared" si="288"/>
        <v/>
      </c>
      <c r="HN146" s="183"/>
      <c r="HO146" s="171"/>
      <c r="HP146" s="196"/>
      <c r="HQ146" s="195"/>
      <c r="HR146" s="197"/>
      <c r="HS146" s="195"/>
      <c r="HT146" s="197"/>
      <c r="HU146" s="195"/>
      <c r="HV146" s="180" t="str">
        <f t="shared" si="269"/>
        <v/>
      </c>
      <c r="HW146" s="181" t="str">
        <f t="shared" si="236"/>
        <v/>
      </c>
      <c r="HX146" s="182" t="str">
        <f t="shared" si="237"/>
        <v/>
      </c>
      <c r="HY146" s="183"/>
      <c r="HZ146" s="184" t="str">
        <f t="shared" si="289"/>
        <v/>
      </c>
      <c r="IA146" s="183"/>
      <c r="IB146" s="171"/>
      <c r="IC146" s="196"/>
      <c r="ID146" s="195"/>
      <c r="IE146" s="197"/>
      <c r="IF146" s="195"/>
      <c r="IG146" s="197"/>
      <c r="IH146" s="195"/>
      <c r="II146" s="180" t="str">
        <f t="shared" si="270"/>
        <v/>
      </c>
      <c r="IJ146" s="181" t="str">
        <f t="shared" si="238"/>
        <v/>
      </c>
      <c r="IK146" s="182" t="str">
        <f t="shared" si="239"/>
        <v/>
      </c>
      <c r="IL146" s="183"/>
      <c r="IM146" s="184" t="str">
        <f t="shared" si="290"/>
        <v/>
      </c>
      <c r="IN146" s="183"/>
      <c r="IO146" s="171"/>
      <c r="IP146" s="196"/>
      <c r="IQ146" s="195"/>
      <c r="IR146" s="197"/>
      <c r="IS146" s="195"/>
      <c r="IT146" s="197"/>
      <c r="IU146" s="195"/>
      <c r="IV146" s="180" t="str">
        <f t="shared" si="271"/>
        <v/>
      </c>
      <c r="IW146" s="181" t="str">
        <f t="shared" si="240"/>
        <v/>
      </c>
      <c r="IX146" s="182" t="str">
        <f t="shared" si="241"/>
        <v/>
      </c>
      <c r="IY146" s="183"/>
      <c r="IZ146" s="184" t="str">
        <f t="shared" si="291"/>
        <v/>
      </c>
      <c r="JA146" s="183"/>
      <c r="JB146" s="171"/>
      <c r="JC146" s="342"/>
      <c r="JD146" s="198">
        <f t="shared" si="242"/>
        <v>0</v>
      </c>
      <c r="JE146" s="198">
        <f t="shared" si="243"/>
        <v>0</v>
      </c>
      <c r="JF146" s="198">
        <f t="shared" si="244"/>
        <v>0</v>
      </c>
      <c r="JG146" s="199">
        <f t="shared" si="245"/>
        <v>0</v>
      </c>
      <c r="JH146" s="199">
        <f t="shared" si="246"/>
        <v>0</v>
      </c>
      <c r="JI146" s="342"/>
      <c r="JJ146" s="198">
        <f>JD146+'Vessel List A'!JD146</f>
        <v>0</v>
      </c>
      <c r="JK146" s="198">
        <f>JE146+'Vessel List A'!JE146</f>
        <v>0</v>
      </c>
      <c r="JL146" s="198">
        <f t="shared" si="247"/>
        <v>0</v>
      </c>
      <c r="JM146" s="199">
        <f>JG146+'Vessel List A'!JG146</f>
        <v>0</v>
      </c>
      <c r="JN146" s="199">
        <f t="shared" si="248"/>
        <v>0</v>
      </c>
      <c r="JO146" s="342"/>
      <c r="JP146" s="346"/>
      <c r="JQ146" s="346"/>
      <c r="JR146" s="346"/>
      <c r="JS146" s="346"/>
      <c r="JT146" s="346"/>
      <c r="JU146" s="346"/>
      <c r="JV146" s="346"/>
      <c r="JW146" s="346"/>
      <c r="JX146" s="346"/>
      <c r="JY146" s="342"/>
      <c r="JZ146" s="344">
        <f t="shared" si="249"/>
        <v>3</v>
      </c>
      <c r="KA146" s="195"/>
    </row>
    <row r="147" spans="1:287" x14ac:dyDescent="0.2">
      <c r="A147" s="247">
        <f t="shared" si="250"/>
        <v>41721</v>
      </c>
      <c r="B147" s="249">
        <f t="shared" si="251"/>
        <v>41722</v>
      </c>
      <c r="C147" s="196"/>
      <c r="D147" s="195"/>
      <c r="E147" s="197"/>
      <c r="F147" s="195"/>
      <c r="G147" s="197"/>
      <c r="H147" s="195"/>
      <c r="I147" s="180" t="str">
        <f t="shared" si="252"/>
        <v/>
      </c>
      <c r="J147" s="181" t="str">
        <f t="shared" si="202"/>
        <v/>
      </c>
      <c r="K147" s="182" t="str">
        <f t="shared" si="203"/>
        <v/>
      </c>
      <c r="L147" s="183"/>
      <c r="M147" s="184" t="str">
        <f t="shared" si="272"/>
        <v/>
      </c>
      <c r="N147" s="183"/>
      <c r="O147" s="171"/>
      <c r="P147" s="196"/>
      <c r="Q147" s="195"/>
      <c r="R147" s="197"/>
      <c r="S147" s="195"/>
      <c r="T147" s="197"/>
      <c r="U147" s="195"/>
      <c r="V147" s="180" t="str">
        <f t="shared" si="253"/>
        <v/>
      </c>
      <c r="W147" s="181" t="str">
        <f t="shared" si="204"/>
        <v/>
      </c>
      <c r="X147" s="182" t="str">
        <f t="shared" si="205"/>
        <v/>
      </c>
      <c r="Y147" s="183"/>
      <c r="Z147" s="184" t="str">
        <f t="shared" si="273"/>
        <v/>
      </c>
      <c r="AA147" s="183"/>
      <c r="AB147" s="171"/>
      <c r="AC147" s="196"/>
      <c r="AD147" s="195"/>
      <c r="AE147" s="197"/>
      <c r="AF147" s="195"/>
      <c r="AG147" s="197"/>
      <c r="AH147" s="195"/>
      <c r="AI147" s="180" t="str">
        <f t="shared" si="254"/>
        <v/>
      </c>
      <c r="AJ147" s="181" t="str">
        <f t="shared" si="206"/>
        <v/>
      </c>
      <c r="AK147" s="182" t="str">
        <f t="shared" si="207"/>
        <v/>
      </c>
      <c r="AL147" s="183"/>
      <c r="AM147" s="184" t="str">
        <f t="shared" si="274"/>
        <v/>
      </c>
      <c r="AN147" s="183"/>
      <c r="AO147" s="171"/>
      <c r="AP147" s="196"/>
      <c r="AQ147" s="195"/>
      <c r="AR147" s="197"/>
      <c r="AS147" s="195"/>
      <c r="AT147" s="197"/>
      <c r="AU147" s="195"/>
      <c r="AV147" s="180" t="str">
        <f t="shared" si="255"/>
        <v/>
      </c>
      <c r="AW147" s="181" t="str">
        <f t="shared" si="208"/>
        <v/>
      </c>
      <c r="AX147" s="182" t="str">
        <f t="shared" si="209"/>
        <v/>
      </c>
      <c r="AY147" s="183"/>
      <c r="AZ147" s="184" t="str">
        <f t="shared" si="275"/>
        <v/>
      </c>
      <c r="BA147" s="183"/>
      <c r="BB147" s="171"/>
      <c r="BC147" s="196"/>
      <c r="BD147" s="195"/>
      <c r="BE147" s="197"/>
      <c r="BF147" s="195"/>
      <c r="BG147" s="197"/>
      <c r="BH147" s="195"/>
      <c r="BI147" s="180" t="str">
        <f t="shared" si="256"/>
        <v/>
      </c>
      <c r="BJ147" s="181" t="str">
        <f t="shared" si="210"/>
        <v/>
      </c>
      <c r="BK147" s="182" t="str">
        <f t="shared" si="211"/>
        <v/>
      </c>
      <c r="BL147" s="183"/>
      <c r="BM147" s="184" t="str">
        <f t="shared" si="276"/>
        <v/>
      </c>
      <c r="BN147" s="183"/>
      <c r="BO147" s="171"/>
      <c r="BP147" s="196"/>
      <c r="BQ147" s="195"/>
      <c r="BR147" s="197"/>
      <c r="BS147" s="195"/>
      <c r="BT147" s="197"/>
      <c r="BU147" s="195"/>
      <c r="BV147" s="180" t="str">
        <f t="shared" si="257"/>
        <v/>
      </c>
      <c r="BW147" s="181" t="str">
        <f t="shared" si="212"/>
        <v/>
      </c>
      <c r="BX147" s="182" t="str">
        <f t="shared" si="213"/>
        <v/>
      </c>
      <c r="BY147" s="183"/>
      <c r="BZ147" s="184" t="str">
        <f t="shared" si="277"/>
        <v/>
      </c>
      <c r="CA147" s="183"/>
      <c r="CB147" s="171"/>
      <c r="CC147" s="196"/>
      <c r="CD147" s="195"/>
      <c r="CE147" s="197"/>
      <c r="CF147" s="195"/>
      <c r="CG147" s="197"/>
      <c r="CH147" s="195"/>
      <c r="CI147" s="180" t="str">
        <f t="shared" si="258"/>
        <v/>
      </c>
      <c r="CJ147" s="181" t="str">
        <f t="shared" si="214"/>
        <v/>
      </c>
      <c r="CK147" s="182" t="str">
        <f t="shared" si="215"/>
        <v/>
      </c>
      <c r="CL147" s="183"/>
      <c r="CM147" s="184" t="str">
        <f t="shared" si="278"/>
        <v/>
      </c>
      <c r="CN147" s="183"/>
      <c r="CO147" s="171"/>
      <c r="CP147" s="196"/>
      <c r="CQ147" s="195"/>
      <c r="CR147" s="197"/>
      <c r="CS147" s="195"/>
      <c r="CT147" s="197"/>
      <c r="CU147" s="195"/>
      <c r="CV147" s="180" t="str">
        <f t="shared" si="259"/>
        <v/>
      </c>
      <c r="CW147" s="181" t="str">
        <f t="shared" si="216"/>
        <v/>
      </c>
      <c r="CX147" s="182" t="str">
        <f t="shared" si="217"/>
        <v/>
      </c>
      <c r="CY147" s="183"/>
      <c r="CZ147" s="184" t="str">
        <f t="shared" si="279"/>
        <v/>
      </c>
      <c r="DA147" s="183"/>
      <c r="DB147" s="171"/>
      <c r="DC147" s="196"/>
      <c r="DD147" s="195"/>
      <c r="DE147" s="197"/>
      <c r="DF147" s="195"/>
      <c r="DG147" s="197"/>
      <c r="DH147" s="195"/>
      <c r="DI147" s="180" t="str">
        <f t="shared" si="260"/>
        <v/>
      </c>
      <c r="DJ147" s="181" t="str">
        <f t="shared" si="218"/>
        <v/>
      </c>
      <c r="DK147" s="182" t="str">
        <f t="shared" si="219"/>
        <v/>
      </c>
      <c r="DL147" s="183"/>
      <c r="DM147" s="184" t="str">
        <f t="shared" si="280"/>
        <v/>
      </c>
      <c r="DN147" s="183"/>
      <c r="DO147" s="171"/>
      <c r="DP147" s="196"/>
      <c r="DQ147" s="195"/>
      <c r="DR147" s="197"/>
      <c r="DS147" s="195"/>
      <c r="DT147" s="197"/>
      <c r="DU147" s="195"/>
      <c r="DV147" s="180" t="str">
        <f t="shared" si="261"/>
        <v/>
      </c>
      <c r="DW147" s="181" t="str">
        <f t="shared" si="220"/>
        <v/>
      </c>
      <c r="DX147" s="182" t="str">
        <f t="shared" si="221"/>
        <v/>
      </c>
      <c r="DY147" s="183"/>
      <c r="DZ147" s="184" t="str">
        <f t="shared" si="281"/>
        <v/>
      </c>
      <c r="EA147" s="183"/>
      <c r="EB147" s="171"/>
      <c r="EC147" s="196"/>
      <c r="ED147" s="195"/>
      <c r="EE147" s="197"/>
      <c r="EF147" s="195"/>
      <c r="EG147" s="197"/>
      <c r="EH147" s="195"/>
      <c r="EI147" s="180" t="str">
        <f t="shared" si="262"/>
        <v/>
      </c>
      <c r="EJ147" s="181" t="str">
        <f t="shared" si="222"/>
        <v/>
      </c>
      <c r="EK147" s="182" t="str">
        <f t="shared" si="223"/>
        <v/>
      </c>
      <c r="EL147" s="183"/>
      <c r="EM147" s="184" t="str">
        <f t="shared" si="282"/>
        <v/>
      </c>
      <c r="EN147" s="183"/>
      <c r="EO147" s="171"/>
      <c r="EP147" s="196"/>
      <c r="EQ147" s="195"/>
      <c r="ER147" s="197"/>
      <c r="ES147" s="195"/>
      <c r="ET147" s="197"/>
      <c r="EU147" s="195"/>
      <c r="EV147" s="180" t="str">
        <f t="shared" si="263"/>
        <v/>
      </c>
      <c r="EW147" s="181" t="str">
        <f t="shared" si="224"/>
        <v/>
      </c>
      <c r="EX147" s="182" t="str">
        <f t="shared" si="225"/>
        <v/>
      </c>
      <c r="EY147" s="183"/>
      <c r="EZ147" s="184" t="str">
        <f t="shared" si="283"/>
        <v/>
      </c>
      <c r="FA147" s="183"/>
      <c r="FB147" s="171"/>
      <c r="FC147" s="196"/>
      <c r="FD147" s="195"/>
      <c r="FE147" s="197"/>
      <c r="FF147" s="195"/>
      <c r="FG147" s="197"/>
      <c r="FH147" s="195"/>
      <c r="FI147" s="180" t="str">
        <f t="shared" si="264"/>
        <v/>
      </c>
      <c r="FJ147" s="181" t="str">
        <f t="shared" si="226"/>
        <v/>
      </c>
      <c r="FK147" s="182" t="str">
        <f t="shared" si="227"/>
        <v/>
      </c>
      <c r="FL147" s="183"/>
      <c r="FM147" s="184" t="str">
        <f t="shared" si="284"/>
        <v/>
      </c>
      <c r="FN147" s="183"/>
      <c r="FO147" s="171"/>
      <c r="FP147" s="196"/>
      <c r="FQ147" s="195"/>
      <c r="FR147" s="197"/>
      <c r="FS147" s="195"/>
      <c r="FT147" s="197"/>
      <c r="FU147" s="195"/>
      <c r="FV147" s="180" t="str">
        <f t="shared" si="265"/>
        <v/>
      </c>
      <c r="FW147" s="181" t="str">
        <f t="shared" si="228"/>
        <v/>
      </c>
      <c r="FX147" s="182" t="str">
        <f t="shared" si="229"/>
        <v/>
      </c>
      <c r="FY147" s="183"/>
      <c r="FZ147" s="184" t="str">
        <f t="shared" si="285"/>
        <v/>
      </c>
      <c r="GA147" s="183"/>
      <c r="GB147" s="171"/>
      <c r="GC147" s="196"/>
      <c r="GD147" s="195"/>
      <c r="GE147" s="197"/>
      <c r="GF147" s="195"/>
      <c r="GG147" s="197"/>
      <c r="GH147" s="195"/>
      <c r="GI147" s="180" t="str">
        <f t="shared" si="266"/>
        <v/>
      </c>
      <c r="GJ147" s="181" t="str">
        <f t="shared" si="230"/>
        <v/>
      </c>
      <c r="GK147" s="182" t="str">
        <f t="shared" si="231"/>
        <v/>
      </c>
      <c r="GL147" s="183"/>
      <c r="GM147" s="184" t="str">
        <f t="shared" si="286"/>
        <v/>
      </c>
      <c r="GN147" s="183"/>
      <c r="GO147" s="171"/>
      <c r="GP147" s="196"/>
      <c r="GQ147" s="195"/>
      <c r="GR147" s="197"/>
      <c r="GS147" s="195"/>
      <c r="GT147" s="197"/>
      <c r="GU147" s="195"/>
      <c r="GV147" s="180" t="str">
        <f t="shared" si="267"/>
        <v/>
      </c>
      <c r="GW147" s="181" t="str">
        <f t="shared" si="232"/>
        <v/>
      </c>
      <c r="GX147" s="182" t="str">
        <f t="shared" si="233"/>
        <v/>
      </c>
      <c r="GY147" s="183"/>
      <c r="GZ147" s="184" t="str">
        <f t="shared" si="287"/>
        <v/>
      </c>
      <c r="HA147" s="183"/>
      <c r="HB147" s="171"/>
      <c r="HC147" s="196"/>
      <c r="HD147" s="195"/>
      <c r="HE147" s="197"/>
      <c r="HF147" s="195"/>
      <c r="HG147" s="197"/>
      <c r="HH147" s="195"/>
      <c r="HI147" s="180" t="str">
        <f t="shared" si="268"/>
        <v/>
      </c>
      <c r="HJ147" s="181" t="str">
        <f t="shared" si="234"/>
        <v/>
      </c>
      <c r="HK147" s="182" t="str">
        <f t="shared" si="235"/>
        <v/>
      </c>
      <c r="HL147" s="183"/>
      <c r="HM147" s="184" t="str">
        <f t="shared" si="288"/>
        <v/>
      </c>
      <c r="HN147" s="183"/>
      <c r="HO147" s="171"/>
      <c r="HP147" s="196"/>
      <c r="HQ147" s="195"/>
      <c r="HR147" s="197"/>
      <c r="HS147" s="195"/>
      <c r="HT147" s="197"/>
      <c r="HU147" s="195"/>
      <c r="HV147" s="180" t="str">
        <f t="shared" si="269"/>
        <v/>
      </c>
      <c r="HW147" s="181" t="str">
        <f t="shared" si="236"/>
        <v/>
      </c>
      <c r="HX147" s="182" t="str">
        <f t="shared" si="237"/>
        <v/>
      </c>
      <c r="HY147" s="183"/>
      <c r="HZ147" s="184" t="str">
        <f t="shared" si="289"/>
        <v/>
      </c>
      <c r="IA147" s="183"/>
      <c r="IB147" s="171"/>
      <c r="IC147" s="196"/>
      <c r="ID147" s="195"/>
      <c r="IE147" s="197"/>
      <c r="IF147" s="195"/>
      <c r="IG147" s="197"/>
      <c r="IH147" s="195"/>
      <c r="II147" s="180" t="str">
        <f t="shared" si="270"/>
        <v/>
      </c>
      <c r="IJ147" s="181" t="str">
        <f t="shared" si="238"/>
        <v/>
      </c>
      <c r="IK147" s="182" t="str">
        <f t="shared" si="239"/>
        <v/>
      </c>
      <c r="IL147" s="183"/>
      <c r="IM147" s="184" t="str">
        <f t="shared" si="290"/>
        <v/>
      </c>
      <c r="IN147" s="183"/>
      <c r="IO147" s="171"/>
      <c r="IP147" s="196"/>
      <c r="IQ147" s="195"/>
      <c r="IR147" s="197"/>
      <c r="IS147" s="195"/>
      <c r="IT147" s="197"/>
      <c r="IU147" s="195"/>
      <c r="IV147" s="180" t="str">
        <f t="shared" si="271"/>
        <v/>
      </c>
      <c r="IW147" s="181" t="str">
        <f t="shared" si="240"/>
        <v/>
      </c>
      <c r="IX147" s="182" t="str">
        <f t="shared" si="241"/>
        <v/>
      </c>
      <c r="IY147" s="183"/>
      <c r="IZ147" s="184" t="str">
        <f t="shared" si="291"/>
        <v/>
      </c>
      <c r="JA147" s="183"/>
      <c r="JB147" s="171"/>
      <c r="JC147" s="342"/>
      <c r="JD147" s="198">
        <f t="shared" si="242"/>
        <v>0</v>
      </c>
      <c r="JE147" s="198">
        <f t="shared" si="243"/>
        <v>0</v>
      </c>
      <c r="JF147" s="198">
        <f t="shared" si="244"/>
        <v>0</v>
      </c>
      <c r="JG147" s="199">
        <f t="shared" si="245"/>
        <v>0</v>
      </c>
      <c r="JH147" s="199">
        <f t="shared" si="246"/>
        <v>0</v>
      </c>
      <c r="JI147" s="342"/>
      <c r="JJ147" s="198">
        <f>JD147+'Vessel List A'!JD147</f>
        <v>0</v>
      </c>
      <c r="JK147" s="198">
        <f>JE147+'Vessel List A'!JE147</f>
        <v>0</v>
      </c>
      <c r="JL147" s="198">
        <f t="shared" si="247"/>
        <v>0</v>
      </c>
      <c r="JM147" s="199">
        <f>JG147+'Vessel List A'!JG147</f>
        <v>0</v>
      </c>
      <c r="JN147" s="199">
        <f t="shared" si="248"/>
        <v>0</v>
      </c>
      <c r="JO147" s="342"/>
      <c r="JP147" s="346"/>
      <c r="JQ147" s="346"/>
      <c r="JR147" s="346"/>
      <c r="JS147" s="346"/>
      <c r="JT147" s="346"/>
      <c r="JU147" s="346"/>
      <c r="JV147" s="346"/>
      <c r="JW147" s="346"/>
      <c r="JX147" s="346"/>
      <c r="JY147" s="342"/>
      <c r="JZ147" s="344">
        <f t="shared" si="249"/>
        <v>3</v>
      </c>
      <c r="KA147" s="195"/>
    </row>
    <row r="148" spans="1:287" x14ac:dyDescent="0.2">
      <c r="A148" s="247">
        <f t="shared" si="250"/>
        <v>41722</v>
      </c>
      <c r="B148" s="249">
        <f t="shared" si="251"/>
        <v>41723</v>
      </c>
      <c r="C148" s="196"/>
      <c r="D148" s="195"/>
      <c r="E148" s="197"/>
      <c r="F148" s="195"/>
      <c r="G148" s="197"/>
      <c r="H148" s="195"/>
      <c r="I148" s="180" t="str">
        <f t="shared" si="252"/>
        <v/>
      </c>
      <c r="J148" s="181" t="str">
        <f t="shared" si="202"/>
        <v/>
      </c>
      <c r="K148" s="182" t="str">
        <f t="shared" si="203"/>
        <v/>
      </c>
      <c r="L148" s="183"/>
      <c r="M148" s="184" t="str">
        <f t="shared" si="272"/>
        <v/>
      </c>
      <c r="N148" s="183"/>
      <c r="O148" s="171"/>
      <c r="P148" s="196"/>
      <c r="Q148" s="195"/>
      <c r="R148" s="197"/>
      <c r="S148" s="195"/>
      <c r="T148" s="197"/>
      <c r="U148" s="195"/>
      <c r="V148" s="180" t="str">
        <f t="shared" si="253"/>
        <v/>
      </c>
      <c r="W148" s="181" t="str">
        <f t="shared" si="204"/>
        <v/>
      </c>
      <c r="X148" s="182" t="str">
        <f t="shared" si="205"/>
        <v/>
      </c>
      <c r="Y148" s="183"/>
      <c r="Z148" s="184" t="str">
        <f t="shared" si="273"/>
        <v/>
      </c>
      <c r="AA148" s="183"/>
      <c r="AB148" s="171"/>
      <c r="AC148" s="196"/>
      <c r="AD148" s="195"/>
      <c r="AE148" s="197"/>
      <c r="AF148" s="195"/>
      <c r="AG148" s="197"/>
      <c r="AH148" s="195"/>
      <c r="AI148" s="180" t="str">
        <f t="shared" si="254"/>
        <v/>
      </c>
      <c r="AJ148" s="181" t="str">
        <f t="shared" si="206"/>
        <v/>
      </c>
      <c r="AK148" s="182" t="str">
        <f t="shared" si="207"/>
        <v/>
      </c>
      <c r="AL148" s="183"/>
      <c r="AM148" s="184" t="str">
        <f t="shared" si="274"/>
        <v/>
      </c>
      <c r="AN148" s="183"/>
      <c r="AO148" s="171"/>
      <c r="AP148" s="196"/>
      <c r="AQ148" s="195"/>
      <c r="AR148" s="197"/>
      <c r="AS148" s="195"/>
      <c r="AT148" s="197"/>
      <c r="AU148" s="195"/>
      <c r="AV148" s="180" t="str">
        <f t="shared" si="255"/>
        <v/>
      </c>
      <c r="AW148" s="181" t="str">
        <f t="shared" si="208"/>
        <v/>
      </c>
      <c r="AX148" s="182" t="str">
        <f t="shared" si="209"/>
        <v/>
      </c>
      <c r="AY148" s="183"/>
      <c r="AZ148" s="184" t="str">
        <f t="shared" si="275"/>
        <v/>
      </c>
      <c r="BA148" s="183"/>
      <c r="BB148" s="171"/>
      <c r="BC148" s="196"/>
      <c r="BD148" s="195"/>
      <c r="BE148" s="197"/>
      <c r="BF148" s="195"/>
      <c r="BG148" s="197"/>
      <c r="BH148" s="195"/>
      <c r="BI148" s="180" t="str">
        <f t="shared" si="256"/>
        <v/>
      </c>
      <c r="BJ148" s="181" t="str">
        <f t="shared" si="210"/>
        <v/>
      </c>
      <c r="BK148" s="182" t="str">
        <f t="shared" si="211"/>
        <v/>
      </c>
      <c r="BL148" s="183"/>
      <c r="BM148" s="184" t="str">
        <f t="shared" si="276"/>
        <v/>
      </c>
      <c r="BN148" s="183"/>
      <c r="BO148" s="171"/>
      <c r="BP148" s="196"/>
      <c r="BQ148" s="195"/>
      <c r="BR148" s="197"/>
      <c r="BS148" s="195"/>
      <c r="BT148" s="197"/>
      <c r="BU148" s="195"/>
      <c r="BV148" s="180" t="str">
        <f t="shared" si="257"/>
        <v/>
      </c>
      <c r="BW148" s="181" t="str">
        <f t="shared" si="212"/>
        <v/>
      </c>
      <c r="BX148" s="182" t="str">
        <f t="shared" si="213"/>
        <v/>
      </c>
      <c r="BY148" s="183"/>
      <c r="BZ148" s="184" t="str">
        <f t="shared" si="277"/>
        <v/>
      </c>
      <c r="CA148" s="183"/>
      <c r="CB148" s="171"/>
      <c r="CC148" s="196"/>
      <c r="CD148" s="195"/>
      <c r="CE148" s="197"/>
      <c r="CF148" s="195"/>
      <c r="CG148" s="197"/>
      <c r="CH148" s="195"/>
      <c r="CI148" s="180" t="str">
        <f t="shared" si="258"/>
        <v/>
      </c>
      <c r="CJ148" s="181" t="str">
        <f t="shared" si="214"/>
        <v/>
      </c>
      <c r="CK148" s="182" t="str">
        <f t="shared" si="215"/>
        <v/>
      </c>
      <c r="CL148" s="183"/>
      <c r="CM148" s="184" t="str">
        <f t="shared" si="278"/>
        <v/>
      </c>
      <c r="CN148" s="183"/>
      <c r="CO148" s="171"/>
      <c r="CP148" s="196"/>
      <c r="CQ148" s="195"/>
      <c r="CR148" s="197"/>
      <c r="CS148" s="195"/>
      <c r="CT148" s="197"/>
      <c r="CU148" s="195"/>
      <c r="CV148" s="180" t="str">
        <f t="shared" si="259"/>
        <v/>
      </c>
      <c r="CW148" s="181" t="str">
        <f t="shared" si="216"/>
        <v/>
      </c>
      <c r="CX148" s="182" t="str">
        <f t="shared" si="217"/>
        <v/>
      </c>
      <c r="CY148" s="183"/>
      <c r="CZ148" s="184" t="str">
        <f t="shared" si="279"/>
        <v/>
      </c>
      <c r="DA148" s="183"/>
      <c r="DB148" s="171"/>
      <c r="DC148" s="196"/>
      <c r="DD148" s="195"/>
      <c r="DE148" s="197"/>
      <c r="DF148" s="195"/>
      <c r="DG148" s="197"/>
      <c r="DH148" s="195"/>
      <c r="DI148" s="180" t="str">
        <f t="shared" si="260"/>
        <v/>
      </c>
      <c r="DJ148" s="181" t="str">
        <f t="shared" si="218"/>
        <v/>
      </c>
      <c r="DK148" s="182" t="str">
        <f t="shared" si="219"/>
        <v/>
      </c>
      <c r="DL148" s="183"/>
      <c r="DM148" s="184" t="str">
        <f t="shared" si="280"/>
        <v/>
      </c>
      <c r="DN148" s="183"/>
      <c r="DO148" s="171"/>
      <c r="DP148" s="196"/>
      <c r="DQ148" s="195"/>
      <c r="DR148" s="197"/>
      <c r="DS148" s="195"/>
      <c r="DT148" s="197"/>
      <c r="DU148" s="195"/>
      <c r="DV148" s="180" t="str">
        <f t="shared" si="261"/>
        <v/>
      </c>
      <c r="DW148" s="181" t="str">
        <f t="shared" si="220"/>
        <v/>
      </c>
      <c r="DX148" s="182" t="str">
        <f t="shared" si="221"/>
        <v/>
      </c>
      <c r="DY148" s="183"/>
      <c r="DZ148" s="184" t="str">
        <f t="shared" si="281"/>
        <v/>
      </c>
      <c r="EA148" s="183"/>
      <c r="EB148" s="171"/>
      <c r="EC148" s="196"/>
      <c r="ED148" s="195"/>
      <c r="EE148" s="197"/>
      <c r="EF148" s="195"/>
      <c r="EG148" s="197"/>
      <c r="EH148" s="195"/>
      <c r="EI148" s="180" t="str">
        <f t="shared" si="262"/>
        <v/>
      </c>
      <c r="EJ148" s="181" t="str">
        <f t="shared" si="222"/>
        <v/>
      </c>
      <c r="EK148" s="182" t="str">
        <f t="shared" si="223"/>
        <v/>
      </c>
      <c r="EL148" s="183"/>
      <c r="EM148" s="184" t="str">
        <f t="shared" si="282"/>
        <v/>
      </c>
      <c r="EN148" s="183"/>
      <c r="EO148" s="171"/>
      <c r="EP148" s="196"/>
      <c r="EQ148" s="195"/>
      <c r="ER148" s="197"/>
      <c r="ES148" s="195"/>
      <c r="ET148" s="197"/>
      <c r="EU148" s="195"/>
      <c r="EV148" s="180" t="str">
        <f t="shared" si="263"/>
        <v/>
      </c>
      <c r="EW148" s="181" t="str">
        <f t="shared" si="224"/>
        <v/>
      </c>
      <c r="EX148" s="182" t="str">
        <f t="shared" si="225"/>
        <v/>
      </c>
      <c r="EY148" s="183"/>
      <c r="EZ148" s="184" t="str">
        <f t="shared" si="283"/>
        <v/>
      </c>
      <c r="FA148" s="183"/>
      <c r="FB148" s="171"/>
      <c r="FC148" s="196"/>
      <c r="FD148" s="195"/>
      <c r="FE148" s="197"/>
      <c r="FF148" s="195"/>
      <c r="FG148" s="197"/>
      <c r="FH148" s="195"/>
      <c r="FI148" s="180" t="str">
        <f t="shared" si="264"/>
        <v/>
      </c>
      <c r="FJ148" s="181" t="str">
        <f t="shared" si="226"/>
        <v/>
      </c>
      <c r="FK148" s="182" t="str">
        <f t="shared" si="227"/>
        <v/>
      </c>
      <c r="FL148" s="183"/>
      <c r="FM148" s="184" t="str">
        <f t="shared" si="284"/>
        <v/>
      </c>
      <c r="FN148" s="183"/>
      <c r="FO148" s="171"/>
      <c r="FP148" s="196"/>
      <c r="FQ148" s="195"/>
      <c r="FR148" s="197"/>
      <c r="FS148" s="195"/>
      <c r="FT148" s="197"/>
      <c r="FU148" s="195"/>
      <c r="FV148" s="180" t="str">
        <f t="shared" si="265"/>
        <v/>
      </c>
      <c r="FW148" s="181" t="str">
        <f t="shared" si="228"/>
        <v/>
      </c>
      <c r="FX148" s="182" t="str">
        <f t="shared" si="229"/>
        <v/>
      </c>
      <c r="FY148" s="183"/>
      <c r="FZ148" s="184" t="str">
        <f t="shared" si="285"/>
        <v/>
      </c>
      <c r="GA148" s="183"/>
      <c r="GB148" s="171"/>
      <c r="GC148" s="196"/>
      <c r="GD148" s="195"/>
      <c r="GE148" s="197"/>
      <c r="GF148" s="195"/>
      <c r="GG148" s="197"/>
      <c r="GH148" s="195"/>
      <c r="GI148" s="180" t="str">
        <f t="shared" si="266"/>
        <v/>
      </c>
      <c r="GJ148" s="181" t="str">
        <f t="shared" si="230"/>
        <v/>
      </c>
      <c r="GK148" s="182" t="str">
        <f t="shared" si="231"/>
        <v/>
      </c>
      <c r="GL148" s="183"/>
      <c r="GM148" s="184" t="str">
        <f t="shared" si="286"/>
        <v/>
      </c>
      <c r="GN148" s="183"/>
      <c r="GO148" s="171"/>
      <c r="GP148" s="196"/>
      <c r="GQ148" s="195"/>
      <c r="GR148" s="197"/>
      <c r="GS148" s="195"/>
      <c r="GT148" s="197"/>
      <c r="GU148" s="195"/>
      <c r="GV148" s="180" t="str">
        <f t="shared" si="267"/>
        <v/>
      </c>
      <c r="GW148" s="181" t="str">
        <f t="shared" si="232"/>
        <v/>
      </c>
      <c r="GX148" s="182" t="str">
        <f t="shared" si="233"/>
        <v/>
      </c>
      <c r="GY148" s="183"/>
      <c r="GZ148" s="184" t="str">
        <f t="shared" si="287"/>
        <v/>
      </c>
      <c r="HA148" s="183"/>
      <c r="HB148" s="171"/>
      <c r="HC148" s="196"/>
      <c r="HD148" s="195"/>
      <c r="HE148" s="197"/>
      <c r="HF148" s="195"/>
      <c r="HG148" s="197"/>
      <c r="HH148" s="195"/>
      <c r="HI148" s="180" t="str">
        <f t="shared" si="268"/>
        <v/>
      </c>
      <c r="HJ148" s="181" t="str">
        <f t="shared" si="234"/>
        <v/>
      </c>
      <c r="HK148" s="182" t="str">
        <f t="shared" si="235"/>
        <v/>
      </c>
      <c r="HL148" s="183"/>
      <c r="HM148" s="184" t="str">
        <f t="shared" si="288"/>
        <v/>
      </c>
      <c r="HN148" s="183"/>
      <c r="HO148" s="171"/>
      <c r="HP148" s="196"/>
      <c r="HQ148" s="195"/>
      <c r="HR148" s="197"/>
      <c r="HS148" s="195"/>
      <c r="HT148" s="197"/>
      <c r="HU148" s="195"/>
      <c r="HV148" s="180" t="str">
        <f t="shared" si="269"/>
        <v/>
      </c>
      <c r="HW148" s="181" t="str">
        <f t="shared" si="236"/>
        <v/>
      </c>
      <c r="HX148" s="182" t="str">
        <f t="shared" si="237"/>
        <v/>
      </c>
      <c r="HY148" s="183"/>
      <c r="HZ148" s="184" t="str">
        <f t="shared" si="289"/>
        <v/>
      </c>
      <c r="IA148" s="183"/>
      <c r="IB148" s="171"/>
      <c r="IC148" s="196"/>
      <c r="ID148" s="195"/>
      <c r="IE148" s="197"/>
      <c r="IF148" s="195"/>
      <c r="IG148" s="197"/>
      <c r="IH148" s="195"/>
      <c r="II148" s="180" t="str">
        <f t="shared" si="270"/>
        <v/>
      </c>
      <c r="IJ148" s="181" t="str">
        <f t="shared" si="238"/>
        <v/>
      </c>
      <c r="IK148" s="182" t="str">
        <f t="shared" si="239"/>
        <v/>
      </c>
      <c r="IL148" s="183"/>
      <c r="IM148" s="184" t="str">
        <f t="shared" si="290"/>
        <v/>
      </c>
      <c r="IN148" s="183"/>
      <c r="IO148" s="171"/>
      <c r="IP148" s="196"/>
      <c r="IQ148" s="195"/>
      <c r="IR148" s="197"/>
      <c r="IS148" s="195"/>
      <c r="IT148" s="197"/>
      <c r="IU148" s="195"/>
      <c r="IV148" s="180" t="str">
        <f t="shared" si="271"/>
        <v/>
      </c>
      <c r="IW148" s="181" t="str">
        <f t="shared" si="240"/>
        <v/>
      </c>
      <c r="IX148" s="182" t="str">
        <f t="shared" si="241"/>
        <v/>
      </c>
      <c r="IY148" s="183"/>
      <c r="IZ148" s="184" t="str">
        <f t="shared" si="291"/>
        <v/>
      </c>
      <c r="JA148" s="183"/>
      <c r="JB148" s="171"/>
      <c r="JC148" s="342"/>
      <c r="JD148" s="198">
        <f t="shared" si="242"/>
        <v>0</v>
      </c>
      <c r="JE148" s="198">
        <f t="shared" si="243"/>
        <v>0</v>
      </c>
      <c r="JF148" s="198">
        <f t="shared" si="244"/>
        <v>0</v>
      </c>
      <c r="JG148" s="199">
        <f t="shared" si="245"/>
        <v>0</v>
      </c>
      <c r="JH148" s="199">
        <f t="shared" si="246"/>
        <v>0</v>
      </c>
      <c r="JI148" s="342"/>
      <c r="JJ148" s="198">
        <f>JD148+'Vessel List A'!JD148</f>
        <v>0</v>
      </c>
      <c r="JK148" s="198">
        <f>JE148+'Vessel List A'!JE148</f>
        <v>0</v>
      </c>
      <c r="JL148" s="198">
        <f t="shared" si="247"/>
        <v>0</v>
      </c>
      <c r="JM148" s="199">
        <f>JG148+'Vessel List A'!JG148</f>
        <v>0</v>
      </c>
      <c r="JN148" s="199">
        <f t="shared" si="248"/>
        <v>0</v>
      </c>
      <c r="JO148" s="342"/>
      <c r="JP148" s="346"/>
      <c r="JQ148" s="346"/>
      <c r="JR148" s="346"/>
      <c r="JS148" s="346"/>
      <c r="JT148" s="346"/>
      <c r="JU148" s="346"/>
      <c r="JV148" s="346"/>
      <c r="JW148" s="346"/>
      <c r="JX148" s="346"/>
      <c r="JY148" s="342"/>
      <c r="JZ148" s="344">
        <f t="shared" si="249"/>
        <v>3</v>
      </c>
      <c r="KA148" s="195"/>
    </row>
    <row r="149" spans="1:287" x14ac:dyDescent="0.2">
      <c r="A149" s="247">
        <f t="shared" si="250"/>
        <v>41723</v>
      </c>
      <c r="B149" s="249">
        <f t="shared" si="251"/>
        <v>41724</v>
      </c>
      <c r="C149" s="196"/>
      <c r="D149" s="195"/>
      <c r="E149" s="197"/>
      <c r="F149" s="195"/>
      <c r="G149" s="197"/>
      <c r="H149" s="195"/>
      <c r="I149" s="180" t="str">
        <f t="shared" si="252"/>
        <v/>
      </c>
      <c r="J149" s="181" t="str">
        <f t="shared" si="202"/>
        <v/>
      </c>
      <c r="K149" s="182" t="str">
        <f t="shared" si="203"/>
        <v/>
      </c>
      <c r="L149" s="183"/>
      <c r="M149" s="184" t="str">
        <f t="shared" si="272"/>
        <v/>
      </c>
      <c r="N149" s="183"/>
      <c r="O149" s="171"/>
      <c r="P149" s="196"/>
      <c r="Q149" s="195"/>
      <c r="R149" s="197"/>
      <c r="S149" s="195"/>
      <c r="T149" s="197"/>
      <c r="U149" s="195"/>
      <c r="V149" s="180" t="str">
        <f t="shared" si="253"/>
        <v/>
      </c>
      <c r="W149" s="181" t="str">
        <f t="shared" si="204"/>
        <v/>
      </c>
      <c r="X149" s="182" t="str">
        <f t="shared" si="205"/>
        <v/>
      </c>
      <c r="Y149" s="183"/>
      <c r="Z149" s="184" t="str">
        <f t="shared" si="273"/>
        <v/>
      </c>
      <c r="AA149" s="183"/>
      <c r="AB149" s="171"/>
      <c r="AC149" s="196"/>
      <c r="AD149" s="195"/>
      <c r="AE149" s="197"/>
      <c r="AF149" s="195"/>
      <c r="AG149" s="197"/>
      <c r="AH149" s="195"/>
      <c r="AI149" s="180" t="str">
        <f t="shared" si="254"/>
        <v/>
      </c>
      <c r="AJ149" s="181" t="str">
        <f t="shared" si="206"/>
        <v/>
      </c>
      <c r="AK149" s="182" t="str">
        <f t="shared" si="207"/>
        <v/>
      </c>
      <c r="AL149" s="183"/>
      <c r="AM149" s="184" t="str">
        <f t="shared" si="274"/>
        <v/>
      </c>
      <c r="AN149" s="183"/>
      <c r="AO149" s="171"/>
      <c r="AP149" s="196"/>
      <c r="AQ149" s="195"/>
      <c r="AR149" s="197"/>
      <c r="AS149" s="195"/>
      <c r="AT149" s="197"/>
      <c r="AU149" s="195"/>
      <c r="AV149" s="180" t="str">
        <f t="shared" si="255"/>
        <v/>
      </c>
      <c r="AW149" s="181" t="str">
        <f t="shared" si="208"/>
        <v/>
      </c>
      <c r="AX149" s="182" t="str">
        <f t="shared" si="209"/>
        <v/>
      </c>
      <c r="AY149" s="183"/>
      <c r="AZ149" s="184" t="str">
        <f t="shared" si="275"/>
        <v/>
      </c>
      <c r="BA149" s="183"/>
      <c r="BB149" s="171"/>
      <c r="BC149" s="196"/>
      <c r="BD149" s="195"/>
      <c r="BE149" s="197"/>
      <c r="BF149" s="195"/>
      <c r="BG149" s="197"/>
      <c r="BH149" s="195"/>
      <c r="BI149" s="180" t="str">
        <f t="shared" si="256"/>
        <v/>
      </c>
      <c r="BJ149" s="181" t="str">
        <f t="shared" si="210"/>
        <v/>
      </c>
      <c r="BK149" s="182" t="str">
        <f t="shared" si="211"/>
        <v/>
      </c>
      <c r="BL149" s="183"/>
      <c r="BM149" s="184" t="str">
        <f t="shared" si="276"/>
        <v/>
      </c>
      <c r="BN149" s="183"/>
      <c r="BO149" s="171"/>
      <c r="BP149" s="196"/>
      <c r="BQ149" s="195"/>
      <c r="BR149" s="197"/>
      <c r="BS149" s="195"/>
      <c r="BT149" s="197"/>
      <c r="BU149" s="195"/>
      <c r="BV149" s="180" t="str">
        <f t="shared" si="257"/>
        <v/>
      </c>
      <c r="BW149" s="181" t="str">
        <f t="shared" si="212"/>
        <v/>
      </c>
      <c r="BX149" s="182" t="str">
        <f t="shared" si="213"/>
        <v/>
      </c>
      <c r="BY149" s="183"/>
      <c r="BZ149" s="184" t="str">
        <f t="shared" si="277"/>
        <v/>
      </c>
      <c r="CA149" s="183"/>
      <c r="CB149" s="171"/>
      <c r="CC149" s="196"/>
      <c r="CD149" s="195"/>
      <c r="CE149" s="197"/>
      <c r="CF149" s="195"/>
      <c r="CG149" s="197"/>
      <c r="CH149" s="195"/>
      <c r="CI149" s="180" t="str">
        <f t="shared" si="258"/>
        <v/>
      </c>
      <c r="CJ149" s="181" t="str">
        <f t="shared" si="214"/>
        <v/>
      </c>
      <c r="CK149" s="182" t="str">
        <f t="shared" si="215"/>
        <v/>
      </c>
      <c r="CL149" s="183"/>
      <c r="CM149" s="184" t="str">
        <f t="shared" si="278"/>
        <v/>
      </c>
      <c r="CN149" s="183"/>
      <c r="CO149" s="171"/>
      <c r="CP149" s="196"/>
      <c r="CQ149" s="195"/>
      <c r="CR149" s="197"/>
      <c r="CS149" s="195"/>
      <c r="CT149" s="197"/>
      <c r="CU149" s="195"/>
      <c r="CV149" s="180" t="str">
        <f t="shared" si="259"/>
        <v/>
      </c>
      <c r="CW149" s="181" t="str">
        <f t="shared" si="216"/>
        <v/>
      </c>
      <c r="CX149" s="182" t="str">
        <f t="shared" si="217"/>
        <v/>
      </c>
      <c r="CY149" s="183"/>
      <c r="CZ149" s="184" t="str">
        <f t="shared" si="279"/>
        <v/>
      </c>
      <c r="DA149" s="183"/>
      <c r="DB149" s="171"/>
      <c r="DC149" s="196"/>
      <c r="DD149" s="195"/>
      <c r="DE149" s="197"/>
      <c r="DF149" s="195"/>
      <c r="DG149" s="197"/>
      <c r="DH149" s="195"/>
      <c r="DI149" s="180" t="str">
        <f t="shared" si="260"/>
        <v/>
      </c>
      <c r="DJ149" s="181" t="str">
        <f t="shared" si="218"/>
        <v/>
      </c>
      <c r="DK149" s="182" t="str">
        <f t="shared" si="219"/>
        <v/>
      </c>
      <c r="DL149" s="183"/>
      <c r="DM149" s="184" t="str">
        <f t="shared" si="280"/>
        <v/>
      </c>
      <c r="DN149" s="183"/>
      <c r="DO149" s="171"/>
      <c r="DP149" s="196"/>
      <c r="DQ149" s="195"/>
      <c r="DR149" s="197"/>
      <c r="DS149" s="195"/>
      <c r="DT149" s="197"/>
      <c r="DU149" s="195"/>
      <c r="DV149" s="180" t="str">
        <f t="shared" si="261"/>
        <v/>
      </c>
      <c r="DW149" s="181" t="str">
        <f t="shared" si="220"/>
        <v/>
      </c>
      <c r="DX149" s="182" t="str">
        <f t="shared" si="221"/>
        <v/>
      </c>
      <c r="DY149" s="183"/>
      <c r="DZ149" s="184" t="str">
        <f t="shared" si="281"/>
        <v/>
      </c>
      <c r="EA149" s="183"/>
      <c r="EB149" s="171"/>
      <c r="EC149" s="196"/>
      <c r="ED149" s="195"/>
      <c r="EE149" s="197"/>
      <c r="EF149" s="195"/>
      <c r="EG149" s="197"/>
      <c r="EH149" s="195"/>
      <c r="EI149" s="180" t="str">
        <f t="shared" si="262"/>
        <v/>
      </c>
      <c r="EJ149" s="181" t="str">
        <f t="shared" si="222"/>
        <v/>
      </c>
      <c r="EK149" s="182" t="str">
        <f t="shared" si="223"/>
        <v/>
      </c>
      <c r="EL149" s="183"/>
      <c r="EM149" s="184" t="str">
        <f t="shared" si="282"/>
        <v/>
      </c>
      <c r="EN149" s="183"/>
      <c r="EO149" s="171"/>
      <c r="EP149" s="196"/>
      <c r="EQ149" s="195"/>
      <c r="ER149" s="197"/>
      <c r="ES149" s="195"/>
      <c r="ET149" s="197"/>
      <c r="EU149" s="195"/>
      <c r="EV149" s="180" t="str">
        <f t="shared" si="263"/>
        <v/>
      </c>
      <c r="EW149" s="181" t="str">
        <f t="shared" si="224"/>
        <v/>
      </c>
      <c r="EX149" s="182" t="str">
        <f t="shared" si="225"/>
        <v/>
      </c>
      <c r="EY149" s="183"/>
      <c r="EZ149" s="184" t="str">
        <f t="shared" si="283"/>
        <v/>
      </c>
      <c r="FA149" s="183"/>
      <c r="FB149" s="171"/>
      <c r="FC149" s="196"/>
      <c r="FD149" s="195"/>
      <c r="FE149" s="197"/>
      <c r="FF149" s="195"/>
      <c r="FG149" s="197"/>
      <c r="FH149" s="195"/>
      <c r="FI149" s="180" t="str">
        <f t="shared" si="264"/>
        <v/>
      </c>
      <c r="FJ149" s="181" t="str">
        <f t="shared" si="226"/>
        <v/>
      </c>
      <c r="FK149" s="182" t="str">
        <f t="shared" si="227"/>
        <v/>
      </c>
      <c r="FL149" s="183"/>
      <c r="FM149" s="184" t="str">
        <f t="shared" si="284"/>
        <v/>
      </c>
      <c r="FN149" s="183"/>
      <c r="FO149" s="171"/>
      <c r="FP149" s="196"/>
      <c r="FQ149" s="195"/>
      <c r="FR149" s="197"/>
      <c r="FS149" s="195"/>
      <c r="FT149" s="197"/>
      <c r="FU149" s="195"/>
      <c r="FV149" s="180" t="str">
        <f t="shared" si="265"/>
        <v/>
      </c>
      <c r="FW149" s="181" t="str">
        <f t="shared" si="228"/>
        <v/>
      </c>
      <c r="FX149" s="182" t="str">
        <f t="shared" si="229"/>
        <v/>
      </c>
      <c r="FY149" s="183"/>
      <c r="FZ149" s="184" t="str">
        <f t="shared" si="285"/>
        <v/>
      </c>
      <c r="GA149" s="183"/>
      <c r="GB149" s="171"/>
      <c r="GC149" s="196"/>
      <c r="GD149" s="195"/>
      <c r="GE149" s="197"/>
      <c r="GF149" s="195"/>
      <c r="GG149" s="197"/>
      <c r="GH149" s="195"/>
      <c r="GI149" s="180" t="str">
        <f t="shared" si="266"/>
        <v/>
      </c>
      <c r="GJ149" s="181" t="str">
        <f t="shared" si="230"/>
        <v/>
      </c>
      <c r="GK149" s="182" t="str">
        <f t="shared" si="231"/>
        <v/>
      </c>
      <c r="GL149" s="183"/>
      <c r="GM149" s="184" t="str">
        <f t="shared" si="286"/>
        <v/>
      </c>
      <c r="GN149" s="183"/>
      <c r="GO149" s="171"/>
      <c r="GP149" s="196"/>
      <c r="GQ149" s="195"/>
      <c r="GR149" s="197"/>
      <c r="GS149" s="195"/>
      <c r="GT149" s="197"/>
      <c r="GU149" s="195"/>
      <c r="GV149" s="180" t="str">
        <f t="shared" si="267"/>
        <v/>
      </c>
      <c r="GW149" s="181" t="str">
        <f t="shared" si="232"/>
        <v/>
      </c>
      <c r="GX149" s="182" t="str">
        <f t="shared" si="233"/>
        <v/>
      </c>
      <c r="GY149" s="183"/>
      <c r="GZ149" s="184" t="str">
        <f t="shared" si="287"/>
        <v/>
      </c>
      <c r="HA149" s="183"/>
      <c r="HB149" s="171"/>
      <c r="HC149" s="196"/>
      <c r="HD149" s="195"/>
      <c r="HE149" s="197"/>
      <c r="HF149" s="195"/>
      <c r="HG149" s="197"/>
      <c r="HH149" s="195"/>
      <c r="HI149" s="180" t="str">
        <f t="shared" si="268"/>
        <v/>
      </c>
      <c r="HJ149" s="181" t="str">
        <f t="shared" si="234"/>
        <v/>
      </c>
      <c r="HK149" s="182" t="str">
        <f t="shared" si="235"/>
        <v/>
      </c>
      <c r="HL149" s="183"/>
      <c r="HM149" s="184" t="str">
        <f t="shared" si="288"/>
        <v/>
      </c>
      <c r="HN149" s="183"/>
      <c r="HO149" s="171"/>
      <c r="HP149" s="196"/>
      <c r="HQ149" s="195"/>
      <c r="HR149" s="197"/>
      <c r="HS149" s="195"/>
      <c r="HT149" s="197"/>
      <c r="HU149" s="195"/>
      <c r="HV149" s="180" t="str">
        <f t="shared" si="269"/>
        <v/>
      </c>
      <c r="HW149" s="181" t="str">
        <f t="shared" si="236"/>
        <v/>
      </c>
      <c r="HX149" s="182" t="str">
        <f t="shared" si="237"/>
        <v/>
      </c>
      <c r="HY149" s="183"/>
      <c r="HZ149" s="184" t="str">
        <f t="shared" si="289"/>
        <v/>
      </c>
      <c r="IA149" s="183"/>
      <c r="IB149" s="171"/>
      <c r="IC149" s="196"/>
      <c r="ID149" s="195"/>
      <c r="IE149" s="197"/>
      <c r="IF149" s="195"/>
      <c r="IG149" s="197"/>
      <c r="IH149" s="195"/>
      <c r="II149" s="180" t="str">
        <f t="shared" si="270"/>
        <v/>
      </c>
      <c r="IJ149" s="181" t="str">
        <f t="shared" si="238"/>
        <v/>
      </c>
      <c r="IK149" s="182" t="str">
        <f t="shared" si="239"/>
        <v/>
      </c>
      <c r="IL149" s="183"/>
      <c r="IM149" s="184" t="str">
        <f t="shared" si="290"/>
        <v/>
      </c>
      <c r="IN149" s="183"/>
      <c r="IO149" s="171"/>
      <c r="IP149" s="196"/>
      <c r="IQ149" s="195"/>
      <c r="IR149" s="197"/>
      <c r="IS149" s="195"/>
      <c r="IT149" s="197"/>
      <c r="IU149" s="195"/>
      <c r="IV149" s="180" t="str">
        <f t="shared" si="271"/>
        <v/>
      </c>
      <c r="IW149" s="181" t="str">
        <f t="shared" si="240"/>
        <v/>
      </c>
      <c r="IX149" s="182" t="str">
        <f t="shared" si="241"/>
        <v/>
      </c>
      <c r="IY149" s="183"/>
      <c r="IZ149" s="184" t="str">
        <f t="shared" si="291"/>
        <v/>
      </c>
      <c r="JA149" s="183"/>
      <c r="JB149" s="171"/>
      <c r="JC149" s="342"/>
      <c r="JD149" s="198">
        <f t="shared" si="242"/>
        <v>0</v>
      </c>
      <c r="JE149" s="198">
        <f t="shared" si="243"/>
        <v>0</v>
      </c>
      <c r="JF149" s="198">
        <f t="shared" si="244"/>
        <v>0</v>
      </c>
      <c r="JG149" s="199">
        <f t="shared" si="245"/>
        <v>0</v>
      </c>
      <c r="JH149" s="199">
        <f t="shared" si="246"/>
        <v>0</v>
      </c>
      <c r="JI149" s="342"/>
      <c r="JJ149" s="198">
        <f>JD149+'Vessel List A'!JD149</f>
        <v>0</v>
      </c>
      <c r="JK149" s="198">
        <f>JE149+'Vessel List A'!JE149</f>
        <v>0</v>
      </c>
      <c r="JL149" s="198">
        <f t="shared" si="247"/>
        <v>0</v>
      </c>
      <c r="JM149" s="199">
        <f>JG149+'Vessel List A'!JG149</f>
        <v>0</v>
      </c>
      <c r="JN149" s="199">
        <f t="shared" si="248"/>
        <v>0</v>
      </c>
      <c r="JO149" s="342"/>
      <c r="JP149" s="346"/>
      <c r="JQ149" s="346"/>
      <c r="JR149" s="346"/>
      <c r="JS149" s="346"/>
      <c r="JT149" s="346"/>
      <c r="JU149" s="346"/>
      <c r="JV149" s="346"/>
      <c r="JW149" s="346"/>
      <c r="JX149" s="346"/>
      <c r="JY149" s="342"/>
      <c r="JZ149" s="344">
        <f t="shared" si="249"/>
        <v>3</v>
      </c>
      <c r="KA149" s="195"/>
    </row>
    <row r="150" spans="1:287" x14ac:dyDescent="0.2">
      <c r="A150" s="247">
        <f t="shared" si="250"/>
        <v>41724</v>
      </c>
      <c r="B150" s="249">
        <f t="shared" si="251"/>
        <v>41725</v>
      </c>
      <c r="C150" s="196"/>
      <c r="D150" s="195"/>
      <c r="E150" s="197"/>
      <c r="F150" s="195"/>
      <c r="G150" s="197"/>
      <c r="H150" s="195"/>
      <c r="I150" s="180" t="str">
        <f t="shared" si="252"/>
        <v/>
      </c>
      <c r="J150" s="181" t="str">
        <f t="shared" si="202"/>
        <v/>
      </c>
      <c r="K150" s="182" t="str">
        <f t="shared" si="203"/>
        <v/>
      </c>
      <c r="L150" s="183"/>
      <c r="M150" s="184" t="str">
        <f t="shared" si="272"/>
        <v/>
      </c>
      <c r="N150" s="183"/>
      <c r="O150" s="171"/>
      <c r="P150" s="196"/>
      <c r="Q150" s="195"/>
      <c r="R150" s="197"/>
      <c r="S150" s="195"/>
      <c r="T150" s="197"/>
      <c r="U150" s="195"/>
      <c r="V150" s="180" t="str">
        <f t="shared" si="253"/>
        <v/>
      </c>
      <c r="W150" s="181" t="str">
        <f t="shared" si="204"/>
        <v/>
      </c>
      <c r="X150" s="182" t="str">
        <f t="shared" si="205"/>
        <v/>
      </c>
      <c r="Y150" s="183"/>
      <c r="Z150" s="184" t="str">
        <f t="shared" si="273"/>
        <v/>
      </c>
      <c r="AA150" s="183"/>
      <c r="AB150" s="171"/>
      <c r="AC150" s="196"/>
      <c r="AD150" s="195"/>
      <c r="AE150" s="197"/>
      <c r="AF150" s="195"/>
      <c r="AG150" s="197"/>
      <c r="AH150" s="195"/>
      <c r="AI150" s="180" t="str">
        <f t="shared" si="254"/>
        <v/>
      </c>
      <c r="AJ150" s="181" t="str">
        <f t="shared" si="206"/>
        <v/>
      </c>
      <c r="AK150" s="182" t="str">
        <f t="shared" si="207"/>
        <v/>
      </c>
      <c r="AL150" s="183"/>
      <c r="AM150" s="184" t="str">
        <f t="shared" si="274"/>
        <v/>
      </c>
      <c r="AN150" s="183"/>
      <c r="AO150" s="171"/>
      <c r="AP150" s="196"/>
      <c r="AQ150" s="195"/>
      <c r="AR150" s="197"/>
      <c r="AS150" s="195"/>
      <c r="AT150" s="197"/>
      <c r="AU150" s="195"/>
      <c r="AV150" s="180" t="str">
        <f t="shared" si="255"/>
        <v/>
      </c>
      <c r="AW150" s="181" t="str">
        <f t="shared" si="208"/>
        <v/>
      </c>
      <c r="AX150" s="182" t="str">
        <f t="shared" si="209"/>
        <v/>
      </c>
      <c r="AY150" s="183"/>
      <c r="AZ150" s="184" t="str">
        <f t="shared" si="275"/>
        <v/>
      </c>
      <c r="BA150" s="183"/>
      <c r="BB150" s="171"/>
      <c r="BC150" s="196"/>
      <c r="BD150" s="195"/>
      <c r="BE150" s="197"/>
      <c r="BF150" s="195"/>
      <c r="BG150" s="197"/>
      <c r="BH150" s="195"/>
      <c r="BI150" s="180" t="str">
        <f t="shared" si="256"/>
        <v/>
      </c>
      <c r="BJ150" s="181" t="str">
        <f t="shared" si="210"/>
        <v/>
      </c>
      <c r="BK150" s="182" t="str">
        <f t="shared" si="211"/>
        <v/>
      </c>
      <c r="BL150" s="183"/>
      <c r="BM150" s="184" t="str">
        <f t="shared" si="276"/>
        <v/>
      </c>
      <c r="BN150" s="183"/>
      <c r="BO150" s="171"/>
      <c r="BP150" s="196"/>
      <c r="BQ150" s="195"/>
      <c r="BR150" s="197"/>
      <c r="BS150" s="195"/>
      <c r="BT150" s="197"/>
      <c r="BU150" s="195"/>
      <c r="BV150" s="180" t="str">
        <f t="shared" si="257"/>
        <v/>
      </c>
      <c r="BW150" s="181" t="str">
        <f t="shared" si="212"/>
        <v/>
      </c>
      <c r="BX150" s="182" t="str">
        <f t="shared" si="213"/>
        <v/>
      </c>
      <c r="BY150" s="183"/>
      <c r="BZ150" s="184" t="str">
        <f t="shared" si="277"/>
        <v/>
      </c>
      <c r="CA150" s="183"/>
      <c r="CB150" s="171"/>
      <c r="CC150" s="196"/>
      <c r="CD150" s="195"/>
      <c r="CE150" s="197"/>
      <c r="CF150" s="195"/>
      <c r="CG150" s="197"/>
      <c r="CH150" s="195"/>
      <c r="CI150" s="180" t="str">
        <f t="shared" si="258"/>
        <v/>
      </c>
      <c r="CJ150" s="181" t="str">
        <f t="shared" si="214"/>
        <v/>
      </c>
      <c r="CK150" s="182" t="str">
        <f t="shared" si="215"/>
        <v/>
      </c>
      <c r="CL150" s="183"/>
      <c r="CM150" s="184" t="str">
        <f t="shared" si="278"/>
        <v/>
      </c>
      <c r="CN150" s="183"/>
      <c r="CO150" s="171"/>
      <c r="CP150" s="196"/>
      <c r="CQ150" s="195"/>
      <c r="CR150" s="197"/>
      <c r="CS150" s="195"/>
      <c r="CT150" s="197"/>
      <c r="CU150" s="195"/>
      <c r="CV150" s="180" t="str">
        <f t="shared" si="259"/>
        <v/>
      </c>
      <c r="CW150" s="181" t="str">
        <f t="shared" si="216"/>
        <v/>
      </c>
      <c r="CX150" s="182" t="str">
        <f t="shared" si="217"/>
        <v/>
      </c>
      <c r="CY150" s="183"/>
      <c r="CZ150" s="184" t="str">
        <f t="shared" si="279"/>
        <v/>
      </c>
      <c r="DA150" s="183"/>
      <c r="DB150" s="171"/>
      <c r="DC150" s="196"/>
      <c r="DD150" s="195"/>
      <c r="DE150" s="197"/>
      <c r="DF150" s="195"/>
      <c r="DG150" s="197"/>
      <c r="DH150" s="195"/>
      <c r="DI150" s="180" t="str">
        <f t="shared" si="260"/>
        <v/>
      </c>
      <c r="DJ150" s="181" t="str">
        <f t="shared" si="218"/>
        <v/>
      </c>
      <c r="DK150" s="182" t="str">
        <f t="shared" si="219"/>
        <v/>
      </c>
      <c r="DL150" s="183"/>
      <c r="DM150" s="184" t="str">
        <f t="shared" si="280"/>
        <v/>
      </c>
      <c r="DN150" s="183"/>
      <c r="DO150" s="171"/>
      <c r="DP150" s="196"/>
      <c r="DQ150" s="195"/>
      <c r="DR150" s="197"/>
      <c r="DS150" s="195"/>
      <c r="DT150" s="197"/>
      <c r="DU150" s="195"/>
      <c r="DV150" s="180" t="str">
        <f t="shared" si="261"/>
        <v/>
      </c>
      <c r="DW150" s="181" t="str">
        <f t="shared" si="220"/>
        <v/>
      </c>
      <c r="DX150" s="182" t="str">
        <f t="shared" si="221"/>
        <v/>
      </c>
      <c r="DY150" s="183"/>
      <c r="DZ150" s="184" t="str">
        <f t="shared" si="281"/>
        <v/>
      </c>
      <c r="EA150" s="183"/>
      <c r="EB150" s="171"/>
      <c r="EC150" s="196"/>
      <c r="ED150" s="195"/>
      <c r="EE150" s="197"/>
      <c r="EF150" s="195"/>
      <c r="EG150" s="197"/>
      <c r="EH150" s="195"/>
      <c r="EI150" s="180" t="str">
        <f t="shared" si="262"/>
        <v/>
      </c>
      <c r="EJ150" s="181" t="str">
        <f t="shared" si="222"/>
        <v/>
      </c>
      <c r="EK150" s="182" t="str">
        <f t="shared" si="223"/>
        <v/>
      </c>
      <c r="EL150" s="183"/>
      <c r="EM150" s="184" t="str">
        <f t="shared" si="282"/>
        <v/>
      </c>
      <c r="EN150" s="183"/>
      <c r="EO150" s="171"/>
      <c r="EP150" s="196"/>
      <c r="EQ150" s="195"/>
      <c r="ER150" s="197"/>
      <c r="ES150" s="195"/>
      <c r="ET150" s="197"/>
      <c r="EU150" s="195"/>
      <c r="EV150" s="180" t="str">
        <f t="shared" si="263"/>
        <v/>
      </c>
      <c r="EW150" s="181" t="str">
        <f t="shared" si="224"/>
        <v/>
      </c>
      <c r="EX150" s="182" t="str">
        <f t="shared" si="225"/>
        <v/>
      </c>
      <c r="EY150" s="183"/>
      <c r="EZ150" s="184" t="str">
        <f t="shared" si="283"/>
        <v/>
      </c>
      <c r="FA150" s="183"/>
      <c r="FB150" s="171"/>
      <c r="FC150" s="196"/>
      <c r="FD150" s="195"/>
      <c r="FE150" s="197"/>
      <c r="FF150" s="195"/>
      <c r="FG150" s="197"/>
      <c r="FH150" s="195"/>
      <c r="FI150" s="180" t="str">
        <f t="shared" si="264"/>
        <v/>
      </c>
      <c r="FJ150" s="181" t="str">
        <f t="shared" si="226"/>
        <v/>
      </c>
      <c r="FK150" s="182" t="str">
        <f t="shared" si="227"/>
        <v/>
      </c>
      <c r="FL150" s="183"/>
      <c r="FM150" s="184" t="str">
        <f t="shared" si="284"/>
        <v/>
      </c>
      <c r="FN150" s="183"/>
      <c r="FO150" s="171"/>
      <c r="FP150" s="196"/>
      <c r="FQ150" s="195"/>
      <c r="FR150" s="197"/>
      <c r="FS150" s="195"/>
      <c r="FT150" s="197"/>
      <c r="FU150" s="195"/>
      <c r="FV150" s="180" t="str">
        <f t="shared" si="265"/>
        <v/>
      </c>
      <c r="FW150" s="181" t="str">
        <f t="shared" si="228"/>
        <v/>
      </c>
      <c r="FX150" s="182" t="str">
        <f t="shared" si="229"/>
        <v/>
      </c>
      <c r="FY150" s="183"/>
      <c r="FZ150" s="184" t="str">
        <f t="shared" si="285"/>
        <v/>
      </c>
      <c r="GA150" s="183"/>
      <c r="GB150" s="171"/>
      <c r="GC150" s="196"/>
      <c r="GD150" s="195"/>
      <c r="GE150" s="197"/>
      <c r="GF150" s="195"/>
      <c r="GG150" s="197"/>
      <c r="GH150" s="195"/>
      <c r="GI150" s="180" t="str">
        <f t="shared" si="266"/>
        <v/>
      </c>
      <c r="GJ150" s="181" t="str">
        <f t="shared" si="230"/>
        <v/>
      </c>
      <c r="GK150" s="182" t="str">
        <f t="shared" si="231"/>
        <v/>
      </c>
      <c r="GL150" s="183"/>
      <c r="GM150" s="184" t="str">
        <f t="shared" si="286"/>
        <v/>
      </c>
      <c r="GN150" s="183"/>
      <c r="GO150" s="171"/>
      <c r="GP150" s="196"/>
      <c r="GQ150" s="195"/>
      <c r="GR150" s="197"/>
      <c r="GS150" s="195"/>
      <c r="GT150" s="197"/>
      <c r="GU150" s="195"/>
      <c r="GV150" s="180" t="str">
        <f t="shared" si="267"/>
        <v/>
      </c>
      <c r="GW150" s="181" t="str">
        <f t="shared" si="232"/>
        <v/>
      </c>
      <c r="GX150" s="182" t="str">
        <f t="shared" si="233"/>
        <v/>
      </c>
      <c r="GY150" s="183"/>
      <c r="GZ150" s="184" t="str">
        <f t="shared" si="287"/>
        <v/>
      </c>
      <c r="HA150" s="183"/>
      <c r="HB150" s="171"/>
      <c r="HC150" s="196"/>
      <c r="HD150" s="195"/>
      <c r="HE150" s="197"/>
      <c r="HF150" s="195"/>
      <c r="HG150" s="197"/>
      <c r="HH150" s="195"/>
      <c r="HI150" s="180" t="str">
        <f t="shared" si="268"/>
        <v/>
      </c>
      <c r="HJ150" s="181" t="str">
        <f t="shared" si="234"/>
        <v/>
      </c>
      <c r="HK150" s="182" t="str">
        <f t="shared" si="235"/>
        <v/>
      </c>
      <c r="HL150" s="183"/>
      <c r="HM150" s="184" t="str">
        <f t="shared" si="288"/>
        <v/>
      </c>
      <c r="HN150" s="183"/>
      <c r="HO150" s="171"/>
      <c r="HP150" s="196"/>
      <c r="HQ150" s="195"/>
      <c r="HR150" s="197"/>
      <c r="HS150" s="195"/>
      <c r="HT150" s="197"/>
      <c r="HU150" s="195"/>
      <c r="HV150" s="180" t="str">
        <f t="shared" si="269"/>
        <v/>
      </c>
      <c r="HW150" s="181" t="str">
        <f t="shared" si="236"/>
        <v/>
      </c>
      <c r="HX150" s="182" t="str">
        <f t="shared" si="237"/>
        <v/>
      </c>
      <c r="HY150" s="183"/>
      <c r="HZ150" s="184" t="str">
        <f t="shared" si="289"/>
        <v/>
      </c>
      <c r="IA150" s="183"/>
      <c r="IB150" s="171"/>
      <c r="IC150" s="196"/>
      <c r="ID150" s="195"/>
      <c r="IE150" s="197"/>
      <c r="IF150" s="195"/>
      <c r="IG150" s="197"/>
      <c r="IH150" s="195"/>
      <c r="II150" s="180" t="str">
        <f t="shared" si="270"/>
        <v/>
      </c>
      <c r="IJ150" s="181" t="str">
        <f t="shared" si="238"/>
        <v/>
      </c>
      <c r="IK150" s="182" t="str">
        <f t="shared" si="239"/>
        <v/>
      </c>
      <c r="IL150" s="183"/>
      <c r="IM150" s="184" t="str">
        <f t="shared" si="290"/>
        <v/>
      </c>
      <c r="IN150" s="183"/>
      <c r="IO150" s="171"/>
      <c r="IP150" s="196"/>
      <c r="IQ150" s="195"/>
      <c r="IR150" s="197"/>
      <c r="IS150" s="195"/>
      <c r="IT150" s="197"/>
      <c r="IU150" s="195"/>
      <c r="IV150" s="180" t="str">
        <f t="shared" si="271"/>
        <v/>
      </c>
      <c r="IW150" s="181" t="str">
        <f t="shared" si="240"/>
        <v/>
      </c>
      <c r="IX150" s="182" t="str">
        <f t="shared" si="241"/>
        <v/>
      </c>
      <c r="IY150" s="183"/>
      <c r="IZ150" s="184" t="str">
        <f t="shared" si="291"/>
        <v/>
      </c>
      <c r="JA150" s="183"/>
      <c r="JB150" s="171"/>
      <c r="JC150" s="342"/>
      <c r="JD150" s="198">
        <f t="shared" si="242"/>
        <v>0</v>
      </c>
      <c r="JE150" s="198">
        <f t="shared" si="243"/>
        <v>0</v>
      </c>
      <c r="JF150" s="198">
        <f t="shared" si="244"/>
        <v>0</v>
      </c>
      <c r="JG150" s="199">
        <f t="shared" si="245"/>
        <v>0</v>
      </c>
      <c r="JH150" s="199">
        <f t="shared" si="246"/>
        <v>0</v>
      </c>
      <c r="JI150" s="342"/>
      <c r="JJ150" s="198">
        <f>JD150+'Vessel List A'!JD150</f>
        <v>0</v>
      </c>
      <c r="JK150" s="198">
        <f>JE150+'Vessel List A'!JE150</f>
        <v>0</v>
      </c>
      <c r="JL150" s="198">
        <f t="shared" si="247"/>
        <v>0</v>
      </c>
      <c r="JM150" s="199">
        <f>JG150+'Vessel List A'!JG150</f>
        <v>0</v>
      </c>
      <c r="JN150" s="199">
        <f t="shared" si="248"/>
        <v>0</v>
      </c>
      <c r="JO150" s="342"/>
      <c r="JP150" s="346"/>
      <c r="JQ150" s="346"/>
      <c r="JR150" s="346"/>
      <c r="JS150" s="346"/>
      <c r="JT150" s="346"/>
      <c r="JU150" s="346"/>
      <c r="JV150" s="346"/>
      <c r="JW150" s="346"/>
      <c r="JX150" s="346"/>
      <c r="JY150" s="342"/>
      <c r="JZ150" s="344">
        <f t="shared" si="249"/>
        <v>3</v>
      </c>
      <c r="KA150" s="195"/>
    </row>
    <row r="151" spans="1:287" x14ac:dyDescent="0.2">
      <c r="A151" s="247">
        <f t="shared" si="250"/>
        <v>41725</v>
      </c>
      <c r="B151" s="249">
        <f t="shared" si="251"/>
        <v>41726</v>
      </c>
      <c r="C151" s="196"/>
      <c r="D151" s="195"/>
      <c r="E151" s="197"/>
      <c r="F151" s="195"/>
      <c r="G151" s="197"/>
      <c r="H151" s="195"/>
      <c r="I151" s="180" t="str">
        <f t="shared" si="252"/>
        <v/>
      </c>
      <c r="J151" s="181" t="str">
        <f t="shared" si="202"/>
        <v/>
      </c>
      <c r="K151" s="182" t="str">
        <f t="shared" si="203"/>
        <v/>
      </c>
      <c r="L151" s="183"/>
      <c r="M151" s="184" t="str">
        <f t="shared" si="272"/>
        <v/>
      </c>
      <c r="N151" s="183"/>
      <c r="O151" s="171"/>
      <c r="P151" s="196"/>
      <c r="Q151" s="195"/>
      <c r="R151" s="197"/>
      <c r="S151" s="195"/>
      <c r="T151" s="197"/>
      <c r="U151" s="195"/>
      <c r="V151" s="180" t="str">
        <f t="shared" si="253"/>
        <v/>
      </c>
      <c r="W151" s="181" t="str">
        <f t="shared" si="204"/>
        <v/>
      </c>
      <c r="X151" s="182" t="str">
        <f t="shared" si="205"/>
        <v/>
      </c>
      <c r="Y151" s="183"/>
      <c r="Z151" s="184" t="str">
        <f t="shared" si="273"/>
        <v/>
      </c>
      <c r="AA151" s="183"/>
      <c r="AB151" s="171"/>
      <c r="AC151" s="196"/>
      <c r="AD151" s="195"/>
      <c r="AE151" s="197"/>
      <c r="AF151" s="195"/>
      <c r="AG151" s="197"/>
      <c r="AH151" s="195"/>
      <c r="AI151" s="180" t="str">
        <f t="shared" si="254"/>
        <v/>
      </c>
      <c r="AJ151" s="181" t="str">
        <f t="shared" si="206"/>
        <v/>
      </c>
      <c r="AK151" s="182" t="str">
        <f t="shared" si="207"/>
        <v/>
      </c>
      <c r="AL151" s="183"/>
      <c r="AM151" s="184" t="str">
        <f t="shared" si="274"/>
        <v/>
      </c>
      <c r="AN151" s="183"/>
      <c r="AO151" s="171"/>
      <c r="AP151" s="196"/>
      <c r="AQ151" s="195"/>
      <c r="AR151" s="197"/>
      <c r="AS151" s="195"/>
      <c r="AT151" s="197"/>
      <c r="AU151" s="195"/>
      <c r="AV151" s="180" t="str">
        <f t="shared" si="255"/>
        <v/>
      </c>
      <c r="AW151" s="181" t="str">
        <f t="shared" si="208"/>
        <v/>
      </c>
      <c r="AX151" s="182" t="str">
        <f t="shared" si="209"/>
        <v/>
      </c>
      <c r="AY151" s="183"/>
      <c r="AZ151" s="184" t="str">
        <f t="shared" si="275"/>
        <v/>
      </c>
      <c r="BA151" s="183"/>
      <c r="BB151" s="171"/>
      <c r="BC151" s="196"/>
      <c r="BD151" s="195"/>
      <c r="BE151" s="197"/>
      <c r="BF151" s="195"/>
      <c r="BG151" s="197"/>
      <c r="BH151" s="195"/>
      <c r="BI151" s="180" t="str">
        <f t="shared" si="256"/>
        <v/>
      </c>
      <c r="BJ151" s="181" t="str">
        <f t="shared" si="210"/>
        <v/>
      </c>
      <c r="BK151" s="182" t="str">
        <f t="shared" si="211"/>
        <v/>
      </c>
      <c r="BL151" s="183"/>
      <c r="BM151" s="184" t="str">
        <f t="shared" si="276"/>
        <v/>
      </c>
      <c r="BN151" s="183"/>
      <c r="BO151" s="171"/>
      <c r="BP151" s="196"/>
      <c r="BQ151" s="195"/>
      <c r="BR151" s="197"/>
      <c r="BS151" s="195"/>
      <c r="BT151" s="197"/>
      <c r="BU151" s="195"/>
      <c r="BV151" s="180" t="str">
        <f t="shared" si="257"/>
        <v/>
      </c>
      <c r="BW151" s="181" t="str">
        <f t="shared" si="212"/>
        <v/>
      </c>
      <c r="BX151" s="182" t="str">
        <f t="shared" si="213"/>
        <v/>
      </c>
      <c r="BY151" s="183"/>
      <c r="BZ151" s="184" t="str">
        <f t="shared" si="277"/>
        <v/>
      </c>
      <c r="CA151" s="183"/>
      <c r="CB151" s="171"/>
      <c r="CC151" s="196"/>
      <c r="CD151" s="195"/>
      <c r="CE151" s="197"/>
      <c r="CF151" s="195"/>
      <c r="CG151" s="197"/>
      <c r="CH151" s="195"/>
      <c r="CI151" s="180" t="str">
        <f t="shared" si="258"/>
        <v/>
      </c>
      <c r="CJ151" s="181" t="str">
        <f t="shared" si="214"/>
        <v/>
      </c>
      <c r="CK151" s="182" t="str">
        <f t="shared" si="215"/>
        <v/>
      </c>
      <c r="CL151" s="183"/>
      <c r="CM151" s="184" t="str">
        <f t="shared" si="278"/>
        <v/>
      </c>
      <c r="CN151" s="183"/>
      <c r="CO151" s="171"/>
      <c r="CP151" s="196"/>
      <c r="CQ151" s="195"/>
      <c r="CR151" s="197"/>
      <c r="CS151" s="195"/>
      <c r="CT151" s="197"/>
      <c r="CU151" s="195"/>
      <c r="CV151" s="180" t="str">
        <f t="shared" si="259"/>
        <v/>
      </c>
      <c r="CW151" s="181" t="str">
        <f t="shared" si="216"/>
        <v/>
      </c>
      <c r="CX151" s="182" t="str">
        <f t="shared" si="217"/>
        <v/>
      </c>
      <c r="CY151" s="183"/>
      <c r="CZ151" s="184" t="str">
        <f t="shared" si="279"/>
        <v/>
      </c>
      <c r="DA151" s="183"/>
      <c r="DB151" s="171"/>
      <c r="DC151" s="196"/>
      <c r="DD151" s="195"/>
      <c r="DE151" s="197"/>
      <c r="DF151" s="195"/>
      <c r="DG151" s="197"/>
      <c r="DH151" s="195"/>
      <c r="DI151" s="180" t="str">
        <f t="shared" si="260"/>
        <v/>
      </c>
      <c r="DJ151" s="181" t="str">
        <f t="shared" si="218"/>
        <v/>
      </c>
      <c r="DK151" s="182" t="str">
        <f t="shared" si="219"/>
        <v/>
      </c>
      <c r="DL151" s="183"/>
      <c r="DM151" s="184" t="str">
        <f t="shared" si="280"/>
        <v/>
      </c>
      <c r="DN151" s="183"/>
      <c r="DO151" s="171"/>
      <c r="DP151" s="196"/>
      <c r="DQ151" s="195"/>
      <c r="DR151" s="197"/>
      <c r="DS151" s="195"/>
      <c r="DT151" s="197"/>
      <c r="DU151" s="195"/>
      <c r="DV151" s="180" t="str">
        <f t="shared" si="261"/>
        <v/>
      </c>
      <c r="DW151" s="181" t="str">
        <f t="shared" si="220"/>
        <v/>
      </c>
      <c r="DX151" s="182" t="str">
        <f t="shared" si="221"/>
        <v/>
      </c>
      <c r="DY151" s="183"/>
      <c r="DZ151" s="184" t="str">
        <f t="shared" si="281"/>
        <v/>
      </c>
      <c r="EA151" s="183"/>
      <c r="EB151" s="171"/>
      <c r="EC151" s="196"/>
      <c r="ED151" s="195"/>
      <c r="EE151" s="197"/>
      <c r="EF151" s="195"/>
      <c r="EG151" s="197"/>
      <c r="EH151" s="195"/>
      <c r="EI151" s="180" t="str">
        <f t="shared" si="262"/>
        <v/>
      </c>
      <c r="EJ151" s="181" t="str">
        <f t="shared" si="222"/>
        <v/>
      </c>
      <c r="EK151" s="182" t="str">
        <f t="shared" si="223"/>
        <v/>
      </c>
      <c r="EL151" s="183"/>
      <c r="EM151" s="184" t="str">
        <f t="shared" si="282"/>
        <v/>
      </c>
      <c r="EN151" s="183"/>
      <c r="EO151" s="171"/>
      <c r="EP151" s="196"/>
      <c r="EQ151" s="195"/>
      <c r="ER151" s="197"/>
      <c r="ES151" s="195"/>
      <c r="ET151" s="197"/>
      <c r="EU151" s="195"/>
      <c r="EV151" s="180" t="str">
        <f t="shared" si="263"/>
        <v/>
      </c>
      <c r="EW151" s="181" t="str">
        <f t="shared" si="224"/>
        <v/>
      </c>
      <c r="EX151" s="182" t="str">
        <f t="shared" si="225"/>
        <v/>
      </c>
      <c r="EY151" s="183"/>
      <c r="EZ151" s="184" t="str">
        <f t="shared" si="283"/>
        <v/>
      </c>
      <c r="FA151" s="183"/>
      <c r="FB151" s="171"/>
      <c r="FC151" s="196"/>
      <c r="FD151" s="195"/>
      <c r="FE151" s="197"/>
      <c r="FF151" s="195"/>
      <c r="FG151" s="197"/>
      <c r="FH151" s="195"/>
      <c r="FI151" s="180" t="str">
        <f t="shared" si="264"/>
        <v/>
      </c>
      <c r="FJ151" s="181" t="str">
        <f t="shared" si="226"/>
        <v/>
      </c>
      <c r="FK151" s="182" t="str">
        <f t="shared" si="227"/>
        <v/>
      </c>
      <c r="FL151" s="183"/>
      <c r="FM151" s="184" t="str">
        <f t="shared" si="284"/>
        <v/>
      </c>
      <c r="FN151" s="183"/>
      <c r="FO151" s="171"/>
      <c r="FP151" s="196"/>
      <c r="FQ151" s="195"/>
      <c r="FR151" s="197"/>
      <c r="FS151" s="195"/>
      <c r="FT151" s="197"/>
      <c r="FU151" s="195"/>
      <c r="FV151" s="180" t="str">
        <f t="shared" si="265"/>
        <v/>
      </c>
      <c r="FW151" s="181" t="str">
        <f t="shared" si="228"/>
        <v/>
      </c>
      <c r="FX151" s="182" t="str">
        <f t="shared" si="229"/>
        <v/>
      </c>
      <c r="FY151" s="183"/>
      <c r="FZ151" s="184" t="str">
        <f t="shared" si="285"/>
        <v/>
      </c>
      <c r="GA151" s="183"/>
      <c r="GB151" s="171"/>
      <c r="GC151" s="196"/>
      <c r="GD151" s="195"/>
      <c r="GE151" s="197"/>
      <c r="GF151" s="195"/>
      <c r="GG151" s="197"/>
      <c r="GH151" s="195"/>
      <c r="GI151" s="180" t="str">
        <f t="shared" si="266"/>
        <v/>
      </c>
      <c r="GJ151" s="181" t="str">
        <f t="shared" si="230"/>
        <v/>
      </c>
      <c r="GK151" s="182" t="str">
        <f t="shared" si="231"/>
        <v/>
      </c>
      <c r="GL151" s="183"/>
      <c r="GM151" s="184" t="str">
        <f t="shared" si="286"/>
        <v/>
      </c>
      <c r="GN151" s="183"/>
      <c r="GO151" s="171"/>
      <c r="GP151" s="196"/>
      <c r="GQ151" s="195"/>
      <c r="GR151" s="197"/>
      <c r="GS151" s="195"/>
      <c r="GT151" s="197"/>
      <c r="GU151" s="195"/>
      <c r="GV151" s="180" t="str">
        <f t="shared" si="267"/>
        <v/>
      </c>
      <c r="GW151" s="181" t="str">
        <f t="shared" si="232"/>
        <v/>
      </c>
      <c r="GX151" s="182" t="str">
        <f t="shared" si="233"/>
        <v/>
      </c>
      <c r="GY151" s="183"/>
      <c r="GZ151" s="184" t="str">
        <f t="shared" si="287"/>
        <v/>
      </c>
      <c r="HA151" s="183"/>
      <c r="HB151" s="171"/>
      <c r="HC151" s="196"/>
      <c r="HD151" s="195"/>
      <c r="HE151" s="197"/>
      <c r="HF151" s="195"/>
      <c r="HG151" s="197"/>
      <c r="HH151" s="195"/>
      <c r="HI151" s="180" t="str">
        <f t="shared" si="268"/>
        <v/>
      </c>
      <c r="HJ151" s="181" t="str">
        <f t="shared" si="234"/>
        <v/>
      </c>
      <c r="HK151" s="182" t="str">
        <f t="shared" si="235"/>
        <v/>
      </c>
      <c r="HL151" s="183"/>
      <c r="HM151" s="184" t="str">
        <f t="shared" si="288"/>
        <v/>
      </c>
      <c r="HN151" s="183"/>
      <c r="HO151" s="171"/>
      <c r="HP151" s="196"/>
      <c r="HQ151" s="195"/>
      <c r="HR151" s="197"/>
      <c r="HS151" s="195"/>
      <c r="HT151" s="197"/>
      <c r="HU151" s="195"/>
      <c r="HV151" s="180" t="str">
        <f t="shared" si="269"/>
        <v/>
      </c>
      <c r="HW151" s="181" t="str">
        <f t="shared" si="236"/>
        <v/>
      </c>
      <c r="HX151" s="182" t="str">
        <f t="shared" si="237"/>
        <v/>
      </c>
      <c r="HY151" s="183"/>
      <c r="HZ151" s="184" t="str">
        <f t="shared" si="289"/>
        <v/>
      </c>
      <c r="IA151" s="183"/>
      <c r="IB151" s="171"/>
      <c r="IC151" s="196"/>
      <c r="ID151" s="195"/>
      <c r="IE151" s="197"/>
      <c r="IF151" s="195"/>
      <c r="IG151" s="197"/>
      <c r="IH151" s="195"/>
      <c r="II151" s="180" t="str">
        <f t="shared" si="270"/>
        <v/>
      </c>
      <c r="IJ151" s="181" t="str">
        <f t="shared" si="238"/>
        <v/>
      </c>
      <c r="IK151" s="182" t="str">
        <f t="shared" si="239"/>
        <v/>
      </c>
      <c r="IL151" s="183"/>
      <c r="IM151" s="184" t="str">
        <f t="shared" si="290"/>
        <v/>
      </c>
      <c r="IN151" s="183"/>
      <c r="IO151" s="171"/>
      <c r="IP151" s="196"/>
      <c r="IQ151" s="195"/>
      <c r="IR151" s="197"/>
      <c r="IS151" s="195"/>
      <c r="IT151" s="197"/>
      <c r="IU151" s="195"/>
      <c r="IV151" s="180" t="str">
        <f t="shared" si="271"/>
        <v/>
      </c>
      <c r="IW151" s="181" t="str">
        <f t="shared" si="240"/>
        <v/>
      </c>
      <c r="IX151" s="182" t="str">
        <f t="shared" si="241"/>
        <v/>
      </c>
      <c r="IY151" s="183"/>
      <c r="IZ151" s="184" t="str">
        <f t="shared" si="291"/>
        <v/>
      </c>
      <c r="JA151" s="183"/>
      <c r="JB151" s="171"/>
      <c r="JC151" s="342"/>
      <c r="JD151" s="198">
        <f t="shared" si="242"/>
        <v>0</v>
      </c>
      <c r="JE151" s="198">
        <f t="shared" si="243"/>
        <v>0</v>
      </c>
      <c r="JF151" s="198">
        <f t="shared" si="244"/>
        <v>0</v>
      </c>
      <c r="JG151" s="199">
        <f t="shared" si="245"/>
        <v>0</v>
      </c>
      <c r="JH151" s="199">
        <f t="shared" si="246"/>
        <v>0</v>
      </c>
      <c r="JI151" s="342"/>
      <c r="JJ151" s="198">
        <f>JD151+'Vessel List A'!JD151</f>
        <v>0</v>
      </c>
      <c r="JK151" s="198">
        <f>JE151+'Vessel List A'!JE151</f>
        <v>0</v>
      </c>
      <c r="JL151" s="198">
        <f t="shared" si="247"/>
        <v>0</v>
      </c>
      <c r="JM151" s="199">
        <f>JG151+'Vessel List A'!JG151</f>
        <v>0</v>
      </c>
      <c r="JN151" s="199">
        <f t="shared" si="248"/>
        <v>0</v>
      </c>
      <c r="JO151" s="342"/>
      <c r="JP151" s="346"/>
      <c r="JQ151" s="346"/>
      <c r="JR151" s="346"/>
      <c r="JS151" s="346"/>
      <c r="JT151" s="346"/>
      <c r="JU151" s="346"/>
      <c r="JV151" s="346"/>
      <c r="JW151" s="346"/>
      <c r="JX151" s="346"/>
      <c r="JY151" s="342"/>
      <c r="JZ151" s="344">
        <f t="shared" si="249"/>
        <v>3</v>
      </c>
      <c r="KA151" s="195"/>
    </row>
    <row r="152" spans="1:287" x14ac:dyDescent="0.2">
      <c r="A152" s="247">
        <f t="shared" si="250"/>
        <v>41726</v>
      </c>
      <c r="B152" s="249">
        <f t="shared" si="251"/>
        <v>41727</v>
      </c>
      <c r="C152" s="196"/>
      <c r="D152" s="195"/>
      <c r="E152" s="197"/>
      <c r="F152" s="195"/>
      <c r="G152" s="197"/>
      <c r="H152" s="195"/>
      <c r="I152" s="180" t="str">
        <f t="shared" si="252"/>
        <v/>
      </c>
      <c r="J152" s="181" t="str">
        <f t="shared" si="202"/>
        <v/>
      </c>
      <c r="K152" s="182" t="str">
        <f t="shared" si="203"/>
        <v/>
      </c>
      <c r="L152" s="183"/>
      <c r="M152" s="184" t="str">
        <f t="shared" si="272"/>
        <v/>
      </c>
      <c r="N152" s="183"/>
      <c r="O152" s="171"/>
      <c r="P152" s="196"/>
      <c r="Q152" s="195"/>
      <c r="R152" s="197"/>
      <c r="S152" s="195"/>
      <c r="T152" s="197"/>
      <c r="U152" s="195"/>
      <c r="V152" s="180" t="str">
        <f t="shared" si="253"/>
        <v/>
      </c>
      <c r="W152" s="181" t="str">
        <f t="shared" si="204"/>
        <v/>
      </c>
      <c r="X152" s="182" t="str">
        <f t="shared" si="205"/>
        <v/>
      </c>
      <c r="Y152" s="183"/>
      <c r="Z152" s="184" t="str">
        <f t="shared" si="273"/>
        <v/>
      </c>
      <c r="AA152" s="183"/>
      <c r="AB152" s="171"/>
      <c r="AC152" s="196"/>
      <c r="AD152" s="195"/>
      <c r="AE152" s="197"/>
      <c r="AF152" s="195"/>
      <c r="AG152" s="197"/>
      <c r="AH152" s="195"/>
      <c r="AI152" s="180" t="str">
        <f t="shared" si="254"/>
        <v/>
      </c>
      <c r="AJ152" s="181" t="str">
        <f t="shared" si="206"/>
        <v/>
      </c>
      <c r="AK152" s="182" t="str">
        <f t="shared" si="207"/>
        <v/>
      </c>
      <c r="AL152" s="183"/>
      <c r="AM152" s="184" t="str">
        <f t="shared" si="274"/>
        <v/>
      </c>
      <c r="AN152" s="183"/>
      <c r="AO152" s="171"/>
      <c r="AP152" s="196"/>
      <c r="AQ152" s="195"/>
      <c r="AR152" s="197"/>
      <c r="AS152" s="195"/>
      <c r="AT152" s="197"/>
      <c r="AU152" s="195"/>
      <c r="AV152" s="180" t="str">
        <f t="shared" si="255"/>
        <v/>
      </c>
      <c r="AW152" s="181" t="str">
        <f t="shared" si="208"/>
        <v/>
      </c>
      <c r="AX152" s="182" t="str">
        <f t="shared" si="209"/>
        <v/>
      </c>
      <c r="AY152" s="183"/>
      <c r="AZ152" s="184" t="str">
        <f t="shared" si="275"/>
        <v/>
      </c>
      <c r="BA152" s="183"/>
      <c r="BB152" s="171"/>
      <c r="BC152" s="196"/>
      <c r="BD152" s="195"/>
      <c r="BE152" s="197"/>
      <c r="BF152" s="195"/>
      <c r="BG152" s="197"/>
      <c r="BH152" s="195"/>
      <c r="BI152" s="180" t="str">
        <f t="shared" si="256"/>
        <v/>
      </c>
      <c r="BJ152" s="181" t="str">
        <f t="shared" si="210"/>
        <v/>
      </c>
      <c r="BK152" s="182" t="str">
        <f t="shared" si="211"/>
        <v/>
      </c>
      <c r="BL152" s="183"/>
      <c r="BM152" s="184" t="str">
        <f t="shared" si="276"/>
        <v/>
      </c>
      <c r="BN152" s="183"/>
      <c r="BO152" s="171"/>
      <c r="BP152" s="196"/>
      <c r="BQ152" s="195"/>
      <c r="BR152" s="197"/>
      <c r="BS152" s="195"/>
      <c r="BT152" s="197"/>
      <c r="BU152" s="195"/>
      <c r="BV152" s="180" t="str">
        <f t="shared" si="257"/>
        <v/>
      </c>
      <c r="BW152" s="181" t="str">
        <f t="shared" si="212"/>
        <v/>
      </c>
      <c r="BX152" s="182" t="str">
        <f t="shared" si="213"/>
        <v/>
      </c>
      <c r="BY152" s="183"/>
      <c r="BZ152" s="184" t="str">
        <f t="shared" si="277"/>
        <v/>
      </c>
      <c r="CA152" s="183"/>
      <c r="CB152" s="171"/>
      <c r="CC152" s="196"/>
      <c r="CD152" s="195"/>
      <c r="CE152" s="197"/>
      <c r="CF152" s="195"/>
      <c r="CG152" s="197"/>
      <c r="CH152" s="195"/>
      <c r="CI152" s="180" t="str">
        <f t="shared" si="258"/>
        <v/>
      </c>
      <c r="CJ152" s="181" t="str">
        <f t="shared" si="214"/>
        <v/>
      </c>
      <c r="CK152" s="182" t="str">
        <f t="shared" si="215"/>
        <v/>
      </c>
      <c r="CL152" s="183"/>
      <c r="CM152" s="184" t="str">
        <f t="shared" si="278"/>
        <v/>
      </c>
      <c r="CN152" s="183"/>
      <c r="CO152" s="171"/>
      <c r="CP152" s="196"/>
      <c r="CQ152" s="195"/>
      <c r="CR152" s="197"/>
      <c r="CS152" s="195"/>
      <c r="CT152" s="197"/>
      <c r="CU152" s="195"/>
      <c r="CV152" s="180" t="str">
        <f t="shared" si="259"/>
        <v/>
      </c>
      <c r="CW152" s="181" t="str">
        <f t="shared" si="216"/>
        <v/>
      </c>
      <c r="CX152" s="182" t="str">
        <f t="shared" si="217"/>
        <v/>
      </c>
      <c r="CY152" s="183"/>
      <c r="CZ152" s="184" t="str">
        <f t="shared" si="279"/>
        <v/>
      </c>
      <c r="DA152" s="183"/>
      <c r="DB152" s="171"/>
      <c r="DC152" s="196"/>
      <c r="DD152" s="195"/>
      <c r="DE152" s="197"/>
      <c r="DF152" s="195"/>
      <c r="DG152" s="197"/>
      <c r="DH152" s="195"/>
      <c r="DI152" s="180" t="str">
        <f t="shared" si="260"/>
        <v/>
      </c>
      <c r="DJ152" s="181" t="str">
        <f t="shared" si="218"/>
        <v/>
      </c>
      <c r="DK152" s="182" t="str">
        <f t="shared" si="219"/>
        <v/>
      </c>
      <c r="DL152" s="183"/>
      <c r="DM152" s="184" t="str">
        <f t="shared" si="280"/>
        <v/>
      </c>
      <c r="DN152" s="183"/>
      <c r="DO152" s="171"/>
      <c r="DP152" s="196"/>
      <c r="DQ152" s="195"/>
      <c r="DR152" s="197"/>
      <c r="DS152" s="195"/>
      <c r="DT152" s="197"/>
      <c r="DU152" s="195"/>
      <c r="DV152" s="180" t="str">
        <f t="shared" si="261"/>
        <v/>
      </c>
      <c r="DW152" s="181" t="str">
        <f t="shared" si="220"/>
        <v/>
      </c>
      <c r="DX152" s="182" t="str">
        <f t="shared" si="221"/>
        <v/>
      </c>
      <c r="DY152" s="183"/>
      <c r="DZ152" s="184" t="str">
        <f t="shared" si="281"/>
        <v/>
      </c>
      <c r="EA152" s="183"/>
      <c r="EB152" s="171"/>
      <c r="EC152" s="196"/>
      <c r="ED152" s="195"/>
      <c r="EE152" s="197"/>
      <c r="EF152" s="195"/>
      <c r="EG152" s="197"/>
      <c r="EH152" s="195"/>
      <c r="EI152" s="180" t="str">
        <f t="shared" si="262"/>
        <v/>
      </c>
      <c r="EJ152" s="181" t="str">
        <f t="shared" si="222"/>
        <v/>
      </c>
      <c r="EK152" s="182" t="str">
        <f t="shared" si="223"/>
        <v/>
      </c>
      <c r="EL152" s="183"/>
      <c r="EM152" s="184" t="str">
        <f t="shared" si="282"/>
        <v/>
      </c>
      <c r="EN152" s="183"/>
      <c r="EO152" s="171"/>
      <c r="EP152" s="196"/>
      <c r="EQ152" s="195"/>
      <c r="ER152" s="197"/>
      <c r="ES152" s="195"/>
      <c r="ET152" s="197"/>
      <c r="EU152" s="195"/>
      <c r="EV152" s="180" t="str">
        <f t="shared" si="263"/>
        <v/>
      </c>
      <c r="EW152" s="181" t="str">
        <f t="shared" si="224"/>
        <v/>
      </c>
      <c r="EX152" s="182" t="str">
        <f t="shared" si="225"/>
        <v/>
      </c>
      <c r="EY152" s="183"/>
      <c r="EZ152" s="184" t="str">
        <f t="shared" si="283"/>
        <v/>
      </c>
      <c r="FA152" s="183"/>
      <c r="FB152" s="171"/>
      <c r="FC152" s="196"/>
      <c r="FD152" s="195"/>
      <c r="FE152" s="197"/>
      <c r="FF152" s="195"/>
      <c r="FG152" s="197"/>
      <c r="FH152" s="195"/>
      <c r="FI152" s="180" t="str">
        <f t="shared" si="264"/>
        <v/>
      </c>
      <c r="FJ152" s="181" t="str">
        <f t="shared" si="226"/>
        <v/>
      </c>
      <c r="FK152" s="182" t="str">
        <f t="shared" si="227"/>
        <v/>
      </c>
      <c r="FL152" s="183"/>
      <c r="FM152" s="184" t="str">
        <f t="shared" si="284"/>
        <v/>
      </c>
      <c r="FN152" s="183"/>
      <c r="FO152" s="171"/>
      <c r="FP152" s="196"/>
      <c r="FQ152" s="195"/>
      <c r="FR152" s="197"/>
      <c r="FS152" s="195"/>
      <c r="FT152" s="197"/>
      <c r="FU152" s="195"/>
      <c r="FV152" s="180" t="str">
        <f t="shared" si="265"/>
        <v/>
      </c>
      <c r="FW152" s="181" t="str">
        <f t="shared" si="228"/>
        <v/>
      </c>
      <c r="FX152" s="182" t="str">
        <f t="shared" si="229"/>
        <v/>
      </c>
      <c r="FY152" s="183"/>
      <c r="FZ152" s="184" t="str">
        <f t="shared" si="285"/>
        <v/>
      </c>
      <c r="GA152" s="183"/>
      <c r="GB152" s="171"/>
      <c r="GC152" s="196"/>
      <c r="GD152" s="195"/>
      <c r="GE152" s="197"/>
      <c r="GF152" s="195"/>
      <c r="GG152" s="197"/>
      <c r="GH152" s="195"/>
      <c r="GI152" s="180" t="str">
        <f t="shared" si="266"/>
        <v/>
      </c>
      <c r="GJ152" s="181" t="str">
        <f t="shared" si="230"/>
        <v/>
      </c>
      <c r="GK152" s="182" t="str">
        <f t="shared" si="231"/>
        <v/>
      </c>
      <c r="GL152" s="183"/>
      <c r="GM152" s="184" t="str">
        <f t="shared" si="286"/>
        <v/>
      </c>
      <c r="GN152" s="183"/>
      <c r="GO152" s="171"/>
      <c r="GP152" s="196"/>
      <c r="GQ152" s="195"/>
      <c r="GR152" s="197"/>
      <c r="GS152" s="195"/>
      <c r="GT152" s="197"/>
      <c r="GU152" s="195"/>
      <c r="GV152" s="180" t="str">
        <f t="shared" si="267"/>
        <v/>
      </c>
      <c r="GW152" s="181" t="str">
        <f t="shared" si="232"/>
        <v/>
      </c>
      <c r="GX152" s="182" t="str">
        <f t="shared" si="233"/>
        <v/>
      </c>
      <c r="GY152" s="183"/>
      <c r="GZ152" s="184" t="str">
        <f t="shared" si="287"/>
        <v/>
      </c>
      <c r="HA152" s="183"/>
      <c r="HB152" s="171"/>
      <c r="HC152" s="196"/>
      <c r="HD152" s="195"/>
      <c r="HE152" s="197"/>
      <c r="HF152" s="195"/>
      <c r="HG152" s="197"/>
      <c r="HH152" s="195"/>
      <c r="HI152" s="180" t="str">
        <f t="shared" si="268"/>
        <v/>
      </c>
      <c r="HJ152" s="181" t="str">
        <f t="shared" si="234"/>
        <v/>
      </c>
      <c r="HK152" s="182" t="str">
        <f t="shared" si="235"/>
        <v/>
      </c>
      <c r="HL152" s="183"/>
      <c r="HM152" s="184" t="str">
        <f t="shared" si="288"/>
        <v/>
      </c>
      <c r="HN152" s="183"/>
      <c r="HO152" s="171"/>
      <c r="HP152" s="196"/>
      <c r="HQ152" s="195"/>
      <c r="HR152" s="197"/>
      <c r="HS152" s="195"/>
      <c r="HT152" s="197"/>
      <c r="HU152" s="195"/>
      <c r="HV152" s="180" t="str">
        <f t="shared" si="269"/>
        <v/>
      </c>
      <c r="HW152" s="181" t="str">
        <f t="shared" si="236"/>
        <v/>
      </c>
      <c r="HX152" s="182" t="str">
        <f t="shared" si="237"/>
        <v/>
      </c>
      <c r="HY152" s="183"/>
      <c r="HZ152" s="184" t="str">
        <f t="shared" si="289"/>
        <v/>
      </c>
      <c r="IA152" s="183"/>
      <c r="IB152" s="171"/>
      <c r="IC152" s="196"/>
      <c r="ID152" s="195"/>
      <c r="IE152" s="197"/>
      <c r="IF152" s="195"/>
      <c r="IG152" s="197"/>
      <c r="IH152" s="195"/>
      <c r="II152" s="180" t="str">
        <f t="shared" si="270"/>
        <v/>
      </c>
      <c r="IJ152" s="181" t="str">
        <f t="shared" si="238"/>
        <v/>
      </c>
      <c r="IK152" s="182" t="str">
        <f t="shared" si="239"/>
        <v/>
      </c>
      <c r="IL152" s="183"/>
      <c r="IM152" s="184" t="str">
        <f t="shared" si="290"/>
        <v/>
      </c>
      <c r="IN152" s="183"/>
      <c r="IO152" s="171"/>
      <c r="IP152" s="196"/>
      <c r="IQ152" s="195"/>
      <c r="IR152" s="197"/>
      <c r="IS152" s="195"/>
      <c r="IT152" s="197"/>
      <c r="IU152" s="195"/>
      <c r="IV152" s="180" t="str">
        <f t="shared" si="271"/>
        <v/>
      </c>
      <c r="IW152" s="181" t="str">
        <f t="shared" si="240"/>
        <v/>
      </c>
      <c r="IX152" s="182" t="str">
        <f t="shared" si="241"/>
        <v/>
      </c>
      <c r="IY152" s="183"/>
      <c r="IZ152" s="184" t="str">
        <f t="shared" si="291"/>
        <v/>
      </c>
      <c r="JA152" s="183"/>
      <c r="JB152" s="171"/>
      <c r="JC152" s="342"/>
      <c r="JD152" s="198">
        <f t="shared" si="242"/>
        <v>0</v>
      </c>
      <c r="JE152" s="198">
        <f t="shared" si="243"/>
        <v>0</v>
      </c>
      <c r="JF152" s="198">
        <f t="shared" si="244"/>
        <v>0</v>
      </c>
      <c r="JG152" s="199">
        <f t="shared" si="245"/>
        <v>0</v>
      </c>
      <c r="JH152" s="199">
        <f t="shared" si="246"/>
        <v>0</v>
      </c>
      <c r="JI152" s="342"/>
      <c r="JJ152" s="198">
        <f>JD152+'Vessel List A'!JD152</f>
        <v>0</v>
      </c>
      <c r="JK152" s="198">
        <f>JE152+'Vessel List A'!JE152</f>
        <v>0</v>
      </c>
      <c r="JL152" s="198">
        <f t="shared" si="247"/>
        <v>0</v>
      </c>
      <c r="JM152" s="199">
        <f>JG152+'Vessel List A'!JG152</f>
        <v>0</v>
      </c>
      <c r="JN152" s="199">
        <f t="shared" si="248"/>
        <v>0</v>
      </c>
      <c r="JO152" s="342"/>
      <c r="JP152" s="346"/>
      <c r="JQ152" s="346"/>
      <c r="JR152" s="346"/>
      <c r="JS152" s="346"/>
      <c r="JT152" s="346"/>
      <c r="JU152" s="346"/>
      <c r="JV152" s="346"/>
      <c r="JW152" s="346"/>
      <c r="JX152" s="346"/>
      <c r="JY152" s="342"/>
      <c r="JZ152" s="344">
        <f t="shared" si="249"/>
        <v>3</v>
      </c>
      <c r="KA152" s="195"/>
    </row>
    <row r="153" spans="1:287" x14ac:dyDescent="0.2">
      <c r="A153" s="247">
        <f t="shared" si="250"/>
        <v>41727</v>
      </c>
      <c r="B153" s="249">
        <f t="shared" si="251"/>
        <v>41728</v>
      </c>
      <c r="C153" s="196"/>
      <c r="D153" s="195"/>
      <c r="E153" s="197"/>
      <c r="F153" s="195"/>
      <c r="G153" s="197"/>
      <c r="H153" s="195"/>
      <c r="I153" s="180" t="str">
        <f t="shared" si="252"/>
        <v/>
      </c>
      <c r="J153" s="181" t="str">
        <f t="shared" si="202"/>
        <v/>
      </c>
      <c r="K153" s="182" t="str">
        <f t="shared" si="203"/>
        <v/>
      </c>
      <c r="L153" s="183"/>
      <c r="M153" s="184" t="str">
        <f t="shared" si="272"/>
        <v/>
      </c>
      <c r="N153" s="183"/>
      <c r="O153" s="171"/>
      <c r="P153" s="196"/>
      <c r="Q153" s="195"/>
      <c r="R153" s="197"/>
      <c r="S153" s="195"/>
      <c r="T153" s="197"/>
      <c r="U153" s="195"/>
      <c r="V153" s="180" t="str">
        <f t="shared" si="253"/>
        <v/>
      </c>
      <c r="W153" s="181" t="str">
        <f t="shared" si="204"/>
        <v/>
      </c>
      <c r="X153" s="182" t="str">
        <f t="shared" si="205"/>
        <v/>
      </c>
      <c r="Y153" s="183"/>
      <c r="Z153" s="184" t="str">
        <f t="shared" si="273"/>
        <v/>
      </c>
      <c r="AA153" s="183"/>
      <c r="AB153" s="171"/>
      <c r="AC153" s="196"/>
      <c r="AD153" s="195"/>
      <c r="AE153" s="197"/>
      <c r="AF153" s="195"/>
      <c r="AG153" s="197"/>
      <c r="AH153" s="195"/>
      <c r="AI153" s="180" t="str">
        <f t="shared" si="254"/>
        <v/>
      </c>
      <c r="AJ153" s="181" t="str">
        <f t="shared" si="206"/>
        <v/>
      </c>
      <c r="AK153" s="182" t="str">
        <f t="shared" si="207"/>
        <v/>
      </c>
      <c r="AL153" s="183"/>
      <c r="AM153" s="184" t="str">
        <f t="shared" si="274"/>
        <v/>
      </c>
      <c r="AN153" s="183"/>
      <c r="AO153" s="171"/>
      <c r="AP153" s="196"/>
      <c r="AQ153" s="195"/>
      <c r="AR153" s="197"/>
      <c r="AS153" s="195"/>
      <c r="AT153" s="197"/>
      <c r="AU153" s="195"/>
      <c r="AV153" s="180" t="str">
        <f t="shared" si="255"/>
        <v/>
      </c>
      <c r="AW153" s="181" t="str">
        <f t="shared" si="208"/>
        <v/>
      </c>
      <c r="AX153" s="182" t="str">
        <f t="shared" si="209"/>
        <v/>
      </c>
      <c r="AY153" s="183"/>
      <c r="AZ153" s="184" t="str">
        <f t="shared" si="275"/>
        <v/>
      </c>
      <c r="BA153" s="183"/>
      <c r="BB153" s="171"/>
      <c r="BC153" s="196"/>
      <c r="BD153" s="195"/>
      <c r="BE153" s="197"/>
      <c r="BF153" s="195"/>
      <c r="BG153" s="197"/>
      <c r="BH153" s="195"/>
      <c r="BI153" s="180" t="str">
        <f t="shared" si="256"/>
        <v/>
      </c>
      <c r="BJ153" s="181" t="str">
        <f t="shared" si="210"/>
        <v/>
      </c>
      <c r="BK153" s="182" t="str">
        <f t="shared" si="211"/>
        <v/>
      </c>
      <c r="BL153" s="183"/>
      <c r="BM153" s="184" t="str">
        <f t="shared" si="276"/>
        <v/>
      </c>
      <c r="BN153" s="183"/>
      <c r="BO153" s="171"/>
      <c r="BP153" s="196"/>
      <c r="BQ153" s="195"/>
      <c r="BR153" s="197"/>
      <c r="BS153" s="195"/>
      <c r="BT153" s="197"/>
      <c r="BU153" s="195"/>
      <c r="BV153" s="180" t="str">
        <f t="shared" si="257"/>
        <v/>
      </c>
      <c r="BW153" s="181" t="str">
        <f t="shared" si="212"/>
        <v/>
      </c>
      <c r="BX153" s="182" t="str">
        <f t="shared" si="213"/>
        <v/>
      </c>
      <c r="BY153" s="183"/>
      <c r="BZ153" s="184" t="str">
        <f t="shared" si="277"/>
        <v/>
      </c>
      <c r="CA153" s="183"/>
      <c r="CB153" s="171"/>
      <c r="CC153" s="196"/>
      <c r="CD153" s="195"/>
      <c r="CE153" s="197"/>
      <c r="CF153" s="195"/>
      <c r="CG153" s="197"/>
      <c r="CH153" s="195"/>
      <c r="CI153" s="180" t="str">
        <f t="shared" si="258"/>
        <v/>
      </c>
      <c r="CJ153" s="181" t="str">
        <f t="shared" si="214"/>
        <v/>
      </c>
      <c r="CK153" s="182" t="str">
        <f t="shared" si="215"/>
        <v/>
      </c>
      <c r="CL153" s="183"/>
      <c r="CM153" s="184" t="str">
        <f t="shared" si="278"/>
        <v/>
      </c>
      <c r="CN153" s="183"/>
      <c r="CO153" s="171"/>
      <c r="CP153" s="196"/>
      <c r="CQ153" s="195"/>
      <c r="CR153" s="197"/>
      <c r="CS153" s="195"/>
      <c r="CT153" s="197"/>
      <c r="CU153" s="195"/>
      <c r="CV153" s="180" t="str">
        <f t="shared" si="259"/>
        <v/>
      </c>
      <c r="CW153" s="181" t="str">
        <f t="shared" si="216"/>
        <v/>
      </c>
      <c r="CX153" s="182" t="str">
        <f t="shared" si="217"/>
        <v/>
      </c>
      <c r="CY153" s="183"/>
      <c r="CZ153" s="184" t="str">
        <f t="shared" si="279"/>
        <v/>
      </c>
      <c r="DA153" s="183"/>
      <c r="DB153" s="171"/>
      <c r="DC153" s="196"/>
      <c r="DD153" s="195"/>
      <c r="DE153" s="197"/>
      <c r="DF153" s="195"/>
      <c r="DG153" s="197"/>
      <c r="DH153" s="195"/>
      <c r="DI153" s="180" t="str">
        <f t="shared" si="260"/>
        <v/>
      </c>
      <c r="DJ153" s="181" t="str">
        <f t="shared" si="218"/>
        <v/>
      </c>
      <c r="DK153" s="182" t="str">
        <f t="shared" si="219"/>
        <v/>
      </c>
      <c r="DL153" s="183"/>
      <c r="DM153" s="184" t="str">
        <f t="shared" si="280"/>
        <v/>
      </c>
      <c r="DN153" s="183"/>
      <c r="DO153" s="171"/>
      <c r="DP153" s="196"/>
      <c r="DQ153" s="195"/>
      <c r="DR153" s="197"/>
      <c r="DS153" s="195"/>
      <c r="DT153" s="197"/>
      <c r="DU153" s="195"/>
      <c r="DV153" s="180" t="str">
        <f t="shared" si="261"/>
        <v/>
      </c>
      <c r="DW153" s="181" t="str">
        <f t="shared" si="220"/>
        <v/>
      </c>
      <c r="DX153" s="182" t="str">
        <f t="shared" si="221"/>
        <v/>
      </c>
      <c r="DY153" s="183"/>
      <c r="DZ153" s="184" t="str">
        <f t="shared" si="281"/>
        <v/>
      </c>
      <c r="EA153" s="183"/>
      <c r="EB153" s="171"/>
      <c r="EC153" s="196"/>
      <c r="ED153" s="195"/>
      <c r="EE153" s="197"/>
      <c r="EF153" s="195"/>
      <c r="EG153" s="197"/>
      <c r="EH153" s="195"/>
      <c r="EI153" s="180" t="str">
        <f t="shared" si="262"/>
        <v/>
      </c>
      <c r="EJ153" s="181" t="str">
        <f t="shared" si="222"/>
        <v/>
      </c>
      <c r="EK153" s="182" t="str">
        <f t="shared" si="223"/>
        <v/>
      </c>
      <c r="EL153" s="183"/>
      <c r="EM153" s="184" t="str">
        <f t="shared" si="282"/>
        <v/>
      </c>
      <c r="EN153" s="183"/>
      <c r="EO153" s="171"/>
      <c r="EP153" s="196"/>
      <c r="EQ153" s="195"/>
      <c r="ER153" s="197"/>
      <c r="ES153" s="195"/>
      <c r="ET153" s="197"/>
      <c r="EU153" s="195"/>
      <c r="EV153" s="180" t="str">
        <f t="shared" si="263"/>
        <v/>
      </c>
      <c r="EW153" s="181" t="str">
        <f t="shared" si="224"/>
        <v/>
      </c>
      <c r="EX153" s="182" t="str">
        <f t="shared" si="225"/>
        <v/>
      </c>
      <c r="EY153" s="183"/>
      <c r="EZ153" s="184" t="str">
        <f t="shared" si="283"/>
        <v/>
      </c>
      <c r="FA153" s="183"/>
      <c r="FB153" s="171"/>
      <c r="FC153" s="196"/>
      <c r="FD153" s="195"/>
      <c r="FE153" s="197"/>
      <c r="FF153" s="195"/>
      <c r="FG153" s="197"/>
      <c r="FH153" s="195"/>
      <c r="FI153" s="180" t="str">
        <f t="shared" si="264"/>
        <v/>
      </c>
      <c r="FJ153" s="181" t="str">
        <f t="shared" si="226"/>
        <v/>
      </c>
      <c r="FK153" s="182" t="str">
        <f t="shared" si="227"/>
        <v/>
      </c>
      <c r="FL153" s="183"/>
      <c r="FM153" s="184" t="str">
        <f t="shared" si="284"/>
        <v/>
      </c>
      <c r="FN153" s="183"/>
      <c r="FO153" s="171"/>
      <c r="FP153" s="196"/>
      <c r="FQ153" s="195"/>
      <c r="FR153" s="197"/>
      <c r="FS153" s="195"/>
      <c r="FT153" s="197"/>
      <c r="FU153" s="195"/>
      <c r="FV153" s="180" t="str">
        <f t="shared" si="265"/>
        <v/>
      </c>
      <c r="FW153" s="181" t="str">
        <f t="shared" si="228"/>
        <v/>
      </c>
      <c r="FX153" s="182" t="str">
        <f t="shared" si="229"/>
        <v/>
      </c>
      <c r="FY153" s="183"/>
      <c r="FZ153" s="184" t="str">
        <f t="shared" si="285"/>
        <v/>
      </c>
      <c r="GA153" s="183"/>
      <c r="GB153" s="171"/>
      <c r="GC153" s="196"/>
      <c r="GD153" s="195"/>
      <c r="GE153" s="197"/>
      <c r="GF153" s="195"/>
      <c r="GG153" s="197"/>
      <c r="GH153" s="195"/>
      <c r="GI153" s="180" t="str">
        <f t="shared" si="266"/>
        <v/>
      </c>
      <c r="GJ153" s="181" t="str">
        <f t="shared" si="230"/>
        <v/>
      </c>
      <c r="GK153" s="182" t="str">
        <f t="shared" si="231"/>
        <v/>
      </c>
      <c r="GL153" s="183"/>
      <c r="GM153" s="184" t="str">
        <f t="shared" si="286"/>
        <v/>
      </c>
      <c r="GN153" s="183"/>
      <c r="GO153" s="171"/>
      <c r="GP153" s="196"/>
      <c r="GQ153" s="195"/>
      <c r="GR153" s="197"/>
      <c r="GS153" s="195"/>
      <c r="GT153" s="197"/>
      <c r="GU153" s="195"/>
      <c r="GV153" s="180" t="str">
        <f t="shared" si="267"/>
        <v/>
      </c>
      <c r="GW153" s="181" t="str">
        <f t="shared" si="232"/>
        <v/>
      </c>
      <c r="GX153" s="182" t="str">
        <f t="shared" si="233"/>
        <v/>
      </c>
      <c r="GY153" s="183"/>
      <c r="GZ153" s="184" t="str">
        <f t="shared" si="287"/>
        <v/>
      </c>
      <c r="HA153" s="183"/>
      <c r="HB153" s="171"/>
      <c r="HC153" s="196"/>
      <c r="HD153" s="195"/>
      <c r="HE153" s="197"/>
      <c r="HF153" s="195"/>
      <c r="HG153" s="197"/>
      <c r="HH153" s="195"/>
      <c r="HI153" s="180" t="str">
        <f t="shared" si="268"/>
        <v/>
      </c>
      <c r="HJ153" s="181" t="str">
        <f t="shared" si="234"/>
        <v/>
      </c>
      <c r="HK153" s="182" t="str">
        <f t="shared" si="235"/>
        <v/>
      </c>
      <c r="HL153" s="183"/>
      <c r="HM153" s="184" t="str">
        <f t="shared" si="288"/>
        <v/>
      </c>
      <c r="HN153" s="183"/>
      <c r="HO153" s="171"/>
      <c r="HP153" s="196"/>
      <c r="HQ153" s="195"/>
      <c r="HR153" s="197"/>
      <c r="HS153" s="195"/>
      <c r="HT153" s="197"/>
      <c r="HU153" s="195"/>
      <c r="HV153" s="180" t="str">
        <f t="shared" si="269"/>
        <v/>
      </c>
      <c r="HW153" s="181" t="str">
        <f t="shared" si="236"/>
        <v/>
      </c>
      <c r="HX153" s="182" t="str">
        <f t="shared" si="237"/>
        <v/>
      </c>
      <c r="HY153" s="183"/>
      <c r="HZ153" s="184" t="str">
        <f t="shared" si="289"/>
        <v/>
      </c>
      <c r="IA153" s="183"/>
      <c r="IB153" s="171"/>
      <c r="IC153" s="196"/>
      <c r="ID153" s="195"/>
      <c r="IE153" s="197"/>
      <c r="IF153" s="195"/>
      <c r="IG153" s="197"/>
      <c r="IH153" s="195"/>
      <c r="II153" s="180" t="str">
        <f t="shared" si="270"/>
        <v/>
      </c>
      <c r="IJ153" s="181" t="str">
        <f t="shared" si="238"/>
        <v/>
      </c>
      <c r="IK153" s="182" t="str">
        <f t="shared" si="239"/>
        <v/>
      </c>
      <c r="IL153" s="183"/>
      <c r="IM153" s="184" t="str">
        <f t="shared" si="290"/>
        <v/>
      </c>
      <c r="IN153" s="183"/>
      <c r="IO153" s="171"/>
      <c r="IP153" s="196"/>
      <c r="IQ153" s="195"/>
      <c r="IR153" s="197"/>
      <c r="IS153" s="195"/>
      <c r="IT153" s="197"/>
      <c r="IU153" s="195"/>
      <c r="IV153" s="180" t="str">
        <f t="shared" si="271"/>
        <v/>
      </c>
      <c r="IW153" s="181" t="str">
        <f t="shared" si="240"/>
        <v/>
      </c>
      <c r="IX153" s="182" t="str">
        <f t="shared" si="241"/>
        <v/>
      </c>
      <c r="IY153" s="183"/>
      <c r="IZ153" s="184" t="str">
        <f t="shared" si="291"/>
        <v/>
      </c>
      <c r="JA153" s="183"/>
      <c r="JB153" s="171"/>
      <c r="JC153" s="342"/>
      <c r="JD153" s="198">
        <f t="shared" si="242"/>
        <v>0</v>
      </c>
      <c r="JE153" s="198">
        <f t="shared" si="243"/>
        <v>0</v>
      </c>
      <c r="JF153" s="198">
        <f t="shared" si="244"/>
        <v>0</v>
      </c>
      <c r="JG153" s="199">
        <f t="shared" si="245"/>
        <v>0</v>
      </c>
      <c r="JH153" s="199">
        <f t="shared" si="246"/>
        <v>0</v>
      </c>
      <c r="JI153" s="342"/>
      <c r="JJ153" s="198">
        <f>JD153+'Vessel List A'!JD153</f>
        <v>0</v>
      </c>
      <c r="JK153" s="198">
        <f>JE153+'Vessel List A'!JE153</f>
        <v>0</v>
      </c>
      <c r="JL153" s="198">
        <f t="shared" si="247"/>
        <v>0</v>
      </c>
      <c r="JM153" s="199">
        <f>JG153+'Vessel List A'!JG153</f>
        <v>0</v>
      </c>
      <c r="JN153" s="199">
        <f t="shared" si="248"/>
        <v>0</v>
      </c>
      <c r="JO153" s="342"/>
      <c r="JP153" s="346"/>
      <c r="JQ153" s="346"/>
      <c r="JR153" s="346"/>
      <c r="JS153" s="346"/>
      <c r="JT153" s="346"/>
      <c r="JU153" s="346"/>
      <c r="JV153" s="346"/>
      <c r="JW153" s="346"/>
      <c r="JX153" s="346"/>
      <c r="JY153" s="342"/>
      <c r="JZ153" s="344">
        <f t="shared" si="249"/>
        <v>3</v>
      </c>
      <c r="KA153" s="195"/>
    </row>
    <row r="154" spans="1:287" x14ac:dyDescent="0.2">
      <c r="A154" s="247">
        <f t="shared" si="250"/>
        <v>41728</v>
      </c>
      <c r="B154" s="249">
        <f t="shared" si="251"/>
        <v>41729</v>
      </c>
      <c r="C154" s="196"/>
      <c r="D154" s="195"/>
      <c r="E154" s="197"/>
      <c r="F154" s="195"/>
      <c r="G154" s="197"/>
      <c r="H154" s="195"/>
      <c r="I154" s="180" t="str">
        <f t="shared" si="252"/>
        <v/>
      </c>
      <c r="J154" s="181" t="str">
        <f t="shared" si="202"/>
        <v/>
      </c>
      <c r="K154" s="182" t="str">
        <f t="shared" si="203"/>
        <v/>
      </c>
      <c r="L154" s="183"/>
      <c r="M154" s="184" t="str">
        <f t="shared" si="272"/>
        <v/>
      </c>
      <c r="N154" s="183"/>
      <c r="O154" s="171"/>
      <c r="P154" s="196"/>
      <c r="Q154" s="195"/>
      <c r="R154" s="197"/>
      <c r="S154" s="195"/>
      <c r="T154" s="197"/>
      <c r="U154" s="195"/>
      <c r="V154" s="180" t="str">
        <f t="shared" si="253"/>
        <v/>
      </c>
      <c r="W154" s="181" t="str">
        <f t="shared" si="204"/>
        <v/>
      </c>
      <c r="X154" s="182" t="str">
        <f t="shared" si="205"/>
        <v/>
      </c>
      <c r="Y154" s="183"/>
      <c r="Z154" s="184" t="str">
        <f t="shared" si="273"/>
        <v/>
      </c>
      <c r="AA154" s="183"/>
      <c r="AB154" s="171"/>
      <c r="AC154" s="196"/>
      <c r="AD154" s="195"/>
      <c r="AE154" s="197"/>
      <c r="AF154" s="195"/>
      <c r="AG154" s="197"/>
      <c r="AH154" s="195"/>
      <c r="AI154" s="180" t="str">
        <f t="shared" si="254"/>
        <v/>
      </c>
      <c r="AJ154" s="181" t="str">
        <f t="shared" si="206"/>
        <v/>
      </c>
      <c r="AK154" s="182" t="str">
        <f t="shared" si="207"/>
        <v/>
      </c>
      <c r="AL154" s="183"/>
      <c r="AM154" s="184" t="str">
        <f t="shared" si="274"/>
        <v/>
      </c>
      <c r="AN154" s="183"/>
      <c r="AO154" s="171"/>
      <c r="AP154" s="196"/>
      <c r="AQ154" s="195"/>
      <c r="AR154" s="197"/>
      <c r="AS154" s="195"/>
      <c r="AT154" s="197"/>
      <c r="AU154" s="195"/>
      <c r="AV154" s="180" t="str">
        <f t="shared" si="255"/>
        <v/>
      </c>
      <c r="AW154" s="181" t="str">
        <f t="shared" si="208"/>
        <v/>
      </c>
      <c r="AX154" s="182" t="str">
        <f t="shared" si="209"/>
        <v/>
      </c>
      <c r="AY154" s="183"/>
      <c r="AZ154" s="184" t="str">
        <f t="shared" si="275"/>
        <v/>
      </c>
      <c r="BA154" s="183"/>
      <c r="BB154" s="171"/>
      <c r="BC154" s="196"/>
      <c r="BD154" s="195"/>
      <c r="BE154" s="197"/>
      <c r="BF154" s="195"/>
      <c r="BG154" s="197"/>
      <c r="BH154" s="195"/>
      <c r="BI154" s="180" t="str">
        <f t="shared" si="256"/>
        <v/>
      </c>
      <c r="BJ154" s="181" t="str">
        <f t="shared" si="210"/>
        <v/>
      </c>
      <c r="BK154" s="182" t="str">
        <f t="shared" si="211"/>
        <v/>
      </c>
      <c r="BL154" s="183"/>
      <c r="BM154" s="184" t="str">
        <f t="shared" si="276"/>
        <v/>
      </c>
      <c r="BN154" s="183"/>
      <c r="BO154" s="171"/>
      <c r="BP154" s="196"/>
      <c r="BQ154" s="195"/>
      <c r="BR154" s="197"/>
      <c r="BS154" s="195"/>
      <c r="BT154" s="197"/>
      <c r="BU154" s="195"/>
      <c r="BV154" s="180" t="str">
        <f t="shared" si="257"/>
        <v/>
      </c>
      <c r="BW154" s="181" t="str">
        <f t="shared" si="212"/>
        <v/>
      </c>
      <c r="BX154" s="182" t="str">
        <f t="shared" si="213"/>
        <v/>
      </c>
      <c r="BY154" s="183"/>
      <c r="BZ154" s="184" t="str">
        <f t="shared" si="277"/>
        <v/>
      </c>
      <c r="CA154" s="183"/>
      <c r="CB154" s="171"/>
      <c r="CC154" s="196"/>
      <c r="CD154" s="195"/>
      <c r="CE154" s="197"/>
      <c r="CF154" s="195"/>
      <c r="CG154" s="197"/>
      <c r="CH154" s="195"/>
      <c r="CI154" s="180" t="str">
        <f t="shared" si="258"/>
        <v/>
      </c>
      <c r="CJ154" s="181" t="str">
        <f t="shared" si="214"/>
        <v/>
      </c>
      <c r="CK154" s="182" t="str">
        <f t="shared" si="215"/>
        <v/>
      </c>
      <c r="CL154" s="183"/>
      <c r="CM154" s="184" t="str">
        <f t="shared" si="278"/>
        <v/>
      </c>
      <c r="CN154" s="183"/>
      <c r="CO154" s="171"/>
      <c r="CP154" s="196"/>
      <c r="CQ154" s="195"/>
      <c r="CR154" s="197"/>
      <c r="CS154" s="195"/>
      <c r="CT154" s="197"/>
      <c r="CU154" s="195"/>
      <c r="CV154" s="180" t="str">
        <f t="shared" si="259"/>
        <v/>
      </c>
      <c r="CW154" s="181" t="str">
        <f t="shared" si="216"/>
        <v/>
      </c>
      <c r="CX154" s="182" t="str">
        <f t="shared" si="217"/>
        <v/>
      </c>
      <c r="CY154" s="183"/>
      <c r="CZ154" s="184" t="str">
        <f t="shared" si="279"/>
        <v/>
      </c>
      <c r="DA154" s="183"/>
      <c r="DB154" s="171"/>
      <c r="DC154" s="196"/>
      <c r="DD154" s="195"/>
      <c r="DE154" s="197"/>
      <c r="DF154" s="195"/>
      <c r="DG154" s="197"/>
      <c r="DH154" s="195"/>
      <c r="DI154" s="180" t="str">
        <f t="shared" si="260"/>
        <v/>
      </c>
      <c r="DJ154" s="181" t="str">
        <f t="shared" si="218"/>
        <v/>
      </c>
      <c r="DK154" s="182" t="str">
        <f t="shared" si="219"/>
        <v/>
      </c>
      <c r="DL154" s="183"/>
      <c r="DM154" s="184" t="str">
        <f t="shared" si="280"/>
        <v/>
      </c>
      <c r="DN154" s="183"/>
      <c r="DO154" s="171"/>
      <c r="DP154" s="196"/>
      <c r="DQ154" s="195"/>
      <c r="DR154" s="197"/>
      <c r="DS154" s="195"/>
      <c r="DT154" s="197"/>
      <c r="DU154" s="195"/>
      <c r="DV154" s="180" t="str">
        <f t="shared" si="261"/>
        <v/>
      </c>
      <c r="DW154" s="181" t="str">
        <f t="shared" si="220"/>
        <v/>
      </c>
      <c r="DX154" s="182" t="str">
        <f t="shared" si="221"/>
        <v/>
      </c>
      <c r="DY154" s="183"/>
      <c r="DZ154" s="184" t="str">
        <f t="shared" si="281"/>
        <v/>
      </c>
      <c r="EA154" s="183"/>
      <c r="EB154" s="171"/>
      <c r="EC154" s="196"/>
      <c r="ED154" s="195"/>
      <c r="EE154" s="197"/>
      <c r="EF154" s="195"/>
      <c r="EG154" s="197"/>
      <c r="EH154" s="195"/>
      <c r="EI154" s="180" t="str">
        <f t="shared" si="262"/>
        <v/>
      </c>
      <c r="EJ154" s="181" t="str">
        <f t="shared" si="222"/>
        <v/>
      </c>
      <c r="EK154" s="182" t="str">
        <f t="shared" si="223"/>
        <v/>
      </c>
      <c r="EL154" s="183"/>
      <c r="EM154" s="184" t="str">
        <f t="shared" si="282"/>
        <v/>
      </c>
      <c r="EN154" s="183"/>
      <c r="EO154" s="171"/>
      <c r="EP154" s="196"/>
      <c r="EQ154" s="195"/>
      <c r="ER154" s="197"/>
      <c r="ES154" s="195"/>
      <c r="ET154" s="197"/>
      <c r="EU154" s="195"/>
      <c r="EV154" s="180" t="str">
        <f t="shared" si="263"/>
        <v/>
      </c>
      <c r="EW154" s="181" t="str">
        <f t="shared" si="224"/>
        <v/>
      </c>
      <c r="EX154" s="182" t="str">
        <f t="shared" si="225"/>
        <v/>
      </c>
      <c r="EY154" s="183"/>
      <c r="EZ154" s="184" t="str">
        <f t="shared" si="283"/>
        <v/>
      </c>
      <c r="FA154" s="183"/>
      <c r="FB154" s="171"/>
      <c r="FC154" s="196"/>
      <c r="FD154" s="195"/>
      <c r="FE154" s="197"/>
      <c r="FF154" s="195"/>
      <c r="FG154" s="197"/>
      <c r="FH154" s="195"/>
      <c r="FI154" s="180" t="str">
        <f t="shared" si="264"/>
        <v/>
      </c>
      <c r="FJ154" s="181" t="str">
        <f t="shared" si="226"/>
        <v/>
      </c>
      <c r="FK154" s="182" t="str">
        <f t="shared" si="227"/>
        <v/>
      </c>
      <c r="FL154" s="183"/>
      <c r="FM154" s="184" t="str">
        <f t="shared" si="284"/>
        <v/>
      </c>
      <c r="FN154" s="183"/>
      <c r="FO154" s="171"/>
      <c r="FP154" s="196"/>
      <c r="FQ154" s="195"/>
      <c r="FR154" s="197"/>
      <c r="FS154" s="195"/>
      <c r="FT154" s="197"/>
      <c r="FU154" s="195"/>
      <c r="FV154" s="180" t="str">
        <f t="shared" si="265"/>
        <v/>
      </c>
      <c r="FW154" s="181" t="str">
        <f t="shared" si="228"/>
        <v/>
      </c>
      <c r="FX154" s="182" t="str">
        <f t="shared" si="229"/>
        <v/>
      </c>
      <c r="FY154" s="183"/>
      <c r="FZ154" s="184" t="str">
        <f t="shared" si="285"/>
        <v/>
      </c>
      <c r="GA154" s="183"/>
      <c r="GB154" s="171"/>
      <c r="GC154" s="196"/>
      <c r="GD154" s="195"/>
      <c r="GE154" s="197"/>
      <c r="GF154" s="195"/>
      <c r="GG154" s="197"/>
      <c r="GH154" s="195"/>
      <c r="GI154" s="180" t="str">
        <f t="shared" si="266"/>
        <v/>
      </c>
      <c r="GJ154" s="181" t="str">
        <f t="shared" si="230"/>
        <v/>
      </c>
      <c r="GK154" s="182" t="str">
        <f t="shared" si="231"/>
        <v/>
      </c>
      <c r="GL154" s="183"/>
      <c r="GM154" s="184" t="str">
        <f t="shared" si="286"/>
        <v/>
      </c>
      <c r="GN154" s="183"/>
      <c r="GO154" s="171"/>
      <c r="GP154" s="196"/>
      <c r="GQ154" s="195"/>
      <c r="GR154" s="197"/>
      <c r="GS154" s="195"/>
      <c r="GT154" s="197"/>
      <c r="GU154" s="195"/>
      <c r="GV154" s="180" t="str">
        <f t="shared" si="267"/>
        <v/>
      </c>
      <c r="GW154" s="181" t="str">
        <f t="shared" si="232"/>
        <v/>
      </c>
      <c r="GX154" s="182" t="str">
        <f t="shared" si="233"/>
        <v/>
      </c>
      <c r="GY154" s="183"/>
      <c r="GZ154" s="184" t="str">
        <f t="shared" si="287"/>
        <v/>
      </c>
      <c r="HA154" s="183"/>
      <c r="HB154" s="171"/>
      <c r="HC154" s="196"/>
      <c r="HD154" s="195"/>
      <c r="HE154" s="197"/>
      <c r="HF154" s="195"/>
      <c r="HG154" s="197"/>
      <c r="HH154" s="195"/>
      <c r="HI154" s="180" t="str">
        <f t="shared" si="268"/>
        <v/>
      </c>
      <c r="HJ154" s="181" t="str">
        <f t="shared" si="234"/>
        <v/>
      </c>
      <c r="HK154" s="182" t="str">
        <f t="shared" si="235"/>
        <v/>
      </c>
      <c r="HL154" s="183"/>
      <c r="HM154" s="184" t="str">
        <f t="shared" si="288"/>
        <v/>
      </c>
      <c r="HN154" s="183"/>
      <c r="HO154" s="171"/>
      <c r="HP154" s="196"/>
      <c r="HQ154" s="195"/>
      <c r="HR154" s="197"/>
      <c r="HS154" s="195"/>
      <c r="HT154" s="197"/>
      <c r="HU154" s="195"/>
      <c r="HV154" s="180" t="str">
        <f t="shared" si="269"/>
        <v/>
      </c>
      <c r="HW154" s="181" t="str">
        <f t="shared" si="236"/>
        <v/>
      </c>
      <c r="HX154" s="182" t="str">
        <f t="shared" si="237"/>
        <v/>
      </c>
      <c r="HY154" s="183"/>
      <c r="HZ154" s="184" t="str">
        <f t="shared" si="289"/>
        <v/>
      </c>
      <c r="IA154" s="183"/>
      <c r="IB154" s="171"/>
      <c r="IC154" s="196"/>
      <c r="ID154" s="195"/>
      <c r="IE154" s="197"/>
      <c r="IF154" s="195"/>
      <c r="IG154" s="197"/>
      <c r="IH154" s="195"/>
      <c r="II154" s="180" t="str">
        <f t="shared" si="270"/>
        <v/>
      </c>
      <c r="IJ154" s="181" t="str">
        <f t="shared" si="238"/>
        <v/>
      </c>
      <c r="IK154" s="182" t="str">
        <f t="shared" si="239"/>
        <v/>
      </c>
      <c r="IL154" s="183"/>
      <c r="IM154" s="184" t="str">
        <f t="shared" si="290"/>
        <v/>
      </c>
      <c r="IN154" s="183"/>
      <c r="IO154" s="171"/>
      <c r="IP154" s="196"/>
      <c r="IQ154" s="195"/>
      <c r="IR154" s="197"/>
      <c r="IS154" s="195"/>
      <c r="IT154" s="197"/>
      <c r="IU154" s="195"/>
      <c r="IV154" s="180" t="str">
        <f t="shared" si="271"/>
        <v/>
      </c>
      <c r="IW154" s="181" t="str">
        <f t="shared" si="240"/>
        <v/>
      </c>
      <c r="IX154" s="182" t="str">
        <f t="shared" si="241"/>
        <v/>
      </c>
      <c r="IY154" s="183"/>
      <c r="IZ154" s="184" t="str">
        <f t="shared" si="291"/>
        <v/>
      </c>
      <c r="JA154" s="183"/>
      <c r="JB154" s="171"/>
      <c r="JC154" s="342"/>
      <c r="JD154" s="198">
        <f t="shared" si="242"/>
        <v>0</v>
      </c>
      <c r="JE154" s="198">
        <f t="shared" si="243"/>
        <v>0</v>
      </c>
      <c r="JF154" s="198">
        <f t="shared" si="244"/>
        <v>0</v>
      </c>
      <c r="JG154" s="199">
        <f t="shared" si="245"/>
        <v>0</v>
      </c>
      <c r="JH154" s="199">
        <f t="shared" si="246"/>
        <v>0</v>
      </c>
      <c r="JI154" s="342"/>
      <c r="JJ154" s="198">
        <f>JD154+'Vessel List A'!JD154</f>
        <v>0</v>
      </c>
      <c r="JK154" s="198">
        <f>JE154+'Vessel List A'!JE154</f>
        <v>0</v>
      </c>
      <c r="JL154" s="198">
        <f t="shared" si="247"/>
        <v>0</v>
      </c>
      <c r="JM154" s="199">
        <f>JG154+'Vessel List A'!JG154</f>
        <v>0</v>
      </c>
      <c r="JN154" s="199">
        <f t="shared" si="248"/>
        <v>0</v>
      </c>
      <c r="JO154" s="342"/>
      <c r="JP154" s="346"/>
      <c r="JQ154" s="346"/>
      <c r="JR154" s="346"/>
      <c r="JS154" s="346"/>
      <c r="JT154" s="346"/>
      <c r="JU154" s="346"/>
      <c r="JV154" s="346"/>
      <c r="JW154" s="346"/>
      <c r="JX154" s="346"/>
      <c r="JY154" s="342"/>
      <c r="JZ154" s="344">
        <f t="shared" si="249"/>
        <v>3</v>
      </c>
      <c r="KA154" s="195"/>
    </row>
    <row r="155" spans="1:287" ht="13.5" thickBot="1" x14ac:dyDescent="0.25">
      <c r="A155" s="247">
        <f t="shared" si="250"/>
        <v>41729</v>
      </c>
      <c r="B155" s="249">
        <f t="shared" si="251"/>
        <v>41730</v>
      </c>
      <c r="C155" s="224"/>
      <c r="D155" s="225"/>
      <c r="E155" s="226"/>
      <c r="F155" s="225"/>
      <c r="G155" s="226"/>
      <c r="H155" s="225"/>
      <c r="I155" s="216" t="str">
        <f t="shared" si="252"/>
        <v/>
      </c>
      <c r="J155" s="217" t="str">
        <f t="shared" si="202"/>
        <v/>
      </c>
      <c r="K155" s="218" t="str">
        <f t="shared" si="203"/>
        <v/>
      </c>
      <c r="L155" s="219"/>
      <c r="M155" s="220" t="str">
        <f t="shared" si="272"/>
        <v/>
      </c>
      <c r="N155" s="219"/>
      <c r="O155" s="582"/>
      <c r="P155" s="224"/>
      <c r="Q155" s="225"/>
      <c r="R155" s="226"/>
      <c r="S155" s="225"/>
      <c r="T155" s="226"/>
      <c r="U155" s="225"/>
      <c r="V155" s="216" t="str">
        <f t="shared" si="253"/>
        <v/>
      </c>
      <c r="W155" s="217" t="str">
        <f t="shared" si="204"/>
        <v/>
      </c>
      <c r="X155" s="218" t="str">
        <f t="shared" si="205"/>
        <v/>
      </c>
      <c r="Y155" s="219"/>
      <c r="Z155" s="220" t="str">
        <f t="shared" si="273"/>
        <v/>
      </c>
      <c r="AA155" s="219"/>
      <c r="AB155" s="582"/>
      <c r="AC155" s="224"/>
      <c r="AD155" s="225"/>
      <c r="AE155" s="226"/>
      <c r="AF155" s="225"/>
      <c r="AG155" s="226"/>
      <c r="AH155" s="225"/>
      <c r="AI155" s="216" t="str">
        <f t="shared" si="254"/>
        <v/>
      </c>
      <c r="AJ155" s="217" t="str">
        <f t="shared" si="206"/>
        <v/>
      </c>
      <c r="AK155" s="218" t="str">
        <f t="shared" si="207"/>
        <v/>
      </c>
      <c r="AL155" s="219"/>
      <c r="AM155" s="220" t="str">
        <f t="shared" si="274"/>
        <v/>
      </c>
      <c r="AN155" s="219"/>
      <c r="AO155" s="582"/>
      <c r="AP155" s="224"/>
      <c r="AQ155" s="225"/>
      <c r="AR155" s="226"/>
      <c r="AS155" s="225"/>
      <c r="AT155" s="226"/>
      <c r="AU155" s="225"/>
      <c r="AV155" s="216" t="str">
        <f t="shared" si="255"/>
        <v/>
      </c>
      <c r="AW155" s="217" t="str">
        <f t="shared" si="208"/>
        <v/>
      </c>
      <c r="AX155" s="218" t="str">
        <f t="shared" si="209"/>
        <v/>
      </c>
      <c r="AY155" s="219"/>
      <c r="AZ155" s="220" t="str">
        <f t="shared" si="275"/>
        <v/>
      </c>
      <c r="BA155" s="219"/>
      <c r="BB155" s="582"/>
      <c r="BC155" s="224"/>
      <c r="BD155" s="225"/>
      <c r="BE155" s="226"/>
      <c r="BF155" s="225"/>
      <c r="BG155" s="226"/>
      <c r="BH155" s="225"/>
      <c r="BI155" s="216" t="str">
        <f t="shared" si="256"/>
        <v/>
      </c>
      <c r="BJ155" s="217" t="str">
        <f t="shared" si="210"/>
        <v/>
      </c>
      <c r="BK155" s="218" t="str">
        <f t="shared" si="211"/>
        <v/>
      </c>
      <c r="BL155" s="219"/>
      <c r="BM155" s="220" t="str">
        <f t="shared" si="276"/>
        <v/>
      </c>
      <c r="BN155" s="219"/>
      <c r="BO155" s="582"/>
      <c r="BP155" s="224"/>
      <c r="BQ155" s="225"/>
      <c r="BR155" s="226"/>
      <c r="BS155" s="225"/>
      <c r="BT155" s="226"/>
      <c r="BU155" s="225"/>
      <c r="BV155" s="216" t="str">
        <f t="shared" si="257"/>
        <v/>
      </c>
      <c r="BW155" s="217" t="str">
        <f t="shared" si="212"/>
        <v/>
      </c>
      <c r="BX155" s="218" t="str">
        <f t="shared" si="213"/>
        <v/>
      </c>
      <c r="BY155" s="219"/>
      <c r="BZ155" s="220" t="str">
        <f t="shared" si="277"/>
        <v/>
      </c>
      <c r="CA155" s="219"/>
      <c r="CB155" s="582"/>
      <c r="CC155" s="224"/>
      <c r="CD155" s="225"/>
      <c r="CE155" s="226"/>
      <c r="CF155" s="225"/>
      <c r="CG155" s="226"/>
      <c r="CH155" s="225"/>
      <c r="CI155" s="216" t="str">
        <f t="shared" si="258"/>
        <v/>
      </c>
      <c r="CJ155" s="217" t="str">
        <f t="shared" si="214"/>
        <v/>
      </c>
      <c r="CK155" s="218" t="str">
        <f t="shared" si="215"/>
        <v/>
      </c>
      <c r="CL155" s="219"/>
      <c r="CM155" s="220" t="str">
        <f t="shared" si="278"/>
        <v/>
      </c>
      <c r="CN155" s="219"/>
      <c r="CO155" s="582"/>
      <c r="CP155" s="224"/>
      <c r="CQ155" s="225"/>
      <c r="CR155" s="226"/>
      <c r="CS155" s="225"/>
      <c r="CT155" s="226"/>
      <c r="CU155" s="225"/>
      <c r="CV155" s="216" t="str">
        <f t="shared" si="259"/>
        <v/>
      </c>
      <c r="CW155" s="217" t="str">
        <f t="shared" si="216"/>
        <v/>
      </c>
      <c r="CX155" s="218" t="str">
        <f t="shared" si="217"/>
        <v/>
      </c>
      <c r="CY155" s="219"/>
      <c r="CZ155" s="220" t="str">
        <f t="shared" si="279"/>
        <v/>
      </c>
      <c r="DA155" s="219"/>
      <c r="DB155" s="582"/>
      <c r="DC155" s="224"/>
      <c r="DD155" s="225"/>
      <c r="DE155" s="226"/>
      <c r="DF155" s="225"/>
      <c r="DG155" s="226"/>
      <c r="DH155" s="225"/>
      <c r="DI155" s="216" t="str">
        <f t="shared" si="260"/>
        <v/>
      </c>
      <c r="DJ155" s="217" t="str">
        <f t="shared" si="218"/>
        <v/>
      </c>
      <c r="DK155" s="218" t="str">
        <f t="shared" si="219"/>
        <v/>
      </c>
      <c r="DL155" s="219"/>
      <c r="DM155" s="220" t="str">
        <f t="shared" si="280"/>
        <v/>
      </c>
      <c r="DN155" s="219"/>
      <c r="DO155" s="582"/>
      <c r="DP155" s="224"/>
      <c r="DQ155" s="225"/>
      <c r="DR155" s="226"/>
      <c r="DS155" s="225"/>
      <c r="DT155" s="226"/>
      <c r="DU155" s="225"/>
      <c r="DV155" s="216" t="str">
        <f t="shared" si="261"/>
        <v/>
      </c>
      <c r="DW155" s="217" t="str">
        <f t="shared" si="220"/>
        <v/>
      </c>
      <c r="DX155" s="218" t="str">
        <f t="shared" si="221"/>
        <v/>
      </c>
      <c r="DY155" s="219"/>
      <c r="DZ155" s="220" t="str">
        <f t="shared" si="281"/>
        <v/>
      </c>
      <c r="EA155" s="219"/>
      <c r="EB155" s="582"/>
      <c r="EC155" s="224"/>
      <c r="ED155" s="225"/>
      <c r="EE155" s="226"/>
      <c r="EF155" s="225"/>
      <c r="EG155" s="226"/>
      <c r="EH155" s="225"/>
      <c r="EI155" s="216" t="str">
        <f t="shared" si="262"/>
        <v/>
      </c>
      <c r="EJ155" s="217" t="str">
        <f t="shared" si="222"/>
        <v/>
      </c>
      <c r="EK155" s="218" t="str">
        <f t="shared" si="223"/>
        <v/>
      </c>
      <c r="EL155" s="219"/>
      <c r="EM155" s="220" t="str">
        <f t="shared" si="282"/>
        <v/>
      </c>
      <c r="EN155" s="219"/>
      <c r="EO155" s="582"/>
      <c r="EP155" s="224"/>
      <c r="EQ155" s="225"/>
      <c r="ER155" s="226"/>
      <c r="ES155" s="225"/>
      <c r="ET155" s="226"/>
      <c r="EU155" s="225"/>
      <c r="EV155" s="216" t="str">
        <f t="shared" si="263"/>
        <v/>
      </c>
      <c r="EW155" s="217" t="str">
        <f t="shared" si="224"/>
        <v/>
      </c>
      <c r="EX155" s="218" t="str">
        <f t="shared" si="225"/>
        <v/>
      </c>
      <c r="EY155" s="219"/>
      <c r="EZ155" s="220" t="str">
        <f t="shared" si="283"/>
        <v/>
      </c>
      <c r="FA155" s="219"/>
      <c r="FB155" s="582"/>
      <c r="FC155" s="224"/>
      <c r="FD155" s="225"/>
      <c r="FE155" s="226"/>
      <c r="FF155" s="225"/>
      <c r="FG155" s="226"/>
      <c r="FH155" s="225"/>
      <c r="FI155" s="216" t="str">
        <f t="shared" si="264"/>
        <v/>
      </c>
      <c r="FJ155" s="217" t="str">
        <f t="shared" si="226"/>
        <v/>
      </c>
      <c r="FK155" s="218" t="str">
        <f t="shared" si="227"/>
        <v/>
      </c>
      <c r="FL155" s="219"/>
      <c r="FM155" s="220" t="str">
        <f t="shared" si="284"/>
        <v/>
      </c>
      <c r="FN155" s="219"/>
      <c r="FO155" s="582"/>
      <c r="FP155" s="224"/>
      <c r="FQ155" s="225"/>
      <c r="FR155" s="226"/>
      <c r="FS155" s="225"/>
      <c r="FT155" s="226"/>
      <c r="FU155" s="225"/>
      <c r="FV155" s="216" t="str">
        <f t="shared" si="265"/>
        <v/>
      </c>
      <c r="FW155" s="217" t="str">
        <f t="shared" si="228"/>
        <v/>
      </c>
      <c r="FX155" s="218" t="str">
        <f t="shared" si="229"/>
        <v/>
      </c>
      <c r="FY155" s="219"/>
      <c r="FZ155" s="220" t="str">
        <f t="shared" si="285"/>
        <v/>
      </c>
      <c r="GA155" s="219"/>
      <c r="GB155" s="582"/>
      <c r="GC155" s="224"/>
      <c r="GD155" s="225"/>
      <c r="GE155" s="226"/>
      <c r="GF155" s="225"/>
      <c r="GG155" s="226"/>
      <c r="GH155" s="225"/>
      <c r="GI155" s="216" t="str">
        <f t="shared" si="266"/>
        <v/>
      </c>
      <c r="GJ155" s="217" t="str">
        <f t="shared" si="230"/>
        <v/>
      </c>
      <c r="GK155" s="218" t="str">
        <f t="shared" si="231"/>
        <v/>
      </c>
      <c r="GL155" s="219"/>
      <c r="GM155" s="220" t="str">
        <f t="shared" si="286"/>
        <v/>
      </c>
      <c r="GN155" s="219"/>
      <c r="GO155" s="582"/>
      <c r="GP155" s="224"/>
      <c r="GQ155" s="225"/>
      <c r="GR155" s="226"/>
      <c r="GS155" s="225"/>
      <c r="GT155" s="226"/>
      <c r="GU155" s="225"/>
      <c r="GV155" s="216" t="str">
        <f t="shared" si="267"/>
        <v/>
      </c>
      <c r="GW155" s="217" t="str">
        <f t="shared" si="232"/>
        <v/>
      </c>
      <c r="GX155" s="218" t="str">
        <f t="shared" si="233"/>
        <v/>
      </c>
      <c r="GY155" s="219"/>
      <c r="GZ155" s="220" t="str">
        <f t="shared" si="287"/>
        <v/>
      </c>
      <c r="HA155" s="219"/>
      <c r="HB155" s="582"/>
      <c r="HC155" s="224"/>
      <c r="HD155" s="225"/>
      <c r="HE155" s="226"/>
      <c r="HF155" s="225"/>
      <c r="HG155" s="226"/>
      <c r="HH155" s="225"/>
      <c r="HI155" s="216" t="str">
        <f t="shared" si="268"/>
        <v/>
      </c>
      <c r="HJ155" s="217" t="str">
        <f t="shared" si="234"/>
        <v/>
      </c>
      <c r="HK155" s="218" t="str">
        <f t="shared" si="235"/>
        <v/>
      </c>
      <c r="HL155" s="219"/>
      <c r="HM155" s="220" t="str">
        <f t="shared" si="288"/>
        <v/>
      </c>
      <c r="HN155" s="219"/>
      <c r="HO155" s="582"/>
      <c r="HP155" s="224"/>
      <c r="HQ155" s="225"/>
      <c r="HR155" s="226"/>
      <c r="HS155" s="225"/>
      <c r="HT155" s="226"/>
      <c r="HU155" s="225"/>
      <c r="HV155" s="216" t="str">
        <f t="shared" si="269"/>
        <v/>
      </c>
      <c r="HW155" s="217" t="str">
        <f t="shared" si="236"/>
        <v/>
      </c>
      <c r="HX155" s="218" t="str">
        <f t="shared" si="237"/>
        <v/>
      </c>
      <c r="HY155" s="219"/>
      <c r="HZ155" s="220" t="str">
        <f t="shared" si="289"/>
        <v/>
      </c>
      <c r="IA155" s="219"/>
      <c r="IB155" s="582"/>
      <c r="IC155" s="224"/>
      <c r="ID155" s="225"/>
      <c r="IE155" s="226"/>
      <c r="IF155" s="225"/>
      <c r="IG155" s="226"/>
      <c r="IH155" s="225"/>
      <c r="II155" s="216" t="str">
        <f t="shared" si="270"/>
        <v/>
      </c>
      <c r="IJ155" s="217" t="str">
        <f t="shared" si="238"/>
        <v/>
      </c>
      <c r="IK155" s="218" t="str">
        <f t="shared" si="239"/>
        <v/>
      </c>
      <c r="IL155" s="219"/>
      <c r="IM155" s="220" t="str">
        <f t="shared" si="290"/>
        <v/>
      </c>
      <c r="IN155" s="219"/>
      <c r="IO155" s="582"/>
      <c r="IP155" s="224"/>
      <c r="IQ155" s="225"/>
      <c r="IR155" s="226"/>
      <c r="IS155" s="225"/>
      <c r="IT155" s="226"/>
      <c r="IU155" s="225"/>
      <c r="IV155" s="216" t="str">
        <f t="shared" si="271"/>
        <v/>
      </c>
      <c r="IW155" s="217" t="str">
        <f t="shared" si="240"/>
        <v/>
      </c>
      <c r="IX155" s="218" t="str">
        <f t="shared" si="241"/>
        <v/>
      </c>
      <c r="IY155" s="219"/>
      <c r="IZ155" s="220" t="str">
        <f t="shared" si="291"/>
        <v/>
      </c>
      <c r="JA155" s="219"/>
      <c r="JB155" s="582"/>
      <c r="JC155" s="342"/>
      <c r="JD155" s="198">
        <f t="shared" si="242"/>
        <v>0</v>
      </c>
      <c r="JE155" s="198">
        <f t="shared" si="243"/>
        <v>0</v>
      </c>
      <c r="JF155" s="198">
        <f t="shared" si="244"/>
        <v>0</v>
      </c>
      <c r="JG155" s="199">
        <f t="shared" si="245"/>
        <v>0</v>
      </c>
      <c r="JH155" s="199">
        <f t="shared" si="246"/>
        <v>0</v>
      </c>
      <c r="JI155" s="342"/>
      <c r="JJ155" s="198">
        <f>JD155+'Vessel List A'!JD155</f>
        <v>0</v>
      </c>
      <c r="JK155" s="198">
        <f>JE155+'Vessel List A'!JE155</f>
        <v>0</v>
      </c>
      <c r="JL155" s="198">
        <f t="shared" si="247"/>
        <v>0</v>
      </c>
      <c r="JM155" s="199">
        <f>JG155+'Vessel List A'!JG155</f>
        <v>0</v>
      </c>
      <c r="JN155" s="199">
        <f t="shared" si="248"/>
        <v>0</v>
      </c>
      <c r="JO155" s="342"/>
      <c r="JP155" s="346"/>
      <c r="JQ155" s="346"/>
      <c r="JR155" s="346"/>
      <c r="JS155" s="346"/>
      <c r="JT155" s="346"/>
      <c r="JU155" s="346"/>
      <c r="JV155" s="346"/>
      <c r="JW155" s="346"/>
      <c r="JX155" s="346"/>
      <c r="JY155" s="342"/>
      <c r="JZ155" s="344">
        <f t="shared" si="249"/>
        <v>4</v>
      </c>
      <c r="KA155" s="195"/>
    </row>
    <row r="156" spans="1:287" ht="13.5" thickBot="1" x14ac:dyDescent="0.25">
      <c r="A156" s="250">
        <f t="shared" si="250"/>
        <v>41730</v>
      </c>
      <c r="B156" s="251">
        <f t="shared" si="251"/>
        <v>41731</v>
      </c>
      <c r="C156" s="196"/>
      <c r="D156" s="195"/>
      <c r="E156" s="197"/>
      <c r="F156" s="195"/>
      <c r="G156" s="197"/>
      <c r="H156" s="195"/>
      <c r="I156" s="180" t="str">
        <f t="shared" si="252"/>
        <v/>
      </c>
      <c r="J156" s="181" t="str">
        <f t="shared" si="202"/>
        <v/>
      </c>
      <c r="K156" s="182" t="str">
        <f t="shared" si="203"/>
        <v/>
      </c>
      <c r="L156" s="183"/>
      <c r="M156" s="184" t="str">
        <f t="shared" si="272"/>
        <v/>
      </c>
      <c r="N156" s="183"/>
      <c r="O156" s="171"/>
      <c r="P156" s="196"/>
      <c r="Q156" s="195"/>
      <c r="R156" s="197"/>
      <c r="S156" s="195"/>
      <c r="T156" s="197"/>
      <c r="U156" s="195"/>
      <c r="V156" s="180" t="str">
        <f t="shared" si="253"/>
        <v/>
      </c>
      <c r="W156" s="181" t="str">
        <f t="shared" si="204"/>
        <v/>
      </c>
      <c r="X156" s="182" t="str">
        <f t="shared" si="205"/>
        <v/>
      </c>
      <c r="Y156" s="183"/>
      <c r="Z156" s="184" t="str">
        <f t="shared" si="273"/>
        <v/>
      </c>
      <c r="AA156" s="183"/>
      <c r="AB156" s="171"/>
      <c r="AC156" s="196"/>
      <c r="AD156" s="195"/>
      <c r="AE156" s="197"/>
      <c r="AF156" s="195"/>
      <c r="AG156" s="197"/>
      <c r="AH156" s="195"/>
      <c r="AI156" s="180" t="str">
        <f t="shared" si="254"/>
        <v/>
      </c>
      <c r="AJ156" s="181" t="str">
        <f t="shared" si="206"/>
        <v/>
      </c>
      <c r="AK156" s="182" t="str">
        <f t="shared" si="207"/>
        <v/>
      </c>
      <c r="AL156" s="183"/>
      <c r="AM156" s="184" t="str">
        <f t="shared" si="274"/>
        <v/>
      </c>
      <c r="AN156" s="183"/>
      <c r="AO156" s="171"/>
      <c r="AP156" s="196"/>
      <c r="AQ156" s="195"/>
      <c r="AR156" s="197"/>
      <c r="AS156" s="195"/>
      <c r="AT156" s="197"/>
      <c r="AU156" s="195"/>
      <c r="AV156" s="180" t="str">
        <f t="shared" si="255"/>
        <v/>
      </c>
      <c r="AW156" s="181" t="str">
        <f t="shared" si="208"/>
        <v/>
      </c>
      <c r="AX156" s="182" t="str">
        <f t="shared" si="209"/>
        <v/>
      </c>
      <c r="AY156" s="183"/>
      <c r="AZ156" s="184" t="str">
        <f t="shared" si="275"/>
        <v/>
      </c>
      <c r="BA156" s="183"/>
      <c r="BB156" s="171"/>
      <c r="BC156" s="196"/>
      <c r="BD156" s="195"/>
      <c r="BE156" s="197"/>
      <c r="BF156" s="195"/>
      <c r="BG156" s="197"/>
      <c r="BH156" s="195"/>
      <c r="BI156" s="180" t="str">
        <f t="shared" si="256"/>
        <v/>
      </c>
      <c r="BJ156" s="181" t="str">
        <f t="shared" si="210"/>
        <v/>
      </c>
      <c r="BK156" s="182" t="str">
        <f t="shared" si="211"/>
        <v/>
      </c>
      <c r="BL156" s="183"/>
      <c r="BM156" s="184" t="str">
        <f t="shared" si="276"/>
        <v/>
      </c>
      <c r="BN156" s="183"/>
      <c r="BO156" s="171"/>
      <c r="BP156" s="196"/>
      <c r="BQ156" s="195"/>
      <c r="BR156" s="197"/>
      <c r="BS156" s="195"/>
      <c r="BT156" s="197"/>
      <c r="BU156" s="195"/>
      <c r="BV156" s="180" t="str">
        <f t="shared" si="257"/>
        <v/>
      </c>
      <c r="BW156" s="181" t="str">
        <f t="shared" si="212"/>
        <v/>
      </c>
      <c r="BX156" s="182" t="str">
        <f t="shared" si="213"/>
        <v/>
      </c>
      <c r="BY156" s="183"/>
      <c r="BZ156" s="184" t="str">
        <f t="shared" si="277"/>
        <v/>
      </c>
      <c r="CA156" s="183"/>
      <c r="CB156" s="171"/>
      <c r="CC156" s="196"/>
      <c r="CD156" s="195"/>
      <c r="CE156" s="197"/>
      <c r="CF156" s="195"/>
      <c r="CG156" s="197"/>
      <c r="CH156" s="195"/>
      <c r="CI156" s="180" t="str">
        <f t="shared" si="258"/>
        <v/>
      </c>
      <c r="CJ156" s="181" t="str">
        <f t="shared" si="214"/>
        <v/>
      </c>
      <c r="CK156" s="182" t="str">
        <f t="shared" si="215"/>
        <v/>
      </c>
      <c r="CL156" s="183"/>
      <c r="CM156" s="184" t="str">
        <f t="shared" si="278"/>
        <v/>
      </c>
      <c r="CN156" s="183"/>
      <c r="CO156" s="171"/>
      <c r="CP156" s="196"/>
      <c r="CQ156" s="195"/>
      <c r="CR156" s="197"/>
      <c r="CS156" s="195"/>
      <c r="CT156" s="197"/>
      <c r="CU156" s="195"/>
      <c r="CV156" s="180" t="str">
        <f t="shared" si="259"/>
        <v/>
      </c>
      <c r="CW156" s="181" t="str">
        <f t="shared" si="216"/>
        <v/>
      </c>
      <c r="CX156" s="182" t="str">
        <f t="shared" si="217"/>
        <v/>
      </c>
      <c r="CY156" s="183"/>
      <c r="CZ156" s="184" t="str">
        <f t="shared" si="279"/>
        <v/>
      </c>
      <c r="DA156" s="183"/>
      <c r="DB156" s="171"/>
      <c r="DC156" s="196"/>
      <c r="DD156" s="195"/>
      <c r="DE156" s="197"/>
      <c r="DF156" s="195"/>
      <c r="DG156" s="197"/>
      <c r="DH156" s="195"/>
      <c r="DI156" s="180" t="str">
        <f t="shared" si="260"/>
        <v/>
      </c>
      <c r="DJ156" s="181" t="str">
        <f t="shared" si="218"/>
        <v/>
      </c>
      <c r="DK156" s="182" t="str">
        <f t="shared" si="219"/>
        <v/>
      </c>
      <c r="DL156" s="183"/>
      <c r="DM156" s="184" t="str">
        <f t="shared" si="280"/>
        <v/>
      </c>
      <c r="DN156" s="183"/>
      <c r="DO156" s="171"/>
      <c r="DP156" s="196"/>
      <c r="DQ156" s="195"/>
      <c r="DR156" s="197"/>
      <c r="DS156" s="195"/>
      <c r="DT156" s="197"/>
      <c r="DU156" s="195"/>
      <c r="DV156" s="180" t="str">
        <f t="shared" si="261"/>
        <v/>
      </c>
      <c r="DW156" s="181" t="str">
        <f t="shared" si="220"/>
        <v/>
      </c>
      <c r="DX156" s="182" t="str">
        <f t="shared" si="221"/>
        <v/>
      </c>
      <c r="DY156" s="183"/>
      <c r="DZ156" s="184" t="str">
        <f t="shared" si="281"/>
        <v/>
      </c>
      <c r="EA156" s="183"/>
      <c r="EB156" s="171"/>
      <c r="EC156" s="196"/>
      <c r="ED156" s="195"/>
      <c r="EE156" s="197"/>
      <c r="EF156" s="195"/>
      <c r="EG156" s="197"/>
      <c r="EH156" s="195"/>
      <c r="EI156" s="180" t="str">
        <f t="shared" si="262"/>
        <v/>
      </c>
      <c r="EJ156" s="181" t="str">
        <f t="shared" si="222"/>
        <v/>
      </c>
      <c r="EK156" s="182" t="str">
        <f t="shared" si="223"/>
        <v/>
      </c>
      <c r="EL156" s="183"/>
      <c r="EM156" s="184" t="str">
        <f t="shared" si="282"/>
        <v/>
      </c>
      <c r="EN156" s="183"/>
      <c r="EO156" s="171"/>
      <c r="EP156" s="196"/>
      <c r="EQ156" s="195"/>
      <c r="ER156" s="197"/>
      <c r="ES156" s="195"/>
      <c r="ET156" s="197"/>
      <c r="EU156" s="195"/>
      <c r="EV156" s="180" t="str">
        <f t="shared" si="263"/>
        <v/>
      </c>
      <c r="EW156" s="181" t="str">
        <f t="shared" si="224"/>
        <v/>
      </c>
      <c r="EX156" s="182" t="str">
        <f t="shared" si="225"/>
        <v/>
      </c>
      <c r="EY156" s="183"/>
      <c r="EZ156" s="184" t="str">
        <f t="shared" si="283"/>
        <v/>
      </c>
      <c r="FA156" s="183"/>
      <c r="FB156" s="171"/>
      <c r="FC156" s="196"/>
      <c r="FD156" s="195"/>
      <c r="FE156" s="197"/>
      <c r="FF156" s="195"/>
      <c r="FG156" s="197"/>
      <c r="FH156" s="195"/>
      <c r="FI156" s="180" t="str">
        <f t="shared" si="264"/>
        <v/>
      </c>
      <c r="FJ156" s="181" t="str">
        <f t="shared" si="226"/>
        <v/>
      </c>
      <c r="FK156" s="182" t="str">
        <f t="shared" si="227"/>
        <v/>
      </c>
      <c r="FL156" s="183"/>
      <c r="FM156" s="184" t="str">
        <f t="shared" si="284"/>
        <v/>
      </c>
      <c r="FN156" s="183"/>
      <c r="FO156" s="171"/>
      <c r="FP156" s="196"/>
      <c r="FQ156" s="195"/>
      <c r="FR156" s="197"/>
      <c r="FS156" s="195"/>
      <c r="FT156" s="197"/>
      <c r="FU156" s="195"/>
      <c r="FV156" s="180" t="str">
        <f t="shared" si="265"/>
        <v/>
      </c>
      <c r="FW156" s="181" t="str">
        <f t="shared" si="228"/>
        <v/>
      </c>
      <c r="FX156" s="182" t="str">
        <f t="shared" si="229"/>
        <v/>
      </c>
      <c r="FY156" s="183"/>
      <c r="FZ156" s="184" t="str">
        <f t="shared" si="285"/>
        <v/>
      </c>
      <c r="GA156" s="183"/>
      <c r="GB156" s="171"/>
      <c r="GC156" s="196"/>
      <c r="GD156" s="195"/>
      <c r="GE156" s="197"/>
      <c r="GF156" s="195"/>
      <c r="GG156" s="197"/>
      <c r="GH156" s="195"/>
      <c r="GI156" s="180" t="str">
        <f t="shared" si="266"/>
        <v/>
      </c>
      <c r="GJ156" s="181" t="str">
        <f t="shared" si="230"/>
        <v/>
      </c>
      <c r="GK156" s="182" t="str">
        <f t="shared" si="231"/>
        <v/>
      </c>
      <c r="GL156" s="183"/>
      <c r="GM156" s="184" t="str">
        <f t="shared" si="286"/>
        <v/>
      </c>
      <c r="GN156" s="183"/>
      <c r="GO156" s="171"/>
      <c r="GP156" s="196"/>
      <c r="GQ156" s="195"/>
      <c r="GR156" s="197"/>
      <c r="GS156" s="195"/>
      <c r="GT156" s="197"/>
      <c r="GU156" s="195"/>
      <c r="GV156" s="180" t="str">
        <f t="shared" si="267"/>
        <v/>
      </c>
      <c r="GW156" s="181" t="str">
        <f t="shared" si="232"/>
        <v/>
      </c>
      <c r="GX156" s="182" t="str">
        <f t="shared" si="233"/>
        <v/>
      </c>
      <c r="GY156" s="183"/>
      <c r="GZ156" s="184" t="str">
        <f t="shared" si="287"/>
        <v/>
      </c>
      <c r="HA156" s="183"/>
      <c r="HB156" s="171"/>
      <c r="HC156" s="196"/>
      <c r="HD156" s="195"/>
      <c r="HE156" s="197"/>
      <c r="HF156" s="195"/>
      <c r="HG156" s="197"/>
      <c r="HH156" s="195"/>
      <c r="HI156" s="180" t="str">
        <f t="shared" si="268"/>
        <v/>
      </c>
      <c r="HJ156" s="181" t="str">
        <f t="shared" si="234"/>
        <v/>
      </c>
      <c r="HK156" s="182" t="str">
        <f t="shared" si="235"/>
        <v/>
      </c>
      <c r="HL156" s="183"/>
      <c r="HM156" s="184" t="str">
        <f t="shared" si="288"/>
        <v/>
      </c>
      <c r="HN156" s="183"/>
      <c r="HO156" s="171"/>
      <c r="HP156" s="196"/>
      <c r="HQ156" s="195"/>
      <c r="HR156" s="197"/>
      <c r="HS156" s="195"/>
      <c r="HT156" s="197"/>
      <c r="HU156" s="195"/>
      <c r="HV156" s="180" t="str">
        <f t="shared" si="269"/>
        <v/>
      </c>
      <c r="HW156" s="181" t="str">
        <f t="shared" si="236"/>
        <v/>
      </c>
      <c r="HX156" s="182" t="str">
        <f t="shared" si="237"/>
        <v/>
      </c>
      <c r="HY156" s="183"/>
      <c r="HZ156" s="184" t="str">
        <f t="shared" si="289"/>
        <v/>
      </c>
      <c r="IA156" s="183"/>
      <c r="IB156" s="171"/>
      <c r="IC156" s="196"/>
      <c r="ID156" s="195"/>
      <c r="IE156" s="197"/>
      <c r="IF156" s="195"/>
      <c r="IG156" s="197"/>
      <c r="IH156" s="195"/>
      <c r="II156" s="180" t="str">
        <f t="shared" si="270"/>
        <v/>
      </c>
      <c r="IJ156" s="181" t="str">
        <f t="shared" si="238"/>
        <v/>
      </c>
      <c r="IK156" s="182" t="str">
        <f t="shared" si="239"/>
        <v/>
      </c>
      <c r="IL156" s="183"/>
      <c r="IM156" s="184" t="str">
        <f t="shared" si="290"/>
        <v/>
      </c>
      <c r="IN156" s="183"/>
      <c r="IO156" s="171"/>
      <c r="IP156" s="196"/>
      <c r="IQ156" s="195"/>
      <c r="IR156" s="197"/>
      <c r="IS156" s="195"/>
      <c r="IT156" s="197"/>
      <c r="IU156" s="195"/>
      <c r="IV156" s="180" t="str">
        <f t="shared" si="271"/>
        <v/>
      </c>
      <c r="IW156" s="181" t="str">
        <f t="shared" si="240"/>
        <v/>
      </c>
      <c r="IX156" s="182" t="str">
        <f t="shared" si="241"/>
        <v/>
      </c>
      <c r="IY156" s="183"/>
      <c r="IZ156" s="184" t="str">
        <f t="shared" si="291"/>
        <v/>
      </c>
      <c r="JA156" s="183"/>
      <c r="JB156" s="171"/>
      <c r="JC156" s="356"/>
      <c r="JD156" s="222">
        <f t="shared" si="242"/>
        <v>0</v>
      </c>
      <c r="JE156" s="222">
        <f t="shared" si="243"/>
        <v>0</v>
      </c>
      <c r="JF156" s="222">
        <f t="shared" si="244"/>
        <v>0</v>
      </c>
      <c r="JG156" s="223">
        <f t="shared" si="245"/>
        <v>0</v>
      </c>
      <c r="JH156" s="223">
        <f t="shared" si="246"/>
        <v>0</v>
      </c>
      <c r="JI156" s="356"/>
      <c r="JJ156" s="222">
        <f>JD156+'Vessel List A'!JD156</f>
        <v>0</v>
      </c>
      <c r="JK156" s="222">
        <f>JE156+'Vessel List A'!JE156</f>
        <v>0</v>
      </c>
      <c r="JL156" s="222">
        <f t="shared" si="247"/>
        <v>0</v>
      </c>
      <c r="JM156" s="223">
        <f>JG156+'Vessel List A'!JG156</f>
        <v>0</v>
      </c>
      <c r="JN156" s="223">
        <f t="shared" si="248"/>
        <v>0</v>
      </c>
      <c r="JO156" s="356"/>
      <c r="JP156" s="346"/>
      <c r="JQ156" s="346"/>
      <c r="JR156" s="346"/>
      <c r="JS156" s="346"/>
      <c r="JT156" s="346"/>
      <c r="JU156" s="346"/>
      <c r="JV156" s="346"/>
      <c r="JW156" s="346"/>
      <c r="JX156" s="346"/>
      <c r="JY156" s="342"/>
      <c r="JZ156" s="344">
        <f t="shared" si="249"/>
        <v>4</v>
      </c>
      <c r="KA156" s="195"/>
    </row>
    <row r="157" spans="1:287" x14ac:dyDescent="0.2">
      <c r="A157" s="247">
        <f t="shared" si="250"/>
        <v>41731</v>
      </c>
      <c r="B157" s="249">
        <f t="shared" si="251"/>
        <v>41732</v>
      </c>
      <c r="C157" s="196"/>
      <c r="D157" s="195"/>
      <c r="E157" s="197"/>
      <c r="F157" s="195"/>
      <c r="G157" s="197"/>
      <c r="H157" s="195"/>
      <c r="I157" s="180" t="str">
        <f t="shared" si="252"/>
        <v/>
      </c>
      <c r="J157" s="181" t="str">
        <f t="shared" si="202"/>
        <v/>
      </c>
      <c r="K157" s="182" t="str">
        <f t="shared" si="203"/>
        <v/>
      </c>
      <c r="L157" s="183"/>
      <c r="M157" s="184" t="str">
        <f t="shared" si="272"/>
        <v/>
      </c>
      <c r="N157" s="183"/>
      <c r="O157" s="171"/>
      <c r="P157" s="196"/>
      <c r="Q157" s="195"/>
      <c r="R157" s="197"/>
      <c r="S157" s="195"/>
      <c r="T157" s="197"/>
      <c r="U157" s="195"/>
      <c r="V157" s="180" t="str">
        <f t="shared" si="253"/>
        <v/>
      </c>
      <c r="W157" s="181" t="str">
        <f t="shared" si="204"/>
        <v/>
      </c>
      <c r="X157" s="182" t="str">
        <f t="shared" si="205"/>
        <v/>
      </c>
      <c r="Y157" s="183"/>
      <c r="Z157" s="184" t="str">
        <f t="shared" si="273"/>
        <v/>
      </c>
      <c r="AA157" s="183"/>
      <c r="AB157" s="171"/>
      <c r="AC157" s="196"/>
      <c r="AD157" s="195"/>
      <c r="AE157" s="197"/>
      <c r="AF157" s="195"/>
      <c r="AG157" s="197"/>
      <c r="AH157" s="195"/>
      <c r="AI157" s="180" t="str">
        <f t="shared" si="254"/>
        <v/>
      </c>
      <c r="AJ157" s="181" t="str">
        <f t="shared" si="206"/>
        <v/>
      </c>
      <c r="AK157" s="182" t="str">
        <f t="shared" si="207"/>
        <v/>
      </c>
      <c r="AL157" s="183"/>
      <c r="AM157" s="184" t="str">
        <f t="shared" si="274"/>
        <v/>
      </c>
      <c r="AN157" s="183"/>
      <c r="AO157" s="171"/>
      <c r="AP157" s="196"/>
      <c r="AQ157" s="195"/>
      <c r="AR157" s="197"/>
      <c r="AS157" s="195"/>
      <c r="AT157" s="197"/>
      <c r="AU157" s="195"/>
      <c r="AV157" s="180" t="str">
        <f t="shared" si="255"/>
        <v/>
      </c>
      <c r="AW157" s="181" t="str">
        <f t="shared" si="208"/>
        <v/>
      </c>
      <c r="AX157" s="182" t="str">
        <f t="shared" si="209"/>
        <v/>
      </c>
      <c r="AY157" s="183"/>
      <c r="AZ157" s="184" t="str">
        <f t="shared" si="275"/>
        <v/>
      </c>
      <c r="BA157" s="183"/>
      <c r="BB157" s="171"/>
      <c r="BC157" s="196"/>
      <c r="BD157" s="195"/>
      <c r="BE157" s="197"/>
      <c r="BF157" s="195"/>
      <c r="BG157" s="197"/>
      <c r="BH157" s="195"/>
      <c r="BI157" s="180" t="str">
        <f t="shared" si="256"/>
        <v/>
      </c>
      <c r="BJ157" s="181" t="str">
        <f t="shared" si="210"/>
        <v/>
      </c>
      <c r="BK157" s="182" t="str">
        <f t="shared" si="211"/>
        <v/>
      </c>
      <c r="BL157" s="183"/>
      <c r="BM157" s="184" t="str">
        <f t="shared" si="276"/>
        <v/>
      </c>
      <c r="BN157" s="183"/>
      <c r="BO157" s="171"/>
      <c r="BP157" s="196"/>
      <c r="BQ157" s="195"/>
      <c r="BR157" s="197"/>
      <c r="BS157" s="195"/>
      <c r="BT157" s="197"/>
      <c r="BU157" s="195"/>
      <c r="BV157" s="180" t="str">
        <f t="shared" si="257"/>
        <v/>
      </c>
      <c r="BW157" s="181" t="str">
        <f t="shared" si="212"/>
        <v/>
      </c>
      <c r="BX157" s="182" t="str">
        <f t="shared" si="213"/>
        <v/>
      </c>
      <c r="BY157" s="183"/>
      <c r="BZ157" s="184" t="str">
        <f t="shared" si="277"/>
        <v/>
      </c>
      <c r="CA157" s="183"/>
      <c r="CB157" s="171"/>
      <c r="CC157" s="196"/>
      <c r="CD157" s="195"/>
      <c r="CE157" s="197"/>
      <c r="CF157" s="195"/>
      <c r="CG157" s="197"/>
      <c r="CH157" s="195"/>
      <c r="CI157" s="180" t="str">
        <f t="shared" si="258"/>
        <v/>
      </c>
      <c r="CJ157" s="181" t="str">
        <f t="shared" si="214"/>
        <v/>
      </c>
      <c r="CK157" s="182" t="str">
        <f t="shared" si="215"/>
        <v/>
      </c>
      <c r="CL157" s="183"/>
      <c r="CM157" s="184" t="str">
        <f t="shared" si="278"/>
        <v/>
      </c>
      <c r="CN157" s="183"/>
      <c r="CO157" s="171"/>
      <c r="CP157" s="196"/>
      <c r="CQ157" s="195"/>
      <c r="CR157" s="197"/>
      <c r="CS157" s="195"/>
      <c r="CT157" s="197"/>
      <c r="CU157" s="195"/>
      <c r="CV157" s="180" t="str">
        <f t="shared" si="259"/>
        <v/>
      </c>
      <c r="CW157" s="181" t="str">
        <f t="shared" si="216"/>
        <v/>
      </c>
      <c r="CX157" s="182" t="str">
        <f t="shared" si="217"/>
        <v/>
      </c>
      <c r="CY157" s="183"/>
      <c r="CZ157" s="184" t="str">
        <f t="shared" si="279"/>
        <v/>
      </c>
      <c r="DA157" s="183"/>
      <c r="DB157" s="171"/>
      <c r="DC157" s="196"/>
      <c r="DD157" s="195"/>
      <c r="DE157" s="197"/>
      <c r="DF157" s="195"/>
      <c r="DG157" s="197"/>
      <c r="DH157" s="195"/>
      <c r="DI157" s="180" t="str">
        <f t="shared" si="260"/>
        <v/>
      </c>
      <c r="DJ157" s="181" t="str">
        <f t="shared" si="218"/>
        <v/>
      </c>
      <c r="DK157" s="182" t="str">
        <f t="shared" si="219"/>
        <v/>
      </c>
      <c r="DL157" s="183"/>
      <c r="DM157" s="184" t="str">
        <f t="shared" si="280"/>
        <v/>
      </c>
      <c r="DN157" s="183"/>
      <c r="DO157" s="171"/>
      <c r="DP157" s="196"/>
      <c r="DQ157" s="195"/>
      <c r="DR157" s="197"/>
      <c r="DS157" s="195"/>
      <c r="DT157" s="197"/>
      <c r="DU157" s="195"/>
      <c r="DV157" s="180" t="str">
        <f t="shared" si="261"/>
        <v/>
      </c>
      <c r="DW157" s="181" t="str">
        <f t="shared" si="220"/>
        <v/>
      </c>
      <c r="DX157" s="182" t="str">
        <f t="shared" si="221"/>
        <v/>
      </c>
      <c r="DY157" s="183"/>
      <c r="DZ157" s="184" t="str">
        <f t="shared" si="281"/>
        <v/>
      </c>
      <c r="EA157" s="183"/>
      <c r="EB157" s="171"/>
      <c r="EC157" s="196"/>
      <c r="ED157" s="195"/>
      <c r="EE157" s="197"/>
      <c r="EF157" s="195"/>
      <c r="EG157" s="197"/>
      <c r="EH157" s="195"/>
      <c r="EI157" s="180" t="str">
        <f t="shared" si="262"/>
        <v/>
      </c>
      <c r="EJ157" s="181" t="str">
        <f t="shared" si="222"/>
        <v/>
      </c>
      <c r="EK157" s="182" t="str">
        <f t="shared" si="223"/>
        <v/>
      </c>
      <c r="EL157" s="183"/>
      <c r="EM157" s="184" t="str">
        <f t="shared" si="282"/>
        <v/>
      </c>
      <c r="EN157" s="183"/>
      <c r="EO157" s="171"/>
      <c r="EP157" s="196"/>
      <c r="EQ157" s="195"/>
      <c r="ER157" s="197"/>
      <c r="ES157" s="195"/>
      <c r="ET157" s="197"/>
      <c r="EU157" s="195"/>
      <c r="EV157" s="180" t="str">
        <f t="shared" si="263"/>
        <v/>
      </c>
      <c r="EW157" s="181" t="str">
        <f t="shared" si="224"/>
        <v/>
      </c>
      <c r="EX157" s="182" t="str">
        <f t="shared" si="225"/>
        <v/>
      </c>
      <c r="EY157" s="183"/>
      <c r="EZ157" s="184" t="str">
        <f t="shared" si="283"/>
        <v/>
      </c>
      <c r="FA157" s="183"/>
      <c r="FB157" s="171"/>
      <c r="FC157" s="196"/>
      <c r="FD157" s="195"/>
      <c r="FE157" s="197"/>
      <c r="FF157" s="195"/>
      <c r="FG157" s="197"/>
      <c r="FH157" s="195"/>
      <c r="FI157" s="180" t="str">
        <f t="shared" si="264"/>
        <v/>
      </c>
      <c r="FJ157" s="181" t="str">
        <f t="shared" si="226"/>
        <v/>
      </c>
      <c r="FK157" s="182" t="str">
        <f t="shared" si="227"/>
        <v/>
      </c>
      <c r="FL157" s="183"/>
      <c r="FM157" s="184" t="str">
        <f t="shared" si="284"/>
        <v/>
      </c>
      <c r="FN157" s="183"/>
      <c r="FO157" s="171"/>
      <c r="FP157" s="196"/>
      <c r="FQ157" s="195"/>
      <c r="FR157" s="197"/>
      <c r="FS157" s="195"/>
      <c r="FT157" s="197"/>
      <c r="FU157" s="195"/>
      <c r="FV157" s="180" t="str">
        <f t="shared" si="265"/>
        <v/>
      </c>
      <c r="FW157" s="181" t="str">
        <f t="shared" si="228"/>
        <v/>
      </c>
      <c r="FX157" s="182" t="str">
        <f t="shared" si="229"/>
        <v/>
      </c>
      <c r="FY157" s="183"/>
      <c r="FZ157" s="184" t="str">
        <f t="shared" si="285"/>
        <v/>
      </c>
      <c r="GA157" s="183"/>
      <c r="GB157" s="171"/>
      <c r="GC157" s="196"/>
      <c r="GD157" s="195"/>
      <c r="GE157" s="197"/>
      <c r="GF157" s="195"/>
      <c r="GG157" s="197"/>
      <c r="GH157" s="195"/>
      <c r="GI157" s="180" t="str">
        <f t="shared" si="266"/>
        <v/>
      </c>
      <c r="GJ157" s="181" t="str">
        <f t="shared" si="230"/>
        <v/>
      </c>
      <c r="GK157" s="182" t="str">
        <f t="shared" si="231"/>
        <v/>
      </c>
      <c r="GL157" s="183"/>
      <c r="GM157" s="184" t="str">
        <f t="shared" si="286"/>
        <v/>
      </c>
      <c r="GN157" s="183"/>
      <c r="GO157" s="171"/>
      <c r="GP157" s="196"/>
      <c r="GQ157" s="195"/>
      <c r="GR157" s="197"/>
      <c r="GS157" s="195"/>
      <c r="GT157" s="197"/>
      <c r="GU157" s="195"/>
      <c r="GV157" s="180" t="str">
        <f t="shared" si="267"/>
        <v/>
      </c>
      <c r="GW157" s="181" t="str">
        <f t="shared" si="232"/>
        <v/>
      </c>
      <c r="GX157" s="182" t="str">
        <f t="shared" si="233"/>
        <v/>
      </c>
      <c r="GY157" s="183"/>
      <c r="GZ157" s="184" t="str">
        <f t="shared" si="287"/>
        <v/>
      </c>
      <c r="HA157" s="183"/>
      <c r="HB157" s="171"/>
      <c r="HC157" s="196"/>
      <c r="HD157" s="195"/>
      <c r="HE157" s="197"/>
      <c r="HF157" s="195"/>
      <c r="HG157" s="197"/>
      <c r="HH157" s="195"/>
      <c r="HI157" s="180" t="str">
        <f t="shared" si="268"/>
        <v/>
      </c>
      <c r="HJ157" s="181" t="str">
        <f t="shared" si="234"/>
        <v/>
      </c>
      <c r="HK157" s="182" t="str">
        <f t="shared" si="235"/>
        <v/>
      </c>
      <c r="HL157" s="183"/>
      <c r="HM157" s="184" t="str">
        <f t="shared" si="288"/>
        <v/>
      </c>
      <c r="HN157" s="183"/>
      <c r="HO157" s="171"/>
      <c r="HP157" s="196"/>
      <c r="HQ157" s="195"/>
      <c r="HR157" s="197"/>
      <c r="HS157" s="195"/>
      <c r="HT157" s="197"/>
      <c r="HU157" s="195"/>
      <c r="HV157" s="180" t="str">
        <f t="shared" si="269"/>
        <v/>
      </c>
      <c r="HW157" s="181" t="str">
        <f t="shared" si="236"/>
        <v/>
      </c>
      <c r="HX157" s="182" t="str">
        <f t="shared" si="237"/>
        <v/>
      </c>
      <c r="HY157" s="183"/>
      <c r="HZ157" s="184" t="str">
        <f t="shared" si="289"/>
        <v/>
      </c>
      <c r="IA157" s="183"/>
      <c r="IB157" s="171"/>
      <c r="IC157" s="196"/>
      <c r="ID157" s="195"/>
      <c r="IE157" s="197"/>
      <c r="IF157" s="195"/>
      <c r="IG157" s="197"/>
      <c r="IH157" s="195"/>
      <c r="II157" s="180" t="str">
        <f t="shared" si="270"/>
        <v/>
      </c>
      <c r="IJ157" s="181" t="str">
        <f t="shared" si="238"/>
        <v/>
      </c>
      <c r="IK157" s="182" t="str">
        <f t="shared" si="239"/>
        <v/>
      </c>
      <c r="IL157" s="183"/>
      <c r="IM157" s="184" t="str">
        <f t="shared" si="290"/>
        <v/>
      </c>
      <c r="IN157" s="183"/>
      <c r="IO157" s="171"/>
      <c r="IP157" s="196"/>
      <c r="IQ157" s="195"/>
      <c r="IR157" s="197"/>
      <c r="IS157" s="195"/>
      <c r="IT157" s="197"/>
      <c r="IU157" s="195"/>
      <c r="IV157" s="180" t="str">
        <f t="shared" si="271"/>
        <v/>
      </c>
      <c r="IW157" s="181" t="str">
        <f t="shared" si="240"/>
        <v/>
      </c>
      <c r="IX157" s="182" t="str">
        <f t="shared" si="241"/>
        <v/>
      </c>
      <c r="IY157" s="183"/>
      <c r="IZ157" s="184" t="str">
        <f t="shared" si="291"/>
        <v/>
      </c>
      <c r="JA157" s="183"/>
      <c r="JB157" s="171"/>
      <c r="JC157" s="342"/>
      <c r="JD157" s="198">
        <f t="shared" si="242"/>
        <v>0</v>
      </c>
      <c r="JE157" s="198">
        <f t="shared" si="243"/>
        <v>0</v>
      </c>
      <c r="JF157" s="198">
        <f t="shared" si="244"/>
        <v>0</v>
      </c>
      <c r="JG157" s="199">
        <f t="shared" si="245"/>
        <v>0</v>
      </c>
      <c r="JH157" s="199">
        <f t="shared" si="246"/>
        <v>0</v>
      </c>
      <c r="JI157" s="342"/>
      <c r="JJ157" s="198">
        <f>JD157+'Vessel List A'!JD157</f>
        <v>0</v>
      </c>
      <c r="JK157" s="198">
        <f>JE157+'Vessel List A'!JE157</f>
        <v>0</v>
      </c>
      <c r="JL157" s="198">
        <f t="shared" si="247"/>
        <v>0</v>
      </c>
      <c r="JM157" s="199">
        <f>JG157+'Vessel List A'!JG157</f>
        <v>0</v>
      </c>
      <c r="JN157" s="199">
        <f t="shared" si="248"/>
        <v>0</v>
      </c>
      <c r="JO157" s="342"/>
      <c r="JP157" s="346"/>
      <c r="JQ157" s="346"/>
      <c r="JR157" s="346"/>
      <c r="JS157" s="346"/>
      <c r="JT157" s="346"/>
      <c r="JU157" s="346"/>
      <c r="JV157" s="346"/>
      <c r="JW157" s="346"/>
      <c r="JX157" s="346"/>
      <c r="JY157" s="342"/>
      <c r="JZ157" s="344">
        <f t="shared" si="249"/>
        <v>4</v>
      </c>
      <c r="KA157" s="195"/>
    </row>
    <row r="158" spans="1:287" x14ac:dyDescent="0.2">
      <c r="A158" s="247">
        <f t="shared" si="250"/>
        <v>41732</v>
      </c>
      <c r="B158" s="249">
        <f t="shared" si="251"/>
        <v>41733</v>
      </c>
      <c r="C158" s="196"/>
      <c r="D158" s="195"/>
      <c r="E158" s="197"/>
      <c r="F158" s="195"/>
      <c r="G158" s="197"/>
      <c r="H158" s="195"/>
      <c r="I158" s="180" t="str">
        <f t="shared" si="252"/>
        <v/>
      </c>
      <c r="J158" s="181" t="str">
        <f t="shared" si="202"/>
        <v/>
      </c>
      <c r="K158" s="182" t="str">
        <f t="shared" si="203"/>
        <v/>
      </c>
      <c r="L158" s="183"/>
      <c r="M158" s="184" t="str">
        <f t="shared" si="272"/>
        <v/>
      </c>
      <c r="N158" s="183"/>
      <c r="O158" s="171"/>
      <c r="P158" s="196"/>
      <c r="Q158" s="195"/>
      <c r="R158" s="197"/>
      <c r="S158" s="195"/>
      <c r="T158" s="197"/>
      <c r="U158" s="195"/>
      <c r="V158" s="180" t="str">
        <f t="shared" si="253"/>
        <v/>
      </c>
      <c r="W158" s="181" t="str">
        <f t="shared" si="204"/>
        <v/>
      </c>
      <c r="X158" s="182" t="str">
        <f t="shared" si="205"/>
        <v/>
      </c>
      <c r="Y158" s="183"/>
      <c r="Z158" s="184" t="str">
        <f t="shared" si="273"/>
        <v/>
      </c>
      <c r="AA158" s="183"/>
      <c r="AB158" s="171"/>
      <c r="AC158" s="196"/>
      <c r="AD158" s="195"/>
      <c r="AE158" s="197"/>
      <c r="AF158" s="195"/>
      <c r="AG158" s="197"/>
      <c r="AH158" s="195"/>
      <c r="AI158" s="180" t="str">
        <f t="shared" si="254"/>
        <v/>
      </c>
      <c r="AJ158" s="181" t="str">
        <f t="shared" si="206"/>
        <v/>
      </c>
      <c r="AK158" s="182" t="str">
        <f t="shared" si="207"/>
        <v/>
      </c>
      <c r="AL158" s="183"/>
      <c r="AM158" s="184" t="str">
        <f t="shared" si="274"/>
        <v/>
      </c>
      <c r="AN158" s="183"/>
      <c r="AO158" s="171"/>
      <c r="AP158" s="196"/>
      <c r="AQ158" s="195"/>
      <c r="AR158" s="197"/>
      <c r="AS158" s="195"/>
      <c r="AT158" s="197"/>
      <c r="AU158" s="195"/>
      <c r="AV158" s="180" t="str">
        <f t="shared" si="255"/>
        <v/>
      </c>
      <c r="AW158" s="181" t="str">
        <f t="shared" si="208"/>
        <v/>
      </c>
      <c r="AX158" s="182" t="str">
        <f t="shared" si="209"/>
        <v/>
      </c>
      <c r="AY158" s="183"/>
      <c r="AZ158" s="184" t="str">
        <f t="shared" si="275"/>
        <v/>
      </c>
      <c r="BA158" s="183"/>
      <c r="BB158" s="171"/>
      <c r="BC158" s="196"/>
      <c r="BD158" s="195"/>
      <c r="BE158" s="197"/>
      <c r="BF158" s="195"/>
      <c r="BG158" s="197"/>
      <c r="BH158" s="195"/>
      <c r="BI158" s="180" t="str">
        <f t="shared" si="256"/>
        <v/>
      </c>
      <c r="BJ158" s="181" t="str">
        <f t="shared" si="210"/>
        <v/>
      </c>
      <c r="BK158" s="182" t="str">
        <f t="shared" si="211"/>
        <v/>
      </c>
      <c r="BL158" s="183"/>
      <c r="BM158" s="184" t="str">
        <f t="shared" si="276"/>
        <v/>
      </c>
      <c r="BN158" s="183"/>
      <c r="BO158" s="171"/>
      <c r="BP158" s="196"/>
      <c r="BQ158" s="195"/>
      <c r="BR158" s="197"/>
      <c r="BS158" s="195"/>
      <c r="BT158" s="197"/>
      <c r="BU158" s="195"/>
      <c r="BV158" s="180" t="str">
        <f t="shared" si="257"/>
        <v/>
      </c>
      <c r="BW158" s="181" t="str">
        <f t="shared" si="212"/>
        <v/>
      </c>
      <c r="BX158" s="182" t="str">
        <f t="shared" si="213"/>
        <v/>
      </c>
      <c r="BY158" s="183"/>
      <c r="BZ158" s="184" t="str">
        <f t="shared" si="277"/>
        <v/>
      </c>
      <c r="CA158" s="183"/>
      <c r="CB158" s="171"/>
      <c r="CC158" s="196"/>
      <c r="CD158" s="195"/>
      <c r="CE158" s="197"/>
      <c r="CF158" s="195"/>
      <c r="CG158" s="197"/>
      <c r="CH158" s="195"/>
      <c r="CI158" s="180" t="str">
        <f t="shared" si="258"/>
        <v/>
      </c>
      <c r="CJ158" s="181" t="str">
        <f t="shared" si="214"/>
        <v/>
      </c>
      <c r="CK158" s="182" t="str">
        <f t="shared" si="215"/>
        <v/>
      </c>
      <c r="CL158" s="183"/>
      <c r="CM158" s="184" t="str">
        <f t="shared" si="278"/>
        <v/>
      </c>
      <c r="CN158" s="183"/>
      <c r="CO158" s="171"/>
      <c r="CP158" s="196"/>
      <c r="CQ158" s="195"/>
      <c r="CR158" s="197"/>
      <c r="CS158" s="195"/>
      <c r="CT158" s="197"/>
      <c r="CU158" s="195"/>
      <c r="CV158" s="180" t="str">
        <f t="shared" si="259"/>
        <v/>
      </c>
      <c r="CW158" s="181" t="str">
        <f t="shared" si="216"/>
        <v/>
      </c>
      <c r="CX158" s="182" t="str">
        <f t="shared" si="217"/>
        <v/>
      </c>
      <c r="CY158" s="183"/>
      <c r="CZ158" s="184" t="str">
        <f t="shared" si="279"/>
        <v/>
      </c>
      <c r="DA158" s="183"/>
      <c r="DB158" s="171"/>
      <c r="DC158" s="196"/>
      <c r="DD158" s="195"/>
      <c r="DE158" s="197"/>
      <c r="DF158" s="195"/>
      <c r="DG158" s="197"/>
      <c r="DH158" s="195"/>
      <c r="DI158" s="180" t="str">
        <f t="shared" si="260"/>
        <v/>
      </c>
      <c r="DJ158" s="181" t="str">
        <f t="shared" si="218"/>
        <v/>
      </c>
      <c r="DK158" s="182" t="str">
        <f t="shared" si="219"/>
        <v/>
      </c>
      <c r="DL158" s="183"/>
      <c r="DM158" s="184" t="str">
        <f t="shared" si="280"/>
        <v/>
      </c>
      <c r="DN158" s="183"/>
      <c r="DO158" s="171"/>
      <c r="DP158" s="196"/>
      <c r="DQ158" s="195"/>
      <c r="DR158" s="197"/>
      <c r="DS158" s="195"/>
      <c r="DT158" s="197"/>
      <c r="DU158" s="195"/>
      <c r="DV158" s="180" t="str">
        <f t="shared" si="261"/>
        <v/>
      </c>
      <c r="DW158" s="181" t="str">
        <f t="shared" si="220"/>
        <v/>
      </c>
      <c r="DX158" s="182" t="str">
        <f t="shared" si="221"/>
        <v/>
      </c>
      <c r="DY158" s="183"/>
      <c r="DZ158" s="184" t="str">
        <f t="shared" si="281"/>
        <v/>
      </c>
      <c r="EA158" s="183"/>
      <c r="EB158" s="171"/>
      <c r="EC158" s="196"/>
      <c r="ED158" s="195"/>
      <c r="EE158" s="197"/>
      <c r="EF158" s="195"/>
      <c r="EG158" s="197"/>
      <c r="EH158" s="195"/>
      <c r="EI158" s="180" t="str">
        <f t="shared" si="262"/>
        <v/>
      </c>
      <c r="EJ158" s="181" t="str">
        <f t="shared" si="222"/>
        <v/>
      </c>
      <c r="EK158" s="182" t="str">
        <f t="shared" si="223"/>
        <v/>
      </c>
      <c r="EL158" s="183"/>
      <c r="EM158" s="184" t="str">
        <f t="shared" si="282"/>
        <v/>
      </c>
      <c r="EN158" s="183"/>
      <c r="EO158" s="171"/>
      <c r="EP158" s="196"/>
      <c r="EQ158" s="195"/>
      <c r="ER158" s="197"/>
      <c r="ES158" s="195"/>
      <c r="ET158" s="197"/>
      <c r="EU158" s="195"/>
      <c r="EV158" s="180" t="str">
        <f t="shared" si="263"/>
        <v/>
      </c>
      <c r="EW158" s="181" t="str">
        <f t="shared" si="224"/>
        <v/>
      </c>
      <c r="EX158" s="182" t="str">
        <f t="shared" si="225"/>
        <v/>
      </c>
      <c r="EY158" s="183"/>
      <c r="EZ158" s="184" t="str">
        <f t="shared" si="283"/>
        <v/>
      </c>
      <c r="FA158" s="183"/>
      <c r="FB158" s="171"/>
      <c r="FC158" s="196"/>
      <c r="FD158" s="195"/>
      <c r="FE158" s="197"/>
      <c r="FF158" s="195"/>
      <c r="FG158" s="197"/>
      <c r="FH158" s="195"/>
      <c r="FI158" s="180" t="str">
        <f t="shared" si="264"/>
        <v/>
      </c>
      <c r="FJ158" s="181" t="str">
        <f t="shared" si="226"/>
        <v/>
      </c>
      <c r="FK158" s="182" t="str">
        <f t="shared" si="227"/>
        <v/>
      </c>
      <c r="FL158" s="183"/>
      <c r="FM158" s="184" t="str">
        <f t="shared" si="284"/>
        <v/>
      </c>
      <c r="FN158" s="183"/>
      <c r="FO158" s="171"/>
      <c r="FP158" s="196"/>
      <c r="FQ158" s="195"/>
      <c r="FR158" s="197"/>
      <c r="FS158" s="195"/>
      <c r="FT158" s="197"/>
      <c r="FU158" s="195"/>
      <c r="FV158" s="180" t="str">
        <f t="shared" si="265"/>
        <v/>
      </c>
      <c r="FW158" s="181" t="str">
        <f t="shared" si="228"/>
        <v/>
      </c>
      <c r="FX158" s="182" t="str">
        <f t="shared" si="229"/>
        <v/>
      </c>
      <c r="FY158" s="183"/>
      <c r="FZ158" s="184" t="str">
        <f t="shared" si="285"/>
        <v/>
      </c>
      <c r="GA158" s="183"/>
      <c r="GB158" s="171"/>
      <c r="GC158" s="196"/>
      <c r="GD158" s="195"/>
      <c r="GE158" s="197"/>
      <c r="GF158" s="195"/>
      <c r="GG158" s="197"/>
      <c r="GH158" s="195"/>
      <c r="GI158" s="180" t="str">
        <f t="shared" si="266"/>
        <v/>
      </c>
      <c r="GJ158" s="181" t="str">
        <f t="shared" si="230"/>
        <v/>
      </c>
      <c r="GK158" s="182" t="str">
        <f t="shared" si="231"/>
        <v/>
      </c>
      <c r="GL158" s="183"/>
      <c r="GM158" s="184" t="str">
        <f t="shared" si="286"/>
        <v/>
      </c>
      <c r="GN158" s="183"/>
      <c r="GO158" s="171"/>
      <c r="GP158" s="196"/>
      <c r="GQ158" s="195"/>
      <c r="GR158" s="197"/>
      <c r="GS158" s="195"/>
      <c r="GT158" s="197"/>
      <c r="GU158" s="195"/>
      <c r="GV158" s="180" t="str">
        <f t="shared" si="267"/>
        <v/>
      </c>
      <c r="GW158" s="181" t="str">
        <f t="shared" si="232"/>
        <v/>
      </c>
      <c r="GX158" s="182" t="str">
        <f t="shared" si="233"/>
        <v/>
      </c>
      <c r="GY158" s="183"/>
      <c r="GZ158" s="184" t="str">
        <f t="shared" si="287"/>
        <v/>
      </c>
      <c r="HA158" s="183"/>
      <c r="HB158" s="171"/>
      <c r="HC158" s="196"/>
      <c r="HD158" s="195"/>
      <c r="HE158" s="197"/>
      <c r="HF158" s="195"/>
      <c r="HG158" s="197"/>
      <c r="HH158" s="195"/>
      <c r="HI158" s="180" t="str">
        <f t="shared" si="268"/>
        <v/>
      </c>
      <c r="HJ158" s="181" t="str">
        <f t="shared" si="234"/>
        <v/>
      </c>
      <c r="HK158" s="182" t="str">
        <f t="shared" si="235"/>
        <v/>
      </c>
      <c r="HL158" s="183"/>
      <c r="HM158" s="184" t="str">
        <f t="shared" si="288"/>
        <v/>
      </c>
      <c r="HN158" s="183"/>
      <c r="HO158" s="171"/>
      <c r="HP158" s="196"/>
      <c r="HQ158" s="195"/>
      <c r="HR158" s="197"/>
      <c r="HS158" s="195"/>
      <c r="HT158" s="197"/>
      <c r="HU158" s="195"/>
      <c r="HV158" s="180" t="str">
        <f t="shared" si="269"/>
        <v/>
      </c>
      <c r="HW158" s="181" t="str">
        <f t="shared" si="236"/>
        <v/>
      </c>
      <c r="HX158" s="182" t="str">
        <f t="shared" si="237"/>
        <v/>
      </c>
      <c r="HY158" s="183"/>
      <c r="HZ158" s="184" t="str">
        <f t="shared" si="289"/>
        <v/>
      </c>
      <c r="IA158" s="183"/>
      <c r="IB158" s="171"/>
      <c r="IC158" s="196"/>
      <c r="ID158" s="195"/>
      <c r="IE158" s="197"/>
      <c r="IF158" s="195"/>
      <c r="IG158" s="197"/>
      <c r="IH158" s="195"/>
      <c r="II158" s="180" t="str">
        <f t="shared" si="270"/>
        <v/>
      </c>
      <c r="IJ158" s="181" t="str">
        <f t="shared" si="238"/>
        <v/>
      </c>
      <c r="IK158" s="182" t="str">
        <f t="shared" si="239"/>
        <v/>
      </c>
      <c r="IL158" s="183"/>
      <c r="IM158" s="184" t="str">
        <f t="shared" si="290"/>
        <v/>
      </c>
      <c r="IN158" s="183"/>
      <c r="IO158" s="171"/>
      <c r="IP158" s="196"/>
      <c r="IQ158" s="195"/>
      <c r="IR158" s="197"/>
      <c r="IS158" s="195"/>
      <c r="IT158" s="197"/>
      <c r="IU158" s="195"/>
      <c r="IV158" s="180" t="str">
        <f t="shared" si="271"/>
        <v/>
      </c>
      <c r="IW158" s="181" t="str">
        <f t="shared" si="240"/>
        <v/>
      </c>
      <c r="IX158" s="182" t="str">
        <f t="shared" si="241"/>
        <v/>
      </c>
      <c r="IY158" s="183"/>
      <c r="IZ158" s="184" t="str">
        <f t="shared" si="291"/>
        <v/>
      </c>
      <c r="JA158" s="183"/>
      <c r="JB158" s="171"/>
      <c r="JC158" s="342"/>
      <c r="JD158" s="198">
        <f t="shared" si="242"/>
        <v>0</v>
      </c>
      <c r="JE158" s="198">
        <f t="shared" si="243"/>
        <v>0</v>
      </c>
      <c r="JF158" s="198">
        <f t="shared" si="244"/>
        <v>0</v>
      </c>
      <c r="JG158" s="199">
        <f t="shared" si="245"/>
        <v>0</v>
      </c>
      <c r="JH158" s="199">
        <f t="shared" si="246"/>
        <v>0</v>
      </c>
      <c r="JI158" s="342"/>
      <c r="JJ158" s="198">
        <f>JD158+'Vessel List A'!JD158</f>
        <v>0</v>
      </c>
      <c r="JK158" s="198">
        <f>JE158+'Vessel List A'!JE158</f>
        <v>0</v>
      </c>
      <c r="JL158" s="198">
        <f t="shared" si="247"/>
        <v>0</v>
      </c>
      <c r="JM158" s="199">
        <f>JG158+'Vessel List A'!JG158</f>
        <v>0</v>
      </c>
      <c r="JN158" s="199">
        <f t="shared" si="248"/>
        <v>0</v>
      </c>
      <c r="JO158" s="342"/>
      <c r="JP158" s="346"/>
      <c r="JQ158" s="346"/>
      <c r="JR158" s="346"/>
      <c r="JS158" s="346"/>
      <c r="JT158" s="346"/>
      <c r="JU158" s="346"/>
      <c r="JV158" s="346"/>
      <c r="JW158" s="346"/>
      <c r="JX158" s="346"/>
      <c r="JY158" s="342"/>
      <c r="JZ158" s="344">
        <f t="shared" si="249"/>
        <v>4</v>
      </c>
      <c r="KA158" s="195"/>
    </row>
    <row r="159" spans="1:287" x14ac:dyDescent="0.2">
      <c r="A159" s="247">
        <f t="shared" si="250"/>
        <v>41733</v>
      </c>
      <c r="B159" s="249">
        <f t="shared" si="251"/>
        <v>41734</v>
      </c>
      <c r="C159" s="196"/>
      <c r="D159" s="195"/>
      <c r="E159" s="197"/>
      <c r="F159" s="195"/>
      <c r="G159" s="197"/>
      <c r="H159" s="195"/>
      <c r="I159" s="180" t="str">
        <f t="shared" si="252"/>
        <v/>
      </c>
      <c r="J159" s="181" t="str">
        <f t="shared" si="202"/>
        <v/>
      </c>
      <c r="K159" s="182" t="str">
        <f t="shared" si="203"/>
        <v/>
      </c>
      <c r="L159" s="183"/>
      <c r="M159" s="184" t="str">
        <f t="shared" si="272"/>
        <v/>
      </c>
      <c r="N159" s="183"/>
      <c r="O159" s="171"/>
      <c r="P159" s="196"/>
      <c r="Q159" s="195"/>
      <c r="R159" s="197"/>
      <c r="S159" s="195"/>
      <c r="T159" s="197"/>
      <c r="U159" s="195"/>
      <c r="V159" s="180" t="str">
        <f t="shared" si="253"/>
        <v/>
      </c>
      <c r="W159" s="181" t="str">
        <f t="shared" si="204"/>
        <v/>
      </c>
      <c r="X159" s="182" t="str">
        <f t="shared" si="205"/>
        <v/>
      </c>
      <c r="Y159" s="183"/>
      <c r="Z159" s="184" t="str">
        <f t="shared" si="273"/>
        <v/>
      </c>
      <c r="AA159" s="183"/>
      <c r="AB159" s="171"/>
      <c r="AC159" s="196"/>
      <c r="AD159" s="195"/>
      <c r="AE159" s="197"/>
      <c r="AF159" s="195"/>
      <c r="AG159" s="197"/>
      <c r="AH159" s="195"/>
      <c r="AI159" s="180" t="str">
        <f t="shared" si="254"/>
        <v/>
      </c>
      <c r="AJ159" s="181" t="str">
        <f t="shared" si="206"/>
        <v/>
      </c>
      <c r="AK159" s="182" t="str">
        <f t="shared" si="207"/>
        <v/>
      </c>
      <c r="AL159" s="183"/>
      <c r="AM159" s="184" t="str">
        <f t="shared" si="274"/>
        <v/>
      </c>
      <c r="AN159" s="183"/>
      <c r="AO159" s="171"/>
      <c r="AP159" s="196"/>
      <c r="AQ159" s="195"/>
      <c r="AR159" s="197"/>
      <c r="AS159" s="195"/>
      <c r="AT159" s="197"/>
      <c r="AU159" s="195"/>
      <c r="AV159" s="180" t="str">
        <f t="shared" si="255"/>
        <v/>
      </c>
      <c r="AW159" s="181" t="str">
        <f t="shared" si="208"/>
        <v/>
      </c>
      <c r="AX159" s="182" t="str">
        <f t="shared" si="209"/>
        <v/>
      </c>
      <c r="AY159" s="183"/>
      <c r="AZ159" s="184" t="str">
        <f t="shared" si="275"/>
        <v/>
      </c>
      <c r="BA159" s="183"/>
      <c r="BB159" s="171"/>
      <c r="BC159" s="196"/>
      <c r="BD159" s="195"/>
      <c r="BE159" s="197"/>
      <c r="BF159" s="195"/>
      <c r="BG159" s="197"/>
      <c r="BH159" s="195"/>
      <c r="BI159" s="180" t="str">
        <f t="shared" si="256"/>
        <v/>
      </c>
      <c r="BJ159" s="181" t="str">
        <f t="shared" si="210"/>
        <v/>
      </c>
      <c r="BK159" s="182" t="str">
        <f t="shared" si="211"/>
        <v/>
      </c>
      <c r="BL159" s="183"/>
      <c r="BM159" s="184" t="str">
        <f t="shared" si="276"/>
        <v/>
      </c>
      <c r="BN159" s="183"/>
      <c r="BO159" s="171"/>
      <c r="BP159" s="196"/>
      <c r="BQ159" s="195"/>
      <c r="BR159" s="197"/>
      <c r="BS159" s="195"/>
      <c r="BT159" s="197"/>
      <c r="BU159" s="195"/>
      <c r="BV159" s="180" t="str">
        <f t="shared" si="257"/>
        <v/>
      </c>
      <c r="BW159" s="181" t="str">
        <f t="shared" si="212"/>
        <v/>
      </c>
      <c r="BX159" s="182" t="str">
        <f t="shared" si="213"/>
        <v/>
      </c>
      <c r="BY159" s="183"/>
      <c r="BZ159" s="184" t="str">
        <f t="shared" si="277"/>
        <v/>
      </c>
      <c r="CA159" s="183"/>
      <c r="CB159" s="171"/>
      <c r="CC159" s="196"/>
      <c r="CD159" s="195"/>
      <c r="CE159" s="197"/>
      <c r="CF159" s="195"/>
      <c r="CG159" s="197"/>
      <c r="CH159" s="195"/>
      <c r="CI159" s="180" t="str">
        <f t="shared" si="258"/>
        <v/>
      </c>
      <c r="CJ159" s="181" t="str">
        <f t="shared" si="214"/>
        <v/>
      </c>
      <c r="CK159" s="182" t="str">
        <f t="shared" si="215"/>
        <v/>
      </c>
      <c r="CL159" s="183"/>
      <c r="CM159" s="184" t="str">
        <f t="shared" si="278"/>
        <v/>
      </c>
      <c r="CN159" s="183"/>
      <c r="CO159" s="171"/>
      <c r="CP159" s="196"/>
      <c r="CQ159" s="195"/>
      <c r="CR159" s="197"/>
      <c r="CS159" s="195"/>
      <c r="CT159" s="197"/>
      <c r="CU159" s="195"/>
      <c r="CV159" s="180" t="str">
        <f t="shared" si="259"/>
        <v/>
      </c>
      <c r="CW159" s="181" t="str">
        <f t="shared" si="216"/>
        <v/>
      </c>
      <c r="CX159" s="182" t="str">
        <f t="shared" si="217"/>
        <v/>
      </c>
      <c r="CY159" s="183"/>
      <c r="CZ159" s="184" t="str">
        <f t="shared" si="279"/>
        <v/>
      </c>
      <c r="DA159" s="183"/>
      <c r="DB159" s="171"/>
      <c r="DC159" s="196"/>
      <c r="DD159" s="195"/>
      <c r="DE159" s="197"/>
      <c r="DF159" s="195"/>
      <c r="DG159" s="197"/>
      <c r="DH159" s="195"/>
      <c r="DI159" s="180" t="str">
        <f t="shared" si="260"/>
        <v/>
      </c>
      <c r="DJ159" s="181" t="str">
        <f t="shared" si="218"/>
        <v/>
      </c>
      <c r="DK159" s="182" t="str">
        <f t="shared" si="219"/>
        <v/>
      </c>
      <c r="DL159" s="183"/>
      <c r="DM159" s="184" t="str">
        <f t="shared" si="280"/>
        <v/>
      </c>
      <c r="DN159" s="183"/>
      <c r="DO159" s="171"/>
      <c r="DP159" s="196"/>
      <c r="DQ159" s="195"/>
      <c r="DR159" s="197"/>
      <c r="DS159" s="195"/>
      <c r="DT159" s="197"/>
      <c r="DU159" s="195"/>
      <c r="DV159" s="180" t="str">
        <f t="shared" si="261"/>
        <v/>
      </c>
      <c r="DW159" s="181" t="str">
        <f t="shared" si="220"/>
        <v/>
      </c>
      <c r="DX159" s="182" t="str">
        <f t="shared" si="221"/>
        <v/>
      </c>
      <c r="DY159" s="183"/>
      <c r="DZ159" s="184" t="str">
        <f t="shared" si="281"/>
        <v/>
      </c>
      <c r="EA159" s="183"/>
      <c r="EB159" s="171"/>
      <c r="EC159" s="196"/>
      <c r="ED159" s="195"/>
      <c r="EE159" s="197"/>
      <c r="EF159" s="195"/>
      <c r="EG159" s="197"/>
      <c r="EH159" s="195"/>
      <c r="EI159" s="180" t="str">
        <f t="shared" si="262"/>
        <v/>
      </c>
      <c r="EJ159" s="181" t="str">
        <f t="shared" si="222"/>
        <v/>
      </c>
      <c r="EK159" s="182" t="str">
        <f t="shared" si="223"/>
        <v/>
      </c>
      <c r="EL159" s="183"/>
      <c r="EM159" s="184" t="str">
        <f t="shared" si="282"/>
        <v/>
      </c>
      <c r="EN159" s="183"/>
      <c r="EO159" s="171"/>
      <c r="EP159" s="196"/>
      <c r="EQ159" s="195"/>
      <c r="ER159" s="197"/>
      <c r="ES159" s="195"/>
      <c r="ET159" s="197"/>
      <c r="EU159" s="195"/>
      <c r="EV159" s="180" t="str">
        <f t="shared" si="263"/>
        <v/>
      </c>
      <c r="EW159" s="181" t="str">
        <f t="shared" si="224"/>
        <v/>
      </c>
      <c r="EX159" s="182" t="str">
        <f t="shared" si="225"/>
        <v/>
      </c>
      <c r="EY159" s="183"/>
      <c r="EZ159" s="184" t="str">
        <f t="shared" si="283"/>
        <v/>
      </c>
      <c r="FA159" s="183"/>
      <c r="FB159" s="171"/>
      <c r="FC159" s="196"/>
      <c r="FD159" s="195"/>
      <c r="FE159" s="197"/>
      <c r="FF159" s="195"/>
      <c r="FG159" s="197"/>
      <c r="FH159" s="195"/>
      <c r="FI159" s="180" t="str">
        <f t="shared" si="264"/>
        <v/>
      </c>
      <c r="FJ159" s="181" t="str">
        <f t="shared" si="226"/>
        <v/>
      </c>
      <c r="FK159" s="182" t="str">
        <f t="shared" si="227"/>
        <v/>
      </c>
      <c r="FL159" s="183"/>
      <c r="FM159" s="184" t="str">
        <f t="shared" si="284"/>
        <v/>
      </c>
      <c r="FN159" s="183"/>
      <c r="FO159" s="171"/>
      <c r="FP159" s="196"/>
      <c r="FQ159" s="195"/>
      <c r="FR159" s="197"/>
      <c r="FS159" s="195"/>
      <c r="FT159" s="197"/>
      <c r="FU159" s="195"/>
      <c r="FV159" s="180" t="str">
        <f t="shared" si="265"/>
        <v/>
      </c>
      <c r="FW159" s="181" t="str">
        <f t="shared" si="228"/>
        <v/>
      </c>
      <c r="FX159" s="182" t="str">
        <f t="shared" si="229"/>
        <v/>
      </c>
      <c r="FY159" s="183"/>
      <c r="FZ159" s="184" t="str">
        <f t="shared" si="285"/>
        <v/>
      </c>
      <c r="GA159" s="183"/>
      <c r="GB159" s="171"/>
      <c r="GC159" s="196"/>
      <c r="GD159" s="195"/>
      <c r="GE159" s="197"/>
      <c r="GF159" s="195"/>
      <c r="GG159" s="197"/>
      <c r="GH159" s="195"/>
      <c r="GI159" s="180" t="str">
        <f t="shared" si="266"/>
        <v/>
      </c>
      <c r="GJ159" s="181" t="str">
        <f t="shared" si="230"/>
        <v/>
      </c>
      <c r="GK159" s="182" t="str">
        <f t="shared" si="231"/>
        <v/>
      </c>
      <c r="GL159" s="183"/>
      <c r="GM159" s="184" t="str">
        <f t="shared" si="286"/>
        <v/>
      </c>
      <c r="GN159" s="183"/>
      <c r="GO159" s="171"/>
      <c r="GP159" s="196"/>
      <c r="GQ159" s="195"/>
      <c r="GR159" s="197"/>
      <c r="GS159" s="195"/>
      <c r="GT159" s="197"/>
      <c r="GU159" s="195"/>
      <c r="GV159" s="180" t="str">
        <f t="shared" si="267"/>
        <v/>
      </c>
      <c r="GW159" s="181" t="str">
        <f t="shared" si="232"/>
        <v/>
      </c>
      <c r="GX159" s="182" t="str">
        <f t="shared" si="233"/>
        <v/>
      </c>
      <c r="GY159" s="183"/>
      <c r="GZ159" s="184" t="str">
        <f t="shared" si="287"/>
        <v/>
      </c>
      <c r="HA159" s="183"/>
      <c r="HB159" s="171"/>
      <c r="HC159" s="196"/>
      <c r="HD159" s="195"/>
      <c r="HE159" s="197"/>
      <c r="HF159" s="195"/>
      <c r="HG159" s="197"/>
      <c r="HH159" s="195"/>
      <c r="HI159" s="180" t="str">
        <f t="shared" si="268"/>
        <v/>
      </c>
      <c r="HJ159" s="181" t="str">
        <f t="shared" si="234"/>
        <v/>
      </c>
      <c r="HK159" s="182" t="str">
        <f t="shared" si="235"/>
        <v/>
      </c>
      <c r="HL159" s="183"/>
      <c r="HM159" s="184" t="str">
        <f t="shared" si="288"/>
        <v/>
      </c>
      <c r="HN159" s="183"/>
      <c r="HO159" s="171"/>
      <c r="HP159" s="196"/>
      <c r="HQ159" s="195"/>
      <c r="HR159" s="197"/>
      <c r="HS159" s="195"/>
      <c r="HT159" s="197"/>
      <c r="HU159" s="195"/>
      <c r="HV159" s="180" t="str">
        <f t="shared" si="269"/>
        <v/>
      </c>
      <c r="HW159" s="181" t="str">
        <f t="shared" si="236"/>
        <v/>
      </c>
      <c r="HX159" s="182" t="str">
        <f t="shared" si="237"/>
        <v/>
      </c>
      <c r="HY159" s="183"/>
      <c r="HZ159" s="184" t="str">
        <f t="shared" si="289"/>
        <v/>
      </c>
      <c r="IA159" s="183"/>
      <c r="IB159" s="171"/>
      <c r="IC159" s="196"/>
      <c r="ID159" s="195"/>
      <c r="IE159" s="197"/>
      <c r="IF159" s="195"/>
      <c r="IG159" s="197"/>
      <c r="IH159" s="195"/>
      <c r="II159" s="180" t="str">
        <f t="shared" si="270"/>
        <v/>
      </c>
      <c r="IJ159" s="181" t="str">
        <f t="shared" si="238"/>
        <v/>
      </c>
      <c r="IK159" s="182" t="str">
        <f t="shared" si="239"/>
        <v/>
      </c>
      <c r="IL159" s="183"/>
      <c r="IM159" s="184" t="str">
        <f t="shared" si="290"/>
        <v/>
      </c>
      <c r="IN159" s="183"/>
      <c r="IO159" s="171"/>
      <c r="IP159" s="196"/>
      <c r="IQ159" s="195"/>
      <c r="IR159" s="197"/>
      <c r="IS159" s="195"/>
      <c r="IT159" s="197"/>
      <c r="IU159" s="195"/>
      <c r="IV159" s="180" t="str">
        <f t="shared" si="271"/>
        <v/>
      </c>
      <c r="IW159" s="181" t="str">
        <f t="shared" si="240"/>
        <v/>
      </c>
      <c r="IX159" s="182" t="str">
        <f t="shared" si="241"/>
        <v/>
      </c>
      <c r="IY159" s="183"/>
      <c r="IZ159" s="184" t="str">
        <f t="shared" si="291"/>
        <v/>
      </c>
      <c r="JA159" s="183"/>
      <c r="JB159" s="171"/>
      <c r="JC159" s="342"/>
      <c r="JD159" s="198">
        <f t="shared" si="242"/>
        <v>0</v>
      </c>
      <c r="JE159" s="198">
        <f t="shared" si="243"/>
        <v>0</v>
      </c>
      <c r="JF159" s="198">
        <f t="shared" si="244"/>
        <v>0</v>
      </c>
      <c r="JG159" s="199">
        <f t="shared" si="245"/>
        <v>0</v>
      </c>
      <c r="JH159" s="199">
        <f t="shared" si="246"/>
        <v>0</v>
      </c>
      <c r="JI159" s="342"/>
      <c r="JJ159" s="198">
        <f>JD159+'Vessel List A'!JD159</f>
        <v>0</v>
      </c>
      <c r="JK159" s="198">
        <f>JE159+'Vessel List A'!JE159</f>
        <v>0</v>
      </c>
      <c r="JL159" s="198">
        <f t="shared" si="247"/>
        <v>0</v>
      </c>
      <c r="JM159" s="199">
        <f>JG159+'Vessel List A'!JG159</f>
        <v>0</v>
      </c>
      <c r="JN159" s="199">
        <f t="shared" si="248"/>
        <v>0</v>
      </c>
      <c r="JO159" s="342"/>
      <c r="JP159" s="346"/>
      <c r="JQ159" s="346"/>
      <c r="JR159" s="346"/>
      <c r="JS159" s="346"/>
      <c r="JT159" s="346"/>
      <c r="JU159" s="346"/>
      <c r="JV159" s="346"/>
      <c r="JW159" s="346"/>
      <c r="JX159" s="346"/>
      <c r="JY159" s="342"/>
      <c r="JZ159" s="344">
        <f t="shared" si="249"/>
        <v>4</v>
      </c>
      <c r="KA159" s="195"/>
    </row>
    <row r="160" spans="1:287" x14ac:dyDescent="0.2">
      <c r="A160" s="247">
        <f t="shared" si="250"/>
        <v>41734</v>
      </c>
      <c r="B160" s="249">
        <f t="shared" si="251"/>
        <v>41735</v>
      </c>
      <c r="C160" s="196"/>
      <c r="D160" s="195"/>
      <c r="E160" s="197"/>
      <c r="F160" s="195"/>
      <c r="G160" s="197"/>
      <c r="H160" s="195"/>
      <c r="I160" s="180" t="str">
        <f t="shared" si="252"/>
        <v/>
      </c>
      <c r="J160" s="181" t="str">
        <f t="shared" si="202"/>
        <v/>
      </c>
      <c r="K160" s="182" t="str">
        <f t="shared" si="203"/>
        <v/>
      </c>
      <c r="L160" s="183"/>
      <c r="M160" s="184" t="str">
        <f t="shared" si="272"/>
        <v/>
      </c>
      <c r="N160" s="183"/>
      <c r="O160" s="171"/>
      <c r="P160" s="196"/>
      <c r="Q160" s="195"/>
      <c r="R160" s="197"/>
      <c r="S160" s="195"/>
      <c r="T160" s="197"/>
      <c r="U160" s="195"/>
      <c r="V160" s="180" t="str">
        <f t="shared" si="253"/>
        <v/>
      </c>
      <c r="W160" s="181" t="str">
        <f t="shared" si="204"/>
        <v/>
      </c>
      <c r="X160" s="182" t="str">
        <f t="shared" si="205"/>
        <v/>
      </c>
      <c r="Y160" s="183"/>
      <c r="Z160" s="184" t="str">
        <f t="shared" si="273"/>
        <v/>
      </c>
      <c r="AA160" s="183"/>
      <c r="AB160" s="171"/>
      <c r="AC160" s="196"/>
      <c r="AD160" s="195"/>
      <c r="AE160" s="197"/>
      <c r="AF160" s="195"/>
      <c r="AG160" s="197"/>
      <c r="AH160" s="195"/>
      <c r="AI160" s="180" t="str">
        <f t="shared" si="254"/>
        <v/>
      </c>
      <c r="AJ160" s="181" t="str">
        <f t="shared" si="206"/>
        <v/>
      </c>
      <c r="AK160" s="182" t="str">
        <f t="shared" si="207"/>
        <v/>
      </c>
      <c r="AL160" s="183"/>
      <c r="AM160" s="184" t="str">
        <f t="shared" si="274"/>
        <v/>
      </c>
      <c r="AN160" s="183"/>
      <c r="AO160" s="171"/>
      <c r="AP160" s="196"/>
      <c r="AQ160" s="195"/>
      <c r="AR160" s="197"/>
      <c r="AS160" s="195"/>
      <c r="AT160" s="197"/>
      <c r="AU160" s="195"/>
      <c r="AV160" s="180" t="str">
        <f t="shared" si="255"/>
        <v/>
      </c>
      <c r="AW160" s="181" t="str">
        <f t="shared" si="208"/>
        <v/>
      </c>
      <c r="AX160" s="182" t="str">
        <f t="shared" si="209"/>
        <v/>
      </c>
      <c r="AY160" s="183"/>
      <c r="AZ160" s="184" t="str">
        <f t="shared" si="275"/>
        <v/>
      </c>
      <c r="BA160" s="183"/>
      <c r="BB160" s="171"/>
      <c r="BC160" s="196"/>
      <c r="BD160" s="195"/>
      <c r="BE160" s="197"/>
      <c r="BF160" s="195"/>
      <c r="BG160" s="197"/>
      <c r="BH160" s="195"/>
      <c r="BI160" s="180" t="str">
        <f t="shared" si="256"/>
        <v/>
      </c>
      <c r="BJ160" s="181" t="str">
        <f t="shared" si="210"/>
        <v/>
      </c>
      <c r="BK160" s="182" t="str">
        <f t="shared" si="211"/>
        <v/>
      </c>
      <c r="BL160" s="183"/>
      <c r="BM160" s="184" t="str">
        <f t="shared" si="276"/>
        <v/>
      </c>
      <c r="BN160" s="183"/>
      <c r="BO160" s="171"/>
      <c r="BP160" s="196"/>
      <c r="BQ160" s="195"/>
      <c r="BR160" s="197"/>
      <c r="BS160" s="195"/>
      <c r="BT160" s="197"/>
      <c r="BU160" s="195"/>
      <c r="BV160" s="180" t="str">
        <f t="shared" si="257"/>
        <v/>
      </c>
      <c r="BW160" s="181" t="str">
        <f t="shared" si="212"/>
        <v/>
      </c>
      <c r="BX160" s="182" t="str">
        <f t="shared" si="213"/>
        <v/>
      </c>
      <c r="BY160" s="183"/>
      <c r="BZ160" s="184" t="str">
        <f t="shared" si="277"/>
        <v/>
      </c>
      <c r="CA160" s="183"/>
      <c r="CB160" s="171"/>
      <c r="CC160" s="196"/>
      <c r="CD160" s="195"/>
      <c r="CE160" s="197"/>
      <c r="CF160" s="195"/>
      <c r="CG160" s="197"/>
      <c r="CH160" s="195"/>
      <c r="CI160" s="180" t="str">
        <f t="shared" si="258"/>
        <v/>
      </c>
      <c r="CJ160" s="181" t="str">
        <f t="shared" si="214"/>
        <v/>
      </c>
      <c r="CK160" s="182" t="str">
        <f t="shared" si="215"/>
        <v/>
      </c>
      <c r="CL160" s="183"/>
      <c r="CM160" s="184" t="str">
        <f t="shared" si="278"/>
        <v/>
      </c>
      <c r="CN160" s="183"/>
      <c r="CO160" s="171"/>
      <c r="CP160" s="196"/>
      <c r="CQ160" s="195"/>
      <c r="CR160" s="197"/>
      <c r="CS160" s="195"/>
      <c r="CT160" s="197"/>
      <c r="CU160" s="195"/>
      <c r="CV160" s="180" t="str">
        <f t="shared" si="259"/>
        <v/>
      </c>
      <c r="CW160" s="181" t="str">
        <f t="shared" si="216"/>
        <v/>
      </c>
      <c r="CX160" s="182" t="str">
        <f t="shared" si="217"/>
        <v/>
      </c>
      <c r="CY160" s="183"/>
      <c r="CZ160" s="184" t="str">
        <f t="shared" si="279"/>
        <v/>
      </c>
      <c r="DA160" s="183"/>
      <c r="DB160" s="171"/>
      <c r="DC160" s="196"/>
      <c r="DD160" s="195"/>
      <c r="DE160" s="197"/>
      <c r="DF160" s="195"/>
      <c r="DG160" s="197"/>
      <c r="DH160" s="195"/>
      <c r="DI160" s="180" t="str">
        <f t="shared" si="260"/>
        <v/>
      </c>
      <c r="DJ160" s="181" t="str">
        <f t="shared" si="218"/>
        <v/>
      </c>
      <c r="DK160" s="182" t="str">
        <f t="shared" si="219"/>
        <v/>
      </c>
      <c r="DL160" s="183"/>
      <c r="DM160" s="184" t="str">
        <f t="shared" si="280"/>
        <v/>
      </c>
      <c r="DN160" s="183"/>
      <c r="DO160" s="171"/>
      <c r="DP160" s="196"/>
      <c r="DQ160" s="195"/>
      <c r="DR160" s="197"/>
      <c r="DS160" s="195"/>
      <c r="DT160" s="197"/>
      <c r="DU160" s="195"/>
      <c r="DV160" s="180" t="str">
        <f t="shared" si="261"/>
        <v/>
      </c>
      <c r="DW160" s="181" t="str">
        <f t="shared" si="220"/>
        <v/>
      </c>
      <c r="DX160" s="182" t="str">
        <f t="shared" si="221"/>
        <v/>
      </c>
      <c r="DY160" s="183"/>
      <c r="DZ160" s="184" t="str">
        <f t="shared" si="281"/>
        <v/>
      </c>
      <c r="EA160" s="183"/>
      <c r="EB160" s="171"/>
      <c r="EC160" s="196"/>
      <c r="ED160" s="195"/>
      <c r="EE160" s="197"/>
      <c r="EF160" s="195"/>
      <c r="EG160" s="197"/>
      <c r="EH160" s="195"/>
      <c r="EI160" s="180" t="str">
        <f t="shared" si="262"/>
        <v/>
      </c>
      <c r="EJ160" s="181" t="str">
        <f t="shared" si="222"/>
        <v/>
      </c>
      <c r="EK160" s="182" t="str">
        <f t="shared" si="223"/>
        <v/>
      </c>
      <c r="EL160" s="183"/>
      <c r="EM160" s="184" t="str">
        <f t="shared" si="282"/>
        <v/>
      </c>
      <c r="EN160" s="183"/>
      <c r="EO160" s="171"/>
      <c r="EP160" s="196"/>
      <c r="EQ160" s="195"/>
      <c r="ER160" s="197"/>
      <c r="ES160" s="195"/>
      <c r="ET160" s="197"/>
      <c r="EU160" s="195"/>
      <c r="EV160" s="180" t="str">
        <f t="shared" si="263"/>
        <v/>
      </c>
      <c r="EW160" s="181" t="str">
        <f t="shared" si="224"/>
        <v/>
      </c>
      <c r="EX160" s="182" t="str">
        <f t="shared" si="225"/>
        <v/>
      </c>
      <c r="EY160" s="183"/>
      <c r="EZ160" s="184" t="str">
        <f t="shared" si="283"/>
        <v/>
      </c>
      <c r="FA160" s="183"/>
      <c r="FB160" s="171"/>
      <c r="FC160" s="196"/>
      <c r="FD160" s="195"/>
      <c r="FE160" s="197"/>
      <c r="FF160" s="195"/>
      <c r="FG160" s="197"/>
      <c r="FH160" s="195"/>
      <c r="FI160" s="180" t="str">
        <f t="shared" si="264"/>
        <v/>
      </c>
      <c r="FJ160" s="181" t="str">
        <f t="shared" si="226"/>
        <v/>
      </c>
      <c r="FK160" s="182" t="str">
        <f t="shared" si="227"/>
        <v/>
      </c>
      <c r="FL160" s="183"/>
      <c r="FM160" s="184" t="str">
        <f t="shared" si="284"/>
        <v/>
      </c>
      <c r="FN160" s="183"/>
      <c r="FO160" s="171"/>
      <c r="FP160" s="196"/>
      <c r="FQ160" s="195"/>
      <c r="FR160" s="197"/>
      <c r="FS160" s="195"/>
      <c r="FT160" s="197"/>
      <c r="FU160" s="195"/>
      <c r="FV160" s="180" t="str">
        <f t="shared" si="265"/>
        <v/>
      </c>
      <c r="FW160" s="181" t="str">
        <f t="shared" si="228"/>
        <v/>
      </c>
      <c r="FX160" s="182" t="str">
        <f t="shared" si="229"/>
        <v/>
      </c>
      <c r="FY160" s="183"/>
      <c r="FZ160" s="184" t="str">
        <f t="shared" si="285"/>
        <v/>
      </c>
      <c r="GA160" s="183"/>
      <c r="GB160" s="171"/>
      <c r="GC160" s="196"/>
      <c r="GD160" s="195"/>
      <c r="GE160" s="197"/>
      <c r="GF160" s="195"/>
      <c r="GG160" s="197"/>
      <c r="GH160" s="195"/>
      <c r="GI160" s="180" t="str">
        <f t="shared" si="266"/>
        <v/>
      </c>
      <c r="GJ160" s="181" t="str">
        <f t="shared" si="230"/>
        <v/>
      </c>
      <c r="GK160" s="182" t="str">
        <f t="shared" si="231"/>
        <v/>
      </c>
      <c r="GL160" s="183"/>
      <c r="GM160" s="184" t="str">
        <f t="shared" si="286"/>
        <v/>
      </c>
      <c r="GN160" s="183"/>
      <c r="GO160" s="171"/>
      <c r="GP160" s="196"/>
      <c r="GQ160" s="195"/>
      <c r="GR160" s="197"/>
      <c r="GS160" s="195"/>
      <c r="GT160" s="197"/>
      <c r="GU160" s="195"/>
      <c r="GV160" s="180" t="str">
        <f t="shared" si="267"/>
        <v/>
      </c>
      <c r="GW160" s="181" t="str">
        <f t="shared" si="232"/>
        <v/>
      </c>
      <c r="GX160" s="182" t="str">
        <f t="shared" si="233"/>
        <v/>
      </c>
      <c r="GY160" s="183"/>
      <c r="GZ160" s="184" t="str">
        <f t="shared" si="287"/>
        <v/>
      </c>
      <c r="HA160" s="183"/>
      <c r="HB160" s="171"/>
      <c r="HC160" s="196"/>
      <c r="HD160" s="195"/>
      <c r="HE160" s="197"/>
      <c r="HF160" s="195"/>
      <c r="HG160" s="197"/>
      <c r="HH160" s="195"/>
      <c r="HI160" s="180" t="str">
        <f t="shared" si="268"/>
        <v/>
      </c>
      <c r="HJ160" s="181" t="str">
        <f t="shared" si="234"/>
        <v/>
      </c>
      <c r="HK160" s="182" t="str">
        <f t="shared" si="235"/>
        <v/>
      </c>
      <c r="HL160" s="183"/>
      <c r="HM160" s="184" t="str">
        <f t="shared" si="288"/>
        <v/>
      </c>
      <c r="HN160" s="183"/>
      <c r="HO160" s="171"/>
      <c r="HP160" s="196"/>
      <c r="HQ160" s="195"/>
      <c r="HR160" s="197"/>
      <c r="HS160" s="195"/>
      <c r="HT160" s="197"/>
      <c r="HU160" s="195"/>
      <c r="HV160" s="180" t="str">
        <f t="shared" si="269"/>
        <v/>
      </c>
      <c r="HW160" s="181" t="str">
        <f t="shared" si="236"/>
        <v/>
      </c>
      <c r="HX160" s="182" t="str">
        <f t="shared" si="237"/>
        <v/>
      </c>
      <c r="HY160" s="183"/>
      <c r="HZ160" s="184" t="str">
        <f t="shared" si="289"/>
        <v/>
      </c>
      <c r="IA160" s="183"/>
      <c r="IB160" s="171"/>
      <c r="IC160" s="196"/>
      <c r="ID160" s="195"/>
      <c r="IE160" s="197"/>
      <c r="IF160" s="195"/>
      <c r="IG160" s="197"/>
      <c r="IH160" s="195"/>
      <c r="II160" s="180" t="str">
        <f t="shared" si="270"/>
        <v/>
      </c>
      <c r="IJ160" s="181" t="str">
        <f t="shared" si="238"/>
        <v/>
      </c>
      <c r="IK160" s="182" t="str">
        <f t="shared" si="239"/>
        <v/>
      </c>
      <c r="IL160" s="183"/>
      <c r="IM160" s="184" t="str">
        <f t="shared" si="290"/>
        <v/>
      </c>
      <c r="IN160" s="183"/>
      <c r="IO160" s="171"/>
      <c r="IP160" s="196"/>
      <c r="IQ160" s="195"/>
      <c r="IR160" s="197"/>
      <c r="IS160" s="195"/>
      <c r="IT160" s="197"/>
      <c r="IU160" s="195"/>
      <c r="IV160" s="180" t="str">
        <f t="shared" si="271"/>
        <v/>
      </c>
      <c r="IW160" s="181" t="str">
        <f t="shared" si="240"/>
        <v/>
      </c>
      <c r="IX160" s="182" t="str">
        <f t="shared" si="241"/>
        <v/>
      </c>
      <c r="IY160" s="183"/>
      <c r="IZ160" s="184" t="str">
        <f t="shared" si="291"/>
        <v/>
      </c>
      <c r="JA160" s="183"/>
      <c r="JB160" s="171"/>
      <c r="JC160" s="342"/>
      <c r="JD160" s="198">
        <f t="shared" si="242"/>
        <v>0</v>
      </c>
      <c r="JE160" s="198">
        <f t="shared" si="243"/>
        <v>0</v>
      </c>
      <c r="JF160" s="198">
        <f t="shared" si="244"/>
        <v>0</v>
      </c>
      <c r="JG160" s="199">
        <f t="shared" si="245"/>
        <v>0</v>
      </c>
      <c r="JH160" s="199">
        <f t="shared" si="246"/>
        <v>0</v>
      </c>
      <c r="JI160" s="342"/>
      <c r="JJ160" s="198">
        <f>JD160+'Vessel List A'!JD160</f>
        <v>0</v>
      </c>
      <c r="JK160" s="198">
        <f>JE160+'Vessel List A'!JE160</f>
        <v>0</v>
      </c>
      <c r="JL160" s="198">
        <f t="shared" si="247"/>
        <v>0</v>
      </c>
      <c r="JM160" s="199">
        <f>JG160+'Vessel List A'!JG160</f>
        <v>0</v>
      </c>
      <c r="JN160" s="199">
        <f t="shared" si="248"/>
        <v>0</v>
      </c>
      <c r="JO160" s="342"/>
      <c r="JP160" s="346"/>
      <c r="JQ160" s="346"/>
      <c r="JR160" s="346"/>
      <c r="JS160" s="346"/>
      <c r="JT160" s="346"/>
      <c r="JU160" s="346"/>
      <c r="JV160" s="346"/>
      <c r="JW160" s="346"/>
      <c r="JX160" s="346"/>
      <c r="JY160" s="342"/>
      <c r="JZ160" s="344">
        <f t="shared" si="249"/>
        <v>4</v>
      </c>
      <c r="KA160" s="195"/>
    </row>
    <row r="161" spans="1:287" x14ac:dyDescent="0.2">
      <c r="A161" s="247">
        <f t="shared" si="250"/>
        <v>41735</v>
      </c>
      <c r="B161" s="249">
        <f t="shared" si="251"/>
        <v>41736</v>
      </c>
      <c r="C161" s="196"/>
      <c r="D161" s="195"/>
      <c r="E161" s="197"/>
      <c r="F161" s="195"/>
      <c r="G161" s="197"/>
      <c r="H161" s="195"/>
      <c r="I161" s="180" t="str">
        <f t="shared" si="252"/>
        <v/>
      </c>
      <c r="J161" s="181" t="str">
        <f t="shared" si="202"/>
        <v/>
      </c>
      <c r="K161" s="182" t="str">
        <f t="shared" si="203"/>
        <v/>
      </c>
      <c r="L161" s="183"/>
      <c r="M161" s="184" t="str">
        <f t="shared" si="272"/>
        <v/>
      </c>
      <c r="N161" s="183"/>
      <c r="O161" s="171"/>
      <c r="P161" s="196"/>
      <c r="Q161" s="195"/>
      <c r="R161" s="197"/>
      <c r="S161" s="195"/>
      <c r="T161" s="197"/>
      <c r="U161" s="195"/>
      <c r="V161" s="180" t="str">
        <f t="shared" si="253"/>
        <v/>
      </c>
      <c r="W161" s="181" t="str">
        <f t="shared" si="204"/>
        <v/>
      </c>
      <c r="X161" s="182" t="str">
        <f t="shared" si="205"/>
        <v/>
      </c>
      <c r="Y161" s="183"/>
      <c r="Z161" s="184" t="str">
        <f t="shared" si="273"/>
        <v/>
      </c>
      <c r="AA161" s="183"/>
      <c r="AB161" s="171"/>
      <c r="AC161" s="196"/>
      <c r="AD161" s="195"/>
      <c r="AE161" s="197"/>
      <c r="AF161" s="195"/>
      <c r="AG161" s="197"/>
      <c r="AH161" s="195"/>
      <c r="AI161" s="180" t="str">
        <f t="shared" si="254"/>
        <v/>
      </c>
      <c r="AJ161" s="181" t="str">
        <f t="shared" si="206"/>
        <v/>
      </c>
      <c r="AK161" s="182" t="str">
        <f t="shared" si="207"/>
        <v/>
      </c>
      <c r="AL161" s="183"/>
      <c r="AM161" s="184" t="str">
        <f t="shared" si="274"/>
        <v/>
      </c>
      <c r="AN161" s="183"/>
      <c r="AO161" s="171"/>
      <c r="AP161" s="196"/>
      <c r="AQ161" s="195"/>
      <c r="AR161" s="197"/>
      <c r="AS161" s="195"/>
      <c r="AT161" s="197"/>
      <c r="AU161" s="195"/>
      <c r="AV161" s="180" t="str">
        <f t="shared" si="255"/>
        <v/>
      </c>
      <c r="AW161" s="181" t="str">
        <f t="shared" si="208"/>
        <v/>
      </c>
      <c r="AX161" s="182" t="str">
        <f t="shared" si="209"/>
        <v/>
      </c>
      <c r="AY161" s="183"/>
      <c r="AZ161" s="184" t="str">
        <f t="shared" si="275"/>
        <v/>
      </c>
      <c r="BA161" s="183"/>
      <c r="BB161" s="171"/>
      <c r="BC161" s="196"/>
      <c r="BD161" s="195"/>
      <c r="BE161" s="197"/>
      <c r="BF161" s="195"/>
      <c r="BG161" s="197"/>
      <c r="BH161" s="195"/>
      <c r="BI161" s="180" t="str">
        <f t="shared" si="256"/>
        <v/>
      </c>
      <c r="BJ161" s="181" t="str">
        <f t="shared" si="210"/>
        <v/>
      </c>
      <c r="BK161" s="182" t="str">
        <f t="shared" si="211"/>
        <v/>
      </c>
      <c r="BL161" s="183"/>
      <c r="BM161" s="184" t="str">
        <f t="shared" si="276"/>
        <v/>
      </c>
      <c r="BN161" s="183"/>
      <c r="BO161" s="171"/>
      <c r="BP161" s="196"/>
      <c r="BQ161" s="195"/>
      <c r="BR161" s="197"/>
      <c r="BS161" s="195"/>
      <c r="BT161" s="197"/>
      <c r="BU161" s="195"/>
      <c r="BV161" s="180" t="str">
        <f t="shared" si="257"/>
        <v/>
      </c>
      <c r="BW161" s="181" t="str">
        <f t="shared" si="212"/>
        <v/>
      </c>
      <c r="BX161" s="182" t="str">
        <f t="shared" si="213"/>
        <v/>
      </c>
      <c r="BY161" s="183"/>
      <c r="BZ161" s="184" t="str">
        <f t="shared" si="277"/>
        <v/>
      </c>
      <c r="CA161" s="183"/>
      <c r="CB161" s="171"/>
      <c r="CC161" s="196"/>
      <c r="CD161" s="195"/>
      <c r="CE161" s="197"/>
      <c r="CF161" s="195"/>
      <c r="CG161" s="197"/>
      <c r="CH161" s="195"/>
      <c r="CI161" s="180" t="str">
        <f t="shared" si="258"/>
        <v/>
      </c>
      <c r="CJ161" s="181" t="str">
        <f t="shared" si="214"/>
        <v/>
      </c>
      <c r="CK161" s="182" t="str">
        <f t="shared" si="215"/>
        <v/>
      </c>
      <c r="CL161" s="183"/>
      <c r="CM161" s="184" t="str">
        <f t="shared" si="278"/>
        <v/>
      </c>
      <c r="CN161" s="183"/>
      <c r="CO161" s="171"/>
      <c r="CP161" s="196"/>
      <c r="CQ161" s="195"/>
      <c r="CR161" s="197"/>
      <c r="CS161" s="195"/>
      <c r="CT161" s="197"/>
      <c r="CU161" s="195"/>
      <c r="CV161" s="180" t="str">
        <f t="shared" si="259"/>
        <v/>
      </c>
      <c r="CW161" s="181" t="str">
        <f t="shared" si="216"/>
        <v/>
      </c>
      <c r="CX161" s="182" t="str">
        <f t="shared" si="217"/>
        <v/>
      </c>
      <c r="CY161" s="183"/>
      <c r="CZ161" s="184" t="str">
        <f t="shared" si="279"/>
        <v/>
      </c>
      <c r="DA161" s="183"/>
      <c r="DB161" s="171"/>
      <c r="DC161" s="196"/>
      <c r="DD161" s="195"/>
      <c r="DE161" s="197"/>
      <c r="DF161" s="195"/>
      <c r="DG161" s="197"/>
      <c r="DH161" s="195"/>
      <c r="DI161" s="180" t="str">
        <f t="shared" si="260"/>
        <v/>
      </c>
      <c r="DJ161" s="181" t="str">
        <f t="shared" si="218"/>
        <v/>
      </c>
      <c r="DK161" s="182" t="str">
        <f t="shared" si="219"/>
        <v/>
      </c>
      <c r="DL161" s="183"/>
      <c r="DM161" s="184" t="str">
        <f t="shared" si="280"/>
        <v/>
      </c>
      <c r="DN161" s="183"/>
      <c r="DO161" s="171"/>
      <c r="DP161" s="196"/>
      <c r="DQ161" s="195"/>
      <c r="DR161" s="197"/>
      <c r="DS161" s="195"/>
      <c r="DT161" s="197"/>
      <c r="DU161" s="195"/>
      <c r="DV161" s="180" t="str">
        <f t="shared" si="261"/>
        <v/>
      </c>
      <c r="DW161" s="181" t="str">
        <f t="shared" si="220"/>
        <v/>
      </c>
      <c r="DX161" s="182" t="str">
        <f t="shared" si="221"/>
        <v/>
      </c>
      <c r="DY161" s="183"/>
      <c r="DZ161" s="184" t="str">
        <f t="shared" si="281"/>
        <v/>
      </c>
      <c r="EA161" s="183"/>
      <c r="EB161" s="171"/>
      <c r="EC161" s="196"/>
      <c r="ED161" s="195"/>
      <c r="EE161" s="197"/>
      <c r="EF161" s="195"/>
      <c r="EG161" s="197"/>
      <c r="EH161" s="195"/>
      <c r="EI161" s="180" t="str">
        <f t="shared" si="262"/>
        <v/>
      </c>
      <c r="EJ161" s="181" t="str">
        <f t="shared" si="222"/>
        <v/>
      </c>
      <c r="EK161" s="182" t="str">
        <f t="shared" si="223"/>
        <v/>
      </c>
      <c r="EL161" s="183"/>
      <c r="EM161" s="184" t="str">
        <f t="shared" si="282"/>
        <v/>
      </c>
      <c r="EN161" s="183"/>
      <c r="EO161" s="171"/>
      <c r="EP161" s="196"/>
      <c r="EQ161" s="195"/>
      <c r="ER161" s="197"/>
      <c r="ES161" s="195"/>
      <c r="ET161" s="197"/>
      <c r="EU161" s="195"/>
      <c r="EV161" s="180" t="str">
        <f t="shared" si="263"/>
        <v/>
      </c>
      <c r="EW161" s="181" t="str">
        <f t="shared" si="224"/>
        <v/>
      </c>
      <c r="EX161" s="182" t="str">
        <f t="shared" si="225"/>
        <v/>
      </c>
      <c r="EY161" s="183"/>
      <c r="EZ161" s="184" t="str">
        <f t="shared" si="283"/>
        <v/>
      </c>
      <c r="FA161" s="183"/>
      <c r="FB161" s="171"/>
      <c r="FC161" s="196"/>
      <c r="FD161" s="195"/>
      <c r="FE161" s="197"/>
      <c r="FF161" s="195"/>
      <c r="FG161" s="197"/>
      <c r="FH161" s="195"/>
      <c r="FI161" s="180" t="str">
        <f t="shared" si="264"/>
        <v/>
      </c>
      <c r="FJ161" s="181" t="str">
        <f t="shared" si="226"/>
        <v/>
      </c>
      <c r="FK161" s="182" t="str">
        <f t="shared" si="227"/>
        <v/>
      </c>
      <c r="FL161" s="183"/>
      <c r="FM161" s="184" t="str">
        <f t="shared" si="284"/>
        <v/>
      </c>
      <c r="FN161" s="183"/>
      <c r="FO161" s="171"/>
      <c r="FP161" s="196"/>
      <c r="FQ161" s="195"/>
      <c r="FR161" s="197"/>
      <c r="FS161" s="195"/>
      <c r="FT161" s="197"/>
      <c r="FU161" s="195"/>
      <c r="FV161" s="180" t="str">
        <f t="shared" si="265"/>
        <v/>
      </c>
      <c r="FW161" s="181" t="str">
        <f t="shared" si="228"/>
        <v/>
      </c>
      <c r="FX161" s="182" t="str">
        <f t="shared" si="229"/>
        <v/>
      </c>
      <c r="FY161" s="183"/>
      <c r="FZ161" s="184" t="str">
        <f t="shared" si="285"/>
        <v/>
      </c>
      <c r="GA161" s="183"/>
      <c r="GB161" s="171"/>
      <c r="GC161" s="196"/>
      <c r="GD161" s="195"/>
      <c r="GE161" s="197"/>
      <c r="GF161" s="195"/>
      <c r="GG161" s="197"/>
      <c r="GH161" s="195"/>
      <c r="GI161" s="180" t="str">
        <f t="shared" si="266"/>
        <v/>
      </c>
      <c r="GJ161" s="181" t="str">
        <f t="shared" si="230"/>
        <v/>
      </c>
      <c r="GK161" s="182" t="str">
        <f t="shared" si="231"/>
        <v/>
      </c>
      <c r="GL161" s="183"/>
      <c r="GM161" s="184" t="str">
        <f t="shared" si="286"/>
        <v/>
      </c>
      <c r="GN161" s="183"/>
      <c r="GO161" s="171"/>
      <c r="GP161" s="196"/>
      <c r="GQ161" s="195"/>
      <c r="GR161" s="197"/>
      <c r="GS161" s="195"/>
      <c r="GT161" s="197"/>
      <c r="GU161" s="195"/>
      <c r="GV161" s="180" t="str">
        <f t="shared" si="267"/>
        <v/>
      </c>
      <c r="GW161" s="181" t="str">
        <f t="shared" si="232"/>
        <v/>
      </c>
      <c r="GX161" s="182" t="str">
        <f t="shared" si="233"/>
        <v/>
      </c>
      <c r="GY161" s="183"/>
      <c r="GZ161" s="184" t="str">
        <f t="shared" si="287"/>
        <v/>
      </c>
      <c r="HA161" s="183"/>
      <c r="HB161" s="171"/>
      <c r="HC161" s="196"/>
      <c r="HD161" s="195"/>
      <c r="HE161" s="197"/>
      <c r="HF161" s="195"/>
      <c r="HG161" s="197"/>
      <c r="HH161" s="195"/>
      <c r="HI161" s="180" t="str">
        <f t="shared" si="268"/>
        <v/>
      </c>
      <c r="HJ161" s="181" t="str">
        <f t="shared" si="234"/>
        <v/>
      </c>
      <c r="HK161" s="182" t="str">
        <f t="shared" si="235"/>
        <v/>
      </c>
      <c r="HL161" s="183"/>
      <c r="HM161" s="184" t="str">
        <f t="shared" si="288"/>
        <v/>
      </c>
      <c r="HN161" s="183"/>
      <c r="HO161" s="171"/>
      <c r="HP161" s="196"/>
      <c r="HQ161" s="195"/>
      <c r="HR161" s="197"/>
      <c r="HS161" s="195"/>
      <c r="HT161" s="197"/>
      <c r="HU161" s="195"/>
      <c r="HV161" s="180" t="str">
        <f t="shared" si="269"/>
        <v/>
      </c>
      <c r="HW161" s="181" t="str">
        <f t="shared" si="236"/>
        <v/>
      </c>
      <c r="HX161" s="182" t="str">
        <f t="shared" si="237"/>
        <v/>
      </c>
      <c r="HY161" s="183"/>
      <c r="HZ161" s="184" t="str">
        <f t="shared" si="289"/>
        <v/>
      </c>
      <c r="IA161" s="183"/>
      <c r="IB161" s="171"/>
      <c r="IC161" s="196"/>
      <c r="ID161" s="195"/>
      <c r="IE161" s="197"/>
      <c r="IF161" s="195"/>
      <c r="IG161" s="197"/>
      <c r="IH161" s="195"/>
      <c r="II161" s="180" t="str">
        <f t="shared" si="270"/>
        <v/>
      </c>
      <c r="IJ161" s="181" t="str">
        <f t="shared" si="238"/>
        <v/>
      </c>
      <c r="IK161" s="182" t="str">
        <f t="shared" si="239"/>
        <v/>
      </c>
      <c r="IL161" s="183"/>
      <c r="IM161" s="184" t="str">
        <f t="shared" si="290"/>
        <v/>
      </c>
      <c r="IN161" s="183"/>
      <c r="IO161" s="171"/>
      <c r="IP161" s="196"/>
      <c r="IQ161" s="195"/>
      <c r="IR161" s="197"/>
      <c r="IS161" s="195"/>
      <c r="IT161" s="197"/>
      <c r="IU161" s="195"/>
      <c r="IV161" s="180" t="str">
        <f t="shared" si="271"/>
        <v/>
      </c>
      <c r="IW161" s="181" t="str">
        <f t="shared" si="240"/>
        <v/>
      </c>
      <c r="IX161" s="182" t="str">
        <f t="shared" si="241"/>
        <v/>
      </c>
      <c r="IY161" s="183"/>
      <c r="IZ161" s="184" t="str">
        <f t="shared" si="291"/>
        <v/>
      </c>
      <c r="JA161" s="183"/>
      <c r="JB161" s="171"/>
      <c r="JC161" s="342"/>
      <c r="JD161" s="198">
        <f t="shared" si="242"/>
        <v>0</v>
      </c>
      <c r="JE161" s="198">
        <f t="shared" si="243"/>
        <v>0</v>
      </c>
      <c r="JF161" s="198">
        <f t="shared" si="244"/>
        <v>0</v>
      </c>
      <c r="JG161" s="199">
        <f t="shared" si="245"/>
        <v>0</v>
      </c>
      <c r="JH161" s="199">
        <f t="shared" si="246"/>
        <v>0</v>
      </c>
      <c r="JI161" s="342"/>
      <c r="JJ161" s="198">
        <f>JD161+'Vessel List A'!JD161</f>
        <v>0</v>
      </c>
      <c r="JK161" s="198">
        <f>JE161+'Vessel List A'!JE161</f>
        <v>0</v>
      </c>
      <c r="JL161" s="198">
        <f t="shared" si="247"/>
        <v>0</v>
      </c>
      <c r="JM161" s="199">
        <f>JG161+'Vessel List A'!JG161</f>
        <v>0</v>
      </c>
      <c r="JN161" s="199">
        <f t="shared" si="248"/>
        <v>0</v>
      </c>
      <c r="JO161" s="342"/>
      <c r="JP161" s="346"/>
      <c r="JQ161" s="346"/>
      <c r="JR161" s="346"/>
      <c r="JS161" s="346"/>
      <c r="JT161" s="346"/>
      <c r="JU161" s="346"/>
      <c r="JV161" s="346"/>
      <c r="JW161" s="346"/>
      <c r="JX161" s="346"/>
      <c r="JY161" s="342"/>
      <c r="JZ161" s="344">
        <f t="shared" si="249"/>
        <v>4</v>
      </c>
      <c r="KA161" s="195"/>
    </row>
    <row r="162" spans="1:287" x14ac:dyDescent="0.2">
      <c r="A162" s="247">
        <f t="shared" si="250"/>
        <v>41736</v>
      </c>
      <c r="B162" s="249">
        <f t="shared" si="251"/>
        <v>41737</v>
      </c>
      <c r="C162" s="196"/>
      <c r="D162" s="195"/>
      <c r="E162" s="197"/>
      <c r="F162" s="195"/>
      <c r="G162" s="197"/>
      <c r="H162" s="195"/>
      <c r="I162" s="180" t="str">
        <f t="shared" si="252"/>
        <v/>
      </c>
      <c r="J162" s="181" t="str">
        <f t="shared" si="202"/>
        <v/>
      </c>
      <c r="K162" s="182" t="str">
        <f t="shared" si="203"/>
        <v/>
      </c>
      <c r="L162" s="183"/>
      <c r="M162" s="184" t="str">
        <f t="shared" si="272"/>
        <v/>
      </c>
      <c r="N162" s="183"/>
      <c r="O162" s="171"/>
      <c r="P162" s="196"/>
      <c r="Q162" s="195"/>
      <c r="R162" s="197"/>
      <c r="S162" s="195"/>
      <c r="T162" s="197"/>
      <c r="U162" s="195"/>
      <c r="V162" s="180" t="str">
        <f t="shared" si="253"/>
        <v/>
      </c>
      <c r="W162" s="181" t="str">
        <f t="shared" si="204"/>
        <v/>
      </c>
      <c r="X162" s="182" t="str">
        <f t="shared" si="205"/>
        <v/>
      </c>
      <c r="Y162" s="183"/>
      <c r="Z162" s="184" t="str">
        <f t="shared" si="273"/>
        <v/>
      </c>
      <c r="AA162" s="183"/>
      <c r="AB162" s="171"/>
      <c r="AC162" s="196"/>
      <c r="AD162" s="195"/>
      <c r="AE162" s="197"/>
      <c r="AF162" s="195"/>
      <c r="AG162" s="197"/>
      <c r="AH162" s="195"/>
      <c r="AI162" s="180" t="str">
        <f t="shared" si="254"/>
        <v/>
      </c>
      <c r="AJ162" s="181" t="str">
        <f t="shared" si="206"/>
        <v/>
      </c>
      <c r="AK162" s="182" t="str">
        <f t="shared" si="207"/>
        <v/>
      </c>
      <c r="AL162" s="183"/>
      <c r="AM162" s="184" t="str">
        <f t="shared" si="274"/>
        <v/>
      </c>
      <c r="AN162" s="183"/>
      <c r="AO162" s="171"/>
      <c r="AP162" s="196"/>
      <c r="AQ162" s="195"/>
      <c r="AR162" s="197"/>
      <c r="AS162" s="195"/>
      <c r="AT162" s="197"/>
      <c r="AU162" s="195"/>
      <c r="AV162" s="180" t="str">
        <f t="shared" si="255"/>
        <v/>
      </c>
      <c r="AW162" s="181" t="str">
        <f t="shared" si="208"/>
        <v/>
      </c>
      <c r="AX162" s="182" t="str">
        <f t="shared" si="209"/>
        <v/>
      </c>
      <c r="AY162" s="183"/>
      <c r="AZ162" s="184" t="str">
        <f t="shared" si="275"/>
        <v/>
      </c>
      <c r="BA162" s="183"/>
      <c r="BB162" s="171"/>
      <c r="BC162" s="196"/>
      <c r="BD162" s="195"/>
      <c r="BE162" s="197"/>
      <c r="BF162" s="195"/>
      <c r="BG162" s="197"/>
      <c r="BH162" s="195"/>
      <c r="BI162" s="180" t="str">
        <f t="shared" si="256"/>
        <v/>
      </c>
      <c r="BJ162" s="181" t="str">
        <f t="shared" si="210"/>
        <v/>
      </c>
      <c r="BK162" s="182" t="str">
        <f t="shared" si="211"/>
        <v/>
      </c>
      <c r="BL162" s="183"/>
      <c r="BM162" s="184" t="str">
        <f t="shared" si="276"/>
        <v/>
      </c>
      <c r="BN162" s="183"/>
      <c r="BO162" s="171"/>
      <c r="BP162" s="196"/>
      <c r="BQ162" s="195"/>
      <c r="BR162" s="197"/>
      <c r="BS162" s="195"/>
      <c r="BT162" s="197"/>
      <c r="BU162" s="195"/>
      <c r="BV162" s="180" t="str">
        <f t="shared" si="257"/>
        <v/>
      </c>
      <c r="BW162" s="181" t="str">
        <f t="shared" si="212"/>
        <v/>
      </c>
      <c r="BX162" s="182" t="str">
        <f t="shared" si="213"/>
        <v/>
      </c>
      <c r="BY162" s="183"/>
      <c r="BZ162" s="184" t="str">
        <f t="shared" si="277"/>
        <v/>
      </c>
      <c r="CA162" s="183"/>
      <c r="CB162" s="171"/>
      <c r="CC162" s="196"/>
      <c r="CD162" s="195"/>
      <c r="CE162" s="197"/>
      <c r="CF162" s="195"/>
      <c r="CG162" s="197"/>
      <c r="CH162" s="195"/>
      <c r="CI162" s="180" t="str">
        <f t="shared" si="258"/>
        <v/>
      </c>
      <c r="CJ162" s="181" t="str">
        <f t="shared" si="214"/>
        <v/>
      </c>
      <c r="CK162" s="182" t="str">
        <f t="shared" si="215"/>
        <v/>
      </c>
      <c r="CL162" s="183"/>
      <c r="CM162" s="184" t="str">
        <f t="shared" si="278"/>
        <v/>
      </c>
      <c r="CN162" s="183"/>
      <c r="CO162" s="171"/>
      <c r="CP162" s="196"/>
      <c r="CQ162" s="195"/>
      <c r="CR162" s="197"/>
      <c r="CS162" s="195"/>
      <c r="CT162" s="197"/>
      <c r="CU162" s="195"/>
      <c r="CV162" s="180" t="str">
        <f t="shared" si="259"/>
        <v/>
      </c>
      <c r="CW162" s="181" t="str">
        <f t="shared" si="216"/>
        <v/>
      </c>
      <c r="CX162" s="182" t="str">
        <f t="shared" si="217"/>
        <v/>
      </c>
      <c r="CY162" s="183"/>
      <c r="CZ162" s="184" t="str">
        <f t="shared" si="279"/>
        <v/>
      </c>
      <c r="DA162" s="183"/>
      <c r="DB162" s="171"/>
      <c r="DC162" s="196"/>
      <c r="DD162" s="195"/>
      <c r="DE162" s="197"/>
      <c r="DF162" s="195"/>
      <c r="DG162" s="197"/>
      <c r="DH162" s="195"/>
      <c r="DI162" s="180" t="str">
        <f t="shared" si="260"/>
        <v/>
      </c>
      <c r="DJ162" s="181" t="str">
        <f t="shared" si="218"/>
        <v/>
      </c>
      <c r="DK162" s="182" t="str">
        <f t="shared" si="219"/>
        <v/>
      </c>
      <c r="DL162" s="183"/>
      <c r="DM162" s="184" t="str">
        <f t="shared" si="280"/>
        <v/>
      </c>
      <c r="DN162" s="183"/>
      <c r="DO162" s="171"/>
      <c r="DP162" s="196"/>
      <c r="DQ162" s="195"/>
      <c r="DR162" s="197"/>
      <c r="DS162" s="195"/>
      <c r="DT162" s="197"/>
      <c r="DU162" s="195"/>
      <c r="DV162" s="180" t="str">
        <f t="shared" si="261"/>
        <v/>
      </c>
      <c r="DW162" s="181" t="str">
        <f t="shared" si="220"/>
        <v/>
      </c>
      <c r="DX162" s="182" t="str">
        <f t="shared" si="221"/>
        <v/>
      </c>
      <c r="DY162" s="183"/>
      <c r="DZ162" s="184" t="str">
        <f t="shared" si="281"/>
        <v/>
      </c>
      <c r="EA162" s="183"/>
      <c r="EB162" s="171"/>
      <c r="EC162" s="196"/>
      <c r="ED162" s="195"/>
      <c r="EE162" s="197"/>
      <c r="EF162" s="195"/>
      <c r="EG162" s="197"/>
      <c r="EH162" s="195"/>
      <c r="EI162" s="180" t="str">
        <f t="shared" si="262"/>
        <v/>
      </c>
      <c r="EJ162" s="181" t="str">
        <f t="shared" si="222"/>
        <v/>
      </c>
      <c r="EK162" s="182" t="str">
        <f t="shared" si="223"/>
        <v/>
      </c>
      <c r="EL162" s="183"/>
      <c r="EM162" s="184" t="str">
        <f t="shared" si="282"/>
        <v/>
      </c>
      <c r="EN162" s="183"/>
      <c r="EO162" s="171"/>
      <c r="EP162" s="196"/>
      <c r="EQ162" s="195"/>
      <c r="ER162" s="197"/>
      <c r="ES162" s="195"/>
      <c r="ET162" s="197"/>
      <c r="EU162" s="195"/>
      <c r="EV162" s="180" t="str">
        <f t="shared" si="263"/>
        <v/>
      </c>
      <c r="EW162" s="181" t="str">
        <f t="shared" si="224"/>
        <v/>
      </c>
      <c r="EX162" s="182" t="str">
        <f t="shared" si="225"/>
        <v/>
      </c>
      <c r="EY162" s="183"/>
      <c r="EZ162" s="184" t="str">
        <f t="shared" si="283"/>
        <v/>
      </c>
      <c r="FA162" s="183"/>
      <c r="FB162" s="171"/>
      <c r="FC162" s="196"/>
      <c r="FD162" s="195"/>
      <c r="FE162" s="197"/>
      <c r="FF162" s="195"/>
      <c r="FG162" s="197"/>
      <c r="FH162" s="195"/>
      <c r="FI162" s="180" t="str">
        <f t="shared" si="264"/>
        <v/>
      </c>
      <c r="FJ162" s="181" t="str">
        <f t="shared" si="226"/>
        <v/>
      </c>
      <c r="FK162" s="182" t="str">
        <f t="shared" si="227"/>
        <v/>
      </c>
      <c r="FL162" s="183"/>
      <c r="FM162" s="184" t="str">
        <f t="shared" si="284"/>
        <v/>
      </c>
      <c r="FN162" s="183"/>
      <c r="FO162" s="171"/>
      <c r="FP162" s="196"/>
      <c r="FQ162" s="195"/>
      <c r="FR162" s="197"/>
      <c r="FS162" s="195"/>
      <c r="FT162" s="197"/>
      <c r="FU162" s="195"/>
      <c r="FV162" s="180" t="str">
        <f t="shared" si="265"/>
        <v/>
      </c>
      <c r="FW162" s="181" t="str">
        <f t="shared" si="228"/>
        <v/>
      </c>
      <c r="FX162" s="182" t="str">
        <f t="shared" si="229"/>
        <v/>
      </c>
      <c r="FY162" s="183"/>
      <c r="FZ162" s="184" t="str">
        <f t="shared" si="285"/>
        <v/>
      </c>
      <c r="GA162" s="183"/>
      <c r="GB162" s="171"/>
      <c r="GC162" s="196"/>
      <c r="GD162" s="195"/>
      <c r="GE162" s="197"/>
      <c r="GF162" s="195"/>
      <c r="GG162" s="197"/>
      <c r="GH162" s="195"/>
      <c r="GI162" s="180" t="str">
        <f t="shared" si="266"/>
        <v/>
      </c>
      <c r="GJ162" s="181" t="str">
        <f t="shared" si="230"/>
        <v/>
      </c>
      <c r="GK162" s="182" t="str">
        <f t="shared" si="231"/>
        <v/>
      </c>
      <c r="GL162" s="183"/>
      <c r="GM162" s="184" t="str">
        <f t="shared" si="286"/>
        <v/>
      </c>
      <c r="GN162" s="183"/>
      <c r="GO162" s="171"/>
      <c r="GP162" s="196"/>
      <c r="GQ162" s="195"/>
      <c r="GR162" s="197"/>
      <c r="GS162" s="195"/>
      <c r="GT162" s="197"/>
      <c r="GU162" s="195"/>
      <c r="GV162" s="180" t="str">
        <f t="shared" si="267"/>
        <v/>
      </c>
      <c r="GW162" s="181" t="str">
        <f t="shared" si="232"/>
        <v/>
      </c>
      <c r="GX162" s="182" t="str">
        <f t="shared" si="233"/>
        <v/>
      </c>
      <c r="GY162" s="183"/>
      <c r="GZ162" s="184" t="str">
        <f t="shared" si="287"/>
        <v/>
      </c>
      <c r="HA162" s="183"/>
      <c r="HB162" s="171"/>
      <c r="HC162" s="196"/>
      <c r="HD162" s="195"/>
      <c r="HE162" s="197"/>
      <c r="HF162" s="195"/>
      <c r="HG162" s="197"/>
      <c r="HH162" s="195"/>
      <c r="HI162" s="180" t="str">
        <f t="shared" si="268"/>
        <v/>
      </c>
      <c r="HJ162" s="181" t="str">
        <f t="shared" si="234"/>
        <v/>
      </c>
      <c r="HK162" s="182" t="str">
        <f t="shared" si="235"/>
        <v/>
      </c>
      <c r="HL162" s="183"/>
      <c r="HM162" s="184" t="str">
        <f t="shared" si="288"/>
        <v/>
      </c>
      <c r="HN162" s="183"/>
      <c r="HO162" s="171"/>
      <c r="HP162" s="196"/>
      <c r="HQ162" s="195"/>
      <c r="HR162" s="197"/>
      <c r="HS162" s="195"/>
      <c r="HT162" s="197"/>
      <c r="HU162" s="195"/>
      <c r="HV162" s="180" t="str">
        <f t="shared" si="269"/>
        <v/>
      </c>
      <c r="HW162" s="181" t="str">
        <f t="shared" si="236"/>
        <v/>
      </c>
      <c r="HX162" s="182" t="str">
        <f t="shared" si="237"/>
        <v/>
      </c>
      <c r="HY162" s="183"/>
      <c r="HZ162" s="184" t="str">
        <f t="shared" si="289"/>
        <v/>
      </c>
      <c r="IA162" s="183"/>
      <c r="IB162" s="171"/>
      <c r="IC162" s="196"/>
      <c r="ID162" s="195"/>
      <c r="IE162" s="197"/>
      <c r="IF162" s="195"/>
      <c r="IG162" s="197"/>
      <c r="IH162" s="195"/>
      <c r="II162" s="180" t="str">
        <f t="shared" si="270"/>
        <v/>
      </c>
      <c r="IJ162" s="181" t="str">
        <f t="shared" si="238"/>
        <v/>
      </c>
      <c r="IK162" s="182" t="str">
        <f t="shared" si="239"/>
        <v/>
      </c>
      <c r="IL162" s="183"/>
      <c r="IM162" s="184" t="str">
        <f t="shared" si="290"/>
        <v/>
      </c>
      <c r="IN162" s="183"/>
      <c r="IO162" s="171"/>
      <c r="IP162" s="196"/>
      <c r="IQ162" s="195"/>
      <c r="IR162" s="197"/>
      <c r="IS162" s="195"/>
      <c r="IT162" s="197"/>
      <c r="IU162" s="195"/>
      <c r="IV162" s="180" t="str">
        <f t="shared" si="271"/>
        <v/>
      </c>
      <c r="IW162" s="181" t="str">
        <f t="shared" si="240"/>
        <v/>
      </c>
      <c r="IX162" s="182" t="str">
        <f t="shared" si="241"/>
        <v/>
      </c>
      <c r="IY162" s="183"/>
      <c r="IZ162" s="184" t="str">
        <f t="shared" si="291"/>
        <v/>
      </c>
      <c r="JA162" s="183"/>
      <c r="JB162" s="171"/>
      <c r="JC162" s="342"/>
      <c r="JD162" s="198">
        <f t="shared" si="242"/>
        <v>0</v>
      </c>
      <c r="JE162" s="198">
        <f t="shared" si="243"/>
        <v>0</v>
      </c>
      <c r="JF162" s="198">
        <f t="shared" si="244"/>
        <v>0</v>
      </c>
      <c r="JG162" s="199">
        <f t="shared" si="245"/>
        <v>0</v>
      </c>
      <c r="JH162" s="199">
        <f t="shared" si="246"/>
        <v>0</v>
      </c>
      <c r="JI162" s="342"/>
      <c r="JJ162" s="198">
        <f>JD162+'Vessel List A'!JD162</f>
        <v>0</v>
      </c>
      <c r="JK162" s="198">
        <f>JE162+'Vessel List A'!JE162</f>
        <v>0</v>
      </c>
      <c r="JL162" s="198">
        <f t="shared" si="247"/>
        <v>0</v>
      </c>
      <c r="JM162" s="199">
        <f>JG162+'Vessel List A'!JG162</f>
        <v>0</v>
      </c>
      <c r="JN162" s="199">
        <f t="shared" si="248"/>
        <v>0</v>
      </c>
      <c r="JO162" s="342"/>
      <c r="JP162" s="346"/>
      <c r="JQ162" s="346"/>
      <c r="JR162" s="346"/>
      <c r="JS162" s="346"/>
      <c r="JT162" s="346"/>
      <c r="JU162" s="346"/>
      <c r="JV162" s="346"/>
      <c r="JW162" s="346"/>
      <c r="JX162" s="346"/>
      <c r="JY162" s="342"/>
      <c r="JZ162" s="344">
        <f t="shared" si="249"/>
        <v>4</v>
      </c>
      <c r="KA162" s="195"/>
    </row>
    <row r="163" spans="1:287" x14ac:dyDescent="0.2">
      <c r="A163" s="247">
        <f t="shared" si="250"/>
        <v>41737</v>
      </c>
      <c r="B163" s="249">
        <f t="shared" si="251"/>
        <v>41738</v>
      </c>
      <c r="C163" s="196"/>
      <c r="D163" s="195"/>
      <c r="E163" s="197"/>
      <c r="F163" s="195"/>
      <c r="G163" s="197"/>
      <c r="H163" s="195"/>
      <c r="I163" s="180" t="str">
        <f t="shared" si="252"/>
        <v/>
      </c>
      <c r="J163" s="181" t="str">
        <f t="shared" si="202"/>
        <v/>
      </c>
      <c r="K163" s="182" t="str">
        <f t="shared" si="203"/>
        <v/>
      </c>
      <c r="L163" s="183"/>
      <c r="M163" s="184" t="str">
        <f t="shared" si="272"/>
        <v/>
      </c>
      <c r="N163" s="183"/>
      <c r="O163" s="171"/>
      <c r="P163" s="196"/>
      <c r="Q163" s="195"/>
      <c r="R163" s="197"/>
      <c r="S163" s="195"/>
      <c r="T163" s="197"/>
      <c r="U163" s="195"/>
      <c r="V163" s="180" t="str">
        <f t="shared" si="253"/>
        <v/>
      </c>
      <c r="W163" s="181" t="str">
        <f t="shared" si="204"/>
        <v/>
      </c>
      <c r="X163" s="182" t="str">
        <f t="shared" si="205"/>
        <v/>
      </c>
      <c r="Y163" s="183"/>
      <c r="Z163" s="184" t="str">
        <f t="shared" si="273"/>
        <v/>
      </c>
      <c r="AA163" s="183"/>
      <c r="AB163" s="171"/>
      <c r="AC163" s="196"/>
      <c r="AD163" s="195"/>
      <c r="AE163" s="197"/>
      <c r="AF163" s="195"/>
      <c r="AG163" s="197"/>
      <c r="AH163" s="195"/>
      <c r="AI163" s="180" t="str">
        <f t="shared" si="254"/>
        <v/>
      </c>
      <c r="AJ163" s="181" t="str">
        <f t="shared" si="206"/>
        <v/>
      </c>
      <c r="AK163" s="182" t="str">
        <f t="shared" si="207"/>
        <v/>
      </c>
      <c r="AL163" s="183"/>
      <c r="AM163" s="184" t="str">
        <f t="shared" si="274"/>
        <v/>
      </c>
      <c r="AN163" s="183"/>
      <c r="AO163" s="171"/>
      <c r="AP163" s="196"/>
      <c r="AQ163" s="195"/>
      <c r="AR163" s="197"/>
      <c r="AS163" s="195"/>
      <c r="AT163" s="197"/>
      <c r="AU163" s="195"/>
      <c r="AV163" s="180" t="str">
        <f t="shared" si="255"/>
        <v/>
      </c>
      <c r="AW163" s="181" t="str">
        <f t="shared" si="208"/>
        <v/>
      </c>
      <c r="AX163" s="182" t="str">
        <f t="shared" si="209"/>
        <v/>
      </c>
      <c r="AY163" s="183"/>
      <c r="AZ163" s="184" t="str">
        <f t="shared" si="275"/>
        <v/>
      </c>
      <c r="BA163" s="183"/>
      <c r="BB163" s="171"/>
      <c r="BC163" s="196"/>
      <c r="BD163" s="195"/>
      <c r="BE163" s="197"/>
      <c r="BF163" s="195"/>
      <c r="BG163" s="197"/>
      <c r="BH163" s="195"/>
      <c r="BI163" s="180" t="str">
        <f t="shared" si="256"/>
        <v/>
      </c>
      <c r="BJ163" s="181" t="str">
        <f t="shared" si="210"/>
        <v/>
      </c>
      <c r="BK163" s="182" t="str">
        <f t="shared" si="211"/>
        <v/>
      </c>
      <c r="BL163" s="183"/>
      <c r="BM163" s="184" t="str">
        <f t="shared" si="276"/>
        <v/>
      </c>
      <c r="BN163" s="183"/>
      <c r="BO163" s="171"/>
      <c r="BP163" s="196"/>
      <c r="BQ163" s="195"/>
      <c r="BR163" s="197"/>
      <c r="BS163" s="195"/>
      <c r="BT163" s="197"/>
      <c r="BU163" s="195"/>
      <c r="BV163" s="180" t="str">
        <f t="shared" si="257"/>
        <v/>
      </c>
      <c r="BW163" s="181" t="str">
        <f t="shared" si="212"/>
        <v/>
      </c>
      <c r="BX163" s="182" t="str">
        <f t="shared" si="213"/>
        <v/>
      </c>
      <c r="BY163" s="183"/>
      <c r="BZ163" s="184" t="str">
        <f t="shared" si="277"/>
        <v/>
      </c>
      <c r="CA163" s="183"/>
      <c r="CB163" s="171"/>
      <c r="CC163" s="196"/>
      <c r="CD163" s="195"/>
      <c r="CE163" s="197"/>
      <c r="CF163" s="195"/>
      <c r="CG163" s="197"/>
      <c r="CH163" s="195"/>
      <c r="CI163" s="180" t="str">
        <f t="shared" si="258"/>
        <v/>
      </c>
      <c r="CJ163" s="181" t="str">
        <f t="shared" si="214"/>
        <v/>
      </c>
      <c r="CK163" s="182" t="str">
        <f t="shared" si="215"/>
        <v/>
      </c>
      <c r="CL163" s="183"/>
      <c r="CM163" s="184" t="str">
        <f t="shared" si="278"/>
        <v/>
      </c>
      <c r="CN163" s="183"/>
      <c r="CO163" s="171"/>
      <c r="CP163" s="196"/>
      <c r="CQ163" s="195"/>
      <c r="CR163" s="197"/>
      <c r="CS163" s="195"/>
      <c r="CT163" s="197"/>
      <c r="CU163" s="195"/>
      <c r="CV163" s="180" t="str">
        <f t="shared" si="259"/>
        <v/>
      </c>
      <c r="CW163" s="181" t="str">
        <f t="shared" si="216"/>
        <v/>
      </c>
      <c r="CX163" s="182" t="str">
        <f t="shared" si="217"/>
        <v/>
      </c>
      <c r="CY163" s="183"/>
      <c r="CZ163" s="184" t="str">
        <f t="shared" si="279"/>
        <v/>
      </c>
      <c r="DA163" s="183"/>
      <c r="DB163" s="171"/>
      <c r="DC163" s="196"/>
      <c r="DD163" s="195"/>
      <c r="DE163" s="197"/>
      <c r="DF163" s="195"/>
      <c r="DG163" s="197"/>
      <c r="DH163" s="195"/>
      <c r="DI163" s="180" t="str">
        <f t="shared" si="260"/>
        <v/>
      </c>
      <c r="DJ163" s="181" t="str">
        <f t="shared" si="218"/>
        <v/>
      </c>
      <c r="DK163" s="182" t="str">
        <f t="shared" si="219"/>
        <v/>
      </c>
      <c r="DL163" s="183"/>
      <c r="DM163" s="184" t="str">
        <f t="shared" si="280"/>
        <v/>
      </c>
      <c r="DN163" s="183"/>
      <c r="DO163" s="171"/>
      <c r="DP163" s="196"/>
      <c r="DQ163" s="195"/>
      <c r="DR163" s="197"/>
      <c r="DS163" s="195"/>
      <c r="DT163" s="197"/>
      <c r="DU163" s="195"/>
      <c r="DV163" s="180" t="str">
        <f t="shared" si="261"/>
        <v/>
      </c>
      <c r="DW163" s="181" t="str">
        <f t="shared" si="220"/>
        <v/>
      </c>
      <c r="DX163" s="182" t="str">
        <f t="shared" si="221"/>
        <v/>
      </c>
      <c r="DY163" s="183"/>
      <c r="DZ163" s="184" t="str">
        <f t="shared" si="281"/>
        <v/>
      </c>
      <c r="EA163" s="183"/>
      <c r="EB163" s="171"/>
      <c r="EC163" s="196"/>
      <c r="ED163" s="195"/>
      <c r="EE163" s="197"/>
      <c r="EF163" s="195"/>
      <c r="EG163" s="197"/>
      <c r="EH163" s="195"/>
      <c r="EI163" s="180" t="str">
        <f t="shared" si="262"/>
        <v/>
      </c>
      <c r="EJ163" s="181" t="str">
        <f t="shared" si="222"/>
        <v/>
      </c>
      <c r="EK163" s="182" t="str">
        <f t="shared" si="223"/>
        <v/>
      </c>
      <c r="EL163" s="183"/>
      <c r="EM163" s="184" t="str">
        <f t="shared" si="282"/>
        <v/>
      </c>
      <c r="EN163" s="183"/>
      <c r="EO163" s="171"/>
      <c r="EP163" s="196"/>
      <c r="EQ163" s="195"/>
      <c r="ER163" s="197"/>
      <c r="ES163" s="195"/>
      <c r="ET163" s="197"/>
      <c r="EU163" s="195"/>
      <c r="EV163" s="180" t="str">
        <f t="shared" si="263"/>
        <v/>
      </c>
      <c r="EW163" s="181" t="str">
        <f t="shared" si="224"/>
        <v/>
      </c>
      <c r="EX163" s="182" t="str">
        <f t="shared" si="225"/>
        <v/>
      </c>
      <c r="EY163" s="183"/>
      <c r="EZ163" s="184" t="str">
        <f t="shared" si="283"/>
        <v/>
      </c>
      <c r="FA163" s="183"/>
      <c r="FB163" s="171"/>
      <c r="FC163" s="196"/>
      <c r="FD163" s="195"/>
      <c r="FE163" s="197"/>
      <c r="FF163" s="195"/>
      <c r="FG163" s="197"/>
      <c r="FH163" s="195"/>
      <c r="FI163" s="180" t="str">
        <f t="shared" si="264"/>
        <v/>
      </c>
      <c r="FJ163" s="181" t="str">
        <f t="shared" si="226"/>
        <v/>
      </c>
      <c r="FK163" s="182" t="str">
        <f t="shared" si="227"/>
        <v/>
      </c>
      <c r="FL163" s="183"/>
      <c r="FM163" s="184" t="str">
        <f t="shared" si="284"/>
        <v/>
      </c>
      <c r="FN163" s="183"/>
      <c r="FO163" s="171"/>
      <c r="FP163" s="196"/>
      <c r="FQ163" s="195"/>
      <c r="FR163" s="197"/>
      <c r="FS163" s="195"/>
      <c r="FT163" s="197"/>
      <c r="FU163" s="195"/>
      <c r="FV163" s="180" t="str">
        <f t="shared" si="265"/>
        <v/>
      </c>
      <c r="FW163" s="181" t="str">
        <f t="shared" si="228"/>
        <v/>
      </c>
      <c r="FX163" s="182" t="str">
        <f t="shared" si="229"/>
        <v/>
      </c>
      <c r="FY163" s="183"/>
      <c r="FZ163" s="184" t="str">
        <f t="shared" si="285"/>
        <v/>
      </c>
      <c r="GA163" s="183"/>
      <c r="GB163" s="171"/>
      <c r="GC163" s="196"/>
      <c r="GD163" s="195"/>
      <c r="GE163" s="197"/>
      <c r="GF163" s="195"/>
      <c r="GG163" s="197"/>
      <c r="GH163" s="195"/>
      <c r="GI163" s="180" t="str">
        <f t="shared" si="266"/>
        <v/>
      </c>
      <c r="GJ163" s="181" t="str">
        <f t="shared" si="230"/>
        <v/>
      </c>
      <c r="GK163" s="182" t="str">
        <f t="shared" si="231"/>
        <v/>
      </c>
      <c r="GL163" s="183"/>
      <c r="GM163" s="184" t="str">
        <f t="shared" si="286"/>
        <v/>
      </c>
      <c r="GN163" s="183"/>
      <c r="GO163" s="171"/>
      <c r="GP163" s="196"/>
      <c r="GQ163" s="195"/>
      <c r="GR163" s="197"/>
      <c r="GS163" s="195"/>
      <c r="GT163" s="197"/>
      <c r="GU163" s="195"/>
      <c r="GV163" s="180" t="str">
        <f t="shared" si="267"/>
        <v/>
      </c>
      <c r="GW163" s="181" t="str">
        <f t="shared" si="232"/>
        <v/>
      </c>
      <c r="GX163" s="182" t="str">
        <f t="shared" si="233"/>
        <v/>
      </c>
      <c r="GY163" s="183"/>
      <c r="GZ163" s="184" t="str">
        <f t="shared" si="287"/>
        <v/>
      </c>
      <c r="HA163" s="183"/>
      <c r="HB163" s="171"/>
      <c r="HC163" s="196"/>
      <c r="HD163" s="195"/>
      <c r="HE163" s="197"/>
      <c r="HF163" s="195"/>
      <c r="HG163" s="197"/>
      <c r="HH163" s="195"/>
      <c r="HI163" s="180" t="str">
        <f t="shared" si="268"/>
        <v/>
      </c>
      <c r="HJ163" s="181" t="str">
        <f t="shared" si="234"/>
        <v/>
      </c>
      <c r="HK163" s="182" t="str">
        <f t="shared" si="235"/>
        <v/>
      </c>
      <c r="HL163" s="183"/>
      <c r="HM163" s="184" t="str">
        <f t="shared" si="288"/>
        <v/>
      </c>
      <c r="HN163" s="183"/>
      <c r="HO163" s="171"/>
      <c r="HP163" s="196"/>
      <c r="HQ163" s="195"/>
      <c r="HR163" s="197"/>
      <c r="HS163" s="195"/>
      <c r="HT163" s="197"/>
      <c r="HU163" s="195"/>
      <c r="HV163" s="180" t="str">
        <f t="shared" si="269"/>
        <v/>
      </c>
      <c r="HW163" s="181" t="str">
        <f t="shared" si="236"/>
        <v/>
      </c>
      <c r="HX163" s="182" t="str">
        <f t="shared" si="237"/>
        <v/>
      </c>
      <c r="HY163" s="183"/>
      <c r="HZ163" s="184" t="str">
        <f t="shared" si="289"/>
        <v/>
      </c>
      <c r="IA163" s="183"/>
      <c r="IB163" s="171"/>
      <c r="IC163" s="196"/>
      <c r="ID163" s="195"/>
      <c r="IE163" s="197"/>
      <c r="IF163" s="195"/>
      <c r="IG163" s="197"/>
      <c r="IH163" s="195"/>
      <c r="II163" s="180" t="str">
        <f t="shared" si="270"/>
        <v/>
      </c>
      <c r="IJ163" s="181" t="str">
        <f t="shared" si="238"/>
        <v/>
      </c>
      <c r="IK163" s="182" t="str">
        <f t="shared" si="239"/>
        <v/>
      </c>
      <c r="IL163" s="183"/>
      <c r="IM163" s="184" t="str">
        <f t="shared" si="290"/>
        <v/>
      </c>
      <c r="IN163" s="183"/>
      <c r="IO163" s="171"/>
      <c r="IP163" s="196"/>
      <c r="IQ163" s="195"/>
      <c r="IR163" s="197"/>
      <c r="IS163" s="195"/>
      <c r="IT163" s="197"/>
      <c r="IU163" s="195"/>
      <c r="IV163" s="180" t="str">
        <f t="shared" si="271"/>
        <v/>
      </c>
      <c r="IW163" s="181" t="str">
        <f t="shared" si="240"/>
        <v/>
      </c>
      <c r="IX163" s="182" t="str">
        <f t="shared" si="241"/>
        <v/>
      </c>
      <c r="IY163" s="183"/>
      <c r="IZ163" s="184" t="str">
        <f t="shared" si="291"/>
        <v/>
      </c>
      <c r="JA163" s="183"/>
      <c r="JB163" s="171"/>
      <c r="JC163" s="342"/>
      <c r="JD163" s="198">
        <f t="shared" si="242"/>
        <v>0</v>
      </c>
      <c r="JE163" s="198">
        <f t="shared" si="243"/>
        <v>0</v>
      </c>
      <c r="JF163" s="198">
        <f t="shared" si="244"/>
        <v>0</v>
      </c>
      <c r="JG163" s="199">
        <f t="shared" si="245"/>
        <v>0</v>
      </c>
      <c r="JH163" s="199">
        <f t="shared" si="246"/>
        <v>0</v>
      </c>
      <c r="JI163" s="342"/>
      <c r="JJ163" s="198">
        <f>JD163+'Vessel List A'!JD163</f>
        <v>0</v>
      </c>
      <c r="JK163" s="198">
        <f>JE163+'Vessel List A'!JE163</f>
        <v>0</v>
      </c>
      <c r="JL163" s="198">
        <f t="shared" si="247"/>
        <v>0</v>
      </c>
      <c r="JM163" s="199">
        <f>JG163+'Vessel List A'!JG163</f>
        <v>0</v>
      </c>
      <c r="JN163" s="199">
        <f t="shared" si="248"/>
        <v>0</v>
      </c>
      <c r="JO163" s="342"/>
      <c r="JP163" s="346"/>
      <c r="JQ163" s="346"/>
      <c r="JR163" s="346"/>
      <c r="JS163" s="346"/>
      <c r="JT163" s="346"/>
      <c r="JU163" s="346"/>
      <c r="JV163" s="346"/>
      <c r="JW163" s="346"/>
      <c r="JX163" s="346"/>
      <c r="JY163" s="342"/>
      <c r="JZ163" s="344">
        <f t="shared" si="249"/>
        <v>4</v>
      </c>
      <c r="KA163" s="195"/>
    </row>
    <row r="164" spans="1:287" x14ac:dyDescent="0.2">
      <c r="A164" s="247">
        <f t="shared" si="250"/>
        <v>41738</v>
      </c>
      <c r="B164" s="249">
        <f t="shared" si="251"/>
        <v>41739</v>
      </c>
      <c r="C164" s="196"/>
      <c r="D164" s="195"/>
      <c r="E164" s="197"/>
      <c r="F164" s="195"/>
      <c r="G164" s="197"/>
      <c r="H164" s="195"/>
      <c r="I164" s="180" t="str">
        <f t="shared" si="252"/>
        <v/>
      </c>
      <c r="J164" s="181" t="str">
        <f t="shared" si="202"/>
        <v/>
      </c>
      <c r="K164" s="182" t="str">
        <f t="shared" si="203"/>
        <v/>
      </c>
      <c r="L164" s="183"/>
      <c r="M164" s="184" t="str">
        <f t="shared" si="272"/>
        <v/>
      </c>
      <c r="N164" s="183"/>
      <c r="O164" s="171"/>
      <c r="P164" s="196"/>
      <c r="Q164" s="195"/>
      <c r="R164" s="197"/>
      <c r="S164" s="195"/>
      <c r="T164" s="197"/>
      <c r="U164" s="195"/>
      <c r="V164" s="180" t="str">
        <f t="shared" si="253"/>
        <v/>
      </c>
      <c r="W164" s="181" t="str">
        <f t="shared" si="204"/>
        <v/>
      </c>
      <c r="X164" s="182" t="str">
        <f t="shared" si="205"/>
        <v/>
      </c>
      <c r="Y164" s="183"/>
      <c r="Z164" s="184" t="str">
        <f t="shared" si="273"/>
        <v/>
      </c>
      <c r="AA164" s="183"/>
      <c r="AB164" s="171"/>
      <c r="AC164" s="196"/>
      <c r="AD164" s="195"/>
      <c r="AE164" s="197"/>
      <c r="AF164" s="195"/>
      <c r="AG164" s="197"/>
      <c r="AH164" s="195"/>
      <c r="AI164" s="180" t="str">
        <f t="shared" si="254"/>
        <v/>
      </c>
      <c r="AJ164" s="181" t="str">
        <f t="shared" si="206"/>
        <v/>
      </c>
      <c r="AK164" s="182" t="str">
        <f t="shared" si="207"/>
        <v/>
      </c>
      <c r="AL164" s="183"/>
      <c r="AM164" s="184" t="str">
        <f t="shared" si="274"/>
        <v/>
      </c>
      <c r="AN164" s="183"/>
      <c r="AO164" s="171"/>
      <c r="AP164" s="196"/>
      <c r="AQ164" s="195"/>
      <c r="AR164" s="197"/>
      <c r="AS164" s="195"/>
      <c r="AT164" s="197"/>
      <c r="AU164" s="195"/>
      <c r="AV164" s="180" t="str">
        <f t="shared" si="255"/>
        <v/>
      </c>
      <c r="AW164" s="181" t="str">
        <f t="shared" si="208"/>
        <v/>
      </c>
      <c r="AX164" s="182" t="str">
        <f t="shared" si="209"/>
        <v/>
      </c>
      <c r="AY164" s="183"/>
      <c r="AZ164" s="184" t="str">
        <f t="shared" si="275"/>
        <v/>
      </c>
      <c r="BA164" s="183"/>
      <c r="BB164" s="171"/>
      <c r="BC164" s="196"/>
      <c r="BD164" s="195"/>
      <c r="BE164" s="197"/>
      <c r="BF164" s="195"/>
      <c r="BG164" s="197"/>
      <c r="BH164" s="195"/>
      <c r="BI164" s="180" t="str">
        <f t="shared" si="256"/>
        <v/>
      </c>
      <c r="BJ164" s="181" t="str">
        <f t="shared" si="210"/>
        <v/>
      </c>
      <c r="BK164" s="182" t="str">
        <f t="shared" si="211"/>
        <v/>
      </c>
      <c r="BL164" s="183"/>
      <c r="BM164" s="184" t="str">
        <f t="shared" si="276"/>
        <v/>
      </c>
      <c r="BN164" s="183"/>
      <c r="BO164" s="171"/>
      <c r="BP164" s="196"/>
      <c r="BQ164" s="195"/>
      <c r="BR164" s="197"/>
      <c r="BS164" s="195"/>
      <c r="BT164" s="197"/>
      <c r="BU164" s="195"/>
      <c r="BV164" s="180" t="str">
        <f t="shared" si="257"/>
        <v/>
      </c>
      <c r="BW164" s="181" t="str">
        <f t="shared" si="212"/>
        <v/>
      </c>
      <c r="BX164" s="182" t="str">
        <f t="shared" si="213"/>
        <v/>
      </c>
      <c r="BY164" s="183"/>
      <c r="BZ164" s="184" t="str">
        <f t="shared" si="277"/>
        <v/>
      </c>
      <c r="CA164" s="183"/>
      <c r="CB164" s="171"/>
      <c r="CC164" s="196"/>
      <c r="CD164" s="195"/>
      <c r="CE164" s="197"/>
      <c r="CF164" s="195"/>
      <c r="CG164" s="197"/>
      <c r="CH164" s="195"/>
      <c r="CI164" s="180" t="str">
        <f t="shared" si="258"/>
        <v/>
      </c>
      <c r="CJ164" s="181" t="str">
        <f t="shared" si="214"/>
        <v/>
      </c>
      <c r="CK164" s="182" t="str">
        <f t="shared" si="215"/>
        <v/>
      </c>
      <c r="CL164" s="183"/>
      <c r="CM164" s="184" t="str">
        <f t="shared" si="278"/>
        <v/>
      </c>
      <c r="CN164" s="183"/>
      <c r="CO164" s="171"/>
      <c r="CP164" s="196"/>
      <c r="CQ164" s="195"/>
      <c r="CR164" s="197"/>
      <c r="CS164" s="195"/>
      <c r="CT164" s="197"/>
      <c r="CU164" s="195"/>
      <c r="CV164" s="180" t="str">
        <f t="shared" si="259"/>
        <v/>
      </c>
      <c r="CW164" s="181" t="str">
        <f t="shared" si="216"/>
        <v/>
      </c>
      <c r="CX164" s="182" t="str">
        <f t="shared" si="217"/>
        <v/>
      </c>
      <c r="CY164" s="183"/>
      <c r="CZ164" s="184" t="str">
        <f t="shared" si="279"/>
        <v/>
      </c>
      <c r="DA164" s="183"/>
      <c r="DB164" s="171"/>
      <c r="DC164" s="196"/>
      <c r="DD164" s="195"/>
      <c r="DE164" s="197"/>
      <c r="DF164" s="195"/>
      <c r="DG164" s="197"/>
      <c r="DH164" s="195"/>
      <c r="DI164" s="180" t="str">
        <f t="shared" si="260"/>
        <v/>
      </c>
      <c r="DJ164" s="181" t="str">
        <f t="shared" si="218"/>
        <v/>
      </c>
      <c r="DK164" s="182" t="str">
        <f t="shared" si="219"/>
        <v/>
      </c>
      <c r="DL164" s="183"/>
      <c r="DM164" s="184" t="str">
        <f t="shared" si="280"/>
        <v/>
      </c>
      <c r="DN164" s="183"/>
      <c r="DO164" s="171"/>
      <c r="DP164" s="196"/>
      <c r="DQ164" s="195"/>
      <c r="DR164" s="197"/>
      <c r="DS164" s="195"/>
      <c r="DT164" s="197"/>
      <c r="DU164" s="195"/>
      <c r="DV164" s="180" t="str">
        <f t="shared" si="261"/>
        <v/>
      </c>
      <c r="DW164" s="181" t="str">
        <f t="shared" si="220"/>
        <v/>
      </c>
      <c r="DX164" s="182" t="str">
        <f t="shared" si="221"/>
        <v/>
      </c>
      <c r="DY164" s="183"/>
      <c r="DZ164" s="184" t="str">
        <f t="shared" si="281"/>
        <v/>
      </c>
      <c r="EA164" s="183"/>
      <c r="EB164" s="171"/>
      <c r="EC164" s="196"/>
      <c r="ED164" s="195"/>
      <c r="EE164" s="197"/>
      <c r="EF164" s="195"/>
      <c r="EG164" s="197"/>
      <c r="EH164" s="195"/>
      <c r="EI164" s="180" t="str">
        <f t="shared" si="262"/>
        <v/>
      </c>
      <c r="EJ164" s="181" t="str">
        <f t="shared" si="222"/>
        <v/>
      </c>
      <c r="EK164" s="182" t="str">
        <f t="shared" si="223"/>
        <v/>
      </c>
      <c r="EL164" s="183"/>
      <c r="EM164" s="184" t="str">
        <f t="shared" si="282"/>
        <v/>
      </c>
      <c r="EN164" s="183"/>
      <c r="EO164" s="171"/>
      <c r="EP164" s="196"/>
      <c r="EQ164" s="195"/>
      <c r="ER164" s="197"/>
      <c r="ES164" s="195"/>
      <c r="ET164" s="197"/>
      <c r="EU164" s="195"/>
      <c r="EV164" s="180" t="str">
        <f t="shared" si="263"/>
        <v/>
      </c>
      <c r="EW164" s="181" t="str">
        <f t="shared" si="224"/>
        <v/>
      </c>
      <c r="EX164" s="182" t="str">
        <f t="shared" si="225"/>
        <v/>
      </c>
      <c r="EY164" s="183"/>
      <c r="EZ164" s="184" t="str">
        <f t="shared" si="283"/>
        <v/>
      </c>
      <c r="FA164" s="183"/>
      <c r="FB164" s="171"/>
      <c r="FC164" s="196"/>
      <c r="FD164" s="195"/>
      <c r="FE164" s="197"/>
      <c r="FF164" s="195"/>
      <c r="FG164" s="197"/>
      <c r="FH164" s="195"/>
      <c r="FI164" s="180" t="str">
        <f t="shared" si="264"/>
        <v/>
      </c>
      <c r="FJ164" s="181" t="str">
        <f t="shared" si="226"/>
        <v/>
      </c>
      <c r="FK164" s="182" t="str">
        <f t="shared" si="227"/>
        <v/>
      </c>
      <c r="FL164" s="183"/>
      <c r="FM164" s="184" t="str">
        <f t="shared" si="284"/>
        <v/>
      </c>
      <c r="FN164" s="183"/>
      <c r="FO164" s="171"/>
      <c r="FP164" s="196"/>
      <c r="FQ164" s="195"/>
      <c r="FR164" s="197"/>
      <c r="FS164" s="195"/>
      <c r="FT164" s="197"/>
      <c r="FU164" s="195"/>
      <c r="FV164" s="180" t="str">
        <f t="shared" si="265"/>
        <v/>
      </c>
      <c r="FW164" s="181" t="str">
        <f t="shared" si="228"/>
        <v/>
      </c>
      <c r="FX164" s="182" t="str">
        <f t="shared" si="229"/>
        <v/>
      </c>
      <c r="FY164" s="183"/>
      <c r="FZ164" s="184" t="str">
        <f t="shared" si="285"/>
        <v/>
      </c>
      <c r="GA164" s="183"/>
      <c r="GB164" s="171"/>
      <c r="GC164" s="196"/>
      <c r="GD164" s="195"/>
      <c r="GE164" s="197"/>
      <c r="GF164" s="195"/>
      <c r="GG164" s="197"/>
      <c r="GH164" s="195"/>
      <c r="GI164" s="180" t="str">
        <f t="shared" si="266"/>
        <v/>
      </c>
      <c r="GJ164" s="181" t="str">
        <f t="shared" si="230"/>
        <v/>
      </c>
      <c r="GK164" s="182" t="str">
        <f t="shared" si="231"/>
        <v/>
      </c>
      <c r="GL164" s="183"/>
      <c r="GM164" s="184" t="str">
        <f t="shared" si="286"/>
        <v/>
      </c>
      <c r="GN164" s="183"/>
      <c r="GO164" s="171"/>
      <c r="GP164" s="196"/>
      <c r="GQ164" s="195"/>
      <c r="GR164" s="197"/>
      <c r="GS164" s="195"/>
      <c r="GT164" s="197"/>
      <c r="GU164" s="195"/>
      <c r="GV164" s="180" t="str">
        <f t="shared" si="267"/>
        <v/>
      </c>
      <c r="GW164" s="181" t="str">
        <f t="shared" si="232"/>
        <v/>
      </c>
      <c r="GX164" s="182" t="str">
        <f t="shared" si="233"/>
        <v/>
      </c>
      <c r="GY164" s="183"/>
      <c r="GZ164" s="184" t="str">
        <f t="shared" si="287"/>
        <v/>
      </c>
      <c r="HA164" s="183"/>
      <c r="HB164" s="171"/>
      <c r="HC164" s="196"/>
      <c r="HD164" s="195"/>
      <c r="HE164" s="197"/>
      <c r="HF164" s="195"/>
      <c r="HG164" s="197"/>
      <c r="HH164" s="195"/>
      <c r="HI164" s="180" t="str">
        <f t="shared" si="268"/>
        <v/>
      </c>
      <c r="HJ164" s="181" t="str">
        <f t="shared" si="234"/>
        <v/>
      </c>
      <c r="HK164" s="182" t="str">
        <f t="shared" si="235"/>
        <v/>
      </c>
      <c r="HL164" s="183"/>
      <c r="HM164" s="184" t="str">
        <f t="shared" si="288"/>
        <v/>
      </c>
      <c r="HN164" s="183"/>
      <c r="HO164" s="171"/>
      <c r="HP164" s="196"/>
      <c r="HQ164" s="195"/>
      <c r="HR164" s="197"/>
      <c r="HS164" s="195"/>
      <c r="HT164" s="197"/>
      <c r="HU164" s="195"/>
      <c r="HV164" s="180" t="str">
        <f t="shared" si="269"/>
        <v/>
      </c>
      <c r="HW164" s="181" t="str">
        <f t="shared" si="236"/>
        <v/>
      </c>
      <c r="HX164" s="182" t="str">
        <f t="shared" si="237"/>
        <v/>
      </c>
      <c r="HY164" s="183"/>
      <c r="HZ164" s="184" t="str">
        <f t="shared" si="289"/>
        <v/>
      </c>
      <c r="IA164" s="183"/>
      <c r="IB164" s="171"/>
      <c r="IC164" s="196"/>
      <c r="ID164" s="195"/>
      <c r="IE164" s="197"/>
      <c r="IF164" s="195"/>
      <c r="IG164" s="197"/>
      <c r="IH164" s="195"/>
      <c r="II164" s="180" t="str">
        <f t="shared" si="270"/>
        <v/>
      </c>
      <c r="IJ164" s="181" t="str">
        <f t="shared" si="238"/>
        <v/>
      </c>
      <c r="IK164" s="182" t="str">
        <f t="shared" si="239"/>
        <v/>
      </c>
      <c r="IL164" s="183"/>
      <c r="IM164" s="184" t="str">
        <f t="shared" si="290"/>
        <v/>
      </c>
      <c r="IN164" s="183"/>
      <c r="IO164" s="171"/>
      <c r="IP164" s="196"/>
      <c r="IQ164" s="195"/>
      <c r="IR164" s="197"/>
      <c r="IS164" s="195"/>
      <c r="IT164" s="197"/>
      <c r="IU164" s="195"/>
      <c r="IV164" s="180" t="str">
        <f t="shared" si="271"/>
        <v/>
      </c>
      <c r="IW164" s="181" t="str">
        <f t="shared" si="240"/>
        <v/>
      </c>
      <c r="IX164" s="182" t="str">
        <f t="shared" si="241"/>
        <v/>
      </c>
      <c r="IY164" s="183"/>
      <c r="IZ164" s="184" t="str">
        <f t="shared" si="291"/>
        <v/>
      </c>
      <c r="JA164" s="183"/>
      <c r="JB164" s="171"/>
      <c r="JC164" s="342"/>
      <c r="JD164" s="198">
        <f t="shared" si="242"/>
        <v>0</v>
      </c>
      <c r="JE164" s="198">
        <f t="shared" si="243"/>
        <v>0</v>
      </c>
      <c r="JF164" s="198">
        <f t="shared" si="244"/>
        <v>0</v>
      </c>
      <c r="JG164" s="199">
        <f t="shared" si="245"/>
        <v>0</v>
      </c>
      <c r="JH164" s="199">
        <f t="shared" si="246"/>
        <v>0</v>
      </c>
      <c r="JI164" s="342"/>
      <c r="JJ164" s="198">
        <f>JD164+'Vessel List A'!JD164</f>
        <v>0</v>
      </c>
      <c r="JK164" s="198">
        <f>JE164+'Vessel List A'!JE164</f>
        <v>0</v>
      </c>
      <c r="JL164" s="198">
        <f t="shared" si="247"/>
        <v>0</v>
      </c>
      <c r="JM164" s="199">
        <f>JG164+'Vessel List A'!JG164</f>
        <v>0</v>
      </c>
      <c r="JN164" s="199">
        <f t="shared" si="248"/>
        <v>0</v>
      </c>
      <c r="JO164" s="342"/>
      <c r="JP164" s="346"/>
      <c r="JQ164" s="346"/>
      <c r="JR164" s="346"/>
      <c r="JS164" s="346"/>
      <c r="JT164" s="346"/>
      <c r="JU164" s="346"/>
      <c r="JV164" s="346"/>
      <c r="JW164" s="346"/>
      <c r="JX164" s="346"/>
      <c r="JY164" s="342"/>
      <c r="JZ164" s="344">
        <f t="shared" si="249"/>
        <v>4</v>
      </c>
      <c r="KA164" s="195"/>
    </row>
    <row r="165" spans="1:287" x14ac:dyDescent="0.2">
      <c r="A165" s="247">
        <f t="shared" si="250"/>
        <v>41739</v>
      </c>
      <c r="B165" s="249">
        <f t="shared" si="251"/>
        <v>41740</v>
      </c>
      <c r="C165" s="196"/>
      <c r="D165" s="195"/>
      <c r="E165" s="197"/>
      <c r="F165" s="195"/>
      <c r="G165" s="197"/>
      <c r="H165" s="195"/>
      <c r="I165" s="180" t="str">
        <f t="shared" si="252"/>
        <v/>
      </c>
      <c r="J165" s="181" t="str">
        <f t="shared" si="202"/>
        <v/>
      </c>
      <c r="K165" s="182" t="str">
        <f t="shared" si="203"/>
        <v/>
      </c>
      <c r="L165" s="183"/>
      <c r="M165" s="184" t="str">
        <f t="shared" si="272"/>
        <v/>
      </c>
      <c r="N165" s="183"/>
      <c r="O165" s="171"/>
      <c r="P165" s="196"/>
      <c r="Q165" s="195"/>
      <c r="R165" s="197"/>
      <c r="S165" s="195"/>
      <c r="T165" s="197"/>
      <c r="U165" s="195"/>
      <c r="V165" s="180" t="str">
        <f t="shared" si="253"/>
        <v/>
      </c>
      <c r="W165" s="181" t="str">
        <f t="shared" si="204"/>
        <v/>
      </c>
      <c r="X165" s="182" t="str">
        <f t="shared" si="205"/>
        <v/>
      </c>
      <c r="Y165" s="183"/>
      <c r="Z165" s="184" t="str">
        <f t="shared" si="273"/>
        <v/>
      </c>
      <c r="AA165" s="183"/>
      <c r="AB165" s="171"/>
      <c r="AC165" s="196"/>
      <c r="AD165" s="195"/>
      <c r="AE165" s="197"/>
      <c r="AF165" s="195"/>
      <c r="AG165" s="197"/>
      <c r="AH165" s="195"/>
      <c r="AI165" s="180" t="str">
        <f t="shared" si="254"/>
        <v/>
      </c>
      <c r="AJ165" s="181" t="str">
        <f t="shared" si="206"/>
        <v/>
      </c>
      <c r="AK165" s="182" t="str">
        <f t="shared" si="207"/>
        <v/>
      </c>
      <c r="AL165" s="183"/>
      <c r="AM165" s="184" t="str">
        <f t="shared" si="274"/>
        <v/>
      </c>
      <c r="AN165" s="183"/>
      <c r="AO165" s="171"/>
      <c r="AP165" s="196"/>
      <c r="AQ165" s="195"/>
      <c r="AR165" s="197"/>
      <c r="AS165" s="195"/>
      <c r="AT165" s="197"/>
      <c r="AU165" s="195"/>
      <c r="AV165" s="180" t="str">
        <f t="shared" si="255"/>
        <v/>
      </c>
      <c r="AW165" s="181" t="str">
        <f t="shared" si="208"/>
        <v/>
      </c>
      <c r="AX165" s="182" t="str">
        <f t="shared" si="209"/>
        <v/>
      </c>
      <c r="AY165" s="183"/>
      <c r="AZ165" s="184" t="str">
        <f t="shared" si="275"/>
        <v/>
      </c>
      <c r="BA165" s="183"/>
      <c r="BB165" s="171"/>
      <c r="BC165" s="196"/>
      <c r="BD165" s="195"/>
      <c r="BE165" s="197"/>
      <c r="BF165" s="195"/>
      <c r="BG165" s="197"/>
      <c r="BH165" s="195"/>
      <c r="BI165" s="180" t="str">
        <f t="shared" si="256"/>
        <v/>
      </c>
      <c r="BJ165" s="181" t="str">
        <f t="shared" si="210"/>
        <v/>
      </c>
      <c r="BK165" s="182" t="str">
        <f t="shared" si="211"/>
        <v/>
      </c>
      <c r="BL165" s="183"/>
      <c r="BM165" s="184" t="str">
        <f t="shared" si="276"/>
        <v/>
      </c>
      <c r="BN165" s="183"/>
      <c r="BO165" s="171"/>
      <c r="BP165" s="196"/>
      <c r="BQ165" s="195"/>
      <c r="BR165" s="197"/>
      <c r="BS165" s="195"/>
      <c r="BT165" s="197"/>
      <c r="BU165" s="195"/>
      <c r="BV165" s="180" t="str">
        <f t="shared" si="257"/>
        <v/>
      </c>
      <c r="BW165" s="181" t="str">
        <f t="shared" si="212"/>
        <v/>
      </c>
      <c r="BX165" s="182" t="str">
        <f t="shared" si="213"/>
        <v/>
      </c>
      <c r="BY165" s="183"/>
      <c r="BZ165" s="184" t="str">
        <f t="shared" si="277"/>
        <v/>
      </c>
      <c r="CA165" s="183"/>
      <c r="CB165" s="171"/>
      <c r="CC165" s="196"/>
      <c r="CD165" s="195"/>
      <c r="CE165" s="197"/>
      <c r="CF165" s="195"/>
      <c r="CG165" s="197"/>
      <c r="CH165" s="195"/>
      <c r="CI165" s="180" t="str">
        <f t="shared" si="258"/>
        <v/>
      </c>
      <c r="CJ165" s="181" t="str">
        <f t="shared" si="214"/>
        <v/>
      </c>
      <c r="CK165" s="182" t="str">
        <f t="shared" si="215"/>
        <v/>
      </c>
      <c r="CL165" s="183"/>
      <c r="CM165" s="184" t="str">
        <f t="shared" si="278"/>
        <v/>
      </c>
      <c r="CN165" s="183"/>
      <c r="CO165" s="171"/>
      <c r="CP165" s="196"/>
      <c r="CQ165" s="195"/>
      <c r="CR165" s="197"/>
      <c r="CS165" s="195"/>
      <c r="CT165" s="197"/>
      <c r="CU165" s="195"/>
      <c r="CV165" s="180" t="str">
        <f t="shared" si="259"/>
        <v/>
      </c>
      <c r="CW165" s="181" t="str">
        <f t="shared" si="216"/>
        <v/>
      </c>
      <c r="CX165" s="182" t="str">
        <f t="shared" si="217"/>
        <v/>
      </c>
      <c r="CY165" s="183"/>
      <c r="CZ165" s="184" t="str">
        <f t="shared" si="279"/>
        <v/>
      </c>
      <c r="DA165" s="183"/>
      <c r="DB165" s="171"/>
      <c r="DC165" s="196"/>
      <c r="DD165" s="195"/>
      <c r="DE165" s="197"/>
      <c r="DF165" s="195"/>
      <c r="DG165" s="197"/>
      <c r="DH165" s="195"/>
      <c r="DI165" s="180" t="str">
        <f t="shared" si="260"/>
        <v/>
      </c>
      <c r="DJ165" s="181" t="str">
        <f t="shared" si="218"/>
        <v/>
      </c>
      <c r="DK165" s="182" t="str">
        <f t="shared" si="219"/>
        <v/>
      </c>
      <c r="DL165" s="183"/>
      <c r="DM165" s="184" t="str">
        <f t="shared" si="280"/>
        <v/>
      </c>
      <c r="DN165" s="183"/>
      <c r="DO165" s="171"/>
      <c r="DP165" s="196"/>
      <c r="DQ165" s="195"/>
      <c r="DR165" s="197"/>
      <c r="DS165" s="195"/>
      <c r="DT165" s="197"/>
      <c r="DU165" s="195"/>
      <c r="DV165" s="180" t="str">
        <f t="shared" si="261"/>
        <v/>
      </c>
      <c r="DW165" s="181" t="str">
        <f t="shared" si="220"/>
        <v/>
      </c>
      <c r="DX165" s="182" t="str">
        <f t="shared" si="221"/>
        <v/>
      </c>
      <c r="DY165" s="183"/>
      <c r="DZ165" s="184" t="str">
        <f t="shared" si="281"/>
        <v/>
      </c>
      <c r="EA165" s="183"/>
      <c r="EB165" s="171"/>
      <c r="EC165" s="196"/>
      <c r="ED165" s="195"/>
      <c r="EE165" s="197"/>
      <c r="EF165" s="195"/>
      <c r="EG165" s="197"/>
      <c r="EH165" s="195"/>
      <c r="EI165" s="180" t="str">
        <f t="shared" si="262"/>
        <v/>
      </c>
      <c r="EJ165" s="181" t="str">
        <f t="shared" si="222"/>
        <v/>
      </c>
      <c r="EK165" s="182" t="str">
        <f t="shared" si="223"/>
        <v/>
      </c>
      <c r="EL165" s="183"/>
      <c r="EM165" s="184" t="str">
        <f t="shared" si="282"/>
        <v/>
      </c>
      <c r="EN165" s="183"/>
      <c r="EO165" s="171"/>
      <c r="EP165" s="196"/>
      <c r="EQ165" s="195"/>
      <c r="ER165" s="197"/>
      <c r="ES165" s="195"/>
      <c r="ET165" s="197"/>
      <c r="EU165" s="195"/>
      <c r="EV165" s="180" t="str">
        <f t="shared" si="263"/>
        <v/>
      </c>
      <c r="EW165" s="181" t="str">
        <f t="shared" si="224"/>
        <v/>
      </c>
      <c r="EX165" s="182" t="str">
        <f t="shared" si="225"/>
        <v/>
      </c>
      <c r="EY165" s="183"/>
      <c r="EZ165" s="184" t="str">
        <f t="shared" si="283"/>
        <v/>
      </c>
      <c r="FA165" s="183"/>
      <c r="FB165" s="171"/>
      <c r="FC165" s="196"/>
      <c r="FD165" s="195"/>
      <c r="FE165" s="197"/>
      <c r="FF165" s="195"/>
      <c r="FG165" s="197"/>
      <c r="FH165" s="195"/>
      <c r="FI165" s="180" t="str">
        <f t="shared" si="264"/>
        <v/>
      </c>
      <c r="FJ165" s="181" t="str">
        <f t="shared" si="226"/>
        <v/>
      </c>
      <c r="FK165" s="182" t="str">
        <f t="shared" si="227"/>
        <v/>
      </c>
      <c r="FL165" s="183"/>
      <c r="FM165" s="184" t="str">
        <f t="shared" si="284"/>
        <v/>
      </c>
      <c r="FN165" s="183"/>
      <c r="FO165" s="171"/>
      <c r="FP165" s="196"/>
      <c r="FQ165" s="195"/>
      <c r="FR165" s="197"/>
      <c r="FS165" s="195"/>
      <c r="FT165" s="197"/>
      <c r="FU165" s="195"/>
      <c r="FV165" s="180" t="str">
        <f t="shared" si="265"/>
        <v/>
      </c>
      <c r="FW165" s="181" t="str">
        <f t="shared" si="228"/>
        <v/>
      </c>
      <c r="FX165" s="182" t="str">
        <f t="shared" si="229"/>
        <v/>
      </c>
      <c r="FY165" s="183"/>
      <c r="FZ165" s="184" t="str">
        <f t="shared" si="285"/>
        <v/>
      </c>
      <c r="GA165" s="183"/>
      <c r="GB165" s="171"/>
      <c r="GC165" s="196"/>
      <c r="GD165" s="195"/>
      <c r="GE165" s="197"/>
      <c r="GF165" s="195"/>
      <c r="GG165" s="197"/>
      <c r="GH165" s="195"/>
      <c r="GI165" s="180" t="str">
        <f t="shared" si="266"/>
        <v/>
      </c>
      <c r="GJ165" s="181" t="str">
        <f t="shared" si="230"/>
        <v/>
      </c>
      <c r="GK165" s="182" t="str">
        <f t="shared" si="231"/>
        <v/>
      </c>
      <c r="GL165" s="183"/>
      <c r="GM165" s="184" t="str">
        <f t="shared" si="286"/>
        <v/>
      </c>
      <c r="GN165" s="183"/>
      <c r="GO165" s="171"/>
      <c r="GP165" s="196"/>
      <c r="GQ165" s="195"/>
      <c r="GR165" s="197"/>
      <c r="GS165" s="195"/>
      <c r="GT165" s="197"/>
      <c r="GU165" s="195"/>
      <c r="GV165" s="180" t="str">
        <f t="shared" si="267"/>
        <v/>
      </c>
      <c r="GW165" s="181" t="str">
        <f t="shared" si="232"/>
        <v/>
      </c>
      <c r="GX165" s="182" t="str">
        <f t="shared" si="233"/>
        <v/>
      </c>
      <c r="GY165" s="183"/>
      <c r="GZ165" s="184" t="str">
        <f t="shared" si="287"/>
        <v/>
      </c>
      <c r="HA165" s="183"/>
      <c r="HB165" s="171"/>
      <c r="HC165" s="196"/>
      <c r="HD165" s="195"/>
      <c r="HE165" s="197"/>
      <c r="HF165" s="195"/>
      <c r="HG165" s="197"/>
      <c r="HH165" s="195"/>
      <c r="HI165" s="180" t="str">
        <f t="shared" si="268"/>
        <v/>
      </c>
      <c r="HJ165" s="181" t="str">
        <f t="shared" si="234"/>
        <v/>
      </c>
      <c r="HK165" s="182" t="str">
        <f t="shared" si="235"/>
        <v/>
      </c>
      <c r="HL165" s="183"/>
      <c r="HM165" s="184" t="str">
        <f t="shared" si="288"/>
        <v/>
      </c>
      <c r="HN165" s="183"/>
      <c r="HO165" s="171"/>
      <c r="HP165" s="196"/>
      <c r="HQ165" s="195"/>
      <c r="HR165" s="197"/>
      <c r="HS165" s="195"/>
      <c r="HT165" s="197"/>
      <c r="HU165" s="195"/>
      <c r="HV165" s="180" t="str">
        <f t="shared" si="269"/>
        <v/>
      </c>
      <c r="HW165" s="181" t="str">
        <f t="shared" si="236"/>
        <v/>
      </c>
      <c r="HX165" s="182" t="str">
        <f t="shared" si="237"/>
        <v/>
      </c>
      <c r="HY165" s="183"/>
      <c r="HZ165" s="184" t="str">
        <f t="shared" si="289"/>
        <v/>
      </c>
      <c r="IA165" s="183"/>
      <c r="IB165" s="171"/>
      <c r="IC165" s="196"/>
      <c r="ID165" s="195"/>
      <c r="IE165" s="197"/>
      <c r="IF165" s="195"/>
      <c r="IG165" s="197"/>
      <c r="IH165" s="195"/>
      <c r="II165" s="180" t="str">
        <f t="shared" si="270"/>
        <v/>
      </c>
      <c r="IJ165" s="181" t="str">
        <f t="shared" si="238"/>
        <v/>
      </c>
      <c r="IK165" s="182" t="str">
        <f t="shared" si="239"/>
        <v/>
      </c>
      <c r="IL165" s="183"/>
      <c r="IM165" s="184" t="str">
        <f t="shared" si="290"/>
        <v/>
      </c>
      <c r="IN165" s="183"/>
      <c r="IO165" s="171"/>
      <c r="IP165" s="196"/>
      <c r="IQ165" s="195"/>
      <c r="IR165" s="197"/>
      <c r="IS165" s="195"/>
      <c r="IT165" s="197"/>
      <c r="IU165" s="195"/>
      <c r="IV165" s="180" t="str">
        <f t="shared" si="271"/>
        <v/>
      </c>
      <c r="IW165" s="181" t="str">
        <f t="shared" si="240"/>
        <v/>
      </c>
      <c r="IX165" s="182" t="str">
        <f t="shared" si="241"/>
        <v/>
      </c>
      <c r="IY165" s="183"/>
      <c r="IZ165" s="184" t="str">
        <f t="shared" si="291"/>
        <v/>
      </c>
      <c r="JA165" s="183"/>
      <c r="JB165" s="171"/>
      <c r="JC165" s="342"/>
      <c r="JD165" s="198">
        <f t="shared" si="242"/>
        <v>0</v>
      </c>
      <c r="JE165" s="198">
        <f t="shared" si="243"/>
        <v>0</v>
      </c>
      <c r="JF165" s="198">
        <f t="shared" si="244"/>
        <v>0</v>
      </c>
      <c r="JG165" s="199">
        <f t="shared" si="245"/>
        <v>0</v>
      </c>
      <c r="JH165" s="199">
        <f t="shared" si="246"/>
        <v>0</v>
      </c>
      <c r="JI165" s="342"/>
      <c r="JJ165" s="198">
        <f>JD165+'Vessel List A'!JD165</f>
        <v>0</v>
      </c>
      <c r="JK165" s="198">
        <f>JE165+'Vessel List A'!JE165</f>
        <v>0</v>
      </c>
      <c r="JL165" s="198">
        <f t="shared" si="247"/>
        <v>0</v>
      </c>
      <c r="JM165" s="199">
        <f>JG165+'Vessel List A'!JG165</f>
        <v>0</v>
      </c>
      <c r="JN165" s="199">
        <f t="shared" si="248"/>
        <v>0</v>
      </c>
      <c r="JO165" s="342"/>
      <c r="JP165" s="346"/>
      <c r="JQ165" s="346"/>
      <c r="JR165" s="346"/>
      <c r="JS165" s="346"/>
      <c r="JT165" s="346"/>
      <c r="JU165" s="346"/>
      <c r="JV165" s="346"/>
      <c r="JW165" s="346"/>
      <c r="JX165" s="346"/>
      <c r="JY165" s="342"/>
      <c r="JZ165" s="344">
        <f t="shared" si="249"/>
        <v>4</v>
      </c>
      <c r="KA165" s="195"/>
    </row>
    <row r="166" spans="1:287" x14ac:dyDescent="0.2">
      <c r="A166" s="247">
        <f t="shared" si="250"/>
        <v>41740</v>
      </c>
      <c r="B166" s="249">
        <f t="shared" si="251"/>
        <v>41741</v>
      </c>
      <c r="C166" s="196"/>
      <c r="D166" s="195"/>
      <c r="E166" s="197"/>
      <c r="F166" s="195"/>
      <c r="G166" s="197"/>
      <c r="H166" s="195"/>
      <c r="I166" s="180" t="str">
        <f t="shared" si="252"/>
        <v/>
      </c>
      <c r="J166" s="181" t="str">
        <f t="shared" si="202"/>
        <v/>
      </c>
      <c r="K166" s="182" t="str">
        <f t="shared" si="203"/>
        <v/>
      </c>
      <c r="L166" s="183"/>
      <c r="M166" s="184" t="str">
        <f t="shared" si="272"/>
        <v/>
      </c>
      <c r="N166" s="183"/>
      <c r="O166" s="171"/>
      <c r="P166" s="196"/>
      <c r="Q166" s="195"/>
      <c r="R166" s="197"/>
      <c r="S166" s="195"/>
      <c r="T166" s="197"/>
      <c r="U166" s="195"/>
      <c r="V166" s="180" t="str">
        <f t="shared" si="253"/>
        <v/>
      </c>
      <c r="W166" s="181" t="str">
        <f t="shared" si="204"/>
        <v/>
      </c>
      <c r="X166" s="182" t="str">
        <f t="shared" si="205"/>
        <v/>
      </c>
      <c r="Y166" s="183"/>
      <c r="Z166" s="184" t="str">
        <f t="shared" si="273"/>
        <v/>
      </c>
      <c r="AA166" s="183"/>
      <c r="AB166" s="171"/>
      <c r="AC166" s="196"/>
      <c r="AD166" s="195"/>
      <c r="AE166" s="197"/>
      <c r="AF166" s="195"/>
      <c r="AG166" s="197"/>
      <c r="AH166" s="195"/>
      <c r="AI166" s="180" t="str">
        <f t="shared" si="254"/>
        <v/>
      </c>
      <c r="AJ166" s="181" t="str">
        <f t="shared" si="206"/>
        <v/>
      </c>
      <c r="AK166" s="182" t="str">
        <f t="shared" si="207"/>
        <v/>
      </c>
      <c r="AL166" s="183"/>
      <c r="AM166" s="184" t="str">
        <f t="shared" si="274"/>
        <v/>
      </c>
      <c r="AN166" s="183"/>
      <c r="AO166" s="171"/>
      <c r="AP166" s="196"/>
      <c r="AQ166" s="195"/>
      <c r="AR166" s="197"/>
      <c r="AS166" s="195"/>
      <c r="AT166" s="197"/>
      <c r="AU166" s="195"/>
      <c r="AV166" s="180" t="str">
        <f t="shared" si="255"/>
        <v/>
      </c>
      <c r="AW166" s="181" t="str">
        <f t="shared" si="208"/>
        <v/>
      </c>
      <c r="AX166" s="182" t="str">
        <f t="shared" si="209"/>
        <v/>
      </c>
      <c r="AY166" s="183"/>
      <c r="AZ166" s="184" t="str">
        <f t="shared" si="275"/>
        <v/>
      </c>
      <c r="BA166" s="183"/>
      <c r="BB166" s="171"/>
      <c r="BC166" s="196"/>
      <c r="BD166" s="195"/>
      <c r="BE166" s="197"/>
      <c r="BF166" s="195"/>
      <c r="BG166" s="197"/>
      <c r="BH166" s="195"/>
      <c r="BI166" s="180" t="str">
        <f t="shared" si="256"/>
        <v/>
      </c>
      <c r="BJ166" s="181" t="str">
        <f t="shared" si="210"/>
        <v/>
      </c>
      <c r="BK166" s="182" t="str">
        <f t="shared" si="211"/>
        <v/>
      </c>
      <c r="BL166" s="183"/>
      <c r="BM166" s="184" t="str">
        <f t="shared" si="276"/>
        <v/>
      </c>
      <c r="BN166" s="183"/>
      <c r="BO166" s="171"/>
      <c r="BP166" s="196"/>
      <c r="BQ166" s="195"/>
      <c r="BR166" s="197"/>
      <c r="BS166" s="195"/>
      <c r="BT166" s="197"/>
      <c r="BU166" s="195"/>
      <c r="BV166" s="180" t="str">
        <f t="shared" si="257"/>
        <v/>
      </c>
      <c r="BW166" s="181" t="str">
        <f t="shared" si="212"/>
        <v/>
      </c>
      <c r="BX166" s="182" t="str">
        <f t="shared" si="213"/>
        <v/>
      </c>
      <c r="BY166" s="183"/>
      <c r="BZ166" s="184" t="str">
        <f t="shared" si="277"/>
        <v/>
      </c>
      <c r="CA166" s="183"/>
      <c r="CB166" s="171"/>
      <c r="CC166" s="196"/>
      <c r="CD166" s="195"/>
      <c r="CE166" s="197"/>
      <c r="CF166" s="195"/>
      <c r="CG166" s="197"/>
      <c r="CH166" s="195"/>
      <c r="CI166" s="180" t="str">
        <f t="shared" si="258"/>
        <v/>
      </c>
      <c r="CJ166" s="181" t="str">
        <f t="shared" si="214"/>
        <v/>
      </c>
      <c r="CK166" s="182" t="str">
        <f t="shared" si="215"/>
        <v/>
      </c>
      <c r="CL166" s="183"/>
      <c r="CM166" s="184" t="str">
        <f t="shared" si="278"/>
        <v/>
      </c>
      <c r="CN166" s="183"/>
      <c r="CO166" s="171"/>
      <c r="CP166" s="196"/>
      <c r="CQ166" s="195"/>
      <c r="CR166" s="197"/>
      <c r="CS166" s="195"/>
      <c r="CT166" s="197"/>
      <c r="CU166" s="195"/>
      <c r="CV166" s="180" t="str">
        <f t="shared" si="259"/>
        <v/>
      </c>
      <c r="CW166" s="181" t="str">
        <f t="shared" si="216"/>
        <v/>
      </c>
      <c r="CX166" s="182" t="str">
        <f t="shared" si="217"/>
        <v/>
      </c>
      <c r="CY166" s="183"/>
      <c r="CZ166" s="184" t="str">
        <f t="shared" si="279"/>
        <v/>
      </c>
      <c r="DA166" s="183"/>
      <c r="DB166" s="171"/>
      <c r="DC166" s="196"/>
      <c r="DD166" s="195"/>
      <c r="DE166" s="197"/>
      <c r="DF166" s="195"/>
      <c r="DG166" s="197"/>
      <c r="DH166" s="195"/>
      <c r="DI166" s="180" t="str">
        <f t="shared" si="260"/>
        <v/>
      </c>
      <c r="DJ166" s="181" t="str">
        <f t="shared" si="218"/>
        <v/>
      </c>
      <c r="DK166" s="182" t="str">
        <f t="shared" si="219"/>
        <v/>
      </c>
      <c r="DL166" s="183"/>
      <c r="DM166" s="184" t="str">
        <f t="shared" si="280"/>
        <v/>
      </c>
      <c r="DN166" s="183"/>
      <c r="DO166" s="171"/>
      <c r="DP166" s="196"/>
      <c r="DQ166" s="195"/>
      <c r="DR166" s="197"/>
      <c r="DS166" s="195"/>
      <c r="DT166" s="197"/>
      <c r="DU166" s="195"/>
      <c r="DV166" s="180" t="str">
        <f t="shared" si="261"/>
        <v/>
      </c>
      <c r="DW166" s="181" t="str">
        <f t="shared" si="220"/>
        <v/>
      </c>
      <c r="DX166" s="182" t="str">
        <f t="shared" si="221"/>
        <v/>
      </c>
      <c r="DY166" s="183"/>
      <c r="DZ166" s="184" t="str">
        <f t="shared" si="281"/>
        <v/>
      </c>
      <c r="EA166" s="183"/>
      <c r="EB166" s="171"/>
      <c r="EC166" s="196"/>
      <c r="ED166" s="195"/>
      <c r="EE166" s="197"/>
      <c r="EF166" s="195"/>
      <c r="EG166" s="197"/>
      <c r="EH166" s="195"/>
      <c r="EI166" s="180" t="str">
        <f t="shared" si="262"/>
        <v/>
      </c>
      <c r="EJ166" s="181" t="str">
        <f t="shared" si="222"/>
        <v/>
      </c>
      <c r="EK166" s="182" t="str">
        <f t="shared" si="223"/>
        <v/>
      </c>
      <c r="EL166" s="183"/>
      <c r="EM166" s="184" t="str">
        <f t="shared" si="282"/>
        <v/>
      </c>
      <c r="EN166" s="183"/>
      <c r="EO166" s="171"/>
      <c r="EP166" s="196"/>
      <c r="EQ166" s="195"/>
      <c r="ER166" s="197"/>
      <c r="ES166" s="195"/>
      <c r="ET166" s="197"/>
      <c r="EU166" s="195"/>
      <c r="EV166" s="180" t="str">
        <f t="shared" si="263"/>
        <v/>
      </c>
      <c r="EW166" s="181" t="str">
        <f t="shared" si="224"/>
        <v/>
      </c>
      <c r="EX166" s="182" t="str">
        <f t="shared" si="225"/>
        <v/>
      </c>
      <c r="EY166" s="183"/>
      <c r="EZ166" s="184" t="str">
        <f t="shared" si="283"/>
        <v/>
      </c>
      <c r="FA166" s="183"/>
      <c r="FB166" s="171"/>
      <c r="FC166" s="196"/>
      <c r="FD166" s="195"/>
      <c r="FE166" s="197"/>
      <c r="FF166" s="195"/>
      <c r="FG166" s="197"/>
      <c r="FH166" s="195"/>
      <c r="FI166" s="180" t="str">
        <f t="shared" si="264"/>
        <v/>
      </c>
      <c r="FJ166" s="181" t="str">
        <f t="shared" si="226"/>
        <v/>
      </c>
      <c r="FK166" s="182" t="str">
        <f t="shared" si="227"/>
        <v/>
      </c>
      <c r="FL166" s="183"/>
      <c r="FM166" s="184" t="str">
        <f t="shared" si="284"/>
        <v/>
      </c>
      <c r="FN166" s="183"/>
      <c r="FO166" s="171"/>
      <c r="FP166" s="196"/>
      <c r="FQ166" s="195"/>
      <c r="FR166" s="197"/>
      <c r="FS166" s="195"/>
      <c r="FT166" s="197"/>
      <c r="FU166" s="195"/>
      <c r="FV166" s="180" t="str">
        <f t="shared" si="265"/>
        <v/>
      </c>
      <c r="FW166" s="181" t="str">
        <f t="shared" si="228"/>
        <v/>
      </c>
      <c r="FX166" s="182" t="str">
        <f t="shared" si="229"/>
        <v/>
      </c>
      <c r="FY166" s="183"/>
      <c r="FZ166" s="184" t="str">
        <f t="shared" si="285"/>
        <v/>
      </c>
      <c r="GA166" s="183"/>
      <c r="GB166" s="171"/>
      <c r="GC166" s="196"/>
      <c r="GD166" s="195"/>
      <c r="GE166" s="197"/>
      <c r="GF166" s="195"/>
      <c r="GG166" s="197"/>
      <c r="GH166" s="195"/>
      <c r="GI166" s="180" t="str">
        <f t="shared" si="266"/>
        <v/>
      </c>
      <c r="GJ166" s="181" t="str">
        <f t="shared" si="230"/>
        <v/>
      </c>
      <c r="GK166" s="182" t="str">
        <f t="shared" si="231"/>
        <v/>
      </c>
      <c r="GL166" s="183"/>
      <c r="GM166" s="184" t="str">
        <f t="shared" si="286"/>
        <v/>
      </c>
      <c r="GN166" s="183"/>
      <c r="GO166" s="171"/>
      <c r="GP166" s="196"/>
      <c r="GQ166" s="195"/>
      <c r="GR166" s="197"/>
      <c r="GS166" s="195"/>
      <c r="GT166" s="197"/>
      <c r="GU166" s="195"/>
      <c r="GV166" s="180" t="str">
        <f t="shared" si="267"/>
        <v/>
      </c>
      <c r="GW166" s="181" t="str">
        <f t="shared" si="232"/>
        <v/>
      </c>
      <c r="GX166" s="182" t="str">
        <f t="shared" si="233"/>
        <v/>
      </c>
      <c r="GY166" s="183"/>
      <c r="GZ166" s="184" t="str">
        <f t="shared" si="287"/>
        <v/>
      </c>
      <c r="HA166" s="183"/>
      <c r="HB166" s="171"/>
      <c r="HC166" s="196"/>
      <c r="HD166" s="195"/>
      <c r="HE166" s="197"/>
      <c r="HF166" s="195"/>
      <c r="HG166" s="197"/>
      <c r="HH166" s="195"/>
      <c r="HI166" s="180" t="str">
        <f t="shared" si="268"/>
        <v/>
      </c>
      <c r="HJ166" s="181" t="str">
        <f t="shared" si="234"/>
        <v/>
      </c>
      <c r="HK166" s="182" t="str">
        <f t="shared" si="235"/>
        <v/>
      </c>
      <c r="HL166" s="183"/>
      <c r="HM166" s="184" t="str">
        <f t="shared" si="288"/>
        <v/>
      </c>
      <c r="HN166" s="183"/>
      <c r="HO166" s="171"/>
      <c r="HP166" s="196"/>
      <c r="HQ166" s="195"/>
      <c r="HR166" s="197"/>
      <c r="HS166" s="195"/>
      <c r="HT166" s="197"/>
      <c r="HU166" s="195"/>
      <c r="HV166" s="180" t="str">
        <f t="shared" si="269"/>
        <v/>
      </c>
      <c r="HW166" s="181" t="str">
        <f t="shared" si="236"/>
        <v/>
      </c>
      <c r="HX166" s="182" t="str">
        <f t="shared" si="237"/>
        <v/>
      </c>
      <c r="HY166" s="183"/>
      <c r="HZ166" s="184" t="str">
        <f t="shared" si="289"/>
        <v/>
      </c>
      <c r="IA166" s="183"/>
      <c r="IB166" s="171"/>
      <c r="IC166" s="196"/>
      <c r="ID166" s="195"/>
      <c r="IE166" s="197"/>
      <c r="IF166" s="195"/>
      <c r="IG166" s="197"/>
      <c r="IH166" s="195"/>
      <c r="II166" s="180" t="str">
        <f t="shared" si="270"/>
        <v/>
      </c>
      <c r="IJ166" s="181" t="str">
        <f t="shared" si="238"/>
        <v/>
      </c>
      <c r="IK166" s="182" t="str">
        <f t="shared" si="239"/>
        <v/>
      </c>
      <c r="IL166" s="183"/>
      <c r="IM166" s="184" t="str">
        <f t="shared" si="290"/>
        <v/>
      </c>
      <c r="IN166" s="183"/>
      <c r="IO166" s="171"/>
      <c r="IP166" s="196"/>
      <c r="IQ166" s="195"/>
      <c r="IR166" s="197"/>
      <c r="IS166" s="195"/>
      <c r="IT166" s="197"/>
      <c r="IU166" s="195"/>
      <c r="IV166" s="180" t="str">
        <f t="shared" si="271"/>
        <v/>
      </c>
      <c r="IW166" s="181" t="str">
        <f t="shared" si="240"/>
        <v/>
      </c>
      <c r="IX166" s="182" t="str">
        <f t="shared" si="241"/>
        <v/>
      </c>
      <c r="IY166" s="183"/>
      <c r="IZ166" s="184" t="str">
        <f t="shared" si="291"/>
        <v/>
      </c>
      <c r="JA166" s="183"/>
      <c r="JB166" s="171"/>
      <c r="JC166" s="342"/>
      <c r="JD166" s="198">
        <f t="shared" si="242"/>
        <v>0</v>
      </c>
      <c r="JE166" s="198">
        <f t="shared" si="243"/>
        <v>0</v>
      </c>
      <c r="JF166" s="198">
        <f t="shared" si="244"/>
        <v>0</v>
      </c>
      <c r="JG166" s="199">
        <f t="shared" si="245"/>
        <v>0</v>
      </c>
      <c r="JH166" s="199">
        <f t="shared" si="246"/>
        <v>0</v>
      </c>
      <c r="JI166" s="342"/>
      <c r="JJ166" s="198">
        <f>JD166+'Vessel List A'!JD166</f>
        <v>0</v>
      </c>
      <c r="JK166" s="198">
        <f>JE166+'Vessel List A'!JE166</f>
        <v>0</v>
      </c>
      <c r="JL166" s="198">
        <f t="shared" si="247"/>
        <v>0</v>
      </c>
      <c r="JM166" s="199">
        <f>JG166+'Vessel List A'!JG166</f>
        <v>0</v>
      </c>
      <c r="JN166" s="199">
        <f t="shared" si="248"/>
        <v>0</v>
      </c>
      <c r="JO166" s="342"/>
      <c r="JP166" s="346"/>
      <c r="JQ166" s="346"/>
      <c r="JR166" s="346"/>
      <c r="JS166" s="346"/>
      <c r="JT166" s="346"/>
      <c r="JU166" s="346"/>
      <c r="JV166" s="346"/>
      <c r="JW166" s="346"/>
      <c r="JX166" s="346"/>
      <c r="JY166" s="342"/>
      <c r="JZ166" s="344">
        <f t="shared" si="249"/>
        <v>4</v>
      </c>
      <c r="KA166" s="195"/>
    </row>
    <row r="167" spans="1:287" x14ac:dyDescent="0.2">
      <c r="A167" s="247">
        <f t="shared" si="250"/>
        <v>41741</v>
      </c>
      <c r="B167" s="249">
        <f t="shared" si="251"/>
        <v>41742</v>
      </c>
      <c r="C167" s="196"/>
      <c r="D167" s="195"/>
      <c r="E167" s="197"/>
      <c r="F167" s="195"/>
      <c r="G167" s="197"/>
      <c r="H167" s="195"/>
      <c r="I167" s="180" t="str">
        <f t="shared" si="252"/>
        <v/>
      </c>
      <c r="J167" s="181" t="str">
        <f t="shared" si="202"/>
        <v/>
      </c>
      <c r="K167" s="182" t="str">
        <f t="shared" si="203"/>
        <v/>
      </c>
      <c r="L167" s="183"/>
      <c r="M167" s="184" t="str">
        <f t="shared" si="272"/>
        <v/>
      </c>
      <c r="N167" s="183"/>
      <c r="O167" s="186"/>
      <c r="P167" s="196"/>
      <c r="Q167" s="195"/>
      <c r="R167" s="197"/>
      <c r="S167" s="195"/>
      <c r="T167" s="197"/>
      <c r="U167" s="195"/>
      <c r="V167" s="180" t="str">
        <f t="shared" si="253"/>
        <v/>
      </c>
      <c r="W167" s="181" t="str">
        <f t="shared" si="204"/>
        <v/>
      </c>
      <c r="X167" s="182" t="str">
        <f t="shared" si="205"/>
        <v/>
      </c>
      <c r="Y167" s="183"/>
      <c r="Z167" s="184" t="str">
        <f t="shared" si="273"/>
        <v/>
      </c>
      <c r="AA167" s="183"/>
      <c r="AB167" s="186"/>
      <c r="AC167" s="196"/>
      <c r="AD167" s="195"/>
      <c r="AE167" s="197"/>
      <c r="AF167" s="195"/>
      <c r="AG167" s="197"/>
      <c r="AH167" s="195"/>
      <c r="AI167" s="180" t="str">
        <f t="shared" si="254"/>
        <v/>
      </c>
      <c r="AJ167" s="181" t="str">
        <f t="shared" si="206"/>
        <v/>
      </c>
      <c r="AK167" s="182" t="str">
        <f t="shared" si="207"/>
        <v/>
      </c>
      <c r="AL167" s="183"/>
      <c r="AM167" s="184" t="str">
        <f t="shared" si="274"/>
        <v/>
      </c>
      <c r="AN167" s="183"/>
      <c r="AO167" s="186"/>
      <c r="AP167" s="196"/>
      <c r="AQ167" s="195"/>
      <c r="AR167" s="197"/>
      <c r="AS167" s="195"/>
      <c r="AT167" s="197"/>
      <c r="AU167" s="195"/>
      <c r="AV167" s="180" t="str">
        <f t="shared" si="255"/>
        <v/>
      </c>
      <c r="AW167" s="181" t="str">
        <f t="shared" si="208"/>
        <v/>
      </c>
      <c r="AX167" s="182" t="str">
        <f t="shared" si="209"/>
        <v/>
      </c>
      <c r="AY167" s="183"/>
      <c r="AZ167" s="184" t="str">
        <f t="shared" si="275"/>
        <v/>
      </c>
      <c r="BA167" s="183"/>
      <c r="BB167" s="186"/>
      <c r="BC167" s="196"/>
      <c r="BD167" s="195"/>
      <c r="BE167" s="197"/>
      <c r="BF167" s="195"/>
      <c r="BG167" s="197"/>
      <c r="BH167" s="195"/>
      <c r="BI167" s="180" t="str">
        <f t="shared" si="256"/>
        <v/>
      </c>
      <c r="BJ167" s="181" t="str">
        <f t="shared" si="210"/>
        <v/>
      </c>
      <c r="BK167" s="182" t="str">
        <f t="shared" si="211"/>
        <v/>
      </c>
      <c r="BL167" s="183"/>
      <c r="BM167" s="184" t="str">
        <f t="shared" si="276"/>
        <v/>
      </c>
      <c r="BN167" s="183"/>
      <c r="BO167" s="186"/>
      <c r="BP167" s="196"/>
      <c r="BQ167" s="195"/>
      <c r="BR167" s="197"/>
      <c r="BS167" s="195"/>
      <c r="BT167" s="197"/>
      <c r="BU167" s="195"/>
      <c r="BV167" s="180" t="str">
        <f t="shared" si="257"/>
        <v/>
      </c>
      <c r="BW167" s="181" t="str">
        <f t="shared" si="212"/>
        <v/>
      </c>
      <c r="BX167" s="182" t="str">
        <f t="shared" si="213"/>
        <v/>
      </c>
      <c r="BY167" s="183"/>
      <c r="BZ167" s="184" t="str">
        <f t="shared" si="277"/>
        <v/>
      </c>
      <c r="CA167" s="183"/>
      <c r="CB167" s="186"/>
      <c r="CC167" s="196"/>
      <c r="CD167" s="195"/>
      <c r="CE167" s="197"/>
      <c r="CF167" s="195"/>
      <c r="CG167" s="197"/>
      <c r="CH167" s="195"/>
      <c r="CI167" s="180" t="str">
        <f t="shared" si="258"/>
        <v/>
      </c>
      <c r="CJ167" s="181" t="str">
        <f t="shared" si="214"/>
        <v/>
      </c>
      <c r="CK167" s="182" t="str">
        <f t="shared" si="215"/>
        <v/>
      </c>
      <c r="CL167" s="183"/>
      <c r="CM167" s="184" t="str">
        <f t="shared" si="278"/>
        <v/>
      </c>
      <c r="CN167" s="183"/>
      <c r="CO167" s="186"/>
      <c r="CP167" s="196"/>
      <c r="CQ167" s="195"/>
      <c r="CR167" s="197"/>
      <c r="CS167" s="195"/>
      <c r="CT167" s="197"/>
      <c r="CU167" s="195"/>
      <c r="CV167" s="180" t="str">
        <f t="shared" si="259"/>
        <v/>
      </c>
      <c r="CW167" s="181" t="str">
        <f t="shared" si="216"/>
        <v/>
      </c>
      <c r="CX167" s="182" t="str">
        <f t="shared" si="217"/>
        <v/>
      </c>
      <c r="CY167" s="183"/>
      <c r="CZ167" s="184" t="str">
        <f t="shared" si="279"/>
        <v/>
      </c>
      <c r="DA167" s="183"/>
      <c r="DB167" s="186"/>
      <c r="DC167" s="196"/>
      <c r="DD167" s="195"/>
      <c r="DE167" s="197"/>
      <c r="DF167" s="195"/>
      <c r="DG167" s="197"/>
      <c r="DH167" s="195"/>
      <c r="DI167" s="180" t="str">
        <f t="shared" si="260"/>
        <v/>
      </c>
      <c r="DJ167" s="181" t="str">
        <f t="shared" si="218"/>
        <v/>
      </c>
      <c r="DK167" s="182" t="str">
        <f t="shared" si="219"/>
        <v/>
      </c>
      <c r="DL167" s="183"/>
      <c r="DM167" s="184" t="str">
        <f t="shared" si="280"/>
        <v/>
      </c>
      <c r="DN167" s="183"/>
      <c r="DO167" s="186"/>
      <c r="DP167" s="196"/>
      <c r="DQ167" s="195"/>
      <c r="DR167" s="197"/>
      <c r="DS167" s="195"/>
      <c r="DT167" s="197"/>
      <c r="DU167" s="195"/>
      <c r="DV167" s="180" t="str">
        <f t="shared" si="261"/>
        <v/>
      </c>
      <c r="DW167" s="181" t="str">
        <f t="shared" si="220"/>
        <v/>
      </c>
      <c r="DX167" s="182" t="str">
        <f t="shared" si="221"/>
        <v/>
      </c>
      <c r="DY167" s="183"/>
      <c r="DZ167" s="184" t="str">
        <f t="shared" si="281"/>
        <v/>
      </c>
      <c r="EA167" s="183"/>
      <c r="EB167" s="186"/>
      <c r="EC167" s="196"/>
      <c r="ED167" s="195"/>
      <c r="EE167" s="197"/>
      <c r="EF167" s="195"/>
      <c r="EG167" s="197"/>
      <c r="EH167" s="195"/>
      <c r="EI167" s="180" t="str">
        <f t="shared" si="262"/>
        <v/>
      </c>
      <c r="EJ167" s="181" t="str">
        <f t="shared" si="222"/>
        <v/>
      </c>
      <c r="EK167" s="182" t="str">
        <f t="shared" si="223"/>
        <v/>
      </c>
      <c r="EL167" s="183"/>
      <c r="EM167" s="184" t="str">
        <f t="shared" si="282"/>
        <v/>
      </c>
      <c r="EN167" s="183"/>
      <c r="EO167" s="186"/>
      <c r="EP167" s="196"/>
      <c r="EQ167" s="195"/>
      <c r="ER167" s="197"/>
      <c r="ES167" s="195"/>
      <c r="ET167" s="197"/>
      <c r="EU167" s="195"/>
      <c r="EV167" s="180" t="str">
        <f t="shared" si="263"/>
        <v/>
      </c>
      <c r="EW167" s="181" t="str">
        <f t="shared" si="224"/>
        <v/>
      </c>
      <c r="EX167" s="182" t="str">
        <f t="shared" si="225"/>
        <v/>
      </c>
      <c r="EY167" s="183"/>
      <c r="EZ167" s="184" t="str">
        <f t="shared" si="283"/>
        <v/>
      </c>
      <c r="FA167" s="183"/>
      <c r="FB167" s="186"/>
      <c r="FC167" s="196"/>
      <c r="FD167" s="195"/>
      <c r="FE167" s="197"/>
      <c r="FF167" s="195"/>
      <c r="FG167" s="197"/>
      <c r="FH167" s="195"/>
      <c r="FI167" s="180" t="str">
        <f t="shared" si="264"/>
        <v/>
      </c>
      <c r="FJ167" s="181" t="str">
        <f t="shared" si="226"/>
        <v/>
      </c>
      <c r="FK167" s="182" t="str">
        <f t="shared" si="227"/>
        <v/>
      </c>
      <c r="FL167" s="183"/>
      <c r="FM167" s="184" t="str">
        <f t="shared" si="284"/>
        <v/>
      </c>
      <c r="FN167" s="183"/>
      <c r="FO167" s="186"/>
      <c r="FP167" s="196"/>
      <c r="FQ167" s="195"/>
      <c r="FR167" s="197"/>
      <c r="FS167" s="195"/>
      <c r="FT167" s="197"/>
      <c r="FU167" s="195"/>
      <c r="FV167" s="180" t="str">
        <f t="shared" si="265"/>
        <v/>
      </c>
      <c r="FW167" s="181" t="str">
        <f t="shared" si="228"/>
        <v/>
      </c>
      <c r="FX167" s="182" t="str">
        <f t="shared" si="229"/>
        <v/>
      </c>
      <c r="FY167" s="183"/>
      <c r="FZ167" s="184" t="str">
        <f t="shared" si="285"/>
        <v/>
      </c>
      <c r="GA167" s="183"/>
      <c r="GB167" s="186"/>
      <c r="GC167" s="196"/>
      <c r="GD167" s="195"/>
      <c r="GE167" s="197"/>
      <c r="GF167" s="195"/>
      <c r="GG167" s="197"/>
      <c r="GH167" s="195"/>
      <c r="GI167" s="180" t="str">
        <f t="shared" si="266"/>
        <v/>
      </c>
      <c r="GJ167" s="181" t="str">
        <f t="shared" si="230"/>
        <v/>
      </c>
      <c r="GK167" s="182" t="str">
        <f t="shared" si="231"/>
        <v/>
      </c>
      <c r="GL167" s="183"/>
      <c r="GM167" s="184" t="str">
        <f t="shared" si="286"/>
        <v/>
      </c>
      <c r="GN167" s="183"/>
      <c r="GO167" s="186"/>
      <c r="GP167" s="196"/>
      <c r="GQ167" s="195"/>
      <c r="GR167" s="197"/>
      <c r="GS167" s="195"/>
      <c r="GT167" s="197"/>
      <c r="GU167" s="195"/>
      <c r="GV167" s="180" t="str">
        <f t="shared" si="267"/>
        <v/>
      </c>
      <c r="GW167" s="181" t="str">
        <f t="shared" si="232"/>
        <v/>
      </c>
      <c r="GX167" s="182" t="str">
        <f t="shared" si="233"/>
        <v/>
      </c>
      <c r="GY167" s="183"/>
      <c r="GZ167" s="184" t="str">
        <f t="shared" si="287"/>
        <v/>
      </c>
      <c r="HA167" s="183"/>
      <c r="HB167" s="186"/>
      <c r="HC167" s="196"/>
      <c r="HD167" s="195"/>
      <c r="HE167" s="197"/>
      <c r="HF167" s="195"/>
      <c r="HG167" s="197"/>
      <c r="HH167" s="195"/>
      <c r="HI167" s="180" t="str">
        <f t="shared" si="268"/>
        <v/>
      </c>
      <c r="HJ167" s="181" t="str">
        <f t="shared" si="234"/>
        <v/>
      </c>
      <c r="HK167" s="182" t="str">
        <f t="shared" si="235"/>
        <v/>
      </c>
      <c r="HL167" s="183"/>
      <c r="HM167" s="184" t="str">
        <f t="shared" si="288"/>
        <v/>
      </c>
      <c r="HN167" s="183"/>
      <c r="HO167" s="186"/>
      <c r="HP167" s="196"/>
      <c r="HQ167" s="195"/>
      <c r="HR167" s="197"/>
      <c r="HS167" s="195"/>
      <c r="HT167" s="197"/>
      <c r="HU167" s="195"/>
      <c r="HV167" s="180" t="str">
        <f t="shared" si="269"/>
        <v/>
      </c>
      <c r="HW167" s="181" t="str">
        <f t="shared" si="236"/>
        <v/>
      </c>
      <c r="HX167" s="182" t="str">
        <f t="shared" si="237"/>
        <v/>
      </c>
      <c r="HY167" s="183"/>
      <c r="HZ167" s="184" t="str">
        <f t="shared" si="289"/>
        <v/>
      </c>
      <c r="IA167" s="183"/>
      <c r="IB167" s="186"/>
      <c r="IC167" s="196"/>
      <c r="ID167" s="195"/>
      <c r="IE167" s="197"/>
      <c r="IF167" s="195"/>
      <c r="IG167" s="197"/>
      <c r="IH167" s="195"/>
      <c r="II167" s="180" t="str">
        <f t="shared" si="270"/>
        <v/>
      </c>
      <c r="IJ167" s="181" t="str">
        <f t="shared" si="238"/>
        <v/>
      </c>
      <c r="IK167" s="182" t="str">
        <f t="shared" si="239"/>
        <v/>
      </c>
      <c r="IL167" s="183"/>
      <c r="IM167" s="184" t="str">
        <f t="shared" si="290"/>
        <v/>
      </c>
      <c r="IN167" s="183"/>
      <c r="IO167" s="186"/>
      <c r="IP167" s="196"/>
      <c r="IQ167" s="195"/>
      <c r="IR167" s="197"/>
      <c r="IS167" s="195"/>
      <c r="IT167" s="197"/>
      <c r="IU167" s="195"/>
      <c r="IV167" s="180" t="str">
        <f t="shared" si="271"/>
        <v/>
      </c>
      <c r="IW167" s="181" t="str">
        <f t="shared" si="240"/>
        <v/>
      </c>
      <c r="IX167" s="182" t="str">
        <f t="shared" si="241"/>
        <v/>
      </c>
      <c r="IY167" s="183"/>
      <c r="IZ167" s="184" t="str">
        <f t="shared" si="291"/>
        <v/>
      </c>
      <c r="JA167" s="183"/>
      <c r="JB167" s="186"/>
      <c r="JC167" s="342"/>
      <c r="JD167" s="198">
        <f t="shared" si="242"/>
        <v>0</v>
      </c>
      <c r="JE167" s="198">
        <f t="shared" si="243"/>
        <v>0</v>
      </c>
      <c r="JF167" s="198">
        <f t="shared" si="244"/>
        <v>0</v>
      </c>
      <c r="JG167" s="199">
        <f t="shared" si="245"/>
        <v>0</v>
      </c>
      <c r="JH167" s="199">
        <f t="shared" si="246"/>
        <v>0</v>
      </c>
      <c r="JI167" s="342"/>
      <c r="JJ167" s="198">
        <f>JD167+'Vessel List A'!JD167</f>
        <v>0</v>
      </c>
      <c r="JK167" s="198">
        <f>JE167+'Vessel List A'!JE167</f>
        <v>0</v>
      </c>
      <c r="JL167" s="198">
        <f t="shared" si="247"/>
        <v>0</v>
      </c>
      <c r="JM167" s="199">
        <f>JG167+'Vessel List A'!JG167</f>
        <v>0</v>
      </c>
      <c r="JN167" s="199">
        <f t="shared" si="248"/>
        <v>0</v>
      </c>
      <c r="JO167" s="342"/>
      <c r="JP167" s="346"/>
      <c r="JQ167" s="346"/>
      <c r="JR167" s="346"/>
      <c r="JS167" s="346"/>
      <c r="JT167" s="346"/>
      <c r="JU167" s="346"/>
      <c r="JV167" s="346"/>
      <c r="JW167" s="346"/>
      <c r="JX167" s="346"/>
      <c r="JY167" s="342"/>
      <c r="JZ167" s="344">
        <f t="shared" si="249"/>
        <v>4</v>
      </c>
      <c r="KA167" s="195"/>
    </row>
    <row r="168" spans="1:287" x14ac:dyDescent="0.2">
      <c r="A168" s="247">
        <f t="shared" si="250"/>
        <v>41742</v>
      </c>
      <c r="B168" s="249">
        <f t="shared" si="251"/>
        <v>41743</v>
      </c>
      <c r="C168" s="196"/>
      <c r="D168" s="195"/>
      <c r="E168" s="197"/>
      <c r="F168" s="195"/>
      <c r="G168" s="197"/>
      <c r="H168" s="195"/>
      <c r="I168" s="180" t="str">
        <f t="shared" si="252"/>
        <v/>
      </c>
      <c r="J168" s="181" t="str">
        <f t="shared" si="202"/>
        <v/>
      </c>
      <c r="K168" s="182" t="str">
        <f t="shared" si="203"/>
        <v/>
      </c>
      <c r="L168" s="183"/>
      <c r="M168" s="184" t="str">
        <f t="shared" si="272"/>
        <v/>
      </c>
      <c r="N168" s="183"/>
      <c r="O168" s="171"/>
      <c r="P168" s="196"/>
      <c r="Q168" s="195"/>
      <c r="R168" s="197"/>
      <c r="S168" s="195"/>
      <c r="T168" s="197"/>
      <c r="U168" s="195"/>
      <c r="V168" s="180" t="str">
        <f t="shared" si="253"/>
        <v/>
      </c>
      <c r="W168" s="181" t="str">
        <f t="shared" si="204"/>
        <v/>
      </c>
      <c r="X168" s="182" t="str">
        <f t="shared" si="205"/>
        <v/>
      </c>
      <c r="Y168" s="183"/>
      <c r="Z168" s="184" t="str">
        <f t="shared" si="273"/>
        <v/>
      </c>
      <c r="AA168" s="183"/>
      <c r="AB168" s="171"/>
      <c r="AC168" s="196"/>
      <c r="AD168" s="195"/>
      <c r="AE168" s="197"/>
      <c r="AF168" s="195"/>
      <c r="AG168" s="197"/>
      <c r="AH168" s="195"/>
      <c r="AI168" s="180" t="str">
        <f t="shared" si="254"/>
        <v/>
      </c>
      <c r="AJ168" s="181" t="str">
        <f t="shared" si="206"/>
        <v/>
      </c>
      <c r="AK168" s="182" t="str">
        <f t="shared" si="207"/>
        <v/>
      </c>
      <c r="AL168" s="183"/>
      <c r="AM168" s="184" t="str">
        <f t="shared" si="274"/>
        <v/>
      </c>
      <c r="AN168" s="183"/>
      <c r="AO168" s="171"/>
      <c r="AP168" s="196"/>
      <c r="AQ168" s="195"/>
      <c r="AR168" s="197"/>
      <c r="AS168" s="195"/>
      <c r="AT168" s="197"/>
      <c r="AU168" s="195"/>
      <c r="AV168" s="180" t="str">
        <f t="shared" si="255"/>
        <v/>
      </c>
      <c r="AW168" s="181" t="str">
        <f t="shared" si="208"/>
        <v/>
      </c>
      <c r="AX168" s="182" t="str">
        <f t="shared" si="209"/>
        <v/>
      </c>
      <c r="AY168" s="183"/>
      <c r="AZ168" s="184" t="str">
        <f t="shared" si="275"/>
        <v/>
      </c>
      <c r="BA168" s="183"/>
      <c r="BB168" s="171"/>
      <c r="BC168" s="196"/>
      <c r="BD168" s="195"/>
      <c r="BE168" s="197"/>
      <c r="BF168" s="195"/>
      <c r="BG168" s="197"/>
      <c r="BH168" s="195"/>
      <c r="BI168" s="180" t="str">
        <f t="shared" si="256"/>
        <v/>
      </c>
      <c r="BJ168" s="181" t="str">
        <f t="shared" si="210"/>
        <v/>
      </c>
      <c r="BK168" s="182" t="str">
        <f t="shared" si="211"/>
        <v/>
      </c>
      <c r="BL168" s="183"/>
      <c r="BM168" s="184" t="str">
        <f t="shared" si="276"/>
        <v/>
      </c>
      <c r="BN168" s="183"/>
      <c r="BO168" s="171"/>
      <c r="BP168" s="196"/>
      <c r="BQ168" s="195"/>
      <c r="BR168" s="197"/>
      <c r="BS168" s="195"/>
      <c r="BT168" s="197"/>
      <c r="BU168" s="195"/>
      <c r="BV168" s="180" t="str">
        <f t="shared" si="257"/>
        <v/>
      </c>
      <c r="BW168" s="181" t="str">
        <f t="shared" si="212"/>
        <v/>
      </c>
      <c r="BX168" s="182" t="str">
        <f t="shared" si="213"/>
        <v/>
      </c>
      <c r="BY168" s="183"/>
      <c r="BZ168" s="184" t="str">
        <f t="shared" si="277"/>
        <v/>
      </c>
      <c r="CA168" s="183"/>
      <c r="CB168" s="171"/>
      <c r="CC168" s="196"/>
      <c r="CD168" s="195"/>
      <c r="CE168" s="197"/>
      <c r="CF168" s="195"/>
      <c r="CG168" s="197"/>
      <c r="CH168" s="195"/>
      <c r="CI168" s="180" t="str">
        <f t="shared" si="258"/>
        <v/>
      </c>
      <c r="CJ168" s="181" t="str">
        <f t="shared" si="214"/>
        <v/>
      </c>
      <c r="CK168" s="182" t="str">
        <f t="shared" si="215"/>
        <v/>
      </c>
      <c r="CL168" s="183"/>
      <c r="CM168" s="184" t="str">
        <f t="shared" si="278"/>
        <v/>
      </c>
      <c r="CN168" s="183"/>
      <c r="CO168" s="171"/>
      <c r="CP168" s="196"/>
      <c r="CQ168" s="195"/>
      <c r="CR168" s="197"/>
      <c r="CS168" s="195"/>
      <c r="CT168" s="197"/>
      <c r="CU168" s="195"/>
      <c r="CV168" s="180" t="str">
        <f t="shared" si="259"/>
        <v/>
      </c>
      <c r="CW168" s="181" t="str">
        <f t="shared" si="216"/>
        <v/>
      </c>
      <c r="CX168" s="182" t="str">
        <f t="shared" si="217"/>
        <v/>
      </c>
      <c r="CY168" s="183"/>
      <c r="CZ168" s="184" t="str">
        <f t="shared" si="279"/>
        <v/>
      </c>
      <c r="DA168" s="183"/>
      <c r="DB168" s="171"/>
      <c r="DC168" s="196"/>
      <c r="DD168" s="195"/>
      <c r="DE168" s="197"/>
      <c r="DF168" s="195"/>
      <c r="DG168" s="197"/>
      <c r="DH168" s="195"/>
      <c r="DI168" s="180" t="str">
        <f t="shared" si="260"/>
        <v/>
      </c>
      <c r="DJ168" s="181" t="str">
        <f t="shared" si="218"/>
        <v/>
      </c>
      <c r="DK168" s="182" t="str">
        <f t="shared" si="219"/>
        <v/>
      </c>
      <c r="DL168" s="183"/>
      <c r="DM168" s="184" t="str">
        <f t="shared" si="280"/>
        <v/>
      </c>
      <c r="DN168" s="183"/>
      <c r="DO168" s="171"/>
      <c r="DP168" s="196"/>
      <c r="DQ168" s="195"/>
      <c r="DR168" s="197"/>
      <c r="DS168" s="195"/>
      <c r="DT168" s="197"/>
      <c r="DU168" s="195"/>
      <c r="DV168" s="180" t="str">
        <f t="shared" si="261"/>
        <v/>
      </c>
      <c r="DW168" s="181" t="str">
        <f t="shared" si="220"/>
        <v/>
      </c>
      <c r="DX168" s="182" t="str">
        <f t="shared" si="221"/>
        <v/>
      </c>
      <c r="DY168" s="183"/>
      <c r="DZ168" s="184" t="str">
        <f t="shared" si="281"/>
        <v/>
      </c>
      <c r="EA168" s="183"/>
      <c r="EB168" s="171"/>
      <c r="EC168" s="196"/>
      <c r="ED168" s="195"/>
      <c r="EE168" s="197"/>
      <c r="EF168" s="195"/>
      <c r="EG168" s="197"/>
      <c r="EH168" s="195"/>
      <c r="EI168" s="180" t="str">
        <f t="shared" si="262"/>
        <v/>
      </c>
      <c r="EJ168" s="181" t="str">
        <f t="shared" si="222"/>
        <v/>
      </c>
      <c r="EK168" s="182" t="str">
        <f t="shared" si="223"/>
        <v/>
      </c>
      <c r="EL168" s="183"/>
      <c r="EM168" s="184" t="str">
        <f t="shared" si="282"/>
        <v/>
      </c>
      <c r="EN168" s="183"/>
      <c r="EO168" s="171"/>
      <c r="EP168" s="196"/>
      <c r="EQ168" s="195"/>
      <c r="ER168" s="197"/>
      <c r="ES168" s="195"/>
      <c r="ET168" s="197"/>
      <c r="EU168" s="195"/>
      <c r="EV168" s="180" t="str">
        <f t="shared" si="263"/>
        <v/>
      </c>
      <c r="EW168" s="181" t="str">
        <f t="shared" si="224"/>
        <v/>
      </c>
      <c r="EX168" s="182" t="str">
        <f t="shared" si="225"/>
        <v/>
      </c>
      <c r="EY168" s="183"/>
      <c r="EZ168" s="184" t="str">
        <f t="shared" si="283"/>
        <v/>
      </c>
      <c r="FA168" s="183"/>
      <c r="FB168" s="171"/>
      <c r="FC168" s="196"/>
      <c r="FD168" s="195"/>
      <c r="FE168" s="197"/>
      <c r="FF168" s="195"/>
      <c r="FG168" s="197"/>
      <c r="FH168" s="195"/>
      <c r="FI168" s="180" t="str">
        <f t="shared" si="264"/>
        <v/>
      </c>
      <c r="FJ168" s="181" t="str">
        <f t="shared" si="226"/>
        <v/>
      </c>
      <c r="FK168" s="182" t="str">
        <f t="shared" si="227"/>
        <v/>
      </c>
      <c r="FL168" s="183"/>
      <c r="FM168" s="184" t="str">
        <f t="shared" si="284"/>
        <v/>
      </c>
      <c r="FN168" s="183"/>
      <c r="FO168" s="171"/>
      <c r="FP168" s="196"/>
      <c r="FQ168" s="195"/>
      <c r="FR168" s="197"/>
      <c r="FS168" s="195"/>
      <c r="FT168" s="197"/>
      <c r="FU168" s="195"/>
      <c r="FV168" s="180" t="str">
        <f t="shared" si="265"/>
        <v/>
      </c>
      <c r="FW168" s="181" t="str">
        <f t="shared" si="228"/>
        <v/>
      </c>
      <c r="FX168" s="182" t="str">
        <f t="shared" si="229"/>
        <v/>
      </c>
      <c r="FY168" s="183"/>
      <c r="FZ168" s="184" t="str">
        <f t="shared" si="285"/>
        <v/>
      </c>
      <c r="GA168" s="183"/>
      <c r="GB168" s="171"/>
      <c r="GC168" s="196"/>
      <c r="GD168" s="195"/>
      <c r="GE168" s="197"/>
      <c r="GF168" s="195"/>
      <c r="GG168" s="197"/>
      <c r="GH168" s="195"/>
      <c r="GI168" s="180" t="str">
        <f t="shared" si="266"/>
        <v/>
      </c>
      <c r="GJ168" s="181" t="str">
        <f t="shared" si="230"/>
        <v/>
      </c>
      <c r="GK168" s="182" t="str">
        <f t="shared" si="231"/>
        <v/>
      </c>
      <c r="GL168" s="183"/>
      <c r="GM168" s="184" t="str">
        <f t="shared" si="286"/>
        <v/>
      </c>
      <c r="GN168" s="183"/>
      <c r="GO168" s="171"/>
      <c r="GP168" s="196"/>
      <c r="GQ168" s="195"/>
      <c r="GR168" s="197"/>
      <c r="GS168" s="195"/>
      <c r="GT168" s="197"/>
      <c r="GU168" s="195"/>
      <c r="GV168" s="180" t="str">
        <f t="shared" si="267"/>
        <v/>
      </c>
      <c r="GW168" s="181" t="str">
        <f t="shared" si="232"/>
        <v/>
      </c>
      <c r="GX168" s="182" t="str">
        <f t="shared" si="233"/>
        <v/>
      </c>
      <c r="GY168" s="183"/>
      <c r="GZ168" s="184" t="str">
        <f t="shared" si="287"/>
        <v/>
      </c>
      <c r="HA168" s="183"/>
      <c r="HB168" s="171"/>
      <c r="HC168" s="196"/>
      <c r="HD168" s="195"/>
      <c r="HE168" s="197"/>
      <c r="HF168" s="195"/>
      <c r="HG168" s="197"/>
      <c r="HH168" s="195"/>
      <c r="HI168" s="180" t="str">
        <f t="shared" si="268"/>
        <v/>
      </c>
      <c r="HJ168" s="181" t="str">
        <f t="shared" si="234"/>
        <v/>
      </c>
      <c r="HK168" s="182" t="str">
        <f t="shared" si="235"/>
        <v/>
      </c>
      <c r="HL168" s="183"/>
      <c r="HM168" s="184" t="str">
        <f t="shared" si="288"/>
        <v/>
      </c>
      <c r="HN168" s="183"/>
      <c r="HO168" s="171"/>
      <c r="HP168" s="196"/>
      <c r="HQ168" s="195"/>
      <c r="HR168" s="197"/>
      <c r="HS168" s="195"/>
      <c r="HT168" s="197"/>
      <c r="HU168" s="195"/>
      <c r="HV168" s="180" t="str">
        <f t="shared" si="269"/>
        <v/>
      </c>
      <c r="HW168" s="181" t="str">
        <f t="shared" si="236"/>
        <v/>
      </c>
      <c r="HX168" s="182" t="str">
        <f t="shared" si="237"/>
        <v/>
      </c>
      <c r="HY168" s="183"/>
      <c r="HZ168" s="184" t="str">
        <f t="shared" si="289"/>
        <v/>
      </c>
      <c r="IA168" s="183"/>
      <c r="IB168" s="171"/>
      <c r="IC168" s="196"/>
      <c r="ID168" s="195"/>
      <c r="IE168" s="197"/>
      <c r="IF168" s="195"/>
      <c r="IG168" s="197"/>
      <c r="IH168" s="195"/>
      <c r="II168" s="180" t="str">
        <f t="shared" si="270"/>
        <v/>
      </c>
      <c r="IJ168" s="181" t="str">
        <f t="shared" si="238"/>
        <v/>
      </c>
      <c r="IK168" s="182" t="str">
        <f t="shared" si="239"/>
        <v/>
      </c>
      <c r="IL168" s="183"/>
      <c r="IM168" s="184" t="str">
        <f t="shared" si="290"/>
        <v/>
      </c>
      <c r="IN168" s="183"/>
      <c r="IO168" s="171"/>
      <c r="IP168" s="196"/>
      <c r="IQ168" s="195"/>
      <c r="IR168" s="197"/>
      <c r="IS168" s="195"/>
      <c r="IT168" s="197"/>
      <c r="IU168" s="195"/>
      <c r="IV168" s="180" t="str">
        <f t="shared" si="271"/>
        <v/>
      </c>
      <c r="IW168" s="181" t="str">
        <f t="shared" si="240"/>
        <v/>
      </c>
      <c r="IX168" s="182" t="str">
        <f t="shared" si="241"/>
        <v/>
      </c>
      <c r="IY168" s="183"/>
      <c r="IZ168" s="184" t="str">
        <f t="shared" si="291"/>
        <v/>
      </c>
      <c r="JA168" s="183"/>
      <c r="JB168" s="171"/>
      <c r="JC168" s="342"/>
      <c r="JD168" s="198">
        <f t="shared" si="242"/>
        <v>0</v>
      </c>
      <c r="JE168" s="198">
        <f t="shared" si="243"/>
        <v>0</v>
      </c>
      <c r="JF168" s="198">
        <f t="shared" si="244"/>
        <v>0</v>
      </c>
      <c r="JG168" s="199">
        <f t="shared" si="245"/>
        <v>0</v>
      </c>
      <c r="JH168" s="199">
        <f t="shared" si="246"/>
        <v>0</v>
      </c>
      <c r="JI168" s="342"/>
      <c r="JJ168" s="198">
        <f>JD168+'Vessel List A'!JD168</f>
        <v>0</v>
      </c>
      <c r="JK168" s="198">
        <f>JE168+'Vessel List A'!JE168</f>
        <v>0</v>
      </c>
      <c r="JL168" s="198">
        <f t="shared" si="247"/>
        <v>0</v>
      </c>
      <c r="JM168" s="199">
        <f>JG168+'Vessel List A'!JG168</f>
        <v>0</v>
      </c>
      <c r="JN168" s="199">
        <f t="shared" si="248"/>
        <v>0</v>
      </c>
      <c r="JO168" s="342"/>
      <c r="JP168" s="346"/>
      <c r="JQ168" s="346"/>
      <c r="JR168" s="346"/>
      <c r="JS168" s="346"/>
      <c r="JT168" s="346"/>
      <c r="JU168" s="346"/>
      <c r="JV168" s="346"/>
      <c r="JW168" s="346"/>
      <c r="JX168" s="346"/>
      <c r="JY168" s="342"/>
      <c r="JZ168" s="344">
        <f t="shared" si="249"/>
        <v>4</v>
      </c>
      <c r="KA168" s="195"/>
    </row>
    <row r="169" spans="1:287" x14ac:dyDescent="0.2">
      <c r="A169" s="247">
        <f t="shared" si="250"/>
        <v>41743</v>
      </c>
      <c r="B169" s="249">
        <f t="shared" si="251"/>
        <v>41744</v>
      </c>
      <c r="C169" s="196"/>
      <c r="D169" s="195"/>
      <c r="E169" s="197"/>
      <c r="F169" s="195"/>
      <c r="G169" s="197"/>
      <c r="H169" s="195"/>
      <c r="I169" s="180" t="str">
        <f t="shared" si="252"/>
        <v/>
      </c>
      <c r="J169" s="181" t="str">
        <f t="shared" si="202"/>
        <v/>
      </c>
      <c r="K169" s="182" t="str">
        <f t="shared" si="203"/>
        <v/>
      </c>
      <c r="L169" s="183"/>
      <c r="M169" s="184" t="str">
        <f t="shared" si="272"/>
        <v/>
      </c>
      <c r="N169" s="183"/>
      <c r="O169" s="171"/>
      <c r="P169" s="196"/>
      <c r="Q169" s="195"/>
      <c r="R169" s="197"/>
      <c r="S169" s="195"/>
      <c r="T169" s="197"/>
      <c r="U169" s="195"/>
      <c r="V169" s="180" t="str">
        <f t="shared" si="253"/>
        <v/>
      </c>
      <c r="W169" s="181" t="str">
        <f t="shared" si="204"/>
        <v/>
      </c>
      <c r="X169" s="182" t="str">
        <f t="shared" si="205"/>
        <v/>
      </c>
      <c r="Y169" s="183"/>
      <c r="Z169" s="184" t="str">
        <f t="shared" si="273"/>
        <v/>
      </c>
      <c r="AA169" s="183"/>
      <c r="AB169" s="171"/>
      <c r="AC169" s="196"/>
      <c r="AD169" s="195"/>
      <c r="AE169" s="197"/>
      <c r="AF169" s="195"/>
      <c r="AG169" s="197"/>
      <c r="AH169" s="195"/>
      <c r="AI169" s="180" t="str">
        <f t="shared" si="254"/>
        <v/>
      </c>
      <c r="AJ169" s="181" t="str">
        <f t="shared" si="206"/>
        <v/>
      </c>
      <c r="AK169" s="182" t="str">
        <f t="shared" si="207"/>
        <v/>
      </c>
      <c r="AL169" s="183"/>
      <c r="AM169" s="184" t="str">
        <f t="shared" si="274"/>
        <v/>
      </c>
      <c r="AN169" s="183"/>
      <c r="AO169" s="171"/>
      <c r="AP169" s="196"/>
      <c r="AQ169" s="195"/>
      <c r="AR169" s="197"/>
      <c r="AS169" s="195"/>
      <c r="AT169" s="197"/>
      <c r="AU169" s="195"/>
      <c r="AV169" s="180" t="str">
        <f t="shared" si="255"/>
        <v/>
      </c>
      <c r="AW169" s="181" t="str">
        <f t="shared" si="208"/>
        <v/>
      </c>
      <c r="AX169" s="182" t="str">
        <f t="shared" si="209"/>
        <v/>
      </c>
      <c r="AY169" s="183"/>
      <c r="AZ169" s="184" t="str">
        <f t="shared" si="275"/>
        <v/>
      </c>
      <c r="BA169" s="183"/>
      <c r="BB169" s="171"/>
      <c r="BC169" s="196"/>
      <c r="BD169" s="195"/>
      <c r="BE169" s="197"/>
      <c r="BF169" s="195"/>
      <c r="BG169" s="197"/>
      <c r="BH169" s="195"/>
      <c r="BI169" s="180" t="str">
        <f t="shared" si="256"/>
        <v/>
      </c>
      <c r="BJ169" s="181" t="str">
        <f t="shared" si="210"/>
        <v/>
      </c>
      <c r="BK169" s="182" t="str">
        <f t="shared" si="211"/>
        <v/>
      </c>
      <c r="BL169" s="183"/>
      <c r="BM169" s="184" t="str">
        <f t="shared" si="276"/>
        <v/>
      </c>
      <c r="BN169" s="183"/>
      <c r="BO169" s="171"/>
      <c r="BP169" s="196"/>
      <c r="BQ169" s="195"/>
      <c r="BR169" s="197"/>
      <c r="BS169" s="195"/>
      <c r="BT169" s="197"/>
      <c r="BU169" s="195"/>
      <c r="BV169" s="180" t="str">
        <f t="shared" si="257"/>
        <v/>
      </c>
      <c r="BW169" s="181" t="str">
        <f t="shared" si="212"/>
        <v/>
      </c>
      <c r="BX169" s="182" t="str">
        <f t="shared" si="213"/>
        <v/>
      </c>
      <c r="BY169" s="183"/>
      <c r="BZ169" s="184" t="str">
        <f t="shared" si="277"/>
        <v/>
      </c>
      <c r="CA169" s="183"/>
      <c r="CB169" s="171"/>
      <c r="CC169" s="196"/>
      <c r="CD169" s="195"/>
      <c r="CE169" s="197"/>
      <c r="CF169" s="195"/>
      <c r="CG169" s="197"/>
      <c r="CH169" s="195"/>
      <c r="CI169" s="180" t="str">
        <f t="shared" si="258"/>
        <v/>
      </c>
      <c r="CJ169" s="181" t="str">
        <f t="shared" si="214"/>
        <v/>
      </c>
      <c r="CK169" s="182" t="str">
        <f t="shared" si="215"/>
        <v/>
      </c>
      <c r="CL169" s="183"/>
      <c r="CM169" s="184" t="str">
        <f t="shared" si="278"/>
        <v/>
      </c>
      <c r="CN169" s="183"/>
      <c r="CO169" s="171"/>
      <c r="CP169" s="196"/>
      <c r="CQ169" s="195"/>
      <c r="CR169" s="197"/>
      <c r="CS169" s="195"/>
      <c r="CT169" s="197"/>
      <c r="CU169" s="195"/>
      <c r="CV169" s="180" t="str">
        <f t="shared" si="259"/>
        <v/>
      </c>
      <c r="CW169" s="181" t="str">
        <f t="shared" si="216"/>
        <v/>
      </c>
      <c r="CX169" s="182" t="str">
        <f t="shared" si="217"/>
        <v/>
      </c>
      <c r="CY169" s="183"/>
      <c r="CZ169" s="184" t="str">
        <f t="shared" si="279"/>
        <v/>
      </c>
      <c r="DA169" s="183"/>
      <c r="DB169" s="171"/>
      <c r="DC169" s="196"/>
      <c r="DD169" s="195"/>
      <c r="DE169" s="197"/>
      <c r="DF169" s="195"/>
      <c r="DG169" s="197"/>
      <c r="DH169" s="195"/>
      <c r="DI169" s="180" t="str">
        <f t="shared" si="260"/>
        <v/>
      </c>
      <c r="DJ169" s="181" t="str">
        <f t="shared" si="218"/>
        <v/>
      </c>
      <c r="DK169" s="182" t="str">
        <f t="shared" si="219"/>
        <v/>
      </c>
      <c r="DL169" s="183"/>
      <c r="DM169" s="184" t="str">
        <f t="shared" si="280"/>
        <v/>
      </c>
      <c r="DN169" s="183"/>
      <c r="DO169" s="171"/>
      <c r="DP169" s="196"/>
      <c r="DQ169" s="195"/>
      <c r="DR169" s="197"/>
      <c r="DS169" s="195"/>
      <c r="DT169" s="197"/>
      <c r="DU169" s="195"/>
      <c r="DV169" s="180" t="str">
        <f t="shared" si="261"/>
        <v/>
      </c>
      <c r="DW169" s="181" t="str">
        <f t="shared" si="220"/>
        <v/>
      </c>
      <c r="DX169" s="182" t="str">
        <f t="shared" si="221"/>
        <v/>
      </c>
      <c r="DY169" s="183"/>
      <c r="DZ169" s="184" t="str">
        <f t="shared" si="281"/>
        <v/>
      </c>
      <c r="EA169" s="183"/>
      <c r="EB169" s="171"/>
      <c r="EC169" s="196"/>
      <c r="ED169" s="195"/>
      <c r="EE169" s="197"/>
      <c r="EF169" s="195"/>
      <c r="EG169" s="197"/>
      <c r="EH169" s="195"/>
      <c r="EI169" s="180" t="str">
        <f t="shared" si="262"/>
        <v/>
      </c>
      <c r="EJ169" s="181" t="str">
        <f t="shared" si="222"/>
        <v/>
      </c>
      <c r="EK169" s="182" t="str">
        <f t="shared" si="223"/>
        <v/>
      </c>
      <c r="EL169" s="183"/>
      <c r="EM169" s="184" t="str">
        <f t="shared" si="282"/>
        <v/>
      </c>
      <c r="EN169" s="183"/>
      <c r="EO169" s="171"/>
      <c r="EP169" s="196"/>
      <c r="EQ169" s="195"/>
      <c r="ER169" s="197"/>
      <c r="ES169" s="195"/>
      <c r="ET169" s="197"/>
      <c r="EU169" s="195"/>
      <c r="EV169" s="180" t="str">
        <f t="shared" si="263"/>
        <v/>
      </c>
      <c r="EW169" s="181" t="str">
        <f t="shared" si="224"/>
        <v/>
      </c>
      <c r="EX169" s="182" t="str">
        <f t="shared" si="225"/>
        <v/>
      </c>
      <c r="EY169" s="183"/>
      <c r="EZ169" s="184" t="str">
        <f t="shared" si="283"/>
        <v/>
      </c>
      <c r="FA169" s="183"/>
      <c r="FB169" s="171"/>
      <c r="FC169" s="196"/>
      <c r="FD169" s="195"/>
      <c r="FE169" s="197"/>
      <c r="FF169" s="195"/>
      <c r="FG169" s="197"/>
      <c r="FH169" s="195"/>
      <c r="FI169" s="180" t="str">
        <f t="shared" si="264"/>
        <v/>
      </c>
      <c r="FJ169" s="181" t="str">
        <f t="shared" si="226"/>
        <v/>
      </c>
      <c r="FK169" s="182" t="str">
        <f t="shared" si="227"/>
        <v/>
      </c>
      <c r="FL169" s="183"/>
      <c r="FM169" s="184" t="str">
        <f t="shared" si="284"/>
        <v/>
      </c>
      <c r="FN169" s="183"/>
      <c r="FO169" s="171"/>
      <c r="FP169" s="196"/>
      <c r="FQ169" s="195"/>
      <c r="FR169" s="197"/>
      <c r="FS169" s="195"/>
      <c r="FT169" s="197"/>
      <c r="FU169" s="195"/>
      <c r="FV169" s="180" t="str">
        <f t="shared" si="265"/>
        <v/>
      </c>
      <c r="FW169" s="181" t="str">
        <f t="shared" si="228"/>
        <v/>
      </c>
      <c r="FX169" s="182" t="str">
        <f t="shared" si="229"/>
        <v/>
      </c>
      <c r="FY169" s="183"/>
      <c r="FZ169" s="184" t="str">
        <f t="shared" si="285"/>
        <v/>
      </c>
      <c r="GA169" s="183"/>
      <c r="GB169" s="171"/>
      <c r="GC169" s="196"/>
      <c r="GD169" s="195"/>
      <c r="GE169" s="197"/>
      <c r="GF169" s="195"/>
      <c r="GG169" s="197"/>
      <c r="GH169" s="195"/>
      <c r="GI169" s="180" t="str">
        <f t="shared" si="266"/>
        <v/>
      </c>
      <c r="GJ169" s="181" t="str">
        <f t="shared" si="230"/>
        <v/>
      </c>
      <c r="GK169" s="182" t="str">
        <f t="shared" si="231"/>
        <v/>
      </c>
      <c r="GL169" s="183"/>
      <c r="GM169" s="184" t="str">
        <f t="shared" si="286"/>
        <v/>
      </c>
      <c r="GN169" s="183"/>
      <c r="GO169" s="171"/>
      <c r="GP169" s="196"/>
      <c r="GQ169" s="195"/>
      <c r="GR169" s="197"/>
      <c r="GS169" s="195"/>
      <c r="GT169" s="197"/>
      <c r="GU169" s="195"/>
      <c r="GV169" s="180" t="str">
        <f t="shared" si="267"/>
        <v/>
      </c>
      <c r="GW169" s="181" t="str">
        <f t="shared" si="232"/>
        <v/>
      </c>
      <c r="GX169" s="182" t="str">
        <f t="shared" si="233"/>
        <v/>
      </c>
      <c r="GY169" s="183"/>
      <c r="GZ169" s="184" t="str">
        <f t="shared" si="287"/>
        <v/>
      </c>
      <c r="HA169" s="183"/>
      <c r="HB169" s="171"/>
      <c r="HC169" s="196"/>
      <c r="HD169" s="195"/>
      <c r="HE169" s="197"/>
      <c r="HF169" s="195"/>
      <c r="HG169" s="197"/>
      <c r="HH169" s="195"/>
      <c r="HI169" s="180" t="str">
        <f t="shared" si="268"/>
        <v/>
      </c>
      <c r="HJ169" s="181" t="str">
        <f t="shared" si="234"/>
        <v/>
      </c>
      <c r="HK169" s="182" t="str">
        <f t="shared" si="235"/>
        <v/>
      </c>
      <c r="HL169" s="183"/>
      <c r="HM169" s="184" t="str">
        <f t="shared" si="288"/>
        <v/>
      </c>
      <c r="HN169" s="183"/>
      <c r="HO169" s="171"/>
      <c r="HP169" s="196"/>
      <c r="HQ169" s="195"/>
      <c r="HR169" s="197"/>
      <c r="HS169" s="195"/>
      <c r="HT169" s="197"/>
      <c r="HU169" s="195"/>
      <c r="HV169" s="180" t="str">
        <f t="shared" si="269"/>
        <v/>
      </c>
      <c r="HW169" s="181" t="str">
        <f t="shared" si="236"/>
        <v/>
      </c>
      <c r="HX169" s="182" t="str">
        <f t="shared" si="237"/>
        <v/>
      </c>
      <c r="HY169" s="183"/>
      <c r="HZ169" s="184" t="str">
        <f t="shared" si="289"/>
        <v/>
      </c>
      <c r="IA169" s="183"/>
      <c r="IB169" s="171"/>
      <c r="IC169" s="196"/>
      <c r="ID169" s="195"/>
      <c r="IE169" s="197"/>
      <c r="IF169" s="195"/>
      <c r="IG169" s="197"/>
      <c r="IH169" s="195"/>
      <c r="II169" s="180" t="str">
        <f t="shared" si="270"/>
        <v/>
      </c>
      <c r="IJ169" s="181" t="str">
        <f t="shared" si="238"/>
        <v/>
      </c>
      <c r="IK169" s="182" t="str">
        <f t="shared" si="239"/>
        <v/>
      </c>
      <c r="IL169" s="183"/>
      <c r="IM169" s="184" t="str">
        <f t="shared" si="290"/>
        <v/>
      </c>
      <c r="IN169" s="183"/>
      <c r="IO169" s="171"/>
      <c r="IP169" s="196"/>
      <c r="IQ169" s="195"/>
      <c r="IR169" s="197"/>
      <c r="IS169" s="195"/>
      <c r="IT169" s="197"/>
      <c r="IU169" s="195"/>
      <c r="IV169" s="180" t="str">
        <f t="shared" si="271"/>
        <v/>
      </c>
      <c r="IW169" s="181" t="str">
        <f t="shared" si="240"/>
        <v/>
      </c>
      <c r="IX169" s="182" t="str">
        <f t="shared" si="241"/>
        <v/>
      </c>
      <c r="IY169" s="183"/>
      <c r="IZ169" s="184" t="str">
        <f t="shared" si="291"/>
        <v/>
      </c>
      <c r="JA169" s="183"/>
      <c r="JB169" s="171"/>
      <c r="JC169" s="342"/>
      <c r="JD169" s="198">
        <f t="shared" si="242"/>
        <v>0</v>
      </c>
      <c r="JE169" s="198">
        <f t="shared" si="243"/>
        <v>0</v>
      </c>
      <c r="JF169" s="198">
        <f t="shared" si="244"/>
        <v>0</v>
      </c>
      <c r="JG169" s="199">
        <f t="shared" si="245"/>
        <v>0</v>
      </c>
      <c r="JH169" s="199">
        <f t="shared" si="246"/>
        <v>0</v>
      </c>
      <c r="JI169" s="342"/>
      <c r="JJ169" s="198">
        <f>JD169+'Vessel List A'!JD169</f>
        <v>0</v>
      </c>
      <c r="JK169" s="198">
        <f>JE169+'Vessel List A'!JE169</f>
        <v>0</v>
      </c>
      <c r="JL169" s="198">
        <f t="shared" si="247"/>
        <v>0</v>
      </c>
      <c r="JM169" s="199">
        <f>JG169+'Vessel List A'!JG169</f>
        <v>0</v>
      </c>
      <c r="JN169" s="199">
        <f t="shared" si="248"/>
        <v>0</v>
      </c>
      <c r="JO169" s="342"/>
      <c r="JP169" s="346"/>
      <c r="JQ169" s="346"/>
      <c r="JR169" s="346"/>
      <c r="JS169" s="346"/>
      <c r="JT169" s="346"/>
      <c r="JU169" s="346"/>
      <c r="JV169" s="346"/>
      <c r="JW169" s="346"/>
      <c r="JX169" s="346"/>
      <c r="JY169" s="342"/>
      <c r="JZ169" s="344">
        <f t="shared" si="249"/>
        <v>4</v>
      </c>
      <c r="KA169" s="195"/>
    </row>
    <row r="170" spans="1:287" x14ac:dyDescent="0.2">
      <c r="A170" s="247">
        <f t="shared" si="250"/>
        <v>41744</v>
      </c>
      <c r="B170" s="249">
        <f t="shared" si="251"/>
        <v>41745</v>
      </c>
      <c r="C170" s="196"/>
      <c r="D170" s="195"/>
      <c r="E170" s="197"/>
      <c r="F170" s="195"/>
      <c r="G170" s="197"/>
      <c r="H170" s="195"/>
      <c r="I170" s="180" t="str">
        <f t="shared" si="252"/>
        <v/>
      </c>
      <c r="J170" s="181" t="str">
        <f t="shared" si="202"/>
        <v/>
      </c>
      <c r="K170" s="182" t="str">
        <f t="shared" si="203"/>
        <v/>
      </c>
      <c r="L170" s="183"/>
      <c r="M170" s="184" t="str">
        <f t="shared" si="272"/>
        <v/>
      </c>
      <c r="N170" s="183"/>
      <c r="O170" s="171"/>
      <c r="P170" s="196"/>
      <c r="Q170" s="195"/>
      <c r="R170" s="197"/>
      <c r="S170" s="195"/>
      <c r="T170" s="197"/>
      <c r="U170" s="195"/>
      <c r="V170" s="180" t="str">
        <f t="shared" si="253"/>
        <v/>
      </c>
      <c r="W170" s="181" t="str">
        <f t="shared" si="204"/>
        <v/>
      </c>
      <c r="X170" s="182" t="str">
        <f t="shared" si="205"/>
        <v/>
      </c>
      <c r="Y170" s="183"/>
      <c r="Z170" s="184" t="str">
        <f t="shared" si="273"/>
        <v/>
      </c>
      <c r="AA170" s="183"/>
      <c r="AB170" s="171"/>
      <c r="AC170" s="196"/>
      <c r="AD170" s="195"/>
      <c r="AE170" s="197"/>
      <c r="AF170" s="195"/>
      <c r="AG170" s="197"/>
      <c r="AH170" s="195"/>
      <c r="AI170" s="180" t="str">
        <f t="shared" si="254"/>
        <v/>
      </c>
      <c r="AJ170" s="181" t="str">
        <f t="shared" si="206"/>
        <v/>
      </c>
      <c r="AK170" s="182" t="str">
        <f t="shared" si="207"/>
        <v/>
      </c>
      <c r="AL170" s="183"/>
      <c r="AM170" s="184" t="str">
        <f t="shared" si="274"/>
        <v/>
      </c>
      <c r="AN170" s="183"/>
      <c r="AO170" s="171"/>
      <c r="AP170" s="196"/>
      <c r="AQ170" s="195"/>
      <c r="AR170" s="197"/>
      <c r="AS170" s="195"/>
      <c r="AT170" s="197"/>
      <c r="AU170" s="195"/>
      <c r="AV170" s="180" t="str">
        <f t="shared" si="255"/>
        <v/>
      </c>
      <c r="AW170" s="181" t="str">
        <f t="shared" si="208"/>
        <v/>
      </c>
      <c r="AX170" s="182" t="str">
        <f t="shared" si="209"/>
        <v/>
      </c>
      <c r="AY170" s="183"/>
      <c r="AZ170" s="184" t="str">
        <f t="shared" si="275"/>
        <v/>
      </c>
      <c r="BA170" s="183"/>
      <c r="BB170" s="171"/>
      <c r="BC170" s="196"/>
      <c r="BD170" s="195"/>
      <c r="BE170" s="197"/>
      <c r="BF170" s="195"/>
      <c r="BG170" s="197"/>
      <c r="BH170" s="195"/>
      <c r="BI170" s="180" t="str">
        <f t="shared" si="256"/>
        <v/>
      </c>
      <c r="BJ170" s="181" t="str">
        <f t="shared" si="210"/>
        <v/>
      </c>
      <c r="BK170" s="182" t="str">
        <f t="shared" si="211"/>
        <v/>
      </c>
      <c r="BL170" s="183"/>
      <c r="BM170" s="184" t="str">
        <f t="shared" si="276"/>
        <v/>
      </c>
      <c r="BN170" s="183"/>
      <c r="BO170" s="171"/>
      <c r="BP170" s="196"/>
      <c r="BQ170" s="195"/>
      <c r="BR170" s="197"/>
      <c r="BS170" s="195"/>
      <c r="BT170" s="197"/>
      <c r="BU170" s="195"/>
      <c r="BV170" s="180" t="str">
        <f t="shared" si="257"/>
        <v/>
      </c>
      <c r="BW170" s="181" t="str">
        <f t="shared" si="212"/>
        <v/>
      </c>
      <c r="BX170" s="182" t="str">
        <f t="shared" si="213"/>
        <v/>
      </c>
      <c r="BY170" s="183"/>
      <c r="BZ170" s="184" t="str">
        <f t="shared" si="277"/>
        <v/>
      </c>
      <c r="CA170" s="183"/>
      <c r="CB170" s="171"/>
      <c r="CC170" s="196"/>
      <c r="CD170" s="195"/>
      <c r="CE170" s="197"/>
      <c r="CF170" s="195"/>
      <c r="CG170" s="197"/>
      <c r="CH170" s="195"/>
      <c r="CI170" s="180" t="str">
        <f t="shared" si="258"/>
        <v/>
      </c>
      <c r="CJ170" s="181" t="str">
        <f t="shared" si="214"/>
        <v/>
      </c>
      <c r="CK170" s="182" t="str">
        <f t="shared" si="215"/>
        <v/>
      </c>
      <c r="CL170" s="183"/>
      <c r="CM170" s="184" t="str">
        <f t="shared" si="278"/>
        <v/>
      </c>
      <c r="CN170" s="183"/>
      <c r="CO170" s="171"/>
      <c r="CP170" s="196"/>
      <c r="CQ170" s="195"/>
      <c r="CR170" s="197"/>
      <c r="CS170" s="195"/>
      <c r="CT170" s="197"/>
      <c r="CU170" s="195"/>
      <c r="CV170" s="180" t="str">
        <f t="shared" si="259"/>
        <v/>
      </c>
      <c r="CW170" s="181" t="str">
        <f t="shared" si="216"/>
        <v/>
      </c>
      <c r="CX170" s="182" t="str">
        <f t="shared" si="217"/>
        <v/>
      </c>
      <c r="CY170" s="183"/>
      <c r="CZ170" s="184" t="str">
        <f t="shared" si="279"/>
        <v/>
      </c>
      <c r="DA170" s="183"/>
      <c r="DB170" s="171"/>
      <c r="DC170" s="196"/>
      <c r="DD170" s="195"/>
      <c r="DE170" s="197"/>
      <c r="DF170" s="195"/>
      <c r="DG170" s="197"/>
      <c r="DH170" s="195"/>
      <c r="DI170" s="180" t="str">
        <f t="shared" si="260"/>
        <v/>
      </c>
      <c r="DJ170" s="181" t="str">
        <f t="shared" si="218"/>
        <v/>
      </c>
      <c r="DK170" s="182" t="str">
        <f t="shared" si="219"/>
        <v/>
      </c>
      <c r="DL170" s="183"/>
      <c r="DM170" s="184" t="str">
        <f t="shared" si="280"/>
        <v/>
      </c>
      <c r="DN170" s="183"/>
      <c r="DO170" s="171"/>
      <c r="DP170" s="196"/>
      <c r="DQ170" s="195"/>
      <c r="DR170" s="197"/>
      <c r="DS170" s="195"/>
      <c r="DT170" s="197"/>
      <c r="DU170" s="195"/>
      <c r="DV170" s="180" t="str">
        <f t="shared" si="261"/>
        <v/>
      </c>
      <c r="DW170" s="181" t="str">
        <f t="shared" si="220"/>
        <v/>
      </c>
      <c r="DX170" s="182" t="str">
        <f t="shared" si="221"/>
        <v/>
      </c>
      <c r="DY170" s="183"/>
      <c r="DZ170" s="184" t="str">
        <f t="shared" si="281"/>
        <v/>
      </c>
      <c r="EA170" s="183"/>
      <c r="EB170" s="171"/>
      <c r="EC170" s="196"/>
      <c r="ED170" s="195"/>
      <c r="EE170" s="197"/>
      <c r="EF170" s="195"/>
      <c r="EG170" s="197"/>
      <c r="EH170" s="195"/>
      <c r="EI170" s="180" t="str">
        <f t="shared" si="262"/>
        <v/>
      </c>
      <c r="EJ170" s="181" t="str">
        <f t="shared" si="222"/>
        <v/>
      </c>
      <c r="EK170" s="182" t="str">
        <f t="shared" si="223"/>
        <v/>
      </c>
      <c r="EL170" s="183"/>
      <c r="EM170" s="184" t="str">
        <f t="shared" si="282"/>
        <v/>
      </c>
      <c r="EN170" s="183"/>
      <c r="EO170" s="171"/>
      <c r="EP170" s="196"/>
      <c r="EQ170" s="195"/>
      <c r="ER170" s="197"/>
      <c r="ES170" s="195"/>
      <c r="ET170" s="197"/>
      <c r="EU170" s="195"/>
      <c r="EV170" s="180" t="str">
        <f t="shared" si="263"/>
        <v/>
      </c>
      <c r="EW170" s="181" t="str">
        <f t="shared" si="224"/>
        <v/>
      </c>
      <c r="EX170" s="182" t="str">
        <f t="shared" si="225"/>
        <v/>
      </c>
      <c r="EY170" s="183"/>
      <c r="EZ170" s="184" t="str">
        <f t="shared" si="283"/>
        <v/>
      </c>
      <c r="FA170" s="183"/>
      <c r="FB170" s="171"/>
      <c r="FC170" s="196"/>
      <c r="FD170" s="195"/>
      <c r="FE170" s="197"/>
      <c r="FF170" s="195"/>
      <c r="FG170" s="197"/>
      <c r="FH170" s="195"/>
      <c r="FI170" s="180" t="str">
        <f t="shared" si="264"/>
        <v/>
      </c>
      <c r="FJ170" s="181" t="str">
        <f t="shared" si="226"/>
        <v/>
      </c>
      <c r="FK170" s="182" t="str">
        <f t="shared" si="227"/>
        <v/>
      </c>
      <c r="FL170" s="183"/>
      <c r="FM170" s="184" t="str">
        <f t="shared" si="284"/>
        <v/>
      </c>
      <c r="FN170" s="183"/>
      <c r="FO170" s="171"/>
      <c r="FP170" s="196"/>
      <c r="FQ170" s="195"/>
      <c r="FR170" s="197"/>
      <c r="FS170" s="195"/>
      <c r="FT170" s="197"/>
      <c r="FU170" s="195"/>
      <c r="FV170" s="180" t="str">
        <f t="shared" si="265"/>
        <v/>
      </c>
      <c r="FW170" s="181" t="str">
        <f t="shared" si="228"/>
        <v/>
      </c>
      <c r="FX170" s="182" t="str">
        <f t="shared" si="229"/>
        <v/>
      </c>
      <c r="FY170" s="183"/>
      <c r="FZ170" s="184" t="str">
        <f t="shared" si="285"/>
        <v/>
      </c>
      <c r="GA170" s="183"/>
      <c r="GB170" s="171"/>
      <c r="GC170" s="196"/>
      <c r="GD170" s="195"/>
      <c r="GE170" s="197"/>
      <c r="GF170" s="195"/>
      <c r="GG170" s="197"/>
      <c r="GH170" s="195"/>
      <c r="GI170" s="180" t="str">
        <f t="shared" si="266"/>
        <v/>
      </c>
      <c r="GJ170" s="181" t="str">
        <f t="shared" si="230"/>
        <v/>
      </c>
      <c r="GK170" s="182" t="str">
        <f t="shared" si="231"/>
        <v/>
      </c>
      <c r="GL170" s="183"/>
      <c r="GM170" s="184" t="str">
        <f t="shared" si="286"/>
        <v/>
      </c>
      <c r="GN170" s="183"/>
      <c r="GO170" s="171"/>
      <c r="GP170" s="196"/>
      <c r="GQ170" s="195"/>
      <c r="GR170" s="197"/>
      <c r="GS170" s="195"/>
      <c r="GT170" s="197"/>
      <c r="GU170" s="195"/>
      <c r="GV170" s="180" t="str">
        <f t="shared" si="267"/>
        <v/>
      </c>
      <c r="GW170" s="181" t="str">
        <f t="shared" si="232"/>
        <v/>
      </c>
      <c r="GX170" s="182" t="str">
        <f t="shared" si="233"/>
        <v/>
      </c>
      <c r="GY170" s="183"/>
      <c r="GZ170" s="184" t="str">
        <f t="shared" si="287"/>
        <v/>
      </c>
      <c r="HA170" s="183"/>
      <c r="HB170" s="171"/>
      <c r="HC170" s="196"/>
      <c r="HD170" s="195"/>
      <c r="HE170" s="197"/>
      <c r="HF170" s="195"/>
      <c r="HG170" s="197"/>
      <c r="HH170" s="195"/>
      <c r="HI170" s="180" t="str">
        <f t="shared" si="268"/>
        <v/>
      </c>
      <c r="HJ170" s="181" t="str">
        <f t="shared" si="234"/>
        <v/>
      </c>
      <c r="HK170" s="182" t="str">
        <f t="shared" si="235"/>
        <v/>
      </c>
      <c r="HL170" s="183"/>
      <c r="HM170" s="184" t="str">
        <f t="shared" si="288"/>
        <v/>
      </c>
      <c r="HN170" s="183"/>
      <c r="HO170" s="171"/>
      <c r="HP170" s="196"/>
      <c r="HQ170" s="195"/>
      <c r="HR170" s="197"/>
      <c r="HS170" s="195"/>
      <c r="HT170" s="197"/>
      <c r="HU170" s="195"/>
      <c r="HV170" s="180" t="str">
        <f t="shared" si="269"/>
        <v/>
      </c>
      <c r="HW170" s="181" t="str">
        <f t="shared" si="236"/>
        <v/>
      </c>
      <c r="HX170" s="182" t="str">
        <f t="shared" si="237"/>
        <v/>
      </c>
      <c r="HY170" s="183"/>
      <c r="HZ170" s="184" t="str">
        <f t="shared" si="289"/>
        <v/>
      </c>
      <c r="IA170" s="183"/>
      <c r="IB170" s="171"/>
      <c r="IC170" s="196"/>
      <c r="ID170" s="195"/>
      <c r="IE170" s="197"/>
      <c r="IF170" s="195"/>
      <c r="IG170" s="197"/>
      <c r="IH170" s="195"/>
      <c r="II170" s="180" t="str">
        <f t="shared" si="270"/>
        <v/>
      </c>
      <c r="IJ170" s="181" t="str">
        <f t="shared" si="238"/>
        <v/>
      </c>
      <c r="IK170" s="182" t="str">
        <f t="shared" si="239"/>
        <v/>
      </c>
      <c r="IL170" s="183"/>
      <c r="IM170" s="184" t="str">
        <f t="shared" si="290"/>
        <v/>
      </c>
      <c r="IN170" s="183"/>
      <c r="IO170" s="171"/>
      <c r="IP170" s="196"/>
      <c r="IQ170" s="195"/>
      <c r="IR170" s="197"/>
      <c r="IS170" s="195"/>
      <c r="IT170" s="197"/>
      <c r="IU170" s="195"/>
      <c r="IV170" s="180" t="str">
        <f t="shared" si="271"/>
        <v/>
      </c>
      <c r="IW170" s="181" t="str">
        <f t="shared" si="240"/>
        <v/>
      </c>
      <c r="IX170" s="182" t="str">
        <f t="shared" si="241"/>
        <v/>
      </c>
      <c r="IY170" s="183"/>
      <c r="IZ170" s="184" t="str">
        <f t="shared" si="291"/>
        <v/>
      </c>
      <c r="JA170" s="183"/>
      <c r="JB170" s="171"/>
      <c r="JC170" s="342"/>
      <c r="JD170" s="198">
        <f t="shared" si="242"/>
        <v>0</v>
      </c>
      <c r="JE170" s="198">
        <f t="shared" si="243"/>
        <v>0</v>
      </c>
      <c r="JF170" s="198">
        <f t="shared" si="244"/>
        <v>0</v>
      </c>
      <c r="JG170" s="199">
        <f t="shared" si="245"/>
        <v>0</v>
      </c>
      <c r="JH170" s="199">
        <f t="shared" si="246"/>
        <v>0</v>
      </c>
      <c r="JI170" s="342"/>
      <c r="JJ170" s="198">
        <f>JD170+'Vessel List A'!JD170</f>
        <v>0</v>
      </c>
      <c r="JK170" s="198">
        <f>JE170+'Vessel List A'!JE170</f>
        <v>0</v>
      </c>
      <c r="JL170" s="198">
        <f t="shared" si="247"/>
        <v>0</v>
      </c>
      <c r="JM170" s="199">
        <f>JG170+'Vessel List A'!JG170</f>
        <v>0</v>
      </c>
      <c r="JN170" s="199">
        <f t="shared" si="248"/>
        <v>0</v>
      </c>
      <c r="JO170" s="342"/>
      <c r="JP170" s="346"/>
      <c r="JQ170" s="346"/>
      <c r="JR170" s="346"/>
      <c r="JS170" s="346"/>
      <c r="JT170" s="346"/>
      <c r="JU170" s="346"/>
      <c r="JV170" s="346"/>
      <c r="JW170" s="346"/>
      <c r="JX170" s="346"/>
      <c r="JY170" s="342"/>
      <c r="JZ170" s="344">
        <f t="shared" si="249"/>
        <v>4</v>
      </c>
      <c r="KA170" s="195"/>
    </row>
    <row r="171" spans="1:287" x14ac:dyDescent="0.2">
      <c r="A171" s="247">
        <f t="shared" si="250"/>
        <v>41745</v>
      </c>
      <c r="B171" s="249">
        <f t="shared" si="251"/>
        <v>41746</v>
      </c>
      <c r="C171" s="196"/>
      <c r="D171" s="195"/>
      <c r="E171" s="197"/>
      <c r="F171" s="195"/>
      <c r="G171" s="197"/>
      <c r="H171" s="195"/>
      <c r="I171" s="180" t="str">
        <f t="shared" si="252"/>
        <v/>
      </c>
      <c r="J171" s="181" t="str">
        <f t="shared" si="202"/>
        <v/>
      </c>
      <c r="K171" s="182" t="str">
        <f t="shared" si="203"/>
        <v/>
      </c>
      <c r="L171" s="183"/>
      <c r="M171" s="184" t="str">
        <f t="shared" si="272"/>
        <v/>
      </c>
      <c r="N171" s="183"/>
      <c r="O171" s="171"/>
      <c r="P171" s="196"/>
      <c r="Q171" s="195"/>
      <c r="R171" s="197"/>
      <c r="S171" s="195"/>
      <c r="T171" s="197"/>
      <c r="U171" s="195"/>
      <c r="V171" s="180" t="str">
        <f t="shared" si="253"/>
        <v/>
      </c>
      <c r="W171" s="181" t="str">
        <f t="shared" si="204"/>
        <v/>
      </c>
      <c r="X171" s="182" t="str">
        <f t="shared" si="205"/>
        <v/>
      </c>
      <c r="Y171" s="183"/>
      <c r="Z171" s="184" t="str">
        <f t="shared" si="273"/>
        <v/>
      </c>
      <c r="AA171" s="183"/>
      <c r="AB171" s="171"/>
      <c r="AC171" s="196"/>
      <c r="AD171" s="195"/>
      <c r="AE171" s="197"/>
      <c r="AF171" s="195"/>
      <c r="AG171" s="197"/>
      <c r="AH171" s="195"/>
      <c r="AI171" s="180" t="str">
        <f t="shared" si="254"/>
        <v/>
      </c>
      <c r="AJ171" s="181" t="str">
        <f t="shared" si="206"/>
        <v/>
      </c>
      <c r="AK171" s="182" t="str">
        <f t="shared" si="207"/>
        <v/>
      </c>
      <c r="AL171" s="183"/>
      <c r="AM171" s="184" t="str">
        <f t="shared" si="274"/>
        <v/>
      </c>
      <c r="AN171" s="183"/>
      <c r="AO171" s="171"/>
      <c r="AP171" s="196"/>
      <c r="AQ171" s="195"/>
      <c r="AR171" s="197"/>
      <c r="AS171" s="195"/>
      <c r="AT171" s="197"/>
      <c r="AU171" s="195"/>
      <c r="AV171" s="180" t="str">
        <f t="shared" si="255"/>
        <v/>
      </c>
      <c r="AW171" s="181" t="str">
        <f t="shared" si="208"/>
        <v/>
      </c>
      <c r="AX171" s="182" t="str">
        <f t="shared" si="209"/>
        <v/>
      </c>
      <c r="AY171" s="183"/>
      <c r="AZ171" s="184" t="str">
        <f t="shared" si="275"/>
        <v/>
      </c>
      <c r="BA171" s="183"/>
      <c r="BB171" s="171"/>
      <c r="BC171" s="196"/>
      <c r="BD171" s="195"/>
      <c r="BE171" s="197"/>
      <c r="BF171" s="195"/>
      <c r="BG171" s="197"/>
      <c r="BH171" s="195"/>
      <c r="BI171" s="180" t="str">
        <f t="shared" si="256"/>
        <v/>
      </c>
      <c r="BJ171" s="181" t="str">
        <f t="shared" si="210"/>
        <v/>
      </c>
      <c r="BK171" s="182" t="str">
        <f t="shared" si="211"/>
        <v/>
      </c>
      <c r="BL171" s="183"/>
      <c r="BM171" s="184" t="str">
        <f t="shared" si="276"/>
        <v/>
      </c>
      <c r="BN171" s="183"/>
      <c r="BO171" s="171"/>
      <c r="BP171" s="196"/>
      <c r="BQ171" s="195"/>
      <c r="BR171" s="197"/>
      <c r="BS171" s="195"/>
      <c r="BT171" s="197"/>
      <c r="BU171" s="195"/>
      <c r="BV171" s="180" t="str">
        <f t="shared" si="257"/>
        <v/>
      </c>
      <c r="BW171" s="181" t="str">
        <f t="shared" si="212"/>
        <v/>
      </c>
      <c r="BX171" s="182" t="str">
        <f t="shared" si="213"/>
        <v/>
      </c>
      <c r="BY171" s="183"/>
      <c r="BZ171" s="184" t="str">
        <f t="shared" si="277"/>
        <v/>
      </c>
      <c r="CA171" s="183"/>
      <c r="CB171" s="171"/>
      <c r="CC171" s="196"/>
      <c r="CD171" s="195"/>
      <c r="CE171" s="197"/>
      <c r="CF171" s="195"/>
      <c r="CG171" s="197"/>
      <c r="CH171" s="195"/>
      <c r="CI171" s="180" t="str">
        <f t="shared" si="258"/>
        <v/>
      </c>
      <c r="CJ171" s="181" t="str">
        <f t="shared" si="214"/>
        <v/>
      </c>
      <c r="CK171" s="182" t="str">
        <f t="shared" si="215"/>
        <v/>
      </c>
      <c r="CL171" s="183"/>
      <c r="CM171" s="184" t="str">
        <f t="shared" si="278"/>
        <v/>
      </c>
      <c r="CN171" s="183"/>
      <c r="CO171" s="171"/>
      <c r="CP171" s="196"/>
      <c r="CQ171" s="195"/>
      <c r="CR171" s="197"/>
      <c r="CS171" s="195"/>
      <c r="CT171" s="197"/>
      <c r="CU171" s="195"/>
      <c r="CV171" s="180" t="str">
        <f t="shared" si="259"/>
        <v/>
      </c>
      <c r="CW171" s="181" t="str">
        <f t="shared" si="216"/>
        <v/>
      </c>
      <c r="CX171" s="182" t="str">
        <f t="shared" si="217"/>
        <v/>
      </c>
      <c r="CY171" s="183"/>
      <c r="CZ171" s="184" t="str">
        <f t="shared" si="279"/>
        <v/>
      </c>
      <c r="DA171" s="183"/>
      <c r="DB171" s="171"/>
      <c r="DC171" s="196"/>
      <c r="DD171" s="195"/>
      <c r="DE171" s="197"/>
      <c r="DF171" s="195"/>
      <c r="DG171" s="197"/>
      <c r="DH171" s="195"/>
      <c r="DI171" s="180" t="str">
        <f t="shared" si="260"/>
        <v/>
      </c>
      <c r="DJ171" s="181" t="str">
        <f t="shared" si="218"/>
        <v/>
      </c>
      <c r="DK171" s="182" t="str">
        <f t="shared" si="219"/>
        <v/>
      </c>
      <c r="DL171" s="183"/>
      <c r="DM171" s="184" t="str">
        <f t="shared" si="280"/>
        <v/>
      </c>
      <c r="DN171" s="183"/>
      <c r="DO171" s="171"/>
      <c r="DP171" s="196"/>
      <c r="DQ171" s="195"/>
      <c r="DR171" s="197"/>
      <c r="DS171" s="195"/>
      <c r="DT171" s="197"/>
      <c r="DU171" s="195"/>
      <c r="DV171" s="180" t="str">
        <f t="shared" si="261"/>
        <v/>
      </c>
      <c r="DW171" s="181" t="str">
        <f t="shared" si="220"/>
        <v/>
      </c>
      <c r="DX171" s="182" t="str">
        <f t="shared" si="221"/>
        <v/>
      </c>
      <c r="DY171" s="183"/>
      <c r="DZ171" s="184" t="str">
        <f t="shared" si="281"/>
        <v/>
      </c>
      <c r="EA171" s="183"/>
      <c r="EB171" s="171"/>
      <c r="EC171" s="196"/>
      <c r="ED171" s="195"/>
      <c r="EE171" s="197"/>
      <c r="EF171" s="195"/>
      <c r="EG171" s="197"/>
      <c r="EH171" s="195"/>
      <c r="EI171" s="180" t="str">
        <f t="shared" si="262"/>
        <v/>
      </c>
      <c r="EJ171" s="181" t="str">
        <f t="shared" si="222"/>
        <v/>
      </c>
      <c r="EK171" s="182" t="str">
        <f t="shared" si="223"/>
        <v/>
      </c>
      <c r="EL171" s="183"/>
      <c r="EM171" s="184" t="str">
        <f t="shared" si="282"/>
        <v/>
      </c>
      <c r="EN171" s="183"/>
      <c r="EO171" s="171"/>
      <c r="EP171" s="196"/>
      <c r="EQ171" s="195"/>
      <c r="ER171" s="197"/>
      <c r="ES171" s="195"/>
      <c r="ET171" s="197"/>
      <c r="EU171" s="195"/>
      <c r="EV171" s="180" t="str">
        <f t="shared" si="263"/>
        <v/>
      </c>
      <c r="EW171" s="181" t="str">
        <f t="shared" si="224"/>
        <v/>
      </c>
      <c r="EX171" s="182" t="str">
        <f t="shared" si="225"/>
        <v/>
      </c>
      <c r="EY171" s="183"/>
      <c r="EZ171" s="184" t="str">
        <f t="shared" si="283"/>
        <v/>
      </c>
      <c r="FA171" s="183"/>
      <c r="FB171" s="171"/>
      <c r="FC171" s="196"/>
      <c r="FD171" s="195"/>
      <c r="FE171" s="197"/>
      <c r="FF171" s="195"/>
      <c r="FG171" s="197"/>
      <c r="FH171" s="195"/>
      <c r="FI171" s="180" t="str">
        <f t="shared" si="264"/>
        <v/>
      </c>
      <c r="FJ171" s="181" t="str">
        <f t="shared" si="226"/>
        <v/>
      </c>
      <c r="FK171" s="182" t="str">
        <f t="shared" si="227"/>
        <v/>
      </c>
      <c r="FL171" s="183"/>
      <c r="FM171" s="184" t="str">
        <f t="shared" si="284"/>
        <v/>
      </c>
      <c r="FN171" s="183"/>
      <c r="FO171" s="171"/>
      <c r="FP171" s="196"/>
      <c r="FQ171" s="195"/>
      <c r="FR171" s="197"/>
      <c r="FS171" s="195"/>
      <c r="FT171" s="197"/>
      <c r="FU171" s="195"/>
      <c r="FV171" s="180" t="str">
        <f t="shared" si="265"/>
        <v/>
      </c>
      <c r="FW171" s="181" t="str">
        <f t="shared" si="228"/>
        <v/>
      </c>
      <c r="FX171" s="182" t="str">
        <f t="shared" si="229"/>
        <v/>
      </c>
      <c r="FY171" s="183"/>
      <c r="FZ171" s="184" t="str">
        <f t="shared" si="285"/>
        <v/>
      </c>
      <c r="GA171" s="183"/>
      <c r="GB171" s="171"/>
      <c r="GC171" s="196"/>
      <c r="GD171" s="195"/>
      <c r="GE171" s="197"/>
      <c r="GF171" s="195"/>
      <c r="GG171" s="197"/>
      <c r="GH171" s="195"/>
      <c r="GI171" s="180" t="str">
        <f t="shared" si="266"/>
        <v/>
      </c>
      <c r="GJ171" s="181" t="str">
        <f t="shared" si="230"/>
        <v/>
      </c>
      <c r="GK171" s="182" t="str">
        <f t="shared" si="231"/>
        <v/>
      </c>
      <c r="GL171" s="183"/>
      <c r="GM171" s="184" t="str">
        <f t="shared" si="286"/>
        <v/>
      </c>
      <c r="GN171" s="183"/>
      <c r="GO171" s="171"/>
      <c r="GP171" s="196"/>
      <c r="GQ171" s="195"/>
      <c r="GR171" s="197"/>
      <c r="GS171" s="195"/>
      <c r="GT171" s="197"/>
      <c r="GU171" s="195"/>
      <c r="GV171" s="180" t="str">
        <f t="shared" si="267"/>
        <v/>
      </c>
      <c r="GW171" s="181" t="str">
        <f t="shared" si="232"/>
        <v/>
      </c>
      <c r="GX171" s="182" t="str">
        <f t="shared" si="233"/>
        <v/>
      </c>
      <c r="GY171" s="183"/>
      <c r="GZ171" s="184" t="str">
        <f t="shared" si="287"/>
        <v/>
      </c>
      <c r="HA171" s="183"/>
      <c r="HB171" s="171"/>
      <c r="HC171" s="196"/>
      <c r="HD171" s="195"/>
      <c r="HE171" s="197"/>
      <c r="HF171" s="195"/>
      <c r="HG171" s="197"/>
      <c r="HH171" s="195"/>
      <c r="HI171" s="180" t="str">
        <f t="shared" si="268"/>
        <v/>
      </c>
      <c r="HJ171" s="181" t="str">
        <f t="shared" si="234"/>
        <v/>
      </c>
      <c r="HK171" s="182" t="str">
        <f t="shared" si="235"/>
        <v/>
      </c>
      <c r="HL171" s="183"/>
      <c r="HM171" s="184" t="str">
        <f t="shared" si="288"/>
        <v/>
      </c>
      <c r="HN171" s="183"/>
      <c r="HO171" s="171"/>
      <c r="HP171" s="196"/>
      <c r="HQ171" s="195"/>
      <c r="HR171" s="197"/>
      <c r="HS171" s="195"/>
      <c r="HT171" s="197"/>
      <c r="HU171" s="195"/>
      <c r="HV171" s="180" t="str">
        <f t="shared" si="269"/>
        <v/>
      </c>
      <c r="HW171" s="181" t="str">
        <f t="shared" si="236"/>
        <v/>
      </c>
      <c r="HX171" s="182" t="str">
        <f t="shared" si="237"/>
        <v/>
      </c>
      <c r="HY171" s="183"/>
      <c r="HZ171" s="184" t="str">
        <f t="shared" si="289"/>
        <v/>
      </c>
      <c r="IA171" s="183"/>
      <c r="IB171" s="171"/>
      <c r="IC171" s="196"/>
      <c r="ID171" s="195"/>
      <c r="IE171" s="197"/>
      <c r="IF171" s="195"/>
      <c r="IG171" s="197"/>
      <c r="IH171" s="195"/>
      <c r="II171" s="180" t="str">
        <f t="shared" si="270"/>
        <v/>
      </c>
      <c r="IJ171" s="181" t="str">
        <f t="shared" si="238"/>
        <v/>
      </c>
      <c r="IK171" s="182" t="str">
        <f t="shared" si="239"/>
        <v/>
      </c>
      <c r="IL171" s="183"/>
      <c r="IM171" s="184" t="str">
        <f t="shared" si="290"/>
        <v/>
      </c>
      <c r="IN171" s="183"/>
      <c r="IO171" s="171"/>
      <c r="IP171" s="196"/>
      <c r="IQ171" s="195"/>
      <c r="IR171" s="197"/>
      <c r="IS171" s="195"/>
      <c r="IT171" s="197"/>
      <c r="IU171" s="195"/>
      <c r="IV171" s="180" t="str">
        <f t="shared" si="271"/>
        <v/>
      </c>
      <c r="IW171" s="181" t="str">
        <f t="shared" si="240"/>
        <v/>
      </c>
      <c r="IX171" s="182" t="str">
        <f t="shared" si="241"/>
        <v/>
      </c>
      <c r="IY171" s="183"/>
      <c r="IZ171" s="184" t="str">
        <f t="shared" si="291"/>
        <v/>
      </c>
      <c r="JA171" s="183"/>
      <c r="JB171" s="171"/>
      <c r="JC171" s="342"/>
      <c r="JD171" s="198">
        <f t="shared" si="242"/>
        <v>0</v>
      </c>
      <c r="JE171" s="198">
        <f t="shared" si="243"/>
        <v>0</v>
      </c>
      <c r="JF171" s="198">
        <f t="shared" si="244"/>
        <v>0</v>
      </c>
      <c r="JG171" s="199">
        <f t="shared" si="245"/>
        <v>0</v>
      </c>
      <c r="JH171" s="199">
        <f t="shared" si="246"/>
        <v>0</v>
      </c>
      <c r="JI171" s="342"/>
      <c r="JJ171" s="198">
        <f>JD171+'Vessel List A'!JD171</f>
        <v>0</v>
      </c>
      <c r="JK171" s="198">
        <f>JE171+'Vessel List A'!JE171</f>
        <v>0</v>
      </c>
      <c r="JL171" s="198">
        <f t="shared" si="247"/>
        <v>0</v>
      </c>
      <c r="JM171" s="199">
        <f>JG171+'Vessel List A'!JG171</f>
        <v>0</v>
      </c>
      <c r="JN171" s="199">
        <f t="shared" si="248"/>
        <v>0</v>
      </c>
      <c r="JO171" s="342"/>
      <c r="JP171" s="346"/>
      <c r="JQ171" s="346"/>
      <c r="JR171" s="346"/>
      <c r="JS171" s="346"/>
      <c r="JT171" s="346"/>
      <c r="JU171" s="346"/>
      <c r="JV171" s="346"/>
      <c r="JW171" s="346"/>
      <c r="JX171" s="346"/>
      <c r="JY171" s="342"/>
      <c r="JZ171" s="344">
        <f t="shared" si="249"/>
        <v>4</v>
      </c>
      <c r="KA171" s="195"/>
    </row>
    <row r="172" spans="1:287" x14ac:dyDescent="0.2">
      <c r="A172" s="247">
        <f t="shared" si="250"/>
        <v>41746</v>
      </c>
      <c r="B172" s="249">
        <f t="shared" si="251"/>
        <v>41747</v>
      </c>
      <c r="C172" s="196"/>
      <c r="D172" s="195"/>
      <c r="E172" s="197"/>
      <c r="F172" s="195"/>
      <c r="G172" s="197"/>
      <c r="H172" s="195"/>
      <c r="I172" s="180" t="str">
        <f t="shared" si="252"/>
        <v/>
      </c>
      <c r="J172" s="181" t="str">
        <f t="shared" si="202"/>
        <v/>
      </c>
      <c r="K172" s="182" t="str">
        <f t="shared" si="203"/>
        <v/>
      </c>
      <c r="L172" s="183"/>
      <c r="M172" s="184" t="str">
        <f t="shared" si="272"/>
        <v/>
      </c>
      <c r="N172" s="183"/>
      <c r="O172" s="171"/>
      <c r="P172" s="196"/>
      <c r="Q172" s="195"/>
      <c r="R172" s="197"/>
      <c r="S172" s="195"/>
      <c r="T172" s="197"/>
      <c r="U172" s="195"/>
      <c r="V172" s="180" t="str">
        <f t="shared" si="253"/>
        <v/>
      </c>
      <c r="W172" s="181" t="str">
        <f t="shared" si="204"/>
        <v/>
      </c>
      <c r="X172" s="182" t="str">
        <f t="shared" si="205"/>
        <v/>
      </c>
      <c r="Y172" s="183"/>
      <c r="Z172" s="184" t="str">
        <f t="shared" si="273"/>
        <v/>
      </c>
      <c r="AA172" s="183"/>
      <c r="AB172" s="171"/>
      <c r="AC172" s="196"/>
      <c r="AD172" s="195"/>
      <c r="AE172" s="197"/>
      <c r="AF172" s="195"/>
      <c r="AG172" s="197"/>
      <c r="AH172" s="195"/>
      <c r="AI172" s="180" t="str">
        <f t="shared" si="254"/>
        <v/>
      </c>
      <c r="AJ172" s="181" t="str">
        <f t="shared" si="206"/>
        <v/>
      </c>
      <c r="AK172" s="182" t="str">
        <f t="shared" si="207"/>
        <v/>
      </c>
      <c r="AL172" s="183"/>
      <c r="AM172" s="184" t="str">
        <f t="shared" si="274"/>
        <v/>
      </c>
      <c r="AN172" s="183"/>
      <c r="AO172" s="171"/>
      <c r="AP172" s="196"/>
      <c r="AQ172" s="195"/>
      <c r="AR172" s="197"/>
      <c r="AS172" s="195"/>
      <c r="AT172" s="197"/>
      <c r="AU172" s="195"/>
      <c r="AV172" s="180" t="str">
        <f t="shared" si="255"/>
        <v/>
      </c>
      <c r="AW172" s="181" t="str">
        <f t="shared" si="208"/>
        <v/>
      </c>
      <c r="AX172" s="182" t="str">
        <f t="shared" si="209"/>
        <v/>
      </c>
      <c r="AY172" s="183"/>
      <c r="AZ172" s="184" t="str">
        <f t="shared" si="275"/>
        <v/>
      </c>
      <c r="BA172" s="183"/>
      <c r="BB172" s="171"/>
      <c r="BC172" s="196"/>
      <c r="BD172" s="195"/>
      <c r="BE172" s="197"/>
      <c r="BF172" s="195"/>
      <c r="BG172" s="197"/>
      <c r="BH172" s="195"/>
      <c r="BI172" s="180" t="str">
        <f t="shared" si="256"/>
        <v/>
      </c>
      <c r="BJ172" s="181" t="str">
        <f t="shared" si="210"/>
        <v/>
      </c>
      <c r="BK172" s="182" t="str">
        <f t="shared" si="211"/>
        <v/>
      </c>
      <c r="BL172" s="183"/>
      <c r="BM172" s="184" t="str">
        <f t="shared" si="276"/>
        <v/>
      </c>
      <c r="BN172" s="183"/>
      <c r="BO172" s="171"/>
      <c r="BP172" s="196"/>
      <c r="BQ172" s="195"/>
      <c r="BR172" s="197"/>
      <c r="BS172" s="195"/>
      <c r="BT172" s="197"/>
      <c r="BU172" s="195"/>
      <c r="BV172" s="180" t="str">
        <f t="shared" si="257"/>
        <v/>
      </c>
      <c r="BW172" s="181" t="str">
        <f t="shared" si="212"/>
        <v/>
      </c>
      <c r="BX172" s="182" t="str">
        <f t="shared" si="213"/>
        <v/>
      </c>
      <c r="BY172" s="183"/>
      <c r="BZ172" s="184" t="str">
        <f t="shared" si="277"/>
        <v/>
      </c>
      <c r="CA172" s="183"/>
      <c r="CB172" s="171"/>
      <c r="CC172" s="196"/>
      <c r="CD172" s="195"/>
      <c r="CE172" s="197"/>
      <c r="CF172" s="195"/>
      <c r="CG172" s="197"/>
      <c r="CH172" s="195"/>
      <c r="CI172" s="180" t="str">
        <f t="shared" si="258"/>
        <v/>
      </c>
      <c r="CJ172" s="181" t="str">
        <f t="shared" si="214"/>
        <v/>
      </c>
      <c r="CK172" s="182" t="str">
        <f t="shared" si="215"/>
        <v/>
      </c>
      <c r="CL172" s="183"/>
      <c r="CM172" s="184" t="str">
        <f t="shared" si="278"/>
        <v/>
      </c>
      <c r="CN172" s="183"/>
      <c r="CO172" s="171"/>
      <c r="CP172" s="196"/>
      <c r="CQ172" s="195"/>
      <c r="CR172" s="197"/>
      <c r="CS172" s="195"/>
      <c r="CT172" s="197"/>
      <c r="CU172" s="195"/>
      <c r="CV172" s="180" t="str">
        <f t="shared" si="259"/>
        <v/>
      </c>
      <c r="CW172" s="181" t="str">
        <f t="shared" si="216"/>
        <v/>
      </c>
      <c r="CX172" s="182" t="str">
        <f t="shared" si="217"/>
        <v/>
      </c>
      <c r="CY172" s="183"/>
      <c r="CZ172" s="184" t="str">
        <f t="shared" si="279"/>
        <v/>
      </c>
      <c r="DA172" s="183"/>
      <c r="DB172" s="171"/>
      <c r="DC172" s="196"/>
      <c r="DD172" s="195"/>
      <c r="DE172" s="197"/>
      <c r="DF172" s="195"/>
      <c r="DG172" s="197"/>
      <c r="DH172" s="195"/>
      <c r="DI172" s="180" t="str">
        <f t="shared" si="260"/>
        <v/>
      </c>
      <c r="DJ172" s="181" t="str">
        <f t="shared" si="218"/>
        <v/>
      </c>
      <c r="DK172" s="182" t="str">
        <f t="shared" si="219"/>
        <v/>
      </c>
      <c r="DL172" s="183"/>
      <c r="DM172" s="184" t="str">
        <f t="shared" si="280"/>
        <v/>
      </c>
      <c r="DN172" s="183"/>
      <c r="DO172" s="171"/>
      <c r="DP172" s="196"/>
      <c r="DQ172" s="195"/>
      <c r="DR172" s="197"/>
      <c r="DS172" s="195"/>
      <c r="DT172" s="197"/>
      <c r="DU172" s="195"/>
      <c r="DV172" s="180" t="str">
        <f t="shared" si="261"/>
        <v/>
      </c>
      <c r="DW172" s="181" t="str">
        <f t="shared" si="220"/>
        <v/>
      </c>
      <c r="DX172" s="182" t="str">
        <f t="shared" si="221"/>
        <v/>
      </c>
      <c r="DY172" s="183"/>
      <c r="DZ172" s="184" t="str">
        <f t="shared" si="281"/>
        <v/>
      </c>
      <c r="EA172" s="183"/>
      <c r="EB172" s="171"/>
      <c r="EC172" s="196"/>
      <c r="ED172" s="195"/>
      <c r="EE172" s="197"/>
      <c r="EF172" s="195"/>
      <c r="EG172" s="197"/>
      <c r="EH172" s="195"/>
      <c r="EI172" s="180" t="str">
        <f t="shared" si="262"/>
        <v/>
      </c>
      <c r="EJ172" s="181" t="str">
        <f t="shared" si="222"/>
        <v/>
      </c>
      <c r="EK172" s="182" t="str">
        <f t="shared" si="223"/>
        <v/>
      </c>
      <c r="EL172" s="183"/>
      <c r="EM172" s="184" t="str">
        <f t="shared" si="282"/>
        <v/>
      </c>
      <c r="EN172" s="183"/>
      <c r="EO172" s="171"/>
      <c r="EP172" s="196"/>
      <c r="EQ172" s="195"/>
      <c r="ER172" s="197"/>
      <c r="ES172" s="195"/>
      <c r="ET172" s="197"/>
      <c r="EU172" s="195"/>
      <c r="EV172" s="180" t="str">
        <f t="shared" si="263"/>
        <v/>
      </c>
      <c r="EW172" s="181" t="str">
        <f t="shared" si="224"/>
        <v/>
      </c>
      <c r="EX172" s="182" t="str">
        <f t="shared" si="225"/>
        <v/>
      </c>
      <c r="EY172" s="183"/>
      <c r="EZ172" s="184" t="str">
        <f t="shared" si="283"/>
        <v/>
      </c>
      <c r="FA172" s="183"/>
      <c r="FB172" s="171"/>
      <c r="FC172" s="196"/>
      <c r="FD172" s="195"/>
      <c r="FE172" s="197"/>
      <c r="FF172" s="195"/>
      <c r="FG172" s="197"/>
      <c r="FH172" s="195"/>
      <c r="FI172" s="180" t="str">
        <f t="shared" si="264"/>
        <v/>
      </c>
      <c r="FJ172" s="181" t="str">
        <f t="shared" si="226"/>
        <v/>
      </c>
      <c r="FK172" s="182" t="str">
        <f t="shared" si="227"/>
        <v/>
      </c>
      <c r="FL172" s="183"/>
      <c r="FM172" s="184" t="str">
        <f t="shared" si="284"/>
        <v/>
      </c>
      <c r="FN172" s="183"/>
      <c r="FO172" s="171"/>
      <c r="FP172" s="196"/>
      <c r="FQ172" s="195"/>
      <c r="FR172" s="197"/>
      <c r="FS172" s="195"/>
      <c r="FT172" s="197"/>
      <c r="FU172" s="195"/>
      <c r="FV172" s="180" t="str">
        <f t="shared" si="265"/>
        <v/>
      </c>
      <c r="FW172" s="181" t="str">
        <f t="shared" si="228"/>
        <v/>
      </c>
      <c r="FX172" s="182" t="str">
        <f t="shared" si="229"/>
        <v/>
      </c>
      <c r="FY172" s="183"/>
      <c r="FZ172" s="184" t="str">
        <f t="shared" si="285"/>
        <v/>
      </c>
      <c r="GA172" s="183"/>
      <c r="GB172" s="171"/>
      <c r="GC172" s="196"/>
      <c r="GD172" s="195"/>
      <c r="GE172" s="197"/>
      <c r="GF172" s="195"/>
      <c r="GG172" s="197"/>
      <c r="GH172" s="195"/>
      <c r="GI172" s="180" t="str">
        <f t="shared" si="266"/>
        <v/>
      </c>
      <c r="GJ172" s="181" t="str">
        <f t="shared" si="230"/>
        <v/>
      </c>
      <c r="GK172" s="182" t="str">
        <f t="shared" si="231"/>
        <v/>
      </c>
      <c r="GL172" s="183"/>
      <c r="GM172" s="184" t="str">
        <f t="shared" si="286"/>
        <v/>
      </c>
      <c r="GN172" s="183"/>
      <c r="GO172" s="171"/>
      <c r="GP172" s="196"/>
      <c r="GQ172" s="195"/>
      <c r="GR172" s="197"/>
      <c r="GS172" s="195"/>
      <c r="GT172" s="197"/>
      <c r="GU172" s="195"/>
      <c r="GV172" s="180" t="str">
        <f t="shared" si="267"/>
        <v/>
      </c>
      <c r="GW172" s="181" t="str">
        <f t="shared" si="232"/>
        <v/>
      </c>
      <c r="GX172" s="182" t="str">
        <f t="shared" si="233"/>
        <v/>
      </c>
      <c r="GY172" s="183"/>
      <c r="GZ172" s="184" t="str">
        <f t="shared" si="287"/>
        <v/>
      </c>
      <c r="HA172" s="183"/>
      <c r="HB172" s="171"/>
      <c r="HC172" s="196"/>
      <c r="HD172" s="195"/>
      <c r="HE172" s="197"/>
      <c r="HF172" s="195"/>
      <c r="HG172" s="197"/>
      <c r="HH172" s="195"/>
      <c r="HI172" s="180" t="str">
        <f t="shared" si="268"/>
        <v/>
      </c>
      <c r="HJ172" s="181" t="str">
        <f t="shared" si="234"/>
        <v/>
      </c>
      <c r="HK172" s="182" t="str">
        <f t="shared" si="235"/>
        <v/>
      </c>
      <c r="HL172" s="183"/>
      <c r="HM172" s="184" t="str">
        <f t="shared" si="288"/>
        <v/>
      </c>
      <c r="HN172" s="183"/>
      <c r="HO172" s="171"/>
      <c r="HP172" s="196"/>
      <c r="HQ172" s="195"/>
      <c r="HR172" s="197"/>
      <c r="HS172" s="195"/>
      <c r="HT172" s="197"/>
      <c r="HU172" s="195"/>
      <c r="HV172" s="180" t="str">
        <f t="shared" si="269"/>
        <v/>
      </c>
      <c r="HW172" s="181" t="str">
        <f t="shared" si="236"/>
        <v/>
      </c>
      <c r="HX172" s="182" t="str">
        <f t="shared" si="237"/>
        <v/>
      </c>
      <c r="HY172" s="183"/>
      <c r="HZ172" s="184" t="str">
        <f t="shared" si="289"/>
        <v/>
      </c>
      <c r="IA172" s="183"/>
      <c r="IB172" s="171"/>
      <c r="IC172" s="196"/>
      <c r="ID172" s="195"/>
      <c r="IE172" s="197"/>
      <c r="IF172" s="195"/>
      <c r="IG172" s="197"/>
      <c r="IH172" s="195"/>
      <c r="II172" s="180" t="str">
        <f t="shared" si="270"/>
        <v/>
      </c>
      <c r="IJ172" s="181" t="str">
        <f t="shared" si="238"/>
        <v/>
      </c>
      <c r="IK172" s="182" t="str">
        <f t="shared" si="239"/>
        <v/>
      </c>
      <c r="IL172" s="183"/>
      <c r="IM172" s="184" t="str">
        <f t="shared" si="290"/>
        <v/>
      </c>
      <c r="IN172" s="183"/>
      <c r="IO172" s="171"/>
      <c r="IP172" s="196"/>
      <c r="IQ172" s="195"/>
      <c r="IR172" s="197"/>
      <c r="IS172" s="195"/>
      <c r="IT172" s="197"/>
      <c r="IU172" s="195"/>
      <c r="IV172" s="180" t="str">
        <f t="shared" si="271"/>
        <v/>
      </c>
      <c r="IW172" s="181" t="str">
        <f t="shared" si="240"/>
        <v/>
      </c>
      <c r="IX172" s="182" t="str">
        <f t="shared" si="241"/>
        <v/>
      </c>
      <c r="IY172" s="183"/>
      <c r="IZ172" s="184" t="str">
        <f t="shared" si="291"/>
        <v/>
      </c>
      <c r="JA172" s="183"/>
      <c r="JB172" s="171"/>
      <c r="JC172" s="342"/>
      <c r="JD172" s="198">
        <f t="shared" si="242"/>
        <v>0</v>
      </c>
      <c r="JE172" s="198">
        <f t="shared" si="243"/>
        <v>0</v>
      </c>
      <c r="JF172" s="198">
        <f t="shared" si="244"/>
        <v>0</v>
      </c>
      <c r="JG172" s="199">
        <f t="shared" si="245"/>
        <v>0</v>
      </c>
      <c r="JH172" s="199">
        <f t="shared" si="246"/>
        <v>0</v>
      </c>
      <c r="JI172" s="342"/>
      <c r="JJ172" s="198">
        <f>JD172+'Vessel List A'!JD172</f>
        <v>0</v>
      </c>
      <c r="JK172" s="198">
        <f>JE172+'Vessel List A'!JE172</f>
        <v>0</v>
      </c>
      <c r="JL172" s="198">
        <f t="shared" si="247"/>
        <v>0</v>
      </c>
      <c r="JM172" s="199">
        <f>JG172+'Vessel List A'!JG172</f>
        <v>0</v>
      </c>
      <c r="JN172" s="199">
        <f t="shared" si="248"/>
        <v>0</v>
      </c>
      <c r="JO172" s="342"/>
      <c r="JP172" s="346"/>
      <c r="JQ172" s="346"/>
      <c r="JR172" s="346"/>
      <c r="JS172" s="346"/>
      <c r="JT172" s="346"/>
      <c r="JU172" s="346"/>
      <c r="JV172" s="346"/>
      <c r="JW172" s="346"/>
      <c r="JX172" s="346"/>
      <c r="JY172" s="342"/>
      <c r="JZ172" s="344">
        <f t="shared" si="249"/>
        <v>4</v>
      </c>
      <c r="KA172" s="195"/>
    </row>
    <row r="173" spans="1:287" x14ac:dyDescent="0.2">
      <c r="A173" s="247">
        <f t="shared" si="250"/>
        <v>41747</v>
      </c>
      <c r="B173" s="249">
        <f t="shared" si="251"/>
        <v>41748</v>
      </c>
      <c r="C173" s="196"/>
      <c r="D173" s="195"/>
      <c r="E173" s="197"/>
      <c r="F173" s="195"/>
      <c r="G173" s="197"/>
      <c r="H173" s="195"/>
      <c r="I173" s="180" t="str">
        <f t="shared" si="252"/>
        <v/>
      </c>
      <c r="J173" s="181" t="str">
        <f t="shared" si="202"/>
        <v/>
      </c>
      <c r="K173" s="182" t="str">
        <f t="shared" si="203"/>
        <v/>
      </c>
      <c r="L173" s="183"/>
      <c r="M173" s="184" t="str">
        <f t="shared" si="272"/>
        <v/>
      </c>
      <c r="N173" s="183"/>
      <c r="O173" s="171"/>
      <c r="P173" s="196"/>
      <c r="Q173" s="195"/>
      <c r="R173" s="197"/>
      <c r="S173" s="195"/>
      <c r="T173" s="197"/>
      <c r="U173" s="195"/>
      <c r="V173" s="180" t="str">
        <f t="shared" si="253"/>
        <v/>
      </c>
      <c r="W173" s="181" t="str">
        <f t="shared" si="204"/>
        <v/>
      </c>
      <c r="X173" s="182" t="str">
        <f t="shared" si="205"/>
        <v/>
      </c>
      <c r="Y173" s="183"/>
      <c r="Z173" s="184" t="str">
        <f t="shared" si="273"/>
        <v/>
      </c>
      <c r="AA173" s="183"/>
      <c r="AB173" s="171"/>
      <c r="AC173" s="196"/>
      <c r="AD173" s="195"/>
      <c r="AE173" s="197"/>
      <c r="AF173" s="195"/>
      <c r="AG173" s="197"/>
      <c r="AH173" s="195"/>
      <c r="AI173" s="180" t="str">
        <f t="shared" si="254"/>
        <v/>
      </c>
      <c r="AJ173" s="181" t="str">
        <f t="shared" si="206"/>
        <v/>
      </c>
      <c r="AK173" s="182" t="str">
        <f t="shared" si="207"/>
        <v/>
      </c>
      <c r="AL173" s="183"/>
      <c r="AM173" s="184" t="str">
        <f t="shared" si="274"/>
        <v/>
      </c>
      <c r="AN173" s="183"/>
      <c r="AO173" s="171"/>
      <c r="AP173" s="196"/>
      <c r="AQ173" s="195"/>
      <c r="AR173" s="197"/>
      <c r="AS173" s="195"/>
      <c r="AT173" s="197"/>
      <c r="AU173" s="195"/>
      <c r="AV173" s="180" t="str">
        <f t="shared" si="255"/>
        <v/>
      </c>
      <c r="AW173" s="181" t="str">
        <f t="shared" si="208"/>
        <v/>
      </c>
      <c r="AX173" s="182" t="str">
        <f t="shared" si="209"/>
        <v/>
      </c>
      <c r="AY173" s="183"/>
      <c r="AZ173" s="184" t="str">
        <f t="shared" si="275"/>
        <v/>
      </c>
      <c r="BA173" s="183"/>
      <c r="BB173" s="171"/>
      <c r="BC173" s="196"/>
      <c r="BD173" s="195"/>
      <c r="BE173" s="197"/>
      <c r="BF173" s="195"/>
      <c r="BG173" s="197"/>
      <c r="BH173" s="195"/>
      <c r="BI173" s="180" t="str">
        <f t="shared" si="256"/>
        <v/>
      </c>
      <c r="BJ173" s="181" t="str">
        <f t="shared" si="210"/>
        <v/>
      </c>
      <c r="BK173" s="182" t="str">
        <f t="shared" si="211"/>
        <v/>
      </c>
      <c r="BL173" s="183"/>
      <c r="BM173" s="184" t="str">
        <f t="shared" si="276"/>
        <v/>
      </c>
      <c r="BN173" s="183"/>
      <c r="BO173" s="171"/>
      <c r="BP173" s="196"/>
      <c r="BQ173" s="195"/>
      <c r="BR173" s="197"/>
      <c r="BS173" s="195"/>
      <c r="BT173" s="197"/>
      <c r="BU173" s="195"/>
      <c r="BV173" s="180" t="str">
        <f t="shared" si="257"/>
        <v/>
      </c>
      <c r="BW173" s="181" t="str">
        <f t="shared" si="212"/>
        <v/>
      </c>
      <c r="BX173" s="182" t="str">
        <f t="shared" si="213"/>
        <v/>
      </c>
      <c r="BY173" s="183"/>
      <c r="BZ173" s="184" t="str">
        <f t="shared" si="277"/>
        <v/>
      </c>
      <c r="CA173" s="183"/>
      <c r="CB173" s="171"/>
      <c r="CC173" s="196"/>
      <c r="CD173" s="195"/>
      <c r="CE173" s="197"/>
      <c r="CF173" s="195"/>
      <c r="CG173" s="197"/>
      <c r="CH173" s="195"/>
      <c r="CI173" s="180" t="str">
        <f t="shared" si="258"/>
        <v/>
      </c>
      <c r="CJ173" s="181" t="str">
        <f t="shared" si="214"/>
        <v/>
      </c>
      <c r="CK173" s="182" t="str">
        <f t="shared" si="215"/>
        <v/>
      </c>
      <c r="CL173" s="183"/>
      <c r="CM173" s="184" t="str">
        <f t="shared" si="278"/>
        <v/>
      </c>
      <c r="CN173" s="183"/>
      <c r="CO173" s="171"/>
      <c r="CP173" s="196"/>
      <c r="CQ173" s="195"/>
      <c r="CR173" s="197"/>
      <c r="CS173" s="195"/>
      <c r="CT173" s="197"/>
      <c r="CU173" s="195"/>
      <c r="CV173" s="180" t="str">
        <f t="shared" si="259"/>
        <v/>
      </c>
      <c r="CW173" s="181" t="str">
        <f t="shared" si="216"/>
        <v/>
      </c>
      <c r="CX173" s="182" t="str">
        <f t="shared" si="217"/>
        <v/>
      </c>
      <c r="CY173" s="183"/>
      <c r="CZ173" s="184" t="str">
        <f t="shared" si="279"/>
        <v/>
      </c>
      <c r="DA173" s="183"/>
      <c r="DB173" s="171"/>
      <c r="DC173" s="196"/>
      <c r="DD173" s="195"/>
      <c r="DE173" s="197"/>
      <c r="DF173" s="195"/>
      <c r="DG173" s="197"/>
      <c r="DH173" s="195"/>
      <c r="DI173" s="180" t="str">
        <f t="shared" si="260"/>
        <v/>
      </c>
      <c r="DJ173" s="181" t="str">
        <f t="shared" si="218"/>
        <v/>
      </c>
      <c r="DK173" s="182" t="str">
        <f t="shared" si="219"/>
        <v/>
      </c>
      <c r="DL173" s="183"/>
      <c r="DM173" s="184" t="str">
        <f t="shared" si="280"/>
        <v/>
      </c>
      <c r="DN173" s="183"/>
      <c r="DO173" s="171"/>
      <c r="DP173" s="196"/>
      <c r="DQ173" s="195"/>
      <c r="DR173" s="197"/>
      <c r="DS173" s="195"/>
      <c r="DT173" s="197"/>
      <c r="DU173" s="195"/>
      <c r="DV173" s="180" t="str">
        <f t="shared" si="261"/>
        <v/>
      </c>
      <c r="DW173" s="181" t="str">
        <f t="shared" si="220"/>
        <v/>
      </c>
      <c r="DX173" s="182" t="str">
        <f t="shared" si="221"/>
        <v/>
      </c>
      <c r="DY173" s="183"/>
      <c r="DZ173" s="184" t="str">
        <f t="shared" si="281"/>
        <v/>
      </c>
      <c r="EA173" s="183"/>
      <c r="EB173" s="171"/>
      <c r="EC173" s="196"/>
      <c r="ED173" s="195"/>
      <c r="EE173" s="197"/>
      <c r="EF173" s="195"/>
      <c r="EG173" s="197"/>
      <c r="EH173" s="195"/>
      <c r="EI173" s="180" t="str">
        <f t="shared" si="262"/>
        <v/>
      </c>
      <c r="EJ173" s="181" t="str">
        <f t="shared" si="222"/>
        <v/>
      </c>
      <c r="EK173" s="182" t="str">
        <f t="shared" si="223"/>
        <v/>
      </c>
      <c r="EL173" s="183"/>
      <c r="EM173" s="184" t="str">
        <f t="shared" si="282"/>
        <v/>
      </c>
      <c r="EN173" s="183"/>
      <c r="EO173" s="171"/>
      <c r="EP173" s="196"/>
      <c r="EQ173" s="195"/>
      <c r="ER173" s="197"/>
      <c r="ES173" s="195"/>
      <c r="ET173" s="197"/>
      <c r="EU173" s="195"/>
      <c r="EV173" s="180" t="str">
        <f t="shared" si="263"/>
        <v/>
      </c>
      <c r="EW173" s="181" t="str">
        <f t="shared" si="224"/>
        <v/>
      </c>
      <c r="EX173" s="182" t="str">
        <f t="shared" si="225"/>
        <v/>
      </c>
      <c r="EY173" s="183"/>
      <c r="EZ173" s="184" t="str">
        <f t="shared" si="283"/>
        <v/>
      </c>
      <c r="FA173" s="183"/>
      <c r="FB173" s="171"/>
      <c r="FC173" s="196"/>
      <c r="FD173" s="195"/>
      <c r="FE173" s="197"/>
      <c r="FF173" s="195"/>
      <c r="FG173" s="197"/>
      <c r="FH173" s="195"/>
      <c r="FI173" s="180" t="str">
        <f t="shared" si="264"/>
        <v/>
      </c>
      <c r="FJ173" s="181" t="str">
        <f t="shared" si="226"/>
        <v/>
      </c>
      <c r="FK173" s="182" t="str">
        <f t="shared" si="227"/>
        <v/>
      </c>
      <c r="FL173" s="183"/>
      <c r="FM173" s="184" t="str">
        <f t="shared" si="284"/>
        <v/>
      </c>
      <c r="FN173" s="183"/>
      <c r="FO173" s="171"/>
      <c r="FP173" s="196"/>
      <c r="FQ173" s="195"/>
      <c r="FR173" s="197"/>
      <c r="FS173" s="195"/>
      <c r="FT173" s="197"/>
      <c r="FU173" s="195"/>
      <c r="FV173" s="180" t="str">
        <f t="shared" si="265"/>
        <v/>
      </c>
      <c r="FW173" s="181" t="str">
        <f t="shared" si="228"/>
        <v/>
      </c>
      <c r="FX173" s="182" t="str">
        <f t="shared" si="229"/>
        <v/>
      </c>
      <c r="FY173" s="183"/>
      <c r="FZ173" s="184" t="str">
        <f t="shared" si="285"/>
        <v/>
      </c>
      <c r="GA173" s="183"/>
      <c r="GB173" s="171"/>
      <c r="GC173" s="196"/>
      <c r="GD173" s="195"/>
      <c r="GE173" s="197"/>
      <c r="GF173" s="195"/>
      <c r="GG173" s="197"/>
      <c r="GH173" s="195"/>
      <c r="GI173" s="180" t="str">
        <f t="shared" si="266"/>
        <v/>
      </c>
      <c r="GJ173" s="181" t="str">
        <f t="shared" si="230"/>
        <v/>
      </c>
      <c r="GK173" s="182" t="str">
        <f t="shared" si="231"/>
        <v/>
      </c>
      <c r="GL173" s="183"/>
      <c r="GM173" s="184" t="str">
        <f t="shared" si="286"/>
        <v/>
      </c>
      <c r="GN173" s="183"/>
      <c r="GO173" s="171"/>
      <c r="GP173" s="196"/>
      <c r="GQ173" s="195"/>
      <c r="GR173" s="197"/>
      <c r="GS173" s="195"/>
      <c r="GT173" s="197"/>
      <c r="GU173" s="195"/>
      <c r="GV173" s="180" t="str">
        <f t="shared" si="267"/>
        <v/>
      </c>
      <c r="GW173" s="181" t="str">
        <f t="shared" si="232"/>
        <v/>
      </c>
      <c r="GX173" s="182" t="str">
        <f t="shared" si="233"/>
        <v/>
      </c>
      <c r="GY173" s="183"/>
      <c r="GZ173" s="184" t="str">
        <f t="shared" si="287"/>
        <v/>
      </c>
      <c r="HA173" s="183"/>
      <c r="HB173" s="171"/>
      <c r="HC173" s="196"/>
      <c r="HD173" s="195"/>
      <c r="HE173" s="197"/>
      <c r="HF173" s="195"/>
      <c r="HG173" s="197"/>
      <c r="HH173" s="195"/>
      <c r="HI173" s="180" t="str">
        <f t="shared" si="268"/>
        <v/>
      </c>
      <c r="HJ173" s="181" t="str">
        <f t="shared" si="234"/>
        <v/>
      </c>
      <c r="HK173" s="182" t="str">
        <f t="shared" si="235"/>
        <v/>
      </c>
      <c r="HL173" s="183"/>
      <c r="HM173" s="184" t="str">
        <f t="shared" si="288"/>
        <v/>
      </c>
      <c r="HN173" s="183"/>
      <c r="HO173" s="171"/>
      <c r="HP173" s="196"/>
      <c r="HQ173" s="195"/>
      <c r="HR173" s="197"/>
      <c r="HS173" s="195"/>
      <c r="HT173" s="197"/>
      <c r="HU173" s="195"/>
      <c r="HV173" s="180" t="str">
        <f t="shared" si="269"/>
        <v/>
      </c>
      <c r="HW173" s="181" t="str">
        <f t="shared" si="236"/>
        <v/>
      </c>
      <c r="HX173" s="182" t="str">
        <f t="shared" si="237"/>
        <v/>
      </c>
      <c r="HY173" s="183"/>
      <c r="HZ173" s="184" t="str">
        <f t="shared" si="289"/>
        <v/>
      </c>
      <c r="IA173" s="183"/>
      <c r="IB173" s="171"/>
      <c r="IC173" s="196"/>
      <c r="ID173" s="195"/>
      <c r="IE173" s="197"/>
      <c r="IF173" s="195"/>
      <c r="IG173" s="197"/>
      <c r="IH173" s="195"/>
      <c r="II173" s="180" t="str">
        <f t="shared" si="270"/>
        <v/>
      </c>
      <c r="IJ173" s="181" t="str">
        <f t="shared" si="238"/>
        <v/>
      </c>
      <c r="IK173" s="182" t="str">
        <f t="shared" si="239"/>
        <v/>
      </c>
      <c r="IL173" s="183"/>
      <c r="IM173" s="184" t="str">
        <f t="shared" si="290"/>
        <v/>
      </c>
      <c r="IN173" s="183"/>
      <c r="IO173" s="171"/>
      <c r="IP173" s="196"/>
      <c r="IQ173" s="195"/>
      <c r="IR173" s="197"/>
      <c r="IS173" s="195"/>
      <c r="IT173" s="197"/>
      <c r="IU173" s="195"/>
      <c r="IV173" s="180" t="str">
        <f t="shared" si="271"/>
        <v/>
      </c>
      <c r="IW173" s="181" t="str">
        <f t="shared" si="240"/>
        <v/>
      </c>
      <c r="IX173" s="182" t="str">
        <f t="shared" si="241"/>
        <v/>
      </c>
      <c r="IY173" s="183"/>
      <c r="IZ173" s="184" t="str">
        <f t="shared" si="291"/>
        <v/>
      </c>
      <c r="JA173" s="183"/>
      <c r="JB173" s="171"/>
      <c r="JC173" s="342"/>
      <c r="JD173" s="198">
        <f t="shared" si="242"/>
        <v>0</v>
      </c>
      <c r="JE173" s="198">
        <f t="shared" si="243"/>
        <v>0</v>
      </c>
      <c r="JF173" s="198">
        <f t="shared" si="244"/>
        <v>0</v>
      </c>
      <c r="JG173" s="199">
        <f t="shared" si="245"/>
        <v>0</v>
      </c>
      <c r="JH173" s="199">
        <f t="shared" si="246"/>
        <v>0</v>
      </c>
      <c r="JI173" s="342"/>
      <c r="JJ173" s="198">
        <f>JD173+'Vessel List A'!JD173</f>
        <v>0</v>
      </c>
      <c r="JK173" s="198">
        <f>JE173+'Vessel List A'!JE173</f>
        <v>0</v>
      </c>
      <c r="JL173" s="198">
        <f t="shared" si="247"/>
        <v>0</v>
      </c>
      <c r="JM173" s="199">
        <f>JG173+'Vessel List A'!JG173</f>
        <v>0</v>
      </c>
      <c r="JN173" s="199">
        <f t="shared" si="248"/>
        <v>0</v>
      </c>
      <c r="JO173" s="342"/>
      <c r="JP173" s="346"/>
      <c r="JQ173" s="346"/>
      <c r="JR173" s="346"/>
      <c r="JS173" s="346"/>
      <c r="JT173" s="346"/>
      <c r="JU173" s="346"/>
      <c r="JV173" s="346"/>
      <c r="JW173" s="346"/>
      <c r="JX173" s="346"/>
      <c r="JY173" s="342"/>
      <c r="JZ173" s="344">
        <f t="shared" si="249"/>
        <v>4</v>
      </c>
      <c r="KA173" s="195"/>
    </row>
    <row r="174" spans="1:287" x14ac:dyDescent="0.2">
      <c r="A174" s="247">
        <f t="shared" si="250"/>
        <v>41748</v>
      </c>
      <c r="B174" s="249">
        <f t="shared" si="251"/>
        <v>41749</v>
      </c>
      <c r="C174" s="196"/>
      <c r="D174" s="195"/>
      <c r="E174" s="197"/>
      <c r="F174" s="195"/>
      <c r="G174" s="197"/>
      <c r="H174" s="195"/>
      <c r="I174" s="180" t="str">
        <f t="shared" si="252"/>
        <v/>
      </c>
      <c r="J174" s="181" t="str">
        <f t="shared" si="202"/>
        <v/>
      </c>
      <c r="K174" s="182" t="str">
        <f t="shared" si="203"/>
        <v/>
      </c>
      <c r="L174" s="183"/>
      <c r="M174" s="184" t="str">
        <f t="shared" si="272"/>
        <v/>
      </c>
      <c r="N174" s="183"/>
      <c r="O174" s="171"/>
      <c r="P174" s="196"/>
      <c r="Q174" s="195"/>
      <c r="R174" s="197"/>
      <c r="S174" s="195"/>
      <c r="T174" s="197"/>
      <c r="U174" s="195"/>
      <c r="V174" s="180" t="str">
        <f t="shared" si="253"/>
        <v/>
      </c>
      <c r="W174" s="181" t="str">
        <f t="shared" si="204"/>
        <v/>
      </c>
      <c r="X174" s="182" t="str">
        <f t="shared" si="205"/>
        <v/>
      </c>
      <c r="Y174" s="183"/>
      <c r="Z174" s="184" t="str">
        <f t="shared" si="273"/>
        <v/>
      </c>
      <c r="AA174" s="183"/>
      <c r="AB174" s="171"/>
      <c r="AC174" s="196"/>
      <c r="AD174" s="195"/>
      <c r="AE174" s="197"/>
      <c r="AF174" s="195"/>
      <c r="AG174" s="197"/>
      <c r="AH174" s="195"/>
      <c r="AI174" s="180" t="str">
        <f t="shared" si="254"/>
        <v/>
      </c>
      <c r="AJ174" s="181" t="str">
        <f t="shared" si="206"/>
        <v/>
      </c>
      <c r="AK174" s="182" t="str">
        <f t="shared" si="207"/>
        <v/>
      </c>
      <c r="AL174" s="183"/>
      <c r="AM174" s="184" t="str">
        <f t="shared" si="274"/>
        <v/>
      </c>
      <c r="AN174" s="183"/>
      <c r="AO174" s="171"/>
      <c r="AP174" s="196"/>
      <c r="AQ174" s="195"/>
      <c r="AR174" s="197"/>
      <c r="AS174" s="195"/>
      <c r="AT174" s="197"/>
      <c r="AU174" s="195"/>
      <c r="AV174" s="180" t="str">
        <f t="shared" si="255"/>
        <v/>
      </c>
      <c r="AW174" s="181" t="str">
        <f t="shared" si="208"/>
        <v/>
      </c>
      <c r="AX174" s="182" t="str">
        <f t="shared" si="209"/>
        <v/>
      </c>
      <c r="AY174" s="183"/>
      <c r="AZ174" s="184" t="str">
        <f t="shared" si="275"/>
        <v/>
      </c>
      <c r="BA174" s="183"/>
      <c r="BB174" s="171"/>
      <c r="BC174" s="196"/>
      <c r="BD174" s="195"/>
      <c r="BE174" s="197"/>
      <c r="BF174" s="195"/>
      <c r="BG174" s="197"/>
      <c r="BH174" s="195"/>
      <c r="BI174" s="180" t="str">
        <f t="shared" si="256"/>
        <v/>
      </c>
      <c r="BJ174" s="181" t="str">
        <f t="shared" si="210"/>
        <v/>
      </c>
      <c r="BK174" s="182" t="str">
        <f t="shared" si="211"/>
        <v/>
      </c>
      <c r="BL174" s="183"/>
      <c r="BM174" s="184" t="str">
        <f t="shared" si="276"/>
        <v/>
      </c>
      <c r="BN174" s="183"/>
      <c r="BO174" s="171"/>
      <c r="BP174" s="196"/>
      <c r="BQ174" s="195"/>
      <c r="BR174" s="197"/>
      <c r="BS174" s="195"/>
      <c r="BT174" s="197"/>
      <c r="BU174" s="195"/>
      <c r="BV174" s="180" t="str">
        <f t="shared" si="257"/>
        <v/>
      </c>
      <c r="BW174" s="181" t="str">
        <f t="shared" si="212"/>
        <v/>
      </c>
      <c r="BX174" s="182" t="str">
        <f t="shared" si="213"/>
        <v/>
      </c>
      <c r="BY174" s="183"/>
      <c r="BZ174" s="184" t="str">
        <f t="shared" si="277"/>
        <v/>
      </c>
      <c r="CA174" s="183"/>
      <c r="CB174" s="171"/>
      <c r="CC174" s="196"/>
      <c r="CD174" s="195"/>
      <c r="CE174" s="197"/>
      <c r="CF174" s="195"/>
      <c r="CG174" s="197"/>
      <c r="CH174" s="195"/>
      <c r="CI174" s="180" t="str">
        <f t="shared" si="258"/>
        <v/>
      </c>
      <c r="CJ174" s="181" t="str">
        <f t="shared" si="214"/>
        <v/>
      </c>
      <c r="CK174" s="182" t="str">
        <f t="shared" si="215"/>
        <v/>
      </c>
      <c r="CL174" s="183"/>
      <c r="CM174" s="184" t="str">
        <f t="shared" si="278"/>
        <v/>
      </c>
      <c r="CN174" s="183"/>
      <c r="CO174" s="171"/>
      <c r="CP174" s="196"/>
      <c r="CQ174" s="195"/>
      <c r="CR174" s="197"/>
      <c r="CS174" s="195"/>
      <c r="CT174" s="197"/>
      <c r="CU174" s="195"/>
      <c r="CV174" s="180" t="str">
        <f t="shared" si="259"/>
        <v/>
      </c>
      <c r="CW174" s="181" t="str">
        <f t="shared" si="216"/>
        <v/>
      </c>
      <c r="CX174" s="182" t="str">
        <f t="shared" si="217"/>
        <v/>
      </c>
      <c r="CY174" s="183"/>
      <c r="CZ174" s="184" t="str">
        <f t="shared" si="279"/>
        <v/>
      </c>
      <c r="DA174" s="183"/>
      <c r="DB174" s="171"/>
      <c r="DC174" s="196"/>
      <c r="DD174" s="195"/>
      <c r="DE174" s="197"/>
      <c r="DF174" s="195"/>
      <c r="DG174" s="197"/>
      <c r="DH174" s="195"/>
      <c r="DI174" s="180" t="str">
        <f t="shared" si="260"/>
        <v/>
      </c>
      <c r="DJ174" s="181" t="str">
        <f t="shared" si="218"/>
        <v/>
      </c>
      <c r="DK174" s="182" t="str">
        <f t="shared" si="219"/>
        <v/>
      </c>
      <c r="DL174" s="183"/>
      <c r="DM174" s="184" t="str">
        <f t="shared" si="280"/>
        <v/>
      </c>
      <c r="DN174" s="183"/>
      <c r="DO174" s="171"/>
      <c r="DP174" s="196"/>
      <c r="DQ174" s="195"/>
      <c r="DR174" s="197"/>
      <c r="DS174" s="195"/>
      <c r="DT174" s="197"/>
      <c r="DU174" s="195"/>
      <c r="DV174" s="180" t="str">
        <f t="shared" si="261"/>
        <v/>
      </c>
      <c r="DW174" s="181" t="str">
        <f t="shared" si="220"/>
        <v/>
      </c>
      <c r="DX174" s="182" t="str">
        <f t="shared" si="221"/>
        <v/>
      </c>
      <c r="DY174" s="183"/>
      <c r="DZ174" s="184" t="str">
        <f t="shared" si="281"/>
        <v/>
      </c>
      <c r="EA174" s="183"/>
      <c r="EB174" s="171"/>
      <c r="EC174" s="196"/>
      <c r="ED174" s="195"/>
      <c r="EE174" s="197"/>
      <c r="EF174" s="195"/>
      <c r="EG174" s="197"/>
      <c r="EH174" s="195"/>
      <c r="EI174" s="180" t="str">
        <f t="shared" si="262"/>
        <v/>
      </c>
      <c r="EJ174" s="181" t="str">
        <f t="shared" si="222"/>
        <v/>
      </c>
      <c r="EK174" s="182" t="str">
        <f t="shared" si="223"/>
        <v/>
      </c>
      <c r="EL174" s="183"/>
      <c r="EM174" s="184" t="str">
        <f t="shared" si="282"/>
        <v/>
      </c>
      <c r="EN174" s="183"/>
      <c r="EO174" s="171"/>
      <c r="EP174" s="196"/>
      <c r="EQ174" s="195"/>
      <c r="ER174" s="197"/>
      <c r="ES174" s="195"/>
      <c r="ET174" s="197"/>
      <c r="EU174" s="195"/>
      <c r="EV174" s="180" t="str">
        <f t="shared" si="263"/>
        <v/>
      </c>
      <c r="EW174" s="181" t="str">
        <f t="shared" si="224"/>
        <v/>
      </c>
      <c r="EX174" s="182" t="str">
        <f t="shared" si="225"/>
        <v/>
      </c>
      <c r="EY174" s="183"/>
      <c r="EZ174" s="184" t="str">
        <f t="shared" si="283"/>
        <v/>
      </c>
      <c r="FA174" s="183"/>
      <c r="FB174" s="171"/>
      <c r="FC174" s="196"/>
      <c r="FD174" s="195"/>
      <c r="FE174" s="197"/>
      <c r="FF174" s="195"/>
      <c r="FG174" s="197"/>
      <c r="FH174" s="195"/>
      <c r="FI174" s="180" t="str">
        <f t="shared" si="264"/>
        <v/>
      </c>
      <c r="FJ174" s="181" t="str">
        <f t="shared" si="226"/>
        <v/>
      </c>
      <c r="FK174" s="182" t="str">
        <f t="shared" si="227"/>
        <v/>
      </c>
      <c r="FL174" s="183"/>
      <c r="FM174" s="184" t="str">
        <f t="shared" si="284"/>
        <v/>
      </c>
      <c r="FN174" s="183"/>
      <c r="FO174" s="171"/>
      <c r="FP174" s="196"/>
      <c r="FQ174" s="195"/>
      <c r="FR174" s="197"/>
      <c r="FS174" s="195"/>
      <c r="FT174" s="197"/>
      <c r="FU174" s="195"/>
      <c r="FV174" s="180" t="str">
        <f t="shared" si="265"/>
        <v/>
      </c>
      <c r="FW174" s="181" t="str">
        <f t="shared" si="228"/>
        <v/>
      </c>
      <c r="FX174" s="182" t="str">
        <f t="shared" si="229"/>
        <v/>
      </c>
      <c r="FY174" s="183"/>
      <c r="FZ174" s="184" t="str">
        <f t="shared" si="285"/>
        <v/>
      </c>
      <c r="GA174" s="183"/>
      <c r="GB174" s="171"/>
      <c r="GC174" s="196"/>
      <c r="GD174" s="195"/>
      <c r="GE174" s="197"/>
      <c r="GF174" s="195"/>
      <c r="GG174" s="197"/>
      <c r="GH174" s="195"/>
      <c r="GI174" s="180" t="str">
        <f t="shared" si="266"/>
        <v/>
      </c>
      <c r="GJ174" s="181" t="str">
        <f t="shared" si="230"/>
        <v/>
      </c>
      <c r="GK174" s="182" t="str">
        <f t="shared" si="231"/>
        <v/>
      </c>
      <c r="GL174" s="183"/>
      <c r="GM174" s="184" t="str">
        <f t="shared" si="286"/>
        <v/>
      </c>
      <c r="GN174" s="183"/>
      <c r="GO174" s="171"/>
      <c r="GP174" s="196"/>
      <c r="GQ174" s="195"/>
      <c r="GR174" s="197"/>
      <c r="GS174" s="195"/>
      <c r="GT174" s="197"/>
      <c r="GU174" s="195"/>
      <c r="GV174" s="180" t="str">
        <f t="shared" si="267"/>
        <v/>
      </c>
      <c r="GW174" s="181" t="str">
        <f t="shared" si="232"/>
        <v/>
      </c>
      <c r="GX174" s="182" t="str">
        <f t="shared" si="233"/>
        <v/>
      </c>
      <c r="GY174" s="183"/>
      <c r="GZ174" s="184" t="str">
        <f t="shared" si="287"/>
        <v/>
      </c>
      <c r="HA174" s="183"/>
      <c r="HB174" s="171"/>
      <c r="HC174" s="196"/>
      <c r="HD174" s="195"/>
      <c r="HE174" s="197"/>
      <c r="HF174" s="195"/>
      <c r="HG174" s="197"/>
      <c r="HH174" s="195"/>
      <c r="HI174" s="180" t="str">
        <f t="shared" si="268"/>
        <v/>
      </c>
      <c r="HJ174" s="181" t="str">
        <f t="shared" si="234"/>
        <v/>
      </c>
      <c r="HK174" s="182" t="str">
        <f t="shared" si="235"/>
        <v/>
      </c>
      <c r="HL174" s="183"/>
      <c r="HM174" s="184" t="str">
        <f t="shared" si="288"/>
        <v/>
      </c>
      <c r="HN174" s="183"/>
      <c r="HO174" s="171"/>
      <c r="HP174" s="196"/>
      <c r="HQ174" s="195"/>
      <c r="HR174" s="197"/>
      <c r="HS174" s="195"/>
      <c r="HT174" s="197"/>
      <c r="HU174" s="195"/>
      <c r="HV174" s="180" t="str">
        <f t="shared" si="269"/>
        <v/>
      </c>
      <c r="HW174" s="181" t="str">
        <f t="shared" si="236"/>
        <v/>
      </c>
      <c r="HX174" s="182" t="str">
        <f t="shared" si="237"/>
        <v/>
      </c>
      <c r="HY174" s="183"/>
      <c r="HZ174" s="184" t="str">
        <f t="shared" si="289"/>
        <v/>
      </c>
      <c r="IA174" s="183"/>
      <c r="IB174" s="171"/>
      <c r="IC174" s="196"/>
      <c r="ID174" s="195"/>
      <c r="IE174" s="197"/>
      <c r="IF174" s="195"/>
      <c r="IG174" s="197"/>
      <c r="IH174" s="195"/>
      <c r="II174" s="180" t="str">
        <f t="shared" si="270"/>
        <v/>
      </c>
      <c r="IJ174" s="181" t="str">
        <f t="shared" si="238"/>
        <v/>
      </c>
      <c r="IK174" s="182" t="str">
        <f t="shared" si="239"/>
        <v/>
      </c>
      <c r="IL174" s="183"/>
      <c r="IM174" s="184" t="str">
        <f t="shared" si="290"/>
        <v/>
      </c>
      <c r="IN174" s="183"/>
      <c r="IO174" s="171"/>
      <c r="IP174" s="196"/>
      <c r="IQ174" s="195"/>
      <c r="IR174" s="197"/>
      <c r="IS174" s="195"/>
      <c r="IT174" s="197"/>
      <c r="IU174" s="195"/>
      <c r="IV174" s="180" t="str">
        <f t="shared" si="271"/>
        <v/>
      </c>
      <c r="IW174" s="181" t="str">
        <f t="shared" si="240"/>
        <v/>
      </c>
      <c r="IX174" s="182" t="str">
        <f t="shared" si="241"/>
        <v/>
      </c>
      <c r="IY174" s="183"/>
      <c r="IZ174" s="184" t="str">
        <f t="shared" si="291"/>
        <v/>
      </c>
      <c r="JA174" s="183"/>
      <c r="JB174" s="171"/>
      <c r="JC174" s="342"/>
      <c r="JD174" s="198">
        <f t="shared" si="242"/>
        <v>0</v>
      </c>
      <c r="JE174" s="198">
        <f t="shared" si="243"/>
        <v>0</v>
      </c>
      <c r="JF174" s="198">
        <f t="shared" si="244"/>
        <v>0</v>
      </c>
      <c r="JG174" s="199">
        <f t="shared" si="245"/>
        <v>0</v>
      </c>
      <c r="JH174" s="199">
        <f t="shared" si="246"/>
        <v>0</v>
      </c>
      <c r="JI174" s="342"/>
      <c r="JJ174" s="198">
        <f>JD174+'Vessel List A'!JD174</f>
        <v>0</v>
      </c>
      <c r="JK174" s="198">
        <f>JE174+'Vessel List A'!JE174</f>
        <v>0</v>
      </c>
      <c r="JL174" s="198">
        <f t="shared" si="247"/>
        <v>0</v>
      </c>
      <c r="JM174" s="199">
        <f>JG174+'Vessel List A'!JG174</f>
        <v>0</v>
      </c>
      <c r="JN174" s="199">
        <f t="shared" si="248"/>
        <v>0</v>
      </c>
      <c r="JO174" s="342"/>
      <c r="JP174" s="346"/>
      <c r="JQ174" s="346"/>
      <c r="JR174" s="346"/>
      <c r="JS174" s="346"/>
      <c r="JT174" s="346"/>
      <c r="JU174" s="346"/>
      <c r="JV174" s="346"/>
      <c r="JW174" s="346"/>
      <c r="JX174" s="346"/>
      <c r="JY174" s="342"/>
      <c r="JZ174" s="344">
        <f t="shared" si="249"/>
        <v>4</v>
      </c>
      <c r="KA174" s="195"/>
    </row>
    <row r="175" spans="1:287" x14ac:dyDescent="0.2">
      <c r="A175" s="247">
        <f t="shared" si="250"/>
        <v>41749</v>
      </c>
      <c r="B175" s="249">
        <f t="shared" si="251"/>
        <v>41750</v>
      </c>
      <c r="C175" s="196"/>
      <c r="D175" s="195"/>
      <c r="E175" s="197"/>
      <c r="F175" s="195"/>
      <c r="G175" s="197"/>
      <c r="H175" s="195"/>
      <c r="I175" s="180" t="str">
        <f t="shared" si="252"/>
        <v/>
      </c>
      <c r="J175" s="181" t="str">
        <f t="shared" si="202"/>
        <v/>
      </c>
      <c r="K175" s="182" t="str">
        <f t="shared" si="203"/>
        <v/>
      </c>
      <c r="L175" s="183"/>
      <c r="M175" s="184" t="str">
        <f t="shared" si="272"/>
        <v/>
      </c>
      <c r="N175" s="183"/>
      <c r="O175" s="171"/>
      <c r="P175" s="196"/>
      <c r="Q175" s="195"/>
      <c r="R175" s="197"/>
      <c r="S175" s="195"/>
      <c r="T175" s="197"/>
      <c r="U175" s="195"/>
      <c r="V175" s="180" t="str">
        <f t="shared" si="253"/>
        <v/>
      </c>
      <c r="W175" s="181" t="str">
        <f t="shared" si="204"/>
        <v/>
      </c>
      <c r="X175" s="182" t="str">
        <f t="shared" si="205"/>
        <v/>
      </c>
      <c r="Y175" s="183"/>
      <c r="Z175" s="184" t="str">
        <f t="shared" si="273"/>
        <v/>
      </c>
      <c r="AA175" s="183"/>
      <c r="AB175" s="171"/>
      <c r="AC175" s="196"/>
      <c r="AD175" s="195"/>
      <c r="AE175" s="197"/>
      <c r="AF175" s="195"/>
      <c r="AG175" s="197"/>
      <c r="AH175" s="195"/>
      <c r="AI175" s="180" t="str">
        <f t="shared" si="254"/>
        <v/>
      </c>
      <c r="AJ175" s="181" t="str">
        <f t="shared" si="206"/>
        <v/>
      </c>
      <c r="AK175" s="182" t="str">
        <f t="shared" si="207"/>
        <v/>
      </c>
      <c r="AL175" s="183"/>
      <c r="AM175" s="184" t="str">
        <f t="shared" si="274"/>
        <v/>
      </c>
      <c r="AN175" s="183"/>
      <c r="AO175" s="171"/>
      <c r="AP175" s="196"/>
      <c r="AQ175" s="195"/>
      <c r="AR175" s="197"/>
      <c r="AS175" s="195"/>
      <c r="AT175" s="197"/>
      <c r="AU175" s="195"/>
      <c r="AV175" s="180" t="str">
        <f t="shared" si="255"/>
        <v/>
      </c>
      <c r="AW175" s="181" t="str">
        <f t="shared" si="208"/>
        <v/>
      </c>
      <c r="AX175" s="182" t="str">
        <f t="shared" si="209"/>
        <v/>
      </c>
      <c r="AY175" s="183"/>
      <c r="AZ175" s="184" t="str">
        <f t="shared" si="275"/>
        <v/>
      </c>
      <c r="BA175" s="183"/>
      <c r="BB175" s="171"/>
      <c r="BC175" s="196"/>
      <c r="BD175" s="195"/>
      <c r="BE175" s="197"/>
      <c r="BF175" s="195"/>
      <c r="BG175" s="197"/>
      <c r="BH175" s="195"/>
      <c r="BI175" s="180" t="str">
        <f t="shared" si="256"/>
        <v/>
      </c>
      <c r="BJ175" s="181" t="str">
        <f t="shared" si="210"/>
        <v/>
      </c>
      <c r="BK175" s="182" t="str">
        <f t="shared" si="211"/>
        <v/>
      </c>
      <c r="BL175" s="183"/>
      <c r="BM175" s="184" t="str">
        <f t="shared" si="276"/>
        <v/>
      </c>
      <c r="BN175" s="183"/>
      <c r="BO175" s="171"/>
      <c r="BP175" s="196"/>
      <c r="BQ175" s="195"/>
      <c r="BR175" s="197"/>
      <c r="BS175" s="195"/>
      <c r="BT175" s="197"/>
      <c r="BU175" s="195"/>
      <c r="BV175" s="180" t="str">
        <f t="shared" si="257"/>
        <v/>
      </c>
      <c r="BW175" s="181" t="str">
        <f t="shared" si="212"/>
        <v/>
      </c>
      <c r="BX175" s="182" t="str">
        <f t="shared" si="213"/>
        <v/>
      </c>
      <c r="BY175" s="183"/>
      <c r="BZ175" s="184" t="str">
        <f t="shared" si="277"/>
        <v/>
      </c>
      <c r="CA175" s="183"/>
      <c r="CB175" s="171"/>
      <c r="CC175" s="196"/>
      <c r="CD175" s="195"/>
      <c r="CE175" s="197"/>
      <c r="CF175" s="195"/>
      <c r="CG175" s="197"/>
      <c r="CH175" s="195"/>
      <c r="CI175" s="180" t="str">
        <f t="shared" si="258"/>
        <v/>
      </c>
      <c r="CJ175" s="181" t="str">
        <f t="shared" si="214"/>
        <v/>
      </c>
      <c r="CK175" s="182" t="str">
        <f t="shared" si="215"/>
        <v/>
      </c>
      <c r="CL175" s="183"/>
      <c r="CM175" s="184" t="str">
        <f t="shared" si="278"/>
        <v/>
      </c>
      <c r="CN175" s="183"/>
      <c r="CO175" s="171"/>
      <c r="CP175" s="196"/>
      <c r="CQ175" s="195"/>
      <c r="CR175" s="197"/>
      <c r="CS175" s="195"/>
      <c r="CT175" s="197"/>
      <c r="CU175" s="195"/>
      <c r="CV175" s="180" t="str">
        <f t="shared" si="259"/>
        <v/>
      </c>
      <c r="CW175" s="181" t="str">
        <f t="shared" si="216"/>
        <v/>
      </c>
      <c r="CX175" s="182" t="str">
        <f t="shared" si="217"/>
        <v/>
      </c>
      <c r="CY175" s="183"/>
      <c r="CZ175" s="184" t="str">
        <f t="shared" si="279"/>
        <v/>
      </c>
      <c r="DA175" s="183"/>
      <c r="DB175" s="171"/>
      <c r="DC175" s="196"/>
      <c r="DD175" s="195"/>
      <c r="DE175" s="197"/>
      <c r="DF175" s="195"/>
      <c r="DG175" s="197"/>
      <c r="DH175" s="195"/>
      <c r="DI175" s="180" t="str">
        <f t="shared" si="260"/>
        <v/>
      </c>
      <c r="DJ175" s="181" t="str">
        <f t="shared" si="218"/>
        <v/>
      </c>
      <c r="DK175" s="182" t="str">
        <f t="shared" si="219"/>
        <v/>
      </c>
      <c r="DL175" s="183"/>
      <c r="DM175" s="184" t="str">
        <f t="shared" si="280"/>
        <v/>
      </c>
      <c r="DN175" s="183"/>
      <c r="DO175" s="171"/>
      <c r="DP175" s="196"/>
      <c r="DQ175" s="195"/>
      <c r="DR175" s="197"/>
      <c r="DS175" s="195"/>
      <c r="DT175" s="197"/>
      <c r="DU175" s="195"/>
      <c r="DV175" s="180" t="str">
        <f t="shared" si="261"/>
        <v/>
      </c>
      <c r="DW175" s="181" t="str">
        <f t="shared" si="220"/>
        <v/>
      </c>
      <c r="DX175" s="182" t="str">
        <f t="shared" si="221"/>
        <v/>
      </c>
      <c r="DY175" s="183"/>
      <c r="DZ175" s="184" t="str">
        <f t="shared" si="281"/>
        <v/>
      </c>
      <c r="EA175" s="183"/>
      <c r="EB175" s="171"/>
      <c r="EC175" s="196"/>
      <c r="ED175" s="195"/>
      <c r="EE175" s="197"/>
      <c r="EF175" s="195"/>
      <c r="EG175" s="197"/>
      <c r="EH175" s="195"/>
      <c r="EI175" s="180" t="str">
        <f t="shared" si="262"/>
        <v/>
      </c>
      <c r="EJ175" s="181" t="str">
        <f t="shared" si="222"/>
        <v/>
      </c>
      <c r="EK175" s="182" t="str">
        <f t="shared" si="223"/>
        <v/>
      </c>
      <c r="EL175" s="183"/>
      <c r="EM175" s="184" t="str">
        <f t="shared" si="282"/>
        <v/>
      </c>
      <c r="EN175" s="183"/>
      <c r="EO175" s="171"/>
      <c r="EP175" s="196"/>
      <c r="EQ175" s="195"/>
      <c r="ER175" s="197"/>
      <c r="ES175" s="195"/>
      <c r="ET175" s="197"/>
      <c r="EU175" s="195"/>
      <c r="EV175" s="180" t="str">
        <f t="shared" si="263"/>
        <v/>
      </c>
      <c r="EW175" s="181" t="str">
        <f t="shared" si="224"/>
        <v/>
      </c>
      <c r="EX175" s="182" t="str">
        <f t="shared" si="225"/>
        <v/>
      </c>
      <c r="EY175" s="183"/>
      <c r="EZ175" s="184" t="str">
        <f t="shared" si="283"/>
        <v/>
      </c>
      <c r="FA175" s="183"/>
      <c r="FB175" s="171"/>
      <c r="FC175" s="196"/>
      <c r="FD175" s="195"/>
      <c r="FE175" s="197"/>
      <c r="FF175" s="195"/>
      <c r="FG175" s="197"/>
      <c r="FH175" s="195"/>
      <c r="FI175" s="180" t="str">
        <f t="shared" si="264"/>
        <v/>
      </c>
      <c r="FJ175" s="181" t="str">
        <f t="shared" si="226"/>
        <v/>
      </c>
      <c r="FK175" s="182" t="str">
        <f t="shared" si="227"/>
        <v/>
      </c>
      <c r="FL175" s="183"/>
      <c r="FM175" s="184" t="str">
        <f t="shared" si="284"/>
        <v/>
      </c>
      <c r="FN175" s="183"/>
      <c r="FO175" s="171"/>
      <c r="FP175" s="196"/>
      <c r="FQ175" s="195"/>
      <c r="FR175" s="197"/>
      <c r="FS175" s="195"/>
      <c r="FT175" s="197"/>
      <c r="FU175" s="195"/>
      <c r="FV175" s="180" t="str">
        <f t="shared" si="265"/>
        <v/>
      </c>
      <c r="FW175" s="181" t="str">
        <f t="shared" si="228"/>
        <v/>
      </c>
      <c r="FX175" s="182" t="str">
        <f t="shared" si="229"/>
        <v/>
      </c>
      <c r="FY175" s="183"/>
      <c r="FZ175" s="184" t="str">
        <f t="shared" si="285"/>
        <v/>
      </c>
      <c r="GA175" s="183"/>
      <c r="GB175" s="171"/>
      <c r="GC175" s="196"/>
      <c r="GD175" s="195"/>
      <c r="GE175" s="197"/>
      <c r="GF175" s="195"/>
      <c r="GG175" s="197"/>
      <c r="GH175" s="195"/>
      <c r="GI175" s="180" t="str">
        <f t="shared" si="266"/>
        <v/>
      </c>
      <c r="GJ175" s="181" t="str">
        <f t="shared" si="230"/>
        <v/>
      </c>
      <c r="GK175" s="182" t="str">
        <f t="shared" si="231"/>
        <v/>
      </c>
      <c r="GL175" s="183"/>
      <c r="GM175" s="184" t="str">
        <f t="shared" si="286"/>
        <v/>
      </c>
      <c r="GN175" s="183"/>
      <c r="GO175" s="171"/>
      <c r="GP175" s="196"/>
      <c r="GQ175" s="195"/>
      <c r="GR175" s="197"/>
      <c r="GS175" s="195"/>
      <c r="GT175" s="197"/>
      <c r="GU175" s="195"/>
      <c r="GV175" s="180" t="str">
        <f t="shared" si="267"/>
        <v/>
      </c>
      <c r="GW175" s="181" t="str">
        <f t="shared" si="232"/>
        <v/>
      </c>
      <c r="GX175" s="182" t="str">
        <f t="shared" si="233"/>
        <v/>
      </c>
      <c r="GY175" s="183"/>
      <c r="GZ175" s="184" t="str">
        <f t="shared" si="287"/>
        <v/>
      </c>
      <c r="HA175" s="183"/>
      <c r="HB175" s="171"/>
      <c r="HC175" s="196"/>
      <c r="HD175" s="195"/>
      <c r="HE175" s="197"/>
      <c r="HF175" s="195"/>
      <c r="HG175" s="197"/>
      <c r="HH175" s="195"/>
      <c r="HI175" s="180" t="str">
        <f t="shared" si="268"/>
        <v/>
      </c>
      <c r="HJ175" s="181" t="str">
        <f t="shared" si="234"/>
        <v/>
      </c>
      <c r="HK175" s="182" t="str">
        <f t="shared" si="235"/>
        <v/>
      </c>
      <c r="HL175" s="183"/>
      <c r="HM175" s="184" t="str">
        <f t="shared" si="288"/>
        <v/>
      </c>
      <c r="HN175" s="183"/>
      <c r="HO175" s="171"/>
      <c r="HP175" s="196"/>
      <c r="HQ175" s="195"/>
      <c r="HR175" s="197"/>
      <c r="HS175" s="195"/>
      <c r="HT175" s="197"/>
      <c r="HU175" s="195"/>
      <c r="HV175" s="180" t="str">
        <f t="shared" si="269"/>
        <v/>
      </c>
      <c r="HW175" s="181" t="str">
        <f t="shared" si="236"/>
        <v/>
      </c>
      <c r="HX175" s="182" t="str">
        <f t="shared" si="237"/>
        <v/>
      </c>
      <c r="HY175" s="183"/>
      <c r="HZ175" s="184" t="str">
        <f t="shared" si="289"/>
        <v/>
      </c>
      <c r="IA175" s="183"/>
      <c r="IB175" s="171"/>
      <c r="IC175" s="196"/>
      <c r="ID175" s="195"/>
      <c r="IE175" s="197"/>
      <c r="IF175" s="195"/>
      <c r="IG175" s="197"/>
      <c r="IH175" s="195"/>
      <c r="II175" s="180" t="str">
        <f t="shared" si="270"/>
        <v/>
      </c>
      <c r="IJ175" s="181" t="str">
        <f t="shared" si="238"/>
        <v/>
      </c>
      <c r="IK175" s="182" t="str">
        <f t="shared" si="239"/>
        <v/>
      </c>
      <c r="IL175" s="183"/>
      <c r="IM175" s="184" t="str">
        <f t="shared" si="290"/>
        <v/>
      </c>
      <c r="IN175" s="183"/>
      <c r="IO175" s="171"/>
      <c r="IP175" s="196"/>
      <c r="IQ175" s="195"/>
      <c r="IR175" s="197"/>
      <c r="IS175" s="195"/>
      <c r="IT175" s="197"/>
      <c r="IU175" s="195"/>
      <c r="IV175" s="180" t="str">
        <f t="shared" si="271"/>
        <v/>
      </c>
      <c r="IW175" s="181" t="str">
        <f t="shared" si="240"/>
        <v/>
      </c>
      <c r="IX175" s="182" t="str">
        <f t="shared" si="241"/>
        <v/>
      </c>
      <c r="IY175" s="183"/>
      <c r="IZ175" s="184" t="str">
        <f t="shared" si="291"/>
        <v/>
      </c>
      <c r="JA175" s="183"/>
      <c r="JB175" s="171"/>
      <c r="JC175" s="342"/>
      <c r="JD175" s="198">
        <f t="shared" si="242"/>
        <v>0</v>
      </c>
      <c r="JE175" s="198">
        <f t="shared" si="243"/>
        <v>0</v>
      </c>
      <c r="JF175" s="198">
        <f t="shared" si="244"/>
        <v>0</v>
      </c>
      <c r="JG175" s="199">
        <f t="shared" si="245"/>
        <v>0</v>
      </c>
      <c r="JH175" s="199">
        <f t="shared" si="246"/>
        <v>0</v>
      </c>
      <c r="JI175" s="342"/>
      <c r="JJ175" s="198">
        <f>JD175+'Vessel List A'!JD175</f>
        <v>0</v>
      </c>
      <c r="JK175" s="198">
        <f>JE175+'Vessel List A'!JE175</f>
        <v>0</v>
      </c>
      <c r="JL175" s="198">
        <f t="shared" si="247"/>
        <v>0</v>
      </c>
      <c r="JM175" s="199">
        <f>JG175+'Vessel List A'!JG175</f>
        <v>0</v>
      </c>
      <c r="JN175" s="199">
        <f t="shared" si="248"/>
        <v>0</v>
      </c>
      <c r="JO175" s="342"/>
      <c r="JP175" s="346"/>
      <c r="JQ175" s="346"/>
      <c r="JR175" s="346"/>
      <c r="JS175" s="346"/>
      <c r="JT175" s="346"/>
      <c r="JU175" s="346"/>
      <c r="JV175" s="346"/>
      <c r="JW175" s="346"/>
      <c r="JX175" s="346"/>
      <c r="JY175" s="342"/>
      <c r="JZ175" s="344">
        <f t="shared" si="249"/>
        <v>4</v>
      </c>
      <c r="KA175" s="195"/>
    </row>
    <row r="176" spans="1:287" x14ac:dyDescent="0.2">
      <c r="A176" s="247">
        <f t="shared" si="250"/>
        <v>41750</v>
      </c>
      <c r="B176" s="249">
        <f t="shared" si="251"/>
        <v>41751</v>
      </c>
      <c r="C176" s="196"/>
      <c r="D176" s="195"/>
      <c r="E176" s="197"/>
      <c r="F176" s="195"/>
      <c r="G176" s="197"/>
      <c r="H176" s="195"/>
      <c r="I176" s="180" t="str">
        <f t="shared" si="252"/>
        <v/>
      </c>
      <c r="J176" s="181" t="str">
        <f t="shared" si="202"/>
        <v/>
      </c>
      <c r="K176" s="182" t="str">
        <f t="shared" si="203"/>
        <v/>
      </c>
      <c r="L176" s="183"/>
      <c r="M176" s="184" t="str">
        <f t="shared" si="272"/>
        <v/>
      </c>
      <c r="N176" s="183"/>
      <c r="O176" s="186"/>
      <c r="P176" s="196"/>
      <c r="Q176" s="195"/>
      <c r="R176" s="197"/>
      <c r="S176" s="195"/>
      <c r="T176" s="197"/>
      <c r="U176" s="195"/>
      <c r="V176" s="180" t="str">
        <f t="shared" si="253"/>
        <v/>
      </c>
      <c r="W176" s="181" t="str">
        <f t="shared" si="204"/>
        <v/>
      </c>
      <c r="X176" s="182" t="str">
        <f t="shared" si="205"/>
        <v/>
      </c>
      <c r="Y176" s="183"/>
      <c r="Z176" s="184" t="str">
        <f t="shared" si="273"/>
        <v/>
      </c>
      <c r="AA176" s="183"/>
      <c r="AB176" s="186"/>
      <c r="AC176" s="196"/>
      <c r="AD176" s="195"/>
      <c r="AE176" s="197"/>
      <c r="AF176" s="195"/>
      <c r="AG176" s="197"/>
      <c r="AH176" s="195"/>
      <c r="AI176" s="180" t="str">
        <f t="shared" si="254"/>
        <v/>
      </c>
      <c r="AJ176" s="181" t="str">
        <f t="shared" si="206"/>
        <v/>
      </c>
      <c r="AK176" s="182" t="str">
        <f t="shared" si="207"/>
        <v/>
      </c>
      <c r="AL176" s="183"/>
      <c r="AM176" s="184" t="str">
        <f t="shared" si="274"/>
        <v/>
      </c>
      <c r="AN176" s="183"/>
      <c r="AO176" s="186"/>
      <c r="AP176" s="196"/>
      <c r="AQ176" s="195"/>
      <c r="AR176" s="197"/>
      <c r="AS176" s="195"/>
      <c r="AT176" s="197"/>
      <c r="AU176" s="195"/>
      <c r="AV176" s="180" t="str">
        <f t="shared" si="255"/>
        <v/>
      </c>
      <c r="AW176" s="181" t="str">
        <f t="shared" si="208"/>
        <v/>
      </c>
      <c r="AX176" s="182" t="str">
        <f t="shared" si="209"/>
        <v/>
      </c>
      <c r="AY176" s="183"/>
      <c r="AZ176" s="184" t="str">
        <f t="shared" si="275"/>
        <v/>
      </c>
      <c r="BA176" s="183"/>
      <c r="BB176" s="186"/>
      <c r="BC176" s="196"/>
      <c r="BD176" s="195"/>
      <c r="BE176" s="197"/>
      <c r="BF176" s="195"/>
      <c r="BG176" s="197"/>
      <c r="BH176" s="195"/>
      <c r="BI176" s="180" t="str">
        <f t="shared" si="256"/>
        <v/>
      </c>
      <c r="BJ176" s="181" t="str">
        <f t="shared" si="210"/>
        <v/>
      </c>
      <c r="BK176" s="182" t="str">
        <f t="shared" si="211"/>
        <v/>
      </c>
      <c r="BL176" s="183"/>
      <c r="BM176" s="184" t="str">
        <f t="shared" si="276"/>
        <v/>
      </c>
      <c r="BN176" s="183"/>
      <c r="BO176" s="186"/>
      <c r="BP176" s="196"/>
      <c r="BQ176" s="195"/>
      <c r="BR176" s="197"/>
      <c r="BS176" s="195"/>
      <c r="BT176" s="197"/>
      <c r="BU176" s="195"/>
      <c r="BV176" s="180" t="str">
        <f t="shared" si="257"/>
        <v/>
      </c>
      <c r="BW176" s="181" t="str">
        <f t="shared" si="212"/>
        <v/>
      </c>
      <c r="BX176" s="182" t="str">
        <f t="shared" si="213"/>
        <v/>
      </c>
      <c r="BY176" s="183"/>
      <c r="BZ176" s="184" t="str">
        <f t="shared" si="277"/>
        <v/>
      </c>
      <c r="CA176" s="183"/>
      <c r="CB176" s="186"/>
      <c r="CC176" s="196"/>
      <c r="CD176" s="195"/>
      <c r="CE176" s="197"/>
      <c r="CF176" s="195"/>
      <c r="CG176" s="197"/>
      <c r="CH176" s="195"/>
      <c r="CI176" s="180" t="str">
        <f t="shared" si="258"/>
        <v/>
      </c>
      <c r="CJ176" s="181" t="str">
        <f t="shared" si="214"/>
        <v/>
      </c>
      <c r="CK176" s="182" t="str">
        <f t="shared" si="215"/>
        <v/>
      </c>
      <c r="CL176" s="183"/>
      <c r="CM176" s="184" t="str">
        <f t="shared" si="278"/>
        <v/>
      </c>
      <c r="CN176" s="183"/>
      <c r="CO176" s="186"/>
      <c r="CP176" s="196"/>
      <c r="CQ176" s="195"/>
      <c r="CR176" s="197"/>
      <c r="CS176" s="195"/>
      <c r="CT176" s="197"/>
      <c r="CU176" s="195"/>
      <c r="CV176" s="180" t="str">
        <f t="shared" si="259"/>
        <v/>
      </c>
      <c r="CW176" s="181" t="str">
        <f t="shared" si="216"/>
        <v/>
      </c>
      <c r="CX176" s="182" t="str">
        <f t="shared" si="217"/>
        <v/>
      </c>
      <c r="CY176" s="183"/>
      <c r="CZ176" s="184" t="str">
        <f t="shared" si="279"/>
        <v/>
      </c>
      <c r="DA176" s="183"/>
      <c r="DB176" s="186"/>
      <c r="DC176" s="196"/>
      <c r="DD176" s="195"/>
      <c r="DE176" s="197"/>
      <c r="DF176" s="195"/>
      <c r="DG176" s="197"/>
      <c r="DH176" s="195"/>
      <c r="DI176" s="180" t="str">
        <f t="shared" si="260"/>
        <v/>
      </c>
      <c r="DJ176" s="181" t="str">
        <f t="shared" si="218"/>
        <v/>
      </c>
      <c r="DK176" s="182" t="str">
        <f t="shared" si="219"/>
        <v/>
      </c>
      <c r="DL176" s="183"/>
      <c r="DM176" s="184" t="str">
        <f t="shared" si="280"/>
        <v/>
      </c>
      <c r="DN176" s="183"/>
      <c r="DO176" s="186"/>
      <c r="DP176" s="196"/>
      <c r="DQ176" s="195"/>
      <c r="DR176" s="197"/>
      <c r="DS176" s="195"/>
      <c r="DT176" s="197"/>
      <c r="DU176" s="195"/>
      <c r="DV176" s="180" t="str">
        <f t="shared" si="261"/>
        <v/>
      </c>
      <c r="DW176" s="181" t="str">
        <f t="shared" si="220"/>
        <v/>
      </c>
      <c r="DX176" s="182" t="str">
        <f t="shared" si="221"/>
        <v/>
      </c>
      <c r="DY176" s="183"/>
      <c r="DZ176" s="184" t="str">
        <f t="shared" si="281"/>
        <v/>
      </c>
      <c r="EA176" s="183"/>
      <c r="EB176" s="186"/>
      <c r="EC176" s="196"/>
      <c r="ED176" s="195"/>
      <c r="EE176" s="197"/>
      <c r="EF176" s="195"/>
      <c r="EG176" s="197"/>
      <c r="EH176" s="195"/>
      <c r="EI176" s="180" t="str">
        <f t="shared" si="262"/>
        <v/>
      </c>
      <c r="EJ176" s="181" t="str">
        <f t="shared" si="222"/>
        <v/>
      </c>
      <c r="EK176" s="182" t="str">
        <f t="shared" si="223"/>
        <v/>
      </c>
      <c r="EL176" s="183"/>
      <c r="EM176" s="184" t="str">
        <f t="shared" si="282"/>
        <v/>
      </c>
      <c r="EN176" s="183"/>
      <c r="EO176" s="186"/>
      <c r="EP176" s="196"/>
      <c r="EQ176" s="195"/>
      <c r="ER176" s="197"/>
      <c r="ES176" s="195"/>
      <c r="ET176" s="197"/>
      <c r="EU176" s="195"/>
      <c r="EV176" s="180" t="str">
        <f t="shared" si="263"/>
        <v/>
      </c>
      <c r="EW176" s="181" t="str">
        <f t="shared" si="224"/>
        <v/>
      </c>
      <c r="EX176" s="182" t="str">
        <f t="shared" si="225"/>
        <v/>
      </c>
      <c r="EY176" s="183"/>
      <c r="EZ176" s="184" t="str">
        <f t="shared" si="283"/>
        <v/>
      </c>
      <c r="FA176" s="183"/>
      <c r="FB176" s="186"/>
      <c r="FC176" s="196"/>
      <c r="FD176" s="195"/>
      <c r="FE176" s="197"/>
      <c r="FF176" s="195"/>
      <c r="FG176" s="197"/>
      <c r="FH176" s="195"/>
      <c r="FI176" s="180" t="str">
        <f t="shared" si="264"/>
        <v/>
      </c>
      <c r="FJ176" s="181" t="str">
        <f t="shared" si="226"/>
        <v/>
      </c>
      <c r="FK176" s="182" t="str">
        <f t="shared" si="227"/>
        <v/>
      </c>
      <c r="FL176" s="183"/>
      <c r="FM176" s="184" t="str">
        <f t="shared" si="284"/>
        <v/>
      </c>
      <c r="FN176" s="183"/>
      <c r="FO176" s="186"/>
      <c r="FP176" s="196"/>
      <c r="FQ176" s="195"/>
      <c r="FR176" s="197"/>
      <c r="FS176" s="195"/>
      <c r="FT176" s="197"/>
      <c r="FU176" s="195"/>
      <c r="FV176" s="180" t="str">
        <f t="shared" si="265"/>
        <v/>
      </c>
      <c r="FW176" s="181" t="str">
        <f t="shared" si="228"/>
        <v/>
      </c>
      <c r="FX176" s="182" t="str">
        <f t="shared" si="229"/>
        <v/>
      </c>
      <c r="FY176" s="183"/>
      <c r="FZ176" s="184" t="str">
        <f t="shared" si="285"/>
        <v/>
      </c>
      <c r="GA176" s="183"/>
      <c r="GB176" s="186"/>
      <c r="GC176" s="196"/>
      <c r="GD176" s="195"/>
      <c r="GE176" s="197"/>
      <c r="GF176" s="195"/>
      <c r="GG176" s="197"/>
      <c r="GH176" s="195"/>
      <c r="GI176" s="180" t="str">
        <f t="shared" si="266"/>
        <v/>
      </c>
      <c r="GJ176" s="181" t="str">
        <f t="shared" si="230"/>
        <v/>
      </c>
      <c r="GK176" s="182" t="str">
        <f t="shared" si="231"/>
        <v/>
      </c>
      <c r="GL176" s="183"/>
      <c r="GM176" s="184" t="str">
        <f t="shared" si="286"/>
        <v/>
      </c>
      <c r="GN176" s="183"/>
      <c r="GO176" s="186"/>
      <c r="GP176" s="196"/>
      <c r="GQ176" s="195"/>
      <c r="GR176" s="197"/>
      <c r="GS176" s="195"/>
      <c r="GT176" s="197"/>
      <c r="GU176" s="195"/>
      <c r="GV176" s="180" t="str">
        <f t="shared" si="267"/>
        <v/>
      </c>
      <c r="GW176" s="181" t="str">
        <f t="shared" si="232"/>
        <v/>
      </c>
      <c r="GX176" s="182" t="str">
        <f t="shared" si="233"/>
        <v/>
      </c>
      <c r="GY176" s="183"/>
      <c r="GZ176" s="184" t="str">
        <f t="shared" si="287"/>
        <v/>
      </c>
      <c r="HA176" s="183"/>
      <c r="HB176" s="186"/>
      <c r="HC176" s="196"/>
      <c r="HD176" s="195"/>
      <c r="HE176" s="197"/>
      <c r="HF176" s="195"/>
      <c r="HG176" s="197"/>
      <c r="HH176" s="195"/>
      <c r="HI176" s="180" t="str">
        <f t="shared" si="268"/>
        <v/>
      </c>
      <c r="HJ176" s="181" t="str">
        <f t="shared" si="234"/>
        <v/>
      </c>
      <c r="HK176" s="182" t="str">
        <f t="shared" si="235"/>
        <v/>
      </c>
      <c r="HL176" s="183"/>
      <c r="HM176" s="184" t="str">
        <f t="shared" si="288"/>
        <v/>
      </c>
      <c r="HN176" s="183"/>
      <c r="HO176" s="186"/>
      <c r="HP176" s="196"/>
      <c r="HQ176" s="195"/>
      <c r="HR176" s="197"/>
      <c r="HS176" s="195"/>
      <c r="HT176" s="197"/>
      <c r="HU176" s="195"/>
      <c r="HV176" s="180" t="str">
        <f t="shared" si="269"/>
        <v/>
      </c>
      <c r="HW176" s="181" t="str">
        <f t="shared" si="236"/>
        <v/>
      </c>
      <c r="HX176" s="182" t="str">
        <f t="shared" si="237"/>
        <v/>
      </c>
      <c r="HY176" s="183"/>
      <c r="HZ176" s="184" t="str">
        <f t="shared" si="289"/>
        <v/>
      </c>
      <c r="IA176" s="183"/>
      <c r="IB176" s="186"/>
      <c r="IC176" s="196"/>
      <c r="ID176" s="195"/>
      <c r="IE176" s="197"/>
      <c r="IF176" s="195"/>
      <c r="IG176" s="197"/>
      <c r="IH176" s="195"/>
      <c r="II176" s="180" t="str">
        <f t="shared" si="270"/>
        <v/>
      </c>
      <c r="IJ176" s="181" t="str">
        <f t="shared" si="238"/>
        <v/>
      </c>
      <c r="IK176" s="182" t="str">
        <f t="shared" si="239"/>
        <v/>
      </c>
      <c r="IL176" s="183"/>
      <c r="IM176" s="184" t="str">
        <f t="shared" si="290"/>
        <v/>
      </c>
      <c r="IN176" s="183"/>
      <c r="IO176" s="186"/>
      <c r="IP176" s="196"/>
      <c r="IQ176" s="195"/>
      <c r="IR176" s="197"/>
      <c r="IS176" s="195"/>
      <c r="IT176" s="197"/>
      <c r="IU176" s="195"/>
      <c r="IV176" s="180" t="str">
        <f t="shared" si="271"/>
        <v/>
      </c>
      <c r="IW176" s="181" t="str">
        <f t="shared" si="240"/>
        <v/>
      </c>
      <c r="IX176" s="182" t="str">
        <f t="shared" si="241"/>
        <v/>
      </c>
      <c r="IY176" s="183"/>
      <c r="IZ176" s="184" t="str">
        <f t="shared" si="291"/>
        <v/>
      </c>
      <c r="JA176" s="183"/>
      <c r="JB176" s="186"/>
      <c r="JC176" s="342"/>
      <c r="JD176" s="198">
        <f t="shared" si="242"/>
        <v>0</v>
      </c>
      <c r="JE176" s="198">
        <f t="shared" si="243"/>
        <v>0</v>
      </c>
      <c r="JF176" s="198">
        <f t="shared" si="244"/>
        <v>0</v>
      </c>
      <c r="JG176" s="199">
        <f t="shared" si="245"/>
        <v>0</v>
      </c>
      <c r="JH176" s="199">
        <f t="shared" si="246"/>
        <v>0</v>
      </c>
      <c r="JI176" s="342"/>
      <c r="JJ176" s="198">
        <f>JD176+'Vessel List A'!JD176</f>
        <v>0</v>
      </c>
      <c r="JK176" s="198">
        <f>JE176+'Vessel List A'!JE176</f>
        <v>0</v>
      </c>
      <c r="JL176" s="198">
        <f t="shared" si="247"/>
        <v>0</v>
      </c>
      <c r="JM176" s="199">
        <f>JG176+'Vessel List A'!JG176</f>
        <v>0</v>
      </c>
      <c r="JN176" s="199">
        <f t="shared" si="248"/>
        <v>0</v>
      </c>
      <c r="JO176" s="342"/>
      <c r="JP176" s="346"/>
      <c r="JQ176" s="346"/>
      <c r="JR176" s="346"/>
      <c r="JS176" s="346"/>
      <c r="JT176" s="346"/>
      <c r="JU176" s="346"/>
      <c r="JV176" s="346"/>
      <c r="JW176" s="346"/>
      <c r="JX176" s="346"/>
      <c r="JY176" s="342"/>
      <c r="JZ176" s="344">
        <f t="shared" si="249"/>
        <v>4</v>
      </c>
      <c r="KA176" s="195"/>
    </row>
    <row r="177" spans="1:287" x14ac:dyDescent="0.2">
      <c r="A177" s="247">
        <f t="shared" si="250"/>
        <v>41751</v>
      </c>
      <c r="B177" s="249">
        <f t="shared" si="251"/>
        <v>41752</v>
      </c>
      <c r="C177" s="196"/>
      <c r="D177" s="195"/>
      <c r="E177" s="197"/>
      <c r="F177" s="195"/>
      <c r="G177" s="197"/>
      <c r="H177" s="195"/>
      <c r="I177" s="180" t="str">
        <f t="shared" si="252"/>
        <v/>
      </c>
      <c r="J177" s="181" t="str">
        <f t="shared" si="202"/>
        <v/>
      </c>
      <c r="K177" s="182" t="str">
        <f t="shared" si="203"/>
        <v/>
      </c>
      <c r="L177" s="183"/>
      <c r="M177" s="184" t="str">
        <f t="shared" si="272"/>
        <v/>
      </c>
      <c r="N177" s="183"/>
      <c r="O177" s="171"/>
      <c r="P177" s="196"/>
      <c r="Q177" s="195"/>
      <c r="R177" s="197"/>
      <c r="S177" s="195"/>
      <c r="T177" s="197"/>
      <c r="U177" s="195"/>
      <c r="V177" s="180" t="str">
        <f t="shared" si="253"/>
        <v/>
      </c>
      <c r="W177" s="181" t="str">
        <f t="shared" si="204"/>
        <v/>
      </c>
      <c r="X177" s="182" t="str">
        <f t="shared" si="205"/>
        <v/>
      </c>
      <c r="Y177" s="183"/>
      <c r="Z177" s="184" t="str">
        <f t="shared" si="273"/>
        <v/>
      </c>
      <c r="AA177" s="183"/>
      <c r="AB177" s="171"/>
      <c r="AC177" s="196"/>
      <c r="AD177" s="195"/>
      <c r="AE177" s="197"/>
      <c r="AF177" s="195"/>
      <c r="AG177" s="197"/>
      <c r="AH177" s="195"/>
      <c r="AI177" s="180" t="str">
        <f t="shared" si="254"/>
        <v/>
      </c>
      <c r="AJ177" s="181" t="str">
        <f t="shared" si="206"/>
        <v/>
      </c>
      <c r="AK177" s="182" t="str">
        <f t="shared" si="207"/>
        <v/>
      </c>
      <c r="AL177" s="183"/>
      <c r="AM177" s="184" t="str">
        <f t="shared" si="274"/>
        <v/>
      </c>
      <c r="AN177" s="183"/>
      <c r="AO177" s="171"/>
      <c r="AP177" s="196"/>
      <c r="AQ177" s="195"/>
      <c r="AR177" s="197"/>
      <c r="AS177" s="195"/>
      <c r="AT177" s="197"/>
      <c r="AU177" s="195"/>
      <c r="AV177" s="180" t="str">
        <f t="shared" si="255"/>
        <v/>
      </c>
      <c r="AW177" s="181" t="str">
        <f t="shared" si="208"/>
        <v/>
      </c>
      <c r="AX177" s="182" t="str">
        <f t="shared" si="209"/>
        <v/>
      </c>
      <c r="AY177" s="183"/>
      <c r="AZ177" s="184" t="str">
        <f t="shared" si="275"/>
        <v/>
      </c>
      <c r="BA177" s="183"/>
      <c r="BB177" s="171"/>
      <c r="BC177" s="196"/>
      <c r="BD177" s="195"/>
      <c r="BE177" s="197"/>
      <c r="BF177" s="195"/>
      <c r="BG177" s="197"/>
      <c r="BH177" s="195"/>
      <c r="BI177" s="180" t="str">
        <f t="shared" si="256"/>
        <v/>
      </c>
      <c r="BJ177" s="181" t="str">
        <f t="shared" si="210"/>
        <v/>
      </c>
      <c r="BK177" s="182" t="str">
        <f t="shared" si="211"/>
        <v/>
      </c>
      <c r="BL177" s="183"/>
      <c r="BM177" s="184" t="str">
        <f t="shared" si="276"/>
        <v/>
      </c>
      <c r="BN177" s="183"/>
      <c r="BO177" s="171"/>
      <c r="BP177" s="196"/>
      <c r="BQ177" s="195"/>
      <c r="BR177" s="197"/>
      <c r="BS177" s="195"/>
      <c r="BT177" s="197"/>
      <c r="BU177" s="195"/>
      <c r="BV177" s="180" t="str">
        <f t="shared" si="257"/>
        <v/>
      </c>
      <c r="BW177" s="181" t="str">
        <f t="shared" si="212"/>
        <v/>
      </c>
      <c r="BX177" s="182" t="str">
        <f t="shared" si="213"/>
        <v/>
      </c>
      <c r="BY177" s="183"/>
      <c r="BZ177" s="184" t="str">
        <f t="shared" si="277"/>
        <v/>
      </c>
      <c r="CA177" s="183"/>
      <c r="CB177" s="171"/>
      <c r="CC177" s="196"/>
      <c r="CD177" s="195"/>
      <c r="CE177" s="197"/>
      <c r="CF177" s="195"/>
      <c r="CG177" s="197"/>
      <c r="CH177" s="195"/>
      <c r="CI177" s="180" t="str">
        <f t="shared" si="258"/>
        <v/>
      </c>
      <c r="CJ177" s="181" t="str">
        <f t="shared" si="214"/>
        <v/>
      </c>
      <c r="CK177" s="182" t="str">
        <f t="shared" si="215"/>
        <v/>
      </c>
      <c r="CL177" s="183"/>
      <c r="CM177" s="184" t="str">
        <f t="shared" si="278"/>
        <v/>
      </c>
      <c r="CN177" s="183"/>
      <c r="CO177" s="171"/>
      <c r="CP177" s="196"/>
      <c r="CQ177" s="195"/>
      <c r="CR177" s="197"/>
      <c r="CS177" s="195"/>
      <c r="CT177" s="197"/>
      <c r="CU177" s="195"/>
      <c r="CV177" s="180" t="str">
        <f t="shared" si="259"/>
        <v/>
      </c>
      <c r="CW177" s="181" t="str">
        <f t="shared" si="216"/>
        <v/>
      </c>
      <c r="CX177" s="182" t="str">
        <f t="shared" si="217"/>
        <v/>
      </c>
      <c r="CY177" s="183"/>
      <c r="CZ177" s="184" t="str">
        <f t="shared" si="279"/>
        <v/>
      </c>
      <c r="DA177" s="183"/>
      <c r="DB177" s="171"/>
      <c r="DC177" s="196"/>
      <c r="DD177" s="195"/>
      <c r="DE177" s="197"/>
      <c r="DF177" s="195"/>
      <c r="DG177" s="197"/>
      <c r="DH177" s="195"/>
      <c r="DI177" s="180" t="str">
        <f t="shared" si="260"/>
        <v/>
      </c>
      <c r="DJ177" s="181" t="str">
        <f t="shared" si="218"/>
        <v/>
      </c>
      <c r="DK177" s="182" t="str">
        <f t="shared" si="219"/>
        <v/>
      </c>
      <c r="DL177" s="183"/>
      <c r="DM177" s="184" t="str">
        <f t="shared" si="280"/>
        <v/>
      </c>
      <c r="DN177" s="183"/>
      <c r="DO177" s="171"/>
      <c r="DP177" s="196"/>
      <c r="DQ177" s="195"/>
      <c r="DR177" s="197"/>
      <c r="DS177" s="195"/>
      <c r="DT177" s="197"/>
      <c r="DU177" s="195"/>
      <c r="DV177" s="180" t="str">
        <f t="shared" si="261"/>
        <v/>
      </c>
      <c r="DW177" s="181" t="str">
        <f t="shared" si="220"/>
        <v/>
      </c>
      <c r="DX177" s="182" t="str">
        <f t="shared" si="221"/>
        <v/>
      </c>
      <c r="DY177" s="183"/>
      <c r="DZ177" s="184" t="str">
        <f t="shared" si="281"/>
        <v/>
      </c>
      <c r="EA177" s="183"/>
      <c r="EB177" s="171"/>
      <c r="EC177" s="196"/>
      <c r="ED177" s="195"/>
      <c r="EE177" s="197"/>
      <c r="EF177" s="195"/>
      <c r="EG177" s="197"/>
      <c r="EH177" s="195"/>
      <c r="EI177" s="180" t="str">
        <f t="shared" si="262"/>
        <v/>
      </c>
      <c r="EJ177" s="181" t="str">
        <f t="shared" si="222"/>
        <v/>
      </c>
      <c r="EK177" s="182" t="str">
        <f t="shared" si="223"/>
        <v/>
      </c>
      <c r="EL177" s="183"/>
      <c r="EM177" s="184" t="str">
        <f t="shared" si="282"/>
        <v/>
      </c>
      <c r="EN177" s="183"/>
      <c r="EO177" s="171"/>
      <c r="EP177" s="196"/>
      <c r="EQ177" s="195"/>
      <c r="ER177" s="197"/>
      <c r="ES177" s="195"/>
      <c r="ET177" s="197"/>
      <c r="EU177" s="195"/>
      <c r="EV177" s="180" t="str">
        <f t="shared" si="263"/>
        <v/>
      </c>
      <c r="EW177" s="181" t="str">
        <f t="shared" si="224"/>
        <v/>
      </c>
      <c r="EX177" s="182" t="str">
        <f t="shared" si="225"/>
        <v/>
      </c>
      <c r="EY177" s="183"/>
      <c r="EZ177" s="184" t="str">
        <f t="shared" si="283"/>
        <v/>
      </c>
      <c r="FA177" s="183"/>
      <c r="FB177" s="171"/>
      <c r="FC177" s="196"/>
      <c r="FD177" s="195"/>
      <c r="FE177" s="197"/>
      <c r="FF177" s="195"/>
      <c r="FG177" s="197"/>
      <c r="FH177" s="195"/>
      <c r="FI177" s="180" t="str">
        <f t="shared" si="264"/>
        <v/>
      </c>
      <c r="FJ177" s="181" t="str">
        <f t="shared" si="226"/>
        <v/>
      </c>
      <c r="FK177" s="182" t="str">
        <f t="shared" si="227"/>
        <v/>
      </c>
      <c r="FL177" s="183"/>
      <c r="FM177" s="184" t="str">
        <f t="shared" si="284"/>
        <v/>
      </c>
      <c r="FN177" s="183"/>
      <c r="FO177" s="171"/>
      <c r="FP177" s="196"/>
      <c r="FQ177" s="195"/>
      <c r="FR177" s="197"/>
      <c r="FS177" s="195"/>
      <c r="FT177" s="197"/>
      <c r="FU177" s="195"/>
      <c r="FV177" s="180" t="str">
        <f t="shared" si="265"/>
        <v/>
      </c>
      <c r="FW177" s="181" t="str">
        <f t="shared" si="228"/>
        <v/>
      </c>
      <c r="FX177" s="182" t="str">
        <f t="shared" si="229"/>
        <v/>
      </c>
      <c r="FY177" s="183"/>
      <c r="FZ177" s="184" t="str">
        <f t="shared" si="285"/>
        <v/>
      </c>
      <c r="GA177" s="183"/>
      <c r="GB177" s="171"/>
      <c r="GC177" s="196"/>
      <c r="GD177" s="195"/>
      <c r="GE177" s="197"/>
      <c r="GF177" s="195"/>
      <c r="GG177" s="197"/>
      <c r="GH177" s="195"/>
      <c r="GI177" s="180" t="str">
        <f t="shared" si="266"/>
        <v/>
      </c>
      <c r="GJ177" s="181" t="str">
        <f t="shared" si="230"/>
        <v/>
      </c>
      <c r="GK177" s="182" t="str">
        <f t="shared" si="231"/>
        <v/>
      </c>
      <c r="GL177" s="183"/>
      <c r="GM177" s="184" t="str">
        <f t="shared" si="286"/>
        <v/>
      </c>
      <c r="GN177" s="183"/>
      <c r="GO177" s="171"/>
      <c r="GP177" s="196"/>
      <c r="GQ177" s="195"/>
      <c r="GR177" s="197"/>
      <c r="GS177" s="195"/>
      <c r="GT177" s="197"/>
      <c r="GU177" s="195"/>
      <c r="GV177" s="180" t="str">
        <f t="shared" si="267"/>
        <v/>
      </c>
      <c r="GW177" s="181" t="str">
        <f t="shared" si="232"/>
        <v/>
      </c>
      <c r="GX177" s="182" t="str">
        <f t="shared" si="233"/>
        <v/>
      </c>
      <c r="GY177" s="183"/>
      <c r="GZ177" s="184" t="str">
        <f t="shared" si="287"/>
        <v/>
      </c>
      <c r="HA177" s="183"/>
      <c r="HB177" s="171"/>
      <c r="HC177" s="196"/>
      <c r="HD177" s="195"/>
      <c r="HE177" s="197"/>
      <c r="HF177" s="195"/>
      <c r="HG177" s="197"/>
      <c r="HH177" s="195"/>
      <c r="HI177" s="180" t="str">
        <f t="shared" si="268"/>
        <v/>
      </c>
      <c r="HJ177" s="181" t="str">
        <f t="shared" si="234"/>
        <v/>
      </c>
      <c r="HK177" s="182" t="str">
        <f t="shared" si="235"/>
        <v/>
      </c>
      <c r="HL177" s="183"/>
      <c r="HM177" s="184" t="str">
        <f t="shared" si="288"/>
        <v/>
      </c>
      <c r="HN177" s="183"/>
      <c r="HO177" s="171"/>
      <c r="HP177" s="196"/>
      <c r="HQ177" s="195"/>
      <c r="HR177" s="197"/>
      <c r="HS177" s="195"/>
      <c r="HT177" s="197"/>
      <c r="HU177" s="195"/>
      <c r="HV177" s="180" t="str">
        <f t="shared" si="269"/>
        <v/>
      </c>
      <c r="HW177" s="181" t="str">
        <f t="shared" si="236"/>
        <v/>
      </c>
      <c r="HX177" s="182" t="str">
        <f t="shared" si="237"/>
        <v/>
      </c>
      <c r="HY177" s="183"/>
      <c r="HZ177" s="184" t="str">
        <f t="shared" si="289"/>
        <v/>
      </c>
      <c r="IA177" s="183"/>
      <c r="IB177" s="171"/>
      <c r="IC177" s="196"/>
      <c r="ID177" s="195"/>
      <c r="IE177" s="197"/>
      <c r="IF177" s="195"/>
      <c r="IG177" s="197"/>
      <c r="IH177" s="195"/>
      <c r="II177" s="180" t="str">
        <f t="shared" si="270"/>
        <v/>
      </c>
      <c r="IJ177" s="181" t="str">
        <f t="shared" si="238"/>
        <v/>
      </c>
      <c r="IK177" s="182" t="str">
        <f t="shared" si="239"/>
        <v/>
      </c>
      <c r="IL177" s="183"/>
      <c r="IM177" s="184" t="str">
        <f t="shared" si="290"/>
        <v/>
      </c>
      <c r="IN177" s="183"/>
      <c r="IO177" s="171"/>
      <c r="IP177" s="196"/>
      <c r="IQ177" s="195"/>
      <c r="IR177" s="197"/>
      <c r="IS177" s="195"/>
      <c r="IT177" s="197"/>
      <c r="IU177" s="195"/>
      <c r="IV177" s="180" t="str">
        <f t="shared" si="271"/>
        <v/>
      </c>
      <c r="IW177" s="181" t="str">
        <f t="shared" si="240"/>
        <v/>
      </c>
      <c r="IX177" s="182" t="str">
        <f t="shared" si="241"/>
        <v/>
      </c>
      <c r="IY177" s="183"/>
      <c r="IZ177" s="184" t="str">
        <f t="shared" si="291"/>
        <v/>
      </c>
      <c r="JA177" s="183"/>
      <c r="JB177" s="171"/>
      <c r="JC177" s="342"/>
      <c r="JD177" s="198">
        <f t="shared" si="242"/>
        <v>0</v>
      </c>
      <c r="JE177" s="198">
        <f t="shared" si="243"/>
        <v>0</v>
      </c>
      <c r="JF177" s="198">
        <f t="shared" si="244"/>
        <v>0</v>
      </c>
      <c r="JG177" s="199">
        <f t="shared" si="245"/>
        <v>0</v>
      </c>
      <c r="JH177" s="199">
        <f t="shared" si="246"/>
        <v>0</v>
      </c>
      <c r="JI177" s="342"/>
      <c r="JJ177" s="198">
        <f>JD177+'Vessel List A'!JD177</f>
        <v>0</v>
      </c>
      <c r="JK177" s="198">
        <f>JE177+'Vessel List A'!JE177</f>
        <v>0</v>
      </c>
      <c r="JL177" s="198">
        <f t="shared" si="247"/>
        <v>0</v>
      </c>
      <c r="JM177" s="199">
        <f>JG177+'Vessel List A'!JG177</f>
        <v>0</v>
      </c>
      <c r="JN177" s="199">
        <f t="shared" si="248"/>
        <v>0</v>
      </c>
      <c r="JO177" s="342"/>
      <c r="JP177" s="346"/>
      <c r="JQ177" s="346"/>
      <c r="JR177" s="346"/>
      <c r="JS177" s="346"/>
      <c r="JT177" s="346"/>
      <c r="JU177" s="346"/>
      <c r="JV177" s="346"/>
      <c r="JW177" s="346"/>
      <c r="JX177" s="346"/>
      <c r="JY177" s="342"/>
      <c r="JZ177" s="344">
        <f t="shared" si="249"/>
        <v>4</v>
      </c>
      <c r="KA177" s="195"/>
    </row>
    <row r="178" spans="1:287" x14ac:dyDescent="0.2">
      <c r="A178" s="247">
        <f t="shared" si="250"/>
        <v>41752</v>
      </c>
      <c r="B178" s="249">
        <f t="shared" si="251"/>
        <v>41753</v>
      </c>
      <c r="C178" s="196"/>
      <c r="D178" s="195"/>
      <c r="E178" s="197"/>
      <c r="F178" s="195"/>
      <c r="G178" s="197"/>
      <c r="H178" s="195"/>
      <c r="I178" s="180" t="str">
        <f t="shared" si="252"/>
        <v/>
      </c>
      <c r="J178" s="181" t="str">
        <f t="shared" si="202"/>
        <v/>
      </c>
      <c r="K178" s="182" t="str">
        <f t="shared" si="203"/>
        <v/>
      </c>
      <c r="L178" s="183"/>
      <c r="M178" s="184" t="str">
        <f t="shared" si="272"/>
        <v/>
      </c>
      <c r="N178" s="183"/>
      <c r="O178" s="171"/>
      <c r="P178" s="196"/>
      <c r="Q178" s="195"/>
      <c r="R178" s="197"/>
      <c r="S178" s="195"/>
      <c r="T178" s="197"/>
      <c r="U178" s="195"/>
      <c r="V178" s="180" t="str">
        <f t="shared" si="253"/>
        <v/>
      </c>
      <c r="W178" s="181" t="str">
        <f t="shared" si="204"/>
        <v/>
      </c>
      <c r="X178" s="182" t="str">
        <f t="shared" si="205"/>
        <v/>
      </c>
      <c r="Y178" s="183"/>
      <c r="Z178" s="184" t="str">
        <f t="shared" si="273"/>
        <v/>
      </c>
      <c r="AA178" s="183"/>
      <c r="AB178" s="171"/>
      <c r="AC178" s="196"/>
      <c r="AD178" s="195"/>
      <c r="AE178" s="197"/>
      <c r="AF178" s="195"/>
      <c r="AG178" s="197"/>
      <c r="AH178" s="195"/>
      <c r="AI178" s="180" t="str">
        <f t="shared" si="254"/>
        <v/>
      </c>
      <c r="AJ178" s="181" t="str">
        <f t="shared" si="206"/>
        <v/>
      </c>
      <c r="AK178" s="182" t="str">
        <f t="shared" si="207"/>
        <v/>
      </c>
      <c r="AL178" s="183"/>
      <c r="AM178" s="184" t="str">
        <f t="shared" si="274"/>
        <v/>
      </c>
      <c r="AN178" s="183"/>
      <c r="AO178" s="171"/>
      <c r="AP178" s="196"/>
      <c r="AQ178" s="195"/>
      <c r="AR178" s="197"/>
      <c r="AS178" s="195"/>
      <c r="AT178" s="197"/>
      <c r="AU178" s="195"/>
      <c r="AV178" s="180" t="str">
        <f t="shared" si="255"/>
        <v/>
      </c>
      <c r="AW178" s="181" t="str">
        <f t="shared" si="208"/>
        <v/>
      </c>
      <c r="AX178" s="182" t="str">
        <f t="shared" si="209"/>
        <v/>
      </c>
      <c r="AY178" s="183"/>
      <c r="AZ178" s="184" t="str">
        <f t="shared" si="275"/>
        <v/>
      </c>
      <c r="BA178" s="183"/>
      <c r="BB178" s="171"/>
      <c r="BC178" s="196"/>
      <c r="BD178" s="195"/>
      <c r="BE178" s="197"/>
      <c r="BF178" s="195"/>
      <c r="BG178" s="197"/>
      <c r="BH178" s="195"/>
      <c r="BI178" s="180" t="str">
        <f t="shared" si="256"/>
        <v/>
      </c>
      <c r="BJ178" s="181" t="str">
        <f t="shared" si="210"/>
        <v/>
      </c>
      <c r="BK178" s="182" t="str">
        <f t="shared" si="211"/>
        <v/>
      </c>
      <c r="BL178" s="183"/>
      <c r="BM178" s="184" t="str">
        <f t="shared" si="276"/>
        <v/>
      </c>
      <c r="BN178" s="183"/>
      <c r="BO178" s="171"/>
      <c r="BP178" s="196"/>
      <c r="BQ178" s="195"/>
      <c r="BR178" s="197"/>
      <c r="BS178" s="195"/>
      <c r="BT178" s="197"/>
      <c r="BU178" s="195"/>
      <c r="BV178" s="180" t="str">
        <f t="shared" si="257"/>
        <v/>
      </c>
      <c r="BW178" s="181" t="str">
        <f t="shared" si="212"/>
        <v/>
      </c>
      <c r="BX178" s="182" t="str">
        <f t="shared" si="213"/>
        <v/>
      </c>
      <c r="BY178" s="183"/>
      <c r="BZ178" s="184" t="str">
        <f t="shared" si="277"/>
        <v/>
      </c>
      <c r="CA178" s="183"/>
      <c r="CB178" s="171"/>
      <c r="CC178" s="196"/>
      <c r="CD178" s="195"/>
      <c r="CE178" s="197"/>
      <c r="CF178" s="195"/>
      <c r="CG178" s="197"/>
      <c r="CH178" s="195"/>
      <c r="CI178" s="180" t="str">
        <f t="shared" si="258"/>
        <v/>
      </c>
      <c r="CJ178" s="181" t="str">
        <f t="shared" si="214"/>
        <v/>
      </c>
      <c r="CK178" s="182" t="str">
        <f t="shared" si="215"/>
        <v/>
      </c>
      <c r="CL178" s="183"/>
      <c r="CM178" s="184" t="str">
        <f t="shared" si="278"/>
        <v/>
      </c>
      <c r="CN178" s="183"/>
      <c r="CO178" s="171"/>
      <c r="CP178" s="196"/>
      <c r="CQ178" s="195"/>
      <c r="CR178" s="197"/>
      <c r="CS178" s="195"/>
      <c r="CT178" s="197"/>
      <c r="CU178" s="195"/>
      <c r="CV178" s="180" t="str">
        <f t="shared" si="259"/>
        <v/>
      </c>
      <c r="CW178" s="181" t="str">
        <f t="shared" si="216"/>
        <v/>
      </c>
      <c r="CX178" s="182" t="str">
        <f t="shared" si="217"/>
        <v/>
      </c>
      <c r="CY178" s="183"/>
      <c r="CZ178" s="184" t="str">
        <f t="shared" si="279"/>
        <v/>
      </c>
      <c r="DA178" s="183"/>
      <c r="DB178" s="171"/>
      <c r="DC178" s="196"/>
      <c r="DD178" s="195"/>
      <c r="DE178" s="197"/>
      <c r="DF178" s="195"/>
      <c r="DG178" s="197"/>
      <c r="DH178" s="195"/>
      <c r="DI178" s="180" t="str">
        <f t="shared" si="260"/>
        <v/>
      </c>
      <c r="DJ178" s="181" t="str">
        <f t="shared" si="218"/>
        <v/>
      </c>
      <c r="DK178" s="182" t="str">
        <f t="shared" si="219"/>
        <v/>
      </c>
      <c r="DL178" s="183"/>
      <c r="DM178" s="184" t="str">
        <f t="shared" si="280"/>
        <v/>
      </c>
      <c r="DN178" s="183"/>
      <c r="DO178" s="171"/>
      <c r="DP178" s="196"/>
      <c r="DQ178" s="195"/>
      <c r="DR178" s="197"/>
      <c r="DS178" s="195"/>
      <c r="DT178" s="197"/>
      <c r="DU178" s="195"/>
      <c r="DV178" s="180" t="str">
        <f t="shared" si="261"/>
        <v/>
      </c>
      <c r="DW178" s="181" t="str">
        <f t="shared" si="220"/>
        <v/>
      </c>
      <c r="DX178" s="182" t="str">
        <f t="shared" si="221"/>
        <v/>
      </c>
      <c r="DY178" s="183"/>
      <c r="DZ178" s="184" t="str">
        <f t="shared" si="281"/>
        <v/>
      </c>
      <c r="EA178" s="183"/>
      <c r="EB178" s="171"/>
      <c r="EC178" s="196"/>
      <c r="ED178" s="195"/>
      <c r="EE178" s="197"/>
      <c r="EF178" s="195"/>
      <c r="EG178" s="197"/>
      <c r="EH178" s="195"/>
      <c r="EI178" s="180" t="str">
        <f t="shared" si="262"/>
        <v/>
      </c>
      <c r="EJ178" s="181" t="str">
        <f t="shared" si="222"/>
        <v/>
      </c>
      <c r="EK178" s="182" t="str">
        <f t="shared" si="223"/>
        <v/>
      </c>
      <c r="EL178" s="183"/>
      <c r="EM178" s="184" t="str">
        <f t="shared" si="282"/>
        <v/>
      </c>
      <c r="EN178" s="183"/>
      <c r="EO178" s="171"/>
      <c r="EP178" s="196"/>
      <c r="EQ178" s="195"/>
      <c r="ER178" s="197"/>
      <c r="ES178" s="195"/>
      <c r="ET178" s="197"/>
      <c r="EU178" s="195"/>
      <c r="EV178" s="180" t="str">
        <f t="shared" si="263"/>
        <v/>
      </c>
      <c r="EW178" s="181" t="str">
        <f t="shared" si="224"/>
        <v/>
      </c>
      <c r="EX178" s="182" t="str">
        <f t="shared" si="225"/>
        <v/>
      </c>
      <c r="EY178" s="183"/>
      <c r="EZ178" s="184" t="str">
        <f t="shared" si="283"/>
        <v/>
      </c>
      <c r="FA178" s="183"/>
      <c r="FB178" s="171"/>
      <c r="FC178" s="196"/>
      <c r="FD178" s="195"/>
      <c r="FE178" s="197"/>
      <c r="FF178" s="195"/>
      <c r="FG178" s="197"/>
      <c r="FH178" s="195"/>
      <c r="FI178" s="180" t="str">
        <f t="shared" si="264"/>
        <v/>
      </c>
      <c r="FJ178" s="181" t="str">
        <f t="shared" si="226"/>
        <v/>
      </c>
      <c r="FK178" s="182" t="str">
        <f t="shared" si="227"/>
        <v/>
      </c>
      <c r="FL178" s="183"/>
      <c r="FM178" s="184" t="str">
        <f t="shared" si="284"/>
        <v/>
      </c>
      <c r="FN178" s="183"/>
      <c r="FO178" s="171"/>
      <c r="FP178" s="196"/>
      <c r="FQ178" s="195"/>
      <c r="FR178" s="197"/>
      <c r="FS178" s="195"/>
      <c r="FT178" s="197"/>
      <c r="FU178" s="195"/>
      <c r="FV178" s="180" t="str">
        <f t="shared" si="265"/>
        <v/>
      </c>
      <c r="FW178" s="181" t="str">
        <f t="shared" si="228"/>
        <v/>
      </c>
      <c r="FX178" s="182" t="str">
        <f t="shared" si="229"/>
        <v/>
      </c>
      <c r="FY178" s="183"/>
      <c r="FZ178" s="184" t="str">
        <f t="shared" si="285"/>
        <v/>
      </c>
      <c r="GA178" s="183"/>
      <c r="GB178" s="171"/>
      <c r="GC178" s="196"/>
      <c r="GD178" s="195"/>
      <c r="GE178" s="197"/>
      <c r="GF178" s="195"/>
      <c r="GG178" s="197"/>
      <c r="GH178" s="195"/>
      <c r="GI178" s="180" t="str">
        <f t="shared" si="266"/>
        <v/>
      </c>
      <c r="GJ178" s="181" t="str">
        <f t="shared" si="230"/>
        <v/>
      </c>
      <c r="GK178" s="182" t="str">
        <f t="shared" si="231"/>
        <v/>
      </c>
      <c r="GL178" s="183"/>
      <c r="GM178" s="184" t="str">
        <f t="shared" si="286"/>
        <v/>
      </c>
      <c r="GN178" s="183"/>
      <c r="GO178" s="171"/>
      <c r="GP178" s="196"/>
      <c r="GQ178" s="195"/>
      <c r="GR178" s="197"/>
      <c r="GS178" s="195"/>
      <c r="GT178" s="197"/>
      <c r="GU178" s="195"/>
      <c r="GV178" s="180" t="str">
        <f t="shared" si="267"/>
        <v/>
      </c>
      <c r="GW178" s="181" t="str">
        <f t="shared" si="232"/>
        <v/>
      </c>
      <c r="GX178" s="182" t="str">
        <f t="shared" si="233"/>
        <v/>
      </c>
      <c r="GY178" s="183"/>
      <c r="GZ178" s="184" t="str">
        <f t="shared" si="287"/>
        <v/>
      </c>
      <c r="HA178" s="183"/>
      <c r="HB178" s="171"/>
      <c r="HC178" s="196"/>
      <c r="HD178" s="195"/>
      <c r="HE178" s="197"/>
      <c r="HF178" s="195"/>
      <c r="HG178" s="197"/>
      <c r="HH178" s="195"/>
      <c r="HI178" s="180" t="str">
        <f t="shared" si="268"/>
        <v/>
      </c>
      <c r="HJ178" s="181" t="str">
        <f t="shared" si="234"/>
        <v/>
      </c>
      <c r="HK178" s="182" t="str">
        <f t="shared" si="235"/>
        <v/>
      </c>
      <c r="HL178" s="183"/>
      <c r="HM178" s="184" t="str">
        <f t="shared" si="288"/>
        <v/>
      </c>
      <c r="HN178" s="183"/>
      <c r="HO178" s="171"/>
      <c r="HP178" s="196"/>
      <c r="HQ178" s="195"/>
      <c r="HR178" s="197"/>
      <c r="HS178" s="195"/>
      <c r="HT178" s="197"/>
      <c r="HU178" s="195"/>
      <c r="HV178" s="180" t="str">
        <f t="shared" si="269"/>
        <v/>
      </c>
      <c r="HW178" s="181" t="str">
        <f t="shared" si="236"/>
        <v/>
      </c>
      <c r="HX178" s="182" t="str">
        <f t="shared" si="237"/>
        <v/>
      </c>
      <c r="HY178" s="183"/>
      <c r="HZ178" s="184" t="str">
        <f t="shared" si="289"/>
        <v/>
      </c>
      <c r="IA178" s="183"/>
      <c r="IB178" s="171"/>
      <c r="IC178" s="196"/>
      <c r="ID178" s="195"/>
      <c r="IE178" s="197"/>
      <c r="IF178" s="195"/>
      <c r="IG178" s="197"/>
      <c r="IH178" s="195"/>
      <c r="II178" s="180" t="str">
        <f t="shared" si="270"/>
        <v/>
      </c>
      <c r="IJ178" s="181" t="str">
        <f t="shared" si="238"/>
        <v/>
      </c>
      <c r="IK178" s="182" t="str">
        <f t="shared" si="239"/>
        <v/>
      </c>
      <c r="IL178" s="183"/>
      <c r="IM178" s="184" t="str">
        <f t="shared" si="290"/>
        <v/>
      </c>
      <c r="IN178" s="183"/>
      <c r="IO178" s="171"/>
      <c r="IP178" s="196"/>
      <c r="IQ178" s="195"/>
      <c r="IR178" s="197"/>
      <c r="IS178" s="195"/>
      <c r="IT178" s="197"/>
      <c r="IU178" s="195"/>
      <c r="IV178" s="180" t="str">
        <f t="shared" si="271"/>
        <v/>
      </c>
      <c r="IW178" s="181" t="str">
        <f t="shared" si="240"/>
        <v/>
      </c>
      <c r="IX178" s="182" t="str">
        <f t="shared" si="241"/>
        <v/>
      </c>
      <c r="IY178" s="183"/>
      <c r="IZ178" s="184" t="str">
        <f t="shared" si="291"/>
        <v/>
      </c>
      <c r="JA178" s="183"/>
      <c r="JB178" s="171"/>
      <c r="JC178" s="342"/>
      <c r="JD178" s="198">
        <f t="shared" si="242"/>
        <v>0</v>
      </c>
      <c r="JE178" s="198">
        <f t="shared" si="243"/>
        <v>0</v>
      </c>
      <c r="JF178" s="198">
        <f t="shared" si="244"/>
        <v>0</v>
      </c>
      <c r="JG178" s="199">
        <f t="shared" si="245"/>
        <v>0</v>
      </c>
      <c r="JH178" s="199">
        <f t="shared" si="246"/>
        <v>0</v>
      </c>
      <c r="JI178" s="342"/>
      <c r="JJ178" s="198">
        <f>JD178+'Vessel List A'!JD178</f>
        <v>0</v>
      </c>
      <c r="JK178" s="198">
        <f>JE178+'Vessel List A'!JE178</f>
        <v>0</v>
      </c>
      <c r="JL178" s="198">
        <f t="shared" si="247"/>
        <v>0</v>
      </c>
      <c r="JM178" s="199">
        <f>JG178+'Vessel List A'!JG178</f>
        <v>0</v>
      </c>
      <c r="JN178" s="199">
        <f t="shared" si="248"/>
        <v>0</v>
      </c>
      <c r="JO178" s="342"/>
      <c r="JP178" s="346"/>
      <c r="JQ178" s="346"/>
      <c r="JR178" s="346"/>
      <c r="JS178" s="346"/>
      <c r="JT178" s="346"/>
      <c r="JU178" s="346"/>
      <c r="JV178" s="346"/>
      <c r="JW178" s="346"/>
      <c r="JX178" s="346"/>
      <c r="JY178" s="342"/>
      <c r="JZ178" s="344">
        <f t="shared" si="249"/>
        <v>4</v>
      </c>
      <c r="KA178" s="195"/>
    </row>
    <row r="179" spans="1:287" x14ac:dyDescent="0.2">
      <c r="A179" s="247">
        <f t="shared" si="250"/>
        <v>41753</v>
      </c>
      <c r="B179" s="249">
        <f t="shared" si="251"/>
        <v>41754</v>
      </c>
      <c r="C179" s="196"/>
      <c r="D179" s="195"/>
      <c r="E179" s="197"/>
      <c r="F179" s="195"/>
      <c r="G179" s="197"/>
      <c r="H179" s="195"/>
      <c r="I179" s="180" t="str">
        <f t="shared" si="252"/>
        <v/>
      </c>
      <c r="J179" s="181" t="str">
        <f t="shared" si="202"/>
        <v/>
      </c>
      <c r="K179" s="182" t="str">
        <f t="shared" si="203"/>
        <v/>
      </c>
      <c r="L179" s="183"/>
      <c r="M179" s="184" t="str">
        <f t="shared" si="272"/>
        <v/>
      </c>
      <c r="N179" s="183"/>
      <c r="O179" s="171"/>
      <c r="P179" s="196"/>
      <c r="Q179" s="195"/>
      <c r="R179" s="197"/>
      <c r="S179" s="195"/>
      <c r="T179" s="197"/>
      <c r="U179" s="195"/>
      <c r="V179" s="180" t="str">
        <f t="shared" si="253"/>
        <v/>
      </c>
      <c r="W179" s="181" t="str">
        <f t="shared" si="204"/>
        <v/>
      </c>
      <c r="X179" s="182" t="str">
        <f t="shared" si="205"/>
        <v/>
      </c>
      <c r="Y179" s="183"/>
      <c r="Z179" s="184" t="str">
        <f t="shared" si="273"/>
        <v/>
      </c>
      <c r="AA179" s="183"/>
      <c r="AB179" s="171"/>
      <c r="AC179" s="196"/>
      <c r="AD179" s="195"/>
      <c r="AE179" s="197"/>
      <c r="AF179" s="195"/>
      <c r="AG179" s="197"/>
      <c r="AH179" s="195"/>
      <c r="AI179" s="180" t="str">
        <f t="shared" si="254"/>
        <v/>
      </c>
      <c r="AJ179" s="181" t="str">
        <f t="shared" si="206"/>
        <v/>
      </c>
      <c r="AK179" s="182" t="str">
        <f t="shared" si="207"/>
        <v/>
      </c>
      <c r="AL179" s="183"/>
      <c r="AM179" s="184" t="str">
        <f t="shared" si="274"/>
        <v/>
      </c>
      <c r="AN179" s="183"/>
      <c r="AO179" s="171"/>
      <c r="AP179" s="196"/>
      <c r="AQ179" s="195"/>
      <c r="AR179" s="197"/>
      <c r="AS179" s="195"/>
      <c r="AT179" s="197"/>
      <c r="AU179" s="195"/>
      <c r="AV179" s="180" t="str">
        <f t="shared" si="255"/>
        <v/>
      </c>
      <c r="AW179" s="181" t="str">
        <f t="shared" si="208"/>
        <v/>
      </c>
      <c r="AX179" s="182" t="str">
        <f t="shared" si="209"/>
        <v/>
      </c>
      <c r="AY179" s="183"/>
      <c r="AZ179" s="184" t="str">
        <f t="shared" si="275"/>
        <v/>
      </c>
      <c r="BA179" s="183"/>
      <c r="BB179" s="171"/>
      <c r="BC179" s="196"/>
      <c r="BD179" s="195"/>
      <c r="BE179" s="197"/>
      <c r="BF179" s="195"/>
      <c r="BG179" s="197"/>
      <c r="BH179" s="195"/>
      <c r="BI179" s="180" t="str">
        <f t="shared" si="256"/>
        <v/>
      </c>
      <c r="BJ179" s="181" t="str">
        <f t="shared" si="210"/>
        <v/>
      </c>
      <c r="BK179" s="182" t="str">
        <f t="shared" si="211"/>
        <v/>
      </c>
      <c r="BL179" s="183"/>
      <c r="BM179" s="184" t="str">
        <f t="shared" si="276"/>
        <v/>
      </c>
      <c r="BN179" s="183"/>
      <c r="BO179" s="171"/>
      <c r="BP179" s="196"/>
      <c r="BQ179" s="195"/>
      <c r="BR179" s="197"/>
      <c r="BS179" s="195"/>
      <c r="BT179" s="197"/>
      <c r="BU179" s="195"/>
      <c r="BV179" s="180" t="str">
        <f t="shared" si="257"/>
        <v/>
      </c>
      <c r="BW179" s="181" t="str">
        <f t="shared" si="212"/>
        <v/>
      </c>
      <c r="BX179" s="182" t="str">
        <f t="shared" si="213"/>
        <v/>
      </c>
      <c r="BY179" s="183"/>
      <c r="BZ179" s="184" t="str">
        <f t="shared" si="277"/>
        <v/>
      </c>
      <c r="CA179" s="183"/>
      <c r="CB179" s="171"/>
      <c r="CC179" s="196"/>
      <c r="CD179" s="195"/>
      <c r="CE179" s="197"/>
      <c r="CF179" s="195"/>
      <c r="CG179" s="197"/>
      <c r="CH179" s="195"/>
      <c r="CI179" s="180" t="str">
        <f t="shared" si="258"/>
        <v/>
      </c>
      <c r="CJ179" s="181" t="str">
        <f t="shared" si="214"/>
        <v/>
      </c>
      <c r="CK179" s="182" t="str">
        <f t="shared" si="215"/>
        <v/>
      </c>
      <c r="CL179" s="183"/>
      <c r="CM179" s="184" t="str">
        <f t="shared" si="278"/>
        <v/>
      </c>
      <c r="CN179" s="183"/>
      <c r="CO179" s="171"/>
      <c r="CP179" s="196"/>
      <c r="CQ179" s="195"/>
      <c r="CR179" s="197"/>
      <c r="CS179" s="195"/>
      <c r="CT179" s="197"/>
      <c r="CU179" s="195"/>
      <c r="CV179" s="180" t="str">
        <f t="shared" si="259"/>
        <v/>
      </c>
      <c r="CW179" s="181" t="str">
        <f t="shared" si="216"/>
        <v/>
      </c>
      <c r="CX179" s="182" t="str">
        <f t="shared" si="217"/>
        <v/>
      </c>
      <c r="CY179" s="183"/>
      <c r="CZ179" s="184" t="str">
        <f t="shared" si="279"/>
        <v/>
      </c>
      <c r="DA179" s="183"/>
      <c r="DB179" s="171"/>
      <c r="DC179" s="196"/>
      <c r="DD179" s="195"/>
      <c r="DE179" s="197"/>
      <c r="DF179" s="195"/>
      <c r="DG179" s="197"/>
      <c r="DH179" s="195"/>
      <c r="DI179" s="180" t="str">
        <f t="shared" si="260"/>
        <v/>
      </c>
      <c r="DJ179" s="181" t="str">
        <f t="shared" si="218"/>
        <v/>
      </c>
      <c r="DK179" s="182" t="str">
        <f t="shared" si="219"/>
        <v/>
      </c>
      <c r="DL179" s="183"/>
      <c r="DM179" s="184" t="str">
        <f t="shared" si="280"/>
        <v/>
      </c>
      <c r="DN179" s="183"/>
      <c r="DO179" s="171"/>
      <c r="DP179" s="196"/>
      <c r="DQ179" s="195"/>
      <c r="DR179" s="197"/>
      <c r="DS179" s="195"/>
      <c r="DT179" s="197"/>
      <c r="DU179" s="195"/>
      <c r="DV179" s="180" t="str">
        <f t="shared" si="261"/>
        <v/>
      </c>
      <c r="DW179" s="181" t="str">
        <f t="shared" si="220"/>
        <v/>
      </c>
      <c r="DX179" s="182" t="str">
        <f t="shared" si="221"/>
        <v/>
      </c>
      <c r="DY179" s="183"/>
      <c r="DZ179" s="184" t="str">
        <f t="shared" si="281"/>
        <v/>
      </c>
      <c r="EA179" s="183"/>
      <c r="EB179" s="171"/>
      <c r="EC179" s="196"/>
      <c r="ED179" s="195"/>
      <c r="EE179" s="197"/>
      <c r="EF179" s="195"/>
      <c r="EG179" s="197"/>
      <c r="EH179" s="195"/>
      <c r="EI179" s="180" t="str">
        <f t="shared" si="262"/>
        <v/>
      </c>
      <c r="EJ179" s="181" t="str">
        <f t="shared" si="222"/>
        <v/>
      </c>
      <c r="EK179" s="182" t="str">
        <f t="shared" si="223"/>
        <v/>
      </c>
      <c r="EL179" s="183"/>
      <c r="EM179" s="184" t="str">
        <f t="shared" si="282"/>
        <v/>
      </c>
      <c r="EN179" s="183"/>
      <c r="EO179" s="171"/>
      <c r="EP179" s="196"/>
      <c r="EQ179" s="195"/>
      <c r="ER179" s="197"/>
      <c r="ES179" s="195"/>
      <c r="ET179" s="197"/>
      <c r="EU179" s="195"/>
      <c r="EV179" s="180" t="str">
        <f t="shared" si="263"/>
        <v/>
      </c>
      <c r="EW179" s="181" t="str">
        <f t="shared" si="224"/>
        <v/>
      </c>
      <c r="EX179" s="182" t="str">
        <f t="shared" si="225"/>
        <v/>
      </c>
      <c r="EY179" s="183"/>
      <c r="EZ179" s="184" t="str">
        <f t="shared" si="283"/>
        <v/>
      </c>
      <c r="FA179" s="183"/>
      <c r="FB179" s="171"/>
      <c r="FC179" s="196"/>
      <c r="FD179" s="195"/>
      <c r="FE179" s="197"/>
      <c r="FF179" s="195"/>
      <c r="FG179" s="197"/>
      <c r="FH179" s="195"/>
      <c r="FI179" s="180" t="str">
        <f t="shared" si="264"/>
        <v/>
      </c>
      <c r="FJ179" s="181" t="str">
        <f t="shared" si="226"/>
        <v/>
      </c>
      <c r="FK179" s="182" t="str">
        <f t="shared" si="227"/>
        <v/>
      </c>
      <c r="FL179" s="183"/>
      <c r="FM179" s="184" t="str">
        <f t="shared" si="284"/>
        <v/>
      </c>
      <c r="FN179" s="183"/>
      <c r="FO179" s="171"/>
      <c r="FP179" s="196"/>
      <c r="FQ179" s="195"/>
      <c r="FR179" s="197"/>
      <c r="FS179" s="195"/>
      <c r="FT179" s="197"/>
      <c r="FU179" s="195"/>
      <c r="FV179" s="180" t="str">
        <f t="shared" si="265"/>
        <v/>
      </c>
      <c r="FW179" s="181" t="str">
        <f t="shared" si="228"/>
        <v/>
      </c>
      <c r="FX179" s="182" t="str">
        <f t="shared" si="229"/>
        <v/>
      </c>
      <c r="FY179" s="183"/>
      <c r="FZ179" s="184" t="str">
        <f t="shared" si="285"/>
        <v/>
      </c>
      <c r="GA179" s="183"/>
      <c r="GB179" s="171"/>
      <c r="GC179" s="196"/>
      <c r="GD179" s="195"/>
      <c r="GE179" s="197"/>
      <c r="GF179" s="195"/>
      <c r="GG179" s="197"/>
      <c r="GH179" s="195"/>
      <c r="GI179" s="180" t="str">
        <f t="shared" si="266"/>
        <v/>
      </c>
      <c r="GJ179" s="181" t="str">
        <f t="shared" si="230"/>
        <v/>
      </c>
      <c r="GK179" s="182" t="str">
        <f t="shared" si="231"/>
        <v/>
      </c>
      <c r="GL179" s="183"/>
      <c r="GM179" s="184" t="str">
        <f t="shared" si="286"/>
        <v/>
      </c>
      <c r="GN179" s="183"/>
      <c r="GO179" s="171"/>
      <c r="GP179" s="196"/>
      <c r="GQ179" s="195"/>
      <c r="GR179" s="197"/>
      <c r="GS179" s="195"/>
      <c r="GT179" s="197"/>
      <c r="GU179" s="195"/>
      <c r="GV179" s="180" t="str">
        <f t="shared" si="267"/>
        <v/>
      </c>
      <c r="GW179" s="181" t="str">
        <f t="shared" si="232"/>
        <v/>
      </c>
      <c r="GX179" s="182" t="str">
        <f t="shared" si="233"/>
        <v/>
      </c>
      <c r="GY179" s="183"/>
      <c r="GZ179" s="184" t="str">
        <f t="shared" si="287"/>
        <v/>
      </c>
      <c r="HA179" s="183"/>
      <c r="HB179" s="171"/>
      <c r="HC179" s="196"/>
      <c r="HD179" s="195"/>
      <c r="HE179" s="197"/>
      <c r="HF179" s="195"/>
      <c r="HG179" s="197"/>
      <c r="HH179" s="195"/>
      <c r="HI179" s="180" t="str">
        <f t="shared" si="268"/>
        <v/>
      </c>
      <c r="HJ179" s="181" t="str">
        <f t="shared" si="234"/>
        <v/>
      </c>
      <c r="HK179" s="182" t="str">
        <f t="shared" si="235"/>
        <v/>
      </c>
      <c r="HL179" s="183"/>
      <c r="HM179" s="184" t="str">
        <f t="shared" si="288"/>
        <v/>
      </c>
      <c r="HN179" s="183"/>
      <c r="HO179" s="171"/>
      <c r="HP179" s="196"/>
      <c r="HQ179" s="195"/>
      <c r="HR179" s="197"/>
      <c r="HS179" s="195"/>
      <c r="HT179" s="197"/>
      <c r="HU179" s="195"/>
      <c r="HV179" s="180" t="str">
        <f t="shared" si="269"/>
        <v/>
      </c>
      <c r="HW179" s="181" t="str">
        <f t="shared" si="236"/>
        <v/>
      </c>
      <c r="HX179" s="182" t="str">
        <f t="shared" si="237"/>
        <v/>
      </c>
      <c r="HY179" s="183"/>
      <c r="HZ179" s="184" t="str">
        <f t="shared" si="289"/>
        <v/>
      </c>
      <c r="IA179" s="183"/>
      <c r="IB179" s="171"/>
      <c r="IC179" s="196"/>
      <c r="ID179" s="195"/>
      <c r="IE179" s="197"/>
      <c r="IF179" s="195"/>
      <c r="IG179" s="197"/>
      <c r="IH179" s="195"/>
      <c r="II179" s="180" t="str">
        <f t="shared" si="270"/>
        <v/>
      </c>
      <c r="IJ179" s="181" t="str">
        <f t="shared" si="238"/>
        <v/>
      </c>
      <c r="IK179" s="182" t="str">
        <f t="shared" si="239"/>
        <v/>
      </c>
      <c r="IL179" s="183"/>
      <c r="IM179" s="184" t="str">
        <f t="shared" si="290"/>
        <v/>
      </c>
      <c r="IN179" s="183"/>
      <c r="IO179" s="171"/>
      <c r="IP179" s="196"/>
      <c r="IQ179" s="195"/>
      <c r="IR179" s="197"/>
      <c r="IS179" s="195"/>
      <c r="IT179" s="197"/>
      <c r="IU179" s="195"/>
      <c r="IV179" s="180" t="str">
        <f t="shared" si="271"/>
        <v/>
      </c>
      <c r="IW179" s="181" t="str">
        <f t="shared" si="240"/>
        <v/>
      </c>
      <c r="IX179" s="182" t="str">
        <f t="shared" si="241"/>
        <v/>
      </c>
      <c r="IY179" s="183"/>
      <c r="IZ179" s="184" t="str">
        <f t="shared" si="291"/>
        <v/>
      </c>
      <c r="JA179" s="183"/>
      <c r="JB179" s="171"/>
      <c r="JC179" s="342"/>
      <c r="JD179" s="198">
        <f t="shared" si="242"/>
        <v>0</v>
      </c>
      <c r="JE179" s="198">
        <f t="shared" si="243"/>
        <v>0</v>
      </c>
      <c r="JF179" s="198">
        <f t="shared" si="244"/>
        <v>0</v>
      </c>
      <c r="JG179" s="199">
        <f t="shared" si="245"/>
        <v>0</v>
      </c>
      <c r="JH179" s="199">
        <f t="shared" si="246"/>
        <v>0</v>
      </c>
      <c r="JI179" s="342"/>
      <c r="JJ179" s="198">
        <f>JD179+'Vessel List A'!JD179</f>
        <v>0</v>
      </c>
      <c r="JK179" s="198">
        <f>JE179+'Vessel List A'!JE179</f>
        <v>0</v>
      </c>
      <c r="JL179" s="198">
        <f t="shared" si="247"/>
        <v>0</v>
      </c>
      <c r="JM179" s="199">
        <f>JG179+'Vessel List A'!JG179</f>
        <v>0</v>
      </c>
      <c r="JN179" s="199">
        <f t="shared" si="248"/>
        <v>0</v>
      </c>
      <c r="JO179" s="342"/>
      <c r="JP179" s="346"/>
      <c r="JQ179" s="346"/>
      <c r="JR179" s="346"/>
      <c r="JS179" s="346"/>
      <c r="JT179" s="346"/>
      <c r="JU179" s="346"/>
      <c r="JV179" s="346"/>
      <c r="JW179" s="346"/>
      <c r="JX179" s="346"/>
      <c r="JY179" s="342"/>
      <c r="JZ179" s="344">
        <f t="shared" si="249"/>
        <v>4</v>
      </c>
      <c r="KA179" s="195"/>
    </row>
    <row r="180" spans="1:287" x14ac:dyDescent="0.2">
      <c r="A180" s="247">
        <f t="shared" si="250"/>
        <v>41754</v>
      </c>
      <c r="B180" s="249">
        <f t="shared" si="251"/>
        <v>41755</v>
      </c>
      <c r="C180" s="196"/>
      <c r="D180" s="195"/>
      <c r="E180" s="197"/>
      <c r="F180" s="195"/>
      <c r="G180" s="197"/>
      <c r="H180" s="195"/>
      <c r="I180" s="180" t="str">
        <f t="shared" si="252"/>
        <v/>
      </c>
      <c r="J180" s="181" t="str">
        <f t="shared" si="202"/>
        <v/>
      </c>
      <c r="K180" s="182" t="str">
        <f t="shared" si="203"/>
        <v/>
      </c>
      <c r="L180" s="183"/>
      <c r="M180" s="184" t="str">
        <f t="shared" si="272"/>
        <v/>
      </c>
      <c r="N180" s="183"/>
      <c r="O180" s="171"/>
      <c r="P180" s="196"/>
      <c r="Q180" s="195"/>
      <c r="R180" s="197"/>
      <c r="S180" s="195"/>
      <c r="T180" s="197"/>
      <c r="U180" s="195"/>
      <c r="V180" s="180" t="str">
        <f t="shared" si="253"/>
        <v/>
      </c>
      <c r="W180" s="181" t="str">
        <f t="shared" si="204"/>
        <v/>
      </c>
      <c r="X180" s="182" t="str">
        <f t="shared" si="205"/>
        <v/>
      </c>
      <c r="Y180" s="183"/>
      <c r="Z180" s="184" t="str">
        <f t="shared" si="273"/>
        <v/>
      </c>
      <c r="AA180" s="183"/>
      <c r="AB180" s="171"/>
      <c r="AC180" s="196"/>
      <c r="AD180" s="195"/>
      <c r="AE180" s="197"/>
      <c r="AF180" s="195"/>
      <c r="AG180" s="197"/>
      <c r="AH180" s="195"/>
      <c r="AI180" s="180" t="str">
        <f t="shared" si="254"/>
        <v/>
      </c>
      <c r="AJ180" s="181" t="str">
        <f t="shared" si="206"/>
        <v/>
      </c>
      <c r="AK180" s="182" t="str">
        <f t="shared" si="207"/>
        <v/>
      </c>
      <c r="AL180" s="183"/>
      <c r="AM180" s="184" t="str">
        <f t="shared" si="274"/>
        <v/>
      </c>
      <c r="AN180" s="183"/>
      <c r="AO180" s="171"/>
      <c r="AP180" s="196"/>
      <c r="AQ180" s="195"/>
      <c r="AR180" s="197"/>
      <c r="AS180" s="195"/>
      <c r="AT180" s="197"/>
      <c r="AU180" s="195"/>
      <c r="AV180" s="180" t="str">
        <f t="shared" si="255"/>
        <v/>
      </c>
      <c r="AW180" s="181" t="str">
        <f t="shared" si="208"/>
        <v/>
      </c>
      <c r="AX180" s="182" t="str">
        <f t="shared" si="209"/>
        <v/>
      </c>
      <c r="AY180" s="183"/>
      <c r="AZ180" s="184" t="str">
        <f t="shared" si="275"/>
        <v/>
      </c>
      <c r="BA180" s="183"/>
      <c r="BB180" s="171"/>
      <c r="BC180" s="196"/>
      <c r="BD180" s="195"/>
      <c r="BE180" s="197"/>
      <c r="BF180" s="195"/>
      <c r="BG180" s="197"/>
      <c r="BH180" s="195"/>
      <c r="BI180" s="180" t="str">
        <f t="shared" si="256"/>
        <v/>
      </c>
      <c r="BJ180" s="181" t="str">
        <f t="shared" si="210"/>
        <v/>
      </c>
      <c r="BK180" s="182" t="str">
        <f t="shared" si="211"/>
        <v/>
      </c>
      <c r="BL180" s="183"/>
      <c r="BM180" s="184" t="str">
        <f t="shared" si="276"/>
        <v/>
      </c>
      <c r="BN180" s="183"/>
      <c r="BO180" s="171"/>
      <c r="BP180" s="196"/>
      <c r="BQ180" s="195"/>
      <c r="BR180" s="197"/>
      <c r="BS180" s="195"/>
      <c r="BT180" s="197"/>
      <c r="BU180" s="195"/>
      <c r="BV180" s="180" t="str">
        <f t="shared" si="257"/>
        <v/>
      </c>
      <c r="BW180" s="181" t="str">
        <f t="shared" si="212"/>
        <v/>
      </c>
      <c r="BX180" s="182" t="str">
        <f t="shared" si="213"/>
        <v/>
      </c>
      <c r="BY180" s="183"/>
      <c r="BZ180" s="184" t="str">
        <f t="shared" si="277"/>
        <v/>
      </c>
      <c r="CA180" s="183"/>
      <c r="CB180" s="171"/>
      <c r="CC180" s="196"/>
      <c r="CD180" s="195"/>
      <c r="CE180" s="197"/>
      <c r="CF180" s="195"/>
      <c r="CG180" s="197"/>
      <c r="CH180" s="195"/>
      <c r="CI180" s="180" t="str">
        <f t="shared" si="258"/>
        <v/>
      </c>
      <c r="CJ180" s="181" t="str">
        <f t="shared" si="214"/>
        <v/>
      </c>
      <c r="CK180" s="182" t="str">
        <f t="shared" si="215"/>
        <v/>
      </c>
      <c r="CL180" s="183"/>
      <c r="CM180" s="184" t="str">
        <f t="shared" si="278"/>
        <v/>
      </c>
      <c r="CN180" s="183"/>
      <c r="CO180" s="171"/>
      <c r="CP180" s="196"/>
      <c r="CQ180" s="195"/>
      <c r="CR180" s="197"/>
      <c r="CS180" s="195"/>
      <c r="CT180" s="197"/>
      <c r="CU180" s="195"/>
      <c r="CV180" s="180" t="str">
        <f t="shared" si="259"/>
        <v/>
      </c>
      <c r="CW180" s="181" t="str">
        <f t="shared" si="216"/>
        <v/>
      </c>
      <c r="CX180" s="182" t="str">
        <f t="shared" si="217"/>
        <v/>
      </c>
      <c r="CY180" s="183"/>
      <c r="CZ180" s="184" t="str">
        <f t="shared" si="279"/>
        <v/>
      </c>
      <c r="DA180" s="183"/>
      <c r="DB180" s="171"/>
      <c r="DC180" s="196"/>
      <c r="DD180" s="195"/>
      <c r="DE180" s="197"/>
      <c r="DF180" s="195"/>
      <c r="DG180" s="197"/>
      <c r="DH180" s="195"/>
      <c r="DI180" s="180" t="str">
        <f t="shared" si="260"/>
        <v/>
      </c>
      <c r="DJ180" s="181" t="str">
        <f t="shared" si="218"/>
        <v/>
      </c>
      <c r="DK180" s="182" t="str">
        <f t="shared" si="219"/>
        <v/>
      </c>
      <c r="DL180" s="183"/>
      <c r="DM180" s="184" t="str">
        <f t="shared" si="280"/>
        <v/>
      </c>
      <c r="DN180" s="183"/>
      <c r="DO180" s="171"/>
      <c r="DP180" s="196"/>
      <c r="DQ180" s="195"/>
      <c r="DR180" s="197"/>
      <c r="DS180" s="195"/>
      <c r="DT180" s="197"/>
      <c r="DU180" s="195"/>
      <c r="DV180" s="180" t="str">
        <f t="shared" si="261"/>
        <v/>
      </c>
      <c r="DW180" s="181" t="str">
        <f t="shared" si="220"/>
        <v/>
      </c>
      <c r="DX180" s="182" t="str">
        <f t="shared" si="221"/>
        <v/>
      </c>
      <c r="DY180" s="183"/>
      <c r="DZ180" s="184" t="str">
        <f t="shared" si="281"/>
        <v/>
      </c>
      <c r="EA180" s="183"/>
      <c r="EB180" s="171"/>
      <c r="EC180" s="196"/>
      <c r="ED180" s="195"/>
      <c r="EE180" s="197"/>
      <c r="EF180" s="195"/>
      <c r="EG180" s="197"/>
      <c r="EH180" s="195"/>
      <c r="EI180" s="180" t="str">
        <f t="shared" si="262"/>
        <v/>
      </c>
      <c r="EJ180" s="181" t="str">
        <f t="shared" si="222"/>
        <v/>
      </c>
      <c r="EK180" s="182" t="str">
        <f t="shared" si="223"/>
        <v/>
      </c>
      <c r="EL180" s="183"/>
      <c r="EM180" s="184" t="str">
        <f t="shared" si="282"/>
        <v/>
      </c>
      <c r="EN180" s="183"/>
      <c r="EO180" s="171"/>
      <c r="EP180" s="196"/>
      <c r="EQ180" s="195"/>
      <c r="ER180" s="197"/>
      <c r="ES180" s="195"/>
      <c r="ET180" s="197"/>
      <c r="EU180" s="195"/>
      <c r="EV180" s="180" t="str">
        <f t="shared" si="263"/>
        <v/>
      </c>
      <c r="EW180" s="181" t="str">
        <f t="shared" si="224"/>
        <v/>
      </c>
      <c r="EX180" s="182" t="str">
        <f t="shared" si="225"/>
        <v/>
      </c>
      <c r="EY180" s="183"/>
      <c r="EZ180" s="184" t="str">
        <f t="shared" si="283"/>
        <v/>
      </c>
      <c r="FA180" s="183"/>
      <c r="FB180" s="171"/>
      <c r="FC180" s="196"/>
      <c r="FD180" s="195"/>
      <c r="FE180" s="197"/>
      <c r="FF180" s="195"/>
      <c r="FG180" s="197"/>
      <c r="FH180" s="195"/>
      <c r="FI180" s="180" t="str">
        <f t="shared" si="264"/>
        <v/>
      </c>
      <c r="FJ180" s="181" t="str">
        <f t="shared" si="226"/>
        <v/>
      </c>
      <c r="FK180" s="182" t="str">
        <f t="shared" si="227"/>
        <v/>
      </c>
      <c r="FL180" s="183"/>
      <c r="FM180" s="184" t="str">
        <f t="shared" si="284"/>
        <v/>
      </c>
      <c r="FN180" s="183"/>
      <c r="FO180" s="171"/>
      <c r="FP180" s="196"/>
      <c r="FQ180" s="195"/>
      <c r="FR180" s="197"/>
      <c r="FS180" s="195"/>
      <c r="FT180" s="197"/>
      <c r="FU180" s="195"/>
      <c r="FV180" s="180" t="str">
        <f t="shared" si="265"/>
        <v/>
      </c>
      <c r="FW180" s="181" t="str">
        <f t="shared" si="228"/>
        <v/>
      </c>
      <c r="FX180" s="182" t="str">
        <f t="shared" si="229"/>
        <v/>
      </c>
      <c r="FY180" s="183"/>
      <c r="FZ180" s="184" t="str">
        <f t="shared" si="285"/>
        <v/>
      </c>
      <c r="GA180" s="183"/>
      <c r="GB180" s="171"/>
      <c r="GC180" s="196"/>
      <c r="GD180" s="195"/>
      <c r="GE180" s="197"/>
      <c r="GF180" s="195"/>
      <c r="GG180" s="197"/>
      <c r="GH180" s="195"/>
      <c r="GI180" s="180" t="str">
        <f t="shared" si="266"/>
        <v/>
      </c>
      <c r="GJ180" s="181" t="str">
        <f t="shared" si="230"/>
        <v/>
      </c>
      <c r="GK180" s="182" t="str">
        <f t="shared" si="231"/>
        <v/>
      </c>
      <c r="GL180" s="183"/>
      <c r="GM180" s="184" t="str">
        <f t="shared" si="286"/>
        <v/>
      </c>
      <c r="GN180" s="183"/>
      <c r="GO180" s="171"/>
      <c r="GP180" s="196"/>
      <c r="GQ180" s="195"/>
      <c r="GR180" s="197"/>
      <c r="GS180" s="195"/>
      <c r="GT180" s="197"/>
      <c r="GU180" s="195"/>
      <c r="GV180" s="180" t="str">
        <f t="shared" si="267"/>
        <v/>
      </c>
      <c r="GW180" s="181" t="str">
        <f t="shared" si="232"/>
        <v/>
      </c>
      <c r="GX180" s="182" t="str">
        <f t="shared" si="233"/>
        <v/>
      </c>
      <c r="GY180" s="183"/>
      <c r="GZ180" s="184" t="str">
        <f t="shared" si="287"/>
        <v/>
      </c>
      <c r="HA180" s="183"/>
      <c r="HB180" s="171"/>
      <c r="HC180" s="196"/>
      <c r="HD180" s="195"/>
      <c r="HE180" s="197"/>
      <c r="HF180" s="195"/>
      <c r="HG180" s="197"/>
      <c r="HH180" s="195"/>
      <c r="HI180" s="180" t="str">
        <f t="shared" si="268"/>
        <v/>
      </c>
      <c r="HJ180" s="181" t="str">
        <f t="shared" si="234"/>
        <v/>
      </c>
      <c r="HK180" s="182" t="str">
        <f t="shared" si="235"/>
        <v/>
      </c>
      <c r="HL180" s="183"/>
      <c r="HM180" s="184" t="str">
        <f t="shared" si="288"/>
        <v/>
      </c>
      <c r="HN180" s="183"/>
      <c r="HO180" s="171"/>
      <c r="HP180" s="196"/>
      <c r="HQ180" s="195"/>
      <c r="HR180" s="197"/>
      <c r="HS180" s="195"/>
      <c r="HT180" s="197"/>
      <c r="HU180" s="195"/>
      <c r="HV180" s="180" t="str">
        <f t="shared" si="269"/>
        <v/>
      </c>
      <c r="HW180" s="181" t="str">
        <f t="shared" si="236"/>
        <v/>
      </c>
      <c r="HX180" s="182" t="str">
        <f t="shared" si="237"/>
        <v/>
      </c>
      <c r="HY180" s="183"/>
      <c r="HZ180" s="184" t="str">
        <f t="shared" si="289"/>
        <v/>
      </c>
      <c r="IA180" s="183"/>
      <c r="IB180" s="171"/>
      <c r="IC180" s="196"/>
      <c r="ID180" s="195"/>
      <c r="IE180" s="197"/>
      <c r="IF180" s="195"/>
      <c r="IG180" s="197"/>
      <c r="IH180" s="195"/>
      <c r="II180" s="180" t="str">
        <f t="shared" si="270"/>
        <v/>
      </c>
      <c r="IJ180" s="181" t="str">
        <f t="shared" si="238"/>
        <v/>
      </c>
      <c r="IK180" s="182" t="str">
        <f t="shared" si="239"/>
        <v/>
      </c>
      <c r="IL180" s="183"/>
      <c r="IM180" s="184" t="str">
        <f t="shared" si="290"/>
        <v/>
      </c>
      <c r="IN180" s="183"/>
      <c r="IO180" s="171"/>
      <c r="IP180" s="196"/>
      <c r="IQ180" s="195"/>
      <c r="IR180" s="197"/>
      <c r="IS180" s="195"/>
      <c r="IT180" s="197"/>
      <c r="IU180" s="195"/>
      <c r="IV180" s="180" t="str">
        <f t="shared" si="271"/>
        <v/>
      </c>
      <c r="IW180" s="181" t="str">
        <f t="shared" si="240"/>
        <v/>
      </c>
      <c r="IX180" s="182" t="str">
        <f t="shared" si="241"/>
        <v/>
      </c>
      <c r="IY180" s="183"/>
      <c r="IZ180" s="184" t="str">
        <f t="shared" si="291"/>
        <v/>
      </c>
      <c r="JA180" s="183"/>
      <c r="JB180" s="171"/>
      <c r="JC180" s="342"/>
      <c r="JD180" s="198">
        <f t="shared" si="242"/>
        <v>0</v>
      </c>
      <c r="JE180" s="198">
        <f t="shared" si="243"/>
        <v>0</v>
      </c>
      <c r="JF180" s="198">
        <f t="shared" si="244"/>
        <v>0</v>
      </c>
      <c r="JG180" s="199">
        <f t="shared" si="245"/>
        <v>0</v>
      </c>
      <c r="JH180" s="199">
        <f t="shared" si="246"/>
        <v>0</v>
      </c>
      <c r="JI180" s="342"/>
      <c r="JJ180" s="198">
        <f>JD180+'Vessel List A'!JD180</f>
        <v>0</v>
      </c>
      <c r="JK180" s="198">
        <f>JE180+'Vessel List A'!JE180</f>
        <v>0</v>
      </c>
      <c r="JL180" s="198">
        <f t="shared" si="247"/>
        <v>0</v>
      </c>
      <c r="JM180" s="199">
        <f>JG180+'Vessel List A'!JG180</f>
        <v>0</v>
      </c>
      <c r="JN180" s="199">
        <f t="shared" si="248"/>
        <v>0</v>
      </c>
      <c r="JO180" s="342"/>
      <c r="JP180" s="346"/>
      <c r="JQ180" s="346"/>
      <c r="JR180" s="346"/>
      <c r="JS180" s="346"/>
      <c r="JT180" s="346"/>
      <c r="JU180" s="346"/>
      <c r="JV180" s="346"/>
      <c r="JW180" s="346"/>
      <c r="JX180" s="346"/>
      <c r="JY180" s="342"/>
      <c r="JZ180" s="344">
        <f t="shared" si="249"/>
        <v>4</v>
      </c>
      <c r="KA180" s="195"/>
    </row>
    <row r="181" spans="1:287" x14ac:dyDescent="0.2">
      <c r="A181" s="247">
        <f t="shared" si="250"/>
        <v>41755</v>
      </c>
      <c r="B181" s="249">
        <f t="shared" si="251"/>
        <v>41756</v>
      </c>
      <c r="C181" s="196"/>
      <c r="D181" s="195"/>
      <c r="E181" s="197"/>
      <c r="F181" s="195"/>
      <c r="G181" s="197"/>
      <c r="H181" s="195"/>
      <c r="I181" s="180" t="str">
        <f t="shared" si="252"/>
        <v/>
      </c>
      <c r="J181" s="181" t="str">
        <f t="shared" si="202"/>
        <v/>
      </c>
      <c r="K181" s="182" t="str">
        <f t="shared" si="203"/>
        <v/>
      </c>
      <c r="L181" s="183"/>
      <c r="M181" s="184" t="str">
        <f t="shared" si="272"/>
        <v/>
      </c>
      <c r="N181" s="183"/>
      <c r="O181" s="171"/>
      <c r="P181" s="196"/>
      <c r="Q181" s="195"/>
      <c r="R181" s="197"/>
      <c r="S181" s="195"/>
      <c r="T181" s="197"/>
      <c r="U181" s="195"/>
      <c r="V181" s="180" t="str">
        <f t="shared" si="253"/>
        <v/>
      </c>
      <c r="W181" s="181" t="str">
        <f t="shared" si="204"/>
        <v/>
      </c>
      <c r="X181" s="182" t="str">
        <f t="shared" si="205"/>
        <v/>
      </c>
      <c r="Y181" s="183"/>
      <c r="Z181" s="184" t="str">
        <f t="shared" si="273"/>
        <v/>
      </c>
      <c r="AA181" s="183"/>
      <c r="AB181" s="171"/>
      <c r="AC181" s="196"/>
      <c r="AD181" s="195"/>
      <c r="AE181" s="197"/>
      <c r="AF181" s="195"/>
      <c r="AG181" s="197"/>
      <c r="AH181" s="195"/>
      <c r="AI181" s="180" t="str">
        <f t="shared" si="254"/>
        <v/>
      </c>
      <c r="AJ181" s="181" t="str">
        <f t="shared" si="206"/>
        <v/>
      </c>
      <c r="AK181" s="182" t="str">
        <f t="shared" si="207"/>
        <v/>
      </c>
      <c r="AL181" s="183"/>
      <c r="AM181" s="184" t="str">
        <f t="shared" si="274"/>
        <v/>
      </c>
      <c r="AN181" s="183"/>
      <c r="AO181" s="171"/>
      <c r="AP181" s="196"/>
      <c r="AQ181" s="195"/>
      <c r="AR181" s="197"/>
      <c r="AS181" s="195"/>
      <c r="AT181" s="197"/>
      <c r="AU181" s="195"/>
      <c r="AV181" s="180" t="str">
        <f t="shared" si="255"/>
        <v/>
      </c>
      <c r="AW181" s="181" t="str">
        <f t="shared" si="208"/>
        <v/>
      </c>
      <c r="AX181" s="182" t="str">
        <f t="shared" si="209"/>
        <v/>
      </c>
      <c r="AY181" s="183"/>
      <c r="AZ181" s="184" t="str">
        <f t="shared" si="275"/>
        <v/>
      </c>
      <c r="BA181" s="183"/>
      <c r="BB181" s="171"/>
      <c r="BC181" s="196"/>
      <c r="BD181" s="195"/>
      <c r="BE181" s="197"/>
      <c r="BF181" s="195"/>
      <c r="BG181" s="197"/>
      <c r="BH181" s="195"/>
      <c r="BI181" s="180" t="str">
        <f t="shared" si="256"/>
        <v/>
      </c>
      <c r="BJ181" s="181" t="str">
        <f t="shared" si="210"/>
        <v/>
      </c>
      <c r="BK181" s="182" t="str">
        <f t="shared" si="211"/>
        <v/>
      </c>
      <c r="BL181" s="183"/>
      <c r="BM181" s="184" t="str">
        <f t="shared" si="276"/>
        <v/>
      </c>
      <c r="BN181" s="183"/>
      <c r="BO181" s="171"/>
      <c r="BP181" s="196"/>
      <c r="BQ181" s="195"/>
      <c r="BR181" s="197"/>
      <c r="BS181" s="195"/>
      <c r="BT181" s="197"/>
      <c r="BU181" s="195"/>
      <c r="BV181" s="180" t="str">
        <f t="shared" si="257"/>
        <v/>
      </c>
      <c r="BW181" s="181" t="str">
        <f t="shared" si="212"/>
        <v/>
      </c>
      <c r="BX181" s="182" t="str">
        <f t="shared" si="213"/>
        <v/>
      </c>
      <c r="BY181" s="183"/>
      <c r="BZ181" s="184" t="str">
        <f t="shared" si="277"/>
        <v/>
      </c>
      <c r="CA181" s="183"/>
      <c r="CB181" s="171"/>
      <c r="CC181" s="196"/>
      <c r="CD181" s="195"/>
      <c r="CE181" s="197"/>
      <c r="CF181" s="195"/>
      <c r="CG181" s="197"/>
      <c r="CH181" s="195"/>
      <c r="CI181" s="180" t="str">
        <f t="shared" si="258"/>
        <v/>
      </c>
      <c r="CJ181" s="181" t="str">
        <f t="shared" si="214"/>
        <v/>
      </c>
      <c r="CK181" s="182" t="str">
        <f t="shared" si="215"/>
        <v/>
      </c>
      <c r="CL181" s="183"/>
      <c r="CM181" s="184" t="str">
        <f t="shared" si="278"/>
        <v/>
      </c>
      <c r="CN181" s="183"/>
      <c r="CO181" s="171"/>
      <c r="CP181" s="196"/>
      <c r="CQ181" s="195"/>
      <c r="CR181" s="197"/>
      <c r="CS181" s="195"/>
      <c r="CT181" s="197"/>
      <c r="CU181" s="195"/>
      <c r="CV181" s="180" t="str">
        <f t="shared" si="259"/>
        <v/>
      </c>
      <c r="CW181" s="181" t="str">
        <f t="shared" si="216"/>
        <v/>
      </c>
      <c r="CX181" s="182" t="str">
        <f t="shared" si="217"/>
        <v/>
      </c>
      <c r="CY181" s="183"/>
      <c r="CZ181" s="184" t="str">
        <f t="shared" si="279"/>
        <v/>
      </c>
      <c r="DA181" s="183"/>
      <c r="DB181" s="171"/>
      <c r="DC181" s="196"/>
      <c r="DD181" s="195"/>
      <c r="DE181" s="197"/>
      <c r="DF181" s="195"/>
      <c r="DG181" s="197"/>
      <c r="DH181" s="195"/>
      <c r="DI181" s="180" t="str">
        <f t="shared" si="260"/>
        <v/>
      </c>
      <c r="DJ181" s="181" t="str">
        <f t="shared" si="218"/>
        <v/>
      </c>
      <c r="DK181" s="182" t="str">
        <f t="shared" si="219"/>
        <v/>
      </c>
      <c r="DL181" s="183"/>
      <c r="DM181" s="184" t="str">
        <f t="shared" si="280"/>
        <v/>
      </c>
      <c r="DN181" s="183"/>
      <c r="DO181" s="171"/>
      <c r="DP181" s="196"/>
      <c r="DQ181" s="195"/>
      <c r="DR181" s="197"/>
      <c r="DS181" s="195"/>
      <c r="DT181" s="197"/>
      <c r="DU181" s="195"/>
      <c r="DV181" s="180" t="str">
        <f t="shared" si="261"/>
        <v/>
      </c>
      <c r="DW181" s="181" t="str">
        <f t="shared" si="220"/>
        <v/>
      </c>
      <c r="DX181" s="182" t="str">
        <f t="shared" si="221"/>
        <v/>
      </c>
      <c r="DY181" s="183"/>
      <c r="DZ181" s="184" t="str">
        <f t="shared" si="281"/>
        <v/>
      </c>
      <c r="EA181" s="183"/>
      <c r="EB181" s="171"/>
      <c r="EC181" s="196"/>
      <c r="ED181" s="195"/>
      <c r="EE181" s="197"/>
      <c r="EF181" s="195"/>
      <c r="EG181" s="197"/>
      <c r="EH181" s="195"/>
      <c r="EI181" s="180" t="str">
        <f t="shared" si="262"/>
        <v/>
      </c>
      <c r="EJ181" s="181" t="str">
        <f t="shared" si="222"/>
        <v/>
      </c>
      <c r="EK181" s="182" t="str">
        <f t="shared" si="223"/>
        <v/>
      </c>
      <c r="EL181" s="183"/>
      <c r="EM181" s="184" t="str">
        <f t="shared" si="282"/>
        <v/>
      </c>
      <c r="EN181" s="183"/>
      <c r="EO181" s="171"/>
      <c r="EP181" s="196"/>
      <c r="EQ181" s="195"/>
      <c r="ER181" s="197"/>
      <c r="ES181" s="195"/>
      <c r="ET181" s="197"/>
      <c r="EU181" s="195"/>
      <c r="EV181" s="180" t="str">
        <f t="shared" si="263"/>
        <v/>
      </c>
      <c r="EW181" s="181" t="str">
        <f t="shared" si="224"/>
        <v/>
      </c>
      <c r="EX181" s="182" t="str">
        <f t="shared" si="225"/>
        <v/>
      </c>
      <c r="EY181" s="183"/>
      <c r="EZ181" s="184" t="str">
        <f t="shared" si="283"/>
        <v/>
      </c>
      <c r="FA181" s="183"/>
      <c r="FB181" s="171"/>
      <c r="FC181" s="196"/>
      <c r="FD181" s="195"/>
      <c r="FE181" s="197"/>
      <c r="FF181" s="195"/>
      <c r="FG181" s="197"/>
      <c r="FH181" s="195"/>
      <c r="FI181" s="180" t="str">
        <f t="shared" si="264"/>
        <v/>
      </c>
      <c r="FJ181" s="181" t="str">
        <f t="shared" si="226"/>
        <v/>
      </c>
      <c r="FK181" s="182" t="str">
        <f t="shared" si="227"/>
        <v/>
      </c>
      <c r="FL181" s="183"/>
      <c r="FM181" s="184" t="str">
        <f t="shared" si="284"/>
        <v/>
      </c>
      <c r="FN181" s="183"/>
      <c r="FO181" s="171"/>
      <c r="FP181" s="196"/>
      <c r="FQ181" s="195"/>
      <c r="FR181" s="197"/>
      <c r="FS181" s="195"/>
      <c r="FT181" s="197"/>
      <c r="FU181" s="195"/>
      <c r="FV181" s="180" t="str">
        <f t="shared" si="265"/>
        <v/>
      </c>
      <c r="FW181" s="181" t="str">
        <f t="shared" si="228"/>
        <v/>
      </c>
      <c r="FX181" s="182" t="str">
        <f t="shared" si="229"/>
        <v/>
      </c>
      <c r="FY181" s="183"/>
      <c r="FZ181" s="184" t="str">
        <f t="shared" si="285"/>
        <v/>
      </c>
      <c r="GA181" s="183"/>
      <c r="GB181" s="171"/>
      <c r="GC181" s="196"/>
      <c r="GD181" s="195"/>
      <c r="GE181" s="197"/>
      <c r="GF181" s="195"/>
      <c r="GG181" s="197"/>
      <c r="GH181" s="195"/>
      <c r="GI181" s="180" t="str">
        <f t="shared" si="266"/>
        <v/>
      </c>
      <c r="GJ181" s="181" t="str">
        <f t="shared" si="230"/>
        <v/>
      </c>
      <c r="GK181" s="182" t="str">
        <f t="shared" si="231"/>
        <v/>
      </c>
      <c r="GL181" s="183"/>
      <c r="GM181" s="184" t="str">
        <f t="shared" si="286"/>
        <v/>
      </c>
      <c r="GN181" s="183"/>
      <c r="GO181" s="171"/>
      <c r="GP181" s="196"/>
      <c r="GQ181" s="195"/>
      <c r="GR181" s="197"/>
      <c r="GS181" s="195"/>
      <c r="GT181" s="197"/>
      <c r="GU181" s="195"/>
      <c r="GV181" s="180" t="str">
        <f t="shared" si="267"/>
        <v/>
      </c>
      <c r="GW181" s="181" t="str">
        <f t="shared" si="232"/>
        <v/>
      </c>
      <c r="GX181" s="182" t="str">
        <f t="shared" si="233"/>
        <v/>
      </c>
      <c r="GY181" s="183"/>
      <c r="GZ181" s="184" t="str">
        <f t="shared" si="287"/>
        <v/>
      </c>
      <c r="HA181" s="183"/>
      <c r="HB181" s="171"/>
      <c r="HC181" s="196"/>
      <c r="HD181" s="195"/>
      <c r="HE181" s="197"/>
      <c r="HF181" s="195"/>
      <c r="HG181" s="197"/>
      <c r="HH181" s="195"/>
      <c r="HI181" s="180" t="str">
        <f t="shared" si="268"/>
        <v/>
      </c>
      <c r="HJ181" s="181" t="str">
        <f t="shared" si="234"/>
        <v/>
      </c>
      <c r="HK181" s="182" t="str">
        <f t="shared" si="235"/>
        <v/>
      </c>
      <c r="HL181" s="183"/>
      <c r="HM181" s="184" t="str">
        <f t="shared" si="288"/>
        <v/>
      </c>
      <c r="HN181" s="183"/>
      <c r="HO181" s="171"/>
      <c r="HP181" s="196"/>
      <c r="HQ181" s="195"/>
      <c r="HR181" s="197"/>
      <c r="HS181" s="195"/>
      <c r="HT181" s="197"/>
      <c r="HU181" s="195"/>
      <c r="HV181" s="180" t="str">
        <f t="shared" si="269"/>
        <v/>
      </c>
      <c r="HW181" s="181" t="str">
        <f t="shared" si="236"/>
        <v/>
      </c>
      <c r="HX181" s="182" t="str">
        <f t="shared" si="237"/>
        <v/>
      </c>
      <c r="HY181" s="183"/>
      <c r="HZ181" s="184" t="str">
        <f t="shared" si="289"/>
        <v/>
      </c>
      <c r="IA181" s="183"/>
      <c r="IB181" s="171"/>
      <c r="IC181" s="196"/>
      <c r="ID181" s="195"/>
      <c r="IE181" s="197"/>
      <c r="IF181" s="195"/>
      <c r="IG181" s="197"/>
      <c r="IH181" s="195"/>
      <c r="II181" s="180" t="str">
        <f t="shared" si="270"/>
        <v/>
      </c>
      <c r="IJ181" s="181" t="str">
        <f t="shared" si="238"/>
        <v/>
      </c>
      <c r="IK181" s="182" t="str">
        <f t="shared" si="239"/>
        <v/>
      </c>
      <c r="IL181" s="183"/>
      <c r="IM181" s="184" t="str">
        <f t="shared" si="290"/>
        <v/>
      </c>
      <c r="IN181" s="183"/>
      <c r="IO181" s="171"/>
      <c r="IP181" s="196"/>
      <c r="IQ181" s="195"/>
      <c r="IR181" s="197"/>
      <c r="IS181" s="195"/>
      <c r="IT181" s="197"/>
      <c r="IU181" s="195"/>
      <c r="IV181" s="180" t="str">
        <f t="shared" si="271"/>
        <v/>
      </c>
      <c r="IW181" s="181" t="str">
        <f t="shared" si="240"/>
        <v/>
      </c>
      <c r="IX181" s="182" t="str">
        <f t="shared" si="241"/>
        <v/>
      </c>
      <c r="IY181" s="183"/>
      <c r="IZ181" s="184" t="str">
        <f t="shared" si="291"/>
        <v/>
      </c>
      <c r="JA181" s="183"/>
      <c r="JB181" s="171"/>
      <c r="JC181" s="342"/>
      <c r="JD181" s="198">
        <f t="shared" si="242"/>
        <v>0</v>
      </c>
      <c r="JE181" s="198">
        <f t="shared" si="243"/>
        <v>0</v>
      </c>
      <c r="JF181" s="198">
        <f t="shared" si="244"/>
        <v>0</v>
      </c>
      <c r="JG181" s="199">
        <f t="shared" si="245"/>
        <v>0</v>
      </c>
      <c r="JH181" s="199">
        <f t="shared" si="246"/>
        <v>0</v>
      </c>
      <c r="JI181" s="342"/>
      <c r="JJ181" s="198">
        <f>JD181+'Vessel List A'!JD181</f>
        <v>0</v>
      </c>
      <c r="JK181" s="198">
        <f>JE181+'Vessel List A'!JE181</f>
        <v>0</v>
      </c>
      <c r="JL181" s="198">
        <f t="shared" si="247"/>
        <v>0</v>
      </c>
      <c r="JM181" s="199">
        <f>JG181+'Vessel List A'!JG181</f>
        <v>0</v>
      </c>
      <c r="JN181" s="199">
        <f t="shared" si="248"/>
        <v>0</v>
      </c>
      <c r="JO181" s="342"/>
      <c r="JP181" s="346"/>
      <c r="JQ181" s="346"/>
      <c r="JR181" s="346"/>
      <c r="JS181" s="346"/>
      <c r="JT181" s="346"/>
      <c r="JU181" s="346"/>
      <c r="JV181" s="346"/>
      <c r="JW181" s="346"/>
      <c r="JX181" s="346"/>
      <c r="JY181" s="342"/>
      <c r="JZ181" s="344">
        <f t="shared" si="249"/>
        <v>4</v>
      </c>
      <c r="KA181" s="195"/>
    </row>
    <row r="182" spans="1:287" x14ac:dyDescent="0.2">
      <c r="A182" s="247">
        <f t="shared" si="250"/>
        <v>41756</v>
      </c>
      <c r="B182" s="249">
        <f t="shared" si="251"/>
        <v>41757</v>
      </c>
      <c r="C182" s="196"/>
      <c r="D182" s="195"/>
      <c r="E182" s="197"/>
      <c r="F182" s="195"/>
      <c r="G182" s="197"/>
      <c r="H182" s="195"/>
      <c r="I182" s="180" t="str">
        <f t="shared" si="252"/>
        <v/>
      </c>
      <c r="J182" s="181" t="str">
        <f t="shared" si="202"/>
        <v/>
      </c>
      <c r="K182" s="182" t="str">
        <f t="shared" si="203"/>
        <v/>
      </c>
      <c r="L182" s="183"/>
      <c r="M182" s="184" t="str">
        <f t="shared" si="272"/>
        <v/>
      </c>
      <c r="N182" s="183"/>
      <c r="O182" s="171"/>
      <c r="P182" s="196"/>
      <c r="Q182" s="195"/>
      <c r="R182" s="197"/>
      <c r="S182" s="195"/>
      <c r="T182" s="197"/>
      <c r="U182" s="195"/>
      <c r="V182" s="180" t="str">
        <f t="shared" si="253"/>
        <v/>
      </c>
      <c r="W182" s="181" t="str">
        <f t="shared" si="204"/>
        <v/>
      </c>
      <c r="X182" s="182" t="str">
        <f t="shared" si="205"/>
        <v/>
      </c>
      <c r="Y182" s="183"/>
      <c r="Z182" s="184" t="str">
        <f t="shared" si="273"/>
        <v/>
      </c>
      <c r="AA182" s="183"/>
      <c r="AB182" s="171"/>
      <c r="AC182" s="196"/>
      <c r="AD182" s="195"/>
      <c r="AE182" s="197"/>
      <c r="AF182" s="195"/>
      <c r="AG182" s="197"/>
      <c r="AH182" s="195"/>
      <c r="AI182" s="180" t="str">
        <f t="shared" si="254"/>
        <v/>
      </c>
      <c r="AJ182" s="181" t="str">
        <f t="shared" si="206"/>
        <v/>
      </c>
      <c r="AK182" s="182" t="str">
        <f t="shared" si="207"/>
        <v/>
      </c>
      <c r="AL182" s="183"/>
      <c r="AM182" s="184" t="str">
        <f t="shared" si="274"/>
        <v/>
      </c>
      <c r="AN182" s="183"/>
      <c r="AO182" s="171"/>
      <c r="AP182" s="196"/>
      <c r="AQ182" s="195"/>
      <c r="AR182" s="197"/>
      <c r="AS182" s="195"/>
      <c r="AT182" s="197"/>
      <c r="AU182" s="195"/>
      <c r="AV182" s="180" t="str">
        <f t="shared" si="255"/>
        <v/>
      </c>
      <c r="AW182" s="181" t="str">
        <f t="shared" si="208"/>
        <v/>
      </c>
      <c r="AX182" s="182" t="str">
        <f t="shared" si="209"/>
        <v/>
      </c>
      <c r="AY182" s="183"/>
      <c r="AZ182" s="184" t="str">
        <f t="shared" si="275"/>
        <v/>
      </c>
      <c r="BA182" s="183"/>
      <c r="BB182" s="171"/>
      <c r="BC182" s="196"/>
      <c r="BD182" s="195"/>
      <c r="BE182" s="197"/>
      <c r="BF182" s="195"/>
      <c r="BG182" s="197"/>
      <c r="BH182" s="195"/>
      <c r="BI182" s="180" t="str">
        <f t="shared" si="256"/>
        <v/>
      </c>
      <c r="BJ182" s="181" t="str">
        <f t="shared" si="210"/>
        <v/>
      </c>
      <c r="BK182" s="182" t="str">
        <f t="shared" si="211"/>
        <v/>
      </c>
      <c r="BL182" s="183"/>
      <c r="BM182" s="184" t="str">
        <f t="shared" si="276"/>
        <v/>
      </c>
      <c r="BN182" s="183"/>
      <c r="BO182" s="171"/>
      <c r="BP182" s="196"/>
      <c r="BQ182" s="195"/>
      <c r="BR182" s="197"/>
      <c r="BS182" s="195"/>
      <c r="BT182" s="197"/>
      <c r="BU182" s="195"/>
      <c r="BV182" s="180" t="str">
        <f t="shared" si="257"/>
        <v/>
      </c>
      <c r="BW182" s="181" t="str">
        <f t="shared" si="212"/>
        <v/>
      </c>
      <c r="BX182" s="182" t="str">
        <f t="shared" si="213"/>
        <v/>
      </c>
      <c r="BY182" s="183"/>
      <c r="BZ182" s="184" t="str">
        <f t="shared" si="277"/>
        <v/>
      </c>
      <c r="CA182" s="183"/>
      <c r="CB182" s="171"/>
      <c r="CC182" s="196"/>
      <c r="CD182" s="195"/>
      <c r="CE182" s="197"/>
      <c r="CF182" s="195"/>
      <c r="CG182" s="197"/>
      <c r="CH182" s="195"/>
      <c r="CI182" s="180" t="str">
        <f t="shared" si="258"/>
        <v/>
      </c>
      <c r="CJ182" s="181" t="str">
        <f t="shared" si="214"/>
        <v/>
      </c>
      <c r="CK182" s="182" t="str">
        <f t="shared" si="215"/>
        <v/>
      </c>
      <c r="CL182" s="183"/>
      <c r="CM182" s="184" t="str">
        <f t="shared" si="278"/>
        <v/>
      </c>
      <c r="CN182" s="183"/>
      <c r="CO182" s="171"/>
      <c r="CP182" s="196"/>
      <c r="CQ182" s="195"/>
      <c r="CR182" s="197"/>
      <c r="CS182" s="195"/>
      <c r="CT182" s="197"/>
      <c r="CU182" s="195"/>
      <c r="CV182" s="180" t="str">
        <f t="shared" si="259"/>
        <v/>
      </c>
      <c r="CW182" s="181" t="str">
        <f t="shared" si="216"/>
        <v/>
      </c>
      <c r="CX182" s="182" t="str">
        <f t="shared" si="217"/>
        <v/>
      </c>
      <c r="CY182" s="183"/>
      <c r="CZ182" s="184" t="str">
        <f t="shared" si="279"/>
        <v/>
      </c>
      <c r="DA182" s="183"/>
      <c r="DB182" s="171"/>
      <c r="DC182" s="196"/>
      <c r="DD182" s="195"/>
      <c r="DE182" s="197"/>
      <c r="DF182" s="195"/>
      <c r="DG182" s="197"/>
      <c r="DH182" s="195"/>
      <c r="DI182" s="180" t="str">
        <f t="shared" si="260"/>
        <v/>
      </c>
      <c r="DJ182" s="181" t="str">
        <f t="shared" si="218"/>
        <v/>
      </c>
      <c r="DK182" s="182" t="str">
        <f t="shared" si="219"/>
        <v/>
      </c>
      <c r="DL182" s="183"/>
      <c r="DM182" s="184" t="str">
        <f t="shared" si="280"/>
        <v/>
      </c>
      <c r="DN182" s="183"/>
      <c r="DO182" s="171"/>
      <c r="DP182" s="196"/>
      <c r="DQ182" s="195"/>
      <c r="DR182" s="197"/>
      <c r="DS182" s="195"/>
      <c r="DT182" s="197"/>
      <c r="DU182" s="195"/>
      <c r="DV182" s="180" t="str">
        <f t="shared" si="261"/>
        <v/>
      </c>
      <c r="DW182" s="181" t="str">
        <f t="shared" si="220"/>
        <v/>
      </c>
      <c r="DX182" s="182" t="str">
        <f t="shared" si="221"/>
        <v/>
      </c>
      <c r="DY182" s="183"/>
      <c r="DZ182" s="184" t="str">
        <f t="shared" si="281"/>
        <v/>
      </c>
      <c r="EA182" s="183"/>
      <c r="EB182" s="171"/>
      <c r="EC182" s="196"/>
      <c r="ED182" s="195"/>
      <c r="EE182" s="197"/>
      <c r="EF182" s="195"/>
      <c r="EG182" s="197"/>
      <c r="EH182" s="195"/>
      <c r="EI182" s="180" t="str">
        <f t="shared" si="262"/>
        <v/>
      </c>
      <c r="EJ182" s="181" t="str">
        <f t="shared" si="222"/>
        <v/>
      </c>
      <c r="EK182" s="182" t="str">
        <f t="shared" si="223"/>
        <v/>
      </c>
      <c r="EL182" s="183"/>
      <c r="EM182" s="184" t="str">
        <f t="shared" si="282"/>
        <v/>
      </c>
      <c r="EN182" s="183"/>
      <c r="EO182" s="171"/>
      <c r="EP182" s="196"/>
      <c r="EQ182" s="195"/>
      <c r="ER182" s="197"/>
      <c r="ES182" s="195"/>
      <c r="ET182" s="197"/>
      <c r="EU182" s="195"/>
      <c r="EV182" s="180" t="str">
        <f t="shared" si="263"/>
        <v/>
      </c>
      <c r="EW182" s="181" t="str">
        <f t="shared" si="224"/>
        <v/>
      </c>
      <c r="EX182" s="182" t="str">
        <f t="shared" si="225"/>
        <v/>
      </c>
      <c r="EY182" s="183"/>
      <c r="EZ182" s="184" t="str">
        <f t="shared" si="283"/>
        <v/>
      </c>
      <c r="FA182" s="183"/>
      <c r="FB182" s="171"/>
      <c r="FC182" s="196"/>
      <c r="FD182" s="195"/>
      <c r="FE182" s="197"/>
      <c r="FF182" s="195"/>
      <c r="FG182" s="197"/>
      <c r="FH182" s="195"/>
      <c r="FI182" s="180" t="str">
        <f t="shared" si="264"/>
        <v/>
      </c>
      <c r="FJ182" s="181" t="str">
        <f t="shared" si="226"/>
        <v/>
      </c>
      <c r="FK182" s="182" t="str">
        <f t="shared" si="227"/>
        <v/>
      </c>
      <c r="FL182" s="183"/>
      <c r="FM182" s="184" t="str">
        <f t="shared" si="284"/>
        <v/>
      </c>
      <c r="FN182" s="183"/>
      <c r="FO182" s="171"/>
      <c r="FP182" s="196"/>
      <c r="FQ182" s="195"/>
      <c r="FR182" s="197"/>
      <c r="FS182" s="195"/>
      <c r="FT182" s="197"/>
      <c r="FU182" s="195"/>
      <c r="FV182" s="180" t="str">
        <f t="shared" si="265"/>
        <v/>
      </c>
      <c r="FW182" s="181" t="str">
        <f t="shared" si="228"/>
        <v/>
      </c>
      <c r="FX182" s="182" t="str">
        <f t="shared" si="229"/>
        <v/>
      </c>
      <c r="FY182" s="183"/>
      <c r="FZ182" s="184" t="str">
        <f t="shared" si="285"/>
        <v/>
      </c>
      <c r="GA182" s="183"/>
      <c r="GB182" s="171"/>
      <c r="GC182" s="196"/>
      <c r="GD182" s="195"/>
      <c r="GE182" s="197"/>
      <c r="GF182" s="195"/>
      <c r="GG182" s="197"/>
      <c r="GH182" s="195"/>
      <c r="GI182" s="180" t="str">
        <f t="shared" si="266"/>
        <v/>
      </c>
      <c r="GJ182" s="181" t="str">
        <f t="shared" si="230"/>
        <v/>
      </c>
      <c r="GK182" s="182" t="str">
        <f t="shared" si="231"/>
        <v/>
      </c>
      <c r="GL182" s="183"/>
      <c r="GM182" s="184" t="str">
        <f t="shared" si="286"/>
        <v/>
      </c>
      <c r="GN182" s="183"/>
      <c r="GO182" s="171"/>
      <c r="GP182" s="196"/>
      <c r="GQ182" s="195"/>
      <c r="GR182" s="197"/>
      <c r="GS182" s="195"/>
      <c r="GT182" s="197"/>
      <c r="GU182" s="195"/>
      <c r="GV182" s="180" t="str">
        <f t="shared" si="267"/>
        <v/>
      </c>
      <c r="GW182" s="181" t="str">
        <f t="shared" si="232"/>
        <v/>
      </c>
      <c r="GX182" s="182" t="str">
        <f t="shared" si="233"/>
        <v/>
      </c>
      <c r="GY182" s="183"/>
      <c r="GZ182" s="184" t="str">
        <f t="shared" si="287"/>
        <v/>
      </c>
      <c r="HA182" s="183"/>
      <c r="HB182" s="171"/>
      <c r="HC182" s="196"/>
      <c r="HD182" s="195"/>
      <c r="HE182" s="197"/>
      <c r="HF182" s="195"/>
      <c r="HG182" s="197"/>
      <c r="HH182" s="195"/>
      <c r="HI182" s="180" t="str">
        <f t="shared" si="268"/>
        <v/>
      </c>
      <c r="HJ182" s="181" t="str">
        <f t="shared" si="234"/>
        <v/>
      </c>
      <c r="HK182" s="182" t="str">
        <f t="shared" si="235"/>
        <v/>
      </c>
      <c r="HL182" s="183"/>
      <c r="HM182" s="184" t="str">
        <f t="shared" si="288"/>
        <v/>
      </c>
      <c r="HN182" s="183"/>
      <c r="HO182" s="171"/>
      <c r="HP182" s="196"/>
      <c r="HQ182" s="195"/>
      <c r="HR182" s="197"/>
      <c r="HS182" s="195"/>
      <c r="HT182" s="197"/>
      <c r="HU182" s="195"/>
      <c r="HV182" s="180" t="str">
        <f t="shared" si="269"/>
        <v/>
      </c>
      <c r="HW182" s="181" t="str">
        <f t="shared" si="236"/>
        <v/>
      </c>
      <c r="HX182" s="182" t="str">
        <f t="shared" si="237"/>
        <v/>
      </c>
      <c r="HY182" s="183"/>
      <c r="HZ182" s="184" t="str">
        <f t="shared" si="289"/>
        <v/>
      </c>
      <c r="IA182" s="183"/>
      <c r="IB182" s="171"/>
      <c r="IC182" s="196"/>
      <c r="ID182" s="195"/>
      <c r="IE182" s="197"/>
      <c r="IF182" s="195"/>
      <c r="IG182" s="197"/>
      <c r="IH182" s="195"/>
      <c r="II182" s="180" t="str">
        <f t="shared" si="270"/>
        <v/>
      </c>
      <c r="IJ182" s="181" t="str">
        <f t="shared" si="238"/>
        <v/>
      </c>
      <c r="IK182" s="182" t="str">
        <f t="shared" si="239"/>
        <v/>
      </c>
      <c r="IL182" s="183"/>
      <c r="IM182" s="184" t="str">
        <f t="shared" si="290"/>
        <v/>
      </c>
      <c r="IN182" s="183"/>
      <c r="IO182" s="171"/>
      <c r="IP182" s="196"/>
      <c r="IQ182" s="195"/>
      <c r="IR182" s="197"/>
      <c r="IS182" s="195"/>
      <c r="IT182" s="197"/>
      <c r="IU182" s="195"/>
      <c r="IV182" s="180" t="str">
        <f t="shared" si="271"/>
        <v/>
      </c>
      <c r="IW182" s="181" t="str">
        <f t="shared" si="240"/>
        <v/>
      </c>
      <c r="IX182" s="182" t="str">
        <f t="shared" si="241"/>
        <v/>
      </c>
      <c r="IY182" s="183"/>
      <c r="IZ182" s="184" t="str">
        <f t="shared" si="291"/>
        <v/>
      </c>
      <c r="JA182" s="183"/>
      <c r="JB182" s="171"/>
      <c r="JC182" s="342"/>
      <c r="JD182" s="198">
        <f t="shared" si="242"/>
        <v>0</v>
      </c>
      <c r="JE182" s="198">
        <f t="shared" si="243"/>
        <v>0</v>
      </c>
      <c r="JF182" s="198">
        <f t="shared" si="244"/>
        <v>0</v>
      </c>
      <c r="JG182" s="199">
        <f t="shared" si="245"/>
        <v>0</v>
      </c>
      <c r="JH182" s="199">
        <f t="shared" si="246"/>
        <v>0</v>
      </c>
      <c r="JI182" s="342"/>
      <c r="JJ182" s="198">
        <f>JD182+'Vessel List A'!JD182</f>
        <v>0</v>
      </c>
      <c r="JK182" s="198">
        <f>JE182+'Vessel List A'!JE182</f>
        <v>0</v>
      </c>
      <c r="JL182" s="198">
        <f t="shared" si="247"/>
        <v>0</v>
      </c>
      <c r="JM182" s="199">
        <f>JG182+'Vessel List A'!JG182</f>
        <v>0</v>
      </c>
      <c r="JN182" s="199">
        <f t="shared" si="248"/>
        <v>0</v>
      </c>
      <c r="JO182" s="342"/>
      <c r="JP182" s="346"/>
      <c r="JQ182" s="346"/>
      <c r="JR182" s="346"/>
      <c r="JS182" s="346"/>
      <c r="JT182" s="346"/>
      <c r="JU182" s="346"/>
      <c r="JV182" s="346"/>
      <c r="JW182" s="346"/>
      <c r="JX182" s="346"/>
      <c r="JY182" s="342"/>
      <c r="JZ182" s="344">
        <f t="shared" si="249"/>
        <v>4</v>
      </c>
      <c r="KA182" s="195"/>
    </row>
    <row r="183" spans="1:287" x14ac:dyDescent="0.2">
      <c r="A183" s="247">
        <f t="shared" si="250"/>
        <v>41757</v>
      </c>
      <c r="B183" s="249">
        <f t="shared" si="251"/>
        <v>41758</v>
      </c>
      <c r="C183" s="196"/>
      <c r="D183" s="195"/>
      <c r="E183" s="197"/>
      <c r="F183" s="195"/>
      <c r="G183" s="197"/>
      <c r="H183" s="195"/>
      <c r="I183" s="180" t="str">
        <f t="shared" si="252"/>
        <v/>
      </c>
      <c r="J183" s="181" t="str">
        <f t="shared" si="202"/>
        <v/>
      </c>
      <c r="K183" s="182" t="str">
        <f t="shared" si="203"/>
        <v/>
      </c>
      <c r="L183" s="183"/>
      <c r="M183" s="184" t="str">
        <f t="shared" si="272"/>
        <v/>
      </c>
      <c r="N183" s="183"/>
      <c r="O183" s="171"/>
      <c r="P183" s="196"/>
      <c r="Q183" s="195"/>
      <c r="R183" s="197"/>
      <c r="S183" s="195"/>
      <c r="T183" s="197"/>
      <c r="U183" s="195"/>
      <c r="V183" s="180" t="str">
        <f t="shared" si="253"/>
        <v/>
      </c>
      <c r="W183" s="181" t="str">
        <f t="shared" si="204"/>
        <v/>
      </c>
      <c r="X183" s="182" t="str">
        <f t="shared" si="205"/>
        <v/>
      </c>
      <c r="Y183" s="183"/>
      <c r="Z183" s="184" t="str">
        <f t="shared" si="273"/>
        <v/>
      </c>
      <c r="AA183" s="183"/>
      <c r="AB183" s="171"/>
      <c r="AC183" s="196"/>
      <c r="AD183" s="195"/>
      <c r="AE183" s="197"/>
      <c r="AF183" s="195"/>
      <c r="AG183" s="197"/>
      <c r="AH183" s="195"/>
      <c r="AI183" s="180" t="str">
        <f t="shared" si="254"/>
        <v/>
      </c>
      <c r="AJ183" s="181" t="str">
        <f t="shared" si="206"/>
        <v/>
      </c>
      <c r="AK183" s="182" t="str">
        <f t="shared" si="207"/>
        <v/>
      </c>
      <c r="AL183" s="183"/>
      <c r="AM183" s="184" t="str">
        <f t="shared" si="274"/>
        <v/>
      </c>
      <c r="AN183" s="183"/>
      <c r="AO183" s="171"/>
      <c r="AP183" s="196"/>
      <c r="AQ183" s="195"/>
      <c r="AR183" s="197"/>
      <c r="AS183" s="195"/>
      <c r="AT183" s="197"/>
      <c r="AU183" s="195"/>
      <c r="AV183" s="180" t="str">
        <f t="shared" si="255"/>
        <v/>
      </c>
      <c r="AW183" s="181" t="str">
        <f t="shared" si="208"/>
        <v/>
      </c>
      <c r="AX183" s="182" t="str">
        <f t="shared" si="209"/>
        <v/>
      </c>
      <c r="AY183" s="183"/>
      <c r="AZ183" s="184" t="str">
        <f t="shared" si="275"/>
        <v/>
      </c>
      <c r="BA183" s="183"/>
      <c r="BB183" s="171"/>
      <c r="BC183" s="196"/>
      <c r="BD183" s="195"/>
      <c r="BE183" s="197"/>
      <c r="BF183" s="195"/>
      <c r="BG183" s="197"/>
      <c r="BH183" s="195"/>
      <c r="BI183" s="180" t="str">
        <f t="shared" si="256"/>
        <v/>
      </c>
      <c r="BJ183" s="181" t="str">
        <f t="shared" si="210"/>
        <v/>
      </c>
      <c r="BK183" s="182" t="str">
        <f t="shared" si="211"/>
        <v/>
      </c>
      <c r="BL183" s="183"/>
      <c r="BM183" s="184" t="str">
        <f t="shared" si="276"/>
        <v/>
      </c>
      <c r="BN183" s="183"/>
      <c r="BO183" s="171"/>
      <c r="BP183" s="196"/>
      <c r="BQ183" s="195"/>
      <c r="BR183" s="197"/>
      <c r="BS183" s="195"/>
      <c r="BT183" s="197"/>
      <c r="BU183" s="195"/>
      <c r="BV183" s="180" t="str">
        <f t="shared" si="257"/>
        <v/>
      </c>
      <c r="BW183" s="181" t="str">
        <f t="shared" si="212"/>
        <v/>
      </c>
      <c r="BX183" s="182" t="str">
        <f t="shared" si="213"/>
        <v/>
      </c>
      <c r="BY183" s="183"/>
      <c r="BZ183" s="184" t="str">
        <f t="shared" si="277"/>
        <v/>
      </c>
      <c r="CA183" s="183"/>
      <c r="CB183" s="171"/>
      <c r="CC183" s="196"/>
      <c r="CD183" s="195"/>
      <c r="CE183" s="197"/>
      <c r="CF183" s="195"/>
      <c r="CG183" s="197"/>
      <c r="CH183" s="195"/>
      <c r="CI183" s="180" t="str">
        <f t="shared" si="258"/>
        <v/>
      </c>
      <c r="CJ183" s="181" t="str">
        <f t="shared" si="214"/>
        <v/>
      </c>
      <c r="CK183" s="182" t="str">
        <f t="shared" si="215"/>
        <v/>
      </c>
      <c r="CL183" s="183"/>
      <c r="CM183" s="184" t="str">
        <f t="shared" si="278"/>
        <v/>
      </c>
      <c r="CN183" s="183"/>
      <c r="CO183" s="171"/>
      <c r="CP183" s="196"/>
      <c r="CQ183" s="195"/>
      <c r="CR183" s="197"/>
      <c r="CS183" s="195"/>
      <c r="CT183" s="197"/>
      <c r="CU183" s="195"/>
      <c r="CV183" s="180" t="str">
        <f t="shared" si="259"/>
        <v/>
      </c>
      <c r="CW183" s="181" t="str">
        <f t="shared" si="216"/>
        <v/>
      </c>
      <c r="CX183" s="182" t="str">
        <f t="shared" si="217"/>
        <v/>
      </c>
      <c r="CY183" s="183"/>
      <c r="CZ183" s="184" t="str">
        <f t="shared" si="279"/>
        <v/>
      </c>
      <c r="DA183" s="183"/>
      <c r="DB183" s="171"/>
      <c r="DC183" s="196"/>
      <c r="DD183" s="195"/>
      <c r="DE183" s="197"/>
      <c r="DF183" s="195"/>
      <c r="DG183" s="197"/>
      <c r="DH183" s="195"/>
      <c r="DI183" s="180" t="str">
        <f t="shared" si="260"/>
        <v/>
      </c>
      <c r="DJ183" s="181" t="str">
        <f t="shared" si="218"/>
        <v/>
      </c>
      <c r="DK183" s="182" t="str">
        <f t="shared" si="219"/>
        <v/>
      </c>
      <c r="DL183" s="183"/>
      <c r="DM183" s="184" t="str">
        <f t="shared" si="280"/>
        <v/>
      </c>
      <c r="DN183" s="183"/>
      <c r="DO183" s="171"/>
      <c r="DP183" s="196"/>
      <c r="DQ183" s="195"/>
      <c r="DR183" s="197"/>
      <c r="DS183" s="195"/>
      <c r="DT183" s="197"/>
      <c r="DU183" s="195"/>
      <c r="DV183" s="180" t="str">
        <f t="shared" si="261"/>
        <v/>
      </c>
      <c r="DW183" s="181" t="str">
        <f t="shared" si="220"/>
        <v/>
      </c>
      <c r="DX183" s="182" t="str">
        <f t="shared" si="221"/>
        <v/>
      </c>
      <c r="DY183" s="183"/>
      <c r="DZ183" s="184" t="str">
        <f t="shared" si="281"/>
        <v/>
      </c>
      <c r="EA183" s="183"/>
      <c r="EB183" s="171"/>
      <c r="EC183" s="196"/>
      <c r="ED183" s="195"/>
      <c r="EE183" s="197"/>
      <c r="EF183" s="195"/>
      <c r="EG183" s="197"/>
      <c r="EH183" s="195"/>
      <c r="EI183" s="180" t="str">
        <f t="shared" si="262"/>
        <v/>
      </c>
      <c r="EJ183" s="181" t="str">
        <f t="shared" si="222"/>
        <v/>
      </c>
      <c r="EK183" s="182" t="str">
        <f t="shared" si="223"/>
        <v/>
      </c>
      <c r="EL183" s="183"/>
      <c r="EM183" s="184" t="str">
        <f t="shared" si="282"/>
        <v/>
      </c>
      <c r="EN183" s="183"/>
      <c r="EO183" s="171"/>
      <c r="EP183" s="196"/>
      <c r="EQ183" s="195"/>
      <c r="ER183" s="197"/>
      <c r="ES183" s="195"/>
      <c r="ET183" s="197"/>
      <c r="EU183" s="195"/>
      <c r="EV183" s="180" t="str">
        <f t="shared" si="263"/>
        <v/>
      </c>
      <c r="EW183" s="181" t="str">
        <f t="shared" si="224"/>
        <v/>
      </c>
      <c r="EX183" s="182" t="str">
        <f t="shared" si="225"/>
        <v/>
      </c>
      <c r="EY183" s="183"/>
      <c r="EZ183" s="184" t="str">
        <f t="shared" si="283"/>
        <v/>
      </c>
      <c r="FA183" s="183"/>
      <c r="FB183" s="171"/>
      <c r="FC183" s="196"/>
      <c r="FD183" s="195"/>
      <c r="FE183" s="197"/>
      <c r="FF183" s="195"/>
      <c r="FG183" s="197"/>
      <c r="FH183" s="195"/>
      <c r="FI183" s="180" t="str">
        <f t="shared" si="264"/>
        <v/>
      </c>
      <c r="FJ183" s="181" t="str">
        <f t="shared" si="226"/>
        <v/>
      </c>
      <c r="FK183" s="182" t="str">
        <f t="shared" si="227"/>
        <v/>
      </c>
      <c r="FL183" s="183"/>
      <c r="FM183" s="184" t="str">
        <f t="shared" si="284"/>
        <v/>
      </c>
      <c r="FN183" s="183"/>
      <c r="FO183" s="171"/>
      <c r="FP183" s="196"/>
      <c r="FQ183" s="195"/>
      <c r="FR183" s="197"/>
      <c r="FS183" s="195"/>
      <c r="FT183" s="197"/>
      <c r="FU183" s="195"/>
      <c r="FV183" s="180" t="str">
        <f t="shared" si="265"/>
        <v/>
      </c>
      <c r="FW183" s="181" t="str">
        <f t="shared" si="228"/>
        <v/>
      </c>
      <c r="FX183" s="182" t="str">
        <f t="shared" si="229"/>
        <v/>
      </c>
      <c r="FY183" s="183"/>
      <c r="FZ183" s="184" t="str">
        <f t="shared" si="285"/>
        <v/>
      </c>
      <c r="GA183" s="183"/>
      <c r="GB183" s="171"/>
      <c r="GC183" s="196"/>
      <c r="GD183" s="195"/>
      <c r="GE183" s="197"/>
      <c r="GF183" s="195"/>
      <c r="GG183" s="197"/>
      <c r="GH183" s="195"/>
      <c r="GI183" s="180" t="str">
        <f t="shared" si="266"/>
        <v/>
      </c>
      <c r="GJ183" s="181" t="str">
        <f t="shared" si="230"/>
        <v/>
      </c>
      <c r="GK183" s="182" t="str">
        <f t="shared" si="231"/>
        <v/>
      </c>
      <c r="GL183" s="183"/>
      <c r="GM183" s="184" t="str">
        <f t="shared" si="286"/>
        <v/>
      </c>
      <c r="GN183" s="183"/>
      <c r="GO183" s="171"/>
      <c r="GP183" s="196"/>
      <c r="GQ183" s="195"/>
      <c r="GR183" s="197"/>
      <c r="GS183" s="195"/>
      <c r="GT183" s="197"/>
      <c r="GU183" s="195"/>
      <c r="GV183" s="180" t="str">
        <f t="shared" si="267"/>
        <v/>
      </c>
      <c r="GW183" s="181" t="str">
        <f t="shared" si="232"/>
        <v/>
      </c>
      <c r="GX183" s="182" t="str">
        <f t="shared" si="233"/>
        <v/>
      </c>
      <c r="GY183" s="183"/>
      <c r="GZ183" s="184" t="str">
        <f t="shared" si="287"/>
        <v/>
      </c>
      <c r="HA183" s="183"/>
      <c r="HB183" s="171"/>
      <c r="HC183" s="196"/>
      <c r="HD183" s="195"/>
      <c r="HE183" s="197"/>
      <c r="HF183" s="195"/>
      <c r="HG183" s="197"/>
      <c r="HH183" s="195"/>
      <c r="HI183" s="180" t="str">
        <f t="shared" si="268"/>
        <v/>
      </c>
      <c r="HJ183" s="181" t="str">
        <f t="shared" si="234"/>
        <v/>
      </c>
      <c r="HK183" s="182" t="str">
        <f t="shared" si="235"/>
        <v/>
      </c>
      <c r="HL183" s="183"/>
      <c r="HM183" s="184" t="str">
        <f t="shared" si="288"/>
        <v/>
      </c>
      <c r="HN183" s="183"/>
      <c r="HO183" s="171"/>
      <c r="HP183" s="196"/>
      <c r="HQ183" s="195"/>
      <c r="HR183" s="197"/>
      <c r="HS183" s="195"/>
      <c r="HT183" s="197"/>
      <c r="HU183" s="195"/>
      <c r="HV183" s="180" t="str">
        <f t="shared" si="269"/>
        <v/>
      </c>
      <c r="HW183" s="181" t="str">
        <f t="shared" si="236"/>
        <v/>
      </c>
      <c r="HX183" s="182" t="str">
        <f t="shared" si="237"/>
        <v/>
      </c>
      <c r="HY183" s="183"/>
      <c r="HZ183" s="184" t="str">
        <f t="shared" si="289"/>
        <v/>
      </c>
      <c r="IA183" s="183"/>
      <c r="IB183" s="171"/>
      <c r="IC183" s="196"/>
      <c r="ID183" s="195"/>
      <c r="IE183" s="197"/>
      <c r="IF183" s="195"/>
      <c r="IG183" s="197"/>
      <c r="IH183" s="195"/>
      <c r="II183" s="180" t="str">
        <f t="shared" si="270"/>
        <v/>
      </c>
      <c r="IJ183" s="181" t="str">
        <f t="shared" si="238"/>
        <v/>
      </c>
      <c r="IK183" s="182" t="str">
        <f t="shared" si="239"/>
        <v/>
      </c>
      <c r="IL183" s="183"/>
      <c r="IM183" s="184" t="str">
        <f t="shared" si="290"/>
        <v/>
      </c>
      <c r="IN183" s="183"/>
      <c r="IO183" s="171"/>
      <c r="IP183" s="196"/>
      <c r="IQ183" s="195"/>
      <c r="IR183" s="197"/>
      <c r="IS183" s="195"/>
      <c r="IT183" s="197"/>
      <c r="IU183" s="195"/>
      <c r="IV183" s="180" t="str">
        <f t="shared" si="271"/>
        <v/>
      </c>
      <c r="IW183" s="181" t="str">
        <f t="shared" si="240"/>
        <v/>
      </c>
      <c r="IX183" s="182" t="str">
        <f t="shared" si="241"/>
        <v/>
      </c>
      <c r="IY183" s="183"/>
      <c r="IZ183" s="184" t="str">
        <f t="shared" si="291"/>
        <v/>
      </c>
      <c r="JA183" s="183"/>
      <c r="JB183" s="171"/>
      <c r="JC183" s="342"/>
      <c r="JD183" s="198">
        <f t="shared" si="242"/>
        <v>0</v>
      </c>
      <c r="JE183" s="198">
        <f t="shared" si="243"/>
        <v>0</v>
      </c>
      <c r="JF183" s="198">
        <f t="shared" si="244"/>
        <v>0</v>
      </c>
      <c r="JG183" s="199">
        <f t="shared" si="245"/>
        <v>0</v>
      </c>
      <c r="JH183" s="199">
        <f t="shared" si="246"/>
        <v>0</v>
      </c>
      <c r="JI183" s="342"/>
      <c r="JJ183" s="198">
        <f>JD183+'Vessel List A'!JD183</f>
        <v>0</v>
      </c>
      <c r="JK183" s="198">
        <f>JE183+'Vessel List A'!JE183</f>
        <v>0</v>
      </c>
      <c r="JL183" s="198">
        <f t="shared" si="247"/>
        <v>0</v>
      </c>
      <c r="JM183" s="199">
        <f>JG183+'Vessel List A'!JG183</f>
        <v>0</v>
      </c>
      <c r="JN183" s="199">
        <f t="shared" si="248"/>
        <v>0</v>
      </c>
      <c r="JO183" s="342"/>
      <c r="JP183" s="346"/>
      <c r="JQ183" s="346"/>
      <c r="JR183" s="346"/>
      <c r="JS183" s="346"/>
      <c r="JT183" s="346"/>
      <c r="JU183" s="346"/>
      <c r="JV183" s="346"/>
      <c r="JW183" s="346"/>
      <c r="JX183" s="346"/>
      <c r="JY183" s="342"/>
      <c r="JZ183" s="344">
        <f t="shared" si="249"/>
        <v>4</v>
      </c>
      <c r="KA183" s="195"/>
    </row>
    <row r="184" spans="1:287" x14ac:dyDescent="0.2">
      <c r="A184" s="247">
        <f t="shared" si="250"/>
        <v>41758</v>
      </c>
      <c r="B184" s="249">
        <f t="shared" si="251"/>
        <v>41759</v>
      </c>
      <c r="C184" s="196"/>
      <c r="D184" s="195"/>
      <c r="E184" s="197"/>
      <c r="F184" s="195"/>
      <c r="G184" s="197"/>
      <c r="H184" s="195"/>
      <c r="I184" s="180" t="str">
        <f t="shared" si="252"/>
        <v/>
      </c>
      <c r="J184" s="181" t="str">
        <f t="shared" si="202"/>
        <v/>
      </c>
      <c r="K184" s="182" t="str">
        <f t="shared" si="203"/>
        <v/>
      </c>
      <c r="L184" s="183"/>
      <c r="M184" s="184" t="str">
        <f t="shared" si="272"/>
        <v/>
      </c>
      <c r="N184" s="183"/>
      <c r="O184" s="171"/>
      <c r="P184" s="196"/>
      <c r="Q184" s="195"/>
      <c r="R184" s="197"/>
      <c r="S184" s="195"/>
      <c r="T184" s="197"/>
      <c r="U184" s="195"/>
      <c r="V184" s="180" t="str">
        <f t="shared" si="253"/>
        <v/>
      </c>
      <c r="W184" s="181" t="str">
        <f t="shared" si="204"/>
        <v/>
      </c>
      <c r="X184" s="182" t="str">
        <f t="shared" si="205"/>
        <v/>
      </c>
      <c r="Y184" s="183"/>
      <c r="Z184" s="184" t="str">
        <f t="shared" si="273"/>
        <v/>
      </c>
      <c r="AA184" s="183"/>
      <c r="AB184" s="171"/>
      <c r="AC184" s="196"/>
      <c r="AD184" s="195"/>
      <c r="AE184" s="197"/>
      <c r="AF184" s="195"/>
      <c r="AG184" s="197"/>
      <c r="AH184" s="195"/>
      <c r="AI184" s="180" t="str">
        <f t="shared" si="254"/>
        <v/>
      </c>
      <c r="AJ184" s="181" t="str">
        <f t="shared" si="206"/>
        <v/>
      </c>
      <c r="AK184" s="182" t="str">
        <f t="shared" si="207"/>
        <v/>
      </c>
      <c r="AL184" s="183"/>
      <c r="AM184" s="184" t="str">
        <f t="shared" si="274"/>
        <v/>
      </c>
      <c r="AN184" s="183"/>
      <c r="AO184" s="171"/>
      <c r="AP184" s="196"/>
      <c r="AQ184" s="195"/>
      <c r="AR184" s="197"/>
      <c r="AS184" s="195"/>
      <c r="AT184" s="197"/>
      <c r="AU184" s="195"/>
      <c r="AV184" s="180" t="str">
        <f t="shared" si="255"/>
        <v/>
      </c>
      <c r="AW184" s="181" t="str">
        <f t="shared" si="208"/>
        <v/>
      </c>
      <c r="AX184" s="182" t="str">
        <f t="shared" si="209"/>
        <v/>
      </c>
      <c r="AY184" s="183"/>
      <c r="AZ184" s="184" t="str">
        <f t="shared" si="275"/>
        <v/>
      </c>
      <c r="BA184" s="183"/>
      <c r="BB184" s="171"/>
      <c r="BC184" s="196"/>
      <c r="BD184" s="195"/>
      <c r="BE184" s="197"/>
      <c r="BF184" s="195"/>
      <c r="BG184" s="197"/>
      <c r="BH184" s="195"/>
      <c r="BI184" s="180" t="str">
        <f t="shared" si="256"/>
        <v/>
      </c>
      <c r="BJ184" s="181" t="str">
        <f t="shared" si="210"/>
        <v/>
      </c>
      <c r="BK184" s="182" t="str">
        <f t="shared" si="211"/>
        <v/>
      </c>
      <c r="BL184" s="183"/>
      <c r="BM184" s="184" t="str">
        <f t="shared" si="276"/>
        <v/>
      </c>
      <c r="BN184" s="183"/>
      <c r="BO184" s="171"/>
      <c r="BP184" s="196"/>
      <c r="BQ184" s="195"/>
      <c r="BR184" s="197"/>
      <c r="BS184" s="195"/>
      <c r="BT184" s="197"/>
      <c r="BU184" s="195"/>
      <c r="BV184" s="180" t="str">
        <f t="shared" si="257"/>
        <v/>
      </c>
      <c r="BW184" s="181" t="str">
        <f t="shared" si="212"/>
        <v/>
      </c>
      <c r="BX184" s="182" t="str">
        <f t="shared" si="213"/>
        <v/>
      </c>
      <c r="BY184" s="183"/>
      <c r="BZ184" s="184" t="str">
        <f t="shared" si="277"/>
        <v/>
      </c>
      <c r="CA184" s="183"/>
      <c r="CB184" s="171"/>
      <c r="CC184" s="196"/>
      <c r="CD184" s="195"/>
      <c r="CE184" s="197"/>
      <c r="CF184" s="195"/>
      <c r="CG184" s="197"/>
      <c r="CH184" s="195"/>
      <c r="CI184" s="180" t="str">
        <f t="shared" si="258"/>
        <v/>
      </c>
      <c r="CJ184" s="181" t="str">
        <f t="shared" si="214"/>
        <v/>
      </c>
      <c r="CK184" s="182" t="str">
        <f t="shared" si="215"/>
        <v/>
      </c>
      <c r="CL184" s="183"/>
      <c r="CM184" s="184" t="str">
        <f t="shared" si="278"/>
        <v/>
      </c>
      <c r="CN184" s="183"/>
      <c r="CO184" s="171"/>
      <c r="CP184" s="196"/>
      <c r="CQ184" s="195"/>
      <c r="CR184" s="197"/>
      <c r="CS184" s="195"/>
      <c r="CT184" s="197"/>
      <c r="CU184" s="195"/>
      <c r="CV184" s="180" t="str">
        <f t="shared" si="259"/>
        <v/>
      </c>
      <c r="CW184" s="181" t="str">
        <f t="shared" si="216"/>
        <v/>
      </c>
      <c r="CX184" s="182" t="str">
        <f t="shared" si="217"/>
        <v/>
      </c>
      <c r="CY184" s="183"/>
      <c r="CZ184" s="184" t="str">
        <f t="shared" si="279"/>
        <v/>
      </c>
      <c r="DA184" s="183"/>
      <c r="DB184" s="171"/>
      <c r="DC184" s="196"/>
      <c r="DD184" s="195"/>
      <c r="DE184" s="197"/>
      <c r="DF184" s="195"/>
      <c r="DG184" s="197"/>
      <c r="DH184" s="195"/>
      <c r="DI184" s="180" t="str">
        <f t="shared" si="260"/>
        <v/>
      </c>
      <c r="DJ184" s="181" t="str">
        <f t="shared" si="218"/>
        <v/>
      </c>
      <c r="DK184" s="182" t="str">
        <f t="shared" si="219"/>
        <v/>
      </c>
      <c r="DL184" s="183"/>
      <c r="DM184" s="184" t="str">
        <f t="shared" si="280"/>
        <v/>
      </c>
      <c r="DN184" s="183"/>
      <c r="DO184" s="171"/>
      <c r="DP184" s="196"/>
      <c r="DQ184" s="195"/>
      <c r="DR184" s="197"/>
      <c r="DS184" s="195"/>
      <c r="DT184" s="197"/>
      <c r="DU184" s="195"/>
      <c r="DV184" s="180" t="str">
        <f t="shared" si="261"/>
        <v/>
      </c>
      <c r="DW184" s="181" t="str">
        <f t="shared" si="220"/>
        <v/>
      </c>
      <c r="DX184" s="182" t="str">
        <f t="shared" si="221"/>
        <v/>
      </c>
      <c r="DY184" s="183"/>
      <c r="DZ184" s="184" t="str">
        <f t="shared" si="281"/>
        <v/>
      </c>
      <c r="EA184" s="183"/>
      <c r="EB184" s="171"/>
      <c r="EC184" s="196"/>
      <c r="ED184" s="195"/>
      <c r="EE184" s="197"/>
      <c r="EF184" s="195"/>
      <c r="EG184" s="197"/>
      <c r="EH184" s="195"/>
      <c r="EI184" s="180" t="str">
        <f t="shared" si="262"/>
        <v/>
      </c>
      <c r="EJ184" s="181" t="str">
        <f t="shared" si="222"/>
        <v/>
      </c>
      <c r="EK184" s="182" t="str">
        <f t="shared" si="223"/>
        <v/>
      </c>
      <c r="EL184" s="183"/>
      <c r="EM184" s="184" t="str">
        <f t="shared" si="282"/>
        <v/>
      </c>
      <c r="EN184" s="183"/>
      <c r="EO184" s="171"/>
      <c r="EP184" s="196"/>
      <c r="EQ184" s="195"/>
      <c r="ER184" s="197"/>
      <c r="ES184" s="195"/>
      <c r="ET184" s="197"/>
      <c r="EU184" s="195"/>
      <c r="EV184" s="180" t="str">
        <f t="shared" si="263"/>
        <v/>
      </c>
      <c r="EW184" s="181" t="str">
        <f t="shared" si="224"/>
        <v/>
      </c>
      <c r="EX184" s="182" t="str">
        <f t="shared" si="225"/>
        <v/>
      </c>
      <c r="EY184" s="183"/>
      <c r="EZ184" s="184" t="str">
        <f t="shared" si="283"/>
        <v/>
      </c>
      <c r="FA184" s="183"/>
      <c r="FB184" s="171"/>
      <c r="FC184" s="196"/>
      <c r="FD184" s="195"/>
      <c r="FE184" s="197"/>
      <c r="FF184" s="195"/>
      <c r="FG184" s="197"/>
      <c r="FH184" s="195"/>
      <c r="FI184" s="180" t="str">
        <f t="shared" si="264"/>
        <v/>
      </c>
      <c r="FJ184" s="181" t="str">
        <f t="shared" si="226"/>
        <v/>
      </c>
      <c r="FK184" s="182" t="str">
        <f t="shared" si="227"/>
        <v/>
      </c>
      <c r="FL184" s="183"/>
      <c r="FM184" s="184" t="str">
        <f t="shared" si="284"/>
        <v/>
      </c>
      <c r="FN184" s="183"/>
      <c r="FO184" s="171"/>
      <c r="FP184" s="196"/>
      <c r="FQ184" s="195"/>
      <c r="FR184" s="197"/>
      <c r="FS184" s="195"/>
      <c r="FT184" s="197"/>
      <c r="FU184" s="195"/>
      <c r="FV184" s="180" t="str">
        <f t="shared" si="265"/>
        <v/>
      </c>
      <c r="FW184" s="181" t="str">
        <f t="shared" si="228"/>
        <v/>
      </c>
      <c r="FX184" s="182" t="str">
        <f t="shared" si="229"/>
        <v/>
      </c>
      <c r="FY184" s="183"/>
      <c r="FZ184" s="184" t="str">
        <f t="shared" si="285"/>
        <v/>
      </c>
      <c r="GA184" s="183"/>
      <c r="GB184" s="171"/>
      <c r="GC184" s="196"/>
      <c r="GD184" s="195"/>
      <c r="GE184" s="197"/>
      <c r="GF184" s="195"/>
      <c r="GG184" s="197"/>
      <c r="GH184" s="195"/>
      <c r="GI184" s="180" t="str">
        <f t="shared" si="266"/>
        <v/>
      </c>
      <c r="GJ184" s="181" t="str">
        <f t="shared" si="230"/>
        <v/>
      </c>
      <c r="GK184" s="182" t="str">
        <f t="shared" si="231"/>
        <v/>
      </c>
      <c r="GL184" s="183"/>
      <c r="GM184" s="184" t="str">
        <f t="shared" si="286"/>
        <v/>
      </c>
      <c r="GN184" s="183"/>
      <c r="GO184" s="171"/>
      <c r="GP184" s="196"/>
      <c r="GQ184" s="195"/>
      <c r="GR184" s="197"/>
      <c r="GS184" s="195"/>
      <c r="GT184" s="197"/>
      <c r="GU184" s="195"/>
      <c r="GV184" s="180" t="str">
        <f t="shared" si="267"/>
        <v/>
      </c>
      <c r="GW184" s="181" t="str">
        <f t="shared" si="232"/>
        <v/>
      </c>
      <c r="GX184" s="182" t="str">
        <f t="shared" si="233"/>
        <v/>
      </c>
      <c r="GY184" s="183"/>
      <c r="GZ184" s="184" t="str">
        <f t="shared" si="287"/>
        <v/>
      </c>
      <c r="HA184" s="183"/>
      <c r="HB184" s="171"/>
      <c r="HC184" s="196"/>
      <c r="HD184" s="195"/>
      <c r="HE184" s="197"/>
      <c r="HF184" s="195"/>
      <c r="HG184" s="197"/>
      <c r="HH184" s="195"/>
      <c r="HI184" s="180" t="str">
        <f t="shared" si="268"/>
        <v/>
      </c>
      <c r="HJ184" s="181" t="str">
        <f t="shared" si="234"/>
        <v/>
      </c>
      <c r="HK184" s="182" t="str">
        <f t="shared" si="235"/>
        <v/>
      </c>
      <c r="HL184" s="183"/>
      <c r="HM184" s="184" t="str">
        <f t="shared" si="288"/>
        <v/>
      </c>
      <c r="HN184" s="183"/>
      <c r="HO184" s="171"/>
      <c r="HP184" s="196"/>
      <c r="HQ184" s="195"/>
      <c r="HR184" s="197"/>
      <c r="HS184" s="195"/>
      <c r="HT184" s="197"/>
      <c r="HU184" s="195"/>
      <c r="HV184" s="180" t="str">
        <f t="shared" si="269"/>
        <v/>
      </c>
      <c r="HW184" s="181" t="str">
        <f t="shared" si="236"/>
        <v/>
      </c>
      <c r="HX184" s="182" t="str">
        <f t="shared" si="237"/>
        <v/>
      </c>
      <c r="HY184" s="183"/>
      <c r="HZ184" s="184" t="str">
        <f t="shared" si="289"/>
        <v/>
      </c>
      <c r="IA184" s="183"/>
      <c r="IB184" s="171"/>
      <c r="IC184" s="196"/>
      <c r="ID184" s="195"/>
      <c r="IE184" s="197"/>
      <c r="IF184" s="195"/>
      <c r="IG184" s="197"/>
      <c r="IH184" s="195"/>
      <c r="II184" s="180" t="str">
        <f t="shared" si="270"/>
        <v/>
      </c>
      <c r="IJ184" s="181" t="str">
        <f t="shared" si="238"/>
        <v/>
      </c>
      <c r="IK184" s="182" t="str">
        <f t="shared" si="239"/>
        <v/>
      </c>
      <c r="IL184" s="183"/>
      <c r="IM184" s="184" t="str">
        <f t="shared" si="290"/>
        <v/>
      </c>
      <c r="IN184" s="183"/>
      <c r="IO184" s="171"/>
      <c r="IP184" s="196"/>
      <c r="IQ184" s="195"/>
      <c r="IR184" s="197"/>
      <c r="IS184" s="195"/>
      <c r="IT184" s="197"/>
      <c r="IU184" s="195"/>
      <c r="IV184" s="180" t="str">
        <f t="shared" si="271"/>
        <v/>
      </c>
      <c r="IW184" s="181" t="str">
        <f t="shared" si="240"/>
        <v/>
      </c>
      <c r="IX184" s="182" t="str">
        <f t="shared" si="241"/>
        <v/>
      </c>
      <c r="IY184" s="183"/>
      <c r="IZ184" s="184" t="str">
        <f t="shared" si="291"/>
        <v/>
      </c>
      <c r="JA184" s="183"/>
      <c r="JB184" s="171"/>
      <c r="JC184" s="342"/>
      <c r="JD184" s="198">
        <f t="shared" si="242"/>
        <v>0</v>
      </c>
      <c r="JE184" s="198">
        <f t="shared" si="243"/>
        <v>0</v>
      </c>
      <c r="JF184" s="198">
        <f t="shared" si="244"/>
        <v>0</v>
      </c>
      <c r="JG184" s="199">
        <f t="shared" si="245"/>
        <v>0</v>
      </c>
      <c r="JH184" s="199">
        <f t="shared" si="246"/>
        <v>0</v>
      </c>
      <c r="JI184" s="342"/>
      <c r="JJ184" s="198">
        <f>JD184+'Vessel List A'!JD184</f>
        <v>0</v>
      </c>
      <c r="JK184" s="198">
        <f>JE184+'Vessel List A'!JE184</f>
        <v>0</v>
      </c>
      <c r="JL184" s="198">
        <f t="shared" si="247"/>
        <v>0</v>
      </c>
      <c r="JM184" s="199">
        <f>JG184+'Vessel List A'!JG184</f>
        <v>0</v>
      </c>
      <c r="JN184" s="199">
        <f t="shared" si="248"/>
        <v>0</v>
      </c>
      <c r="JO184" s="342"/>
      <c r="JP184" s="346"/>
      <c r="JQ184" s="346"/>
      <c r="JR184" s="346"/>
      <c r="JS184" s="346"/>
      <c r="JT184" s="346"/>
      <c r="JU184" s="346"/>
      <c r="JV184" s="346"/>
      <c r="JW184" s="346"/>
      <c r="JX184" s="346"/>
      <c r="JY184" s="342"/>
      <c r="JZ184" s="344">
        <f t="shared" si="249"/>
        <v>4</v>
      </c>
      <c r="KA184" s="195"/>
    </row>
    <row r="185" spans="1:287" ht="13.5" thickBot="1" x14ac:dyDescent="0.25">
      <c r="A185" s="247">
        <f t="shared" si="250"/>
        <v>41759</v>
      </c>
      <c r="B185" s="249">
        <f t="shared" si="251"/>
        <v>41760</v>
      </c>
      <c r="C185" s="224"/>
      <c r="D185" s="225"/>
      <c r="E185" s="226"/>
      <c r="F185" s="225"/>
      <c r="G185" s="226"/>
      <c r="H185" s="225"/>
      <c r="I185" s="216" t="str">
        <f t="shared" si="252"/>
        <v/>
      </c>
      <c r="J185" s="217" t="str">
        <f t="shared" si="202"/>
        <v/>
      </c>
      <c r="K185" s="218" t="str">
        <f t="shared" si="203"/>
        <v/>
      </c>
      <c r="L185" s="219"/>
      <c r="M185" s="220" t="str">
        <f t="shared" si="272"/>
        <v/>
      </c>
      <c r="N185" s="219"/>
      <c r="O185" s="175"/>
      <c r="P185" s="224"/>
      <c r="Q185" s="225"/>
      <c r="R185" s="226"/>
      <c r="S185" s="225"/>
      <c r="T185" s="226"/>
      <c r="U185" s="225"/>
      <c r="V185" s="216" t="str">
        <f t="shared" si="253"/>
        <v/>
      </c>
      <c r="W185" s="217" t="str">
        <f t="shared" si="204"/>
        <v/>
      </c>
      <c r="X185" s="218" t="str">
        <f t="shared" si="205"/>
        <v/>
      </c>
      <c r="Y185" s="219"/>
      <c r="Z185" s="220" t="str">
        <f t="shared" si="273"/>
        <v/>
      </c>
      <c r="AA185" s="219"/>
      <c r="AB185" s="175"/>
      <c r="AC185" s="224"/>
      <c r="AD185" s="225"/>
      <c r="AE185" s="226"/>
      <c r="AF185" s="225"/>
      <c r="AG185" s="226"/>
      <c r="AH185" s="225"/>
      <c r="AI185" s="216" t="str">
        <f t="shared" si="254"/>
        <v/>
      </c>
      <c r="AJ185" s="217" t="str">
        <f t="shared" si="206"/>
        <v/>
      </c>
      <c r="AK185" s="218" t="str">
        <f t="shared" si="207"/>
        <v/>
      </c>
      <c r="AL185" s="219"/>
      <c r="AM185" s="220" t="str">
        <f t="shared" si="274"/>
        <v/>
      </c>
      <c r="AN185" s="219"/>
      <c r="AO185" s="175"/>
      <c r="AP185" s="224"/>
      <c r="AQ185" s="225"/>
      <c r="AR185" s="226"/>
      <c r="AS185" s="225"/>
      <c r="AT185" s="226"/>
      <c r="AU185" s="225"/>
      <c r="AV185" s="216" t="str">
        <f t="shared" si="255"/>
        <v/>
      </c>
      <c r="AW185" s="217" t="str">
        <f t="shared" si="208"/>
        <v/>
      </c>
      <c r="AX185" s="218" t="str">
        <f t="shared" si="209"/>
        <v/>
      </c>
      <c r="AY185" s="219"/>
      <c r="AZ185" s="220" t="str">
        <f t="shared" si="275"/>
        <v/>
      </c>
      <c r="BA185" s="219"/>
      <c r="BB185" s="175"/>
      <c r="BC185" s="224"/>
      <c r="BD185" s="225"/>
      <c r="BE185" s="226"/>
      <c r="BF185" s="225"/>
      <c r="BG185" s="226"/>
      <c r="BH185" s="225"/>
      <c r="BI185" s="216" t="str">
        <f t="shared" si="256"/>
        <v/>
      </c>
      <c r="BJ185" s="217" t="str">
        <f t="shared" si="210"/>
        <v/>
      </c>
      <c r="BK185" s="218" t="str">
        <f t="shared" si="211"/>
        <v/>
      </c>
      <c r="BL185" s="219"/>
      <c r="BM185" s="220" t="str">
        <f t="shared" si="276"/>
        <v/>
      </c>
      <c r="BN185" s="219"/>
      <c r="BO185" s="175"/>
      <c r="BP185" s="224"/>
      <c r="BQ185" s="225"/>
      <c r="BR185" s="226"/>
      <c r="BS185" s="225"/>
      <c r="BT185" s="226"/>
      <c r="BU185" s="225"/>
      <c r="BV185" s="216" t="str">
        <f t="shared" si="257"/>
        <v/>
      </c>
      <c r="BW185" s="217" t="str">
        <f t="shared" si="212"/>
        <v/>
      </c>
      <c r="BX185" s="218" t="str">
        <f t="shared" si="213"/>
        <v/>
      </c>
      <c r="BY185" s="219"/>
      <c r="BZ185" s="220" t="str">
        <f t="shared" si="277"/>
        <v/>
      </c>
      <c r="CA185" s="219"/>
      <c r="CB185" s="175"/>
      <c r="CC185" s="224"/>
      <c r="CD185" s="225"/>
      <c r="CE185" s="226"/>
      <c r="CF185" s="225"/>
      <c r="CG185" s="226"/>
      <c r="CH185" s="225"/>
      <c r="CI185" s="216" t="str">
        <f t="shared" si="258"/>
        <v/>
      </c>
      <c r="CJ185" s="217" t="str">
        <f t="shared" si="214"/>
        <v/>
      </c>
      <c r="CK185" s="218" t="str">
        <f t="shared" si="215"/>
        <v/>
      </c>
      <c r="CL185" s="219"/>
      <c r="CM185" s="220" t="str">
        <f t="shared" si="278"/>
        <v/>
      </c>
      <c r="CN185" s="219"/>
      <c r="CO185" s="175"/>
      <c r="CP185" s="224"/>
      <c r="CQ185" s="225"/>
      <c r="CR185" s="226"/>
      <c r="CS185" s="225"/>
      <c r="CT185" s="226"/>
      <c r="CU185" s="225"/>
      <c r="CV185" s="216" t="str">
        <f t="shared" si="259"/>
        <v/>
      </c>
      <c r="CW185" s="217" t="str">
        <f t="shared" si="216"/>
        <v/>
      </c>
      <c r="CX185" s="218" t="str">
        <f t="shared" si="217"/>
        <v/>
      </c>
      <c r="CY185" s="219"/>
      <c r="CZ185" s="220" t="str">
        <f t="shared" si="279"/>
        <v/>
      </c>
      <c r="DA185" s="219"/>
      <c r="DB185" s="175"/>
      <c r="DC185" s="224"/>
      <c r="DD185" s="225"/>
      <c r="DE185" s="226"/>
      <c r="DF185" s="225"/>
      <c r="DG185" s="226"/>
      <c r="DH185" s="225"/>
      <c r="DI185" s="216" t="str">
        <f t="shared" si="260"/>
        <v/>
      </c>
      <c r="DJ185" s="217" t="str">
        <f t="shared" si="218"/>
        <v/>
      </c>
      <c r="DK185" s="218" t="str">
        <f t="shared" si="219"/>
        <v/>
      </c>
      <c r="DL185" s="219"/>
      <c r="DM185" s="220" t="str">
        <f t="shared" si="280"/>
        <v/>
      </c>
      <c r="DN185" s="219"/>
      <c r="DO185" s="175"/>
      <c r="DP185" s="224"/>
      <c r="DQ185" s="225"/>
      <c r="DR185" s="226"/>
      <c r="DS185" s="225"/>
      <c r="DT185" s="226"/>
      <c r="DU185" s="225"/>
      <c r="DV185" s="216" t="str">
        <f t="shared" si="261"/>
        <v/>
      </c>
      <c r="DW185" s="217" t="str">
        <f t="shared" si="220"/>
        <v/>
      </c>
      <c r="DX185" s="218" t="str">
        <f t="shared" si="221"/>
        <v/>
      </c>
      <c r="DY185" s="219"/>
      <c r="DZ185" s="220" t="str">
        <f t="shared" si="281"/>
        <v/>
      </c>
      <c r="EA185" s="219"/>
      <c r="EB185" s="175"/>
      <c r="EC185" s="224"/>
      <c r="ED185" s="225"/>
      <c r="EE185" s="226"/>
      <c r="EF185" s="225"/>
      <c r="EG185" s="226"/>
      <c r="EH185" s="225"/>
      <c r="EI185" s="216" t="str">
        <f t="shared" si="262"/>
        <v/>
      </c>
      <c r="EJ185" s="217" t="str">
        <f t="shared" si="222"/>
        <v/>
      </c>
      <c r="EK185" s="218" t="str">
        <f t="shared" si="223"/>
        <v/>
      </c>
      <c r="EL185" s="219"/>
      <c r="EM185" s="220" t="str">
        <f t="shared" si="282"/>
        <v/>
      </c>
      <c r="EN185" s="219"/>
      <c r="EO185" s="175"/>
      <c r="EP185" s="224"/>
      <c r="EQ185" s="225"/>
      <c r="ER185" s="226"/>
      <c r="ES185" s="225"/>
      <c r="ET185" s="226"/>
      <c r="EU185" s="225"/>
      <c r="EV185" s="216" t="str">
        <f t="shared" si="263"/>
        <v/>
      </c>
      <c r="EW185" s="217" t="str">
        <f t="shared" si="224"/>
        <v/>
      </c>
      <c r="EX185" s="218" t="str">
        <f t="shared" si="225"/>
        <v/>
      </c>
      <c r="EY185" s="219"/>
      <c r="EZ185" s="220" t="str">
        <f t="shared" si="283"/>
        <v/>
      </c>
      <c r="FA185" s="219"/>
      <c r="FB185" s="175"/>
      <c r="FC185" s="224"/>
      <c r="FD185" s="225"/>
      <c r="FE185" s="226"/>
      <c r="FF185" s="225"/>
      <c r="FG185" s="226"/>
      <c r="FH185" s="225"/>
      <c r="FI185" s="216" t="str">
        <f t="shared" si="264"/>
        <v/>
      </c>
      <c r="FJ185" s="217" t="str">
        <f t="shared" si="226"/>
        <v/>
      </c>
      <c r="FK185" s="218" t="str">
        <f t="shared" si="227"/>
        <v/>
      </c>
      <c r="FL185" s="219"/>
      <c r="FM185" s="220" t="str">
        <f t="shared" si="284"/>
        <v/>
      </c>
      <c r="FN185" s="219"/>
      <c r="FO185" s="175"/>
      <c r="FP185" s="224"/>
      <c r="FQ185" s="225"/>
      <c r="FR185" s="226"/>
      <c r="FS185" s="225"/>
      <c r="FT185" s="226"/>
      <c r="FU185" s="225"/>
      <c r="FV185" s="216" t="str">
        <f t="shared" si="265"/>
        <v/>
      </c>
      <c r="FW185" s="217" t="str">
        <f t="shared" si="228"/>
        <v/>
      </c>
      <c r="FX185" s="218" t="str">
        <f t="shared" si="229"/>
        <v/>
      </c>
      <c r="FY185" s="219"/>
      <c r="FZ185" s="220" t="str">
        <f t="shared" si="285"/>
        <v/>
      </c>
      <c r="GA185" s="219"/>
      <c r="GB185" s="175"/>
      <c r="GC185" s="224"/>
      <c r="GD185" s="225"/>
      <c r="GE185" s="226"/>
      <c r="GF185" s="225"/>
      <c r="GG185" s="226"/>
      <c r="GH185" s="225"/>
      <c r="GI185" s="216" t="str">
        <f t="shared" si="266"/>
        <v/>
      </c>
      <c r="GJ185" s="217" t="str">
        <f t="shared" si="230"/>
        <v/>
      </c>
      <c r="GK185" s="218" t="str">
        <f t="shared" si="231"/>
        <v/>
      </c>
      <c r="GL185" s="219"/>
      <c r="GM185" s="220" t="str">
        <f t="shared" si="286"/>
        <v/>
      </c>
      <c r="GN185" s="219"/>
      <c r="GO185" s="175"/>
      <c r="GP185" s="224"/>
      <c r="GQ185" s="225"/>
      <c r="GR185" s="226"/>
      <c r="GS185" s="225"/>
      <c r="GT185" s="226"/>
      <c r="GU185" s="225"/>
      <c r="GV185" s="216" t="str">
        <f t="shared" si="267"/>
        <v/>
      </c>
      <c r="GW185" s="217" t="str">
        <f t="shared" si="232"/>
        <v/>
      </c>
      <c r="GX185" s="218" t="str">
        <f t="shared" si="233"/>
        <v/>
      </c>
      <c r="GY185" s="219"/>
      <c r="GZ185" s="220" t="str">
        <f t="shared" si="287"/>
        <v/>
      </c>
      <c r="HA185" s="219"/>
      <c r="HB185" s="175"/>
      <c r="HC185" s="224"/>
      <c r="HD185" s="225"/>
      <c r="HE185" s="226"/>
      <c r="HF185" s="225"/>
      <c r="HG185" s="226"/>
      <c r="HH185" s="225"/>
      <c r="HI185" s="216" t="str">
        <f t="shared" si="268"/>
        <v/>
      </c>
      <c r="HJ185" s="217" t="str">
        <f t="shared" si="234"/>
        <v/>
      </c>
      <c r="HK185" s="218" t="str">
        <f t="shared" si="235"/>
        <v/>
      </c>
      <c r="HL185" s="219"/>
      <c r="HM185" s="220" t="str">
        <f t="shared" si="288"/>
        <v/>
      </c>
      <c r="HN185" s="219"/>
      <c r="HO185" s="175"/>
      <c r="HP185" s="224"/>
      <c r="HQ185" s="225"/>
      <c r="HR185" s="226"/>
      <c r="HS185" s="225"/>
      <c r="HT185" s="226"/>
      <c r="HU185" s="225"/>
      <c r="HV185" s="216" t="str">
        <f t="shared" si="269"/>
        <v/>
      </c>
      <c r="HW185" s="217" t="str">
        <f t="shared" si="236"/>
        <v/>
      </c>
      <c r="HX185" s="218" t="str">
        <f t="shared" si="237"/>
        <v/>
      </c>
      <c r="HY185" s="219"/>
      <c r="HZ185" s="220" t="str">
        <f t="shared" si="289"/>
        <v/>
      </c>
      <c r="IA185" s="219"/>
      <c r="IB185" s="175"/>
      <c r="IC185" s="224"/>
      <c r="ID185" s="225"/>
      <c r="IE185" s="226"/>
      <c r="IF185" s="225"/>
      <c r="IG185" s="226"/>
      <c r="IH185" s="225"/>
      <c r="II185" s="216" t="str">
        <f t="shared" si="270"/>
        <v/>
      </c>
      <c r="IJ185" s="217" t="str">
        <f t="shared" si="238"/>
        <v/>
      </c>
      <c r="IK185" s="218" t="str">
        <f t="shared" si="239"/>
        <v/>
      </c>
      <c r="IL185" s="219"/>
      <c r="IM185" s="220" t="str">
        <f t="shared" si="290"/>
        <v/>
      </c>
      <c r="IN185" s="219"/>
      <c r="IO185" s="175"/>
      <c r="IP185" s="224"/>
      <c r="IQ185" s="225"/>
      <c r="IR185" s="226"/>
      <c r="IS185" s="225"/>
      <c r="IT185" s="226"/>
      <c r="IU185" s="225"/>
      <c r="IV185" s="216" t="str">
        <f t="shared" si="271"/>
        <v/>
      </c>
      <c r="IW185" s="217" t="str">
        <f t="shared" si="240"/>
        <v/>
      </c>
      <c r="IX185" s="218" t="str">
        <f t="shared" si="241"/>
        <v/>
      </c>
      <c r="IY185" s="219"/>
      <c r="IZ185" s="220" t="str">
        <f t="shared" si="291"/>
        <v/>
      </c>
      <c r="JA185" s="219"/>
      <c r="JB185" s="175"/>
      <c r="JC185" s="342"/>
      <c r="JD185" s="198">
        <f t="shared" si="242"/>
        <v>0</v>
      </c>
      <c r="JE185" s="198">
        <f t="shared" si="243"/>
        <v>0</v>
      </c>
      <c r="JF185" s="198">
        <f t="shared" si="244"/>
        <v>0</v>
      </c>
      <c r="JG185" s="199">
        <f t="shared" si="245"/>
        <v>0</v>
      </c>
      <c r="JH185" s="199">
        <f t="shared" si="246"/>
        <v>0</v>
      </c>
      <c r="JI185" s="342"/>
      <c r="JJ185" s="198">
        <f>JD185+'Vessel List A'!JD185</f>
        <v>0</v>
      </c>
      <c r="JK185" s="198">
        <f>JE185+'Vessel List A'!JE185</f>
        <v>0</v>
      </c>
      <c r="JL185" s="198">
        <f t="shared" si="247"/>
        <v>0</v>
      </c>
      <c r="JM185" s="199">
        <f>JG185+'Vessel List A'!JG185</f>
        <v>0</v>
      </c>
      <c r="JN185" s="199">
        <f t="shared" si="248"/>
        <v>0</v>
      </c>
      <c r="JO185" s="342"/>
      <c r="JP185" s="346"/>
      <c r="JQ185" s="346"/>
      <c r="JR185" s="346"/>
      <c r="JS185" s="346"/>
      <c r="JT185" s="346"/>
      <c r="JU185" s="346"/>
      <c r="JV185" s="346"/>
      <c r="JW185" s="346"/>
      <c r="JX185" s="346"/>
      <c r="JY185" s="342"/>
      <c r="JZ185" s="344">
        <f t="shared" si="249"/>
        <v>5</v>
      </c>
      <c r="KA185" s="195"/>
    </row>
    <row r="186" spans="1:287" ht="13.5" thickBot="1" x14ac:dyDescent="0.25">
      <c r="A186" s="250">
        <f t="shared" si="250"/>
        <v>41760</v>
      </c>
      <c r="B186" s="251">
        <f t="shared" si="251"/>
        <v>41761</v>
      </c>
      <c r="C186" s="196"/>
      <c r="D186" s="195"/>
      <c r="E186" s="197"/>
      <c r="F186" s="195"/>
      <c r="G186" s="197"/>
      <c r="H186" s="195"/>
      <c r="I186" s="180" t="str">
        <f t="shared" si="252"/>
        <v/>
      </c>
      <c r="J186" s="181" t="str">
        <f t="shared" si="202"/>
        <v/>
      </c>
      <c r="K186" s="182" t="str">
        <f t="shared" si="203"/>
        <v/>
      </c>
      <c r="L186" s="183"/>
      <c r="M186" s="184" t="str">
        <f t="shared" si="272"/>
        <v/>
      </c>
      <c r="N186" s="183"/>
      <c r="O186" s="171"/>
      <c r="P186" s="196"/>
      <c r="Q186" s="195"/>
      <c r="R186" s="197"/>
      <c r="S186" s="195"/>
      <c r="T186" s="197"/>
      <c r="U186" s="195"/>
      <c r="V186" s="180" t="str">
        <f t="shared" si="253"/>
        <v/>
      </c>
      <c r="W186" s="181" t="str">
        <f t="shared" si="204"/>
        <v/>
      </c>
      <c r="X186" s="182" t="str">
        <f t="shared" si="205"/>
        <v/>
      </c>
      <c r="Y186" s="183"/>
      <c r="Z186" s="184" t="str">
        <f t="shared" si="273"/>
        <v/>
      </c>
      <c r="AA186" s="183"/>
      <c r="AB186" s="171"/>
      <c r="AC186" s="196"/>
      <c r="AD186" s="195"/>
      <c r="AE186" s="197"/>
      <c r="AF186" s="195"/>
      <c r="AG186" s="197"/>
      <c r="AH186" s="195"/>
      <c r="AI186" s="180" t="str">
        <f t="shared" si="254"/>
        <v/>
      </c>
      <c r="AJ186" s="181" t="str">
        <f t="shared" si="206"/>
        <v/>
      </c>
      <c r="AK186" s="182" t="str">
        <f t="shared" si="207"/>
        <v/>
      </c>
      <c r="AL186" s="183"/>
      <c r="AM186" s="184" t="str">
        <f t="shared" si="274"/>
        <v/>
      </c>
      <c r="AN186" s="183"/>
      <c r="AO186" s="171"/>
      <c r="AP186" s="196"/>
      <c r="AQ186" s="195"/>
      <c r="AR186" s="197"/>
      <c r="AS186" s="195"/>
      <c r="AT186" s="197"/>
      <c r="AU186" s="195"/>
      <c r="AV186" s="180" t="str">
        <f t="shared" si="255"/>
        <v/>
      </c>
      <c r="AW186" s="181" t="str">
        <f t="shared" si="208"/>
        <v/>
      </c>
      <c r="AX186" s="182" t="str">
        <f t="shared" si="209"/>
        <v/>
      </c>
      <c r="AY186" s="183"/>
      <c r="AZ186" s="184" t="str">
        <f t="shared" si="275"/>
        <v/>
      </c>
      <c r="BA186" s="183"/>
      <c r="BB186" s="171"/>
      <c r="BC186" s="196"/>
      <c r="BD186" s="195"/>
      <c r="BE186" s="197"/>
      <c r="BF186" s="195"/>
      <c r="BG186" s="197"/>
      <c r="BH186" s="195"/>
      <c r="BI186" s="180" t="str">
        <f t="shared" si="256"/>
        <v/>
      </c>
      <c r="BJ186" s="181" t="str">
        <f t="shared" si="210"/>
        <v/>
      </c>
      <c r="BK186" s="182" t="str">
        <f t="shared" si="211"/>
        <v/>
      </c>
      <c r="BL186" s="183"/>
      <c r="BM186" s="184" t="str">
        <f t="shared" si="276"/>
        <v/>
      </c>
      <c r="BN186" s="183"/>
      <c r="BO186" s="171"/>
      <c r="BP186" s="196"/>
      <c r="BQ186" s="195"/>
      <c r="BR186" s="197"/>
      <c r="BS186" s="195"/>
      <c r="BT186" s="197"/>
      <c r="BU186" s="195"/>
      <c r="BV186" s="180" t="str">
        <f t="shared" si="257"/>
        <v/>
      </c>
      <c r="BW186" s="181" t="str">
        <f t="shared" si="212"/>
        <v/>
      </c>
      <c r="BX186" s="182" t="str">
        <f t="shared" si="213"/>
        <v/>
      </c>
      <c r="BY186" s="183"/>
      <c r="BZ186" s="184" t="str">
        <f t="shared" si="277"/>
        <v/>
      </c>
      <c r="CA186" s="183"/>
      <c r="CB186" s="171"/>
      <c r="CC186" s="196"/>
      <c r="CD186" s="195"/>
      <c r="CE186" s="197"/>
      <c r="CF186" s="195"/>
      <c r="CG186" s="197"/>
      <c r="CH186" s="195"/>
      <c r="CI186" s="180" t="str">
        <f t="shared" si="258"/>
        <v/>
      </c>
      <c r="CJ186" s="181" t="str">
        <f t="shared" si="214"/>
        <v/>
      </c>
      <c r="CK186" s="182" t="str">
        <f t="shared" si="215"/>
        <v/>
      </c>
      <c r="CL186" s="183"/>
      <c r="CM186" s="184" t="str">
        <f t="shared" si="278"/>
        <v/>
      </c>
      <c r="CN186" s="183"/>
      <c r="CO186" s="171"/>
      <c r="CP186" s="196"/>
      <c r="CQ186" s="195"/>
      <c r="CR186" s="197"/>
      <c r="CS186" s="195"/>
      <c r="CT186" s="197"/>
      <c r="CU186" s="195"/>
      <c r="CV186" s="180" t="str">
        <f t="shared" si="259"/>
        <v/>
      </c>
      <c r="CW186" s="181" t="str">
        <f t="shared" si="216"/>
        <v/>
      </c>
      <c r="CX186" s="182" t="str">
        <f t="shared" si="217"/>
        <v/>
      </c>
      <c r="CY186" s="183"/>
      <c r="CZ186" s="184" t="str">
        <f t="shared" si="279"/>
        <v/>
      </c>
      <c r="DA186" s="183"/>
      <c r="DB186" s="171"/>
      <c r="DC186" s="196"/>
      <c r="DD186" s="195"/>
      <c r="DE186" s="197"/>
      <c r="DF186" s="195"/>
      <c r="DG186" s="197"/>
      <c r="DH186" s="195"/>
      <c r="DI186" s="180" t="str">
        <f t="shared" si="260"/>
        <v/>
      </c>
      <c r="DJ186" s="181" t="str">
        <f t="shared" si="218"/>
        <v/>
      </c>
      <c r="DK186" s="182" t="str">
        <f t="shared" si="219"/>
        <v/>
      </c>
      <c r="DL186" s="183"/>
      <c r="DM186" s="184" t="str">
        <f t="shared" si="280"/>
        <v/>
      </c>
      <c r="DN186" s="183"/>
      <c r="DO186" s="171"/>
      <c r="DP186" s="196"/>
      <c r="DQ186" s="195"/>
      <c r="DR186" s="197"/>
      <c r="DS186" s="195"/>
      <c r="DT186" s="197"/>
      <c r="DU186" s="195"/>
      <c r="DV186" s="180" t="str">
        <f t="shared" si="261"/>
        <v/>
      </c>
      <c r="DW186" s="181" t="str">
        <f t="shared" si="220"/>
        <v/>
      </c>
      <c r="DX186" s="182" t="str">
        <f t="shared" si="221"/>
        <v/>
      </c>
      <c r="DY186" s="183"/>
      <c r="DZ186" s="184" t="str">
        <f t="shared" si="281"/>
        <v/>
      </c>
      <c r="EA186" s="183"/>
      <c r="EB186" s="171"/>
      <c r="EC186" s="196"/>
      <c r="ED186" s="195"/>
      <c r="EE186" s="197"/>
      <c r="EF186" s="195"/>
      <c r="EG186" s="197"/>
      <c r="EH186" s="195"/>
      <c r="EI186" s="180" t="str">
        <f t="shared" si="262"/>
        <v/>
      </c>
      <c r="EJ186" s="181" t="str">
        <f t="shared" si="222"/>
        <v/>
      </c>
      <c r="EK186" s="182" t="str">
        <f t="shared" si="223"/>
        <v/>
      </c>
      <c r="EL186" s="183"/>
      <c r="EM186" s="184" t="str">
        <f t="shared" si="282"/>
        <v/>
      </c>
      <c r="EN186" s="183"/>
      <c r="EO186" s="171"/>
      <c r="EP186" s="196"/>
      <c r="EQ186" s="195"/>
      <c r="ER186" s="197"/>
      <c r="ES186" s="195"/>
      <c r="ET186" s="197"/>
      <c r="EU186" s="195"/>
      <c r="EV186" s="180" t="str">
        <f t="shared" si="263"/>
        <v/>
      </c>
      <c r="EW186" s="181" t="str">
        <f t="shared" si="224"/>
        <v/>
      </c>
      <c r="EX186" s="182" t="str">
        <f t="shared" si="225"/>
        <v/>
      </c>
      <c r="EY186" s="183"/>
      <c r="EZ186" s="184" t="str">
        <f t="shared" si="283"/>
        <v/>
      </c>
      <c r="FA186" s="183"/>
      <c r="FB186" s="171"/>
      <c r="FC186" s="196"/>
      <c r="FD186" s="195"/>
      <c r="FE186" s="197"/>
      <c r="FF186" s="195"/>
      <c r="FG186" s="197"/>
      <c r="FH186" s="195"/>
      <c r="FI186" s="180" t="str">
        <f t="shared" si="264"/>
        <v/>
      </c>
      <c r="FJ186" s="181" t="str">
        <f t="shared" si="226"/>
        <v/>
      </c>
      <c r="FK186" s="182" t="str">
        <f t="shared" si="227"/>
        <v/>
      </c>
      <c r="FL186" s="183"/>
      <c r="FM186" s="184" t="str">
        <f t="shared" si="284"/>
        <v/>
      </c>
      <c r="FN186" s="183"/>
      <c r="FO186" s="171"/>
      <c r="FP186" s="196"/>
      <c r="FQ186" s="195"/>
      <c r="FR186" s="197"/>
      <c r="FS186" s="195"/>
      <c r="FT186" s="197"/>
      <c r="FU186" s="195"/>
      <c r="FV186" s="180" t="str">
        <f t="shared" si="265"/>
        <v/>
      </c>
      <c r="FW186" s="181" t="str">
        <f t="shared" si="228"/>
        <v/>
      </c>
      <c r="FX186" s="182" t="str">
        <f t="shared" si="229"/>
        <v/>
      </c>
      <c r="FY186" s="183"/>
      <c r="FZ186" s="184" t="str">
        <f t="shared" si="285"/>
        <v/>
      </c>
      <c r="GA186" s="183"/>
      <c r="GB186" s="171"/>
      <c r="GC186" s="196"/>
      <c r="GD186" s="195"/>
      <c r="GE186" s="197"/>
      <c r="GF186" s="195"/>
      <c r="GG186" s="197"/>
      <c r="GH186" s="195"/>
      <c r="GI186" s="180" t="str">
        <f t="shared" si="266"/>
        <v/>
      </c>
      <c r="GJ186" s="181" t="str">
        <f t="shared" si="230"/>
        <v/>
      </c>
      <c r="GK186" s="182" t="str">
        <f t="shared" si="231"/>
        <v/>
      </c>
      <c r="GL186" s="183"/>
      <c r="GM186" s="184" t="str">
        <f t="shared" si="286"/>
        <v/>
      </c>
      <c r="GN186" s="183"/>
      <c r="GO186" s="171"/>
      <c r="GP186" s="196"/>
      <c r="GQ186" s="195"/>
      <c r="GR186" s="197"/>
      <c r="GS186" s="195"/>
      <c r="GT186" s="197"/>
      <c r="GU186" s="195"/>
      <c r="GV186" s="180" t="str">
        <f t="shared" si="267"/>
        <v/>
      </c>
      <c r="GW186" s="181" t="str">
        <f t="shared" si="232"/>
        <v/>
      </c>
      <c r="GX186" s="182" t="str">
        <f t="shared" si="233"/>
        <v/>
      </c>
      <c r="GY186" s="183"/>
      <c r="GZ186" s="184" t="str">
        <f t="shared" si="287"/>
        <v/>
      </c>
      <c r="HA186" s="183"/>
      <c r="HB186" s="171"/>
      <c r="HC186" s="196"/>
      <c r="HD186" s="195"/>
      <c r="HE186" s="197"/>
      <c r="HF186" s="195"/>
      <c r="HG186" s="197"/>
      <c r="HH186" s="195"/>
      <c r="HI186" s="180" t="str">
        <f t="shared" si="268"/>
        <v/>
      </c>
      <c r="HJ186" s="181" t="str">
        <f t="shared" si="234"/>
        <v/>
      </c>
      <c r="HK186" s="182" t="str">
        <f t="shared" si="235"/>
        <v/>
      </c>
      <c r="HL186" s="183"/>
      <c r="HM186" s="184" t="str">
        <f t="shared" si="288"/>
        <v/>
      </c>
      <c r="HN186" s="183"/>
      <c r="HO186" s="171"/>
      <c r="HP186" s="196"/>
      <c r="HQ186" s="195"/>
      <c r="HR186" s="197"/>
      <c r="HS186" s="195"/>
      <c r="HT186" s="197"/>
      <c r="HU186" s="195"/>
      <c r="HV186" s="180" t="str">
        <f t="shared" si="269"/>
        <v/>
      </c>
      <c r="HW186" s="181" t="str">
        <f t="shared" si="236"/>
        <v/>
      </c>
      <c r="HX186" s="182" t="str">
        <f t="shared" si="237"/>
        <v/>
      </c>
      <c r="HY186" s="183"/>
      <c r="HZ186" s="184" t="str">
        <f t="shared" si="289"/>
        <v/>
      </c>
      <c r="IA186" s="183"/>
      <c r="IB186" s="171"/>
      <c r="IC186" s="196"/>
      <c r="ID186" s="195"/>
      <c r="IE186" s="197"/>
      <c r="IF186" s="195"/>
      <c r="IG186" s="197"/>
      <c r="IH186" s="195"/>
      <c r="II186" s="180" t="str">
        <f t="shared" si="270"/>
        <v/>
      </c>
      <c r="IJ186" s="181" t="str">
        <f t="shared" si="238"/>
        <v/>
      </c>
      <c r="IK186" s="182" t="str">
        <f t="shared" si="239"/>
        <v/>
      </c>
      <c r="IL186" s="183"/>
      <c r="IM186" s="184" t="str">
        <f t="shared" si="290"/>
        <v/>
      </c>
      <c r="IN186" s="183"/>
      <c r="IO186" s="171"/>
      <c r="IP186" s="196"/>
      <c r="IQ186" s="195"/>
      <c r="IR186" s="197"/>
      <c r="IS186" s="195"/>
      <c r="IT186" s="197"/>
      <c r="IU186" s="195"/>
      <c r="IV186" s="180" t="str">
        <f t="shared" si="271"/>
        <v/>
      </c>
      <c r="IW186" s="181" t="str">
        <f t="shared" si="240"/>
        <v/>
      </c>
      <c r="IX186" s="182" t="str">
        <f t="shared" si="241"/>
        <v/>
      </c>
      <c r="IY186" s="183"/>
      <c r="IZ186" s="184" t="str">
        <f t="shared" si="291"/>
        <v/>
      </c>
      <c r="JA186" s="183"/>
      <c r="JB186" s="171"/>
      <c r="JC186" s="356"/>
      <c r="JD186" s="222">
        <f t="shared" si="242"/>
        <v>0</v>
      </c>
      <c r="JE186" s="222">
        <f t="shared" si="243"/>
        <v>0</v>
      </c>
      <c r="JF186" s="222">
        <f t="shared" si="244"/>
        <v>0</v>
      </c>
      <c r="JG186" s="223">
        <f t="shared" si="245"/>
        <v>0</v>
      </c>
      <c r="JH186" s="223">
        <f t="shared" si="246"/>
        <v>0</v>
      </c>
      <c r="JI186" s="356"/>
      <c r="JJ186" s="222">
        <f>JD186+'Vessel List A'!JD186</f>
        <v>0</v>
      </c>
      <c r="JK186" s="222">
        <f>JE186+'Vessel List A'!JE186</f>
        <v>0</v>
      </c>
      <c r="JL186" s="222">
        <f t="shared" si="247"/>
        <v>0</v>
      </c>
      <c r="JM186" s="223">
        <f>JG186+'Vessel List A'!JG186</f>
        <v>0</v>
      </c>
      <c r="JN186" s="223">
        <f t="shared" si="248"/>
        <v>0</v>
      </c>
      <c r="JO186" s="356"/>
      <c r="JP186" s="346"/>
      <c r="JQ186" s="346"/>
      <c r="JR186" s="346"/>
      <c r="JS186" s="346"/>
      <c r="JT186" s="346"/>
      <c r="JU186" s="346"/>
      <c r="JV186" s="346"/>
      <c r="JW186" s="346"/>
      <c r="JX186" s="346"/>
      <c r="JY186" s="342"/>
      <c r="JZ186" s="344">
        <f t="shared" si="249"/>
        <v>5</v>
      </c>
      <c r="KA186" s="195"/>
    </row>
    <row r="187" spans="1:287" x14ac:dyDescent="0.2">
      <c r="A187" s="247">
        <f t="shared" si="250"/>
        <v>41761</v>
      </c>
      <c r="B187" s="249">
        <f t="shared" si="251"/>
        <v>41762</v>
      </c>
      <c r="C187" s="196"/>
      <c r="D187" s="195"/>
      <c r="E187" s="197"/>
      <c r="F187" s="195"/>
      <c r="G187" s="197"/>
      <c r="H187" s="195"/>
      <c r="I187" s="180" t="str">
        <f t="shared" si="252"/>
        <v/>
      </c>
      <c r="J187" s="181" t="str">
        <f t="shared" si="202"/>
        <v/>
      </c>
      <c r="K187" s="182" t="str">
        <f t="shared" si="203"/>
        <v/>
      </c>
      <c r="L187" s="183"/>
      <c r="M187" s="184" t="str">
        <f t="shared" si="272"/>
        <v/>
      </c>
      <c r="N187" s="183"/>
      <c r="O187" s="171"/>
      <c r="P187" s="196"/>
      <c r="Q187" s="195"/>
      <c r="R187" s="197"/>
      <c r="S187" s="195"/>
      <c r="T187" s="197"/>
      <c r="U187" s="195"/>
      <c r="V187" s="180" t="str">
        <f t="shared" si="253"/>
        <v/>
      </c>
      <c r="W187" s="181" t="str">
        <f t="shared" si="204"/>
        <v/>
      </c>
      <c r="X187" s="182" t="str">
        <f t="shared" si="205"/>
        <v/>
      </c>
      <c r="Y187" s="183"/>
      <c r="Z187" s="184" t="str">
        <f t="shared" si="273"/>
        <v/>
      </c>
      <c r="AA187" s="183"/>
      <c r="AB187" s="171"/>
      <c r="AC187" s="196"/>
      <c r="AD187" s="195"/>
      <c r="AE187" s="197"/>
      <c r="AF187" s="195"/>
      <c r="AG187" s="197"/>
      <c r="AH187" s="195"/>
      <c r="AI187" s="180" t="str">
        <f t="shared" si="254"/>
        <v/>
      </c>
      <c r="AJ187" s="181" t="str">
        <f t="shared" si="206"/>
        <v/>
      </c>
      <c r="AK187" s="182" t="str">
        <f t="shared" si="207"/>
        <v/>
      </c>
      <c r="AL187" s="183"/>
      <c r="AM187" s="184" t="str">
        <f t="shared" si="274"/>
        <v/>
      </c>
      <c r="AN187" s="183"/>
      <c r="AO187" s="171"/>
      <c r="AP187" s="196"/>
      <c r="AQ187" s="195"/>
      <c r="AR187" s="197"/>
      <c r="AS187" s="195"/>
      <c r="AT187" s="197"/>
      <c r="AU187" s="195"/>
      <c r="AV187" s="180" t="str">
        <f t="shared" si="255"/>
        <v/>
      </c>
      <c r="AW187" s="181" t="str">
        <f t="shared" si="208"/>
        <v/>
      </c>
      <c r="AX187" s="182" t="str">
        <f t="shared" si="209"/>
        <v/>
      </c>
      <c r="AY187" s="183"/>
      <c r="AZ187" s="184" t="str">
        <f t="shared" si="275"/>
        <v/>
      </c>
      <c r="BA187" s="183"/>
      <c r="BB187" s="171"/>
      <c r="BC187" s="196"/>
      <c r="BD187" s="195"/>
      <c r="BE187" s="197"/>
      <c r="BF187" s="195"/>
      <c r="BG187" s="197"/>
      <c r="BH187" s="195"/>
      <c r="BI187" s="180" t="str">
        <f t="shared" si="256"/>
        <v/>
      </c>
      <c r="BJ187" s="181" t="str">
        <f t="shared" si="210"/>
        <v/>
      </c>
      <c r="BK187" s="182" t="str">
        <f t="shared" si="211"/>
        <v/>
      </c>
      <c r="BL187" s="183"/>
      <c r="BM187" s="184" t="str">
        <f t="shared" si="276"/>
        <v/>
      </c>
      <c r="BN187" s="183"/>
      <c r="BO187" s="171"/>
      <c r="BP187" s="196"/>
      <c r="BQ187" s="195"/>
      <c r="BR187" s="197"/>
      <c r="BS187" s="195"/>
      <c r="BT187" s="197"/>
      <c r="BU187" s="195"/>
      <c r="BV187" s="180" t="str">
        <f t="shared" si="257"/>
        <v/>
      </c>
      <c r="BW187" s="181" t="str">
        <f t="shared" si="212"/>
        <v/>
      </c>
      <c r="BX187" s="182" t="str">
        <f t="shared" si="213"/>
        <v/>
      </c>
      <c r="BY187" s="183"/>
      <c r="BZ187" s="184" t="str">
        <f t="shared" si="277"/>
        <v/>
      </c>
      <c r="CA187" s="183"/>
      <c r="CB187" s="171"/>
      <c r="CC187" s="196"/>
      <c r="CD187" s="195"/>
      <c r="CE187" s="197"/>
      <c r="CF187" s="195"/>
      <c r="CG187" s="197"/>
      <c r="CH187" s="195"/>
      <c r="CI187" s="180" t="str">
        <f t="shared" si="258"/>
        <v/>
      </c>
      <c r="CJ187" s="181" t="str">
        <f t="shared" si="214"/>
        <v/>
      </c>
      <c r="CK187" s="182" t="str">
        <f t="shared" si="215"/>
        <v/>
      </c>
      <c r="CL187" s="183"/>
      <c r="CM187" s="184" t="str">
        <f t="shared" si="278"/>
        <v/>
      </c>
      <c r="CN187" s="183"/>
      <c r="CO187" s="171"/>
      <c r="CP187" s="196"/>
      <c r="CQ187" s="195"/>
      <c r="CR187" s="197"/>
      <c r="CS187" s="195"/>
      <c r="CT187" s="197"/>
      <c r="CU187" s="195"/>
      <c r="CV187" s="180" t="str">
        <f t="shared" si="259"/>
        <v/>
      </c>
      <c r="CW187" s="181" t="str">
        <f t="shared" si="216"/>
        <v/>
      </c>
      <c r="CX187" s="182" t="str">
        <f t="shared" si="217"/>
        <v/>
      </c>
      <c r="CY187" s="183"/>
      <c r="CZ187" s="184" t="str">
        <f t="shared" si="279"/>
        <v/>
      </c>
      <c r="DA187" s="183"/>
      <c r="DB187" s="171"/>
      <c r="DC187" s="196"/>
      <c r="DD187" s="195"/>
      <c r="DE187" s="197"/>
      <c r="DF187" s="195"/>
      <c r="DG187" s="197"/>
      <c r="DH187" s="195"/>
      <c r="DI187" s="180" t="str">
        <f t="shared" si="260"/>
        <v/>
      </c>
      <c r="DJ187" s="181" t="str">
        <f t="shared" si="218"/>
        <v/>
      </c>
      <c r="DK187" s="182" t="str">
        <f t="shared" si="219"/>
        <v/>
      </c>
      <c r="DL187" s="183"/>
      <c r="DM187" s="184" t="str">
        <f t="shared" si="280"/>
        <v/>
      </c>
      <c r="DN187" s="183"/>
      <c r="DO187" s="171"/>
      <c r="DP187" s="196"/>
      <c r="DQ187" s="195"/>
      <c r="DR187" s="197"/>
      <c r="DS187" s="195"/>
      <c r="DT187" s="197"/>
      <c r="DU187" s="195"/>
      <c r="DV187" s="180" t="str">
        <f t="shared" si="261"/>
        <v/>
      </c>
      <c r="DW187" s="181" t="str">
        <f t="shared" si="220"/>
        <v/>
      </c>
      <c r="DX187" s="182" t="str">
        <f t="shared" si="221"/>
        <v/>
      </c>
      <c r="DY187" s="183"/>
      <c r="DZ187" s="184" t="str">
        <f t="shared" si="281"/>
        <v/>
      </c>
      <c r="EA187" s="183"/>
      <c r="EB187" s="171"/>
      <c r="EC187" s="196"/>
      <c r="ED187" s="195"/>
      <c r="EE187" s="197"/>
      <c r="EF187" s="195"/>
      <c r="EG187" s="197"/>
      <c r="EH187" s="195"/>
      <c r="EI187" s="180" t="str">
        <f t="shared" si="262"/>
        <v/>
      </c>
      <c r="EJ187" s="181" t="str">
        <f t="shared" si="222"/>
        <v/>
      </c>
      <c r="EK187" s="182" t="str">
        <f t="shared" si="223"/>
        <v/>
      </c>
      <c r="EL187" s="183"/>
      <c r="EM187" s="184" t="str">
        <f t="shared" si="282"/>
        <v/>
      </c>
      <c r="EN187" s="183"/>
      <c r="EO187" s="171"/>
      <c r="EP187" s="196"/>
      <c r="EQ187" s="195"/>
      <c r="ER187" s="197"/>
      <c r="ES187" s="195"/>
      <c r="ET187" s="197"/>
      <c r="EU187" s="195"/>
      <c r="EV187" s="180" t="str">
        <f t="shared" si="263"/>
        <v/>
      </c>
      <c r="EW187" s="181" t="str">
        <f t="shared" si="224"/>
        <v/>
      </c>
      <c r="EX187" s="182" t="str">
        <f t="shared" si="225"/>
        <v/>
      </c>
      <c r="EY187" s="183"/>
      <c r="EZ187" s="184" t="str">
        <f t="shared" si="283"/>
        <v/>
      </c>
      <c r="FA187" s="183"/>
      <c r="FB187" s="171"/>
      <c r="FC187" s="196"/>
      <c r="FD187" s="195"/>
      <c r="FE187" s="197"/>
      <c r="FF187" s="195"/>
      <c r="FG187" s="197"/>
      <c r="FH187" s="195"/>
      <c r="FI187" s="180" t="str">
        <f t="shared" si="264"/>
        <v/>
      </c>
      <c r="FJ187" s="181" t="str">
        <f t="shared" si="226"/>
        <v/>
      </c>
      <c r="FK187" s="182" t="str">
        <f t="shared" si="227"/>
        <v/>
      </c>
      <c r="FL187" s="183"/>
      <c r="FM187" s="184" t="str">
        <f t="shared" si="284"/>
        <v/>
      </c>
      <c r="FN187" s="183"/>
      <c r="FO187" s="171"/>
      <c r="FP187" s="196"/>
      <c r="FQ187" s="195"/>
      <c r="FR187" s="197"/>
      <c r="FS187" s="195"/>
      <c r="FT187" s="197"/>
      <c r="FU187" s="195"/>
      <c r="FV187" s="180" t="str">
        <f t="shared" si="265"/>
        <v/>
      </c>
      <c r="FW187" s="181" t="str">
        <f t="shared" si="228"/>
        <v/>
      </c>
      <c r="FX187" s="182" t="str">
        <f t="shared" si="229"/>
        <v/>
      </c>
      <c r="FY187" s="183"/>
      <c r="FZ187" s="184" t="str">
        <f t="shared" si="285"/>
        <v/>
      </c>
      <c r="GA187" s="183"/>
      <c r="GB187" s="171"/>
      <c r="GC187" s="196"/>
      <c r="GD187" s="195"/>
      <c r="GE187" s="197"/>
      <c r="GF187" s="195"/>
      <c r="GG187" s="197"/>
      <c r="GH187" s="195"/>
      <c r="GI187" s="180" t="str">
        <f t="shared" si="266"/>
        <v/>
      </c>
      <c r="GJ187" s="181" t="str">
        <f t="shared" si="230"/>
        <v/>
      </c>
      <c r="GK187" s="182" t="str">
        <f t="shared" si="231"/>
        <v/>
      </c>
      <c r="GL187" s="183"/>
      <c r="GM187" s="184" t="str">
        <f t="shared" si="286"/>
        <v/>
      </c>
      <c r="GN187" s="183"/>
      <c r="GO187" s="171"/>
      <c r="GP187" s="196"/>
      <c r="GQ187" s="195"/>
      <c r="GR187" s="197"/>
      <c r="GS187" s="195"/>
      <c r="GT187" s="197"/>
      <c r="GU187" s="195"/>
      <c r="GV187" s="180" t="str">
        <f t="shared" si="267"/>
        <v/>
      </c>
      <c r="GW187" s="181" t="str">
        <f t="shared" si="232"/>
        <v/>
      </c>
      <c r="GX187" s="182" t="str">
        <f t="shared" si="233"/>
        <v/>
      </c>
      <c r="GY187" s="183"/>
      <c r="GZ187" s="184" t="str">
        <f t="shared" si="287"/>
        <v/>
      </c>
      <c r="HA187" s="183"/>
      <c r="HB187" s="171"/>
      <c r="HC187" s="196"/>
      <c r="HD187" s="195"/>
      <c r="HE187" s="197"/>
      <c r="HF187" s="195"/>
      <c r="HG187" s="197"/>
      <c r="HH187" s="195"/>
      <c r="HI187" s="180" t="str">
        <f t="shared" si="268"/>
        <v/>
      </c>
      <c r="HJ187" s="181" t="str">
        <f t="shared" si="234"/>
        <v/>
      </c>
      <c r="HK187" s="182" t="str">
        <f t="shared" si="235"/>
        <v/>
      </c>
      <c r="HL187" s="183"/>
      <c r="HM187" s="184" t="str">
        <f t="shared" si="288"/>
        <v/>
      </c>
      <c r="HN187" s="183"/>
      <c r="HO187" s="171"/>
      <c r="HP187" s="196"/>
      <c r="HQ187" s="195"/>
      <c r="HR187" s="197"/>
      <c r="HS187" s="195"/>
      <c r="HT187" s="197"/>
      <c r="HU187" s="195"/>
      <c r="HV187" s="180" t="str">
        <f t="shared" si="269"/>
        <v/>
      </c>
      <c r="HW187" s="181" t="str">
        <f t="shared" si="236"/>
        <v/>
      </c>
      <c r="HX187" s="182" t="str">
        <f t="shared" si="237"/>
        <v/>
      </c>
      <c r="HY187" s="183"/>
      <c r="HZ187" s="184" t="str">
        <f t="shared" si="289"/>
        <v/>
      </c>
      <c r="IA187" s="183"/>
      <c r="IB187" s="171"/>
      <c r="IC187" s="196"/>
      <c r="ID187" s="195"/>
      <c r="IE187" s="197"/>
      <c r="IF187" s="195"/>
      <c r="IG187" s="197"/>
      <c r="IH187" s="195"/>
      <c r="II187" s="180" t="str">
        <f t="shared" si="270"/>
        <v/>
      </c>
      <c r="IJ187" s="181" t="str">
        <f t="shared" si="238"/>
        <v/>
      </c>
      <c r="IK187" s="182" t="str">
        <f t="shared" si="239"/>
        <v/>
      </c>
      <c r="IL187" s="183"/>
      <c r="IM187" s="184" t="str">
        <f t="shared" si="290"/>
        <v/>
      </c>
      <c r="IN187" s="183"/>
      <c r="IO187" s="171"/>
      <c r="IP187" s="196"/>
      <c r="IQ187" s="195"/>
      <c r="IR187" s="197"/>
      <c r="IS187" s="195"/>
      <c r="IT187" s="197"/>
      <c r="IU187" s="195"/>
      <c r="IV187" s="180" t="str">
        <f t="shared" si="271"/>
        <v/>
      </c>
      <c r="IW187" s="181" t="str">
        <f t="shared" si="240"/>
        <v/>
      </c>
      <c r="IX187" s="182" t="str">
        <f t="shared" si="241"/>
        <v/>
      </c>
      <c r="IY187" s="183"/>
      <c r="IZ187" s="184" t="str">
        <f t="shared" si="291"/>
        <v/>
      </c>
      <c r="JA187" s="183"/>
      <c r="JB187" s="171"/>
      <c r="JC187" s="342"/>
      <c r="JD187" s="188">
        <f t="shared" si="242"/>
        <v>0</v>
      </c>
      <c r="JE187" s="188">
        <f t="shared" si="243"/>
        <v>0</v>
      </c>
      <c r="JF187" s="188">
        <f t="shared" si="244"/>
        <v>0</v>
      </c>
      <c r="JG187" s="189">
        <f t="shared" si="245"/>
        <v>0</v>
      </c>
      <c r="JH187" s="189">
        <f t="shared" si="246"/>
        <v>0</v>
      </c>
      <c r="JI187" s="342"/>
      <c r="JJ187" s="198">
        <f>JD187+'Vessel List A'!JD187</f>
        <v>0</v>
      </c>
      <c r="JK187" s="198">
        <f>JE187+'Vessel List A'!JE187</f>
        <v>0</v>
      </c>
      <c r="JL187" s="198">
        <f t="shared" si="247"/>
        <v>0</v>
      </c>
      <c r="JM187" s="199">
        <f>JG187+'Vessel List A'!JG187</f>
        <v>0</v>
      </c>
      <c r="JN187" s="199">
        <f t="shared" si="248"/>
        <v>0</v>
      </c>
      <c r="JO187" s="342"/>
      <c r="JP187" s="346"/>
      <c r="JQ187" s="346"/>
      <c r="JR187" s="346"/>
      <c r="JS187" s="346"/>
      <c r="JT187" s="346"/>
      <c r="JU187" s="346"/>
      <c r="JV187" s="346"/>
      <c r="JW187" s="346"/>
      <c r="JX187" s="346"/>
      <c r="JY187" s="342"/>
      <c r="JZ187" s="344">
        <f t="shared" si="249"/>
        <v>5</v>
      </c>
      <c r="KA187" s="195"/>
    </row>
    <row r="188" spans="1:287" x14ac:dyDescent="0.2">
      <c r="A188" s="247">
        <f t="shared" si="250"/>
        <v>41762</v>
      </c>
      <c r="B188" s="249">
        <f t="shared" si="251"/>
        <v>41763</v>
      </c>
      <c r="C188" s="196"/>
      <c r="D188" s="195"/>
      <c r="E188" s="197"/>
      <c r="F188" s="195"/>
      <c r="G188" s="197"/>
      <c r="H188" s="195"/>
      <c r="I188" s="180" t="str">
        <f t="shared" si="252"/>
        <v/>
      </c>
      <c r="J188" s="181" t="str">
        <f t="shared" si="202"/>
        <v/>
      </c>
      <c r="K188" s="182" t="str">
        <f t="shared" si="203"/>
        <v/>
      </c>
      <c r="L188" s="183"/>
      <c r="M188" s="184" t="str">
        <f t="shared" si="272"/>
        <v/>
      </c>
      <c r="N188" s="183"/>
      <c r="O188" s="171"/>
      <c r="P188" s="196"/>
      <c r="Q188" s="195"/>
      <c r="R188" s="197"/>
      <c r="S188" s="195"/>
      <c r="T188" s="197"/>
      <c r="U188" s="195"/>
      <c r="V188" s="180" t="str">
        <f t="shared" si="253"/>
        <v/>
      </c>
      <c r="W188" s="181" t="str">
        <f t="shared" si="204"/>
        <v/>
      </c>
      <c r="X188" s="182" t="str">
        <f t="shared" si="205"/>
        <v/>
      </c>
      <c r="Y188" s="183"/>
      <c r="Z188" s="184" t="str">
        <f t="shared" si="273"/>
        <v/>
      </c>
      <c r="AA188" s="183"/>
      <c r="AB188" s="171"/>
      <c r="AC188" s="196"/>
      <c r="AD188" s="195"/>
      <c r="AE188" s="197"/>
      <c r="AF188" s="195"/>
      <c r="AG188" s="197"/>
      <c r="AH188" s="195"/>
      <c r="AI188" s="180" t="str">
        <f t="shared" si="254"/>
        <v/>
      </c>
      <c r="AJ188" s="181" t="str">
        <f t="shared" si="206"/>
        <v/>
      </c>
      <c r="AK188" s="182" t="str">
        <f t="shared" si="207"/>
        <v/>
      </c>
      <c r="AL188" s="183"/>
      <c r="AM188" s="184" t="str">
        <f t="shared" si="274"/>
        <v/>
      </c>
      <c r="AN188" s="183"/>
      <c r="AO188" s="171"/>
      <c r="AP188" s="196"/>
      <c r="AQ188" s="195"/>
      <c r="AR188" s="197"/>
      <c r="AS188" s="195"/>
      <c r="AT188" s="197"/>
      <c r="AU188" s="195"/>
      <c r="AV188" s="180" t="str">
        <f t="shared" si="255"/>
        <v/>
      </c>
      <c r="AW188" s="181" t="str">
        <f t="shared" si="208"/>
        <v/>
      </c>
      <c r="AX188" s="182" t="str">
        <f t="shared" si="209"/>
        <v/>
      </c>
      <c r="AY188" s="183"/>
      <c r="AZ188" s="184" t="str">
        <f t="shared" si="275"/>
        <v/>
      </c>
      <c r="BA188" s="183"/>
      <c r="BB188" s="171"/>
      <c r="BC188" s="196"/>
      <c r="BD188" s="195"/>
      <c r="BE188" s="197"/>
      <c r="BF188" s="195"/>
      <c r="BG188" s="197"/>
      <c r="BH188" s="195"/>
      <c r="BI188" s="180" t="str">
        <f t="shared" si="256"/>
        <v/>
      </c>
      <c r="BJ188" s="181" t="str">
        <f t="shared" si="210"/>
        <v/>
      </c>
      <c r="BK188" s="182" t="str">
        <f t="shared" si="211"/>
        <v/>
      </c>
      <c r="BL188" s="183"/>
      <c r="BM188" s="184" t="str">
        <f t="shared" si="276"/>
        <v/>
      </c>
      <c r="BN188" s="183"/>
      <c r="BO188" s="171"/>
      <c r="BP188" s="196"/>
      <c r="BQ188" s="195"/>
      <c r="BR188" s="197"/>
      <c r="BS188" s="195"/>
      <c r="BT188" s="197"/>
      <c r="BU188" s="195"/>
      <c r="BV188" s="180" t="str">
        <f t="shared" si="257"/>
        <v/>
      </c>
      <c r="BW188" s="181" t="str">
        <f t="shared" si="212"/>
        <v/>
      </c>
      <c r="BX188" s="182" t="str">
        <f t="shared" si="213"/>
        <v/>
      </c>
      <c r="BY188" s="183"/>
      <c r="BZ188" s="184" t="str">
        <f t="shared" si="277"/>
        <v/>
      </c>
      <c r="CA188" s="183"/>
      <c r="CB188" s="171"/>
      <c r="CC188" s="196"/>
      <c r="CD188" s="195"/>
      <c r="CE188" s="197"/>
      <c r="CF188" s="195"/>
      <c r="CG188" s="197"/>
      <c r="CH188" s="195"/>
      <c r="CI188" s="180" t="str">
        <f t="shared" si="258"/>
        <v/>
      </c>
      <c r="CJ188" s="181" t="str">
        <f t="shared" si="214"/>
        <v/>
      </c>
      <c r="CK188" s="182" t="str">
        <f t="shared" si="215"/>
        <v/>
      </c>
      <c r="CL188" s="183"/>
      <c r="CM188" s="184" t="str">
        <f t="shared" si="278"/>
        <v/>
      </c>
      <c r="CN188" s="183"/>
      <c r="CO188" s="171"/>
      <c r="CP188" s="196"/>
      <c r="CQ188" s="195"/>
      <c r="CR188" s="197"/>
      <c r="CS188" s="195"/>
      <c r="CT188" s="197"/>
      <c r="CU188" s="195"/>
      <c r="CV188" s="180" t="str">
        <f t="shared" si="259"/>
        <v/>
      </c>
      <c r="CW188" s="181" t="str">
        <f t="shared" si="216"/>
        <v/>
      </c>
      <c r="CX188" s="182" t="str">
        <f t="shared" si="217"/>
        <v/>
      </c>
      <c r="CY188" s="183"/>
      <c r="CZ188" s="184" t="str">
        <f t="shared" si="279"/>
        <v/>
      </c>
      <c r="DA188" s="183"/>
      <c r="DB188" s="171"/>
      <c r="DC188" s="196"/>
      <c r="DD188" s="195"/>
      <c r="DE188" s="197"/>
      <c r="DF188" s="195"/>
      <c r="DG188" s="197"/>
      <c r="DH188" s="195"/>
      <c r="DI188" s="180" t="str">
        <f t="shared" si="260"/>
        <v/>
      </c>
      <c r="DJ188" s="181" t="str">
        <f t="shared" si="218"/>
        <v/>
      </c>
      <c r="DK188" s="182" t="str">
        <f t="shared" si="219"/>
        <v/>
      </c>
      <c r="DL188" s="183"/>
      <c r="DM188" s="184" t="str">
        <f t="shared" si="280"/>
        <v/>
      </c>
      <c r="DN188" s="183"/>
      <c r="DO188" s="171"/>
      <c r="DP188" s="196"/>
      <c r="DQ188" s="195"/>
      <c r="DR188" s="197"/>
      <c r="DS188" s="195"/>
      <c r="DT188" s="197"/>
      <c r="DU188" s="195"/>
      <c r="DV188" s="180" t="str">
        <f t="shared" si="261"/>
        <v/>
      </c>
      <c r="DW188" s="181" t="str">
        <f t="shared" si="220"/>
        <v/>
      </c>
      <c r="DX188" s="182" t="str">
        <f t="shared" si="221"/>
        <v/>
      </c>
      <c r="DY188" s="183"/>
      <c r="DZ188" s="184" t="str">
        <f t="shared" si="281"/>
        <v/>
      </c>
      <c r="EA188" s="183"/>
      <c r="EB188" s="171"/>
      <c r="EC188" s="196"/>
      <c r="ED188" s="195"/>
      <c r="EE188" s="197"/>
      <c r="EF188" s="195"/>
      <c r="EG188" s="197"/>
      <c r="EH188" s="195"/>
      <c r="EI188" s="180" t="str">
        <f t="shared" si="262"/>
        <v/>
      </c>
      <c r="EJ188" s="181" t="str">
        <f t="shared" si="222"/>
        <v/>
      </c>
      <c r="EK188" s="182" t="str">
        <f t="shared" si="223"/>
        <v/>
      </c>
      <c r="EL188" s="183"/>
      <c r="EM188" s="184" t="str">
        <f t="shared" si="282"/>
        <v/>
      </c>
      <c r="EN188" s="183"/>
      <c r="EO188" s="171"/>
      <c r="EP188" s="196"/>
      <c r="EQ188" s="195"/>
      <c r="ER188" s="197"/>
      <c r="ES188" s="195"/>
      <c r="ET188" s="197"/>
      <c r="EU188" s="195"/>
      <c r="EV188" s="180" t="str">
        <f t="shared" si="263"/>
        <v/>
      </c>
      <c r="EW188" s="181" t="str">
        <f t="shared" si="224"/>
        <v/>
      </c>
      <c r="EX188" s="182" t="str">
        <f t="shared" si="225"/>
        <v/>
      </c>
      <c r="EY188" s="183"/>
      <c r="EZ188" s="184" t="str">
        <f t="shared" si="283"/>
        <v/>
      </c>
      <c r="FA188" s="183"/>
      <c r="FB188" s="171"/>
      <c r="FC188" s="196"/>
      <c r="FD188" s="195"/>
      <c r="FE188" s="197"/>
      <c r="FF188" s="195"/>
      <c r="FG188" s="197"/>
      <c r="FH188" s="195"/>
      <c r="FI188" s="180" t="str">
        <f t="shared" si="264"/>
        <v/>
      </c>
      <c r="FJ188" s="181" t="str">
        <f t="shared" si="226"/>
        <v/>
      </c>
      <c r="FK188" s="182" t="str">
        <f t="shared" si="227"/>
        <v/>
      </c>
      <c r="FL188" s="183"/>
      <c r="FM188" s="184" t="str">
        <f t="shared" si="284"/>
        <v/>
      </c>
      <c r="FN188" s="183"/>
      <c r="FO188" s="171"/>
      <c r="FP188" s="196"/>
      <c r="FQ188" s="195"/>
      <c r="FR188" s="197"/>
      <c r="FS188" s="195"/>
      <c r="FT188" s="197"/>
      <c r="FU188" s="195"/>
      <c r="FV188" s="180" t="str">
        <f t="shared" si="265"/>
        <v/>
      </c>
      <c r="FW188" s="181" t="str">
        <f t="shared" si="228"/>
        <v/>
      </c>
      <c r="FX188" s="182" t="str">
        <f t="shared" si="229"/>
        <v/>
      </c>
      <c r="FY188" s="183"/>
      <c r="FZ188" s="184" t="str">
        <f t="shared" si="285"/>
        <v/>
      </c>
      <c r="GA188" s="183"/>
      <c r="GB188" s="171"/>
      <c r="GC188" s="196"/>
      <c r="GD188" s="195"/>
      <c r="GE188" s="197"/>
      <c r="GF188" s="195"/>
      <c r="GG188" s="197"/>
      <c r="GH188" s="195"/>
      <c r="GI188" s="180" t="str">
        <f t="shared" si="266"/>
        <v/>
      </c>
      <c r="GJ188" s="181" t="str">
        <f t="shared" si="230"/>
        <v/>
      </c>
      <c r="GK188" s="182" t="str">
        <f t="shared" si="231"/>
        <v/>
      </c>
      <c r="GL188" s="183"/>
      <c r="GM188" s="184" t="str">
        <f t="shared" si="286"/>
        <v/>
      </c>
      <c r="GN188" s="183"/>
      <c r="GO188" s="171"/>
      <c r="GP188" s="196"/>
      <c r="GQ188" s="195"/>
      <c r="GR188" s="197"/>
      <c r="GS188" s="195"/>
      <c r="GT188" s="197"/>
      <c r="GU188" s="195"/>
      <c r="GV188" s="180" t="str">
        <f t="shared" si="267"/>
        <v/>
      </c>
      <c r="GW188" s="181" t="str">
        <f t="shared" si="232"/>
        <v/>
      </c>
      <c r="GX188" s="182" t="str">
        <f t="shared" si="233"/>
        <v/>
      </c>
      <c r="GY188" s="183"/>
      <c r="GZ188" s="184" t="str">
        <f t="shared" si="287"/>
        <v/>
      </c>
      <c r="HA188" s="183"/>
      <c r="HB188" s="171"/>
      <c r="HC188" s="196"/>
      <c r="HD188" s="195"/>
      <c r="HE188" s="197"/>
      <c r="HF188" s="195"/>
      <c r="HG188" s="197"/>
      <c r="HH188" s="195"/>
      <c r="HI188" s="180" t="str">
        <f t="shared" si="268"/>
        <v/>
      </c>
      <c r="HJ188" s="181" t="str">
        <f t="shared" si="234"/>
        <v/>
      </c>
      <c r="HK188" s="182" t="str">
        <f t="shared" si="235"/>
        <v/>
      </c>
      <c r="HL188" s="183"/>
      <c r="HM188" s="184" t="str">
        <f t="shared" si="288"/>
        <v/>
      </c>
      <c r="HN188" s="183"/>
      <c r="HO188" s="171"/>
      <c r="HP188" s="196"/>
      <c r="HQ188" s="195"/>
      <c r="HR188" s="197"/>
      <c r="HS188" s="195"/>
      <c r="HT188" s="197"/>
      <c r="HU188" s="195"/>
      <c r="HV188" s="180" t="str">
        <f t="shared" si="269"/>
        <v/>
      </c>
      <c r="HW188" s="181" t="str">
        <f t="shared" si="236"/>
        <v/>
      </c>
      <c r="HX188" s="182" t="str">
        <f t="shared" si="237"/>
        <v/>
      </c>
      <c r="HY188" s="183"/>
      <c r="HZ188" s="184" t="str">
        <f t="shared" si="289"/>
        <v/>
      </c>
      <c r="IA188" s="183"/>
      <c r="IB188" s="171"/>
      <c r="IC188" s="196"/>
      <c r="ID188" s="195"/>
      <c r="IE188" s="197"/>
      <c r="IF188" s="195"/>
      <c r="IG188" s="197"/>
      <c r="IH188" s="195"/>
      <c r="II188" s="180" t="str">
        <f t="shared" si="270"/>
        <v/>
      </c>
      <c r="IJ188" s="181" t="str">
        <f t="shared" si="238"/>
        <v/>
      </c>
      <c r="IK188" s="182" t="str">
        <f t="shared" si="239"/>
        <v/>
      </c>
      <c r="IL188" s="183"/>
      <c r="IM188" s="184" t="str">
        <f t="shared" si="290"/>
        <v/>
      </c>
      <c r="IN188" s="183"/>
      <c r="IO188" s="171"/>
      <c r="IP188" s="196"/>
      <c r="IQ188" s="195"/>
      <c r="IR188" s="197"/>
      <c r="IS188" s="195"/>
      <c r="IT188" s="197"/>
      <c r="IU188" s="195"/>
      <c r="IV188" s="180" t="str">
        <f t="shared" si="271"/>
        <v/>
      </c>
      <c r="IW188" s="181" t="str">
        <f t="shared" si="240"/>
        <v/>
      </c>
      <c r="IX188" s="182" t="str">
        <f t="shared" si="241"/>
        <v/>
      </c>
      <c r="IY188" s="183"/>
      <c r="IZ188" s="184" t="str">
        <f t="shared" si="291"/>
        <v/>
      </c>
      <c r="JA188" s="183"/>
      <c r="JB188" s="171"/>
      <c r="JC188" s="342"/>
      <c r="JD188" s="198">
        <f t="shared" si="242"/>
        <v>0</v>
      </c>
      <c r="JE188" s="198">
        <f t="shared" si="243"/>
        <v>0</v>
      </c>
      <c r="JF188" s="198">
        <f t="shared" si="244"/>
        <v>0</v>
      </c>
      <c r="JG188" s="199">
        <f t="shared" si="245"/>
        <v>0</v>
      </c>
      <c r="JH188" s="199">
        <f t="shared" si="246"/>
        <v>0</v>
      </c>
      <c r="JI188" s="342"/>
      <c r="JJ188" s="198">
        <f>JD188+'Vessel List A'!JD188</f>
        <v>0</v>
      </c>
      <c r="JK188" s="198">
        <f>JE188+'Vessel List A'!JE188</f>
        <v>0</v>
      </c>
      <c r="JL188" s="198">
        <f t="shared" si="247"/>
        <v>0</v>
      </c>
      <c r="JM188" s="199">
        <f>JG188+'Vessel List A'!JG188</f>
        <v>0</v>
      </c>
      <c r="JN188" s="199">
        <f t="shared" si="248"/>
        <v>0</v>
      </c>
      <c r="JO188" s="342"/>
      <c r="JP188" s="346"/>
      <c r="JQ188" s="346"/>
      <c r="JR188" s="346"/>
      <c r="JS188" s="346"/>
      <c r="JT188" s="346"/>
      <c r="JU188" s="346"/>
      <c r="JV188" s="346"/>
      <c r="JW188" s="346"/>
      <c r="JX188" s="346"/>
      <c r="JY188" s="342"/>
      <c r="JZ188" s="344">
        <f t="shared" si="249"/>
        <v>5</v>
      </c>
      <c r="KA188" s="195"/>
    </row>
    <row r="189" spans="1:287" x14ac:dyDescent="0.2">
      <c r="A189" s="247">
        <f t="shared" si="250"/>
        <v>41763</v>
      </c>
      <c r="B189" s="249">
        <f t="shared" si="251"/>
        <v>41764</v>
      </c>
      <c r="C189" s="196"/>
      <c r="D189" s="195"/>
      <c r="E189" s="197"/>
      <c r="F189" s="195"/>
      <c r="G189" s="197"/>
      <c r="H189" s="195"/>
      <c r="I189" s="180" t="str">
        <f t="shared" si="252"/>
        <v/>
      </c>
      <c r="J189" s="181" t="str">
        <f t="shared" si="202"/>
        <v/>
      </c>
      <c r="K189" s="182" t="str">
        <f t="shared" si="203"/>
        <v/>
      </c>
      <c r="L189" s="183"/>
      <c r="M189" s="184" t="str">
        <f t="shared" si="272"/>
        <v/>
      </c>
      <c r="N189" s="183"/>
      <c r="O189" s="171"/>
      <c r="P189" s="196"/>
      <c r="Q189" s="195"/>
      <c r="R189" s="197"/>
      <c r="S189" s="195"/>
      <c r="T189" s="197"/>
      <c r="U189" s="195"/>
      <c r="V189" s="180" t="str">
        <f t="shared" si="253"/>
        <v/>
      </c>
      <c r="W189" s="181" t="str">
        <f t="shared" si="204"/>
        <v/>
      </c>
      <c r="X189" s="182" t="str">
        <f t="shared" si="205"/>
        <v/>
      </c>
      <c r="Y189" s="183"/>
      <c r="Z189" s="184" t="str">
        <f t="shared" si="273"/>
        <v/>
      </c>
      <c r="AA189" s="183"/>
      <c r="AB189" s="171"/>
      <c r="AC189" s="196"/>
      <c r="AD189" s="195"/>
      <c r="AE189" s="197"/>
      <c r="AF189" s="195"/>
      <c r="AG189" s="197"/>
      <c r="AH189" s="195"/>
      <c r="AI189" s="180" t="str">
        <f t="shared" si="254"/>
        <v/>
      </c>
      <c r="AJ189" s="181" t="str">
        <f t="shared" si="206"/>
        <v/>
      </c>
      <c r="AK189" s="182" t="str">
        <f t="shared" si="207"/>
        <v/>
      </c>
      <c r="AL189" s="183"/>
      <c r="AM189" s="184" t="str">
        <f t="shared" si="274"/>
        <v/>
      </c>
      <c r="AN189" s="183"/>
      <c r="AO189" s="171"/>
      <c r="AP189" s="196"/>
      <c r="AQ189" s="195"/>
      <c r="AR189" s="197"/>
      <c r="AS189" s="195"/>
      <c r="AT189" s="197"/>
      <c r="AU189" s="195"/>
      <c r="AV189" s="180" t="str">
        <f t="shared" si="255"/>
        <v/>
      </c>
      <c r="AW189" s="181" t="str">
        <f t="shared" si="208"/>
        <v/>
      </c>
      <c r="AX189" s="182" t="str">
        <f t="shared" si="209"/>
        <v/>
      </c>
      <c r="AY189" s="183"/>
      <c r="AZ189" s="184" t="str">
        <f t="shared" si="275"/>
        <v/>
      </c>
      <c r="BA189" s="183"/>
      <c r="BB189" s="171"/>
      <c r="BC189" s="196"/>
      <c r="BD189" s="195"/>
      <c r="BE189" s="197"/>
      <c r="BF189" s="195"/>
      <c r="BG189" s="197"/>
      <c r="BH189" s="195"/>
      <c r="BI189" s="180" t="str">
        <f t="shared" si="256"/>
        <v/>
      </c>
      <c r="BJ189" s="181" t="str">
        <f t="shared" si="210"/>
        <v/>
      </c>
      <c r="BK189" s="182" t="str">
        <f t="shared" si="211"/>
        <v/>
      </c>
      <c r="BL189" s="183"/>
      <c r="BM189" s="184" t="str">
        <f t="shared" si="276"/>
        <v/>
      </c>
      <c r="BN189" s="183"/>
      <c r="BO189" s="171"/>
      <c r="BP189" s="196"/>
      <c r="BQ189" s="195"/>
      <c r="BR189" s="197"/>
      <c r="BS189" s="195"/>
      <c r="BT189" s="197"/>
      <c r="BU189" s="195"/>
      <c r="BV189" s="180" t="str">
        <f t="shared" si="257"/>
        <v/>
      </c>
      <c r="BW189" s="181" t="str">
        <f t="shared" si="212"/>
        <v/>
      </c>
      <c r="BX189" s="182" t="str">
        <f t="shared" si="213"/>
        <v/>
      </c>
      <c r="BY189" s="183"/>
      <c r="BZ189" s="184" t="str">
        <f t="shared" si="277"/>
        <v/>
      </c>
      <c r="CA189" s="183"/>
      <c r="CB189" s="171"/>
      <c r="CC189" s="196"/>
      <c r="CD189" s="195"/>
      <c r="CE189" s="197"/>
      <c r="CF189" s="195"/>
      <c r="CG189" s="197"/>
      <c r="CH189" s="195"/>
      <c r="CI189" s="180" t="str">
        <f t="shared" si="258"/>
        <v/>
      </c>
      <c r="CJ189" s="181" t="str">
        <f t="shared" si="214"/>
        <v/>
      </c>
      <c r="CK189" s="182" t="str">
        <f t="shared" si="215"/>
        <v/>
      </c>
      <c r="CL189" s="183"/>
      <c r="CM189" s="184" t="str">
        <f t="shared" si="278"/>
        <v/>
      </c>
      <c r="CN189" s="183"/>
      <c r="CO189" s="171"/>
      <c r="CP189" s="196"/>
      <c r="CQ189" s="195"/>
      <c r="CR189" s="197"/>
      <c r="CS189" s="195"/>
      <c r="CT189" s="197"/>
      <c r="CU189" s="195"/>
      <c r="CV189" s="180" t="str">
        <f t="shared" si="259"/>
        <v/>
      </c>
      <c r="CW189" s="181" t="str">
        <f t="shared" si="216"/>
        <v/>
      </c>
      <c r="CX189" s="182" t="str">
        <f t="shared" si="217"/>
        <v/>
      </c>
      <c r="CY189" s="183"/>
      <c r="CZ189" s="184" t="str">
        <f t="shared" si="279"/>
        <v/>
      </c>
      <c r="DA189" s="183"/>
      <c r="DB189" s="171"/>
      <c r="DC189" s="196"/>
      <c r="DD189" s="195"/>
      <c r="DE189" s="197"/>
      <c r="DF189" s="195"/>
      <c r="DG189" s="197"/>
      <c r="DH189" s="195"/>
      <c r="DI189" s="180" t="str">
        <f t="shared" si="260"/>
        <v/>
      </c>
      <c r="DJ189" s="181" t="str">
        <f t="shared" si="218"/>
        <v/>
      </c>
      <c r="DK189" s="182" t="str">
        <f t="shared" si="219"/>
        <v/>
      </c>
      <c r="DL189" s="183"/>
      <c r="DM189" s="184" t="str">
        <f t="shared" si="280"/>
        <v/>
      </c>
      <c r="DN189" s="183"/>
      <c r="DO189" s="171"/>
      <c r="DP189" s="196"/>
      <c r="DQ189" s="195"/>
      <c r="DR189" s="197"/>
      <c r="DS189" s="195"/>
      <c r="DT189" s="197"/>
      <c r="DU189" s="195"/>
      <c r="DV189" s="180" t="str">
        <f t="shared" si="261"/>
        <v/>
      </c>
      <c r="DW189" s="181" t="str">
        <f t="shared" si="220"/>
        <v/>
      </c>
      <c r="DX189" s="182" t="str">
        <f t="shared" si="221"/>
        <v/>
      </c>
      <c r="DY189" s="183"/>
      <c r="DZ189" s="184" t="str">
        <f t="shared" si="281"/>
        <v/>
      </c>
      <c r="EA189" s="183"/>
      <c r="EB189" s="171"/>
      <c r="EC189" s="196"/>
      <c r="ED189" s="195"/>
      <c r="EE189" s="197"/>
      <c r="EF189" s="195"/>
      <c r="EG189" s="197"/>
      <c r="EH189" s="195"/>
      <c r="EI189" s="180" t="str">
        <f t="shared" si="262"/>
        <v/>
      </c>
      <c r="EJ189" s="181" t="str">
        <f t="shared" si="222"/>
        <v/>
      </c>
      <c r="EK189" s="182" t="str">
        <f t="shared" si="223"/>
        <v/>
      </c>
      <c r="EL189" s="183"/>
      <c r="EM189" s="184" t="str">
        <f t="shared" si="282"/>
        <v/>
      </c>
      <c r="EN189" s="183"/>
      <c r="EO189" s="171"/>
      <c r="EP189" s="196"/>
      <c r="EQ189" s="195"/>
      <c r="ER189" s="197"/>
      <c r="ES189" s="195"/>
      <c r="ET189" s="197"/>
      <c r="EU189" s="195"/>
      <c r="EV189" s="180" t="str">
        <f t="shared" si="263"/>
        <v/>
      </c>
      <c r="EW189" s="181" t="str">
        <f t="shared" si="224"/>
        <v/>
      </c>
      <c r="EX189" s="182" t="str">
        <f t="shared" si="225"/>
        <v/>
      </c>
      <c r="EY189" s="183"/>
      <c r="EZ189" s="184" t="str">
        <f t="shared" si="283"/>
        <v/>
      </c>
      <c r="FA189" s="183"/>
      <c r="FB189" s="171"/>
      <c r="FC189" s="196"/>
      <c r="FD189" s="195"/>
      <c r="FE189" s="197"/>
      <c r="FF189" s="195"/>
      <c r="FG189" s="197"/>
      <c r="FH189" s="195"/>
      <c r="FI189" s="180" t="str">
        <f t="shared" si="264"/>
        <v/>
      </c>
      <c r="FJ189" s="181" t="str">
        <f t="shared" si="226"/>
        <v/>
      </c>
      <c r="FK189" s="182" t="str">
        <f t="shared" si="227"/>
        <v/>
      </c>
      <c r="FL189" s="183"/>
      <c r="FM189" s="184" t="str">
        <f t="shared" si="284"/>
        <v/>
      </c>
      <c r="FN189" s="183"/>
      <c r="FO189" s="171"/>
      <c r="FP189" s="196"/>
      <c r="FQ189" s="195"/>
      <c r="FR189" s="197"/>
      <c r="FS189" s="195"/>
      <c r="FT189" s="197"/>
      <c r="FU189" s="195"/>
      <c r="FV189" s="180" t="str">
        <f t="shared" si="265"/>
        <v/>
      </c>
      <c r="FW189" s="181" t="str">
        <f t="shared" si="228"/>
        <v/>
      </c>
      <c r="FX189" s="182" t="str">
        <f t="shared" si="229"/>
        <v/>
      </c>
      <c r="FY189" s="183"/>
      <c r="FZ189" s="184" t="str">
        <f t="shared" si="285"/>
        <v/>
      </c>
      <c r="GA189" s="183"/>
      <c r="GB189" s="171"/>
      <c r="GC189" s="196"/>
      <c r="GD189" s="195"/>
      <c r="GE189" s="197"/>
      <c r="GF189" s="195"/>
      <c r="GG189" s="197"/>
      <c r="GH189" s="195"/>
      <c r="GI189" s="180" t="str">
        <f t="shared" si="266"/>
        <v/>
      </c>
      <c r="GJ189" s="181" t="str">
        <f t="shared" si="230"/>
        <v/>
      </c>
      <c r="GK189" s="182" t="str">
        <f t="shared" si="231"/>
        <v/>
      </c>
      <c r="GL189" s="183"/>
      <c r="GM189" s="184" t="str">
        <f t="shared" si="286"/>
        <v/>
      </c>
      <c r="GN189" s="183"/>
      <c r="GO189" s="171"/>
      <c r="GP189" s="196"/>
      <c r="GQ189" s="195"/>
      <c r="GR189" s="197"/>
      <c r="GS189" s="195"/>
      <c r="GT189" s="197"/>
      <c r="GU189" s="195"/>
      <c r="GV189" s="180" t="str">
        <f t="shared" si="267"/>
        <v/>
      </c>
      <c r="GW189" s="181" t="str">
        <f t="shared" si="232"/>
        <v/>
      </c>
      <c r="GX189" s="182" t="str">
        <f t="shared" si="233"/>
        <v/>
      </c>
      <c r="GY189" s="183"/>
      <c r="GZ189" s="184" t="str">
        <f t="shared" si="287"/>
        <v/>
      </c>
      <c r="HA189" s="183"/>
      <c r="HB189" s="171"/>
      <c r="HC189" s="196"/>
      <c r="HD189" s="195"/>
      <c r="HE189" s="197"/>
      <c r="HF189" s="195"/>
      <c r="HG189" s="197"/>
      <c r="HH189" s="195"/>
      <c r="HI189" s="180" t="str">
        <f t="shared" si="268"/>
        <v/>
      </c>
      <c r="HJ189" s="181" t="str">
        <f t="shared" si="234"/>
        <v/>
      </c>
      <c r="HK189" s="182" t="str">
        <f t="shared" si="235"/>
        <v/>
      </c>
      <c r="HL189" s="183"/>
      <c r="HM189" s="184" t="str">
        <f t="shared" si="288"/>
        <v/>
      </c>
      <c r="HN189" s="183"/>
      <c r="HO189" s="171"/>
      <c r="HP189" s="196"/>
      <c r="HQ189" s="195"/>
      <c r="HR189" s="197"/>
      <c r="HS189" s="195"/>
      <c r="HT189" s="197"/>
      <c r="HU189" s="195"/>
      <c r="HV189" s="180" t="str">
        <f t="shared" si="269"/>
        <v/>
      </c>
      <c r="HW189" s="181" t="str">
        <f t="shared" si="236"/>
        <v/>
      </c>
      <c r="HX189" s="182" t="str">
        <f t="shared" si="237"/>
        <v/>
      </c>
      <c r="HY189" s="183"/>
      <c r="HZ189" s="184" t="str">
        <f t="shared" si="289"/>
        <v/>
      </c>
      <c r="IA189" s="183"/>
      <c r="IB189" s="171"/>
      <c r="IC189" s="196"/>
      <c r="ID189" s="195"/>
      <c r="IE189" s="197"/>
      <c r="IF189" s="195"/>
      <c r="IG189" s="197"/>
      <c r="IH189" s="195"/>
      <c r="II189" s="180" t="str">
        <f t="shared" si="270"/>
        <v/>
      </c>
      <c r="IJ189" s="181" t="str">
        <f t="shared" si="238"/>
        <v/>
      </c>
      <c r="IK189" s="182" t="str">
        <f t="shared" si="239"/>
        <v/>
      </c>
      <c r="IL189" s="183"/>
      <c r="IM189" s="184" t="str">
        <f t="shared" si="290"/>
        <v/>
      </c>
      <c r="IN189" s="183"/>
      <c r="IO189" s="171"/>
      <c r="IP189" s="196"/>
      <c r="IQ189" s="195"/>
      <c r="IR189" s="197"/>
      <c r="IS189" s="195"/>
      <c r="IT189" s="197"/>
      <c r="IU189" s="195"/>
      <c r="IV189" s="180" t="str">
        <f t="shared" si="271"/>
        <v/>
      </c>
      <c r="IW189" s="181" t="str">
        <f t="shared" si="240"/>
        <v/>
      </c>
      <c r="IX189" s="182" t="str">
        <f t="shared" si="241"/>
        <v/>
      </c>
      <c r="IY189" s="183"/>
      <c r="IZ189" s="184" t="str">
        <f t="shared" si="291"/>
        <v/>
      </c>
      <c r="JA189" s="183"/>
      <c r="JB189" s="171"/>
      <c r="JC189" s="342"/>
      <c r="JD189" s="198">
        <f t="shared" si="242"/>
        <v>0</v>
      </c>
      <c r="JE189" s="198">
        <f t="shared" si="243"/>
        <v>0</v>
      </c>
      <c r="JF189" s="198">
        <f t="shared" si="244"/>
        <v>0</v>
      </c>
      <c r="JG189" s="199">
        <f t="shared" si="245"/>
        <v>0</v>
      </c>
      <c r="JH189" s="199">
        <f t="shared" si="246"/>
        <v>0</v>
      </c>
      <c r="JI189" s="342"/>
      <c r="JJ189" s="198">
        <f>JD189+'Vessel List A'!JD189</f>
        <v>0</v>
      </c>
      <c r="JK189" s="198">
        <f>JE189+'Vessel List A'!JE189</f>
        <v>0</v>
      </c>
      <c r="JL189" s="198">
        <f t="shared" si="247"/>
        <v>0</v>
      </c>
      <c r="JM189" s="199">
        <f>JG189+'Vessel List A'!JG189</f>
        <v>0</v>
      </c>
      <c r="JN189" s="199">
        <f t="shared" si="248"/>
        <v>0</v>
      </c>
      <c r="JO189" s="342"/>
      <c r="JP189" s="346"/>
      <c r="JQ189" s="346"/>
      <c r="JR189" s="346"/>
      <c r="JS189" s="346"/>
      <c r="JT189" s="346"/>
      <c r="JU189" s="346"/>
      <c r="JV189" s="346"/>
      <c r="JW189" s="346"/>
      <c r="JX189" s="346"/>
      <c r="JY189" s="342"/>
      <c r="JZ189" s="344">
        <f t="shared" si="249"/>
        <v>5</v>
      </c>
      <c r="KA189" s="195"/>
    </row>
    <row r="190" spans="1:287" x14ac:dyDescent="0.2">
      <c r="A190" s="247">
        <f t="shared" si="250"/>
        <v>41764</v>
      </c>
      <c r="B190" s="249">
        <f t="shared" si="251"/>
        <v>41765</v>
      </c>
      <c r="C190" s="196"/>
      <c r="D190" s="195"/>
      <c r="E190" s="197"/>
      <c r="F190" s="195"/>
      <c r="G190" s="197"/>
      <c r="H190" s="195"/>
      <c r="I190" s="180" t="str">
        <f t="shared" si="252"/>
        <v/>
      </c>
      <c r="J190" s="181" t="str">
        <f t="shared" si="202"/>
        <v/>
      </c>
      <c r="K190" s="182" t="str">
        <f t="shared" si="203"/>
        <v/>
      </c>
      <c r="L190" s="183"/>
      <c r="M190" s="184" t="str">
        <f t="shared" si="272"/>
        <v/>
      </c>
      <c r="N190" s="183"/>
      <c r="O190" s="171"/>
      <c r="P190" s="196"/>
      <c r="Q190" s="195"/>
      <c r="R190" s="197"/>
      <c r="S190" s="195"/>
      <c r="T190" s="197"/>
      <c r="U190" s="195"/>
      <c r="V190" s="180" t="str">
        <f t="shared" si="253"/>
        <v/>
      </c>
      <c r="W190" s="181" t="str">
        <f t="shared" si="204"/>
        <v/>
      </c>
      <c r="X190" s="182" t="str">
        <f t="shared" si="205"/>
        <v/>
      </c>
      <c r="Y190" s="183"/>
      <c r="Z190" s="184" t="str">
        <f t="shared" si="273"/>
        <v/>
      </c>
      <c r="AA190" s="183"/>
      <c r="AB190" s="171"/>
      <c r="AC190" s="196"/>
      <c r="AD190" s="195"/>
      <c r="AE190" s="197"/>
      <c r="AF190" s="195"/>
      <c r="AG190" s="197"/>
      <c r="AH190" s="195"/>
      <c r="AI190" s="180" t="str">
        <f t="shared" si="254"/>
        <v/>
      </c>
      <c r="AJ190" s="181" t="str">
        <f t="shared" si="206"/>
        <v/>
      </c>
      <c r="AK190" s="182" t="str">
        <f t="shared" si="207"/>
        <v/>
      </c>
      <c r="AL190" s="183"/>
      <c r="AM190" s="184" t="str">
        <f t="shared" si="274"/>
        <v/>
      </c>
      <c r="AN190" s="183"/>
      <c r="AO190" s="171"/>
      <c r="AP190" s="196"/>
      <c r="AQ190" s="195"/>
      <c r="AR190" s="197"/>
      <c r="AS190" s="195"/>
      <c r="AT190" s="197"/>
      <c r="AU190" s="195"/>
      <c r="AV190" s="180" t="str">
        <f t="shared" si="255"/>
        <v/>
      </c>
      <c r="AW190" s="181" t="str">
        <f t="shared" si="208"/>
        <v/>
      </c>
      <c r="AX190" s="182" t="str">
        <f t="shared" si="209"/>
        <v/>
      </c>
      <c r="AY190" s="183"/>
      <c r="AZ190" s="184" t="str">
        <f t="shared" si="275"/>
        <v/>
      </c>
      <c r="BA190" s="183"/>
      <c r="BB190" s="171"/>
      <c r="BC190" s="196"/>
      <c r="BD190" s="195"/>
      <c r="BE190" s="197"/>
      <c r="BF190" s="195"/>
      <c r="BG190" s="197"/>
      <c r="BH190" s="195"/>
      <c r="BI190" s="180" t="str">
        <f t="shared" si="256"/>
        <v/>
      </c>
      <c r="BJ190" s="181" t="str">
        <f t="shared" si="210"/>
        <v/>
      </c>
      <c r="BK190" s="182" t="str">
        <f t="shared" si="211"/>
        <v/>
      </c>
      <c r="BL190" s="183"/>
      <c r="BM190" s="184" t="str">
        <f t="shared" si="276"/>
        <v/>
      </c>
      <c r="BN190" s="183"/>
      <c r="BO190" s="171"/>
      <c r="BP190" s="196"/>
      <c r="BQ190" s="195"/>
      <c r="BR190" s="197"/>
      <c r="BS190" s="195"/>
      <c r="BT190" s="197"/>
      <c r="BU190" s="195"/>
      <c r="BV190" s="180" t="str">
        <f t="shared" si="257"/>
        <v/>
      </c>
      <c r="BW190" s="181" t="str">
        <f t="shared" si="212"/>
        <v/>
      </c>
      <c r="BX190" s="182" t="str">
        <f t="shared" si="213"/>
        <v/>
      </c>
      <c r="BY190" s="183"/>
      <c r="BZ190" s="184" t="str">
        <f t="shared" si="277"/>
        <v/>
      </c>
      <c r="CA190" s="183"/>
      <c r="CB190" s="171"/>
      <c r="CC190" s="196"/>
      <c r="CD190" s="195"/>
      <c r="CE190" s="197"/>
      <c r="CF190" s="195"/>
      <c r="CG190" s="197"/>
      <c r="CH190" s="195"/>
      <c r="CI190" s="180" t="str">
        <f t="shared" si="258"/>
        <v/>
      </c>
      <c r="CJ190" s="181" t="str">
        <f t="shared" si="214"/>
        <v/>
      </c>
      <c r="CK190" s="182" t="str">
        <f t="shared" si="215"/>
        <v/>
      </c>
      <c r="CL190" s="183"/>
      <c r="CM190" s="184" t="str">
        <f t="shared" si="278"/>
        <v/>
      </c>
      <c r="CN190" s="183"/>
      <c r="CO190" s="171"/>
      <c r="CP190" s="196"/>
      <c r="CQ190" s="195"/>
      <c r="CR190" s="197"/>
      <c r="CS190" s="195"/>
      <c r="CT190" s="197"/>
      <c r="CU190" s="195"/>
      <c r="CV190" s="180" t="str">
        <f t="shared" si="259"/>
        <v/>
      </c>
      <c r="CW190" s="181" t="str">
        <f t="shared" si="216"/>
        <v/>
      </c>
      <c r="CX190" s="182" t="str">
        <f t="shared" si="217"/>
        <v/>
      </c>
      <c r="CY190" s="183"/>
      <c r="CZ190" s="184" t="str">
        <f t="shared" si="279"/>
        <v/>
      </c>
      <c r="DA190" s="183"/>
      <c r="DB190" s="171"/>
      <c r="DC190" s="196"/>
      <c r="DD190" s="195"/>
      <c r="DE190" s="197"/>
      <c r="DF190" s="195"/>
      <c r="DG190" s="197"/>
      <c r="DH190" s="195"/>
      <c r="DI190" s="180" t="str">
        <f t="shared" si="260"/>
        <v/>
      </c>
      <c r="DJ190" s="181" t="str">
        <f t="shared" si="218"/>
        <v/>
      </c>
      <c r="DK190" s="182" t="str">
        <f t="shared" si="219"/>
        <v/>
      </c>
      <c r="DL190" s="183"/>
      <c r="DM190" s="184" t="str">
        <f t="shared" si="280"/>
        <v/>
      </c>
      <c r="DN190" s="183"/>
      <c r="DO190" s="171"/>
      <c r="DP190" s="196"/>
      <c r="DQ190" s="195"/>
      <c r="DR190" s="197"/>
      <c r="DS190" s="195"/>
      <c r="DT190" s="197"/>
      <c r="DU190" s="195"/>
      <c r="DV190" s="180" t="str">
        <f t="shared" si="261"/>
        <v/>
      </c>
      <c r="DW190" s="181" t="str">
        <f t="shared" si="220"/>
        <v/>
      </c>
      <c r="DX190" s="182" t="str">
        <f t="shared" si="221"/>
        <v/>
      </c>
      <c r="DY190" s="183"/>
      <c r="DZ190" s="184" t="str">
        <f t="shared" si="281"/>
        <v/>
      </c>
      <c r="EA190" s="183"/>
      <c r="EB190" s="171"/>
      <c r="EC190" s="196"/>
      <c r="ED190" s="195"/>
      <c r="EE190" s="197"/>
      <c r="EF190" s="195"/>
      <c r="EG190" s="197"/>
      <c r="EH190" s="195"/>
      <c r="EI190" s="180" t="str">
        <f t="shared" si="262"/>
        <v/>
      </c>
      <c r="EJ190" s="181" t="str">
        <f t="shared" si="222"/>
        <v/>
      </c>
      <c r="EK190" s="182" t="str">
        <f t="shared" si="223"/>
        <v/>
      </c>
      <c r="EL190" s="183"/>
      <c r="EM190" s="184" t="str">
        <f t="shared" si="282"/>
        <v/>
      </c>
      <c r="EN190" s="183"/>
      <c r="EO190" s="171"/>
      <c r="EP190" s="196"/>
      <c r="EQ190" s="195"/>
      <c r="ER190" s="197"/>
      <c r="ES190" s="195"/>
      <c r="ET190" s="197"/>
      <c r="EU190" s="195"/>
      <c r="EV190" s="180" t="str">
        <f t="shared" si="263"/>
        <v/>
      </c>
      <c r="EW190" s="181" t="str">
        <f t="shared" si="224"/>
        <v/>
      </c>
      <c r="EX190" s="182" t="str">
        <f t="shared" si="225"/>
        <v/>
      </c>
      <c r="EY190" s="183"/>
      <c r="EZ190" s="184" t="str">
        <f t="shared" si="283"/>
        <v/>
      </c>
      <c r="FA190" s="183"/>
      <c r="FB190" s="171"/>
      <c r="FC190" s="196"/>
      <c r="FD190" s="195"/>
      <c r="FE190" s="197"/>
      <c r="FF190" s="195"/>
      <c r="FG190" s="197"/>
      <c r="FH190" s="195"/>
      <c r="FI190" s="180" t="str">
        <f t="shared" si="264"/>
        <v/>
      </c>
      <c r="FJ190" s="181" t="str">
        <f t="shared" si="226"/>
        <v/>
      </c>
      <c r="FK190" s="182" t="str">
        <f t="shared" si="227"/>
        <v/>
      </c>
      <c r="FL190" s="183"/>
      <c r="FM190" s="184" t="str">
        <f t="shared" si="284"/>
        <v/>
      </c>
      <c r="FN190" s="183"/>
      <c r="FO190" s="171"/>
      <c r="FP190" s="196"/>
      <c r="FQ190" s="195"/>
      <c r="FR190" s="197"/>
      <c r="FS190" s="195"/>
      <c r="FT190" s="197"/>
      <c r="FU190" s="195"/>
      <c r="FV190" s="180" t="str">
        <f t="shared" si="265"/>
        <v/>
      </c>
      <c r="FW190" s="181" t="str">
        <f t="shared" si="228"/>
        <v/>
      </c>
      <c r="FX190" s="182" t="str">
        <f t="shared" si="229"/>
        <v/>
      </c>
      <c r="FY190" s="183"/>
      <c r="FZ190" s="184" t="str">
        <f t="shared" si="285"/>
        <v/>
      </c>
      <c r="GA190" s="183"/>
      <c r="GB190" s="171"/>
      <c r="GC190" s="196"/>
      <c r="GD190" s="195"/>
      <c r="GE190" s="197"/>
      <c r="GF190" s="195"/>
      <c r="GG190" s="197"/>
      <c r="GH190" s="195"/>
      <c r="GI190" s="180" t="str">
        <f t="shared" si="266"/>
        <v/>
      </c>
      <c r="GJ190" s="181" t="str">
        <f t="shared" si="230"/>
        <v/>
      </c>
      <c r="GK190" s="182" t="str">
        <f t="shared" si="231"/>
        <v/>
      </c>
      <c r="GL190" s="183"/>
      <c r="GM190" s="184" t="str">
        <f t="shared" si="286"/>
        <v/>
      </c>
      <c r="GN190" s="183"/>
      <c r="GO190" s="171"/>
      <c r="GP190" s="196"/>
      <c r="GQ190" s="195"/>
      <c r="GR190" s="197"/>
      <c r="GS190" s="195"/>
      <c r="GT190" s="197"/>
      <c r="GU190" s="195"/>
      <c r="GV190" s="180" t="str">
        <f t="shared" si="267"/>
        <v/>
      </c>
      <c r="GW190" s="181" t="str">
        <f t="shared" si="232"/>
        <v/>
      </c>
      <c r="GX190" s="182" t="str">
        <f t="shared" si="233"/>
        <v/>
      </c>
      <c r="GY190" s="183"/>
      <c r="GZ190" s="184" t="str">
        <f t="shared" si="287"/>
        <v/>
      </c>
      <c r="HA190" s="183"/>
      <c r="HB190" s="171"/>
      <c r="HC190" s="196"/>
      <c r="HD190" s="195"/>
      <c r="HE190" s="197"/>
      <c r="HF190" s="195"/>
      <c r="HG190" s="197"/>
      <c r="HH190" s="195"/>
      <c r="HI190" s="180" t="str">
        <f t="shared" si="268"/>
        <v/>
      </c>
      <c r="HJ190" s="181" t="str">
        <f t="shared" si="234"/>
        <v/>
      </c>
      <c r="HK190" s="182" t="str">
        <f t="shared" si="235"/>
        <v/>
      </c>
      <c r="HL190" s="183"/>
      <c r="HM190" s="184" t="str">
        <f t="shared" si="288"/>
        <v/>
      </c>
      <c r="HN190" s="183"/>
      <c r="HO190" s="171"/>
      <c r="HP190" s="196"/>
      <c r="HQ190" s="195"/>
      <c r="HR190" s="197"/>
      <c r="HS190" s="195"/>
      <c r="HT190" s="197"/>
      <c r="HU190" s="195"/>
      <c r="HV190" s="180" t="str">
        <f t="shared" si="269"/>
        <v/>
      </c>
      <c r="HW190" s="181" t="str">
        <f t="shared" si="236"/>
        <v/>
      </c>
      <c r="HX190" s="182" t="str">
        <f t="shared" si="237"/>
        <v/>
      </c>
      <c r="HY190" s="183"/>
      <c r="HZ190" s="184" t="str">
        <f t="shared" si="289"/>
        <v/>
      </c>
      <c r="IA190" s="183"/>
      <c r="IB190" s="171"/>
      <c r="IC190" s="196"/>
      <c r="ID190" s="195"/>
      <c r="IE190" s="197"/>
      <c r="IF190" s="195"/>
      <c r="IG190" s="197"/>
      <c r="IH190" s="195"/>
      <c r="II190" s="180" t="str">
        <f t="shared" si="270"/>
        <v/>
      </c>
      <c r="IJ190" s="181" t="str">
        <f t="shared" si="238"/>
        <v/>
      </c>
      <c r="IK190" s="182" t="str">
        <f t="shared" si="239"/>
        <v/>
      </c>
      <c r="IL190" s="183"/>
      <c r="IM190" s="184" t="str">
        <f t="shared" si="290"/>
        <v/>
      </c>
      <c r="IN190" s="183"/>
      <c r="IO190" s="171"/>
      <c r="IP190" s="196"/>
      <c r="IQ190" s="195"/>
      <c r="IR190" s="197"/>
      <c r="IS190" s="195"/>
      <c r="IT190" s="197"/>
      <c r="IU190" s="195"/>
      <c r="IV190" s="180" t="str">
        <f t="shared" si="271"/>
        <v/>
      </c>
      <c r="IW190" s="181" t="str">
        <f t="shared" si="240"/>
        <v/>
      </c>
      <c r="IX190" s="182" t="str">
        <f t="shared" si="241"/>
        <v/>
      </c>
      <c r="IY190" s="183"/>
      <c r="IZ190" s="184" t="str">
        <f t="shared" si="291"/>
        <v/>
      </c>
      <c r="JA190" s="183"/>
      <c r="JB190" s="171"/>
      <c r="JC190" s="342"/>
      <c r="JD190" s="198">
        <f>COUNTA(D190,Q190,AD190,AQ190,BD190,BQ190,CD190,CQ190,DD190,DQ190,ED190,EQ190,FD190,FQ190,GD190,GQ190,HD190,HQ190,ID190,IQ190)</f>
        <v>0</v>
      </c>
      <c r="JE190" s="198">
        <f t="shared" si="243"/>
        <v>0</v>
      </c>
      <c r="JF190" s="198">
        <f t="shared" si="244"/>
        <v>0</v>
      </c>
      <c r="JG190" s="199">
        <f t="shared" si="245"/>
        <v>0</v>
      </c>
      <c r="JH190" s="199">
        <f t="shared" si="246"/>
        <v>0</v>
      </c>
      <c r="JI190" s="342"/>
      <c r="JJ190" s="198">
        <f>JD190+'Vessel List A'!JD190</f>
        <v>0</v>
      </c>
      <c r="JK190" s="198">
        <f>JE190+'Vessel List A'!JE190</f>
        <v>0</v>
      </c>
      <c r="JL190" s="198">
        <f t="shared" si="247"/>
        <v>0</v>
      </c>
      <c r="JM190" s="199">
        <f>JG190+'Vessel List A'!JG190</f>
        <v>0</v>
      </c>
      <c r="JN190" s="199">
        <f t="shared" si="248"/>
        <v>0</v>
      </c>
      <c r="JO190" s="342"/>
      <c r="JP190" s="346"/>
      <c r="JQ190" s="346"/>
      <c r="JR190" s="346"/>
      <c r="JS190" s="346"/>
      <c r="JT190" s="346"/>
      <c r="JU190" s="346"/>
      <c r="JV190" s="346"/>
      <c r="JW190" s="346"/>
      <c r="JX190" s="346"/>
      <c r="JY190" s="342"/>
      <c r="JZ190" s="344">
        <f t="shared" si="249"/>
        <v>5</v>
      </c>
      <c r="KA190" s="195"/>
    </row>
    <row r="191" spans="1:287" x14ac:dyDescent="0.2">
      <c r="A191" s="247">
        <f t="shared" si="250"/>
        <v>41765</v>
      </c>
      <c r="B191" s="249">
        <f t="shared" si="251"/>
        <v>41766</v>
      </c>
      <c r="C191" s="196"/>
      <c r="D191" s="195"/>
      <c r="E191" s="197"/>
      <c r="F191" s="195"/>
      <c r="G191" s="197"/>
      <c r="H191" s="195"/>
      <c r="I191" s="180" t="str">
        <f t="shared" si="252"/>
        <v/>
      </c>
      <c r="J191" s="181" t="str">
        <f t="shared" si="202"/>
        <v/>
      </c>
      <c r="K191" s="182" t="str">
        <f t="shared" si="203"/>
        <v/>
      </c>
      <c r="L191" s="183"/>
      <c r="M191" s="184" t="str">
        <f t="shared" si="272"/>
        <v/>
      </c>
      <c r="N191" s="183"/>
      <c r="O191" s="171"/>
      <c r="P191" s="196"/>
      <c r="Q191" s="195"/>
      <c r="R191" s="197"/>
      <c r="S191" s="195"/>
      <c r="T191" s="197"/>
      <c r="U191" s="195"/>
      <c r="V191" s="180" t="str">
        <f t="shared" si="253"/>
        <v/>
      </c>
      <c r="W191" s="181" t="str">
        <f t="shared" si="204"/>
        <v/>
      </c>
      <c r="X191" s="182" t="str">
        <f t="shared" si="205"/>
        <v/>
      </c>
      <c r="Y191" s="183"/>
      <c r="Z191" s="184" t="str">
        <f t="shared" si="273"/>
        <v/>
      </c>
      <c r="AA191" s="183"/>
      <c r="AB191" s="171"/>
      <c r="AC191" s="196"/>
      <c r="AD191" s="195"/>
      <c r="AE191" s="197"/>
      <c r="AF191" s="195"/>
      <c r="AG191" s="197"/>
      <c r="AH191" s="195"/>
      <c r="AI191" s="180" t="str">
        <f t="shared" si="254"/>
        <v/>
      </c>
      <c r="AJ191" s="181" t="str">
        <f t="shared" si="206"/>
        <v/>
      </c>
      <c r="AK191" s="182" t="str">
        <f t="shared" si="207"/>
        <v/>
      </c>
      <c r="AL191" s="183"/>
      <c r="AM191" s="184" t="str">
        <f t="shared" si="274"/>
        <v/>
      </c>
      <c r="AN191" s="183"/>
      <c r="AO191" s="171"/>
      <c r="AP191" s="196"/>
      <c r="AQ191" s="195"/>
      <c r="AR191" s="197"/>
      <c r="AS191" s="195"/>
      <c r="AT191" s="197"/>
      <c r="AU191" s="195"/>
      <c r="AV191" s="180" t="str">
        <f t="shared" si="255"/>
        <v/>
      </c>
      <c r="AW191" s="181" t="str">
        <f t="shared" si="208"/>
        <v/>
      </c>
      <c r="AX191" s="182" t="str">
        <f t="shared" si="209"/>
        <v/>
      </c>
      <c r="AY191" s="183"/>
      <c r="AZ191" s="184" t="str">
        <f t="shared" si="275"/>
        <v/>
      </c>
      <c r="BA191" s="183"/>
      <c r="BB191" s="171"/>
      <c r="BC191" s="196"/>
      <c r="BD191" s="195"/>
      <c r="BE191" s="197"/>
      <c r="BF191" s="195"/>
      <c r="BG191" s="197"/>
      <c r="BH191" s="195"/>
      <c r="BI191" s="180" t="str">
        <f t="shared" si="256"/>
        <v/>
      </c>
      <c r="BJ191" s="181" t="str">
        <f t="shared" si="210"/>
        <v/>
      </c>
      <c r="BK191" s="182" t="str">
        <f t="shared" si="211"/>
        <v/>
      </c>
      <c r="BL191" s="183"/>
      <c r="BM191" s="184" t="str">
        <f t="shared" si="276"/>
        <v/>
      </c>
      <c r="BN191" s="183"/>
      <c r="BO191" s="171"/>
      <c r="BP191" s="196"/>
      <c r="BQ191" s="195"/>
      <c r="BR191" s="197"/>
      <c r="BS191" s="195"/>
      <c r="BT191" s="197"/>
      <c r="BU191" s="195"/>
      <c r="BV191" s="180" t="str">
        <f t="shared" si="257"/>
        <v/>
      </c>
      <c r="BW191" s="181" t="str">
        <f t="shared" si="212"/>
        <v/>
      </c>
      <c r="BX191" s="182" t="str">
        <f t="shared" si="213"/>
        <v/>
      </c>
      <c r="BY191" s="183"/>
      <c r="BZ191" s="184" t="str">
        <f t="shared" si="277"/>
        <v/>
      </c>
      <c r="CA191" s="183"/>
      <c r="CB191" s="171"/>
      <c r="CC191" s="196"/>
      <c r="CD191" s="195"/>
      <c r="CE191" s="197"/>
      <c r="CF191" s="195"/>
      <c r="CG191" s="197"/>
      <c r="CH191" s="195"/>
      <c r="CI191" s="180" t="str">
        <f t="shared" si="258"/>
        <v/>
      </c>
      <c r="CJ191" s="181" t="str">
        <f t="shared" si="214"/>
        <v/>
      </c>
      <c r="CK191" s="182" t="str">
        <f t="shared" si="215"/>
        <v/>
      </c>
      <c r="CL191" s="183"/>
      <c r="CM191" s="184" t="str">
        <f t="shared" si="278"/>
        <v/>
      </c>
      <c r="CN191" s="183"/>
      <c r="CO191" s="171"/>
      <c r="CP191" s="196"/>
      <c r="CQ191" s="195"/>
      <c r="CR191" s="197"/>
      <c r="CS191" s="195"/>
      <c r="CT191" s="197"/>
      <c r="CU191" s="195"/>
      <c r="CV191" s="180" t="str">
        <f t="shared" si="259"/>
        <v/>
      </c>
      <c r="CW191" s="181" t="str">
        <f t="shared" si="216"/>
        <v/>
      </c>
      <c r="CX191" s="182" t="str">
        <f t="shared" si="217"/>
        <v/>
      </c>
      <c r="CY191" s="183"/>
      <c r="CZ191" s="184" t="str">
        <f t="shared" si="279"/>
        <v/>
      </c>
      <c r="DA191" s="183"/>
      <c r="DB191" s="171"/>
      <c r="DC191" s="196"/>
      <c r="DD191" s="195"/>
      <c r="DE191" s="197"/>
      <c r="DF191" s="195"/>
      <c r="DG191" s="197"/>
      <c r="DH191" s="195"/>
      <c r="DI191" s="180" t="str">
        <f t="shared" si="260"/>
        <v/>
      </c>
      <c r="DJ191" s="181" t="str">
        <f t="shared" si="218"/>
        <v/>
      </c>
      <c r="DK191" s="182" t="str">
        <f t="shared" si="219"/>
        <v/>
      </c>
      <c r="DL191" s="183"/>
      <c r="DM191" s="184" t="str">
        <f t="shared" si="280"/>
        <v/>
      </c>
      <c r="DN191" s="183"/>
      <c r="DO191" s="171"/>
      <c r="DP191" s="196"/>
      <c r="DQ191" s="195"/>
      <c r="DR191" s="197"/>
      <c r="DS191" s="195"/>
      <c r="DT191" s="197"/>
      <c r="DU191" s="195"/>
      <c r="DV191" s="180" t="str">
        <f t="shared" si="261"/>
        <v/>
      </c>
      <c r="DW191" s="181" t="str">
        <f t="shared" si="220"/>
        <v/>
      </c>
      <c r="DX191" s="182" t="str">
        <f t="shared" si="221"/>
        <v/>
      </c>
      <c r="DY191" s="183"/>
      <c r="DZ191" s="184" t="str">
        <f t="shared" si="281"/>
        <v/>
      </c>
      <c r="EA191" s="183"/>
      <c r="EB191" s="171"/>
      <c r="EC191" s="196"/>
      <c r="ED191" s="195"/>
      <c r="EE191" s="197"/>
      <c r="EF191" s="195"/>
      <c r="EG191" s="197"/>
      <c r="EH191" s="195"/>
      <c r="EI191" s="180" t="str">
        <f t="shared" si="262"/>
        <v/>
      </c>
      <c r="EJ191" s="181" t="str">
        <f t="shared" si="222"/>
        <v/>
      </c>
      <c r="EK191" s="182" t="str">
        <f t="shared" si="223"/>
        <v/>
      </c>
      <c r="EL191" s="183"/>
      <c r="EM191" s="184" t="str">
        <f t="shared" si="282"/>
        <v/>
      </c>
      <c r="EN191" s="183"/>
      <c r="EO191" s="171"/>
      <c r="EP191" s="196"/>
      <c r="EQ191" s="195"/>
      <c r="ER191" s="197"/>
      <c r="ES191" s="195"/>
      <c r="ET191" s="197"/>
      <c r="EU191" s="195"/>
      <c r="EV191" s="180" t="str">
        <f t="shared" si="263"/>
        <v/>
      </c>
      <c r="EW191" s="181" t="str">
        <f t="shared" si="224"/>
        <v/>
      </c>
      <c r="EX191" s="182" t="str">
        <f t="shared" si="225"/>
        <v/>
      </c>
      <c r="EY191" s="183"/>
      <c r="EZ191" s="184" t="str">
        <f t="shared" si="283"/>
        <v/>
      </c>
      <c r="FA191" s="183"/>
      <c r="FB191" s="171"/>
      <c r="FC191" s="196"/>
      <c r="FD191" s="195"/>
      <c r="FE191" s="197"/>
      <c r="FF191" s="195"/>
      <c r="FG191" s="197"/>
      <c r="FH191" s="195"/>
      <c r="FI191" s="180" t="str">
        <f t="shared" si="264"/>
        <v/>
      </c>
      <c r="FJ191" s="181" t="str">
        <f t="shared" si="226"/>
        <v/>
      </c>
      <c r="FK191" s="182" t="str">
        <f t="shared" si="227"/>
        <v/>
      </c>
      <c r="FL191" s="183"/>
      <c r="FM191" s="184" t="str">
        <f t="shared" si="284"/>
        <v/>
      </c>
      <c r="FN191" s="183"/>
      <c r="FO191" s="171"/>
      <c r="FP191" s="196"/>
      <c r="FQ191" s="195"/>
      <c r="FR191" s="197"/>
      <c r="FS191" s="195"/>
      <c r="FT191" s="197"/>
      <c r="FU191" s="195"/>
      <c r="FV191" s="180" t="str">
        <f t="shared" si="265"/>
        <v/>
      </c>
      <c r="FW191" s="181" t="str">
        <f t="shared" si="228"/>
        <v/>
      </c>
      <c r="FX191" s="182" t="str">
        <f t="shared" si="229"/>
        <v/>
      </c>
      <c r="FY191" s="183"/>
      <c r="FZ191" s="184" t="str">
        <f t="shared" si="285"/>
        <v/>
      </c>
      <c r="GA191" s="183"/>
      <c r="GB191" s="171"/>
      <c r="GC191" s="196"/>
      <c r="GD191" s="195"/>
      <c r="GE191" s="197"/>
      <c r="GF191" s="195"/>
      <c r="GG191" s="197"/>
      <c r="GH191" s="195"/>
      <c r="GI191" s="180" t="str">
        <f t="shared" si="266"/>
        <v/>
      </c>
      <c r="GJ191" s="181" t="str">
        <f t="shared" si="230"/>
        <v/>
      </c>
      <c r="GK191" s="182" t="str">
        <f t="shared" si="231"/>
        <v/>
      </c>
      <c r="GL191" s="183"/>
      <c r="GM191" s="184" t="str">
        <f t="shared" si="286"/>
        <v/>
      </c>
      <c r="GN191" s="183"/>
      <c r="GO191" s="171"/>
      <c r="GP191" s="196"/>
      <c r="GQ191" s="195"/>
      <c r="GR191" s="197"/>
      <c r="GS191" s="195"/>
      <c r="GT191" s="197"/>
      <c r="GU191" s="195"/>
      <c r="GV191" s="180" t="str">
        <f t="shared" si="267"/>
        <v/>
      </c>
      <c r="GW191" s="181" t="str">
        <f t="shared" si="232"/>
        <v/>
      </c>
      <c r="GX191" s="182" t="str">
        <f t="shared" si="233"/>
        <v/>
      </c>
      <c r="GY191" s="183"/>
      <c r="GZ191" s="184" t="str">
        <f t="shared" si="287"/>
        <v/>
      </c>
      <c r="HA191" s="183"/>
      <c r="HB191" s="171"/>
      <c r="HC191" s="196"/>
      <c r="HD191" s="195"/>
      <c r="HE191" s="197"/>
      <c r="HF191" s="195"/>
      <c r="HG191" s="197"/>
      <c r="HH191" s="195"/>
      <c r="HI191" s="180" t="str">
        <f t="shared" si="268"/>
        <v/>
      </c>
      <c r="HJ191" s="181" t="str">
        <f t="shared" si="234"/>
        <v/>
      </c>
      <c r="HK191" s="182" t="str">
        <f t="shared" si="235"/>
        <v/>
      </c>
      <c r="HL191" s="183"/>
      <c r="HM191" s="184" t="str">
        <f t="shared" si="288"/>
        <v/>
      </c>
      <c r="HN191" s="183"/>
      <c r="HO191" s="171"/>
      <c r="HP191" s="196"/>
      <c r="HQ191" s="195"/>
      <c r="HR191" s="197"/>
      <c r="HS191" s="195"/>
      <c r="HT191" s="197"/>
      <c r="HU191" s="195"/>
      <c r="HV191" s="180" t="str">
        <f t="shared" si="269"/>
        <v/>
      </c>
      <c r="HW191" s="181" t="str">
        <f t="shared" si="236"/>
        <v/>
      </c>
      <c r="HX191" s="182" t="str">
        <f t="shared" si="237"/>
        <v/>
      </c>
      <c r="HY191" s="183"/>
      <c r="HZ191" s="184" t="str">
        <f t="shared" si="289"/>
        <v/>
      </c>
      <c r="IA191" s="183"/>
      <c r="IB191" s="171"/>
      <c r="IC191" s="196"/>
      <c r="ID191" s="195"/>
      <c r="IE191" s="197"/>
      <c r="IF191" s="195"/>
      <c r="IG191" s="197"/>
      <c r="IH191" s="195"/>
      <c r="II191" s="180" t="str">
        <f t="shared" si="270"/>
        <v/>
      </c>
      <c r="IJ191" s="181" t="str">
        <f t="shared" si="238"/>
        <v/>
      </c>
      <c r="IK191" s="182" t="str">
        <f t="shared" si="239"/>
        <v/>
      </c>
      <c r="IL191" s="183"/>
      <c r="IM191" s="184" t="str">
        <f t="shared" si="290"/>
        <v/>
      </c>
      <c r="IN191" s="183"/>
      <c r="IO191" s="171"/>
      <c r="IP191" s="196"/>
      <c r="IQ191" s="195"/>
      <c r="IR191" s="197"/>
      <c r="IS191" s="195"/>
      <c r="IT191" s="197"/>
      <c r="IU191" s="195"/>
      <c r="IV191" s="180" t="str">
        <f t="shared" si="271"/>
        <v/>
      </c>
      <c r="IW191" s="181" t="str">
        <f t="shared" si="240"/>
        <v/>
      </c>
      <c r="IX191" s="182" t="str">
        <f t="shared" si="241"/>
        <v/>
      </c>
      <c r="IY191" s="183"/>
      <c r="IZ191" s="184" t="str">
        <f t="shared" si="291"/>
        <v/>
      </c>
      <c r="JA191" s="183"/>
      <c r="JB191" s="171"/>
      <c r="JC191" s="342"/>
      <c r="JD191" s="198">
        <f t="shared" si="242"/>
        <v>0</v>
      </c>
      <c r="JE191" s="198">
        <f t="shared" si="243"/>
        <v>0</v>
      </c>
      <c r="JF191" s="198">
        <f t="shared" si="244"/>
        <v>0</v>
      </c>
      <c r="JG191" s="199">
        <f t="shared" si="245"/>
        <v>0</v>
      </c>
      <c r="JH191" s="199">
        <f t="shared" si="246"/>
        <v>0</v>
      </c>
      <c r="JI191" s="342"/>
      <c r="JJ191" s="198">
        <f>JD191+'Vessel List A'!JD191</f>
        <v>0</v>
      </c>
      <c r="JK191" s="198">
        <f>JE191+'Vessel List A'!JE191</f>
        <v>0</v>
      </c>
      <c r="JL191" s="198">
        <f t="shared" si="247"/>
        <v>0</v>
      </c>
      <c r="JM191" s="199">
        <f>JG191+'Vessel List A'!JG191</f>
        <v>0</v>
      </c>
      <c r="JN191" s="199">
        <f t="shared" si="248"/>
        <v>0</v>
      </c>
      <c r="JO191" s="342"/>
      <c r="JP191" s="346"/>
      <c r="JQ191" s="346"/>
      <c r="JR191" s="346"/>
      <c r="JS191" s="346"/>
      <c r="JT191" s="346"/>
      <c r="JU191" s="346"/>
      <c r="JV191" s="346"/>
      <c r="JW191" s="346"/>
      <c r="JX191" s="346"/>
      <c r="JY191" s="342"/>
      <c r="JZ191" s="344">
        <f t="shared" si="249"/>
        <v>5</v>
      </c>
      <c r="KA191" s="195"/>
    </row>
    <row r="192" spans="1:287" x14ac:dyDescent="0.2">
      <c r="A192" s="247">
        <f t="shared" si="250"/>
        <v>41766</v>
      </c>
      <c r="B192" s="249">
        <f t="shared" si="251"/>
        <v>41767</v>
      </c>
      <c r="C192" s="196"/>
      <c r="D192" s="195"/>
      <c r="E192" s="197"/>
      <c r="F192" s="195"/>
      <c r="G192" s="197"/>
      <c r="H192" s="195"/>
      <c r="I192" s="180" t="str">
        <f t="shared" si="252"/>
        <v/>
      </c>
      <c r="J192" s="181" t="str">
        <f t="shared" si="202"/>
        <v/>
      </c>
      <c r="K192" s="182" t="str">
        <f t="shared" si="203"/>
        <v/>
      </c>
      <c r="L192" s="183"/>
      <c r="M192" s="184" t="str">
        <f t="shared" si="272"/>
        <v/>
      </c>
      <c r="N192" s="183"/>
      <c r="O192" s="171"/>
      <c r="P192" s="196"/>
      <c r="Q192" s="195"/>
      <c r="R192" s="197"/>
      <c r="S192" s="195"/>
      <c r="T192" s="197"/>
      <c r="U192" s="195"/>
      <c r="V192" s="180" t="str">
        <f t="shared" si="253"/>
        <v/>
      </c>
      <c r="W192" s="181" t="str">
        <f t="shared" si="204"/>
        <v/>
      </c>
      <c r="X192" s="182" t="str">
        <f t="shared" si="205"/>
        <v/>
      </c>
      <c r="Y192" s="183"/>
      <c r="Z192" s="184" t="str">
        <f t="shared" si="273"/>
        <v/>
      </c>
      <c r="AA192" s="183"/>
      <c r="AB192" s="171"/>
      <c r="AC192" s="196"/>
      <c r="AD192" s="195"/>
      <c r="AE192" s="197"/>
      <c r="AF192" s="195"/>
      <c r="AG192" s="197"/>
      <c r="AH192" s="195"/>
      <c r="AI192" s="180" t="str">
        <f t="shared" si="254"/>
        <v/>
      </c>
      <c r="AJ192" s="181" t="str">
        <f t="shared" si="206"/>
        <v/>
      </c>
      <c r="AK192" s="182" t="str">
        <f t="shared" si="207"/>
        <v/>
      </c>
      <c r="AL192" s="183"/>
      <c r="AM192" s="184" t="str">
        <f t="shared" si="274"/>
        <v/>
      </c>
      <c r="AN192" s="183"/>
      <c r="AO192" s="171"/>
      <c r="AP192" s="196"/>
      <c r="AQ192" s="195"/>
      <c r="AR192" s="197"/>
      <c r="AS192" s="195"/>
      <c r="AT192" s="197"/>
      <c r="AU192" s="195"/>
      <c r="AV192" s="180" t="str">
        <f t="shared" si="255"/>
        <v/>
      </c>
      <c r="AW192" s="181" t="str">
        <f t="shared" si="208"/>
        <v/>
      </c>
      <c r="AX192" s="182" t="str">
        <f t="shared" si="209"/>
        <v/>
      </c>
      <c r="AY192" s="183"/>
      <c r="AZ192" s="184" t="str">
        <f t="shared" si="275"/>
        <v/>
      </c>
      <c r="BA192" s="183"/>
      <c r="BB192" s="171"/>
      <c r="BC192" s="196"/>
      <c r="BD192" s="195"/>
      <c r="BE192" s="197"/>
      <c r="BF192" s="195"/>
      <c r="BG192" s="197"/>
      <c r="BH192" s="195"/>
      <c r="BI192" s="180" t="str">
        <f t="shared" si="256"/>
        <v/>
      </c>
      <c r="BJ192" s="181" t="str">
        <f t="shared" si="210"/>
        <v/>
      </c>
      <c r="BK192" s="182" t="str">
        <f t="shared" si="211"/>
        <v/>
      </c>
      <c r="BL192" s="183"/>
      <c r="BM192" s="184" t="str">
        <f t="shared" si="276"/>
        <v/>
      </c>
      <c r="BN192" s="183"/>
      <c r="BO192" s="171"/>
      <c r="BP192" s="196"/>
      <c r="BQ192" s="195"/>
      <c r="BR192" s="197"/>
      <c r="BS192" s="195"/>
      <c r="BT192" s="197"/>
      <c r="BU192" s="195"/>
      <c r="BV192" s="180" t="str">
        <f t="shared" si="257"/>
        <v/>
      </c>
      <c r="BW192" s="181" t="str">
        <f t="shared" si="212"/>
        <v/>
      </c>
      <c r="BX192" s="182" t="str">
        <f t="shared" si="213"/>
        <v/>
      </c>
      <c r="BY192" s="183"/>
      <c r="BZ192" s="184" t="str">
        <f t="shared" si="277"/>
        <v/>
      </c>
      <c r="CA192" s="183"/>
      <c r="CB192" s="171"/>
      <c r="CC192" s="196"/>
      <c r="CD192" s="195"/>
      <c r="CE192" s="197"/>
      <c r="CF192" s="195"/>
      <c r="CG192" s="197"/>
      <c r="CH192" s="195"/>
      <c r="CI192" s="180" t="str">
        <f t="shared" si="258"/>
        <v/>
      </c>
      <c r="CJ192" s="181" t="str">
        <f t="shared" si="214"/>
        <v/>
      </c>
      <c r="CK192" s="182" t="str">
        <f t="shared" si="215"/>
        <v/>
      </c>
      <c r="CL192" s="183"/>
      <c r="CM192" s="184" t="str">
        <f t="shared" si="278"/>
        <v/>
      </c>
      <c r="CN192" s="183"/>
      <c r="CO192" s="171"/>
      <c r="CP192" s="196"/>
      <c r="CQ192" s="195"/>
      <c r="CR192" s="197"/>
      <c r="CS192" s="195"/>
      <c r="CT192" s="197"/>
      <c r="CU192" s="195"/>
      <c r="CV192" s="180" t="str">
        <f t="shared" si="259"/>
        <v/>
      </c>
      <c r="CW192" s="181" t="str">
        <f t="shared" si="216"/>
        <v/>
      </c>
      <c r="CX192" s="182" t="str">
        <f t="shared" si="217"/>
        <v/>
      </c>
      <c r="CY192" s="183"/>
      <c r="CZ192" s="184" t="str">
        <f t="shared" si="279"/>
        <v/>
      </c>
      <c r="DA192" s="183"/>
      <c r="DB192" s="171"/>
      <c r="DC192" s="196"/>
      <c r="DD192" s="195"/>
      <c r="DE192" s="197"/>
      <c r="DF192" s="195"/>
      <c r="DG192" s="197"/>
      <c r="DH192" s="195"/>
      <c r="DI192" s="180" t="str">
        <f t="shared" si="260"/>
        <v/>
      </c>
      <c r="DJ192" s="181" t="str">
        <f t="shared" si="218"/>
        <v/>
      </c>
      <c r="DK192" s="182" t="str">
        <f t="shared" si="219"/>
        <v/>
      </c>
      <c r="DL192" s="183"/>
      <c r="DM192" s="184" t="str">
        <f t="shared" si="280"/>
        <v/>
      </c>
      <c r="DN192" s="183"/>
      <c r="DO192" s="171"/>
      <c r="DP192" s="196"/>
      <c r="DQ192" s="195"/>
      <c r="DR192" s="197"/>
      <c r="DS192" s="195"/>
      <c r="DT192" s="197"/>
      <c r="DU192" s="195"/>
      <c r="DV192" s="180" t="str">
        <f t="shared" si="261"/>
        <v/>
      </c>
      <c r="DW192" s="181" t="str">
        <f t="shared" si="220"/>
        <v/>
      </c>
      <c r="DX192" s="182" t="str">
        <f t="shared" si="221"/>
        <v/>
      </c>
      <c r="DY192" s="183"/>
      <c r="DZ192" s="184" t="str">
        <f t="shared" si="281"/>
        <v/>
      </c>
      <c r="EA192" s="183"/>
      <c r="EB192" s="171"/>
      <c r="EC192" s="196"/>
      <c r="ED192" s="195"/>
      <c r="EE192" s="197"/>
      <c r="EF192" s="195"/>
      <c r="EG192" s="197"/>
      <c r="EH192" s="195"/>
      <c r="EI192" s="180" t="str">
        <f t="shared" si="262"/>
        <v/>
      </c>
      <c r="EJ192" s="181" t="str">
        <f t="shared" si="222"/>
        <v/>
      </c>
      <c r="EK192" s="182" t="str">
        <f t="shared" si="223"/>
        <v/>
      </c>
      <c r="EL192" s="183"/>
      <c r="EM192" s="184" t="str">
        <f t="shared" si="282"/>
        <v/>
      </c>
      <c r="EN192" s="183"/>
      <c r="EO192" s="171"/>
      <c r="EP192" s="196"/>
      <c r="EQ192" s="195"/>
      <c r="ER192" s="197"/>
      <c r="ES192" s="195"/>
      <c r="ET192" s="197"/>
      <c r="EU192" s="195"/>
      <c r="EV192" s="180" t="str">
        <f t="shared" si="263"/>
        <v/>
      </c>
      <c r="EW192" s="181" t="str">
        <f t="shared" si="224"/>
        <v/>
      </c>
      <c r="EX192" s="182" t="str">
        <f t="shared" si="225"/>
        <v/>
      </c>
      <c r="EY192" s="183"/>
      <c r="EZ192" s="184" t="str">
        <f t="shared" si="283"/>
        <v/>
      </c>
      <c r="FA192" s="183"/>
      <c r="FB192" s="171"/>
      <c r="FC192" s="196"/>
      <c r="FD192" s="195"/>
      <c r="FE192" s="197"/>
      <c r="FF192" s="195"/>
      <c r="FG192" s="197"/>
      <c r="FH192" s="195"/>
      <c r="FI192" s="180" t="str">
        <f t="shared" si="264"/>
        <v/>
      </c>
      <c r="FJ192" s="181" t="str">
        <f t="shared" si="226"/>
        <v/>
      </c>
      <c r="FK192" s="182" t="str">
        <f t="shared" si="227"/>
        <v/>
      </c>
      <c r="FL192" s="183"/>
      <c r="FM192" s="184" t="str">
        <f t="shared" si="284"/>
        <v/>
      </c>
      <c r="FN192" s="183"/>
      <c r="FO192" s="171"/>
      <c r="FP192" s="196"/>
      <c r="FQ192" s="195"/>
      <c r="FR192" s="197"/>
      <c r="FS192" s="195"/>
      <c r="FT192" s="197"/>
      <c r="FU192" s="195"/>
      <c r="FV192" s="180" t="str">
        <f t="shared" si="265"/>
        <v/>
      </c>
      <c r="FW192" s="181" t="str">
        <f t="shared" si="228"/>
        <v/>
      </c>
      <c r="FX192" s="182" t="str">
        <f t="shared" si="229"/>
        <v/>
      </c>
      <c r="FY192" s="183"/>
      <c r="FZ192" s="184" t="str">
        <f t="shared" si="285"/>
        <v/>
      </c>
      <c r="GA192" s="183"/>
      <c r="GB192" s="171"/>
      <c r="GC192" s="196"/>
      <c r="GD192" s="195"/>
      <c r="GE192" s="197"/>
      <c r="GF192" s="195"/>
      <c r="GG192" s="197"/>
      <c r="GH192" s="195"/>
      <c r="GI192" s="180" t="str">
        <f t="shared" si="266"/>
        <v/>
      </c>
      <c r="GJ192" s="181" t="str">
        <f t="shared" si="230"/>
        <v/>
      </c>
      <c r="GK192" s="182" t="str">
        <f t="shared" si="231"/>
        <v/>
      </c>
      <c r="GL192" s="183"/>
      <c r="GM192" s="184" t="str">
        <f t="shared" si="286"/>
        <v/>
      </c>
      <c r="GN192" s="183"/>
      <c r="GO192" s="171"/>
      <c r="GP192" s="196"/>
      <c r="GQ192" s="195"/>
      <c r="GR192" s="197"/>
      <c r="GS192" s="195"/>
      <c r="GT192" s="197"/>
      <c r="GU192" s="195"/>
      <c r="GV192" s="180" t="str">
        <f t="shared" si="267"/>
        <v/>
      </c>
      <c r="GW192" s="181" t="str">
        <f t="shared" si="232"/>
        <v/>
      </c>
      <c r="GX192" s="182" t="str">
        <f t="shared" si="233"/>
        <v/>
      </c>
      <c r="GY192" s="183"/>
      <c r="GZ192" s="184" t="str">
        <f t="shared" si="287"/>
        <v/>
      </c>
      <c r="HA192" s="183"/>
      <c r="HB192" s="171"/>
      <c r="HC192" s="196"/>
      <c r="HD192" s="195"/>
      <c r="HE192" s="197"/>
      <c r="HF192" s="195"/>
      <c r="HG192" s="197"/>
      <c r="HH192" s="195"/>
      <c r="HI192" s="180" t="str">
        <f t="shared" si="268"/>
        <v/>
      </c>
      <c r="HJ192" s="181" t="str">
        <f t="shared" si="234"/>
        <v/>
      </c>
      <c r="HK192" s="182" t="str">
        <f t="shared" si="235"/>
        <v/>
      </c>
      <c r="HL192" s="183"/>
      <c r="HM192" s="184" t="str">
        <f t="shared" si="288"/>
        <v/>
      </c>
      <c r="HN192" s="183"/>
      <c r="HO192" s="171"/>
      <c r="HP192" s="196"/>
      <c r="HQ192" s="195"/>
      <c r="HR192" s="197"/>
      <c r="HS192" s="195"/>
      <c r="HT192" s="197"/>
      <c r="HU192" s="195"/>
      <c r="HV192" s="180" t="str">
        <f t="shared" si="269"/>
        <v/>
      </c>
      <c r="HW192" s="181" t="str">
        <f t="shared" si="236"/>
        <v/>
      </c>
      <c r="HX192" s="182" t="str">
        <f t="shared" si="237"/>
        <v/>
      </c>
      <c r="HY192" s="183"/>
      <c r="HZ192" s="184" t="str">
        <f t="shared" si="289"/>
        <v/>
      </c>
      <c r="IA192" s="183"/>
      <c r="IB192" s="171"/>
      <c r="IC192" s="196"/>
      <c r="ID192" s="195"/>
      <c r="IE192" s="197"/>
      <c r="IF192" s="195"/>
      <c r="IG192" s="197"/>
      <c r="IH192" s="195"/>
      <c r="II192" s="180" t="str">
        <f t="shared" si="270"/>
        <v/>
      </c>
      <c r="IJ192" s="181" t="str">
        <f t="shared" si="238"/>
        <v/>
      </c>
      <c r="IK192" s="182" t="str">
        <f t="shared" si="239"/>
        <v/>
      </c>
      <c r="IL192" s="183"/>
      <c r="IM192" s="184" t="str">
        <f t="shared" si="290"/>
        <v/>
      </c>
      <c r="IN192" s="183"/>
      <c r="IO192" s="171"/>
      <c r="IP192" s="196"/>
      <c r="IQ192" s="195"/>
      <c r="IR192" s="197"/>
      <c r="IS192" s="195"/>
      <c r="IT192" s="197"/>
      <c r="IU192" s="195"/>
      <c r="IV192" s="180" t="str">
        <f t="shared" si="271"/>
        <v/>
      </c>
      <c r="IW192" s="181" t="str">
        <f t="shared" si="240"/>
        <v/>
      </c>
      <c r="IX192" s="182" t="str">
        <f t="shared" si="241"/>
        <v/>
      </c>
      <c r="IY192" s="183"/>
      <c r="IZ192" s="184" t="str">
        <f t="shared" si="291"/>
        <v/>
      </c>
      <c r="JA192" s="183"/>
      <c r="JB192" s="171"/>
      <c r="JC192" s="342"/>
      <c r="JD192" s="198">
        <f t="shared" si="242"/>
        <v>0</v>
      </c>
      <c r="JE192" s="198">
        <f t="shared" si="243"/>
        <v>0</v>
      </c>
      <c r="JF192" s="198">
        <f t="shared" si="244"/>
        <v>0</v>
      </c>
      <c r="JG192" s="199">
        <f t="shared" si="245"/>
        <v>0</v>
      </c>
      <c r="JH192" s="199">
        <f t="shared" si="246"/>
        <v>0</v>
      </c>
      <c r="JI192" s="342"/>
      <c r="JJ192" s="198">
        <f>JD192+'Vessel List A'!JD192</f>
        <v>0</v>
      </c>
      <c r="JK192" s="198">
        <f>JE192+'Vessel List A'!JE192</f>
        <v>0</v>
      </c>
      <c r="JL192" s="198">
        <f t="shared" si="247"/>
        <v>0</v>
      </c>
      <c r="JM192" s="199">
        <f>JG192+'Vessel List A'!JG192</f>
        <v>0</v>
      </c>
      <c r="JN192" s="199">
        <f t="shared" si="248"/>
        <v>0</v>
      </c>
      <c r="JO192" s="342"/>
      <c r="JP192" s="346"/>
      <c r="JQ192" s="346"/>
      <c r="JR192" s="346"/>
      <c r="JS192" s="346"/>
      <c r="JT192" s="346"/>
      <c r="JU192" s="346"/>
      <c r="JV192" s="346"/>
      <c r="JW192" s="346"/>
      <c r="JX192" s="346"/>
      <c r="JY192" s="342"/>
      <c r="JZ192" s="344">
        <f t="shared" si="249"/>
        <v>5</v>
      </c>
      <c r="KA192" s="195"/>
    </row>
    <row r="193" spans="1:287" x14ac:dyDescent="0.2">
      <c r="A193" s="247">
        <f t="shared" si="250"/>
        <v>41767</v>
      </c>
      <c r="B193" s="249">
        <f t="shared" si="251"/>
        <v>41768</v>
      </c>
      <c r="C193" s="196"/>
      <c r="D193" s="195"/>
      <c r="E193" s="197"/>
      <c r="F193" s="195"/>
      <c r="G193" s="197"/>
      <c r="H193" s="195"/>
      <c r="I193" s="180" t="str">
        <f t="shared" si="252"/>
        <v/>
      </c>
      <c r="J193" s="181" t="str">
        <f t="shared" si="202"/>
        <v/>
      </c>
      <c r="K193" s="182" t="str">
        <f t="shared" si="203"/>
        <v/>
      </c>
      <c r="L193" s="183"/>
      <c r="M193" s="184" t="str">
        <f t="shared" si="272"/>
        <v/>
      </c>
      <c r="N193" s="183"/>
      <c r="O193" s="186"/>
      <c r="P193" s="196"/>
      <c r="Q193" s="195"/>
      <c r="R193" s="197"/>
      <c r="S193" s="195"/>
      <c r="T193" s="197"/>
      <c r="U193" s="195"/>
      <c r="V193" s="180" t="str">
        <f t="shared" si="253"/>
        <v/>
      </c>
      <c r="W193" s="181" t="str">
        <f t="shared" si="204"/>
        <v/>
      </c>
      <c r="X193" s="182" t="str">
        <f t="shared" si="205"/>
        <v/>
      </c>
      <c r="Y193" s="183"/>
      <c r="Z193" s="184" t="str">
        <f t="shared" si="273"/>
        <v/>
      </c>
      <c r="AA193" s="183"/>
      <c r="AB193" s="186"/>
      <c r="AC193" s="196"/>
      <c r="AD193" s="195"/>
      <c r="AE193" s="197"/>
      <c r="AF193" s="195"/>
      <c r="AG193" s="197"/>
      <c r="AH193" s="195"/>
      <c r="AI193" s="180" t="str">
        <f t="shared" si="254"/>
        <v/>
      </c>
      <c r="AJ193" s="181" t="str">
        <f t="shared" si="206"/>
        <v/>
      </c>
      <c r="AK193" s="182" t="str">
        <f t="shared" si="207"/>
        <v/>
      </c>
      <c r="AL193" s="183"/>
      <c r="AM193" s="184" t="str">
        <f t="shared" si="274"/>
        <v/>
      </c>
      <c r="AN193" s="183"/>
      <c r="AO193" s="186"/>
      <c r="AP193" s="196"/>
      <c r="AQ193" s="195"/>
      <c r="AR193" s="197"/>
      <c r="AS193" s="195"/>
      <c r="AT193" s="197"/>
      <c r="AU193" s="195"/>
      <c r="AV193" s="180" t="str">
        <f t="shared" si="255"/>
        <v/>
      </c>
      <c r="AW193" s="181" t="str">
        <f t="shared" si="208"/>
        <v/>
      </c>
      <c r="AX193" s="182" t="str">
        <f t="shared" si="209"/>
        <v/>
      </c>
      <c r="AY193" s="183"/>
      <c r="AZ193" s="184" t="str">
        <f t="shared" si="275"/>
        <v/>
      </c>
      <c r="BA193" s="183"/>
      <c r="BB193" s="186"/>
      <c r="BC193" s="196"/>
      <c r="BD193" s="195"/>
      <c r="BE193" s="197"/>
      <c r="BF193" s="195"/>
      <c r="BG193" s="197"/>
      <c r="BH193" s="195"/>
      <c r="BI193" s="180" t="str">
        <f t="shared" si="256"/>
        <v/>
      </c>
      <c r="BJ193" s="181" t="str">
        <f t="shared" si="210"/>
        <v/>
      </c>
      <c r="BK193" s="182" t="str">
        <f t="shared" si="211"/>
        <v/>
      </c>
      <c r="BL193" s="183"/>
      <c r="BM193" s="184" t="str">
        <f t="shared" si="276"/>
        <v/>
      </c>
      <c r="BN193" s="183"/>
      <c r="BO193" s="186"/>
      <c r="BP193" s="196"/>
      <c r="BQ193" s="195"/>
      <c r="BR193" s="197"/>
      <c r="BS193" s="195"/>
      <c r="BT193" s="197"/>
      <c r="BU193" s="195"/>
      <c r="BV193" s="180" t="str">
        <f t="shared" si="257"/>
        <v/>
      </c>
      <c r="BW193" s="181" t="str">
        <f t="shared" si="212"/>
        <v/>
      </c>
      <c r="BX193" s="182" t="str">
        <f t="shared" si="213"/>
        <v/>
      </c>
      <c r="BY193" s="183"/>
      <c r="BZ193" s="184" t="str">
        <f t="shared" si="277"/>
        <v/>
      </c>
      <c r="CA193" s="183"/>
      <c r="CB193" s="186"/>
      <c r="CC193" s="196"/>
      <c r="CD193" s="195"/>
      <c r="CE193" s="197"/>
      <c r="CF193" s="195"/>
      <c r="CG193" s="197"/>
      <c r="CH193" s="195"/>
      <c r="CI193" s="180" t="str">
        <f t="shared" si="258"/>
        <v/>
      </c>
      <c r="CJ193" s="181" t="str">
        <f t="shared" si="214"/>
        <v/>
      </c>
      <c r="CK193" s="182" t="str">
        <f t="shared" si="215"/>
        <v/>
      </c>
      <c r="CL193" s="183"/>
      <c r="CM193" s="184" t="str">
        <f t="shared" si="278"/>
        <v/>
      </c>
      <c r="CN193" s="183"/>
      <c r="CO193" s="186"/>
      <c r="CP193" s="196"/>
      <c r="CQ193" s="195"/>
      <c r="CR193" s="197"/>
      <c r="CS193" s="195"/>
      <c r="CT193" s="197"/>
      <c r="CU193" s="195"/>
      <c r="CV193" s="180" t="str">
        <f t="shared" si="259"/>
        <v/>
      </c>
      <c r="CW193" s="181" t="str">
        <f t="shared" si="216"/>
        <v/>
      </c>
      <c r="CX193" s="182" t="str">
        <f t="shared" si="217"/>
        <v/>
      </c>
      <c r="CY193" s="183"/>
      <c r="CZ193" s="184" t="str">
        <f t="shared" si="279"/>
        <v/>
      </c>
      <c r="DA193" s="183"/>
      <c r="DB193" s="186"/>
      <c r="DC193" s="196"/>
      <c r="DD193" s="195"/>
      <c r="DE193" s="197"/>
      <c r="DF193" s="195"/>
      <c r="DG193" s="197"/>
      <c r="DH193" s="195"/>
      <c r="DI193" s="180" t="str">
        <f t="shared" si="260"/>
        <v/>
      </c>
      <c r="DJ193" s="181" t="str">
        <f t="shared" si="218"/>
        <v/>
      </c>
      <c r="DK193" s="182" t="str">
        <f t="shared" si="219"/>
        <v/>
      </c>
      <c r="DL193" s="183"/>
      <c r="DM193" s="184" t="str">
        <f t="shared" si="280"/>
        <v/>
      </c>
      <c r="DN193" s="183"/>
      <c r="DO193" s="186"/>
      <c r="DP193" s="196"/>
      <c r="DQ193" s="195"/>
      <c r="DR193" s="197"/>
      <c r="DS193" s="195"/>
      <c r="DT193" s="197"/>
      <c r="DU193" s="195"/>
      <c r="DV193" s="180" t="str">
        <f t="shared" si="261"/>
        <v/>
      </c>
      <c r="DW193" s="181" t="str">
        <f t="shared" si="220"/>
        <v/>
      </c>
      <c r="DX193" s="182" t="str">
        <f t="shared" si="221"/>
        <v/>
      </c>
      <c r="DY193" s="183"/>
      <c r="DZ193" s="184" t="str">
        <f t="shared" si="281"/>
        <v/>
      </c>
      <c r="EA193" s="183"/>
      <c r="EB193" s="186"/>
      <c r="EC193" s="196"/>
      <c r="ED193" s="195"/>
      <c r="EE193" s="197"/>
      <c r="EF193" s="195"/>
      <c r="EG193" s="197"/>
      <c r="EH193" s="195"/>
      <c r="EI193" s="180" t="str">
        <f t="shared" si="262"/>
        <v/>
      </c>
      <c r="EJ193" s="181" t="str">
        <f t="shared" si="222"/>
        <v/>
      </c>
      <c r="EK193" s="182" t="str">
        <f t="shared" si="223"/>
        <v/>
      </c>
      <c r="EL193" s="183"/>
      <c r="EM193" s="184" t="str">
        <f t="shared" si="282"/>
        <v/>
      </c>
      <c r="EN193" s="183"/>
      <c r="EO193" s="186"/>
      <c r="EP193" s="196"/>
      <c r="EQ193" s="195"/>
      <c r="ER193" s="197"/>
      <c r="ES193" s="195"/>
      <c r="ET193" s="197"/>
      <c r="EU193" s="195"/>
      <c r="EV193" s="180" t="str">
        <f t="shared" si="263"/>
        <v/>
      </c>
      <c r="EW193" s="181" t="str">
        <f t="shared" si="224"/>
        <v/>
      </c>
      <c r="EX193" s="182" t="str">
        <f t="shared" si="225"/>
        <v/>
      </c>
      <c r="EY193" s="183"/>
      <c r="EZ193" s="184" t="str">
        <f t="shared" si="283"/>
        <v/>
      </c>
      <c r="FA193" s="183"/>
      <c r="FB193" s="186"/>
      <c r="FC193" s="196"/>
      <c r="FD193" s="195"/>
      <c r="FE193" s="197"/>
      <c r="FF193" s="195"/>
      <c r="FG193" s="197"/>
      <c r="FH193" s="195"/>
      <c r="FI193" s="180" t="str">
        <f t="shared" si="264"/>
        <v/>
      </c>
      <c r="FJ193" s="181" t="str">
        <f t="shared" si="226"/>
        <v/>
      </c>
      <c r="FK193" s="182" t="str">
        <f t="shared" si="227"/>
        <v/>
      </c>
      <c r="FL193" s="183"/>
      <c r="FM193" s="184" t="str">
        <f t="shared" si="284"/>
        <v/>
      </c>
      <c r="FN193" s="183"/>
      <c r="FO193" s="186"/>
      <c r="FP193" s="196"/>
      <c r="FQ193" s="195"/>
      <c r="FR193" s="197"/>
      <c r="FS193" s="195"/>
      <c r="FT193" s="197"/>
      <c r="FU193" s="195"/>
      <c r="FV193" s="180" t="str">
        <f t="shared" si="265"/>
        <v/>
      </c>
      <c r="FW193" s="181" t="str">
        <f t="shared" si="228"/>
        <v/>
      </c>
      <c r="FX193" s="182" t="str">
        <f t="shared" si="229"/>
        <v/>
      </c>
      <c r="FY193" s="183"/>
      <c r="FZ193" s="184" t="str">
        <f t="shared" si="285"/>
        <v/>
      </c>
      <c r="GA193" s="183"/>
      <c r="GB193" s="186"/>
      <c r="GC193" s="196"/>
      <c r="GD193" s="195"/>
      <c r="GE193" s="197"/>
      <c r="GF193" s="195"/>
      <c r="GG193" s="197"/>
      <c r="GH193" s="195"/>
      <c r="GI193" s="180" t="str">
        <f t="shared" si="266"/>
        <v/>
      </c>
      <c r="GJ193" s="181" t="str">
        <f t="shared" si="230"/>
        <v/>
      </c>
      <c r="GK193" s="182" t="str">
        <f t="shared" si="231"/>
        <v/>
      </c>
      <c r="GL193" s="183"/>
      <c r="GM193" s="184" t="str">
        <f t="shared" si="286"/>
        <v/>
      </c>
      <c r="GN193" s="183"/>
      <c r="GO193" s="186"/>
      <c r="GP193" s="196"/>
      <c r="GQ193" s="195"/>
      <c r="GR193" s="197"/>
      <c r="GS193" s="195"/>
      <c r="GT193" s="197"/>
      <c r="GU193" s="195"/>
      <c r="GV193" s="180" t="str">
        <f t="shared" si="267"/>
        <v/>
      </c>
      <c r="GW193" s="181" t="str">
        <f t="shared" si="232"/>
        <v/>
      </c>
      <c r="GX193" s="182" t="str">
        <f t="shared" si="233"/>
        <v/>
      </c>
      <c r="GY193" s="183"/>
      <c r="GZ193" s="184" t="str">
        <f t="shared" si="287"/>
        <v/>
      </c>
      <c r="HA193" s="183"/>
      <c r="HB193" s="186"/>
      <c r="HC193" s="196"/>
      <c r="HD193" s="195"/>
      <c r="HE193" s="197"/>
      <c r="HF193" s="195"/>
      <c r="HG193" s="197"/>
      <c r="HH193" s="195"/>
      <c r="HI193" s="180" t="str">
        <f t="shared" si="268"/>
        <v/>
      </c>
      <c r="HJ193" s="181" t="str">
        <f t="shared" si="234"/>
        <v/>
      </c>
      <c r="HK193" s="182" t="str">
        <f t="shared" si="235"/>
        <v/>
      </c>
      <c r="HL193" s="183"/>
      <c r="HM193" s="184" t="str">
        <f t="shared" si="288"/>
        <v/>
      </c>
      <c r="HN193" s="183"/>
      <c r="HO193" s="186"/>
      <c r="HP193" s="196"/>
      <c r="HQ193" s="195"/>
      <c r="HR193" s="197"/>
      <c r="HS193" s="195"/>
      <c r="HT193" s="197"/>
      <c r="HU193" s="195"/>
      <c r="HV193" s="180" t="str">
        <f t="shared" si="269"/>
        <v/>
      </c>
      <c r="HW193" s="181" t="str">
        <f t="shared" si="236"/>
        <v/>
      </c>
      <c r="HX193" s="182" t="str">
        <f t="shared" si="237"/>
        <v/>
      </c>
      <c r="HY193" s="183"/>
      <c r="HZ193" s="184" t="str">
        <f t="shared" si="289"/>
        <v/>
      </c>
      <c r="IA193" s="183"/>
      <c r="IB193" s="186"/>
      <c r="IC193" s="196"/>
      <c r="ID193" s="195"/>
      <c r="IE193" s="197"/>
      <c r="IF193" s="195"/>
      <c r="IG193" s="197"/>
      <c r="IH193" s="195"/>
      <c r="II193" s="180" t="str">
        <f t="shared" si="270"/>
        <v/>
      </c>
      <c r="IJ193" s="181" t="str">
        <f t="shared" si="238"/>
        <v/>
      </c>
      <c r="IK193" s="182" t="str">
        <f t="shared" si="239"/>
        <v/>
      </c>
      <c r="IL193" s="183"/>
      <c r="IM193" s="184" t="str">
        <f t="shared" si="290"/>
        <v/>
      </c>
      <c r="IN193" s="183"/>
      <c r="IO193" s="186"/>
      <c r="IP193" s="196"/>
      <c r="IQ193" s="195"/>
      <c r="IR193" s="197"/>
      <c r="IS193" s="195"/>
      <c r="IT193" s="197"/>
      <c r="IU193" s="195"/>
      <c r="IV193" s="180" t="str">
        <f t="shared" si="271"/>
        <v/>
      </c>
      <c r="IW193" s="181" t="str">
        <f t="shared" si="240"/>
        <v/>
      </c>
      <c r="IX193" s="182" t="str">
        <f t="shared" si="241"/>
        <v/>
      </c>
      <c r="IY193" s="183"/>
      <c r="IZ193" s="184" t="str">
        <f t="shared" si="291"/>
        <v/>
      </c>
      <c r="JA193" s="183"/>
      <c r="JB193" s="186"/>
      <c r="JC193" s="342"/>
      <c r="JD193" s="198">
        <f t="shared" si="242"/>
        <v>0</v>
      </c>
      <c r="JE193" s="198">
        <f t="shared" si="243"/>
        <v>0</v>
      </c>
      <c r="JF193" s="198">
        <f t="shared" si="244"/>
        <v>0</v>
      </c>
      <c r="JG193" s="199">
        <f t="shared" si="245"/>
        <v>0</v>
      </c>
      <c r="JH193" s="199">
        <f t="shared" si="246"/>
        <v>0</v>
      </c>
      <c r="JI193" s="342"/>
      <c r="JJ193" s="198">
        <f>JD193+'Vessel List A'!JD193</f>
        <v>0</v>
      </c>
      <c r="JK193" s="198">
        <f>JE193+'Vessel List A'!JE193</f>
        <v>0</v>
      </c>
      <c r="JL193" s="198">
        <f t="shared" si="247"/>
        <v>0</v>
      </c>
      <c r="JM193" s="199">
        <f>JG193+'Vessel List A'!JG193</f>
        <v>0</v>
      </c>
      <c r="JN193" s="199">
        <f t="shared" si="248"/>
        <v>0</v>
      </c>
      <c r="JO193" s="342"/>
      <c r="JP193" s="346"/>
      <c r="JQ193" s="346"/>
      <c r="JR193" s="346"/>
      <c r="JS193" s="346"/>
      <c r="JT193" s="346"/>
      <c r="JU193" s="346"/>
      <c r="JV193" s="346"/>
      <c r="JW193" s="346"/>
      <c r="JX193" s="346"/>
      <c r="JY193" s="342"/>
      <c r="JZ193" s="344">
        <f t="shared" si="249"/>
        <v>5</v>
      </c>
      <c r="KA193" s="195"/>
    </row>
    <row r="194" spans="1:287" x14ac:dyDescent="0.2">
      <c r="A194" s="247">
        <f t="shared" si="250"/>
        <v>41768</v>
      </c>
      <c r="B194" s="249">
        <f t="shared" si="251"/>
        <v>41769</v>
      </c>
      <c r="C194" s="196"/>
      <c r="D194" s="195"/>
      <c r="E194" s="197"/>
      <c r="F194" s="195"/>
      <c r="G194" s="197"/>
      <c r="H194" s="195"/>
      <c r="I194" s="180" t="str">
        <f t="shared" si="252"/>
        <v/>
      </c>
      <c r="J194" s="181" t="str">
        <f t="shared" si="202"/>
        <v/>
      </c>
      <c r="K194" s="182" t="str">
        <f t="shared" si="203"/>
        <v/>
      </c>
      <c r="L194" s="183"/>
      <c r="M194" s="184" t="str">
        <f t="shared" si="272"/>
        <v/>
      </c>
      <c r="N194" s="183"/>
      <c r="O194" s="171"/>
      <c r="P194" s="196"/>
      <c r="Q194" s="195"/>
      <c r="R194" s="197"/>
      <c r="S194" s="195"/>
      <c r="T194" s="197"/>
      <c r="U194" s="195"/>
      <c r="V194" s="180" t="str">
        <f t="shared" si="253"/>
        <v/>
      </c>
      <c r="W194" s="181" t="str">
        <f t="shared" si="204"/>
        <v/>
      </c>
      <c r="X194" s="182" t="str">
        <f t="shared" si="205"/>
        <v/>
      </c>
      <c r="Y194" s="183"/>
      <c r="Z194" s="184" t="str">
        <f t="shared" si="273"/>
        <v/>
      </c>
      <c r="AA194" s="183"/>
      <c r="AB194" s="171"/>
      <c r="AC194" s="196"/>
      <c r="AD194" s="195"/>
      <c r="AE194" s="197"/>
      <c r="AF194" s="195"/>
      <c r="AG194" s="197"/>
      <c r="AH194" s="195"/>
      <c r="AI194" s="180" t="str">
        <f t="shared" si="254"/>
        <v/>
      </c>
      <c r="AJ194" s="181" t="str">
        <f t="shared" si="206"/>
        <v/>
      </c>
      <c r="AK194" s="182" t="str">
        <f t="shared" si="207"/>
        <v/>
      </c>
      <c r="AL194" s="183"/>
      <c r="AM194" s="184" t="str">
        <f t="shared" si="274"/>
        <v/>
      </c>
      <c r="AN194" s="183"/>
      <c r="AO194" s="171"/>
      <c r="AP194" s="196"/>
      <c r="AQ194" s="195"/>
      <c r="AR194" s="197"/>
      <c r="AS194" s="195"/>
      <c r="AT194" s="197"/>
      <c r="AU194" s="195"/>
      <c r="AV194" s="180" t="str">
        <f t="shared" si="255"/>
        <v/>
      </c>
      <c r="AW194" s="181" t="str">
        <f t="shared" si="208"/>
        <v/>
      </c>
      <c r="AX194" s="182" t="str">
        <f t="shared" si="209"/>
        <v/>
      </c>
      <c r="AY194" s="183"/>
      <c r="AZ194" s="184" t="str">
        <f t="shared" si="275"/>
        <v/>
      </c>
      <c r="BA194" s="183"/>
      <c r="BB194" s="171"/>
      <c r="BC194" s="196"/>
      <c r="BD194" s="195"/>
      <c r="BE194" s="197"/>
      <c r="BF194" s="195"/>
      <c r="BG194" s="197"/>
      <c r="BH194" s="195"/>
      <c r="BI194" s="180" t="str">
        <f t="shared" si="256"/>
        <v/>
      </c>
      <c r="BJ194" s="181" t="str">
        <f t="shared" si="210"/>
        <v/>
      </c>
      <c r="BK194" s="182" t="str">
        <f t="shared" si="211"/>
        <v/>
      </c>
      <c r="BL194" s="183"/>
      <c r="BM194" s="184" t="str">
        <f t="shared" si="276"/>
        <v/>
      </c>
      <c r="BN194" s="183"/>
      <c r="BO194" s="171"/>
      <c r="BP194" s="196"/>
      <c r="BQ194" s="195"/>
      <c r="BR194" s="197"/>
      <c r="BS194" s="195"/>
      <c r="BT194" s="197"/>
      <c r="BU194" s="195"/>
      <c r="BV194" s="180" t="str">
        <f t="shared" si="257"/>
        <v/>
      </c>
      <c r="BW194" s="181" t="str">
        <f t="shared" si="212"/>
        <v/>
      </c>
      <c r="BX194" s="182" t="str">
        <f t="shared" si="213"/>
        <v/>
      </c>
      <c r="BY194" s="183"/>
      <c r="BZ194" s="184" t="str">
        <f t="shared" si="277"/>
        <v/>
      </c>
      <c r="CA194" s="183"/>
      <c r="CB194" s="171"/>
      <c r="CC194" s="196"/>
      <c r="CD194" s="195"/>
      <c r="CE194" s="197"/>
      <c r="CF194" s="195"/>
      <c r="CG194" s="197"/>
      <c r="CH194" s="195"/>
      <c r="CI194" s="180" t="str">
        <f t="shared" si="258"/>
        <v/>
      </c>
      <c r="CJ194" s="181" t="str">
        <f t="shared" si="214"/>
        <v/>
      </c>
      <c r="CK194" s="182" t="str">
        <f t="shared" si="215"/>
        <v/>
      </c>
      <c r="CL194" s="183"/>
      <c r="CM194" s="184" t="str">
        <f t="shared" si="278"/>
        <v/>
      </c>
      <c r="CN194" s="183"/>
      <c r="CO194" s="171"/>
      <c r="CP194" s="196"/>
      <c r="CQ194" s="195"/>
      <c r="CR194" s="197"/>
      <c r="CS194" s="195"/>
      <c r="CT194" s="197"/>
      <c r="CU194" s="195"/>
      <c r="CV194" s="180" t="str">
        <f t="shared" si="259"/>
        <v/>
      </c>
      <c r="CW194" s="181" t="str">
        <f t="shared" si="216"/>
        <v/>
      </c>
      <c r="CX194" s="182" t="str">
        <f t="shared" si="217"/>
        <v/>
      </c>
      <c r="CY194" s="183"/>
      <c r="CZ194" s="184" t="str">
        <f t="shared" si="279"/>
        <v/>
      </c>
      <c r="DA194" s="183"/>
      <c r="DB194" s="171"/>
      <c r="DC194" s="196"/>
      <c r="DD194" s="195"/>
      <c r="DE194" s="197"/>
      <c r="DF194" s="195"/>
      <c r="DG194" s="197"/>
      <c r="DH194" s="195"/>
      <c r="DI194" s="180" t="str">
        <f t="shared" si="260"/>
        <v/>
      </c>
      <c r="DJ194" s="181" t="str">
        <f t="shared" si="218"/>
        <v/>
      </c>
      <c r="DK194" s="182" t="str">
        <f t="shared" si="219"/>
        <v/>
      </c>
      <c r="DL194" s="183"/>
      <c r="DM194" s="184" t="str">
        <f t="shared" si="280"/>
        <v/>
      </c>
      <c r="DN194" s="183"/>
      <c r="DO194" s="171"/>
      <c r="DP194" s="196"/>
      <c r="DQ194" s="195"/>
      <c r="DR194" s="197"/>
      <c r="DS194" s="195"/>
      <c r="DT194" s="197"/>
      <c r="DU194" s="195"/>
      <c r="DV194" s="180" t="str">
        <f t="shared" si="261"/>
        <v/>
      </c>
      <c r="DW194" s="181" t="str">
        <f t="shared" si="220"/>
        <v/>
      </c>
      <c r="DX194" s="182" t="str">
        <f t="shared" si="221"/>
        <v/>
      </c>
      <c r="DY194" s="183"/>
      <c r="DZ194" s="184" t="str">
        <f t="shared" si="281"/>
        <v/>
      </c>
      <c r="EA194" s="183"/>
      <c r="EB194" s="171"/>
      <c r="EC194" s="196"/>
      <c r="ED194" s="195"/>
      <c r="EE194" s="197"/>
      <c r="EF194" s="195"/>
      <c r="EG194" s="197"/>
      <c r="EH194" s="195"/>
      <c r="EI194" s="180" t="str">
        <f t="shared" si="262"/>
        <v/>
      </c>
      <c r="EJ194" s="181" t="str">
        <f t="shared" si="222"/>
        <v/>
      </c>
      <c r="EK194" s="182" t="str">
        <f t="shared" si="223"/>
        <v/>
      </c>
      <c r="EL194" s="183"/>
      <c r="EM194" s="184" t="str">
        <f t="shared" si="282"/>
        <v/>
      </c>
      <c r="EN194" s="183"/>
      <c r="EO194" s="171"/>
      <c r="EP194" s="196"/>
      <c r="EQ194" s="195"/>
      <c r="ER194" s="197"/>
      <c r="ES194" s="195"/>
      <c r="ET194" s="197"/>
      <c r="EU194" s="195"/>
      <c r="EV194" s="180" t="str">
        <f t="shared" si="263"/>
        <v/>
      </c>
      <c r="EW194" s="181" t="str">
        <f t="shared" si="224"/>
        <v/>
      </c>
      <c r="EX194" s="182" t="str">
        <f t="shared" si="225"/>
        <v/>
      </c>
      <c r="EY194" s="183"/>
      <c r="EZ194" s="184" t="str">
        <f t="shared" si="283"/>
        <v/>
      </c>
      <c r="FA194" s="183"/>
      <c r="FB194" s="171"/>
      <c r="FC194" s="196"/>
      <c r="FD194" s="195"/>
      <c r="FE194" s="197"/>
      <c r="FF194" s="195"/>
      <c r="FG194" s="197"/>
      <c r="FH194" s="195"/>
      <c r="FI194" s="180" t="str">
        <f t="shared" si="264"/>
        <v/>
      </c>
      <c r="FJ194" s="181" t="str">
        <f t="shared" si="226"/>
        <v/>
      </c>
      <c r="FK194" s="182" t="str">
        <f t="shared" si="227"/>
        <v/>
      </c>
      <c r="FL194" s="183"/>
      <c r="FM194" s="184" t="str">
        <f t="shared" si="284"/>
        <v/>
      </c>
      <c r="FN194" s="183"/>
      <c r="FO194" s="171"/>
      <c r="FP194" s="196"/>
      <c r="FQ194" s="195"/>
      <c r="FR194" s="197"/>
      <c r="FS194" s="195"/>
      <c r="FT194" s="197"/>
      <c r="FU194" s="195"/>
      <c r="FV194" s="180" t="str">
        <f t="shared" si="265"/>
        <v/>
      </c>
      <c r="FW194" s="181" t="str">
        <f t="shared" si="228"/>
        <v/>
      </c>
      <c r="FX194" s="182" t="str">
        <f t="shared" si="229"/>
        <v/>
      </c>
      <c r="FY194" s="183"/>
      <c r="FZ194" s="184" t="str">
        <f t="shared" si="285"/>
        <v/>
      </c>
      <c r="GA194" s="183"/>
      <c r="GB194" s="171"/>
      <c r="GC194" s="196"/>
      <c r="GD194" s="195"/>
      <c r="GE194" s="197"/>
      <c r="GF194" s="195"/>
      <c r="GG194" s="197"/>
      <c r="GH194" s="195"/>
      <c r="GI194" s="180" t="str">
        <f t="shared" si="266"/>
        <v/>
      </c>
      <c r="GJ194" s="181" t="str">
        <f t="shared" si="230"/>
        <v/>
      </c>
      <c r="GK194" s="182" t="str">
        <f t="shared" si="231"/>
        <v/>
      </c>
      <c r="GL194" s="183"/>
      <c r="GM194" s="184" t="str">
        <f t="shared" si="286"/>
        <v/>
      </c>
      <c r="GN194" s="183"/>
      <c r="GO194" s="171"/>
      <c r="GP194" s="196"/>
      <c r="GQ194" s="195"/>
      <c r="GR194" s="197"/>
      <c r="GS194" s="195"/>
      <c r="GT194" s="197"/>
      <c r="GU194" s="195"/>
      <c r="GV194" s="180" t="str">
        <f t="shared" si="267"/>
        <v/>
      </c>
      <c r="GW194" s="181" t="str">
        <f t="shared" si="232"/>
        <v/>
      </c>
      <c r="GX194" s="182" t="str">
        <f t="shared" si="233"/>
        <v/>
      </c>
      <c r="GY194" s="183"/>
      <c r="GZ194" s="184" t="str">
        <f t="shared" si="287"/>
        <v/>
      </c>
      <c r="HA194" s="183"/>
      <c r="HB194" s="171"/>
      <c r="HC194" s="196"/>
      <c r="HD194" s="195"/>
      <c r="HE194" s="197"/>
      <c r="HF194" s="195"/>
      <c r="HG194" s="197"/>
      <c r="HH194" s="195"/>
      <c r="HI194" s="180" t="str">
        <f t="shared" si="268"/>
        <v/>
      </c>
      <c r="HJ194" s="181" t="str">
        <f t="shared" si="234"/>
        <v/>
      </c>
      <c r="HK194" s="182" t="str">
        <f t="shared" si="235"/>
        <v/>
      </c>
      <c r="HL194" s="183"/>
      <c r="HM194" s="184" t="str">
        <f t="shared" si="288"/>
        <v/>
      </c>
      <c r="HN194" s="183"/>
      <c r="HO194" s="171"/>
      <c r="HP194" s="196"/>
      <c r="HQ194" s="195"/>
      <c r="HR194" s="197"/>
      <c r="HS194" s="195"/>
      <c r="HT194" s="197"/>
      <c r="HU194" s="195"/>
      <c r="HV194" s="180" t="str">
        <f t="shared" si="269"/>
        <v/>
      </c>
      <c r="HW194" s="181" t="str">
        <f t="shared" si="236"/>
        <v/>
      </c>
      <c r="HX194" s="182" t="str">
        <f t="shared" si="237"/>
        <v/>
      </c>
      <c r="HY194" s="183"/>
      <c r="HZ194" s="184" t="str">
        <f t="shared" si="289"/>
        <v/>
      </c>
      <c r="IA194" s="183"/>
      <c r="IB194" s="171"/>
      <c r="IC194" s="196"/>
      <c r="ID194" s="195"/>
      <c r="IE194" s="197"/>
      <c r="IF194" s="195"/>
      <c r="IG194" s="197"/>
      <c r="IH194" s="195"/>
      <c r="II194" s="180" t="str">
        <f t="shared" si="270"/>
        <v/>
      </c>
      <c r="IJ194" s="181" t="str">
        <f t="shared" si="238"/>
        <v/>
      </c>
      <c r="IK194" s="182" t="str">
        <f t="shared" si="239"/>
        <v/>
      </c>
      <c r="IL194" s="183"/>
      <c r="IM194" s="184" t="str">
        <f t="shared" si="290"/>
        <v/>
      </c>
      <c r="IN194" s="183"/>
      <c r="IO194" s="171"/>
      <c r="IP194" s="196"/>
      <c r="IQ194" s="195"/>
      <c r="IR194" s="197"/>
      <c r="IS194" s="195"/>
      <c r="IT194" s="197"/>
      <c r="IU194" s="195"/>
      <c r="IV194" s="180" t="str">
        <f t="shared" si="271"/>
        <v/>
      </c>
      <c r="IW194" s="181" t="str">
        <f t="shared" si="240"/>
        <v/>
      </c>
      <c r="IX194" s="182" t="str">
        <f t="shared" si="241"/>
        <v/>
      </c>
      <c r="IY194" s="183"/>
      <c r="IZ194" s="184" t="str">
        <f t="shared" si="291"/>
        <v/>
      </c>
      <c r="JA194" s="183"/>
      <c r="JB194" s="171"/>
      <c r="JC194" s="342"/>
      <c r="JD194" s="198">
        <f t="shared" si="242"/>
        <v>0</v>
      </c>
      <c r="JE194" s="198">
        <f t="shared" si="243"/>
        <v>0</v>
      </c>
      <c r="JF194" s="198">
        <f t="shared" si="244"/>
        <v>0</v>
      </c>
      <c r="JG194" s="199">
        <f t="shared" si="245"/>
        <v>0</v>
      </c>
      <c r="JH194" s="199">
        <f t="shared" si="246"/>
        <v>0</v>
      </c>
      <c r="JI194" s="342"/>
      <c r="JJ194" s="198">
        <f>JD194+'Vessel List A'!JD194</f>
        <v>0</v>
      </c>
      <c r="JK194" s="198">
        <f>JE194+'Vessel List A'!JE194</f>
        <v>0</v>
      </c>
      <c r="JL194" s="198">
        <f t="shared" si="247"/>
        <v>0</v>
      </c>
      <c r="JM194" s="199">
        <f>JG194+'Vessel List A'!JG194</f>
        <v>0</v>
      </c>
      <c r="JN194" s="199">
        <f t="shared" si="248"/>
        <v>0</v>
      </c>
      <c r="JO194" s="342"/>
      <c r="JP194" s="346"/>
      <c r="JQ194" s="346"/>
      <c r="JR194" s="346"/>
      <c r="JS194" s="346"/>
      <c r="JT194" s="346"/>
      <c r="JU194" s="346"/>
      <c r="JV194" s="346"/>
      <c r="JW194" s="346"/>
      <c r="JX194" s="346"/>
      <c r="JY194" s="342"/>
      <c r="JZ194" s="344">
        <f t="shared" si="249"/>
        <v>5</v>
      </c>
      <c r="KA194" s="195"/>
    </row>
    <row r="195" spans="1:287" x14ac:dyDescent="0.2">
      <c r="A195" s="247">
        <f t="shared" si="250"/>
        <v>41769</v>
      </c>
      <c r="B195" s="249">
        <f t="shared" si="251"/>
        <v>41770</v>
      </c>
      <c r="C195" s="196"/>
      <c r="D195" s="195"/>
      <c r="E195" s="197"/>
      <c r="F195" s="195"/>
      <c r="G195" s="197"/>
      <c r="H195" s="195"/>
      <c r="I195" s="180" t="str">
        <f t="shared" si="252"/>
        <v/>
      </c>
      <c r="J195" s="181" t="str">
        <f t="shared" si="202"/>
        <v/>
      </c>
      <c r="K195" s="182" t="str">
        <f t="shared" si="203"/>
        <v/>
      </c>
      <c r="L195" s="183"/>
      <c r="M195" s="184" t="str">
        <f t="shared" si="272"/>
        <v/>
      </c>
      <c r="N195" s="183"/>
      <c r="O195" s="171"/>
      <c r="P195" s="196"/>
      <c r="Q195" s="195"/>
      <c r="R195" s="197"/>
      <c r="S195" s="195"/>
      <c r="T195" s="197"/>
      <c r="U195" s="195"/>
      <c r="V195" s="180" t="str">
        <f t="shared" si="253"/>
        <v/>
      </c>
      <c r="W195" s="181" t="str">
        <f t="shared" si="204"/>
        <v/>
      </c>
      <c r="X195" s="182" t="str">
        <f t="shared" si="205"/>
        <v/>
      </c>
      <c r="Y195" s="183"/>
      <c r="Z195" s="184" t="str">
        <f t="shared" si="273"/>
        <v/>
      </c>
      <c r="AA195" s="183"/>
      <c r="AB195" s="171"/>
      <c r="AC195" s="196"/>
      <c r="AD195" s="195"/>
      <c r="AE195" s="197"/>
      <c r="AF195" s="195"/>
      <c r="AG195" s="197"/>
      <c r="AH195" s="195"/>
      <c r="AI195" s="180" t="str">
        <f t="shared" si="254"/>
        <v/>
      </c>
      <c r="AJ195" s="181" t="str">
        <f t="shared" si="206"/>
        <v/>
      </c>
      <c r="AK195" s="182" t="str">
        <f t="shared" si="207"/>
        <v/>
      </c>
      <c r="AL195" s="183"/>
      <c r="AM195" s="184" t="str">
        <f t="shared" si="274"/>
        <v/>
      </c>
      <c r="AN195" s="183"/>
      <c r="AO195" s="171"/>
      <c r="AP195" s="196"/>
      <c r="AQ195" s="195"/>
      <c r="AR195" s="197"/>
      <c r="AS195" s="195"/>
      <c r="AT195" s="197"/>
      <c r="AU195" s="195"/>
      <c r="AV195" s="180" t="str">
        <f t="shared" si="255"/>
        <v/>
      </c>
      <c r="AW195" s="181" t="str">
        <f t="shared" si="208"/>
        <v/>
      </c>
      <c r="AX195" s="182" t="str">
        <f t="shared" si="209"/>
        <v/>
      </c>
      <c r="AY195" s="183"/>
      <c r="AZ195" s="184" t="str">
        <f t="shared" si="275"/>
        <v/>
      </c>
      <c r="BA195" s="183"/>
      <c r="BB195" s="171"/>
      <c r="BC195" s="196"/>
      <c r="BD195" s="195"/>
      <c r="BE195" s="197"/>
      <c r="BF195" s="195"/>
      <c r="BG195" s="197"/>
      <c r="BH195" s="195"/>
      <c r="BI195" s="180" t="str">
        <f t="shared" si="256"/>
        <v/>
      </c>
      <c r="BJ195" s="181" t="str">
        <f t="shared" si="210"/>
        <v/>
      </c>
      <c r="BK195" s="182" t="str">
        <f t="shared" si="211"/>
        <v/>
      </c>
      <c r="BL195" s="183"/>
      <c r="BM195" s="184" t="str">
        <f t="shared" si="276"/>
        <v/>
      </c>
      <c r="BN195" s="183"/>
      <c r="BO195" s="171"/>
      <c r="BP195" s="196"/>
      <c r="BQ195" s="195"/>
      <c r="BR195" s="197"/>
      <c r="BS195" s="195"/>
      <c r="BT195" s="197"/>
      <c r="BU195" s="195"/>
      <c r="BV195" s="180" t="str">
        <f t="shared" si="257"/>
        <v/>
      </c>
      <c r="BW195" s="181" t="str">
        <f t="shared" si="212"/>
        <v/>
      </c>
      <c r="BX195" s="182" t="str">
        <f t="shared" si="213"/>
        <v/>
      </c>
      <c r="BY195" s="183"/>
      <c r="BZ195" s="184" t="str">
        <f t="shared" si="277"/>
        <v/>
      </c>
      <c r="CA195" s="183"/>
      <c r="CB195" s="171"/>
      <c r="CC195" s="196"/>
      <c r="CD195" s="195"/>
      <c r="CE195" s="197"/>
      <c r="CF195" s="195"/>
      <c r="CG195" s="197"/>
      <c r="CH195" s="195"/>
      <c r="CI195" s="180" t="str">
        <f t="shared" si="258"/>
        <v/>
      </c>
      <c r="CJ195" s="181" t="str">
        <f t="shared" si="214"/>
        <v/>
      </c>
      <c r="CK195" s="182" t="str">
        <f t="shared" si="215"/>
        <v/>
      </c>
      <c r="CL195" s="183"/>
      <c r="CM195" s="184" t="str">
        <f t="shared" si="278"/>
        <v/>
      </c>
      <c r="CN195" s="183"/>
      <c r="CO195" s="171"/>
      <c r="CP195" s="196"/>
      <c r="CQ195" s="195"/>
      <c r="CR195" s="197"/>
      <c r="CS195" s="195"/>
      <c r="CT195" s="197"/>
      <c r="CU195" s="195"/>
      <c r="CV195" s="180" t="str">
        <f t="shared" si="259"/>
        <v/>
      </c>
      <c r="CW195" s="181" t="str">
        <f t="shared" si="216"/>
        <v/>
      </c>
      <c r="CX195" s="182" t="str">
        <f t="shared" si="217"/>
        <v/>
      </c>
      <c r="CY195" s="183"/>
      <c r="CZ195" s="184" t="str">
        <f t="shared" si="279"/>
        <v/>
      </c>
      <c r="DA195" s="183"/>
      <c r="DB195" s="171"/>
      <c r="DC195" s="196"/>
      <c r="DD195" s="195"/>
      <c r="DE195" s="197"/>
      <c r="DF195" s="195"/>
      <c r="DG195" s="197"/>
      <c r="DH195" s="195"/>
      <c r="DI195" s="180" t="str">
        <f t="shared" si="260"/>
        <v/>
      </c>
      <c r="DJ195" s="181" t="str">
        <f t="shared" si="218"/>
        <v/>
      </c>
      <c r="DK195" s="182" t="str">
        <f t="shared" si="219"/>
        <v/>
      </c>
      <c r="DL195" s="183"/>
      <c r="DM195" s="184" t="str">
        <f t="shared" si="280"/>
        <v/>
      </c>
      <c r="DN195" s="183"/>
      <c r="DO195" s="171"/>
      <c r="DP195" s="196"/>
      <c r="DQ195" s="195"/>
      <c r="DR195" s="197"/>
      <c r="DS195" s="195"/>
      <c r="DT195" s="197"/>
      <c r="DU195" s="195"/>
      <c r="DV195" s="180" t="str">
        <f t="shared" si="261"/>
        <v/>
      </c>
      <c r="DW195" s="181" t="str">
        <f t="shared" si="220"/>
        <v/>
      </c>
      <c r="DX195" s="182" t="str">
        <f t="shared" si="221"/>
        <v/>
      </c>
      <c r="DY195" s="183"/>
      <c r="DZ195" s="184" t="str">
        <f t="shared" si="281"/>
        <v/>
      </c>
      <c r="EA195" s="183"/>
      <c r="EB195" s="171"/>
      <c r="EC195" s="196"/>
      <c r="ED195" s="195"/>
      <c r="EE195" s="197"/>
      <c r="EF195" s="195"/>
      <c r="EG195" s="197"/>
      <c r="EH195" s="195"/>
      <c r="EI195" s="180" t="str">
        <f t="shared" si="262"/>
        <v/>
      </c>
      <c r="EJ195" s="181" t="str">
        <f t="shared" si="222"/>
        <v/>
      </c>
      <c r="EK195" s="182" t="str">
        <f t="shared" si="223"/>
        <v/>
      </c>
      <c r="EL195" s="183"/>
      <c r="EM195" s="184" t="str">
        <f t="shared" si="282"/>
        <v/>
      </c>
      <c r="EN195" s="183"/>
      <c r="EO195" s="171"/>
      <c r="EP195" s="196"/>
      <c r="EQ195" s="195"/>
      <c r="ER195" s="197"/>
      <c r="ES195" s="195"/>
      <c r="ET195" s="197"/>
      <c r="EU195" s="195"/>
      <c r="EV195" s="180" t="str">
        <f t="shared" si="263"/>
        <v/>
      </c>
      <c r="EW195" s="181" t="str">
        <f t="shared" si="224"/>
        <v/>
      </c>
      <c r="EX195" s="182" t="str">
        <f t="shared" si="225"/>
        <v/>
      </c>
      <c r="EY195" s="183"/>
      <c r="EZ195" s="184" t="str">
        <f t="shared" si="283"/>
        <v/>
      </c>
      <c r="FA195" s="183"/>
      <c r="FB195" s="171"/>
      <c r="FC195" s="196"/>
      <c r="FD195" s="195"/>
      <c r="FE195" s="197"/>
      <c r="FF195" s="195"/>
      <c r="FG195" s="197"/>
      <c r="FH195" s="195"/>
      <c r="FI195" s="180" t="str">
        <f t="shared" si="264"/>
        <v/>
      </c>
      <c r="FJ195" s="181" t="str">
        <f t="shared" si="226"/>
        <v/>
      </c>
      <c r="FK195" s="182" t="str">
        <f t="shared" si="227"/>
        <v/>
      </c>
      <c r="FL195" s="183"/>
      <c r="FM195" s="184" t="str">
        <f t="shared" si="284"/>
        <v/>
      </c>
      <c r="FN195" s="183"/>
      <c r="FO195" s="171"/>
      <c r="FP195" s="196"/>
      <c r="FQ195" s="195"/>
      <c r="FR195" s="197"/>
      <c r="FS195" s="195"/>
      <c r="FT195" s="197"/>
      <c r="FU195" s="195"/>
      <c r="FV195" s="180" t="str">
        <f t="shared" si="265"/>
        <v/>
      </c>
      <c r="FW195" s="181" t="str">
        <f t="shared" si="228"/>
        <v/>
      </c>
      <c r="FX195" s="182" t="str">
        <f t="shared" si="229"/>
        <v/>
      </c>
      <c r="FY195" s="183"/>
      <c r="FZ195" s="184" t="str">
        <f t="shared" si="285"/>
        <v/>
      </c>
      <c r="GA195" s="183"/>
      <c r="GB195" s="171"/>
      <c r="GC195" s="196"/>
      <c r="GD195" s="195"/>
      <c r="GE195" s="197"/>
      <c r="GF195" s="195"/>
      <c r="GG195" s="197"/>
      <c r="GH195" s="195"/>
      <c r="GI195" s="180" t="str">
        <f t="shared" si="266"/>
        <v/>
      </c>
      <c r="GJ195" s="181" t="str">
        <f t="shared" si="230"/>
        <v/>
      </c>
      <c r="GK195" s="182" t="str">
        <f t="shared" si="231"/>
        <v/>
      </c>
      <c r="GL195" s="183"/>
      <c r="GM195" s="184" t="str">
        <f t="shared" si="286"/>
        <v/>
      </c>
      <c r="GN195" s="183"/>
      <c r="GO195" s="171"/>
      <c r="GP195" s="196"/>
      <c r="GQ195" s="195"/>
      <c r="GR195" s="197"/>
      <c r="GS195" s="195"/>
      <c r="GT195" s="197"/>
      <c r="GU195" s="195"/>
      <c r="GV195" s="180" t="str">
        <f t="shared" si="267"/>
        <v/>
      </c>
      <c r="GW195" s="181" t="str">
        <f t="shared" si="232"/>
        <v/>
      </c>
      <c r="GX195" s="182" t="str">
        <f t="shared" si="233"/>
        <v/>
      </c>
      <c r="GY195" s="183"/>
      <c r="GZ195" s="184" t="str">
        <f t="shared" si="287"/>
        <v/>
      </c>
      <c r="HA195" s="183"/>
      <c r="HB195" s="171"/>
      <c r="HC195" s="196"/>
      <c r="HD195" s="195"/>
      <c r="HE195" s="197"/>
      <c r="HF195" s="195"/>
      <c r="HG195" s="197"/>
      <c r="HH195" s="195"/>
      <c r="HI195" s="180" t="str">
        <f t="shared" si="268"/>
        <v/>
      </c>
      <c r="HJ195" s="181" t="str">
        <f t="shared" si="234"/>
        <v/>
      </c>
      <c r="HK195" s="182" t="str">
        <f t="shared" si="235"/>
        <v/>
      </c>
      <c r="HL195" s="183"/>
      <c r="HM195" s="184" t="str">
        <f t="shared" si="288"/>
        <v/>
      </c>
      <c r="HN195" s="183"/>
      <c r="HO195" s="171"/>
      <c r="HP195" s="196"/>
      <c r="HQ195" s="195"/>
      <c r="HR195" s="197"/>
      <c r="HS195" s="195"/>
      <c r="HT195" s="197"/>
      <c r="HU195" s="195"/>
      <c r="HV195" s="180" t="str">
        <f t="shared" si="269"/>
        <v/>
      </c>
      <c r="HW195" s="181" t="str">
        <f t="shared" si="236"/>
        <v/>
      </c>
      <c r="HX195" s="182" t="str">
        <f t="shared" si="237"/>
        <v/>
      </c>
      <c r="HY195" s="183"/>
      <c r="HZ195" s="184" t="str">
        <f t="shared" si="289"/>
        <v/>
      </c>
      <c r="IA195" s="183"/>
      <c r="IB195" s="171"/>
      <c r="IC195" s="196"/>
      <c r="ID195" s="195"/>
      <c r="IE195" s="197"/>
      <c r="IF195" s="195"/>
      <c r="IG195" s="197"/>
      <c r="IH195" s="195"/>
      <c r="II195" s="180" t="str">
        <f t="shared" si="270"/>
        <v/>
      </c>
      <c r="IJ195" s="181" t="str">
        <f t="shared" si="238"/>
        <v/>
      </c>
      <c r="IK195" s="182" t="str">
        <f t="shared" si="239"/>
        <v/>
      </c>
      <c r="IL195" s="183"/>
      <c r="IM195" s="184" t="str">
        <f t="shared" si="290"/>
        <v/>
      </c>
      <c r="IN195" s="183"/>
      <c r="IO195" s="171"/>
      <c r="IP195" s="196"/>
      <c r="IQ195" s="195"/>
      <c r="IR195" s="197"/>
      <c r="IS195" s="195"/>
      <c r="IT195" s="197"/>
      <c r="IU195" s="195"/>
      <c r="IV195" s="180" t="str">
        <f t="shared" si="271"/>
        <v/>
      </c>
      <c r="IW195" s="181" t="str">
        <f t="shared" si="240"/>
        <v/>
      </c>
      <c r="IX195" s="182" t="str">
        <f t="shared" si="241"/>
        <v/>
      </c>
      <c r="IY195" s="183"/>
      <c r="IZ195" s="184" t="str">
        <f t="shared" si="291"/>
        <v/>
      </c>
      <c r="JA195" s="183"/>
      <c r="JB195" s="171"/>
      <c r="JC195" s="342"/>
      <c r="JD195" s="198">
        <f t="shared" si="242"/>
        <v>0</v>
      </c>
      <c r="JE195" s="198">
        <f t="shared" si="243"/>
        <v>0</v>
      </c>
      <c r="JF195" s="198">
        <f t="shared" si="244"/>
        <v>0</v>
      </c>
      <c r="JG195" s="199">
        <f t="shared" si="245"/>
        <v>0</v>
      </c>
      <c r="JH195" s="199">
        <f t="shared" si="246"/>
        <v>0</v>
      </c>
      <c r="JI195" s="342"/>
      <c r="JJ195" s="198">
        <f>JD195+'Vessel List A'!JD195</f>
        <v>0</v>
      </c>
      <c r="JK195" s="198">
        <f>JE195+'Vessel List A'!JE195</f>
        <v>0</v>
      </c>
      <c r="JL195" s="198">
        <f t="shared" si="247"/>
        <v>0</v>
      </c>
      <c r="JM195" s="199">
        <f>JG195+'Vessel List A'!JG195</f>
        <v>0</v>
      </c>
      <c r="JN195" s="199">
        <f t="shared" si="248"/>
        <v>0</v>
      </c>
      <c r="JO195" s="342"/>
      <c r="JP195" s="346"/>
      <c r="JQ195" s="346"/>
      <c r="JR195" s="346"/>
      <c r="JS195" s="346"/>
      <c r="JT195" s="346"/>
      <c r="JU195" s="346"/>
      <c r="JV195" s="346"/>
      <c r="JW195" s="346"/>
      <c r="JX195" s="346"/>
      <c r="JY195" s="342"/>
      <c r="JZ195" s="344">
        <f t="shared" si="249"/>
        <v>5</v>
      </c>
      <c r="KA195" s="195"/>
    </row>
    <row r="196" spans="1:287" x14ac:dyDescent="0.2">
      <c r="A196" s="247">
        <f t="shared" si="250"/>
        <v>41770</v>
      </c>
      <c r="B196" s="249">
        <f t="shared" si="251"/>
        <v>41771</v>
      </c>
      <c r="C196" s="196"/>
      <c r="D196" s="195"/>
      <c r="E196" s="197"/>
      <c r="F196" s="195"/>
      <c r="G196" s="197"/>
      <c r="H196" s="195"/>
      <c r="I196" s="180" t="str">
        <f t="shared" si="252"/>
        <v/>
      </c>
      <c r="J196" s="181" t="str">
        <f t="shared" si="202"/>
        <v/>
      </c>
      <c r="K196" s="182" t="str">
        <f t="shared" si="203"/>
        <v/>
      </c>
      <c r="L196" s="183"/>
      <c r="M196" s="184" t="str">
        <f t="shared" si="272"/>
        <v/>
      </c>
      <c r="N196" s="183"/>
      <c r="O196" s="171"/>
      <c r="P196" s="196"/>
      <c r="Q196" s="195"/>
      <c r="R196" s="197"/>
      <c r="S196" s="195"/>
      <c r="T196" s="197"/>
      <c r="U196" s="195"/>
      <c r="V196" s="180" t="str">
        <f t="shared" si="253"/>
        <v/>
      </c>
      <c r="W196" s="181" t="str">
        <f t="shared" si="204"/>
        <v/>
      </c>
      <c r="X196" s="182" t="str">
        <f t="shared" si="205"/>
        <v/>
      </c>
      <c r="Y196" s="183"/>
      <c r="Z196" s="184" t="str">
        <f t="shared" si="273"/>
        <v/>
      </c>
      <c r="AA196" s="183"/>
      <c r="AB196" s="171"/>
      <c r="AC196" s="196"/>
      <c r="AD196" s="195"/>
      <c r="AE196" s="197"/>
      <c r="AF196" s="195"/>
      <c r="AG196" s="197"/>
      <c r="AH196" s="195"/>
      <c r="AI196" s="180" t="str">
        <f t="shared" si="254"/>
        <v/>
      </c>
      <c r="AJ196" s="181" t="str">
        <f t="shared" si="206"/>
        <v/>
      </c>
      <c r="AK196" s="182" t="str">
        <f t="shared" si="207"/>
        <v/>
      </c>
      <c r="AL196" s="183"/>
      <c r="AM196" s="184" t="str">
        <f t="shared" si="274"/>
        <v/>
      </c>
      <c r="AN196" s="183"/>
      <c r="AO196" s="171"/>
      <c r="AP196" s="196"/>
      <c r="AQ196" s="195"/>
      <c r="AR196" s="197"/>
      <c r="AS196" s="195"/>
      <c r="AT196" s="197"/>
      <c r="AU196" s="195"/>
      <c r="AV196" s="180" t="str">
        <f t="shared" si="255"/>
        <v/>
      </c>
      <c r="AW196" s="181" t="str">
        <f t="shared" si="208"/>
        <v/>
      </c>
      <c r="AX196" s="182" t="str">
        <f t="shared" si="209"/>
        <v/>
      </c>
      <c r="AY196" s="183"/>
      <c r="AZ196" s="184" t="str">
        <f t="shared" si="275"/>
        <v/>
      </c>
      <c r="BA196" s="183"/>
      <c r="BB196" s="171"/>
      <c r="BC196" s="196"/>
      <c r="BD196" s="195"/>
      <c r="BE196" s="197"/>
      <c r="BF196" s="195"/>
      <c r="BG196" s="197"/>
      <c r="BH196" s="195"/>
      <c r="BI196" s="180" t="str">
        <f t="shared" si="256"/>
        <v/>
      </c>
      <c r="BJ196" s="181" t="str">
        <f t="shared" si="210"/>
        <v/>
      </c>
      <c r="BK196" s="182" t="str">
        <f t="shared" si="211"/>
        <v/>
      </c>
      <c r="BL196" s="183"/>
      <c r="BM196" s="184" t="str">
        <f t="shared" si="276"/>
        <v/>
      </c>
      <c r="BN196" s="183"/>
      <c r="BO196" s="171"/>
      <c r="BP196" s="196"/>
      <c r="BQ196" s="195"/>
      <c r="BR196" s="197"/>
      <c r="BS196" s="195"/>
      <c r="BT196" s="197"/>
      <c r="BU196" s="195"/>
      <c r="BV196" s="180" t="str">
        <f t="shared" si="257"/>
        <v/>
      </c>
      <c r="BW196" s="181" t="str">
        <f t="shared" si="212"/>
        <v/>
      </c>
      <c r="BX196" s="182" t="str">
        <f t="shared" si="213"/>
        <v/>
      </c>
      <c r="BY196" s="183"/>
      <c r="BZ196" s="184" t="str">
        <f t="shared" si="277"/>
        <v/>
      </c>
      <c r="CA196" s="183"/>
      <c r="CB196" s="171"/>
      <c r="CC196" s="196"/>
      <c r="CD196" s="195"/>
      <c r="CE196" s="197"/>
      <c r="CF196" s="195"/>
      <c r="CG196" s="197"/>
      <c r="CH196" s="195"/>
      <c r="CI196" s="180" t="str">
        <f t="shared" si="258"/>
        <v/>
      </c>
      <c r="CJ196" s="181" t="str">
        <f t="shared" si="214"/>
        <v/>
      </c>
      <c r="CK196" s="182" t="str">
        <f t="shared" si="215"/>
        <v/>
      </c>
      <c r="CL196" s="183"/>
      <c r="CM196" s="184" t="str">
        <f t="shared" si="278"/>
        <v/>
      </c>
      <c r="CN196" s="183"/>
      <c r="CO196" s="171"/>
      <c r="CP196" s="196"/>
      <c r="CQ196" s="195"/>
      <c r="CR196" s="197"/>
      <c r="CS196" s="195"/>
      <c r="CT196" s="197"/>
      <c r="CU196" s="195"/>
      <c r="CV196" s="180" t="str">
        <f t="shared" si="259"/>
        <v/>
      </c>
      <c r="CW196" s="181" t="str">
        <f t="shared" si="216"/>
        <v/>
      </c>
      <c r="CX196" s="182" t="str">
        <f t="shared" si="217"/>
        <v/>
      </c>
      <c r="CY196" s="183"/>
      <c r="CZ196" s="184" t="str">
        <f t="shared" si="279"/>
        <v/>
      </c>
      <c r="DA196" s="183"/>
      <c r="DB196" s="171"/>
      <c r="DC196" s="196"/>
      <c r="DD196" s="195"/>
      <c r="DE196" s="197"/>
      <c r="DF196" s="195"/>
      <c r="DG196" s="197"/>
      <c r="DH196" s="195"/>
      <c r="DI196" s="180" t="str">
        <f t="shared" si="260"/>
        <v/>
      </c>
      <c r="DJ196" s="181" t="str">
        <f t="shared" si="218"/>
        <v/>
      </c>
      <c r="DK196" s="182" t="str">
        <f t="shared" si="219"/>
        <v/>
      </c>
      <c r="DL196" s="183"/>
      <c r="DM196" s="184" t="str">
        <f t="shared" si="280"/>
        <v/>
      </c>
      <c r="DN196" s="183"/>
      <c r="DO196" s="171"/>
      <c r="DP196" s="196"/>
      <c r="DQ196" s="195"/>
      <c r="DR196" s="197"/>
      <c r="DS196" s="195"/>
      <c r="DT196" s="197"/>
      <c r="DU196" s="195"/>
      <c r="DV196" s="180" t="str">
        <f t="shared" si="261"/>
        <v/>
      </c>
      <c r="DW196" s="181" t="str">
        <f t="shared" si="220"/>
        <v/>
      </c>
      <c r="DX196" s="182" t="str">
        <f t="shared" si="221"/>
        <v/>
      </c>
      <c r="DY196" s="183"/>
      <c r="DZ196" s="184" t="str">
        <f t="shared" si="281"/>
        <v/>
      </c>
      <c r="EA196" s="183"/>
      <c r="EB196" s="171"/>
      <c r="EC196" s="196"/>
      <c r="ED196" s="195"/>
      <c r="EE196" s="197"/>
      <c r="EF196" s="195"/>
      <c r="EG196" s="197"/>
      <c r="EH196" s="195"/>
      <c r="EI196" s="180" t="str">
        <f t="shared" si="262"/>
        <v/>
      </c>
      <c r="EJ196" s="181" t="str">
        <f t="shared" si="222"/>
        <v/>
      </c>
      <c r="EK196" s="182" t="str">
        <f t="shared" si="223"/>
        <v/>
      </c>
      <c r="EL196" s="183"/>
      <c r="EM196" s="184" t="str">
        <f t="shared" si="282"/>
        <v/>
      </c>
      <c r="EN196" s="183"/>
      <c r="EO196" s="171"/>
      <c r="EP196" s="196"/>
      <c r="EQ196" s="195"/>
      <c r="ER196" s="197"/>
      <c r="ES196" s="195"/>
      <c r="ET196" s="197"/>
      <c r="EU196" s="195"/>
      <c r="EV196" s="180" t="str">
        <f t="shared" si="263"/>
        <v/>
      </c>
      <c r="EW196" s="181" t="str">
        <f t="shared" si="224"/>
        <v/>
      </c>
      <c r="EX196" s="182" t="str">
        <f t="shared" si="225"/>
        <v/>
      </c>
      <c r="EY196" s="183"/>
      <c r="EZ196" s="184" t="str">
        <f t="shared" si="283"/>
        <v/>
      </c>
      <c r="FA196" s="183"/>
      <c r="FB196" s="171"/>
      <c r="FC196" s="196"/>
      <c r="FD196" s="195"/>
      <c r="FE196" s="197"/>
      <c r="FF196" s="195"/>
      <c r="FG196" s="197"/>
      <c r="FH196" s="195"/>
      <c r="FI196" s="180" t="str">
        <f t="shared" si="264"/>
        <v/>
      </c>
      <c r="FJ196" s="181" t="str">
        <f t="shared" si="226"/>
        <v/>
      </c>
      <c r="FK196" s="182" t="str">
        <f t="shared" si="227"/>
        <v/>
      </c>
      <c r="FL196" s="183"/>
      <c r="FM196" s="184" t="str">
        <f t="shared" si="284"/>
        <v/>
      </c>
      <c r="FN196" s="183"/>
      <c r="FO196" s="171"/>
      <c r="FP196" s="196"/>
      <c r="FQ196" s="195"/>
      <c r="FR196" s="197"/>
      <c r="FS196" s="195"/>
      <c r="FT196" s="197"/>
      <c r="FU196" s="195"/>
      <c r="FV196" s="180" t="str">
        <f t="shared" si="265"/>
        <v/>
      </c>
      <c r="FW196" s="181" t="str">
        <f t="shared" si="228"/>
        <v/>
      </c>
      <c r="FX196" s="182" t="str">
        <f t="shared" si="229"/>
        <v/>
      </c>
      <c r="FY196" s="183"/>
      <c r="FZ196" s="184" t="str">
        <f t="shared" si="285"/>
        <v/>
      </c>
      <c r="GA196" s="183"/>
      <c r="GB196" s="171"/>
      <c r="GC196" s="196"/>
      <c r="GD196" s="195"/>
      <c r="GE196" s="197"/>
      <c r="GF196" s="195"/>
      <c r="GG196" s="197"/>
      <c r="GH196" s="195"/>
      <c r="GI196" s="180" t="str">
        <f t="shared" si="266"/>
        <v/>
      </c>
      <c r="GJ196" s="181" t="str">
        <f t="shared" si="230"/>
        <v/>
      </c>
      <c r="GK196" s="182" t="str">
        <f t="shared" si="231"/>
        <v/>
      </c>
      <c r="GL196" s="183"/>
      <c r="GM196" s="184" t="str">
        <f t="shared" si="286"/>
        <v/>
      </c>
      <c r="GN196" s="183"/>
      <c r="GO196" s="171"/>
      <c r="GP196" s="196"/>
      <c r="GQ196" s="195"/>
      <c r="GR196" s="197"/>
      <c r="GS196" s="195"/>
      <c r="GT196" s="197"/>
      <c r="GU196" s="195"/>
      <c r="GV196" s="180" t="str">
        <f t="shared" si="267"/>
        <v/>
      </c>
      <c r="GW196" s="181" t="str">
        <f t="shared" si="232"/>
        <v/>
      </c>
      <c r="GX196" s="182" t="str">
        <f t="shared" si="233"/>
        <v/>
      </c>
      <c r="GY196" s="183"/>
      <c r="GZ196" s="184" t="str">
        <f t="shared" si="287"/>
        <v/>
      </c>
      <c r="HA196" s="183"/>
      <c r="HB196" s="171"/>
      <c r="HC196" s="196"/>
      <c r="HD196" s="195"/>
      <c r="HE196" s="197"/>
      <c r="HF196" s="195"/>
      <c r="HG196" s="197"/>
      <c r="HH196" s="195"/>
      <c r="HI196" s="180" t="str">
        <f t="shared" si="268"/>
        <v/>
      </c>
      <c r="HJ196" s="181" t="str">
        <f t="shared" si="234"/>
        <v/>
      </c>
      <c r="HK196" s="182" t="str">
        <f t="shared" si="235"/>
        <v/>
      </c>
      <c r="HL196" s="183"/>
      <c r="HM196" s="184" t="str">
        <f t="shared" si="288"/>
        <v/>
      </c>
      <c r="HN196" s="183"/>
      <c r="HO196" s="171"/>
      <c r="HP196" s="196"/>
      <c r="HQ196" s="195"/>
      <c r="HR196" s="197"/>
      <c r="HS196" s="195"/>
      <c r="HT196" s="197"/>
      <c r="HU196" s="195"/>
      <c r="HV196" s="180" t="str">
        <f t="shared" si="269"/>
        <v/>
      </c>
      <c r="HW196" s="181" t="str">
        <f t="shared" si="236"/>
        <v/>
      </c>
      <c r="HX196" s="182" t="str">
        <f t="shared" si="237"/>
        <v/>
      </c>
      <c r="HY196" s="183"/>
      <c r="HZ196" s="184" t="str">
        <f t="shared" si="289"/>
        <v/>
      </c>
      <c r="IA196" s="183"/>
      <c r="IB196" s="171"/>
      <c r="IC196" s="196"/>
      <c r="ID196" s="195"/>
      <c r="IE196" s="197"/>
      <c r="IF196" s="195"/>
      <c r="IG196" s="197"/>
      <c r="IH196" s="195"/>
      <c r="II196" s="180" t="str">
        <f t="shared" si="270"/>
        <v/>
      </c>
      <c r="IJ196" s="181" t="str">
        <f t="shared" si="238"/>
        <v/>
      </c>
      <c r="IK196" s="182" t="str">
        <f t="shared" si="239"/>
        <v/>
      </c>
      <c r="IL196" s="183"/>
      <c r="IM196" s="184" t="str">
        <f t="shared" si="290"/>
        <v/>
      </c>
      <c r="IN196" s="183"/>
      <c r="IO196" s="171"/>
      <c r="IP196" s="196"/>
      <c r="IQ196" s="195"/>
      <c r="IR196" s="197"/>
      <c r="IS196" s="195"/>
      <c r="IT196" s="197"/>
      <c r="IU196" s="195"/>
      <c r="IV196" s="180" t="str">
        <f t="shared" si="271"/>
        <v/>
      </c>
      <c r="IW196" s="181" t="str">
        <f t="shared" si="240"/>
        <v/>
      </c>
      <c r="IX196" s="182" t="str">
        <f t="shared" si="241"/>
        <v/>
      </c>
      <c r="IY196" s="183"/>
      <c r="IZ196" s="184" t="str">
        <f t="shared" si="291"/>
        <v/>
      </c>
      <c r="JA196" s="183"/>
      <c r="JB196" s="171"/>
      <c r="JC196" s="342"/>
      <c r="JD196" s="198">
        <f t="shared" si="242"/>
        <v>0</v>
      </c>
      <c r="JE196" s="198">
        <f t="shared" si="243"/>
        <v>0</v>
      </c>
      <c r="JF196" s="198">
        <f t="shared" si="244"/>
        <v>0</v>
      </c>
      <c r="JG196" s="199">
        <f t="shared" si="245"/>
        <v>0</v>
      </c>
      <c r="JH196" s="199">
        <f t="shared" si="246"/>
        <v>0</v>
      </c>
      <c r="JI196" s="342"/>
      <c r="JJ196" s="198">
        <f>JD196+'Vessel List A'!JD196</f>
        <v>0</v>
      </c>
      <c r="JK196" s="198">
        <f>JE196+'Vessel List A'!JE196</f>
        <v>0</v>
      </c>
      <c r="JL196" s="198">
        <f t="shared" si="247"/>
        <v>0</v>
      </c>
      <c r="JM196" s="199">
        <f>JG196+'Vessel List A'!JG196</f>
        <v>0</v>
      </c>
      <c r="JN196" s="199">
        <f t="shared" si="248"/>
        <v>0</v>
      </c>
      <c r="JO196" s="342"/>
      <c r="JP196" s="346"/>
      <c r="JQ196" s="346"/>
      <c r="JR196" s="346"/>
      <c r="JS196" s="346"/>
      <c r="JT196" s="346"/>
      <c r="JU196" s="346"/>
      <c r="JV196" s="346"/>
      <c r="JW196" s="346"/>
      <c r="JX196" s="346"/>
      <c r="JY196" s="342"/>
      <c r="JZ196" s="344">
        <f t="shared" si="249"/>
        <v>5</v>
      </c>
      <c r="KA196" s="195"/>
    </row>
    <row r="197" spans="1:287" x14ac:dyDescent="0.2">
      <c r="A197" s="247">
        <f t="shared" si="250"/>
        <v>41771</v>
      </c>
      <c r="B197" s="249">
        <f t="shared" si="251"/>
        <v>41772</v>
      </c>
      <c r="C197" s="196"/>
      <c r="D197" s="195"/>
      <c r="E197" s="197"/>
      <c r="F197" s="195"/>
      <c r="G197" s="197"/>
      <c r="H197" s="195"/>
      <c r="I197" s="180" t="str">
        <f t="shared" si="252"/>
        <v/>
      </c>
      <c r="J197" s="181" t="str">
        <f t="shared" si="202"/>
        <v/>
      </c>
      <c r="K197" s="182" t="str">
        <f t="shared" si="203"/>
        <v/>
      </c>
      <c r="L197" s="183"/>
      <c r="M197" s="184" t="str">
        <f t="shared" si="272"/>
        <v/>
      </c>
      <c r="N197" s="183"/>
      <c r="O197" s="171"/>
      <c r="P197" s="196"/>
      <c r="Q197" s="195"/>
      <c r="R197" s="197"/>
      <c r="S197" s="195"/>
      <c r="T197" s="197"/>
      <c r="U197" s="195"/>
      <c r="V197" s="180" t="str">
        <f t="shared" si="253"/>
        <v/>
      </c>
      <c r="W197" s="181" t="str">
        <f t="shared" si="204"/>
        <v/>
      </c>
      <c r="X197" s="182" t="str">
        <f t="shared" si="205"/>
        <v/>
      </c>
      <c r="Y197" s="183"/>
      <c r="Z197" s="184" t="str">
        <f t="shared" si="273"/>
        <v/>
      </c>
      <c r="AA197" s="183"/>
      <c r="AB197" s="171"/>
      <c r="AC197" s="196"/>
      <c r="AD197" s="195"/>
      <c r="AE197" s="197"/>
      <c r="AF197" s="195"/>
      <c r="AG197" s="197"/>
      <c r="AH197" s="195"/>
      <c r="AI197" s="180" t="str">
        <f t="shared" si="254"/>
        <v/>
      </c>
      <c r="AJ197" s="181" t="str">
        <f t="shared" si="206"/>
        <v/>
      </c>
      <c r="AK197" s="182" t="str">
        <f t="shared" si="207"/>
        <v/>
      </c>
      <c r="AL197" s="183"/>
      <c r="AM197" s="184" t="str">
        <f t="shared" si="274"/>
        <v/>
      </c>
      <c r="AN197" s="183"/>
      <c r="AO197" s="171"/>
      <c r="AP197" s="196"/>
      <c r="AQ197" s="195"/>
      <c r="AR197" s="197"/>
      <c r="AS197" s="195"/>
      <c r="AT197" s="197"/>
      <c r="AU197" s="195"/>
      <c r="AV197" s="180" t="str">
        <f t="shared" si="255"/>
        <v/>
      </c>
      <c r="AW197" s="181" t="str">
        <f t="shared" si="208"/>
        <v/>
      </c>
      <c r="AX197" s="182" t="str">
        <f t="shared" si="209"/>
        <v/>
      </c>
      <c r="AY197" s="183"/>
      <c r="AZ197" s="184" t="str">
        <f t="shared" si="275"/>
        <v/>
      </c>
      <c r="BA197" s="183"/>
      <c r="BB197" s="171"/>
      <c r="BC197" s="196"/>
      <c r="BD197" s="195"/>
      <c r="BE197" s="197"/>
      <c r="BF197" s="195"/>
      <c r="BG197" s="197"/>
      <c r="BH197" s="195"/>
      <c r="BI197" s="180" t="str">
        <f t="shared" si="256"/>
        <v/>
      </c>
      <c r="BJ197" s="181" t="str">
        <f t="shared" si="210"/>
        <v/>
      </c>
      <c r="BK197" s="182" t="str">
        <f t="shared" si="211"/>
        <v/>
      </c>
      <c r="BL197" s="183"/>
      <c r="BM197" s="184" t="str">
        <f t="shared" si="276"/>
        <v/>
      </c>
      <c r="BN197" s="183"/>
      <c r="BO197" s="171"/>
      <c r="BP197" s="196"/>
      <c r="BQ197" s="195"/>
      <c r="BR197" s="197"/>
      <c r="BS197" s="195"/>
      <c r="BT197" s="197"/>
      <c r="BU197" s="195"/>
      <c r="BV197" s="180" t="str">
        <f t="shared" si="257"/>
        <v/>
      </c>
      <c r="BW197" s="181" t="str">
        <f t="shared" si="212"/>
        <v/>
      </c>
      <c r="BX197" s="182" t="str">
        <f t="shared" si="213"/>
        <v/>
      </c>
      <c r="BY197" s="183"/>
      <c r="BZ197" s="184" t="str">
        <f t="shared" si="277"/>
        <v/>
      </c>
      <c r="CA197" s="183"/>
      <c r="CB197" s="171"/>
      <c r="CC197" s="196"/>
      <c r="CD197" s="195"/>
      <c r="CE197" s="197"/>
      <c r="CF197" s="195"/>
      <c r="CG197" s="197"/>
      <c r="CH197" s="195"/>
      <c r="CI197" s="180" t="str">
        <f t="shared" si="258"/>
        <v/>
      </c>
      <c r="CJ197" s="181" t="str">
        <f t="shared" si="214"/>
        <v/>
      </c>
      <c r="CK197" s="182" t="str">
        <f t="shared" si="215"/>
        <v/>
      </c>
      <c r="CL197" s="183"/>
      <c r="CM197" s="184" t="str">
        <f t="shared" si="278"/>
        <v/>
      </c>
      <c r="CN197" s="183"/>
      <c r="CO197" s="171"/>
      <c r="CP197" s="196"/>
      <c r="CQ197" s="195"/>
      <c r="CR197" s="197"/>
      <c r="CS197" s="195"/>
      <c r="CT197" s="197"/>
      <c r="CU197" s="195"/>
      <c r="CV197" s="180" t="str">
        <f t="shared" si="259"/>
        <v/>
      </c>
      <c r="CW197" s="181" t="str">
        <f t="shared" si="216"/>
        <v/>
      </c>
      <c r="CX197" s="182" t="str">
        <f t="shared" si="217"/>
        <v/>
      </c>
      <c r="CY197" s="183"/>
      <c r="CZ197" s="184" t="str">
        <f t="shared" si="279"/>
        <v/>
      </c>
      <c r="DA197" s="183"/>
      <c r="DB197" s="171"/>
      <c r="DC197" s="196"/>
      <c r="DD197" s="195"/>
      <c r="DE197" s="197"/>
      <c r="DF197" s="195"/>
      <c r="DG197" s="197"/>
      <c r="DH197" s="195"/>
      <c r="DI197" s="180" t="str">
        <f t="shared" si="260"/>
        <v/>
      </c>
      <c r="DJ197" s="181" t="str">
        <f t="shared" si="218"/>
        <v/>
      </c>
      <c r="DK197" s="182" t="str">
        <f t="shared" si="219"/>
        <v/>
      </c>
      <c r="DL197" s="183"/>
      <c r="DM197" s="184" t="str">
        <f t="shared" si="280"/>
        <v/>
      </c>
      <c r="DN197" s="183"/>
      <c r="DO197" s="171"/>
      <c r="DP197" s="196"/>
      <c r="DQ197" s="195"/>
      <c r="DR197" s="197"/>
      <c r="DS197" s="195"/>
      <c r="DT197" s="197"/>
      <c r="DU197" s="195"/>
      <c r="DV197" s="180" t="str">
        <f t="shared" si="261"/>
        <v/>
      </c>
      <c r="DW197" s="181" t="str">
        <f t="shared" si="220"/>
        <v/>
      </c>
      <c r="DX197" s="182" t="str">
        <f t="shared" si="221"/>
        <v/>
      </c>
      <c r="DY197" s="183"/>
      <c r="DZ197" s="184" t="str">
        <f t="shared" si="281"/>
        <v/>
      </c>
      <c r="EA197" s="183"/>
      <c r="EB197" s="171"/>
      <c r="EC197" s="196"/>
      <c r="ED197" s="195"/>
      <c r="EE197" s="197"/>
      <c r="EF197" s="195"/>
      <c r="EG197" s="197"/>
      <c r="EH197" s="195"/>
      <c r="EI197" s="180" t="str">
        <f t="shared" si="262"/>
        <v/>
      </c>
      <c r="EJ197" s="181" t="str">
        <f t="shared" si="222"/>
        <v/>
      </c>
      <c r="EK197" s="182" t="str">
        <f t="shared" si="223"/>
        <v/>
      </c>
      <c r="EL197" s="183"/>
      <c r="EM197" s="184" t="str">
        <f t="shared" si="282"/>
        <v/>
      </c>
      <c r="EN197" s="183"/>
      <c r="EO197" s="171"/>
      <c r="EP197" s="196"/>
      <c r="EQ197" s="195"/>
      <c r="ER197" s="197"/>
      <c r="ES197" s="195"/>
      <c r="ET197" s="197"/>
      <c r="EU197" s="195"/>
      <c r="EV197" s="180" t="str">
        <f t="shared" si="263"/>
        <v/>
      </c>
      <c r="EW197" s="181" t="str">
        <f t="shared" si="224"/>
        <v/>
      </c>
      <c r="EX197" s="182" t="str">
        <f t="shared" si="225"/>
        <v/>
      </c>
      <c r="EY197" s="183"/>
      <c r="EZ197" s="184" t="str">
        <f t="shared" si="283"/>
        <v/>
      </c>
      <c r="FA197" s="183"/>
      <c r="FB197" s="171"/>
      <c r="FC197" s="196"/>
      <c r="FD197" s="195"/>
      <c r="FE197" s="197"/>
      <c r="FF197" s="195"/>
      <c r="FG197" s="197"/>
      <c r="FH197" s="195"/>
      <c r="FI197" s="180" t="str">
        <f t="shared" si="264"/>
        <v/>
      </c>
      <c r="FJ197" s="181" t="str">
        <f t="shared" si="226"/>
        <v/>
      </c>
      <c r="FK197" s="182" t="str">
        <f t="shared" si="227"/>
        <v/>
      </c>
      <c r="FL197" s="183"/>
      <c r="FM197" s="184" t="str">
        <f t="shared" si="284"/>
        <v/>
      </c>
      <c r="FN197" s="183"/>
      <c r="FO197" s="171"/>
      <c r="FP197" s="196"/>
      <c r="FQ197" s="195"/>
      <c r="FR197" s="197"/>
      <c r="FS197" s="195"/>
      <c r="FT197" s="197"/>
      <c r="FU197" s="195"/>
      <c r="FV197" s="180" t="str">
        <f t="shared" si="265"/>
        <v/>
      </c>
      <c r="FW197" s="181" t="str">
        <f t="shared" si="228"/>
        <v/>
      </c>
      <c r="FX197" s="182" t="str">
        <f t="shared" si="229"/>
        <v/>
      </c>
      <c r="FY197" s="183"/>
      <c r="FZ197" s="184" t="str">
        <f t="shared" si="285"/>
        <v/>
      </c>
      <c r="GA197" s="183"/>
      <c r="GB197" s="171"/>
      <c r="GC197" s="196"/>
      <c r="GD197" s="195"/>
      <c r="GE197" s="197"/>
      <c r="GF197" s="195"/>
      <c r="GG197" s="197"/>
      <c r="GH197" s="195"/>
      <c r="GI197" s="180" t="str">
        <f t="shared" si="266"/>
        <v/>
      </c>
      <c r="GJ197" s="181" t="str">
        <f t="shared" si="230"/>
        <v/>
      </c>
      <c r="GK197" s="182" t="str">
        <f t="shared" si="231"/>
        <v/>
      </c>
      <c r="GL197" s="183"/>
      <c r="GM197" s="184" t="str">
        <f t="shared" si="286"/>
        <v/>
      </c>
      <c r="GN197" s="183"/>
      <c r="GO197" s="171"/>
      <c r="GP197" s="196"/>
      <c r="GQ197" s="195"/>
      <c r="GR197" s="197"/>
      <c r="GS197" s="195"/>
      <c r="GT197" s="197"/>
      <c r="GU197" s="195"/>
      <c r="GV197" s="180" t="str">
        <f t="shared" si="267"/>
        <v/>
      </c>
      <c r="GW197" s="181" t="str">
        <f t="shared" si="232"/>
        <v/>
      </c>
      <c r="GX197" s="182" t="str">
        <f t="shared" si="233"/>
        <v/>
      </c>
      <c r="GY197" s="183"/>
      <c r="GZ197" s="184" t="str">
        <f t="shared" si="287"/>
        <v/>
      </c>
      <c r="HA197" s="183"/>
      <c r="HB197" s="171"/>
      <c r="HC197" s="196"/>
      <c r="HD197" s="195"/>
      <c r="HE197" s="197"/>
      <c r="HF197" s="195"/>
      <c r="HG197" s="197"/>
      <c r="HH197" s="195"/>
      <c r="HI197" s="180" t="str">
        <f t="shared" si="268"/>
        <v/>
      </c>
      <c r="HJ197" s="181" t="str">
        <f t="shared" si="234"/>
        <v/>
      </c>
      <c r="HK197" s="182" t="str">
        <f t="shared" si="235"/>
        <v/>
      </c>
      <c r="HL197" s="183"/>
      <c r="HM197" s="184" t="str">
        <f t="shared" si="288"/>
        <v/>
      </c>
      <c r="HN197" s="183"/>
      <c r="HO197" s="171"/>
      <c r="HP197" s="196"/>
      <c r="HQ197" s="195"/>
      <c r="HR197" s="197"/>
      <c r="HS197" s="195"/>
      <c r="HT197" s="197"/>
      <c r="HU197" s="195"/>
      <c r="HV197" s="180" t="str">
        <f t="shared" si="269"/>
        <v/>
      </c>
      <c r="HW197" s="181" t="str">
        <f t="shared" si="236"/>
        <v/>
      </c>
      <c r="HX197" s="182" t="str">
        <f t="shared" si="237"/>
        <v/>
      </c>
      <c r="HY197" s="183"/>
      <c r="HZ197" s="184" t="str">
        <f t="shared" si="289"/>
        <v/>
      </c>
      <c r="IA197" s="183"/>
      <c r="IB197" s="171"/>
      <c r="IC197" s="196"/>
      <c r="ID197" s="195"/>
      <c r="IE197" s="197"/>
      <c r="IF197" s="195"/>
      <c r="IG197" s="197"/>
      <c r="IH197" s="195"/>
      <c r="II197" s="180" t="str">
        <f t="shared" si="270"/>
        <v/>
      </c>
      <c r="IJ197" s="181" t="str">
        <f t="shared" si="238"/>
        <v/>
      </c>
      <c r="IK197" s="182" t="str">
        <f t="shared" si="239"/>
        <v/>
      </c>
      <c r="IL197" s="183"/>
      <c r="IM197" s="184" t="str">
        <f t="shared" si="290"/>
        <v/>
      </c>
      <c r="IN197" s="183"/>
      <c r="IO197" s="171"/>
      <c r="IP197" s="196"/>
      <c r="IQ197" s="195"/>
      <c r="IR197" s="197"/>
      <c r="IS197" s="195"/>
      <c r="IT197" s="197"/>
      <c r="IU197" s="195"/>
      <c r="IV197" s="180" t="str">
        <f t="shared" si="271"/>
        <v/>
      </c>
      <c r="IW197" s="181" t="str">
        <f t="shared" si="240"/>
        <v/>
      </c>
      <c r="IX197" s="182" t="str">
        <f t="shared" si="241"/>
        <v/>
      </c>
      <c r="IY197" s="183"/>
      <c r="IZ197" s="184" t="str">
        <f t="shared" si="291"/>
        <v/>
      </c>
      <c r="JA197" s="183"/>
      <c r="JB197" s="171"/>
      <c r="JC197" s="342"/>
      <c r="JD197" s="198">
        <f t="shared" si="242"/>
        <v>0</v>
      </c>
      <c r="JE197" s="198">
        <f t="shared" si="243"/>
        <v>0</v>
      </c>
      <c r="JF197" s="198">
        <f t="shared" si="244"/>
        <v>0</v>
      </c>
      <c r="JG197" s="199">
        <f t="shared" si="245"/>
        <v>0</v>
      </c>
      <c r="JH197" s="199">
        <f t="shared" si="246"/>
        <v>0</v>
      </c>
      <c r="JI197" s="342"/>
      <c r="JJ197" s="198">
        <f>JD197+'Vessel List A'!JD197</f>
        <v>0</v>
      </c>
      <c r="JK197" s="198">
        <f>JE197+'Vessel List A'!JE197</f>
        <v>0</v>
      </c>
      <c r="JL197" s="198">
        <f t="shared" si="247"/>
        <v>0</v>
      </c>
      <c r="JM197" s="199">
        <f>JG197+'Vessel List A'!JG197</f>
        <v>0</v>
      </c>
      <c r="JN197" s="199">
        <f t="shared" si="248"/>
        <v>0</v>
      </c>
      <c r="JO197" s="342"/>
      <c r="JP197" s="346"/>
      <c r="JQ197" s="346"/>
      <c r="JR197" s="346"/>
      <c r="JS197" s="346"/>
      <c r="JT197" s="346"/>
      <c r="JU197" s="346"/>
      <c r="JV197" s="346"/>
      <c r="JW197" s="346"/>
      <c r="JX197" s="346"/>
      <c r="JY197" s="342"/>
      <c r="JZ197" s="344">
        <f t="shared" si="249"/>
        <v>5</v>
      </c>
    </row>
    <row r="198" spans="1:287" x14ac:dyDescent="0.2">
      <c r="A198" s="247">
        <f t="shared" si="250"/>
        <v>41772</v>
      </c>
      <c r="B198" s="249">
        <f t="shared" si="251"/>
        <v>41773</v>
      </c>
      <c r="C198" s="196"/>
      <c r="D198" s="195"/>
      <c r="E198" s="197"/>
      <c r="F198" s="195"/>
      <c r="G198" s="197"/>
      <c r="H198" s="195"/>
      <c r="I198" s="180" t="str">
        <f t="shared" si="252"/>
        <v/>
      </c>
      <c r="J198" s="181" t="str">
        <f t="shared" ref="J198:J217" si="292">IF(SUM(I198)&gt;0,((I198-INT(I198))*24),"")</f>
        <v/>
      </c>
      <c r="K198" s="182" t="str">
        <f t="shared" ref="K198:K217" si="293">IF(SUM(H198)&gt;0,((H198*J198)/24),"")</f>
        <v/>
      </c>
      <c r="L198" s="183"/>
      <c r="M198" s="184" t="str">
        <f t="shared" si="272"/>
        <v/>
      </c>
      <c r="N198" s="183"/>
      <c r="O198" s="171"/>
      <c r="P198" s="196"/>
      <c r="Q198" s="195"/>
      <c r="R198" s="197"/>
      <c r="S198" s="195"/>
      <c r="T198" s="197"/>
      <c r="U198" s="195"/>
      <c r="V198" s="180" t="str">
        <f t="shared" si="253"/>
        <v/>
      </c>
      <c r="W198" s="181" t="str">
        <f t="shared" ref="W198:W217" si="294">IF(SUM(V198)&gt;0,((V198-INT(V198))*24),"")</f>
        <v/>
      </c>
      <c r="X198" s="182" t="str">
        <f t="shared" ref="X198:X217" si="295">IF(SUM(U198)&gt;0,((U198*W198)/24),"")</f>
        <v/>
      </c>
      <c r="Y198" s="183"/>
      <c r="Z198" s="184" t="str">
        <f t="shared" si="273"/>
        <v/>
      </c>
      <c r="AA198" s="183"/>
      <c r="AB198" s="171"/>
      <c r="AC198" s="196"/>
      <c r="AD198" s="195"/>
      <c r="AE198" s="197"/>
      <c r="AF198" s="195"/>
      <c r="AG198" s="197"/>
      <c r="AH198" s="195"/>
      <c r="AI198" s="180" t="str">
        <f t="shared" si="254"/>
        <v/>
      </c>
      <c r="AJ198" s="181" t="str">
        <f t="shared" ref="AJ198:AJ217" si="296">IF(SUM(AI198)&gt;0,((AI198-INT(AI198))*24),"")</f>
        <v/>
      </c>
      <c r="AK198" s="182" t="str">
        <f t="shared" ref="AK198:AK217" si="297">IF(SUM(AH198)&gt;0,((AH198*AJ198)/24),"")</f>
        <v/>
      </c>
      <c r="AL198" s="183"/>
      <c r="AM198" s="184" t="str">
        <f t="shared" si="274"/>
        <v/>
      </c>
      <c r="AN198" s="183"/>
      <c r="AO198" s="171"/>
      <c r="AP198" s="196"/>
      <c r="AQ198" s="195"/>
      <c r="AR198" s="197"/>
      <c r="AS198" s="195"/>
      <c r="AT198" s="197"/>
      <c r="AU198" s="195"/>
      <c r="AV198" s="180" t="str">
        <f t="shared" si="255"/>
        <v/>
      </c>
      <c r="AW198" s="181" t="str">
        <f t="shared" ref="AW198:AW217" si="298">IF(SUM(AV198)&gt;0,((AV198-INT(AV198))*24),"")</f>
        <v/>
      </c>
      <c r="AX198" s="182" t="str">
        <f t="shared" ref="AX198:AX217" si="299">IF(SUM(AU198)&gt;0,((AU198*AW198)/24),"")</f>
        <v/>
      </c>
      <c r="AY198" s="183"/>
      <c r="AZ198" s="184" t="str">
        <f t="shared" si="275"/>
        <v/>
      </c>
      <c r="BA198" s="183"/>
      <c r="BB198" s="171"/>
      <c r="BC198" s="196"/>
      <c r="BD198" s="195"/>
      <c r="BE198" s="197"/>
      <c r="BF198" s="195"/>
      <c r="BG198" s="197"/>
      <c r="BH198" s="195"/>
      <c r="BI198" s="180" t="str">
        <f t="shared" si="256"/>
        <v/>
      </c>
      <c r="BJ198" s="181" t="str">
        <f t="shared" ref="BJ198:BJ217" si="300">IF(SUM(BI198)&gt;0,((BI198-INT(BI198))*24),"")</f>
        <v/>
      </c>
      <c r="BK198" s="182" t="str">
        <f t="shared" ref="BK198:BK217" si="301">IF(SUM(BH198)&gt;0,((BH198*BJ198)/24),"")</f>
        <v/>
      </c>
      <c r="BL198" s="183"/>
      <c r="BM198" s="184" t="str">
        <f t="shared" si="276"/>
        <v/>
      </c>
      <c r="BN198" s="183"/>
      <c r="BO198" s="171"/>
      <c r="BP198" s="196"/>
      <c r="BQ198" s="195"/>
      <c r="BR198" s="197"/>
      <c r="BS198" s="195"/>
      <c r="BT198" s="197"/>
      <c r="BU198" s="195"/>
      <c r="BV198" s="180" t="str">
        <f t="shared" si="257"/>
        <v/>
      </c>
      <c r="BW198" s="181" t="str">
        <f t="shared" ref="BW198:BW217" si="302">IF(SUM(BV198)&gt;0,((BV198-INT(BV198))*24),"")</f>
        <v/>
      </c>
      <c r="BX198" s="182" t="str">
        <f t="shared" ref="BX198:BX217" si="303">IF(SUM(BU198)&gt;0,((BU198*BW198)/24),"")</f>
        <v/>
      </c>
      <c r="BY198" s="183"/>
      <c r="BZ198" s="184" t="str">
        <f t="shared" si="277"/>
        <v/>
      </c>
      <c r="CA198" s="183"/>
      <c r="CB198" s="171"/>
      <c r="CC198" s="196"/>
      <c r="CD198" s="195"/>
      <c r="CE198" s="197"/>
      <c r="CF198" s="195"/>
      <c r="CG198" s="197"/>
      <c r="CH198" s="195"/>
      <c r="CI198" s="180" t="str">
        <f t="shared" si="258"/>
        <v/>
      </c>
      <c r="CJ198" s="181" t="str">
        <f t="shared" ref="CJ198:CJ217" si="304">IF(SUM(CI198)&gt;0,((CI198-INT(CI198))*24),"")</f>
        <v/>
      </c>
      <c r="CK198" s="182" t="str">
        <f t="shared" ref="CK198:CK217" si="305">IF(SUM(CH198)&gt;0,((CH198*CJ198)/24),"")</f>
        <v/>
      </c>
      <c r="CL198" s="183"/>
      <c r="CM198" s="184" t="str">
        <f t="shared" si="278"/>
        <v/>
      </c>
      <c r="CN198" s="183"/>
      <c r="CO198" s="171"/>
      <c r="CP198" s="196"/>
      <c r="CQ198" s="195"/>
      <c r="CR198" s="197"/>
      <c r="CS198" s="195"/>
      <c r="CT198" s="197"/>
      <c r="CU198" s="195"/>
      <c r="CV198" s="180" t="str">
        <f t="shared" si="259"/>
        <v/>
      </c>
      <c r="CW198" s="181" t="str">
        <f t="shared" ref="CW198:CW217" si="306">IF(SUM(CV198)&gt;0,((CV198-INT(CV198))*24),"")</f>
        <v/>
      </c>
      <c r="CX198" s="182" t="str">
        <f t="shared" ref="CX198:CX217" si="307">IF(SUM(CU198)&gt;0,((CU198*CW198)/24),"")</f>
        <v/>
      </c>
      <c r="CY198" s="183"/>
      <c r="CZ198" s="184" t="str">
        <f t="shared" si="279"/>
        <v/>
      </c>
      <c r="DA198" s="183"/>
      <c r="DB198" s="171"/>
      <c r="DC198" s="196"/>
      <c r="DD198" s="195"/>
      <c r="DE198" s="197"/>
      <c r="DF198" s="195"/>
      <c r="DG198" s="197"/>
      <c r="DH198" s="195"/>
      <c r="DI198" s="180" t="str">
        <f t="shared" si="260"/>
        <v/>
      </c>
      <c r="DJ198" s="181" t="str">
        <f t="shared" ref="DJ198:DJ217" si="308">IF(SUM(DI198)&gt;0,((DI198-INT(DI198))*24),"")</f>
        <v/>
      </c>
      <c r="DK198" s="182" t="str">
        <f t="shared" ref="DK198:DK217" si="309">IF(SUM(DH198)&gt;0,((DH198*DJ198)/24),"")</f>
        <v/>
      </c>
      <c r="DL198" s="183"/>
      <c r="DM198" s="184" t="str">
        <f t="shared" si="280"/>
        <v/>
      </c>
      <c r="DN198" s="183"/>
      <c r="DO198" s="171"/>
      <c r="DP198" s="196"/>
      <c r="DQ198" s="195"/>
      <c r="DR198" s="197"/>
      <c r="DS198" s="195"/>
      <c r="DT198" s="197"/>
      <c r="DU198" s="195"/>
      <c r="DV198" s="180" t="str">
        <f t="shared" si="261"/>
        <v/>
      </c>
      <c r="DW198" s="181" t="str">
        <f t="shared" ref="DW198:DW217" si="310">IF(SUM(DV198)&gt;0,((DV198-INT(DV198))*24),"")</f>
        <v/>
      </c>
      <c r="DX198" s="182" t="str">
        <f t="shared" ref="DX198:DX217" si="311">IF(SUM(DU198)&gt;0,((DU198*DW198)/24),"")</f>
        <v/>
      </c>
      <c r="DY198" s="183"/>
      <c r="DZ198" s="184" t="str">
        <f t="shared" si="281"/>
        <v/>
      </c>
      <c r="EA198" s="183"/>
      <c r="EB198" s="171"/>
      <c r="EC198" s="196"/>
      <c r="ED198" s="195"/>
      <c r="EE198" s="197"/>
      <c r="EF198" s="195"/>
      <c r="EG198" s="197"/>
      <c r="EH198" s="195"/>
      <c r="EI198" s="180" t="str">
        <f t="shared" si="262"/>
        <v/>
      </c>
      <c r="EJ198" s="181" t="str">
        <f t="shared" ref="EJ198:EJ217" si="312">IF(SUM(EI198)&gt;0,((EI198-INT(EI198))*24),"")</f>
        <v/>
      </c>
      <c r="EK198" s="182" t="str">
        <f t="shared" ref="EK198:EK217" si="313">IF(SUM(EH198)&gt;0,((EH198*EJ198)/24),"")</f>
        <v/>
      </c>
      <c r="EL198" s="183"/>
      <c r="EM198" s="184" t="str">
        <f t="shared" si="282"/>
        <v/>
      </c>
      <c r="EN198" s="183"/>
      <c r="EO198" s="171"/>
      <c r="EP198" s="196"/>
      <c r="EQ198" s="195"/>
      <c r="ER198" s="197"/>
      <c r="ES198" s="195"/>
      <c r="ET198" s="197"/>
      <c r="EU198" s="195"/>
      <c r="EV198" s="180" t="str">
        <f t="shared" si="263"/>
        <v/>
      </c>
      <c r="EW198" s="181" t="str">
        <f t="shared" ref="EW198:EW217" si="314">IF(SUM(EV198)&gt;0,((EV198-INT(EV198))*24),"")</f>
        <v/>
      </c>
      <c r="EX198" s="182" t="str">
        <f t="shared" ref="EX198:EX217" si="315">IF(SUM(EU198)&gt;0,((EU198*EW198)/24),"")</f>
        <v/>
      </c>
      <c r="EY198" s="183"/>
      <c r="EZ198" s="184" t="str">
        <f t="shared" si="283"/>
        <v/>
      </c>
      <c r="FA198" s="183"/>
      <c r="FB198" s="171"/>
      <c r="FC198" s="196"/>
      <c r="FD198" s="195"/>
      <c r="FE198" s="197"/>
      <c r="FF198" s="195"/>
      <c r="FG198" s="197"/>
      <c r="FH198" s="195"/>
      <c r="FI198" s="180" t="str">
        <f t="shared" si="264"/>
        <v/>
      </c>
      <c r="FJ198" s="181" t="str">
        <f t="shared" ref="FJ198:FJ217" si="316">IF(SUM(FI198)&gt;0,((FI198-INT(FI198))*24),"")</f>
        <v/>
      </c>
      <c r="FK198" s="182" t="str">
        <f t="shared" ref="FK198:FK217" si="317">IF(SUM(FH198)&gt;0,((FH198*FJ198)/24),"")</f>
        <v/>
      </c>
      <c r="FL198" s="183"/>
      <c r="FM198" s="184" t="str">
        <f t="shared" si="284"/>
        <v/>
      </c>
      <c r="FN198" s="183"/>
      <c r="FO198" s="171"/>
      <c r="FP198" s="196"/>
      <c r="FQ198" s="195"/>
      <c r="FR198" s="197"/>
      <c r="FS198" s="195"/>
      <c r="FT198" s="197"/>
      <c r="FU198" s="195"/>
      <c r="FV198" s="180" t="str">
        <f t="shared" si="265"/>
        <v/>
      </c>
      <c r="FW198" s="181" t="str">
        <f t="shared" ref="FW198:FW217" si="318">IF(SUM(FV198)&gt;0,((FV198-INT(FV198))*24),"")</f>
        <v/>
      </c>
      <c r="FX198" s="182" t="str">
        <f t="shared" ref="FX198:FX217" si="319">IF(SUM(FU198)&gt;0,((FU198*FW198)/24),"")</f>
        <v/>
      </c>
      <c r="FY198" s="183"/>
      <c r="FZ198" s="184" t="str">
        <f t="shared" si="285"/>
        <v/>
      </c>
      <c r="GA198" s="183"/>
      <c r="GB198" s="171"/>
      <c r="GC198" s="196"/>
      <c r="GD198" s="195"/>
      <c r="GE198" s="197"/>
      <c r="GF198" s="195"/>
      <c r="GG198" s="197"/>
      <c r="GH198" s="195"/>
      <c r="GI198" s="180" t="str">
        <f t="shared" si="266"/>
        <v/>
      </c>
      <c r="GJ198" s="181" t="str">
        <f t="shared" ref="GJ198:GJ217" si="320">IF(SUM(GI198)&gt;0,((GI198-INT(GI198))*24),"")</f>
        <v/>
      </c>
      <c r="GK198" s="182" t="str">
        <f t="shared" ref="GK198:GK217" si="321">IF(SUM(GH198)&gt;0,((GH198*GJ198)/24),"")</f>
        <v/>
      </c>
      <c r="GL198" s="183"/>
      <c r="GM198" s="184" t="str">
        <f t="shared" si="286"/>
        <v/>
      </c>
      <c r="GN198" s="183"/>
      <c r="GO198" s="171"/>
      <c r="GP198" s="196"/>
      <c r="GQ198" s="195"/>
      <c r="GR198" s="197"/>
      <c r="GS198" s="195"/>
      <c r="GT198" s="197"/>
      <c r="GU198" s="195"/>
      <c r="GV198" s="180" t="str">
        <f t="shared" si="267"/>
        <v/>
      </c>
      <c r="GW198" s="181" t="str">
        <f t="shared" ref="GW198:GW217" si="322">IF(SUM(GV198)&gt;0,((GV198-INT(GV198))*24),"")</f>
        <v/>
      </c>
      <c r="GX198" s="182" t="str">
        <f t="shared" ref="GX198:GX217" si="323">IF(SUM(GU198)&gt;0,((GU198*GW198)/24),"")</f>
        <v/>
      </c>
      <c r="GY198" s="183"/>
      <c r="GZ198" s="184" t="str">
        <f t="shared" si="287"/>
        <v/>
      </c>
      <c r="HA198" s="183"/>
      <c r="HB198" s="171"/>
      <c r="HC198" s="196"/>
      <c r="HD198" s="195"/>
      <c r="HE198" s="197"/>
      <c r="HF198" s="195"/>
      <c r="HG198" s="197"/>
      <c r="HH198" s="195"/>
      <c r="HI198" s="180" t="str">
        <f t="shared" si="268"/>
        <v/>
      </c>
      <c r="HJ198" s="181" t="str">
        <f t="shared" ref="HJ198:HJ217" si="324">IF(SUM(HI198)&gt;0,((HI198-INT(HI198))*24),"")</f>
        <v/>
      </c>
      <c r="HK198" s="182" t="str">
        <f t="shared" ref="HK198:HK217" si="325">IF(SUM(HH198)&gt;0,((HH198*HJ198)/24),"")</f>
        <v/>
      </c>
      <c r="HL198" s="183"/>
      <c r="HM198" s="184" t="str">
        <f t="shared" si="288"/>
        <v/>
      </c>
      <c r="HN198" s="183"/>
      <c r="HO198" s="171"/>
      <c r="HP198" s="196"/>
      <c r="HQ198" s="195"/>
      <c r="HR198" s="197"/>
      <c r="HS198" s="195"/>
      <c r="HT198" s="197"/>
      <c r="HU198" s="195"/>
      <c r="HV198" s="180" t="str">
        <f t="shared" si="269"/>
        <v/>
      </c>
      <c r="HW198" s="181" t="str">
        <f t="shared" ref="HW198:HW217" si="326">IF(SUM(HV198)&gt;0,((HV198-INT(HV198))*24),"")</f>
        <v/>
      </c>
      <c r="HX198" s="182" t="str">
        <f t="shared" ref="HX198:HX217" si="327">IF(SUM(HU198)&gt;0,((HU198*HW198)/24),"")</f>
        <v/>
      </c>
      <c r="HY198" s="183"/>
      <c r="HZ198" s="184" t="str">
        <f t="shared" si="289"/>
        <v/>
      </c>
      <c r="IA198" s="183"/>
      <c r="IB198" s="171"/>
      <c r="IC198" s="196"/>
      <c r="ID198" s="195"/>
      <c r="IE198" s="197"/>
      <c r="IF198" s="195"/>
      <c r="IG198" s="197"/>
      <c r="IH198" s="195"/>
      <c r="II198" s="180" t="str">
        <f t="shared" si="270"/>
        <v/>
      </c>
      <c r="IJ198" s="181" t="str">
        <f t="shared" ref="IJ198:IJ217" si="328">IF(SUM(II198)&gt;0,((II198-INT(II198))*24),"")</f>
        <v/>
      </c>
      <c r="IK198" s="182" t="str">
        <f t="shared" ref="IK198:IK217" si="329">IF(SUM(IH198)&gt;0,((IH198*IJ198)/24),"")</f>
        <v/>
      </c>
      <c r="IL198" s="183"/>
      <c r="IM198" s="184" t="str">
        <f t="shared" si="290"/>
        <v/>
      </c>
      <c r="IN198" s="183"/>
      <c r="IO198" s="171"/>
      <c r="IP198" s="196"/>
      <c r="IQ198" s="195"/>
      <c r="IR198" s="197"/>
      <c r="IS198" s="195"/>
      <c r="IT198" s="197"/>
      <c r="IU198" s="195"/>
      <c r="IV198" s="180" t="str">
        <f t="shared" si="271"/>
        <v/>
      </c>
      <c r="IW198" s="181" t="str">
        <f t="shared" ref="IW198:IW217" si="330">IF(SUM(IV198)&gt;0,((IV198-INT(IV198))*24),"")</f>
        <v/>
      </c>
      <c r="IX198" s="182" t="str">
        <f t="shared" ref="IX198:IX217" si="331">IF(SUM(IU198)&gt;0,((IU198*IW198)/24),"")</f>
        <v/>
      </c>
      <c r="IY198" s="183"/>
      <c r="IZ198" s="184" t="str">
        <f t="shared" si="291"/>
        <v/>
      </c>
      <c r="JA198" s="183"/>
      <c r="JB198" s="171"/>
      <c r="JC198" s="342"/>
      <c r="JD198" s="198">
        <f t="shared" ref="JD198:JD213" si="332">COUNTA(D198,Q198,AD198,AQ198,BD198,BQ198,CD198,CQ198,DD198,DQ198,ED198,EQ198,FD198,FQ198,GD198,GQ198,HD198,HQ198,ID198,IQ198)</f>
        <v>0</v>
      </c>
      <c r="JE198" s="198">
        <f t="shared" ref="JE198:JE217" si="333">SUM(H198,U198,AH198,AU198,BH198,BU198,CH198,CU198,DH198,DU198,EH198,EU198,FH198,FU198,GH198,GU198,HH198,HU198,IH198,IU198)</f>
        <v>0</v>
      </c>
      <c r="JF198" s="198">
        <f t="shared" ref="JF198:JF214" si="334">IF(JE198=0,0,JE198/JD198)</f>
        <v>0</v>
      </c>
      <c r="JG198" s="199">
        <f t="shared" ref="JG198:JG215" si="335">SUM(L198,Y198,AL198,AY198,BL198,BY198,CL198,CY198,DL198,DY198,EL198,EY198,FL198,FY198,GL198,GY198,HL198,HY198,IL198,IY198)</f>
        <v>0</v>
      </c>
      <c r="JH198" s="199">
        <f t="shared" ref="JH198:JH215" si="336">IF(JD198=0,0,JG198/JD198)</f>
        <v>0</v>
      </c>
      <c r="JI198" s="342"/>
      <c r="JJ198" s="198">
        <f>JD198+'Vessel List A'!JD198</f>
        <v>0</v>
      </c>
      <c r="JK198" s="198">
        <f>JE198+'Vessel List A'!JE198</f>
        <v>0</v>
      </c>
      <c r="JL198" s="198">
        <f>IF((JK198=0),(0),(JK198/JJ198))</f>
        <v>0</v>
      </c>
      <c r="JM198" s="199">
        <f>JG198+'Vessel List A'!JG198</f>
        <v>0</v>
      </c>
      <c r="JN198" s="199">
        <f t="shared" ref="JN198" si="337">IF(JJ198=0,0,JM198/JJ198)</f>
        <v>0</v>
      </c>
      <c r="JO198" s="342"/>
      <c r="JP198" s="346"/>
      <c r="JQ198" s="346"/>
      <c r="JR198" s="346"/>
      <c r="JS198" s="346"/>
      <c r="JT198" s="346"/>
      <c r="JU198" s="346"/>
      <c r="JV198" s="346"/>
      <c r="JW198" s="346"/>
      <c r="JX198" s="346"/>
      <c r="JY198" s="342"/>
      <c r="JZ198" s="344">
        <f t="shared" ref="JZ198:JZ216" si="338">MONTH(B198)</f>
        <v>5</v>
      </c>
    </row>
    <row r="199" spans="1:287" x14ac:dyDescent="0.2">
      <c r="A199" s="247">
        <f t="shared" ref="A199:A217" si="339">A198+1</f>
        <v>41773</v>
      </c>
      <c r="B199" s="249">
        <f t="shared" ref="B199:B216" si="340">B198+1</f>
        <v>41774</v>
      </c>
      <c r="C199" s="196"/>
      <c r="D199" s="195"/>
      <c r="E199" s="197"/>
      <c r="F199" s="195"/>
      <c r="G199" s="197"/>
      <c r="H199" s="195"/>
      <c r="I199" s="180" t="str">
        <f t="shared" ref="I199:I217" si="341">IF(COUNTA(G199)=0,"",24+(G199-E199))</f>
        <v/>
      </c>
      <c r="J199" s="181" t="str">
        <f t="shared" si="292"/>
        <v/>
      </c>
      <c r="K199" s="182" t="str">
        <f t="shared" si="293"/>
        <v/>
      </c>
      <c r="L199" s="183"/>
      <c r="M199" s="184" t="str">
        <f t="shared" si="272"/>
        <v/>
      </c>
      <c r="N199" s="183"/>
      <c r="O199" s="171"/>
      <c r="P199" s="196"/>
      <c r="Q199" s="195"/>
      <c r="R199" s="197"/>
      <c r="S199" s="195"/>
      <c r="T199" s="197"/>
      <c r="U199" s="195"/>
      <c r="V199" s="180" t="str">
        <f t="shared" ref="V199:V217" si="342">IF(COUNTA(T199)=0,"",24+(T199-R199))</f>
        <v/>
      </c>
      <c r="W199" s="181" t="str">
        <f t="shared" si="294"/>
        <v/>
      </c>
      <c r="X199" s="182" t="str">
        <f t="shared" si="295"/>
        <v/>
      </c>
      <c r="Y199" s="183"/>
      <c r="Z199" s="184" t="str">
        <f t="shared" si="273"/>
        <v/>
      </c>
      <c r="AA199" s="183"/>
      <c r="AB199" s="171"/>
      <c r="AC199" s="196"/>
      <c r="AD199" s="195"/>
      <c r="AE199" s="197"/>
      <c r="AF199" s="195"/>
      <c r="AG199" s="197"/>
      <c r="AH199" s="195"/>
      <c r="AI199" s="180" t="str">
        <f t="shared" ref="AI199:AI217" si="343">IF(COUNTA(AG199)=0,"",24+(AG199-AE199))</f>
        <v/>
      </c>
      <c r="AJ199" s="181" t="str">
        <f t="shared" si="296"/>
        <v/>
      </c>
      <c r="AK199" s="182" t="str">
        <f t="shared" si="297"/>
        <v/>
      </c>
      <c r="AL199" s="183"/>
      <c r="AM199" s="184" t="str">
        <f t="shared" si="274"/>
        <v/>
      </c>
      <c r="AN199" s="183"/>
      <c r="AO199" s="171"/>
      <c r="AP199" s="196"/>
      <c r="AQ199" s="195"/>
      <c r="AR199" s="197"/>
      <c r="AS199" s="195"/>
      <c r="AT199" s="197"/>
      <c r="AU199" s="195"/>
      <c r="AV199" s="180" t="str">
        <f t="shared" ref="AV199:AV217" si="344">IF(COUNTA(AT199)=0,"",24+(AT199-AR199))</f>
        <v/>
      </c>
      <c r="AW199" s="181" t="str">
        <f t="shared" si="298"/>
        <v/>
      </c>
      <c r="AX199" s="182" t="str">
        <f t="shared" si="299"/>
        <v/>
      </c>
      <c r="AY199" s="183"/>
      <c r="AZ199" s="184" t="str">
        <f t="shared" si="275"/>
        <v/>
      </c>
      <c r="BA199" s="183"/>
      <c r="BB199" s="171"/>
      <c r="BC199" s="196"/>
      <c r="BD199" s="195"/>
      <c r="BE199" s="197"/>
      <c r="BF199" s="195"/>
      <c r="BG199" s="197"/>
      <c r="BH199" s="195"/>
      <c r="BI199" s="180" t="str">
        <f t="shared" ref="BI199:BI217" si="345">IF(COUNTA(BG199)=0,"",24+(BG199-BE199))</f>
        <v/>
      </c>
      <c r="BJ199" s="181" t="str">
        <f t="shared" si="300"/>
        <v/>
      </c>
      <c r="BK199" s="182" t="str">
        <f t="shared" si="301"/>
        <v/>
      </c>
      <c r="BL199" s="183"/>
      <c r="BM199" s="184" t="str">
        <f t="shared" si="276"/>
        <v/>
      </c>
      <c r="BN199" s="183"/>
      <c r="BO199" s="171"/>
      <c r="BP199" s="196"/>
      <c r="BQ199" s="195"/>
      <c r="BR199" s="197"/>
      <c r="BS199" s="195"/>
      <c r="BT199" s="197"/>
      <c r="BU199" s="195"/>
      <c r="BV199" s="180" t="str">
        <f t="shared" ref="BV199:BV217" si="346">IF(COUNTA(BT199)=0,"",24+(BT199-BR199))</f>
        <v/>
      </c>
      <c r="BW199" s="181" t="str">
        <f t="shared" si="302"/>
        <v/>
      </c>
      <c r="BX199" s="182" t="str">
        <f t="shared" si="303"/>
        <v/>
      </c>
      <c r="BY199" s="183"/>
      <c r="BZ199" s="184" t="str">
        <f t="shared" si="277"/>
        <v/>
      </c>
      <c r="CA199" s="183"/>
      <c r="CB199" s="171"/>
      <c r="CC199" s="196"/>
      <c r="CD199" s="195"/>
      <c r="CE199" s="197"/>
      <c r="CF199" s="195"/>
      <c r="CG199" s="197"/>
      <c r="CH199" s="195"/>
      <c r="CI199" s="180" t="str">
        <f t="shared" ref="CI199:CI217" si="347">IF(COUNTA(CG199)=0,"",24+(CG199-CE199))</f>
        <v/>
      </c>
      <c r="CJ199" s="181" t="str">
        <f t="shared" si="304"/>
        <v/>
      </c>
      <c r="CK199" s="182" t="str">
        <f t="shared" si="305"/>
        <v/>
      </c>
      <c r="CL199" s="183"/>
      <c r="CM199" s="184" t="str">
        <f t="shared" si="278"/>
        <v/>
      </c>
      <c r="CN199" s="183"/>
      <c r="CO199" s="171"/>
      <c r="CP199" s="196"/>
      <c r="CQ199" s="195"/>
      <c r="CR199" s="197"/>
      <c r="CS199" s="195"/>
      <c r="CT199" s="197"/>
      <c r="CU199" s="195"/>
      <c r="CV199" s="180" t="str">
        <f t="shared" ref="CV199:CV217" si="348">IF(COUNTA(CT199)=0,"",24+(CT199-CR199))</f>
        <v/>
      </c>
      <c r="CW199" s="181" t="str">
        <f t="shared" si="306"/>
        <v/>
      </c>
      <c r="CX199" s="182" t="str">
        <f t="shared" si="307"/>
        <v/>
      </c>
      <c r="CY199" s="183"/>
      <c r="CZ199" s="184" t="str">
        <f t="shared" si="279"/>
        <v/>
      </c>
      <c r="DA199" s="183"/>
      <c r="DB199" s="171"/>
      <c r="DC199" s="196"/>
      <c r="DD199" s="195"/>
      <c r="DE199" s="197"/>
      <c r="DF199" s="195"/>
      <c r="DG199" s="197"/>
      <c r="DH199" s="195"/>
      <c r="DI199" s="180" t="str">
        <f t="shared" ref="DI199:DI217" si="349">IF(COUNTA(DG199)=0,"",24+(DG199-DE199))</f>
        <v/>
      </c>
      <c r="DJ199" s="181" t="str">
        <f t="shared" si="308"/>
        <v/>
      </c>
      <c r="DK199" s="182" t="str">
        <f t="shared" si="309"/>
        <v/>
      </c>
      <c r="DL199" s="183"/>
      <c r="DM199" s="184" t="str">
        <f t="shared" si="280"/>
        <v/>
      </c>
      <c r="DN199" s="183"/>
      <c r="DO199" s="171"/>
      <c r="DP199" s="196"/>
      <c r="DQ199" s="195"/>
      <c r="DR199" s="197"/>
      <c r="DS199" s="195"/>
      <c r="DT199" s="197"/>
      <c r="DU199" s="195"/>
      <c r="DV199" s="180" t="str">
        <f t="shared" ref="DV199:DV217" si="350">IF(COUNTA(DT199)=0,"",24+(DT199-DR199))</f>
        <v/>
      </c>
      <c r="DW199" s="181" t="str">
        <f t="shared" si="310"/>
        <v/>
      </c>
      <c r="DX199" s="182" t="str">
        <f t="shared" si="311"/>
        <v/>
      </c>
      <c r="DY199" s="183"/>
      <c r="DZ199" s="184" t="str">
        <f t="shared" si="281"/>
        <v/>
      </c>
      <c r="EA199" s="183"/>
      <c r="EB199" s="171"/>
      <c r="EC199" s="196"/>
      <c r="ED199" s="195"/>
      <c r="EE199" s="197"/>
      <c r="EF199" s="195"/>
      <c r="EG199" s="197"/>
      <c r="EH199" s="195"/>
      <c r="EI199" s="180" t="str">
        <f t="shared" ref="EI199:EI217" si="351">IF(COUNTA(EG199)=0,"",24+(EG199-EE199))</f>
        <v/>
      </c>
      <c r="EJ199" s="181" t="str">
        <f t="shared" si="312"/>
        <v/>
      </c>
      <c r="EK199" s="182" t="str">
        <f t="shared" si="313"/>
        <v/>
      </c>
      <c r="EL199" s="183"/>
      <c r="EM199" s="184" t="str">
        <f t="shared" si="282"/>
        <v/>
      </c>
      <c r="EN199" s="183"/>
      <c r="EO199" s="171"/>
      <c r="EP199" s="196"/>
      <c r="EQ199" s="195"/>
      <c r="ER199" s="197"/>
      <c r="ES199" s="195"/>
      <c r="ET199" s="197"/>
      <c r="EU199" s="195"/>
      <c r="EV199" s="180" t="str">
        <f t="shared" ref="EV199:EV217" si="352">IF(COUNTA(ET199)=0,"",24+(ET199-ER199))</f>
        <v/>
      </c>
      <c r="EW199" s="181" t="str">
        <f t="shared" si="314"/>
        <v/>
      </c>
      <c r="EX199" s="182" t="str">
        <f t="shared" si="315"/>
        <v/>
      </c>
      <c r="EY199" s="183"/>
      <c r="EZ199" s="184" t="str">
        <f t="shared" si="283"/>
        <v/>
      </c>
      <c r="FA199" s="183"/>
      <c r="FB199" s="171"/>
      <c r="FC199" s="196"/>
      <c r="FD199" s="195"/>
      <c r="FE199" s="197"/>
      <c r="FF199" s="195"/>
      <c r="FG199" s="197"/>
      <c r="FH199" s="195"/>
      <c r="FI199" s="180" t="str">
        <f t="shared" ref="FI199:FI217" si="353">IF(COUNTA(FG199)=0,"",24+(FG199-FE199))</f>
        <v/>
      </c>
      <c r="FJ199" s="181" t="str">
        <f t="shared" si="316"/>
        <v/>
      </c>
      <c r="FK199" s="182" t="str">
        <f t="shared" si="317"/>
        <v/>
      </c>
      <c r="FL199" s="183"/>
      <c r="FM199" s="184" t="str">
        <f t="shared" si="284"/>
        <v/>
      </c>
      <c r="FN199" s="183"/>
      <c r="FO199" s="171"/>
      <c r="FP199" s="196"/>
      <c r="FQ199" s="195"/>
      <c r="FR199" s="197"/>
      <c r="FS199" s="195"/>
      <c r="FT199" s="197"/>
      <c r="FU199" s="195"/>
      <c r="FV199" s="180" t="str">
        <f t="shared" ref="FV199:FV217" si="354">IF(COUNTA(FT199)=0,"",24+(FT199-FR199))</f>
        <v/>
      </c>
      <c r="FW199" s="181" t="str">
        <f t="shared" si="318"/>
        <v/>
      </c>
      <c r="FX199" s="182" t="str">
        <f t="shared" si="319"/>
        <v/>
      </c>
      <c r="FY199" s="183"/>
      <c r="FZ199" s="184" t="str">
        <f t="shared" si="285"/>
        <v/>
      </c>
      <c r="GA199" s="183"/>
      <c r="GB199" s="171"/>
      <c r="GC199" s="196"/>
      <c r="GD199" s="195"/>
      <c r="GE199" s="197"/>
      <c r="GF199" s="195"/>
      <c r="GG199" s="197"/>
      <c r="GH199" s="195"/>
      <c r="GI199" s="180" t="str">
        <f t="shared" ref="GI199:GI217" si="355">IF(COUNTA(GG199)=0,"",24+(GG199-GE199))</f>
        <v/>
      </c>
      <c r="GJ199" s="181" t="str">
        <f t="shared" si="320"/>
        <v/>
      </c>
      <c r="GK199" s="182" t="str">
        <f t="shared" si="321"/>
        <v/>
      </c>
      <c r="GL199" s="183"/>
      <c r="GM199" s="184" t="str">
        <f t="shared" si="286"/>
        <v/>
      </c>
      <c r="GN199" s="183"/>
      <c r="GO199" s="171"/>
      <c r="GP199" s="196"/>
      <c r="GQ199" s="195"/>
      <c r="GR199" s="197"/>
      <c r="GS199" s="195"/>
      <c r="GT199" s="197"/>
      <c r="GU199" s="195"/>
      <c r="GV199" s="180" t="str">
        <f t="shared" ref="GV199:GV217" si="356">IF(COUNTA(GT199)=0,"",24+(GT199-GR199))</f>
        <v/>
      </c>
      <c r="GW199" s="181" t="str">
        <f t="shared" si="322"/>
        <v/>
      </c>
      <c r="GX199" s="182" t="str">
        <f t="shared" si="323"/>
        <v/>
      </c>
      <c r="GY199" s="183"/>
      <c r="GZ199" s="184" t="str">
        <f t="shared" si="287"/>
        <v/>
      </c>
      <c r="HA199" s="183"/>
      <c r="HB199" s="171"/>
      <c r="HC199" s="196"/>
      <c r="HD199" s="195"/>
      <c r="HE199" s="197"/>
      <c r="HF199" s="195"/>
      <c r="HG199" s="197"/>
      <c r="HH199" s="195"/>
      <c r="HI199" s="180" t="str">
        <f t="shared" ref="HI199:HI217" si="357">IF(COUNTA(HG199)=0,"",24+(HG199-HE199))</f>
        <v/>
      </c>
      <c r="HJ199" s="181" t="str">
        <f t="shared" si="324"/>
        <v/>
      </c>
      <c r="HK199" s="182" t="str">
        <f t="shared" si="325"/>
        <v/>
      </c>
      <c r="HL199" s="183"/>
      <c r="HM199" s="184" t="str">
        <f t="shared" si="288"/>
        <v/>
      </c>
      <c r="HN199" s="183"/>
      <c r="HO199" s="171"/>
      <c r="HP199" s="196"/>
      <c r="HQ199" s="195"/>
      <c r="HR199" s="197"/>
      <c r="HS199" s="195"/>
      <c r="HT199" s="197"/>
      <c r="HU199" s="195"/>
      <c r="HV199" s="180" t="str">
        <f t="shared" ref="HV199:HV217" si="358">IF(COUNTA(HT199)=0,"",24+(HT199-HR199))</f>
        <v/>
      </c>
      <c r="HW199" s="181" t="str">
        <f t="shared" si="326"/>
        <v/>
      </c>
      <c r="HX199" s="182" t="str">
        <f t="shared" si="327"/>
        <v/>
      </c>
      <c r="HY199" s="183"/>
      <c r="HZ199" s="184" t="str">
        <f t="shared" si="289"/>
        <v/>
      </c>
      <c r="IA199" s="183"/>
      <c r="IB199" s="171"/>
      <c r="IC199" s="196"/>
      <c r="ID199" s="195"/>
      <c r="IE199" s="197"/>
      <c r="IF199" s="195"/>
      <c r="IG199" s="197"/>
      <c r="IH199" s="195"/>
      <c r="II199" s="180" t="str">
        <f t="shared" ref="II199:II217" si="359">IF(COUNTA(IG199)=0,"",24+(IG199-IE199))</f>
        <v/>
      </c>
      <c r="IJ199" s="181" t="str">
        <f t="shared" si="328"/>
        <v/>
      </c>
      <c r="IK199" s="182" t="str">
        <f t="shared" si="329"/>
        <v/>
      </c>
      <c r="IL199" s="183"/>
      <c r="IM199" s="184" t="str">
        <f t="shared" si="290"/>
        <v/>
      </c>
      <c r="IN199" s="183"/>
      <c r="IO199" s="171"/>
      <c r="IP199" s="196"/>
      <c r="IQ199" s="195"/>
      <c r="IR199" s="197"/>
      <c r="IS199" s="195"/>
      <c r="IT199" s="197"/>
      <c r="IU199" s="195"/>
      <c r="IV199" s="180" t="str">
        <f t="shared" ref="IV199:IV217" si="360">IF(COUNTA(IT199)=0,"",24+(IT199-IR199))</f>
        <v/>
      </c>
      <c r="IW199" s="181" t="str">
        <f t="shared" si="330"/>
        <v/>
      </c>
      <c r="IX199" s="182" t="str">
        <f t="shared" si="331"/>
        <v/>
      </c>
      <c r="IY199" s="183"/>
      <c r="IZ199" s="184" t="str">
        <f t="shared" si="291"/>
        <v/>
      </c>
      <c r="JA199" s="183"/>
      <c r="JB199" s="171"/>
      <c r="JC199" s="342"/>
      <c r="JD199" s="198">
        <f t="shared" si="332"/>
        <v>0</v>
      </c>
      <c r="JE199" s="198">
        <f t="shared" si="333"/>
        <v>0</v>
      </c>
      <c r="JF199" s="198">
        <f t="shared" si="334"/>
        <v>0</v>
      </c>
      <c r="JG199" s="199">
        <f t="shared" si="335"/>
        <v>0</v>
      </c>
      <c r="JH199" s="199">
        <f t="shared" si="336"/>
        <v>0</v>
      </c>
      <c r="JI199" s="342"/>
      <c r="JJ199" s="198">
        <f>JD199+'Vessel List A'!JD199</f>
        <v>0</v>
      </c>
      <c r="JK199" s="198">
        <f>JE199+'Vessel List A'!JE199</f>
        <v>0</v>
      </c>
      <c r="JL199" s="198">
        <f t="shared" ref="JL199:JL215" si="361">IF((JK199=0),(0),(JK199/JJ199))</f>
        <v>0</v>
      </c>
      <c r="JM199" s="199">
        <f>JG199+'Vessel List A'!JG199</f>
        <v>0</v>
      </c>
      <c r="JN199" s="199">
        <f t="shared" ref="JN199:JN215" si="362">IF(JJ199=0,0,JM199/JJ199)</f>
        <v>0</v>
      </c>
      <c r="JO199" s="342"/>
      <c r="JP199" s="346"/>
      <c r="JQ199" s="346"/>
      <c r="JR199" s="346"/>
      <c r="JS199" s="346"/>
      <c r="JT199" s="346"/>
      <c r="JU199" s="346"/>
      <c r="JV199" s="346"/>
      <c r="JW199" s="346"/>
      <c r="JX199" s="346"/>
      <c r="JY199" s="342"/>
      <c r="JZ199" s="344">
        <f t="shared" si="338"/>
        <v>5</v>
      </c>
    </row>
    <row r="200" spans="1:287" x14ac:dyDescent="0.2">
      <c r="A200" s="247">
        <f t="shared" si="339"/>
        <v>41774</v>
      </c>
      <c r="B200" s="249">
        <f t="shared" si="340"/>
        <v>41775</v>
      </c>
      <c r="C200" s="196"/>
      <c r="D200" s="195"/>
      <c r="E200" s="197"/>
      <c r="F200" s="195"/>
      <c r="G200" s="197"/>
      <c r="H200" s="195"/>
      <c r="I200" s="180" t="str">
        <f t="shared" si="341"/>
        <v/>
      </c>
      <c r="J200" s="181" t="str">
        <f t="shared" si="292"/>
        <v/>
      </c>
      <c r="K200" s="182" t="str">
        <f t="shared" si="293"/>
        <v/>
      </c>
      <c r="L200" s="183"/>
      <c r="M200" s="184" t="str">
        <f t="shared" si="272"/>
        <v/>
      </c>
      <c r="N200" s="183"/>
      <c r="O200" s="171"/>
      <c r="P200" s="196"/>
      <c r="Q200" s="195"/>
      <c r="R200" s="197"/>
      <c r="S200" s="195"/>
      <c r="T200" s="197"/>
      <c r="U200" s="195"/>
      <c r="V200" s="180" t="str">
        <f t="shared" si="342"/>
        <v/>
      </c>
      <c r="W200" s="181" t="str">
        <f t="shared" si="294"/>
        <v/>
      </c>
      <c r="X200" s="182" t="str">
        <f t="shared" si="295"/>
        <v/>
      </c>
      <c r="Y200" s="183"/>
      <c r="Z200" s="184" t="str">
        <f t="shared" si="273"/>
        <v/>
      </c>
      <c r="AA200" s="183"/>
      <c r="AB200" s="171"/>
      <c r="AC200" s="196"/>
      <c r="AD200" s="195"/>
      <c r="AE200" s="197"/>
      <c r="AF200" s="195"/>
      <c r="AG200" s="197"/>
      <c r="AH200" s="195"/>
      <c r="AI200" s="180" t="str">
        <f t="shared" si="343"/>
        <v/>
      </c>
      <c r="AJ200" s="181" t="str">
        <f t="shared" si="296"/>
        <v/>
      </c>
      <c r="AK200" s="182" t="str">
        <f t="shared" si="297"/>
        <v/>
      </c>
      <c r="AL200" s="183"/>
      <c r="AM200" s="184" t="str">
        <f t="shared" si="274"/>
        <v/>
      </c>
      <c r="AN200" s="183"/>
      <c r="AO200" s="171"/>
      <c r="AP200" s="196"/>
      <c r="AQ200" s="195"/>
      <c r="AR200" s="197"/>
      <c r="AS200" s="195"/>
      <c r="AT200" s="197"/>
      <c r="AU200" s="195"/>
      <c r="AV200" s="180" t="str">
        <f t="shared" si="344"/>
        <v/>
      </c>
      <c r="AW200" s="181" t="str">
        <f t="shared" si="298"/>
        <v/>
      </c>
      <c r="AX200" s="182" t="str">
        <f t="shared" si="299"/>
        <v/>
      </c>
      <c r="AY200" s="183"/>
      <c r="AZ200" s="184" t="str">
        <f t="shared" si="275"/>
        <v/>
      </c>
      <c r="BA200" s="183"/>
      <c r="BB200" s="171"/>
      <c r="BC200" s="196"/>
      <c r="BD200" s="195"/>
      <c r="BE200" s="197"/>
      <c r="BF200" s="195"/>
      <c r="BG200" s="197"/>
      <c r="BH200" s="195"/>
      <c r="BI200" s="180" t="str">
        <f t="shared" si="345"/>
        <v/>
      </c>
      <c r="BJ200" s="181" t="str">
        <f t="shared" si="300"/>
        <v/>
      </c>
      <c r="BK200" s="182" t="str">
        <f t="shared" si="301"/>
        <v/>
      </c>
      <c r="BL200" s="183"/>
      <c r="BM200" s="184" t="str">
        <f t="shared" si="276"/>
        <v/>
      </c>
      <c r="BN200" s="183"/>
      <c r="BO200" s="171"/>
      <c r="BP200" s="196"/>
      <c r="BQ200" s="195"/>
      <c r="BR200" s="197"/>
      <c r="BS200" s="195"/>
      <c r="BT200" s="197"/>
      <c r="BU200" s="195"/>
      <c r="BV200" s="180" t="str">
        <f t="shared" si="346"/>
        <v/>
      </c>
      <c r="BW200" s="181" t="str">
        <f t="shared" si="302"/>
        <v/>
      </c>
      <c r="BX200" s="182" t="str">
        <f t="shared" si="303"/>
        <v/>
      </c>
      <c r="BY200" s="183"/>
      <c r="BZ200" s="184" t="str">
        <f t="shared" si="277"/>
        <v/>
      </c>
      <c r="CA200" s="183"/>
      <c r="CB200" s="171"/>
      <c r="CC200" s="196"/>
      <c r="CD200" s="195"/>
      <c r="CE200" s="197"/>
      <c r="CF200" s="195"/>
      <c r="CG200" s="197"/>
      <c r="CH200" s="195"/>
      <c r="CI200" s="180" t="str">
        <f t="shared" si="347"/>
        <v/>
      </c>
      <c r="CJ200" s="181" t="str">
        <f t="shared" si="304"/>
        <v/>
      </c>
      <c r="CK200" s="182" t="str">
        <f t="shared" si="305"/>
        <v/>
      </c>
      <c r="CL200" s="183"/>
      <c r="CM200" s="184" t="str">
        <f t="shared" si="278"/>
        <v/>
      </c>
      <c r="CN200" s="183"/>
      <c r="CO200" s="171"/>
      <c r="CP200" s="196"/>
      <c r="CQ200" s="195"/>
      <c r="CR200" s="197"/>
      <c r="CS200" s="195"/>
      <c r="CT200" s="197"/>
      <c r="CU200" s="195"/>
      <c r="CV200" s="180" t="str">
        <f t="shared" si="348"/>
        <v/>
      </c>
      <c r="CW200" s="181" t="str">
        <f t="shared" si="306"/>
        <v/>
      </c>
      <c r="CX200" s="182" t="str">
        <f t="shared" si="307"/>
        <v/>
      </c>
      <c r="CY200" s="183"/>
      <c r="CZ200" s="184" t="str">
        <f t="shared" si="279"/>
        <v/>
      </c>
      <c r="DA200" s="183"/>
      <c r="DB200" s="171"/>
      <c r="DC200" s="196"/>
      <c r="DD200" s="195"/>
      <c r="DE200" s="197"/>
      <c r="DF200" s="195"/>
      <c r="DG200" s="197"/>
      <c r="DH200" s="195"/>
      <c r="DI200" s="180" t="str">
        <f t="shared" si="349"/>
        <v/>
      </c>
      <c r="DJ200" s="181" t="str">
        <f t="shared" si="308"/>
        <v/>
      </c>
      <c r="DK200" s="182" t="str">
        <f t="shared" si="309"/>
        <v/>
      </c>
      <c r="DL200" s="183"/>
      <c r="DM200" s="184" t="str">
        <f t="shared" si="280"/>
        <v/>
      </c>
      <c r="DN200" s="183"/>
      <c r="DO200" s="171"/>
      <c r="DP200" s="196"/>
      <c r="DQ200" s="195"/>
      <c r="DR200" s="197"/>
      <c r="DS200" s="195"/>
      <c r="DT200" s="197"/>
      <c r="DU200" s="195"/>
      <c r="DV200" s="180" t="str">
        <f t="shared" si="350"/>
        <v/>
      </c>
      <c r="DW200" s="181" t="str">
        <f t="shared" si="310"/>
        <v/>
      </c>
      <c r="DX200" s="182" t="str">
        <f t="shared" si="311"/>
        <v/>
      </c>
      <c r="DY200" s="183"/>
      <c r="DZ200" s="184" t="str">
        <f t="shared" si="281"/>
        <v/>
      </c>
      <c r="EA200" s="183"/>
      <c r="EB200" s="171"/>
      <c r="EC200" s="196"/>
      <c r="ED200" s="195"/>
      <c r="EE200" s="197"/>
      <c r="EF200" s="195"/>
      <c r="EG200" s="197"/>
      <c r="EH200" s="195"/>
      <c r="EI200" s="180" t="str">
        <f t="shared" si="351"/>
        <v/>
      </c>
      <c r="EJ200" s="181" t="str">
        <f t="shared" si="312"/>
        <v/>
      </c>
      <c r="EK200" s="182" t="str">
        <f t="shared" si="313"/>
        <v/>
      </c>
      <c r="EL200" s="183"/>
      <c r="EM200" s="184" t="str">
        <f t="shared" si="282"/>
        <v/>
      </c>
      <c r="EN200" s="183"/>
      <c r="EO200" s="171"/>
      <c r="EP200" s="196"/>
      <c r="EQ200" s="195"/>
      <c r="ER200" s="197"/>
      <c r="ES200" s="195"/>
      <c r="ET200" s="197"/>
      <c r="EU200" s="195"/>
      <c r="EV200" s="180" t="str">
        <f t="shared" si="352"/>
        <v/>
      </c>
      <c r="EW200" s="181" t="str">
        <f t="shared" si="314"/>
        <v/>
      </c>
      <c r="EX200" s="182" t="str">
        <f t="shared" si="315"/>
        <v/>
      </c>
      <c r="EY200" s="183"/>
      <c r="EZ200" s="184" t="str">
        <f t="shared" si="283"/>
        <v/>
      </c>
      <c r="FA200" s="183"/>
      <c r="FB200" s="171"/>
      <c r="FC200" s="196"/>
      <c r="FD200" s="195"/>
      <c r="FE200" s="197"/>
      <c r="FF200" s="195"/>
      <c r="FG200" s="197"/>
      <c r="FH200" s="195"/>
      <c r="FI200" s="180" t="str">
        <f t="shared" si="353"/>
        <v/>
      </c>
      <c r="FJ200" s="181" t="str">
        <f t="shared" si="316"/>
        <v/>
      </c>
      <c r="FK200" s="182" t="str">
        <f t="shared" si="317"/>
        <v/>
      </c>
      <c r="FL200" s="183"/>
      <c r="FM200" s="184" t="str">
        <f t="shared" si="284"/>
        <v/>
      </c>
      <c r="FN200" s="183"/>
      <c r="FO200" s="171"/>
      <c r="FP200" s="196"/>
      <c r="FQ200" s="195"/>
      <c r="FR200" s="197"/>
      <c r="FS200" s="195"/>
      <c r="FT200" s="197"/>
      <c r="FU200" s="195"/>
      <c r="FV200" s="180" t="str">
        <f t="shared" si="354"/>
        <v/>
      </c>
      <c r="FW200" s="181" t="str">
        <f t="shared" si="318"/>
        <v/>
      </c>
      <c r="FX200" s="182" t="str">
        <f t="shared" si="319"/>
        <v/>
      </c>
      <c r="FY200" s="183"/>
      <c r="FZ200" s="184" t="str">
        <f t="shared" si="285"/>
        <v/>
      </c>
      <c r="GA200" s="183"/>
      <c r="GB200" s="171"/>
      <c r="GC200" s="196"/>
      <c r="GD200" s="195"/>
      <c r="GE200" s="197"/>
      <c r="GF200" s="195"/>
      <c r="GG200" s="197"/>
      <c r="GH200" s="195"/>
      <c r="GI200" s="180" t="str">
        <f t="shared" si="355"/>
        <v/>
      </c>
      <c r="GJ200" s="181" t="str">
        <f t="shared" si="320"/>
        <v/>
      </c>
      <c r="GK200" s="182" t="str">
        <f t="shared" si="321"/>
        <v/>
      </c>
      <c r="GL200" s="183"/>
      <c r="GM200" s="184" t="str">
        <f t="shared" si="286"/>
        <v/>
      </c>
      <c r="GN200" s="183"/>
      <c r="GO200" s="171"/>
      <c r="GP200" s="196"/>
      <c r="GQ200" s="195"/>
      <c r="GR200" s="197"/>
      <c r="GS200" s="195"/>
      <c r="GT200" s="197"/>
      <c r="GU200" s="195"/>
      <c r="GV200" s="180" t="str">
        <f t="shared" si="356"/>
        <v/>
      </c>
      <c r="GW200" s="181" t="str">
        <f t="shared" si="322"/>
        <v/>
      </c>
      <c r="GX200" s="182" t="str">
        <f t="shared" si="323"/>
        <v/>
      </c>
      <c r="GY200" s="183"/>
      <c r="GZ200" s="184" t="str">
        <f t="shared" si="287"/>
        <v/>
      </c>
      <c r="HA200" s="183"/>
      <c r="HB200" s="171"/>
      <c r="HC200" s="196"/>
      <c r="HD200" s="195"/>
      <c r="HE200" s="197"/>
      <c r="HF200" s="195"/>
      <c r="HG200" s="197"/>
      <c r="HH200" s="195"/>
      <c r="HI200" s="180" t="str">
        <f t="shared" si="357"/>
        <v/>
      </c>
      <c r="HJ200" s="181" t="str">
        <f t="shared" si="324"/>
        <v/>
      </c>
      <c r="HK200" s="182" t="str">
        <f t="shared" si="325"/>
        <v/>
      </c>
      <c r="HL200" s="183"/>
      <c r="HM200" s="184" t="str">
        <f t="shared" si="288"/>
        <v/>
      </c>
      <c r="HN200" s="183"/>
      <c r="HO200" s="171"/>
      <c r="HP200" s="196"/>
      <c r="HQ200" s="195"/>
      <c r="HR200" s="197"/>
      <c r="HS200" s="195"/>
      <c r="HT200" s="197"/>
      <c r="HU200" s="195"/>
      <c r="HV200" s="180" t="str">
        <f t="shared" si="358"/>
        <v/>
      </c>
      <c r="HW200" s="181" t="str">
        <f t="shared" si="326"/>
        <v/>
      </c>
      <c r="HX200" s="182" t="str">
        <f t="shared" si="327"/>
        <v/>
      </c>
      <c r="HY200" s="183"/>
      <c r="HZ200" s="184" t="str">
        <f t="shared" si="289"/>
        <v/>
      </c>
      <c r="IA200" s="183"/>
      <c r="IB200" s="171"/>
      <c r="IC200" s="196"/>
      <c r="ID200" s="195"/>
      <c r="IE200" s="197"/>
      <c r="IF200" s="195"/>
      <c r="IG200" s="197"/>
      <c r="IH200" s="195"/>
      <c r="II200" s="180" t="str">
        <f t="shared" si="359"/>
        <v/>
      </c>
      <c r="IJ200" s="181" t="str">
        <f t="shared" si="328"/>
        <v/>
      </c>
      <c r="IK200" s="182" t="str">
        <f t="shared" si="329"/>
        <v/>
      </c>
      <c r="IL200" s="183"/>
      <c r="IM200" s="184" t="str">
        <f t="shared" si="290"/>
        <v/>
      </c>
      <c r="IN200" s="183"/>
      <c r="IO200" s="171"/>
      <c r="IP200" s="196"/>
      <c r="IQ200" s="195"/>
      <c r="IR200" s="197"/>
      <c r="IS200" s="195"/>
      <c r="IT200" s="197"/>
      <c r="IU200" s="195"/>
      <c r="IV200" s="180" t="str">
        <f t="shared" si="360"/>
        <v/>
      </c>
      <c r="IW200" s="181" t="str">
        <f t="shared" si="330"/>
        <v/>
      </c>
      <c r="IX200" s="182" t="str">
        <f t="shared" si="331"/>
        <v/>
      </c>
      <c r="IY200" s="183"/>
      <c r="IZ200" s="184" t="str">
        <f t="shared" si="291"/>
        <v/>
      </c>
      <c r="JA200" s="183"/>
      <c r="JB200" s="171"/>
      <c r="JC200" s="342"/>
      <c r="JD200" s="198">
        <f t="shared" si="332"/>
        <v>0</v>
      </c>
      <c r="JE200" s="198">
        <f t="shared" si="333"/>
        <v>0</v>
      </c>
      <c r="JF200" s="198">
        <f t="shared" si="334"/>
        <v>0</v>
      </c>
      <c r="JG200" s="199">
        <f t="shared" si="335"/>
        <v>0</v>
      </c>
      <c r="JH200" s="199">
        <f t="shared" si="336"/>
        <v>0</v>
      </c>
      <c r="JI200" s="342"/>
      <c r="JJ200" s="198">
        <f>JD200+'Vessel List A'!JD200</f>
        <v>0</v>
      </c>
      <c r="JK200" s="198">
        <f>JE200+'Vessel List A'!JE200</f>
        <v>0</v>
      </c>
      <c r="JL200" s="198">
        <f t="shared" si="361"/>
        <v>0</v>
      </c>
      <c r="JM200" s="199">
        <f>JG200+'Vessel List A'!JG200</f>
        <v>0</v>
      </c>
      <c r="JN200" s="199">
        <f t="shared" si="362"/>
        <v>0</v>
      </c>
      <c r="JO200" s="342"/>
      <c r="JP200" s="346"/>
      <c r="JQ200" s="346"/>
      <c r="JR200" s="346"/>
      <c r="JS200" s="346"/>
      <c r="JT200" s="346"/>
      <c r="JU200" s="346"/>
      <c r="JV200" s="346"/>
      <c r="JW200" s="346"/>
      <c r="JX200" s="346"/>
      <c r="JY200" s="342"/>
      <c r="JZ200" s="344">
        <f t="shared" si="338"/>
        <v>5</v>
      </c>
      <c r="KA200" s="195"/>
    </row>
    <row r="201" spans="1:287" x14ac:dyDescent="0.2">
      <c r="A201" s="247">
        <f t="shared" si="339"/>
        <v>41775</v>
      </c>
      <c r="B201" s="249">
        <f t="shared" si="340"/>
        <v>41776</v>
      </c>
      <c r="C201" s="196"/>
      <c r="D201" s="195"/>
      <c r="E201" s="197"/>
      <c r="F201" s="195"/>
      <c r="G201" s="197"/>
      <c r="H201" s="195"/>
      <c r="I201" s="180" t="str">
        <f t="shared" si="341"/>
        <v/>
      </c>
      <c r="J201" s="181" t="str">
        <f t="shared" si="292"/>
        <v/>
      </c>
      <c r="K201" s="182" t="str">
        <f t="shared" si="293"/>
        <v/>
      </c>
      <c r="L201" s="183"/>
      <c r="M201" s="184" t="str">
        <f t="shared" ref="M201:M217" si="363">IF(SUM(N201)=0,"",(N201/0.5468))</f>
        <v/>
      </c>
      <c r="N201" s="183"/>
      <c r="O201" s="171"/>
      <c r="P201" s="196"/>
      <c r="Q201" s="195"/>
      <c r="R201" s="197"/>
      <c r="S201" s="195"/>
      <c r="T201" s="197"/>
      <c r="U201" s="195"/>
      <c r="V201" s="180" t="str">
        <f t="shared" si="342"/>
        <v/>
      </c>
      <c r="W201" s="181" t="str">
        <f t="shared" si="294"/>
        <v/>
      </c>
      <c r="X201" s="182" t="str">
        <f t="shared" si="295"/>
        <v/>
      </c>
      <c r="Y201" s="183"/>
      <c r="Z201" s="184" t="str">
        <f t="shared" ref="Z201:Z217" si="364">IF(SUM(AA201)=0,"",(AA201/0.5468))</f>
        <v/>
      </c>
      <c r="AA201" s="183"/>
      <c r="AB201" s="171"/>
      <c r="AC201" s="196"/>
      <c r="AD201" s="195"/>
      <c r="AE201" s="197"/>
      <c r="AF201" s="195"/>
      <c r="AG201" s="197"/>
      <c r="AH201" s="195"/>
      <c r="AI201" s="180" t="str">
        <f t="shared" si="343"/>
        <v/>
      </c>
      <c r="AJ201" s="181" t="str">
        <f t="shared" si="296"/>
        <v/>
      </c>
      <c r="AK201" s="182" t="str">
        <f t="shared" si="297"/>
        <v/>
      </c>
      <c r="AL201" s="183"/>
      <c r="AM201" s="184" t="str">
        <f t="shared" ref="AM201:AM217" si="365">IF(SUM(AN201)=0,"",(AN201/0.5468))</f>
        <v/>
      </c>
      <c r="AN201" s="183"/>
      <c r="AO201" s="171"/>
      <c r="AP201" s="196"/>
      <c r="AQ201" s="195"/>
      <c r="AR201" s="197"/>
      <c r="AS201" s="195"/>
      <c r="AT201" s="197"/>
      <c r="AU201" s="195"/>
      <c r="AV201" s="180" t="str">
        <f t="shared" si="344"/>
        <v/>
      </c>
      <c r="AW201" s="181" t="str">
        <f t="shared" si="298"/>
        <v/>
      </c>
      <c r="AX201" s="182" t="str">
        <f t="shared" si="299"/>
        <v/>
      </c>
      <c r="AY201" s="183"/>
      <c r="AZ201" s="184" t="str">
        <f t="shared" ref="AZ201:AZ217" si="366">IF(SUM(BA201)=0,"",(BA201/0.5468))</f>
        <v/>
      </c>
      <c r="BA201" s="183"/>
      <c r="BB201" s="171"/>
      <c r="BC201" s="196"/>
      <c r="BD201" s="195"/>
      <c r="BE201" s="197"/>
      <c r="BF201" s="195"/>
      <c r="BG201" s="197"/>
      <c r="BH201" s="195"/>
      <c r="BI201" s="180" t="str">
        <f t="shared" si="345"/>
        <v/>
      </c>
      <c r="BJ201" s="181" t="str">
        <f t="shared" si="300"/>
        <v/>
      </c>
      <c r="BK201" s="182" t="str">
        <f t="shared" si="301"/>
        <v/>
      </c>
      <c r="BL201" s="183"/>
      <c r="BM201" s="184" t="str">
        <f t="shared" ref="BM201:BM217" si="367">IF(SUM(BN201)=0,"",(BN201/0.5468))</f>
        <v/>
      </c>
      <c r="BN201" s="183"/>
      <c r="BO201" s="171"/>
      <c r="BP201" s="196"/>
      <c r="BQ201" s="195"/>
      <c r="BR201" s="197"/>
      <c r="BS201" s="195"/>
      <c r="BT201" s="197"/>
      <c r="BU201" s="195"/>
      <c r="BV201" s="180" t="str">
        <f t="shared" si="346"/>
        <v/>
      </c>
      <c r="BW201" s="181" t="str">
        <f t="shared" si="302"/>
        <v/>
      </c>
      <c r="BX201" s="182" t="str">
        <f t="shared" si="303"/>
        <v/>
      </c>
      <c r="BY201" s="183"/>
      <c r="BZ201" s="184" t="str">
        <f t="shared" ref="BZ201:BZ217" si="368">IF(SUM(CA201)=0,"",(CA201/0.5468))</f>
        <v/>
      </c>
      <c r="CA201" s="183"/>
      <c r="CB201" s="171"/>
      <c r="CC201" s="196"/>
      <c r="CD201" s="195"/>
      <c r="CE201" s="197"/>
      <c r="CF201" s="195"/>
      <c r="CG201" s="197"/>
      <c r="CH201" s="195"/>
      <c r="CI201" s="180" t="str">
        <f t="shared" si="347"/>
        <v/>
      </c>
      <c r="CJ201" s="181" t="str">
        <f t="shared" si="304"/>
        <v/>
      </c>
      <c r="CK201" s="182" t="str">
        <f t="shared" si="305"/>
        <v/>
      </c>
      <c r="CL201" s="183"/>
      <c r="CM201" s="184" t="str">
        <f t="shared" ref="CM201:CM217" si="369">IF(SUM(CN201)=0,"",(CN201/0.5468))</f>
        <v/>
      </c>
      <c r="CN201" s="183"/>
      <c r="CO201" s="171"/>
      <c r="CP201" s="196"/>
      <c r="CQ201" s="195"/>
      <c r="CR201" s="197"/>
      <c r="CS201" s="195"/>
      <c r="CT201" s="197"/>
      <c r="CU201" s="195"/>
      <c r="CV201" s="180" t="str">
        <f t="shared" si="348"/>
        <v/>
      </c>
      <c r="CW201" s="181" t="str">
        <f t="shared" si="306"/>
        <v/>
      </c>
      <c r="CX201" s="182" t="str">
        <f t="shared" si="307"/>
        <v/>
      </c>
      <c r="CY201" s="183"/>
      <c r="CZ201" s="184" t="str">
        <f t="shared" ref="CZ201:CZ217" si="370">IF(SUM(DA201)=0,"",(DA201/0.5468))</f>
        <v/>
      </c>
      <c r="DA201" s="183"/>
      <c r="DB201" s="171"/>
      <c r="DC201" s="196"/>
      <c r="DD201" s="195"/>
      <c r="DE201" s="197"/>
      <c r="DF201" s="195"/>
      <c r="DG201" s="197"/>
      <c r="DH201" s="195"/>
      <c r="DI201" s="180" t="str">
        <f t="shared" si="349"/>
        <v/>
      </c>
      <c r="DJ201" s="181" t="str">
        <f t="shared" si="308"/>
        <v/>
      </c>
      <c r="DK201" s="182" t="str">
        <f t="shared" si="309"/>
        <v/>
      </c>
      <c r="DL201" s="183"/>
      <c r="DM201" s="184" t="str">
        <f t="shared" ref="DM201:DM217" si="371">IF(SUM(DN201)=0,"",(DN201/0.5468))</f>
        <v/>
      </c>
      <c r="DN201" s="183"/>
      <c r="DO201" s="171"/>
      <c r="DP201" s="196"/>
      <c r="DQ201" s="195"/>
      <c r="DR201" s="197"/>
      <c r="DS201" s="195"/>
      <c r="DT201" s="197"/>
      <c r="DU201" s="195"/>
      <c r="DV201" s="180" t="str">
        <f t="shared" si="350"/>
        <v/>
      </c>
      <c r="DW201" s="181" t="str">
        <f t="shared" si="310"/>
        <v/>
      </c>
      <c r="DX201" s="182" t="str">
        <f t="shared" si="311"/>
        <v/>
      </c>
      <c r="DY201" s="183"/>
      <c r="DZ201" s="184" t="str">
        <f t="shared" ref="DZ201:DZ217" si="372">IF(SUM(EA201)=0,"",(EA201/0.5468))</f>
        <v/>
      </c>
      <c r="EA201" s="183"/>
      <c r="EB201" s="171"/>
      <c r="EC201" s="196"/>
      <c r="ED201" s="195"/>
      <c r="EE201" s="197"/>
      <c r="EF201" s="195"/>
      <c r="EG201" s="197"/>
      <c r="EH201" s="195"/>
      <c r="EI201" s="180" t="str">
        <f t="shared" si="351"/>
        <v/>
      </c>
      <c r="EJ201" s="181" t="str">
        <f t="shared" si="312"/>
        <v/>
      </c>
      <c r="EK201" s="182" t="str">
        <f t="shared" si="313"/>
        <v/>
      </c>
      <c r="EL201" s="183"/>
      <c r="EM201" s="184" t="str">
        <f t="shared" ref="EM201:EM217" si="373">IF(SUM(EN201)=0,"",(EN201/0.5468))</f>
        <v/>
      </c>
      <c r="EN201" s="183"/>
      <c r="EO201" s="171"/>
      <c r="EP201" s="196"/>
      <c r="EQ201" s="195"/>
      <c r="ER201" s="197"/>
      <c r="ES201" s="195"/>
      <c r="ET201" s="197"/>
      <c r="EU201" s="195"/>
      <c r="EV201" s="180" t="str">
        <f t="shared" si="352"/>
        <v/>
      </c>
      <c r="EW201" s="181" t="str">
        <f t="shared" si="314"/>
        <v/>
      </c>
      <c r="EX201" s="182" t="str">
        <f t="shared" si="315"/>
        <v/>
      </c>
      <c r="EY201" s="183"/>
      <c r="EZ201" s="184" t="str">
        <f t="shared" ref="EZ201:EZ217" si="374">IF(SUM(FA201)=0,"",(FA201/0.5468))</f>
        <v/>
      </c>
      <c r="FA201" s="183"/>
      <c r="FB201" s="171"/>
      <c r="FC201" s="196"/>
      <c r="FD201" s="195"/>
      <c r="FE201" s="197"/>
      <c r="FF201" s="195"/>
      <c r="FG201" s="197"/>
      <c r="FH201" s="195"/>
      <c r="FI201" s="180" t="str">
        <f t="shared" si="353"/>
        <v/>
      </c>
      <c r="FJ201" s="181" t="str">
        <f t="shared" si="316"/>
        <v/>
      </c>
      <c r="FK201" s="182" t="str">
        <f t="shared" si="317"/>
        <v/>
      </c>
      <c r="FL201" s="183"/>
      <c r="FM201" s="184" t="str">
        <f t="shared" ref="FM201:FM217" si="375">IF(SUM(FN201)=0,"",(FN201/0.5468))</f>
        <v/>
      </c>
      <c r="FN201" s="183"/>
      <c r="FO201" s="171"/>
      <c r="FP201" s="196"/>
      <c r="FQ201" s="195"/>
      <c r="FR201" s="197"/>
      <c r="FS201" s="195"/>
      <c r="FT201" s="197"/>
      <c r="FU201" s="195"/>
      <c r="FV201" s="180" t="str">
        <f t="shared" si="354"/>
        <v/>
      </c>
      <c r="FW201" s="181" t="str">
        <f t="shared" si="318"/>
        <v/>
      </c>
      <c r="FX201" s="182" t="str">
        <f t="shared" si="319"/>
        <v/>
      </c>
      <c r="FY201" s="183"/>
      <c r="FZ201" s="184" t="str">
        <f t="shared" ref="FZ201:FZ217" si="376">IF(SUM(GA201)=0,"",(GA201/0.5468))</f>
        <v/>
      </c>
      <c r="GA201" s="183"/>
      <c r="GB201" s="171"/>
      <c r="GC201" s="196"/>
      <c r="GD201" s="195"/>
      <c r="GE201" s="197"/>
      <c r="GF201" s="195"/>
      <c r="GG201" s="197"/>
      <c r="GH201" s="195"/>
      <c r="GI201" s="180" t="str">
        <f t="shared" si="355"/>
        <v/>
      </c>
      <c r="GJ201" s="181" t="str">
        <f t="shared" si="320"/>
        <v/>
      </c>
      <c r="GK201" s="182" t="str">
        <f t="shared" si="321"/>
        <v/>
      </c>
      <c r="GL201" s="183"/>
      <c r="GM201" s="184" t="str">
        <f t="shared" ref="GM201:GM217" si="377">IF(SUM(GN201)=0,"",(GN201/0.5468))</f>
        <v/>
      </c>
      <c r="GN201" s="183"/>
      <c r="GO201" s="171"/>
      <c r="GP201" s="196"/>
      <c r="GQ201" s="195"/>
      <c r="GR201" s="197"/>
      <c r="GS201" s="195"/>
      <c r="GT201" s="197"/>
      <c r="GU201" s="195"/>
      <c r="GV201" s="180" t="str">
        <f t="shared" si="356"/>
        <v/>
      </c>
      <c r="GW201" s="181" t="str">
        <f t="shared" si="322"/>
        <v/>
      </c>
      <c r="GX201" s="182" t="str">
        <f t="shared" si="323"/>
        <v/>
      </c>
      <c r="GY201" s="183"/>
      <c r="GZ201" s="184" t="str">
        <f t="shared" ref="GZ201:GZ217" si="378">IF(SUM(HA201)=0,"",(HA201/0.5468))</f>
        <v/>
      </c>
      <c r="HA201" s="183"/>
      <c r="HB201" s="171"/>
      <c r="HC201" s="196"/>
      <c r="HD201" s="195"/>
      <c r="HE201" s="197"/>
      <c r="HF201" s="195"/>
      <c r="HG201" s="197"/>
      <c r="HH201" s="195"/>
      <c r="HI201" s="180" t="str">
        <f t="shared" si="357"/>
        <v/>
      </c>
      <c r="HJ201" s="181" t="str">
        <f t="shared" si="324"/>
        <v/>
      </c>
      <c r="HK201" s="182" t="str">
        <f t="shared" si="325"/>
        <v/>
      </c>
      <c r="HL201" s="183"/>
      <c r="HM201" s="184" t="str">
        <f t="shared" ref="HM201:HM217" si="379">IF(SUM(HN201)=0,"",(HN201/0.5468))</f>
        <v/>
      </c>
      <c r="HN201" s="183"/>
      <c r="HO201" s="171"/>
      <c r="HP201" s="196"/>
      <c r="HQ201" s="195"/>
      <c r="HR201" s="197"/>
      <c r="HS201" s="195"/>
      <c r="HT201" s="197"/>
      <c r="HU201" s="195"/>
      <c r="HV201" s="180" t="str">
        <f t="shared" si="358"/>
        <v/>
      </c>
      <c r="HW201" s="181" t="str">
        <f t="shared" si="326"/>
        <v/>
      </c>
      <c r="HX201" s="182" t="str">
        <f t="shared" si="327"/>
        <v/>
      </c>
      <c r="HY201" s="183"/>
      <c r="HZ201" s="184" t="str">
        <f t="shared" ref="HZ201:HZ217" si="380">IF(SUM(IA201)=0,"",(IA201/0.5468))</f>
        <v/>
      </c>
      <c r="IA201" s="183"/>
      <c r="IB201" s="171"/>
      <c r="IC201" s="196"/>
      <c r="ID201" s="195"/>
      <c r="IE201" s="197"/>
      <c r="IF201" s="195"/>
      <c r="IG201" s="197"/>
      <c r="IH201" s="195"/>
      <c r="II201" s="180" t="str">
        <f t="shared" si="359"/>
        <v/>
      </c>
      <c r="IJ201" s="181" t="str">
        <f t="shared" si="328"/>
        <v/>
      </c>
      <c r="IK201" s="182" t="str">
        <f t="shared" si="329"/>
        <v/>
      </c>
      <c r="IL201" s="183"/>
      <c r="IM201" s="184" t="str">
        <f t="shared" ref="IM201:IM217" si="381">IF(SUM(IN201)=0,"",(IN201/0.5468))</f>
        <v/>
      </c>
      <c r="IN201" s="183"/>
      <c r="IO201" s="171"/>
      <c r="IP201" s="196"/>
      <c r="IQ201" s="195"/>
      <c r="IR201" s="197"/>
      <c r="IS201" s="195"/>
      <c r="IT201" s="197"/>
      <c r="IU201" s="195"/>
      <c r="IV201" s="180" t="str">
        <f t="shared" si="360"/>
        <v/>
      </c>
      <c r="IW201" s="181" t="str">
        <f t="shared" si="330"/>
        <v/>
      </c>
      <c r="IX201" s="182" t="str">
        <f t="shared" si="331"/>
        <v/>
      </c>
      <c r="IY201" s="183"/>
      <c r="IZ201" s="184" t="str">
        <f t="shared" ref="IZ201:IZ217" si="382">IF(SUM(JA201)=0,"",(JA201/0.5468))</f>
        <v/>
      </c>
      <c r="JA201" s="183"/>
      <c r="JB201" s="171"/>
      <c r="JC201" s="342"/>
      <c r="JD201" s="198">
        <f t="shared" si="332"/>
        <v>0</v>
      </c>
      <c r="JE201" s="198">
        <f t="shared" si="333"/>
        <v>0</v>
      </c>
      <c r="JF201" s="198">
        <f t="shared" si="334"/>
        <v>0</v>
      </c>
      <c r="JG201" s="199">
        <f t="shared" si="335"/>
        <v>0</v>
      </c>
      <c r="JH201" s="199">
        <f t="shared" si="336"/>
        <v>0</v>
      </c>
      <c r="JI201" s="342"/>
      <c r="JJ201" s="198">
        <f>JD201+'Vessel List A'!JD201</f>
        <v>0</v>
      </c>
      <c r="JK201" s="198">
        <f>JE201+'Vessel List A'!JE201</f>
        <v>0</v>
      </c>
      <c r="JL201" s="198">
        <f t="shared" si="361"/>
        <v>0</v>
      </c>
      <c r="JM201" s="199">
        <f>JG201+'Vessel List A'!JG201</f>
        <v>0</v>
      </c>
      <c r="JN201" s="199">
        <f t="shared" si="362"/>
        <v>0</v>
      </c>
      <c r="JO201" s="342"/>
      <c r="JP201" s="346"/>
      <c r="JQ201" s="346"/>
      <c r="JR201" s="346"/>
      <c r="JS201" s="346"/>
      <c r="JT201" s="346"/>
      <c r="JU201" s="346"/>
      <c r="JV201" s="346"/>
      <c r="JW201" s="346"/>
      <c r="JX201" s="346"/>
      <c r="JY201" s="342"/>
      <c r="JZ201" s="344">
        <f t="shared" si="338"/>
        <v>5</v>
      </c>
    </row>
    <row r="202" spans="1:287" x14ac:dyDescent="0.2">
      <c r="A202" s="247">
        <f t="shared" si="339"/>
        <v>41776</v>
      </c>
      <c r="B202" s="249">
        <f t="shared" si="340"/>
        <v>41777</v>
      </c>
      <c r="C202" s="196"/>
      <c r="D202" s="195"/>
      <c r="I202" s="180" t="str">
        <f t="shared" si="341"/>
        <v/>
      </c>
      <c r="J202" s="181" t="str">
        <f t="shared" si="292"/>
        <v/>
      </c>
      <c r="K202" s="182" t="str">
        <f t="shared" si="293"/>
        <v/>
      </c>
      <c r="L202" s="183"/>
      <c r="M202" s="184" t="str">
        <f t="shared" si="363"/>
        <v/>
      </c>
      <c r="N202" s="183"/>
      <c r="O202" s="171"/>
      <c r="P202" s="196"/>
      <c r="Q202" s="195"/>
      <c r="V202" s="180" t="str">
        <f t="shared" si="342"/>
        <v/>
      </c>
      <c r="W202" s="181" t="str">
        <f t="shared" si="294"/>
        <v/>
      </c>
      <c r="X202" s="182" t="str">
        <f t="shared" si="295"/>
        <v/>
      </c>
      <c r="Y202" s="183"/>
      <c r="Z202" s="184" t="str">
        <f t="shared" si="364"/>
        <v/>
      </c>
      <c r="AA202" s="183"/>
      <c r="AB202" s="171"/>
      <c r="AC202" s="196"/>
      <c r="AD202" s="195"/>
      <c r="AI202" s="180" t="str">
        <f t="shared" si="343"/>
        <v/>
      </c>
      <c r="AJ202" s="181" t="str">
        <f t="shared" si="296"/>
        <v/>
      </c>
      <c r="AK202" s="182" t="str">
        <f t="shared" si="297"/>
        <v/>
      </c>
      <c r="AL202" s="183"/>
      <c r="AM202" s="184" t="str">
        <f t="shared" si="365"/>
        <v/>
      </c>
      <c r="AN202" s="183"/>
      <c r="AO202" s="171"/>
      <c r="AP202" s="196"/>
      <c r="AQ202" s="195"/>
      <c r="AV202" s="180" t="str">
        <f t="shared" si="344"/>
        <v/>
      </c>
      <c r="AW202" s="181" t="str">
        <f t="shared" si="298"/>
        <v/>
      </c>
      <c r="AX202" s="182" t="str">
        <f t="shared" si="299"/>
        <v/>
      </c>
      <c r="AY202" s="183"/>
      <c r="AZ202" s="184" t="str">
        <f t="shared" si="366"/>
        <v/>
      </c>
      <c r="BA202" s="183"/>
      <c r="BB202" s="171"/>
      <c r="BC202" s="196"/>
      <c r="BD202" s="195"/>
      <c r="BI202" s="180" t="str">
        <f t="shared" si="345"/>
        <v/>
      </c>
      <c r="BJ202" s="181" t="str">
        <f t="shared" si="300"/>
        <v/>
      </c>
      <c r="BK202" s="182" t="str">
        <f t="shared" si="301"/>
        <v/>
      </c>
      <c r="BL202" s="183"/>
      <c r="BM202" s="184" t="str">
        <f t="shared" si="367"/>
        <v/>
      </c>
      <c r="BN202" s="183"/>
      <c r="BO202" s="171"/>
      <c r="BP202" s="196"/>
      <c r="BQ202" s="195"/>
      <c r="BV202" s="180" t="str">
        <f t="shared" si="346"/>
        <v/>
      </c>
      <c r="BW202" s="181" t="str">
        <f t="shared" si="302"/>
        <v/>
      </c>
      <c r="BX202" s="182" t="str">
        <f t="shared" si="303"/>
        <v/>
      </c>
      <c r="BY202" s="183"/>
      <c r="BZ202" s="184" t="str">
        <f t="shared" si="368"/>
        <v/>
      </c>
      <c r="CA202" s="183"/>
      <c r="CB202" s="171"/>
      <c r="CC202" s="196"/>
      <c r="CD202" s="195"/>
      <c r="CI202" s="180" t="str">
        <f t="shared" si="347"/>
        <v/>
      </c>
      <c r="CJ202" s="181" t="str">
        <f t="shared" si="304"/>
        <v/>
      </c>
      <c r="CK202" s="182" t="str">
        <f t="shared" si="305"/>
        <v/>
      </c>
      <c r="CL202" s="183"/>
      <c r="CM202" s="184" t="str">
        <f t="shared" si="369"/>
        <v/>
      </c>
      <c r="CN202" s="183"/>
      <c r="CO202" s="171"/>
      <c r="CP202" s="196"/>
      <c r="CQ202" s="195"/>
      <c r="CV202" s="180" t="str">
        <f t="shared" si="348"/>
        <v/>
      </c>
      <c r="CW202" s="181" t="str">
        <f t="shared" si="306"/>
        <v/>
      </c>
      <c r="CX202" s="182" t="str">
        <f t="shared" si="307"/>
        <v/>
      </c>
      <c r="CY202" s="183"/>
      <c r="CZ202" s="184" t="str">
        <f t="shared" si="370"/>
        <v/>
      </c>
      <c r="DA202" s="183"/>
      <c r="DB202" s="171"/>
      <c r="DC202" s="196"/>
      <c r="DD202" s="195"/>
      <c r="DI202" s="180" t="str">
        <f t="shared" si="349"/>
        <v/>
      </c>
      <c r="DJ202" s="181" t="str">
        <f t="shared" si="308"/>
        <v/>
      </c>
      <c r="DK202" s="182" t="str">
        <f t="shared" si="309"/>
        <v/>
      </c>
      <c r="DL202" s="183"/>
      <c r="DM202" s="184" t="str">
        <f t="shared" si="371"/>
        <v/>
      </c>
      <c r="DN202" s="183"/>
      <c r="DO202" s="171"/>
      <c r="DP202" s="196"/>
      <c r="DQ202" s="195"/>
      <c r="DV202" s="180" t="str">
        <f t="shared" si="350"/>
        <v/>
      </c>
      <c r="DW202" s="181" t="str">
        <f t="shared" si="310"/>
        <v/>
      </c>
      <c r="DX202" s="182" t="str">
        <f t="shared" si="311"/>
        <v/>
      </c>
      <c r="DY202" s="183"/>
      <c r="DZ202" s="184" t="str">
        <f t="shared" si="372"/>
        <v/>
      </c>
      <c r="EA202" s="183"/>
      <c r="EB202" s="171"/>
      <c r="EC202" s="196"/>
      <c r="ED202" s="195"/>
      <c r="EI202" s="180" t="str">
        <f t="shared" si="351"/>
        <v/>
      </c>
      <c r="EJ202" s="181" t="str">
        <f t="shared" si="312"/>
        <v/>
      </c>
      <c r="EK202" s="182" t="str">
        <f t="shared" si="313"/>
        <v/>
      </c>
      <c r="EL202" s="183"/>
      <c r="EM202" s="184" t="str">
        <f t="shared" si="373"/>
        <v/>
      </c>
      <c r="EN202" s="183"/>
      <c r="EO202" s="171"/>
      <c r="EP202" s="196"/>
      <c r="EQ202" s="195"/>
      <c r="EV202" s="180" t="str">
        <f t="shared" si="352"/>
        <v/>
      </c>
      <c r="EW202" s="181" t="str">
        <f t="shared" si="314"/>
        <v/>
      </c>
      <c r="EX202" s="182" t="str">
        <f t="shared" si="315"/>
        <v/>
      </c>
      <c r="EY202" s="183"/>
      <c r="EZ202" s="184" t="str">
        <f t="shared" si="374"/>
        <v/>
      </c>
      <c r="FA202" s="183"/>
      <c r="FB202" s="171"/>
      <c r="FC202" s="196"/>
      <c r="FD202" s="195"/>
      <c r="FI202" s="180" t="str">
        <f t="shared" si="353"/>
        <v/>
      </c>
      <c r="FJ202" s="181" t="str">
        <f t="shared" si="316"/>
        <v/>
      </c>
      <c r="FK202" s="182" t="str">
        <f t="shared" si="317"/>
        <v/>
      </c>
      <c r="FL202" s="183"/>
      <c r="FM202" s="184" t="str">
        <f t="shared" si="375"/>
        <v/>
      </c>
      <c r="FN202" s="183"/>
      <c r="FO202" s="171"/>
      <c r="FP202" s="196"/>
      <c r="FQ202" s="195"/>
      <c r="FV202" s="180" t="str">
        <f t="shared" si="354"/>
        <v/>
      </c>
      <c r="FW202" s="181" t="str">
        <f t="shared" si="318"/>
        <v/>
      </c>
      <c r="FX202" s="182" t="str">
        <f t="shared" si="319"/>
        <v/>
      </c>
      <c r="FY202" s="183"/>
      <c r="FZ202" s="184" t="str">
        <f t="shared" si="376"/>
        <v/>
      </c>
      <c r="GA202" s="183"/>
      <c r="GB202" s="171"/>
      <c r="GC202" s="196"/>
      <c r="GD202" s="195"/>
      <c r="GI202" s="180" t="str">
        <f t="shared" si="355"/>
        <v/>
      </c>
      <c r="GJ202" s="181" t="str">
        <f t="shared" si="320"/>
        <v/>
      </c>
      <c r="GK202" s="182" t="str">
        <f t="shared" si="321"/>
        <v/>
      </c>
      <c r="GL202" s="183"/>
      <c r="GM202" s="184" t="str">
        <f t="shared" si="377"/>
        <v/>
      </c>
      <c r="GN202" s="183"/>
      <c r="GO202" s="171"/>
      <c r="GP202" s="196"/>
      <c r="GQ202" s="195"/>
      <c r="GV202" s="180" t="str">
        <f t="shared" si="356"/>
        <v/>
      </c>
      <c r="GW202" s="181" t="str">
        <f t="shared" si="322"/>
        <v/>
      </c>
      <c r="GX202" s="182" t="str">
        <f t="shared" si="323"/>
        <v/>
      </c>
      <c r="GY202" s="183"/>
      <c r="GZ202" s="184" t="str">
        <f t="shared" si="378"/>
        <v/>
      </c>
      <c r="HA202" s="183"/>
      <c r="HB202" s="171"/>
      <c r="HC202" s="196"/>
      <c r="HD202" s="195"/>
      <c r="HI202" s="180" t="str">
        <f t="shared" si="357"/>
        <v/>
      </c>
      <c r="HJ202" s="181" t="str">
        <f t="shared" si="324"/>
        <v/>
      </c>
      <c r="HK202" s="182" t="str">
        <f t="shared" si="325"/>
        <v/>
      </c>
      <c r="HL202" s="183"/>
      <c r="HM202" s="184" t="str">
        <f t="shared" si="379"/>
        <v/>
      </c>
      <c r="HN202" s="183"/>
      <c r="HO202" s="171"/>
      <c r="HP202" s="196"/>
      <c r="HQ202" s="195"/>
      <c r="HV202" s="180" t="str">
        <f t="shared" si="358"/>
        <v/>
      </c>
      <c r="HW202" s="181" t="str">
        <f t="shared" si="326"/>
        <v/>
      </c>
      <c r="HX202" s="182" t="str">
        <f t="shared" si="327"/>
        <v/>
      </c>
      <c r="HY202" s="183"/>
      <c r="HZ202" s="184" t="str">
        <f t="shared" si="380"/>
        <v/>
      </c>
      <c r="IA202" s="183"/>
      <c r="IB202" s="171"/>
      <c r="IC202" s="196"/>
      <c r="ID202" s="195"/>
      <c r="II202" s="180" t="str">
        <f t="shared" si="359"/>
        <v/>
      </c>
      <c r="IJ202" s="181" t="str">
        <f t="shared" si="328"/>
        <v/>
      </c>
      <c r="IK202" s="182" t="str">
        <f t="shared" si="329"/>
        <v/>
      </c>
      <c r="IL202" s="183"/>
      <c r="IM202" s="184" t="str">
        <f t="shared" si="381"/>
        <v/>
      </c>
      <c r="IN202" s="183"/>
      <c r="IO202" s="171"/>
      <c r="IP202" s="196"/>
      <c r="IQ202" s="195"/>
      <c r="IV202" s="180" t="str">
        <f t="shared" si="360"/>
        <v/>
      </c>
      <c r="IW202" s="181" t="str">
        <f t="shared" si="330"/>
        <v/>
      </c>
      <c r="IX202" s="182" t="str">
        <f t="shared" si="331"/>
        <v/>
      </c>
      <c r="IY202" s="183"/>
      <c r="IZ202" s="184" t="str">
        <f t="shared" si="382"/>
        <v/>
      </c>
      <c r="JA202" s="183"/>
      <c r="JB202" s="171"/>
      <c r="JC202" s="342"/>
      <c r="JD202" s="198">
        <f t="shared" si="332"/>
        <v>0</v>
      </c>
      <c r="JE202" s="198">
        <f t="shared" si="333"/>
        <v>0</v>
      </c>
      <c r="JF202" s="198">
        <f t="shared" si="334"/>
        <v>0</v>
      </c>
      <c r="JG202" s="199">
        <f t="shared" si="335"/>
        <v>0</v>
      </c>
      <c r="JH202" s="199">
        <f t="shared" si="336"/>
        <v>0</v>
      </c>
      <c r="JI202" s="342"/>
      <c r="JJ202" s="198">
        <f>JD202+'Vessel List A'!JD202</f>
        <v>0</v>
      </c>
      <c r="JK202" s="198">
        <f>JE202+'Vessel List A'!JE202</f>
        <v>0</v>
      </c>
      <c r="JL202" s="198">
        <f t="shared" si="361"/>
        <v>0</v>
      </c>
      <c r="JM202" s="199">
        <f>JG202+'Vessel List A'!JG202</f>
        <v>0</v>
      </c>
      <c r="JN202" s="199">
        <f t="shared" si="362"/>
        <v>0</v>
      </c>
      <c r="JO202" s="342"/>
      <c r="JP202" s="346"/>
      <c r="JQ202" s="346"/>
      <c r="JR202" s="346"/>
      <c r="JS202" s="346"/>
      <c r="JT202" s="346"/>
      <c r="JU202" s="346"/>
      <c r="JV202" s="346"/>
      <c r="JW202" s="346"/>
      <c r="JX202" s="346"/>
      <c r="JY202" s="342"/>
      <c r="JZ202" s="344">
        <f t="shared" si="338"/>
        <v>5</v>
      </c>
    </row>
    <row r="203" spans="1:287" x14ac:dyDescent="0.2">
      <c r="A203" s="247">
        <f t="shared" si="339"/>
        <v>41777</v>
      </c>
      <c r="B203" s="249">
        <f t="shared" si="340"/>
        <v>41778</v>
      </c>
      <c r="C203" s="196"/>
      <c r="D203" s="195"/>
      <c r="I203" s="180" t="str">
        <f t="shared" si="341"/>
        <v/>
      </c>
      <c r="J203" s="181" t="str">
        <f t="shared" si="292"/>
        <v/>
      </c>
      <c r="K203" s="182" t="str">
        <f t="shared" si="293"/>
        <v/>
      </c>
      <c r="L203" s="183"/>
      <c r="M203" s="184" t="str">
        <f t="shared" si="363"/>
        <v/>
      </c>
      <c r="N203" s="183"/>
      <c r="O203" s="171"/>
      <c r="P203" s="196"/>
      <c r="Q203" s="195"/>
      <c r="V203" s="180" t="str">
        <f t="shared" si="342"/>
        <v/>
      </c>
      <c r="W203" s="181" t="str">
        <f t="shared" si="294"/>
        <v/>
      </c>
      <c r="X203" s="182" t="str">
        <f t="shared" si="295"/>
        <v/>
      </c>
      <c r="Y203" s="183"/>
      <c r="Z203" s="184" t="str">
        <f t="shared" si="364"/>
        <v/>
      </c>
      <c r="AA203" s="183"/>
      <c r="AB203" s="171"/>
      <c r="AC203" s="196"/>
      <c r="AD203" s="195"/>
      <c r="AI203" s="180" t="str">
        <f t="shared" si="343"/>
        <v/>
      </c>
      <c r="AJ203" s="181" t="str">
        <f t="shared" si="296"/>
        <v/>
      </c>
      <c r="AK203" s="182" t="str">
        <f t="shared" si="297"/>
        <v/>
      </c>
      <c r="AL203" s="183"/>
      <c r="AM203" s="184" t="str">
        <f t="shared" si="365"/>
        <v/>
      </c>
      <c r="AN203" s="183"/>
      <c r="AO203" s="171"/>
      <c r="AP203" s="196"/>
      <c r="AQ203" s="195"/>
      <c r="AV203" s="180" t="str">
        <f t="shared" si="344"/>
        <v/>
      </c>
      <c r="AW203" s="181" t="str">
        <f t="shared" si="298"/>
        <v/>
      </c>
      <c r="AX203" s="182" t="str">
        <f t="shared" si="299"/>
        <v/>
      </c>
      <c r="AY203" s="183"/>
      <c r="AZ203" s="184" t="str">
        <f t="shared" si="366"/>
        <v/>
      </c>
      <c r="BA203" s="183"/>
      <c r="BB203" s="171"/>
      <c r="BC203" s="196"/>
      <c r="BD203" s="195"/>
      <c r="BI203" s="180" t="str">
        <f t="shared" si="345"/>
        <v/>
      </c>
      <c r="BJ203" s="181" t="str">
        <f t="shared" si="300"/>
        <v/>
      </c>
      <c r="BK203" s="182" t="str">
        <f t="shared" si="301"/>
        <v/>
      </c>
      <c r="BL203" s="183"/>
      <c r="BM203" s="184" t="str">
        <f t="shared" si="367"/>
        <v/>
      </c>
      <c r="BN203" s="183"/>
      <c r="BO203" s="171"/>
      <c r="BP203" s="196"/>
      <c r="BQ203" s="195"/>
      <c r="BV203" s="180" t="str">
        <f t="shared" si="346"/>
        <v/>
      </c>
      <c r="BW203" s="181" t="str">
        <f t="shared" si="302"/>
        <v/>
      </c>
      <c r="BX203" s="182" t="str">
        <f t="shared" si="303"/>
        <v/>
      </c>
      <c r="BY203" s="183"/>
      <c r="BZ203" s="184" t="str">
        <f t="shared" si="368"/>
        <v/>
      </c>
      <c r="CA203" s="183"/>
      <c r="CB203" s="171"/>
      <c r="CC203" s="196"/>
      <c r="CD203" s="195"/>
      <c r="CI203" s="180" t="str">
        <f t="shared" si="347"/>
        <v/>
      </c>
      <c r="CJ203" s="181" t="str">
        <f t="shared" si="304"/>
        <v/>
      </c>
      <c r="CK203" s="182" t="str">
        <f t="shared" si="305"/>
        <v/>
      </c>
      <c r="CL203" s="183"/>
      <c r="CM203" s="184" t="str">
        <f t="shared" si="369"/>
        <v/>
      </c>
      <c r="CN203" s="183"/>
      <c r="CO203" s="171"/>
      <c r="CP203" s="196"/>
      <c r="CQ203" s="195"/>
      <c r="CV203" s="180" t="str">
        <f t="shared" si="348"/>
        <v/>
      </c>
      <c r="CW203" s="181" t="str">
        <f t="shared" si="306"/>
        <v/>
      </c>
      <c r="CX203" s="182" t="str">
        <f t="shared" si="307"/>
        <v/>
      </c>
      <c r="CY203" s="183"/>
      <c r="CZ203" s="184" t="str">
        <f t="shared" si="370"/>
        <v/>
      </c>
      <c r="DA203" s="183"/>
      <c r="DB203" s="171"/>
      <c r="DC203" s="196"/>
      <c r="DD203" s="195"/>
      <c r="DI203" s="180" t="str">
        <f t="shared" si="349"/>
        <v/>
      </c>
      <c r="DJ203" s="181" t="str">
        <f t="shared" si="308"/>
        <v/>
      </c>
      <c r="DK203" s="182" t="str">
        <f t="shared" si="309"/>
        <v/>
      </c>
      <c r="DL203" s="183"/>
      <c r="DM203" s="184" t="str">
        <f t="shared" si="371"/>
        <v/>
      </c>
      <c r="DN203" s="183"/>
      <c r="DO203" s="171"/>
      <c r="DP203" s="196"/>
      <c r="DQ203" s="195"/>
      <c r="DV203" s="180" t="str">
        <f t="shared" si="350"/>
        <v/>
      </c>
      <c r="DW203" s="181" t="str">
        <f t="shared" si="310"/>
        <v/>
      </c>
      <c r="DX203" s="182" t="str">
        <f t="shared" si="311"/>
        <v/>
      </c>
      <c r="DY203" s="183"/>
      <c r="DZ203" s="184" t="str">
        <f t="shared" si="372"/>
        <v/>
      </c>
      <c r="EA203" s="183"/>
      <c r="EB203" s="171"/>
      <c r="EC203" s="196"/>
      <c r="ED203" s="195"/>
      <c r="EI203" s="180" t="str">
        <f t="shared" si="351"/>
        <v/>
      </c>
      <c r="EJ203" s="181" t="str">
        <f t="shared" si="312"/>
        <v/>
      </c>
      <c r="EK203" s="182" t="str">
        <f t="shared" si="313"/>
        <v/>
      </c>
      <c r="EL203" s="183"/>
      <c r="EM203" s="184" t="str">
        <f t="shared" si="373"/>
        <v/>
      </c>
      <c r="EN203" s="183"/>
      <c r="EO203" s="171"/>
      <c r="EP203" s="196"/>
      <c r="EQ203" s="195"/>
      <c r="EV203" s="180" t="str">
        <f t="shared" si="352"/>
        <v/>
      </c>
      <c r="EW203" s="181" t="str">
        <f t="shared" si="314"/>
        <v/>
      </c>
      <c r="EX203" s="182" t="str">
        <f t="shared" si="315"/>
        <v/>
      </c>
      <c r="EY203" s="183"/>
      <c r="EZ203" s="184" t="str">
        <f t="shared" si="374"/>
        <v/>
      </c>
      <c r="FA203" s="183"/>
      <c r="FB203" s="171"/>
      <c r="FC203" s="196"/>
      <c r="FD203" s="195"/>
      <c r="FI203" s="180" t="str">
        <f t="shared" si="353"/>
        <v/>
      </c>
      <c r="FJ203" s="181" t="str">
        <f t="shared" si="316"/>
        <v/>
      </c>
      <c r="FK203" s="182" t="str">
        <f t="shared" si="317"/>
        <v/>
      </c>
      <c r="FL203" s="183"/>
      <c r="FM203" s="184" t="str">
        <f t="shared" si="375"/>
        <v/>
      </c>
      <c r="FN203" s="183"/>
      <c r="FO203" s="171"/>
      <c r="FP203" s="196"/>
      <c r="FQ203" s="195"/>
      <c r="FV203" s="180" t="str">
        <f t="shared" si="354"/>
        <v/>
      </c>
      <c r="FW203" s="181" t="str">
        <f t="shared" si="318"/>
        <v/>
      </c>
      <c r="FX203" s="182" t="str">
        <f t="shared" si="319"/>
        <v/>
      </c>
      <c r="FY203" s="183"/>
      <c r="FZ203" s="184" t="str">
        <f t="shared" si="376"/>
        <v/>
      </c>
      <c r="GA203" s="183"/>
      <c r="GB203" s="171"/>
      <c r="GC203" s="196"/>
      <c r="GD203" s="195"/>
      <c r="GI203" s="180" t="str">
        <f t="shared" si="355"/>
        <v/>
      </c>
      <c r="GJ203" s="181" t="str">
        <f t="shared" si="320"/>
        <v/>
      </c>
      <c r="GK203" s="182" t="str">
        <f t="shared" si="321"/>
        <v/>
      </c>
      <c r="GL203" s="183"/>
      <c r="GM203" s="184" t="str">
        <f t="shared" si="377"/>
        <v/>
      </c>
      <c r="GN203" s="183"/>
      <c r="GO203" s="171"/>
      <c r="GP203" s="196"/>
      <c r="GQ203" s="195"/>
      <c r="GV203" s="180" t="str">
        <f t="shared" si="356"/>
        <v/>
      </c>
      <c r="GW203" s="181" t="str">
        <f t="shared" si="322"/>
        <v/>
      </c>
      <c r="GX203" s="182" t="str">
        <f t="shared" si="323"/>
        <v/>
      </c>
      <c r="GY203" s="183"/>
      <c r="GZ203" s="184" t="str">
        <f t="shared" si="378"/>
        <v/>
      </c>
      <c r="HA203" s="183"/>
      <c r="HB203" s="171"/>
      <c r="HC203" s="196"/>
      <c r="HD203" s="195"/>
      <c r="HI203" s="180" t="str">
        <f t="shared" si="357"/>
        <v/>
      </c>
      <c r="HJ203" s="181" t="str">
        <f t="shared" si="324"/>
        <v/>
      </c>
      <c r="HK203" s="182" t="str">
        <f t="shared" si="325"/>
        <v/>
      </c>
      <c r="HL203" s="183"/>
      <c r="HM203" s="184" t="str">
        <f t="shared" si="379"/>
        <v/>
      </c>
      <c r="HN203" s="183"/>
      <c r="HO203" s="171"/>
      <c r="HP203" s="196"/>
      <c r="HQ203" s="195"/>
      <c r="HV203" s="180" t="str">
        <f t="shared" si="358"/>
        <v/>
      </c>
      <c r="HW203" s="181" t="str">
        <f t="shared" si="326"/>
        <v/>
      </c>
      <c r="HX203" s="182" t="str">
        <f t="shared" si="327"/>
        <v/>
      </c>
      <c r="HY203" s="183"/>
      <c r="HZ203" s="184" t="str">
        <f t="shared" si="380"/>
        <v/>
      </c>
      <c r="IA203" s="183"/>
      <c r="IB203" s="171"/>
      <c r="IC203" s="196"/>
      <c r="ID203" s="195"/>
      <c r="II203" s="180" t="str">
        <f t="shared" si="359"/>
        <v/>
      </c>
      <c r="IJ203" s="181" t="str">
        <f t="shared" si="328"/>
        <v/>
      </c>
      <c r="IK203" s="182" t="str">
        <f t="shared" si="329"/>
        <v/>
      </c>
      <c r="IL203" s="183"/>
      <c r="IM203" s="184" t="str">
        <f t="shared" si="381"/>
        <v/>
      </c>
      <c r="IN203" s="183"/>
      <c r="IO203" s="171"/>
      <c r="IP203" s="196"/>
      <c r="IQ203" s="195"/>
      <c r="IV203" s="180" t="str">
        <f t="shared" si="360"/>
        <v/>
      </c>
      <c r="IW203" s="181" t="str">
        <f t="shared" si="330"/>
        <v/>
      </c>
      <c r="IX203" s="182" t="str">
        <f t="shared" si="331"/>
        <v/>
      </c>
      <c r="IY203" s="183"/>
      <c r="IZ203" s="184" t="str">
        <f t="shared" si="382"/>
        <v/>
      </c>
      <c r="JA203" s="183"/>
      <c r="JB203" s="171"/>
      <c r="JC203" s="342"/>
      <c r="JD203" s="198">
        <f t="shared" si="332"/>
        <v>0</v>
      </c>
      <c r="JE203" s="198">
        <f t="shared" si="333"/>
        <v>0</v>
      </c>
      <c r="JF203" s="198">
        <f t="shared" si="334"/>
        <v>0</v>
      </c>
      <c r="JG203" s="199">
        <f t="shared" si="335"/>
        <v>0</v>
      </c>
      <c r="JH203" s="199">
        <f t="shared" si="336"/>
        <v>0</v>
      </c>
      <c r="JI203" s="342"/>
      <c r="JJ203" s="198">
        <f>JD203+'Vessel List A'!JD203</f>
        <v>0</v>
      </c>
      <c r="JK203" s="198">
        <f>JE203+'Vessel List A'!JE203</f>
        <v>0</v>
      </c>
      <c r="JL203" s="198">
        <f t="shared" si="361"/>
        <v>0</v>
      </c>
      <c r="JM203" s="199">
        <f>JG203+'Vessel List A'!JG203</f>
        <v>0</v>
      </c>
      <c r="JN203" s="199">
        <f t="shared" si="362"/>
        <v>0</v>
      </c>
      <c r="JO203" s="342"/>
      <c r="JP203" s="346"/>
      <c r="JQ203" s="346"/>
      <c r="JR203" s="346"/>
      <c r="JS203" s="346"/>
      <c r="JT203" s="346"/>
      <c r="JU203" s="346"/>
      <c r="JV203" s="346"/>
      <c r="JW203" s="346"/>
      <c r="JX203" s="346"/>
      <c r="JY203" s="342"/>
      <c r="JZ203" s="344">
        <f t="shared" si="338"/>
        <v>5</v>
      </c>
    </row>
    <row r="204" spans="1:287" x14ac:dyDescent="0.2">
      <c r="A204" s="247">
        <f t="shared" si="339"/>
        <v>41778</v>
      </c>
      <c r="B204" s="249">
        <f t="shared" si="340"/>
        <v>41779</v>
      </c>
      <c r="C204" s="196"/>
      <c r="D204" s="195"/>
      <c r="I204" s="180" t="str">
        <f t="shared" si="341"/>
        <v/>
      </c>
      <c r="J204" s="181" t="str">
        <f t="shared" si="292"/>
        <v/>
      </c>
      <c r="K204" s="182" t="str">
        <f t="shared" si="293"/>
        <v/>
      </c>
      <c r="L204" s="183"/>
      <c r="M204" s="184" t="str">
        <f t="shared" si="363"/>
        <v/>
      </c>
      <c r="N204" s="183"/>
      <c r="O204" s="171"/>
      <c r="P204" s="196"/>
      <c r="Q204" s="195"/>
      <c r="V204" s="180" t="str">
        <f t="shared" si="342"/>
        <v/>
      </c>
      <c r="W204" s="181" t="str">
        <f t="shared" si="294"/>
        <v/>
      </c>
      <c r="X204" s="182" t="str">
        <f t="shared" si="295"/>
        <v/>
      </c>
      <c r="Y204" s="183"/>
      <c r="Z204" s="184" t="str">
        <f t="shared" si="364"/>
        <v/>
      </c>
      <c r="AA204" s="183"/>
      <c r="AB204" s="171"/>
      <c r="AC204" s="196"/>
      <c r="AD204" s="195"/>
      <c r="AI204" s="180" t="str">
        <f t="shared" si="343"/>
        <v/>
      </c>
      <c r="AJ204" s="181" t="str">
        <f t="shared" si="296"/>
        <v/>
      </c>
      <c r="AK204" s="182" t="str">
        <f t="shared" si="297"/>
        <v/>
      </c>
      <c r="AL204" s="183"/>
      <c r="AM204" s="184" t="str">
        <f t="shared" si="365"/>
        <v/>
      </c>
      <c r="AN204" s="183"/>
      <c r="AO204" s="171"/>
      <c r="AP204" s="196"/>
      <c r="AQ204" s="195"/>
      <c r="AV204" s="180" t="str">
        <f t="shared" si="344"/>
        <v/>
      </c>
      <c r="AW204" s="181" t="str">
        <f t="shared" si="298"/>
        <v/>
      </c>
      <c r="AX204" s="182" t="str">
        <f t="shared" si="299"/>
        <v/>
      </c>
      <c r="AY204" s="183"/>
      <c r="AZ204" s="184" t="str">
        <f t="shared" si="366"/>
        <v/>
      </c>
      <c r="BA204" s="183"/>
      <c r="BB204" s="171"/>
      <c r="BC204" s="196"/>
      <c r="BD204" s="195"/>
      <c r="BI204" s="180" t="str">
        <f t="shared" si="345"/>
        <v/>
      </c>
      <c r="BJ204" s="181" t="str">
        <f t="shared" si="300"/>
        <v/>
      </c>
      <c r="BK204" s="182" t="str">
        <f t="shared" si="301"/>
        <v/>
      </c>
      <c r="BL204" s="183"/>
      <c r="BM204" s="184" t="str">
        <f t="shared" si="367"/>
        <v/>
      </c>
      <c r="BN204" s="183"/>
      <c r="BO204" s="171"/>
      <c r="BP204" s="196"/>
      <c r="BQ204" s="195"/>
      <c r="BV204" s="180" t="str">
        <f t="shared" si="346"/>
        <v/>
      </c>
      <c r="BW204" s="181" t="str">
        <f t="shared" si="302"/>
        <v/>
      </c>
      <c r="BX204" s="182" t="str">
        <f t="shared" si="303"/>
        <v/>
      </c>
      <c r="BY204" s="183"/>
      <c r="BZ204" s="184" t="str">
        <f t="shared" si="368"/>
        <v/>
      </c>
      <c r="CA204" s="183"/>
      <c r="CB204" s="171"/>
      <c r="CC204" s="196"/>
      <c r="CD204" s="195"/>
      <c r="CI204" s="180" t="str">
        <f t="shared" si="347"/>
        <v/>
      </c>
      <c r="CJ204" s="181" t="str">
        <f t="shared" si="304"/>
        <v/>
      </c>
      <c r="CK204" s="182" t="str">
        <f t="shared" si="305"/>
        <v/>
      </c>
      <c r="CL204" s="183"/>
      <c r="CM204" s="184" t="str">
        <f t="shared" si="369"/>
        <v/>
      </c>
      <c r="CN204" s="183"/>
      <c r="CO204" s="171"/>
      <c r="CP204" s="196"/>
      <c r="CQ204" s="195"/>
      <c r="CV204" s="180" t="str">
        <f t="shared" si="348"/>
        <v/>
      </c>
      <c r="CW204" s="181" t="str">
        <f t="shared" si="306"/>
        <v/>
      </c>
      <c r="CX204" s="182" t="str">
        <f t="shared" si="307"/>
        <v/>
      </c>
      <c r="CY204" s="183"/>
      <c r="CZ204" s="184" t="str">
        <f t="shared" si="370"/>
        <v/>
      </c>
      <c r="DA204" s="183"/>
      <c r="DB204" s="171"/>
      <c r="DC204" s="196"/>
      <c r="DD204" s="195"/>
      <c r="DI204" s="180" t="str">
        <f t="shared" si="349"/>
        <v/>
      </c>
      <c r="DJ204" s="181" t="str">
        <f t="shared" si="308"/>
        <v/>
      </c>
      <c r="DK204" s="182" t="str">
        <f t="shared" si="309"/>
        <v/>
      </c>
      <c r="DL204" s="183"/>
      <c r="DM204" s="184" t="str">
        <f t="shared" si="371"/>
        <v/>
      </c>
      <c r="DN204" s="183"/>
      <c r="DO204" s="171"/>
      <c r="DP204" s="196"/>
      <c r="DQ204" s="195"/>
      <c r="DV204" s="180" t="str">
        <f t="shared" si="350"/>
        <v/>
      </c>
      <c r="DW204" s="181" t="str">
        <f t="shared" si="310"/>
        <v/>
      </c>
      <c r="DX204" s="182" t="str">
        <f t="shared" si="311"/>
        <v/>
      </c>
      <c r="DY204" s="183"/>
      <c r="DZ204" s="184" t="str">
        <f t="shared" si="372"/>
        <v/>
      </c>
      <c r="EA204" s="183"/>
      <c r="EB204" s="171"/>
      <c r="EC204" s="196"/>
      <c r="ED204" s="195"/>
      <c r="EI204" s="180" t="str">
        <f t="shared" si="351"/>
        <v/>
      </c>
      <c r="EJ204" s="181" t="str">
        <f t="shared" si="312"/>
        <v/>
      </c>
      <c r="EK204" s="182" t="str">
        <f t="shared" si="313"/>
        <v/>
      </c>
      <c r="EL204" s="183"/>
      <c r="EM204" s="184" t="str">
        <f t="shared" si="373"/>
        <v/>
      </c>
      <c r="EN204" s="183"/>
      <c r="EO204" s="171"/>
      <c r="EP204" s="196"/>
      <c r="EQ204" s="195"/>
      <c r="EV204" s="180" t="str">
        <f t="shared" si="352"/>
        <v/>
      </c>
      <c r="EW204" s="181" t="str">
        <f t="shared" si="314"/>
        <v/>
      </c>
      <c r="EX204" s="182" t="str">
        <f t="shared" si="315"/>
        <v/>
      </c>
      <c r="EY204" s="183"/>
      <c r="EZ204" s="184" t="str">
        <f t="shared" si="374"/>
        <v/>
      </c>
      <c r="FA204" s="183"/>
      <c r="FB204" s="171"/>
      <c r="FC204" s="196"/>
      <c r="FD204" s="195"/>
      <c r="FI204" s="180" t="str">
        <f t="shared" si="353"/>
        <v/>
      </c>
      <c r="FJ204" s="181" t="str">
        <f t="shared" si="316"/>
        <v/>
      </c>
      <c r="FK204" s="182" t="str">
        <f t="shared" si="317"/>
        <v/>
      </c>
      <c r="FL204" s="183"/>
      <c r="FM204" s="184" t="str">
        <f t="shared" si="375"/>
        <v/>
      </c>
      <c r="FN204" s="183"/>
      <c r="FO204" s="171"/>
      <c r="FP204" s="196"/>
      <c r="FQ204" s="195"/>
      <c r="FV204" s="180" t="str">
        <f t="shared" si="354"/>
        <v/>
      </c>
      <c r="FW204" s="181" t="str">
        <f t="shared" si="318"/>
        <v/>
      </c>
      <c r="FX204" s="182" t="str">
        <f t="shared" si="319"/>
        <v/>
      </c>
      <c r="FY204" s="183"/>
      <c r="FZ204" s="184" t="str">
        <f t="shared" si="376"/>
        <v/>
      </c>
      <c r="GA204" s="183"/>
      <c r="GB204" s="171"/>
      <c r="GC204" s="196"/>
      <c r="GD204" s="195"/>
      <c r="GI204" s="180" t="str">
        <f t="shared" si="355"/>
        <v/>
      </c>
      <c r="GJ204" s="181" t="str">
        <f t="shared" si="320"/>
        <v/>
      </c>
      <c r="GK204" s="182" t="str">
        <f t="shared" si="321"/>
        <v/>
      </c>
      <c r="GL204" s="183"/>
      <c r="GM204" s="184" t="str">
        <f t="shared" si="377"/>
        <v/>
      </c>
      <c r="GN204" s="183"/>
      <c r="GO204" s="171"/>
      <c r="GP204" s="196"/>
      <c r="GQ204" s="195"/>
      <c r="GV204" s="180" t="str">
        <f t="shared" si="356"/>
        <v/>
      </c>
      <c r="GW204" s="181" t="str">
        <f t="shared" si="322"/>
        <v/>
      </c>
      <c r="GX204" s="182" t="str">
        <f t="shared" si="323"/>
        <v/>
      </c>
      <c r="GY204" s="183"/>
      <c r="GZ204" s="184" t="str">
        <f t="shared" si="378"/>
        <v/>
      </c>
      <c r="HA204" s="183"/>
      <c r="HB204" s="171"/>
      <c r="HC204" s="196"/>
      <c r="HD204" s="195"/>
      <c r="HI204" s="180" t="str">
        <f t="shared" si="357"/>
        <v/>
      </c>
      <c r="HJ204" s="181" t="str">
        <f t="shared" si="324"/>
        <v/>
      </c>
      <c r="HK204" s="182" t="str">
        <f t="shared" si="325"/>
        <v/>
      </c>
      <c r="HL204" s="183"/>
      <c r="HM204" s="184" t="str">
        <f t="shared" si="379"/>
        <v/>
      </c>
      <c r="HN204" s="183"/>
      <c r="HO204" s="171"/>
      <c r="HP204" s="196"/>
      <c r="HQ204" s="195"/>
      <c r="HV204" s="180" t="str">
        <f t="shared" si="358"/>
        <v/>
      </c>
      <c r="HW204" s="181" t="str">
        <f t="shared" si="326"/>
        <v/>
      </c>
      <c r="HX204" s="182" t="str">
        <f t="shared" si="327"/>
        <v/>
      </c>
      <c r="HY204" s="183"/>
      <c r="HZ204" s="184" t="str">
        <f t="shared" si="380"/>
        <v/>
      </c>
      <c r="IA204" s="183"/>
      <c r="IB204" s="171"/>
      <c r="IC204" s="196"/>
      <c r="ID204" s="195"/>
      <c r="II204" s="180" t="str">
        <f t="shared" si="359"/>
        <v/>
      </c>
      <c r="IJ204" s="181" t="str">
        <f t="shared" si="328"/>
        <v/>
      </c>
      <c r="IK204" s="182" t="str">
        <f t="shared" si="329"/>
        <v/>
      </c>
      <c r="IL204" s="183"/>
      <c r="IM204" s="184" t="str">
        <f t="shared" si="381"/>
        <v/>
      </c>
      <c r="IN204" s="183"/>
      <c r="IO204" s="171"/>
      <c r="IP204" s="196"/>
      <c r="IQ204" s="195"/>
      <c r="IV204" s="180" t="str">
        <f t="shared" si="360"/>
        <v/>
      </c>
      <c r="IW204" s="181" t="str">
        <f t="shared" si="330"/>
        <v/>
      </c>
      <c r="IX204" s="182" t="str">
        <f t="shared" si="331"/>
        <v/>
      </c>
      <c r="IY204" s="183"/>
      <c r="IZ204" s="184" t="str">
        <f t="shared" si="382"/>
        <v/>
      </c>
      <c r="JA204" s="183"/>
      <c r="JB204" s="171"/>
      <c r="JC204" s="342"/>
      <c r="JD204" s="198">
        <f t="shared" si="332"/>
        <v>0</v>
      </c>
      <c r="JE204" s="198">
        <f>SUM(H204,U204,AH204,AU204,BH204,BU204,CH204,CU204,DH204,DU204,EH204,EU204,FH204,FU204,GH204,GU204,HH204,HU204,IH204,IU204)</f>
        <v>0</v>
      </c>
      <c r="JF204" s="198">
        <f t="shared" si="334"/>
        <v>0</v>
      </c>
      <c r="JG204" s="199">
        <f t="shared" si="335"/>
        <v>0</v>
      </c>
      <c r="JH204" s="199">
        <f t="shared" si="336"/>
        <v>0</v>
      </c>
      <c r="JI204" s="342"/>
      <c r="JJ204" s="198">
        <f>JD204+'Vessel List A'!JD204</f>
        <v>0</v>
      </c>
      <c r="JK204" s="198">
        <f>JE204+'Vessel List A'!JE204</f>
        <v>0</v>
      </c>
      <c r="JL204" s="198">
        <f t="shared" si="361"/>
        <v>0</v>
      </c>
      <c r="JM204" s="199">
        <f>JG204+'Vessel List A'!JG204</f>
        <v>0</v>
      </c>
      <c r="JN204" s="199">
        <f t="shared" si="362"/>
        <v>0</v>
      </c>
      <c r="JO204" s="342"/>
      <c r="JP204" s="346"/>
      <c r="JQ204" s="346"/>
      <c r="JR204" s="346"/>
      <c r="JS204" s="346"/>
      <c r="JT204" s="346"/>
      <c r="JU204" s="346"/>
      <c r="JV204" s="346"/>
      <c r="JW204" s="346"/>
      <c r="JX204" s="346"/>
      <c r="JY204" s="342"/>
      <c r="JZ204" s="344">
        <f t="shared" si="338"/>
        <v>5</v>
      </c>
    </row>
    <row r="205" spans="1:287" x14ac:dyDescent="0.2">
      <c r="A205" s="247">
        <f t="shared" si="339"/>
        <v>41779</v>
      </c>
      <c r="B205" s="249">
        <f t="shared" si="340"/>
        <v>41780</v>
      </c>
      <c r="C205" s="196"/>
      <c r="D205" s="195"/>
      <c r="I205" s="180" t="str">
        <f t="shared" si="341"/>
        <v/>
      </c>
      <c r="J205" s="181" t="str">
        <f t="shared" si="292"/>
        <v/>
      </c>
      <c r="K205" s="182" t="str">
        <f t="shared" si="293"/>
        <v/>
      </c>
      <c r="L205" s="183"/>
      <c r="M205" s="184" t="str">
        <f t="shared" si="363"/>
        <v/>
      </c>
      <c r="N205" s="183"/>
      <c r="O205" s="171"/>
      <c r="P205" s="196"/>
      <c r="Q205" s="195"/>
      <c r="V205" s="180" t="str">
        <f t="shared" si="342"/>
        <v/>
      </c>
      <c r="W205" s="181" t="str">
        <f t="shared" si="294"/>
        <v/>
      </c>
      <c r="X205" s="182" t="str">
        <f t="shared" si="295"/>
        <v/>
      </c>
      <c r="Y205" s="183"/>
      <c r="Z205" s="184" t="str">
        <f t="shared" si="364"/>
        <v/>
      </c>
      <c r="AA205" s="183"/>
      <c r="AB205" s="171"/>
      <c r="AC205" s="196"/>
      <c r="AD205" s="195"/>
      <c r="AI205" s="180" t="str">
        <f t="shared" si="343"/>
        <v/>
      </c>
      <c r="AJ205" s="181" t="str">
        <f t="shared" si="296"/>
        <v/>
      </c>
      <c r="AK205" s="182" t="str">
        <f t="shared" si="297"/>
        <v/>
      </c>
      <c r="AL205" s="183"/>
      <c r="AM205" s="184" t="str">
        <f t="shared" si="365"/>
        <v/>
      </c>
      <c r="AN205" s="183"/>
      <c r="AO205" s="171"/>
      <c r="AP205" s="196"/>
      <c r="AQ205" s="195"/>
      <c r="AV205" s="180" t="str">
        <f t="shared" si="344"/>
        <v/>
      </c>
      <c r="AW205" s="181" t="str">
        <f t="shared" si="298"/>
        <v/>
      </c>
      <c r="AX205" s="182" t="str">
        <f t="shared" si="299"/>
        <v/>
      </c>
      <c r="AY205" s="183"/>
      <c r="AZ205" s="184" t="str">
        <f t="shared" si="366"/>
        <v/>
      </c>
      <c r="BA205" s="183"/>
      <c r="BB205" s="171"/>
      <c r="BC205" s="196"/>
      <c r="BD205" s="195"/>
      <c r="BI205" s="180" t="str">
        <f t="shared" si="345"/>
        <v/>
      </c>
      <c r="BJ205" s="181" t="str">
        <f t="shared" si="300"/>
        <v/>
      </c>
      <c r="BK205" s="182" t="str">
        <f t="shared" si="301"/>
        <v/>
      </c>
      <c r="BL205" s="183"/>
      <c r="BM205" s="184" t="str">
        <f t="shared" si="367"/>
        <v/>
      </c>
      <c r="BN205" s="183"/>
      <c r="BO205" s="171"/>
      <c r="BP205" s="196"/>
      <c r="BQ205" s="195"/>
      <c r="BV205" s="180" t="str">
        <f t="shared" si="346"/>
        <v/>
      </c>
      <c r="BW205" s="181" t="str">
        <f t="shared" si="302"/>
        <v/>
      </c>
      <c r="BX205" s="182" t="str">
        <f t="shared" si="303"/>
        <v/>
      </c>
      <c r="BY205" s="183"/>
      <c r="BZ205" s="184" t="str">
        <f t="shared" si="368"/>
        <v/>
      </c>
      <c r="CA205" s="183"/>
      <c r="CB205" s="171"/>
      <c r="CC205" s="196"/>
      <c r="CD205" s="195"/>
      <c r="CI205" s="180" t="str">
        <f t="shared" si="347"/>
        <v/>
      </c>
      <c r="CJ205" s="181" t="str">
        <f t="shared" si="304"/>
        <v/>
      </c>
      <c r="CK205" s="182" t="str">
        <f t="shared" si="305"/>
        <v/>
      </c>
      <c r="CL205" s="183"/>
      <c r="CM205" s="184" t="str">
        <f t="shared" si="369"/>
        <v/>
      </c>
      <c r="CN205" s="183"/>
      <c r="CO205" s="171"/>
      <c r="CP205" s="196"/>
      <c r="CQ205" s="195"/>
      <c r="CV205" s="180" t="str">
        <f t="shared" si="348"/>
        <v/>
      </c>
      <c r="CW205" s="181" t="str">
        <f t="shared" si="306"/>
        <v/>
      </c>
      <c r="CX205" s="182" t="str">
        <f t="shared" si="307"/>
        <v/>
      </c>
      <c r="CY205" s="183"/>
      <c r="CZ205" s="184" t="str">
        <f t="shared" si="370"/>
        <v/>
      </c>
      <c r="DA205" s="183"/>
      <c r="DB205" s="171"/>
      <c r="DC205" s="196"/>
      <c r="DD205" s="195"/>
      <c r="DI205" s="180" t="str">
        <f t="shared" si="349"/>
        <v/>
      </c>
      <c r="DJ205" s="181" t="str">
        <f t="shared" si="308"/>
        <v/>
      </c>
      <c r="DK205" s="182" t="str">
        <f t="shared" si="309"/>
        <v/>
      </c>
      <c r="DL205" s="183"/>
      <c r="DM205" s="184" t="str">
        <f t="shared" si="371"/>
        <v/>
      </c>
      <c r="DN205" s="183"/>
      <c r="DO205" s="171"/>
      <c r="DP205" s="196"/>
      <c r="DQ205" s="195"/>
      <c r="DV205" s="180" t="str">
        <f t="shared" si="350"/>
        <v/>
      </c>
      <c r="DW205" s="181" t="str">
        <f t="shared" si="310"/>
        <v/>
      </c>
      <c r="DX205" s="182" t="str">
        <f t="shared" si="311"/>
        <v/>
      </c>
      <c r="DY205" s="183"/>
      <c r="DZ205" s="184" t="str">
        <f t="shared" si="372"/>
        <v/>
      </c>
      <c r="EA205" s="183"/>
      <c r="EB205" s="171"/>
      <c r="EC205" s="196"/>
      <c r="ED205" s="195"/>
      <c r="EI205" s="180" t="str">
        <f t="shared" si="351"/>
        <v/>
      </c>
      <c r="EJ205" s="181" t="str">
        <f t="shared" si="312"/>
        <v/>
      </c>
      <c r="EK205" s="182" t="str">
        <f t="shared" si="313"/>
        <v/>
      </c>
      <c r="EL205" s="183"/>
      <c r="EM205" s="184" t="str">
        <f t="shared" si="373"/>
        <v/>
      </c>
      <c r="EN205" s="183"/>
      <c r="EO205" s="171"/>
      <c r="EP205" s="196"/>
      <c r="EQ205" s="195"/>
      <c r="EV205" s="180" t="str">
        <f t="shared" si="352"/>
        <v/>
      </c>
      <c r="EW205" s="181" t="str">
        <f t="shared" si="314"/>
        <v/>
      </c>
      <c r="EX205" s="182" t="str">
        <f t="shared" si="315"/>
        <v/>
      </c>
      <c r="EY205" s="183"/>
      <c r="EZ205" s="184" t="str">
        <f t="shared" si="374"/>
        <v/>
      </c>
      <c r="FA205" s="183"/>
      <c r="FB205" s="171"/>
      <c r="FC205" s="196"/>
      <c r="FD205" s="195"/>
      <c r="FI205" s="180" t="str">
        <f t="shared" si="353"/>
        <v/>
      </c>
      <c r="FJ205" s="181" t="str">
        <f t="shared" si="316"/>
        <v/>
      </c>
      <c r="FK205" s="182" t="str">
        <f t="shared" si="317"/>
        <v/>
      </c>
      <c r="FL205" s="183"/>
      <c r="FM205" s="184" t="str">
        <f t="shared" si="375"/>
        <v/>
      </c>
      <c r="FN205" s="183"/>
      <c r="FO205" s="171"/>
      <c r="FP205" s="196"/>
      <c r="FQ205" s="195"/>
      <c r="FV205" s="180" t="str">
        <f t="shared" si="354"/>
        <v/>
      </c>
      <c r="FW205" s="181" t="str">
        <f t="shared" si="318"/>
        <v/>
      </c>
      <c r="FX205" s="182" t="str">
        <f t="shared" si="319"/>
        <v/>
      </c>
      <c r="FY205" s="183"/>
      <c r="FZ205" s="184" t="str">
        <f t="shared" si="376"/>
        <v/>
      </c>
      <c r="GA205" s="183"/>
      <c r="GB205" s="171"/>
      <c r="GC205" s="196"/>
      <c r="GD205" s="195"/>
      <c r="GI205" s="180" t="str">
        <f t="shared" si="355"/>
        <v/>
      </c>
      <c r="GJ205" s="181" t="str">
        <f t="shared" si="320"/>
        <v/>
      </c>
      <c r="GK205" s="182" t="str">
        <f t="shared" si="321"/>
        <v/>
      </c>
      <c r="GL205" s="183"/>
      <c r="GM205" s="184" t="str">
        <f t="shared" si="377"/>
        <v/>
      </c>
      <c r="GN205" s="183"/>
      <c r="GO205" s="171"/>
      <c r="GP205" s="196"/>
      <c r="GQ205" s="195"/>
      <c r="GV205" s="180" t="str">
        <f t="shared" si="356"/>
        <v/>
      </c>
      <c r="GW205" s="181" t="str">
        <f t="shared" si="322"/>
        <v/>
      </c>
      <c r="GX205" s="182" t="str">
        <f t="shared" si="323"/>
        <v/>
      </c>
      <c r="GY205" s="183"/>
      <c r="GZ205" s="184" t="str">
        <f t="shared" si="378"/>
        <v/>
      </c>
      <c r="HA205" s="183"/>
      <c r="HB205" s="171"/>
      <c r="HC205" s="196"/>
      <c r="HD205" s="195"/>
      <c r="HI205" s="180" t="str">
        <f t="shared" si="357"/>
        <v/>
      </c>
      <c r="HJ205" s="181" t="str">
        <f t="shared" si="324"/>
        <v/>
      </c>
      <c r="HK205" s="182" t="str">
        <f t="shared" si="325"/>
        <v/>
      </c>
      <c r="HL205" s="183"/>
      <c r="HM205" s="184" t="str">
        <f t="shared" si="379"/>
        <v/>
      </c>
      <c r="HN205" s="183"/>
      <c r="HO205" s="171"/>
      <c r="HP205" s="196"/>
      <c r="HQ205" s="195"/>
      <c r="HV205" s="180" t="str">
        <f t="shared" si="358"/>
        <v/>
      </c>
      <c r="HW205" s="181" t="str">
        <f t="shared" si="326"/>
        <v/>
      </c>
      <c r="HX205" s="182" t="str">
        <f t="shared" si="327"/>
        <v/>
      </c>
      <c r="HY205" s="183"/>
      <c r="HZ205" s="184" t="str">
        <f t="shared" si="380"/>
        <v/>
      </c>
      <c r="IA205" s="183"/>
      <c r="IB205" s="171"/>
      <c r="IC205" s="196"/>
      <c r="ID205" s="195"/>
      <c r="II205" s="180" t="str">
        <f t="shared" si="359"/>
        <v/>
      </c>
      <c r="IJ205" s="181" t="str">
        <f t="shared" si="328"/>
        <v/>
      </c>
      <c r="IK205" s="182" t="str">
        <f t="shared" si="329"/>
        <v/>
      </c>
      <c r="IL205" s="183"/>
      <c r="IM205" s="184" t="str">
        <f t="shared" si="381"/>
        <v/>
      </c>
      <c r="IN205" s="183"/>
      <c r="IO205" s="171"/>
      <c r="IP205" s="196"/>
      <c r="IQ205" s="195"/>
      <c r="IV205" s="180" t="str">
        <f t="shared" si="360"/>
        <v/>
      </c>
      <c r="IW205" s="181" t="str">
        <f t="shared" si="330"/>
        <v/>
      </c>
      <c r="IX205" s="182" t="str">
        <f t="shared" si="331"/>
        <v/>
      </c>
      <c r="IY205" s="183"/>
      <c r="IZ205" s="184" t="str">
        <f t="shared" si="382"/>
        <v/>
      </c>
      <c r="JA205" s="183"/>
      <c r="JB205" s="171"/>
      <c r="JC205" s="342"/>
      <c r="JD205" s="198">
        <f t="shared" si="332"/>
        <v>0</v>
      </c>
      <c r="JE205" s="198">
        <f t="shared" si="333"/>
        <v>0</v>
      </c>
      <c r="JF205" s="198">
        <f t="shared" si="334"/>
        <v>0</v>
      </c>
      <c r="JG205" s="199">
        <f t="shared" si="335"/>
        <v>0</v>
      </c>
      <c r="JH205" s="199">
        <f t="shared" si="336"/>
        <v>0</v>
      </c>
      <c r="JI205" s="342"/>
      <c r="JJ205" s="198">
        <f>JD205+'Vessel List A'!JD205</f>
        <v>0</v>
      </c>
      <c r="JK205" s="198">
        <f>JE205+'Vessel List A'!JE205</f>
        <v>0</v>
      </c>
      <c r="JL205" s="198">
        <f t="shared" si="361"/>
        <v>0</v>
      </c>
      <c r="JM205" s="199">
        <f>JG205+'Vessel List A'!JG205</f>
        <v>0</v>
      </c>
      <c r="JN205" s="199">
        <f t="shared" si="362"/>
        <v>0</v>
      </c>
      <c r="JO205" s="342"/>
      <c r="JP205" s="346"/>
      <c r="JQ205" s="346"/>
      <c r="JR205" s="346"/>
      <c r="JS205" s="346"/>
      <c r="JT205" s="346"/>
      <c r="JU205" s="346"/>
      <c r="JV205" s="346"/>
      <c r="JW205" s="346"/>
      <c r="JX205" s="346"/>
      <c r="JY205" s="342"/>
      <c r="JZ205" s="344">
        <f t="shared" si="338"/>
        <v>5</v>
      </c>
    </row>
    <row r="206" spans="1:287" x14ac:dyDescent="0.2">
      <c r="A206" s="247">
        <f t="shared" si="339"/>
        <v>41780</v>
      </c>
      <c r="B206" s="249">
        <f t="shared" si="340"/>
        <v>41781</v>
      </c>
      <c r="C206" s="196"/>
      <c r="D206" s="195"/>
      <c r="I206" s="180" t="str">
        <f t="shared" si="341"/>
        <v/>
      </c>
      <c r="J206" s="181" t="str">
        <f t="shared" si="292"/>
        <v/>
      </c>
      <c r="K206" s="182" t="str">
        <f t="shared" si="293"/>
        <v/>
      </c>
      <c r="L206" s="183"/>
      <c r="M206" s="184" t="str">
        <f t="shared" si="363"/>
        <v/>
      </c>
      <c r="N206" s="183"/>
      <c r="O206" s="171"/>
      <c r="P206" s="196"/>
      <c r="Q206" s="195"/>
      <c r="V206" s="180" t="str">
        <f t="shared" si="342"/>
        <v/>
      </c>
      <c r="W206" s="181" t="str">
        <f t="shared" si="294"/>
        <v/>
      </c>
      <c r="X206" s="182" t="str">
        <f t="shared" si="295"/>
        <v/>
      </c>
      <c r="Y206" s="183"/>
      <c r="Z206" s="184" t="str">
        <f t="shared" si="364"/>
        <v/>
      </c>
      <c r="AA206" s="183"/>
      <c r="AB206" s="171"/>
      <c r="AC206" s="196"/>
      <c r="AD206" s="195"/>
      <c r="AI206" s="180" t="str">
        <f t="shared" si="343"/>
        <v/>
      </c>
      <c r="AJ206" s="181" t="str">
        <f t="shared" si="296"/>
        <v/>
      </c>
      <c r="AK206" s="182" t="str">
        <f t="shared" si="297"/>
        <v/>
      </c>
      <c r="AL206" s="183"/>
      <c r="AM206" s="184" t="str">
        <f t="shared" si="365"/>
        <v/>
      </c>
      <c r="AN206" s="183"/>
      <c r="AO206" s="171"/>
      <c r="AP206" s="196"/>
      <c r="AQ206" s="195"/>
      <c r="AV206" s="180" t="str">
        <f t="shared" si="344"/>
        <v/>
      </c>
      <c r="AW206" s="181" t="str">
        <f t="shared" si="298"/>
        <v/>
      </c>
      <c r="AX206" s="182" t="str">
        <f t="shared" si="299"/>
        <v/>
      </c>
      <c r="AY206" s="183"/>
      <c r="AZ206" s="184" t="str">
        <f t="shared" si="366"/>
        <v/>
      </c>
      <c r="BA206" s="183"/>
      <c r="BB206" s="171"/>
      <c r="BC206" s="196"/>
      <c r="BD206" s="195"/>
      <c r="BI206" s="180" t="str">
        <f t="shared" si="345"/>
        <v/>
      </c>
      <c r="BJ206" s="181" t="str">
        <f t="shared" si="300"/>
        <v/>
      </c>
      <c r="BK206" s="182" t="str">
        <f t="shared" si="301"/>
        <v/>
      </c>
      <c r="BL206" s="183"/>
      <c r="BM206" s="184" t="str">
        <f t="shared" si="367"/>
        <v/>
      </c>
      <c r="BN206" s="183"/>
      <c r="BO206" s="171"/>
      <c r="BP206" s="196"/>
      <c r="BQ206" s="195"/>
      <c r="BV206" s="180" t="str">
        <f t="shared" si="346"/>
        <v/>
      </c>
      <c r="BW206" s="181" t="str">
        <f t="shared" si="302"/>
        <v/>
      </c>
      <c r="BX206" s="182" t="str">
        <f t="shared" si="303"/>
        <v/>
      </c>
      <c r="BY206" s="183"/>
      <c r="BZ206" s="184" t="str">
        <f t="shared" si="368"/>
        <v/>
      </c>
      <c r="CA206" s="183"/>
      <c r="CB206" s="171"/>
      <c r="CC206" s="196"/>
      <c r="CD206" s="195"/>
      <c r="CI206" s="180" t="str">
        <f t="shared" si="347"/>
        <v/>
      </c>
      <c r="CJ206" s="181" t="str">
        <f t="shared" si="304"/>
        <v/>
      </c>
      <c r="CK206" s="182" t="str">
        <f t="shared" si="305"/>
        <v/>
      </c>
      <c r="CL206" s="183"/>
      <c r="CM206" s="184" t="str">
        <f t="shared" si="369"/>
        <v/>
      </c>
      <c r="CN206" s="183"/>
      <c r="CO206" s="171"/>
      <c r="CP206" s="196"/>
      <c r="CQ206" s="195"/>
      <c r="CV206" s="180" t="str">
        <f t="shared" si="348"/>
        <v/>
      </c>
      <c r="CW206" s="181" t="str">
        <f t="shared" si="306"/>
        <v/>
      </c>
      <c r="CX206" s="182" t="str">
        <f t="shared" si="307"/>
        <v/>
      </c>
      <c r="CY206" s="183"/>
      <c r="CZ206" s="184" t="str">
        <f t="shared" si="370"/>
        <v/>
      </c>
      <c r="DA206" s="183"/>
      <c r="DB206" s="171"/>
      <c r="DC206" s="196"/>
      <c r="DD206" s="195"/>
      <c r="DI206" s="180" t="str">
        <f t="shared" si="349"/>
        <v/>
      </c>
      <c r="DJ206" s="181" t="str">
        <f t="shared" si="308"/>
        <v/>
      </c>
      <c r="DK206" s="182" t="str">
        <f t="shared" si="309"/>
        <v/>
      </c>
      <c r="DL206" s="183"/>
      <c r="DM206" s="184" t="str">
        <f t="shared" si="371"/>
        <v/>
      </c>
      <c r="DN206" s="183"/>
      <c r="DO206" s="171"/>
      <c r="DP206" s="196"/>
      <c r="DQ206" s="195"/>
      <c r="DV206" s="180" t="str">
        <f t="shared" si="350"/>
        <v/>
      </c>
      <c r="DW206" s="181" t="str">
        <f t="shared" si="310"/>
        <v/>
      </c>
      <c r="DX206" s="182" t="str">
        <f t="shared" si="311"/>
        <v/>
      </c>
      <c r="DY206" s="183"/>
      <c r="DZ206" s="184" t="str">
        <f t="shared" si="372"/>
        <v/>
      </c>
      <c r="EA206" s="183"/>
      <c r="EB206" s="171"/>
      <c r="EC206" s="196"/>
      <c r="ED206" s="195"/>
      <c r="EI206" s="180" t="str">
        <f t="shared" si="351"/>
        <v/>
      </c>
      <c r="EJ206" s="181" t="str">
        <f t="shared" si="312"/>
        <v/>
      </c>
      <c r="EK206" s="182" t="str">
        <f t="shared" si="313"/>
        <v/>
      </c>
      <c r="EL206" s="183"/>
      <c r="EM206" s="184" t="str">
        <f t="shared" si="373"/>
        <v/>
      </c>
      <c r="EN206" s="183"/>
      <c r="EO206" s="171"/>
      <c r="EP206" s="196"/>
      <c r="EQ206" s="195"/>
      <c r="EV206" s="180" t="str">
        <f t="shared" si="352"/>
        <v/>
      </c>
      <c r="EW206" s="181" t="str">
        <f t="shared" si="314"/>
        <v/>
      </c>
      <c r="EX206" s="182" t="str">
        <f t="shared" si="315"/>
        <v/>
      </c>
      <c r="EY206" s="183"/>
      <c r="EZ206" s="184" t="str">
        <f t="shared" si="374"/>
        <v/>
      </c>
      <c r="FA206" s="183"/>
      <c r="FB206" s="171"/>
      <c r="FC206" s="196"/>
      <c r="FD206" s="195"/>
      <c r="FI206" s="180" t="str">
        <f t="shared" si="353"/>
        <v/>
      </c>
      <c r="FJ206" s="181" t="str">
        <f t="shared" si="316"/>
        <v/>
      </c>
      <c r="FK206" s="182" t="str">
        <f t="shared" si="317"/>
        <v/>
      </c>
      <c r="FL206" s="183"/>
      <c r="FM206" s="184" t="str">
        <f t="shared" si="375"/>
        <v/>
      </c>
      <c r="FN206" s="183"/>
      <c r="FO206" s="171"/>
      <c r="FP206" s="196"/>
      <c r="FQ206" s="195"/>
      <c r="FV206" s="180" t="str">
        <f t="shared" si="354"/>
        <v/>
      </c>
      <c r="FW206" s="181" t="str">
        <f t="shared" si="318"/>
        <v/>
      </c>
      <c r="FX206" s="182" t="str">
        <f t="shared" si="319"/>
        <v/>
      </c>
      <c r="FY206" s="183"/>
      <c r="FZ206" s="184" t="str">
        <f t="shared" si="376"/>
        <v/>
      </c>
      <c r="GA206" s="183"/>
      <c r="GB206" s="171"/>
      <c r="GC206" s="196"/>
      <c r="GD206" s="195"/>
      <c r="GI206" s="180" t="str">
        <f t="shared" si="355"/>
        <v/>
      </c>
      <c r="GJ206" s="181" t="str">
        <f t="shared" si="320"/>
        <v/>
      </c>
      <c r="GK206" s="182" t="str">
        <f t="shared" si="321"/>
        <v/>
      </c>
      <c r="GL206" s="183"/>
      <c r="GM206" s="184" t="str">
        <f t="shared" si="377"/>
        <v/>
      </c>
      <c r="GN206" s="183"/>
      <c r="GO206" s="171"/>
      <c r="GP206" s="196"/>
      <c r="GQ206" s="195"/>
      <c r="GV206" s="180" t="str">
        <f t="shared" si="356"/>
        <v/>
      </c>
      <c r="GW206" s="181" t="str">
        <f t="shared" si="322"/>
        <v/>
      </c>
      <c r="GX206" s="182" t="str">
        <f t="shared" si="323"/>
        <v/>
      </c>
      <c r="GY206" s="183"/>
      <c r="GZ206" s="184" t="str">
        <f t="shared" si="378"/>
        <v/>
      </c>
      <c r="HA206" s="183"/>
      <c r="HB206" s="171"/>
      <c r="HC206" s="196"/>
      <c r="HD206" s="195"/>
      <c r="HI206" s="180" t="str">
        <f t="shared" si="357"/>
        <v/>
      </c>
      <c r="HJ206" s="181" t="str">
        <f t="shared" si="324"/>
        <v/>
      </c>
      <c r="HK206" s="182" t="str">
        <f t="shared" si="325"/>
        <v/>
      </c>
      <c r="HL206" s="183"/>
      <c r="HM206" s="184" t="str">
        <f t="shared" si="379"/>
        <v/>
      </c>
      <c r="HN206" s="183"/>
      <c r="HO206" s="171"/>
      <c r="HP206" s="196"/>
      <c r="HQ206" s="195"/>
      <c r="HV206" s="180" t="str">
        <f t="shared" si="358"/>
        <v/>
      </c>
      <c r="HW206" s="181" t="str">
        <f t="shared" si="326"/>
        <v/>
      </c>
      <c r="HX206" s="182" t="str">
        <f t="shared" si="327"/>
        <v/>
      </c>
      <c r="HY206" s="183"/>
      <c r="HZ206" s="184" t="str">
        <f t="shared" si="380"/>
        <v/>
      </c>
      <c r="IA206" s="183"/>
      <c r="IB206" s="171"/>
      <c r="IC206" s="196"/>
      <c r="ID206" s="195"/>
      <c r="II206" s="180" t="str">
        <f t="shared" si="359"/>
        <v/>
      </c>
      <c r="IJ206" s="181" t="str">
        <f t="shared" si="328"/>
        <v/>
      </c>
      <c r="IK206" s="182" t="str">
        <f t="shared" si="329"/>
        <v/>
      </c>
      <c r="IL206" s="183"/>
      <c r="IM206" s="184" t="str">
        <f t="shared" si="381"/>
        <v/>
      </c>
      <c r="IN206" s="183"/>
      <c r="IO206" s="171"/>
      <c r="IP206" s="196"/>
      <c r="IQ206" s="195"/>
      <c r="IV206" s="180" t="str">
        <f t="shared" si="360"/>
        <v/>
      </c>
      <c r="IW206" s="181" t="str">
        <f t="shared" si="330"/>
        <v/>
      </c>
      <c r="IX206" s="182" t="str">
        <f t="shared" si="331"/>
        <v/>
      </c>
      <c r="IY206" s="183"/>
      <c r="IZ206" s="184" t="str">
        <f t="shared" si="382"/>
        <v/>
      </c>
      <c r="JA206" s="183"/>
      <c r="JB206" s="171"/>
      <c r="JC206" s="342"/>
      <c r="JD206" s="198">
        <f t="shared" si="332"/>
        <v>0</v>
      </c>
      <c r="JE206" s="198">
        <f t="shared" si="333"/>
        <v>0</v>
      </c>
      <c r="JF206" s="198">
        <f t="shared" si="334"/>
        <v>0</v>
      </c>
      <c r="JG206" s="199">
        <f t="shared" si="335"/>
        <v>0</v>
      </c>
      <c r="JH206" s="199">
        <f t="shared" si="336"/>
        <v>0</v>
      </c>
      <c r="JI206" s="342"/>
      <c r="JJ206" s="198">
        <f>JD206+'Vessel List A'!JD206</f>
        <v>0</v>
      </c>
      <c r="JK206" s="198">
        <f>JE206+'Vessel List A'!JE206</f>
        <v>0</v>
      </c>
      <c r="JL206" s="198">
        <f t="shared" si="361"/>
        <v>0</v>
      </c>
      <c r="JM206" s="199">
        <f>JG206+'Vessel List A'!JG206</f>
        <v>0</v>
      </c>
      <c r="JN206" s="199">
        <f t="shared" si="362"/>
        <v>0</v>
      </c>
      <c r="JO206" s="342"/>
      <c r="JP206" s="346"/>
      <c r="JQ206" s="346"/>
      <c r="JR206" s="346"/>
      <c r="JS206" s="346"/>
      <c r="JT206" s="346"/>
      <c r="JU206" s="346"/>
      <c r="JV206" s="346"/>
      <c r="JW206" s="346"/>
      <c r="JX206" s="346"/>
      <c r="JY206" s="342"/>
      <c r="JZ206" s="344">
        <f t="shared" si="338"/>
        <v>5</v>
      </c>
    </row>
    <row r="207" spans="1:287" x14ac:dyDescent="0.2">
      <c r="A207" s="247">
        <f t="shared" si="339"/>
        <v>41781</v>
      </c>
      <c r="B207" s="249">
        <f t="shared" si="340"/>
        <v>41782</v>
      </c>
      <c r="C207" s="196"/>
      <c r="D207" s="195"/>
      <c r="I207" s="180" t="str">
        <f t="shared" si="341"/>
        <v/>
      </c>
      <c r="J207" s="181" t="str">
        <f t="shared" si="292"/>
        <v/>
      </c>
      <c r="K207" s="182" t="str">
        <f t="shared" si="293"/>
        <v/>
      </c>
      <c r="L207" s="183"/>
      <c r="M207" s="184" t="str">
        <f t="shared" si="363"/>
        <v/>
      </c>
      <c r="N207" s="183"/>
      <c r="O207" s="171"/>
      <c r="P207" s="196"/>
      <c r="Q207" s="195"/>
      <c r="V207" s="180" t="str">
        <f t="shared" si="342"/>
        <v/>
      </c>
      <c r="W207" s="181" t="str">
        <f t="shared" si="294"/>
        <v/>
      </c>
      <c r="X207" s="182" t="str">
        <f t="shared" si="295"/>
        <v/>
      </c>
      <c r="Y207" s="183"/>
      <c r="Z207" s="184" t="str">
        <f t="shared" si="364"/>
        <v/>
      </c>
      <c r="AA207" s="183"/>
      <c r="AB207" s="171"/>
      <c r="AC207" s="196"/>
      <c r="AD207" s="195"/>
      <c r="AI207" s="180" t="str">
        <f t="shared" si="343"/>
        <v/>
      </c>
      <c r="AJ207" s="181" t="str">
        <f t="shared" si="296"/>
        <v/>
      </c>
      <c r="AK207" s="182" t="str">
        <f t="shared" si="297"/>
        <v/>
      </c>
      <c r="AL207" s="183"/>
      <c r="AM207" s="184" t="str">
        <f t="shared" si="365"/>
        <v/>
      </c>
      <c r="AN207" s="183"/>
      <c r="AO207" s="171"/>
      <c r="AP207" s="196"/>
      <c r="AQ207" s="195"/>
      <c r="AV207" s="180" t="str">
        <f t="shared" si="344"/>
        <v/>
      </c>
      <c r="AW207" s="181" t="str">
        <f t="shared" si="298"/>
        <v/>
      </c>
      <c r="AX207" s="182" t="str">
        <f t="shared" si="299"/>
        <v/>
      </c>
      <c r="AY207" s="183"/>
      <c r="AZ207" s="184" t="str">
        <f t="shared" si="366"/>
        <v/>
      </c>
      <c r="BA207" s="183"/>
      <c r="BB207" s="171"/>
      <c r="BC207" s="196"/>
      <c r="BD207" s="195"/>
      <c r="BI207" s="180" t="str">
        <f t="shared" si="345"/>
        <v/>
      </c>
      <c r="BJ207" s="181" t="str">
        <f t="shared" si="300"/>
        <v/>
      </c>
      <c r="BK207" s="182" t="str">
        <f t="shared" si="301"/>
        <v/>
      </c>
      <c r="BL207" s="183"/>
      <c r="BM207" s="184" t="str">
        <f t="shared" si="367"/>
        <v/>
      </c>
      <c r="BN207" s="183"/>
      <c r="BO207" s="171"/>
      <c r="BP207" s="196"/>
      <c r="BQ207" s="195"/>
      <c r="BV207" s="180" t="str">
        <f t="shared" si="346"/>
        <v/>
      </c>
      <c r="BW207" s="181" t="str">
        <f t="shared" si="302"/>
        <v/>
      </c>
      <c r="BX207" s="182" t="str">
        <f t="shared" si="303"/>
        <v/>
      </c>
      <c r="BY207" s="183"/>
      <c r="BZ207" s="184" t="str">
        <f t="shared" si="368"/>
        <v/>
      </c>
      <c r="CA207" s="183"/>
      <c r="CB207" s="171"/>
      <c r="CC207" s="196"/>
      <c r="CD207" s="195"/>
      <c r="CI207" s="180" t="str">
        <f t="shared" si="347"/>
        <v/>
      </c>
      <c r="CJ207" s="181" t="str">
        <f t="shared" si="304"/>
        <v/>
      </c>
      <c r="CK207" s="182" t="str">
        <f t="shared" si="305"/>
        <v/>
      </c>
      <c r="CL207" s="183"/>
      <c r="CM207" s="184" t="str">
        <f t="shared" si="369"/>
        <v/>
      </c>
      <c r="CN207" s="183"/>
      <c r="CO207" s="171"/>
      <c r="CP207" s="196"/>
      <c r="CQ207" s="195"/>
      <c r="CV207" s="180" t="str">
        <f t="shared" si="348"/>
        <v/>
      </c>
      <c r="CW207" s="181" t="str">
        <f t="shared" si="306"/>
        <v/>
      </c>
      <c r="CX207" s="182" t="str">
        <f t="shared" si="307"/>
        <v/>
      </c>
      <c r="CY207" s="183"/>
      <c r="CZ207" s="184" t="str">
        <f t="shared" si="370"/>
        <v/>
      </c>
      <c r="DA207" s="183"/>
      <c r="DB207" s="171"/>
      <c r="DC207" s="196"/>
      <c r="DD207" s="195"/>
      <c r="DI207" s="180" t="str">
        <f t="shared" si="349"/>
        <v/>
      </c>
      <c r="DJ207" s="181" t="str">
        <f t="shared" si="308"/>
        <v/>
      </c>
      <c r="DK207" s="182" t="str">
        <f t="shared" si="309"/>
        <v/>
      </c>
      <c r="DL207" s="183"/>
      <c r="DM207" s="184" t="str">
        <f t="shared" si="371"/>
        <v/>
      </c>
      <c r="DN207" s="183"/>
      <c r="DO207" s="171"/>
      <c r="DP207" s="196"/>
      <c r="DQ207" s="195"/>
      <c r="DV207" s="180" t="str">
        <f t="shared" si="350"/>
        <v/>
      </c>
      <c r="DW207" s="181" t="str">
        <f t="shared" si="310"/>
        <v/>
      </c>
      <c r="DX207" s="182" t="str">
        <f t="shared" si="311"/>
        <v/>
      </c>
      <c r="DY207" s="183"/>
      <c r="DZ207" s="184" t="str">
        <f t="shared" si="372"/>
        <v/>
      </c>
      <c r="EA207" s="183"/>
      <c r="EB207" s="171"/>
      <c r="EC207" s="196"/>
      <c r="ED207" s="195"/>
      <c r="EI207" s="180" t="str">
        <f t="shared" si="351"/>
        <v/>
      </c>
      <c r="EJ207" s="181" t="str">
        <f t="shared" si="312"/>
        <v/>
      </c>
      <c r="EK207" s="182" t="str">
        <f t="shared" si="313"/>
        <v/>
      </c>
      <c r="EL207" s="183"/>
      <c r="EM207" s="184" t="str">
        <f t="shared" si="373"/>
        <v/>
      </c>
      <c r="EN207" s="183"/>
      <c r="EO207" s="171"/>
      <c r="EP207" s="196"/>
      <c r="EQ207" s="195"/>
      <c r="EV207" s="180" t="str">
        <f t="shared" si="352"/>
        <v/>
      </c>
      <c r="EW207" s="181" t="str">
        <f t="shared" si="314"/>
        <v/>
      </c>
      <c r="EX207" s="182" t="str">
        <f t="shared" si="315"/>
        <v/>
      </c>
      <c r="EY207" s="183"/>
      <c r="EZ207" s="184" t="str">
        <f t="shared" si="374"/>
        <v/>
      </c>
      <c r="FA207" s="183"/>
      <c r="FB207" s="171"/>
      <c r="FC207" s="196"/>
      <c r="FD207" s="195"/>
      <c r="FI207" s="180" t="str">
        <f t="shared" si="353"/>
        <v/>
      </c>
      <c r="FJ207" s="181" t="str">
        <f t="shared" si="316"/>
        <v/>
      </c>
      <c r="FK207" s="182" t="str">
        <f t="shared" si="317"/>
        <v/>
      </c>
      <c r="FL207" s="183"/>
      <c r="FM207" s="184" t="str">
        <f t="shared" si="375"/>
        <v/>
      </c>
      <c r="FN207" s="183"/>
      <c r="FO207" s="171"/>
      <c r="FP207" s="196"/>
      <c r="FQ207" s="195"/>
      <c r="FV207" s="180" t="str">
        <f t="shared" si="354"/>
        <v/>
      </c>
      <c r="FW207" s="181" t="str">
        <f t="shared" si="318"/>
        <v/>
      </c>
      <c r="FX207" s="182" t="str">
        <f t="shared" si="319"/>
        <v/>
      </c>
      <c r="FY207" s="183"/>
      <c r="FZ207" s="184" t="str">
        <f t="shared" si="376"/>
        <v/>
      </c>
      <c r="GA207" s="183"/>
      <c r="GB207" s="171"/>
      <c r="GC207" s="196"/>
      <c r="GD207" s="195"/>
      <c r="GI207" s="180" t="str">
        <f t="shared" si="355"/>
        <v/>
      </c>
      <c r="GJ207" s="181" t="str">
        <f t="shared" si="320"/>
        <v/>
      </c>
      <c r="GK207" s="182" t="str">
        <f t="shared" si="321"/>
        <v/>
      </c>
      <c r="GL207" s="183"/>
      <c r="GM207" s="184" t="str">
        <f t="shared" si="377"/>
        <v/>
      </c>
      <c r="GN207" s="183"/>
      <c r="GO207" s="171"/>
      <c r="GP207" s="196"/>
      <c r="GQ207" s="195"/>
      <c r="GV207" s="180" t="str">
        <f t="shared" si="356"/>
        <v/>
      </c>
      <c r="GW207" s="181" t="str">
        <f t="shared" si="322"/>
        <v/>
      </c>
      <c r="GX207" s="182" t="str">
        <f t="shared" si="323"/>
        <v/>
      </c>
      <c r="GY207" s="183"/>
      <c r="GZ207" s="184" t="str">
        <f t="shared" si="378"/>
        <v/>
      </c>
      <c r="HA207" s="183"/>
      <c r="HB207" s="171"/>
      <c r="HC207" s="196"/>
      <c r="HD207" s="195"/>
      <c r="HI207" s="180" t="str">
        <f t="shared" si="357"/>
        <v/>
      </c>
      <c r="HJ207" s="181" t="str">
        <f t="shared" si="324"/>
        <v/>
      </c>
      <c r="HK207" s="182" t="str">
        <f t="shared" si="325"/>
        <v/>
      </c>
      <c r="HL207" s="183"/>
      <c r="HM207" s="184" t="str">
        <f t="shared" si="379"/>
        <v/>
      </c>
      <c r="HN207" s="183"/>
      <c r="HO207" s="171"/>
      <c r="HP207" s="196"/>
      <c r="HQ207" s="195"/>
      <c r="HV207" s="180" t="str">
        <f t="shared" si="358"/>
        <v/>
      </c>
      <c r="HW207" s="181" t="str">
        <f t="shared" si="326"/>
        <v/>
      </c>
      <c r="HX207" s="182" t="str">
        <f t="shared" si="327"/>
        <v/>
      </c>
      <c r="HY207" s="183"/>
      <c r="HZ207" s="184" t="str">
        <f t="shared" si="380"/>
        <v/>
      </c>
      <c r="IA207" s="183"/>
      <c r="IB207" s="171"/>
      <c r="IC207" s="196"/>
      <c r="ID207" s="195"/>
      <c r="II207" s="180" t="str">
        <f t="shared" si="359"/>
        <v/>
      </c>
      <c r="IJ207" s="181" t="str">
        <f t="shared" si="328"/>
        <v/>
      </c>
      <c r="IK207" s="182" t="str">
        <f t="shared" si="329"/>
        <v/>
      </c>
      <c r="IL207" s="183"/>
      <c r="IM207" s="184" t="str">
        <f t="shared" si="381"/>
        <v/>
      </c>
      <c r="IN207" s="183"/>
      <c r="IO207" s="171"/>
      <c r="IP207" s="196"/>
      <c r="IQ207" s="195"/>
      <c r="IV207" s="180" t="str">
        <f t="shared" si="360"/>
        <v/>
      </c>
      <c r="IW207" s="181" t="str">
        <f t="shared" si="330"/>
        <v/>
      </c>
      <c r="IX207" s="182" t="str">
        <f t="shared" si="331"/>
        <v/>
      </c>
      <c r="IY207" s="183"/>
      <c r="IZ207" s="184" t="str">
        <f t="shared" si="382"/>
        <v/>
      </c>
      <c r="JA207" s="183"/>
      <c r="JB207" s="171"/>
      <c r="JC207" s="342"/>
      <c r="JD207" s="198">
        <f t="shared" si="332"/>
        <v>0</v>
      </c>
      <c r="JE207" s="198">
        <f t="shared" si="333"/>
        <v>0</v>
      </c>
      <c r="JF207" s="198">
        <f t="shared" si="334"/>
        <v>0</v>
      </c>
      <c r="JG207" s="199">
        <f t="shared" si="335"/>
        <v>0</v>
      </c>
      <c r="JH207" s="199">
        <f t="shared" si="336"/>
        <v>0</v>
      </c>
      <c r="JI207" s="342"/>
      <c r="JJ207" s="198">
        <f>JD207+'Vessel List A'!JD207</f>
        <v>0</v>
      </c>
      <c r="JK207" s="198">
        <f>JE207+'Vessel List A'!JE207</f>
        <v>0</v>
      </c>
      <c r="JL207" s="198">
        <f t="shared" si="361"/>
        <v>0</v>
      </c>
      <c r="JM207" s="199">
        <f>JG207+'Vessel List A'!JG207</f>
        <v>0</v>
      </c>
      <c r="JN207" s="199">
        <f t="shared" si="362"/>
        <v>0</v>
      </c>
      <c r="JO207" s="342"/>
      <c r="JP207" s="346"/>
      <c r="JQ207" s="346"/>
      <c r="JR207" s="346"/>
      <c r="JS207" s="346"/>
      <c r="JT207" s="346"/>
      <c r="JU207" s="346"/>
      <c r="JV207" s="346"/>
      <c r="JW207" s="346"/>
      <c r="JX207" s="346"/>
      <c r="JY207" s="342"/>
      <c r="JZ207" s="344">
        <f t="shared" si="338"/>
        <v>5</v>
      </c>
    </row>
    <row r="208" spans="1:287" x14ac:dyDescent="0.2">
      <c r="A208" s="247">
        <f t="shared" si="339"/>
        <v>41782</v>
      </c>
      <c r="B208" s="249">
        <f t="shared" si="340"/>
        <v>41783</v>
      </c>
      <c r="C208" s="196"/>
      <c r="D208" s="195"/>
      <c r="I208" s="180" t="str">
        <f t="shared" si="341"/>
        <v/>
      </c>
      <c r="J208" s="181" t="str">
        <f t="shared" si="292"/>
        <v/>
      </c>
      <c r="K208" s="182" t="str">
        <f t="shared" si="293"/>
        <v/>
      </c>
      <c r="L208" s="183"/>
      <c r="M208" s="184" t="str">
        <f t="shared" si="363"/>
        <v/>
      </c>
      <c r="N208" s="183"/>
      <c r="O208" s="171"/>
      <c r="P208" s="196"/>
      <c r="Q208" s="195"/>
      <c r="V208" s="180" t="str">
        <f t="shared" si="342"/>
        <v/>
      </c>
      <c r="W208" s="181" t="str">
        <f t="shared" si="294"/>
        <v/>
      </c>
      <c r="X208" s="182" t="str">
        <f t="shared" si="295"/>
        <v/>
      </c>
      <c r="Y208" s="183"/>
      <c r="Z208" s="184" t="str">
        <f t="shared" si="364"/>
        <v/>
      </c>
      <c r="AA208" s="183"/>
      <c r="AB208" s="171"/>
      <c r="AC208" s="196"/>
      <c r="AD208" s="195"/>
      <c r="AI208" s="180" t="str">
        <f t="shared" si="343"/>
        <v/>
      </c>
      <c r="AJ208" s="181" t="str">
        <f t="shared" si="296"/>
        <v/>
      </c>
      <c r="AK208" s="182" t="str">
        <f t="shared" si="297"/>
        <v/>
      </c>
      <c r="AL208" s="183"/>
      <c r="AM208" s="184" t="str">
        <f t="shared" si="365"/>
        <v/>
      </c>
      <c r="AN208" s="183"/>
      <c r="AO208" s="171"/>
      <c r="AP208" s="196"/>
      <c r="AQ208" s="195"/>
      <c r="AV208" s="180" t="str">
        <f t="shared" si="344"/>
        <v/>
      </c>
      <c r="AW208" s="181" t="str">
        <f t="shared" si="298"/>
        <v/>
      </c>
      <c r="AX208" s="182" t="str">
        <f t="shared" si="299"/>
        <v/>
      </c>
      <c r="AY208" s="183"/>
      <c r="AZ208" s="184" t="str">
        <f t="shared" si="366"/>
        <v/>
      </c>
      <c r="BA208" s="183"/>
      <c r="BB208" s="171"/>
      <c r="BC208" s="196"/>
      <c r="BD208" s="195"/>
      <c r="BI208" s="180" t="str">
        <f t="shared" si="345"/>
        <v/>
      </c>
      <c r="BJ208" s="181" t="str">
        <f t="shared" si="300"/>
        <v/>
      </c>
      <c r="BK208" s="182" t="str">
        <f t="shared" si="301"/>
        <v/>
      </c>
      <c r="BL208" s="183"/>
      <c r="BM208" s="184" t="str">
        <f t="shared" si="367"/>
        <v/>
      </c>
      <c r="BN208" s="183"/>
      <c r="BO208" s="171"/>
      <c r="BP208" s="196"/>
      <c r="BQ208" s="195"/>
      <c r="BV208" s="180" t="str">
        <f t="shared" si="346"/>
        <v/>
      </c>
      <c r="BW208" s="181" t="str">
        <f t="shared" si="302"/>
        <v/>
      </c>
      <c r="BX208" s="182" t="str">
        <f t="shared" si="303"/>
        <v/>
      </c>
      <c r="BY208" s="183"/>
      <c r="BZ208" s="184" t="str">
        <f t="shared" si="368"/>
        <v/>
      </c>
      <c r="CA208" s="183"/>
      <c r="CB208" s="171"/>
      <c r="CC208" s="196"/>
      <c r="CD208" s="195"/>
      <c r="CI208" s="180" t="str">
        <f t="shared" si="347"/>
        <v/>
      </c>
      <c r="CJ208" s="181" t="str">
        <f t="shared" si="304"/>
        <v/>
      </c>
      <c r="CK208" s="182" t="str">
        <f t="shared" si="305"/>
        <v/>
      </c>
      <c r="CL208" s="183"/>
      <c r="CM208" s="184" t="str">
        <f t="shared" si="369"/>
        <v/>
      </c>
      <c r="CN208" s="183"/>
      <c r="CO208" s="171"/>
      <c r="CP208" s="196"/>
      <c r="CQ208" s="195"/>
      <c r="CV208" s="180" t="str">
        <f t="shared" si="348"/>
        <v/>
      </c>
      <c r="CW208" s="181" t="str">
        <f t="shared" si="306"/>
        <v/>
      </c>
      <c r="CX208" s="182" t="str">
        <f t="shared" si="307"/>
        <v/>
      </c>
      <c r="CY208" s="183"/>
      <c r="CZ208" s="184" t="str">
        <f t="shared" si="370"/>
        <v/>
      </c>
      <c r="DA208" s="183"/>
      <c r="DB208" s="171"/>
      <c r="DC208" s="196"/>
      <c r="DD208" s="195"/>
      <c r="DI208" s="180" t="str">
        <f t="shared" si="349"/>
        <v/>
      </c>
      <c r="DJ208" s="181" t="str">
        <f t="shared" si="308"/>
        <v/>
      </c>
      <c r="DK208" s="182" t="str">
        <f t="shared" si="309"/>
        <v/>
      </c>
      <c r="DL208" s="183"/>
      <c r="DM208" s="184" t="str">
        <f t="shared" si="371"/>
        <v/>
      </c>
      <c r="DN208" s="183"/>
      <c r="DO208" s="171"/>
      <c r="DP208" s="196"/>
      <c r="DQ208" s="195"/>
      <c r="DV208" s="180" t="str">
        <f t="shared" si="350"/>
        <v/>
      </c>
      <c r="DW208" s="181" t="str">
        <f t="shared" si="310"/>
        <v/>
      </c>
      <c r="DX208" s="182" t="str">
        <f t="shared" si="311"/>
        <v/>
      </c>
      <c r="DY208" s="183"/>
      <c r="DZ208" s="184" t="str">
        <f t="shared" si="372"/>
        <v/>
      </c>
      <c r="EA208" s="183"/>
      <c r="EB208" s="171"/>
      <c r="EC208" s="196"/>
      <c r="ED208" s="195"/>
      <c r="EI208" s="180" t="str">
        <f t="shared" si="351"/>
        <v/>
      </c>
      <c r="EJ208" s="181" t="str">
        <f t="shared" si="312"/>
        <v/>
      </c>
      <c r="EK208" s="182" t="str">
        <f t="shared" si="313"/>
        <v/>
      </c>
      <c r="EL208" s="183"/>
      <c r="EM208" s="184" t="str">
        <f t="shared" si="373"/>
        <v/>
      </c>
      <c r="EN208" s="183"/>
      <c r="EO208" s="171"/>
      <c r="EP208" s="196"/>
      <c r="EQ208" s="195"/>
      <c r="EV208" s="180" t="str">
        <f t="shared" si="352"/>
        <v/>
      </c>
      <c r="EW208" s="181" t="str">
        <f t="shared" si="314"/>
        <v/>
      </c>
      <c r="EX208" s="182" t="str">
        <f t="shared" si="315"/>
        <v/>
      </c>
      <c r="EY208" s="183"/>
      <c r="EZ208" s="184" t="str">
        <f t="shared" si="374"/>
        <v/>
      </c>
      <c r="FA208" s="183"/>
      <c r="FB208" s="171"/>
      <c r="FC208" s="196"/>
      <c r="FD208" s="195"/>
      <c r="FI208" s="180" t="str">
        <f t="shared" si="353"/>
        <v/>
      </c>
      <c r="FJ208" s="181" t="str">
        <f t="shared" si="316"/>
        <v/>
      </c>
      <c r="FK208" s="182" t="str">
        <f t="shared" si="317"/>
        <v/>
      </c>
      <c r="FL208" s="183"/>
      <c r="FM208" s="184" t="str">
        <f t="shared" si="375"/>
        <v/>
      </c>
      <c r="FN208" s="183"/>
      <c r="FO208" s="171"/>
      <c r="FP208" s="196"/>
      <c r="FQ208" s="195"/>
      <c r="FV208" s="180" t="str">
        <f t="shared" si="354"/>
        <v/>
      </c>
      <c r="FW208" s="181" t="str">
        <f t="shared" si="318"/>
        <v/>
      </c>
      <c r="FX208" s="182" t="str">
        <f t="shared" si="319"/>
        <v/>
      </c>
      <c r="FY208" s="183"/>
      <c r="FZ208" s="184" t="str">
        <f t="shared" si="376"/>
        <v/>
      </c>
      <c r="GA208" s="183"/>
      <c r="GB208" s="171"/>
      <c r="GC208" s="196"/>
      <c r="GD208" s="195"/>
      <c r="GI208" s="180" t="str">
        <f t="shared" si="355"/>
        <v/>
      </c>
      <c r="GJ208" s="181" t="str">
        <f t="shared" si="320"/>
        <v/>
      </c>
      <c r="GK208" s="182" t="str">
        <f t="shared" si="321"/>
        <v/>
      </c>
      <c r="GL208" s="183"/>
      <c r="GM208" s="184" t="str">
        <f t="shared" si="377"/>
        <v/>
      </c>
      <c r="GN208" s="183"/>
      <c r="GO208" s="171"/>
      <c r="GP208" s="196"/>
      <c r="GQ208" s="195"/>
      <c r="GV208" s="180" t="str">
        <f t="shared" si="356"/>
        <v/>
      </c>
      <c r="GW208" s="181" t="str">
        <f t="shared" si="322"/>
        <v/>
      </c>
      <c r="GX208" s="182" t="str">
        <f t="shared" si="323"/>
        <v/>
      </c>
      <c r="GY208" s="183"/>
      <c r="GZ208" s="184" t="str">
        <f t="shared" si="378"/>
        <v/>
      </c>
      <c r="HA208" s="183"/>
      <c r="HB208" s="171"/>
      <c r="HC208" s="196"/>
      <c r="HD208" s="195"/>
      <c r="HI208" s="180" t="str">
        <f t="shared" si="357"/>
        <v/>
      </c>
      <c r="HJ208" s="181" t="str">
        <f t="shared" si="324"/>
        <v/>
      </c>
      <c r="HK208" s="182" t="str">
        <f t="shared" si="325"/>
        <v/>
      </c>
      <c r="HL208" s="183"/>
      <c r="HM208" s="184" t="str">
        <f t="shared" si="379"/>
        <v/>
      </c>
      <c r="HN208" s="183"/>
      <c r="HO208" s="171"/>
      <c r="HP208" s="196"/>
      <c r="HQ208" s="195"/>
      <c r="HV208" s="180" t="str">
        <f t="shared" si="358"/>
        <v/>
      </c>
      <c r="HW208" s="181" t="str">
        <f t="shared" si="326"/>
        <v/>
      </c>
      <c r="HX208" s="182" t="str">
        <f t="shared" si="327"/>
        <v/>
      </c>
      <c r="HY208" s="183"/>
      <c r="HZ208" s="184" t="str">
        <f t="shared" si="380"/>
        <v/>
      </c>
      <c r="IA208" s="183"/>
      <c r="IB208" s="171"/>
      <c r="IC208" s="196"/>
      <c r="ID208" s="195"/>
      <c r="II208" s="180" t="str">
        <f t="shared" si="359"/>
        <v/>
      </c>
      <c r="IJ208" s="181" t="str">
        <f t="shared" si="328"/>
        <v/>
      </c>
      <c r="IK208" s="182" t="str">
        <f t="shared" si="329"/>
        <v/>
      </c>
      <c r="IL208" s="183"/>
      <c r="IM208" s="184" t="str">
        <f t="shared" si="381"/>
        <v/>
      </c>
      <c r="IN208" s="183"/>
      <c r="IO208" s="171"/>
      <c r="IP208" s="196"/>
      <c r="IQ208" s="195"/>
      <c r="IV208" s="180" t="str">
        <f t="shared" si="360"/>
        <v/>
      </c>
      <c r="IW208" s="181" t="str">
        <f t="shared" si="330"/>
        <v/>
      </c>
      <c r="IX208" s="182" t="str">
        <f t="shared" si="331"/>
        <v/>
      </c>
      <c r="IY208" s="183"/>
      <c r="IZ208" s="184" t="str">
        <f t="shared" si="382"/>
        <v/>
      </c>
      <c r="JA208" s="183"/>
      <c r="JB208" s="171"/>
      <c r="JC208" s="342"/>
      <c r="JD208" s="198">
        <f t="shared" si="332"/>
        <v>0</v>
      </c>
      <c r="JE208" s="198">
        <f t="shared" si="333"/>
        <v>0</v>
      </c>
      <c r="JF208" s="198">
        <f t="shared" si="334"/>
        <v>0</v>
      </c>
      <c r="JG208" s="199">
        <f t="shared" si="335"/>
        <v>0</v>
      </c>
      <c r="JH208" s="199">
        <f t="shared" si="336"/>
        <v>0</v>
      </c>
      <c r="JI208" s="342"/>
      <c r="JJ208" s="198">
        <f>JD208+'Vessel List A'!JD208</f>
        <v>0</v>
      </c>
      <c r="JK208" s="198">
        <f>JE208+'Vessel List A'!JE208</f>
        <v>0</v>
      </c>
      <c r="JL208" s="198">
        <f t="shared" si="361"/>
        <v>0</v>
      </c>
      <c r="JM208" s="199">
        <f>JG208+'Vessel List A'!JG208</f>
        <v>0</v>
      </c>
      <c r="JN208" s="199">
        <f t="shared" si="362"/>
        <v>0</v>
      </c>
      <c r="JO208" s="342"/>
      <c r="JP208" s="346"/>
      <c r="JQ208" s="346"/>
      <c r="JR208" s="346"/>
      <c r="JS208" s="346"/>
      <c r="JT208" s="346"/>
      <c r="JU208" s="346"/>
      <c r="JV208" s="346"/>
      <c r="JW208" s="346"/>
      <c r="JX208" s="346"/>
      <c r="JY208" s="342"/>
      <c r="JZ208" s="344">
        <f t="shared" si="338"/>
        <v>5</v>
      </c>
    </row>
    <row r="209" spans="1:286" x14ac:dyDescent="0.2">
      <c r="A209" s="247">
        <f t="shared" si="339"/>
        <v>41783</v>
      </c>
      <c r="B209" s="249">
        <f t="shared" si="340"/>
        <v>41784</v>
      </c>
      <c r="C209" s="196"/>
      <c r="D209" s="195"/>
      <c r="I209" s="180" t="str">
        <f t="shared" si="341"/>
        <v/>
      </c>
      <c r="J209" s="181" t="str">
        <f t="shared" si="292"/>
        <v/>
      </c>
      <c r="K209" s="182" t="str">
        <f t="shared" si="293"/>
        <v/>
      </c>
      <c r="L209" s="183"/>
      <c r="M209" s="184" t="str">
        <f t="shared" si="363"/>
        <v/>
      </c>
      <c r="N209" s="183"/>
      <c r="O209" s="171"/>
      <c r="P209" s="196"/>
      <c r="Q209" s="195"/>
      <c r="V209" s="180" t="str">
        <f t="shared" si="342"/>
        <v/>
      </c>
      <c r="W209" s="181" t="str">
        <f t="shared" si="294"/>
        <v/>
      </c>
      <c r="X209" s="182" t="str">
        <f t="shared" si="295"/>
        <v/>
      </c>
      <c r="Y209" s="183"/>
      <c r="Z209" s="184" t="str">
        <f t="shared" si="364"/>
        <v/>
      </c>
      <c r="AA209" s="183"/>
      <c r="AB209" s="171"/>
      <c r="AC209" s="196"/>
      <c r="AD209" s="195"/>
      <c r="AI209" s="180" t="str">
        <f t="shared" si="343"/>
        <v/>
      </c>
      <c r="AJ209" s="181" t="str">
        <f t="shared" si="296"/>
        <v/>
      </c>
      <c r="AK209" s="182" t="str">
        <f t="shared" si="297"/>
        <v/>
      </c>
      <c r="AL209" s="183"/>
      <c r="AM209" s="184" t="str">
        <f t="shared" si="365"/>
        <v/>
      </c>
      <c r="AN209" s="183"/>
      <c r="AO209" s="171"/>
      <c r="AP209" s="196"/>
      <c r="AQ209" s="195"/>
      <c r="AV209" s="180" t="str">
        <f t="shared" si="344"/>
        <v/>
      </c>
      <c r="AW209" s="181" t="str">
        <f t="shared" si="298"/>
        <v/>
      </c>
      <c r="AX209" s="182" t="str">
        <f t="shared" si="299"/>
        <v/>
      </c>
      <c r="AY209" s="183"/>
      <c r="AZ209" s="184" t="str">
        <f t="shared" si="366"/>
        <v/>
      </c>
      <c r="BA209" s="183"/>
      <c r="BB209" s="171"/>
      <c r="BC209" s="196"/>
      <c r="BD209" s="195"/>
      <c r="BI209" s="180" t="str">
        <f t="shared" si="345"/>
        <v/>
      </c>
      <c r="BJ209" s="181" t="str">
        <f t="shared" si="300"/>
        <v/>
      </c>
      <c r="BK209" s="182" t="str">
        <f t="shared" si="301"/>
        <v/>
      </c>
      <c r="BL209" s="183"/>
      <c r="BM209" s="184" t="str">
        <f t="shared" si="367"/>
        <v/>
      </c>
      <c r="BN209" s="183"/>
      <c r="BO209" s="171"/>
      <c r="BP209" s="196"/>
      <c r="BQ209" s="195"/>
      <c r="BV209" s="180" t="str">
        <f t="shared" si="346"/>
        <v/>
      </c>
      <c r="BW209" s="181" t="str">
        <f t="shared" si="302"/>
        <v/>
      </c>
      <c r="BX209" s="182" t="str">
        <f t="shared" si="303"/>
        <v/>
      </c>
      <c r="BY209" s="183"/>
      <c r="BZ209" s="184" t="str">
        <f t="shared" si="368"/>
        <v/>
      </c>
      <c r="CA209" s="183"/>
      <c r="CB209" s="171"/>
      <c r="CC209" s="196"/>
      <c r="CD209" s="195"/>
      <c r="CI209" s="180" t="str">
        <f t="shared" si="347"/>
        <v/>
      </c>
      <c r="CJ209" s="181" t="str">
        <f t="shared" si="304"/>
        <v/>
      </c>
      <c r="CK209" s="182" t="str">
        <f t="shared" si="305"/>
        <v/>
      </c>
      <c r="CL209" s="183"/>
      <c r="CM209" s="184" t="str">
        <f t="shared" si="369"/>
        <v/>
      </c>
      <c r="CN209" s="183"/>
      <c r="CO209" s="171"/>
      <c r="CP209" s="196"/>
      <c r="CQ209" s="195"/>
      <c r="CV209" s="180" t="str">
        <f t="shared" si="348"/>
        <v/>
      </c>
      <c r="CW209" s="181" t="str">
        <f t="shared" si="306"/>
        <v/>
      </c>
      <c r="CX209" s="182" t="str">
        <f t="shared" si="307"/>
        <v/>
      </c>
      <c r="CY209" s="183"/>
      <c r="CZ209" s="184" t="str">
        <f t="shared" si="370"/>
        <v/>
      </c>
      <c r="DA209" s="183"/>
      <c r="DB209" s="171"/>
      <c r="DC209" s="196"/>
      <c r="DD209" s="195"/>
      <c r="DI209" s="180" t="str">
        <f t="shared" si="349"/>
        <v/>
      </c>
      <c r="DJ209" s="181" t="str">
        <f t="shared" si="308"/>
        <v/>
      </c>
      <c r="DK209" s="182" t="str">
        <f t="shared" si="309"/>
        <v/>
      </c>
      <c r="DL209" s="183"/>
      <c r="DM209" s="184" t="str">
        <f t="shared" si="371"/>
        <v/>
      </c>
      <c r="DN209" s="183"/>
      <c r="DO209" s="171"/>
      <c r="DP209" s="196"/>
      <c r="DQ209" s="195"/>
      <c r="DV209" s="180" t="str">
        <f t="shared" si="350"/>
        <v/>
      </c>
      <c r="DW209" s="181" t="str">
        <f t="shared" si="310"/>
        <v/>
      </c>
      <c r="DX209" s="182" t="str">
        <f t="shared" si="311"/>
        <v/>
      </c>
      <c r="DY209" s="183"/>
      <c r="DZ209" s="184" t="str">
        <f t="shared" si="372"/>
        <v/>
      </c>
      <c r="EA209" s="183"/>
      <c r="EB209" s="171"/>
      <c r="EC209" s="196"/>
      <c r="ED209" s="195"/>
      <c r="EI209" s="180" t="str">
        <f t="shared" si="351"/>
        <v/>
      </c>
      <c r="EJ209" s="181" t="str">
        <f t="shared" si="312"/>
        <v/>
      </c>
      <c r="EK209" s="182" t="str">
        <f t="shared" si="313"/>
        <v/>
      </c>
      <c r="EL209" s="183"/>
      <c r="EM209" s="184" t="str">
        <f t="shared" si="373"/>
        <v/>
      </c>
      <c r="EN209" s="183"/>
      <c r="EO209" s="171"/>
      <c r="EP209" s="196"/>
      <c r="EQ209" s="195"/>
      <c r="EV209" s="180" t="str">
        <f t="shared" si="352"/>
        <v/>
      </c>
      <c r="EW209" s="181" t="str">
        <f t="shared" si="314"/>
        <v/>
      </c>
      <c r="EX209" s="182" t="str">
        <f t="shared" si="315"/>
        <v/>
      </c>
      <c r="EY209" s="183"/>
      <c r="EZ209" s="184" t="str">
        <f t="shared" si="374"/>
        <v/>
      </c>
      <c r="FA209" s="183"/>
      <c r="FB209" s="171"/>
      <c r="FC209" s="196"/>
      <c r="FD209" s="195"/>
      <c r="FI209" s="180" t="str">
        <f t="shared" si="353"/>
        <v/>
      </c>
      <c r="FJ209" s="181" t="str">
        <f t="shared" si="316"/>
        <v/>
      </c>
      <c r="FK209" s="182" t="str">
        <f t="shared" si="317"/>
        <v/>
      </c>
      <c r="FL209" s="183"/>
      <c r="FM209" s="184" t="str">
        <f t="shared" si="375"/>
        <v/>
      </c>
      <c r="FN209" s="183"/>
      <c r="FO209" s="171"/>
      <c r="FP209" s="196"/>
      <c r="FQ209" s="195"/>
      <c r="FV209" s="180" t="str">
        <f t="shared" si="354"/>
        <v/>
      </c>
      <c r="FW209" s="181" t="str">
        <f t="shared" si="318"/>
        <v/>
      </c>
      <c r="FX209" s="182" t="str">
        <f t="shared" si="319"/>
        <v/>
      </c>
      <c r="FY209" s="183"/>
      <c r="FZ209" s="184" t="str">
        <f t="shared" si="376"/>
        <v/>
      </c>
      <c r="GA209" s="183"/>
      <c r="GB209" s="171"/>
      <c r="GC209" s="196"/>
      <c r="GD209" s="195"/>
      <c r="GI209" s="180" t="str">
        <f t="shared" si="355"/>
        <v/>
      </c>
      <c r="GJ209" s="181" t="str">
        <f t="shared" si="320"/>
        <v/>
      </c>
      <c r="GK209" s="182" t="str">
        <f t="shared" si="321"/>
        <v/>
      </c>
      <c r="GL209" s="183"/>
      <c r="GM209" s="184" t="str">
        <f t="shared" si="377"/>
        <v/>
      </c>
      <c r="GN209" s="183"/>
      <c r="GO209" s="171"/>
      <c r="GP209" s="196"/>
      <c r="GQ209" s="195"/>
      <c r="GV209" s="180" t="str">
        <f t="shared" si="356"/>
        <v/>
      </c>
      <c r="GW209" s="181" t="str">
        <f t="shared" si="322"/>
        <v/>
      </c>
      <c r="GX209" s="182" t="str">
        <f t="shared" si="323"/>
        <v/>
      </c>
      <c r="GY209" s="183"/>
      <c r="GZ209" s="184" t="str">
        <f t="shared" si="378"/>
        <v/>
      </c>
      <c r="HA209" s="183"/>
      <c r="HB209" s="171"/>
      <c r="HC209" s="196"/>
      <c r="HD209" s="195"/>
      <c r="HI209" s="180" t="str">
        <f t="shared" si="357"/>
        <v/>
      </c>
      <c r="HJ209" s="181" t="str">
        <f t="shared" si="324"/>
        <v/>
      </c>
      <c r="HK209" s="182" t="str">
        <f t="shared" si="325"/>
        <v/>
      </c>
      <c r="HL209" s="183"/>
      <c r="HM209" s="184" t="str">
        <f t="shared" si="379"/>
        <v/>
      </c>
      <c r="HN209" s="183"/>
      <c r="HO209" s="171"/>
      <c r="HP209" s="196"/>
      <c r="HQ209" s="195"/>
      <c r="HV209" s="180" t="str">
        <f t="shared" si="358"/>
        <v/>
      </c>
      <c r="HW209" s="181" t="str">
        <f t="shared" si="326"/>
        <v/>
      </c>
      <c r="HX209" s="182" t="str">
        <f t="shared" si="327"/>
        <v/>
      </c>
      <c r="HY209" s="183"/>
      <c r="HZ209" s="184" t="str">
        <f t="shared" si="380"/>
        <v/>
      </c>
      <c r="IA209" s="183"/>
      <c r="IB209" s="171"/>
      <c r="IC209" s="196"/>
      <c r="ID209" s="195"/>
      <c r="II209" s="180" t="str">
        <f t="shared" si="359"/>
        <v/>
      </c>
      <c r="IJ209" s="181" t="str">
        <f t="shared" si="328"/>
        <v/>
      </c>
      <c r="IK209" s="182" t="str">
        <f t="shared" si="329"/>
        <v/>
      </c>
      <c r="IL209" s="183"/>
      <c r="IM209" s="184" t="str">
        <f t="shared" si="381"/>
        <v/>
      </c>
      <c r="IN209" s="183"/>
      <c r="IO209" s="171"/>
      <c r="IP209" s="196"/>
      <c r="IQ209" s="195"/>
      <c r="IV209" s="180" t="str">
        <f t="shared" si="360"/>
        <v/>
      </c>
      <c r="IW209" s="181" t="str">
        <f t="shared" si="330"/>
        <v/>
      </c>
      <c r="IX209" s="182" t="str">
        <f t="shared" si="331"/>
        <v/>
      </c>
      <c r="IY209" s="183"/>
      <c r="IZ209" s="184" t="str">
        <f t="shared" si="382"/>
        <v/>
      </c>
      <c r="JA209" s="183"/>
      <c r="JB209" s="171"/>
      <c r="JC209" s="342"/>
      <c r="JD209" s="198">
        <f t="shared" si="332"/>
        <v>0</v>
      </c>
      <c r="JE209" s="198">
        <f t="shared" si="333"/>
        <v>0</v>
      </c>
      <c r="JF209" s="198">
        <f t="shared" si="334"/>
        <v>0</v>
      </c>
      <c r="JG209" s="199">
        <f>SUM(L209,Y209,AL209,AY209,BL209,BY209,CL209,CY209,DL209,DY209,EL209,EY209,FL209,FY209,GL209,GY209,HL209,HY209,IL209,IY209)</f>
        <v>0</v>
      </c>
      <c r="JH209" s="199">
        <f t="shared" si="336"/>
        <v>0</v>
      </c>
      <c r="JI209" s="342"/>
      <c r="JJ209" s="198">
        <f>JD209+'Vessel List A'!JD209</f>
        <v>0</v>
      </c>
      <c r="JK209" s="198">
        <f>JE209+'Vessel List A'!JE209</f>
        <v>0</v>
      </c>
      <c r="JL209" s="198">
        <f t="shared" si="361"/>
        <v>0</v>
      </c>
      <c r="JM209" s="199">
        <f>JG209+'Vessel List A'!JG209</f>
        <v>0</v>
      </c>
      <c r="JN209" s="199">
        <f t="shared" si="362"/>
        <v>0</v>
      </c>
      <c r="JO209" s="342"/>
      <c r="JP209" s="346"/>
      <c r="JQ209" s="346"/>
      <c r="JR209" s="346"/>
      <c r="JS209" s="346"/>
      <c r="JT209" s="346"/>
      <c r="JU209" s="346"/>
      <c r="JV209" s="346"/>
      <c r="JW209" s="346"/>
      <c r="JX209" s="346"/>
      <c r="JY209" s="342"/>
      <c r="JZ209" s="344">
        <f t="shared" si="338"/>
        <v>5</v>
      </c>
    </row>
    <row r="210" spans="1:286" x14ac:dyDescent="0.2">
      <c r="A210" s="247">
        <f t="shared" si="339"/>
        <v>41784</v>
      </c>
      <c r="B210" s="249">
        <f t="shared" si="340"/>
        <v>41785</v>
      </c>
      <c r="C210" s="196"/>
      <c r="D210" s="195"/>
      <c r="I210" s="180" t="str">
        <f t="shared" si="341"/>
        <v/>
      </c>
      <c r="J210" s="181" t="str">
        <f t="shared" si="292"/>
        <v/>
      </c>
      <c r="K210" s="182" t="str">
        <f t="shared" si="293"/>
        <v/>
      </c>
      <c r="L210" s="183"/>
      <c r="M210" s="184" t="str">
        <f t="shared" si="363"/>
        <v/>
      </c>
      <c r="N210" s="183"/>
      <c r="O210" s="171"/>
      <c r="P210" s="196"/>
      <c r="Q210" s="195"/>
      <c r="V210" s="180" t="str">
        <f t="shared" si="342"/>
        <v/>
      </c>
      <c r="W210" s="181" t="str">
        <f t="shared" si="294"/>
        <v/>
      </c>
      <c r="X210" s="182" t="str">
        <f t="shared" si="295"/>
        <v/>
      </c>
      <c r="Y210" s="183"/>
      <c r="Z210" s="184" t="str">
        <f t="shared" si="364"/>
        <v/>
      </c>
      <c r="AA210" s="183"/>
      <c r="AB210" s="171"/>
      <c r="AC210" s="196"/>
      <c r="AD210" s="195"/>
      <c r="AI210" s="180" t="str">
        <f t="shared" si="343"/>
        <v/>
      </c>
      <c r="AJ210" s="181" t="str">
        <f t="shared" si="296"/>
        <v/>
      </c>
      <c r="AK210" s="182" t="str">
        <f t="shared" si="297"/>
        <v/>
      </c>
      <c r="AL210" s="183"/>
      <c r="AM210" s="184" t="str">
        <f t="shared" si="365"/>
        <v/>
      </c>
      <c r="AN210" s="183"/>
      <c r="AO210" s="171"/>
      <c r="AP210" s="196"/>
      <c r="AQ210" s="195"/>
      <c r="AV210" s="180" t="str">
        <f t="shared" si="344"/>
        <v/>
      </c>
      <c r="AW210" s="181" t="str">
        <f t="shared" si="298"/>
        <v/>
      </c>
      <c r="AX210" s="182" t="str">
        <f t="shared" si="299"/>
        <v/>
      </c>
      <c r="AY210" s="183"/>
      <c r="AZ210" s="184" t="str">
        <f t="shared" si="366"/>
        <v/>
      </c>
      <c r="BA210" s="183"/>
      <c r="BB210" s="171"/>
      <c r="BC210" s="196"/>
      <c r="BD210" s="195"/>
      <c r="BI210" s="180" t="str">
        <f t="shared" si="345"/>
        <v/>
      </c>
      <c r="BJ210" s="181" t="str">
        <f t="shared" si="300"/>
        <v/>
      </c>
      <c r="BK210" s="182" t="str">
        <f t="shared" si="301"/>
        <v/>
      </c>
      <c r="BL210" s="183"/>
      <c r="BM210" s="184" t="str">
        <f t="shared" si="367"/>
        <v/>
      </c>
      <c r="BN210" s="183"/>
      <c r="BO210" s="171"/>
      <c r="BP210" s="196"/>
      <c r="BQ210" s="195"/>
      <c r="BV210" s="180" t="str">
        <f t="shared" si="346"/>
        <v/>
      </c>
      <c r="BW210" s="181" t="str">
        <f t="shared" si="302"/>
        <v/>
      </c>
      <c r="BX210" s="182" t="str">
        <f t="shared" si="303"/>
        <v/>
      </c>
      <c r="BY210" s="183"/>
      <c r="BZ210" s="184" t="str">
        <f t="shared" si="368"/>
        <v/>
      </c>
      <c r="CA210" s="183"/>
      <c r="CB210" s="171"/>
      <c r="CC210" s="196"/>
      <c r="CD210" s="195"/>
      <c r="CI210" s="180" t="str">
        <f t="shared" si="347"/>
        <v/>
      </c>
      <c r="CJ210" s="181" t="str">
        <f t="shared" si="304"/>
        <v/>
      </c>
      <c r="CK210" s="182" t="str">
        <f t="shared" si="305"/>
        <v/>
      </c>
      <c r="CL210" s="183"/>
      <c r="CM210" s="184" t="str">
        <f t="shared" si="369"/>
        <v/>
      </c>
      <c r="CN210" s="183"/>
      <c r="CO210" s="171"/>
      <c r="CP210" s="196"/>
      <c r="CQ210" s="195"/>
      <c r="CV210" s="180" t="str">
        <f t="shared" si="348"/>
        <v/>
      </c>
      <c r="CW210" s="181" t="str">
        <f t="shared" si="306"/>
        <v/>
      </c>
      <c r="CX210" s="182" t="str">
        <f t="shared" si="307"/>
        <v/>
      </c>
      <c r="CY210" s="183"/>
      <c r="CZ210" s="184" t="str">
        <f t="shared" si="370"/>
        <v/>
      </c>
      <c r="DA210" s="183"/>
      <c r="DB210" s="171"/>
      <c r="DC210" s="196"/>
      <c r="DD210" s="195"/>
      <c r="DI210" s="180" t="str">
        <f t="shared" si="349"/>
        <v/>
      </c>
      <c r="DJ210" s="181" t="str">
        <f t="shared" si="308"/>
        <v/>
      </c>
      <c r="DK210" s="182" t="str">
        <f t="shared" si="309"/>
        <v/>
      </c>
      <c r="DL210" s="183"/>
      <c r="DM210" s="184" t="str">
        <f t="shared" si="371"/>
        <v/>
      </c>
      <c r="DN210" s="183"/>
      <c r="DO210" s="171"/>
      <c r="DP210" s="196"/>
      <c r="DQ210" s="195"/>
      <c r="DV210" s="180" t="str">
        <f t="shared" si="350"/>
        <v/>
      </c>
      <c r="DW210" s="181" t="str">
        <f t="shared" si="310"/>
        <v/>
      </c>
      <c r="DX210" s="182" t="str">
        <f t="shared" si="311"/>
        <v/>
      </c>
      <c r="DY210" s="183"/>
      <c r="DZ210" s="184" t="str">
        <f t="shared" si="372"/>
        <v/>
      </c>
      <c r="EA210" s="183"/>
      <c r="EB210" s="171"/>
      <c r="EC210" s="196"/>
      <c r="ED210" s="195"/>
      <c r="EI210" s="180" t="str">
        <f t="shared" si="351"/>
        <v/>
      </c>
      <c r="EJ210" s="181" t="str">
        <f t="shared" si="312"/>
        <v/>
      </c>
      <c r="EK210" s="182" t="str">
        <f t="shared" si="313"/>
        <v/>
      </c>
      <c r="EL210" s="183"/>
      <c r="EM210" s="184" t="str">
        <f t="shared" si="373"/>
        <v/>
      </c>
      <c r="EN210" s="183"/>
      <c r="EO210" s="171"/>
      <c r="EP210" s="196"/>
      <c r="EQ210" s="195"/>
      <c r="EV210" s="180" t="str">
        <f t="shared" si="352"/>
        <v/>
      </c>
      <c r="EW210" s="181" t="str">
        <f t="shared" si="314"/>
        <v/>
      </c>
      <c r="EX210" s="182" t="str">
        <f t="shared" si="315"/>
        <v/>
      </c>
      <c r="EY210" s="183"/>
      <c r="EZ210" s="184" t="str">
        <f t="shared" si="374"/>
        <v/>
      </c>
      <c r="FA210" s="183"/>
      <c r="FB210" s="171"/>
      <c r="FC210" s="196"/>
      <c r="FD210" s="195"/>
      <c r="FI210" s="180" t="str">
        <f t="shared" si="353"/>
        <v/>
      </c>
      <c r="FJ210" s="181" t="str">
        <f t="shared" si="316"/>
        <v/>
      </c>
      <c r="FK210" s="182" t="str">
        <f t="shared" si="317"/>
        <v/>
      </c>
      <c r="FL210" s="183"/>
      <c r="FM210" s="184" t="str">
        <f t="shared" si="375"/>
        <v/>
      </c>
      <c r="FN210" s="183"/>
      <c r="FO210" s="171"/>
      <c r="FP210" s="196"/>
      <c r="FQ210" s="195"/>
      <c r="FV210" s="180" t="str">
        <f t="shared" si="354"/>
        <v/>
      </c>
      <c r="FW210" s="181" t="str">
        <f t="shared" si="318"/>
        <v/>
      </c>
      <c r="FX210" s="182" t="str">
        <f t="shared" si="319"/>
        <v/>
      </c>
      <c r="FY210" s="183"/>
      <c r="FZ210" s="184" t="str">
        <f t="shared" si="376"/>
        <v/>
      </c>
      <c r="GA210" s="183"/>
      <c r="GB210" s="171"/>
      <c r="GC210" s="196"/>
      <c r="GD210" s="195"/>
      <c r="GI210" s="180" t="str">
        <f t="shared" si="355"/>
        <v/>
      </c>
      <c r="GJ210" s="181" t="str">
        <f t="shared" si="320"/>
        <v/>
      </c>
      <c r="GK210" s="182" t="str">
        <f t="shared" si="321"/>
        <v/>
      </c>
      <c r="GL210" s="183"/>
      <c r="GM210" s="184" t="str">
        <f t="shared" si="377"/>
        <v/>
      </c>
      <c r="GN210" s="183"/>
      <c r="GO210" s="171"/>
      <c r="GP210" s="196"/>
      <c r="GQ210" s="195"/>
      <c r="GV210" s="180" t="str">
        <f t="shared" si="356"/>
        <v/>
      </c>
      <c r="GW210" s="181" t="str">
        <f t="shared" si="322"/>
        <v/>
      </c>
      <c r="GX210" s="182" t="str">
        <f t="shared" si="323"/>
        <v/>
      </c>
      <c r="GY210" s="183"/>
      <c r="GZ210" s="184" t="str">
        <f t="shared" si="378"/>
        <v/>
      </c>
      <c r="HA210" s="183"/>
      <c r="HB210" s="171"/>
      <c r="HC210" s="196"/>
      <c r="HD210" s="195"/>
      <c r="HI210" s="180" t="str">
        <f t="shared" si="357"/>
        <v/>
      </c>
      <c r="HJ210" s="181" t="str">
        <f t="shared" si="324"/>
        <v/>
      </c>
      <c r="HK210" s="182" t="str">
        <f t="shared" si="325"/>
        <v/>
      </c>
      <c r="HL210" s="183"/>
      <c r="HM210" s="184" t="str">
        <f t="shared" si="379"/>
        <v/>
      </c>
      <c r="HN210" s="183"/>
      <c r="HO210" s="171"/>
      <c r="HP210" s="196"/>
      <c r="HQ210" s="195"/>
      <c r="HV210" s="180" t="str">
        <f t="shared" si="358"/>
        <v/>
      </c>
      <c r="HW210" s="181" t="str">
        <f t="shared" si="326"/>
        <v/>
      </c>
      <c r="HX210" s="182" t="str">
        <f t="shared" si="327"/>
        <v/>
      </c>
      <c r="HY210" s="183"/>
      <c r="HZ210" s="184" t="str">
        <f t="shared" si="380"/>
        <v/>
      </c>
      <c r="IA210" s="183"/>
      <c r="IB210" s="171"/>
      <c r="IC210" s="196"/>
      <c r="ID210" s="195"/>
      <c r="II210" s="180" t="str">
        <f t="shared" si="359"/>
        <v/>
      </c>
      <c r="IJ210" s="181" t="str">
        <f t="shared" si="328"/>
        <v/>
      </c>
      <c r="IK210" s="182" t="str">
        <f t="shared" si="329"/>
        <v/>
      </c>
      <c r="IL210" s="183"/>
      <c r="IM210" s="184" t="str">
        <f t="shared" si="381"/>
        <v/>
      </c>
      <c r="IN210" s="183"/>
      <c r="IO210" s="171"/>
      <c r="IP210" s="196"/>
      <c r="IQ210" s="195"/>
      <c r="IV210" s="180" t="str">
        <f t="shared" si="360"/>
        <v/>
      </c>
      <c r="IW210" s="181" t="str">
        <f t="shared" si="330"/>
        <v/>
      </c>
      <c r="IX210" s="182" t="str">
        <f t="shared" si="331"/>
        <v/>
      </c>
      <c r="IY210" s="183"/>
      <c r="IZ210" s="184" t="str">
        <f t="shared" si="382"/>
        <v/>
      </c>
      <c r="JA210" s="183"/>
      <c r="JB210" s="171"/>
      <c r="JC210" s="342"/>
      <c r="JD210" s="198">
        <f t="shared" si="332"/>
        <v>0</v>
      </c>
      <c r="JE210" s="198">
        <f t="shared" si="333"/>
        <v>0</v>
      </c>
      <c r="JF210" s="198">
        <f t="shared" si="334"/>
        <v>0</v>
      </c>
      <c r="JG210" s="199">
        <f t="shared" si="335"/>
        <v>0</v>
      </c>
      <c r="JH210" s="199">
        <f t="shared" si="336"/>
        <v>0</v>
      </c>
      <c r="JI210" s="342"/>
      <c r="JJ210" s="198">
        <f>JD210+'Vessel List A'!JD210</f>
        <v>0</v>
      </c>
      <c r="JK210" s="198">
        <f>JE210+'Vessel List A'!JE210</f>
        <v>0</v>
      </c>
      <c r="JL210" s="198">
        <f t="shared" si="361"/>
        <v>0</v>
      </c>
      <c r="JM210" s="199">
        <f>JG210+'Vessel List A'!JG210</f>
        <v>0</v>
      </c>
      <c r="JN210" s="199">
        <f t="shared" si="362"/>
        <v>0</v>
      </c>
      <c r="JO210" s="342"/>
      <c r="JP210" s="346"/>
      <c r="JQ210" s="346"/>
      <c r="JR210" s="346"/>
      <c r="JS210" s="346"/>
      <c r="JT210" s="346"/>
      <c r="JU210" s="346"/>
      <c r="JV210" s="346"/>
      <c r="JW210" s="346"/>
      <c r="JX210" s="346"/>
      <c r="JY210" s="342"/>
      <c r="JZ210" s="344">
        <f t="shared" si="338"/>
        <v>5</v>
      </c>
    </row>
    <row r="211" spans="1:286" x14ac:dyDescent="0.2">
      <c r="A211" s="247">
        <f t="shared" si="339"/>
        <v>41785</v>
      </c>
      <c r="B211" s="249">
        <f t="shared" si="340"/>
        <v>41786</v>
      </c>
      <c r="C211" s="196"/>
      <c r="D211" s="195"/>
      <c r="I211" s="180" t="str">
        <f t="shared" si="341"/>
        <v/>
      </c>
      <c r="J211" s="181" t="str">
        <f t="shared" si="292"/>
        <v/>
      </c>
      <c r="K211" s="182" t="str">
        <f t="shared" si="293"/>
        <v/>
      </c>
      <c r="L211" s="183"/>
      <c r="M211" s="184" t="str">
        <f t="shared" si="363"/>
        <v/>
      </c>
      <c r="N211" s="183"/>
      <c r="O211" s="171"/>
      <c r="P211" s="196"/>
      <c r="Q211" s="195"/>
      <c r="V211" s="180" t="str">
        <f t="shared" si="342"/>
        <v/>
      </c>
      <c r="W211" s="181" t="str">
        <f t="shared" si="294"/>
        <v/>
      </c>
      <c r="X211" s="182" t="str">
        <f t="shared" si="295"/>
        <v/>
      </c>
      <c r="Y211" s="183"/>
      <c r="Z211" s="184" t="str">
        <f t="shared" si="364"/>
        <v/>
      </c>
      <c r="AA211" s="183"/>
      <c r="AB211" s="171"/>
      <c r="AC211" s="196"/>
      <c r="AD211" s="195"/>
      <c r="AI211" s="180" t="str">
        <f t="shared" si="343"/>
        <v/>
      </c>
      <c r="AJ211" s="181" t="str">
        <f t="shared" si="296"/>
        <v/>
      </c>
      <c r="AK211" s="182" t="str">
        <f t="shared" si="297"/>
        <v/>
      </c>
      <c r="AL211" s="183"/>
      <c r="AM211" s="184" t="str">
        <f t="shared" si="365"/>
        <v/>
      </c>
      <c r="AN211" s="183"/>
      <c r="AO211" s="171"/>
      <c r="AP211" s="196"/>
      <c r="AQ211" s="195"/>
      <c r="AV211" s="180" t="str">
        <f t="shared" si="344"/>
        <v/>
      </c>
      <c r="AW211" s="181" t="str">
        <f t="shared" si="298"/>
        <v/>
      </c>
      <c r="AX211" s="182" t="str">
        <f t="shared" si="299"/>
        <v/>
      </c>
      <c r="AY211" s="183"/>
      <c r="AZ211" s="184" t="str">
        <f t="shared" si="366"/>
        <v/>
      </c>
      <c r="BA211" s="183"/>
      <c r="BB211" s="171"/>
      <c r="BC211" s="196"/>
      <c r="BD211" s="195"/>
      <c r="BI211" s="180" t="str">
        <f t="shared" si="345"/>
        <v/>
      </c>
      <c r="BJ211" s="181" t="str">
        <f t="shared" si="300"/>
        <v/>
      </c>
      <c r="BK211" s="182" t="str">
        <f t="shared" si="301"/>
        <v/>
      </c>
      <c r="BL211" s="183"/>
      <c r="BM211" s="184" t="str">
        <f t="shared" si="367"/>
        <v/>
      </c>
      <c r="BN211" s="183"/>
      <c r="BO211" s="171"/>
      <c r="BP211" s="196"/>
      <c r="BQ211" s="195"/>
      <c r="BV211" s="180" t="str">
        <f t="shared" si="346"/>
        <v/>
      </c>
      <c r="BW211" s="181" t="str">
        <f t="shared" si="302"/>
        <v/>
      </c>
      <c r="BX211" s="182" t="str">
        <f t="shared" si="303"/>
        <v/>
      </c>
      <c r="BY211" s="183"/>
      <c r="BZ211" s="184" t="str">
        <f t="shared" si="368"/>
        <v/>
      </c>
      <c r="CA211" s="183"/>
      <c r="CB211" s="171"/>
      <c r="CC211" s="196"/>
      <c r="CD211" s="195"/>
      <c r="CI211" s="180" t="str">
        <f t="shared" si="347"/>
        <v/>
      </c>
      <c r="CJ211" s="181" t="str">
        <f t="shared" si="304"/>
        <v/>
      </c>
      <c r="CK211" s="182" t="str">
        <f t="shared" si="305"/>
        <v/>
      </c>
      <c r="CL211" s="183"/>
      <c r="CM211" s="184" t="str">
        <f t="shared" si="369"/>
        <v/>
      </c>
      <c r="CN211" s="183"/>
      <c r="CO211" s="171"/>
      <c r="CP211" s="196"/>
      <c r="CQ211" s="195"/>
      <c r="CV211" s="180" t="str">
        <f t="shared" si="348"/>
        <v/>
      </c>
      <c r="CW211" s="181" t="str">
        <f t="shared" si="306"/>
        <v/>
      </c>
      <c r="CX211" s="182" t="str">
        <f t="shared" si="307"/>
        <v/>
      </c>
      <c r="CY211" s="183"/>
      <c r="CZ211" s="184" t="str">
        <f t="shared" si="370"/>
        <v/>
      </c>
      <c r="DA211" s="183"/>
      <c r="DB211" s="171"/>
      <c r="DC211" s="196"/>
      <c r="DD211" s="195"/>
      <c r="DI211" s="180" t="str">
        <f t="shared" si="349"/>
        <v/>
      </c>
      <c r="DJ211" s="181" t="str">
        <f t="shared" si="308"/>
        <v/>
      </c>
      <c r="DK211" s="182" t="str">
        <f t="shared" si="309"/>
        <v/>
      </c>
      <c r="DL211" s="183"/>
      <c r="DM211" s="184" t="str">
        <f t="shared" si="371"/>
        <v/>
      </c>
      <c r="DN211" s="183"/>
      <c r="DO211" s="171"/>
      <c r="DP211" s="196"/>
      <c r="DQ211" s="195"/>
      <c r="DV211" s="180" t="str">
        <f t="shared" si="350"/>
        <v/>
      </c>
      <c r="DW211" s="181" t="str">
        <f t="shared" si="310"/>
        <v/>
      </c>
      <c r="DX211" s="182" t="str">
        <f t="shared" si="311"/>
        <v/>
      </c>
      <c r="DY211" s="183"/>
      <c r="DZ211" s="184" t="str">
        <f t="shared" si="372"/>
        <v/>
      </c>
      <c r="EA211" s="183"/>
      <c r="EB211" s="171"/>
      <c r="EC211" s="196"/>
      <c r="ED211" s="195"/>
      <c r="EI211" s="180" t="str">
        <f t="shared" si="351"/>
        <v/>
      </c>
      <c r="EJ211" s="181" t="str">
        <f t="shared" si="312"/>
        <v/>
      </c>
      <c r="EK211" s="182" t="str">
        <f t="shared" si="313"/>
        <v/>
      </c>
      <c r="EL211" s="183"/>
      <c r="EM211" s="184" t="str">
        <f t="shared" si="373"/>
        <v/>
      </c>
      <c r="EN211" s="183"/>
      <c r="EO211" s="171"/>
      <c r="EP211" s="196"/>
      <c r="EQ211" s="195"/>
      <c r="EV211" s="180" t="str">
        <f t="shared" si="352"/>
        <v/>
      </c>
      <c r="EW211" s="181" t="str">
        <f t="shared" si="314"/>
        <v/>
      </c>
      <c r="EX211" s="182" t="str">
        <f t="shared" si="315"/>
        <v/>
      </c>
      <c r="EY211" s="183"/>
      <c r="EZ211" s="184" t="str">
        <f t="shared" si="374"/>
        <v/>
      </c>
      <c r="FA211" s="183"/>
      <c r="FB211" s="171"/>
      <c r="FC211" s="196"/>
      <c r="FD211" s="195"/>
      <c r="FI211" s="180" t="str">
        <f t="shared" si="353"/>
        <v/>
      </c>
      <c r="FJ211" s="181" t="str">
        <f t="shared" si="316"/>
        <v/>
      </c>
      <c r="FK211" s="182" t="str">
        <f t="shared" si="317"/>
        <v/>
      </c>
      <c r="FL211" s="183"/>
      <c r="FM211" s="184" t="str">
        <f t="shared" si="375"/>
        <v/>
      </c>
      <c r="FN211" s="183"/>
      <c r="FO211" s="171"/>
      <c r="FP211" s="196"/>
      <c r="FQ211" s="195"/>
      <c r="FV211" s="180" t="str">
        <f t="shared" si="354"/>
        <v/>
      </c>
      <c r="FW211" s="181" t="str">
        <f t="shared" si="318"/>
        <v/>
      </c>
      <c r="FX211" s="182" t="str">
        <f t="shared" si="319"/>
        <v/>
      </c>
      <c r="FY211" s="183"/>
      <c r="FZ211" s="184" t="str">
        <f t="shared" si="376"/>
        <v/>
      </c>
      <c r="GA211" s="183"/>
      <c r="GB211" s="171"/>
      <c r="GC211" s="196"/>
      <c r="GD211" s="195"/>
      <c r="GI211" s="180" t="str">
        <f t="shared" si="355"/>
        <v/>
      </c>
      <c r="GJ211" s="181" t="str">
        <f t="shared" si="320"/>
        <v/>
      </c>
      <c r="GK211" s="182" t="str">
        <f t="shared" si="321"/>
        <v/>
      </c>
      <c r="GL211" s="183"/>
      <c r="GM211" s="184" t="str">
        <f t="shared" si="377"/>
        <v/>
      </c>
      <c r="GN211" s="183"/>
      <c r="GO211" s="171"/>
      <c r="GP211" s="196"/>
      <c r="GQ211" s="195"/>
      <c r="GV211" s="180" t="str">
        <f t="shared" si="356"/>
        <v/>
      </c>
      <c r="GW211" s="181" t="str">
        <f t="shared" si="322"/>
        <v/>
      </c>
      <c r="GX211" s="182" t="str">
        <f t="shared" si="323"/>
        <v/>
      </c>
      <c r="GY211" s="183"/>
      <c r="GZ211" s="184" t="str">
        <f t="shared" si="378"/>
        <v/>
      </c>
      <c r="HA211" s="183"/>
      <c r="HB211" s="171"/>
      <c r="HC211" s="196"/>
      <c r="HD211" s="195"/>
      <c r="HI211" s="180" t="str">
        <f t="shared" si="357"/>
        <v/>
      </c>
      <c r="HJ211" s="181" t="str">
        <f t="shared" si="324"/>
        <v/>
      </c>
      <c r="HK211" s="182" t="str">
        <f t="shared" si="325"/>
        <v/>
      </c>
      <c r="HL211" s="183"/>
      <c r="HM211" s="184" t="str">
        <f t="shared" si="379"/>
        <v/>
      </c>
      <c r="HN211" s="183"/>
      <c r="HO211" s="171"/>
      <c r="HP211" s="196"/>
      <c r="HQ211" s="195"/>
      <c r="HV211" s="180" t="str">
        <f t="shared" si="358"/>
        <v/>
      </c>
      <c r="HW211" s="181" t="str">
        <f t="shared" si="326"/>
        <v/>
      </c>
      <c r="HX211" s="182" t="str">
        <f t="shared" si="327"/>
        <v/>
      </c>
      <c r="HY211" s="183"/>
      <c r="HZ211" s="184" t="str">
        <f t="shared" si="380"/>
        <v/>
      </c>
      <c r="IA211" s="183"/>
      <c r="IB211" s="171"/>
      <c r="IC211" s="196"/>
      <c r="ID211" s="195"/>
      <c r="II211" s="180" t="str">
        <f t="shared" si="359"/>
        <v/>
      </c>
      <c r="IJ211" s="181" t="str">
        <f t="shared" si="328"/>
        <v/>
      </c>
      <c r="IK211" s="182" t="str">
        <f t="shared" si="329"/>
        <v/>
      </c>
      <c r="IL211" s="183"/>
      <c r="IM211" s="184" t="str">
        <f t="shared" si="381"/>
        <v/>
      </c>
      <c r="IN211" s="183"/>
      <c r="IO211" s="171"/>
      <c r="IP211" s="196"/>
      <c r="IQ211" s="195"/>
      <c r="IV211" s="180" t="str">
        <f t="shared" si="360"/>
        <v/>
      </c>
      <c r="IW211" s="181" t="str">
        <f t="shared" si="330"/>
        <v/>
      </c>
      <c r="IX211" s="182" t="str">
        <f t="shared" si="331"/>
        <v/>
      </c>
      <c r="IY211" s="183"/>
      <c r="IZ211" s="184" t="str">
        <f t="shared" si="382"/>
        <v/>
      </c>
      <c r="JA211" s="183"/>
      <c r="JB211" s="171"/>
      <c r="JC211" s="342"/>
      <c r="JD211" s="198">
        <f t="shared" si="332"/>
        <v>0</v>
      </c>
      <c r="JE211" s="198">
        <f t="shared" si="333"/>
        <v>0</v>
      </c>
      <c r="JF211" s="198">
        <f t="shared" si="334"/>
        <v>0</v>
      </c>
      <c r="JG211" s="199">
        <f t="shared" si="335"/>
        <v>0</v>
      </c>
      <c r="JH211" s="199">
        <f t="shared" si="336"/>
        <v>0</v>
      </c>
      <c r="JI211" s="342"/>
      <c r="JJ211" s="198">
        <f>JD211+'Vessel List A'!JD211</f>
        <v>0</v>
      </c>
      <c r="JK211" s="198">
        <f>JE211+'Vessel List A'!JE211</f>
        <v>0</v>
      </c>
      <c r="JL211" s="198">
        <f t="shared" si="361"/>
        <v>0</v>
      </c>
      <c r="JM211" s="199">
        <f>JG211+'Vessel List A'!JG211</f>
        <v>0</v>
      </c>
      <c r="JN211" s="199">
        <f t="shared" si="362"/>
        <v>0</v>
      </c>
      <c r="JO211" s="342"/>
      <c r="JP211" s="346"/>
      <c r="JQ211" s="346"/>
      <c r="JR211" s="346"/>
      <c r="JS211" s="346"/>
      <c r="JT211" s="346"/>
      <c r="JU211" s="346"/>
      <c r="JV211" s="346"/>
      <c r="JW211" s="346"/>
      <c r="JX211" s="346"/>
      <c r="JY211" s="342"/>
      <c r="JZ211" s="344">
        <f t="shared" si="338"/>
        <v>5</v>
      </c>
    </row>
    <row r="212" spans="1:286" x14ac:dyDescent="0.2">
      <c r="A212" s="247">
        <f t="shared" si="339"/>
        <v>41786</v>
      </c>
      <c r="B212" s="249">
        <f t="shared" si="340"/>
        <v>41787</v>
      </c>
      <c r="C212" s="196"/>
      <c r="D212" s="195"/>
      <c r="I212" s="180" t="str">
        <f>IF(COUNTA(G212)=0,"",24+(G212-E212))</f>
        <v/>
      </c>
      <c r="J212" s="181" t="str">
        <f>IF(SUM(I212)&gt;0,((I212-INT(I212))*24),"")</f>
        <v/>
      </c>
      <c r="K212" s="182" t="str">
        <f>IF(SUM(H212)&gt;0,((H212*J212)/24),"")</f>
        <v/>
      </c>
      <c r="L212" s="183"/>
      <c r="M212" s="184" t="str">
        <f t="shared" si="363"/>
        <v/>
      </c>
      <c r="N212" s="183"/>
      <c r="O212" s="171"/>
      <c r="P212" s="196"/>
      <c r="Q212" s="195"/>
      <c r="V212" s="180" t="str">
        <f>IF(COUNTA(T212)=0,"",24+(T212-R212))</f>
        <v/>
      </c>
      <c r="W212" s="181" t="str">
        <f>IF(SUM(V212)&gt;0,((V212-INT(V212))*24),"")</f>
        <v/>
      </c>
      <c r="X212" s="182" t="str">
        <f>IF(SUM(U212)&gt;0,((U212*W212)/24),"")</f>
        <v/>
      </c>
      <c r="Y212" s="183"/>
      <c r="Z212" s="184" t="str">
        <f t="shared" si="364"/>
        <v/>
      </c>
      <c r="AA212" s="183"/>
      <c r="AB212" s="171"/>
      <c r="AC212" s="196"/>
      <c r="AD212" s="195"/>
      <c r="AI212" s="180" t="str">
        <f>IF(COUNTA(AG212)=0,"",24+(AG212-AE212))</f>
        <v/>
      </c>
      <c r="AJ212" s="181" t="str">
        <f>IF(SUM(AI212)&gt;0,((AI212-INT(AI212))*24),"")</f>
        <v/>
      </c>
      <c r="AK212" s="182" t="str">
        <f>IF(SUM(AH212)&gt;0,((AH212*AJ212)/24),"")</f>
        <v/>
      </c>
      <c r="AL212" s="183"/>
      <c r="AM212" s="184" t="str">
        <f t="shared" si="365"/>
        <v/>
      </c>
      <c r="AN212" s="183"/>
      <c r="AO212" s="171"/>
      <c r="AP212" s="196"/>
      <c r="AQ212" s="195"/>
      <c r="AV212" s="180" t="str">
        <f>IF(COUNTA(AT212)=0,"",24+(AT212-AR212))</f>
        <v/>
      </c>
      <c r="AW212" s="181" t="str">
        <f>IF(SUM(AV212)&gt;0,((AV212-INT(AV212))*24),"")</f>
        <v/>
      </c>
      <c r="AX212" s="182" t="str">
        <f>IF(SUM(AU212)&gt;0,((AU212*AW212)/24),"")</f>
        <v/>
      </c>
      <c r="AY212" s="183"/>
      <c r="AZ212" s="184" t="str">
        <f t="shared" si="366"/>
        <v/>
      </c>
      <c r="BA212" s="183"/>
      <c r="BB212" s="171"/>
      <c r="BC212" s="196"/>
      <c r="BD212" s="195"/>
      <c r="BI212" s="180" t="str">
        <f>IF(COUNTA(BG212)=0,"",24+(BG212-BE212))</f>
        <v/>
      </c>
      <c r="BJ212" s="181" t="str">
        <f>IF(SUM(BI212)&gt;0,((BI212-INT(BI212))*24),"")</f>
        <v/>
      </c>
      <c r="BK212" s="182" t="str">
        <f>IF(SUM(BH212)&gt;0,((BH212*BJ212)/24),"")</f>
        <v/>
      </c>
      <c r="BL212" s="183"/>
      <c r="BM212" s="184" t="str">
        <f t="shared" si="367"/>
        <v/>
      </c>
      <c r="BN212" s="183"/>
      <c r="BO212" s="171"/>
      <c r="BP212" s="196"/>
      <c r="BQ212" s="195"/>
      <c r="BV212" s="180" t="str">
        <f>IF(COUNTA(BT212)=0,"",24+(BT212-BR212))</f>
        <v/>
      </c>
      <c r="BW212" s="181" t="str">
        <f>IF(SUM(BV212)&gt;0,((BV212-INT(BV212))*24),"")</f>
        <v/>
      </c>
      <c r="BX212" s="182" t="str">
        <f>IF(SUM(BU212)&gt;0,((BU212*BW212)/24),"")</f>
        <v/>
      </c>
      <c r="BY212" s="183"/>
      <c r="BZ212" s="184" t="str">
        <f t="shared" si="368"/>
        <v/>
      </c>
      <c r="CA212" s="183"/>
      <c r="CB212" s="171"/>
      <c r="CC212" s="196"/>
      <c r="CD212" s="195"/>
      <c r="CI212" s="180" t="str">
        <f>IF(COUNTA(CG212)=0,"",24+(CG212-CE212))</f>
        <v/>
      </c>
      <c r="CJ212" s="181" t="str">
        <f>IF(SUM(CI212)&gt;0,((CI212-INT(CI212))*24),"")</f>
        <v/>
      </c>
      <c r="CK212" s="182" t="str">
        <f>IF(SUM(CH212)&gt;0,((CH212*CJ212)/24),"")</f>
        <v/>
      </c>
      <c r="CL212" s="183"/>
      <c r="CM212" s="184" t="str">
        <f t="shared" si="369"/>
        <v/>
      </c>
      <c r="CN212" s="183"/>
      <c r="CO212" s="171"/>
      <c r="CP212" s="196"/>
      <c r="CQ212" s="195"/>
      <c r="CV212" s="180" t="str">
        <f>IF(COUNTA(CT212)=0,"",24+(CT212-CR212))</f>
        <v/>
      </c>
      <c r="CW212" s="181" t="str">
        <f>IF(SUM(CV212)&gt;0,((CV212-INT(CV212))*24),"")</f>
        <v/>
      </c>
      <c r="CX212" s="182" t="str">
        <f>IF(SUM(CU212)&gt;0,((CU212*CW212)/24),"")</f>
        <v/>
      </c>
      <c r="CY212" s="183"/>
      <c r="CZ212" s="184" t="str">
        <f t="shared" si="370"/>
        <v/>
      </c>
      <c r="DA212" s="183"/>
      <c r="DB212" s="171"/>
      <c r="DC212" s="196"/>
      <c r="DD212" s="195"/>
      <c r="DI212" s="180" t="str">
        <f>IF(COUNTA(DG212)=0,"",24+(DG212-DE212))</f>
        <v/>
      </c>
      <c r="DJ212" s="181" t="str">
        <f>IF(SUM(DI212)&gt;0,((DI212-INT(DI212))*24),"")</f>
        <v/>
      </c>
      <c r="DK212" s="182" t="str">
        <f>IF(SUM(DH212)&gt;0,((DH212*DJ212)/24),"")</f>
        <v/>
      </c>
      <c r="DL212" s="183"/>
      <c r="DM212" s="184" t="str">
        <f t="shared" si="371"/>
        <v/>
      </c>
      <c r="DN212" s="183"/>
      <c r="DO212" s="171"/>
      <c r="DP212" s="196"/>
      <c r="DQ212" s="195"/>
      <c r="DV212" s="180" t="str">
        <f>IF(COUNTA(DT212)=0,"",24+(DT212-DR212))</f>
        <v/>
      </c>
      <c r="DW212" s="181" t="str">
        <f>IF(SUM(DV212)&gt;0,((DV212-INT(DV212))*24),"")</f>
        <v/>
      </c>
      <c r="DX212" s="182" t="str">
        <f>IF(SUM(DU212)&gt;0,((DU212*DW212)/24),"")</f>
        <v/>
      </c>
      <c r="DY212" s="183"/>
      <c r="DZ212" s="184" t="str">
        <f t="shared" si="372"/>
        <v/>
      </c>
      <c r="EA212" s="183"/>
      <c r="EB212" s="171"/>
      <c r="EC212" s="196"/>
      <c r="ED212" s="195"/>
      <c r="EI212" s="180" t="str">
        <f>IF(COUNTA(EG212)=0,"",24+(EG212-EE212))</f>
        <v/>
      </c>
      <c r="EJ212" s="181" t="str">
        <f>IF(SUM(EI212)&gt;0,((EI212-INT(EI212))*24),"")</f>
        <v/>
      </c>
      <c r="EK212" s="182" t="str">
        <f>IF(SUM(EH212)&gt;0,((EH212*EJ212)/24),"")</f>
        <v/>
      </c>
      <c r="EL212" s="183"/>
      <c r="EM212" s="184" t="str">
        <f t="shared" si="373"/>
        <v/>
      </c>
      <c r="EN212" s="183"/>
      <c r="EO212" s="171"/>
      <c r="EP212" s="196"/>
      <c r="EQ212" s="195"/>
      <c r="EV212" s="180" t="str">
        <f>IF(COUNTA(ET212)=0,"",24+(ET212-ER212))</f>
        <v/>
      </c>
      <c r="EW212" s="181" t="str">
        <f>IF(SUM(EV212)&gt;0,((EV212-INT(EV212))*24),"")</f>
        <v/>
      </c>
      <c r="EX212" s="182" t="str">
        <f>IF(SUM(EU212)&gt;0,((EU212*EW212)/24),"")</f>
        <v/>
      </c>
      <c r="EY212" s="183"/>
      <c r="EZ212" s="184" t="str">
        <f t="shared" si="374"/>
        <v/>
      </c>
      <c r="FA212" s="183"/>
      <c r="FB212" s="171"/>
      <c r="FC212" s="196"/>
      <c r="FD212" s="195"/>
      <c r="FI212" s="180" t="str">
        <f>IF(COUNTA(FG212)=0,"",24+(FG212-FE212))</f>
        <v/>
      </c>
      <c r="FJ212" s="181" t="str">
        <f>IF(SUM(FI212)&gt;0,((FI212-INT(FI212))*24),"")</f>
        <v/>
      </c>
      <c r="FK212" s="182" t="str">
        <f>IF(SUM(FH212)&gt;0,((FH212*FJ212)/24),"")</f>
        <v/>
      </c>
      <c r="FL212" s="183"/>
      <c r="FM212" s="184" t="str">
        <f t="shared" si="375"/>
        <v/>
      </c>
      <c r="FN212" s="183"/>
      <c r="FO212" s="171"/>
      <c r="FP212" s="196"/>
      <c r="FQ212" s="195"/>
      <c r="FV212" s="180" t="str">
        <f>IF(COUNTA(FT212)=0,"",24+(FT212-FR212))</f>
        <v/>
      </c>
      <c r="FW212" s="181" t="str">
        <f>IF(SUM(FV212)&gt;0,((FV212-INT(FV212))*24),"")</f>
        <v/>
      </c>
      <c r="FX212" s="182" t="str">
        <f>IF(SUM(FU212)&gt;0,((FU212*FW212)/24),"")</f>
        <v/>
      </c>
      <c r="FY212" s="183"/>
      <c r="FZ212" s="184" t="str">
        <f t="shared" si="376"/>
        <v/>
      </c>
      <c r="GA212" s="183"/>
      <c r="GB212" s="171"/>
      <c r="GC212" s="196"/>
      <c r="GD212" s="195"/>
      <c r="GI212" s="180" t="str">
        <f>IF(COUNTA(GG212)=0,"",24+(GG212-GE212))</f>
        <v/>
      </c>
      <c r="GJ212" s="181" t="str">
        <f>IF(SUM(GI212)&gt;0,((GI212-INT(GI212))*24),"")</f>
        <v/>
      </c>
      <c r="GK212" s="182" t="str">
        <f>IF(SUM(GH212)&gt;0,((GH212*GJ212)/24),"")</f>
        <v/>
      </c>
      <c r="GL212" s="183"/>
      <c r="GM212" s="184" t="str">
        <f t="shared" si="377"/>
        <v/>
      </c>
      <c r="GN212" s="183"/>
      <c r="GO212" s="171"/>
      <c r="GP212" s="196"/>
      <c r="GQ212" s="195"/>
      <c r="GV212" s="180" t="str">
        <f>IF(COUNTA(GT212)=0,"",24+(GT212-GR212))</f>
        <v/>
      </c>
      <c r="GW212" s="181" t="str">
        <f>IF(SUM(GV212)&gt;0,((GV212-INT(GV212))*24),"")</f>
        <v/>
      </c>
      <c r="GX212" s="182" t="str">
        <f>IF(SUM(GU212)&gt;0,((GU212*GW212)/24),"")</f>
        <v/>
      </c>
      <c r="GY212" s="183"/>
      <c r="GZ212" s="184" t="str">
        <f t="shared" si="378"/>
        <v/>
      </c>
      <c r="HA212" s="183"/>
      <c r="HB212" s="171"/>
      <c r="HC212" s="196"/>
      <c r="HD212" s="195"/>
      <c r="HI212" s="180" t="str">
        <f>IF(COUNTA(HG212)=0,"",24+(HG212-HE212))</f>
        <v/>
      </c>
      <c r="HJ212" s="181" t="str">
        <f>IF(SUM(HI212)&gt;0,((HI212-INT(HI212))*24),"")</f>
        <v/>
      </c>
      <c r="HK212" s="182" t="str">
        <f>IF(SUM(HH212)&gt;0,((HH212*HJ212)/24),"")</f>
        <v/>
      </c>
      <c r="HL212" s="183"/>
      <c r="HM212" s="184" t="str">
        <f t="shared" si="379"/>
        <v/>
      </c>
      <c r="HN212" s="183"/>
      <c r="HO212" s="171"/>
      <c r="HP212" s="196"/>
      <c r="HQ212" s="195"/>
      <c r="HV212" s="180" t="str">
        <f>IF(COUNTA(HT212)=0,"",24+(HT212-HR212))</f>
        <v/>
      </c>
      <c r="HW212" s="181" t="str">
        <f>IF(SUM(HV212)&gt;0,((HV212-INT(HV212))*24),"")</f>
        <v/>
      </c>
      <c r="HX212" s="182" t="str">
        <f>IF(SUM(HU212)&gt;0,((HU212*HW212)/24),"")</f>
        <v/>
      </c>
      <c r="HY212" s="183"/>
      <c r="HZ212" s="184" t="str">
        <f t="shared" si="380"/>
        <v/>
      </c>
      <c r="IA212" s="183"/>
      <c r="IB212" s="171"/>
      <c r="IC212" s="196"/>
      <c r="ID212" s="195"/>
      <c r="II212" s="180" t="str">
        <f>IF(COUNTA(IG212)=0,"",24+(IG212-IE212))</f>
        <v/>
      </c>
      <c r="IJ212" s="181" t="str">
        <f>IF(SUM(II212)&gt;0,((II212-INT(II212))*24),"")</f>
        <v/>
      </c>
      <c r="IK212" s="182" t="str">
        <f>IF(SUM(IH212)&gt;0,((IH212*IJ212)/24),"")</f>
        <v/>
      </c>
      <c r="IL212" s="183"/>
      <c r="IM212" s="184" t="str">
        <f t="shared" si="381"/>
        <v/>
      </c>
      <c r="IN212" s="183"/>
      <c r="IO212" s="171"/>
      <c r="IP212" s="196"/>
      <c r="IQ212" s="195"/>
      <c r="IV212" s="180" t="str">
        <f>IF(COUNTA(IT212)=0,"",24+(IT212-IR212))</f>
        <v/>
      </c>
      <c r="IW212" s="181" t="str">
        <f>IF(SUM(IV212)&gt;0,((IV212-INT(IV212))*24),"")</f>
        <v/>
      </c>
      <c r="IX212" s="182" t="str">
        <f>IF(SUM(IU212)&gt;0,((IU212*IW212)/24),"")</f>
        <v/>
      </c>
      <c r="IY212" s="183"/>
      <c r="IZ212" s="184" t="str">
        <f t="shared" si="382"/>
        <v/>
      </c>
      <c r="JA212" s="183"/>
      <c r="JB212" s="171"/>
      <c r="JC212" s="342"/>
      <c r="JD212" s="198">
        <f>COUNTA(D212,Q212,AD212,AQ212,BD212,BQ212,CD212,CQ212,DD212,DQ212,ED212,EQ212,FD212,FQ212,GD212,GQ212,HD212,HQ212,ID212,IQ212)</f>
        <v>0</v>
      </c>
      <c r="JE212" s="198">
        <f t="shared" si="333"/>
        <v>0</v>
      </c>
      <c r="JF212" s="198">
        <f t="shared" si="334"/>
        <v>0</v>
      </c>
      <c r="JG212" s="199">
        <f t="shared" si="335"/>
        <v>0</v>
      </c>
      <c r="JH212" s="199">
        <f>IF(JD212=0,0,JG212/JD212)</f>
        <v>0</v>
      </c>
      <c r="JI212" s="342"/>
      <c r="JJ212" s="198">
        <f>JD212+'Vessel List A'!JD212</f>
        <v>0</v>
      </c>
      <c r="JK212" s="198">
        <f>JE212+'Vessel List A'!JE212</f>
        <v>0</v>
      </c>
      <c r="JL212" s="198">
        <f t="shared" si="361"/>
        <v>0</v>
      </c>
      <c r="JM212" s="199">
        <f>JG212+'Vessel List A'!JG212</f>
        <v>0</v>
      </c>
      <c r="JN212" s="199">
        <f t="shared" si="362"/>
        <v>0</v>
      </c>
      <c r="JO212" s="342"/>
      <c r="JP212" s="346"/>
      <c r="JQ212" s="346"/>
      <c r="JR212" s="346"/>
      <c r="JS212" s="346"/>
      <c r="JT212" s="346"/>
      <c r="JU212" s="346"/>
      <c r="JV212" s="346"/>
      <c r="JW212" s="346"/>
      <c r="JX212" s="346"/>
      <c r="JY212" s="342"/>
      <c r="JZ212" s="344">
        <f t="shared" si="338"/>
        <v>5</v>
      </c>
    </row>
    <row r="213" spans="1:286" x14ac:dyDescent="0.2">
      <c r="A213" s="247">
        <f t="shared" si="339"/>
        <v>41787</v>
      </c>
      <c r="B213" s="249">
        <f t="shared" si="340"/>
        <v>41788</v>
      </c>
      <c r="C213" s="196"/>
      <c r="D213" s="195"/>
      <c r="I213" s="180" t="str">
        <f>IF(COUNTA(G213)=0,"",24+(G213-E213))</f>
        <v/>
      </c>
      <c r="J213" s="181" t="str">
        <f>IF(SUM(I213)&gt;0,((I213-INT(I213))*24),"")</f>
        <v/>
      </c>
      <c r="K213" s="182" t="str">
        <f>IF(SUM(H213)&gt;0,((H213*J213)/24),"")</f>
        <v/>
      </c>
      <c r="L213" s="183"/>
      <c r="M213" s="184" t="str">
        <f>IF(SUM(N213)=0,"",(N213/0.5468))</f>
        <v/>
      </c>
      <c r="N213" s="183"/>
      <c r="O213" s="171"/>
      <c r="P213" s="196"/>
      <c r="Q213" s="195"/>
      <c r="V213" s="180" t="str">
        <f>IF(COUNTA(T213)=0,"",24+(T213-R213))</f>
        <v/>
      </c>
      <c r="W213" s="181" t="str">
        <f>IF(SUM(V213)&gt;0,((V213-INT(V213))*24),"")</f>
        <v/>
      </c>
      <c r="X213" s="182" t="str">
        <f>IF(SUM(U213)&gt;0,((U213*W213)/24),"")</f>
        <v/>
      </c>
      <c r="Y213" s="183"/>
      <c r="Z213" s="184" t="str">
        <f>IF(SUM(AA213)=0,"",(AA213/0.5468))</f>
        <v/>
      </c>
      <c r="AA213" s="183"/>
      <c r="AB213" s="171"/>
      <c r="AC213" s="196"/>
      <c r="AD213" s="195"/>
      <c r="AI213" s="180" t="str">
        <f>IF(COUNTA(AG213)=0,"",24+(AG213-AE213))</f>
        <v/>
      </c>
      <c r="AJ213" s="181" t="str">
        <f>IF(SUM(AI213)&gt;0,((AI213-INT(AI213))*24),"")</f>
        <v/>
      </c>
      <c r="AK213" s="182" t="str">
        <f>IF(SUM(AH213)&gt;0,((AH213*AJ213)/24),"")</f>
        <v/>
      </c>
      <c r="AL213" s="183"/>
      <c r="AM213" s="184" t="str">
        <f>IF(SUM(AN213)=0,"",(AN213/0.5468))</f>
        <v/>
      </c>
      <c r="AN213" s="183"/>
      <c r="AO213" s="171"/>
      <c r="AP213" s="196"/>
      <c r="AQ213" s="195"/>
      <c r="AV213" s="180" t="str">
        <f>IF(COUNTA(AT213)=0,"",24+(AT213-AR213))</f>
        <v/>
      </c>
      <c r="AW213" s="181" t="str">
        <f>IF(SUM(AV213)&gt;0,((AV213-INT(AV213))*24),"")</f>
        <v/>
      </c>
      <c r="AX213" s="182" t="str">
        <f>IF(SUM(AU213)&gt;0,((AU213*AW213)/24),"")</f>
        <v/>
      </c>
      <c r="AY213" s="183"/>
      <c r="AZ213" s="184" t="str">
        <f>IF(SUM(BA213)=0,"",(BA213/0.5468))</f>
        <v/>
      </c>
      <c r="BA213" s="183"/>
      <c r="BB213" s="171"/>
      <c r="BC213" s="196"/>
      <c r="BD213" s="195"/>
      <c r="BI213" s="180" t="str">
        <f>IF(COUNTA(BG213)=0,"",24+(BG213-BE213))</f>
        <v/>
      </c>
      <c r="BJ213" s="181" t="str">
        <f>IF(SUM(BI213)&gt;0,((BI213-INT(BI213))*24),"")</f>
        <v/>
      </c>
      <c r="BK213" s="182" t="str">
        <f>IF(SUM(BH213)&gt;0,((BH213*BJ213)/24),"")</f>
        <v/>
      </c>
      <c r="BL213" s="183"/>
      <c r="BM213" s="184" t="str">
        <f>IF(SUM(BN213)=0,"",(BN213/0.5468))</f>
        <v/>
      </c>
      <c r="BN213" s="183"/>
      <c r="BO213" s="171"/>
      <c r="BP213" s="196"/>
      <c r="BQ213" s="195"/>
      <c r="BV213" s="180" t="str">
        <f>IF(COUNTA(BT213)=0,"",24+(BT213-BR213))</f>
        <v/>
      </c>
      <c r="BW213" s="181" t="str">
        <f>IF(SUM(BV213)&gt;0,((BV213-INT(BV213))*24),"")</f>
        <v/>
      </c>
      <c r="BX213" s="182" t="str">
        <f>IF(SUM(BU213)&gt;0,((BU213*BW213)/24),"")</f>
        <v/>
      </c>
      <c r="BY213" s="183"/>
      <c r="BZ213" s="184" t="str">
        <f>IF(SUM(CA213)=0,"",(CA213/0.5468))</f>
        <v/>
      </c>
      <c r="CA213" s="183"/>
      <c r="CB213" s="171"/>
      <c r="CC213" s="196"/>
      <c r="CD213" s="195"/>
      <c r="CI213" s="180" t="str">
        <f>IF(COUNTA(CG213)=0,"",24+(CG213-CE213))</f>
        <v/>
      </c>
      <c r="CJ213" s="181" t="str">
        <f>IF(SUM(CI213)&gt;0,((CI213-INT(CI213))*24),"")</f>
        <v/>
      </c>
      <c r="CK213" s="182" t="str">
        <f>IF(SUM(CH213)&gt;0,((CH213*CJ213)/24),"")</f>
        <v/>
      </c>
      <c r="CL213" s="183"/>
      <c r="CM213" s="184" t="str">
        <f>IF(SUM(CN213)=0,"",(CN213/0.5468))</f>
        <v/>
      </c>
      <c r="CN213" s="183"/>
      <c r="CO213" s="171"/>
      <c r="CP213" s="196"/>
      <c r="CQ213" s="195"/>
      <c r="CV213" s="180" t="str">
        <f>IF(COUNTA(CT213)=0,"",24+(CT213-CR213))</f>
        <v/>
      </c>
      <c r="CW213" s="181" t="str">
        <f>IF(SUM(CV213)&gt;0,((CV213-INT(CV213))*24),"")</f>
        <v/>
      </c>
      <c r="CX213" s="182" t="str">
        <f>IF(SUM(CU213)&gt;0,((CU213*CW213)/24),"")</f>
        <v/>
      </c>
      <c r="CY213" s="183"/>
      <c r="CZ213" s="184" t="str">
        <f>IF(SUM(DA213)=0,"",(DA213/0.5468))</f>
        <v/>
      </c>
      <c r="DA213" s="183"/>
      <c r="DB213" s="171"/>
      <c r="DC213" s="196"/>
      <c r="DD213" s="195"/>
      <c r="DI213" s="180" t="str">
        <f>IF(COUNTA(DG213)=0,"",24+(DG213-DE213))</f>
        <v/>
      </c>
      <c r="DJ213" s="181" t="str">
        <f>IF(SUM(DI213)&gt;0,((DI213-INT(DI213))*24),"")</f>
        <v/>
      </c>
      <c r="DK213" s="182" t="str">
        <f>IF(SUM(DH213)&gt;0,((DH213*DJ213)/24),"")</f>
        <v/>
      </c>
      <c r="DL213" s="183"/>
      <c r="DM213" s="184" t="str">
        <f>IF(SUM(DN213)=0,"",(DN213/0.5468))</f>
        <v/>
      </c>
      <c r="DN213" s="183"/>
      <c r="DO213" s="171"/>
      <c r="DP213" s="196"/>
      <c r="DQ213" s="195"/>
      <c r="DV213" s="180" t="str">
        <f>IF(COUNTA(DT213)=0,"",24+(DT213-DR213))</f>
        <v/>
      </c>
      <c r="DW213" s="181" t="str">
        <f>IF(SUM(DV213)&gt;0,((DV213-INT(DV213))*24),"")</f>
        <v/>
      </c>
      <c r="DX213" s="182" t="str">
        <f>IF(SUM(DU213)&gt;0,((DU213*DW213)/24),"")</f>
        <v/>
      </c>
      <c r="DY213" s="183"/>
      <c r="DZ213" s="184" t="str">
        <f>IF(SUM(EA213)=0,"",(EA213/0.5468))</f>
        <v/>
      </c>
      <c r="EA213" s="183"/>
      <c r="EB213" s="171"/>
      <c r="EC213" s="196"/>
      <c r="ED213" s="195"/>
      <c r="EI213" s="180" t="str">
        <f>IF(COUNTA(EG213)=0,"",24+(EG213-EE213))</f>
        <v/>
      </c>
      <c r="EJ213" s="181" t="str">
        <f>IF(SUM(EI213)&gt;0,((EI213-INT(EI213))*24),"")</f>
        <v/>
      </c>
      <c r="EK213" s="182" t="str">
        <f>IF(SUM(EH213)&gt;0,((EH213*EJ213)/24),"")</f>
        <v/>
      </c>
      <c r="EL213" s="183"/>
      <c r="EM213" s="184" t="str">
        <f>IF(SUM(EN213)=0,"",(EN213/0.5468))</f>
        <v/>
      </c>
      <c r="EN213" s="183"/>
      <c r="EO213" s="171"/>
      <c r="EP213" s="196"/>
      <c r="EQ213" s="195"/>
      <c r="EV213" s="180" t="str">
        <f>IF(COUNTA(ET213)=0,"",24+(ET213-ER213))</f>
        <v/>
      </c>
      <c r="EW213" s="181" t="str">
        <f>IF(SUM(EV213)&gt;0,((EV213-INT(EV213))*24),"")</f>
        <v/>
      </c>
      <c r="EX213" s="182" t="str">
        <f>IF(SUM(EU213)&gt;0,((EU213*EW213)/24),"")</f>
        <v/>
      </c>
      <c r="EY213" s="183"/>
      <c r="EZ213" s="184" t="str">
        <f>IF(SUM(FA213)=0,"",(FA213/0.5468))</f>
        <v/>
      </c>
      <c r="FA213" s="183"/>
      <c r="FB213" s="171"/>
      <c r="FC213" s="196"/>
      <c r="FD213" s="195"/>
      <c r="FI213" s="180" t="str">
        <f>IF(COUNTA(FG213)=0,"",24+(FG213-FE213))</f>
        <v/>
      </c>
      <c r="FJ213" s="181" t="str">
        <f>IF(SUM(FI213)&gt;0,((FI213-INT(FI213))*24),"")</f>
        <v/>
      </c>
      <c r="FK213" s="182" t="str">
        <f>IF(SUM(FH213)&gt;0,((FH213*FJ213)/24),"")</f>
        <v/>
      </c>
      <c r="FL213" s="183"/>
      <c r="FM213" s="184" t="str">
        <f>IF(SUM(FN213)=0,"",(FN213/0.5468))</f>
        <v/>
      </c>
      <c r="FN213" s="183"/>
      <c r="FO213" s="171"/>
      <c r="FP213" s="196"/>
      <c r="FQ213" s="195"/>
      <c r="FV213" s="180" t="str">
        <f>IF(COUNTA(FT213)=0,"",24+(FT213-FR213))</f>
        <v/>
      </c>
      <c r="FW213" s="181" t="str">
        <f>IF(SUM(FV213)&gt;0,((FV213-INT(FV213))*24),"")</f>
        <v/>
      </c>
      <c r="FX213" s="182" t="str">
        <f>IF(SUM(FU213)&gt;0,((FU213*FW213)/24),"")</f>
        <v/>
      </c>
      <c r="FY213" s="183"/>
      <c r="FZ213" s="184" t="str">
        <f>IF(SUM(GA213)=0,"",(GA213/0.5468))</f>
        <v/>
      </c>
      <c r="GA213" s="183"/>
      <c r="GB213" s="171"/>
      <c r="GC213" s="196"/>
      <c r="GD213" s="195"/>
      <c r="GI213" s="180" t="str">
        <f>IF(COUNTA(GG213)=0,"",24+(GG213-GE213))</f>
        <v/>
      </c>
      <c r="GJ213" s="181" t="str">
        <f>IF(SUM(GI213)&gt;0,((GI213-INT(GI213))*24),"")</f>
        <v/>
      </c>
      <c r="GK213" s="182" t="str">
        <f>IF(SUM(GH213)&gt;0,((GH213*GJ213)/24),"")</f>
        <v/>
      </c>
      <c r="GL213" s="183"/>
      <c r="GM213" s="184" t="str">
        <f>IF(SUM(GN213)=0,"",(GN213/0.5468))</f>
        <v/>
      </c>
      <c r="GN213" s="183"/>
      <c r="GO213" s="171"/>
      <c r="GP213" s="196"/>
      <c r="GQ213" s="195"/>
      <c r="GV213" s="180" t="str">
        <f>IF(COUNTA(GT213)=0,"",24+(GT213-GR213))</f>
        <v/>
      </c>
      <c r="GW213" s="181" t="str">
        <f>IF(SUM(GV213)&gt;0,((GV213-INT(GV213))*24),"")</f>
        <v/>
      </c>
      <c r="GX213" s="182" t="str">
        <f>IF(SUM(GU213)&gt;0,((GU213*GW213)/24),"")</f>
        <v/>
      </c>
      <c r="GY213" s="183"/>
      <c r="GZ213" s="184" t="str">
        <f>IF(SUM(HA213)=0,"",(HA213/0.5468))</f>
        <v/>
      </c>
      <c r="HA213" s="183"/>
      <c r="HB213" s="171"/>
      <c r="HC213" s="196"/>
      <c r="HD213" s="195"/>
      <c r="HI213" s="180" t="str">
        <f>IF(COUNTA(HG213)=0,"",24+(HG213-HE213))</f>
        <v/>
      </c>
      <c r="HJ213" s="181" t="str">
        <f>IF(SUM(HI213)&gt;0,((HI213-INT(HI213))*24),"")</f>
        <v/>
      </c>
      <c r="HK213" s="182" t="str">
        <f>IF(SUM(HH213)&gt;0,((HH213*HJ213)/24),"")</f>
        <v/>
      </c>
      <c r="HL213" s="183"/>
      <c r="HM213" s="184" t="str">
        <f>IF(SUM(HN213)=0,"",(HN213/0.5468))</f>
        <v/>
      </c>
      <c r="HN213" s="183"/>
      <c r="HO213" s="171"/>
      <c r="HP213" s="196"/>
      <c r="HQ213" s="195"/>
      <c r="HV213" s="180" t="str">
        <f>IF(COUNTA(HT213)=0,"",24+(HT213-HR213))</f>
        <v/>
      </c>
      <c r="HW213" s="181" t="str">
        <f>IF(SUM(HV213)&gt;0,((HV213-INT(HV213))*24),"")</f>
        <v/>
      </c>
      <c r="HX213" s="182" t="str">
        <f>IF(SUM(HU213)&gt;0,((HU213*HW213)/24),"")</f>
        <v/>
      </c>
      <c r="HY213" s="183"/>
      <c r="HZ213" s="184" t="str">
        <f>IF(SUM(IA213)=0,"",(IA213/0.5468))</f>
        <v/>
      </c>
      <c r="IA213" s="183"/>
      <c r="IB213" s="171"/>
      <c r="IC213" s="196"/>
      <c r="ID213" s="195"/>
      <c r="II213" s="180" t="str">
        <f>IF(COUNTA(IG213)=0,"",24+(IG213-IE213))</f>
        <v/>
      </c>
      <c r="IJ213" s="181" t="str">
        <f>IF(SUM(II213)&gt;0,((II213-INT(II213))*24),"")</f>
        <v/>
      </c>
      <c r="IK213" s="182" t="str">
        <f>IF(SUM(IH213)&gt;0,((IH213*IJ213)/24),"")</f>
        <v/>
      </c>
      <c r="IL213" s="183"/>
      <c r="IM213" s="184" t="str">
        <f>IF(SUM(IN213)=0,"",(IN213/0.5468))</f>
        <v/>
      </c>
      <c r="IN213" s="183"/>
      <c r="IO213" s="171"/>
      <c r="IP213" s="196"/>
      <c r="IQ213" s="195"/>
      <c r="IV213" s="180" t="str">
        <f>IF(COUNTA(IT213)=0,"",24+(IT213-IR213))</f>
        <v/>
      </c>
      <c r="IW213" s="181" t="str">
        <f>IF(SUM(IV213)&gt;0,((IV213-INT(IV213))*24),"")</f>
        <v/>
      </c>
      <c r="IX213" s="182" t="str">
        <f>IF(SUM(IU213)&gt;0,((IU213*IW213)/24),"")</f>
        <v/>
      </c>
      <c r="IY213" s="183"/>
      <c r="IZ213" s="184" t="str">
        <f>IF(SUM(JA213)=0,"",(JA213/0.5468))</f>
        <v/>
      </c>
      <c r="JA213" s="183"/>
      <c r="JB213" s="171"/>
      <c r="JC213" s="342"/>
      <c r="JD213" s="198">
        <f t="shared" si="332"/>
        <v>0</v>
      </c>
      <c r="JE213" s="198">
        <f t="shared" si="333"/>
        <v>0</v>
      </c>
      <c r="JF213" s="198">
        <f>IF(JE213=0,0,JE213/JD213)</f>
        <v>0</v>
      </c>
      <c r="JG213" s="199">
        <f t="shared" si="335"/>
        <v>0</v>
      </c>
      <c r="JH213" s="199">
        <f t="shared" si="336"/>
        <v>0</v>
      </c>
      <c r="JI213" s="342"/>
      <c r="JJ213" s="198">
        <f>JD213+'Vessel List A'!JD213</f>
        <v>0</v>
      </c>
      <c r="JK213" s="198">
        <f>JE213+'Vessel List A'!JE213</f>
        <v>0</v>
      </c>
      <c r="JL213" s="198">
        <f t="shared" si="361"/>
        <v>0</v>
      </c>
      <c r="JM213" s="199">
        <f>JG213+'Vessel List A'!JG213</f>
        <v>0</v>
      </c>
      <c r="JN213" s="199">
        <f t="shared" si="362"/>
        <v>0</v>
      </c>
      <c r="JO213" s="342"/>
      <c r="JP213" s="346"/>
      <c r="JQ213" s="346"/>
      <c r="JR213" s="346"/>
      <c r="JS213" s="346"/>
      <c r="JT213" s="346"/>
      <c r="JU213" s="346"/>
      <c r="JV213" s="346"/>
      <c r="JW213" s="346"/>
      <c r="JX213" s="346"/>
      <c r="JY213" s="342"/>
      <c r="JZ213" s="344">
        <f t="shared" si="338"/>
        <v>5</v>
      </c>
    </row>
    <row r="214" spans="1:286" x14ac:dyDescent="0.2">
      <c r="A214" s="247">
        <f t="shared" si="339"/>
        <v>41788</v>
      </c>
      <c r="B214" s="249">
        <f t="shared" si="340"/>
        <v>41789</v>
      </c>
      <c r="C214" s="196"/>
      <c r="D214" s="195"/>
      <c r="I214" s="180" t="str">
        <f t="shared" si="341"/>
        <v/>
      </c>
      <c r="J214" s="181" t="str">
        <f t="shared" si="292"/>
        <v/>
      </c>
      <c r="K214" s="182" t="str">
        <f t="shared" si="293"/>
        <v/>
      </c>
      <c r="L214" s="183"/>
      <c r="M214" s="184" t="str">
        <f t="shared" si="363"/>
        <v/>
      </c>
      <c r="N214" s="183"/>
      <c r="O214" s="171"/>
      <c r="P214" s="196"/>
      <c r="Q214" s="195"/>
      <c r="V214" s="180" t="str">
        <f t="shared" si="342"/>
        <v/>
      </c>
      <c r="W214" s="181" t="str">
        <f t="shared" si="294"/>
        <v/>
      </c>
      <c r="X214" s="182" t="str">
        <f t="shared" si="295"/>
        <v/>
      </c>
      <c r="Y214" s="183"/>
      <c r="Z214" s="184" t="str">
        <f t="shared" si="364"/>
        <v/>
      </c>
      <c r="AA214" s="183"/>
      <c r="AB214" s="171"/>
      <c r="AC214" s="196"/>
      <c r="AD214" s="195"/>
      <c r="AI214" s="180" t="str">
        <f t="shared" si="343"/>
        <v/>
      </c>
      <c r="AJ214" s="181" t="str">
        <f t="shared" si="296"/>
        <v/>
      </c>
      <c r="AK214" s="182" t="str">
        <f t="shared" si="297"/>
        <v/>
      </c>
      <c r="AL214" s="183"/>
      <c r="AM214" s="184" t="str">
        <f t="shared" si="365"/>
        <v/>
      </c>
      <c r="AN214" s="183"/>
      <c r="AO214" s="171"/>
      <c r="AP214" s="196"/>
      <c r="AQ214" s="195"/>
      <c r="AV214" s="180" t="str">
        <f t="shared" si="344"/>
        <v/>
      </c>
      <c r="AW214" s="181" t="str">
        <f t="shared" si="298"/>
        <v/>
      </c>
      <c r="AX214" s="182" t="str">
        <f t="shared" si="299"/>
        <v/>
      </c>
      <c r="AY214" s="183"/>
      <c r="AZ214" s="184" t="str">
        <f t="shared" si="366"/>
        <v/>
      </c>
      <c r="BA214" s="183"/>
      <c r="BB214" s="171"/>
      <c r="BC214" s="196"/>
      <c r="BD214" s="195"/>
      <c r="BI214" s="180" t="str">
        <f t="shared" si="345"/>
        <v/>
      </c>
      <c r="BJ214" s="181" t="str">
        <f t="shared" si="300"/>
        <v/>
      </c>
      <c r="BK214" s="182" t="str">
        <f t="shared" si="301"/>
        <v/>
      </c>
      <c r="BL214" s="183"/>
      <c r="BM214" s="184" t="str">
        <f t="shared" si="367"/>
        <v/>
      </c>
      <c r="BN214" s="183"/>
      <c r="BO214" s="171"/>
      <c r="BP214" s="196"/>
      <c r="BQ214" s="195"/>
      <c r="BV214" s="180" t="str">
        <f t="shared" si="346"/>
        <v/>
      </c>
      <c r="BW214" s="181" t="str">
        <f t="shared" si="302"/>
        <v/>
      </c>
      <c r="BX214" s="182" t="str">
        <f t="shared" si="303"/>
        <v/>
      </c>
      <c r="BY214" s="183"/>
      <c r="BZ214" s="184" t="str">
        <f t="shared" si="368"/>
        <v/>
      </c>
      <c r="CA214" s="183"/>
      <c r="CB214" s="171"/>
      <c r="CC214" s="196"/>
      <c r="CD214" s="195"/>
      <c r="CI214" s="180" t="str">
        <f t="shared" si="347"/>
        <v/>
      </c>
      <c r="CJ214" s="181" t="str">
        <f t="shared" si="304"/>
        <v/>
      </c>
      <c r="CK214" s="182" t="str">
        <f t="shared" si="305"/>
        <v/>
      </c>
      <c r="CL214" s="183"/>
      <c r="CM214" s="184" t="str">
        <f t="shared" si="369"/>
        <v/>
      </c>
      <c r="CN214" s="183"/>
      <c r="CO214" s="171"/>
      <c r="CP214" s="196"/>
      <c r="CQ214" s="195"/>
      <c r="CV214" s="180" t="str">
        <f t="shared" si="348"/>
        <v/>
      </c>
      <c r="CW214" s="181" t="str">
        <f t="shared" si="306"/>
        <v/>
      </c>
      <c r="CX214" s="182" t="str">
        <f t="shared" si="307"/>
        <v/>
      </c>
      <c r="CY214" s="183"/>
      <c r="CZ214" s="184" t="str">
        <f t="shared" si="370"/>
        <v/>
      </c>
      <c r="DA214" s="183"/>
      <c r="DB214" s="171"/>
      <c r="DC214" s="196"/>
      <c r="DD214" s="195"/>
      <c r="DI214" s="180" t="str">
        <f t="shared" si="349"/>
        <v/>
      </c>
      <c r="DJ214" s="181" t="str">
        <f t="shared" si="308"/>
        <v/>
      </c>
      <c r="DK214" s="182" t="str">
        <f t="shared" si="309"/>
        <v/>
      </c>
      <c r="DL214" s="183"/>
      <c r="DM214" s="184" t="str">
        <f t="shared" si="371"/>
        <v/>
      </c>
      <c r="DN214" s="183"/>
      <c r="DO214" s="171"/>
      <c r="DP214" s="196"/>
      <c r="DQ214" s="195"/>
      <c r="DV214" s="180" t="str">
        <f t="shared" si="350"/>
        <v/>
      </c>
      <c r="DW214" s="181" t="str">
        <f t="shared" si="310"/>
        <v/>
      </c>
      <c r="DX214" s="182" t="str">
        <f t="shared" si="311"/>
        <v/>
      </c>
      <c r="DY214" s="183"/>
      <c r="DZ214" s="184" t="str">
        <f t="shared" si="372"/>
        <v/>
      </c>
      <c r="EA214" s="183"/>
      <c r="EB214" s="171"/>
      <c r="EC214" s="196"/>
      <c r="ED214" s="195"/>
      <c r="EI214" s="180" t="str">
        <f t="shared" si="351"/>
        <v/>
      </c>
      <c r="EJ214" s="181" t="str">
        <f t="shared" si="312"/>
        <v/>
      </c>
      <c r="EK214" s="182" t="str">
        <f t="shared" si="313"/>
        <v/>
      </c>
      <c r="EL214" s="183"/>
      <c r="EM214" s="184" t="str">
        <f t="shared" si="373"/>
        <v/>
      </c>
      <c r="EN214" s="183"/>
      <c r="EO214" s="171"/>
      <c r="EP214" s="196"/>
      <c r="EQ214" s="195"/>
      <c r="EV214" s="180" t="str">
        <f t="shared" si="352"/>
        <v/>
      </c>
      <c r="EW214" s="181" t="str">
        <f t="shared" si="314"/>
        <v/>
      </c>
      <c r="EX214" s="182" t="str">
        <f t="shared" si="315"/>
        <v/>
      </c>
      <c r="EY214" s="183"/>
      <c r="EZ214" s="184" t="str">
        <f t="shared" si="374"/>
        <v/>
      </c>
      <c r="FA214" s="183"/>
      <c r="FB214" s="171"/>
      <c r="FC214" s="196"/>
      <c r="FD214" s="195"/>
      <c r="FI214" s="180" t="str">
        <f t="shared" si="353"/>
        <v/>
      </c>
      <c r="FJ214" s="181" t="str">
        <f t="shared" si="316"/>
        <v/>
      </c>
      <c r="FK214" s="182" t="str">
        <f t="shared" si="317"/>
        <v/>
      </c>
      <c r="FL214" s="183"/>
      <c r="FM214" s="184" t="str">
        <f t="shared" si="375"/>
        <v/>
      </c>
      <c r="FN214" s="183"/>
      <c r="FO214" s="171"/>
      <c r="FP214" s="196"/>
      <c r="FQ214" s="195"/>
      <c r="FV214" s="180" t="str">
        <f t="shared" si="354"/>
        <v/>
      </c>
      <c r="FW214" s="181" t="str">
        <f t="shared" si="318"/>
        <v/>
      </c>
      <c r="FX214" s="182" t="str">
        <f t="shared" si="319"/>
        <v/>
      </c>
      <c r="FY214" s="183"/>
      <c r="FZ214" s="184" t="str">
        <f t="shared" si="376"/>
        <v/>
      </c>
      <c r="GA214" s="183"/>
      <c r="GB214" s="171"/>
      <c r="GC214" s="196"/>
      <c r="GD214" s="195"/>
      <c r="GI214" s="180" t="str">
        <f t="shared" si="355"/>
        <v/>
      </c>
      <c r="GJ214" s="181" t="str">
        <f t="shared" si="320"/>
        <v/>
      </c>
      <c r="GK214" s="182" t="str">
        <f t="shared" si="321"/>
        <v/>
      </c>
      <c r="GL214" s="183"/>
      <c r="GM214" s="184" t="str">
        <f t="shared" si="377"/>
        <v/>
      </c>
      <c r="GN214" s="183"/>
      <c r="GO214" s="171"/>
      <c r="GP214" s="196"/>
      <c r="GQ214" s="195"/>
      <c r="GV214" s="180" t="str">
        <f t="shared" si="356"/>
        <v/>
      </c>
      <c r="GW214" s="181" t="str">
        <f t="shared" si="322"/>
        <v/>
      </c>
      <c r="GX214" s="182" t="str">
        <f t="shared" si="323"/>
        <v/>
      </c>
      <c r="GY214" s="183"/>
      <c r="GZ214" s="184" t="str">
        <f t="shared" si="378"/>
        <v/>
      </c>
      <c r="HA214" s="183"/>
      <c r="HB214" s="171"/>
      <c r="HC214" s="196"/>
      <c r="HD214" s="195"/>
      <c r="HI214" s="180" t="str">
        <f t="shared" si="357"/>
        <v/>
      </c>
      <c r="HJ214" s="181" t="str">
        <f t="shared" si="324"/>
        <v/>
      </c>
      <c r="HK214" s="182" t="str">
        <f t="shared" si="325"/>
        <v/>
      </c>
      <c r="HL214" s="183"/>
      <c r="HM214" s="184" t="str">
        <f t="shared" si="379"/>
        <v/>
      </c>
      <c r="HN214" s="183"/>
      <c r="HO214" s="171"/>
      <c r="HP214" s="196"/>
      <c r="HQ214" s="195"/>
      <c r="HV214" s="180" t="str">
        <f t="shared" si="358"/>
        <v/>
      </c>
      <c r="HW214" s="181" t="str">
        <f t="shared" si="326"/>
        <v/>
      </c>
      <c r="HX214" s="182" t="str">
        <f t="shared" si="327"/>
        <v/>
      </c>
      <c r="HY214" s="183"/>
      <c r="HZ214" s="184" t="str">
        <f t="shared" si="380"/>
        <v/>
      </c>
      <c r="IA214" s="183"/>
      <c r="IB214" s="171"/>
      <c r="IC214" s="196"/>
      <c r="ID214" s="195"/>
      <c r="II214" s="180" t="str">
        <f t="shared" si="359"/>
        <v/>
      </c>
      <c r="IJ214" s="181" t="str">
        <f t="shared" si="328"/>
        <v/>
      </c>
      <c r="IK214" s="182" t="str">
        <f t="shared" si="329"/>
        <v/>
      </c>
      <c r="IL214" s="183"/>
      <c r="IM214" s="184" t="str">
        <f t="shared" si="381"/>
        <v/>
      </c>
      <c r="IN214" s="183"/>
      <c r="IO214" s="171"/>
      <c r="IP214" s="196"/>
      <c r="IQ214" s="195"/>
      <c r="IV214" s="180" t="str">
        <f t="shared" si="360"/>
        <v/>
      </c>
      <c r="IW214" s="181" t="str">
        <f t="shared" si="330"/>
        <v/>
      </c>
      <c r="IX214" s="182" t="str">
        <f t="shared" si="331"/>
        <v/>
      </c>
      <c r="IY214" s="183"/>
      <c r="IZ214" s="184" t="str">
        <f t="shared" si="382"/>
        <v/>
      </c>
      <c r="JA214" s="183"/>
      <c r="JB214" s="171"/>
      <c r="JC214" s="342"/>
      <c r="JD214" s="198">
        <f>COUNTA(D214,Q214,AD214,AQ214,BD214,BQ214,CD214,CQ214,DD214,DQ214,ED214,EQ214,FD214,FQ214,GD214,GQ214,HD214,HQ214,ID214,IQ214)</f>
        <v>0</v>
      </c>
      <c r="JE214" s="198">
        <f t="shared" si="333"/>
        <v>0</v>
      </c>
      <c r="JF214" s="198">
        <f t="shared" si="334"/>
        <v>0</v>
      </c>
      <c r="JG214" s="199">
        <f t="shared" si="335"/>
        <v>0</v>
      </c>
      <c r="JH214" s="199">
        <f t="shared" si="336"/>
        <v>0</v>
      </c>
      <c r="JI214" s="342"/>
      <c r="JJ214" s="198">
        <f>JD214+'Vessel List A'!JD214</f>
        <v>0</v>
      </c>
      <c r="JK214" s="198">
        <f>JE214+'Vessel List A'!JE214</f>
        <v>0</v>
      </c>
      <c r="JL214" s="198">
        <f t="shared" si="361"/>
        <v>0</v>
      </c>
      <c r="JM214" s="199">
        <f>JG214+'Vessel List A'!JG214</f>
        <v>0</v>
      </c>
      <c r="JN214" s="199">
        <f t="shared" si="362"/>
        <v>0</v>
      </c>
      <c r="JO214" s="342"/>
      <c r="JP214" s="346"/>
      <c r="JQ214" s="346"/>
      <c r="JR214" s="346"/>
      <c r="JS214" s="346"/>
      <c r="JT214" s="346"/>
      <c r="JU214" s="346"/>
      <c r="JV214" s="346"/>
      <c r="JW214" s="346"/>
      <c r="JX214" s="346"/>
      <c r="JY214" s="342"/>
      <c r="JZ214" s="344">
        <f t="shared" si="338"/>
        <v>5</v>
      </c>
    </row>
    <row r="215" spans="1:286" x14ac:dyDescent="0.2">
      <c r="A215" s="247">
        <f t="shared" si="339"/>
        <v>41789</v>
      </c>
      <c r="B215" s="249">
        <f t="shared" si="340"/>
        <v>41790</v>
      </c>
      <c r="C215" s="196"/>
      <c r="D215" s="195"/>
      <c r="I215" s="180" t="str">
        <f t="shared" si="341"/>
        <v/>
      </c>
      <c r="J215" s="181" t="str">
        <f t="shared" si="292"/>
        <v/>
      </c>
      <c r="K215" s="182" t="str">
        <f t="shared" si="293"/>
        <v/>
      </c>
      <c r="L215" s="183"/>
      <c r="M215" s="184" t="str">
        <f t="shared" si="363"/>
        <v/>
      </c>
      <c r="N215" s="183"/>
      <c r="O215" s="171"/>
      <c r="P215" s="196"/>
      <c r="Q215" s="195"/>
      <c r="V215" s="180" t="str">
        <f t="shared" si="342"/>
        <v/>
      </c>
      <c r="W215" s="181" t="str">
        <f t="shared" si="294"/>
        <v/>
      </c>
      <c r="X215" s="182" t="str">
        <f t="shared" si="295"/>
        <v/>
      </c>
      <c r="Y215" s="183"/>
      <c r="Z215" s="184" t="str">
        <f t="shared" si="364"/>
        <v/>
      </c>
      <c r="AA215" s="183"/>
      <c r="AB215" s="171"/>
      <c r="AC215" s="196"/>
      <c r="AD215" s="195"/>
      <c r="AI215" s="180" t="str">
        <f t="shared" si="343"/>
        <v/>
      </c>
      <c r="AJ215" s="181" t="str">
        <f t="shared" si="296"/>
        <v/>
      </c>
      <c r="AK215" s="182" t="str">
        <f t="shared" si="297"/>
        <v/>
      </c>
      <c r="AL215" s="183"/>
      <c r="AM215" s="184" t="str">
        <f t="shared" si="365"/>
        <v/>
      </c>
      <c r="AN215" s="183"/>
      <c r="AO215" s="171"/>
      <c r="AP215" s="196"/>
      <c r="AQ215" s="195"/>
      <c r="AV215" s="180" t="str">
        <f t="shared" si="344"/>
        <v/>
      </c>
      <c r="AW215" s="181" t="str">
        <f t="shared" si="298"/>
        <v/>
      </c>
      <c r="AX215" s="182" t="str">
        <f t="shared" si="299"/>
        <v/>
      </c>
      <c r="AY215" s="183"/>
      <c r="AZ215" s="184" t="str">
        <f t="shared" si="366"/>
        <v/>
      </c>
      <c r="BA215" s="183"/>
      <c r="BB215" s="171"/>
      <c r="BC215" s="196"/>
      <c r="BD215" s="195"/>
      <c r="BI215" s="180" t="str">
        <f t="shared" si="345"/>
        <v/>
      </c>
      <c r="BJ215" s="181" t="str">
        <f t="shared" si="300"/>
        <v/>
      </c>
      <c r="BK215" s="182" t="str">
        <f t="shared" si="301"/>
        <v/>
      </c>
      <c r="BL215" s="183"/>
      <c r="BM215" s="184" t="str">
        <f t="shared" si="367"/>
        <v/>
      </c>
      <c r="BN215" s="183"/>
      <c r="BO215" s="171"/>
      <c r="BP215" s="196"/>
      <c r="BQ215" s="195"/>
      <c r="BV215" s="180" t="str">
        <f t="shared" si="346"/>
        <v/>
      </c>
      <c r="BW215" s="181" t="str">
        <f t="shared" si="302"/>
        <v/>
      </c>
      <c r="BX215" s="182" t="str">
        <f t="shared" si="303"/>
        <v/>
      </c>
      <c r="BY215" s="183"/>
      <c r="BZ215" s="184" t="str">
        <f t="shared" si="368"/>
        <v/>
      </c>
      <c r="CA215" s="183"/>
      <c r="CB215" s="171"/>
      <c r="CC215" s="196"/>
      <c r="CD215" s="195"/>
      <c r="CI215" s="180" t="str">
        <f t="shared" si="347"/>
        <v/>
      </c>
      <c r="CJ215" s="181" t="str">
        <f t="shared" si="304"/>
        <v/>
      </c>
      <c r="CK215" s="182" t="str">
        <f t="shared" si="305"/>
        <v/>
      </c>
      <c r="CL215" s="183"/>
      <c r="CM215" s="184" t="str">
        <f t="shared" si="369"/>
        <v/>
      </c>
      <c r="CN215" s="183"/>
      <c r="CO215" s="171"/>
      <c r="CP215" s="196"/>
      <c r="CQ215" s="195"/>
      <c r="CV215" s="180" t="str">
        <f t="shared" si="348"/>
        <v/>
      </c>
      <c r="CW215" s="181" t="str">
        <f t="shared" si="306"/>
        <v/>
      </c>
      <c r="CX215" s="182" t="str">
        <f t="shared" si="307"/>
        <v/>
      </c>
      <c r="CY215" s="183"/>
      <c r="CZ215" s="184" t="str">
        <f t="shared" si="370"/>
        <v/>
      </c>
      <c r="DA215" s="183"/>
      <c r="DB215" s="171"/>
      <c r="DC215" s="196"/>
      <c r="DD215" s="195"/>
      <c r="DI215" s="180" t="str">
        <f t="shared" si="349"/>
        <v/>
      </c>
      <c r="DJ215" s="181" t="str">
        <f t="shared" si="308"/>
        <v/>
      </c>
      <c r="DK215" s="182" t="str">
        <f t="shared" si="309"/>
        <v/>
      </c>
      <c r="DL215" s="183"/>
      <c r="DM215" s="184" t="str">
        <f t="shared" si="371"/>
        <v/>
      </c>
      <c r="DN215" s="183"/>
      <c r="DO215" s="171"/>
      <c r="DP215" s="196"/>
      <c r="DQ215" s="195"/>
      <c r="DV215" s="180" t="str">
        <f t="shared" si="350"/>
        <v/>
      </c>
      <c r="DW215" s="181" t="str">
        <f t="shared" si="310"/>
        <v/>
      </c>
      <c r="DX215" s="182" t="str">
        <f t="shared" si="311"/>
        <v/>
      </c>
      <c r="DY215" s="183"/>
      <c r="DZ215" s="184" t="str">
        <f t="shared" si="372"/>
        <v/>
      </c>
      <c r="EA215" s="183"/>
      <c r="EB215" s="171"/>
      <c r="EC215" s="196"/>
      <c r="ED215" s="195"/>
      <c r="EI215" s="180" t="str">
        <f t="shared" si="351"/>
        <v/>
      </c>
      <c r="EJ215" s="181" t="str">
        <f t="shared" si="312"/>
        <v/>
      </c>
      <c r="EK215" s="182" t="str">
        <f t="shared" si="313"/>
        <v/>
      </c>
      <c r="EL215" s="183"/>
      <c r="EM215" s="184" t="str">
        <f t="shared" si="373"/>
        <v/>
      </c>
      <c r="EN215" s="183"/>
      <c r="EO215" s="171"/>
      <c r="EP215" s="196"/>
      <c r="EQ215" s="195"/>
      <c r="EV215" s="180" t="str">
        <f t="shared" si="352"/>
        <v/>
      </c>
      <c r="EW215" s="181" t="str">
        <f t="shared" si="314"/>
        <v/>
      </c>
      <c r="EX215" s="182" t="str">
        <f t="shared" si="315"/>
        <v/>
      </c>
      <c r="EY215" s="183"/>
      <c r="EZ215" s="184" t="str">
        <f t="shared" si="374"/>
        <v/>
      </c>
      <c r="FA215" s="183"/>
      <c r="FB215" s="171"/>
      <c r="FC215" s="196"/>
      <c r="FD215" s="195"/>
      <c r="FI215" s="180" t="str">
        <f t="shared" si="353"/>
        <v/>
      </c>
      <c r="FJ215" s="181" t="str">
        <f t="shared" si="316"/>
        <v/>
      </c>
      <c r="FK215" s="182" t="str">
        <f t="shared" si="317"/>
        <v/>
      </c>
      <c r="FL215" s="183"/>
      <c r="FM215" s="184" t="str">
        <f t="shared" si="375"/>
        <v/>
      </c>
      <c r="FN215" s="183"/>
      <c r="FO215" s="171"/>
      <c r="FP215" s="196"/>
      <c r="FQ215" s="195"/>
      <c r="FV215" s="180" t="str">
        <f t="shared" si="354"/>
        <v/>
      </c>
      <c r="FW215" s="181" t="str">
        <f t="shared" si="318"/>
        <v/>
      </c>
      <c r="FX215" s="182" t="str">
        <f t="shared" si="319"/>
        <v/>
      </c>
      <c r="FY215" s="183"/>
      <c r="FZ215" s="184" t="str">
        <f t="shared" si="376"/>
        <v/>
      </c>
      <c r="GA215" s="183"/>
      <c r="GB215" s="171"/>
      <c r="GC215" s="196"/>
      <c r="GD215" s="195"/>
      <c r="GI215" s="180" t="str">
        <f t="shared" si="355"/>
        <v/>
      </c>
      <c r="GJ215" s="181" t="str">
        <f t="shared" si="320"/>
        <v/>
      </c>
      <c r="GK215" s="182" t="str">
        <f t="shared" si="321"/>
        <v/>
      </c>
      <c r="GL215" s="183"/>
      <c r="GM215" s="184" t="str">
        <f t="shared" si="377"/>
        <v/>
      </c>
      <c r="GN215" s="183"/>
      <c r="GO215" s="171"/>
      <c r="GP215" s="196"/>
      <c r="GQ215" s="195"/>
      <c r="GV215" s="180" t="str">
        <f t="shared" si="356"/>
        <v/>
      </c>
      <c r="GW215" s="181" t="str">
        <f t="shared" si="322"/>
        <v/>
      </c>
      <c r="GX215" s="182" t="str">
        <f t="shared" si="323"/>
        <v/>
      </c>
      <c r="GY215" s="183"/>
      <c r="GZ215" s="184" t="str">
        <f t="shared" si="378"/>
        <v/>
      </c>
      <c r="HA215" s="183"/>
      <c r="HB215" s="171"/>
      <c r="HC215" s="196"/>
      <c r="HD215" s="195"/>
      <c r="HI215" s="180" t="str">
        <f t="shared" si="357"/>
        <v/>
      </c>
      <c r="HJ215" s="181" t="str">
        <f t="shared" si="324"/>
        <v/>
      </c>
      <c r="HK215" s="182" t="str">
        <f t="shared" si="325"/>
        <v/>
      </c>
      <c r="HL215" s="183"/>
      <c r="HM215" s="184" t="str">
        <f t="shared" si="379"/>
        <v/>
      </c>
      <c r="HN215" s="183"/>
      <c r="HO215" s="171"/>
      <c r="HP215" s="196"/>
      <c r="HQ215" s="195"/>
      <c r="HV215" s="180" t="str">
        <f t="shared" si="358"/>
        <v/>
      </c>
      <c r="HW215" s="181" t="str">
        <f t="shared" si="326"/>
        <v/>
      </c>
      <c r="HX215" s="182" t="str">
        <f t="shared" si="327"/>
        <v/>
      </c>
      <c r="HY215" s="183"/>
      <c r="HZ215" s="184" t="str">
        <f t="shared" si="380"/>
        <v/>
      </c>
      <c r="IA215" s="183"/>
      <c r="IB215" s="171"/>
      <c r="IC215" s="196"/>
      <c r="ID215" s="195"/>
      <c r="II215" s="180" t="str">
        <f t="shared" si="359"/>
        <v/>
      </c>
      <c r="IJ215" s="181" t="str">
        <f t="shared" si="328"/>
        <v/>
      </c>
      <c r="IK215" s="182" t="str">
        <f t="shared" si="329"/>
        <v/>
      </c>
      <c r="IL215" s="183"/>
      <c r="IM215" s="184" t="str">
        <f t="shared" si="381"/>
        <v/>
      </c>
      <c r="IN215" s="183"/>
      <c r="IO215" s="171"/>
      <c r="IP215" s="196"/>
      <c r="IQ215" s="195"/>
      <c r="IV215" s="180" t="str">
        <f t="shared" si="360"/>
        <v/>
      </c>
      <c r="IW215" s="181" t="str">
        <f t="shared" si="330"/>
        <v/>
      </c>
      <c r="IX215" s="182" t="str">
        <f t="shared" si="331"/>
        <v/>
      </c>
      <c r="IY215" s="183"/>
      <c r="IZ215" s="184" t="str">
        <f t="shared" si="382"/>
        <v/>
      </c>
      <c r="JA215" s="183"/>
      <c r="JB215" s="171"/>
      <c r="JC215" s="342"/>
      <c r="JD215" s="198">
        <f>COUNTA(D215,Q215,AD215,AQ215,BD215,BQ215,CD215,CQ215,DD215,DQ215,ED215,EQ215,FD215,FQ215,GD215,GQ215,HD215,HQ215,ID215,IQ215)</f>
        <v>0</v>
      </c>
      <c r="JE215" s="198">
        <f t="shared" si="333"/>
        <v>0</v>
      </c>
      <c r="JF215" s="198">
        <f>IF(JE215=0,0,JE215/JD215)</f>
        <v>0</v>
      </c>
      <c r="JG215" s="199">
        <f t="shared" si="335"/>
        <v>0</v>
      </c>
      <c r="JH215" s="199">
        <f t="shared" si="336"/>
        <v>0</v>
      </c>
      <c r="JI215" s="342"/>
      <c r="JJ215" s="198">
        <f>JD215+'Vessel List A'!JD215</f>
        <v>0</v>
      </c>
      <c r="JK215" s="198">
        <f>JE215+'Vessel List A'!JE215</f>
        <v>0</v>
      </c>
      <c r="JL215" s="198">
        <f t="shared" si="361"/>
        <v>0</v>
      </c>
      <c r="JM215" s="199">
        <f>JG215+'Vessel List A'!JG215</f>
        <v>0</v>
      </c>
      <c r="JN215" s="199">
        <f t="shared" si="362"/>
        <v>0</v>
      </c>
      <c r="JO215" s="342"/>
      <c r="JP215" s="346"/>
      <c r="JQ215" s="346"/>
      <c r="JR215" s="346"/>
      <c r="JS215" s="346"/>
      <c r="JT215" s="346"/>
      <c r="JU215" s="346"/>
      <c r="JV215" s="346"/>
      <c r="JW215" s="346"/>
      <c r="JX215" s="346"/>
      <c r="JY215" s="342"/>
      <c r="JZ215" s="344">
        <f t="shared" si="338"/>
        <v>5</v>
      </c>
    </row>
    <row r="216" spans="1:286" x14ac:dyDescent="0.2">
      <c r="A216" s="247">
        <f t="shared" si="339"/>
        <v>41790</v>
      </c>
      <c r="B216" s="249">
        <f t="shared" si="340"/>
        <v>41791</v>
      </c>
      <c r="C216" s="196"/>
      <c r="D216" s="195"/>
      <c r="I216" s="180" t="str">
        <f t="shared" si="341"/>
        <v/>
      </c>
      <c r="J216" s="181" t="str">
        <f t="shared" si="292"/>
        <v/>
      </c>
      <c r="K216" s="182" t="str">
        <f t="shared" si="293"/>
        <v/>
      </c>
      <c r="L216" s="183"/>
      <c r="M216" s="184" t="str">
        <f t="shared" si="363"/>
        <v/>
      </c>
      <c r="N216" s="183"/>
      <c r="O216" s="171"/>
      <c r="P216" s="196"/>
      <c r="Q216" s="195"/>
      <c r="V216" s="180" t="str">
        <f t="shared" si="342"/>
        <v/>
      </c>
      <c r="W216" s="181" t="str">
        <f t="shared" si="294"/>
        <v/>
      </c>
      <c r="X216" s="182" t="str">
        <f t="shared" si="295"/>
        <v/>
      </c>
      <c r="Y216" s="183"/>
      <c r="Z216" s="184" t="str">
        <f t="shared" si="364"/>
        <v/>
      </c>
      <c r="AA216" s="183"/>
      <c r="AB216" s="171"/>
      <c r="AC216" s="196"/>
      <c r="AD216" s="195"/>
      <c r="AI216" s="180" t="str">
        <f t="shared" si="343"/>
        <v/>
      </c>
      <c r="AJ216" s="181" t="str">
        <f t="shared" si="296"/>
        <v/>
      </c>
      <c r="AK216" s="182" t="str">
        <f t="shared" si="297"/>
        <v/>
      </c>
      <c r="AL216" s="183"/>
      <c r="AM216" s="184" t="str">
        <f t="shared" si="365"/>
        <v/>
      </c>
      <c r="AN216" s="183"/>
      <c r="AO216" s="171"/>
      <c r="AP216" s="196"/>
      <c r="AQ216" s="195"/>
      <c r="AV216" s="180" t="str">
        <f t="shared" si="344"/>
        <v/>
      </c>
      <c r="AW216" s="181" t="str">
        <f t="shared" si="298"/>
        <v/>
      </c>
      <c r="AX216" s="182" t="str">
        <f t="shared" si="299"/>
        <v/>
      </c>
      <c r="AY216" s="183"/>
      <c r="AZ216" s="184" t="str">
        <f t="shared" si="366"/>
        <v/>
      </c>
      <c r="BA216" s="183"/>
      <c r="BB216" s="171"/>
      <c r="BC216" s="196"/>
      <c r="BD216" s="195"/>
      <c r="BI216" s="180" t="str">
        <f t="shared" si="345"/>
        <v/>
      </c>
      <c r="BJ216" s="181" t="str">
        <f t="shared" si="300"/>
        <v/>
      </c>
      <c r="BK216" s="182" t="str">
        <f t="shared" si="301"/>
        <v/>
      </c>
      <c r="BL216" s="183"/>
      <c r="BM216" s="184" t="str">
        <f t="shared" si="367"/>
        <v/>
      </c>
      <c r="BN216" s="183"/>
      <c r="BO216" s="171"/>
      <c r="BP216" s="196"/>
      <c r="BQ216" s="195"/>
      <c r="BV216" s="180" t="str">
        <f t="shared" si="346"/>
        <v/>
      </c>
      <c r="BW216" s="181" t="str">
        <f t="shared" si="302"/>
        <v/>
      </c>
      <c r="BX216" s="182" t="str">
        <f t="shared" si="303"/>
        <v/>
      </c>
      <c r="BY216" s="183"/>
      <c r="BZ216" s="184" t="str">
        <f t="shared" si="368"/>
        <v/>
      </c>
      <c r="CA216" s="183"/>
      <c r="CB216" s="171"/>
      <c r="CC216" s="196"/>
      <c r="CD216" s="195"/>
      <c r="CI216" s="180" t="str">
        <f t="shared" si="347"/>
        <v/>
      </c>
      <c r="CJ216" s="181" t="str">
        <f t="shared" si="304"/>
        <v/>
      </c>
      <c r="CK216" s="182" t="str">
        <f t="shared" si="305"/>
        <v/>
      </c>
      <c r="CL216" s="183"/>
      <c r="CM216" s="184" t="str">
        <f t="shared" si="369"/>
        <v/>
      </c>
      <c r="CN216" s="183"/>
      <c r="CO216" s="171"/>
      <c r="CP216" s="196"/>
      <c r="CQ216" s="195"/>
      <c r="CV216" s="180" t="str">
        <f t="shared" si="348"/>
        <v/>
      </c>
      <c r="CW216" s="181" t="str">
        <f t="shared" si="306"/>
        <v/>
      </c>
      <c r="CX216" s="182" t="str">
        <f t="shared" si="307"/>
        <v/>
      </c>
      <c r="CY216" s="183"/>
      <c r="CZ216" s="184" t="str">
        <f t="shared" si="370"/>
        <v/>
      </c>
      <c r="DA216" s="183"/>
      <c r="DB216" s="171"/>
      <c r="DC216" s="196"/>
      <c r="DD216" s="195"/>
      <c r="DI216" s="180" t="str">
        <f t="shared" si="349"/>
        <v/>
      </c>
      <c r="DJ216" s="181" t="str">
        <f t="shared" si="308"/>
        <v/>
      </c>
      <c r="DK216" s="182" t="str">
        <f t="shared" si="309"/>
        <v/>
      </c>
      <c r="DL216" s="183"/>
      <c r="DM216" s="184" t="str">
        <f t="shared" si="371"/>
        <v/>
      </c>
      <c r="DN216" s="183"/>
      <c r="DO216" s="171"/>
      <c r="DP216" s="196"/>
      <c r="DQ216" s="195"/>
      <c r="DV216" s="180" t="str">
        <f t="shared" si="350"/>
        <v/>
      </c>
      <c r="DW216" s="181" t="str">
        <f t="shared" si="310"/>
        <v/>
      </c>
      <c r="DX216" s="182" t="str">
        <f t="shared" si="311"/>
        <v/>
      </c>
      <c r="DY216" s="183"/>
      <c r="DZ216" s="184" t="str">
        <f t="shared" si="372"/>
        <v/>
      </c>
      <c r="EA216" s="183"/>
      <c r="EB216" s="171"/>
      <c r="EC216" s="196"/>
      <c r="ED216" s="195"/>
      <c r="EI216" s="180" t="str">
        <f t="shared" si="351"/>
        <v/>
      </c>
      <c r="EJ216" s="181" t="str">
        <f t="shared" si="312"/>
        <v/>
      </c>
      <c r="EK216" s="182" t="str">
        <f t="shared" si="313"/>
        <v/>
      </c>
      <c r="EL216" s="183"/>
      <c r="EM216" s="184" t="str">
        <f t="shared" si="373"/>
        <v/>
      </c>
      <c r="EN216" s="183"/>
      <c r="EO216" s="171"/>
      <c r="EP216" s="196"/>
      <c r="EQ216" s="195"/>
      <c r="EV216" s="180" t="str">
        <f t="shared" si="352"/>
        <v/>
      </c>
      <c r="EW216" s="181" t="str">
        <f t="shared" si="314"/>
        <v/>
      </c>
      <c r="EX216" s="182" t="str">
        <f t="shared" si="315"/>
        <v/>
      </c>
      <c r="EY216" s="183"/>
      <c r="EZ216" s="184" t="str">
        <f t="shared" si="374"/>
        <v/>
      </c>
      <c r="FA216" s="183"/>
      <c r="FB216" s="171"/>
      <c r="FC216" s="196"/>
      <c r="FD216" s="195"/>
      <c r="FI216" s="180" t="str">
        <f t="shared" si="353"/>
        <v/>
      </c>
      <c r="FJ216" s="181" t="str">
        <f t="shared" si="316"/>
        <v/>
      </c>
      <c r="FK216" s="182" t="str">
        <f t="shared" si="317"/>
        <v/>
      </c>
      <c r="FL216" s="183"/>
      <c r="FM216" s="184" t="str">
        <f t="shared" si="375"/>
        <v/>
      </c>
      <c r="FN216" s="183"/>
      <c r="FO216" s="171"/>
      <c r="FP216" s="196"/>
      <c r="FQ216" s="195"/>
      <c r="FV216" s="180" t="str">
        <f t="shared" si="354"/>
        <v/>
      </c>
      <c r="FW216" s="181" t="str">
        <f t="shared" si="318"/>
        <v/>
      </c>
      <c r="FX216" s="182" t="str">
        <f t="shared" si="319"/>
        <v/>
      </c>
      <c r="FY216" s="183"/>
      <c r="FZ216" s="184" t="str">
        <f t="shared" si="376"/>
        <v/>
      </c>
      <c r="GA216" s="183"/>
      <c r="GB216" s="171"/>
      <c r="GC216" s="196"/>
      <c r="GD216" s="195"/>
      <c r="GI216" s="180" t="str">
        <f t="shared" si="355"/>
        <v/>
      </c>
      <c r="GJ216" s="181" t="str">
        <f t="shared" si="320"/>
        <v/>
      </c>
      <c r="GK216" s="182" t="str">
        <f t="shared" si="321"/>
        <v/>
      </c>
      <c r="GL216" s="183"/>
      <c r="GM216" s="184" t="str">
        <f t="shared" si="377"/>
        <v/>
      </c>
      <c r="GN216" s="183"/>
      <c r="GO216" s="171"/>
      <c r="GP216" s="196"/>
      <c r="GQ216" s="195"/>
      <c r="GV216" s="180" t="str">
        <f t="shared" si="356"/>
        <v/>
      </c>
      <c r="GW216" s="181" t="str">
        <f t="shared" si="322"/>
        <v/>
      </c>
      <c r="GX216" s="182" t="str">
        <f t="shared" si="323"/>
        <v/>
      </c>
      <c r="GY216" s="183"/>
      <c r="GZ216" s="184" t="str">
        <f t="shared" si="378"/>
        <v/>
      </c>
      <c r="HA216" s="183"/>
      <c r="HB216" s="171"/>
      <c r="HC216" s="196"/>
      <c r="HD216" s="195"/>
      <c r="HI216" s="180" t="str">
        <f t="shared" si="357"/>
        <v/>
      </c>
      <c r="HJ216" s="181" t="str">
        <f t="shared" si="324"/>
        <v/>
      </c>
      <c r="HK216" s="182" t="str">
        <f t="shared" si="325"/>
        <v/>
      </c>
      <c r="HL216" s="183"/>
      <c r="HM216" s="184" t="str">
        <f t="shared" si="379"/>
        <v/>
      </c>
      <c r="HN216" s="183"/>
      <c r="HO216" s="171"/>
      <c r="HP216" s="196"/>
      <c r="HQ216" s="195"/>
      <c r="HV216" s="180" t="str">
        <f t="shared" si="358"/>
        <v/>
      </c>
      <c r="HW216" s="181" t="str">
        <f t="shared" si="326"/>
        <v/>
      </c>
      <c r="HX216" s="182" t="str">
        <f t="shared" si="327"/>
        <v/>
      </c>
      <c r="HY216" s="183"/>
      <c r="HZ216" s="184" t="str">
        <f t="shared" si="380"/>
        <v/>
      </c>
      <c r="IA216" s="183"/>
      <c r="IB216" s="171"/>
      <c r="IC216" s="196"/>
      <c r="ID216" s="195"/>
      <c r="II216" s="180" t="str">
        <f t="shared" si="359"/>
        <v/>
      </c>
      <c r="IJ216" s="181" t="str">
        <f t="shared" si="328"/>
        <v/>
      </c>
      <c r="IK216" s="182" t="str">
        <f t="shared" si="329"/>
        <v/>
      </c>
      <c r="IL216" s="183"/>
      <c r="IM216" s="184" t="str">
        <f t="shared" si="381"/>
        <v/>
      </c>
      <c r="IN216" s="183"/>
      <c r="IO216" s="171"/>
      <c r="IP216" s="196"/>
      <c r="IQ216" s="195"/>
      <c r="IV216" s="180" t="str">
        <f t="shared" si="360"/>
        <v/>
      </c>
      <c r="IW216" s="181" t="str">
        <f t="shared" si="330"/>
        <v/>
      </c>
      <c r="IX216" s="182" t="str">
        <f t="shared" si="331"/>
        <v/>
      </c>
      <c r="IY216" s="183"/>
      <c r="IZ216" s="184" t="str">
        <f t="shared" si="382"/>
        <v/>
      </c>
      <c r="JA216" s="183"/>
      <c r="JB216" s="171"/>
      <c r="JC216" s="342"/>
      <c r="JD216" s="198">
        <f t="shared" ref="JD216:JD217" si="383">COUNTA(D216,Q216,AD216,AQ216,BD216,BQ216,CD216,CQ216,DD216,DQ216,ED216,EQ216,FD216,FQ216,GD216,GQ216,HD216,HQ216,ID216,IQ216)</f>
        <v>0</v>
      </c>
      <c r="JE216" s="198">
        <f t="shared" si="333"/>
        <v>0</v>
      </c>
      <c r="JF216" s="198">
        <f t="shared" ref="JF216:JF217" si="384">IF(JE216=0,0,JE216/JD216)</f>
        <v>0</v>
      </c>
      <c r="JG216" s="199">
        <f t="shared" ref="JG216:JG217" si="385">SUM(L216,Y216,AL216,AY216,BL216,BY216,CL216,CY216,DL216,DY216,EL216,EY216,FL216,FY216,GL216,GY216,HL216,HY216,IL216,IY216)</f>
        <v>0</v>
      </c>
      <c r="JH216" s="199">
        <f t="shared" ref="JH216:JH217" si="386">IF(JD216=0,0,JG216/JD216)</f>
        <v>0</v>
      </c>
      <c r="JI216" s="342"/>
      <c r="JJ216" s="198">
        <f>JD216+'Vessel List A'!JD216</f>
        <v>0</v>
      </c>
      <c r="JK216" s="198">
        <f>JE216+'Vessel List A'!JE216</f>
        <v>0</v>
      </c>
      <c r="JL216" s="198">
        <f t="shared" ref="JL216:JL217" si="387">IF((JK216=0),(0),(JK216/JJ216))</f>
        <v>0</v>
      </c>
      <c r="JM216" s="199">
        <f>JG216+'Vessel List A'!JG216</f>
        <v>0</v>
      </c>
      <c r="JN216" s="199">
        <f t="shared" ref="JN216:JN217" si="388">IF(JJ216=0,0,JM216/JJ216)</f>
        <v>0</v>
      </c>
      <c r="JO216" s="342"/>
      <c r="JP216" s="346"/>
      <c r="JQ216" s="346"/>
      <c r="JR216" s="346"/>
      <c r="JS216" s="346"/>
      <c r="JT216" s="346"/>
      <c r="JU216" s="346"/>
      <c r="JV216" s="346"/>
      <c r="JW216" s="346"/>
      <c r="JX216" s="346"/>
      <c r="JY216" s="342"/>
      <c r="JZ216" s="344">
        <f t="shared" si="338"/>
        <v>6</v>
      </c>
    </row>
    <row r="217" spans="1:286" ht="13.5" thickBot="1" x14ac:dyDescent="0.25">
      <c r="A217" s="250">
        <f t="shared" si="339"/>
        <v>41791</v>
      </c>
      <c r="B217" s="251" t="s">
        <v>188</v>
      </c>
      <c r="C217" s="224"/>
      <c r="D217" s="225"/>
      <c r="E217" s="233"/>
      <c r="F217" s="233"/>
      <c r="G217" s="233"/>
      <c r="H217" s="233"/>
      <c r="I217" s="216" t="str">
        <f t="shared" si="341"/>
        <v/>
      </c>
      <c r="J217" s="217" t="str">
        <f t="shared" si="292"/>
        <v/>
      </c>
      <c r="K217" s="218" t="str">
        <f t="shared" si="293"/>
        <v/>
      </c>
      <c r="L217" s="219"/>
      <c r="M217" s="220" t="str">
        <f t="shared" si="363"/>
        <v/>
      </c>
      <c r="N217" s="219"/>
      <c r="O217" s="175"/>
      <c r="P217" s="224"/>
      <c r="Q217" s="225"/>
      <c r="R217" s="233"/>
      <c r="S217" s="233"/>
      <c r="T217" s="233"/>
      <c r="U217" s="233"/>
      <c r="V217" s="216" t="str">
        <f t="shared" si="342"/>
        <v/>
      </c>
      <c r="W217" s="217" t="str">
        <f t="shared" si="294"/>
        <v/>
      </c>
      <c r="X217" s="218" t="str">
        <f t="shared" si="295"/>
        <v/>
      </c>
      <c r="Y217" s="219"/>
      <c r="Z217" s="220" t="str">
        <f t="shared" si="364"/>
        <v/>
      </c>
      <c r="AA217" s="219"/>
      <c r="AB217" s="175"/>
      <c r="AC217" s="224"/>
      <c r="AD217" s="225"/>
      <c r="AE217" s="233"/>
      <c r="AF217" s="233"/>
      <c r="AG217" s="233"/>
      <c r="AH217" s="233"/>
      <c r="AI217" s="216" t="str">
        <f t="shared" si="343"/>
        <v/>
      </c>
      <c r="AJ217" s="217" t="str">
        <f t="shared" si="296"/>
        <v/>
      </c>
      <c r="AK217" s="218" t="str">
        <f t="shared" si="297"/>
        <v/>
      </c>
      <c r="AL217" s="219"/>
      <c r="AM217" s="220" t="str">
        <f t="shared" si="365"/>
        <v/>
      </c>
      <c r="AN217" s="219"/>
      <c r="AO217" s="175"/>
      <c r="AP217" s="224"/>
      <c r="AQ217" s="225"/>
      <c r="AR217" s="233"/>
      <c r="AS217" s="233"/>
      <c r="AT217" s="233"/>
      <c r="AU217" s="233"/>
      <c r="AV217" s="216" t="str">
        <f t="shared" si="344"/>
        <v/>
      </c>
      <c r="AW217" s="217" t="str">
        <f t="shared" si="298"/>
        <v/>
      </c>
      <c r="AX217" s="218" t="str">
        <f t="shared" si="299"/>
        <v/>
      </c>
      <c r="AY217" s="219"/>
      <c r="AZ217" s="220" t="str">
        <f t="shared" si="366"/>
        <v/>
      </c>
      <c r="BA217" s="219"/>
      <c r="BB217" s="175"/>
      <c r="BC217" s="224"/>
      <c r="BD217" s="225"/>
      <c r="BE217" s="233"/>
      <c r="BF217" s="233"/>
      <c r="BG217" s="233"/>
      <c r="BH217" s="233"/>
      <c r="BI217" s="216" t="str">
        <f t="shared" si="345"/>
        <v/>
      </c>
      <c r="BJ217" s="217" t="str">
        <f t="shared" si="300"/>
        <v/>
      </c>
      <c r="BK217" s="218" t="str">
        <f t="shared" si="301"/>
        <v/>
      </c>
      <c r="BL217" s="219"/>
      <c r="BM217" s="220" t="str">
        <f t="shared" si="367"/>
        <v/>
      </c>
      <c r="BN217" s="219"/>
      <c r="BO217" s="175"/>
      <c r="BP217" s="224"/>
      <c r="BQ217" s="225"/>
      <c r="BR217" s="233"/>
      <c r="BS217" s="233"/>
      <c r="BT217" s="233"/>
      <c r="BU217" s="233"/>
      <c r="BV217" s="216" t="str">
        <f t="shared" si="346"/>
        <v/>
      </c>
      <c r="BW217" s="217" t="str">
        <f t="shared" si="302"/>
        <v/>
      </c>
      <c r="BX217" s="218" t="str">
        <f t="shared" si="303"/>
        <v/>
      </c>
      <c r="BY217" s="219"/>
      <c r="BZ217" s="220" t="str">
        <f t="shared" si="368"/>
        <v/>
      </c>
      <c r="CA217" s="219"/>
      <c r="CB217" s="175"/>
      <c r="CC217" s="224"/>
      <c r="CD217" s="225"/>
      <c r="CE217" s="233"/>
      <c r="CF217" s="233"/>
      <c r="CG217" s="233"/>
      <c r="CH217" s="233"/>
      <c r="CI217" s="216" t="str">
        <f t="shared" si="347"/>
        <v/>
      </c>
      <c r="CJ217" s="217" t="str">
        <f t="shared" si="304"/>
        <v/>
      </c>
      <c r="CK217" s="218" t="str">
        <f t="shared" si="305"/>
        <v/>
      </c>
      <c r="CL217" s="219"/>
      <c r="CM217" s="220" t="str">
        <f t="shared" si="369"/>
        <v/>
      </c>
      <c r="CN217" s="219"/>
      <c r="CO217" s="175"/>
      <c r="CP217" s="224"/>
      <c r="CQ217" s="225"/>
      <c r="CR217" s="233"/>
      <c r="CS217" s="233"/>
      <c r="CT217" s="233"/>
      <c r="CU217" s="233"/>
      <c r="CV217" s="216" t="str">
        <f t="shared" si="348"/>
        <v/>
      </c>
      <c r="CW217" s="217" t="str">
        <f t="shared" si="306"/>
        <v/>
      </c>
      <c r="CX217" s="218" t="str">
        <f t="shared" si="307"/>
        <v/>
      </c>
      <c r="CY217" s="219"/>
      <c r="CZ217" s="220" t="str">
        <f t="shared" si="370"/>
        <v/>
      </c>
      <c r="DA217" s="219"/>
      <c r="DB217" s="175"/>
      <c r="DC217" s="224"/>
      <c r="DD217" s="225"/>
      <c r="DE217" s="233"/>
      <c r="DF217" s="233"/>
      <c r="DG217" s="233"/>
      <c r="DH217" s="233"/>
      <c r="DI217" s="216" t="str">
        <f t="shared" si="349"/>
        <v/>
      </c>
      <c r="DJ217" s="217" t="str">
        <f t="shared" si="308"/>
        <v/>
      </c>
      <c r="DK217" s="218" t="str">
        <f t="shared" si="309"/>
        <v/>
      </c>
      <c r="DL217" s="219"/>
      <c r="DM217" s="220" t="str">
        <f t="shared" si="371"/>
        <v/>
      </c>
      <c r="DN217" s="219"/>
      <c r="DO217" s="175"/>
      <c r="DP217" s="224"/>
      <c r="DQ217" s="225"/>
      <c r="DR217" s="233"/>
      <c r="DS217" s="233"/>
      <c r="DT217" s="233"/>
      <c r="DU217" s="233"/>
      <c r="DV217" s="216" t="str">
        <f t="shared" si="350"/>
        <v/>
      </c>
      <c r="DW217" s="217" t="str">
        <f t="shared" si="310"/>
        <v/>
      </c>
      <c r="DX217" s="218" t="str">
        <f t="shared" si="311"/>
        <v/>
      </c>
      <c r="DY217" s="219"/>
      <c r="DZ217" s="220" t="str">
        <f t="shared" si="372"/>
        <v/>
      </c>
      <c r="EA217" s="219"/>
      <c r="EB217" s="175"/>
      <c r="EC217" s="224"/>
      <c r="ED217" s="225"/>
      <c r="EE217" s="233"/>
      <c r="EF217" s="233"/>
      <c r="EG217" s="233"/>
      <c r="EH217" s="233"/>
      <c r="EI217" s="216" t="str">
        <f t="shared" si="351"/>
        <v/>
      </c>
      <c r="EJ217" s="217" t="str">
        <f t="shared" si="312"/>
        <v/>
      </c>
      <c r="EK217" s="218" t="str">
        <f t="shared" si="313"/>
        <v/>
      </c>
      <c r="EL217" s="219"/>
      <c r="EM217" s="220" t="str">
        <f t="shared" si="373"/>
        <v/>
      </c>
      <c r="EN217" s="219"/>
      <c r="EO217" s="175"/>
      <c r="EP217" s="224"/>
      <c r="EQ217" s="225"/>
      <c r="ER217" s="233"/>
      <c r="ES217" s="233"/>
      <c r="ET217" s="233"/>
      <c r="EU217" s="233"/>
      <c r="EV217" s="216" t="str">
        <f t="shared" si="352"/>
        <v/>
      </c>
      <c r="EW217" s="217" t="str">
        <f t="shared" si="314"/>
        <v/>
      </c>
      <c r="EX217" s="218" t="str">
        <f t="shared" si="315"/>
        <v/>
      </c>
      <c r="EY217" s="219"/>
      <c r="EZ217" s="220" t="str">
        <f t="shared" si="374"/>
        <v/>
      </c>
      <c r="FA217" s="219"/>
      <c r="FB217" s="175"/>
      <c r="FC217" s="224"/>
      <c r="FD217" s="225"/>
      <c r="FE217" s="233"/>
      <c r="FF217" s="233"/>
      <c r="FG217" s="233"/>
      <c r="FH217" s="233"/>
      <c r="FI217" s="216" t="str">
        <f t="shared" si="353"/>
        <v/>
      </c>
      <c r="FJ217" s="217" t="str">
        <f t="shared" si="316"/>
        <v/>
      </c>
      <c r="FK217" s="218" t="str">
        <f t="shared" si="317"/>
        <v/>
      </c>
      <c r="FL217" s="219"/>
      <c r="FM217" s="220" t="str">
        <f t="shared" si="375"/>
        <v/>
      </c>
      <c r="FN217" s="219"/>
      <c r="FO217" s="175"/>
      <c r="FP217" s="224"/>
      <c r="FQ217" s="225"/>
      <c r="FR217" s="233"/>
      <c r="FS217" s="233"/>
      <c r="FT217" s="233"/>
      <c r="FU217" s="233"/>
      <c r="FV217" s="216" t="str">
        <f t="shared" si="354"/>
        <v/>
      </c>
      <c r="FW217" s="217" t="str">
        <f t="shared" si="318"/>
        <v/>
      </c>
      <c r="FX217" s="218" t="str">
        <f t="shared" si="319"/>
        <v/>
      </c>
      <c r="FY217" s="219"/>
      <c r="FZ217" s="220" t="str">
        <f t="shared" si="376"/>
        <v/>
      </c>
      <c r="GA217" s="219"/>
      <c r="GB217" s="175"/>
      <c r="GC217" s="224"/>
      <c r="GD217" s="225"/>
      <c r="GE217" s="233"/>
      <c r="GF217" s="233"/>
      <c r="GG217" s="233"/>
      <c r="GH217" s="233"/>
      <c r="GI217" s="216" t="str">
        <f t="shared" si="355"/>
        <v/>
      </c>
      <c r="GJ217" s="217" t="str">
        <f t="shared" si="320"/>
        <v/>
      </c>
      <c r="GK217" s="218" t="str">
        <f t="shared" si="321"/>
        <v/>
      </c>
      <c r="GL217" s="219"/>
      <c r="GM217" s="220" t="str">
        <f t="shared" si="377"/>
        <v/>
      </c>
      <c r="GN217" s="219"/>
      <c r="GO217" s="175"/>
      <c r="GP217" s="224"/>
      <c r="GQ217" s="225"/>
      <c r="GR217" s="233"/>
      <c r="GS217" s="233"/>
      <c r="GT217" s="233"/>
      <c r="GU217" s="233"/>
      <c r="GV217" s="216" t="str">
        <f t="shared" si="356"/>
        <v/>
      </c>
      <c r="GW217" s="217" t="str">
        <f t="shared" si="322"/>
        <v/>
      </c>
      <c r="GX217" s="218" t="str">
        <f t="shared" si="323"/>
        <v/>
      </c>
      <c r="GY217" s="219"/>
      <c r="GZ217" s="220" t="str">
        <f t="shared" si="378"/>
        <v/>
      </c>
      <c r="HA217" s="219"/>
      <c r="HB217" s="175"/>
      <c r="HC217" s="224"/>
      <c r="HD217" s="225"/>
      <c r="HE217" s="233"/>
      <c r="HF217" s="233"/>
      <c r="HG217" s="233"/>
      <c r="HH217" s="233"/>
      <c r="HI217" s="216" t="str">
        <f t="shared" si="357"/>
        <v/>
      </c>
      <c r="HJ217" s="217" t="str">
        <f t="shared" si="324"/>
        <v/>
      </c>
      <c r="HK217" s="218" t="str">
        <f t="shared" si="325"/>
        <v/>
      </c>
      <c r="HL217" s="219"/>
      <c r="HM217" s="220" t="str">
        <f t="shared" si="379"/>
        <v/>
      </c>
      <c r="HN217" s="219"/>
      <c r="HO217" s="175"/>
      <c r="HP217" s="224"/>
      <c r="HQ217" s="225"/>
      <c r="HR217" s="233"/>
      <c r="HS217" s="233"/>
      <c r="HT217" s="233"/>
      <c r="HU217" s="233"/>
      <c r="HV217" s="216" t="str">
        <f t="shared" si="358"/>
        <v/>
      </c>
      <c r="HW217" s="217" t="str">
        <f t="shared" si="326"/>
        <v/>
      </c>
      <c r="HX217" s="218" t="str">
        <f t="shared" si="327"/>
        <v/>
      </c>
      <c r="HY217" s="219"/>
      <c r="HZ217" s="220" t="str">
        <f t="shared" si="380"/>
        <v/>
      </c>
      <c r="IA217" s="219"/>
      <c r="IB217" s="175"/>
      <c r="IC217" s="224"/>
      <c r="ID217" s="225"/>
      <c r="IE217" s="233"/>
      <c r="IF217" s="233"/>
      <c r="IG217" s="233"/>
      <c r="IH217" s="233"/>
      <c r="II217" s="216" t="str">
        <f t="shared" si="359"/>
        <v/>
      </c>
      <c r="IJ217" s="217" t="str">
        <f t="shared" si="328"/>
        <v/>
      </c>
      <c r="IK217" s="218" t="str">
        <f t="shared" si="329"/>
        <v/>
      </c>
      <c r="IL217" s="219"/>
      <c r="IM217" s="220" t="str">
        <f t="shared" si="381"/>
        <v/>
      </c>
      <c r="IN217" s="219"/>
      <c r="IO217" s="175"/>
      <c r="IP217" s="224"/>
      <c r="IQ217" s="225"/>
      <c r="IR217" s="233"/>
      <c r="IS217" s="233"/>
      <c r="IT217" s="233"/>
      <c r="IU217" s="233"/>
      <c r="IV217" s="216" t="str">
        <f t="shared" si="360"/>
        <v/>
      </c>
      <c r="IW217" s="217" t="str">
        <f t="shared" si="330"/>
        <v/>
      </c>
      <c r="IX217" s="218" t="str">
        <f t="shared" si="331"/>
        <v/>
      </c>
      <c r="IY217" s="219"/>
      <c r="IZ217" s="220" t="str">
        <f t="shared" si="382"/>
        <v/>
      </c>
      <c r="JA217" s="219"/>
      <c r="JB217" s="175"/>
      <c r="JC217" s="342"/>
      <c r="JD217" s="198">
        <f t="shared" si="383"/>
        <v>0</v>
      </c>
      <c r="JE217" s="198">
        <f t="shared" si="333"/>
        <v>0</v>
      </c>
      <c r="JF217" s="198">
        <f t="shared" si="384"/>
        <v>0</v>
      </c>
      <c r="JG217" s="199">
        <f t="shared" si="385"/>
        <v>0</v>
      </c>
      <c r="JH217" s="199">
        <f t="shared" si="386"/>
        <v>0</v>
      </c>
      <c r="JI217" s="342"/>
      <c r="JJ217" s="198">
        <f>JD217+'Vessel List A'!JD217</f>
        <v>0</v>
      </c>
      <c r="JK217" s="198">
        <f>JE217+'Vessel List A'!JE217</f>
        <v>0</v>
      </c>
      <c r="JL217" s="198">
        <f t="shared" si="387"/>
        <v>0</v>
      </c>
      <c r="JM217" s="199">
        <f>JG217+'Vessel List A'!JG217</f>
        <v>0</v>
      </c>
      <c r="JN217" s="199">
        <f t="shared" si="388"/>
        <v>0</v>
      </c>
      <c r="JO217" s="342"/>
      <c r="JP217" s="346"/>
      <c r="JQ217" s="346"/>
      <c r="JR217" s="346"/>
      <c r="JS217" s="346"/>
      <c r="JT217" s="346"/>
      <c r="JU217" s="346"/>
      <c r="JV217" s="346"/>
      <c r="JW217" s="346"/>
      <c r="JX217" s="346"/>
      <c r="JY217" s="342"/>
      <c r="JZ217" s="344"/>
    </row>
    <row r="218" spans="1:286" ht="13.5" thickBot="1" x14ac:dyDescent="0.25">
      <c r="GT218" s="195"/>
      <c r="JC218" s="377"/>
      <c r="JD218" s="378"/>
      <c r="JE218" s="378"/>
      <c r="JF218" s="378"/>
      <c r="JG218" s="378"/>
      <c r="JH218" s="378"/>
      <c r="JI218" s="379"/>
      <c r="JJ218" s="378"/>
      <c r="JK218" s="378"/>
      <c r="JL218" s="378"/>
      <c r="JM218" s="378"/>
      <c r="JN218" s="378"/>
      <c r="JO218" s="379"/>
      <c r="JP218" s="378"/>
      <c r="JQ218" s="378"/>
      <c r="JR218" s="378"/>
      <c r="JS218" s="378"/>
      <c r="JT218" s="378"/>
      <c r="JU218" s="378"/>
      <c r="JV218" s="378"/>
      <c r="JW218" s="378"/>
      <c r="JX218" s="378"/>
      <c r="JY218" s="380"/>
    </row>
    <row r="219" spans="1:286" x14ac:dyDescent="0.2">
      <c r="JO219" s="227"/>
      <c r="JP219" s="346"/>
      <c r="JQ219" s="346"/>
      <c r="JR219" s="346"/>
      <c r="JS219" s="346"/>
      <c r="JT219" s="346"/>
      <c r="JU219" s="346"/>
      <c r="JV219" s="346"/>
      <c r="JW219" s="346"/>
      <c r="JX219" s="346"/>
      <c r="JY219" s="346"/>
      <c r="JZ219" s="346"/>
    </row>
    <row r="220" spans="1:286" x14ac:dyDescent="0.2">
      <c r="JO220" s="227"/>
      <c r="JP220" s="346"/>
      <c r="JQ220" s="346"/>
      <c r="JR220" s="346"/>
      <c r="JS220" s="346"/>
      <c r="JT220" s="346"/>
      <c r="JU220" s="346"/>
      <c r="JV220" s="346"/>
      <c r="JW220" s="346"/>
      <c r="JX220" s="346"/>
      <c r="JY220" s="346"/>
      <c r="JZ220" s="346"/>
    </row>
    <row r="221" spans="1:286" x14ac:dyDescent="0.2">
      <c r="JO221" s="227"/>
      <c r="JP221" s="346"/>
      <c r="JQ221" s="346"/>
      <c r="JR221" s="346"/>
      <c r="JS221" s="346"/>
      <c r="JT221" s="346"/>
      <c r="JU221" s="346"/>
      <c r="JV221" s="346"/>
      <c r="JW221" s="346"/>
      <c r="JX221" s="346"/>
      <c r="JY221" s="346"/>
      <c r="JZ221" s="346"/>
    </row>
  </sheetData>
  <mergeCells count="170">
    <mergeCell ref="JT64:JU64"/>
    <mergeCell ref="JR55:JS55"/>
    <mergeCell ref="JR56:JS56"/>
    <mergeCell ref="JR57:JS57"/>
    <mergeCell ref="JR58:JS58"/>
    <mergeCell ref="GR2:GS2"/>
    <mergeCell ref="GU2:GV2"/>
    <mergeCell ref="HE2:HF2"/>
    <mergeCell ref="JP54:JX54"/>
    <mergeCell ref="JR63:JS63"/>
    <mergeCell ref="JT63:JU63"/>
    <mergeCell ref="JR59:JS59"/>
    <mergeCell ref="JR60:JS60"/>
    <mergeCell ref="JR61:JS61"/>
    <mergeCell ref="JR62:JS62"/>
    <mergeCell ref="JT55:JU55"/>
    <mergeCell ref="JD2:JH2"/>
    <mergeCell ref="JJ2:JN2"/>
    <mergeCell ref="IR2:IS2"/>
    <mergeCell ref="IU2:IV2"/>
    <mergeCell ref="HR2:HS2"/>
    <mergeCell ref="HU2:HV2"/>
    <mergeCell ref="IE2:IF2"/>
    <mergeCell ref="IH2:II2"/>
    <mergeCell ref="JT65:JU65"/>
    <mergeCell ref="JT66:JU66"/>
    <mergeCell ref="JT83:JU83"/>
    <mergeCell ref="JT84:JU84"/>
    <mergeCell ref="JT85:JU85"/>
    <mergeCell ref="JT86:JU86"/>
    <mergeCell ref="JT79:JU79"/>
    <mergeCell ref="JT80:JU80"/>
    <mergeCell ref="JT81:JU81"/>
    <mergeCell ref="JT82:JU82"/>
    <mergeCell ref="JT76:JU76"/>
    <mergeCell ref="JT77:JU77"/>
    <mergeCell ref="JT78:JU78"/>
    <mergeCell ref="JT75:JU75"/>
    <mergeCell ref="JT71:JU71"/>
    <mergeCell ref="JT72:JU72"/>
    <mergeCell ref="JT73:JU73"/>
    <mergeCell ref="JT74:JU74"/>
    <mergeCell ref="JT67:JU67"/>
    <mergeCell ref="JT68:JU68"/>
    <mergeCell ref="JT69:JU69"/>
    <mergeCell ref="JT70:JU70"/>
    <mergeCell ref="JR83:JS83"/>
    <mergeCell ref="JR84:JS84"/>
    <mergeCell ref="JR85:JS85"/>
    <mergeCell ref="JR86:JS86"/>
    <mergeCell ref="JR79:JS79"/>
    <mergeCell ref="JR80:JS80"/>
    <mergeCell ref="JR81:JS81"/>
    <mergeCell ref="JR82:JS82"/>
    <mergeCell ref="JR75:JS75"/>
    <mergeCell ref="JR76:JS76"/>
    <mergeCell ref="JR77:JS77"/>
    <mergeCell ref="JR78:JS78"/>
    <mergeCell ref="JR67:JS67"/>
    <mergeCell ref="JR68:JS68"/>
    <mergeCell ref="JR69:JS69"/>
    <mergeCell ref="JR70:JS70"/>
    <mergeCell ref="JR64:JS64"/>
    <mergeCell ref="JR65:JS65"/>
    <mergeCell ref="JR66:JS66"/>
    <mergeCell ref="JR71:JS71"/>
    <mergeCell ref="JR72:JS72"/>
    <mergeCell ref="BH1:BI1"/>
    <mergeCell ref="FU2:FV2"/>
    <mergeCell ref="GE2:GF2"/>
    <mergeCell ref="AR1:AS1"/>
    <mergeCell ref="AU1:AV1"/>
    <mergeCell ref="FE1:FF1"/>
    <mergeCell ref="GH1:GI1"/>
    <mergeCell ref="FU1:FV1"/>
    <mergeCell ref="HR1:HS1"/>
    <mergeCell ref="CH2:CI2"/>
    <mergeCell ref="CR2:CS2"/>
    <mergeCell ref="CU2:CV2"/>
    <mergeCell ref="DE2:DF2"/>
    <mergeCell ref="HH2:HI2"/>
    <mergeCell ref="GH2:GI2"/>
    <mergeCell ref="EU1:EV1"/>
    <mergeCell ref="EH1:EI1"/>
    <mergeCell ref="BU2:BV2"/>
    <mergeCell ref="CE2:CF2"/>
    <mergeCell ref="EH2:EI2"/>
    <mergeCell ref="BH2:BI2"/>
    <mergeCell ref="CE1:CF1"/>
    <mergeCell ref="CR1:CS1"/>
    <mergeCell ref="DE1:DF1"/>
    <mergeCell ref="JT58:JU58"/>
    <mergeCell ref="JQ29:JW29"/>
    <mergeCell ref="DU1:DV1"/>
    <mergeCell ref="FR1:FS1"/>
    <mergeCell ref="GE1:GF1"/>
    <mergeCell ref="GR1:GS1"/>
    <mergeCell ref="HE1:HF1"/>
    <mergeCell ref="JD1:JN1"/>
    <mergeCell ref="HH1:HI1"/>
    <mergeCell ref="GU1:GV1"/>
    <mergeCell ref="ER2:ES2"/>
    <mergeCell ref="EU2:EV2"/>
    <mergeCell ref="HU1:HV1"/>
    <mergeCell ref="IE1:IF1"/>
    <mergeCell ref="IU1:IV1"/>
    <mergeCell ref="FH1:FI1"/>
    <mergeCell ref="IH1:II1"/>
    <mergeCell ref="IR1:IS1"/>
    <mergeCell ref="JP1:JX4"/>
    <mergeCell ref="FH2:FI2"/>
    <mergeCell ref="FR2:FS2"/>
    <mergeCell ref="FE2:FF2"/>
    <mergeCell ref="DH2:DI2"/>
    <mergeCell ref="DR2:DS2"/>
    <mergeCell ref="DU2:DV2"/>
    <mergeCell ref="EE2:EF2"/>
    <mergeCell ref="JT56:JU56"/>
    <mergeCell ref="JT57:JU57"/>
    <mergeCell ref="DR1:DS1"/>
    <mergeCell ref="EE1:EF1"/>
    <mergeCell ref="ER1:ES1"/>
    <mergeCell ref="DH1:DI1"/>
    <mergeCell ref="CU1:CV1"/>
    <mergeCell ref="CH1:CI1"/>
    <mergeCell ref="BR1:BS1"/>
    <mergeCell ref="BU1:BV1"/>
    <mergeCell ref="BR2:BS2"/>
    <mergeCell ref="AH1:AI1"/>
    <mergeCell ref="BE2:BF2"/>
    <mergeCell ref="BE1:BF1"/>
    <mergeCell ref="H1:I1"/>
    <mergeCell ref="A1:B1"/>
    <mergeCell ref="A2:B2"/>
    <mergeCell ref="E2:F2"/>
    <mergeCell ref="H2:I2"/>
    <mergeCell ref="R2:S2"/>
    <mergeCell ref="U2:V2"/>
    <mergeCell ref="AE1:AF1"/>
    <mergeCell ref="E1:F1"/>
    <mergeCell ref="R1:S1"/>
    <mergeCell ref="AE2:AF2"/>
    <mergeCell ref="U1:V1"/>
    <mergeCell ref="AH2:AI2"/>
    <mergeCell ref="AR2:AS2"/>
    <mergeCell ref="AU2:AV2"/>
    <mergeCell ref="JT59:JU59"/>
    <mergeCell ref="JT60:JU60"/>
    <mergeCell ref="JT61:JU61"/>
    <mergeCell ref="JT62:JU62"/>
    <mergeCell ref="JR94:JS94"/>
    <mergeCell ref="JR95:JS95"/>
    <mergeCell ref="JT87:JU87"/>
    <mergeCell ref="JT88:JU88"/>
    <mergeCell ref="JT89:JU89"/>
    <mergeCell ref="JT90:JU90"/>
    <mergeCell ref="JT91:JU91"/>
    <mergeCell ref="JT92:JU92"/>
    <mergeCell ref="JT93:JU93"/>
    <mergeCell ref="JT94:JU94"/>
    <mergeCell ref="JT95:JU95"/>
    <mergeCell ref="JR87:JS87"/>
    <mergeCell ref="JR88:JS88"/>
    <mergeCell ref="JR89:JS89"/>
    <mergeCell ref="JR90:JS90"/>
    <mergeCell ref="JR91:JS91"/>
    <mergeCell ref="JR92:JS92"/>
    <mergeCell ref="JR93:JS93"/>
    <mergeCell ref="JR73:JS73"/>
    <mergeCell ref="JR74:JS74"/>
  </mergeCells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93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A8" sqref="A8"/>
    </sheetView>
  </sheetViews>
  <sheetFormatPr defaultRowHeight="15" x14ac:dyDescent="0.25"/>
  <cols>
    <col min="1" max="1" width="20" style="21" customWidth="1"/>
    <col min="2" max="2" width="11.140625" style="105" customWidth="1"/>
    <col min="3" max="3" width="11.7109375" style="21" bestFit="1" customWidth="1"/>
    <col min="4" max="4" width="9.28515625" style="18" bestFit="1" customWidth="1"/>
    <col min="5" max="5" width="8.7109375" style="18" bestFit="1" customWidth="1"/>
    <col min="6" max="6" width="14.5703125" style="28" customWidth="1"/>
    <col min="7" max="7" width="15.140625" style="28" customWidth="1"/>
    <col min="8" max="8" width="8.7109375" style="21" bestFit="1" customWidth="1"/>
    <col min="9" max="9" width="10" style="33" bestFit="1" customWidth="1"/>
    <col min="10" max="10" width="13.140625" style="21" bestFit="1" customWidth="1"/>
    <col min="11" max="11" width="8.85546875" style="21" bestFit="1" customWidth="1"/>
    <col min="12" max="12" width="11.140625" style="21" bestFit="1" customWidth="1"/>
    <col min="13" max="13" width="11.42578125" style="5" customWidth="1"/>
    <col min="14" max="14" width="13.85546875" style="5" bestFit="1" customWidth="1"/>
    <col min="15" max="15" width="11.42578125" style="5" customWidth="1"/>
    <col min="16" max="16" width="31.42578125" style="30" bestFit="1" customWidth="1"/>
    <col min="17" max="16384" width="9.140625" style="29"/>
  </cols>
  <sheetData>
    <row r="1" spans="1:16" ht="15.75" thickBot="1" x14ac:dyDescent="0.3">
      <c r="A1" s="31" t="s">
        <v>85</v>
      </c>
      <c r="D1" s="18">
        <v>4</v>
      </c>
      <c r="F1" s="19"/>
      <c r="G1" s="19"/>
    </row>
    <row r="2" spans="1:16" s="34" customFormat="1" ht="15.75" x14ac:dyDescent="0.25">
      <c r="A2" s="164" t="s">
        <v>82</v>
      </c>
      <c r="B2" s="106"/>
      <c r="C2" s="165"/>
      <c r="D2" s="9"/>
      <c r="E2" s="9"/>
      <c r="F2" s="9"/>
      <c r="G2" s="9"/>
      <c r="H2" s="165"/>
      <c r="I2" s="88"/>
      <c r="J2" s="165"/>
      <c r="K2" s="165"/>
      <c r="L2" s="165"/>
      <c r="M2" s="794" t="s">
        <v>146</v>
      </c>
      <c r="N2" s="795"/>
      <c r="O2" s="796"/>
      <c r="P2" s="47"/>
    </row>
    <row r="3" spans="1:16" x14ac:dyDescent="0.25">
      <c r="A3" s="10" t="s">
        <v>125</v>
      </c>
      <c r="B3" s="107" t="s">
        <v>137</v>
      </c>
      <c r="C3" s="6" t="s">
        <v>19</v>
      </c>
      <c r="D3" s="6" t="s">
        <v>148</v>
      </c>
      <c r="E3" s="6" t="s">
        <v>149</v>
      </c>
      <c r="F3" s="6" t="s">
        <v>35</v>
      </c>
      <c r="G3" s="6" t="s">
        <v>35</v>
      </c>
      <c r="H3" s="6" t="s">
        <v>36</v>
      </c>
      <c r="I3" s="89" t="s">
        <v>42</v>
      </c>
      <c r="J3" s="8" t="s">
        <v>37</v>
      </c>
      <c r="K3" s="7" t="s">
        <v>36</v>
      </c>
      <c r="L3" s="6" t="s">
        <v>38</v>
      </c>
      <c r="M3" s="36" t="s">
        <v>19</v>
      </c>
      <c r="N3" s="32" t="s">
        <v>64</v>
      </c>
      <c r="O3" s="1" t="s">
        <v>38</v>
      </c>
      <c r="P3" s="48" t="s">
        <v>1</v>
      </c>
    </row>
    <row r="4" spans="1:16" ht="15.75" thickBot="1" x14ac:dyDescent="0.3">
      <c r="A4" s="11" t="s">
        <v>126</v>
      </c>
      <c r="B4" s="108" t="s">
        <v>41</v>
      </c>
      <c r="C4" s="12" t="s">
        <v>25</v>
      </c>
      <c r="D4" s="12" t="s">
        <v>150</v>
      </c>
      <c r="E4" s="12" t="s">
        <v>147</v>
      </c>
      <c r="F4" s="12" t="s">
        <v>84</v>
      </c>
      <c r="G4" s="12" t="s">
        <v>83</v>
      </c>
      <c r="H4" s="12" t="s">
        <v>26</v>
      </c>
      <c r="I4" s="90" t="s">
        <v>43</v>
      </c>
      <c r="J4" s="13" t="s">
        <v>39</v>
      </c>
      <c r="K4" s="12" t="s">
        <v>28</v>
      </c>
      <c r="L4" s="14" t="s">
        <v>40</v>
      </c>
      <c r="M4" s="37" t="s">
        <v>65</v>
      </c>
      <c r="N4" s="35" t="s">
        <v>66</v>
      </c>
      <c r="O4" s="15" t="s">
        <v>40</v>
      </c>
      <c r="P4" s="49"/>
    </row>
    <row r="5" spans="1:16" x14ac:dyDescent="0.25">
      <c r="A5" s="91" t="s">
        <v>14</v>
      </c>
      <c r="B5" s="109">
        <v>41259</v>
      </c>
      <c r="C5" s="101" t="s">
        <v>256</v>
      </c>
      <c r="D5" s="92">
        <v>1</v>
      </c>
      <c r="E5" s="92">
        <v>8</v>
      </c>
      <c r="F5" s="93">
        <v>0.45833333333333298</v>
      </c>
      <c r="G5" s="93">
        <v>0.66666666666666696</v>
      </c>
      <c r="H5" s="94">
        <f t="shared" ref="H5:H8" si="0">24-(F5-G5)</f>
        <v>24.208333333333336</v>
      </c>
      <c r="I5" s="95">
        <f t="shared" ref="I5:I8" si="1">IF(SUM(H5)&gt;0,((H5-INT(H5))*24),"")</f>
        <v>5.0000000000000568</v>
      </c>
      <c r="J5" s="96">
        <v>0.25</v>
      </c>
      <c r="K5" s="97">
        <f t="shared" ref="K5:K8" si="2">(E5*I5)/24</f>
        <v>1.6666666666666856</v>
      </c>
      <c r="L5" s="102">
        <f t="shared" ref="L5:L8" si="3">K5*1.54</f>
        <v>2.5666666666666957</v>
      </c>
      <c r="M5" s="98" t="str">
        <f>IF(C5=0,"",C5)</f>
        <v>GB</v>
      </c>
      <c r="N5" s="99">
        <f>IF(SUM(J5:J8)="","",SUM(J5:J8))</f>
        <v>1.25</v>
      </c>
      <c r="O5" s="100">
        <f>IF(SUM(L5:L8)=0,"",SUM(L5:L8))</f>
        <v>10.266666666666783</v>
      </c>
      <c r="P5" s="556" t="s">
        <v>257</v>
      </c>
    </row>
    <row r="6" spans="1:16" x14ac:dyDescent="0.25">
      <c r="A6" s="16" t="s">
        <v>14</v>
      </c>
      <c r="B6" s="110">
        <v>41259</v>
      </c>
      <c r="C6" s="16" t="s">
        <v>256</v>
      </c>
      <c r="D6" s="18">
        <v>2</v>
      </c>
      <c r="E6" s="18">
        <v>8</v>
      </c>
      <c r="F6" s="28">
        <v>0.45833333333333298</v>
      </c>
      <c r="G6" s="28">
        <v>0.66666666666666696</v>
      </c>
      <c r="H6" s="38">
        <f t="shared" si="0"/>
        <v>24.208333333333336</v>
      </c>
      <c r="I6" s="20">
        <f t="shared" si="1"/>
        <v>5.0000000000000568</v>
      </c>
      <c r="J6" s="21">
        <v>0.5</v>
      </c>
      <c r="K6" s="39">
        <f t="shared" si="2"/>
        <v>1.6666666666666856</v>
      </c>
      <c r="L6" s="103">
        <f t="shared" si="3"/>
        <v>2.5666666666666957</v>
      </c>
      <c r="M6" s="2"/>
      <c r="N6" s="3"/>
      <c r="O6" s="4"/>
      <c r="P6" s="557" t="s">
        <v>259</v>
      </c>
    </row>
    <row r="7" spans="1:16" x14ac:dyDescent="0.25">
      <c r="A7" s="16" t="s">
        <v>14</v>
      </c>
      <c r="B7" s="110">
        <v>41259</v>
      </c>
      <c r="C7" s="16" t="s">
        <v>256</v>
      </c>
      <c r="D7" s="18">
        <v>3</v>
      </c>
      <c r="E7" s="18">
        <v>8</v>
      </c>
      <c r="F7" s="28">
        <v>0.45833333333333298</v>
      </c>
      <c r="G7" s="28">
        <v>0.66666666666666696</v>
      </c>
      <c r="H7" s="38">
        <f t="shared" si="0"/>
        <v>24.208333333333336</v>
      </c>
      <c r="I7" s="20">
        <f t="shared" si="1"/>
        <v>5.0000000000000568</v>
      </c>
      <c r="J7" s="21">
        <v>0.25</v>
      </c>
      <c r="K7" s="39">
        <f t="shared" si="2"/>
        <v>1.6666666666666856</v>
      </c>
      <c r="L7" s="103">
        <f t="shared" si="3"/>
        <v>2.5666666666666957</v>
      </c>
      <c r="M7" s="2"/>
      <c r="N7" s="3"/>
      <c r="O7" s="4"/>
      <c r="P7" s="557" t="s">
        <v>260</v>
      </c>
    </row>
    <row r="8" spans="1:16" ht="15.75" thickBot="1" x14ac:dyDescent="0.3">
      <c r="A8" s="16" t="s">
        <v>14</v>
      </c>
      <c r="B8" s="110">
        <v>41259</v>
      </c>
      <c r="C8" s="16" t="s">
        <v>256</v>
      </c>
      <c r="D8" s="18">
        <v>4</v>
      </c>
      <c r="E8" s="18">
        <v>8</v>
      </c>
      <c r="F8" s="28">
        <v>0.45833333333333298</v>
      </c>
      <c r="G8" s="28">
        <v>0.66666666666666696</v>
      </c>
      <c r="H8" s="38">
        <f t="shared" si="0"/>
        <v>24.208333333333336</v>
      </c>
      <c r="I8" s="20">
        <f t="shared" si="1"/>
        <v>5.0000000000000568</v>
      </c>
      <c r="J8" s="21">
        <v>0.25</v>
      </c>
      <c r="K8" s="39">
        <f t="shared" si="2"/>
        <v>1.6666666666666856</v>
      </c>
      <c r="L8" s="103">
        <f t="shared" si="3"/>
        <v>2.5666666666666957</v>
      </c>
      <c r="M8" s="2"/>
      <c r="N8" s="3"/>
      <c r="O8" s="4"/>
      <c r="P8" s="557" t="s">
        <v>258</v>
      </c>
    </row>
    <row r="9" spans="1:16" x14ac:dyDescent="0.25">
      <c r="A9" s="558"/>
      <c r="B9" s="559"/>
      <c r="C9" s="560"/>
      <c r="D9" s="561"/>
      <c r="E9" s="561"/>
      <c r="F9" s="562"/>
      <c r="G9" s="562"/>
      <c r="H9" s="563"/>
      <c r="I9" s="564"/>
      <c r="J9" s="565"/>
      <c r="K9" s="566"/>
      <c r="L9" s="567"/>
      <c r="M9" s="568"/>
      <c r="N9" s="569"/>
      <c r="O9" s="570"/>
      <c r="P9" s="571"/>
    </row>
    <row r="10" spans="1:16" x14ac:dyDescent="0.25">
      <c r="A10" s="16"/>
      <c r="B10" s="110"/>
      <c r="C10" s="16"/>
      <c r="H10" s="38"/>
      <c r="I10" s="20"/>
      <c r="K10" s="39"/>
      <c r="L10" s="103"/>
      <c r="M10" s="2"/>
      <c r="N10" s="3"/>
      <c r="O10" s="4"/>
      <c r="P10" s="50"/>
    </row>
    <row r="11" spans="1:16" x14ac:dyDescent="0.25">
      <c r="A11" s="16"/>
      <c r="B11" s="110"/>
      <c r="C11" s="16"/>
      <c r="H11" s="38"/>
      <c r="I11" s="20"/>
      <c r="K11" s="39"/>
      <c r="L11" s="103"/>
      <c r="M11" s="2"/>
      <c r="N11" s="3"/>
      <c r="O11" s="4"/>
      <c r="P11" s="50"/>
    </row>
    <row r="12" spans="1:16" ht="15.75" thickBot="1" x14ac:dyDescent="0.3">
      <c r="A12" s="17"/>
      <c r="B12" s="111"/>
      <c r="C12" s="17"/>
      <c r="D12" s="22"/>
      <c r="E12" s="22"/>
      <c r="F12" s="44"/>
      <c r="G12" s="44"/>
      <c r="H12" s="45"/>
      <c r="I12" s="23"/>
      <c r="J12" s="24"/>
      <c r="K12" s="46"/>
      <c r="L12" s="104"/>
      <c r="M12" s="25"/>
      <c r="N12" s="26"/>
      <c r="O12" s="27"/>
      <c r="P12" s="51"/>
    </row>
    <row r="13" spans="1:16" x14ac:dyDescent="0.25">
      <c r="A13" s="558"/>
      <c r="B13" s="559"/>
      <c r="C13" s="560"/>
      <c r="D13" s="561"/>
      <c r="E13" s="561"/>
      <c r="F13" s="562"/>
      <c r="G13" s="562"/>
      <c r="H13" s="563"/>
      <c r="I13" s="564"/>
      <c r="J13" s="565"/>
      <c r="K13" s="566"/>
      <c r="L13" s="567"/>
      <c r="M13" s="568"/>
      <c r="N13" s="569"/>
      <c r="O13" s="570"/>
      <c r="P13" s="571"/>
    </row>
    <row r="14" spans="1:16" x14ac:dyDescent="0.25">
      <c r="A14" s="16"/>
      <c r="B14" s="110"/>
      <c r="C14" s="16"/>
      <c r="H14" s="38"/>
      <c r="I14" s="20"/>
      <c r="K14" s="39"/>
      <c r="L14" s="103"/>
      <c r="M14" s="2"/>
      <c r="N14" s="3"/>
      <c r="O14" s="4"/>
      <c r="P14" s="50"/>
    </row>
    <row r="15" spans="1:16" x14ac:dyDescent="0.25">
      <c r="A15" s="16"/>
      <c r="B15" s="110"/>
      <c r="C15" s="16"/>
      <c r="H15" s="38"/>
      <c r="I15" s="20"/>
      <c r="K15" s="39"/>
      <c r="L15" s="103"/>
      <c r="M15" s="2"/>
      <c r="N15" s="3"/>
      <c r="O15" s="4"/>
      <c r="P15" s="50"/>
    </row>
    <row r="16" spans="1:16" ht="15.75" thickBot="1" x14ac:dyDescent="0.3">
      <c r="A16" s="17"/>
      <c r="B16" s="111"/>
      <c r="C16" s="17"/>
      <c r="D16" s="22"/>
      <c r="E16" s="22"/>
      <c r="F16" s="44"/>
      <c r="G16" s="44"/>
      <c r="H16" s="45"/>
      <c r="I16" s="23"/>
      <c r="J16" s="24"/>
      <c r="K16" s="46"/>
      <c r="L16" s="104"/>
      <c r="M16" s="25"/>
      <c r="N16" s="26"/>
      <c r="O16" s="27"/>
      <c r="P16" s="51"/>
    </row>
    <row r="17" spans="1:16" x14ac:dyDescent="0.25">
      <c r="A17" s="558"/>
      <c r="B17" s="559"/>
      <c r="C17" s="560"/>
      <c r="D17" s="561"/>
      <c r="E17" s="561"/>
      <c r="F17" s="562"/>
      <c r="G17" s="562"/>
      <c r="H17" s="563"/>
      <c r="I17" s="564"/>
      <c r="J17" s="565"/>
      <c r="K17" s="566"/>
      <c r="L17" s="567"/>
      <c r="M17" s="568"/>
      <c r="N17" s="569"/>
      <c r="O17" s="570"/>
      <c r="P17" s="571"/>
    </row>
    <row r="18" spans="1:16" x14ac:dyDescent="0.25">
      <c r="A18" s="16"/>
      <c r="B18" s="110"/>
      <c r="C18" s="16"/>
      <c r="H18" s="38"/>
      <c r="I18" s="20"/>
      <c r="K18" s="39"/>
      <c r="L18" s="103"/>
      <c r="M18" s="2"/>
      <c r="N18" s="3"/>
      <c r="O18" s="4"/>
      <c r="P18" s="50"/>
    </row>
    <row r="19" spans="1:16" x14ac:dyDescent="0.25">
      <c r="A19" s="16"/>
      <c r="B19" s="110"/>
      <c r="C19" s="16"/>
      <c r="H19" s="38"/>
      <c r="I19" s="20"/>
      <c r="K19" s="39"/>
      <c r="L19" s="103"/>
      <c r="M19" s="2"/>
      <c r="N19" s="3"/>
      <c r="O19" s="4"/>
      <c r="P19" s="50"/>
    </row>
    <row r="20" spans="1:16" ht="15.75" thickBot="1" x14ac:dyDescent="0.3">
      <c r="A20" s="17"/>
      <c r="B20" s="111"/>
      <c r="C20" s="17"/>
      <c r="D20" s="22"/>
      <c r="E20" s="22"/>
      <c r="F20" s="44"/>
      <c r="G20" s="44"/>
      <c r="H20" s="45"/>
      <c r="I20" s="23"/>
      <c r="J20" s="24"/>
      <c r="K20" s="46"/>
      <c r="L20" s="104"/>
      <c r="M20" s="25"/>
      <c r="N20" s="26"/>
      <c r="O20" s="27"/>
      <c r="P20" s="51"/>
    </row>
    <row r="21" spans="1:16" x14ac:dyDescent="0.25">
      <c r="A21" s="558"/>
      <c r="B21" s="559"/>
      <c r="C21" s="560"/>
      <c r="D21" s="561"/>
      <c r="E21" s="561"/>
      <c r="F21" s="562"/>
      <c r="G21" s="562"/>
      <c r="H21" s="563"/>
      <c r="I21" s="564"/>
      <c r="J21" s="565"/>
      <c r="K21" s="566"/>
      <c r="L21" s="567"/>
      <c r="M21" s="568"/>
      <c r="N21" s="569"/>
      <c r="O21" s="570"/>
      <c r="P21" s="571"/>
    </row>
    <row r="22" spans="1:16" x14ac:dyDescent="0.25">
      <c r="A22" s="16"/>
      <c r="B22" s="110"/>
      <c r="C22" s="16"/>
      <c r="H22" s="38"/>
      <c r="I22" s="20"/>
      <c r="K22" s="39"/>
      <c r="L22" s="103"/>
      <c r="M22" s="2"/>
      <c r="N22" s="3"/>
      <c r="O22" s="4"/>
      <c r="P22" s="50"/>
    </row>
    <row r="23" spans="1:16" x14ac:dyDescent="0.25">
      <c r="A23" s="16"/>
      <c r="B23" s="110"/>
      <c r="C23" s="16"/>
      <c r="H23" s="38"/>
      <c r="I23" s="20"/>
      <c r="K23" s="39"/>
      <c r="L23" s="103"/>
      <c r="M23" s="2"/>
      <c r="N23" s="3"/>
      <c r="O23" s="4"/>
      <c r="P23" s="50"/>
    </row>
    <row r="24" spans="1:16" ht="15.75" thickBot="1" x14ac:dyDescent="0.3">
      <c r="A24" s="17"/>
      <c r="B24" s="111"/>
      <c r="C24" s="17"/>
      <c r="D24" s="22"/>
      <c r="E24" s="22"/>
      <c r="F24" s="44"/>
      <c r="G24" s="44"/>
      <c r="H24" s="45"/>
      <c r="I24" s="23"/>
      <c r="J24" s="24"/>
      <c r="K24" s="46"/>
      <c r="L24" s="104"/>
      <c r="M24" s="25"/>
      <c r="N24" s="26"/>
      <c r="O24" s="27"/>
      <c r="P24" s="51"/>
    </row>
    <row r="25" spans="1:16" x14ac:dyDescent="0.25">
      <c r="A25" s="558"/>
      <c r="B25" s="559"/>
      <c r="C25" s="560"/>
      <c r="D25" s="561"/>
      <c r="E25" s="561"/>
      <c r="F25" s="562"/>
      <c r="G25" s="562"/>
      <c r="H25" s="563"/>
      <c r="I25" s="564"/>
      <c r="J25" s="565"/>
      <c r="K25" s="566"/>
      <c r="L25" s="567"/>
      <c r="M25" s="568"/>
      <c r="N25" s="569"/>
      <c r="O25" s="570"/>
      <c r="P25" s="571"/>
    </row>
    <row r="26" spans="1:16" x14ac:dyDescent="0.25">
      <c r="A26" s="16"/>
      <c r="B26" s="110"/>
      <c r="C26" s="16"/>
      <c r="H26" s="38"/>
      <c r="I26" s="20"/>
      <c r="K26" s="39"/>
      <c r="L26" s="103"/>
      <c r="M26" s="2"/>
      <c r="N26" s="3"/>
      <c r="O26" s="4"/>
      <c r="P26" s="50"/>
    </row>
    <row r="27" spans="1:16" x14ac:dyDescent="0.25">
      <c r="A27" s="16"/>
      <c r="B27" s="110"/>
      <c r="C27" s="16"/>
      <c r="H27" s="38"/>
      <c r="I27" s="20"/>
      <c r="K27" s="39"/>
      <c r="L27" s="103"/>
      <c r="M27" s="2"/>
      <c r="N27" s="3"/>
      <c r="O27" s="4"/>
      <c r="P27" s="50"/>
    </row>
    <row r="28" spans="1:16" ht="15.75" thickBot="1" x14ac:dyDescent="0.3">
      <c r="A28" s="17"/>
      <c r="B28" s="111"/>
      <c r="C28" s="17"/>
      <c r="D28" s="22"/>
      <c r="E28" s="22"/>
      <c r="F28" s="44"/>
      <c r="G28" s="44"/>
      <c r="H28" s="45"/>
      <c r="I28" s="23"/>
      <c r="J28" s="24"/>
      <c r="K28" s="46"/>
      <c r="L28" s="104"/>
      <c r="M28" s="25"/>
      <c r="N28" s="26"/>
      <c r="O28" s="27"/>
      <c r="P28" s="51"/>
    </row>
    <row r="29" spans="1:16" x14ac:dyDescent="0.25">
      <c r="A29" s="558"/>
      <c r="B29" s="559"/>
      <c r="C29" s="560"/>
      <c r="D29" s="561"/>
      <c r="E29" s="561"/>
      <c r="F29" s="562"/>
      <c r="G29" s="562"/>
      <c r="H29" s="563"/>
      <c r="I29" s="564"/>
      <c r="J29" s="565"/>
      <c r="K29" s="566"/>
      <c r="L29" s="567"/>
      <c r="M29" s="568"/>
      <c r="N29" s="569"/>
      <c r="O29" s="570"/>
      <c r="P29" s="571"/>
    </row>
    <row r="30" spans="1:16" x14ac:dyDescent="0.25">
      <c r="A30" s="16"/>
      <c r="B30" s="110"/>
      <c r="C30" s="16"/>
      <c r="H30" s="38"/>
      <c r="I30" s="20"/>
      <c r="K30" s="39"/>
      <c r="L30" s="103"/>
      <c r="M30" s="2"/>
      <c r="N30" s="3"/>
      <c r="O30" s="4"/>
      <c r="P30" s="50"/>
    </row>
    <row r="31" spans="1:16" x14ac:dyDescent="0.25">
      <c r="A31" s="16"/>
      <c r="B31" s="110"/>
      <c r="C31" s="16"/>
      <c r="H31" s="38"/>
      <c r="I31" s="20"/>
      <c r="K31" s="39"/>
      <c r="L31" s="103"/>
      <c r="M31" s="2"/>
      <c r="N31" s="3"/>
      <c r="O31" s="4"/>
      <c r="P31" s="50"/>
    </row>
    <row r="32" spans="1:16" ht="15.75" thickBot="1" x14ac:dyDescent="0.3">
      <c r="A32" s="17"/>
      <c r="B32" s="111"/>
      <c r="C32" s="17"/>
      <c r="D32" s="22"/>
      <c r="E32" s="22"/>
      <c r="F32" s="44"/>
      <c r="G32" s="44"/>
      <c r="H32" s="45"/>
      <c r="I32" s="23"/>
      <c r="J32" s="24"/>
      <c r="K32" s="46"/>
      <c r="L32" s="104"/>
      <c r="M32" s="25"/>
      <c r="N32" s="26"/>
      <c r="O32" s="27"/>
      <c r="P32" s="51"/>
    </row>
    <row r="33" spans="1:16" x14ac:dyDescent="0.25">
      <c r="A33" s="91"/>
      <c r="B33" s="109"/>
      <c r="C33" s="101"/>
      <c r="D33" s="92"/>
      <c r="E33" s="92"/>
      <c r="F33" s="93"/>
      <c r="G33" s="93"/>
      <c r="H33" s="94"/>
      <c r="I33" s="95"/>
      <c r="J33" s="96"/>
      <c r="K33" s="97"/>
      <c r="L33" s="102"/>
      <c r="M33" s="98"/>
      <c r="N33" s="99"/>
      <c r="O33" s="100"/>
      <c r="P33" s="556"/>
    </row>
    <row r="34" spans="1:16" x14ac:dyDescent="0.25">
      <c r="A34" s="16"/>
      <c r="B34" s="110"/>
      <c r="C34" s="16"/>
      <c r="H34" s="38"/>
      <c r="I34" s="20"/>
      <c r="K34" s="39"/>
      <c r="L34" s="103"/>
      <c r="M34" s="2"/>
      <c r="N34" s="3"/>
      <c r="O34" s="4"/>
      <c r="P34" s="557"/>
    </row>
    <row r="35" spans="1:16" x14ac:dyDescent="0.25">
      <c r="A35" s="16"/>
      <c r="B35" s="110"/>
      <c r="C35" s="16"/>
      <c r="H35" s="38"/>
      <c r="I35" s="20"/>
      <c r="K35" s="39"/>
      <c r="L35" s="103"/>
      <c r="M35" s="2"/>
      <c r="N35" s="3"/>
      <c r="O35" s="4"/>
      <c r="P35" s="557"/>
    </row>
    <row r="36" spans="1:16" x14ac:dyDescent="0.25">
      <c r="A36" s="16"/>
      <c r="B36" s="110"/>
      <c r="C36" s="16"/>
      <c r="H36" s="38"/>
      <c r="I36" s="20"/>
      <c r="K36" s="39"/>
      <c r="L36" s="103"/>
      <c r="M36" s="2"/>
      <c r="N36" s="3"/>
      <c r="O36" s="4"/>
      <c r="P36" s="557"/>
    </row>
    <row r="37" spans="1:16" ht="15.75" thickBot="1" x14ac:dyDescent="0.3">
      <c r="A37" s="17"/>
      <c r="B37" s="111"/>
      <c r="C37" s="17"/>
      <c r="D37" s="22"/>
      <c r="E37" s="22"/>
      <c r="F37" s="44"/>
      <c r="G37" s="44"/>
      <c r="H37" s="45"/>
      <c r="I37" s="23"/>
      <c r="J37" s="24"/>
      <c r="K37" s="46"/>
      <c r="L37" s="104"/>
      <c r="M37" s="25"/>
      <c r="N37" s="26"/>
      <c r="O37" s="27"/>
      <c r="P37" s="580"/>
    </row>
    <row r="38" spans="1:16" x14ac:dyDescent="0.25">
      <c r="A38" s="91"/>
      <c r="B38" s="109"/>
      <c r="C38" s="101"/>
      <c r="D38" s="92"/>
      <c r="E38" s="92"/>
      <c r="F38" s="93"/>
      <c r="G38" s="93"/>
      <c r="H38" s="94"/>
      <c r="I38" s="95"/>
      <c r="J38" s="96"/>
      <c r="K38" s="97"/>
      <c r="L38" s="102"/>
      <c r="M38" s="98"/>
      <c r="N38" s="99"/>
      <c r="O38" s="100"/>
      <c r="P38" s="556"/>
    </row>
    <row r="39" spans="1:16" x14ac:dyDescent="0.25">
      <c r="A39" s="16"/>
      <c r="B39" s="110"/>
      <c r="C39" s="16"/>
      <c r="H39" s="38"/>
      <c r="I39" s="20"/>
      <c r="K39" s="39"/>
      <c r="L39" s="103"/>
      <c r="M39" s="2"/>
      <c r="N39" s="3"/>
      <c r="O39" s="4"/>
      <c r="P39" s="557"/>
    </row>
    <row r="40" spans="1:16" x14ac:dyDescent="0.25">
      <c r="A40" s="16"/>
      <c r="B40" s="110"/>
      <c r="C40" s="16"/>
      <c r="H40" s="38"/>
      <c r="I40" s="20"/>
      <c r="K40" s="39"/>
      <c r="L40" s="103"/>
      <c r="M40" s="2"/>
      <c r="N40" s="3"/>
      <c r="O40" s="4"/>
      <c r="P40" s="557"/>
    </row>
    <row r="41" spans="1:16" x14ac:dyDescent="0.25">
      <c r="A41" s="16"/>
      <c r="B41" s="110"/>
      <c r="C41" s="16"/>
      <c r="H41" s="38"/>
      <c r="I41" s="20"/>
      <c r="K41" s="39"/>
      <c r="L41" s="103"/>
      <c r="M41" s="2"/>
      <c r="N41" s="3"/>
      <c r="O41" s="4"/>
      <c r="P41" s="557"/>
    </row>
    <row r="42" spans="1:16" ht="15.75" thickBot="1" x14ac:dyDescent="0.3">
      <c r="A42" s="17"/>
      <c r="B42" s="111"/>
      <c r="C42" s="17"/>
      <c r="D42" s="22"/>
      <c r="E42" s="22"/>
      <c r="F42" s="44"/>
      <c r="G42" s="44"/>
      <c r="H42" s="45"/>
      <c r="I42" s="23"/>
      <c r="J42" s="24"/>
      <c r="K42" s="46"/>
      <c r="L42" s="104"/>
      <c r="M42" s="25"/>
      <c r="N42" s="26"/>
      <c r="O42" s="27"/>
      <c r="P42" s="580"/>
    </row>
    <row r="43" spans="1:16" x14ac:dyDescent="0.25">
      <c r="A43" s="91"/>
      <c r="B43" s="109"/>
      <c r="C43" s="101"/>
      <c r="D43" s="92"/>
      <c r="E43" s="92"/>
      <c r="F43" s="93"/>
      <c r="G43" s="93"/>
      <c r="H43" s="94"/>
      <c r="I43" s="95"/>
      <c r="J43" s="96"/>
      <c r="K43" s="97"/>
      <c r="L43" s="102"/>
      <c r="M43" s="98"/>
      <c r="N43" s="99"/>
      <c r="O43" s="100"/>
      <c r="P43" s="556"/>
    </row>
    <row r="44" spans="1:16" x14ac:dyDescent="0.25">
      <c r="A44" s="16"/>
      <c r="B44" s="110"/>
      <c r="C44" s="16"/>
      <c r="H44" s="38"/>
      <c r="I44" s="20"/>
      <c r="K44" s="39"/>
      <c r="L44" s="103"/>
      <c r="M44" s="2"/>
      <c r="N44" s="3"/>
      <c r="O44" s="4"/>
      <c r="P44" s="557"/>
    </row>
    <row r="45" spans="1:16" x14ac:dyDescent="0.25">
      <c r="A45" s="16"/>
      <c r="B45" s="110"/>
      <c r="C45" s="16"/>
      <c r="H45" s="38"/>
      <c r="I45" s="20"/>
      <c r="K45" s="39"/>
      <c r="L45" s="103"/>
      <c r="M45" s="2"/>
      <c r="N45" s="3"/>
      <c r="O45" s="4"/>
      <c r="P45" s="557"/>
    </row>
    <row r="46" spans="1:16" x14ac:dyDescent="0.25">
      <c r="A46" s="16"/>
      <c r="B46" s="110"/>
      <c r="C46" s="16"/>
      <c r="H46" s="38"/>
      <c r="I46" s="20"/>
      <c r="K46" s="39"/>
      <c r="L46" s="103"/>
      <c r="M46" s="2"/>
      <c r="N46" s="3"/>
      <c r="O46" s="4"/>
      <c r="P46" s="557"/>
    </row>
    <row r="47" spans="1:16" ht="15.75" thickBot="1" x14ac:dyDescent="0.3">
      <c r="A47" s="17"/>
      <c r="B47" s="111"/>
      <c r="C47" s="17"/>
      <c r="D47" s="22"/>
      <c r="E47" s="22"/>
      <c r="F47" s="44"/>
      <c r="G47" s="44"/>
      <c r="H47" s="45"/>
      <c r="I47" s="23"/>
      <c r="J47" s="24"/>
      <c r="K47" s="46"/>
      <c r="L47" s="104"/>
      <c r="M47" s="25"/>
      <c r="N47" s="26"/>
      <c r="O47" s="27"/>
      <c r="P47" s="580"/>
    </row>
    <row r="48" spans="1:16" x14ac:dyDescent="0.25">
      <c r="A48" s="91"/>
      <c r="B48" s="109"/>
      <c r="C48" s="101"/>
      <c r="D48" s="92"/>
      <c r="E48" s="92"/>
      <c r="F48" s="93"/>
      <c r="G48" s="93"/>
      <c r="H48" s="94"/>
      <c r="I48" s="95"/>
      <c r="J48" s="96"/>
      <c r="K48" s="97"/>
      <c r="L48" s="102"/>
      <c r="M48" s="98"/>
      <c r="N48" s="99"/>
      <c r="O48" s="100"/>
      <c r="P48" s="556"/>
    </row>
    <row r="49" spans="1:16" x14ac:dyDescent="0.25">
      <c r="A49" s="16"/>
      <c r="B49" s="110"/>
      <c r="C49" s="16"/>
      <c r="H49" s="38"/>
      <c r="I49" s="20"/>
      <c r="K49" s="39"/>
      <c r="L49" s="103"/>
      <c r="M49" s="2"/>
      <c r="N49" s="3"/>
      <c r="O49" s="4"/>
      <c r="P49" s="557"/>
    </row>
    <row r="50" spans="1:16" x14ac:dyDescent="0.25">
      <c r="A50" s="16"/>
      <c r="B50" s="110"/>
      <c r="C50" s="16"/>
      <c r="H50" s="38"/>
      <c r="I50" s="20"/>
      <c r="K50" s="39"/>
      <c r="L50" s="103"/>
      <c r="M50" s="2"/>
      <c r="N50" s="3"/>
      <c r="O50" s="4"/>
      <c r="P50" s="557"/>
    </row>
    <row r="51" spans="1:16" x14ac:dyDescent="0.25">
      <c r="A51" s="16"/>
      <c r="B51" s="110"/>
      <c r="C51" s="16"/>
      <c r="H51" s="38"/>
      <c r="I51" s="20"/>
      <c r="K51" s="39"/>
      <c r="L51" s="103"/>
      <c r="M51" s="2"/>
      <c r="N51" s="3"/>
      <c r="O51" s="4"/>
      <c r="P51" s="557"/>
    </row>
    <row r="52" spans="1:16" ht="15.75" thickBot="1" x14ac:dyDescent="0.3">
      <c r="A52" s="17"/>
      <c r="B52" s="111"/>
      <c r="C52" s="17"/>
      <c r="D52" s="22"/>
      <c r="E52" s="22"/>
      <c r="F52" s="44"/>
      <c r="G52" s="44"/>
      <c r="H52" s="45"/>
      <c r="I52" s="23"/>
      <c r="J52" s="24"/>
      <c r="K52" s="46"/>
      <c r="L52" s="104"/>
      <c r="M52" s="25"/>
      <c r="N52" s="26"/>
      <c r="O52" s="27"/>
      <c r="P52" s="580"/>
    </row>
    <row r="53" spans="1:16" x14ac:dyDescent="0.25">
      <c r="A53" s="91"/>
      <c r="B53" s="109"/>
      <c r="C53" s="101"/>
      <c r="D53" s="92"/>
      <c r="E53" s="92"/>
      <c r="F53" s="93"/>
      <c r="G53" s="93"/>
      <c r="H53" s="94"/>
      <c r="I53" s="95"/>
      <c r="J53" s="96"/>
      <c r="K53" s="97"/>
      <c r="L53" s="102"/>
      <c r="M53" s="98"/>
      <c r="N53" s="99"/>
      <c r="O53" s="100"/>
      <c r="P53" s="556"/>
    </row>
    <row r="54" spans="1:16" x14ac:dyDescent="0.25">
      <c r="A54" s="16"/>
      <c r="B54" s="110"/>
      <c r="C54" s="16"/>
      <c r="H54" s="38"/>
      <c r="I54" s="20"/>
      <c r="K54" s="39"/>
      <c r="L54" s="103"/>
      <c r="M54" s="2"/>
      <c r="N54" s="3"/>
      <c r="O54" s="4"/>
      <c r="P54" s="557"/>
    </row>
    <row r="55" spans="1:16" x14ac:dyDescent="0.25">
      <c r="A55" s="16"/>
      <c r="B55" s="110"/>
      <c r="C55" s="16"/>
      <c r="H55" s="38"/>
      <c r="I55" s="20"/>
      <c r="K55" s="39"/>
      <c r="L55" s="103"/>
      <c r="M55" s="2"/>
      <c r="N55" s="3"/>
      <c r="O55" s="4"/>
      <c r="P55" s="557"/>
    </row>
    <row r="56" spans="1:16" x14ac:dyDescent="0.25">
      <c r="A56" s="16"/>
      <c r="B56" s="110"/>
      <c r="C56" s="16"/>
      <c r="H56" s="38"/>
      <c r="I56" s="20"/>
      <c r="K56" s="39"/>
      <c r="L56" s="103"/>
      <c r="M56" s="2"/>
      <c r="N56" s="3"/>
      <c r="O56" s="4"/>
      <c r="P56" s="557"/>
    </row>
    <row r="57" spans="1:16" ht="15.75" thickBot="1" x14ac:dyDescent="0.3">
      <c r="A57" s="17"/>
      <c r="B57" s="111"/>
      <c r="C57" s="17"/>
      <c r="D57" s="22"/>
      <c r="E57" s="22"/>
      <c r="F57" s="44"/>
      <c r="G57" s="44"/>
      <c r="H57" s="45"/>
      <c r="I57" s="23"/>
      <c r="J57" s="24"/>
      <c r="K57" s="46"/>
      <c r="L57" s="104"/>
      <c r="M57" s="25"/>
      <c r="N57" s="26"/>
      <c r="O57" s="27"/>
      <c r="P57" s="580"/>
    </row>
    <row r="58" spans="1:16" x14ac:dyDescent="0.25">
      <c r="A58" s="91"/>
      <c r="B58" s="109"/>
      <c r="C58" s="101"/>
      <c r="D58" s="92"/>
      <c r="E58" s="92"/>
      <c r="F58" s="93"/>
      <c r="G58" s="93"/>
      <c r="H58" s="94"/>
      <c r="I58" s="95"/>
      <c r="J58" s="96"/>
      <c r="K58" s="97"/>
      <c r="L58" s="102"/>
      <c r="M58" s="98"/>
      <c r="N58" s="99"/>
      <c r="O58" s="100"/>
      <c r="P58" s="556"/>
    </row>
    <row r="59" spans="1:16" x14ac:dyDescent="0.25">
      <c r="A59" s="16"/>
      <c r="B59" s="110"/>
      <c r="C59" s="16"/>
      <c r="H59" s="38"/>
      <c r="I59" s="20"/>
      <c r="K59" s="39"/>
      <c r="L59" s="103"/>
      <c r="M59" s="2"/>
      <c r="N59" s="3"/>
      <c r="O59" s="4"/>
      <c r="P59" s="557"/>
    </row>
    <row r="60" spans="1:16" x14ac:dyDescent="0.25">
      <c r="A60" s="16"/>
      <c r="B60" s="110"/>
      <c r="C60" s="16"/>
      <c r="H60" s="38"/>
      <c r="I60" s="20"/>
      <c r="K60" s="39"/>
      <c r="L60" s="103"/>
      <c r="M60" s="2"/>
      <c r="N60" s="3"/>
      <c r="O60" s="4"/>
      <c r="P60" s="557"/>
    </row>
    <row r="61" spans="1:16" x14ac:dyDescent="0.25">
      <c r="A61" s="16"/>
      <c r="B61" s="110"/>
      <c r="C61" s="16"/>
      <c r="H61" s="38"/>
      <c r="I61" s="20"/>
      <c r="K61" s="39"/>
      <c r="L61" s="103"/>
      <c r="M61" s="2"/>
      <c r="N61" s="3"/>
      <c r="O61" s="4"/>
      <c r="P61" s="557"/>
    </row>
    <row r="62" spans="1:16" ht="15.75" thickBot="1" x14ac:dyDescent="0.3">
      <c r="A62" s="17"/>
      <c r="B62" s="111"/>
      <c r="C62" s="17"/>
      <c r="D62" s="22"/>
      <c r="E62" s="22"/>
      <c r="F62" s="44"/>
      <c r="G62" s="44"/>
      <c r="H62" s="45"/>
      <c r="I62" s="23"/>
      <c r="J62" s="24"/>
      <c r="K62" s="46"/>
      <c r="L62" s="104"/>
      <c r="M62" s="25"/>
      <c r="N62" s="26"/>
      <c r="O62" s="27"/>
      <c r="P62" s="580"/>
    </row>
    <row r="63" spans="1:16" x14ac:dyDescent="0.25">
      <c r="A63" s="91"/>
      <c r="B63" s="109"/>
      <c r="C63" s="101"/>
      <c r="D63" s="92"/>
      <c r="E63" s="92"/>
      <c r="F63" s="93"/>
      <c r="G63" s="93"/>
      <c r="H63" s="94"/>
      <c r="I63" s="95"/>
      <c r="J63" s="96"/>
      <c r="K63" s="97"/>
      <c r="L63" s="102"/>
      <c r="M63" s="98"/>
      <c r="N63" s="99"/>
      <c r="O63" s="100"/>
      <c r="P63" s="556"/>
    </row>
    <row r="64" spans="1:16" x14ac:dyDescent="0.25">
      <c r="A64" s="16"/>
      <c r="B64" s="110"/>
      <c r="C64" s="16"/>
      <c r="H64" s="38"/>
      <c r="I64" s="20"/>
      <c r="K64" s="39"/>
      <c r="L64" s="103"/>
      <c r="M64" s="2"/>
      <c r="N64" s="3"/>
      <c r="O64" s="4"/>
      <c r="P64" s="557"/>
    </row>
    <row r="65" spans="1:16" x14ac:dyDescent="0.25">
      <c r="A65" s="16"/>
      <c r="B65" s="110"/>
      <c r="C65" s="16"/>
      <c r="H65" s="38"/>
      <c r="I65" s="20"/>
      <c r="K65" s="39"/>
      <c r="L65" s="103"/>
      <c r="M65" s="2"/>
      <c r="N65" s="3"/>
      <c r="O65" s="4"/>
      <c r="P65" s="557"/>
    </row>
    <row r="66" spans="1:16" x14ac:dyDescent="0.25">
      <c r="A66" s="16"/>
      <c r="B66" s="110"/>
      <c r="C66" s="16"/>
      <c r="H66" s="38"/>
      <c r="I66" s="20"/>
      <c r="K66" s="39"/>
      <c r="L66" s="103"/>
      <c r="M66" s="2"/>
      <c r="N66" s="3"/>
      <c r="O66" s="4"/>
      <c r="P66" s="557"/>
    </row>
    <row r="67" spans="1:16" ht="15.75" thickBot="1" x14ac:dyDescent="0.3">
      <c r="A67" s="17"/>
      <c r="B67" s="111"/>
      <c r="C67" s="17"/>
      <c r="D67" s="22"/>
      <c r="E67" s="22"/>
      <c r="F67" s="44"/>
      <c r="G67" s="44"/>
      <c r="H67" s="45"/>
      <c r="I67" s="23"/>
      <c r="J67" s="24"/>
      <c r="K67" s="46"/>
      <c r="L67" s="104"/>
      <c r="M67" s="25"/>
      <c r="N67" s="26"/>
      <c r="O67" s="27"/>
      <c r="P67" s="580"/>
    </row>
    <row r="68" spans="1:16" x14ac:dyDescent="0.25">
      <c r="A68" s="91"/>
      <c r="B68" s="109"/>
      <c r="C68" s="101"/>
      <c r="D68" s="92"/>
      <c r="E68" s="92"/>
      <c r="F68" s="93"/>
      <c r="G68" s="93"/>
      <c r="H68" s="94"/>
      <c r="I68" s="95"/>
      <c r="J68" s="96"/>
      <c r="K68" s="97"/>
      <c r="L68" s="102"/>
      <c r="M68" s="98"/>
      <c r="N68" s="99"/>
      <c r="O68" s="100"/>
      <c r="P68" s="556"/>
    </row>
    <row r="69" spans="1:16" x14ac:dyDescent="0.25">
      <c r="A69" s="16"/>
      <c r="B69" s="110"/>
      <c r="C69" s="16"/>
      <c r="H69" s="38"/>
      <c r="I69" s="20"/>
      <c r="K69" s="39"/>
      <c r="L69" s="103"/>
      <c r="M69" s="2"/>
      <c r="N69" s="3"/>
      <c r="O69" s="4"/>
      <c r="P69" s="557"/>
    </row>
    <row r="70" spans="1:16" x14ac:dyDescent="0.25">
      <c r="A70" s="16"/>
      <c r="B70" s="110"/>
      <c r="C70" s="16"/>
      <c r="H70" s="38"/>
      <c r="I70" s="20"/>
      <c r="K70" s="39"/>
      <c r="L70" s="103"/>
      <c r="M70" s="2"/>
      <c r="N70" s="3"/>
      <c r="O70" s="4"/>
      <c r="P70" s="557"/>
    </row>
    <row r="71" spans="1:16" ht="15.75" thickBot="1" x14ac:dyDescent="0.3">
      <c r="A71" s="16"/>
      <c r="B71" s="110"/>
      <c r="C71" s="16"/>
      <c r="H71" s="38"/>
      <c r="I71" s="20"/>
      <c r="K71" s="39"/>
      <c r="L71" s="103"/>
      <c r="M71" s="2"/>
      <c r="N71" s="3"/>
      <c r="O71" s="4"/>
      <c r="P71" s="557"/>
    </row>
    <row r="72" spans="1:16" x14ac:dyDescent="0.25">
      <c r="A72" s="91"/>
      <c r="B72" s="109"/>
      <c r="C72" s="101"/>
      <c r="D72" s="92"/>
      <c r="E72" s="92"/>
      <c r="F72" s="93"/>
      <c r="G72" s="93"/>
      <c r="H72" s="94"/>
      <c r="I72" s="95"/>
      <c r="J72" s="96"/>
      <c r="K72" s="97"/>
      <c r="L72" s="102"/>
      <c r="M72" s="98"/>
      <c r="N72" s="99"/>
      <c r="O72" s="100"/>
      <c r="P72" s="556"/>
    </row>
    <row r="73" spans="1:16" x14ac:dyDescent="0.25">
      <c r="A73" s="16"/>
      <c r="B73" s="110"/>
      <c r="C73" s="16"/>
      <c r="H73" s="38"/>
      <c r="I73" s="20"/>
      <c r="K73" s="39"/>
      <c r="L73" s="103"/>
      <c r="M73" s="2"/>
      <c r="N73" s="3"/>
      <c r="O73" s="4"/>
      <c r="P73" s="557"/>
    </row>
    <row r="74" spans="1:16" x14ac:dyDescent="0.25">
      <c r="A74" s="16"/>
      <c r="B74" s="110"/>
      <c r="C74" s="16"/>
      <c r="H74" s="38"/>
      <c r="I74" s="20"/>
      <c r="K74" s="39"/>
      <c r="L74" s="103"/>
      <c r="M74" s="2"/>
      <c r="N74" s="3"/>
      <c r="O74" s="4"/>
      <c r="P74" s="557"/>
    </row>
    <row r="75" spans="1:16" x14ac:dyDescent="0.25">
      <c r="A75" s="16"/>
      <c r="B75" s="110"/>
      <c r="C75" s="16"/>
      <c r="H75" s="38"/>
      <c r="I75" s="20"/>
      <c r="K75" s="39"/>
      <c r="L75" s="103"/>
      <c r="M75" s="2"/>
      <c r="N75" s="3"/>
      <c r="O75" s="4"/>
      <c r="P75" s="557"/>
    </row>
    <row r="76" spans="1:16" ht="15.75" thickBot="1" x14ac:dyDescent="0.3">
      <c r="A76" s="17"/>
      <c r="B76" s="111"/>
      <c r="C76" s="17"/>
      <c r="D76" s="22"/>
      <c r="E76" s="22"/>
      <c r="F76" s="44"/>
      <c r="G76" s="44"/>
      <c r="H76" s="45"/>
      <c r="I76" s="23"/>
      <c r="J76" s="24"/>
      <c r="K76" s="46"/>
      <c r="L76" s="104"/>
      <c r="M76" s="25"/>
      <c r="N76" s="26"/>
      <c r="O76" s="27"/>
      <c r="P76" s="580"/>
    </row>
    <row r="77" spans="1:16" x14ac:dyDescent="0.25">
      <c r="A77" s="91"/>
      <c r="B77" s="109"/>
      <c r="C77" s="101"/>
      <c r="D77" s="92"/>
      <c r="E77" s="92"/>
      <c r="F77" s="93"/>
      <c r="G77" s="93"/>
      <c r="H77" s="94"/>
      <c r="I77" s="95"/>
      <c r="J77" s="96"/>
      <c r="K77" s="97"/>
      <c r="L77" s="102"/>
      <c r="M77" s="98"/>
      <c r="N77" s="99"/>
      <c r="O77" s="100"/>
      <c r="P77" s="556"/>
    </row>
    <row r="78" spans="1:16" x14ac:dyDescent="0.25">
      <c r="A78" s="16"/>
      <c r="B78" s="110"/>
      <c r="C78" s="16"/>
      <c r="H78" s="38"/>
      <c r="I78" s="20"/>
      <c r="K78" s="39"/>
      <c r="L78" s="103"/>
      <c r="M78" s="2"/>
      <c r="N78" s="3"/>
      <c r="O78" s="4"/>
      <c r="P78" s="557"/>
    </row>
    <row r="79" spans="1:16" x14ac:dyDescent="0.25">
      <c r="A79" s="16"/>
      <c r="B79" s="110"/>
      <c r="C79" s="16"/>
      <c r="H79" s="38"/>
      <c r="I79" s="20"/>
      <c r="K79" s="39"/>
      <c r="L79" s="103"/>
      <c r="M79" s="2"/>
      <c r="N79" s="3"/>
      <c r="O79" s="4"/>
      <c r="P79" s="557"/>
    </row>
    <row r="80" spans="1:16" x14ac:dyDescent="0.25">
      <c r="A80" s="16"/>
      <c r="B80" s="110"/>
      <c r="C80" s="16"/>
      <c r="H80" s="38"/>
      <c r="I80" s="20"/>
      <c r="K80" s="39"/>
      <c r="L80" s="103"/>
      <c r="M80" s="2"/>
      <c r="N80" s="3"/>
      <c r="O80" s="4"/>
      <c r="P80" s="557"/>
    </row>
    <row r="81" spans="1:16" ht="15.75" thickBot="1" x14ac:dyDescent="0.3">
      <c r="A81" s="17"/>
      <c r="B81" s="111"/>
      <c r="C81" s="17"/>
      <c r="D81" s="22"/>
      <c r="E81" s="22"/>
      <c r="F81" s="44"/>
      <c r="G81" s="44"/>
      <c r="H81" s="45"/>
      <c r="I81" s="23"/>
      <c r="J81" s="24"/>
      <c r="K81" s="46"/>
      <c r="L81" s="104"/>
      <c r="M81" s="25"/>
      <c r="N81" s="26"/>
      <c r="O81" s="27"/>
      <c r="P81" s="580"/>
    </row>
    <row r="82" spans="1:16" x14ac:dyDescent="0.25">
      <c r="A82" s="91"/>
      <c r="B82" s="109"/>
      <c r="C82" s="101"/>
      <c r="D82" s="92"/>
      <c r="E82" s="92"/>
      <c r="F82" s="93"/>
      <c r="G82" s="93"/>
      <c r="H82" s="94"/>
      <c r="I82" s="95"/>
      <c r="J82" s="96"/>
      <c r="K82" s="97"/>
      <c r="L82" s="102"/>
      <c r="M82" s="98"/>
      <c r="N82" s="99"/>
      <c r="O82" s="100"/>
      <c r="P82" s="556"/>
    </row>
    <row r="83" spans="1:16" x14ac:dyDescent="0.25">
      <c r="A83" s="16"/>
      <c r="B83" s="110"/>
      <c r="C83" s="16"/>
      <c r="H83" s="38"/>
      <c r="I83" s="20"/>
      <c r="K83" s="39"/>
      <c r="L83" s="103"/>
      <c r="M83" s="2"/>
      <c r="N83" s="3"/>
      <c r="O83" s="4"/>
      <c r="P83" s="557"/>
    </row>
    <row r="84" spans="1:16" x14ac:dyDescent="0.25">
      <c r="A84" s="16"/>
      <c r="B84" s="110"/>
      <c r="C84" s="16"/>
      <c r="H84" s="38"/>
      <c r="I84" s="20"/>
      <c r="K84" s="39"/>
      <c r="L84" s="103"/>
      <c r="M84" s="2"/>
      <c r="N84" s="3"/>
      <c r="O84" s="4"/>
      <c r="P84" s="557"/>
    </row>
    <row r="85" spans="1:16" x14ac:dyDescent="0.25">
      <c r="A85" s="16"/>
      <c r="B85" s="110"/>
      <c r="C85" s="16"/>
      <c r="H85" s="38"/>
      <c r="I85" s="20"/>
      <c r="K85" s="39"/>
      <c r="L85" s="103"/>
      <c r="M85" s="2"/>
      <c r="N85" s="3"/>
      <c r="O85" s="4"/>
      <c r="P85" s="557"/>
    </row>
    <row r="86" spans="1:16" ht="15.75" thickBot="1" x14ac:dyDescent="0.3">
      <c r="A86" s="17"/>
      <c r="B86" s="111"/>
      <c r="C86" s="17"/>
      <c r="D86" s="22"/>
      <c r="E86" s="22"/>
      <c r="F86" s="44"/>
      <c r="G86" s="44"/>
      <c r="H86" s="45"/>
      <c r="I86" s="23"/>
      <c r="J86" s="24"/>
      <c r="K86" s="46"/>
      <c r="L86" s="104"/>
      <c r="M86" s="25"/>
      <c r="N86" s="26"/>
      <c r="O86" s="27"/>
      <c r="P86" s="580"/>
    </row>
    <row r="87" spans="1:16" x14ac:dyDescent="0.25">
      <c r="A87" s="91"/>
      <c r="B87" s="109"/>
      <c r="C87" s="101"/>
      <c r="D87" s="92"/>
      <c r="E87" s="92"/>
      <c r="F87" s="93"/>
      <c r="G87" s="93"/>
      <c r="H87" s="94"/>
      <c r="I87" s="95"/>
      <c r="J87" s="96"/>
      <c r="K87" s="97"/>
      <c r="L87" s="102"/>
      <c r="M87" s="98"/>
      <c r="N87" s="99"/>
      <c r="O87" s="100"/>
      <c r="P87" s="556"/>
    </row>
    <row r="88" spans="1:16" x14ac:dyDescent="0.25">
      <c r="A88" s="16"/>
      <c r="B88" s="110"/>
      <c r="C88" s="16"/>
      <c r="H88" s="38"/>
      <c r="I88" s="20"/>
      <c r="K88" s="39"/>
      <c r="L88" s="103"/>
      <c r="M88" s="2"/>
      <c r="N88" s="3"/>
      <c r="O88" s="4"/>
      <c r="P88" s="557"/>
    </row>
    <row r="89" spans="1:16" x14ac:dyDescent="0.25">
      <c r="A89" s="16"/>
      <c r="B89" s="110"/>
      <c r="C89" s="16"/>
      <c r="H89" s="38"/>
      <c r="I89" s="20"/>
      <c r="K89" s="39"/>
      <c r="L89" s="103"/>
      <c r="M89" s="2"/>
      <c r="N89" s="3"/>
      <c r="O89" s="4"/>
      <c r="P89" s="557"/>
    </row>
    <row r="90" spans="1:16" x14ac:dyDescent="0.25">
      <c r="A90" s="16"/>
      <c r="B90" s="110"/>
      <c r="C90" s="16"/>
      <c r="H90" s="38"/>
      <c r="I90" s="20"/>
      <c r="K90" s="39"/>
      <c r="L90" s="103"/>
      <c r="M90" s="2"/>
      <c r="N90" s="3"/>
      <c r="O90" s="4"/>
      <c r="P90" s="557"/>
    </row>
    <row r="91" spans="1:16" ht="15.75" thickBot="1" x14ac:dyDescent="0.3">
      <c r="A91" s="17"/>
      <c r="B91" s="111"/>
      <c r="C91" s="17"/>
      <c r="D91" s="22"/>
      <c r="E91" s="22"/>
      <c r="F91" s="44"/>
      <c r="G91" s="44"/>
      <c r="H91" s="45"/>
      <c r="I91" s="23"/>
      <c r="J91" s="24"/>
      <c r="K91" s="46"/>
      <c r="L91" s="104"/>
      <c r="M91" s="25"/>
      <c r="N91" s="26"/>
      <c r="O91" s="27"/>
      <c r="P91" s="580"/>
    </row>
    <row r="92" spans="1:16" x14ac:dyDescent="0.25">
      <c r="A92" s="91"/>
      <c r="B92" s="109"/>
      <c r="C92" s="101"/>
      <c r="D92" s="92"/>
      <c r="E92" s="92"/>
      <c r="F92" s="93"/>
      <c r="G92" s="93"/>
      <c r="H92" s="94"/>
      <c r="I92" s="95"/>
      <c r="J92" s="96"/>
      <c r="K92" s="97"/>
      <c r="L92" s="102"/>
      <c r="M92" s="98"/>
      <c r="N92" s="99"/>
      <c r="O92" s="100"/>
      <c r="P92" s="556"/>
    </row>
    <row r="93" spans="1:16" x14ac:dyDescent="0.25">
      <c r="A93" s="16"/>
      <c r="B93" s="110"/>
      <c r="C93" s="16"/>
      <c r="H93" s="38"/>
      <c r="I93" s="20"/>
      <c r="K93" s="39"/>
      <c r="L93" s="103"/>
      <c r="M93" s="2"/>
      <c r="N93" s="3"/>
      <c r="O93" s="4"/>
      <c r="P93" s="557"/>
    </row>
    <row r="94" spans="1:16" x14ac:dyDescent="0.25">
      <c r="A94" s="16"/>
      <c r="B94" s="110"/>
      <c r="C94" s="16"/>
      <c r="H94" s="38"/>
      <c r="I94" s="20"/>
      <c r="K94" s="39"/>
      <c r="L94" s="103"/>
      <c r="M94" s="2"/>
      <c r="N94" s="3"/>
      <c r="O94" s="4"/>
      <c r="P94" s="557"/>
    </row>
    <row r="95" spans="1:16" x14ac:dyDescent="0.25">
      <c r="A95" s="16"/>
      <c r="B95" s="110"/>
      <c r="C95" s="16"/>
      <c r="H95" s="38"/>
      <c r="I95" s="20"/>
      <c r="K95" s="39"/>
      <c r="L95" s="103"/>
      <c r="M95" s="2"/>
      <c r="N95" s="3"/>
      <c r="O95" s="4"/>
      <c r="P95" s="557"/>
    </row>
    <row r="96" spans="1:16" ht="15.75" thickBot="1" x14ac:dyDescent="0.3">
      <c r="A96" s="17"/>
      <c r="B96" s="111"/>
      <c r="C96" s="17"/>
      <c r="D96" s="22"/>
      <c r="E96" s="22"/>
      <c r="F96" s="44"/>
      <c r="G96" s="44"/>
      <c r="H96" s="45"/>
      <c r="I96" s="23"/>
      <c r="J96" s="24"/>
      <c r="K96" s="46"/>
      <c r="L96" s="104"/>
      <c r="M96" s="25"/>
      <c r="N96" s="26"/>
      <c r="O96" s="27"/>
      <c r="P96" s="580"/>
    </row>
    <row r="97" spans="1:16" x14ac:dyDescent="0.25">
      <c r="A97" s="91"/>
      <c r="B97" s="109"/>
      <c r="C97" s="101"/>
      <c r="D97" s="92"/>
      <c r="E97" s="92"/>
      <c r="F97" s="93"/>
      <c r="G97" s="93"/>
      <c r="H97" s="94"/>
      <c r="I97" s="95"/>
      <c r="J97" s="96"/>
      <c r="K97" s="97"/>
      <c r="L97" s="102"/>
      <c r="M97" s="98"/>
      <c r="N97" s="99"/>
      <c r="O97" s="100"/>
      <c r="P97" s="556"/>
    </row>
    <row r="98" spans="1:16" x14ac:dyDescent="0.25">
      <c r="A98" s="16"/>
      <c r="B98" s="110"/>
      <c r="C98" s="16"/>
      <c r="H98" s="38"/>
      <c r="I98" s="20"/>
      <c r="K98" s="39"/>
      <c r="L98" s="103"/>
      <c r="M98" s="2"/>
      <c r="N98" s="3"/>
      <c r="O98" s="4"/>
      <c r="P98" s="557"/>
    </row>
    <row r="99" spans="1:16" x14ac:dyDescent="0.25">
      <c r="A99" s="16"/>
      <c r="B99" s="110"/>
      <c r="C99" s="16"/>
      <c r="H99" s="38"/>
      <c r="I99" s="20"/>
      <c r="K99" s="39"/>
      <c r="L99" s="103"/>
      <c r="M99" s="2"/>
      <c r="N99" s="3"/>
      <c r="O99" s="4"/>
      <c r="P99" s="557"/>
    </row>
    <row r="100" spans="1:16" x14ac:dyDescent="0.25">
      <c r="A100" s="16"/>
      <c r="B100" s="110"/>
      <c r="C100" s="16"/>
      <c r="H100" s="38"/>
      <c r="I100" s="20"/>
      <c r="K100" s="39"/>
      <c r="L100" s="103"/>
      <c r="M100" s="2"/>
      <c r="N100" s="3"/>
      <c r="O100" s="4"/>
      <c r="P100" s="557"/>
    </row>
    <row r="101" spans="1:16" ht="15.75" thickBot="1" x14ac:dyDescent="0.3">
      <c r="A101" s="17"/>
      <c r="B101" s="111"/>
      <c r="C101" s="17"/>
      <c r="D101" s="22"/>
      <c r="E101" s="22"/>
      <c r="F101" s="44"/>
      <c r="G101" s="44"/>
      <c r="H101" s="45"/>
      <c r="I101" s="23"/>
      <c r="J101" s="24"/>
      <c r="K101" s="46"/>
      <c r="L101" s="104"/>
      <c r="M101" s="25"/>
      <c r="N101" s="26"/>
      <c r="O101" s="27"/>
      <c r="P101" s="580"/>
    </row>
    <row r="102" spans="1:16" x14ac:dyDescent="0.25">
      <c r="A102" s="91"/>
      <c r="B102" s="109"/>
      <c r="C102" s="101"/>
      <c r="D102" s="92"/>
      <c r="E102" s="92"/>
      <c r="F102" s="93"/>
      <c r="G102" s="583"/>
      <c r="H102" s="94"/>
      <c r="I102" s="95"/>
      <c r="J102" s="96"/>
      <c r="K102" s="97"/>
      <c r="L102" s="102"/>
      <c r="M102" s="98"/>
      <c r="N102" s="99"/>
      <c r="O102" s="100"/>
      <c r="P102" s="556"/>
    </row>
    <row r="103" spans="1:16" x14ac:dyDescent="0.25">
      <c r="A103" s="16"/>
      <c r="B103" s="110"/>
      <c r="C103" s="16"/>
      <c r="G103" s="584"/>
      <c r="H103" s="38"/>
      <c r="I103" s="20"/>
      <c r="K103" s="39"/>
      <c r="L103" s="103"/>
      <c r="M103" s="2"/>
      <c r="N103" s="3"/>
      <c r="O103" s="4"/>
      <c r="P103" s="557"/>
    </row>
    <row r="104" spans="1:16" x14ac:dyDescent="0.25">
      <c r="A104" s="16"/>
      <c r="B104" s="110"/>
      <c r="C104" s="16"/>
      <c r="G104" s="584"/>
      <c r="H104" s="38"/>
      <c r="I104" s="20"/>
      <c r="K104" s="39"/>
      <c r="L104" s="103"/>
      <c r="M104" s="2"/>
      <c r="N104" s="3"/>
      <c r="O104" s="4"/>
      <c r="P104" s="557"/>
    </row>
    <row r="105" spans="1:16" x14ac:dyDescent="0.25">
      <c r="A105" s="16"/>
      <c r="B105" s="110"/>
      <c r="C105" s="16"/>
      <c r="G105" s="584"/>
      <c r="H105" s="38"/>
      <c r="I105" s="20"/>
      <c r="K105" s="39"/>
      <c r="L105" s="103"/>
      <c r="M105" s="2"/>
      <c r="N105" s="3"/>
      <c r="O105" s="4"/>
      <c r="P105" s="557"/>
    </row>
    <row r="106" spans="1:16" ht="15.75" thickBot="1" x14ac:dyDescent="0.3">
      <c r="A106" s="17"/>
      <c r="B106" s="111"/>
      <c r="C106" s="17"/>
      <c r="D106" s="22"/>
      <c r="E106" s="22"/>
      <c r="F106" s="44"/>
      <c r="G106" s="585"/>
      <c r="H106" s="45"/>
      <c r="I106" s="23"/>
      <c r="J106" s="24"/>
      <c r="K106" s="46"/>
      <c r="L106" s="104"/>
      <c r="M106" s="25"/>
      <c r="N106" s="26"/>
      <c r="O106" s="27"/>
      <c r="P106" s="580"/>
    </row>
    <row r="107" spans="1:16" x14ac:dyDescent="0.25">
      <c r="A107" s="558"/>
      <c r="B107" s="559"/>
      <c r="C107" s="560"/>
      <c r="D107" s="561"/>
      <c r="E107" s="561"/>
      <c r="F107" s="562"/>
      <c r="G107" s="562"/>
      <c r="H107" s="563"/>
      <c r="I107" s="564"/>
      <c r="J107" s="565"/>
      <c r="K107" s="566"/>
      <c r="L107" s="567"/>
      <c r="M107" s="568"/>
      <c r="N107" s="569"/>
      <c r="O107" s="570"/>
      <c r="P107" s="571"/>
    </row>
    <row r="108" spans="1:16" x14ac:dyDescent="0.25">
      <c r="A108" s="16"/>
      <c r="B108" s="110"/>
      <c r="C108" s="16"/>
      <c r="H108" s="38"/>
      <c r="I108" s="20"/>
      <c r="K108" s="39"/>
      <c r="L108" s="103"/>
      <c r="M108" s="2"/>
      <c r="N108" s="3"/>
      <c r="O108" s="4"/>
      <c r="P108" s="50"/>
    </row>
    <row r="109" spans="1:16" ht="15.75" thickBot="1" x14ac:dyDescent="0.3">
      <c r="A109" s="17"/>
      <c r="B109" s="111"/>
      <c r="C109" s="17"/>
      <c r="D109" s="22"/>
      <c r="E109" s="22"/>
      <c r="F109" s="44"/>
      <c r="G109" s="44"/>
      <c r="H109" s="45"/>
      <c r="I109" s="23"/>
      <c r="J109" s="24"/>
      <c r="K109" s="46"/>
      <c r="L109" s="104"/>
      <c r="M109" s="25"/>
      <c r="N109" s="26"/>
      <c r="O109" s="27"/>
      <c r="P109" s="580"/>
    </row>
    <row r="110" spans="1:16" x14ac:dyDescent="0.25">
      <c r="A110" s="592"/>
      <c r="B110" s="593"/>
      <c r="C110" s="594"/>
      <c r="D110" s="595"/>
      <c r="E110" s="595"/>
      <c r="F110" s="596"/>
      <c r="G110" s="596"/>
      <c r="H110" s="597"/>
      <c r="I110" s="598"/>
      <c r="J110" s="599"/>
      <c r="K110" s="600"/>
      <c r="L110" s="601"/>
      <c r="M110" s="602"/>
      <c r="N110" s="603"/>
      <c r="O110" s="604"/>
      <c r="P110" s="605"/>
    </row>
    <row r="111" spans="1:16" x14ac:dyDescent="0.25">
      <c r="A111" s="16"/>
      <c r="B111" s="110"/>
      <c r="C111" s="16"/>
      <c r="H111" s="38"/>
      <c r="I111" s="20"/>
      <c r="K111" s="39"/>
      <c r="L111" s="103"/>
      <c r="M111" s="2"/>
      <c r="N111" s="3"/>
      <c r="O111" s="4"/>
      <c r="P111" s="50"/>
    </row>
    <row r="112" spans="1:16" x14ac:dyDescent="0.25">
      <c r="A112" s="16"/>
      <c r="B112" s="110"/>
      <c r="C112" s="16"/>
      <c r="H112" s="38"/>
      <c r="I112" s="20"/>
      <c r="K112" s="39"/>
      <c r="L112" s="103"/>
      <c r="M112" s="2"/>
      <c r="N112" s="3"/>
      <c r="O112" s="4"/>
      <c r="P112" s="50"/>
    </row>
    <row r="113" spans="1:16" ht="15.75" thickBot="1" x14ac:dyDescent="0.3">
      <c r="A113" s="17"/>
      <c r="B113" s="111"/>
      <c r="C113" s="17"/>
      <c r="D113" s="22"/>
      <c r="E113" s="22"/>
      <c r="F113" s="44"/>
      <c r="G113" s="44"/>
      <c r="H113" s="45"/>
      <c r="I113" s="23"/>
      <c r="J113" s="24"/>
      <c r="K113" s="46"/>
      <c r="L113" s="104"/>
      <c r="M113" s="25"/>
      <c r="N113" s="26"/>
      <c r="O113" s="27"/>
      <c r="P113" s="51"/>
    </row>
    <row r="114" spans="1:16" x14ac:dyDescent="0.25">
      <c r="A114" s="592"/>
      <c r="B114" s="593"/>
      <c r="C114" s="594"/>
      <c r="D114" s="595"/>
      <c r="E114" s="595"/>
      <c r="F114" s="596"/>
      <c r="G114" s="596"/>
      <c r="H114" s="597"/>
      <c r="I114" s="598"/>
      <c r="J114" s="599"/>
      <c r="K114" s="600"/>
      <c r="L114" s="601"/>
      <c r="M114" s="602"/>
      <c r="N114" s="603"/>
      <c r="O114" s="604"/>
      <c r="P114" s="605"/>
    </row>
    <row r="115" spans="1:16" x14ac:dyDescent="0.25">
      <c r="A115" s="16"/>
      <c r="B115" s="110"/>
      <c r="C115" s="16"/>
      <c r="H115" s="38"/>
      <c r="I115" s="20"/>
      <c r="K115" s="39"/>
      <c r="L115" s="103"/>
      <c r="M115" s="2"/>
      <c r="N115" s="3"/>
      <c r="O115" s="4"/>
      <c r="P115" s="50"/>
    </row>
    <row r="116" spans="1:16" x14ac:dyDescent="0.25">
      <c r="A116" s="16"/>
      <c r="B116" s="110"/>
      <c r="C116" s="16"/>
      <c r="H116" s="38"/>
      <c r="I116" s="20"/>
      <c r="K116" s="39"/>
      <c r="L116" s="103"/>
      <c r="M116" s="2"/>
      <c r="N116" s="3"/>
      <c r="O116" s="4"/>
      <c r="P116" s="50"/>
    </row>
    <row r="117" spans="1:16" ht="15.75" thickBot="1" x14ac:dyDescent="0.3">
      <c r="A117" s="17"/>
      <c r="B117" s="111"/>
      <c r="C117" s="17"/>
      <c r="D117" s="22"/>
      <c r="E117" s="22"/>
      <c r="F117" s="44"/>
      <c r="G117" s="44"/>
      <c r="H117" s="45"/>
      <c r="I117" s="23"/>
      <c r="J117" s="24"/>
      <c r="K117" s="46"/>
      <c r="L117" s="104"/>
      <c r="M117" s="25"/>
      <c r="N117" s="26"/>
      <c r="O117" s="27"/>
      <c r="P117" s="51"/>
    </row>
    <row r="118" spans="1:16" x14ac:dyDescent="0.25">
      <c r="A118" s="592"/>
      <c r="B118" s="593"/>
      <c r="C118" s="594"/>
      <c r="D118" s="595"/>
      <c r="E118" s="595"/>
      <c r="F118" s="596"/>
      <c r="G118" s="596"/>
      <c r="H118" s="597"/>
      <c r="I118" s="598"/>
      <c r="J118" s="599"/>
      <c r="K118" s="600"/>
      <c r="L118" s="601"/>
      <c r="M118" s="602"/>
      <c r="N118" s="603"/>
      <c r="O118" s="604"/>
      <c r="P118" s="605"/>
    </row>
    <row r="119" spans="1:16" x14ac:dyDescent="0.25">
      <c r="A119" s="16"/>
      <c r="B119" s="110"/>
      <c r="C119" s="16"/>
      <c r="H119" s="38"/>
      <c r="I119" s="20"/>
      <c r="K119" s="39"/>
      <c r="L119" s="103"/>
      <c r="M119" s="2"/>
      <c r="N119" s="3"/>
      <c r="O119" s="4"/>
      <c r="P119" s="50"/>
    </row>
    <row r="120" spans="1:16" x14ac:dyDescent="0.25">
      <c r="A120" s="16"/>
      <c r="B120" s="110"/>
      <c r="C120" s="16"/>
      <c r="H120" s="38"/>
      <c r="I120" s="20"/>
      <c r="K120" s="39"/>
      <c r="L120" s="103"/>
      <c r="M120" s="2"/>
      <c r="N120" s="3"/>
      <c r="O120" s="4"/>
      <c r="P120" s="50"/>
    </row>
    <row r="121" spans="1:16" ht="15.75" thickBot="1" x14ac:dyDescent="0.3">
      <c r="A121" s="17"/>
      <c r="B121" s="111"/>
      <c r="C121" s="17"/>
      <c r="D121" s="22"/>
      <c r="E121" s="22"/>
      <c r="F121" s="44"/>
      <c r="G121" s="44"/>
      <c r="H121" s="45"/>
      <c r="I121" s="23"/>
      <c r="J121" s="24"/>
      <c r="K121" s="46"/>
      <c r="L121" s="104"/>
      <c r="M121" s="25"/>
      <c r="N121" s="26"/>
      <c r="O121" s="27"/>
      <c r="P121" s="51"/>
    </row>
    <row r="122" spans="1:16" x14ac:dyDescent="0.25">
      <c r="A122" s="634"/>
      <c r="B122" s="635"/>
      <c r="C122" s="636"/>
      <c r="D122" s="637"/>
      <c r="E122" s="637"/>
      <c r="F122" s="583"/>
      <c r="G122" s="583"/>
      <c r="H122" s="638"/>
      <c r="I122" s="639"/>
      <c r="J122" s="640"/>
      <c r="K122" s="641"/>
      <c r="L122" s="642"/>
      <c r="M122" s="643"/>
      <c r="N122" s="644"/>
      <c r="O122" s="645"/>
      <c r="P122" s="646"/>
    </row>
    <row r="123" spans="1:16" x14ac:dyDescent="0.25">
      <c r="A123" s="16"/>
      <c r="B123" s="110"/>
      <c r="C123" s="16"/>
      <c r="H123" s="38"/>
      <c r="I123" s="20"/>
      <c r="K123" s="39"/>
      <c r="L123" s="103"/>
      <c r="M123" s="2"/>
      <c r="N123" s="3"/>
      <c r="O123" s="4"/>
      <c r="P123" s="50"/>
    </row>
    <row r="124" spans="1:16" x14ac:dyDescent="0.25">
      <c r="A124" s="16"/>
      <c r="B124" s="110"/>
      <c r="C124" s="16"/>
      <c r="H124" s="38"/>
      <c r="I124" s="20"/>
      <c r="K124" s="39"/>
      <c r="L124" s="103"/>
      <c r="M124" s="2"/>
      <c r="N124" s="3"/>
      <c r="O124" s="4"/>
      <c r="P124" s="50"/>
    </row>
    <row r="125" spans="1:16" x14ac:dyDescent="0.25">
      <c r="A125" s="16"/>
      <c r="B125" s="110"/>
      <c r="C125" s="16"/>
      <c r="H125" s="38"/>
      <c r="I125" s="20"/>
      <c r="K125" s="39"/>
      <c r="L125" s="103"/>
      <c r="M125" s="2"/>
      <c r="N125" s="3"/>
      <c r="O125" s="4"/>
      <c r="P125" s="50"/>
    </row>
    <row r="126" spans="1:16" x14ac:dyDescent="0.25">
      <c r="A126" s="16"/>
      <c r="B126" s="110"/>
      <c r="C126" s="16"/>
      <c r="H126" s="38"/>
      <c r="I126" s="20"/>
      <c r="K126" s="39"/>
      <c r="L126" s="103"/>
      <c r="M126" s="2"/>
      <c r="N126" s="3"/>
      <c r="O126" s="4"/>
      <c r="P126" s="50"/>
    </row>
    <row r="127" spans="1:16" x14ac:dyDescent="0.25">
      <c r="A127" s="16"/>
      <c r="B127" s="110"/>
      <c r="C127" s="16"/>
      <c r="H127" s="38"/>
      <c r="I127" s="20"/>
      <c r="K127" s="39"/>
      <c r="L127" s="103"/>
      <c r="M127" s="2"/>
      <c r="N127" s="3"/>
      <c r="O127" s="4"/>
      <c r="P127" s="50"/>
    </row>
    <row r="128" spans="1:16" ht="15.75" thickBot="1" x14ac:dyDescent="0.3">
      <c r="A128" s="16"/>
      <c r="B128" s="110"/>
      <c r="C128" s="16"/>
      <c r="H128" s="38"/>
      <c r="I128" s="20"/>
      <c r="K128" s="39"/>
      <c r="L128" s="103"/>
      <c r="M128" s="2"/>
      <c r="N128" s="3"/>
      <c r="O128" s="4"/>
      <c r="P128" s="50"/>
    </row>
    <row r="129" spans="1:16" x14ac:dyDescent="0.25">
      <c r="A129" s="634"/>
      <c r="B129" s="635"/>
      <c r="C129" s="636"/>
      <c r="D129" s="637"/>
      <c r="E129" s="637"/>
      <c r="F129" s="583"/>
      <c r="G129" s="583"/>
      <c r="H129" s="638"/>
      <c r="I129" s="639"/>
      <c r="J129" s="640"/>
      <c r="K129" s="641"/>
      <c r="L129" s="642"/>
      <c r="M129" s="643"/>
      <c r="N129" s="644"/>
      <c r="O129" s="645"/>
      <c r="P129" s="646"/>
    </row>
    <row r="130" spans="1:16" x14ac:dyDescent="0.25">
      <c r="A130" s="16"/>
      <c r="B130" s="110"/>
      <c r="C130" s="16"/>
      <c r="H130" s="38"/>
      <c r="I130" s="20"/>
      <c r="K130" s="39"/>
      <c r="L130" s="103"/>
      <c r="M130" s="2"/>
      <c r="N130" s="3"/>
      <c r="O130" s="4"/>
      <c r="P130" s="50"/>
    </row>
    <row r="131" spans="1:16" x14ac:dyDescent="0.25">
      <c r="A131" s="16"/>
      <c r="B131" s="110"/>
      <c r="C131" s="16"/>
      <c r="H131" s="38"/>
      <c r="I131" s="20"/>
      <c r="K131" s="39"/>
      <c r="L131" s="103"/>
      <c r="M131" s="2"/>
      <c r="N131" s="3"/>
      <c r="O131" s="4"/>
      <c r="P131" s="50"/>
    </row>
    <row r="132" spans="1:16" x14ac:dyDescent="0.25">
      <c r="A132" s="16"/>
      <c r="B132" s="110"/>
      <c r="C132" s="16"/>
      <c r="H132" s="38"/>
      <c r="I132" s="20"/>
      <c r="K132" s="39"/>
      <c r="L132" s="103"/>
      <c r="M132" s="2"/>
      <c r="N132" s="3"/>
      <c r="O132" s="4"/>
      <c r="P132" s="50"/>
    </row>
    <row r="133" spans="1:16" x14ac:dyDescent="0.25">
      <c r="A133" s="16"/>
      <c r="B133" s="110"/>
      <c r="C133" s="16"/>
      <c r="H133" s="38"/>
      <c r="I133" s="20"/>
      <c r="K133" s="39"/>
      <c r="L133" s="103"/>
      <c r="M133" s="2"/>
      <c r="N133" s="3"/>
      <c r="O133" s="4"/>
      <c r="P133" s="50"/>
    </row>
    <row r="134" spans="1:16" x14ac:dyDescent="0.25">
      <c r="A134" s="16"/>
      <c r="B134" s="110"/>
      <c r="C134" s="16"/>
      <c r="H134" s="38"/>
      <c r="I134" s="20"/>
      <c r="K134" s="39"/>
      <c r="L134" s="103"/>
      <c r="M134" s="2"/>
      <c r="N134" s="3"/>
      <c r="O134" s="4"/>
      <c r="P134" s="50"/>
    </row>
    <row r="135" spans="1:16" ht="15.75" thickBot="1" x14ac:dyDescent="0.3">
      <c r="A135" s="16"/>
      <c r="B135" s="110"/>
      <c r="C135" s="16"/>
      <c r="H135" s="38"/>
      <c r="I135" s="20"/>
      <c r="K135" s="39"/>
      <c r="L135" s="103"/>
      <c r="M135" s="2"/>
      <c r="N135" s="3"/>
      <c r="O135" s="4"/>
      <c r="P135" s="50"/>
    </row>
    <row r="136" spans="1:16" x14ac:dyDescent="0.25">
      <c r="A136" s="634"/>
      <c r="B136" s="635"/>
      <c r="C136" s="636"/>
      <c r="D136" s="637"/>
      <c r="E136" s="637"/>
      <c r="F136" s="583"/>
      <c r="G136" s="583"/>
      <c r="H136" s="638"/>
      <c r="I136" s="639"/>
      <c r="J136" s="640"/>
      <c r="K136" s="641"/>
      <c r="L136" s="642"/>
      <c r="M136" s="643"/>
      <c r="N136" s="644"/>
      <c r="O136" s="645"/>
      <c r="P136" s="646"/>
    </row>
    <row r="137" spans="1:16" x14ac:dyDescent="0.25">
      <c r="A137" s="16"/>
      <c r="B137" s="110"/>
      <c r="C137" s="16"/>
      <c r="H137" s="38"/>
      <c r="I137" s="20"/>
      <c r="K137" s="39"/>
      <c r="L137" s="103"/>
      <c r="M137" s="2"/>
      <c r="N137" s="3"/>
      <c r="O137" s="4"/>
      <c r="P137" s="50"/>
    </row>
    <row r="138" spans="1:16" x14ac:dyDescent="0.25">
      <c r="A138" s="16"/>
      <c r="B138" s="110"/>
      <c r="C138" s="16"/>
      <c r="H138" s="38"/>
      <c r="I138" s="20"/>
      <c r="K138" s="39"/>
      <c r="L138" s="103"/>
      <c r="M138" s="2"/>
      <c r="N138" s="3"/>
      <c r="O138" s="4"/>
      <c r="P138" s="50"/>
    </row>
    <row r="139" spans="1:16" x14ac:dyDescent="0.25">
      <c r="A139" s="16"/>
      <c r="B139" s="110"/>
      <c r="C139" s="16"/>
      <c r="H139" s="38"/>
      <c r="I139" s="20"/>
      <c r="K139" s="39"/>
      <c r="L139" s="103"/>
      <c r="M139" s="2"/>
      <c r="N139" s="3"/>
      <c r="O139" s="4"/>
      <c r="P139" s="50"/>
    </row>
    <row r="140" spans="1:16" x14ac:dyDescent="0.25">
      <c r="A140" s="16"/>
      <c r="B140" s="110"/>
      <c r="C140" s="16"/>
      <c r="H140" s="38"/>
      <c r="I140" s="20"/>
      <c r="K140" s="39"/>
      <c r="L140" s="103"/>
      <c r="M140" s="2"/>
      <c r="N140" s="3"/>
      <c r="O140" s="4"/>
      <c r="P140" s="50"/>
    </row>
    <row r="141" spans="1:16" x14ac:dyDescent="0.25">
      <c r="A141" s="16"/>
      <c r="B141" s="110"/>
      <c r="C141" s="16"/>
      <c r="H141" s="38"/>
      <c r="I141" s="20"/>
      <c r="K141" s="39"/>
      <c r="L141" s="103"/>
      <c r="M141" s="2"/>
      <c r="N141" s="3"/>
      <c r="O141" s="4"/>
      <c r="P141" s="50"/>
    </row>
    <row r="142" spans="1:16" ht="15.75" thickBot="1" x14ac:dyDescent="0.3">
      <c r="A142" s="16"/>
      <c r="B142" s="110"/>
      <c r="C142" s="16"/>
      <c r="H142" s="38"/>
      <c r="I142" s="20"/>
      <c r="K142" s="39"/>
      <c r="L142" s="103"/>
      <c r="M142" s="2"/>
      <c r="N142" s="3"/>
      <c r="O142" s="4"/>
      <c r="P142" s="50"/>
    </row>
    <row r="143" spans="1:16" x14ac:dyDescent="0.25">
      <c r="A143" s="634"/>
      <c r="B143" s="635"/>
      <c r="C143" s="636"/>
      <c r="D143" s="637"/>
      <c r="E143" s="637"/>
      <c r="F143" s="583"/>
      <c r="G143" s="583"/>
      <c r="H143" s="638"/>
      <c r="I143" s="639"/>
      <c r="J143" s="640"/>
      <c r="K143" s="641"/>
      <c r="L143" s="642"/>
      <c r="M143" s="643"/>
      <c r="N143" s="644"/>
      <c r="O143" s="645"/>
      <c r="P143" s="646"/>
    </row>
    <row r="144" spans="1:16" x14ac:dyDescent="0.25">
      <c r="A144" s="16"/>
      <c r="B144" s="110"/>
      <c r="C144" s="16"/>
      <c r="H144" s="38"/>
      <c r="I144" s="20"/>
      <c r="K144" s="39"/>
      <c r="L144" s="103"/>
      <c r="M144" s="2"/>
      <c r="N144" s="3"/>
      <c r="O144" s="4"/>
      <c r="P144" s="50"/>
    </row>
    <row r="145" spans="1:16" x14ac:dyDescent="0.25">
      <c r="A145" s="16"/>
      <c r="B145" s="110"/>
      <c r="C145" s="16"/>
      <c r="H145" s="38"/>
      <c r="I145" s="20"/>
      <c r="K145" s="39"/>
      <c r="L145" s="103"/>
      <c r="M145" s="2"/>
      <c r="N145" s="3"/>
      <c r="O145" s="4"/>
      <c r="P145" s="50"/>
    </row>
    <row r="146" spans="1:16" x14ac:dyDescent="0.25">
      <c r="A146" s="16"/>
      <c r="B146" s="110"/>
      <c r="C146" s="16"/>
      <c r="H146" s="38"/>
      <c r="I146" s="20"/>
      <c r="K146" s="39"/>
      <c r="L146" s="103"/>
      <c r="M146" s="2"/>
      <c r="N146" s="3"/>
      <c r="O146" s="4"/>
      <c r="P146" s="50"/>
    </row>
    <row r="147" spans="1:16" x14ac:dyDescent="0.25">
      <c r="A147" s="16"/>
      <c r="B147" s="110"/>
      <c r="C147" s="16"/>
      <c r="H147" s="38"/>
      <c r="I147" s="20"/>
      <c r="K147" s="39"/>
      <c r="L147" s="103"/>
      <c r="M147" s="2"/>
      <c r="N147" s="3"/>
      <c r="O147" s="4"/>
      <c r="P147" s="50"/>
    </row>
    <row r="148" spans="1:16" ht="15.75" thickBot="1" x14ac:dyDescent="0.3">
      <c r="A148" s="16"/>
      <c r="B148" s="110"/>
      <c r="C148" s="16"/>
      <c r="H148" s="38"/>
      <c r="I148" s="20"/>
      <c r="K148" s="39"/>
      <c r="L148" s="103"/>
      <c r="M148" s="2"/>
      <c r="N148" s="3"/>
      <c r="O148" s="4"/>
      <c r="P148" s="50"/>
    </row>
    <row r="149" spans="1:16" x14ac:dyDescent="0.25">
      <c r="A149" s="634"/>
      <c r="B149" s="635"/>
      <c r="C149" s="636"/>
      <c r="D149" s="637"/>
      <c r="E149" s="637"/>
      <c r="F149" s="583"/>
      <c r="G149" s="583"/>
      <c r="H149" s="638"/>
      <c r="I149" s="639"/>
      <c r="J149" s="640"/>
      <c r="K149" s="641"/>
      <c r="L149" s="642"/>
      <c r="M149" s="643"/>
      <c r="N149" s="644"/>
      <c r="O149" s="645"/>
      <c r="P149" s="646"/>
    </row>
    <row r="150" spans="1:16" x14ac:dyDescent="0.25">
      <c r="A150" s="16"/>
      <c r="B150" s="110"/>
      <c r="C150" s="16"/>
      <c r="H150" s="38"/>
      <c r="I150" s="20"/>
      <c r="K150" s="39"/>
      <c r="L150" s="103"/>
      <c r="M150" s="2"/>
      <c r="N150" s="3"/>
      <c r="O150" s="4"/>
      <c r="P150" s="50"/>
    </row>
    <row r="151" spans="1:16" x14ac:dyDescent="0.25">
      <c r="A151" s="16"/>
      <c r="B151" s="110"/>
      <c r="C151" s="16"/>
      <c r="H151" s="38"/>
      <c r="I151" s="20"/>
      <c r="K151" s="39"/>
      <c r="L151" s="103"/>
      <c r="M151" s="2"/>
      <c r="N151" s="3"/>
      <c r="O151" s="4"/>
      <c r="P151" s="50"/>
    </row>
    <row r="152" spans="1:16" x14ac:dyDescent="0.25">
      <c r="A152" s="16"/>
      <c r="B152" s="110"/>
      <c r="C152" s="16"/>
      <c r="H152" s="38"/>
      <c r="I152" s="20"/>
      <c r="K152" s="39"/>
      <c r="L152" s="103"/>
      <c r="M152" s="2"/>
      <c r="N152" s="3"/>
      <c r="O152" s="4"/>
      <c r="P152" s="50"/>
    </row>
    <row r="153" spans="1:16" x14ac:dyDescent="0.25">
      <c r="A153" s="16"/>
      <c r="B153" s="110"/>
      <c r="C153" s="16"/>
      <c r="H153" s="38"/>
      <c r="I153" s="20"/>
      <c r="K153" s="39"/>
      <c r="L153" s="103"/>
      <c r="M153" s="2"/>
      <c r="N153" s="3"/>
      <c r="O153" s="4"/>
      <c r="P153" s="50"/>
    </row>
    <row r="154" spans="1:16" x14ac:dyDescent="0.25">
      <c r="A154" s="16"/>
      <c r="B154" s="110"/>
      <c r="C154" s="16"/>
      <c r="H154" s="38"/>
      <c r="I154" s="20"/>
      <c r="K154" s="39"/>
      <c r="L154" s="103"/>
      <c r="M154" s="2"/>
      <c r="N154" s="3"/>
      <c r="O154" s="4"/>
      <c r="P154" s="50"/>
    </row>
    <row r="155" spans="1:16" ht="15.75" thickBot="1" x14ac:dyDescent="0.3">
      <c r="A155" s="16"/>
      <c r="B155" s="110"/>
      <c r="C155" s="16"/>
      <c r="H155" s="38"/>
      <c r="I155" s="20"/>
      <c r="K155" s="39"/>
      <c r="L155" s="103"/>
      <c r="M155" s="2"/>
      <c r="N155" s="3"/>
      <c r="O155" s="4"/>
      <c r="P155" s="50"/>
    </row>
    <row r="156" spans="1:16" x14ac:dyDescent="0.25">
      <c r="A156" s="606"/>
      <c r="B156" s="607"/>
      <c r="C156" s="608"/>
      <c r="D156" s="609"/>
      <c r="E156" s="609"/>
      <c r="F156" s="610"/>
      <c r="G156" s="610"/>
      <c r="H156" s="611"/>
      <c r="I156" s="612"/>
      <c r="J156" s="613"/>
      <c r="K156" s="614"/>
      <c r="L156" s="615"/>
      <c r="M156" s="616"/>
      <c r="N156" s="617"/>
      <c r="O156" s="618"/>
      <c r="P156" s="619"/>
    </row>
    <row r="157" spans="1:16" x14ac:dyDescent="0.25">
      <c r="A157" s="16"/>
      <c r="B157" s="110"/>
      <c r="C157" s="16"/>
      <c r="H157" s="38"/>
      <c r="I157" s="20"/>
      <c r="K157" s="39"/>
      <c r="L157" s="103"/>
      <c r="M157" s="2"/>
      <c r="N157" s="3"/>
      <c r="O157" s="4"/>
      <c r="P157" s="50"/>
    </row>
    <row r="158" spans="1:16" x14ac:dyDescent="0.25">
      <c r="A158" s="16"/>
      <c r="B158" s="110"/>
      <c r="C158" s="16"/>
      <c r="H158" s="38"/>
      <c r="I158" s="20"/>
      <c r="K158" s="39"/>
      <c r="L158" s="103"/>
      <c r="M158" s="2"/>
      <c r="N158" s="3"/>
      <c r="O158" s="4"/>
      <c r="P158" s="50"/>
    </row>
    <row r="159" spans="1:16" ht="15.75" thickBot="1" x14ac:dyDescent="0.3">
      <c r="A159" s="17"/>
      <c r="B159" s="111"/>
      <c r="C159" s="17"/>
      <c r="D159" s="22"/>
      <c r="E159" s="22"/>
      <c r="F159" s="44"/>
      <c r="G159" s="44"/>
      <c r="H159" s="45"/>
      <c r="I159" s="23"/>
      <c r="J159" s="24"/>
      <c r="K159" s="46"/>
      <c r="L159" s="104"/>
      <c r="M159" s="25"/>
      <c r="N159" s="26"/>
      <c r="O159" s="27"/>
      <c r="P159" s="51"/>
    </row>
    <row r="160" spans="1:16" x14ac:dyDescent="0.25">
      <c r="A160" s="606"/>
      <c r="B160" s="607"/>
      <c r="C160" s="608"/>
      <c r="D160" s="609"/>
      <c r="E160" s="609"/>
      <c r="F160" s="610"/>
      <c r="G160" s="610"/>
      <c r="H160" s="611"/>
      <c r="I160" s="612"/>
      <c r="J160" s="613"/>
      <c r="K160" s="614"/>
      <c r="L160" s="615"/>
      <c r="M160" s="616"/>
      <c r="N160" s="617"/>
      <c r="O160" s="618"/>
      <c r="P160" s="619"/>
    </row>
    <row r="161" spans="1:16" x14ac:dyDescent="0.25">
      <c r="A161" s="16"/>
      <c r="B161" s="110"/>
      <c r="C161" s="16"/>
      <c r="H161" s="38"/>
      <c r="I161" s="20"/>
      <c r="K161" s="39"/>
      <c r="L161" s="103"/>
      <c r="M161" s="2"/>
      <c r="N161" s="3"/>
      <c r="O161" s="4"/>
      <c r="P161" s="50"/>
    </row>
    <row r="162" spans="1:16" x14ac:dyDescent="0.25">
      <c r="A162" s="16"/>
      <c r="B162" s="110"/>
      <c r="C162" s="16"/>
      <c r="H162" s="38"/>
      <c r="I162" s="20"/>
      <c r="K162" s="39"/>
      <c r="L162" s="103"/>
      <c r="M162" s="2"/>
      <c r="N162" s="3"/>
      <c r="O162" s="4"/>
      <c r="P162" s="50"/>
    </row>
    <row r="163" spans="1:16" ht="15.75" thickBot="1" x14ac:dyDescent="0.3">
      <c r="A163" s="17"/>
      <c r="B163" s="111"/>
      <c r="C163" s="17"/>
      <c r="D163" s="22"/>
      <c r="E163" s="22"/>
      <c r="F163" s="44"/>
      <c r="G163" s="44"/>
      <c r="H163" s="45"/>
      <c r="I163" s="23"/>
      <c r="J163" s="24"/>
      <c r="K163" s="46"/>
      <c r="L163" s="104"/>
      <c r="M163" s="25"/>
      <c r="N163" s="26"/>
      <c r="O163" s="27"/>
      <c r="P163" s="51"/>
    </row>
    <row r="164" spans="1:16" x14ac:dyDescent="0.25">
      <c r="A164" s="606"/>
      <c r="B164" s="607"/>
      <c r="C164" s="608"/>
      <c r="D164" s="609"/>
      <c r="E164" s="609"/>
      <c r="F164" s="610"/>
      <c r="G164" s="610"/>
      <c r="H164" s="611"/>
      <c r="I164" s="612"/>
      <c r="J164" s="613"/>
      <c r="K164" s="614"/>
      <c r="L164" s="615"/>
      <c r="M164" s="616"/>
      <c r="N164" s="617"/>
      <c r="O164" s="618"/>
      <c r="P164" s="619"/>
    </row>
    <row r="165" spans="1:16" x14ac:dyDescent="0.25">
      <c r="A165" s="16"/>
      <c r="B165" s="110"/>
      <c r="C165" s="16"/>
      <c r="H165" s="38"/>
      <c r="I165" s="20"/>
      <c r="K165" s="39"/>
      <c r="L165" s="103"/>
      <c r="M165" s="2"/>
      <c r="N165" s="3"/>
      <c r="O165" s="4"/>
      <c r="P165" s="50"/>
    </row>
    <row r="166" spans="1:16" x14ac:dyDescent="0.25">
      <c r="A166" s="16"/>
      <c r="B166" s="110"/>
      <c r="C166" s="16"/>
      <c r="H166" s="38"/>
      <c r="I166" s="20"/>
      <c r="K166" s="39"/>
      <c r="L166" s="103"/>
      <c r="M166" s="2"/>
      <c r="N166" s="3"/>
      <c r="O166" s="4"/>
      <c r="P166" s="50"/>
    </row>
    <row r="167" spans="1:16" ht="15.75" thickBot="1" x14ac:dyDescent="0.3">
      <c r="A167" s="17"/>
      <c r="B167" s="111"/>
      <c r="C167" s="17"/>
      <c r="D167" s="22"/>
      <c r="E167" s="22"/>
      <c r="F167" s="44"/>
      <c r="G167" s="44"/>
      <c r="H167" s="45"/>
      <c r="I167" s="23"/>
      <c r="J167" s="24"/>
      <c r="K167" s="46"/>
      <c r="L167" s="104"/>
      <c r="M167" s="25"/>
      <c r="N167" s="26"/>
      <c r="O167" s="27"/>
      <c r="P167" s="51"/>
    </row>
    <row r="168" spans="1:16" x14ac:dyDescent="0.25">
      <c r="A168" s="620"/>
      <c r="B168" s="621"/>
      <c r="C168" s="622"/>
      <c r="D168" s="623"/>
      <c r="E168" s="623"/>
      <c r="F168" s="624"/>
      <c r="G168" s="624"/>
      <c r="H168" s="625"/>
      <c r="I168" s="626"/>
      <c r="J168" s="627"/>
      <c r="K168" s="628"/>
      <c r="L168" s="629"/>
      <c r="M168" s="630"/>
      <c r="N168" s="631"/>
      <c r="O168" s="632"/>
      <c r="P168" s="633"/>
    </row>
    <row r="169" spans="1:16" x14ac:dyDescent="0.25">
      <c r="A169" s="16"/>
      <c r="B169" s="110"/>
      <c r="C169" s="16"/>
      <c r="H169" s="38"/>
      <c r="I169" s="20"/>
      <c r="K169" s="39"/>
      <c r="L169" s="103"/>
      <c r="M169" s="2"/>
      <c r="N169" s="3"/>
      <c r="O169" s="4"/>
      <c r="P169" s="50"/>
    </row>
    <row r="170" spans="1:16" x14ac:dyDescent="0.25">
      <c r="A170" s="16"/>
      <c r="B170" s="110"/>
      <c r="C170" s="16"/>
      <c r="H170" s="38"/>
      <c r="I170" s="20"/>
      <c r="K170" s="39"/>
      <c r="L170" s="103"/>
      <c r="M170" s="2"/>
      <c r="N170" s="3"/>
      <c r="O170" s="4"/>
      <c r="P170" s="50"/>
    </row>
    <row r="171" spans="1:16" ht="15.75" thickBot="1" x14ac:dyDescent="0.3">
      <c r="A171" s="17"/>
      <c r="B171" s="111"/>
      <c r="C171" s="17"/>
      <c r="D171" s="22"/>
      <c r="E171" s="22"/>
      <c r="F171" s="44"/>
      <c r="G171" s="44"/>
      <c r="H171" s="45"/>
      <c r="I171" s="23"/>
      <c r="J171" s="24"/>
      <c r="K171" s="46"/>
      <c r="L171" s="104"/>
      <c r="M171" s="25"/>
      <c r="N171" s="26"/>
      <c r="O171" s="27"/>
      <c r="P171" s="51"/>
    </row>
    <row r="172" spans="1:16" x14ac:dyDescent="0.25">
      <c r="A172" s="620"/>
      <c r="B172" s="621"/>
      <c r="C172" s="622"/>
      <c r="D172" s="623"/>
      <c r="E172" s="623"/>
      <c r="F172" s="624"/>
      <c r="G172" s="624"/>
      <c r="H172" s="625"/>
      <c r="I172" s="626"/>
      <c r="J172" s="627"/>
      <c r="K172" s="628"/>
      <c r="L172" s="629"/>
      <c r="M172" s="630"/>
      <c r="N172" s="631"/>
      <c r="O172" s="632"/>
      <c r="P172" s="633"/>
    </row>
    <row r="173" spans="1:16" x14ac:dyDescent="0.25">
      <c r="A173" s="16"/>
      <c r="B173" s="110"/>
      <c r="C173" s="16"/>
      <c r="H173" s="38"/>
      <c r="I173" s="20"/>
      <c r="K173" s="39"/>
      <c r="L173" s="103"/>
      <c r="M173" s="2"/>
      <c r="N173" s="3"/>
      <c r="O173" s="4"/>
      <c r="P173" s="50"/>
    </row>
    <row r="174" spans="1:16" x14ac:dyDescent="0.25">
      <c r="A174" s="16"/>
      <c r="B174" s="110"/>
      <c r="C174" s="16"/>
      <c r="H174" s="38"/>
      <c r="I174" s="20"/>
      <c r="K174" s="39"/>
      <c r="L174" s="103"/>
      <c r="M174" s="2"/>
      <c r="N174" s="3"/>
      <c r="O174" s="4"/>
      <c r="P174" s="50"/>
    </row>
    <row r="175" spans="1:16" ht="15.75" thickBot="1" x14ac:dyDescent="0.3">
      <c r="A175" s="17"/>
      <c r="B175" s="111"/>
      <c r="C175" s="17"/>
      <c r="D175" s="22"/>
      <c r="E175" s="22"/>
      <c r="F175" s="44"/>
      <c r="G175" s="44"/>
      <c r="H175" s="45"/>
      <c r="I175" s="23"/>
      <c r="J175" s="24"/>
      <c r="K175" s="46"/>
      <c r="L175" s="104"/>
      <c r="M175" s="25"/>
      <c r="N175" s="26"/>
      <c r="O175" s="27"/>
      <c r="P175" s="51"/>
    </row>
    <row r="176" spans="1:16" x14ac:dyDescent="0.25">
      <c r="A176" s="620"/>
      <c r="B176" s="621"/>
      <c r="C176" s="622"/>
      <c r="D176" s="623"/>
      <c r="E176" s="623"/>
      <c r="F176" s="624"/>
      <c r="G176" s="624"/>
      <c r="H176" s="625"/>
      <c r="I176" s="626"/>
      <c r="J176" s="627"/>
      <c r="K176" s="628"/>
      <c r="L176" s="629"/>
      <c r="M176" s="630"/>
      <c r="N176" s="631"/>
      <c r="O176" s="632"/>
      <c r="P176" s="633"/>
    </row>
    <row r="177" spans="1:16" x14ac:dyDescent="0.25">
      <c r="A177" s="16"/>
      <c r="B177" s="110"/>
      <c r="C177" s="16"/>
      <c r="H177" s="38"/>
      <c r="I177" s="20"/>
      <c r="K177" s="39"/>
      <c r="L177" s="103"/>
      <c r="M177" s="2"/>
      <c r="N177" s="3"/>
      <c r="O177" s="4"/>
      <c r="P177" s="50"/>
    </row>
    <row r="178" spans="1:16" x14ac:dyDescent="0.25">
      <c r="A178" s="16"/>
      <c r="B178" s="110"/>
      <c r="C178" s="16"/>
      <c r="H178" s="38"/>
      <c r="I178" s="20"/>
      <c r="K178" s="39"/>
      <c r="L178" s="103"/>
      <c r="M178" s="2"/>
      <c r="N178" s="3"/>
      <c r="O178" s="4"/>
      <c r="P178" s="50"/>
    </row>
    <row r="179" spans="1:16" ht="15.75" thickBot="1" x14ac:dyDescent="0.3">
      <c r="A179" s="17"/>
      <c r="B179" s="111"/>
      <c r="C179" s="17"/>
      <c r="D179" s="22"/>
      <c r="E179" s="22"/>
      <c r="F179" s="44"/>
      <c r="G179" s="44"/>
      <c r="H179" s="45"/>
      <c r="I179" s="23"/>
      <c r="J179" s="24"/>
      <c r="K179" s="46"/>
      <c r="L179" s="104"/>
      <c r="M179" s="25"/>
      <c r="N179" s="26"/>
      <c r="O179" s="27"/>
      <c r="P179" s="51"/>
    </row>
    <row r="180" spans="1:16" x14ac:dyDescent="0.25">
      <c r="A180" s="647"/>
      <c r="B180" s="648"/>
      <c r="C180" s="649"/>
      <c r="D180" s="650"/>
      <c r="E180" s="650"/>
      <c r="F180" s="651"/>
      <c r="G180" s="651"/>
      <c r="H180" s="652"/>
      <c r="I180" s="653"/>
      <c r="J180" s="654"/>
      <c r="K180" s="655"/>
      <c r="L180" s="656"/>
      <c r="M180" s="657"/>
      <c r="N180" s="658"/>
      <c r="O180" s="659"/>
      <c r="P180" s="660"/>
    </row>
    <row r="181" spans="1:16" x14ac:dyDescent="0.25">
      <c r="A181" s="16"/>
      <c r="B181" s="110"/>
      <c r="C181" s="16"/>
      <c r="H181" s="38"/>
      <c r="I181" s="20"/>
      <c r="K181" s="39"/>
      <c r="L181" s="103"/>
      <c r="M181" s="2"/>
      <c r="N181" s="3"/>
      <c r="O181" s="4"/>
      <c r="P181" s="50"/>
    </row>
    <row r="182" spans="1:16" ht="15.75" thickBot="1" x14ac:dyDescent="0.3">
      <c r="A182" s="17"/>
      <c r="B182" s="111"/>
      <c r="C182" s="17"/>
      <c r="D182" s="22"/>
      <c r="E182" s="22"/>
      <c r="F182" s="44"/>
      <c r="G182" s="44"/>
      <c r="H182" s="45"/>
      <c r="I182" s="23"/>
      <c r="J182" s="24"/>
      <c r="K182" s="46"/>
      <c r="L182" s="104"/>
      <c r="M182" s="25"/>
      <c r="N182" s="26"/>
      <c r="O182" s="27"/>
      <c r="P182" s="580"/>
    </row>
    <row r="183" spans="1:16" x14ac:dyDescent="0.25">
      <c r="A183" s="647"/>
      <c r="B183" s="648"/>
      <c r="C183" s="649"/>
      <c r="D183" s="650"/>
      <c r="E183" s="650"/>
      <c r="F183" s="651"/>
      <c r="G183" s="651"/>
      <c r="H183" s="652"/>
      <c r="I183" s="653"/>
      <c r="J183" s="654"/>
      <c r="K183" s="655"/>
      <c r="L183" s="656"/>
      <c r="M183" s="657"/>
      <c r="N183" s="658"/>
      <c r="O183" s="659"/>
      <c r="P183" s="660"/>
    </row>
    <row r="184" spans="1:16" ht="15.75" thickBot="1" x14ac:dyDescent="0.3">
      <c r="A184" s="17"/>
      <c r="B184" s="111"/>
      <c r="C184" s="17"/>
      <c r="D184" s="22"/>
      <c r="E184" s="22"/>
      <c r="F184" s="44"/>
      <c r="G184" s="44"/>
      <c r="H184" s="45"/>
      <c r="I184" s="23"/>
      <c r="J184" s="24"/>
      <c r="K184" s="46"/>
      <c r="L184" s="104"/>
      <c r="M184" s="25"/>
      <c r="N184" s="26"/>
      <c r="O184" s="27"/>
      <c r="P184" s="580"/>
    </row>
    <row r="185" spans="1:16" x14ac:dyDescent="0.25">
      <c r="A185" s="661"/>
      <c r="B185" s="662"/>
      <c r="C185" s="663"/>
      <c r="D185" s="664"/>
      <c r="E185" s="664"/>
      <c r="F185" s="665"/>
      <c r="G185" s="665"/>
      <c r="H185" s="666"/>
      <c r="I185" s="667"/>
      <c r="J185" s="668"/>
      <c r="K185" s="669"/>
      <c r="L185" s="670"/>
      <c r="M185" s="671"/>
      <c r="N185" s="672"/>
      <c r="O185" s="673"/>
      <c r="P185" s="674"/>
    </row>
    <row r="186" spans="1:16" ht="15.75" thickBot="1" x14ac:dyDescent="0.3">
      <c r="A186" s="17"/>
      <c r="B186" s="111"/>
      <c r="C186" s="17"/>
      <c r="D186" s="22"/>
      <c r="E186" s="22"/>
      <c r="F186" s="44"/>
      <c r="G186" s="44"/>
      <c r="H186" s="45"/>
      <c r="I186" s="23"/>
      <c r="J186" s="24"/>
      <c r="K186" s="46"/>
      <c r="L186" s="104"/>
      <c r="M186" s="25"/>
      <c r="N186" s="26"/>
      <c r="O186" s="27"/>
      <c r="P186" s="580"/>
    </row>
    <row r="187" spans="1:16" x14ac:dyDescent="0.25">
      <c r="A187" s="661"/>
      <c r="B187" s="662"/>
      <c r="C187" s="663"/>
      <c r="D187" s="664"/>
      <c r="E187" s="664"/>
      <c r="F187" s="665"/>
      <c r="G187" s="665"/>
      <c r="H187" s="666"/>
      <c r="I187" s="667"/>
      <c r="J187" s="668"/>
      <c r="K187" s="669"/>
      <c r="L187" s="670"/>
      <c r="M187" s="671"/>
      <c r="N187" s="672"/>
      <c r="O187" s="673"/>
      <c r="P187" s="674"/>
    </row>
    <row r="188" spans="1:16" ht="15.75" thickBot="1" x14ac:dyDescent="0.3">
      <c r="A188" s="17"/>
      <c r="B188" s="111"/>
      <c r="C188" s="17"/>
      <c r="D188" s="22"/>
      <c r="E188" s="22"/>
      <c r="F188" s="44"/>
      <c r="G188" s="44"/>
      <c r="H188" s="45"/>
      <c r="I188" s="23"/>
      <c r="J188" s="24"/>
      <c r="K188" s="46"/>
      <c r="L188" s="104"/>
      <c r="M188" s="25"/>
      <c r="N188" s="26"/>
      <c r="O188" s="27"/>
      <c r="P188" s="580"/>
    </row>
    <row r="189" spans="1:16" x14ac:dyDescent="0.25">
      <c r="A189" s="661"/>
      <c r="B189" s="662"/>
      <c r="C189" s="663"/>
      <c r="D189" s="664"/>
      <c r="E189" s="664"/>
      <c r="F189" s="665"/>
      <c r="G189" s="665"/>
      <c r="H189" s="666"/>
      <c r="I189" s="667"/>
      <c r="J189" s="668"/>
      <c r="K189" s="669"/>
      <c r="L189" s="670"/>
      <c r="M189" s="671"/>
      <c r="N189" s="672"/>
      <c r="O189" s="673"/>
      <c r="P189" s="674"/>
    </row>
    <row r="190" spans="1:16" ht="15.75" thickBot="1" x14ac:dyDescent="0.3">
      <c r="A190" s="17"/>
      <c r="B190" s="111"/>
      <c r="C190" s="17"/>
      <c r="D190" s="22"/>
      <c r="E190" s="22"/>
      <c r="F190" s="44"/>
      <c r="G190" s="44"/>
      <c r="H190" s="45"/>
      <c r="I190" s="23"/>
      <c r="J190" s="24"/>
      <c r="K190" s="46"/>
      <c r="L190" s="104"/>
      <c r="M190" s="25"/>
      <c r="N190" s="26"/>
      <c r="O190" s="27"/>
      <c r="P190" s="580"/>
    </row>
    <row r="191" spans="1:16" x14ac:dyDescent="0.25">
      <c r="A191" s="661"/>
      <c r="B191" s="662"/>
      <c r="C191" s="663"/>
      <c r="D191" s="664"/>
      <c r="E191" s="664"/>
      <c r="F191" s="665"/>
      <c r="G191" s="665"/>
      <c r="H191" s="666"/>
      <c r="I191" s="667"/>
      <c r="J191" s="668"/>
      <c r="K191" s="669"/>
      <c r="L191" s="670"/>
      <c r="M191" s="671"/>
      <c r="N191" s="672"/>
      <c r="O191" s="673"/>
      <c r="P191" s="674"/>
    </row>
    <row r="192" spans="1:16" ht="15.75" thickBot="1" x14ac:dyDescent="0.3">
      <c r="A192" s="17"/>
      <c r="B192" s="111"/>
      <c r="C192" s="17"/>
      <c r="D192" s="22"/>
      <c r="E192" s="22"/>
      <c r="F192" s="44"/>
      <c r="G192" s="44"/>
      <c r="H192" s="45"/>
      <c r="I192" s="23"/>
      <c r="J192" s="24"/>
      <c r="K192" s="46"/>
      <c r="L192" s="104"/>
      <c r="M192" s="25"/>
      <c r="N192" s="26"/>
      <c r="O192" s="27"/>
      <c r="P192" s="580"/>
    </row>
    <row r="193" spans="1:16" x14ac:dyDescent="0.25">
      <c r="A193" s="675"/>
      <c r="B193" s="676"/>
      <c r="C193" s="677"/>
      <c r="D193" s="678"/>
      <c r="E193" s="678"/>
      <c r="F193" s="679"/>
      <c r="G193" s="679"/>
      <c r="H193" s="680"/>
      <c r="I193" s="681"/>
      <c r="J193" s="682"/>
      <c r="K193" s="683"/>
      <c r="L193" s="684"/>
      <c r="M193" s="685"/>
      <c r="N193" s="686"/>
      <c r="O193" s="687"/>
      <c r="P193" s="688"/>
    </row>
    <row r="194" spans="1:16" x14ac:dyDescent="0.25">
      <c r="A194" s="16"/>
      <c r="B194" s="110"/>
      <c r="C194" s="16"/>
      <c r="H194" s="38"/>
      <c r="I194" s="20"/>
      <c r="K194" s="39"/>
      <c r="L194" s="103"/>
      <c r="M194" s="2"/>
      <c r="N194" s="3"/>
      <c r="O194" s="4"/>
      <c r="P194" s="50"/>
    </row>
    <row r="195" spans="1:16" x14ac:dyDescent="0.25">
      <c r="A195" s="16"/>
      <c r="B195" s="110"/>
      <c r="C195" s="16"/>
      <c r="H195" s="38"/>
      <c r="I195" s="20"/>
      <c r="K195" s="39"/>
      <c r="L195" s="103"/>
      <c r="M195" s="2"/>
      <c r="N195" s="3"/>
      <c r="O195" s="4"/>
      <c r="P195" s="50"/>
    </row>
    <row r="196" spans="1:16" ht="15.75" thickBot="1" x14ac:dyDescent="0.3">
      <c r="A196" s="17"/>
      <c r="B196" s="111"/>
      <c r="C196" s="17"/>
      <c r="D196" s="22"/>
      <c r="E196" s="22"/>
      <c r="F196" s="44"/>
      <c r="G196" s="44"/>
      <c r="H196" s="45"/>
      <c r="I196" s="23"/>
      <c r="J196" s="24"/>
      <c r="K196" s="46"/>
      <c r="L196" s="104"/>
      <c r="M196" s="25"/>
      <c r="N196" s="26"/>
      <c r="O196" s="27"/>
      <c r="P196" s="51"/>
    </row>
    <row r="197" spans="1:16" x14ac:dyDescent="0.25">
      <c r="A197" s="675"/>
      <c r="B197" s="676"/>
      <c r="C197" s="677"/>
      <c r="D197" s="678"/>
      <c r="E197" s="678"/>
      <c r="F197" s="679"/>
      <c r="G197" s="679"/>
      <c r="H197" s="680"/>
      <c r="I197" s="681"/>
      <c r="J197" s="682"/>
      <c r="K197" s="683"/>
      <c r="L197" s="684"/>
      <c r="M197" s="685"/>
      <c r="N197" s="686"/>
      <c r="O197" s="687"/>
      <c r="P197" s="688"/>
    </row>
    <row r="198" spans="1:16" x14ac:dyDescent="0.25">
      <c r="A198" s="16"/>
      <c r="B198" s="110"/>
      <c r="C198" s="16"/>
      <c r="H198" s="38"/>
      <c r="I198" s="20"/>
      <c r="K198" s="39"/>
      <c r="L198" s="103"/>
      <c r="M198" s="2"/>
      <c r="N198" s="3"/>
      <c r="O198" s="4"/>
      <c r="P198" s="50"/>
    </row>
    <row r="199" spans="1:16" x14ac:dyDescent="0.25">
      <c r="A199" s="16"/>
      <c r="B199" s="110"/>
      <c r="C199" s="16"/>
      <c r="H199" s="38"/>
      <c r="I199" s="20"/>
      <c r="K199" s="39"/>
      <c r="L199" s="103"/>
      <c r="M199" s="2"/>
      <c r="N199" s="3"/>
      <c r="O199" s="4"/>
      <c r="P199" s="50"/>
    </row>
    <row r="200" spans="1:16" ht="15.75" thickBot="1" x14ac:dyDescent="0.3">
      <c r="A200" s="17"/>
      <c r="B200" s="111"/>
      <c r="C200" s="17"/>
      <c r="D200" s="22"/>
      <c r="E200" s="22"/>
      <c r="F200" s="44"/>
      <c r="G200" s="44"/>
      <c r="H200" s="45"/>
      <c r="I200" s="23"/>
      <c r="J200" s="24"/>
      <c r="K200" s="46"/>
      <c r="L200" s="104"/>
      <c r="M200" s="25"/>
      <c r="N200" s="26"/>
      <c r="O200" s="27"/>
      <c r="P200" s="51"/>
    </row>
    <row r="201" spans="1:16" x14ac:dyDescent="0.25">
      <c r="A201" s="675"/>
      <c r="B201" s="676"/>
      <c r="C201" s="677"/>
      <c r="D201" s="678"/>
      <c r="E201" s="678"/>
      <c r="F201" s="679"/>
      <c r="G201" s="679"/>
      <c r="H201" s="680"/>
      <c r="I201" s="681"/>
      <c r="J201" s="682"/>
      <c r="K201" s="683"/>
      <c r="L201" s="684"/>
      <c r="M201" s="685"/>
      <c r="N201" s="686"/>
      <c r="O201" s="687"/>
      <c r="P201" s="688"/>
    </row>
    <row r="202" spans="1:16" x14ac:dyDescent="0.25">
      <c r="A202" s="16"/>
      <c r="B202" s="110"/>
      <c r="C202" s="16"/>
      <c r="H202" s="38"/>
      <c r="I202" s="20"/>
      <c r="K202" s="39"/>
      <c r="L202" s="103"/>
      <c r="M202" s="2"/>
      <c r="N202" s="3"/>
      <c r="O202" s="4"/>
      <c r="P202" s="50"/>
    </row>
    <row r="203" spans="1:16" x14ac:dyDescent="0.25">
      <c r="A203" s="16"/>
      <c r="B203" s="110"/>
      <c r="C203" s="16"/>
      <c r="H203" s="38"/>
      <c r="I203" s="20"/>
      <c r="K203" s="39"/>
      <c r="L203" s="103"/>
      <c r="M203" s="2"/>
      <c r="N203" s="3"/>
      <c r="O203" s="4"/>
      <c r="P203" s="50"/>
    </row>
    <row r="204" spans="1:16" ht="15.75" thickBot="1" x14ac:dyDescent="0.3">
      <c r="A204" s="17"/>
      <c r="B204" s="111"/>
      <c r="C204" s="17"/>
      <c r="D204" s="22"/>
      <c r="E204" s="22"/>
      <c r="F204" s="44"/>
      <c r="G204" s="44"/>
      <c r="H204" s="45"/>
      <c r="I204" s="23"/>
      <c r="J204" s="24"/>
      <c r="K204" s="46"/>
      <c r="L204" s="104"/>
      <c r="M204" s="25"/>
      <c r="N204" s="26"/>
      <c r="O204" s="27"/>
      <c r="P204" s="51"/>
    </row>
    <row r="205" spans="1:16" x14ac:dyDescent="0.25">
      <c r="A205" s="675"/>
      <c r="B205" s="676"/>
      <c r="C205" s="677"/>
      <c r="D205" s="678"/>
      <c r="E205" s="678"/>
      <c r="F205" s="679"/>
      <c r="G205" s="679"/>
      <c r="H205" s="680"/>
      <c r="I205" s="681"/>
      <c r="J205" s="682"/>
      <c r="K205" s="683"/>
      <c r="L205" s="684"/>
      <c r="M205" s="685"/>
      <c r="N205" s="686"/>
      <c r="O205" s="687"/>
      <c r="P205" s="688"/>
    </row>
    <row r="206" spans="1:16" x14ac:dyDescent="0.25">
      <c r="A206" s="16"/>
      <c r="B206" s="110"/>
      <c r="C206" s="16"/>
      <c r="H206" s="38"/>
      <c r="I206" s="20"/>
      <c r="K206" s="39"/>
      <c r="L206" s="103"/>
      <c r="M206" s="2"/>
      <c r="N206" s="3"/>
      <c r="O206" s="4"/>
      <c r="P206" s="50"/>
    </row>
    <row r="207" spans="1:16" x14ac:dyDescent="0.25">
      <c r="A207" s="16"/>
      <c r="B207" s="110"/>
      <c r="C207" s="16"/>
      <c r="H207" s="38"/>
      <c r="I207" s="20"/>
      <c r="K207" s="39"/>
      <c r="L207" s="103"/>
      <c r="M207" s="2"/>
      <c r="N207" s="3"/>
      <c r="O207" s="4"/>
      <c r="P207" s="50"/>
    </row>
    <row r="208" spans="1:16" ht="15.75" thickBot="1" x14ac:dyDescent="0.3">
      <c r="A208" s="17"/>
      <c r="B208" s="111"/>
      <c r="C208" s="17"/>
      <c r="D208" s="22"/>
      <c r="E208" s="22"/>
      <c r="F208" s="44"/>
      <c r="G208" s="44"/>
      <c r="H208" s="45"/>
      <c r="I208" s="23"/>
      <c r="J208" s="24"/>
      <c r="K208" s="46"/>
      <c r="L208" s="104"/>
      <c r="M208" s="25"/>
      <c r="N208" s="26"/>
      <c r="O208" s="27"/>
      <c r="P208" s="51"/>
    </row>
    <row r="209" spans="1:16" x14ac:dyDescent="0.25">
      <c r="A209" s="675"/>
      <c r="B209" s="676"/>
      <c r="C209" s="677"/>
      <c r="D209" s="678"/>
      <c r="E209" s="678"/>
      <c r="F209" s="679"/>
      <c r="G209" s="679"/>
      <c r="H209" s="680"/>
      <c r="I209" s="681"/>
      <c r="J209" s="682"/>
      <c r="K209" s="683"/>
      <c r="L209" s="684"/>
      <c r="M209" s="685"/>
      <c r="N209" s="686"/>
      <c r="O209" s="687"/>
      <c r="P209" s="688"/>
    </row>
    <row r="210" spans="1:16" x14ac:dyDescent="0.25">
      <c r="A210" s="16"/>
      <c r="B210" s="110"/>
      <c r="C210" s="16"/>
      <c r="H210" s="38"/>
      <c r="I210" s="20"/>
      <c r="K210" s="39"/>
      <c r="L210" s="103"/>
      <c r="M210" s="2"/>
      <c r="N210" s="3"/>
      <c r="O210" s="4"/>
      <c r="P210" s="50"/>
    </row>
    <row r="211" spans="1:16" x14ac:dyDescent="0.25">
      <c r="A211" s="16"/>
      <c r="B211" s="110"/>
      <c r="C211" s="16"/>
      <c r="H211" s="38"/>
      <c r="I211" s="20"/>
      <c r="K211" s="39"/>
      <c r="L211" s="103"/>
      <c r="M211" s="2"/>
      <c r="N211" s="3"/>
      <c r="O211" s="4"/>
      <c r="P211" s="50"/>
    </row>
    <row r="212" spans="1:16" ht="15.75" thickBot="1" x14ac:dyDescent="0.3">
      <c r="A212" s="17"/>
      <c r="B212" s="111"/>
      <c r="C212" s="17"/>
      <c r="D212" s="22"/>
      <c r="E212" s="22"/>
      <c r="F212" s="44"/>
      <c r="G212" s="44"/>
      <c r="H212" s="45"/>
      <c r="I212" s="23"/>
      <c r="J212" s="24"/>
      <c r="K212" s="46"/>
      <c r="L212" s="104"/>
      <c r="M212" s="25"/>
      <c r="N212" s="26"/>
      <c r="O212" s="27"/>
      <c r="P212" s="51"/>
    </row>
    <row r="213" spans="1:16" x14ac:dyDescent="0.25">
      <c r="A213" s="675"/>
      <c r="B213" s="676"/>
      <c r="C213" s="677"/>
      <c r="D213" s="678"/>
      <c r="E213" s="678"/>
      <c r="F213" s="679"/>
      <c r="G213" s="679"/>
      <c r="H213" s="680"/>
      <c r="I213" s="681"/>
      <c r="J213" s="682"/>
      <c r="K213" s="683"/>
      <c r="L213" s="684"/>
      <c r="M213" s="685"/>
      <c r="N213" s="686"/>
      <c r="O213" s="687"/>
      <c r="P213" s="688"/>
    </row>
    <row r="214" spans="1:16" x14ac:dyDescent="0.25">
      <c r="A214" s="16"/>
      <c r="B214" s="110"/>
      <c r="C214" s="16"/>
      <c r="H214" s="38"/>
      <c r="I214" s="20"/>
      <c r="K214" s="39"/>
      <c r="L214" s="103"/>
      <c r="M214" s="2"/>
      <c r="N214" s="3"/>
      <c r="O214" s="4"/>
      <c r="P214" s="50"/>
    </row>
    <row r="215" spans="1:16" x14ac:dyDescent="0.25">
      <c r="A215" s="16"/>
      <c r="B215" s="110"/>
      <c r="C215" s="16"/>
      <c r="H215" s="38"/>
      <c r="I215" s="20"/>
      <c r="K215" s="39"/>
      <c r="L215" s="103"/>
      <c r="M215" s="2"/>
      <c r="N215" s="3"/>
      <c r="O215" s="4"/>
      <c r="P215" s="50"/>
    </row>
    <row r="216" spans="1:16" ht="15.75" thickBot="1" x14ac:dyDescent="0.3">
      <c r="A216" s="17"/>
      <c r="B216" s="111"/>
      <c r="C216" s="17"/>
      <c r="D216" s="22"/>
      <c r="E216" s="22"/>
      <c r="F216" s="44"/>
      <c r="G216" s="44"/>
      <c r="H216" s="45"/>
      <c r="I216" s="23"/>
      <c r="J216" s="24"/>
      <c r="K216" s="46"/>
      <c r="L216" s="104"/>
      <c r="M216" s="25"/>
      <c r="N216" s="26"/>
      <c r="O216" s="27"/>
      <c r="P216" s="51"/>
    </row>
    <row r="217" spans="1:16" x14ac:dyDescent="0.25">
      <c r="A217" s="675"/>
      <c r="B217" s="676"/>
      <c r="C217" s="677"/>
      <c r="D217" s="678"/>
      <c r="E217" s="678"/>
      <c r="F217" s="679"/>
      <c r="G217" s="679"/>
      <c r="H217" s="680"/>
      <c r="I217" s="681"/>
      <c r="J217" s="682"/>
      <c r="K217" s="683"/>
      <c r="L217" s="684"/>
      <c r="M217" s="685"/>
      <c r="N217" s="686"/>
      <c r="O217" s="687"/>
      <c r="P217" s="688"/>
    </row>
    <row r="218" spans="1:16" x14ac:dyDescent="0.25">
      <c r="A218" s="16"/>
      <c r="B218" s="110"/>
      <c r="C218" s="16"/>
      <c r="H218" s="38"/>
      <c r="I218" s="20"/>
      <c r="K218" s="39"/>
      <c r="L218" s="103"/>
      <c r="M218" s="2"/>
      <c r="N218" s="3"/>
      <c r="O218" s="4"/>
      <c r="P218" s="50"/>
    </row>
    <row r="219" spans="1:16" x14ac:dyDescent="0.25">
      <c r="A219" s="16"/>
      <c r="B219" s="110"/>
      <c r="C219" s="16"/>
      <c r="H219" s="38"/>
      <c r="I219" s="20"/>
      <c r="K219" s="39"/>
      <c r="L219" s="103"/>
      <c r="M219" s="2"/>
      <c r="N219" s="3"/>
      <c r="O219" s="4"/>
      <c r="P219" s="50"/>
    </row>
    <row r="220" spans="1:16" ht="15.75" thickBot="1" x14ac:dyDescent="0.3">
      <c r="A220" s="17"/>
      <c r="B220" s="111"/>
      <c r="C220" s="17"/>
      <c r="D220" s="22"/>
      <c r="E220" s="22"/>
      <c r="F220" s="44"/>
      <c r="G220" s="44"/>
      <c r="H220" s="45"/>
      <c r="I220" s="23"/>
      <c r="J220" s="24"/>
      <c r="K220" s="46"/>
      <c r="L220" s="104"/>
      <c r="M220" s="25"/>
      <c r="N220" s="26"/>
      <c r="O220" s="27"/>
      <c r="P220" s="51"/>
    </row>
    <row r="221" spans="1:16" x14ac:dyDescent="0.25">
      <c r="A221" s="675"/>
      <c r="B221" s="676"/>
      <c r="C221" s="677"/>
      <c r="D221" s="678"/>
      <c r="E221" s="678"/>
      <c r="F221" s="679"/>
      <c r="G221" s="679"/>
      <c r="H221" s="680"/>
      <c r="I221" s="681"/>
      <c r="J221" s="682"/>
      <c r="K221" s="683"/>
      <c r="L221" s="684"/>
      <c r="M221" s="685"/>
      <c r="N221" s="686"/>
      <c r="O221" s="687"/>
      <c r="P221" s="688"/>
    </row>
    <row r="222" spans="1:16" ht="15.75" thickBot="1" x14ac:dyDescent="0.3">
      <c r="A222" s="17"/>
      <c r="B222" s="111"/>
      <c r="C222" s="17"/>
      <c r="D222" s="22"/>
      <c r="E222" s="22"/>
      <c r="F222" s="44"/>
      <c r="G222" s="44"/>
      <c r="H222" s="45"/>
      <c r="I222" s="23"/>
      <c r="J222" s="24"/>
      <c r="K222" s="46"/>
      <c r="L222" s="104"/>
      <c r="M222" s="25"/>
      <c r="N222" s="26"/>
      <c r="O222" s="27"/>
      <c r="P222" s="51"/>
    </row>
    <row r="223" spans="1:16" x14ac:dyDescent="0.25">
      <c r="A223" s="675"/>
      <c r="B223" s="676"/>
      <c r="C223" s="677"/>
      <c r="D223" s="678"/>
      <c r="E223" s="678"/>
      <c r="F223" s="679"/>
      <c r="G223" s="679"/>
      <c r="H223" s="680"/>
      <c r="I223" s="681"/>
      <c r="J223" s="682"/>
      <c r="K223" s="683"/>
      <c r="L223" s="684"/>
      <c r="M223" s="685"/>
      <c r="N223" s="686"/>
      <c r="O223" s="687"/>
      <c r="P223" s="688"/>
    </row>
    <row r="224" spans="1:16" ht="15.75" thickBot="1" x14ac:dyDescent="0.3">
      <c r="A224" s="17"/>
      <c r="B224" s="111"/>
      <c r="C224" s="17"/>
      <c r="D224" s="22"/>
      <c r="E224" s="22"/>
      <c r="F224" s="44"/>
      <c r="G224" s="44"/>
      <c r="H224" s="45"/>
      <c r="I224" s="23"/>
      <c r="J224" s="24"/>
      <c r="K224" s="46"/>
      <c r="L224" s="104"/>
      <c r="M224" s="25"/>
      <c r="N224" s="26"/>
      <c r="O224" s="27"/>
      <c r="P224" s="51"/>
    </row>
    <row r="225" spans="1:16" x14ac:dyDescent="0.25">
      <c r="A225" s="689"/>
      <c r="B225" s="690"/>
      <c r="C225" s="691"/>
      <c r="D225" s="692"/>
      <c r="E225" s="692"/>
      <c r="F225" s="693"/>
      <c r="G225" s="693"/>
      <c r="H225" s="694"/>
      <c r="I225" s="695"/>
      <c r="J225" s="696"/>
      <c r="K225" s="697"/>
      <c r="L225" s="698"/>
      <c r="M225" s="699"/>
      <c r="N225" s="700"/>
      <c r="O225" s="701"/>
      <c r="P225" s="702"/>
    </row>
    <row r="226" spans="1:16" ht="15.75" thickBot="1" x14ac:dyDescent="0.3">
      <c r="A226" s="17"/>
      <c r="B226" s="111"/>
      <c r="C226" s="17"/>
      <c r="D226" s="22"/>
      <c r="E226" s="22"/>
      <c r="F226" s="44"/>
      <c r="G226" s="44"/>
      <c r="H226" s="45"/>
      <c r="I226" s="23"/>
      <c r="J226" s="24"/>
      <c r="K226" s="46"/>
      <c r="L226" s="104"/>
      <c r="M226" s="25"/>
      <c r="N226" s="26"/>
      <c r="O226" s="27"/>
      <c r="P226" s="51"/>
    </row>
    <row r="227" spans="1:16" ht="15.75" thickBot="1" x14ac:dyDescent="0.3">
      <c r="A227" s="689"/>
      <c r="B227" s="690"/>
      <c r="C227" s="691"/>
      <c r="D227" s="692"/>
      <c r="E227" s="692"/>
      <c r="F227" s="693"/>
      <c r="G227" s="693"/>
      <c r="H227" s="694"/>
      <c r="I227" s="695"/>
      <c r="J227" s="696"/>
      <c r="K227" s="697"/>
      <c r="L227" s="698"/>
      <c r="M227" s="699"/>
      <c r="N227" s="700"/>
      <c r="O227" s="701"/>
      <c r="P227" s="702"/>
    </row>
    <row r="228" spans="1:16" ht="15.75" thickBot="1" x14ac:dyDescent="0.3">
      <c r="A228" s="689"/>
      <c r="B228" s="690"/>
      <c r="C228" s="691"/>
      <c r="D228" s="692"/>
      <c r="E228" s="692"/>
      <c r="F228" s="693"/>
      <c r="G228" s="693"/>
      <c r="H228" s="694"/>
      <c r="I228" s="695"/>
      <c r="J228" s="696"/>
      <c r="K228" s="697"/>
      <c r="L228" s="698"/>
      <c r="M228" s="699"/>
      <c r="N228" s="700"/>
      <c r="O228" s="701"/>
      <c r="P228" s="702"/>
    </row>
    <row r="229" spans="1:16" x14ac:dyDescent="0.25">
      <c r="A229" s="689"/>
      <c r="B229" s="690"/>
      <c r="C229" s="691"/>
      <c r="D229" s="692"/>
      <c r="E229" s="692"/>
      <c r="F229" s="693"/>
      <c r="G229" s="693"/>
      <c r="H229" s="694"/>
      <c r="I229" s="695"/>
      <c r="J229" s="696"/>
      <c r="K229" s="697"/>
      <c r="L229" s="698"/>
      <c r="M229" s="699"/>
      <c r="N229" s="700"/>
      <c r="O229" s="701"/>
      <c r="P229" s="702"/>
    </row>
    <row r="230" spans="1:16" x14ac:dyDescent="0.25">
      <c r="A230" s="16"/>
      <c r="B230" s="110"/>
      <c r="C230" s="16"/>
      <c r="H230" s="38"/>
      <c r="I230" s="20"/>
      <c r="K230" s="39"/>
      <c r="L230" s="103"/>
      <c r="M230" s="2"/>
      <c r="N230" s="3"/>
      <c r="O230" s="4"/>
      <c r="P230" s="50"/>
    </row>
    <row r="231" spans="1:16" x14ac:dyDescent="0.25">
      <c r="A231" s="16"/>
      <c r="B231" s="110"/>
      <c r="C231" s="16"/>
      <c r="H231" s="38"/>
      <c r="I231" s="20"/>
      <c r="K231" s="39"/>
      <c r="L231" s="103"/>
      <c r="M231" s="2"/>
      <c r="N231" s="3"/>
      <c r="O231" s="4"/>
      <c r="P231" s="50"/>
    </row>
    <row r="232" spans="1:16" ht="15.75" thickBot="1" x14ac:dyDescent="0.3">
      <c r="A232" s="17"/>
      <c r="B232" s="111"/>
      <c r="C232" s="17"/>
      <c r="D232" s="22"/>
      <c r="E232" s="22"/>
      <c r="F232" s="44"/>
      <c r="G232" s="44"/>
      <c r="H232" s="45"/>
      <c r="I232" s="23"/>
      <c r="J232" s="24"/>
      <c r="K232" s="46"/>
      <c r="L232" s="104"/>
      <c r="M232" s="25"/>
      <c r="N232" s="26"/>
      <c r="O232" s="27"/>
      <c r="P232" s="51"/>
    </row>
    <row r="233" spans="1:16" x14ac:dyDescent="0.25">
      <c r="A233" s="689"/>
      <c r="B233" s="690"/>
      <c r="C233" s="691"/>
      <c r="D233" s="692"/>
      <c r="E233" s="692"/>
      <c r="F233" s="693"/>
      <c r="G233" s="693"/>
      <c r="H233" s="694"/>
      <c r="I233" s="695"/>
      <c r="J233" s="696"/>
      <c r="K233" s="697"/>
      <c r="L233" s="698"/>
      <c r="M233" s="699"/>
      <c r="N233" s="700"/>
      <c r="O233" s="701"/>
      <c r="P233" s="702"/>
    </row>
    <row r="234" spans="1:16" x14ac:dyDescent="0.25">
      <c r="A234" s="16"/>
      <c r="B234" s="110"/>
      <c r="C234" s="16"/>
      <c r="H234" s="38"/>
      <c r="I234" s="20"/>
      <c r="K234" s="39"/>
      <c r="L234" s="103"/>
      <c r="M234" s="2"/>
      <c r="N234" s="3"/>
      <c r="O234" s="4"/>
      <c r="P234" s="50"/>
    </row>
    <row r="235" spans="1:16" x14ac:dyDescent="0.25">
      <c r="A235" s="16"/>
      <c r="B235" s="110"/>
      <c r="C235" s="16"/>
      <c r="H235" s="38"/>
      <c r="I235" s="20"/>
      <c r="K235" s="39"/>
      <c r="L235" s="103"/>
      <c r="M235" s="2"/>
      <c r="N235" s="3"/>
      <c r="O235" s="4"/>
      <c r="P235" s="50"/>
    </row>
    <row r="236" spans="1:16" x14ac:dyDescent="0.25">
      <c r="A236" s="16"/>
      <c r="B236" s="110"/>
      <c r="C236" s="16"/>
      <c r="H236" s="38"/>
      <c r="I236" s="20"/>
      <c r="K236" s="39"/>
      <c r="L236" s="103"/>
      <c r="M236" s="2"/>
      <c r="N236" s="3"/>
      <c r="O236" s="4"/>
      <c r="P236" s="50"/>
    </row>
    <row r="237" spans="1:16" x14ac:dyDescent="0.25">
      <c r="A237" s="16"/>
      <c r="B237" s="110"/>
      <c r="C237" s="16"/>
      <c r="H237" s="38"/>
      <c r="I237" s="20"/>
      <c r="K237" s="39"/>
      <c r="L237" s="103"/>
      <c r="M237" s="2"/>
      <c r="N237" s="3"/>
      <c r="O237" s="4"/>
      <c r="P237" s="50"/>
    </row>
    <row r="238" spans="1:16" ht="15.75" thickBot="1" x14ac:dyDescent="0.3">
      <c r="A238" s="17"/>
      <c r="B238" s="111"/>
      <c r="C238" s="17"/>
      <c r="D238" s="22"/>
      <c r="E238" s="22"/>
      <c r="F238" s="44"/>
      <c r="G238" s="44"/>
      <c r="H238" s="45"/>
      <c r="I238" s="23"/>
      <c r="J238" s="24"/>
      <c r="K238" s="46"/>
      <c r="L238" s="104"/>
      <c r="M238" s="25"/>
      <c r="N238" s="26"/>
      <c r="O238" s="27"/>
      <c r="P238" s="51"/>
    </row>
    <row r="239" spans="1:16" ht="15.75" thickBot="1" x14ac:dyDescent="0.3">
      <c r="A239" s="689"/>
      <c r="B239" s="690"/>
      <c r="C239" s="691"/>
      <c r="D239" s="692"/>
      <c r="E239" s="692"/>
      <c r="F239" s="693"/>
      <c r="G239" s="693"/>
      <c r="H239" s="694"/>
      <c r="I239" s="695"/>
      <c r="J239" s="696"/>
      <c r="K239" s="697"/>
      <c r="L239" s="698"/>
      <c r="M239" s="699"/>
      <c r="N239" s="700"/>
      <c r="O239" s="701"/>
      <c r="P239" s="702"/>
    </row>
    <row r="240" spans="1:16" x14ac:dyDescent="0.25">
      <c r="A240" s="689"/>
      <c r="B240" s="690"/>
      <c r="C240" s="691"/>
      <c r="D240" s="692"/>
      <c r="E240" s="692"/>
      <c r="F240" s="693"/>
      <c r="G240" s="693"/>
      <c r="H240" s="694"/>
      <c r="I240" s="695"/>
      <c r="J240" s="696"/>
      <c r="K240" s="697"/>
      <c r="L240" s="698"/>
      <c r="M240" s="699"/>
      <c r="N240" s="700"/>
      <c r="O240" s="701"/>
      <c r="P240" s="702"/>
    </row>
    <row r="241" spans="1:16" ht="15.75" thickBot="1" x14ac:dyDescent="0.3">
      <c r="A241" s="17"/>
      <c r="B241" s="111"/>
      <c r="C241" s="17"/>
      <c r="D241" s="22"/>
      <c r="E241" s="22"/>
      <c r="F241" s="44"/>
      <c r="G241" s="44"/>
      <c r="H241" s="45"/>
      <c r="I241" s="23"/>
      <c r="J241" s="24"/>
      <c r="K241" s="46"/>
      <c r="L241" s="104"/>
      <c r="M241" s="25"/>
      <c r="N241" s="26"/>
      <c r="O241" s="27"/>
      <c r="P241" s="51"/>
    </row>
    <row r="242" spans="1:16" ht="15.75" thickBot="1" x14ac:dyDescent="0.3">
      <c r="A242" s="689"/>
      <c r="B242" s="690"/>
      <c r="C242" s="691"/>
      <c r="D242" s="692"/>
      <c r="E242" s="692"/>
      <c r="F242" s="693"/>
      <c r="G242" s="693"/>
      <c r="H242" s="694"/>
      <c r="I242" s="695"/>
      <c r="J242" s="696"/>
      <c r="K242" s="697"/>
      <c r="L242" s="698"/>
      <c r="M242" s="699"/>
      <c r="N242" s="700"/>
      <c r="O242" s="701"/>
      <c r="P242" s="702"/>
    </row>
    <row r="243" spans="1:16" x14ac:dyDescent="0.25">
      <c r="A243" s="689"/>
      <c r="B243" s="690"/>
      <c r="C243" s="691"/>
      <c r="D243" s="692"/>
      <c r="E243" s="692"/>
      <c r="F243" s="693"/>
      <c r="G243" s="693"/>
      <c r="H243" s="694"/>
      <c r="I243" s="695"/>
      <c r="J243" s="696"/>
      <c r="K243" s="697"/>
      <c r="L243" s="698"/>
      <c r="M243" s="699"/>
      <c r="N243" s="700"/>
      <c r="O243" s="701"/>
      <c r="P243" s="702"/>
    </row>
    <row r="244" spans="1:16" ht="15.75" thickBot="1" x14ac:dyDescent="0.3">
      <c r="A244" s="17"/>
      <c r="B244" s="111"/>
      <c r="C244" s="17"/>
      <c r="D244" s="22"/>
      <c r="E244" s="22"/>
      <c r="F244" s="44"/>
      <c r="G244" s="44"/>
      <c r="H244" s="45"/>
      <c r="I244" s="23"/>
      <c r="J244" s="24"/>
      <c r="K244" s="46"/>
      <c r="L244" s="104"/>
      <c r="M244" s="25"/>
      <c r="N244" s="26"/>
      <c r="O244" s="27"/>
      <c r="P244" s="51"/>
    </row>
    <row r="245" spans="1:16" ht="15.75" thickBot="1" x14ac:dyDescent="0.3">
      <c r="A245" s="689"/>
      <c r="B245" s="690"/>
      <c r="C245" s="691"/>
      <c r="D245" s="692"/>
      <c r="E245" s="692"/>
      <c r="F245" s="693"/>
      <c r="G245" s="693"/>
      <c r="H245" s="694"/>
      <c r="I245" s="695"/>
      <c r="J245" s="696"/>
      <c r="K245" s="697"/>
      <c r="L245" s="698"/>
      <c r="M245" s="699"/>
      <c r="N245" s="700"/>
      <c r="O245" s="701"/>
      <c r="P245" s="702"/>
    </row>
    <row r="246" spans="1:16" x14ac:dyDescent="0.25">
      <c r="A246" s="689"/>
      <c r="B246" s="690"/>
      <c r="C246" s="691"/>
      <c r="D246" s="692"/>
      <c r="E246" s="692"/>
      <c r="F246" s="693"/>
      <c r="G246" s="693"/>
      <c r="H246" s="694"/>
      <c r="I246" s="695"/>
      <c r="J246" s="696"/>
      <c r="K246" s="697"/>
      <c r="L246" s="698"/>
      <c r="M246" s="699"/>
      <c r="N246" s="700"/>
      <c r="O246" s="701"/>
      <c r="P246" s="702"/>
    </row>
    <row r="247" spans="1:16" x14ac:dyDescent="0.25">
      <c r="H247" s="38"/>
      <c r="I247" s="20"/>
      <c r="K247" s="39"/>
      <c r="L247" s="103"/>
      <c r="M247" s="3"/>
      <c r="N247" s="3"/>
      <c r="O247" s="3"/>
    </row>
    <row r="248" spans="1:16" x14ac:dyDescent="0.25">
      <c r="H248" s="38"/>
      <c r="I248" s="20"/>
      <c r="K248" s="39"/>
      <c r="L248" s="103"/>
      <c r="M248" s="3"/>
      <c r="N248" s="3"/>
      <c r="O248" s="3"/>
    </row>
    <row r="249" spans="1:16" x14ac:dyDescent="0.25">
      <c r="H249" s="38"/>
      <c r="I249" s="20"/>
      <c r="K249" s="39"/>
      <c r="L249" s="103"/>
      <c r="M249" s="3"/>
      <c r="N249" s="3"/>
      <c r="O249" s="3"/>
    </row>
    <row r="250" spans="1:16" x14ac:dyDescent="0.25">
      <c r="H250" s="38"/>
      <c r="I250" s="20"/>
      <c r="K250" s="39"/>
      <c r="L250" s="103"/>
      <c r="M250" s="3"/>
      <c r="N250" s="3"/>
      <c r="O250" s="3"/>
    </row>
    <row r="251" spans="1:16" x14ac:dyDescent="0.25">
      <c r="H251" s="38"/>
      <c r="I251" s="20"/>
      <c r="K251" s="39"/>
      <c r="L251" s="103"/>
      <c r="M251" s="3"/>
      <c r="N251" s="3"/>
      <c r="O251" s="3"/>
    </row>
    <row r="252" spans="1:16" x14ac:dyDescent="0.25">
      <c r="H252" s="38"/>
      <c r="I252" s="20"/>
      <c r="K252" s="39"/>
      <c r="L252" s="103"/>
      <c r="M252" s="3"/>
      <c r="N252" s="3"/>
      <c r="O252" s="3"/>
    </row>
    <row r="253" spans="1:16" x14ac:dyDescent="0.25">
      <c r="H253" s="38"/>
      <c r="I253" s="20"/>
      <c r="K253" s="39"/>
      <c r="L253" s="103"/>
      <c r="M253" s="3"/>
      <c r="N253" s="3"/>
      <c r="O253" s="3"/>
    </row>
    <row r="254" spans="1:16" x14ac:dyDescent="0.25">
      <c r="H254" s="38"/>
      <c r="I254" s="20"/>
      <c r="K254" s="39"/>
      <c r="L254" s="103"/>
      <c r="M254" s="3"/>
      <c r="N254" s="3"/>
      <c r="O254" s="3"/>
    </row>
    <row r="255" spans="1:16" x14ac:dyDescent="0.25">
      <c r="H255" s="38"/>
      <c r="I255" s="20"/>
      <c r="K255" s="39"/>
      <c r="L255" s="103"/>
      <c r="M255" s="3"/>
      <c r="N255" s="3"/>
      <c r="O255" s="3"/>
    </row>
    <row r="256" spans="1:16" x14ac:dyDescent="0.25">
      <c r="H256" s="38"/>
      <c r="I256" s="20"/>
      <c r="K256" s="39"/>
      <c r="L256" s="103"/>
      <c r="M256" s="3"/>
      <c r="N256" s="3"/>
      <c r="O256" s="3"/>
    </row>
    <row r="257" spans="3:15" x14ac:dyDescent="0.25">
      <c r="H257" s="38"/>
      <c r="I257" s="20"/>
      <c r="K257" s="39"/>
      <c r="L257" s="103"/>
      <c r="M257" s="3"/>
      <c r="N257" s="3"/>
      <c r="O257" s="3"/>
    </row>
    <row r="258" spans="3:15" x14ac:dyDescent="0.25">
      <c r="H258" s="38"/>
      <c r="I258" s="20"/>
      <c r="K258" s="39"/>
      <c r="L258" s="103"/>
      <c r="M258" s="3"/>
      <c r="N258" s="3"/>
      <c r="O258" s="3"/>
    </row>
    <row r="259" spans="3:15" x14ac:dyDescent="0.25">
      <c r="H259" s="38"/>
      <c r="I259" s="20"/>
      <c r="K259" s="39"/>
      <c r="L259" s="103"/>
      <c r="M259" s="3"/>
      <c r="N259" s="3"/>
      <c r="O259" s="3"/>
    </row>
    <row r="260" spans="3:15" x14ac:dyDescent="0.25">
      <c r="H260" s="38"/>
      <c r="I260" s="20"/>
      <c r="K260" s="39"/>
      <c r="L260" s="103"/>
      <c r="M260" s="3"/>
      <c r="N260" s="3"/>
      <c r="O260" s="3"/>
    </row>
    <row r="261" spans="3:15" x14ac:dyDescent="0.25">
      <c r="H261" s="38"/>
      <c r="I261" s="20"/>
      <c r="K261" s="39"/>
      <c r="L261" s="103"/>
      <c r="M261" s="3"/>
      <c r="N261" s="3"/>
      <c r="O261" s="3"/>
    </row>
    <row r="262" spans="3:15" x14ac:dyDescent="0.25">
      <c r="H262" s="38"/>
      <c r="I262" s="20"/>
      <c r="K262" s="39"/>
      <c r="L262" s="103"/>
      <c r="M262" s="3"/>
      <c r="N262" s="3"/>
      <c r="O262" s="3"/>
    </row>
    <row r="263" spans="3:15" x14ac:dyDescent="0.25">
      <c r="H263" s="38"/>
      <c r="I263" s="20"/>
      <c r="K263" s="39"/>
      <c r="L263" s="103"/>
      <c r="M263" s="3"/>
      <c r="N263" s="3"/>
      <c r="O263" s="3"/>
    </row>
    <row r="264" spans="3:15" x14ac:dyDescent="0.25">
      <c r="C264" s="167"/>
      <c r="H264" s="38"/>
      <c r="I264" s="20"/>
      <c r="K264" s="39"/>
      <c r="L264" s="103"/>
      <c r="M264" s="3"/>
      <c r="N264" s="3"/>
      <c r="O264" s="3"/>
    </row>
    <row r="265" spans="3:15" x14ac:dyDescent="0.25">
      <c r="H265" s="38"/>
      <c r="I265" s="20"/>
      <c r="K265" s="39"/>
      <c r="L265" s="103"/>
      <c r="M265" s="3"/>
      <c r="N265" s="3"/>
      <c r="O265" s="3"/>
    </row>
    <row r="266" spans="3:15" x14ac:dyDescent="0.25">
      <c r="H266" s="38"/>
      <c r="I266" s="20"/>
      <c r="K266" s="39"/>
      <c r="L266" s="103"/>
      <c r="M266" s="3"/>
      <c r="N266" s="3"/>
      <c r="O266" s="3"/>
    </row>
    <row r="267" spans="3:15" x14ac:dyDescent="0.25">
      <c r="C267" s="167"/>
      <c r="H267" s="38"/>
      <c r="I267" s="20"/>
      <c r="K267" s="39"/>
      <c r="L267" s="103"/>
      <c r="M267" s="3"/>
      <c r="N267" s="3"/>
      <c r="O267" s="3"/>
    </row>
    <row r="268" spans="3:15" x14ac:dyDescent="0.25">
      <c r="H268" s="38"/>
      <c r="I268" s="20"/>
      <c r="K268" s="39"/>
      <c r="L268" s="103"/>
      <c r="M268" s="3"/>
      <c r="N268" s="3"/>
      <c r="O268" s="3"/>
    </row>
    <row r="269" spans="3:15" x14ac:dyDescent="0.25">
      <c r="H269" s="38"/>
      <c r="I269" s="20"/>
      <c r="K269" s="39"/>
      <c r="L269" s="103"/>
      <c r="M269" s="3"/>
      <c r="N269" s="3"/>
      <c r="O269" s="3"/>
    </row>
    <row r="270" spans="3:15" x14ac:dyDescent="0.25">
      <c r="C270" s="167"/>
      <c r="H270" s="38"/>
      <c r="I270" s="20"/>
      <c r="K270" s="39"/>
      <c r="L270" s="103"/>
      <c r="M270" s="3"/>
      <c r="N270" s="3"/>
      <c r="O270" s="3"/>
    </row>
    <row r="271" spans="3:15" x14ac:dyDescent="0.25">
      <c r="H271" s="38"/>
      <c r="I271" s="20"/>
      <c r="K271" s="39"/>
      <c r="L271" s="103"/>
      <c r="M271" s="3"/>
      <c r="N271" s="3"/>
      <c r="O271" s="3"/>
    </row>
    <row r="272" spans="3:15" x14ac:dyDescent="0.25">
      <c r="H272" s="38"/>
      <c r="I272" s="20"/>
      <c r="K272" s="39"/>
      <c r="L272" s="103"/>
      <c r="M272" s="3"/>
      <c r="N272" s="3"/>
      <c r="O272" s="3"/>
    </row>
    <row r="273" spans="8:12" x14ac:dyDescent="0.25">
      <c r="H273" s="38"/>
      <c r="I273" s="20"/>
      <c r="K273" s="39"/>
      <c r="L273" s="103"/>
    </row>
    <row r="274" spans="8:12" x14ac:dyDescent="0.25">
      <c r="H274" s="38"/>
      <c r="I274" s="20"/>
      <c r="K274" s="39"/>
      <c r="L274" s="103"/>
    </row>
    <row r="275" spans="8:12" x14ac:dyDescent="0.25">
      <c r="H275" s="38"/>
      <c r="I275" s="20"/>
      <c r="K275" s="39"/>
      <c r="L275" s="103"/>
    </row>
    <row r="276" spans="8:12" x14ac:dyDescent="0.25">
      <c r="H276" s="38"/>
      <c r="I276" s="20"/>
      <c r="K276" s="39"/>
      <c r="L276" s="103"/>
    </row>
    <row r="277" spans="8:12" x14ac:dyDescent="0.25">
      <c r="H277" s="38"/>
      <c r="I277" s="20"/>
      <c r="K277" s="39"/>
      <c r="L277" s="103"/>
    </row>
    <row r="278" spans="8:12" x14ac:dyDescent="0.25">
      <c r="H278" s="38"/>
      <c r="I278" s="20"/>
      <c r="K278" s="39"/>
      <c r="L278" s="103"/>
    </row>
    <row r="279" spans="8:12" x14ac:dyDescent="0.25">
      <c r="H279" s="38"/>
      <c r="I279" s="20"/>
      <c r="K279" s="39"/>
      <c r="L279" s="103"/>
    </row>
    <row r="280" spans="8:12" x14ac:dyDescent="0.25">
      <c r="H280" s="38"/>
      <c r="I280" s="20"/>
      <c r="K280" s="39"/>
      <c r="L280" s="103"/>
    </row>
    <row r="281" spans="8:12" x14ac:dyDescent="0.25">
      <c r="H281" s="38"/>
      <c r="I281" s="20"/>
      <c r="K281" s="39"/>
      <c r="L281" s="103"/>
    </row>
    <row r="282" spans="8:12" x14ac:dyDescent="0.25">
      <c r="H282" s="38"/>
      <c r="I282" s="20"/>
      <c r="K282" s="39"/>
      <c r="L282" s="103"/>
    </row>
    <row r="283" spans="8:12" x14ac:dyDescent="0.25">
      <c r="H283" s="38"/>
      <c r="I283" s="20"/>
      <c r="K283" s="39"/>
      <c r="L283" s="103"/>
    </row>
    <row r="284" spans="8:12" x14ac:dyDescent="0.25">
      <c r="H284" s="38"/>
      <c r="I284" s="20"/>
      <c r="K284" s="39"/>
      <c r="L284" s="103"/>
    </row>
    <row r="285" spans="8:12" x14ac:dyDescent="0.25">
      <c r="H285" s="38"/>
      <c r="I285" s="20"/>
      <c r="K285" s="39"/>
      <c r="L285" s="103"/>
    </row>
    <row r="286" spans="8:12" x14ac:dyDescent="0.25">
      <c r="H286" s="38"/>
      <c r="I286" s="20"/>
      <c r="K286" s="39"/>
      <c r="L286" s="103"/>
    </row>
    <row r="287" spans="8:12" x14ac:dyDescent="0.25">
      <c r="H287" s="38"/>
      <c r="I287" s="20"/>
      <c r="K287" s="39"/>
      <c r="L287" s="103"/>
    </row>
    <row r="288" spans="8:12" x14ac:dyDescent="0.25">
      <c r="H288" s="38"/>
      <c r="I288" s="20"/>
      <c r="K288" s="39"/>
      <c r="L288" s="103"/>
    </row>
    <row r="289" spans="8:12" x14ac:dyDescent="0.25">
      <c r="H289" s="38"/>
      <c r="I289" s="20"/>
      <c r="K289" s="39"/>
      <c r="L289" s="103"/>
    </row>
    <row r="290" spans="8:12" x14ac:dyDescent="0.25">
      <c r="H290" s="38"/>
      <c r="I290" s="20"/>
      <c r="K290" s="39"/>
      <c r="L290" s="103"/>
    </row>
    <row r="291" spans="8:12" x14ac:dyDescent="0.25">
      <c r="H291" s="38"/>
      <c r="I291" s="20"/>
      <c r="K291" s="39"/>
      <c r="L291" s="103"/>
    </row>
    <row r="292" spans="8:12" x14ac:dyDescent="0.25">
      <c r="H292" s="38"/>
      <c r="I292" s="20"/>
      <c r="K292" s="39"/>
      <c r="L292" s="103"/>
    </row>
    <row r="293" spans="8:12" x14ac:dyDescent="0.25">
      <c r="H293" s="38"/>
      <c r="I293" s="20"/>
      <c r="K293" s="39"/>
      <c r="L293" s="103"/>
    </row>
    <row r="294" spans="8:12" x14ac:dyDescent="0.25">
      <c r="H294" s="38"/>
      <c r="I294" s="20"/>
      <c r="K294" s="39"/>
      <c r="L294" s="103"/>
    </row>
    <row r="295" spans="8:12" x14ac:dyDescent="0.25">
      <c r="H295" s="38"/>
      <c r="I295" s="20"/>
      <c r="K295" s="39"/>
      <c r="L295" s="103"/>
    </row>
    <row r="296" spans="8:12" x14ac:dyDescent="0.25">
      <c r="H296" s="38"/>
      <c r="I296" s="20"/>
      <c r="K296" s="39"/>
      <c r="L296" s="103"/>
    </row>
    <row r="297" spans="8:12" x14ac:dyDescent="0.25">
      <c r="H297" s="38"/>
      <c r="I297" s="20"/>
      <c r="K297" s="39"/>
      <c r="L297" s="103"/>
    </row>
    <row r="298" spans="8:12" x14ac:dyDescent="0.25">
      <c r="H298" s="38"/>
      <c r="I298" s="20"/>
      <c r="K298" s="39"/>
      <c r="L298" s="103"/>
    </row>
    <row r="299" spans="8:12" x14ac:dyDescent="0.25">
      <c r="H299" s="38"/>
      <c r="I299" s="20"/>
      <c r="K299" s="39"/>
      <c r="L299" s="103"/>
    </row>
    <row r="300" spans="8:12" x14ac:dyDescent="0.25">
      <c r="H300" s="38"/>
      <c r="I300" s="20"/>
      <c r="K300" s="39"/>
      <c r="L300" s="103"/>
    </row>
    <row r="301" spans="8:12" x14ac:dyDescent="0.25">
      <c r="H301" s="38"/>
      <c r="I301" s="20"/>
      <c r="K301" s="39"/>
      <c r="L301" s="103"/>
    </row>
    <row r="302" spans="8:12" x14ac:dyDescent="0.25">
      <c r="H302" s="38"/>
      <c r="I302" s="20"/>
      <c r="K302" s="39"/>
      <c r="L302" s="103"/>
    </row>
    <row r="303" spans="8:12" x14ac:dyDescent="0.25">
      <c r="H303" s="38"/>
      <c r="I303" s="20"/>
      <c r="K303" s="39"/>
      <c r="L303" s="103"/>
    </row>
    <row r="304" spans="8:12" x14ac:dyDescent="0.25">
      <c r="H304" s="38"/>
      <c r="I304" s="20"/>
      <c r="K304" s="39"/>
      <c r="L304" s="103"/>
    </row>
    <row r="305" spans="8:12" x14ac:dyDescent="0.25">
      <c r="H305" s="38"/>
      <c r="I305" s="20"/>
      <c r="K305" s="39"/>
      <c r="L305" s="103"/>
    </row>
    <row r="306" spans="8:12" x14ac:dyDescent="0.25">
      <c r="H306" s="38"/>
      <c r="I306" s="20"/>
      <c r="K306" s="39"/>
      <c r="L306" s="103"/>
    </row>
    <row r="307" spans="8:12" x14ac:dyDescent="0.25">
      <c r="H307" s="38"/>
      <c r="I307" s="20"/>
      <c r="K307" s="39"/>
      <c r="L307" s="103"/>
    </row>
    <row r="308" spans="8:12" x14ac:dyDescent="0.25">
      <c r="H308" s="38"/>
      <c r="I308" s="20"/>
      <c r="K308" s="39"/>
      <c r="L308" s="103"/>
    </row>
    <row r="309" spans="8:12" x14ac:dyDescent="0.25">
      <c r="H309" s="38"/>
      <c r="I309" s="20"/>
      <c r="K309" s="39"/>
      <c r="L309" s="103"/>
    </row>
    <row r="310" spans="8:12" x14ac:dyDescent="0.25">
      <c r="H310" s="38"/>
      <c r="I310" s="20"/>
      <c r="K310" s="39"/>
      <c r="L310" s="103"/>
    </row>
    <row r="311" spans="8:12" x14ac:dyDescent="0.25">
      <c r="H311" s="38"/>
      <c r="I311" s="20"/>
      <c r="K311" s="39"/>
      <c r="L311" s="103"/>
    </row>
    <row r="312" spans="8:12" x14ac:dyDescent="0.25">
      <c r="H312" s="38"/>
      <c r="I312" s="20"/>
      <c r="K312" s="39"/>
      <c r="L312" s="103"/>
    </row>
    <row r="313" spans="8:12" x14ac:dyDescent="0.25">
      <c r="H313" s="38"/>
      <c r="I313" s="20"/>
      <c r="K313" s="39"/>
      <c r="L313" s="103"/>
    </row>
    <row r="314" spans="8:12" x14ac:dyDescent="0.25">
      <c r="H314" s="38"/>
      <c r="I314" s="20"/>
      <c r="K314" s="39"/>
      <c r="L314" s="103"/>
    </row>
    <row r="315" spans="8:12" x14ac:dyDescent="0.25">
      <c r="H315" s="38"/>
      <c r="I315" s="20"/>
      <c r="K315" s="39"/>
      <c r="L315" s="103"/>
    </row>
    <row r="316" spans="8:12" x14ac:dyDescent="0.25">
      <c r="H316" s="38"/>
      <c r="I316" s="20"/>
      <c r="K316" s="39"/>
      <c r="L316" s="103"/>
    </row>
    <row r="317" spans="8:12" x14ac:dyDescent="0.25">
      <c r="H317" s="38"/>
      <c r="I317" s="20"/>
      <c r="K317" s="39"/>
      <c r="L317" s="103"/>
    </row>
    <row r="318" spans="8:12" x14ac:dyDescent="0.25">
      <c r="H318" s="38"/>
      <c r="I318" s="20"/>
      <c r="K318" s="39"/>
      <c r="L318" s="103"/>
    </row>
    <row r="319" spans="8:12" x14ac:dyDescent="0.25">
      <c r="H319" s="38"/>
      <c r="I319" s="20"/>
      <c r="K319" s="39"/>
      <c r="L319" s="103"/>
    </row>
    <row r="320" spans="8:12" x14ac:dyDescent="0.25">
      <c r="H320" s="38"/>
      <c r="I320" s="20"/>
      <c r="K320" s="39"/>
      <c r="L320" s="103"/>
    </row>
    <row r="321" spans="8:12" x14ac:dyDescent="0.25">
      <c r="H321" s="38"/>
      <c r="I321" s="20"/>
      <c r="K321" s="39"/>
      <c r="L321" s="103"/>
    </row>
    <row r="322" spans="8:12" x14ac:dyDescent="0.25">
      <c r="H322" s="38"/>
      <c r="I322" s="20"/>
      <c r="K322" s="39"/>
      <c r="L322" s="103"/>
    </row>
    <row r="323" spans="8:12" x14ac:dyDescent="0.25">
      <c r="H323" s="38"/>
      <c r="I323" s="20"/>
      <c r="K323" s="39"/>
      <c r="L323" s="103"/>
    </row>
    <row r="324" spans="8:12" x14ac:dyDescent="0.25">
      <c r="H324" s="38"/>
      <c r="I324" s="20"/>
      <c r="K324" s="39"/>
      <c r="L324" s="103"/>
    </row>
    <row r="325" spans="8:12" x14ac:dyDescent="0.25">
      <c r="H325" s="38"/>
      <c r="I325" s="20"/>
      <c r="K325" s="39"/>
      <c r="L325" s="103"/>
    </row>
    <row r="326" spans="8:12" x14ac:dyDescent="0.25">
      <c r="H326" s="38"/>
      <c r="I326" s="20"/>
      <c r="K326" s="39"/>
      <c r="L326" s="103"/>
    </row>
    <row r="327" spans="8:12" x14ac:dyDescent="0.25">
      <c r="H327" s="38"/>
      <c r="I327" s="20"/>
      <c r="K327" s="39"/>
      <c r="L327" s="103"/>
    </row>
    <row r="328" spans="8:12" x14ac:dyDescent="0.25">
      <c r="H328" s="38"/>
      <c r="I328" s="20"/>
      <c r="K328" s="39"/>
      <c r="L328" s="103"/>
    </row>
    <row r="329" spans="8:12" x14ac:dyDescent="0.25">
      <c r="H329" s="38"/>
      <c r="I329" s="20"/>
      <c r="K329" s="39"/>
      <c r="L329" s="103"/>
    </row>
    <row r="330" spans="8:12" x14ac:dyDescent="0.25">
      <c r="H330" s="38"/>
      <c r="I330" s="20"/>
      <c r="K330" s="39"/>
      <c r="L330" s="103"/>
    </row>
    <row r="331" spans="8:12" x14ac:dyDescent="0.25">
      <c r="H331" s="38"/>
      <c r="I331" s="20"/>
      <c r="K331" s="39"/>
      <c r="L331" s="103"/>
    </row>
    <row r="332" spans="8:12" x14ac:dyDescent="0.25">
      <c r="H332" s="38"/>
      <c r="I332" s="20"/>
      <c r="K332" s="39"/>
      <c r="L332" s="103"/>
    </row>
    <row r="333" spans="8:12" x14ac:dyDescent="0.25">
      <c r="H333" s="38"/>
      <c r="I333" s="20"/>
      <c r="K333" s="39"/>
      <c r="L333" s="103"/>
    </row>
    <row r="334" spans="8:12" x14ac:dyDescent="0.25">
      <c r="H334" s="38"/>
      <c r="I334" s="20"/>
      <c r="K334" s="39"/>
      <c r="L334" s="103"/>
    </row>
    <row r="335" spans="8:12" x14ac:dyDescent="0.25">
      <c r="H335" s="38"/>
      <c r="I335" s="20"/>
      <c r="K335" s="39"/>
      <c r="L335" s="103"/>
    </row>
    <row r="336" spans="8:12" x14ac:dyDescent="0.25">
      <c r="H336" s="38"/>
      <c r="I336" s="20"/>
      <c r="K336" s="39"/>
      <c r="L336" s="103"/>
    </row>
    <row r="337" spans="8:12" x14ac:dyDescent="0.25">
      <c r="H337" s="38"/>
      <c r="I337" s="20"/>
      <c r="K337" s="39"/>
      <c r="L337" s="103"/>
    </row>
    <row r="338" spans="8:12" x14ac:dyDescent="0.25">
      <c r="H338" s="38"/>
      <c r="I338" s="20"/>
      <c r="K338" s="39"/>
      <c r="L338" s="103"/>
    </row>
    <row r="339" spans="8:12" x14ac:dyDescent="0.25">
      <c r="H339" s="38"/>
      <c r="I339" s="20"/>
      <c r="K339" s="39"/>
      <c r="L339" s="103"/>
    </row>
    <row r="340" spans="8:12" x14ac:dyDescent="0.25">
      <c r="H340" s="38"/>
      <c r="I340" s="20"/>
      <c r="K340" s="39"/>
      <c r="L340" s="103"/>
    </row>
    <row r="341" spans="8:12" x14ac:dyDescent="0.25">
      <c r="H341" s="38"/>
      <c r="I341" s="20"/>
      <c r="K341" s="39"/>
      <c r="L341" s="103"/>
    </row>
    <row r="342" spans="8:12" x14ac:dyDescent="0.25">
      <c r="H342" s="38"/>
      <c r="I342" s="20"/>
      <c r="K342" s="39"/>
      <c r="L342" s="103"/>
    </row>
    <row r="343" spans="8:12" x14ac:dyDescent="0.25">
      <c r="H343" s="38"/>
      <c r="I343" s="20"/>
      <c r="K343" s="39"/>
      <c r="L343" s="103"/>
    </row>
    <row r="344" spans="8:12" x14ac:dyDescent="0.25">
      <c r="H344" s="38"/>
      <c r="I344" s="20"/>
      <c r="K344" s="39"/>
      <c r="L344" s="103"/>
    </row>
    <row r="345" spans="8:12" x14ac:dyDescent="0.25">
      <c r="H345" s="38"/>
      <c r="I345" s="20"/>
      <c r="K345" s="39"/>
      <c r="L345" s="103"/>
    </row>
    <row r="346" spans="8:12" x14ac:dyDescent="0.25">
      <c r="H346" s="38"/>
      <c r="I346" s="20"/>
      <c r="K346" s="39"/>
      <c r="L346" s="103"/>
    </row>
    <row r="347" spans="8:12" x14ac:dyDescent="0.25">
      <c r="H347" s="38"/>
      <c r="I347" s="20"/>
      <c r="K347" s="39"/>
      <c r="L347" s="103"/>
    </row>
    <row r="348" spans="8:12" x14ac:dyDescent="0.25">
      <c r="H348" s="38"/>
      <c r="I348" s="20"/>
      <c r="K348" s="39"/>
      <c r="L348" s="103"/>
    </row>
    <row r="349" spans="8:12" x14ac:dyDescent="0.25">
      <c r="H349" s="38"/>
      <c r="I349" s="20"/>
      <c r="K349" s="39"/>
      <c r="L349" s="103"/>
    </row>
    <row r="350" spans="8:12" x14ac:dyDescent="0.25">
      <c r="H350" s="38"/>
      <c r="I350" s="20"/>
      <c r="K350" s="39"/>
      <c r="L350" s="103"/>
    </row>
    <row r="351" spans="8:12" x14ac:dyDescent="0.25">
      <c r="H351" s="38"/>
      <c r="I351" s="20"/>
      <c r="K351" s="39"/>
      <c r="L351" s="103"/>
    </row>
    <row r="352" spans="8:12" x14ac:dyDescent="0.25">
      <c r="H352" s="38"/>
      <c r="I352" s="20"/>
      <c r="K352" s="39"/>
      <c r="L352" s="103"/>
    </row>
    <row r="353" spans="8:12" x14ac:dyDescent="0.25">
      <c r="H353" s="38"/>
      <c r="I353" s="20"/>
      <c r="K353" s="39"/>
      <c r="L353" s="103"/>
    </row>
    <row r="354" spans="8:12" x14ac:dyDescent="0.25">
      <c r="H354" s="38"/>
      <c r="I354" s="20"/>
      <c r="K354" s="39"/>
      <c r="L354" s="103"/>
    </row>
    <row r="355" spans="8:12" x14ac:dyDescent="0.25">
      <c r="H355" s="38"/>
      <c r="I355" s="20"/>
      <c r="K355" s="39"/>
      <c r="L355" s="103"/>
    </row>
    <row r="356" spans="8:12" x14ac:dyDescent="0.25">
      <c r="H356" s="38"/>
      <c r="I356" s="20"/>
      <c r="K356" s="39"/>
      <c r="L356" s="103"/>
    </row>
    <row r="357" spans="8:12" x14ac:dyDescent="0.25">
      <c r="H357" s="38"/>
      <c r="I357" s="20"/>
      <c r="K357" s="39"/>
      <c r="L357" s="103"/>
    </row>
    <row r="358" spans="8:12" x14ac:dyDescent="0.25">
      <c r="H358" s="38"/>
      <c r="I358" s="20"/>
      <c r="K358" s="39"/>
      <c r="L358" s="103"/>
    </row>
    <row r="359" spans="8:12" x14ac:dyDescent="0.25">
      <c r="H359" s="38"/>
      <c r="I359" s="20"/>
      <c r="K359" s="39"/>
      <c r="L359" s="103"/>
    </row>
    <row r="360" spans="8:12" x14ac:dyDescent="0.25">
      <c r="H360" s="38"/>
      <c r="I360" s="20"/>
      <c r="K360" s="39"/>
      <c r="L360" s="103"/>
    </row>
    <row r="361" spans="8:12" x14ac:dyDescent="0.25">
      <c r="H361" s="38"/>
      <c r="I361" s="20"/>
      <c r="K361" s="39"/>
      <c r="L361" s="103"/>
    </row>
    <row r="362" spans="8:12" x14ac:dyDescent="0.25">
      <c r="H362" s="38"/>
      <c r="I362" s="20"/>
      <c r="K362" s="39"/>
      <c r="L362" s="103"/>
    </row>
    <row r="363" spans="8:12" x14ac:dyDescent="0.25">
      <c r="H363" s="38"/>
      <c r="I363" s="20"/>
      <c r="K363" s="39"/>
      <c r="L363" s="103"/>
    </row>
    <row r="364" spans="8:12" x14ac:dyDescent="0.25">
      <c r="H364" s="38"/>
      <c r="I364" s="20"/>
      <c r="K364" s="39"/>
      <c r="L364" s="103"/>
    </row>
    <row r="365" spans="8:12" x14ac:dyDescent="0.25">
      <c r="H365" s="38"/>
      <c r="I365" s="20"/>
      <c r="K365" s="39"/>
      <c r="L365" s="103"/>
    </row>
    <row r="366" spans="8:12" x14ac:dyDescent="0.25">
      <c r="H366" s="38"/>
      <c r="I366" s="20"/>
      <c r="K366" s="39"/>
      <c r="L366" s="103"/>
    </row>
    <row r="367" spans="8:12" x14ac:dyDescent="0.25">
      <c r="H367" s="38"/>
      <c r="I367" s="20"/>
      <c r="K367" s="39"/>
      <c r="L367" s="103"/>
    </row>
    <row r="368" spans="8:12" x14ac:dyDescent="0.25">
      <c r="H368" s="38"/>
      <c r="I368" s="20"/>
      <c r="K368" s="39"/>
      <c r="L368" s="103"/>
    </row>
    <row r="369" spans="8:12" x14ac:dyDescent="0.25">
      <c r="H369" s="38"/>
      <c r="I369" s="20"/>
      <c r="K369" s="39"/>
      <c r="L369" s="103"/>
    </row>
    <row r="370" spans="8:12" x14ac:dyDescent="0.25">
      <c r="H370" s="38"/>
      <c r="I370" s="20"/>
      <c r="K370" s="39"/>
      <c r="L370" s="103"/>
    </row>
    <row r="371" spans="8:12" x14ac:dyDescent="0.25">
      <c r="H371" s="38"/>
      <c r="I371" s="20"/>
      <c r="K371" s="39"/>
      <c r="L371" s="103"/>
    </row>
    <row r="372" spans="8:12" x14ac:dyDescent="0.25">
      <c r="H372" s="38"/>
      <c r="I372" s="20"/>
      <c r="K372" s="39"/>
      <c r="L372" s="103"/>
    </row>
    <row r="373" spans="8:12" x14ac:dyDescent="0.25">
      <c r="H373" s="38"/>
      <c r="I373" s="20"/>
      <c r="K373" s="39"/>
      <c r="L373" s="103"/>
    </row>
    <row r="374" spans="8:12" x14ac:dyDescent="0.25">
      <c r="H374" s="38"/>
      <c r="I374" s="20"/>
      <c r="K374" s="39"/>
      <c r="L374" s="103"/>
    </row>
    <row r="375" spans="8:12" x14ac:dyDescent="0.25">
      <c r="H375" s="38"/>
      <c r="I375" s="20"/>
      <c r="K375" s="39"/>
      <c r="L375" s="103"/>
    </row>
    <row r="376" spans="8:12" x14ac:dyDescent="0.25">
      <c r="H376" s="38"/>
      <c r="I376" s="20"/>
      <c r="K376" s="39"/>
      <c r="L376" s="103"/>
    </row>
    <row r="377" spans="8:12" x14ac:dyDescent="0.25">
      <c r="H377" s="38"/>
      <c r="I377" s="20"/>
      <c r="K377" s="39"/>
      <c r="L377" s="103"/>
    </row>
    <row r="378" spans="8:12" x14ac:dyDescent="0.25">
      <c r="H378" s="38"/>
      <c r="I378" s="20"/>
      <c r="K378" s="39"/>
      <c r="L378" s="103"/>
    </row>
    <row r="379" spans="8:12" x14ac:dyDescent="0.25">
      <c r="H379" s="38"/>
      <c r="I379" s="20"/>
      <c r="K379" s="39"/>
      <c r="L379" s="103"/>
    </row>
    <row r="380" spans="8:12" x14ac:dyDescent="0.25">
      <c r="H380" s="38"/>
      <c r="I380" s="20"/>
      <c r="K380" s="39"/>
      <c r="L380" s="103"/>
    </row>
    <row r="381" spans="8:12" x14ac:dyDescent="0.25">
      <c r="H381" s="38"/>
      <c r="I381" s="20"/>
      <c r="K381" s="39"/>
      <c r="L381" s="103"/>
    </row>
    <row r="382" spans="8:12" x14ac:dyDescent="0.25">
      <c r="H382" s="38"/>
      <c r="I382" s="20"/>
      <c r="K382" s="39"/>
      <c r="L382" s="103"/>
    </row>
    <row r="383" spans="8:12" x14ac:dyDescent="0.25">
      <c r="H383" s="38"/>
      <c r="I383" s="20"/>
      <c r="K383" s="39"/>
      <c r="L383" s="103"/>
    </row>
    <row r="384" spans="8:12" x14ac:dyDescent="0.25">
      <c r="H384" s="38"/>
      <c r="I384" s="20"/>
      <c r="K384" s="39"/>
      <c r="L384" s="103"/>
    </row>
    <row r="385" spans="8:12" x14ac:dyDescent="0.25">
      <c r="H385" s="38"/>
      <c r="I385" s="20"/>
      <c r="K385" s="39"/>
      <c r="L385" s="103"/>
    </row>
    <row r="386" spans="8:12" x14ac:dyDescent="0.25">
      <c r="H386" s="38"/>
      <c r="I386" s="20"/>
      <c r="K386" s="39"/>
      <c r="L386" s="103"/>
    </row>
    <row r="387" spans="8:12" x14ac:dyDescent="0.25">
      <c r="H387" s="38"/>
      <c r="I387" s="20"/>
      <c r="K387" s="39"/>
      <c r="L387" s="103"/>
    </row>
    <row r="388" spans="8:12" x14ac:dyDescent="0.25">
      <c r="H388" s="38"/>
      <c r="I388" s="20"/>
      <c r="K388" s="39"/>
      <c r="L388" s="103"/>
    </row>
    <row r="389" spans="8:12" x14ac:dyDescent="0.25">
      <c r="H389" s="38"/>
      <c r="I389" s="20"/>
      <c r="K389" s="39"/>
      <c r="L389" s="103"/>
    </row>
    <row r="390" spans="8:12" x14ac:dyDescent="0.25">
      <c r="H390" s="38"/>
      <c r="I390" s="20"/>
      <c r="K390" s="39"/>
      <c r="L390" s="103"/>
    </row>
    <row r="391" spans="8:12" x14ac:dyDescent="0.25">
      <c r="H391" s="38"/>
      <c r="I391" s="20"/>
      <c r="K391" s="39"/>
      <c r="L391" s="103"/>
    </row>
    <row r="392" spans="8:12" x14ac:dyDescent="0.25">
      <c r="H392" s="38"/>
      <c r="I392" s="20"/>
      <c r="K392" s="39"/>
      <c r="L392" s="103"/>
    </row>
    <row r="393" spans="8:12" x14ac:dyDescent="0.25">
      <c r="H393" s="38"/>
      <c r="I393" s="20"/>
      <c r="K393" s="39"/>
      <c r="L393" s="103"/>
    </row>
    <row r="394" spans="8:12" x14ac:dyDescent="0.25">
      <c r="H394" s="38"/>
      <c r="I394" s="20"/>
      <c r="K394" s="39"/>
      <c r="L394" s="103"/>
    </row>
    <row r="395" spans="8:12" x14ac:dyDescent="0.25">
      <c r="H395" s="38"/>
      <c r="I395" s="20"/>
      <c r="K395" s="39"/>
      <c r="L395" s="103"/>
    </row>
    <row r="396" spans="8:12" x14ac:dyDescent="0.25">
      <c r="H396" s="38"/>
      <c r="I396" s="20"/>
      <c r="K396" s="39"/>
      <c r="L396" s="103"/>
    </row>
    <row r="397" spans="8:12" x14ac:dyDescent="0.25">
      <c r="H397" s="38"/>
      <c r="I397" s="20"/>
      <c r="K397" s="39"/>
      <c r="L397" s="103"/>
    </row>
    <row r="398" spans="8:12" x14ac:dyDescent="0.25">
      <c r="H398" s="38"/>
      <c r="I398" s="20"/>
      <c r="K398" s="39"/>
      <c r="L398" s="103"/>
    </row>
    <row r="399" spans="8:12" x14ac:dyDescent="0.25">
      <c r="H399" s="38"/>
      <c r="I399" s="20"/>
      <c r="K399" s="39"/>
      <c r="L399" s="103"/>
    </row>
    <row r="400" spans="8:12" x14ac:dyDescent="0.25">
      <c r="H400" s="38"/>
      <c r="I400" s="20"/>
      <c r="K400" s="39"/>
      <c r="L400" s="103"/>
    </row>
    <row r="401" spans="8:12" x14ac:dyDescent="0.25">
      <c r="H401" s="38"/>
      <c r="I401" s="20"/>
      <c r="K401" s="39"/>
      <c r="L401" s="103"/>
    </row>
    <row r="402" spans="8:12" x14ac:dyDescent="0.25">
      <c r="H402" s="38"/>
      <c r="I402" s="20"/>
      <c r="K402" s="39"/>
      <c r="L402" s="103"/>
    </row>
    <row r="403" spans="8:12" x14ac:dyDescent="0.25">
      <c r="H403" s="38"/>
      <c r="I403" s="20"/>
      <c r="K403" s="39"/>
      <c r="L403" s="103"/>
    </row>
    <row r="404" spans="8:12" x14ac:dyDescent="0.25">
      <c r="H404" s="38"/>
      <c r="I404" s="20"/>
      <c r="K404" s="39"/>
      <c r="L404" s="103"/>
    </row>
    <row r="405" spans="8:12" x14ac:dyDescent="0.25">
      <c r="H405" s="38"/>
      <c r="I405" s="20"/>
      <c r="K405" s="39"/>
      <c r="L405" s="103"/>
    </row>
    <row r="406" spans="8:12" x14ac:dyDescent="0.25">
      <c r="H406" s="38"/>
      <c r="I406" s="20"/>
      <c r="K406" s="39"/>
      <c r="L406" s="103"/>
    </row>
    <row r="407" spans="8:12" x14ac:dyDescent="0.25">
      <c r="H407" s="38"/>
      <c r="I407" s="20"/>
      <c r="K407" s="39"/>
      <c r="L407" s="103"/>
    </row>
    <row r="408" spans="8:12" x14ac:dyDescent="0.25">
      <c r="H408" s="38"/>
      <c r="I408" s="20"/>
      <c r="K408" s="39"/>
      <c r="L408" s="103"/>
    </row>
    <row r="409" spans="8:12" x14ac:dyDescent="0.25">
      <c r="H409" s="38"/>
      <c r="I409" s="20"/>
      <c r="K409" s="39"/>
      <c r="L409" s="103"/>
    </row>
    <row r="410" spans="8:12" x14ac:dyDescent="0.25">
      <c r="H410" s="38"/>
      <c r="I410" s="20"/>
      <c r="K410" s="39"/>
      <c r="L410" s="103"/>
    </row>
    <row r="411" spans="8:12" x14ac:dyDescent="0.25">
      <c r="H411" s="38"/>
      <c r="I411" s="20"/>
      <c r="K411" s="39"/>
      <c r="L411" s="103"/>
    </row>
    <row r="412" spans="8:12" x14ac:dyDescent="0.25">
      <c r="H412" s="38"/>
      <c r="I412" s="20"/>
      <c r="K412" s="39"/>
      <c r="L412" s="103"/>
    </row>
    <row r="413" spans="8:12" x14ac:dyDescent="0.25">
      <c r="H413" s="38"/>
      <c r="I413" s="20"/>
      <c r="K413" s="39"/>
      <c r="L413" s="103"/>
    </row>
    <row r="414" spans="8:12" x14ac:dyDescent="0.25">
      <c r="H414" s="38"/>
      <c r="I414" s="20"/>
      <c r="K414" s="39"/>
      <c r="L414" s="103"/>
    </row>
    <row r="415" spans="8:12" x14ac:dyDescent="0.25">
      <c r="H415" s="38"/>
      <c r="I415" s="20"/>
      <c r="K415" s="39"/>
      <c r="L415" s="103"/>
    </row>
    <row r="416" spans="8:12" x14ac:dyDescent="0.25">
      <c r="H416" s="38"/>
      <c r="I416" s="20"/>
      <c r="K416" s="39"/>
      <c r="L416" s="103"/>
    </row>
    <row r="417" spans="8:12" x14ac:dyDescent="0.25">
      <c r="H417" s="38"/>
      <c r="I417" s="20"/>
      <c r="K417" s="39"/>
      <c r="L417" s="103"/>
    </row>
    <row r="418" spans="8:12" x14ac:dyDescent="0.25">
      <c r="H418" s="38"/>
      <c r="I418" s="20"/>
      <c r="K418" s="39"/>
      <c r="L418" s="103"/>
    </row>
    <row r="419" spans="8:12" x14ac:dyDescent="0.25">
      <c r="H419" s="38"/>
      <c r="I419" s="20"/>
      <c r="K419" s="39"/>
      <c r="L419" s="103"/>
    </row>
    <row r="420" spans="8:12" x14ac:dyDescent="0.25">
      <c r="H420" s="38"/>
      <c r="I420" s="20"/>
      <c r="K420" s="39"/>
      <c r="L420" s="103"/>
    </row>
    <row r="421" spans="8:12" x14ac:dyDescent="0.25">
      <c r="H421" s="38"/>
      <c r="I421" s="20"/>
      <c r="K421" s="39"/>
      <c r="L421" s="103"/>
    </row>
    <row r="422" spans="8:12" x14ac:dyDescent="0.25">
      <c r="H422" s="38"/>
      <c r="I422" s="20"/>
      <c r="K422" s="39"/>
      <c r="L422" s="103"/>
    </row>
    <row r="423" spans="8:12" x14ac:dyDescent="0.25">
      <c r="H423" s="38"/>
      <c r="I423" s="20"/>
      <c r="K423" s="39"/>
      <c r="L423" s="103"/>
    </row>
    <row r="424" spans="8:12" x14ac:dyDescent="0.25">
      <c r="H424" s="38"/>
      <c r="I424" s="20"/>
      <c r="K424" s="39"/>
      <c r="L424" s="103"/>
    </row>
    <row r="425" spans="8:12" x14ac:dyDescent="0.25">
      <c r="H425" s="38"/>
      <c r="I425" s="20"/>
      <c r="K425" s="39"/>
      <c r="L425" s="103"/>
    </row>
    <row r="426" spans="8:12" x14ac:dyDescent="0.25">
      <c r="H426" s="38"/>
      <c r="I426" s="20"/>
      <c r="K426" s="39"/>
      <c r="L426" s="103"/>
    </row>
    <row r="427" spans="8:12" x14ac:dyDescent="0.25">
      <c r="H427" s="38"/>
      <c r="I427" s="20"/>
      <c r="K427" s="39"/>
      <c r="L427" s="103"/>
    </row>
    <row r="428" spans="8:12" x14ac:dyDescent="0.25">
      <c r="H428" s="38"/>
      <c r="I428" s="20"/>
      <c r="K428" s="39"/>
      <c r="L428" s="103"/>
    </row>
    <row r="429" spans="8:12" x14ac:dyDescent="0.25">
      <c r="H429" s="38"/>
      <c r="I429" s="20"/>
      <c r="K429" s="39"/>
      <c r="L429" s="103"/>
    </row>
    <row r="430" spans="8:12" x14ac:dyDescent="0.25">
      <c r="H430" s="38"/>
      <c r="I430" s="20"/>
      <c r="K430" s="39"/>
      <c r="L430" s="103"/>
    </row>
    <row r="431" spans="8:12" x14ac:dyDescent="0.25">
      <c r="H431" s="38"/>
      <c r="I431" s="20"/>
      <c r="K431" s="39"/>
      <c r="L431" s="103"/>
    </row>
    <row r="432" spans="8:12" x14ac:dyDescent="0.25">
      <c r="H432" s="38"/>
      <c r="I432" s="20"/>
      <c r="K432" s="39"/>
      <c r="L432" s="103"/>
    </row>
    <row r="433" spans="8:12" x14ac:dyDescent="0.25">
      <c r="H433" s="38"/>
      <c r="I433" s="20"/>
      <c r="K433" s="39"/>
      <c r="L433" s="103"/>
    </row>
    <row r="434" spans="8:12" x14ac:dyDescent="0.25">
      <c r="H434" s="38"/>
      <c r="I434" s="20"/>
      <c r="K434" s="39"/>
      <c r="L434" s="103"/>
    </row>
    <row r="435" spans="8:12" x14ac:dyDescent="0.25">
      <c r="H435" s="38"/>
      <c r="I435" s="20"/>
      <c r="K435" s="39"/>
      <c r="L435" s="103"/>
    </row>
    <row r="436" spans="8:12" x14ac:dyDescent="0.25">
      <c r="H436" s="38"/>
      <c r="I436" s="20"/>
      <c r="K436" s="39"/>
      <c r="L436" s="103"/>
    </row>
    <row r="437" spans="8:12" x14ac:dyDescent="0.25">
      <c r="H437" s="38"/>
      <c r="I437" s="20"/>
      <c r="K437" s="39"/>
      <c r="L437" s="103"/>
    </row>
    <row r="438" spans="8:12" x14ac:dyDescent="0.25">
      <c r="H438" s="38"/>
      <c r="I438" s="20"/>
      <c r="K438" s="39"/>
      <c r="L438" s="103"/>
    </row>
    <row r="439" spans="8:12" x14ac:dyDescent="0.25">
      <c r="H439" s="38"/>
      <c r="I439" s="20"/>
      <c r="K439" s="39"/>
      <c r="L439" s="103"/>
    </row>
    <row r="440" spans="8:12" x14ac:dyDescent="0.25">
      <c r="H440" s="38"/>
      <c r="I440" s="20"/>
      <c r="K440" s="39"/>
      <c r="L440" s="103"/>
    </row>
    <row r="441" spans="8:12" x14ac:dyDescent="0.25">
      <c r="I441" s="20"/>
    </row>
    <row r="442" spans="8:12" x14ac:dyDescent="0.25">
      <c r="I442" s="20"/>
    </row>
    <row r="443" spans="8:12" x14ac:dyDescent="0.25">
      <c r="I443" s="20"/>
    </row>
    <row r="444" spans="8:12" x14ac:dyDescent="0.25">
      <c r="I444" s="20"/>
    </row>
    <row r="445" spans="8:12" x14ac:dyDescent="0.25">
      <c r="I445" s="20"/>
    </row>
    <row r="446" spans="8:12" x14ac:dyDescent="0.25">
      <c r="I446" s="20"/>
    </row>
    <row r="447" spans="8:12" x14ac:dyDescent="0.25">
      <c r="I447" s="20"/>
    </row>
    <row r="448" spans="8:12" x14ac:dyDescent="0.25">
      <c r="I448" s="20"/>
    </row>
    <row r="449" spans="9:9" x14ac:dyDescent="0.25">
      <c r="I449" s="20"/>
    </row>
    <row r="450" spans="9:9" x14ac:dyDescent="0.25">
      <c r="I450" s="20"/>
    </row>
    <row r="451" spans="9:9" x14ac:dyDescent="0.25">
      <c r="I451" s="20"/>
    </row>
    <row r="452" spans="9:9" x14ac:dyDescent="0.25">
      <c r="I452" s="20"/>
    </row>
    <row r="453" spans="9:9" x14ac:dyDescent="0.25">
      <c r="I453" s="20"/>
    </row>
    <row r="454" spans="9:9" x14ac:dyDescent="0.25">
      <c r="I454" s="20"/>
    </row>
    <row r="455" spans="9:9" x14ac:dyDescent="0.25">
      <c r="I455" s="20"/>
    </row>
    <row r="456" spans="9:9" x14ac:dyDescent="0.25">
      <c r="I456" s="20"/>
    </row>
    <row r="457" spans="9:9" x14ac:dyDescent="0.25">
      <c r="I457" s="20"/>
    </row>
    <row r="458" spans="9:9" x14ac:dyDescent="0.25">
      <c r="I458" s="20"/>
    </row>
    <row r="459" spans="9:9" x14ac:dyDescent="0.25">
      <c r="I459" s="20"/>
    </row>
    <row r="460" spans="9:9" x14ac:dyDescent="0.25">
      <c r="I460" s="20"/>
    </row>
    <row r="461" spans="9:9" x14ac:dyDescent="0.25">
      <c r="I461" s="20"/>
    </row>
    <row r="462" spans="9:9" x14ac:dyDescent="0.25">
      <c r="I462" s="20"/>
    </row>
    <row r="463" spans="9:9" x14ac:dyDescent="0.25">
      <c r="I463" s="20"/>
    </row>
    <row r="464" spans="9:9" x14ac:dyDescent="0.25">
      <c r="I464" s="20"/>
    </row>
    <row r="465" spans="9:9" x14ac:dyDescent="0.25">
      <c r="I465" s="20"/>
    </row>
    <row r="466" spans="9:9" x14ac:dyDescent="0.25">
      <c r="I466" s="20"/>
    </row>
    <row r="467" spans="9:9" x14ac:dyDescent="0.25">
      <c r="I467" s="20"/>
    </row>
    <row r="468" spans="9:9" x14ac:dyDescent="0.25">
      <c r="I468" s="20"/>
    </row>
    <row r="469" spans="9:9" x14ac:dyDescent="0.25">
      <c r="I469" s="20"/>
    </row>
    <row r="470" spans="9:9" x14ac:dyDescent="0.25">
      <c r="I470" s="20"/>
    </row>
    <row r="471" spans="9:9" x14ac:dyDescent="0.25">
      <c r="I471" s="20"/>
    </row>
    <row r="472" spans="9:9" x14ac:dyDescent="0.25">
      <c r="I472" s="20"/>
    </row>
    <row r="473" spans="9:9" x14ac:dyDescent="0.25">
      <c r="I473" s="20"/>
    </row>
    <row r="474" spans="9:9" x14ac:dyDescent="0.25">
      <c r="I474" s="20"/>
    </row>
    <row r="475" spans="9:9" x14ac:dyDescent="0.25">
      <c r="I475" s="20"/>
    </row>
    <row r="476" spans="9:9" x14ac:dyDescent="0.25">
      <c r="I476" s="20"/>
    </row>
    <row r="477" spans="9:9" x14ac:dyDescent="0.25">
      <c r="I477" s="20"/>
    </row>
    <row r="478" spans="9:9" x14ac:dyDescent="0.25">
      <c r="I478" s="20"/>
    </row>
    <row r="479" spans="9:9" x14ac:dyDescent="0.25">
      <c r="I479" s="20"/>
    </row>
    <row r="480" spans="9:9" x14ac:dyDescent="0.25">
      <c r="I480" s="20"/>
    </row>
    <row r="481" spans="9:9" x14ac:dyDescent="0.25">
      <c r="I481" s="20"/>
    </row>
    <row r="482" spans="9:9" x14ac:dyDescent="0.25">
      <c r="I482" s="20"/>
    </row>
    <row r="483" spans="9:9" x14ac:dyDescent="0.25">
      <c r="I483" s="20"/>
    </row>
    <row r="484" spans="9:9" x14ac:dyDescent="0.25">
      <c r="I484" s="20"/>
    </row>
    <row r="485" spans="9:9" x14ac:dyDescent="0.25">
      <c r="I485" s="20"/>
    </row>
    <row r="486" spans="9:9" x14ac:dyDescent="0.25">
      <c r="I486" s="20"/>
    </row>
    <row r="487" spans="9:9" x14ac:dyDescent="0.25">
      <c r="I487" s="20"/>
    </row>
    <row r="488" spans="9:9" x14ac:dyDescent="0.25">
      <c r="I488" s="20" t="str">
        <f t="shared" ref="I488:I493" si="4">IF(SUM(H488)&gt;0,((H488-INT(H488))*24),"")</f>
        <v/>
      </c>
    </row>
    <row r="489" spans="9:9" x14ac:dyDescent="0.25">
      <c r="I489" s="20" t="str">
        <f t="shared" si="4"/>
        <v/>
      </c>
    </row>
    <row r="490" spans="9:9" x14ac:dyDescent="0.25">
      <c r="I490" s="20" t="str">
        <f t="shared" si="4"/>
        <v/>
      </c>
    </row>
    <row r="491" spans="9:9" x14ac:dyDescent="0.25">
      <c r="I491" s="20" t="str">
        <f t="shared" si="4"/>
        <v/>
      </c>
    </row>
    <row r="492" spans="9:9" x14ac:dyDescent="0.25">
      <c r="I492" s="20" t="str">
        <f t="shared" si="4"/>
        <v/>
      </c>
    </row>
    <row r="493" spans="9:9" x14ac:dyDescent="0.25">
      <c r="I493" s="20" t="str">
        <f t="shared" si="4"/>
        <v/>
      </c>
    </row>
  </sheetData>
  <mergeCells count="1">
    <mergeCell ref="M2:O2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218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X8" sqref="BX8:BY27"/>
    </sheetView>
  </sheetViews>
  <sheetFormatPr defaultRowHeight="12.75" x14ac:dyDescent="0.2"/>
  <cols>
    <col min="1" max="1" width="26.140625" style="421" customWidth="1"/>
    <col min="2" max="2" width="16.42578125" style="415" customWidth="1"/>
    <col min="3" max="4" width="7.85546875" style="415" customWidth="1"/>
    <col min="5" max="5" width="9.28515625" style="415" customWidth="1"/>
    <col min="6" max="8" width="7.85546875" style="415" customWidth="1"/>
    <col min="9" max="9" width="16.42578125" style="415" customWidth="1"/>
    <col min="10" max="11" width="7.85546875" style="415" customWidth="1"/>
    <col min="12" max="12" width="9.28515625" style="415" customWidth="1"/>
    <col min="13" max="15" width="7.85546875" style="415" customWidth="1"/>
    <col min="16" max="16" width="16.42578125" style="415" customWidth="1"/>
    <col min="17" max="18" width="7.85546875" style="415" customWidth="1"/>
    <col min="19" max="19" width="9.28515625" style="415" customWidth="1"/>
    <col min="20" max="22" width="7.85546875" style="415" customWidth="1"/>
    <col min="23" max="23" width="16.42578125" style="415" customWidth="1"/>
    <col min="24" max="25" width="7.85546875" style="415" customWidth="1"/>
    <col min="26" max="26" width="9.28515625" style="415" customWidth="1"/>
    <col min="27" max="29" width="7.85546875" style="415" customWidth="1"/>
    <col min="30" max="30" width="16.42578125" style="415" customWidth="1"/>
    <col min="31" max="32" width="7.85546875" style="415" customWidth="1"/>
    <col min="33" max="33" width="9.28515625" style="415" customWidth="1"/>
    <col min="34" max="36" width="7.85546875" style="415" customWidth="1"/>
    <col min="37" max="37" width="16.42578125" style="415" customWidth="1"/>
    <col min="38" max="39" width="7.85546875" style="415" customWidth="1"/>
    <col min="40" max="40" width="9.28515625" style="415" customWidth="1"/>
    <col min="41" max="43" width="7.85546875" style="415" customWidth="1"/>
    <col min="44" max="44" width="16.42578125" style="415" customWidth="1"/>
    <col min="45" max="46" width="7.85546875" style="415" customWidth="1"/>
    <col min="47" max="47" width="9.28515625" style="415" customWidth="1"/>
    <col min="48" max="50" width="7.85546875" style="415" customWidth="1"/>
    <col min="51" max="51" width="16.42578125" style="415" customWidth="1"/>
    <col min="52" max="53" width="7.85546875" style="415" customWidth="1"/>
    <col min="54" max="54" width="9.28515625" style="415" customWidth="1"/>
    <col min="55" max="57" width="7.85546875" style="415" customWidth="1"/>
    <col min="58" max="58" width="16.42578125" style="415" customWidth="1"/>
    <col min="59" max="60" width="7.85546875" style="415" customWidth="1"/>
    <col min="61" max="61" width="9.28515625" style="415" customWidth="1"/>
    <col min="62" max="64" width="7.85546875" style="415" customWidth="1"/>
    <col min="65" max="65" width="16.42578125" style="415" customWidth="1"/>
    <col min="66" max="67" width="7.85546875" style="415" customWidth="1"/>
    <col min="68" max="68" width="9.28515625" style="415" customWidth="1"/>
    <col min="69" max="71" width="7.85546875" style="415" customWidth="1"/>
    <col min="72" max="72" width="16.42578125" style="415" customWidth="1"/>
    <col min="73" max="74" width="7.85546875" style="415" customWidth="1"/>
    <col min="75" max="75" width="9.28515625" style="415" customWidth="1"/>
    <col min="76" max="78" width="7.85546875" style="415" customWidth="1"/>
    <col min="79" max="79" width="16.42578125" style="415" customWidth="1"/>
    <col min="80" max="81" width="7.85546875" style="415" customWidth="1"/>
    <col min="82" max="82" width="9.28515625" style="415" customWidth="1"/>
    <col min="83" max="85" width="7.85546875" style="415" customWidth="1"/>
    <col min="86" max="86" width="16.42578125" style="415" customWidth="1"/>
    <col min="87" max="88" width="7.85546875" style="415" customWidth="1"/>
    <col min="89" max="89" width="9.28515625" style="415" customWidth="1"/>
    <col min="90" max="92" width="7.85546875" style="415" customWidth="1"/>
    <col min="93" max="93" width="16.42578125" style="415" customWidth="1"/>
    <col min="94" max="95" width="7.85546875" style="415" customWidth="1"/>
    <col min="96" max="96" width="9.28515625" style="415" customWidth="1"/>
    <col min="97" max="99" width="7.85546875" style="415" customWidth="1"/>
    <col min="100" max="100" width="16.42578125" style="415" customWidth="1"/>
    <col min="101" max="102" width="7.85546875" style="415" customWidth="1"/>
    <col min="103" max="103" width="9.28515625" style="415" customWidth="1"/>
    <col min="104" max="106" width="7.85546875" style="415" customWidth="1"/>
    <col min="107" max="107" width="16.42578125" style="415" customWidth="1"/>
    <col min="108" max="109" width="7.85546875" style="415" customWidth="1"/>
    <col min="110" max="110" width="9.28515625" style="415" customWidth="1"/>
    <col min="111" max="113" width="7.85546875" style="415" customWidth="1"/>
    <col min="114" max="114" width="16.42578125" style="415" customWidth="1"/>
    <col min="115" max="116" width="7.85546875" style="415" customWidth="1"/>
    <col min="117" max="117" width="9.28515625" style="415" customWidth="1"/>
    <col min="118" max="120" width="7.85546875" style="415" customWidth="1"/>
    <col min="121" max="121" width="16.42578125" style="415" customWidth="1"/>
    <col min="122" max="123" width="7.85546875" style="415" customWidth="1"/>
    <col min="124" max="124" width="9.28515625" style="415" customWidth="1"/>
    <col min="125" max="127" width="7.85546875" style="415" customWidth="1"/>
    <col min="128" max="128" width="16.42578125" style="415" customWidth="1"/>
    <col min="129" max="130" width="7.85546875" style="415" customWidth="1"/>
    <col min="131" max="131" width="9.28515625" style="415" customWidth="1"/>
    <col min="132" max="134" width="7.85546875" style="415" customWidth="1"/>
    <col min="135" max="135" width="16.42578125" style="415" customWidth="1"/>
    <col min="136" max="137" width="7.85546875" style="415" customWidth="1"/>
    <col min="138" max="138" width="9.28515625" style="415" customWidth="1"/>
    <col min="139" max="141" width="7.85546875" style="415" customWidth="1"/>
    <col min="142" max="142" width="3.42578125" style="415" customWidth="1"/>
    <col min="143" max="143" width="16.42578125" style="415" customWidth="1"/>
    <col min="144" max="145" width="7.85546875" style="415" customWidth="1"/>
    <col min="146" max="146" width="9.28515625" style="415" customWidth="1"/>
    <col min="147" max="149" width="7.85546875" style="415" customWidth="1"/>
    <col min="150" max="150" width="16.42578125" style="415" customWidth="1"/>
    <col min="151" max="152" width="7.85546875" style="415" customWidth="1"/>
    <col min="153" max="153" width="9.28515625" style="415" customWidth="1"/>
    <col min="154" max="156" width="7.85546875" style="415" customWidth="1"/>
    <col min="157" max="157" width="16.42578125" style="415" customWidth="1"/>
    <col min="158" max="159" width="7.85546875" style="415" customWidth="1"/>
    <col min="160" max="160" width="9.28515625" style="415" customWidth="1"/>
    <col min="161" max="163" width="7.85546875" style="415" customWidth="1"/>
    <col min="164" max="164" width="16.42578125" style="415" customWidth="1"/>
    <col min="165" max="166" width="7.85546875" style="415" customWidth="1"/>
    <col min="167" max="167" width="9.28515625" style="415" customWidth="1"/>
    <col min="168" max="170" width="7.85546875" style="415" customWidth="1"/>
    <col min="171" max="171" width="16.42578125" style="415" customWidth="1"/>
    <col min="172" max="173" width="7.85546875" style="415" customWidth="1"/>
    <col min="174" max="174" width="9.28515625" style="415" customWidth="1"/>
    <col min="175" max="177" width="7.85546875" style="415" customWidth="1"/>
    <col min="178" max="178" width="16.42578125" style="415" customWidth="1"/>
    <col min="179" max="180" width="7.85546875" style="415" customWidth="1"/>
    <col min="181" max="181" width="9.28515625" style="415" customWidth="1"/>
    <col min="182" max="184" width="7.85546875" style="415" customWidth="1"/>
    <col min="185" max="185" width="16.42578125" style="415" customWidth="1"/>
    <col min="186" max="187" width="7.85546875" style="415" customWidth="1"/>
    <col min="188" max="188" width="9.28515625" style="415" customWidth="1"/>
    <col min="189" max="191" width="7.85546875" style="415" customWidth="1"/>
    <col min="192" max="192" width="16.42578125" style="415" customWidth="1"/>
    <col min="193" max="194" width="7.85546875" style="415" customWidth="1"/>
    <col min="195" max="195" width="9.28515625" style="415" customWidth="1"/>
    <col min="196" max="198" width="7.85546875" style="415" customWidth="1"/>
    <col min="199" max="199" width="16.42578125" style="415" customWidth="1"/>
    <col min="200" max="201" width="7.85546875" style="415" customWidth="1"/>
    <col min="202" max="202" width="9.28515625" style="415" customWidth="1"/>
    <col min="203" max="205" width="7.85546875" style="415" customWidth="1"/>
    <col min="206" max="206" width="16.42578125" style="415" customWidth="1"/>
    <col min="207" max="208" width="7.85546875" style="415" customWidth="1"/>
    <col min="209" max="209" width="9.28515625" style="415" customWidth="1"/>
    <col min="210" max="212" width="7.85546875" style="415" customWidth="1"/>
    <col min="213" max="213" width="16.42578125" style="415" customWidth="1"/>
    <col min="214" max="215" width="7.85546875" style="415" customWidth="1"/>
    <col min="216" max="216" width="9.28515625" style="415" customWidth="1"/>
    <col min="217" max="219" width="7.85546875" style="415" customWidth="1"/>
    <col min="220" max="220" width="16.42578125" style="415" customWidth="1"/>
    <col min="221" max="222" width="7.85546875" style="415" customWidth="1"/>
    <col min="223" max="223" width="9.28515625" style="415" customWidth="1"/>
    <col min="224" max="226" width="7.85546875" style="415" customWidth="1"/>
    <col min="227" max="227" width="16.42578125" style="415" customWidth="1"/>
    <col min="228" max="229" width="7.85546875" style="415" customWidth="1"/>
    <col min="230" max="230" width="9.28515625" style="415" customWidth="1"/>
    <col min="231" max="233" width="7.85546875" style="415" customWidth="1"/>
    <col min="234" max="234" width="16.42578125" style="415" customWidth="1"/>
    <col min="235" max="236" width="7.85546875" style="415" customWidth="1"/>
    <col min="237" max="237" width="9.28515625" style="415" customWidth="1"/>
    <col min="238" max="240" width="7.85546875" style="415" customWidth="1"/>
    <col min="241" max="241" width="16.42578125" style="415" customWidth="1"/>
    <col min="242" max="243" width="7.85546875" style="415" customWidth="1"/>
    <col min="244" max="244" width="9.28515625" style="415" customWidth="1"/>
    <col min="245" max="247" width="7.85546875" style="415" customWidth="1"/>
    <col min="248" max="248" width="16.42578125" style="415" customWidth="1"/>
    <col min="249" max="250" width="7.85546875" style="415" customWidth="1"/>
    <col min="251" max="251" width="9.28515625" style="415" customWidth="1"/>
    <col min="252" max="254" width="7.85546875" style="415" customWidth="1"/>
    <col min="255" max="255" width="16.42578125" style="415" customWidth="1"/>
    <col min="256" max="257" width="7.85546875" style="415" customWidth="1"/>
    <col min="258" max="258" width="9.28515625" style="415" customWidth="1"/>
    <col min="259" max="261" width="7.85546875" style="415" customWidth="1"/>
    <col min="262" max="262" width="16.42578125" style="415" customWidth="1"/>
    <col min="263" max="264" width="7.85546875" style="415" customWidth="1"/>
    <col min="265" max="265" width="9.28515625" style="415" customWidth="1"/>
    <col min="266" max="268" width="7.85546875" style="415" customWidth="1"/>
    <col min="269" max="269" width="16.42578125" style="415" customWidth="1"/>
    <col min="270" max="271" width="7.85546875" style="415" customWidth="1"/>
    <col min="272" max="272" width="9.28515625" style="415" customWidth="1"/>
    <col min="273" max="275" width="7.85546875" style="415" customWidth="1"/>
    <col min="276" max="276" width="16.42578125" style="415" customWidth="1"/>
    <col min="277" max="278" width="7.85546875" style="415" customWidth="1"/>
    <col min="279" max="279" width="9.28515625" style="415" customWidth="1"/>
    <col min="280" max="282" width="7.85546875" style="415" customWidth="1"/>
    <col min="283" max="283" width="2.85546875" style="402" customWidth="1"/>
    <col min="284" max="16384" width="9.140625" style="402"/>
  </cols>
  <sheetData>
    <row r="1" spans="1:291" ht="15" x14ac:dyDescent="0.25">
      <c r="A1" s="150" t="s">
        <v>171</v>
      </c>
      <c r="B1" s="145" t="s">
        <v>178</v>
      </c>
      <c r="C1" s="135"/>
      <c r="D1" s="135"/>
      <c r="E1" s="135"/>
      <c r="F1" s="135"/>
      <c r="G1" s="137"/>
      <c r="H1" s="385"/>
      <c r="I1" s="145" t="s">
        <v>178</v>
      </c>
      <c r="J1" s="135"/>
      <c r="K1" s="135"/>
      <c r="L1" s="135"/>
      <c r="M1" s="135"/>
      <c r="N1" s="137"/>
      <c r="O1" s="385"/>
      <c r="P1" s="145" t="s">
        <v>178</v>
      </c>
      <c r="Q1" s="135"/>
      <c r="R1" s="135"/>
      <c r="S1" s="135"/>
      <c r="T1" s="135"/>
      <c r="U1" s="137"/>
      <c r="V1" s="385"/>
      <c r="W1" s="145" t="s">
        <v>178</v>
      </c>
      <c r="X1" s="135"/>
      <c r="Y1" s="135"/>
      <c r="Z1" s="135"/>
      <c r="AA1" s="135"/>
      <c r="AB1" s="137"/>
      <c r="AC1" s="385"/>
      <c r="AD1" s="145" t="s">
        <v>178</v>
      </c>
      <c r="AE1" s="135"/>
      <c r="AF1" s="135"/>
      <c r="AG1" s="135"/>
      <c r="AH1" s="135"/>
      <c r="AI1" s="137"/>
      <c r="AJ1" s="385"/>
      <c r="AK1" s="145" t="s">
        <v>178</v>
      </c>
      <c r="AL1" s="135"/>
      <c r="AM1" s="135"/>
      <c r="AN1" s="135"/>
      <c r="AO1" s="135"/>
      <c r="AP1" s="137"/>
      <c r="AQ1" s="385"/>
      <c r="AR1" s="145" t="s">
        <v>178</v>
      </c>
      <c r="AS1" s="135"/>
      <c r="AT1" s="135"/>
      <c r="AU1" s="135"/>
      <c r="AV1" s="135"/>
      <c r="AW1" s="137"/>
      <c r="AX1" s="385"/>
      <c r="AY1" s="145" t="s">
        <v>178</v>
      </c>
      <c r="AZ1" s="135"/>
      <c r="BA1" s="135"/>
      <c r="BB1" s="135"/>
      <c r="BC1" s="135"/>
      <c r="BD1" s="137"/>
      <c r="BE1" s="385"/>
      <c r="BF1" s="145" t="s">
        <v>178</v>
      </c>
      <c r="BG1" s="135"/>
      <c r="BH1" s="135"/>
      <c r="BI1" s="135"/>
      <c r="BJ1" s="135"/>
      <c r="BK1" s="137"/>
      <c r="BL1" s="385"/>
      <c r="BM1" s="145" t="s">
        <v>178</v>
      </c>
      <c r="BN1" s="135"/>
      <c r="BO1" s="135"/>
      <c r="BP1" s="135"/>
      <c r="BQ1" s="135"/>
      <c r="BR1" s="137"/>
      <c r="BS1" s="385"/>
      <c r="BT1" s="145" t="s">
        <v>178</v>
      </c>
      <c r="BU1" s="135"/>
      <c r="BV1" s="135"/>
      <c r="BW1" s="135"/>
      <c r="BX1" s="135"/>
      <c r="BY1" s="137"/>
      <c r="BZ1" s="385"/>
      <c r="CA1" s="145" t="s">
        <v>178</v>
      </c>
      <c r="CB1" s="135"/>
      <c r="CC1" s="135"/>
      <c r="CD1" s="135"/>
      <c r="CE1" s="135"/>
      <c r="CF1" s="137"/>
      <c r="CG1" s="385"/>
      <c r="CH1" s="145" t="s">
        <v>178</v>
      </c>
      <c r="CI1" s="135"/>
      <c r="CJ1" s="135"/>
      <c r="CK1" s="135"/>
      <c r="CL1" s="135"/>
      <c r="CM1" s="137"/>
      <c r="CN1" s="385"/>
      <c r="CO1" s="145" t="s">
        <v>178</v>
      </c>
      <c r="CP1" s="135"/>
      <c r="CQ1" s="135"/>
      <c r="CR1" s="135"/>
      <c r="CS1" s="135"/>
      <c r="CT1" s="137"/>
      <c r="CU1" s="385"/>
      <c r="CV1" s="145" t="s">
        <v>178</v>
      </c>
      <c r="CW1" s="135"/>
      <c r="CX1" s="135"/>
      <c r="CY1" s="135"/>
      <c r="CZ1" s="135"/>
      <c r="DA1" s="137"/>
      <c r="DB1" s="385"/>
      <c r="DC1" s="145" t="s">
        <v>178</v>
      </c>
      <c r="DD1" s="135"/>
      <c r="DE1" s="135"/>
      <c r="DF1" s="135"/>
      <c r="DG1" s="135"/>
      <c r="DH1" s="137"/>
      <c r="DI1" s="385"/>
      <c r="DJ1" s="145" t="s">
        <v>178</v>
      </c>
      <c r="DK1" s="135"/>
      <c r="DL1" s="135"/>
      <c r="DM1" s="135"/>
      <c r="DN1" s="135"/>
      <c r="DO1" s="137"/>
      <c r="DP1" s="385"/>
      <c r="DQ1" s="145" t="s">
        <v>178</v>
      </c>
      <c r="DR1" s="135"/>
      <c r="DS1" s="135"/>
      <c r="DT1" s="135"/>
      <c r="DU1" s="135"/>
      <c r="DV1" s="137"/>
      <c r="DW1" s="385"/>
      <c r="DX1" s="145" t="s">
        <v>178</v>
      </c>
      <c r="DY1" s="135"/>
      <c r="DZ1" s="135"/>
      <c r="EA1" s="135"/>
      <c r="EB1" s="135"/>
      <c r="EC1" s="137"/>
      <c r="ED1" s="385"/>
      <c r="EE1" s="392" t="s">
        <v>178</v>
      </c>
      <c r="EF1" s="135"/>
      <c r="EG1" s="135"/>
      <c r="EH1" s="135"/>
      <c r="EI1" s="135"/>
      <c r="EJ1" s="393"/>
      <c r="EK1" s="133"/>
      <c r="EL1" s="401"/>
      <c r="EM1" s="145" t="s">
        <v>178</v>
      </c>
      <c r="EN1" s="135"/>
      <c r="EO1" s="135"/>
      <c r="EP1" s="135"/>
      <c r="EQ1" s="135"/>
      <c r="ER1" s="137"/>
      <c r="ES1" s="385"/>
      <c r="ET1" s="145" t="s">
        <v>178</v>
      </c>
      <c r="EU1" s="135"/>
      <c r="EV1" s="135"/>
      <c r="EW1" s="135"/>
      <c r="EX1" s="135"/>
      <c r="EY1" s="137"/>
      <c r="EZ1" s="385"/>
      <c r="FA1" s="145" t="s">
        <v>178</v>
      </c>
      <c r="FB1" s="135"/>
      <c r="FC1" s="135"/>
      <c r="FD1" s="135"/>
      <c r="FE1" s="135"/>
      <c r="FF1" s="137"/>
      <c r="FG1" s="385"/>
      <c r="FH1" s="145" t="s">
        <v>178</v>
      </c>
      <c r="FI1" s="135"/>
      <c r="FJ1" s="135"/>
      <c r="FK1" s="135"/>
      <c r="FL1" s="135"/>
      <c r="FM1" s="137"/>
      <c r="FN1" s="385"/>
      <c r="FO1" s="145" t="s">
        <v>178</v>
      </c>
      <c r="FP1" s="135"/>
      <c r="FQ1" s="135"/>
      <c r="FR1" s="135"/>
      <c r="FS1" s="135"/>
      <c r="FT1" s="137"/>
      <c r="FU1" s="385"/>
      <c r="FV1" s="145" t="s">
        <v>178</v>
      </c>
      <c r="FW1" s="135"/>
      <c r="FX1" s="135"/>
      <c r="FY1" s="135"/>
      <c r="FZ1" s="135"/>
      <c r="GA1" s="137"/>
      <c r="GB1" s="385"/>
      <c r="GC1" s="145" t="s">
        <v>178</v>
      </c>
      <c r="GD1" s="135"/>
      <c r="GE1" s="135"/>
      <c r="GF1" s="135"/>
      <c r="GG1" s="135"/>
      <c r="GH1" s="137"/>
      <c r="GI1" s="385"/>
      <c r="GJ1" s="145" t="s">
        <v>178</v>
      </c>
      <c r="GK1" s="135"/>
      <c r="GL1" s="135"/>
      <c r="GM1" s="135"/>
      <c r="GN1" s="135"/>
      <c r="GO1" s="137"/>
      <c r="GP1" s="385"/>
      <c r="GQ1" s="145" t="s">
        <v>178</v>
      </c>
      <c r="GR1" s="135"/>
      <c r="GS1" s="135"/>
      <c r="GT1" s="135"/>
      <c r="GU1" s="135"/>
      <c r="GV1" s="137"/>
      <c r="GW1" s="385"/>
      <c r="GX1" s="145" t="s">
        <v>178</v>
      </c>
      <c r="GY1" s="135"/>
      <c r="GZ1" s="135"/>
      <c r="HA1" s="135"/>
      <c r="HB1" s="135"/>
      <c r="HC1" s="137"/>
      <c r="HD1" s="385"/>
      <c r="HE1" s="145" t="s">
        <v>178</v>
      </c>
      <c r="HF1" s="135"/>
      <c r="HG1" s="135"/>
      <c r="HH1" s="135"/>
      <c r="HI1" s="135"/>
      <c r="HJ1" s="137"/>
      <c r="HK1" s="385"/>
      <c r="HL1" s="145" t="s">
        <v>178</v>
      </c>
      <c r="HM1" s="135"/>
      <c r="HN1" s="135"/>
      <c r="HO1" s="135"/>
      <c r="HP1" s="135"/>
      <c r="HQ1" s="137"/>
      <c r="HR1" s="385"/>
      <c r="HS1" s="145" t="s">
        <v>178</v>
      </c>
      <c r="HT1" s="135"/>
      <c r="HU1" s="135"/>
      <c r="HV1" s="135"/>
      <c r="HW1" s="135"/>
      <c r="HX1" s="137"/>
      <c r="HY1" s="385"/>
      <c r="HZ1" s="145" t="s">
        <v>178</v>
      </c>
      <c r="IA1" s="135"/>
      <c r="IB1" s="135"/>
      <c r="IC1" s="135"/>
      <c r="ID1" s="135"/>
      <c r="IE1" s="137"/>
      <c r="IF1" s="385"/>
      <c r="IG1" s="145" t="s">
        <v>178</v>
      </c>
      <c r="IH1" s="135"/>
      <c r="II1" s="135"/>
      <c r="IJ1" s="135"/>
      <c r="IK1" s="135"/>
      <c r="IL1" s="137"/>
      <c r="IM1" s="385"/>
      <c r="IN1" s="145" t="s">
        <v>178</v>
      </c>
      <c r="IO1" s="135"/>
      <c r="IP1" s="135"/>
      <c r="IQ1" s="135"/>
      <c r="IR1" s="135"/>
      <c r="IS1" s="137"/>
      <c r="IT1" s="385"/>
      <c r="IU1" s="145" t="s">
        <v>178</v>
      </c>
      <c r="IV1" s="135"/>
      <c r="IW1" s="135"/>
      <c r="IX1" s="135"/>
      <c r="IY1" s="135"/>
      <c r="IZ1" s="137"/>
      <c r="JA1" s="385"/>
      <c r="JB1" s="145" t="s">
        <v>178</v>
      </c>
      <c r="JC1" s="135"/>
      <c r="JD1" s="135"/>
      <c r="JE1" s="135"/>
      <c r="JF1" s="135"/>
      <c r="JG1" s="137"/>
      <c r="JH1" s="385"/>
      <c r="JI1" s="145" t="s">
        <v>178</v>
      </c>
      <c r="JJ1" s="135"/>
      <c r="JK1" s="135"/>
      <c r="JL1" s="135"/>
      <c r="JM1" s="135"/>
      <c r="JN1" s="137"/>
      <c r="JO1" s="385"/>
      <c r="JP1" s="392" t="s">
        <v>178</v>
      </c>
      <c r="JQ1" s="135"/>
      <c r="JR1" s="135"/>
      <c r="JS1" s="135"/>
      <c r="JT1" s="135"/>
      <c r="JU1" s="393"/>
      <c r="JV1" s="133"/>
      <c r="JW1" s="401"/>
      <c r="JX1" s="427"/>
      <c r="JY1" s="428"/>
      <c r="JZ1" s="428"/>
      <c r="KA1" s="428"/>
      <c r="KB1" s="429"/>
    </row>
    <row r="2" spans="1:291" ht="15" x14ac:dyDescent="0.25">
      <c r="A2" s="151" t="s">
        <v>101</v>
      </c>
      <c r="B2" s="146" t="s">
        <v>177</v>
      </c>
      <c r="C2" s="147" t="str">
        <f>IF(SUM(B6:B201)&gt;0,"Yes","No")</f>
        <v>No</v>
      </c>
      <c r="D2" s="136"/>
      <c r="E2" s="136"/>
      <c r="F2" s="156" t="s">
        <v>156</v>
      </c>
      <c r="G2" s="137"/>
      <c r="H2" s="385"/>
      <c r="I2" s="146" t="s">
        <v>177</v>
      </c>
      <c r="J2" s="147" t="str">
        <f>IF(SUM(I6:I201)&gt;0,"Yes","No")</f>
        <v>No</v>
      </c>
      <c r="K2" s="136"/>
      <c r="L2" s="136"/>
      <c r="M2" s="156" t="s">
        <v>156</v>
      </c>
      <c r="N2" s="137"/>
      <c r="O2" s="385"/>
      <c r="P2" s="146" t="s">
        <v>177</v>
      </c>
      <c r="Q2" s="147" t="str">
        <f>IF(SUM(P6:P201)&gt;0,"Yes","No")</f>
        <v>No</v>
      </c>
      <c r="R2" s="136"/>
      <c r="S2" s="136"/>
      <c r="T2" s="156" t="s">
        <v>156</v>
      </c>
      <c r="U2" s="137"/>
      <c r="V2" s="385"/>
      <c r="W2" s="146" t="s">
        <v>177</v>
      </c>
      <c r="X2" s="147" t="str">
        <f>IF(SUM(W6:W201)&gt;0,"Yes","No")</f>
        <v>No</v>
      </c>
      <c r="Y2" s="136"/>
      <c r="Z2" s="136"/>
      <c r="AA2" s="156" t="s">
        <v>156</v>
      </c>
      <c r="AB2" s="137"/>
      <c r="AC2" s="385"/>
      <c r="AD2" s="146" t="s">
        <v>177</v>
      </c>
      <c r="AE2" s="147" t="str">
        <f>IF(SUM(AD6:AD201)&gt;0,"Yes","No")</f>
        <v>No</v>
      </c>
      <c r="AF2" s="136"/>
      <c r="AG2" s="136"/>
      <c r="AH2" s="156" t="s">
        <v>156</v>
      </c>
      <c r="AI2" s="137"/>
      <c r="AJ2" s="385"/>
      <c r="AK2" s="146" t="s">
        <v>177</v>
      </c>
      <c r="AL2" s="147" t="str">
        <f>IF(SUM(AK6:AK201)&gt;0,"Yes","No")</f>
        <v>No</v>
      </c>
      <c r="AM2" s="136"/>
      <c r="AN2" s="136"/>
      <c r="AO2" s="156" t="s">
        <v>156</v>
      </c>
      <c r="AP2" s="137"/>
      <c r="AQ2" s="385"/>
      <c r="AR2" s="146" t="s">
        <v>177</v>
      </c>
      <c r="AS2" s="147" t="str">
        <f>IF(SUM(AR6:AR201)&gt;0,"Yes","No")</f>
        <v>No</v>
      </c>
      <c r="AT2" s="136"/>
      <c r="AU2" s="136"/>
      <c r="AV2" s="156" t="s">
        <v>156</v>
      </c>
      <c r="AW2" s="137"/>
      <c r="AX2" s="385"/>
      <c r="AY2" s="146" t="s">
        <v>177</v>
      </c>
      <c r="AZ2" s="147" t="str">
        <f>IF(SUM(AY6:AY201)&gt;0,"Yes","No")</f>
        <v>No</v>
      </c>
      <c r="BA2" s="136"/>
      <c r="BB2" s="136"/>
      <c r="BC2" s="156" t="s">
        <v>156</v>
      </c>
      <c r="BD2" s="137"/>
      <c r="BE2" s="385"/>
      <c r="BF2" s="146" t="s">
        <v>177</v>
      </c>
      <c r="BG2" s="147" t="str">
        <f>IF(SUM(BF6:BF201)&gt;0,"Yes","No")</f>
        <v>No</v>
      </c>
      <c r="BH2" s="136"/>
      <c r="BI2" s="136"/>
      <c r="BJ2" s="156" t="s">
        <v>156</v>
      </c>
      <c r="BK2" s="137"/>
      <c r="BL2" s="385"/>
      <c r="BM2" s="146" t="s">
        <v>177</v>
      </c>
      <c r="BN2" s="147" t="str">
        <f>IF(SUM(BM6:BM201)&gt;0,"Yes","No")</f>
        <v>No</v>
      </c>
      <c r="BO2" s="136"/>
      <c r="BP2" s="136"/>
      <c r="BQ2" s="156" t="s">
        <v>156</v>
      </c>
      <c r="BR2" s="137"/>
      <c r="BS2" s="385"/>
      <c r="BT2" s="146" t="s">
        <v>177</v>
      </c>
      <c r="BU2" s="147" t="str">
        <f>IF(SUM(BT6:BT201)&gt;0,"Yes","No")</f>
        <v>No</v>
      </c>
      <c r="BV2" s="136"/>
      <c r="BW2" s="136"/>
      <c r="BX2" s="156" t="s">
        <v>156</v>
      </c>
      <c r="BY2" s="137"/>
      <c r="BZ2" s="385"/>
      <c r="CA2" s="146" t="s">
        <v>177</v>
      </c>
      <c r="CB2" s="147" t="str">
        <f>IF(SUM(CA6:CA201)&gt;0,"Yes","No")</f>
        <v>No</v>
      </c>
      <c r="CC2" s="136"/>
      <c r="CD2" s="136"/>
      <c r="CE2" s="156" t="s">
        <v>156</v>
      </c>
      <c r="CF2" s="137"/>
      <c r="CG2" s="385"/>
      <c r="CH2" s="146" t="s">
        <v>177</v>
      </c>
      <c r="CI2" s="147" t="str">
        <f>IF(SUM(CH6:CH201)&gt;0,"Yes","No")</f>
        <v>No</v>
      </c>
      <c r="CJ2" s="136"/>
      <c r="CK2" s="136"/>
      <c r="CL2" s="156" t="s">
        <v>156</v>
      </c>
      <c r="CM2" s="137"/>
      <c r="CN2" s="385"/>
      <c r="CO2" s="146" t="s">
        <v>177</v>
      </c>
      <c r="CP2" s="147" t="str">
        <f>IF(SUM(CO6:CO201)&gt;0,"Yes","No")</f>
        <v>No</v>
      </c>
      <c r="CQ2" s="136"/>
      <c r="CR2" s="136"/>
      <c r="CS2" s="156" t="s">
        <v>156</v>
      </c>
      <c r="CT2" s="137"/>
      <c r="CU2" s="385"/>
      <c r="CV2" s="146" t="s">
        <v>177</v>
      </c>
      <c r="CW2" s="147" t="str">
        <f>IF(SUM(CV6:CV201)&gt;0,"Yes","No")</f>
        <v>No</v>
      </c>
      <c r="CX2" s="136"/>
      <c r="CY2" s="136"/>
      <c r="CZ2" s="156" t="s">
        <v>156</v>
      </c>
      <c r="DA2" s="137"/>
      <c r="DB2" s="385"/>
      <c r="DC2" s="146" t="s">
        <v>177</v>
      </c>
      <c r="DD2" s="147" t="str">
        <f>IF(SUM(DC6:DC201)&gt;0,"Yes","No")</f>
        <v>No</v>
      </c>
      <c r="DE2" s="136"/>
      <c r="DF2" s="136"/>
      <c r="DG2" s="156" t="s">
        <v>156</v>
      </c>
      <c r="DH2" s="137"/>
      <c r="DI2" s="385"/>
      <c r="DJ2" s="146" t="s">
        <v>177</v>
      </c>
      <c r="DK2" s="147" t="str">
        <f>IF(SUM(DJ6:DJ201)&gt;0,"Yes","No")</f>
        <v>No</v>
      </c>
      <c r="DL2" s="136"/>
      <c r="DM2" s="136"/>
      <c r="DN2" s="156" t="s">
        <v>156</v>
      </c>
      <c r="DO2" s="137"/>
      <c r="DP2" s="385"/>
      <c r="DQ2" s="146" t="s">
        <v>177</v>
      </c>
      <c r="DR2" s="147" t="str">
        <f>IF(SUM(DQ6:DQ201)&gt;0,"Yes","No")</f>
        <v>No</v>
      </c>
      <c r="DS2" s="136"/>
      <c r="DT2" s="136"/>
      <c r="DU2" s="156" t="s">
        <v>156</v>
      </c>
      <c r="DV2" s="137"/>
      <c r="DW2" s="385"/>
      <c r="DX2" s="146" t="s">
        <v>177</v>
      </c>
      <c r="DY2" s="147" t="str">
        <f>IF(SUM(DX6:DX201)&gt;0,"Yes","No")</f>
        <v>No</v>
      </c>
      <c r="DZ2" s="136"/>
      <c r="EA2" s="136"/>
      <c r="EB2" s="156" t="s">
        <v>156</v>
      </c>
      <c r="EC2" s="137"/>
      <c r="ED2" s="385"/>
      <c r="EE2" s="394" t="s">
        <v>177</v>
      </c>
      <c r="EF2" s="147" t="str">
        <f>IF(SUM(EE6:EE201)&gt;0,"Yes","No")</f>
        <v>No</v>
      </c>
      <c r="EG2" s="136"/>
      <c r="EH2" s="136"/>
      <c r="EI2" s="156" t="s">
        <v>156</v>
      </c>
      <c r="EJ2" s="137"/>
      <c r="EK2" s="134"/>
      <c r="EL2" s="403"/>
      <c r="EM2" s="146" t="s">
        <v>177</v>
      </c>
      <c r="EN2" s="147" t="str">
        <f>IF(SUM(EM6:EM201)&gt;0,"Yes","No")</f>
        <v>No</v>
      </c>
      <c r="EO2" s="136"/>
      <c r="EP2" s="136"/>
      <c r="EQ2" s="156" t="s">
        <v>156</v>
      </c>
      <c r="ER2" s="137"/>
      <c r="ES2" s="385"/>
      <c r="ET2" s="146" t="s">
        <v>177</v>
      </c>
      <c r="EU2" s="147" t="str">
        <f>IF(SUM(ET6:ET201)&gt;0,"Yes","No")</f>
        <v>No</v>
      </c>
      <c r="EV2" s="136"/>
      <c r="EW2" s="136"/>
      <c r="EX2" s="156" t="s">
        <v>156</v>
      </c>
      <c r="EY2" s="137"/>
      <c r="EZ2" s="385"/>
      <c r="FA2" s="146" t="s">
        <v>177</v>
      </c>
      <c r="FB2" s="147" t="str">
        <f>IF(SUM(FA6:FA201)&gt;0,"Yes","No")</f>
        <v>No</v>
      </c>
      <c r="FC2" s="136"/>
      <c r="FD2" s="136"/>
      <c r="FE2" s="156" t="s">
        <v>156</v>
      </c>
      <c r="FF2" s="137"/>
      <c r="FG2" s="385"/>
      <c r="FH2" s="146" t="s">
        <v>177</v>
      </c>
      <c r="FI2" s="147" t="str">
        <f>IF(SUM(FH6:FH201)&gt;0,"Yes","No")</f>
        <v>No</v>
      </c>
      <c r="FJ2" s="136"/>
      <c r="FK2" s="136"/>
      <c r="FL2" s="156" t="s">
        <v>156</v>
      </c>
      <c r="FM2" s="137"/>
      <c r="FN2" s="385"/>
      <c r="FO2" s="146" t="s">
        <v>177</v>
      </c>
      <c r="FP2" s="147" t="str">
        <f>IF(SUM(FO6:FO201)&gt;0,"Yes","No")</f>
        <v>No</v>
      </c>
      <c r="FQ2" s="136"/>
      <c r="FR2" s="136"/>
      <c r="FS2" s="156" t="s">
        <v>156</v>
      </c>
      <c r="FT2" s="137"/>
      <c r="FU2" s="385"/>
      <c r="FV2" s="146" t="s">
        <v>177</v>
      </c>
      <c r="FW2" s="147" t="str">
        <f>IF(SUM(FV6:FV201)&gt;0,"Yes","No")</f>
        <v>No</v>
      </c>
      <c r="FX2" s="136"/>
      <c r="FY2" s="136"/>
      <c r="FZ2" s="156" t="s">
        <v>156</v>
      </c>
      <c r="GA2" s="137"/>
      <c r="GB2" s="385"/>
      <c r="GC2" s="146" t="s">
        <v>177</v>
      </c>
      <c r="GD2" s="147" t="str">
        <f>IF(SUM(GC6:GC201)&gt;0,"Yes","No")</f>
        <v>No</v>
      </c>
      <c r="GE2" s="136"/>
      <c r="GF2" s="136"/>
      <c r="GG2" s="156" t="s">
        <v>156</v>
      </c>
      <c r="GH2" s="137"/>
      <c r="GI2" s="385"/>
      <c r="GJ2" s="146" t="s">
        <v>177</v>
      </c>
      <c r="GK2" s="147" t="str">
        <f>IF(SUM(GJ6:GJ201)&gt;0,"Yes","No")</f>
        <v>No</v>
      </c>
      <c r="GL2" s="136"/>
      <c r="GM2" s="136"/>
      <c r="GN2" s="156" t="s">
        <v>156</v>
      </c>
      <c r="GO2" s="137"/>
      <c r="GP2" s="385"/>
      <c r="GQ2" s="146" t="s">
        <v>177</v>
      </c>
      <c r="GR2" s="147" t="str">
        <f>IF(SUM(GQ6:GQ201)&gt;0,"Yes","No")</f>
        <v>No</v>
      </c>
      <c r="GS2" s="136"/>
      <c r="GT2" s="136"/>
      <c r="GU2" s="156" t="s">
        <v>156</v>
      </c>
      <c r="GV2" s="137"/>
      <c r="GW2" s="385"/>
      <c r="GX2" s="146" t="s">
        <v>177</v>
      </c>
      <c r="GY2" s="147" t="str">
        <f>IF(SUM(GX6:GX201)&gt;0,"Yes","No")</f>
        <v>No</v>
      </c>
      <c r="GZ2" s="136"/>
      <c r="HA2" s="136"/>
      <c r="HB2" s="156" t="s">
        <v>156</v>
      </c>
      <c r="HC2" s="137"/>
      <c r="HD2" s="385"/>
      <c r="HE2" s="146" t="s">
        <v>177</v>
      </c>
      <c r="HF2" s="147" t="str">
        <f>IF(SUM(HE6:HE201)&gt;0,"Yes","No")</f>
        <v>No</v>
      </c>
      <c r="HG2" s="136"/>
      <c r="HH2" s="136"/>
      <c r="HI2" s="156" t="s">
        <v>156</v>
      </c>
      <c r="HJ2" s="137"/>
      <c r="HK2" s="385"/>
      <c r="HL2" s="146" t="s">
        <v>177</v>
      </c>
      <c r="HM2" s="147" t="str">
        <f>IF(SUM(HL6:HL201)&gt;0,"Yes","No")</f>
        <v>No</v>
      </c>
      <c r="HN2" s="136"/>
      <c r="HO2" s="136"/>
      <c r="HP2" s="156" t="s">
        <v>156</v>
      </c>
      <c r="HQ2" s="137"/>
      <c r="HR2" s="385"/>
      <c r="HS2" s="146" t="s">
        <v>177</v>
      </c>
      <c r="HT2" s="147" t="str">
        <f>IF(SUM(HS6:HS201)&gt;0,"Yes","No")</f>
        <v>No</v>
      </c>
      <c r="HU2" s="136"/>
      <c r="HV2" s="136"/>
      <c r="HW2" s="156" t="s">
        <v>156</v>
      </c>
      <c r="HX2" s="137"/>
      <c r="HY2" s="385"/>
      <c r="HZ2" s="146" t="s">
        <v>177</v>
      </c>
      <c r="IA2" s="147" t="str">
        <f>IF(SUM(HZ6:HZ201)&gt;0,"Yes","No")</f>
        <v>No</v>
      </c>
      <c r="IB2" s="136"/>
      <c r="IC2" s="136"/>
      <c r="ID2" s="156" t="s">
        <v>156</v>
      </c>
      <c r="IE2" s="137"/>
      <c r="IF2" s="385"/>
      <c r="IG2" s="146" t="s">
        <v>177</v>
      </c>
      <c r="IH2" s="147" t="str">
        <f>IF(SUM(IG6:IG201)&gt;0,"Yes","No")</f>
        <v>No</v>
      </c>
      <c r="II2" s="136"/>
      <c r="IJ2" s="136"/>
      <c r="IK2" s="156" t="s">
        <v>156</v>
      </c>
      <c r="IL2" s="137"/>
      <c r="IM2" s="385"/>
      <c r="IN2" s="146" t="s">
        <v>177</v>
      </c>
      <c r="IO2" s="147" t="str">
        <f>IF(SUM(IN6:IN201)&gt;0,"Yes","No")</f>
        <v>No</v>
      </c>
      <c r="IP2" s="136"/>
      <c r="IQ2" s="136"/>
      <c r="IR2" s="156" t="s">
        <v>156</v>
      </c>
      <c r="IS2" s="137"/>
      <c r="IT2" s="385"/>
      <c r="IU2" s="146" t="s">
        <v>177</v>
      </c>
      <c r="IV2" s="147" t="str">
        <f>IF(SUM(IU6:IU201)&gt;0,"Yes","No")</f>
        <v>No</v>
      </c>
      <c r="IW2" s="136"/>
      <c r="IX2" s="136"/>
      <c r="IY2" s="156" t="s">
        <v>156</v>
      </c>
      <c r="IZ2" s="137"/>
      <c r="JA2" s="385"/>
      <c r="JB2" s="146" t="s">
        <v>177</v>
      </c>
      <c r="JC2" s="147" t="str">
        <f>IF(SUM(JB6:JB201)&gt;0,"Yes","No")</f>
        <v>No</v>
      </c>
      <c r="JD2" s="136"/>
      <c r="JE2" s="136"/>
      <c r="JF2" s="156" t="s">
        <v>156</v>
      </c>
      <c r="JG2" s="137"/>
      <c r="JH2" s="385"/>
      <c r="JI2" s="146" t="s">
        <v>177</v>
      </c>
      <c r="JJ2" s="147" t="str">
        <f>IF(SUM(JI6:JI201)&gt;0,"Yes","No")</f>
        <v>No</v>
      </c>
      <c r="JK2" s="136"/>
      <c r="JL2" s="136"/>
      <c r="JM2" s="156"/>
      <c r="JN2" s="137"/>
      <c r="JO2" s="385"/>
      <c r="JP2" s="394" t="s">
        <v>177</v>
      </c>
      <c r="JQ2" s="147" t="str">
        <f>IF(SUM(JP6:JP201)&gt;0,"Yes","No")</f>
        <v>No</v>
      </c>
      <c r="JR2" s="136"/>
      <c r="JS2" s="136"/>
      <c r="JT2" s="156"/>
      <c r="JU2" s="137"/>
      <c r="JV2" s="134"/>
      <c r="JW2" s="403"/>
      <c r="JX2" s="430"/>
      <c r="KB2" s="431"/>
    </row>
    <row r="3" spans="1:291" s="405" customFormat="1" ht="15.75" x14ac:dyDescent="0.25">
      <c r="A3" s="151" t="s">
        <v>100</v>
      </c>
      <c r="B3" s="149" t="s">
        <v>176</v>
      </c>
      <c r="C3" s="148" t="str">
        <f>IF(COUNTA(C6:G201)&gt;0,"Yes","No")</f>
        <v>Yes</v>
      </c>
      <c r="D3" s="137"/>
      <c r="E3" s="137"/>
      <c r="F3" s="137"/>
      <c r="G3" s="137">
        <v>1</v>
      </c>
      <c r="H3" s="137"/>
      <c r="I3" s="149" t="s">
        <v>176</v>
      </c>
      <c r="J3" s="148" t="str">
        <f>IF(COUNTA(J6:N201)&gt;0,"Yes","No")</f>
        <v>Yes</v>
      </c>
      <c r="K3" s="137"/>
      <c r="L3" s="137"/>
      <c r="M3" s="137"/>
      <c r="N3" s="137">
        <f>G3+1</f>
        <v>2</v>
      </c>
      <c r="O3" s="137"/>
      <c r="P3" s="149" t="s">
        <v>176</v>
      </c>
      <c r="Q3" s="148" t="str">
        <f>IF(COUNTA(Q6:U201)&gt;0,"Yes","No")</f>
        <v>Yes</v>
      </c>
      <c r="R3" s="137"/>
      <c r="S3" s="137"/>
      <c r="T3" s="137"/>
      <c r="U3" s="137">
        <f>N3+1</f>
        <v>3</v>
      </c>
      <c r="V3" s="137"/>
      <c r="W3" s="149" t="s">
        <v>176</v>
      </c>
      <c r="X3" s="148" t="str">
        <f>IF(COUNTA(X6:AB201)&gt;0,"Yes","No")</f>
        <v>Yes</v>
      </c>
      <c r="Y3" s="137"/>
      <c r="Z3" s="137"/>
      <c r="AA3" s="137"/>
      <c r="AB3" s="137">
        <f>U3+1</f>
        <v>4</v>
      </c>
      <c r="AC3" s="137"/>
      <c r="AD3" s="149" t="s">
        <v>176</v>
      </c>
      <c r="AE3" s="148" t="str">
        <f>IF(COUNTA(AE6:AI201)&gt;0,"Yes","No")</f>
        <v>Yes</v>
      </c>
      <c r="AF3" s="137"/>
      <c r="AG3" s="137"/>
      <c r="AH3" s="137"/>
      <c r="AI3" s="137">
        <f>AB3+1</f>
        <v>5</v>
      </c>
      <c r="AJ3" s="137"/>
      <c r="AK3" s="149" t="s">
        <v>176</v>
      </c>
      <c r="AL3" s="148" t="str">
        <f>IF(COUNTA(AL6:AP201)&gt;0,"Yes","No")</f>
        <v>Yes</v>
      </c>
      <c r="AM3" s="137"/>
      <c r="AN3" s="137"/>
      <c r="AO3" s="137"/>
      <c r="AP3" s="137">
        <f>AI3+1</f>
        <v>6</v>
      </c>
      <c r="AQ3" s="137"/>
      <c r="AR3" s="149" t="s">
        <v>176</v>
      </c>
      <c r="AS3" s="148" t="str">
        <f>IF(COUNTA(AS6:AW201)&gt;0,"Yes","No")</f>
        <v>Yes</v>
      </c>
      <c r="AT3" s="137"/>
      <c r="AU3" s="137"/>
      <c r="AV3" s="137"/>
      <c r="AW3" s="137">
        <f>AP3+1</f>
        <v>7</v>
      </c>
      <c r="AX3" s="137"/>
      <c r="AY3" s="149" t="s">
        <v>176</v>
      </c>
      <c r="AZ3" s="148" t="str">
        <f>IF(COUNTA(AZ6:BD201)&gt;0,"Yes","No")</f>
        <v>Yes</v>
      </c>
      <c r="BA3" s="137"/>
      <c r="BB3" s="137"/>
      <c r="BC3" s="137"/>
      <c r="BD3" s="137">
        <f>AW3+1</f>
        <v>8</v>
      </c>
      <c r="BE3" s="137"/>
      <c r="BF3" s="149" t="s">
        <v>176</v>
      </c>
      <c r="BG3" s="148" t="str">
        <f>IF(COUNTA(BG6:BK201)&gt;0,"Yes","No")</f>
        <v>Yes</v>
      </c>
      <c r="BH3" s="137"/>
      <c r="BI3" s="137"/>
      <c r="BJ3" s="137"/>
      <c r="BK3" s="137">
        <f>BD3+1</f>
        <v>9</v>
      </c>
      <c r="BL3" s="137"/>
      <c r="BM3" s="149" t="s">
        <v>176</v>
      </c>
      <c r="BN3" s="148" t="str">
        <f>IF(COUNTA(BN6:BR201)&gt;0,"Yes","No")</f>
        <v>Yes</v>
      </c>
      <c r="BO3" s="137"/>
      <c r="BP3" s="137"/>
      <c r="BQ3" s="137"/>
      <c r="BR3" s="137">
        <f>BK3+1</f>
        <v>10</v>
      </c>
      <c r="BS3" s="137"/>
      <c r="BT3" s="149" t="s">
        <v>176</v>
      </c>
      <c r="BU3" s="148" t="str">
        <f>IF(COUNTA(BU6:BY201)&gt;0,"Yes","No")</f>
        <v>Yes</v>
      </c>
      <c r="BV3" s="137"/>
      <c r="BW3" s="137"/>
      <c r="BX3" s="137"/>
      <c r="BY3" s="137">
        <f>BR3+1</f>
        <v>11</v>
      </c>
      <c r="BZ3" s="137"/>
      <c r="CA3" s="149" t="s">
        <v>176</v>
      </c>
      <c r="CB3" s="148" t="str">
        <f>IF(COUNTA(CB6:CF201)&gt;0,"Yes","No")</f>
        <v>Yes</v>
      </c>
      <c r="CC3" s="137"/>
      <c r="CD3" s="137"/>
      <c r="CE3" s="137"/>
      <c r="CF3" s="137">
        <f>BY3+1</f>
        <v>12</v>
      </c>
      <c r="CG3" s="137"/>
      <c r="CH3" s="149" t="s">
        <v>176</v>
      </c>
      <c r="CI3" s="148" t="str">
        <f>IF(COUNTA(CI6:CM201)&gt;0,"Yes","No")</f>
        <v>Yes</v>
      </c>
      <c r="CJ3" s="137"/>
      <c r="CK3" s="137"/>
      <c r="CL3" s="137"/>
      <c r="CM3" s="137">
        <f>CF3+1</f>
        <v>13</v>
      </c>
      <c r="CN3" s="137"/>
      <c r="CO3" s="149" t="s">
        <v>176</v>
      </c>
      <c r="CP3" s="148" t="str">
        <f>IF(COUNTA(CP6:CT201)&gt;0,"Yes","No")</f>
        <v>Yes</v>
      </c>
      <c r="CQ3" s="137"/>
      <c r="CR3" s="137"/>
      <c r="CS3" s="137"/>
      <c r="CT3" s="137">
        <f>CM3+1</f>
        <v>14</v>
      </c>
      <c r="CU3" s="137"/>
      <c r="CV3" s="149" t="s">
        <v>176</v>
      </c>
      <c r="CW3" s="148" t="str">
        <f>IF(COUNTA(CW6:DA201)&gt;0,"Yes","No")</f>
        <v>Yes</v>
      </c>
      <c r="CX3" s="137"/>
      <c r="CY3" s="137"/>
      <c r="CZ3" s="137"/>
      <c r="DA3" s="137">
        <f>CT3+1</f>
        <v>15</v>
      </c>
      <c r="DB3" s="137"/>
      <c r="DC3" s="149" t="s">
        <v>176</v>
      </c>
      <c r="DD3" s="148" t="str">
        <f>IF(COUNTA(DD6:DH201)&gt;0,"Yes","No")</f>
        <v>Yes</v>
      </c>
      <c r="DE3" s="137"/>
      <c r="DF3" s="137"/>
      <c r="DG3" s="137"/>
      <c r="DH3" s="137">
        <f>DA3+1</f>
        <v>16</v>
      </c>
      <c r="DI3" s="137"/>
      <c r="DJ3" s="149" t="s">
        <v>176</v>
      </c>
      <c r="DK3" s="148" t="str">
        <f>IF(COUNTA(DK6:DO201)&gt;0,"Yes","No")</f>
        <v>Yes</v>
      </c>
      <c r="DL3" s="137"/>
      <c r="DM3" s="137"/>
      <c r="DN3" s="137"/>
      <c r="DO3" s="137">
        <f>DH3+1</f>
        <v>17</v>
      </c>
      <c r="DP3" s="137"/>
      <c r="DQ3" s="149" t="s">
        <v>176</v>
      </c>
      <c r="DR3" s="148" t="str">
        <f>IF(COUNTA(DR6:DV201)&gt;0,"Yes","No")</f>
        <v>Yes</v>
      </c>
      <c r="DS3" s="137"/>
      <c r="DT3" s="137"/>
      <c r="DU3" s="137"/>
      <c r="DV3" s="137">
        <f>DO3+1</f>
        <v>18</v>
      </c>
      <c r="DW3" s="137"/>
      <c r="DX3" s="149" t="s">
        <v>176</v>
      </c>
      <c r="DY3" s="148" t="str">
        <f>IF(COUNTA(DY6:EC201)&gt;0,"Yes","No")</f>
        <v>Yes</v>
      </c>
      <c r="DZ3" s="137"/>
      <c r="EA3" s="137"/>
      <c r="EB3" s="137"/>
      <c r="EC3" s="137">
        <f>DV3+1</f>
        <v>19</v>
      </c>
      <c r="ED3" s="137"/>
      <c r="EE3" s="395" t="s">
        <v>176</v>
      </c>
      <c r="EF3" s="148" t="str">
        <f>IF(COUNTA(EF6:EJ201)&gt;0,"Yes","No")</f>
        <v>Yes</v>
      </c>
      <c r="EG3" s="137"/>
      <c r="EH3" s="137"/>
      <c r="EI3" s="137"/>
      <c r="EJ3" s="137">
        <f>EC3+1</f>
        <v>20</v>
      </c>
      <c r="EK3" s="139"/>
      <c r="EL3" s="404"/>
      <c r="EM3" s="149" t="s">
        <v>176</v>
      </c>
      <c r="EN3" s="148" t="str">
        <f>IF(COUNTA(EN6:ER201)&gt;0,"Yes","No")</f>
        <v>Yes</v>
      </c>
      <c r="EO3" s="137"/>
      <c r="EP3" s="137"/>
      <c r="EQ3" s="137"/>
      <c r="ER3" s="137">
        <f>EJ3+1</f>
        <v>21</v>
      </c>
      <c r="ES3" s="137"/>
      <c r="ET3" s="149" t="s">
        <v>176</v>
      </c>
      <c r="EU3" s="148" t="str">
        <f>IF(COUNTA(EU6:EY201)&gt;0,"Yes","No")</f>
        <v>Yes</v>
      </c>
      <c r="EV3" s="137"/>
      <c r="EW3" s="137"/>
      <c r="EX3" s="137"/>
      <c r="EY3" s="137">
        <f>ER3+1</f>
        <v>22</v>
      </c>
      <c r="EZ3" s="137"/>
      <c r="FA3" s="149" t="s">
        <v>176</v>
      </c>
      <c r="FB3" s="148" t="str">
        <f>IF(COUNTA(FB6:FF201)&gt;0,"Yes","No")</f>
        <v>Yes</v>
      </c>
      <c r="FC3" s="137"/>
      <c r="FD3" s="137"/>
      <c r="FE3" s="137"/>
      <c r="FF3" s="137">
        <f>EY3+1</f>
        <v>23</v>
      </c>
      <c r="FG3" s="137"/>
      <c r="FH3" s="149" t="s">
        <v>176</v>
      </c>
      <c r="FI3" s="148" t="str">
        <f>IF(COUNTA(FI6:FM201)&gt;0,"Yes","No")</f>
        <v>Yes</v>
      </c>
      <c r="FJ3" s="137"/>
      <c r="FK3" s="137"/>
      <c r="FL3" s="137"/>
      <c r="FM3" s="137">
        <f>FF3+1</f>
        <v>24</v>
      </c>
      <c r="FN3" s="137"/>
      <c r="FO3" s="149" t="s">
        <v>176</v>
      </c>
      <c r="FP3" s="148" t="str">
        <f>IF(COUNTA(FP6:FT201)&gt;0,"Yes","No")</f>
        <v>Yes</v>
      </c>
      <c r="FQ3" s="137"/>
      <c r="FR3" s="137"/>
      <c r="FS3" s="137"/>
      <c r="FT3" s="137">
        <f>FM3+1</f>
        <v>25</v>
      </c>
      <c r="FU3" s="137"/>
      <c r="FV3" s="149" t="s">
        <v>176</v>
      </c>
      <c r="FW3" s="148" t="str">
        <f>IF(COUNTA(FW6:GA201)&gt;0,"Yes","No")</f>
        <v>Yes</v>
      </c>
      <c r="FX3" s="137"/>
      <c r="FY3" s="137"/>
      <c r="FZ3" s="137"/>
      <c r="GA3" s="137">
        <f>FT3+1</f>
        <v>26</v>
      </c>
      <c r="GB3" s="137"/>
      <c r="GC3" s="149" t="s">
        <v>176</v>
      </c>
      <c r="GD3" s="148" t="str">
        <f>IF(COUNTA(GD6:GH201)&gt;0,"Yes","No")</f>
        <v>Yes</v>
      </c>
      <c r="GE3" s="137"/>
      <c r="GF3" s="137"/>
      <c r="GG3" s="137"/>
      <c r="GH3" s="137">
        <f>GA3+1</f>
        <v>27</v>
      </c>
      <c r="GI3" s="137"/>
      <c r="GJ3" s="149" t="s">
        <v>176</v>
      </c>
      <c r="GK3" s="148" t="str">
        <f>IF(COUNTA(GK6:GO201)&gt;0,"Yes","No")</f>
        <v>Yes</v>
      </c>
      <c r="GL3" s="137"/>
      <c r="GM3" s="137"/>
      <c r="GN3" s="137"/>
      <c r="GO3" s="137">
        <f>GH3+1</f>
        <v>28</v>
      </c>
      <c r="GP3" s="137"/>
      <c r="GQ3" s="149" t="s">
        <v>176</v>
      </c>
      <c r="GR3" s="148" t="str">
        <f>IF(COUNTA(GR6:GV201)&gt;0,"Yes","No")</f>
        <v>Yes</v>
      </c>
      <c r="GS3" s="137"/>
      <c r="GT3" s="137"/>
      <c r="GU3" s="137"/>
      <c r="GV3" s="137">
        <f>GO3+1</f>
        <v>29</v>
      </c>
      <c r="GW3" s="137"/>
      <c r="GX3" s="149" t="s">
        <v>176</v>
      </c>
      <c r="GY3" s="148" t="str">
        <f>IF(COUNTA(GY6:HC201)&gt;0,"Yes","No")</f>
        <v>Yes</v>
      </c>
      <c r="GZ3" s="137"/>
      <c r="HA3" s="137"/>
      <c r="HB3" s="137"/>
      <c r="HC3" s="137">
        <f>GV3+1</f>
        <v>30</v>
      </c>
      <c r="HD3" s="137"/>
      <c r="HE3" s="149" t="s">
        <v>176</v>
      </c>
      <c r="HF3" s="148" t="str">
        <f>IF(COUNTA(HF6:HJ201)&gt;0,"Yes","No")</f>
        <v>Yes</v>
      </c>
      <c r="HG3" s="137"/>
      <c r="HH3" s="137"/>
      <c r="HI3" s="137"/>
      <c r="HJ3" s="137">
        <f>HC3+1</f>
        <v>31</v>
      </c>
      <c r="HK3" s="137"/>
      <c r="HL3" s="149" t="s">
        <v>176</v>
      </c>
      <c r="HM3" s="148" t="str">
        <f>IF(COUNTA(HM6:HQ201)&gt;0,"Yes","No")</f>
        <v>Yes</v>
      </c>
      <c r="HN3" s="137"/>
      <c r="HO3" s="137"/>
      <c r="HP3" s="137"/>
      <c r="HQ3" s="137">
        <f>HJ3+1</f>
        <v>32</v>
      </c>
      <c r="HR3" s="137"/>
      <c r="HS3" s="149" t="s">
        <v>176</v>
      </c>
      <c r="HT3" s="148" t="str">
        <f>IF(COUNTA(HT6:HX201)&gt;0,"Yes","No")</f>
        <v>Yes</v>
      </c>
      <c r="HU3" s="137"/>
      <c r="HV3" s="137"/>
      <c r="HW3" s="137"/>
      <c r="HX3" s="137">
        <f>HQ3+1</f>
        <v>33</v>
      </c>
      <c r="HY3" s="137"/>
      <c r="HZ3" s="149" t="s">
        <v>176</v>
      </c>
      <c r="IA3" s="148" t="str">
        <f>IF(COUNTA(IA6:IE201)&gt;0,"Yes","No")</f>
        <v>Yes</v>
      </c>
      <c r="IB3" s="137"/>
      <c r="IC3" s="137"/>
      <c r="ID3" s="137"/>
      <c r="IE3" s="137">
        <f>HX3+1</f>
        <v>34</v>
      </c>
      <c r="IF3" s="137"/>
      <c r="IG3" s="149" t="s">
        <v>176</v>
      </c>
      <c r="IH3" s="148" t="str">
        <f>IF(COUNTA(IH6:IL201)&gt;0,"Yes","No")</f>
        <v>Yes</v>
      </c>
      <c r="II3" s="137"/>
      <c r="IJ3" s="137"/>
      <c r="IK3" s="137"/>
      <c r="IL3" s="137">
        <f>IE3+1</f>
        <v>35</v>
      </c>
      <c r="IM3" s="137"/>
      <c r="IN3" s="149" t="s">
        <v>176</v>
      </c>
      <c r="IO3" s="148" t="str">
        <f>IF(COUNTA(IO6:IS201)&gt;0,"Yes","No")</f>
        <v>Yes</v>
      </c>
      <c r="IP3" s="137"/>
      <c r="IQ3" s="137"/>
      <c r="IR3" s="137"/>
      <c r="IS3" s="137">
        <f>IL3+1</f>
        <v>36</v>
      </c>
      <c r="IT3" s="137"/>
      <c r="IU3" s="149" t="s">
        <v>176</v>
      </c>
      <c r="IV3" s="148" t="str">
        <f>IF(COUNTA(IV6:IZ201)&gt;0,"Yes","No")</f>
        <v>Yes</v>
      </c>
      <c r="IW3" s="137"/>
      <c r="IX3" s="137"/>
      <c r="IY3" s="137"/>
      <c r="IZ3" s="137">
        <f>IS3+1</f>
        <v>37</v>
      </c>
      <c r="JA3" s="137"/>
      <c r="JB3" s="149" t="s">
        <v>176</v>
      </c>
      <c r="JC3" s="148" t="str">
        <f>IF(COUNTA(JC6:JG201)&gt;0,"Yes","No")</f>
        <v>Yes</v>
      </c>
      <c r="JD3" s="137"/>
      <c r="JE3" s="137"/>
      <c r="JF3" s="137"/>
      <c r="JG3" s="137">
        <f>IZ3+1</f>
        <v>38</v>
      </c>
      <c r="JH3" s="137"/>
      <c r="JI3" s="149" t="s">
        <v>176</v>
      </c>
      <c r="JJ3" s="148" t="str">
        <f>IF(COUNTA(JJ6:JN201)&gt;0,"Yes","No")</f>
        <v>Yes</v>
      </c>
      <c r="JK3" s="137"/>
      <c r="JL3" s="137"/>
      <c r="JM3" s="137"/>
      <c r="JN3" s="137">
        <f>JG3+1</f>
        <v>39</v>
      </c>
      <c r="JO3" s="137"/>
      <c r="JP3" s="395" t="s">
        <v>176</v>
      </c>
      <c r="JQ3" s="148" t="str">
        <f>IF(COUNTA(JQ6:JU201)&gt;0,"Yes","No")</f>
        <v>Yes</v>
      </c>
      <c r="JR3" s="137"/>
      <c r="JS3" s="137"/>
      <c r="JT3" s="137"/>
      <c r="JU3" s="137">
        <f>JN3+1</f>
        <v>40</v>
      </c>
      <c r="JV3" s="139"/>
      <c r="JW3" s="404"/>
      <c r="JX3" s="432"/>
      <c r="KB3" s="433"/>
    </row>
    <row r="4" spans="1:291" s="407" customFormat="1" ht="15" x14ac:dyDescent="0.2">
      <c r="A4" s="152" t="s">
        <v>102</v>
      </c>
      <c r="B4" s="155" t="str">
        <f>'Vessel List A'!$C$1</f>
        <v>Antonie W</v>
      </c>
      <c r="C4" s="137" t="s">
        <v>172</v>
      </c>
      <c r="D4" s="137" t="s">
        <v>172</v>
      </c>
      <c r="E4" s="137" t="s">
        <v>231</v>
      </c>
      <c r="F4" s="137" t="s">
        <v>32</v>
      </c>
      <c r="G4" s="137" t="s">
        <v>33</v>
      </c>
      <c r="H4" s="137" t="s">
        <v>33</v>
      </c>
      <c r="I4" s="155" t="str">
        <f>'Vessel List A'!$P$1</f>
        <v>Jo-Ann</v>
      </c>
      <c r="J4" s="137" t="s">
        <v>172</v>
      </c>
      <c r="K4" s="137" t="s">
        <v>172</v>
      </c>
      <c r="L4" s="137" t="s">
        <v>231</v>
      </c>
      <c r="M4" s="137" t="s">
        <v>32</v>
      </c>
      <c r="N4" s="137" t="s">
        <v>33</v>
      </c>
      <c r="O4" s="137" t="s">
        <v>33</v>
      </c>
      <c r="P4" s="155" t="str">
        <f>'Vessel List A'!$AC$1</f>
        <v>Bluefish</v>
      </c>
      <c r="Q4" s="137" t="s">
        <v>172</v>
      </c>
      <c r="R4" s="137" t="s">
        <v>172</v>
      </c>
      <c r="S4" s="137" t="s">
        <v>231</v>
      </c>
      <c r="T4" s="137" t="s">
        <v>32</v>
      </c>
      <c r="U4" s="137" t="s">
        <v>33</v>
      </c>
      <c r="V4" s="137" t="s">
        <v>33</v>
      </c>
      <c r="W4" s="155" t="str">
        <f>'Vessel List A'!$AP$1</f>
        <v>Cpt. Hendrik Witbooi</v>
      </c>
      <c r="X4" s="137" t="s">
        <v>172</v>
      </c>
      <c r="Y4" s="137" t="s">
        <v>172</v>
      </c>
      <c r="Z4" s="137" t="s">
        <v>231</v>
      </c>
      <c r="AA4" s="137" t="s">
        <v>32</v>
      </c>
      <c r="AB4" s="137" t="s">
        <v>33</v>
      </c>
      <c r="AC4" s="137" t="s">
        <v>33</v>
      </c>
      <c r="AD4" s="155" t="str">
        <f>'Vessel List A'!$BC$1</f>
        <v>Ghoerieman</v>
      </c>
      <c r="AE4" s="137" t="s">
        <v>172</v>
      </c>
      <c r="AF4" s="137" t="s">
        <v>172</v>
      </c>
      <c r="AG4" s="137" t="s">
        <v>231</v>
      </c>
      <c r="AH4" s="137" t="s">
        <v>32</v>
      </c>
      <c r="AI4" s="137" t="s">
        <v>33</v>
      </c>
      <c r="AJ4" s="137" t="s">
        <v>33</v>
      </c>
      <c r="AK4" s="155" t="str">
        <f>'Vessel List A'!$BP$1</f>
        <v>Goldfish</v>
      </c>
      <c r="AL4" s="137" t="s">
        <v>172</v>
      </c>
      <c r="AM4" s="137" t="s">
        <v>172</v>
      </c>
      <c r="AN4" s="137" t="s">
        <v>231</v>
      </c>
      <c r="AO4" s="137" t="s">
        <v>32</v>
      </c>
      <c r="AP4" s="137" t="s">
        <v>33</v>
      </c>
      <c r="AQ4" s="137" t="s">
        <v>33</v>
      </c>
      <c r="AR4" s="155" t="str">
        <f>'Vessel List A'!$CC$1</f>
        <v>Lady Mbako</v>
      </c>
      <c r="AS4" s="137" t="s">
        <v>172</v>
      </c>
      <c r="AT4" s="137" t="s">
        <v>172</v>
      </c>
      <c r="AU4" s="137" t="s">
        <v>231</v>
      </c>
      <c r="AV4" s="137" t="s">
        <v>32</v>
      </c>
      <c r="AW4" s="137" t="s">
        <v>33</v>
      </c>
      <c r="AX4" s="137" t="s">
        <v>33</v>
      </c>
      <c r="AY4" s="155" t="str">
        <f>'Vessel List A'!$CP$1</f>
        <v>Lil' Meha</v>
      </c>
      <c r="AZ4" s="137" t="s">
        <v>172</v>
      </c>
      <c r="BA4" s="137" t="s">
        <v>172</v>
      </c>
      <c r="BB4" s="137" t="s">
        <v>231</v>
      </c>
      <c r="BC4" s="137" t="s">
        <v>32</v>
      </c>
      <c r="BD4" s="137" t="s">
        <v>33</v>
      </c>
      <c r="BE4" s="137" t="s">
        <v>33</v>
      </c>
      <c r="BF4" s="155" t="str">
        <f>'Vessel List A'!$DC$1</f>
        <v>Mbambatha</v>
      </c>
      <c r="BG4" s="137" t="s">
        <v>172</v>
      </c>
      <c r="BH4" s="137" t="s">
        <v>172</v>
      </c>
      <c r="BI4" s="137" t="s">
        <v>231</v>
      </c>
      <c r="BJ4" s="137" t="s">
        <v>32</v>
      </c>
      <c r="BK4" s="137" t="s">
        <v>33</v>
      </c>
      <c r="BL4" s="137" t="s">
        <v>33</v>
      </c>
      <c r="BM4" s="155" t="str">
        <f>'Vessel List A'!$DP$1</f>
        <v>Moira D</v>
      </c>
      <c r="BN4" s="137" t="s">
        <v>172</v>
      </c>
      <c r="BO4" s="137" t="s">
        <v>172</v>
      </c>
      <c r="BP4" s="137" t="s">
        <v>231</v>
      </c>
      <c r="BQ4" s="137" t="s">
        <v>32</v>
      </c>
      <c r="BR4" s="137" t="s">
        <v>33</v>
      </c>
      <c r="BS4" s="137" t="s">
        <v>33</v>
      </c>
      <c r="BT4" s="155" t="str">
        <f>'Vessel List A'!$EC$1</f>
        <v>Oceana Marlin</v>
      </c>
      <c r="BU4" s="137" t="s">
        <v>172</v>
      </c>
      <c r="BV4" s="137" t="s">
        <v>172</v>
      </c>
      <c r="BW4" s="137" t="s">
        <v>231</v>
      </c>
      <c r="BX4" s="137" t="s">
        <v>32</v>
      </c>
      <c r="BY4" s="137" t="s">
        <v>33</v>
      </c>
      <c r="BZ4" s="137" t="s">
        <v>33</v>
      </c>
      <c r="CA4" s="155" t="str">
        <f>'Vessel List A'!$EP$1</f>
        <v>Patience</v>
      </c>
      <c r="CB4" s="137" t="s">
        <v>172</v>
      </c>
      <c r="CC4" s="137" t="s">
        <v>172</v>
      </c>
      <c r="CD4" s="137" t="s">
        <v>231</v>
      </c>
      <c r="CE4" s="137" t="s">
        <v>32</v>
      </c>
      <c r="CF4" s="137" t="s">
        <v>33</v>
      </c>
      <c r="CG4" s="137" t="s">
        <v>33</v>
      </c>
      <c r="CH4" s="155" t="str">
        <f>'Vessel List A'!$FC$1</f>
        <v>Skipness</v>
      </c>
      <c r="CI4" s="137" t="s">
        <v>172</v>
      </c>
      <c r="CJ4" s="137" t="s">
        <v>172</v>
      </c>
      <c r="CK4" s="137" t="s">
        <v>231</v>
      </c>
      <c r="CL4" s="137" t="s">
        <v>32</v>
      </c>
      <c r="CM4" s="137" t="s">
        <v>33</v>
      </c>
      <c r="CN4" s="137" t="s">
        <v>33</v>
      </c>
      <c r="CO4" s="155" t="str">
        <f>'Vessel List A'!$FP$1</f>
        <v>Statendam</v>
      </c>
      <c r="CP4" s="137" t="s">
        <v>172</v>
      </c>
      <c r="CQ4" s="137" t="s">
        <v>172</v>
      </c>
      <c r="CR4" s="137" t="s">
        <v>231</v>
      </c>
      <c r="CS4" s="137" t="s">
        <v>32</v>
      </c>
      <c r="CT4" s="137" t="s">
        <v>33</v>
      </c>
      <c r="CU4" s="137" t="s">
        <v>33</v>
      </c>
      <c r="CV4" s="155" t="str">
        <f>'Vessel List A'!$GC$1</f>
        <v>Super Duck</v>
      </c>
      <c r="CW4" s="137" t="s">
        <v>172</v>
      </c>
      <c r="CX4" s="137" t="s">
        <v>172</v>
      </c>
      <c r="CY4" s="137" t="s">
        <v>231</v>
      </c>
      <c r="CZ4" s="137" t="s">
        <v>32</v>
      </c>
      <c r="DA4" s="137" t="s">
        <v>33</v>
      </c>
      <c r="DB4" s="137" t="s">
        <v>33</v>
      </c>
      <c r="DC4" s="155" t="str">
        <f>'Vessel List A'!$GP$1</f>
        <v>SW Penguin</v>
      </c>
      <c r="DD4" s="137" t="s">
        <v>172</v>
      </c>
      <c r="DE4" s="137" t="s">
        <v>172</v>
      </c>
      <c r="DF4" s="137" t="s">
        <v>231</v>
      </c>
      <c r="DG4" s="137" t="s">
        <v>32</v>
      </c>
      <c r="DH4" s="137" t="s">
        <v>33</v>
      </c>
      <c r="DI4" s="137" t="s">
        <v>33</v>
      </c>
      <c r="DJ4" s="155" t="str">
        <f>'Vessel List A'!$HC$1</f>
        <v>Tickey</v>
      </c>
      <c r="DK4" s="137" t="s">
        <v>172</v>
      </c>
      <c r="DL4" s="137" t="s">
        <v>172</v>
      </c>
      <c r="DM4" s="137" t="s">
        <v>231</v>
      </c>
      <c r="DN4" s="137" t="s">
        <v>32</v>
      </c>
      <c r="DO4" s="137" t="s">
        <v>33</v>
      </c>
      <c r="DP4" s="137" t="s">
        <v>33</v>
      </c>
      <c r="DQ4" s="155" t="str">
        <f>'Vessel List A'!$HP$1</f>
        <v>Therona</v>
      </c>
      <c r="DR4" s="137" t="s">
        <v>172</v>
      </c>
      <c r="DS4" s="137" t="s">
        <v>172</v>
      </c>
      <c r="DT4" s="137" t="s">
        <v>231</v>
      </c>
      <c r="DU4" s="137" t="s">
        <v>32</v>
      </c>
      <c r="DV4" s="137" t="s">
        <v>33</v>
      </c>
      <c r="DW4" s="137" t="s">
        <v>33</v>
      </c>
      <c r="DX4" s="155" t="str">
        <f>'Vessel List A'!$IC$1</f>
        <v>Weskus 8</v>
      </c>
      <c r="DY4" s="137" t="s">
        <v>172</v>
      </c>
      <c r="DZ4" s="137" t="s">
        <v>172</v>
      </c>
      <c r="EA4" s="137" t="s">
        <v>231</v>
      </c>
      <c r="EB4" s="137" t="s">
        <v>32</v>
      </c>
      <c r="EC4" s="137" t="s">
        <v>33</v>
      </c>
      <c r="ED4" s="137" t="s">
        <v>33</v>
      </c>
      <c r="EE4" s="155" t="str">
        <f>'Vessel List A'!$IP$1</f>
        <v>Heroes Day</v>
      </c>
      <c r="EF4" s="137" t="s">
        <v>172</v>
      </c>
      <c r="EG4" s="137" t="s">
        <v>172</v>
      </c>
      <c r="EH4" s="137" t="s">
        <v>231</v>
      </c>
      <c r="EI4" s="137" t="s">
        <v>32</v>
      </c>
      <c r="EJ4" s="137" t="s">
        <v>33</v>
      </c>
      <c r="EK4" s="139" t="s">
        <v>33</v>
      </c>
      <c r="EL4" s="406"/>
      <c r="EM4" s="155" t="str">
        <f>'Vessel List B'!$C$1</f>
        <v>Steenbok</v>
      </c>
      <c r="EN4" s="137" t="s">
        <v>172</v>
      </c>
      <c r="EO4" s="137" t="s">
        <v>172</v>
      </c>
      <c r="EP4" s="137" t="s">
        <v>231</v>
      </c>
      <c r="EQ4" s="137" t="s">
        <v>32</v>
      </c>
      <c r="ER4" s="137" t="s">
        <v>33</v>
      </c>
      <c r="ES4" s="137" t="s">
        <v>33</v>
      </c>
      <c r="ET4" s="155" t="str">
        <f>'Vessel List B'!$P$1</f>
        <v>Elizabeth V</v>
      </c>
      <c r="EU4" s="137" t="s">
        <v>172</v>
      </c>
      <c r="EV4" s="137" t="s">
        <v>172</v>
      </c>
      <c r="EW4" s="137" t="s">
        <v>231</v>
      </c>
      <c r="EX4" s="137" t="s">
        <v>32</v>
      </c>
      <c r="EY4" s="137" t="s">
        <v>33</v>
      </c>
      <c r="EZ4" s="137" t="s">
        <v>33</v>
      </c>
      <c r="FA4" s="155" t="str">
        <f>'Vessel List B'!$AC$1</f>
        <v>Mary V</v>
      </c>
      <c r="FB4" s="137" t="s">
        <v>172</v>
      </c>
      <c r="FC4" s="137" t="s">
        <v>172</v>
      </c>
      <c r="FD4" s="137" t="s">
        <v>231</v>
      </c>
      <c r="FE4" s="137" t="s">
        <v>32</v>
      </c>
      <c r="FF4" s="137" t="s">
        <v>33</v>
      </c>
      <c r="FG4" s="137" t="s">
        <v>33</v>
      </c>
      <c r="FH4" s="155" t="str">
        <f>'Vessel List B'!$AP$1</f>
        <v>Kinglip</v>
      </c>
      <c r="FI4" s="137" t="s">
        <v>172</v>
      </c>
      <c r="FJ4" s="137" t="s">
        <v>172</v>
      </c>
      <c r="FK4" s="137" t="s">
        <v>231</v>
      </c>
      <c r="FL4" s="137" t="s">
        <v>32</v>
      </c>
      <c r="FM4" s="137" t="s">
        <v>33</v>
      </c>
      <c r="FN4" s="137" t="s">
        <v>33</v>
      </c>
      <c r="FO4" s="155" t="str">
        <f>'Vessel List B'!$BC$1</f>
        <v>Canan</v>
      </c>
      <c r="FP4" s="137" t="s">
        <v>172</v>
      </c>
      <c r="FQ4" s="137" t="s">
        <v>172</v>
      </c>
      <c r="FR4" s="137" t="s">
        <v>231</v>
      </c>
      <c r="FS4" s="137" t="s">
        <v>32</v>
      </c>
      <c r="FT4" s="137" t="s">
        <v>33</v>
      </c>
      <c r="FU4" s="137" t="s">
        <v>33</v>
      </c>
      <c r="FV4" s="155" t="str">
        <f>'Vessel List B'!$BP$1</f>
        <v>…</v>
      </c>
      <c r="FW4" s="137" t="s">
        <v>172</v>
      </c>
      <c r="FX4" s="137" t="s">
        <v>172</v>
      </c>
      <c r="FY4" s="137" t="s">
        <v>231</v>
      </c>
      <c r="FZ4" s="137" t="s">
        <v>32</v>
      </c>
      <c r="GA4" s="137" t="s">
        <v>33</v>
      </c>
      <c r="GB4" s="137" t="s">
        <v>33</v>
      </c>
      <c r="GC4" s="155" t="str">
        <f>'Vessel List B'!$CC$1</f>
        <v>…</v>
      </c>
      <c r="GD4" s="137" t="s">
        <v>172</v>
      </c>
      <c r="GE4" s="137" t="s">
        <v>172</v>
      </c>
      <c r="GF4" s="137" t="s">
        <v>231</v>
      </c>
      <c r="GG4" s="137" t="s">
        <v>32</v>
      </c>
      <c r="GH4" s="137" t="s">
        <v>33</v>
      </c>
      <c r="GI4" s="137" t="s">
        <v>33</v>
      </c>
      <c r="GJ4" s="155" t="str">
        <f>'Vessel List B'!$CP$1</f>
        <v>…</v>
      </c>
      <c r="GK4" s="137" t="s">
        <v>172</v>
      </c>
      <c r="GL4" s="137" t="s">
        <v>172</v>
      </c>
      <c r="GM4" s="137" t="s">
        <v>231</v>
      </c>
      <c r="GN4" s="137" t="s">
        <v>32</v>
      </c>
      <c r="GO4" s="137" t="s">
        <v>33</v>
      </c>
      <c r="GP4" s="137" t="s">
        <v>33</v>
      </c>
      <c r="GQ4" s="155" t="str">
        <f>'Vessel List B'!$DC$1</f>
        <v>…</v>
      </c>
      <c r="GR4" s="137" t="s">
        <v>172</v>
      </c>
      <c r="GS4" s="137" t="s">
        <v>172</v>
      </c>
      <c r="GT4" s="137" t="s">
        <v>231</v>
      </c>
      <c r="GU4" s="137" t="s">
        <v>32</v>
      </c>
      <c r="GV4" s="137" t="s">
        <v>33</v>
      </c>
      <c r="GW4" s="137" t="s">
        <v>33</v>
      </c>
      <c r="GX4" s="155" t="str">
        <f>'Vessel List B'!$DP$1</f>
        <v>…</v>
      </c>
      <c r="GY4" s="137" t="s">
        <v>172</v>
      </c>
      <c r="GZ4" s="137" t="s">
        <v>172</v>
      </c>
      <c r="HA4" s="137" t="s">
        <v>231</v>
      </c>
      <c r="HB4" s="137" t="s">
        <v>32</v>
      </c>
      <c r="HC4" s="137" t="s">
        <v>33</v>
      </c>
      <c r="HD4" s="137" t="s">
        <v>33</v>
      </c>
      <c r="HE4" s="155" t="str">
        <f>'Vessel List B'!$EC$1</f>
        <v>…</v>
      </c>
      <c r="HF4" s="137" t="s">
        <v>172</v>
      </c>
      <c r="HG4" s="137" t="s">
        <v>172</v>
      </c>
      <c r="HH4" s="137" t="s">
        <v>231</v>
      </c>
      <c r="HI4" s="137" t="s">
        <v>32</v>
      </c>
      <c r="HJ4" s="137" t="s">
        <v>33</v>
      </c>
      <c r="HK4" s="137" t="s">
        <v>33</v>
      </c>
      <c r="HL4" s="155" t="str">
        <f>'Vessel List B'!$EP$1</f>
        <v>…</v>
      </c>
      <c r="HM4" s="137" t="s">
        <v>172</v>
      </c>
      <c r="HN4" s="137" t="s">
        <v>172</v>
      </c>
      <c r="HO4" s="137" t="s">
        <v>231</v>
      </c>
      <c r="HP4" s="137" t="s">
        <v>32</v>
      </c>
      <c r="HQ4" s="137" t="s">
        <v>33</v>
      </c>
      <c r="HR4" s="137" t="s">
        <v>33</v>
      </c>
      <c r="HS4" s="155" t="str">
        <f>'Vessel List B'!$FC$1</f>
        <v>…</v>
      </c>
      <c r="HT4" s="137" t="s">
        <v>172</v>
      </c>
      <c r="HU4" s="137" t="s">
        <v>172</v>
      </c>
      <c r="HV4" s="137" t="s">
        <v>231</v>
      </c>
      <c r="HW4" s="137" t="s">
        <v>32</v>
      </c>
      <c r="HX4" s="137" t="s">
        <v>33</v>
      </c>
      <c r="HY4" s="137" t="s">
        <v>33</v>
      </c>
      <c r="HZ4" s="155" t="str">
        <f>'Vessel List B'!$FP$1</f>
        <v>…</v>
      </c>
      <c r="IA4" s="137" t="s">
        <v>172</v>
      </c>
      <c r="IB4" s="137" t="s">
        <v>172</v>
      </c>
      <c r="IC4" s="137" t="s">
        <v>231</v>
      </c>
      <c r="ID4" s="137" t="s">
        <v>32</v>
      </c>
      <c r="IE4" s="137" t="s">
        <v>33</v>
      </c>
      <c r="IF4" s="137" t="s">
        <v>33</v>
      </c>
      <c r="IG4" s="155" t="str">
        <f>'Vessel List B'!$GC$1</f>
        <v>…</v>
      </c>
      <c r="IH4" s="137" t="s">
        <v>172</v>
      </c>
      <c r="II4" s="137" t="s">
        <v>172</v>
      </c>
      <c r="IJ4" s="137" t="s">
        <v>231</v>
      </c>
      <c r="IK4" s="137" t="s">
        <v>32</v>
      </c>
      <c r="IL4" s="137" t="s">
        <v>33</v>
      </c>
      <c r="IM4" s="137" t="s">
        <v>33</v>
      </c>
      <c r="IN4" s="155" t="str">
        <f>'Vessel List B'!$GP$1</f>
        <v>…</v>
      </c>
      <c r="IO4" s="137" t="s">
        <v>172</v>
      </c>
      <c r="IP4" s="137" t="s">
        <v>172</v>
      </c>
      <c r="IQ4" s="137" t="s">
        <v>231</v>
      </c>
      <c r="IR4" s="137" t="s">
        <v>32</v>
      </c>
      <c r="IS4" s="137" t="s">
        <v>33</v>
      </c>
      <c r="IT4" s="137" t="s">
        <v>33</v>
      </c>
      <c r="IU4" s="155" t="str">
        <f>'Vessel List B'!$HC$1</f>
        <v>…</v>
      </c>
      <c r="IV4" s="137" t="s">
        <v>172</v>
      </c>
      <c r="IW4" s="137" t="s">
        <v>172</v>
      </c>
      <c r="IX4" s="137" t="s">
        <v>231</v>
      </c>
      <c r="IY4" s="137" t="s">
        <v>32</v>
      </c>
      <c r="IZ4" s="137" t="s">
        <v>33</v>
      </c>
      <c r="JA4" s="137" t="s">
        <v>33</v>
      </c>
      <c r="JB4" s="155" t="str">
        <f>'Vessel List B'!$HP$1</f>
        <v>…</v>
      </c>
      <c r="JC4" s="137" t="s">
        <v>172</v>
      </c>
      <c r="JD4" s="137" t="s">
        <v>172</v>
      </c>
      <c r="JE4" s="137" t="s">
        <v>231</v>
      </c>
      <c r="JF4" s="137" t="s">
        <v>32</v>
      </c>
      <c r="JG4" s="137" t="s">
        <v>33</v>
      </c>
      <c r="JH4" s="137" t="s">
        <v>33</v>
      </c>
      <c r="JI4" s="155" t="str">
        <f>'Vessel List B'!$IC$1</f>
        <v>…</v>
      </c>
      <c r="JJ4" s="137" t="s">
        <v>172</v>
      </c>
      <c r="JK4" s="137" t="s">
        <v>172</v>
      </c>
      <c r="JL4" s="137" t="s">
        <v>231</v>
      </c>
      <c r="JM4" s="137" t="s">
        <v>32</v>
      </c>
      <c r="JN4" s="137" t="s">
        <v>33</v>
      </c>
      <c r="JO4" s="137" t="s">
        <v>33</v>
      </c>
      <c r="JP4" s="155" t="str">
        <f>'Vessel List B'!$IP$1</f>
        <v>…</v>
      </c>
      <c r="JQ4" s="137" t="s">
        <v>172</v>
      </c>
      <c r="JR4" s="137" t="s">
        <v>172</v>
      </c>
      <c r="JS4" s="137" t="s">
        <v>231</v>
      </c>
      <c r="JT4" s="137" t="s">
        <v>32</v>
      </c>
      <c r="JU4" s="137" t="s">
        <v>33</v>
      </c>
      <c r="JV4" s="139" t="s">
        <v>33</v>
      </c>
      <c r="JW4" s="406"/>
      <c r="JX4" s="434" t="s">
        <v>19</v>
      </c>
      <c r="JY4" s="425" t="s">
        <v>172</v>
      </c>
      <c r="JZ4" s="425" t="s">
        <v>231</v>
      </c>
      <c r="KA4" s="425" t="s">
        <v>32</v>
      </c>
      <c r="KB4" s="435" t="s">
        <v>33</v>
      </c>
      <c r="KC4" s="423"/>
      <c r="KD4" s="423"/>
    </row>
    <row r="5" spans="1:291" s="409" customFormat="1" ht="15.75" thickBot="1" x14ac:dyDescent="0.25">
      <c r="A5" s="153" t="s">
        <v>103</v>
      </c>
      <c r="B5" s="141" t="s">
        <v>99</v>
      </c>
      <c r="C5" s="138" t="s">
        <v>173</v>
      </c>
      <c r="D5" s="138" t="s">
        <v>174</v>
      </c>
      <c r="E5" s="138" t="s">
        <v>232</v>
      </c>
      <c r="F5" s="138" t="s">
        <v>175</v>
      </c>
      <c r="G5" s="138" t="s">
        <v>175</v>
      </c>
      <c r="H5" s="138" t="s">
        <v>232</v>
      </c>
      <c r="I5" s="141" t="s">
        <v>99</v>
      </c>
      <c r="J5" s="138" t="s">
        <v>173</v>
      </c>
      <c r="K5" s="138" t="s">
        <v>174</v>
      </c>
      <c r="L5" s="138" t="s">
        <v>232</v>
      </c>
      <c r="M5" s="138" t="s">
        <v>175</v>
      </c>
      <c r="N5" s="138" t="s">
        <v>175</v>
      </c>
      <c r="O5" s="138" t="s">
        <v>232</v>
      </c>
      <c r="P5" s="141" t="s">
        <v>99</v>
      </c>
      <c r="Q5" s="138" t="s">
        <v>173</v>
      </c>
      <c r="R5" s="138" t="s">
        <v>174</v>
      </c>
      <c r="S5" s="138" t="s">
        <v>232</v>
      </c>
      <c r="T5" s="138" t="s">
        <v>175</v>
      </c>
      <c r="U5" s="138" t="s">
        <v>175</v>
      </c>
      <c r="V5" s="138" t="s">
        <v>232</v>
      </c>
      <c r="W5" s="141" t="s">
        <v>99</v>
      </c>
      <c r="X5" s="138" t="s">
        <v>173</v>
      </c>
      <c r="Y5" s="138" t="s">
        <v>174</v>
      </c>
      <c r="Z5" s="138" t="s">
        <v>232</v>
      </c>
      <c r="AA5" s="138" t="s">
        <v>175</v>
      </c>
      <c r="AB5" s="138" t="s">
        <v>175</v>
      </c>
      <c r="AC5" s="138" t="s">
        <v>232</v>
      </c>
      <c r="AD5" s="141" t="s">
        <v>99</v>
      </c>
      <c r="AE5" s="138" t="s">
        <v>173</v>
      </c>
      <c r="AF5" s="138" t="s">
        <v>174</v>
      </c>
      <c r="AG5" s="138" t="s">
        <v>232</v>
      </c>
      <c r="AH5" s="138" t="s">
        <v>175</v>
      </c>
      <c r="AI5" s="138" t="s">
        <v>175</v>
      </c>
      <c r="AJ5" s="138" t="s">
        <v>232</v>
      </c>
      <c r="AK5" s="141" t="s">
        <v>99</v>
      </c>
      <c r="AL5" s="138" t="s">
        <v>173</v>
      </c>
      <c r="AM5" s="138" t="s">
        <v>174</v>
      </c>
      <c r="AN5" s="138" t="s">
        <v>232</v>
      </c>
      <c r="AO5" s="138" t="s">
        <v>175</v>
      </c>
      <c r="AP5" s="138" t="s">
        <v>175</v>
      </c>
      <c r="AQ5" s="138" t="s">
        <v>232</v>
      </c>
      <c r="AR5" s="141" t="s">
        <v>99</v>
      </c>
      <c r="AS5" s="138" t="s">
        <v>173</v>
      </c>
      <c r="AT5" s="138" t="s">
        <v>174</v>
      </c>
      <c r="AU5" s="138" t="s">
        <v>232</v>
      </c>
      <c r="AV5" s="138" t="s">
        <v>175</v>
      </c>
      <c r="AW5" s="138" t="s">
        <v>175</v>
      </c>
      <c r="AX5" s="138" t="s">
        <v>232</v>
      </c>
      <c r="AY5" s="141" t="s">
        <v>99</v>
      </c>
      <c r="AZ5" s="138" t="s">
        <v>173</v>
      </c>
      <c r="BA5" s="138" t="s">
        <v>174</v>
      </c>
      <c r="BB5" s="138" t="s">
        <v>232</v>
      </c>
      <c r="BC5" s="138" t="s">
        <v>175</v>
      </c>
      <c r="BD5" s="138" t="s">
        <v>175</v>
      </c>
      <c r="BE5" s="138" t="s">
        <v>232</v>
      </c>
      <c r="BF5" s="141" t="s">
        <v>99</v>
      </c>
      <c r="BG5" s="138" t="s">
        <v>173</v>
      </c>
      <c r="BH5" s="138" t="s">
        <v>174</v>
      </c>
      <c r="BI5" s="138" t="s">
        <v>232</v>
      </c>
      <c r="BJ5" s="138" t="s">
        <v>175</v>
      </c>
      <c r="BK5" s="138" t="s">
        <v>175</v>
      </c>
      <c r="BL5" s="138" t="s">
        <v>232</v>
      </c>
      <c r="BM5" s="141" t="s">
        <v>99</v>
      </c>
      <c r="BN5" s="138" t="s">
        <v>173</v>
      </c>
      <c r="BO5" s="138" t="s">
        <v>174</v>
      </c>
      <c r="BP5" s="138" t="s">
        <v>232</v>
      </c>
      <c r="BQ5" s="138" t="s">
        <v>175</v>
      </c>
      <c r="BR5" s="138" t="s">
        <v>175</v>
      </c>
      <c r="BS5" s="138" t="s">
        <v>232</v>
      </c>
      <c r="BT5" s="141" t="s">
        <v>99</v>
      </c>
      <c r="BU5" s="138" t="s">
        <v>173</v>
      </c>
      <c r="BV5" s="138" t="s">
        <v>174</v>
      </c>
      <c r="BW5" s="138" t="s">
        <v>232</v>
      </c>
      <c r="BX5" s="138" t="s">
        <v>175</v>
      </c>
      <c r="BY5" s="138" t="s">
        <v>175</v>
      </c>
      <c r="BZ5" s="138" t="s">
        <v>232</v>
      </c>
      <c r="CA5" s="141" t="s">
        <v>99</v>
      </c>
      <c r="CB5" s="138" t="s">
        <v>173</v>
      </c>
      <c r="CC5" s="138" t="s">
        <v>174</v>
      </c>
      <c r="CD5" s="138" t="s">
        <v>232</v>
      </c>
      <c r="CE5" s="138" t="s">
        <v>175</v>
      </c>
      <c r="CF5" s="138" t="s">
        <v>175</v>
      </c>
      <c r="CG5" s="138" t="s">
        <v>232</v>
      </c>
      <c r="CH5" s="141" t="s">
        <v>99</v>
      </c>
      <c r="CI5" s="138" t="s">
        <v>173</v>
      </c>
      <c r="CJ5" s="138" t="s">
        <v>174</v>
      </c>
      <c r="CK5" s="138" t="s">
        <v>232</v>
      </c>
      <c r="CL5" s="138" t="s">
        <v>175</v>
      </c>
      <c r="CM5" s="138" t="s">
        <v>175</v>
      </c>
      <c r="CN5" s="138" t="s">
        <v>232</v>
      </c>
      <c r="CO5" s="141" t="s">
        <v>99</v>
      </c>
      <c r="CP5" s="138" t="s">
        <v>173</v>
      </c>
      <c r="CQ5" s="138" t="s">
        <v>174</v>
      </c>
      <c r="CR5" s="138" t="s">
        <v>232</v>
      </c>
      <c r="CS5" s="138" t="s">
        <v>175</v>
      </c>
      <c r="CT5" s="138" t="s">
        <v>175</v>
      </c>
      <c r="CU5" s="138" t="s">
        <v>232</v>
      </c>
      <c r="CV5" s="141" t="s">
        <v>99</v>
      </c>
      <c r="CW5" s="138" t="s">
        <v>173</v>
      </c>
      <c r="CX5" s="138" t="s">
        <v>174</v>
      </c>
      <c r="CY5" s="138" t="s">
        <v>232</v>
      </c>
      <c r="CZ5" s="138" t="s">
        <v>175</v>
      </c>
      <c r="DA5" s="138" t="s">
        <v>175</v>
      </c>
      <c r="DB5" s="138" t="s">
        <v>232</v>
      </c>
      <c r="DC5" s="141" t="s">
        <v>99</v>
      </c>
      <c r="DD5" s="138" t="s">
        <v>173</v>
      </c>
      <c r="DE5" s="138" t="s">
        <v>174</v>
      </c>
      <c r="DF5" s="138" t="s">
        <v>232</v>
      </c>
      <c r="DG5" s="138" t="s">
        <v>175</v>
      </c>
      <c r="DH5" s="138" t="s">
        <v>175</v>
      </c>
      <c r="DI5" s="138" t="s">
        <v>232</v>
      </c>
      <c r="DJ5" s="141" t="s">
        <v>99</v>
      </c>
      <c r="DK5" s="138" t="s">
        <v>173</v>
      </c>
      <c r="DL5" s="138" t="s">
        <v>174</v>
      </c>
      <c r="DM5" s="138" t="s">
        <v>232</v>
      </c>
      <c r="DN5" s="138" t="s">
        <v>175</v>
      </c>
      <c r="DO5" s="138" t="s">
        <v>175</v>
      </c>
      <c r="DP5" s="138" t="s">
        <v>232</v>
      </c>
      <c r="DQ5" s="141" t="s">
        <v>99</v>
      </c>
      <c r="DR5" s="138" t="s">
        <v>173</v>
      </c>
      <c r="DS5" s="138" t="s">
        <v>174</v>
      </c>
      <c r="DT5" s="138" t="s">
        <v>232</v>
      </c>
      <c r="DU5" s="138" t="s">
        <v>175</v>
      </c>
      <c r="DV5" s="138" t="s">
        <v>175</v>
      </c>
      <c r="DW5" s="138" t="s">
        <v>232</v>
      </c>
      <c r="DX5" s="141" t="s">
        <v>99</v>
      </c>
      <c r="DY5" s="138" t="s">
        <v>173</v>
      </c>
      <c r="DZ5" s="138" t="s">
        <v>174</v>
      </c>
      <c r="EA5" s="138" t="s">
        <v>232</v>
      </c>
      <c r="EB5" s="138" t="s">
        <v>175</v>
      </c>
      <c r="EC5" s="138" t="s">
        <v>175</v>
      </c>
      <c r="ED5" s="138" t="s">
        <v>232</v>
      </c>
      <c r="EE5" s="141" t="s">
        <v>99</v>
      </c>
      <c r="EF5" s="138" t="s">
        <v>173</v>
      </c>
      <c r="EG5" s="138" t="s">
        <v>174</v>
      </c>
      <c r="EH5" s="138" t="s">
        <v>232</v>
      </c>
      <c r="EI5" s="138" t="s">
        <v>175</v>
      </c>
      <c r="EJ5" s="138" t="s">
        <v>175</v>
      </c>
      <c r="EK5" s="140" t="s">
        <v>232</v>
      </c>
      <c r="EL5" s="408"/>
      <c r="EM5" s="141" t="s">
        <v>99</v>
      </c>
      <c r="EN5" s="138" t="s">
        <v>173</v>
      </c>
      <c r="EO5" s="138" t="s">
        <v>174</v>
      </c>
      <c r="EP5" s="138" t="s">
        <v>232</v>
      </c>
      <c r="EQ5" s="138" t="s">
        <v>175</v>
      </c>
      <c r="ER5" s="138" t="s">
        <v>175</v>
      </c>
      <c r="ES5" s="138" t="s">
        <v>232</v>
      </c>
      <c r="ET5" s="141" t="s">
        <v>99</v>
      </c>
      <c r="EU5" s="138" t="s">
        <v>173</v>
      </c>
      <c r="EV5" s="138" t="s">
        <v>174</v>
      </c>
      <c r="EW5" s="138" t="s">
        <v>232</v>
      </c>
      <c r="EX5" s="138" t="s">
        <v>175</v>
      </c>
      <c r="EY5" s="138" t="s">
        <v>175</v>
      </c>
      <c r="EZ5" s="138" t="s">
        <v>232</v>
      </c>
      <c r="FA5" s="141" t="s">
        <v>99</v>
      </c>
      <c r="FB5" s="138" t="s">
        <v>173</v>
      </c>
      <c r="FC5" s="138" t="s">
        <v>174</v>
      </c>
      <c r="FD5" s="138" t="s">
        <v>232</v>
      </c>
      <c r="FE5" s="138" t="s">
        <v>175</v>
      </c>
      <c r="FF5" s="138" t="s">
        <v>175</v>
      </c>
      <c r="FG5" s="138" t="s">
        <v>232</v>
      </c>
      <c r="FH5" s="141" t="s">
        <v>99</v>
      </c>
      <c r="FI5" s="138" t="s">
        <v>173</v>
      </c>
      <c r="FJ5" s="138" t="s">
        <v>174</v>
      </c>
      <c r="FK5" s="138" t="s">
        <v>232</v>
      </c>
      <c r="FL5" s="138" t="s">
        <v>175</v>
      </c>
      <c r="FM5" s="138" t="s">
        <v>175</v>
      </c>
      <c r="FN5" s="138" t="s">
        <v>232</v>
      </c>
      <c r="FO5" s="141" t="s">
        <v>99</v>
      </c>
      <c r="FP5" s="138" t="s">
        <v>173</v>
      </c>
      <c r="FQ5" s="138" t="s">
        <v>174</v>
      </c>
      <c r="FR5" s="138" t="s">
        <v>232</v>
      </c>
      <c r="FS5" s="138" t="s">
        <v>175</v>
      </c>
      <c r="FT5" s="138" t="s">
        <v>175</v>
      </c>
      <c r="FU5" s="138" t="s">
        <v>232</v>
      </c>
      <c r="FV5" s="141" t="s">
        <v>99</v>
      </c>
      <c r="FW5" s="138" t="s">
        <v>173</v>
      </c>
      <c r="FX5" s="138" t="s">
        <v>174</v>
      </c>
      <c r="FY5" s="138" t="s">
        <v>232</v>
      </c>
      <c r="FZ5" s="138" t="s">
        <v>175</v>
      </c>
      <c r="GA5" s="138" t="s">
        <v>175</v>
      </c>
      <c r="GB5" s="138" t="s">
        <v>232</v>
      </c>
      <c r="GC5" s="141" t="s">
        <v>99</v>
      </c>
      <c r="GD5" s="138" t="s">
        <v>173</v>
      </c>
      <c r="GE5" s="138" t="s">
        <v>174</v>
      </c>
      <c r="GF5" s="138" t="s">
        <v>232</v>
      </c>
      <c r="GG5" s="138" t="s">
        <v>175</v>
      </c>
      <c r="GH5" s="138" t="s">
        <v>175</v>
      </c>
      <c r="GI5" s="138" t="s">
        <v>232</v>
      </c>
      <c r="GJ5" s="141" t="s">
        <v>99</v>
      </c>
      <c r="GK5" s="138" t="s">
        <v>173</v>
      </c>
      <c r="GL5" s="138" t="s">
        <v>174</v>
      </c>
      <c r="GM5" s="138" t="s">
        <v>232</v>
      </c>
      <c r="GN5" s="138" t="s">
        <v>175</v>
      </c>
      <c r="GO5" s="138" t="s">
        <v>175</v>
      </c>
      <c r="GP5" s="138" t="s">
        <v>232</v>
      </c>
      <c r="GQ5" s="141" t="s">
        <v>99</v>
      </c>
      <c r="GR5" s="138" t="s">
        <v>173</v>
      </c>
      <c r="GS5" s="138" t="s">
        <v>174</v>
      </c>
      <c r="GT5" s="138" t="s">
        <v>232</v>
      </c>
      <c r="GU5" s="138" t="s">
        <v>175</v>
      </c>
      <c r="GV5" s="138" t="s">
        <v>175</v>
      </c>
      <c r="GW5" s="138" t="s">
        <v>232</v>
      </c>
      <c r="GX5" s="141" t="s">
        <v>99</v>
      </c>
      <c r="GY5" s="138" t="s">
        <v>173</v>
      </c>
      <c r="GZ5" s="138" t="s">
        <v>174</v>
      </c>
      <c r="HA5" s="138" t="s">
        <v>232</v>
      </c>
      <c r="HB5" s="138" t="s">
        <v>175</v>
      </c>
      <c r="HC5" s="138" t="s">
        <v>175</v>
      </c>
      <c r="HD5" s="138" t="s">
        <v>232</v>
      </c>
      <c r="HE5" s="141" t="s">
        <v>99</v>
      </c>
      <c r="HF5" s="138" t="s">
        <v>173</v>
      </c>
      <c r="HG5" s="138" t="s">
        <v>174</v>
      </c>
      <c r="HH5" s="138" t="s">
        <v>232</v>
      </c>
      <c r="HI5" s="138" t="s">
        <v>175</v>
      </c>
      <c r="HJ5" s="138" t="s">
        <v>175</v>
      </c>
      <c r="HK5" s="138" t="s">
        <v>232</v>
      </c>
      <c r="HL5" s="141" t="s">
        <v>99</v>
      </c>
      <c r="HM5" s="138" t="s">
        <v>173</v>
      </c>
      <c r="HN5" s="138" t="s">
        <v>174</v>
      </c>
      <c r="HO5" s="138" t="s">
        <v>232</v>
      </c>
      <c r="HP5" s="138" t="s">
        <v>175</v>
      </c>
      <c r="HQ5" s="138" t="s">
        <v>175</v>
      </c>
      <c r="HR5" s="138" t="s">
        <v>232</v>
      </c>
      <c r="HS5" s="141" t="s">
        <v>99</v>
      </c>
      <c r="HT5" s="138" t="s">
        <v>173</v>
      </c>
      <c r="HU5" s="138" t="s">
        <v>174</v>
      </c>
      <c r="HV5" s="138" t="s">
        <v>232</v>
      </c>
      <c r="HW5" s="138" t="s">
        <v>175</v>
      </c>
      <c r="HX5" s="138" t="s">
        <v>175</v>
      </c>
      <c r="HY5" s="138" t="s">
        <v>232</v>
      </c>
      <c r="HZ5" s="141" t="s">
        <v>99</v>
      </c>
      <c r="IA5" s="138" t="s">
        <v>173</v>
      </c>
      <c r="IB5" s="138" t="s">
        <v>174</v>
      </c>
      <c r="IC5" s="138" t="s">
        <v>232</v>
      </c>
      <c r="ID5" s="138" t="s">
        <v>175</v>
      </c>
      <c r="IE5" s="138" t="s">
        <v>175</v>
      </c>
      <c r="IF5" s="138" t="s">
        <v>232</v>
      </c>
      <c r="IG5" s="141" t="s">
        <v>99</v>
      </c>
      <c r="IH5" s="138" t="s">
        <v>173</v>
      </c>
      <c r="II5" s="138" t="s">
        <v>174</v>
      </c>
      <c r="IJ5" s="138" t="s">
        <v>232</v>
      </c>
      <c r="IK5" s="138" t="s">
        <v>175</v>
      </c>
      <c r="IL5" s="138" t="s">
        <v>175</v>
      </c>
      <c r="IM5" s="138" t="s">
        <v>232</v>
      </c>
      <c r="IN5" s="141" t="s">
        <v>99</v>
      </c>
      <c r="IO5" s="138" t="s">
        <v>173</v>
      </c>
      <c r="IP5" s="138" t="s">
        <v>174</v>
      </c>
      <c r="IQ5" s="138" t="s">
        <v>232</v>
      </c>
      <c r="IR5" s="138" t="s">
        <v>175</v>
      </c>
      <c r="IS5" s="138" t="s">
        <v>175</v>
      </c>
      <c r="IT5" s="138" t="s">
        <v>232</v>
      </c>
      <c r="IU5" s="141" t="s">
        <v>99</v>
      </c>
      <c r="IV5" s="138" t="s">
        <v>173</v>
      </c>
      <c r="IW5" s="138" t="s">
        <v>174</v>
      </c>
      <c r="IX5" s="138" t="s">
        <v>232</v>
      </c>
      <c r="IY5" s="138" t="s">
        <v>175</v>
      </c>
      <c r="IZ5" s="138" t="s">
        <v>175</v>
      </c>
      <c r="JA5" s="138" t="s">
        <v>232</v>
      </c>
      <c r="JB5" s="141" t="s">
        <v>99</v>
      </c>
      <c r="JC5" s="138" t="s">
        <v>173</v>
      </c>
      <c r="JD5" s="138" t="s">
        <v>174</v>
      </c>
      <c r="JE5" s="138" t="s">
        <v>232</v>
      </c>
      <c r="JF5" s="138" t="s">
        <v>175</v>
      </c>
      <c r="JG5" s="138" t="s">
        <v>175</v>
      </c>
      <c r="JH5" s="138" t="s">
        <v>232</v>
      </c>
      <c r="JI5" s="141" t="s">
        <v>99</v>
      </c>
      <c r="JJ5" s="138" t="s">
        <v>173</v>
      </c>
      <c r="JK5" s="138" t="s">
        <v>174</v>
      </c>
      <c r="JL5" s="138" t="s">
        <v>232</v>
      </c>
      <c r="JM5" s="138" t="s">
        <v>175</v>
      </c>
      <c r="JN5" s="138" t="s">
        <v>175</v>
      </c>
      <c r="JO5" s="138" t="s">
        <v>232</v>
      </c>
      <c r="JP5" s="141" t="s">
        <v>99</v>
      </c>
      <c r="JQ5" s="138" t="s">
        <v>173</v>
      </c>
      <c r="JR5" s="138" t="s">
        <v>174</v>
      </c>
      <c r="JS5" s="138" t="s">
        <v>232</v>
      </c>
      <c r="JT5" s="138" t="s">
        <v>175</v>
      </c>
      <c r="JU5" s="138" t="s">
        <v>175</v>
      </c>
      <c r="JV5" s="140" t="s">
        <v>232</v>
      </c>
      <c r="JW5" s="408"/>
      <c r="JX5" s="422" t="s">
        <v>233</v>
      </c>
      <c r="JY5" s="426" t="s">
        <v>234</v>
      </c>
      <c r="JZ5" s="426" t="s">
        <v>232</v>
      </c>
      <c r="KA5" s="426" t="s">
        <v>175</v>
      </c>
      <c r="KB5" s="436" t="s">
        <v>232</v>
      </c>
      <c r="KC5" s="424"/>
      <c r="KD5" s="424"/>
    </row>
    <row r="6" spans="1:291" s="409" customFormat="1" ht="15" x14ac:dyDescent="0.25">
      <c r="A6" s="132">
        <f>'Vessel List A'!B5</f>
        <v>41580</v>
      </c>
      <c r="B6" s="157" t="str">
        <f>IF(VALUE(IF('Vessel List A'!C5=1,1,IF('Vessel List A'!C5=2,2,IF('Vessel List A'!C5=3,3,IF('Vessel List A'!C5=4,4,IF('Vessel List A'!C5=5,5,IF('Vessel List A'!C5=6,6,IF('Vessel List A'!C5=7,7,IF('Vessel List A'!C5=8,8,IF('Vessel List A'!C5=9,9,IF('Vessel List A'!C5=10,10,IF('Vessel List A'!C5=11,11,IF('Vessel List A'!C5=12,12,IF('Vessel List A'!C5=13,13,IF('Vessel List A'!C5=14,14,IF('Vessel List A'!C5=15,15,IF('Vessel List A'!C5=16,16,0)))))))))))))))))=0," ",VALUE(IF('Vessel List A'!C5=1,1,IF('Vessel List A'!C5=2,2,IF('Vessel List A'!C5=3,3,IF('Vessel List A'!C5=4,4,IF('Vessel List A'!C5=5,5,IF('Vessel List A'!C5=6,6,IF('Vessel List A'!C5=7,7,IF('Vessel List A'!C5=8,8,IF('Vessel List A'!C5=9,9,IF('Vessel List A'!C5=10,10,IF('Vessel List A'!C5=11,11,IF('Vessel List A'!C5=12,12,IF('Vessel List A'!C5=13,13,IF('Vessel List A'!C5=14,14,IF('Vessel List A'!C5=15,15,IF('Vessel List A'!C5=16,16,0))))))))))))))))))</f>
        <v xml:space="preserve"> </v>
      </c>
      <c r="C6" s="137"/>
      <c r="D6" s="18"/>
      <c r="E6" s="390" t="str">
        <f>IF(D6="N",1,IF(D6="NE",2,IF(D6="E",3,IF(D6="SE",4,IF(D6="S",5,IF(D6="SW",6,IF(D6="W",7,IF(D6="NW",8,""))))))))</f>
        <v/>
      </c>
      <c r="F6" s="131"/>
      <c r="G6" s="137"/>
      <c r="H6" s="387" t="str">
        <f>IF(G6="No",1,IF(G6="SL",2,IF(G6="ME",3,IF(G6="ST",4,""))))</f>
        <v/>
      </c>
      <c r="I6" s="157" t="str">
        <f>IF(VALUE(IF('Vessel List A'!P5=1,1,IF('Vessel List A'!P5=2,2,IF('Vessel List A'!P5=3,3,IF('Vessel List A'!P5=4,4,IF('Vessel List A'!P5=5,5,IF('Vessel List A'!P5=6,6,IF('Vessel List A'!P5=7,7,IF('Vessel List A'!P5=8,8,IF('Vessel List A'!P5=9,9,IF('Vessel List A'!P5=10,10,IF('Vessel List A'!P5=11,11,IF('Vessel List A'!P5=12,12,IF('Vessel List A'!P5=13,13,IF('Vessel List A'!P5=14,14,IF('Vessel List A'!P5=15,15,IF('Vessel List A'!P5=16,16,0)))))))))))))))))=0," ",VALUE(IF('Vessel List A'!P5=1,1,IF('Vessel List A'!P5=2,2,IF('Vessel List A'!P5=3,3,IF('Vessel List A'!P5=4,4,IF('Vessel List A'!P5=5,5,IF('Vessel List A'!P5=6,6,IF('Vessel List A'!P5=7,7,IF('Vessel List A'!P5=8,8,IF('Vessel List A'!P5=9,9,IF('Vessel List A'!P5=10,10,IF('Vessel List A'!P5=11,11,IF('Vessel List A'!P5=12,12,IF('Vessel List A'!P5=13,13,IF('Vessel List A'!P5=14,14,IF('Vessel List A'!P5=15,15,IF('Vessel List A'!P5=16,16,0))))))))))))))))))</f>
        <v xml:space="preserve"> </v>
      </c>
      <c r="J6" s="137"/>
      <c r="K6" s="18"/>
      <c r="L6" s="390" t="str">
        <f>IF(K6="N",1,IF(K6="NE",2,IF(K6="E",3,IF(K6="SE",4,IF(K6="S",5,IF(K6="SW",6,IF(K6="W",7,IF(K6="NW",8,""))))))))</f>
        <v/>
      </c>
      <c r="M6" s="131"/>
      <c r="N6" s="137"/>
      <c r="O6" s="387" t="str">
        <f>IF(N6="No",1,IF(N6="SL",2,IF(N6="ME",3,IF(N6="ST",4,""))))</f>
        <v/>
      </c>
      <c r="P6" s="157" t="str">
        <f>IF(VALUE(IF('Vessel List A'!AC5=1,1,IF('Vessel List A'!AC5=2,2,IF('Vessel List A'!AC5=3,3,IF('Vessel List A'!AC5=4,4,IF('Vessel List A'!AC5=5,5,IF('Vessel List A'!AC5=6,6,IF('Vessel List A'!AC5=7,7,IF('Vessel List A'!AC5=8,8,IF('Vessel List A'!AC5=9,9,IF('Vessel List A'!AC5=10,10,IF('Vessel List A'!AC5=11,11,IF('Vessel List A'!AC5=12,12,IF('Vessel List A'!AC5=13,13,IF('Vessel List A'!AC5=14,14,IF('Vessel List A'!AC5=15,15,IF('Vessel List A'!AC5=16,16,0)))))))))))))))))=0," ",VALUE(IF('Vessel List A'!AC5=1,1,IF('Vessel List A'!AC5=2,2,IF('Vessel List A'!AC5=3,3,IF('Vessel List A'!AC5=4,4,IF('Vessel List A'!AC5=5,5,IF('Vessel List A'!AC5=6,6,IF('Vessel List A'!AC5=7,7,IF('Vessel List A'!AC5=8,8,IF('Vessel List A'!AC5=9,9,IF('Vessel List A'!AC5=10,10,IF('Vessel List A'!AC5=11,11,IF('Vessel List A'!AC5=12,12,IF('Vessel List A'!AC5=13,13,IF('Vessel List A'!AC5=14,14,IF('Vessel List A'!AC5=15,15,IF('Vessel List A'!AC5=16,16,0))))))))))))))))))</f>
        <v xml:space="preserve"> </v>
      </c>
      <c r="Q6" s="137"/>
      <c r="R6" s="18"/>
      <c r="S6" s="390" t="str">
        <f>IF(R6="N",1,IF(R6="NE",2,IF(R6="E",3,IF(R6="SE",4,IF(R6="S",5,IF(R6="SW",6,IF(R6="W",7,IF(R6="NW",8,""))))))))</f>
        <v/>
      </c>
      <c r="T6" s="131"/>
      <c r="U6" s="137"/>
      <c r="V6" s="387" t="str">
        <f>IF(U6="No",1,IF(U6="SL",2,IF(U6="ME",3,IF(U6="ST",4,""))))</f>
        <v/>
      </c>
      <c r="W6" s="157" t="str">
        <f>IF(VALUE(IF('Vessel List A'!AP5=1,1,IF('Vessel List A'!AP5=2,2,IF('Vessel List A'!AP5=3,3,IF('Vessel List A'!AP5=4,4,IF('Vessel List A'!AP5=5,5,IF('Vessel List A'!AP5=6,6,IF('Vessel List A'!AP5=7,7,IF('Vessel List A'!AP5=8,8,IF('Vessel List A'!AP5=9,9,IF('Vessel List A'!AP5=10,10,IF('Vessel List A'!AP5=11,11,IF('Vessel List A'!AP5=12,12,IF('Vessel List A'!AP5=13,13,IF('Vessel List A'!AP5=14,14,IF('Vessel List A'!AP5=15,15,IF('Vessel List A'!AP5=16,16,0)))))))))))))))))=0," ",VALUE(IF('Vessel List A'!AP5=1,1,IF('Vessel List A'!AP5=2,2,IF('Vessel List A'!AP5=3,3,IF('Vessel List A'!AP5=4,4,IF('Vessel List A'!AP5=5,5,IF('Vessel List A'!AP5=6,6,IF('Vessel List A'!AP5=7,7,IF('Vessel List A'!AP5=8,8,IF('Vessel List A'!AP5=9,9,IF('Vessel List A'!AP5=10,10,IF('Vessel List A'!AP5=11,11,IF('Vessel List A'!AP5=12,12,IF('Vessel List A'!AP5=13,13,IF('Vessel List A'!AP5=14,14,IF('Vessel List A'!AP5=15,15,IF('Vessel List A'!AP5=16,16,0))))))))))))))))))</f>
        <v xml:space="preserve"> </v>
      </c>
      <c r="X6" s="137"/>
      <c r="Y6" s="18"/>
      <c r="Z6" s="390" t="str">
        <f>IF(Y6="N",1,IF(Y6="NE",2,IF(Y6="E",3,IF(Y6="SE",4,IF(Y6="S",5,IF(Y6="SW",6,IF(Y6="W",7,IF(Y6="NW",8,""))))))))</f>
        <v/>
      </c>
      <c r="AA6" s="131"/>
      <c r="AB6" s="137"/>
      <c r="AC6" s="387" t="str">
        <f>IF(AB6="No",1,IF(AB6="SL",2,IF(AB6="ME",3,IF(AB6="ST",4,""))))</f>
        <v/>
      </c>
      <c r="AD6" s="157" t="str">
        <f>IF(VALUE(IF('Vessel List A'!BC5=1,1,IF('Vessel List A'!BC5=2,2,IF('Vessel List A'!BC5=3,3,IF('Vessel List A'!BC5=4,4,IF('Vessel List A'!BC5=5,5,IF('Vessel List A'!BC5=6,6,IF('Vessel List A'!BC5=7,7,IF('Vessel List A'!BC5=8,8,IF('Vessel List A'!BC5=9,9,IF('Vessel List A'!BC5=10,10,IF('Vessel List A'!BC5=11,11,IF('Vessel List A'!BC5=12,12,IF('Vessel List A'!BC5=13,13,IF('Vessel List A'!BC5=14,14,IF('Vessel List A'!BC5=15,15,IF('Vessel List A'!BC5=16,16,0)))))))))))))))))=0," ",VALUE(IF('Vessel List A'!BC5=1,1,IF('Vessel List A'!BC5=2,2,IF('Vessel List A'!BC5=3,3,IF('Vessel List A'!BC5=4,4,IF('Vessel List A'!BC5=5,5,IF('Vessel List A'!BC5=6,6,IF('Vessel List A'!BC5=7,7,IF('Vessel List A'!BC5=8,8,IF('Vessel List A'!BC5=9,9,IF('Vessel List A'!BC5=10,10,IF('Vessel List A'!BC5=11,11,IF('Vessel List A'!BC5=12,12,IF('Vessel List A'!BC5=13,13,IF('Vessel List A'!BC5=14,14,IF('Vessel List A'!BC5=15,15,IF('Vessel List A'!BC5=16,16,0))))))))))))))))))</f>
        <v xml:space="preserve"> </v>
      </c>
      <c r="AE6" s="137"/>
      <c r="AF6" s="18"/>
      <c r="AG6" s="390" t="str">
        <f>IF(AF6="N",1,IF(AF6="NE",2,IF(AF6="E",3,IF(AF6="SE",4,IF(AF6="S",5,IF(AF6="SW",6,IF(AF6="W",7,IF(AF6="NW",8,""))))))))</f>
        <v/>
      </c>
      <c r="AH6" s="131"/>
      <c r="AI6" s="137"/>
      <c r="AJ6" s="387" t="str">
        <f>IF(AI6="No",1,IF(AI6="SL",2,IF(AI6="ME",3,IF(AI6="ST",4,""))))</f>
        <v/>
      </c>
      <c r="AK6" s="157" t="str">
        <f>IF(VALUE(IF('Vessel List A'!BP5=1,1,IF('Vessel List A'!BP5=2,2,IF('Vessel List A'!BP5=3,3,IF('Vessel List A'!BP5=4,4,IF('Vessel List A'!BP5=5,5,IF('Vessel List A'!BP5=6,6,IF('Vessel List A'!BP5=7,7,IF('Vessel List A'!BP5=8,8,IF('Vessel List A'!BP5=9,9,IF('Vessel List A'!BP5=10,10,IF('Vessel List A'!BP5=11,11,IF('Vessel List A'!BP5=12,12,IF('Vessel List A'!BP5=13,13,IF('Vessel List A'!BP5=14,14,IF('Vessel List A'!BP5=15,15,IF('Vessel List A'!BP5=16,16,0)))))))))))))))))=0," ",VALUE(IF('Vessel List A'!BP5=1,1,IF('Vessel List A'!BP5=2,2,IF('Vessel List A'!BP5=3,3,IF('Vessel List A'!BP5=4,4,IF('Vessel List A'!BP5=5,5,IF('Vessel List A'!BP5=6,6,IF('Vessel List A'!BP5=7,7,IF('Vessel List A'!BP5=8,8,IF('Vessel List A'!BP5=9,9,IF('Vessel List A'!BP5=10,10,IF('Vessel List A'!BP5=11,11,IF('Vessel List A'!BP5=12,12,IF('Vessel List A'!BP5=13,13,IF('Vessel List A'!BP5=14,14,IF('Vessel List A'!BP5=15,15,IF('Vessel List A'!BP5=16,16,0))))))))))))))))))</f>
        <v xml:space="preserve"> </v>
      </c>
      <c r="AL6" s="137"/>
      <c r="AM6" s="18"/>
      <c r="AN6" s="390" t="str">
        <f>IF(AM6="N",1,IF(AM6="NE",2,IF(AM6="E",3,IF(AM6="SE",4,IF(AM6="S",5,IF(AM6="SW",6,IF(AM6="W",7,IF(AM6="NW",8,""))))))))</f>
        <v/>
      </c>
      <c r="AO6" s="131"/>
      <c r="AP6" s="137"/>
      <c r="AQ6" s="387" t="str">
        <f>IF(AP6="No",1,IF(AP6="SL",2,IF(AP6="ME",3,IF(AP6="ST",4,""))))</f>
        <v/>
      </c>
      <c r="AR6" s="157" t="str">
        <f>IF(VALUE(IF('Vessel List A'!CC5=1,1,IF('Vessel List A'!CC5=2,2,IF('Vessel List A'!CC5=3,3,IF('Vessel List A'!CC5=4,4,IF('Vessel List A'!CC5=5,5,IF('Vessel List A'!CC5=6,6,IF('Vessel List A'!CC5=7,7,IF('Vessel List A'!CC5=8,8,IF('Vessel List A'!CC5=9,9,IF('Vessel List A'!CC5=10,10,IF('Vessel List A'!CC5=11,11,IF('Vessel List A'!CC5=12,12,IF('Vessel List A'!CC5=13,13,IF('Vessel List A'!CC5=14,14,IF('Vessel List A'!CC5=15,15,IF('Vessel List A'!CC5=16,16,0)))))))))))))))))=0," ",VALUE(IF('Vessel List A'!CC5=1,1,IF('Vessel List A'!CC5=2,2,IF('Vessel List A'!CC5=3,3,IF('Vessel List A'!CC5=4,4,IF('Vessel List A'!CC5=5,5,IF('Vessel List A'!CC5=6,6,IF('Vessel List A'!CC5=7,7,IF('Vessel List A'!CC5=8,8,IF('Vessel List A'!CC5=9,9,IF('Vessel List A'!CC5=10,10,IF('Vessel List A'!CC5=11,11,IF('Vessel List A'!CC5=12,12,IF('Vessel List A'!CC5=13,13,IF('Vessel List A'!CC5=14,14,IF('Vessel List A'!CC5=15,15,IF('Vessel List A'!CC5=16,16,0))))))))))))))))))</f>
        <v xml:space="preserve"> </v>
      </c>
      <c r="AS6" s="137"/>
      <c r="AT6" s="18"/>
      <c r="AU6" s="390" t="str">
        <f>IF(AT6="N",1,IF(AT6="NE",2,IF(AT6="E",3,IF(AT6="SE",4,IF(AT6="S",5,IF(AT6="SW",6,IF(AT6="W",7,IF(AT6="NW",8,""))))))))</f>
        <v/>
      </c>
      <c r="AV6" s="131"/>
      <c r="AW6" s="137"/>
      <c r="AX6" s="387" t="str">
        <f>IF(AW6="No",1,IF(AW6="SL",2,IF(AW6="ME",3,IF(AW6="ST",4,""))))</f>
        <v/>
      </c>
      <c r="AY6" s="157" t="str">
        <f>IF(VALUE(IF('Vessel List A'!CP5=1,1,IF('Vessel List A'!CP5=2,2,IF('Vessel List A'!CP5=3,3,IF('Vessel List A'!CP5=4,4,IF('Vessel List A'!CP5=5,5,IF('Vessel List A'!CP5=6,6,IF('Vessel List A'!CP5=7,7,IF('Vessel List A'!CP5=8,8,IF('Vessel List A'!CP5=9,9,IF('Vessel List A'!CP5=10,10,IF('Vessel List A'!CP5=11,11,IF('Vessel List A'!CP5=12,12,IF('Vessel List A'!CP5=13,13,IF('Vessel List A'!CP5=14,14,IF('Vessel List A'!CP5=15,15,IF('Vessel List A'!CP5=16,16,0)))))))))))))))))=0," ",VALUE(IF('Vessel List A'!CP5=1,1,IF('Vessel List A'!CP5=2,2,IF('Vessel List A'!CP5=3,3,IF('Vessel List A'!CP5=4,4,IF('Vessel List A'!CP5=5,5,IF('Vessel List A'!CP5=6,6,IF('Vessel List A'!CP5=7,7,IF('Vessel List A'!CP5=8,8,IF('Vessel List A'!CP5=9,9,IF('Vessel List A'!CP5=10,10,IF('Vessel List A'!CP5=11,11,IF('Vessel List A'!CP5=12,12,IF('Vessel List A'!CP5=13,13,IF('Vessel List A'!CP5=14,14,IF('Vessel List A'!CP5=15,15,IF('Vessel List A'!CP5=16,16,0))))))))))))))))))</f>
        <v xml:space="preserve"> </v>
      </c>
      <c r="AZ6" s="137"/>
      <c r="BA6" s="18"/>
      <c r="BB6" s="390" t="str">
        <f>IF(BA6="N",1,IF(BA6="NE",2,IF(BA6="E",3,IF(BA6="SE",4,IF(BA6="S",5,IF(BA6="SW",6,IF(BA6="W",7,IF(BA6="NW",8,""))))))))</f>
        <v/>
      </c>
      <c r="BC6" s="131"/>
      <c r="BD6" s="137"/>
      <c r="BE6" s="387" t="str">
        <f>IF(BD6="No",1,IF(BD6="SL",2,IF(BD6="ME",3,IF(BD6="ST",4,""))))</f>
        <v/>
      </c>
      <c r="BF6" s="157" t="str">
        <f>IF(VALUE(IF('Vessel List A'!DC5=1,1,IF('Vessel List A'!DC5=2,2,IF('Vessel List A'!DC5=3,3,IF('Vessel List A'!DC5=4,4,IF('Vessel List A'!DC5=5,5,IF('Vessel List A'!DC5=6,6,IF('Vessel List A'!DC5=7,7,IF('Vessel List A'!DC5=8,8,IF('Vessel List A'!DC5=9,9,IF('Vessel List A'!DC5=10,10,IF('Vessel List A'!DC5=11,11,IF('Vessel List A'!DC5=12,12,IF('Vessel List A'!DC5=13,13,IF('Vessel List A'!DC5=14,14,IF('Vessel List A'!DC5=15,15,IF('Vessel List A'!DC5=16,16,0)))))))))))))))))=0," ",VALUE(IF('Vessel List A'!DC5=1,1,IF('Vessel List A'!DC5=2,2,IF('Vessel List A'!DC5=3,3,IF('Vessel List A'!DC5=4,4,IF('Vessel List A'!DC5=5,5,IF('Vessel List A'!DC5=6,6,IF('Vessel List A'!DC5=7,7,IF('Vessel List A'!DC5=8,8,IF('Vessel List A'!DC5=9,9,IF('Vessel List A'!DC5=10,10,IF('Vessel List A'!DC5=11,11,IF('Vessel List A'!DC5=12,12,IF('Vessel List A'!DC5=13,13,IF('Vessel List A'!DC5=14,14,IF('Vessel List A'!DC5=15,15,IF('Vessel List A'!DC5=16,16,0))))))))))))))))))</f>
        <v xml:space="preserve"> </v>
      </c>
      <c r="BG6" s="137"/>
      <c r="BH6" s="18"/>
      <c r="BI6" s="390" t="str">
        <f>IF(BH6="N",1,IF(BH6="NE",2,IF(BH6="E",3,IF(BH6="SE",4,IF(BH6="S",5,IF(BH6="SW",6,IF(BH6="W",7,IF(BH6="NW",8,""))))))))</f>
        <v/>
      </c>
      <c r="BJ6" s="131"/>
      <c r="BK6" s="137"/>
      <c r="BL6" s="387" t="str">
        <f>IF(BK6="No",1,IF(BK6="SL",2,IF(BK6="ME",3,IF(BK6="ST",4,""))))</f>
        <v/>
      </c>
      <c r="BM6" s="157" t="str">
        <f>IF(VALUE(IF('Vessel List A'!DP5=1,1,IF('Vessel List A'!DP5=2,2,IF('Vessel List A'!DP5=3,3,IF('Vessel List A'!DP5=4,4,IF('Vessel List A'!DP5=5,5,IF('Vessel List A'!DP5=6,6,IF('Vessel List A'!DP5=7,7,IF('Vessel List A'!DP5=8,8,IF('Vessel List A'!DP5=9,9,IF('Vessel List A'!DP5=10,10,IF('Vessel List A'!DP5=11,11,IF('Vessel List A'!DP5=12,12,IF('Vessel List A'!DP5=13,13,IF('Vessel List A'!DP5=14,14,IF('Vessel List A'!DP5=15,15,IF('Vessel List A'!DP5=16,16,0)))))))))))))))))=0," ",VALUE(IF('Vessel List A'!DP5=1,1,IF('Vessel List A'!DP5=2,2,IF('Vessel List A'!DP5=3,3,IF('Vessel List A'!DP5=4,4,IF('Vessel List A'!DP5=5,5,IF('Vessel List A'!DP5=6,6,IF('Vessel List A'!DP5=7,7,IF('Vessel List A'!DP5=8,8,IF('Vessel List A'!DP5=9,9,IF('Vessel List A'!DP5=10,10,IF('Vessel List A'!DP5=11,11,IF('Vessel List A'!DP5=12,12,IF('Vessel List A'!DP5=13,13,IF('Vessel List A'!DP5=14,14,IF('Vessel List A'!DP5=15,15,IF('Vessel List A'!DP5=16,16,0))))))))))))))))))</f>
        <v xml:space="preserve"> </v>
      </c>
      <c r="BN6" s="137"/>
      <c r="BO6" s="18"/>
      <c r="BP6" s="390" t="str">
        <f>IF(BO6="N",1,IF(BO6="NE",2,IF(BO6="E",3,IF(BO6="SE",4,IF(BO6="S",5,IF(BO6="SW",6,IF(BO6="W",7,IF(BO6="NW",8,""))))))))</f>
        <v/>
      </c>
      <c r="BQ6" s="131"/>
      <c r="BR6" s="137"/>
      <c r="BS6" s="387" t="str">
        <f>IF(BR6="No",1,IF(BR6="SL",2,IF(BR6="ME",3,IF(BR6="ST",4,""))))</f>
        <v/>
      </c>
      <c r="BT6" s="157" t="str">
        <f>IF(VALUE(IF('Vessel List A'!EC5=1,1,IF('Vessel List A'!EC5=2,2,IF('Vessel List A'!EC5=3,3,IF('Vessel List A'!EC5=4,4,IF('Vessel List A'!EC5=5,5,IF('Vessel List A'!EC5=6,6,IF('Vessel List A'!EC5=7,7,IF('Vessel List A'!EC5=8,8,IF('Vessel List A'!EC5=9,9,IF('Vessel List A'!EC5=10,10,IF('Vessel List A'!EC5=11,11,IF('Vessel List A'!EC5=12,12,IF('Vessel List A'!EC5=13,13,IF('Vessel List A'!EC5=14,14,IF('Vessel List A'!EC5=15,15,IF('Vessel List A'!EC5=16,16,0)))))))))))))))))=0," ",VALUE(IF('Vessel List A'!EC5=1,1,IF('Vessel List A'!EC5=2,2,IF('Vessel List A'!EC5=3,3,IF('Vessel List A'!EC5=4,4,IF('Vessel List A'!EC5=5,5,IF('Vessel List A'!EC5=6,6,IF('Vessel List A'!EC5=7,7,IF('Vessel List A'!EC5=8,8,IF('Vessel List A'!EC5=9,9,IF('Vessel List A'!EC5=10,10,IF('Vessel List A'!EC5=11,11,IF('Vessel List A'!EC5=12,12,IF('Vessel List A'!EC5=13,13,IF('Vessel List A'!EC5=14,14,IF('Vessel List A'!EC5=15,15,IF('Vessel List A'!EC5=16,16,0))))))))))))))))))</f>
        <v xml:space="preserve"> </v>
      </c>
      <c r="BU6" s="137"/>
      <c r="BV6" s="18"/>
      <c r="BW6" s="390" t="str">
        <f>IF(BV6="N",1,IF(BV6="NE",2,IF(BV6="E",3,IF(BV6="SE",4,IF(BV6="S",5,IF(BV6="SW",6,IF(BV6="W",7,IF(BV6="NW",8,""))))))))</f>
        <v/>
      </c>
      <c r="BX6" s="131"/>
      <c r="BY6" s="137"/>
      <c r="BZ6" s="387" t="str">
        <f>IF(BY6="No",1,IF(BY6="SL",2,IF(BY6="ME",3,IF(BY6="ST",4,""))))</f>
        <v/>
      </c>
      <c r="CA6" s="157" t="str">
        <f>IF(VALUE(IF('Vessel List A'!EP5=1,1,IF('Vessel List A'!EP5=2,2,IF('Vessel List A'!EP5=3,3,IF('Vessel List A'!EP5=4,4,IF('Vessel List A'!EP5=5,5,IF('Vessel List A'!EP5=6,6,IF('Vessel List A'!EP5=7,7,IF('Vessel List A'!EP5=8,8,IF('Vessel List A'!EP5=9,9,IF('Vessel List A'!EP5=10,10,IF('Vessel List A'!EP5=11,11,IF('Vessel List A'!EP5=12,12,IF('Vessel List A'!EP5=13,13,IF('Vessel List A'!EP5=14,14,IF('Vessel List A'!EP5=15,15,IF('Vessel List A'!EP5=16,16,0)))))))))))))))))=0," ",VALUE(IF('Vessel List A'!EP5=1,1,IF('Vessel List A'!EP5=2,2,IF('Vessel List A'!EP5=3,3,IF('Vessel List A'!EP5=4,4,IF('Vessel List A'!EP5=5,5,IF('Vessel List A'!EP5=6,6,IF('Vessel List A'!EP5=7,7,IF('Vessel List A'!EP5=8,8,IF('Vessel List A'!EP5=9,9,IF('Vessel List A'!EP5=10,10,IF('Vessel List A'!EP5=11,11,IF('Vessel List A'!EP5=12,12,IF('Vessel List A'!EP5=13,13,IF('Vessel List A'!EP5=14,14,IF('Vessel List A'!EP5=15,15,IF('Vessel List A'!EP5=16,16,0))))))))))))))))))</f>
        <v xml:space="preserve"> </v>
      </c>
      <c r="CB6" s="137"/>
      <c r="CC6" s="18"/>
      <c r="CD6" s="390" t="str">
        <f>IF(CC6="N",1,IF(CC6="NE",2,IF(CC6="E",3,IF(CC6="SE",4,IF(CC6="S",5,IF(CC6="SW",6,IF(CC6="W",7,IF(CC6="NW",8,""))))))))</f>
        <v/>
      </c>
      <c r="CE6" s="131"/>
      <c r="CF6" s="137"/>
      <c r="CG6" s="387" t="str">
        <f>IF(CF6="No",1,IF(CF6="SL",2,IF(CF6="ME",3,IF(CF6="ST",4,""))))</f>
        <v/>
      </c>
      <c r="CH6" s="157" t="str">
        <f>IF(VALUE(IF('Vessel List A'!FC5=1,1,IF('Vessel List A'!FC5=2,2,IF('Vessel List A'!FC5=3,3,IF('Vessel List A'!FC5=4,4,IF('Vessel List A'!FC5=5,5,IF('Vessel List A'!FC5=6,6,IF('Vessel List A'!FC5=7,7,IF('Vessel List A'!FC5=8,8,IF('Vessel List A'!FC5=9,9,IF('Vessel List A'!FC5=10,10,IF('Vessel List A'!FC5=11,11,IF('Vessel List A'!FC5=12,12,IF('Vessel List A'!FC5=13,13,IF('Vessel List A'!FC5=14,14,IF('Vessel List A'!FC5=15,15,IF('Vessel List A'!FC5=16,16,0)))))))))))))))))=0," ",VALUE(IF('Vessel List A'!FC5=1,1,IF('Vessel List A'!FC5=2,2,IF('Vessel List A'!FC5=3,3,IF('Vessel List A'!FC5=4,4,IF('Vessel List A'!FC5=5,5,IF('Vessel List A'!FC5=6,6,IF('Vessel List A'!FC5=7,7,IF('Vessel List A'!FC5=8,8,IF('Vessel List A'!FC5=9,9,IF('Vessel List A'!FC5=10,10,IF('Vessel List A'!FC5=11,11,IF('Vessel List A'!FC5=12,12,IF('Vessel List A'!FC5=13,13,IF('Vessel List A'!FC5=14,14,IF('Vessel List A'!FC5=15,15,IF('Vessel List A'!FC5=16,16,0))))))))))))))))))</f>
        <v xml:space="preserve"> </v>
      </c>
      <c r="CI6" s="137"/>
      <c r="CJ6" s="18"/>
      <c r="CK6" s="390" t="str">
        <f>IF(CJ6="N",1,IF(CJ6="NE",2,IF(CJ6="E",3,IF(CJ6="SE",4,IF(CJ6="S",5,IF(CJ6="SW",6,IF(CJ6="W",7,IF(CJ6="NW",8,""))))))))</f>
        <v/>
      </c>
      <c r="CL6" s="131"/>
      <c r="CM6" s="137"/>
      <c r="CN6" s="387" t="str">
        <f>IF(CM6="No",1,IF(CM6="SL",2,IF(CM6="ME",3,IF(CM6="ST",4,""))))</f>
        <v/>
      </c>
      <c r="CO6" s="157" t="str">
        <f>IF(VALUE(IF('Vessel List A'!FP5=1,1,IF('Vessel List A'!FP5=2,2,IF('Vessel List A'!FP5=3,3,IF('Vessel List A'!FP5=4,4,IF('Vessel List A'!FP5=5,5,IF('Vessel List A'!FP5=6,6,IF('Vessel List A'!FP5=7,7,IF('Vessel List A'!FP5=8,8,IF('Vessel List A'!FP5=9,9,IF('Vessel List A'!FP5=10,10,IF('Vessel List A'!FP5=11,11,IF('Vessel List A'!FP5=12,12,IF('Vessel List A'!FP5=13,13,IF('Vessel List A'!FP5=14,14,IF('Vessel List A'!FP5=15,15,IF('Vessel List A'!FP5=16,16,0)))))))))))))))))=0," ",VALUE(IF('Vessel List A'!FP5=1,1,IF('Vessel List A'!FP5=2,2,IF('Vessel List A'!FP5=3,3,IF('Vessel List A'!FP5=4,4,IF('Vessel List A'!FP5=5,5,IF('Vessel List A'!FP5=6,6,IF('Vessel List A'!FP5=7,7,IF('Vessel List A'!FP5=8,8,IF('Vessel List A'!FP5=9,9,IF('Vessel List A'!FP5=10,10,IF('Vessel List A'!FP5=11,11,IF('Vessel List A'!FP5=12,12,IF('Vessel List A'!FP5=13,13,IF('Vessel List A'!FP5=14,14,IF('Vessel List A'!FP5=15,15,IF('Vessel List A'!FP5=16,16,0))))))))))))))))))</f>
        <v xml:space="preserve"> </v>
      </c>
      <c r="CP6" s="137"/>
      <c r="CQ6" s="18"/>
      <c r="CR6" s="390" t="str">
        <f>IF(CQ6="N",1,IF(CQ6="NE",2,IF(CQ6="E",3,IF(CQ6="SE",4,IF(CQ6="S",5,IF(CQ6="SW",6,IF(CQ6="W",7,IF(CQ6="NW",8,""))))))))</f>
        <v/>
      </c>
      <c r="CS6" s="131"/>
      <c r="CT6" s="137"/>
      <c r="CU6" s="387" t="str">
        <f>IF(CT6="No",1,IF(CT6="SL",2,IF(CT6="ME",3,IF(CT6="ST",4,""))))</f>
        <v/>
      </c>
      <c r="CV6" s="157" t="str">
        <f>IF(VALUE(IF('Vessel List A'!GC5=1,1,IF('Vessel List A'!GC5=2,2,IF('Vessel List A'!GC5=3,3,IF('Vessel List A'!GC5=4,4,IF('Vessel List A'!GC5=5,5,IF('Vessel List A'!GC5=6,6,IF('Vessel List A'!GC5=7,7,IF('Vessel List A'!GC5=8,8,IF('Vessel List A'!GC5=9,9,IF('Vessel List A'!GC5=10,10,IF('Vessel List A'!GC5=11,11,IF('Vessel List A'!GC5=12,12,IF('Vessel List A'!GC5=13,13,IF('Vessel List A'!GC5=14,14,IF('Vessel List A'!GC5=15,15,IF('Vessel List A'!GC5=16,16,0)))))))))))))))))=0," ",VALUE(IF('Vessel List A'!GC5=1,1,IF('Vessel List A'!GC5=2,2,IF('Vessel List A'!GC5=3,3,IF('Vessel List A'!GC5=4,4,IF('Vessel List A'!GC5=5,5,IF('Vessel List A'!GC5=6,6,IF('Vessel List A'!GC5=7,7,IF('Vessel List A'!GC5=8,8,IF('Vessel List A'!GC5=9,9,IF('Vessel List A'!GC5=10,10,IF('Vessel List A'!GC5=11,11,IF('Vessel List A'!GC5=12,12,IF('Vessel List A'!GC5=13,13,IF('Vessel List A'!GC5=14,14,IF('Vessel List A'!GC5=15,15,IF('Vessel List A'!GC5=16,16,0))))))))))))))))))</f>
        <v xml:space="preserve"> </v>
      </c>
      <c r="CW6" s="137"/>
      <c r="CX6" s="18"/>
      <c r="CY6" s="390" t="str">
        <f>IF(CX6="N",1,IF(CX6="NE",2,IF(CX6="E",3,IF(CX6="SE",4,IF(CX6="S",5,IF(CX6="SW",6,IF(CX6="W",7,IF(CX6="NW",8,""))))))))</f>
        <v/>
      </c>
      <c r="CZ6" s="131"/>
      <c r="DA6" s="137"/>
      <c r="DB6" s="387" t="str">
        <f>IF(DA6="No",1,IF(DA6="SL",2,IF(DA6="ME",3,IF(DA6="ST",4,""))))</f>
        <v/>
      </c>
      <c r="DC6" s="157" t="str">
        <f>IF(VALUE(IF('Vessel List A'!GP5=1,1,IF('Vessel List A'!GP5=2,2,IF('Vessel List A'!GP5=3,3,IF('Vessel List A'!GP5=4,4,IF('Vessel List A'!GP5=5,5,IF('Vessel List A'!GP5=6,6,IF('Vessel List A'!GP5=7,7,IF('Vessel List A'!GP5=8,8,IF('Vessel List A'!GP5=9,9,IF('Vessel List A'!GP5=10,10,IF('Vessel List A'!GP5=11,11,IF('Vessel List A'!GP5=12,12,IF('Vessel List A'!GP5=13,13,IF('Vessel List A'!GP5=14,14,IF('Vessel List A'!GP5=15,15,IF('Vessel List A'!GP5=16,16,0)))))))))))))))))=0," ",VALUE(IF('Vessel List A'!GP5=1,1,IF('Vessel List A'!GP5=2,2,IF('Vessel List A'!GP5=3,3,IF('Vessel List A'!GP5=4,4,IF('Vessel List A'!GP5=5,5,IF('Vessel List A'!GP5=6,6,IF('Vessel List A'!GP5=7,7,IF('Vessel List A'!GP5=8,8,IF('Vessel List A'!GP5=9,9,IF('Vessel List A'!GP5=10,10,IF('Vessel List A'!GP5=11,11,IF('Vessel List A'!GP5=12,12,IF('Vessel List A'!GP5=13,13,IF('Vessel List A'!GP5=14,14,IF('Vessel List A'!GP5=15,15,IF('Vessel List A'!GP5=16,16,0))))))))))))))))))</f>
        <v xml:space="preserve"> </v>
      </c>
      <c r="DD6" s="137"/>
      <c r="DE6" s="18"/>
      <c r="DF6" s="390" t="str">
        <f>IF(DE6="N",1,IF(DE6="NE",2,IF(DE6="E",3,IF(DE6="SE",4,IF(DE6="S",5,IF(DE6="SW",6,IF(DE6="W",7,IF(DE6="NW",8,""))))))))</f>
        <v/>
      </c>
      <c r="DG6" s="131"/>
      <c r="DH6" s="137"/>
      <c r="DI6" s="387" t="str">
        <f>IF(DH6="No",1,IF(DH6="SL",2,IF(DH6="ME",3,IF(DH6="ST",4,""))))</f>
        <v/>
      </c>
      <c r="DJ6" s="157" t="str">
        <f>IF(VALUE(IF('Vessel List A'!HC5=1,1,IF('Vessel List A'!HC5=2,2,IF('Vessel List A'!HC5=3,3,IF('Vessel List A'!HC5=4,4,IF('Vessel List A'!HC5=5,5,IF('Vessel List A'!HC5=6,6,IF('Vessel List A'!HC5=7,7,IF('Vessel List A'!HC5=8,8,IF('Vessel List A'!HC5=9,9,IF('Vessel List A'!HC5=10,10,IF('Vessel List A'!HC5=11,11,IF('Vessel List A'!HC5=12,12,IF('Vessel List A'!HC5=13,13,IF('Vessel List A'!HC5=14,14,IF('Vessel List A'!HC5=15,15,IF('Vessel List A'!HC5=16,16,0)))))))))))))))))=0," ",VALUE(IF('Vessel List A'!HC5=1,1,IF('Vessel List A'!HC5=2,2,IF('Vessel List A'!HC5=3,3,IF('Vessel List A'!HC5=4,4,IF('Vessel List A'!HC5=5,5,IF('Vessel List A'!HC5=6,6,IF('Vessel List A'!HC5=7,7,IF('Vessel List A'!HC5=8,8,IF('Vessel List A'!HC5=9,9,IF('Vessel List A'!HC5=10,10,IF('Vessel List A'!HC5=11,11,IF('Vessel List A'!HC5=12,12,IF('Vessel List A'!HC5=13,13,IF('Vessel List A'!HC5=14,14,IF('Vessel List A'!HC5=15,15,IF('Vessel List A'!HC5=16,16,0))))))))))))))))))</f>
        <v xml:space="preserve"> </v>
      </c>
      <c r="DK6" s="137"/>
      <c r="DL6" s="18"/>
      <c r="DM6" s="390" t="str">
        <f>IF(DL6="N",1,IF(DL6="NE",2,IF(DL6="E",3,IF(DL6="SE",4,IF(DL6="S",5,IF(DL6="SW",6,IF(DL6="W",7,IF(DL6="NW",8,""))))))))</f>
        <v/>
      </c>
      <c r="DN6" s="131"/>
      <c r="DO6" s="137"/>
      <c r="DP6" s="387" t="str">
        <f>IF(DO6="No",1,IF(DO6="SL",2,IF(DO6="ME",3,IF(DO6="ST",4,""))))</f>
        <v/>
      </c>
      <c r="DQ6" s="157" t="str">
        <f>IF(VALUE(IF('Vessel List A'!HP5=1,1,IF('Vessel List A'!HP5=2,2,IF('Vessel List A'!HP5=3,3,IF('Vessel List A'!HP5=4,4,IF('Vessel List A'!HP5=5,5,IF('Vessel List A'!HP5=6,6,IF('Vessel List A'!HP5=7,7,IF('Vessel List A'!HP5=8,8,IF('Vessel List A'!HP5=9,9,IF('Vessel List A'!HP5=10,10,IF('Vessel List A'!HP5=11,11,IF('Vessel List A'!HP5=12,12,IF('Vessel List A'!HP5=13,13,IF('Vessel List A'!HP5=14,14,IF('Vessel List A'!HP5=15,15,IF('Vessel List A'!HP5=16,16,0)))))))))))))))))=0," ",VALUE(IF('Vessel List A'!HP5=1,1,IF('Vessel List A'!HP5=2,2,IF('Vessel List A'!HP5=3,3,IF('Vessel List A'!HP5=4,4,IF('Vessel List A'!HP5=5,5,IF('Vessel List A'!HP5=6,6,IF('Vessel List A'!HP5=7,7,IF('Vessel List A'!HP5=8,8,IF('Vessel List A'!HP5=9,9,IF('Vessel List A'!HP5=10,10,IF('Vessel List A'!HP5=11,11,IF('Vessel List A'!HP5=12,12,IF('Vessel List A'!HP5=13,13,IF('Vessel List A'!HP5=14,14,IF('Vessel List A'!HP5=15,15,IF('Vessel List A'!HP5=16,16,0))))))))))))))))))</f>
        <v xml:space="preserve"> </v>
      </c>
      <c r="DR6" s="137"/>
      <c r="DS6" s="18"/>
      <c r="DT6" s="390" t="str">
        <f>IF(DS6="N",1,IF(DS6="NE",2,IF(DS6="E",3,IF(DS6="SE",4,IF(DS6="S",5,IF(DS6="SW",6,IF(DS6="W",7,IF(DS6="NW",8,""))))))))</f>
        <v/>
      </c>
      <c r="DU6" s="131"/>
      <c r="DV6" s="137"/>
      <c r="DW6" s="387" t="str">
        <f>IF(DV6="No",1,IF(DV6="SL",2,IF(DV6="ME",3,IF(DV6="ST",4,""))))</f>
        <v/>
      </c>
      <c r="DX6" s="157" t="str">
        <f>IF(VALUE(IF('Vessel List A'!IC5=1,1,IF('Vessel List A'!IC5=2,2,IF('Vessel List A'!IC5=3,3,IF('Vessel List A'!IC5=4,4,IF('Vessel List A'!IC5=5,5,IF('Vessel List A'!IC5=6,6,IF('Vessel List A'!IC5=7,7,IF('Vessel List A'!IC5=8,8,IF('Vessel List A'!IC5=9,9,IF('Vessel List A'!IC5=10,10,IF('Vessel List A'!IC5=11,11,IF('Vessel List A'!IC5=12,12,IF('Vessel List A'!IC5=13,13,IF('Vessel List A'!IC5=14,14,IF('Vessel List A'!IC5=15,15,IF('Vessel List A'!IC5=16,16,0)))))))))))))))))=0," ",VALUE(IF('Vessel List A'!IC5=1,1,IF('Vessel List A'!IC5=2,2,IF('Vessel List A'!IC5=3,3,IF('Vessel List A'!IC5=4,4,IF('Vessel List A'!IC5=5,5,IF('Vessel List A'!IC5=6,6,IF('Vessel List A'!IC5=7,7,IF('Vessel List A'!IC5=8,8,IF('Vessel List A'!IC5=9,9,IF('Vessel List A'!IC5=10,10,IF('Vessel List A'!IC5=11,11,IF('Vessel List A'!IC5=12,12,IF('Vessel List A'!IC5=13,13,IF('Vessel List A'!IC5=14,14,IF('Vessel List A'!IC5=15,15,IF('Vessel List A'!IC5=16,16,0))))))))))))))))))</f>
        <v xml:space="preserve"> </v>
      </c>
      <c r="DY6" s="137"/>
      <c r="DZ6" s="18"/>
      <c r="EA6" s="390" t="str">
        <f>IF(DZ6="N",1,IF(DZ6="NE",2,IF(DZ6="E",3,IF(DZ6="SE",4,IF(DZ6="S",5,IF(DZ6="SW",6,IF(DZ6="W",7,IF(DZ6="NW",8,""))))))))</f>
        <v/>
      </c>
      <c r="EB6" s="131"/>
      <c r="EC6" s="137"/>
      <c r="ED6" s="387" t="str">
        <f>IF(EC6="No",1,IF(EC6="SL",2,IF(EC6="ME",3,IF(EC6="ST",4,""))))</f>
        <v/>
      </c>
      <c r="EE6" s="157" t="str">
        <f>IF(VALUE(IF('Vessel List A'!IP5=1,1,IF('Vessel List A'!IP5=2,2,IF('Vessel List A'!IP5=3,3,IF('Vessel List A'!IP5=4,4,IF('Vessel List A'!IP5=5,5,IF('Vessel List A'!IP5=6,6,IF('Vessel List A'!IP5=7,7,IF('Vessel List A'!IP5=8,8,IF('Vessel List A'!IP5=9,9,IF('Vessel List A'!IP5=10,10,IF('Vessel List A'!IP5=11,11,IF('Vessel List A'!IP5=12,12,IF('Vessel List A'!IP5=13,13,IF('Vessel List A'!IP5=14,14,IF('Vessel List A'!IP5=15,15,IF('Vessel List A'!IP5=16,16,0)))))))))))))))))=0," ",VALUE(IF('Vessel List A'!IP5=1,1,IF('Vessel List A'!IP5=2,2,IF('Vessel List A'!IP5=3,3,IF('Vessel List A'!IP5=4,4,IF('Vessel List A'!IP5=5,5,IF('Vessel List A'!IP5=6,6,IF('Vessel List A'!IP5=7,7,IF('Vessel List A'!IP5=8,8,IF('Vessel List A'!IP5=9,9,IF('Vessel List A'!IP5=10,10,IF('Vessel List A'!IP5=11,11,IF('Vessel List A'!IP5=12,12,IF('Vessel List A'!IP5=13,13,IF('Vessel List A'!IP5=14,14,IF('Vessel List A'!IP5=15,15,IF('Vessel List A'!IP5=16,16,0))))))))))))))))))</f>
        <v xml:space="preserve"> </v>
      </c>
      <c r="EF6" s="137"/>
      <c r="EG6" s="18"/>
      <c r="EH6" s="390" t="str">
        <f>IF(EG6="N",1,IF(EG6="NE",2,IF(EG6="E",3,IF(EG6="SE",4,IF(EG6="S",5,IF(EG6="SW",6,IF(EG6="W",7,IF(EG6="NW",8,""))))))))</f>
        <v/>
      </c>
      <c r="EI6" s="131"/>
      <c r="EJ6" s="137"/>
      <c r="EK6" s="396" t="str">
        <f>IF(EJ6="No",1,IF(EJ6="SL",2,IF(EJ6="ME",3,IF(EJ6="ST",4,""))))</f>
        <v/>
      </c>
      <c r="EL6" s="144"/>
      <c r="EM6" s="157" t="str">
        <f>IF(VALUE(IF('Vessel List B'!C5=1,1,IF('Vessel List B'!C5=2,2,IF('Vessel List B'!C5=3,3,IF('Vessel List B'!C5=4,4,IF('Vessel List B'!C5=5,5,IF('Vessel List B'!C5=6,6,IF('Vessel List B'!C5=7,7,IF('Vessel List B'!C5=8,8,IF('Vessel List B'!C5=9,9,IF('Vessel List B'!C5=10,10,IF('Vessel List B'!C5=11,11,IF('Vessel List B'!C5=12,12,IF('Vessel List B'!C5=13,13,IF('Vessel List B'!C5=14,14,IF('Vessel List B'!C5=15,15,IF('Vessel List B'!C5=16,16,0)))))))))))))))))=0," ",VALUE(IF('Vessel List B'!C5=1,1,IF('Vessel List B'!C5=2,2,IF('Vessel List B'!C5=3,3,IF('Vessel List B'!C5=4,4,IF('Vessel List B'!C5=5,5,IF('Vessel List B'!C5=6,6,IF('Vessel List B'!C5=7,7,IF('Vessel List B'!C5=8,8,IF('Vessel List B'!C5=9,9,IF('Vessel List B'!C5=10,10,IF('Vessel List B'!C5=11,11,IF('Vessel List B'!C5=12,12,IF('Vessel List B'!C5=13,13,IF('Vessel List B'!C5=14,14,IF('Vessel List B'!C5=15,15,IF('Vessel List B'!C5=16,16,0))))))))))))))))))</f>
        <v xml:space="preserve"> </v>
      </c>
      <c r="EN6" s="137"/>
      <c r="EO6" s="18"/>
      <c r="EP6" s="390" t="str">
        <f>IF(EO6="N",1,IF(EO6="NE",2,IF(EO6="E",3,IF(EO6="SE",4,IF(EO6="S",5,IF(EO6="SW",6,IF(EO6="W",7,IF(EO6="NW",8,""))))))))</f>
        <v/>
      </c>
      <c r="EQ6" s="131"/>
      <c r="ER6" s="137"/>
      <c r="ES6" s="387" t="str">
        <f>IF(ER6="No",1,IF(ER6="SL",2,IF(ER6="ME",3,IF(ER6="ST",4,""))))</f>
        <v/>
      </c>
      <c r="ET6" s="157" t="str">
        <f>IF(VALUE(IF('Vessel List B'!P5=1,1,IF('Vessel List B'!P5=2,2,IF('Vessel List B'!P5=3,3,IF('Vessel List B'!P5=4,4,IF('Vessel List B'!P5=5,5,IF('Vessel List B'!P5=6,6,IF('Vessel List B'!P5=7,7,IF('Vessel List B'!P5=8,8,IF('Vessel List B'!P5=9,9,IF('Vessel List B'!P5=10,10,IF('Vessel List B'!P5=11,11,IF('Vessel List B'!P5=12,12,IF('Vessel List B'!P5=13,13,IF('Vessel List B'!P5=14,14,IF('Vessel List B'!P5=15,15,IF('Vessel List B'!P5=16,16,0)))))))))))))))))=0," ",VALUE(IF('Vessel List B'!P5=1,1,IF('Vessel List B'!P5=2,2,IF('Vessel List B'!P5=3,3,IF('Vessel List B'!P5=4,4,IF('Vessel List B'!P5=5,5,IF('Vessel List B'!P5=6,6,IF('Vessel List B'!P5=7,7,IF('Vessel List B'!P5=8,8,IF('Vessel List B'!P5=9,9,IF('Vessel List B'!P5=10,10,IF('Vessel List B'!P5=11,11,IF('Vessel List B'!P5=12,12,IF('Vessel List B'!P5=13,13,IF('Vessel List B'!P5=14,14,IF('Vessel List B'!P5=15,15,IF('Vessel List B'!P5=16,16,0))))))))))))))))))</f>
        <v xml:space="preserve"> </v>
      </c>
      <c r="EU6" s="137"/>
      <c r="EV6" s="18"/>
      <c r="EW6" s="390" t="str">
        <f>IF(EV6="N",1,IF(EV6="NE",2,IF(EV6="E",3,IF(EV6="SE",4,IF(EV6="S",5,IF(EV6="SW",6,IF(EV6="W",7,IF(EV6="NW",8,""))))))))</f>
        <v/>
      </c>
      <c r="EX6" s="131"/>
      <c r="EY6" s="137"/>
      <c r="EZ6" s="387" t="str">
        <f>IF(EY6="No",1,IF(EY6="SL",2,IF(EY6="ME",3,IF(EY6="ST",4,""))))</f>
        <v/>
      </c>
      <c r="FA6" s="157" t="str">
        <f>IF(VALUE(IF('Vessel List B'!AC5=1,1,IF('Vessel List B'!AC5=2,2,IF('Vessel List B'!AC5=3,3,IF('Vessel List B'!AC5=4,4,IF('Vessel List B'!AC5=5,5,IF('Vessel List B'!AC5=6,6,IF('Vessel List B'!AC5=7,7,IF('Vessel List B'!AC5=8,8,IF('Vessel List B'!AC5=9,9,IF('Vessel List B'!AC5=10,10,IF('Vessel List B'!AC5=11,11,IF('Vessel List B'!AC5=12,12,IF('Vessel List B'!AC5=13,13,IF('Vessel List B'!AC5=14,14,IF('Vessel List B'!AC5=15,15,IF('Vessel List B'!AC5=16,16,0)))))))))))))))))=0," ",VALUE(IF('Vessel List B'!AC5=1,1,IF('Vessel List B'!AC5=2,2,IF('Vessel List B'!AC5=3,3,IF('Vessel List B'!AC5=4,4,IF('Vessel List B'!AC5=5,5,IF('Vessel List B'!AC5=6,6,IF('Vessel List B'!AC5=7,7,IF('Vessel List B'!AC5=8,8,IF('Vessel List B'!AC5=9,9,IF('Vessel List B'!AC5=10,10,IF('Vessel List B'!AC5=11,11,IF('Vessel List B'!AC5=12,12,IF('Vessel List B'!AC5=13,13,IF('Vessel List B'!AC5=14,14,IF('Vessel List B'!AC5=15,15,IF('Vessel List B'!AC5=16,16,0))))))))))))))))))</f>
        <v xml:space="preserve"> </v>
      </c>
      <c r="FB6" s="137"/>
      <c r="FC6" s="18"/>
      <c r="FD6" s="390" t="str">
        <f>IF(FC6="N",1,IF(FC6="NE",2,IF(FC6="E",3,IF(FC6="SE",4,IF(FC6="S",5,IF(FC6="SW",6,IF(FC6="W",7,IF(FC6="NW",8,""))))))))</f>
        <v/>
      </c>
      <c r="FE6" s="131"/>
      <c r="FF6" s="137"/>
      <c r="FG6" s="387" t="str">
        <f>IF(FF6="No",1,IF(FF6="SL",2,IF(FF6="ME",3,IF(FF6="ST",4,""))))</f>
        <v/>
      </c>
      <c r="FH6" s="157" t="str">
        <f>IF(VALUE(IF('Vessel List B'!AP5=1,1,IF('Vessel List B'!AP5=2,2,IF('Vessel List B'!AP5=3,3,IF('Vessel List B'!AP5=4,4,IF('Vessel List B'!AP5=5,5,IF('Vessel List B'!AP5=6,6,IF('Vessel List B'!AP5=7,7,IF('Vessel List B'!AP5=8,8,IF('Vessel List B'!AP5=9,9,IF('Vessel List B'!AP5=10,10,IF('Vessel List B'!AP5=11,11,IF('Vessel List B'!AP5=12,12,IF('Vessel List B'!AP5=13,13,IF('Vessel List B'!AP5=14,14,IF('Vessel List B'!AP5=15,15,IF('Vessel List B'!AP5=16,16,0)))))))))))))))))=0," ",VALUE(IF('Vessel List B'!AP5=1,1,IF('Vessel List B'!AP5=2,2,IF('Vessel List B'!AP5=3,3,IF('Vessel List B'!AP5=4,4,IF('Vessel List B'!AP5=5,5,IF('Vessel List B'!AP5=6,6,IF('Vessel List B'!AP5=7,7,IF('Vessel List B'!AP5=8,8,IF('Vessel List B'!AP5=9,9,IF('Vessel List B'!AP5=10,10,IF('Vessel List B'!AP5=11,11,IF('Vessel List B'!AP5=12,12,IF('Vessel List B'!AP5=13,13,IF('Vessel List B'!AP5=14,14,IF('Vessel List B'!AP5=15,15,IF('Vessel List B'!AP5=16,16,0))))))))))))))))))</f>
        <v xml:space="preserve"> </v>
      </c>
      <c r="FI6" s="137"/>
      <c r="FJ6" s="18"/>
      <c r="FK6" s="390" t="str">
        <f>IF(FJ6="N",1,IF(FJ6="NE",2,IF(FJ6="E",3,IF(FJ6="SE",4,IF(FJ6="S",5,IF(FJ6="SW",6,IF(FJ6="W",7,IF(FJ6="NW",8,""))))))))</f>
        <v/>
      </c>
      <c r="FL6" s="131"/>
      <c r="FM6" s="137"/>
      <c r="FN6" s="387" t="str">
        <f>IF(FM6="No",1,IF(FM6="SL",2,IF(FM6="ME",3,IF(FM6="ST",4,""))))</f>
        <v/>
      </c>
      <c r="FO6" s="157" t="str">
        <f>IF(VALUE(IF('Vessel List B'!BC5=1,1,IF('Vessel List B'!BC5=2,2,IF('Vessel List B'!BC5=3,3,IF('Vessel List B'!BC5=4,4,IF('Vessel List B'!BC5=5,5,IF('Vessel List B'!BC5=6,6,IF('Vessel List B'!BC5=7,7,IF('Vessel List B'!BC5=8,8,IF('Vessel List B'!BC5=9,9,IF('Vessel List B'!BC5=10,10,IF('Vessel List B'!BC5=11,11,IF('Vessel List B'!BC5=12,12,IF('Vessel List B'!BC5=13,13,IF('Vessel List B'!BC5=14,14,IF('Vessel List B'!BC5=15,15,IF('Vessel List B'!BC5=16,16,0)))))))))))))))))=0," ",VALUE(IF('Vessel List B'!BC5=1,1,IF('Vessel List B'!BC5=2,2,IF('Vessel List B'!BC5=3,3,IF('Vessel List B'!BC5=4,4,IF('Vessel List B'!BC5=5,5,IF('Vessel List B'!BC5=6,6,IF('Vessel List B'!BC5=7,7,IF('Vessel List B'!BC5=8,8,IF('Vessel List B'!BC5=9,9,IF('Vessel List B'!BC5=10,10,IF('Vessel List B'!BC5=11,11,IF('Vessel List B'!BC5=12,12,IF('Vessel List B'!BC5=13,13,IF('Vessel List B'!BC5=14,14,IF('Vessel List B'!BC5=15,15,IF('Vessel List B'!BC5=16,16,0))))))))))))))))))</f>
        <v xml:space="preserve"> </v>
      </c>
      <c r="FP6" s="137"/>
      <c r="FQ6" s="18"/>
      <c r="FR6" s="390" t="str">
        <f>IF(FQ6="N",1,IF(FQ6="NE",2,IF(FQ6="E",3,IF(FQ6="SE",4,IF(FQ6="S",5,IF(FQ6="SW",6,IF(FQ6="W",7,IF(FQ6="NW",8,""))))))))</f>
        <v/>
      </c>
      <c r="FS6" s="131"/>
      <c r="FT6" s="137"/>
      <c r="FU6" s="387" t="str">
        <f>IF(FT6="No",1,IF(FT6="SL",2,IF(FT6="ME",3,IF(FT6="ST",4,""))))</f>
        <v/>
      </c>
      <c r="FV6" s="157" t="str">
        <f>IF(VALUE(IF('Vessel List B'!BP5=1,1,IF('Vessel List B'!BP5=2,2,IF('Vessel List B'!BP5=3,3,IF('Vessel List B'!BP5=4,4,IF('Vessel List B'!BP5=5,5,IF('Vessel List B'!BP5=6,6,IF('Vessel List B'!BP5=7,7,IF('Vessel List B'!BP5=8,8,IF('Vessel List B'!BP5=9,9,IF('Vessel List B'!BP5=10,10,IF('Vessel List B'!BP5=11,11,IF('Vessel List B'!BP5=12,12,IF('Vessel List B'!BP5=13,13,IF('Vessel List B'!BP5=14,14,IF('Vessel List B'!BP5=15,15,IF('Vessel List B'!BP5=16,16,0)))))))))))))))))=0," ",VALUE(IF('Vessel List B'!BP5=1,1,IF('Vessel List B'!BP5=2,2,IF('Vessel List B'!BP5=3,3,IF('Vessel List B'!BP5=4,4,IF('Vessel List B'!BP5=5,5,IF('Vessel List B'!BP5=6,6,IF('Vessel List B'!BP5=7,7,IF('Vessel List B'!BP5=8,8,IF('Vessel List B'!BP5=9,9,IF('Vessel List B'!BP5=10,10,IF('Vessel List B'!BP5=11,11,IF('Vessel List B'!BP5=12,12,IF('Vessel List B'!BP5=13,13,IF('Vessel List B'!BP5=14,14,IF('Vessel List B'!BP5=15,15,IF('Vessel List B'!BP5=16,16,0))))))))))))))))))</f>
        <v xml:space="preserve"> </v>
      </c>
      <c r="FW6" s="137"/>
      <c r="FX6" s="18"/>
      <c r="FY6" s="390" t="str">
        <f>IF(FX6="N",1,IF(FX6="NE",2,IF(FX6="E",3,IF(FX6="SE",4,IF(FX6="S",5,IF(FX6="SW",6,IF(FX6="W",7,IF(FX6="NW",8,""))))))))</f>
        <v/>
      </c>
      <c r="FZ6" s="131"/>
      <c r="GA6" s="137"/>
      <c r="GB6" s="387" t="str">
        <f>IF(GA6="No",1,IF(GA6="SL",2,IF(GA6="ME",3,IF(GA6="ST",4,""))))</f>
        <v/>
      </c>
      <c r="GC6" s="157" t="str">
        <f>IF(VALUE(IF('Vessel List B'!CC5=1,1,IF('Vessel List B'!CC5=2,2,IF('Vessel List B'!CC5=3,3,IF('Vessel List B'!CC5=4,4,IF('Vessel List B'!CC5=5,5,IF('Vessel List B'!CC5=6,6,IF('Vessel List B'!CC5=7,7,IF('Vessel List B'!CC5=8,8,IF('Vessel List B'!CC5=9,9,IF('Vessel List B'!CC5=10,10,IF('Vessel List B'!CC5=11,11,IF('Vessel List B'!CC5=12,12,IF('Vessel List B'!CC5=13,13,IF('Vessel List B'!CC5=14,14,IF('Vessel List B'!CC5=15,15,IF('Vessel List B'!CC5=16,16,0)))))))))))))))))=0," ",VALUE(IF('Vessel List B'!CC5=1,1,IF('Vessel List B'!CC5=2,2,IF('Vessel List B'!CC5=3,3,IF('Vessel List B'!CC5=4,4,IF('Vessel List B'!CC5=5,5,IF('Vessel List B'!CC5=6,6,IF('Vessel List B'!CC5=7,7,IF('Vessel List B'!CC5=8,8,IF('Vessel List B'!CC5=9,9,IF('Vessel List B'!CC5=10,10,IF('Vessel List B'!CC5=11,11,IF('Vessel List B'!CC5=12,12,IF('Vessel List B'!CC5=13,13,IF('Vessel List B'!CC5=14,14,IF('Vessel List B'!CC5=15,15,IF('Vessel List B'!CC5=16,16,0))))))))))))))))))</f>
        <v xml:space="preserve"> </v>
      </c>
      <c r="GD6" s="137"/>
      <c r="GE6" s="18"/>
      <c r="GF6" s="390" t="str">
        <f>IF(GE6="N",1,IF(GE6="NE",2,IF(GE6="E",3,IF(GE6="SE",4,IF(GE6="S",5,IF(GE6="SW",6,IF(GE6="W",7,IF(GE6="NW",8,""))))))))</f>
        <v/>
      </c>
      <c r="GG6" s="131"/>
      <c r="GH6" s="137"/>
      <c r="GI6" s="387" t="str">
        <f>IF(GH6="No",1,IF(GH6="SL",2,IF(GH6="ME",3,IF(GH6="ST",4,""))))</f>
        <v/>
      </c>
      <c r="GJ6" s="157" t="str">
        <f>IF(VALUE(IF('Vessel List B'!CP5=1,1,IF('Vessel List B'!CP5=2,2,IF('Vessel List B'!CP5=3,3,IF('Vessel List B'!CP5=4,4,IF('Vessel List B'!CP5=5,5,IF('Vessel List B'!CP5=6,6,IF('Vessel List B'!CP5=7,7,IF('Vessel List B'!CP5=8,8,IF('Vessel List B'!CP5=9,9,IF('Vessel List B'!CP5=10,10,IF('Vessel List B'!CP5=11,11,IF('Vessel List B'!CP5=12,12,IF('Vessel List B'!CP5=13,13,IF('Vessel List B'!CP5=14,14,IF('Vessel List B'!CP5=15,15,IF('Vessel List B'!CP5=16,16,0)))))))))))))))))=0," ",VALUE(IF('Vessel List B'!CP5=1,1,IF('Vessel List B'!CP5=2,2,IF('Vessel List B'!CP5=3,3,IF('Vessel List B'!CP5=4,4,IF('Vessel List B'!CP5=5,5,IF('Vessel List B'!CP5=6,6,IF('Vessel List B'!CP5=7,7,IF('Vessel List B'!CP5=8,8,IF('Vessel List B'!CP5=9,9,IF('Vessel List B'!CP5=10,10,IF('Vessel List B'!CP5=11,11,IF('Vessel List B'!CP5=12,12,IF('Vessel List B'!CP5=13,13,IF('Vessel List B'!CP5=14,14,IF('Vessel List B'!CP5=15,15,IF('Vessel List B'!CP5=16,16,0))))))))))))))))))</f>
        <v xml:space="preserve"> </v>
      </c>
      <c r="GK6" s="137"/>
      <c r="GL6" s="18"/>
      <c r="GM6" s="390" t="str">
        <f>IF(GL6="N",1,IF(GL6="NE",2,IF(GL6="E",3,IF(GL6="SE",4,IF(GL6="S",5,IF(GL6="SW",6,IF(GL6="W",7,IF(GL6="NW",8,""))))))))</f>
        <v/>
      </c>
      <c r="GN6" s="131"/>
      <c r="GO6" s="137"/>
      <c r="GP6" s="387" t="str">
        <f>IF(GO6="No",1,IF(GO6="SL",2,IF(GO6="ME",3,IF(GO6="ST",4,""))))</f>
        <v/>
      </c>
      <c r="GQ6" s="157" t="str">
        <f>IF(VALUE(IF('Vessel List B'!DC5=1,1,IF('Vessel List B'!DC5=2,2,IF('Vessel List B'!DC5=3,3,IF('Vessel List B'!DC5=4,4,IF('Vessel List B'!DC5=5,5,IF('Vessel List B'!DC5=6,6,IF('Vessel List B'!DC5=7,7,IF('Vessel List B'!DC5=8,8,IF('Vessel List B'!DC5=9,9,IF('Vessel List B'!DC5=10,10,IF('Vessel List B'!DC5=11,11,IF('Vessel List B'!DC5=12,12,IF('Vessel List B'!DC5=13,13,IF('Vessel List B'!DC5=14,14,IF('Vessel List B'!DC5=15,15,IF('Vessel List B'!DC5=16,16,0)))))))))))))))))=0," ",VALUE(IF('Vessel List B'!DC5=1,1,IF('Vessel List B'!DC5=2,2,IF('Vessel List B'!DC5=3,3,IF('Vessel List B'!DC5=4,4,IF('Vessel List B'!DC5=5,5,IF('Vessel List B'!DC5=6,6,IF('Vessel List B'!DC5=7,7,IF('Vessel List B'!DC5=8,8,IF('Vessel List B'!DC5=9,9,IF('Vessel List B'!DC5=10,10,IF('Vessel List B'!DC5=11,11,IF('Vessel List B'!DC5=12,12,IF('Vessel List B'!DC5=13,13,IF('Vessel List B'!DC5=14,14,IF('Vessel List B'!DC5=15,15,IF('Vessel List B'!DC5=16,16,0))))))))))))))))))</f>
        <v xml:space="preserve"> </v>
      </c>
      <c r="GR6" s="137"/>
      <c r="GS6" s="18"/>
      <c r="GT6" s="390" t="str">
        <f>IF(GS6="N",1,IF(GS6="NE",2,IF(GS6="E",3,IF(GS6="SE",4,IF(GS6="S",5,IF(GS6="SW",6,IF(GS6="W",7,IF(GS6="NW",8,""))))))))</f>
        <v/>
      </c>
      <c r="GU6" s="131"/>
      <c r="GV6" s="137"/>
      <c r="GW6" s="387" t="str">
        <f>IF(GV6="No",1,IF(GV6="SL",2,IF(GV6="ME",3,IF(GV6="ST",4,""))))</f>
        <v/>
      </c>
      <c r="GX6" s="157" t="str">
        <f>IF(VALUE(IF('Vessel List B'!DP5=1,1,IF('Vessel List B'!DP5=2,2,IF('Vessel List B'!DP5=3,3,IF('Vessel List B'!DP5=4,4,IF('Vessel List B'!DP5=5,5,IF('Vessel List B'!DP5=6,6,IF('Vessel List B'!DP5=7,7,IF('Vessel List B'!DP5=8,8,IF('Vessel List B'!DP5=9,9,IF('Vessel List B'!DP5=10,10,IF('Vessel List B'!DP5=11,11,IF('Vessel List B'!DP5=12,12,IF('Vessel List B'!DP5=13,13,IF('Vessel List B'!DP5=14,14,IF('Vessel List B'!DP5=15,15,IF('Vessel List B'!DP5=16,16,0)))))))))))))))))=0," ",VALUE(IF('Vessel List B'!DP5=1,1,IF('Vessel List B'!DP5=2,2,IF('Vessel List B'!DP5=3,3,IF('Vessel List B'!DP5=4,4,IF('Vessel List B'!DP5=5,5,IF('Vessel List B'!DP5=6,6,IF('Vessel List B'!DP5=7,7,IF('Vessel List B'!DP5=8,8,IF('Vessel List B'!DP5=9,9,IF('Vessel List B'!DP5=10,10,IF('Vessel List B'!DP5=11,11,IF('Vessel List B'!DP5=12,12,IF('Vessel List B'!DP5=13,13,IF('Vessel List B'!DP5=14,14,IF('Vessel List B'!DP5=15,15,IF('Vessel List B'!DP5=16,16,0))))))))))))))))))</f>
        <v xml:space="preserve"> </v>
      </c>
      <c r="GY6" s="137"/>
      <c r="GZ6" s="18"/>
      <c r="HA6" s="390" t="str">
        <f>IF(GZ6="N",1,IF(GZ6="NE",2,IF(GZ6="E",3,IF(GZ6="SE",4,IF(GZ6="S",5,IF(GZ6="SW",6,IF(GZ6="W",7,IF(GZ6="NW",8,""))))))))</f>
        <v/>
      </c>
      <c r="HB6" s="131"/>
      <c r="HC6" s="137"/>
      <c r="HD6" s="387" t="str">
        <f>IF(HC6="No",1,IF(HC6="SL",2,IF(HC6="ME",3,IF(HC6="ST",4,""))))</f>
        <v/>
      </c>
      <c r="HE6" s="157" t="str">
        <f>IF(VALUE(IF('Vessel List B'!EC5=1,1,IF('Vessel List B'!EC5=2,2,IF('Vessel List B'!EC5=3,3,IF('Vessel List B'!EC5=4,4,IF('Vessel List B'!EC5=5,5,IF('Vessel List B'!EC5=6,6,IF('Vessel List B'!EC5=7,7,IF('Vessel List B'!EC5=8,8,IF('Vessel List B'!EC5=9,9,IF('Vessel List B'!EC5=10,10,IF('Vessel List B'!EC5=11,11,IF('Vessel List B'!EC5=12,12,IF('Vessel List B'!EC5=13,13,IF('Vessel List B'!EC5=14,14,IF('Vessel List B'!EC5=15,15,IF('Vessel List B'!EC5=16,16,0)))))))))))))))))=0," ",VALUE(IF('Vessel List B'!EC5=1,1,IF('Vessel List B'!EC5=2,2,IF('Vessel List B'!EC5=3,3,IF('Vessel List B'!EC5=4,4,IF('Vessel List B'!EC5=5,5,IF('Vessel List B'!EC5=6,6,IF('Vessel List B'!EC5=7,7,IF('Vessel List B'!EC5=8,8,IF('Vessel List B'!EC5=9,9,IF('Vessel List B'!EC5=10,10,IF('Vessel List B'!EC5=11,11,IF('Vessel List B'!EC5=12,12,IF('Vessel List B'!EC5=13,13,IF('Vessel List B'!EC5=14,14,IF('Vessel List B'!EC5=15,15,IF('Vessel List B'!EC5=16,16,0))))))))))))))))))</f>
        <v xml:space="preserve"> </v>
      </c>
      <c r="HF6" s="137"/>
      <c r="HG6" s="18"/>
      <c r="HH6" s="390" t="str">
        <f>IF(HG6="N",1,IF(HG6="NE",2,IF(HG6="E",3,IF(HG6="SE",4,IF(HG6="S",5,IF(HG6="SW",6,IF(HG6="W",7,IF(HG6="NW",8,""))))))))</f>
        <v/>
      </c>
      <c r="HI6" s="131"/>
      <c r="HJ6" s="137"/>
      <c r="HK6" s="387" t="str">
        <f>IF(HJ6="No",1,IF(HJ6="SL",2,IF(HJ6="ME",3,IF(HJ6="ST",4,""))))</f>
        <v/>
      </c>
      <c r="HL6" s="157" t="str">
        <f>IF(VALUE(IF('Vessel List B'!EP5=1,1,IF('Vessel List B'!EP5=2,2,IF('Vessel List B'!EP5=3,3,IF('Vessel List B'!EP5=4,4,IF('Vessel List B'!EP5=5,5,IF('Vessel List B'!EP5=6,6,IF('Vessel List B'!EP5=7,7,IF('Vessel List B'!EP5=8,8,IF('Vessel List B'!EP5=9,9,IF('Vessel List B'!EP5=10,10,IF('Vessel List B'!EP5=11,11,IF('Vessel List B'!EP5=12,12,IF('Vessel List B'!EP5=13,13,IF('Vessel List B'!EP5=14,14,IF('Vessel List B'!EP5=15,15,IF('Vessel List B'!EP5=16,16,0)))))))))))))))))=0," ",VALUE(IF('Vessel List B'!EP5=1,1,IF('Vessel List B'!EP5=2,2,IF('Vessel List B'!EP5=3,3,IF('Vessel List B'!EP5=4,4,IF('Vessel List B'!EP5=5,5,IF('Vessel List B'!EP5=6,6,IF('Vessel List B'!EP5=7,7,IF('Vessel List B'!EP5=8,8,IF('Vessel List B'!EP5=9,9,IF('Vessel List B'!EP5=10,10,IF('Vessel List B'!EP5=11,11,IF('Vessel List B'!EP5=12,12,IF('Vessel List B'!EP5=13,13,IF('Vessel List B'!EP5=14,14,IF('Vessel List B'!EP5=15,15,IF('Vessel List B'!EP5=16,16,0))))))))))))))))))</f>
        <v xml:space="preserve"> </v>
      </c>
      <c r="HM6" s="137"/>
      <c r="HN6" s="18"/>
      <c r="HO6" s="390" t="str">
        <f>IF(HN6="N",1,IF(HN6="NE",2,IF(HN6="E",3,IF(HN6="SE",4,IF(HN6="S",5,IF(HN6="SW",6,IF(HN6="W",7,IF(HN6="NW",8,""))))))))</f>
        <v/>
      </c>
      <c r="HP6" s="131"/>
      <c r="HQ6" s="137"/>
      <c r="HR6" s="387" t="str">
        <f>IF(HQ6="No",1,IF(HQ6="SL",2,IF(HQ6="ME",3,IF(HQ6="ST",4,""))))</f>
        <v/>
      </c>
      <c r="HS6" s="157" t="str">
        <f>IF(VALUE(IF('Vessel List B'!FC5=1,1,IF('Vessel List B'!FC5=2,2,IF('Vessel List B'!FC5=3,3,IF('Vessel List B'!FC5=4,4,IF('Vessel List B'!FC5=5,5,IF('Vessel List B'!FC5=6,6,IF('Vessel List B'!FC5=7,7,IF('Vessel List B'!FC5=8,8,IF('Vessel List B'!FC5=9,9,IF('Vessel List B'!FC5=10,10,IF('Vessel List B'!FC5=11,11,IF('Vessel List B'!FC5=12,12,IF('Vessel List B'!FC5=13,13,IF('Vessel List B'!FC5=14,14,IF('Vessel List B'!FC5=15,15,IF('Vessel List B'!FC5=16,16,0)))))))))))))))))=0," ",VALUE(IF('Vessel List B'!FC5=1,1,IF('Vessel List B'!FC5=2,2,IF('Vessel List B'!FC5=3,3,IF('Vessel List B'!FC5=4,4,IF('Vessel List B'!FC5=5,5,IF('Vessel List B'!FC5=6,6,IF('Vessel List B'!FC5=7,7,IF('Vessel List B'!FC5=8,8,IF('Vessel List B'!FC5=9,9,IF('Vessel List B'!FC5=10,10,IF('Vessel List B'!FC5=11,11,IF('Vessel List B'!FC5=12,12,IF('Vessel List B'!FC5=13,13,IF('Vessel List B'!FC5=14,14,IF('Vessel List B'!FC5=15,15,IF('Vessel List B'!FC5=16,16,0))))))))))))))))))</f>
        <v xml:space="preserve"> </v>
      </c>
      <c r="HT6" s="137"/>
      <c r="HU6" s="18"/>
      <c r="HV6" s="390" t="str">
        <f>IF(HU6="N",1,IF(HU6="NE",2,IF(HU6="E",3,IF(HU6="SE",4,IF(HU6="S",5,IF(HU6="SW",6,IF(HU6="W",7,IF(HU6="NW",8,""))))))))</f>
        <v/>
      </c>
      <c r="HW6" s="131"/>
      <c r="HX6" s="137"/>
      <c r="HY6" s="387" t="str">
        <f>IF(HX6="No",1,IF(HX6="SL",2,IF(HX6="ME",3,IF(HX6="ST",4,""))))</f>
        <v/>
      </c>
      <c r="HZ6" s="157" t="str">
        <f>IF(VALUE(IF('Vessel List B'!FP5=1,1,IF('Vessel List B'!FP5=2,2,IF('Vessel List B'!FP5=3,3,IF('Vessel List B'!FP5=4,4,IF('Vessel List B'!FP5=5,5,IF('Vessel List B'!FP5=6,6,IF('Vessel List B'!FP5=7,7,IF('Vessel List B'!FP5=8,8,IF('Vessel List B'!FP5=9,9,IF('Vessel List B'!FP5=10,10,IF('Vessel List B'!FP5=11,11,IF('Vessel List B'!FP5=12,12,IF('Vessel List B'!FP5=13,13,IF('Vessel List B'!FP5=14,14,IF('Vessel List B'!FP5=15,15,IF('Vessel List B'!FP5=16,16,0)))))))))))))))))=0," ",VALUE(IF('Vessel List B'!FP5=1,1,IF('Vessel List B'!FP5=2,2,IF('Vessel List B'!FP5=3,3,IF('Vessel List B'!FP5=4,4,IF('Vessel List B'!FP5=5,5,IF('Vessel List B'!FP5=6,6,IF('Vessel List B'!FP5=7,7,IF('Vessel List B'!FP5=8,8,IF('Vessel List B'!FP5=9,9,IF('Vessel List B'!FP5=10,10,IF('Vessel List B'!FP5=11,11,IF('Vessel List B'!FP5=12,12,IF('Vessel List B'!FP5=13,13,IF('Vessel List B'!FP5=14,14,IF('Vessel List B'!FP5=15,15,IF('Vessel List B'!FP5=16,16,0))))))))))))))))))</f>
        <v xml:space="preserve"> </v>
      </c>
      <c r="IA6" s="137"/>
      <c r="IB6" s="18"/>
      <c r="IC6" s="390" t="str">
        <f>IF(IB6="N",1,IF(IB6="NE",2,IF(IB6="E",3,IF(IB6="SE",4,IF(IB6="S",5,IF(IB6="SW",6,IF(IB6="W",7,IF(IB6="NW",8,""))))))))</f>
        <v/>
      </c>
      <c r="ID6" s="131"/>
      <c r="IE6" s="137"/>
      <c r="IF6" s="387" t="str">
        <f>IF(IE6="No",1,IF(IE6="SL",2,IF(IE6="ME",3,IF(IE6="ST",4,""))))</f>
        <v/>
      </c>
      <c r="IG6" s="157" t="str">
        <f>IF(VALUE(IF('Vessel List B'!GC5=1,1,IF('Vessel List B'!GC5=2,2,IF('Vessel List B'!GC5=3,3,IF('Vessel List B'!GC5=4,4,IF('Vessel List B'!GC5=5,5,IF('Vessel List B'!GC5=6,6,IF('Vessel List B'!GC5=7,7,IF('Vessel List B'!GC5=8,8,IF('Vessel List B'!GC5=9,9,IF('Vessel List B'!GC5=10,10,IF('Vessel List B'!GC5=11,11,IF('Vessel List B'!GC5=12,12,IF('Vessel List B'!GC5=13,13,IF('Vessel List B'!GC5=14,14,IF('Vessel List B'!GC5=15,15,IF('Vessel List B'!GC5=16,16,0)))))))))))))))))=0," ",VALUE(IF('Vessel List B'!GC5=1,1,IF('Vessel List B'!GC5=2,2,IF('Vessel List B'!GC5=3,3,IF('Vessel List B'!GC5=4,4,IF('Vessel List B'!GC5=5,5,IF('Vessel List B'!GC5=6,6,IF('Vessel List B'!GC5=7,7,IF('Vessel List B'!GC5=8,8,IF('Vessel List B'!GC5=9,9,IF('Vessel List B'!GC5=10,10,IF('Vessel List B'!GC5=11,11,IF('Vessel List B'!GC5=12,12,IF('Vessel List B'!GC5=13,13,IF('Vessel List B'!GC5=14,14,IF('Vessel List B'!GC5=15,15,IF('Vessel List B'!GC5=16,16,0))))))))))))))))))</f>
        <v xml:space="preserve"> </v>
      </c>
      <c r="IH6" s="137"/>
      <c r="II6" s="18"/>
      <c r="IJ6" s="390" t="str">
        <f>IF(II6="N",1,IF(II6="NE",2,IF(II6="E",3,IF(II6="SE",4,IF(II6="S",5,IF(II6="SW",6,IF(II6="W",7,IF(II6="NW",8,""))))))))</f>
        <v/>
      </c>
      <c r="IK6" s="131"/>
      <c r="IL6" s="137"/>
      <c r="IM6" s="387" t="str">
        <f>IF(IL6="No",1,IF(IL6="SL",2,IF(IL6="ME",3,IF(IL6="ST",4,""))))</f>
        <v/>
      </c>
      <c r="IN6" s="157" t="str">
        <f>IF(VALUE(IF('Vessel List B'!GP5=1,1,IF('Vessel List B'!GP5=2,2,IF('Vessel List B'!GP5=3,3,IF('Vessel List B'!GP5=4,4,IF('Vessel List B'!GP5=5,5,IF('Vessel List B'!GP5=6,6,IF('Vessel List B'!GP5=7,7,IF('Vessel List B'!GP5=8,8,IF('Vessel List B'!GP5=9,9,IF('Vessel List B'!GP5=10,10,IF('Vessel List B'!GP5=11,11,IF('Vessel List B'!GP5=12,12,IF('Vessel List B'!GP5=13,13,IF('Vessel List B'!GP5=14,14,IF('Vessel List B'!GP5=15,15,IF('Vessel List B'!GP5=16,16,0)))))))))))))))))=0," ",VALUE(IF('Vessel List B'!GP5=1,1,IF('Vessel List B'!GP5=2,2,IF('Vessel List B'!GP5=3,3,IF('Vessel List B'!GP5=4,4,IF('Vessel List B'!GP5=5,5,IF('Vessel List B'!GP5=6,6,IF('Vessel List B'!GP5=7,7,IF('Vessel List B'!GP5=8,8,IF('Vessel List B'!GP5=9,9,IF('Vessel List B'!GP5=10,10,IF('Vessel List B'!GP5=11,11,IF('Vessel List B'!GP5=12,12,IF('Vessel List B'!GP5=13,13,IF('Vessel List B'!GP5=14,14,IF('Vessel List B'!GP5=15,15,IF('Vessel List B'!GP5=16,16,0))))))))))))))))))</f>
        <v xml:space="preserve"> </v>
      </c>
      <c r="IO6" s="137"/>
      <c r="IP6" s="18"/>
      <c r="IQ6" s="390" t="str">
        <f>IF(IP6="N",1,IF(IP6="NE",2,IF(IP6="E",3,IF(IP6="SE",4,IF(IP6="S",5,IF(IP6="SW",6,IF(IP6="W",7,IF(IP6="NW",8,""))))))))</f>
        <v/>
      </c>
      <c r="IR6" s="131"/>
      <c r="IS6" s="137"/>
      <c r="IT6" s="387" t="str">
        <f>IF(IS6="No",1,IF(IS6="SL",2,IF(IS6="ME",3,IF(IS6="ST",4,""))))</f>
        <v/>
      </c>
      <c r="IU6" s="157" t="str">
        <f>IF(VALUE(IF('Vessel List B'!HC5=1,1,IF('Vessel List B'!HC5=2,2,IF('Vessel List B'!HC5=3,3,IF('Vessel List B'!HC5=4,4,IF('Vessel List B'!HC5=5,5,IF('Vessel List B'!HC5=6,6,IF('Vessel List B'!HC5=7,7,IF('Vessel List B'!HC5=8,8,IF('Vessel List B'!HC5=9,9,IF('Vessel List B'!HC5=10,10,IF('Vessel List B'!HC5=11,11,IF('Vessel List B'!HC5=12,12,IF('Vessel List B'!HC5=13,13,IF('Vessel List B'!HC5=14,14,IF('Vessel List B'!HC5=15,15,IF('Vessel List B'!HC5=16,16,0)))))))))))))))))=0," ",VALUE(IF('Vessel List B'!HC5=1,1,IF('Vessel List B'!HC5=2,2,IF('Vessel List B'!HC5=3,3,IF('Vessel List B'!HC5=4,4,IF('Vessel List B'!HC5=5,5,IF('Vessel List B'!HC5=6,6,IF('Vessel List B'!HC5=7,7,IF('Vessel List B'!HC5=8,8,IF('Vessel List B'!HC5=9,9,IF('Vessel List B'!HC5=10,10,IF('Vessel List B'!HC5=11,11,IF('Vessel List B'!HC5=12,12,IF('Vessel List B'!HC5=13,13,IF('Vessel List B'!HC5=14,14,IF('Vessel List B'!HC5=15,15,IF('Vessel List B'!HC5=16,16,0))))))))))))))))))</f>
        <v xml:space="preserve"> </v>
      </c>
      <c r="IV6" s="137"/>
      <c r="IW6" s="18"/>
      <c r="IX6" s="390" t="str">
        <f>IF(IW6="N",1,IF(IW6="NE",2,IF(IW6="E",3,IF(IW6="SE",4,IF(IW6="S",5,IF(IW6="SW",6,IF(IW6="W",7,IF(IW6="NW",8,""))))))))</f>
        <v/>
      </c>
      <c r="IY6" s="131"/>
      <c r="IZ6" s="137"/>
      <c r="JA6" s="387" t="str">
        <f>IF(IZ6="No",1,IF(IZ6="SL",2,IF(IZ6="ME",3,IF(IZ6="ST",4,""))))</f>
        <v/>
      </c>
      <c r="JB6" s="157" t="str">
        <f>IF(VALUE(IF('Vessel List B'!HP5=1,1,IF('Vessel List B'!HP5=2,2,IF('Vessel List B'!HP5=3,3,IF('Vessel List B'!HP5=4,4,IF('Vessel List B'!HP5=5,5,IF('Vessel List B'!HP5=6,6,IF('Vessel List B'!HP5=7,7,IF('Vessel List B'!HP5=8,8,IF('Vessel List B'!HP5=9,9,IF('Vessel List B'!HP5=10,10,IF('Vessel List B'!HP5=11,11,IF('Vessel List B'!HP5=12,12,IF('Vessel List B'!HP5=13,13,IF('Vessel List B'!HP5=14,14,IF('Vessel List B'!HP5=15,15,IF('Vessel List B'!HP5=16,16,0)))))))))))))))))=0," ",VALUE(IF('Vessel List B'!HP5=1,1,IF('Vessel List B'!HP5=2,2,IF('Vessel List B'!HP5=3,3,IF('Vessel List B'!HP5=4,4,IF('Vessel List B'!HP5=5,5,IF('Vessel List B'!HP5=6,6,IF('Vessel List B'!HP5=7,7,IF('Vessel List B'!HP5=8,8,IF('Vessel List B'!HP5=9,9,IF('Vessel List B'!HP5=10,10,IF('Vessel List B'!HP5=11,11,IF('Vessel List B'!HP5=12,12,IF('Vessel List B'!HP5=13,13,IF('Vessel List B'!HP5=14,14,IF('Vessel List B'!HP5=15,15,IF('Vessel List B'!HP5=16,16,0))))))))))))))))))</f>
        <v xml:space="preserve"> </v>
      </c>
      <c r="JC6" s="137"/>
      <c r="JD6" s="18"/>
      <c r="JE6" s="390" t="str">
        <f>IF(JD6="N",1,IF(JD6="NE",2,IF(JD6="E",3,IF(JD6="SE",4,IF(JD6="S",5,IF(JD6="SW",6,IF(JD6="W",7,IF(JD6="NW",8,""))))))))</f>
        <v/>
      </c>
      <c r="JF6" s="131"/>
      <c r="JG6" s="137"/>
      <c r="JH6" s="387" t="str">
        <f>IF(JG6="No",1,IF(JG6="SL",2,IF(JG6="ME",3,IF(JG6="ST",4,""))))</f>
        <v/>
      </c>
      <c r="JI6" s="157" t="str">
        <f>IF(VALUE(IF('Vessel List B'!IC5=1,1,IF('Vessel List B'!IC5=2,2,IF('Vessel List B'!IC5=3,3,IF('Vessel List B'!IC5=4,4,IF('Vessel List B'!IC5=5,5,IF('Vessel List B'!IC5=6,6,IF('Vessel List B'!IC5=7,7,IF('Vessel List B'!IC5=8,8,IF('Vessel List B'!IC5=9,9,IF('Vessel List B'!IC5=10,10,IF('Vessel List B'!IC5=11,11,IF('Vessel List B'!IC5=12,12,IF('Vessel List B'!IC5=13,13,IF('Vessel List B'!IC5=14,14,IF('Vessel List B'!IC5=15,15,IF('Vessel List B'!IC5=16,16,0)))))))))))))))))=0," ",VALUE(IF('Vessel List B'!IC5=1,1,IF('Vessel List B'!IC5=2,2,IF('Vessel List B'!IC5=3,3,IF('Vessel List B'!IC5=4,4,IF('Vessel List B'!IC5=5,5,IF('Vessel List B'!IC5=6,6,IF('Vessel List B'!IC5=7,7,IF('Vessel List B'!IC5=8,8,IF('Vessel List B'!IC5=9,9,IF('Vessel List B'!IC5=10,10,IF('Vessel List B'!IC5=11,11,IF('Vessel List B'!IC5=12,12,IF('Vessel List B'!IC5=13,13,IF('Vessel List B'!IC5=14,14,IF('Vessel List B'!IC5=15,15,IF('Vessel List B'!IC5=16,16,0))))))))))))))))))</f>
        <v xml:space="preserve"> </v>
      </c>
      <c r="JJ6" s="137"/>
      <c r="JK6" s="18"/>
      <c r="JL6" s="390" t="str">
        <f>IF(JK6="N",1,IF(JK6="NE",2,IF(JK6="E",3,IF(JK6="SE",4,IF(JK6="S",5,IF(JK6="SW",6,IF(JK6="W",7,IF(JK6="NW",8,""))))))))</f>
        <v/>
      </c>
      <c r="JM6" s="131"/>
      <c r="JN6" s="137"/>
      <c r="JO6" s="387" t="str">
        <f>IF(JN6="No",1,IF(JN6="SL",2,IF(JN6="ME",3,IF(JN6="ST",4,""))))</f>
        <v/>
      </c>
      <c r="JP6" s="157" t="str">
        <f>IF(VALUE(IF('Vessel List B'!IP5=1,1,IF('Vessel List B'!IP5=2,2,IF('Vessel List B'!IP5=3,3,IF('Vessel List B'!IP5=4,4,IF('Vessel List B'!IP5=5,5,IF('Vessel List B'!IP5=6,6,IF('Vessel List B'!IP5=7,7,IF('Vessel List B'!IP5=8,8,IF('Vessel List B'!IP5=9,9,IF('Vessel List B'!IP5=10,10,IF('Vessel List B'!IP5=11,11,IF('Vessel List B'!IP5=12,12,IF('Vessel List B'!IP5=13,13,IF('Vessel List B'!IP5=14,14,IF('Vessel List B'!IP5=15,15,IF('Vessel List B'!IP5=16,16,0)))))))))))))))))=0," ",VALUE(IF('Vessel List B'!IP5=1,1,IF('Vessel List B'!IP5=2,2,IF('Vessel List B'!IP5=3,3,IF('Vessel List B'!IP5=4,4,IF('Vessel List B'!IP5=5,5,IF('Vessel List B'!IP5=6,6,IF('Vessel List B'!IP5=7,7,IF('Vessel List B'!IP5=8,8,IF('Vessel List B'!IP5=9,9,IF('Vessel List B'!IP5=10,10,IF('Vessel List B'!IP5=11,11,IF('Vessel List B'!IP5=12,12,IF('Vessel List B'!IP5=13,13,IF('Vessel List B'!IP5=14,14,IF('Vessel List B'!IP5=15,15,IF('Vessel List B'!IP5=16,16,0))))))))))))))))))</f>
        <v xml:space="preserve"> </v>
      </c>
      <c r="JQ6" s="137"/>
      <c r="JR6" s="18"/>
      <c r="JS6" s="390" t="str">
        <f>IF(JR6="N",1,IF(JR6="NE",2,IF(JR6="E",3,IF(JR6="SE",4,IF(JR6="S",5,IF(JR6="SW",6,IF(JR6="W",7,IF(JR6="NW",8,""))))))))</f>
        <v/>
      </c>
      <c r="JT6" s="131"/>
      <c r="JU6" s="137"/>
      <c r="JV6" s="396" t="str">
        <f>IF(JU6="No",1,IF(JU6="SL",2,IF(JU6="ME",3,IF(JU6="ST",4,""))))</f>
        <v/>
      </c>
      <c r="JW6" s="408"/>
      <c r="JX6" s="409" t="e">
        <f>_xlfn.MODE.SNGL(B6,I6,P6,W6,AD6,AK6,AR6,AY6,BF6,BM6)</f>
        <v>#VALUE!</v>
      </c>
    </row>
    <row r="7" spans="1:291" ht="15" x14ac:dyDescent="0.25">
      <c r="A7" s="132">
        <f>'Vessel List A'!B6</f>
        <v>41581</v>
      </c>
      <c r="B7" s="157" t="str">
        <f>IF(VALUE(IF('Vessel List A'!C6=1,1,IF('Vessel List A'!C6=2,2,IF('Vessel List A'!C6=3,3,IF('Vessel List A'!C6=4,4,IF('Vessel List A'!C6=5,5,IF('Vessel List A'!C6=6,6,IF('Vessel List A'!C6=7,7,IF('Vessel List A'!C6=8,8,IF('Vessel List A'!C6=9,9,IF('Vessel List A'!C6=10,10,IF('Vessel List A'!C6=11,11,IF('Vessel List A'!C6=12,12,IF('Vessel List A'!C6=13,13,IF('Vessel List A'!C6=14,14,IF('Vessel List A'!C6=15,15,IF('Vessel List A'!C6=16,16,0)))))))))))))))))=0," ",VALUE(IF('Vessel List A'!C6=1,1,IF('Vessel List A'!C6=2,2,IF('Vessel List A'!C6=3,3,IF('Vessel List A'!C6=4,4,IF('Vessel List A'!C6=5,5,IF('Vessel List A'!C6=6,6,IF('Vessel List A'!C6=7,7,IF('Vessel List A'!C6=8,8,IF('Vessel List A'!C6=9,9,IF('Vessel List A'!C6=10,10,IF('Vessel List A'!C6=11,11,IF('Vessel List A'!C6=12,12,IF('Vessel List A'!C6=13,13,IF('Vessel List A'!C6=14,14,IF('Vessel List A'!C6=15,15,IF('Vessel List A'!C6=16,16,0))))))))))))))))))</f>
        <v xml:space="preserve"> </v>
      </c>
      <c r="C7" s="154"/>
      <c r="D7" s="158"/>
      <c r="E7" s="390" t="str">
        <f t="shared" ref="E7:E70" si="0">IF(D7="N",1,IF(D7="NE",2,IF(D7="E",3,IF(D7="SE",4,IF(D7="S",5,IF(D7="SW",6,IF(D7="W",7,IF(D7="NW",8,""))))))))</f>
        <v/>
      </c>
      <c r="F7" s="158"/>
      <c r="G7" s="137"/>
      <c r="H7" s="388" t="str">
        <f t="shared" ref="H7:H70" si="1">IF(G7="No",1,IF(G7="SL",2,IF(G7="ME",3,IF(G7="ST",4,""))))</f>
        <v/>
      </c>
      <c r="I7" s="157" t="str">
        <f>IF(VALUE(IF('Vessel List A'!P6=1,1,IF('Vessel List A'!P6=2,2,IF('Vessel List A'!P6=3,3,IF('Vessel List A'!P6=4,4,IF('Vessel List A'!P6=5,5,IF('Vessel List A'!P6=6,6,IF('Vessel List A'!P6=7,7,IF('Vessel List A'!P6=8,8,IF('Vessel List A'!P6=9,9,IF('Vessel List A'!P6=10,10,IF('Vessel List A'!P6=11,11,IF('Vessel List A'!P6=12,12,IF('Vessel List A'!P6=13,13,IF('Vessel List A'!P6=14,14,IF('Vessel List A'!P6=15,15,IF('Vessel List A'!P6=16,16,0)))))))))))))))))=0," ",VALUE(IF('Vessel List A'!P6=1,1,IF('Vessel List A'!P6=2,2,IF('Vessel List A'!P6=3,3,IF('Vessel List A'!P6=4,4,IF('Vessel List A'!P6=5,5,IF('Vessel List A'!P6=6,6,IF('Vessel List A'!P6=7,7,IF('Vessel List A'!P6=8,8,IF('Vessel List A'!P6=9,9,IF('Vessel List A'!P6=10,10,IF('Vessel List A'!P6=11,11,IF('Vessel List A'!P6=12,12,IF('Vessel List A'!P6=13,13,IF('Vessel List A'!P6=14,14,IF('Vessel List A'!P6=15,15,IF('Vessel List A'!P6=16,16,0))))))))))))))))))</f>
        <v xml:space="preserve"> </v>
      </c>
      <c r="J7" s="154"/>
      <c r="K7" s="158"/>
      <c r="L7" s="390" t="str">
        <f t="shared" ref="L7:L70" si="2">IF(K7="N",1,IF(K7="NE",2,IF(K7="E",3,IF(K7="SE",4,IF(K7="S",5,IF(K7="SW",6,IF(K7="W",7,IF(K7="NW",8,""))))))))</f>
        <v/>
      </c>
      <c r="M7" s="158"/>
      <c r="N7" s="137"/>
      <c r="O7" s="388" t="str">
        <f t="shared" ref="O7:O70" si="3">IF(N7="No",1,IF(N7="SL",2,IF(N7="ME",3,IF(N7="ST",4,""))))</f>
        <v/>
      </c>
      <c r="P7" s="157" t="str">
        <f>IF(VALUE(IF('Vessel List A'!AC6=1,1,IF('Vessel List A'!AC6=2,2,IF('Vessel List A'!AC6=3,3,IF('Vessel List A'!AC6=4,4,IF('Vessel List A'!AC6=5,5,IF('Vessel List A'!AC6=6,6,IF('Vessel List A'!AC6=7,7,IF('Vessel List A'!AC6=8,8,IF('Vessel List A'!AC6=9,9,IF('Vessel List A'!AC6=10,10,IF('Vessel List A'!AC6=11,11,IF('Vessel List A'!AC6=12,12,IF('Vessel List A'!AC6=13,13,IF('Vessel List A'!AC6=14,14,IF('Vessel List A'!AC6=15,15,IF('Vessel List A'!AC6=16,16,0)))))))))))))))))=0," ",VALUE(IF('Vessel List A'!AC6=1,1,IF('Vessel List A'!AC6=2,2,IF('Vessel List A'!AC6=3,3,IF('Vessel List A'!AC6=4,4,IF('Vessel List A'!AC6=5,5,IF('Vessel List A'!AC6=6,6,IF('Vessel List A'!AC6=7,7,IF('Vessel List A'!AC6=8,8,IF('Vessel List A'!AC6=9,9,IF('Vessel List A'!AC6=10,10,IF('Vessel List A'!AC6=11,11,IF('Vessel List A'!AC6=12,12,IF('Vessel List A'!AC6=13,13,IF('Vessel List A'!AC6=14,14,IF('Vessel List A'!AC6=15,15,IF('Vessel List A'!AC6=16,16,0))))))))))))))))))</f>
        <v xml:space="preserve"> </v>
      </c>
      <c r="Q7" s="154"/>
      <c r="R7" s="158"/>
      <c r="S7" s="390" t="str">
        <f t="shared" ref="S7:S70" si="4">IF(R7="N",1,IF(R7="NE",2,IF(R7="E",3,IF(R7="SE",4,IF(R7="S",5,IF(R7="SW",6,IF(R7="W",7,IF(R7="NW",8,""))))))))</f>
        <v/>
      </c>
      <c r="T7" s="158"/>
      <c r="U7" s="137"/>
      <c r="V7" s="388" t="str">
        <f t="shared" ref="V7:V70" si="5">IF(U7="No",1,IF(U7="SL",2,IF(U7="ME",3,IF(U7="ST",4,""))))</f>
        <v/>
      </c>
      <c r="W7" s="157" t="str">
        <f>IF(VALUE(IF('Vessel List A'!AP6=1,1,IF('Vessel List A'!AP6=2,2,IF('Vessel List A'!AP6=3,3,IF('Vessel List A'!AP6=4,4,IF('Vessel List A'!AP6=5,5,IF('Vessel List A'!AP6=6,6,IF('Vessel List A'!AP6=7,7,IF('Vessel List A'!AP6=8,8,IF('Vessel List A'!AP6=9,9,IF('Vessel List A'!AP6=10,10,IF('Vessel List A'!AP6=11,11,IF('Vessel List A'!AP6=12,12,IF('Vessel List A'!AP6=13,13,IF('Vessel List A'!AP6=14,14,IF('Vessel List A'!AP6=15,15,IF('Vessel List A'!AP6=16,16,0)))))))))))))))))=0," ",VALUE(IF('Vessel List A'!AP6=1,1,IF('Vessel List A'!AP6=2,2,IF('Vessel List A'!AP6=3,3,IF('Vessel List A'!AP6=4,4,IF('Vessel List A'!AP6=5,5,IF('Vessel List A'!AP6=6,6,IF('Vessel List A'!AP6=7,7,IF('Vessel List A'!AP6=8,8,IF('Vessel List A'!AP6=9,9,IF('Vessel List A'!AP6=10,10,IF('Vessel List A'!AP6=11,11,IF('Vessel List A'!AP6=12,12,IF('Vessel List A'!AP6=13,13,IF('Vessel List A'!AP6=14,14,IF('Vessel List A'!AP6=15,15,IF('Vessel List A'!AP6=16,16,0))))))))))))))))))</f>
        <v xml:space="preserve"> </v>
      </c>
      <c r="X7" s="154"/>
      <c r="Y7" s="158"/>
      <c r="Z7" s="390" t="str">
        <f t="shared" ref="Z7:Z70" si="6">IF(Y7="N",1,IF(Y7="NE",2,IF(Y7="E",3,IF(Y7="SE",4,IF(Y7="S",5,IF(Y7="SW",6,IF(Y7="W",7,IF(Y7="NW",8,""))))))))</f>
        <v/>
      </c>
      <c r="AA7" s="158"/>
      <c r="AB7" s="137"/>
      <c r="AC7" s="388" t="str">
        <f t="shared" ref="AC7:AC70" si="7">IF(AB7="No",1,IF(AB7="SL",2,IF(AB7="ME",3,IF(AB7="ST",4,""))))</f>
        <v/>
      </c>
      <c r="AD7" s="157" t="str">
        <f>IF(VALUE(IF('Vessel List A'!BC6=1,1,IF('Vessel List A'!BC6=2,2,IF('Vessel List A'!BC6=3,3,IF('Vessel List A'!BC6=4,4,IF('Vessel List A'!BC6=5,5,IF('Vessel List A'!BC6=6,6,IF('Vessel List A'!BC6=7,7,IF('Vessel List A'!BC6=8,8,IF('Vessel List A'!BC6=9,9,IF('Vessel List A'!BC6=10,10,IF('Vessel List A'!BC6=11,11,IF('Vessel List A'!BC6=12,12,IF('Vessel List A'!BC6=13,13,IF('Vessel List A'!BC6=14,14,IF('Vessel List A'!BC6=15,15,IF('Vessel List A'!BC6=16,16,0)))))))))))))))))=0," ",VALUE(IF('Vessel List A'!BC6=1,1,IF('Vessel List A'!BC6=2,2,IF('Vessel List A'!BC6=3,3,IF('Vessel List A'!BC6=4,4,IF('Vessel List A'!BC6=5,5,IF('Vessel List A'!BC6=6,6,IF('Vessel List A'!BC6=7,7,IF('Vessel List A'!BC6=8,8,IF('Vessel List A'!BC6=9,9,IF('Vessel List A'!BC6=10,10,IF('Vessel List A'!BC6=11,11,IF('Vessel List A'!BC6=12,12,IF('Vessel List A'!BC6=13,13,IF('Vessel List A'!BC6=14,14,IF('Vessel List A'!BC6=15,15,IF('Vessel List A'!BC6=16,16,0))))))))))))))))))</f>
        <v xml:space="preserve"> </v>
      </c>
      <c r="AE7" s="154"/>
      <c r="AF7" s="158"/>
      <c r="AG7" s="390" t="str">
        <f t="shared" ref="AG7:AG70" si="8">IF(AF7="N",1,IF(AF7="NE",2,IF(AF7="E",3,IF(AF7="SE",4,IF(AF7="S",5,IF(AF7="SW",6,IF(AF7="W",7,IF(AF7="NW",8,""))))))))</f>
        <v/>
      </c>
      <c r="AH7" s="158"/>
      <c r="AI7" s="137"/>
      <c r="AJ7" s="388" t="str">
        <f t="shared" ref="AJ7:AJ70" si="9">IF(AI7="No",1,IF(AI7="SL",2,IF(AI7="ME",3,IF(AI7="ST",4,""))))</f>
        <v/>
      </c>
      <c r="AK7" s="157" t="str">
        <f>IF(VALUE(IF('Vessel List A'!BP6=1,1,IF('Vessel List A'!BP6=2,2,IF('Vessel List A'!BP6=3,3,IF('Vessel List A'!BP6=4,4,IF('Vessel List A'!BP6=5,5,IF('Vessel List A'!BP6=6,6,IF('Vessel List A'!BP6=7,7,IF('Vessel List A'!BP6=8,8,IF('Vessel List A'!BP6=9,9,IF('Vessel List A'!BP6=10,10,IF('Vessel List A'!BP6=11,11,IF('Vessel List A'!BP6=12,12,IF('Vessel List A'!BP6=13,13,IF('Vessel List A'!BP6=14,14,IF('Vessel List A'!BP6=15,15,IF('Vessel List A'!BP6=16,16,0)))))))))))))))))=0," ",VALUE(IF('Vessel List A'!BP6=1,1,IF('Vessel List A'!BP6=2,2,IF('Vessel List A'!BP6=3,3,IF('Vessel List A'!BP6=4,4,IF('Vessel List A'!BP6=5,5,IF('Vessel List A'!BP6=6,6,IF('Vessel List A'!BP6=7,7,IF('Vessel List A'!BP6=8,8,IF('Vessel List A'!BP6=9,9,IF('Vessel List A'!BP6=10,10,IF('Vessel List A'!BP6=11,11,IF('Vessel List A'!BP6=12,12,IF('Vessel List A'!BP6=13,13,IF('Vessel List A'!BP6=14,14,IF('Vessel List A'!BP6=15,15,IF('Vessel List A'!BP6=16,16,0))))))))))))))))))</f>
        <v xml:space="preserve"> </v>
      </c>
      <c r="AL7" s="154"/>
      <c r="AM7" s="158"/>
      <c r="AN7" s="390" t="str">
        <f t="shared" ref="AN7:AN70" si="10">IF(AM7="N",1,IF(AM7="NE",2,IF(AM7="E",3,IF(AM7="SE",4,IF(AM7="S",5,IF(AM7="SW",6,IF(AM7="W",7,IF(AM7="NW",8,""))))))))</f>
        <v/>
      </c>
      <c r="AO7" s="158"/>
      <c r="AP7" s="137"/>
      <c r="AQ7" s="388" t="str">
        <f t="shared" ref="AQ7:AQ70" si="11">IF(AP7="No",1,IF(AP7="SL",2,IF(AP7="ME",3,IF(AP7="ST",4,""))))</f>
        <v/>
      </c>
      <c r="AR7" s="157" t="str">
        <f>IF(VALUE(IF('Vessel List A'!CC6=1,1,IF('Vessel List A'!CC6=2,2,IF('Vessel List A'!CC6=3,3,IF('Vessel List A'!CC6=4,4,IF('Vessel List A'!CC6=5,5,IF('Vessel List A'!CC6=6,6,IF('Vessel List A'!CC6=7,7,IF('Vessel List A'!CC6=8,8,IF('Vessel List A'!CC6=9,9,IF('Vessel List A'!CC6=10,10,IF('Vessel List A'!CC6=11,11,IF('Vessel List A'!CC6=12,12,IF('Vessel List A'!CC6=13,13,IF('Vessel List A'!CC6=14,14,IF('Vessel List A'!CC6=15,15,IF('Vessel List A'!CC6=16,16,0)))))))))))))))))=0," ",VALUE(IF('Vessel List A'!CC6=1,1,IF('Vessel List A'!CC6=2,2,IF('Vessel List A'!CC6=3,3,IF('Vessel List A'!CC6=4,4,IF('Vessel List A'!CC6=5,5,IF('Vessel List A'!CC6=6,6,IF('Vessel List A'!CC6=7,7,IF('Vessel List A'!CC6=8,8,IF('Vessel List A'!CC6=9,9,IF('Vessel List A'!CC6=10,10,IF('Vessel List A'!CC6=11,11,IF('Vessel List A'!CC6=12,12,IF('Vessel List A'!CC6=13,13,IF('Vessel List A'!CC6=14,14,IF('Vessel List A'!CC6=15,15,IF('Vessel List A'!CC6=16,16,0))))))))))))))))))</f>
        <v xml:space="preserve"> </v>
      </c>
      <c r="AS7" s="154"/>
      <c r="AT7" s="158"/>
      <c r="AU7" s="390" t="str">
        <f t="shared" ref="AU7:AU70" si="12">IF(AT7="N",1,IF(AT7="NE",2,IF(AT7="E",3,IF(AT7="SE",4,IF(AT7="S",5,IF(AT7="SW",6,IF(AT7="W",7,IF(AT7="NW",8,""))))))))</f>
        <v/>
      </c>
      <c r="AV7" s="158"/>
      <c r="AW7" s="137"/>
      <c r="AX7" s="388" t="str">
        <f t="shared" ref="AX7:AX70" si="13">IF(AW7="No",1,IF(AW7="SL",2,IF(AW7="ME",3,IF(AW7="ST",4,""))))</f>
        <v/>
      </c>
      <c r="AY7" s="157" t="str">
        <f>IF(VALUE(IF('Vessel List A'!CP6=1,1,IF('Vessel List A'!CP6=2,2,IF('Vessel List A'!CP6=3,3,IF('Vessel List A'!CP6=4,4,IF('Vessel List A'!CP6=5,5,IF('Vessel List A'!CP6=6,6,IF('Vessel List A'!CP6=7,7,IF('Vessel List A'!CP6=8,8,IF('Vessel List A'!CP6=9,9,IF('Vessel List A'!CP6=10,10,IF('Vessel List A'!CP6=11,11,IF('Vessel List A'!CP6=12,12,IF('Vessel List A'!CP6=13,13,IF('Vessel List A'!CP6=14,14,IF('Vessel List A'!CP6=15,15,IF('Vessel List A'!CP6=16,16,0)))))))))))))))))=0," ",VALUE(IF('Vessel List A'!CP6=1,1,IF('Vessel List A'!CP6=2,2,IF('Vessel List A'!CP6=3,3,IF('Vessel List A'!CP6=4,4,IF('Vessel List A'!CP6=5,5,IF('Vessel List A'!CP6=6,6,IF('Vessel List A'!CP6=7,7,IF('Vessel List A'!CP6=8,8,IF('Vessel List A'!CP6=9,9,IF('Vessel List A'!CP6=10,10,IF('Vessel List A'!CP6=11,11,IF('Vessel List A'!CP6=12,12,IF('Vessel List A'!CP6=13,13,IF('Vessel List A'!CP6=14,14,IF('Vessel List A'!CP6=15,15,IF('Vessel List A'!CP6=16,16,0))))))))))))))))))</f>
        <v xml:space="preserve"> </v>
      </c>
      <c r="AZ7" s="154"/>
      <c r="BA7" s="158"/>
      <c r="BB7" s="390" t="str">
        <f t="shared" ref="BB7:BB70" si="14">IF(BA7="N",1,IF(BA7="NE",2,IF(BA7="E",3,IF(BA7="SE",4,IF(BA7="S",5,IF(BA7="SW",6,IF(BA7="W",7,IF(BA7="NW",8,""))))))))</f>
        <v/>
      </c>
      <c r="BC7" s="158"/>
      <c r="BD7" s="137"/>
      <c r="BE7" s="388" t="str">
        <f t="shared" ref="BE7:BE70" si="15">IF(BD7="No",1,IF(BD7="SL",2,IF(BD7="ME",3,IF(BD7="ST",4,""))))</f>
        <v/>
      </c>
      <c r="BF7" s="157" t="str">
        <f>IF(VALUE(IF('Vessel List A'!DC6=1,1,IF('Vessel List A'!DC6=2,2,IF('Vessel List A'!DC6=3,3,IF('Vessel List A'!DC6=4,4,IF('Vessel List A'!DC6=5,5,IF('Vessel List A'!DC6=6,6,IF('Vessel List A'!DC6=7,7,IF('Vessel List A'!DC6=8,8,IF('Vessel List A'!DC6=9,9,IF('Vessel List A'!DC6=10,10,IF('Vessel List A'!DC6=11,11,IF('Vessel List A'!DC6=12,12,IF('Vessel List A'!DC6=13,13,IF('Vessel List A'!DC6=14,14,IF('Vessel List A'!DC6=15,15,IF('Vessel List A'!DC6=16,16,0)))))))))))))))))=0," ",VALUE(IF('Vessel List A'!DC6=1,1,IF('Vessel List A'!DC6=2,2,IF('Vessel List A'!DC6=3,3,IF('Vessel List A'!DC6=4,4,IF('Vessel List A'!DC6=5,5,IF('Vessel List A'!DC6=6,6,IF('Vessel List A'!DC6=7,7,IF('Vessel List A'!DC6=8,8,IF('Vessel List A'!DC6=9,9,IF('Vessel List A'!DC6=10,10,IF('Vessel List A'!DC6=11,11,IF('Vessel List A'!DC6=12,12,IF('Vessel List A'!DC6=13,13,IF('Vessel List A'!DC6=14,14,IF('Vessel List A'!DC6=15,15,IF('Vessel List A'!DC6=16,16,0))))))))))))))))))</f>
        <v xml:space="preserve"> </v>
      </c>
      <c r="BG7" s="154"/>
      <c r="BH7" s="158"/>
      <c r="BI7" s="390" t="str">
        <f t="shared" ref="BI7:BI70" si="16">IF(BH7="N",1,IF(BH7="NE",2,IF(BH7="E",3,IF(BH7="SE",4,IF(BH7="S",5,IF(BH7="SW",6,IF(BH7="W",7,IF(BH7="NW",8,""))))))))</f>
        <v/>
      </c>
      <c r="BJ7" s="158"/>
      <c r="BK7" s="137"/>
      <c r="BL7" s="388" t="str">
        <f t="shared" ref="BL7:BL70" si="17">IF(BK7="No",1,IF(BK7="SL",2,IF(BK7="ME",3,IF(BK7="ST",4,""))))</f>
        <v/>
      </c>
      <c r="BM7" s="157" t="str">
        <f>IF(VALUE(IF('Vessel List A'!DP6=1,1,IF('Vessel List A'!DP6=2,2,IF('Vessel List A'!DP6=3,3,IF('Vessel List A'!DP6=4,4,IF('Vessel List A'!DP6=5,5,IF('Vessel List A'!DP6=6,6,IF('Vessel List A'!DP6=7,7,IF('Vessel List A'!DP6=8,8,IF('Vessel List A'!DP6=9,9,IF('Vessel List A'!DP6=10,10,IF('Vessel List A'!DP6=11,11,IF('Vessel List A'!DP6=12,12,IF('Vessel List A'!DP6=13,13,IF('Vessel List A'!DP6=14,14,IF('Vessel List A'!DP6=15,15,IF('Vessel List A'!DP6=16,16,0)))))))))))))))))=0," ",VALUE(IF('Vessel List A'!DP6=1,1,IF('Vessel List A'!DP6=2,2,IF('Vessel List A'!DP6=3,3,IF('Vessel List A'!DP6=4,4,IF('Vessel List A'!DP6=5,5,IF('Vessel List A'!DP6=6,6,IF('Vessel List A'!DP6=7,7,IF('Vessel List A'!DP6=8,8,IF('Vessel List A'!DP6=9,9,IF('Vessel List A'!DP6=10,10,IF('Vessel List A'!DP6=11,11,IF('Vessel List A'!DP6=12,12,IF('Vessel List A'!DP6=13,13,IF('Vessel List A'!DP6=14,14,IF('Vessel List A'!DP6=15,15,IF('Vessel List A'!DP6=16,16,0))))))))))))))))))</f>
        <v xml:space="preserve"> </v>
      </c>
      <c r="BN7" s="154"/>
      <c r="BO7" s="158"/>
      <c r="BP7" s="390" t="str">
        <f t="shared" ref="BP7:BP70" si="18">IF(BO7="N",1,IF(BO7="NE",2,IF(BO7="E",3,IF(BO7="SE",4,IF(BO7="S",5,IF(BO7="SW",6,IF(BO7="W",7,IF(BO7="NW",8,""))))))))</f>
        <v/>
      </c>
      <c r="BQ7" s="158"/>
      <c r="BR7" s="137"/>
      <c r="BS7" s="388" t="str">
        <f t="shared" ref="BS7:BS70" si="19">IF(BR7="No",1,IF(BR7="SL",2,IF(BR7="ME",3,IF(BR7="ST",4,""))))</f>
        <v/>
      </c>
      <c r="BT7" s="157" t="str">
        <f>IF(VALUE(IF('Vessel List A'!EC6=1,1,IF('Vessel List A'!EC6=2,2,IF('Vessel List A'!EC6=3,3,IF('Vessel List A'!EC6=4,4,IF('Vessel List A'!EC6=5,5,IF('Vessel List A'!EC6=6,6,IF('Vessel List A'!EC6=7,7,IF('Vessel List A'!EC6=8,8,IF('Vessel List A'!EC6=9,9,IF('Vessel List A'!EC6=10,10,IF('Vessel List A'!EC6=11,11,IF('Vessel List A'!EC6=12,12,IF('Vessel List A'!EC6=13,13,IF('Vessel List A'!EC6=14,14,IF('Vessel List A'!EC6=15,15,IF('Vessel List A'!EC6=16,16,0)))))))))))))))))=0," ",VALUE(IF('Vessel List A'!EC6=1,1,IF('Vessel List A'!EC6=2,2,IF('Vessel List A'!EC6=3,3,IF('Vessel List A'!EC6=4,4,IF('Vessel List A'!EC6=5,5,IF('Vessel List A'!EC6=6,6,IF('Vessel List A'!EC6=7,7,IF('Vessel List A'!EC6=8,8,IF('Vessel List A'!EC6=9,9,IF('Vessel List A'!EC6=10,10,IF('Vessel List A'!EC6=11,11,IF('Vessel List A'!EC6=12,12,IF('Vessel List A'!EC6=13,13,IF('Vessel List A'!EC6=14,14,IF('Vessel List A'!EC6=15,15,IF('Vessel List A'!EC6=16,16,0))))))))))))))))))</f>
        <v xml:space="preserve"> </v>
      </c>
      <c r="BU7" s="154"/>
      <c r="BV7" s="158"/>
      <c r="BW7" s="390" t="str">
        <f t="shared" ref="BW7:BW70" si="20">IF(BV7="N",1,IF(BV7="NE",2,IF(BV7="E",3,IF(BV7="SE",4,IF(BV7="S",5,IF(BV7="SW",6,IF(BV7="W",7,IF(BV7="NW",8,""))))))))</f>
        <v/>
      </c>
      <c r="BX7" s="158"/>
      <c r="BY7" s="137"/>
      <c r="BZ7" s="388" t="str">
        <f t="shared" ref="BZ7:BZ70" si="21">IF(BY7="No",1,IF(BY7="SL",2,IF(BY7="ME",3,IF(BY7="ST",4,""))))</f>
        <v/>
      </c>
      <c r="CA7" s="157" t="str">
        <f>IF(VALUE(IF('Vessel List A'!EP6=1,1,IF('Vessel List A'!EP6=2,2,IF('Vessel List A'!EP6=3,3,IF('Vessel List A'!EP6=4,4,IF('Vessel List A'!EP6=5,5,IF('Vessel List A'!EP6=6,6,IF('Vessel List A'!EP6=7,7,IF('Vessel List A'!EP6=8,8,IF('Vessel List A'!EP6=9,9,IF('Vessel List A'!EP6=10,10,IF('Vessel List A'!EP6=11,11,IF('Vessel List A'!EP6=12,12,IF('Vessel List A'!EP6=13,13,IF('Vessel List A'!EP6=14,14,IF('Vessel List A'!EP6=15,15,IF('Vessel List A'!EP6=16,16,0)))))))))))))))))=0," ",VALUE(IF('Vessel List A'!EP6=1,1,IF('Vessel List A'!EP6=2,2,IF('Vessel List A'!EP6=3,3,IF('Vessel List A'!EP6=4,4,IF('Vessel List A'!EP6=5,5,IF('Vessel List A'!EP6=6,6,IF('Vessel List A'!EP6=7,7,IF('Vessel List A'!EP6=8,8,IF('Vessel List A'!EP6=9,9,IF('Vessel List A'!EP6=10,10,IF('Vessel List A'!EP6=11,11,IF('Vessel List A'!EP6=12,12,IF('Vessel List A'!EP6=13,13,IF('Vessel List A'!EP6=14,14,IF('Vessel List A'!EP6=15,15,IF('Vessel List A'!EP6=16,16,0))))))))))))))))))</f>
        <v xml:space="preserve"> </v>
      </c>
      <c r="CB7" s="154"/>
      <c r="CC7" s="158"/>
      <c r="CD7" s="390" t="str">
        <f t="shared" ref="CD7:CD70" si="22">IF(CC7="N",1,IF(CC7="NE",2,IF(CC7="E",3,IF(CC7="SE",4,IF(CC7="S",5,IF(CC7="SW",6,IF(CC7="W",7,IF(CC7="NW",8,""))))))))</f>
        <v/>
      </c>
      <c r="CE7" s="158"/>
      <c r="CF7" s="137"/>
      <c r="CG7" s="388" t="str">
        <f t="shared" ref="CG7:CG70" si="23">IF(CF7="No",1,IF(CF7="SL",2,IF(CF7="ME",3,IF(CF7="ST",4,""))))</f>
        <v/>
      </c>
      <c r="CH7" s="157" t="str">
        <f>IF(VALUE(IF('Vessel List A'!FC6=1,1,IF('Vessel List A'!FC6=2,2,IF('Vessel List A'!FC6=3,3,IF('Vessel List A'!FC6=4,4,IF('Vessel List A'!FC6=5,5,IF('Vessel List A'!FC6=6,6,IF('Vessel List A'!FC6=7,7,IF('Vessel List A'!FC6=8,8,IF('Vessel List A'!FC6=9,9,IF('Vessel List A'!FC6=10,10,IF('Vessel List A'!FC6=11,11,IF('Vessel List A'!FC6=12,12,IF('Vessel List A'!FC6=13,13,IF('Vessel List A'!FC6=14,14,IF('Vessel List A'!FC6=15,15,IF('Vessel List A'!FC6=16,16,0)))))))))))))))))=0," ",VALUE(IF('Vessel List A'!FC6=1,1,IF('Vessel List A'!FC6=2,2,IF('Vessel List A'!FC6=3,3,IF('Vessel List A'!FC6=4,4,IF('Vessel List A'!FC6=5,5,IF('Vessel List A'!FC6=6,6,IF('Vessel List A'!FC6=7,7,IF('Vessel List A'!FC6=8,8,IF('Vessel List A'!FC6=9,9,IF('Vessel List A'!FC6=10,10,IF('Vessel List A'!FC6=11,11,IF('Vessel List A'!FC6=12,12,IF('Vessel List A'!FC6=13,13,IF('Vessel List A'!FC6=14,14,IF('Vessel List A'!FC6=15,15,IF('Vessel List A'!FC6=16,16,0))))))))))))))))))</f>
        <v xml:space="preserve"> </v>
      </c>
      <c r="CI7" s="154"/>
      <c r="CJ7" s="158"/>
      <c r="CK7" s="390" t="str">
        <f t="shared" ref="CK7:CK70" si="24">IF(CJ7="N",1,IF(CJ7="NE",2,IF(CJ7="E",3,IF(CJ7="SE",4,IF(CJ7="S",5,IF(CJ7="SW",6,IF(CJ7="W",7,IF(CJ7="NW",8,""))))))))</f>
        <v/>
      </c>
      <c r="CL7" s="158"/>
      <c r="CM7" s="137"/>
      <c r="CN7" s="388" t="str">
        <f t="shared" ref="CN7:CN70" si="25">IF(CM7="No",1,IF(CM7="SL",2,IF(CM7="ME",3,IF(CM7="ST",4,""))))</f>
        <v/>
      </c>
      <c r="CO7" s="157" t="str">
        <f>IF(VALUE(IF('Vessel List A'!FP6=1,1,IF('Vessel List A'!FP6=2,2,IF('Vessel List A'!FP6=3,3,IF('Vessel List A'!FP6=4,4,IF('Vessel List A'!FP6=5,5,IF('Vessel List A'!FP6=6,6,IF('Vessel List A'!FP6=7,7,IF('Vessel List A'!FP6=8,8,IF('Vessel List A'!FP6=9,9,IF('Vessel List A'!FP6=10,10,IF('Vessel List A'!FP6=11,11,IF('Vessel List A'!FP6=12,12,IF('Vessel List A'!FP6=13,13,IF('Vessel List A'!FP6=14,14,IF('Vessel List A'!FP6=15,15,IF('Vessel List A'!FP6=16,16,0)))))))))))))))))=0," ",VALUE(IF('Vessel List A'!FP6=1,1,IF('Vessel List A'!FP6=2,2,IF('Vessel List A'!FP6=3,3,IF('Vessel List A'!FP6=4,4,IF('Vessel List A'!FP6=5,5,IF('Vessel List A'!FP6=6,6,IF('Vessel List A'!FP6=7,7,IF('Vessel List A'!FP6=8,8,IF('Vessel List A'!FP6=9,9,IF('Vessel List A'!FP6=10,10,IF('Vessel List A'!FP6=11,11,IF('Vessel List A'!FP6=12,12,IF('Vessel List A'!FP6=13,13,IF('Vessel List A'!FP6=14,14,IF('Vessel List A'!FP6=15,15,IF('Vessel List A'!FP6=16,16,0))))))))))))))))))</f>
        <v xml:space="preserve"> </v>
      </c>
      <c r="CP7" s="154"/>
      <c r="CQ7" s="158"/>
      <c r="CR7" s="390" t="str">
        <f t="shared" ref="CR7:CR70" si="26">IF(CQ7="N",1,IF(CQ7="NE",2,IF(CQ7="E",3,IF(CQ7="SE",4,IF(CQ7="S",5,IF(CQ7="SW",6,IF(CQ7="W",7,IF(CQ7="NW",8,""))))))))</f>
        <v/>
      </c>
      <c r="CS7" s="158"/>
      <c r="CT7" s="137"/>
      <c r="CU7" s="388" t="str">
        <f t="shared" ref="CU7:CU70" si="27">IF(CT7="No",1,IF(CT7="SL",2,IF(CT7="ME",3,IF(CT7="ST",4,""))))</f>
        <v/>
      </c>
      <c r="CV7" s="157" t="str">
        <f>IF(VALUE(IF('Vessel List A'!GC6=1,1,IF('Vessel List A'!GC6=2,2,IF('Vessel List A'!GC6=3,3,IF('Vessel List A'!GC6=4,4,IF('Vessel List A'!GC6=5,5,IF('Vessel List A'!GC6=6,6,IF('Vessel List A'!GC6=7,7,IF('Vessel List A'!GC6=8,8,IF('Vessel List A'!GC6=9,9,IF('Vessel List A'!GC6=10,10,IF('Vessel List A'!GC6=11,11,IF('Vessel List A'!GC6=12,12,IF('Vessel List A'!GC6=13,13,IF('Vessel List A'!GC6=14,14,IF('Vessel List A'!GC6=15,15,IF('Vessel List A'!GC6=16,16,0)))))))))))))))))=0," ",VALUE(IF('Vessel List A'!GC6=1,1,IF('Vessel List A'!GC6=2,2,IF('Vessel List A'!GC6=3,3,IF('Vessel List A'!GC6=4,4,IF('Vessel List A'!GC6=5,5,IF('Vessel List A'!GC6=6,6,IF('Vessel List A'!GC6=7,7,IF('Vessel List A'!GC6=8,8,IF('Vessel List A'!GC6=9,9,IF('Vessel List A'!GC6=10,10,IF('Vessel List A'!GC6=11,11,IF('Vessel List A'!GC6=12,12,IF('Vessel List A'!GC6=13,13,IF('Vessel List A'!GC6=14,14,IF('Vessel List A'!GC6=15,15,IF('Vessel List A'!GC6=16,16,0))))))))))))))))))</f>
        <v xml:space="preserve"> </v>
      </c>
      <c r="CW7" s="154"/>
      <c r="CX7" s="158"/>
      <c r="CY7" s="390" t="str">
        <f t="shared" ref="CY7:CY70" si="28">IF(CX7="N",1,IF(CX7="NE",2,IF(CX7="E",3,IF(CX7="SE",4,IF(CX7="S",5,IF(CX7="SW",6,IF(CX7="W",7,IF(CX7="NW",8,""))))))))</f>
        <v/>
      </c>
      <c r="CZ7" s="158"/>
      <c r="DA7" s="137"/>
      <c r="DB7" s="388" t="str">
        <f t="shared" ref="DB7:DB70" si="29">IF(DA7="No",1,IF(DA7="SL",2,IF(DA7="ME",3,IF(DA7="ST",4,""))))</f>
        <v/>
      </c>
      <c r="DC7" s="157" t="str">
        <f>IF(VALUE(IF('Vessel List A'!GP6=1,1,IF('Vessel List A'!GP6=2,2,IF('Vessel List A'!GP6=3,3,IF('Vessel List A'!GP6=4,4,IF('Vessel List A'!GP6=5,5,IF('Vessel List A'!GP6=6,6,IF('Vessel List A'!GP6=7,7,IF('Vessel List A'!GP6=8,8,IF('Vessel List A'!GP6=9,9,IF('Vessel List A'!GP6=10,10,IF('Vessel List A'!GP6=11,11,IF('Vessel List A'!GP6=12,12,IF('Vessel List A'!GP6=13,13,IF('Vessel List A'!GP6=14,14,IF('Vessel List A'!GP6=15,15,IF('Vessel List A'!GP6=16,16,0)))))))))))))))))=0," ",VALUE(IF('Vessel List A'!GP6=1,1,IF('Vessel List A'!GP6=2,2,IF('Vessel List A'!GP6=3,3,IF('Vessel List A'!GP6=4,4,IF('Vessel List A'!GP6=5,5,IF('Vessel List A'!GP6=6,6,IF('Vessel List A'!GP6=7,7,IF('Vessel List A'!GP6=8,8,IF('Vessel List A'!GP6=9,9,IF('Vessel List A'!GP6=10,10,IF('Vessel List A'!GP6=11,11,IF('Vessel List A'!GP6=12,12,IF('Vessel List A'!GP6=13,13,IF('Vessel List A'!GP6=14,14,IF('Vessel List A'!GP6=15,15,IF('Vessel List A'!GP6=16,16,0))))))))))))))))))</f>
        <v xml:space="preserve"> </v>
      </c>
      <c r="DD7" s="154"/>
      <c r="DE7" s="158"/>
      <c r="DF7" s="390" t="str">
        <f t="shared" ref="DF7:DF70" si="30">IF(DE7="N",1,IF(DE7="NE",2,IF(DE7="E",3,IF(DE7="SE",4,IF(DE7="S",5,IF(DE7="SW",6,IF(DE7="W",7,IF(DE7="NW",8,""))))))))</f>
        <v/>
      </c>
      <c r="DG7" s="158"/>
      <c r="DH7" s="137"/>
      <c r="DI7" s="388" t="str">
        <f t="shared" ref="DI7:DI70" si="31">IF(DH7="No",1,IF(DH7="SL",2,IF(DH7="ME",3,IF(DH7="ST",4,""))))</f>
        <v/>
      </c>
      <c r="DJ7" s="157" t="str">
        <f>IF(VALUE(IF('Vessel List A'!HC6=1,1,IF('Vessel List A'!HC6=2,2,IF('Vessel List A'!HC6=3,3,IF('Vessel List A'!HC6=4,4,IF('Vessel List A'!HC6=5,5,IF('Vessel List A'!HC6=6,6,IF('Vessel List A'!HC6=7,7,IF('Vessel List A'!HC6=8,8,IF('Vessel List A'!HC6=9,9,IF('Vessel List A'!HC6=10,10,IF('Vessel List A'!HC6=11,11,IF('Vessel List A'!HC6=12,12,IF('Vessel List A'!HC6=13,13,IF('Vessel List A'!HC6=14,14,IF('Vessel List A'!HC6=15,15,IF('Vessel List A'!HC6=16,16,0)))))))))))))))))=0," ",VALUE(IF('Vessel List A'!HC6=1,1,IF('Vessel List A'!HC6=2,2,IF('Vessel List A'!HC6=3,3,IF('Vessel List A'!HC6=4,4,IF('Vessel List A'!HC6=5,5,IF('Vessel List A'!HC6=6,6,IF('Vessel List A'!HC6=7,7,IF('Vessel List A'!HC6=8,8,IF('Vessel List A'!HC6=9,9,IF('Vessel List A'!HC6=10,10,IF('Vessel List A'!HC6=11,11,IF('Vessel List A'!HC6=12,12,IF('Vessel List A'!HC6=13,13,IF('Vessel List A'!HC6=14,14,IF('Vessel List A'!HC6=15,15,IF('Vessel List A'!HC6=16,16,0))))))))))))))))))</f>
        <v xml:space="preserve"> </v>
      </c>
      <c r="DK7" s="154"/>
      <c r="DL7" s="158"/>
      <c r="DM7" s="390" t="str">
        <f t="shared" ref="DM7:DM70" si="32">IF(DL7="N",1,IF(DL7="NE",2,IF(DL7="E",3,IF(DL7="SE",4,IF(DL7="S",5,IF(DL7="SW",6,IF(DL7="W",7,IF(DL7="NW",8,""))))))))</f>
        <v/>
      </c>
      <c r="DN7" s="158"/>
      <c r="DO7" s="137"/>
      <c r="DP7" s="388" t="str">
        <f t="shared" ref="DP7:DP70" si="33">IF(DO7="No",1,IF(DO7="SL",2,IF(DO7="ME",3,IF(DO7="ST",4,""))))</f>
        <v/>
      </c>
      <c r="DQ7" s="157" t="str">
        <f>IF(VALUE(IF('Vessel List A'!HP6=1,1,IF('Vessel List A'!HP6=2,2,IF('Vessel List A'!HP6=3,3,IF('Vessel List A'!HP6=4,4,IF('Vessel List A'!HP6=5,5,IF('Vessel List A'!HP6=6,6,IF('Vessel List A'!HP6=7,7,IF('Vessel List A'!HP6=8,8,IF('Vessel List A'!HP6=9,9,IF('Vessel List A'!HP6=10,10,IF('Vessel List A'!HP6=11,11,IF('Vessel List A'!HP6=12,12,IF('Vessel List A'!HP6=13,13,IF('Vessel List A'!HP6=14,14,IF('Vessel List A'!HP6=15,15,IF('Vessel List A'!HP6=16,16,0)))))))))))))))))=0," ",VALUE(IF('Vessel List A'!HP6=1,1,IF('Vessel List A'!HP6=2,2,IF('Vessel List A'!HP6=3,3,IF('Vessel List A'!HP6=4,4,IF('Vessel List A'!HP6=5,5,IF('Vessel List A'!HP6=6,6,IF('Vessel List A'!HP6=7,7,IF('Vessel List A'!HP6=8,8,IF('Vessel List A'!HP6=9,9,IF('Vessel List A'!HP6=10,10,IF('Vessel List A'!HP6=11,11,IF('Vessel List A'!HP6=12,12,IF('Vessel List A'!HP6=13,13,IF('Vessel List A'!HP6=14,14,IF('Vessel List A'!HP6=15,15,IF('Vessel List A'!HP6=16,16,0))))))))))))))))))</f>
        <v xml:space="preserve"> </v>
      </c>
      <c r="DR7" s="154"/>
      <c r="DS7" s="158"/>
      <c r="DT7" s="390" t="str">
        <f t="shared" ref="DT7:DT70" si="34">IF(DS7="N",1,IF(DS7="NE",2,IF(DS7="E",3,IF(DS7="SE",4,IF(DS7="S",5,IF(DS7="SW",6,IF(DS7="W",7,IF(DS7="NW",8,""))))))))</f>
        <v/>
      </c>
      <c r="DU7" s="158"/>
      <c r="DV7" s="137"/>
      <c r="DW7" s="388" t="str">
        <f t="shared" ref="DW7:DW70" si="35">IF(DV7="No",1,IF(DV7="SL",2,IF(DV7="ME",3,IF(DV7="ST",4,""))))</f>
        <v/>
      </c>
      <c r="DX7" s="157" t="str">
        <f>IF(VALUE(IF('Vessel List A'!IC6=1,1,IF('Vessel List A'!IC6=2,2,IF('Vessel List A'!IC6=3,3,IF('Vessel List A'!IC6=4,4,IF('Vessel List A'!IC6=5,5,IF('Vessel List A'!IC6=6,6,IF('Vessel List A'!IC6=7,7,IF('Vessel List A'!IC6=8,8,IF('Vessel List A'!IC6=9,9,IF('Vessel List A'!IC6=10,10,IF('Vessel List A'!IC6=11,11,IF('Vessel List A'!IC6=12,12,IF('Vessel List A'!IC6=13,13,IF('Vessel List A'!IC6=14,14,IF('Vessel List A'!IC6=15,15,IF('Vessel List A'!IC6=16,16,0)))))))))))))))))=0," ",VALUE(IF('Vessel List A'!IC6=1,1,IF('Vessel List A'!IC6=2,2,IF('Vessel List A'!IC6=3,3,IF('Vessel List A'!IC6=4,4,IF('Vessel List A'!IC6=5,5,IF('Vessel List A'!IC6=6,6,IF('Vessel List A'!IC6=7,7,IF('Vessel List A'!IC6=8,8,IF('Vessel List A'!IC6=9,9,IF('Vessel List A'!IC6=10,10,IF('Vessel List A'!IC6=11,11,IF('Vessel List A'!IC6=12,12,IF('Vessel List A'!IC6=13,13,IF('Vessel List A'!IC6=14,14,IF('Vessel List A'!IC6=15,15,IF('Vessel List A'!IC6=16,16,0))))))))))))))))))</f>
        <v xml:space="preserve"> </v>
      </c>
      <c r="DY7" s="154"/>
      <c r="DZ7" s="158"/>
      <c r="EA7" s="390" t="str">
        <f t="shared" ref="EA7:EA70" si="36">IF(DZ7="N",1,IF(DZ7="NE",2,IF(DZ7="E",3,IF(DZ7="SE",4,IF(DZ7="S",5,IF(DZ7="SW",6,IF(DZ7="W",7,IF(DZ7="NW",8,""))))))))</f>
        <v/>
      </c>
      <c r="EB7" s="158"/>
      <c r="EC7" s="137"/>
      <c r="ED7" s="388" t="str">
        <f t="shared" ref="ED7:ED70" si="37">IF(EC7="No",1,IF(EC7="SL",2,IF(EC7="ME",3,IF(EC7="ST",4,""))))</f>
        <v/>
      </c>
      <c r="EE7" s="157" t="str">
        <f>IF(VALUE(IF('Vessel List A'!IP6=1,1,IF('Vessel List A'!IP6=2,2,IF('Vessel List A'!IP6=3,3,IF('Vessel List A'!IP6=4,4,IF('Vessel List A'!IP6=5,5,IF('Vessel List A'!IP6=6,6,IF('Vessel List A'!IP6=7,7,IF('Vessel List A'!IP6=8,8,IF('Vessel List A'!IP6=9,9,IF('Vessel List A'!IP6=10,10,IF('Vessel List A'!IP6=11,11,IF('Vessel List A'!IP6=12,12,IF('Vessel List A'!IP6=13,13,IF('Vessel List A'!IP6=14,14,IF('Vessel List A'!IP6=15,15,IF('Vessel List A'!IP6=16,16,0)))))))))))))))))=0," ",VALUE(IF('Vessel List A'!IP6=1,1,IF('Vessel List A'!IP6=2,2,IF('Vessel List A'!IP6=3,3,IF('Vessel List A'!IP6=4,4,IF('Vessel List A'!IP6=5,5,IF('Vessel List A'!IP6=6,6,IF('Vessel List A'!IP6=7,7,IF('Vessel List A'!IP6=8,8,IF('Vessel List A'!IP6=9,9,IF('Vessel List A'!IP6=10,10,IF('Vessel List A'!IP6=11,11,IF('Vessel List A'!IP6=12,12,IF('Vessel List A'!IP6=13,13,IF('Vessel List A'!IP6=14,14,IF('Vessel List A'!IP6=15,15,IF('Vessel List A'!IP6=16,16,0))))))))))))))))))</f>
        <v xml:space="preserve"> </v>
      </c>
      <c r="EF7" s="154"/>
      <c r="EG7" s="158"/>
      <c r="EH7" s="390" t="str">
        <f t="shared" ref="EH7:EH70" si="38">IF(EG7="N",1,IF(EG7="NE",2,IF(EG7="E",3,IF(EG7="SE",4,IF(EG7="S",5,IF(EG7="SW",6,IF(EG7="W",7,IF(EG7="NW",8,""))))))))</f>
        <v/>
      </c>
      <c r="EI7" s="158"/>
      <c r="EJ7" s="137"/>
      <c r="EK7" s="397" t="str">
        <f t="shared" ref="EK7:EK70" si="39">IF(EJ7="No",1,IF(EJ7="SL",2,IF(EJ7="ME",3,IF(EJ7="ST",4,""))))</f>
        <v/>
      </c>
      <c r="EL7" s="144"/>
      <c r="EM7" s="157" t="str">
        <f>IF(VALUE(IF('Vessel List B'!C6=1,1,IF('Vessel List B'!C6=2,2,IF('Vessel List B'!C6=3,3,IF('Vessel List B'!C6=4,4,IF('Vessel List B'!C6=5,5,IF('Vessel List B'!C6=6,6,IF('Vessel List B'!C6=7,7,IF('Vessel List B'!C6=8,8,IF('Vessel List B'!C6=9,9,IF('Vessel List B'!C6=10,10,IF('Vessel List B'!C6=11,11,IF('Vessel List B'!C6=12,12,IF('Vessel List B'!C6=13,13,IF('Vessel List B'!C6=14,14,IF('Vessel List B'!C6=15,15,IF('Vessel List B'!C6=16,16,0)))))))))))))))))=0," ",VALUE(IF('Vessel List B'!C6=1,1,IF('Vessel List B'!C6=2,2,IF('Vessel List B'!C6=3,3,IF('Vessel List B'!C6=4,4,IF('Vessel List B'!C6=5,5,IF('Vessel List B'!C6=6,6,IF('Vessel List B'!C6=7,7,IF('Vessel List B'!C6=8,8,IF('Vessel List B'!C6=9,9,IF('Vessel List B'!C6=10,10,IF('Vessel List B'!C6=11,11,IF('Vessel List B'!C6=12,12,IF('Vessel List B'!C6=13,13,IF('Vessel List B'!C6=14,14,IF('Vessel List B'!C6=15,15,IF('Vessel List B'!C6=16,16,0))))))))))))))))))</f>
        <v xml:space="preserve"> </v>
      </c>
      <c r="EN7" s="154"/>
      <c r="EO7" s="158"/>
      <c r="EP7" s="390" t="str">
        <f t="shared" ref="EP7:EP70" si="40">IF(EO7="N",1,IF(EO7="NE",2,IF(EO7="E",3,IF(EO7="SE",4,IF(EO7="S",5,IF(EO7="SW",6,IF(EO7="W",7,IF(EO7="NW",8,""))))))))</f>
        <v/>
      </c>
      <c r="EQ7" s="158"/>
      <c r="ER7" s="137"/>
      <c r="ES7" s="388" t="str">
        <f t="shared" ref="ES7:ES70" si="41">IF(ER7="No",1,IF(ER7="SL",2,IF(ER7="ME",3,IF(ER7="ST",4,""))))</f>
        <v/>
      </c>
      <c r="ET7" s="157" t="str">
        <f>IF(VALUE(IF('Vessel List B'!P6=1,1,IF('Vessel List B'!P6=2,2,IF('Vessel List B'!P6=3,3,IF('Vessel List B'!P6=4,4,IF('Vessel List B'!P6=5,5,IF('Vessel List B'!P6=6,6,IF('Vessel List B'!P6=7,7,IF('Vessel List B'!P6=8,8,IF('Vessel List B'!P6=9,9,IF('Vessel List B'!P6=10,10,IF('Vessel List B'!P6=11,11,IF('Vessel List B'!P6=12,12,IF('Vessel List B'!P6=13,13,IF('Vessel List B'!P6=14,14,IF('Vessel List B'!P6=15,15,IF('Vessel List B'!P6=16,16,0)))))))))))))))))=0," ",VALUE(IF('Vessel List B'!P6=1,1,IF('Vessel List B'!P6=2,2,IF('Vessel List B'!P6=3,3,IF('Vessel List B'!P6=4,4,IF('Vessel List B'!P6=5,5,IF('Vessel List B'!P6=6,6,IF('Vessel List B'!P6=7,7,IF('Vessel List B'!P6=8,8,IF('Vessel List B'!P6=9,9,IF('Vessel List B'!P6=10,10,IF('Vessel List B'!P6=11,11,IF('Vessel List B'!P6=12,12,IF('Vessel List B'!P6=13,13,IF('Vessel List B'!P6=14,14,IF('Vessel List B'!P6=15,15,IF('Vessel List B'!P6=16,16,0))))))))))))))))))</f>
        <v xml:space="preserve"> </v>
      </c>
      <c r="EU7" s="154"/>
      <c r="EV7" s="158"/>
      <c r="EW7" s="390" t="str">
        <f t="shared" ref="EW7:EW70" si="42">IF(EV7="N",1,IF(EV7="NE",2,IF(EV7="E",3,IF(EV7="SE",4,IF(EV7="S",5,IF(EV7="SW",6,IF(EV7="W",7,IF(EV7="NW",8,""))))))))</f>
        <v/>
      </c>
      <c r="EX7" s="158"/>
      <c r="EY7" s="137"/>
      <c r="EZ7" s="388" t="str">
        <f t="shared" ref="EZ7:EZ70" si="43">IF(EY7="No",1,IF(EY7="SL",2,IF(EY7="ME",3,IF(EY7="ST",4,""))))</f>
        <v/>
      </c>
      <c r="FA7" s="157" t="str">
        <f>IF(VALUE(IF('Vessel List B'!AC6=1,1,IF('Vessel List B'!AC6=2,2,IF('Vessel List B'!AC6=3,3,IF('Vessel List B'!AC6=4,4,IF('Vessel List B'!AC6=5,5,IF('Vessel List B'!AC6=6,6,IF('Vessel List B'!AC6=7,7,IF('Vessel List B'!AC6=8,8,IF('Vessel List B'!AC6=9,9,IF('Vessel List B'!AC6=10,10,IF('Vessel List B'!AC6=11,11,IF('Vessel List B'!AC6=12,12,IF('Vessel List B'!AC6=13,13,IF('Vessel List B'!AC6=14,14,IF('Vessel List B'!AC6=15,15,IF('Vessel List B'!AC6=16,16,0)))))))))))))))))=0," ",VALUE(IF('Vessel List B'!AC6=1,1,IF('Vessel List B'!AC6=2,2,IF('Vessel List B'!AC6=3,3,IF('Vessel List B'!AC6=4,4,IF('Vessel List B'!AC6=5,5,IF('Vessel List B'!AC6=6,6,IF('Vessel List B'!AC6=7,7,IF('Vessel List B'!AC6=8,8,IF('Vessel List B'!AC6=9,9,IF('Vessel List B'!AC6=10,10,IF('Vessel List B'!AC6=11,11,IF('Vessel List B'!AC6=12,12,IF('Vessel List B'!AC6=13,13,IF('Vessel List B'!AC6=14,14,IF('Vessel List B'!AC6=15,15,IF('Vessel List B'!AC6=16,16,0))))))))))))))))))</f>
        <v xml:space="preserve"> </v>
      </c>
      <c r="FB7" s="154"/>
      <c r="FC7" s="158"/>
      <c r="FD7" s="390" t="str">
        <f t="shared" ref="FD7:FD70" si="44">IF(FC7="N",1,IF(FC7="NE",2,IF(FC7="E",3,IF(FC7="SE",4,IF(FC7="S",5,IF(FC7="SW",6,IF(FC7="W",7,IF(FC7="NW",8,""))))))))</f>
        <v/>
      </c>
      <c r="FE7" s="158"/>
      <c r="FF7" s="137"/>
      <c r="FG7" s="388" t="str">
        <f t="shared" ref="FG7:FG70" si="45">IF(FF7="No",1,IF(FF7="SL",2,IF(FF7="ME",3,IF(FF7="ST",4,""))))</f>
        <v/>
      </c>
      <c r="FH7" s="157" t="str">
        <f>IF(VALUE(IF('Vessel List B'!AP6=1,1,IF('Vessel List B'!AP6=2,2,IF('Vessel List B'!AP6=3,3,IF('Vessel List B'!AP6=4,4,IF('Vessel List B'!AP6=5,5,IF('Vessel List B'!AP6=6,6,IF('Vessel List B'!AP6=7,7,IF('Vessel List B'!AP6=8,8,IF('Vessel List B'!AP6=9,9,IF('Vessel List B'!AP6=10,10,IF('Vessel List B'!AP6=11,11,IF('Vessel List B'!AP6=12,12,IF('Vessel List B'!AP6=13,13,IF('Vessel List B'!AP6=14,14,IF('Vessel List B'!AP6=15,15,IF('Vessel List B'!AP6=16,16,0)))))))))))))))))=0," ",VALUE(IF('Vessel List B'!AP6=1,1,IF('Vessel List B'!AP6=2,2,IF('Vessel List B'!AP6=3,3,IF('Vessel List B'!AP6=4,4,IF('Vessel List B'!AP6=5,5,IF('Vessel List B'!AP6=6,6,IF('Vessel List B'!AP6=7,7,IF('Vessel List B'!AP6=8,8,IF('Vessel List B'!AP6=9,9,IF('Vessel List B'!AP6=10,10,IF('Vessel List B'!AP6=11,11,IF('Vessel List B'!AP6=12,12,IF('Vessel List B'!AP6=13,13,IF('Vessel List B'!AP6=14,14,IF('Vessel List B'!AP6=15,15,IF('Vessel List B'!AP6=16,16,0))))))))))))))))))</f>
        <v xml:space="preserve"> </v>
      </c>
      <c r="FI7" s="154"/>
      <c r="FJ7" s="158"/>
      <c r="FK7" s="390" t="str">
        <f t="shared" ref="FK7:FK70" si="46">IF(FJ7="N",1,IF(FJ7="NE",2,IF(FJ7="E",3,IF(FJ7="SE",4,IF(FJ7="S",5,IF(FJ7="SW",6,IF(FJ7="W",7,IF(FJ7="NW",8,""))))))))</f>
        <v/>
      </c>
      <c r="FL7" s="158"/>
      <c r="FM7" s="137"/>
      <c r="FN7" s="388" t="str">
        <f t="shared" ref="FN7:FN70" si="47">IF(FM7="No",1,IF(FM7="SL",2,IF(FM7="ME",3,IF(FM7="ST",4,""))))</f>
        <v/>
      </c>
      <c r="FO7" s="157" t="str">
        <f>IF(VALUE(IF('Vessel List B'!BC6=1,1,IF('Vessel List B'!BC6=2,2,IF('Vessel List B'!BC6=3,3,IF('Vessel List B'!BC6=4,4,IF('Vessel List B'!BC6=5,5,IF('Vessel List B'!BC6=6,6,IF('Vessel List B'!BC6=7,7,IF('Vessel List B'!BC6=8,8,IF('Vessel List B'!BC6=9,9,IF('Vessel List B'!BC6=10,10,IF('Vessel List B'!BC6=11,11,IF('Vessel List B'!BC6=12,12,IF('Vessel List B'!BC6=13,13,IF('Vessel List B'!BC6=14,14,IF('Vessel List B'!BC6=15,15,IF('Vessel List B'!BC6=16,16,0)))))))))))))))))=0," ",VALUE(IF('Vessel List B'!BC6=1,1,IF('Vessel List B'!BC6=2,2,IF('Vessel List B'!BC6=3,3,IF('Vessel List B'!BC6=4,4,IF('Vessel List B'!BC6=5,5,IF('Vessel List B'!BC6=6,6,IF('Vessel List B'!BC6=7,7,IF('Vessel List B'!BC6=8,8,IF('Vessel List B'!BC6=9,9,IF('Vessel List B'!BC6=10,10,IF('Vessel List B'!BC6=11,11,IF('Vessel List B'!BC6=12,12,IF('Vessel List B'!BC6=13,13,IF('Vessel List B'!BC6=14,14,IF('Vessel List B'!BC6=15,15,IF('Vessel List B'!BC6=16,16,0))))))))))))))))))</f>
        <v xml:space="preserve"> </v>
      </c>
      <c r="FP7" s="154"/>
      <c r="FQ7" s="158"/>
      <c r="FR7" s="390" t="str">
        <f t="shared" ref="FR7:FR70" si="48">IF(FQ7="N",1,IF(FQ7="NE",2,IF(FQ7="E",3,IF(FQ7="SE",4,IF(FQ7="S",5,IF(FQ7="SW",6,IF(FQ7="W",7,IF(FQ7="NW",8,""))))))))</f>
        <v/>
      </c>
      <c r="FS7" s="158"/>
      <c r="FT7" s="137"/>
      <c r="FU7" s="388" t="str">
        <f t="shared" ref="FU7:FU70" si="49">IF(FT7="No",1,IF(FT7="SL",2,IF(FT7="ME",3,IF(FT7="ST",4,""))))</f>
        <v/>
      </c>
      <c r="FV7" s="157" t="str">
        <f>IF(VALUE(IF('Vessel List B'!BP6=1,1,IF('Vessel List B'!BP6=2,2,IF('Vessel List B'!BP6=3,3,IF('Vessel List B'!BP6=4,4,IF('Vessel List B'!BP6=5,5,IF('Vessel List B'!BP6=6,6,IF('Vessel List B'!BP6=7,7,IF('Vessel List B'!BP6=8,8,IF('Vessel List B'!BP6=9,9,IF('Vessel List B'!BP6=10,10,IF('Vessel List B'!BP6=11,11,IF('Vessel List B'!BP6=12,12,IF('Vessel List B'!BP6=13,13,IF('Vessel List B'!BP6=14,14,IF('Vessel List B'!BP6=15,15,IF('Vessel List B'!BP6=16,16,0)))))))))))))))))=0," ",VALUE(IF('Vessel List B'!BP6=1,1,IF('Vessel List B'!BP6=2,2,IF('Vessel List B'!BP6=3,3,IF('Vessel List B'!BP6=4,4,IF('Vessel List B'!BP6=5,5,IF('Vessel List B'!BP6=6,6,IF('Vessel List B'!BP6=7,7,IF('Vessel List B'!BP6=8,8,IF('Vessel List B'!BP6=9,9,IF('Vessel List B'!BP6=10,10,IF('Vessel List B'!BP6=11,11,IF('Vessel List B'!BP6=12,12,IF('Vessel List B'!BP6=13,13,IF('Vessel List B'!BP6=14,14,IF('Vessel List B'!BP6=15,15,IF('Vessel List B'!BP6=16,16,0))))))))))))))))))</f>
        <v xml:space="preserve"> </v>
      </c>
      <c r="FW7" s="154"/>
      <c r="FX7" s="158"/>
      <c r="FY7" s="390" t="str">
        <f t="shared" ref="FY7:FY70" si="50">IF(FX7="N",1,IF(FX7="NE",2,IF(FX7="E",3,IF(FX7="SE",4,IF(FX7="S",5,IF(FX7="SW",6,IF(FX7="W",7,IF(FX7="NW",8,""))))))))</f>
        <v/>
      </c>
      <c r="FZ7" s="158"/>
      <c r="GA7" s="137"/>
      <c r="GB7" s="388" t="str">
        <f t="shared" ref="GB7:GB70" si="51">IF(GA7="No",1,IF(GA7="SL",2,IF(GA7="ME",3,IF(GA7="ST",4,""))))</f>
        <v/>
      </c>
      <c r="GC7" s="157" t="str">
        <f>IF(VALUE(IF('Vessel List B'!CC6=1,1,IF('Vessel List B'!CC6=2,2,IF('Vessel List B'!CC6=3,3,IF('Vessel List B'!CC6=4,4,IF('Vessel List B'!CC6=5,5,IF('Vessel List B'!CC6=6,6,IF('Vessel List B'!CC6=7,7,IF('Vessel List B'!CC6=8,8,IF('Vessel List B'!CC6=9,9,IF('Vessel List B'!CC6=10,10,IF('Vessel List B'!CC6=11,11,IF('Vessel List B'!CC6=12,12,IF('Vessel List B'!CC6=13,13,IF('Vessel List B'!CC6=14,14,IF('Vessel List B'!CC6=15,15,IF('Vessel List B'!CC6=16,16,0)))))))))))))))))=0," ",VALUE(IF('Vessel List B'!CC6=1,1,IF('Vessel List B'!CC6=2,2,IF('Vessel List B'!CC6=3,3,IF('Vessel List B'!CC6=4,4,IF('Vessel List B'!CC6=5,5,IF('Vessel List B'!CC6=6,6,IF('Vessel List B'!CC6=7,7,IF('Vessel List B'!CC6=8,8,IF('Vessel List B'!CC6=9,9,IF('Vessel List B'!CC6=10,10,IF('Vessel List B'!CC6=11,11,IF('Vessel List B'!CC6=12,12,IF('Vessel List B'!CC6=13,13,IF('Vessel List B'!CC6=14,14,IF('Vessel List B'!CC6=15,15,IF('Vessel List B'!CC6=16,16,0))))))))))))))))))</f>
        <v xml:space="preserve"> </v>
      </c>
      <c r="GD7" s="154"/>
      <c r="GE7" s="158"/>
      <c r="GF7" s="390" t="str">
        <f t="shared" ref="GF7:GF70" si="52">IF(GE7="N",1,IF(GE7="NE",2,IF(GE7="E",3,IF(GE7="SE",4,IF(GE7="S",5,IF(GE7="SW",6,IF(GE7="W",7,IF(GE7="NW",8,""))))))))</f>
        <v/>
      </c>
      <c r="GG7" s="158"/>
      <c r="GH7" s="137"/>
      <c r="GI7" s="388" t="str">
        <f t="shared" ref="GI7:GI70" si="53">IF(GH7="No",1,IF(GH7="SL",2,IF(GH7="ME",3,IF(GH7="ST",4,""))))</f>
        <v/>
      </c>
      <c r="GJ7" s="157" t="str">
        <f>IF(VALUE(IF('Vessel List B'!CP6=1,1,IF('Vessel List B'!CP6=2,2,IF('Vessel List B'!CP6=3,3,IF('Vessel List B'!CP6=4,4,IF('Vessel List B'!CP6=5,5,IF('Vessel List B'!CP6=6,6,IF('Vessel List B'!CP6=7,7,IF('Vessel List B'!CP6=8,8,IF('Vessel List B'!CP6=9,9,IF('Vessel List B'!CP6=10,10,IF('Vessel List B'!CP6=11,11,IF('Vessel List B'!CP6=12,12,IF('Vessel List B'!CP6=13,13,IF('Vessel List B'!CP6=14,14,IF('Vessel List B'!CP6=15,15,IF('Vessel List B'!CP6=16,16,0)))))))))))))))))=0," ",VALUE(IF('Vessel List B'!CP6=1,1,IF('Vessel List B'!CP6=2,2,IF('Vessel List B'!CP6=3,3,IF('Vessel List B'!CP6=4,4,IF('Vessel List B'!CP6=5,5,IF('Vessel List B'!CP6=6,6,IF('Vessel List B'!CP6=7,7,IF('Vessel List B'!CP6=8,8,IF('Vessel List B'!CP6=9,9,IF('Vessel List B'!CP6=10,10,IF('Vessel List B'!CP6=11,11,IF('Vessel List B'!CP6=12,12,IF('Vessel List B'!CP6=13,13,IF('Vessel List B'!CP6=14,14,IF('Vessel List B'!CP6=15,15,IF('Vessel List B'!CP6=16,16,0))))))))))))))))))</f>
        <v xml:space="preserve"> </v>
      </c>
      <c r="GK7" s="154"/>
      <c r="GL7" s="158"/>
      <c r="GM7" s="390" t="str">
        <f t="shared" ref="GM7:GM70" si="54">IF(GL7="N",1,IF(GL7="NE",2,IF(GL7="E",3,IF(GL7="SE",4,IF(GL7="S",5,IF(GL7="SW",6,IF(GL7="W",7,IF(GL7="NW",8,""))))))))</f>
        <v/>
      </c>
      <c r="GN7" s="158"/>
      <c r="GO7" s="137"/>
      <c r="GP7" s="388" t="str">
        <f t="shared" ref="GP7:GP70" si="55">IF(GO7="No",1,IF(GO7="SL",2,IF(GO7="ME",3,IF(GO7="ST",4,""))))</f>
        <v/>
      </c>
      <c r="GQ7" s="157" t="str">
        <f>IF(VALUE(IF('Vessel List B'!DC6=1,1,IF('Vessel List B'!DC6=2,2,IF('Vessel List B'!DC6=3,3,IF('Vessel List B'!DC6=4,4,IF('Vessel List B'!DC6=5,5,IF('Vessel List B'!DC6=6,6,IF('Vessel List B'!DC6=7,7,IF('Vessel List B'!DC6=8,8,IF('Vessel List B'!DC6=9,9,IF('Vessel List B'!DC6=10,10,IF('Vessel List B'!DC6=11,11,IF('Vessel List B'!DC6=12,12,IF('Vessel List B'!DC6=13,13,IF('Vessel List B'!DC6=14,14,IF('Vessel List B'!DC6=15,15,IF('Vessel List B'!DC6=16,16,0)))))))))))))))))=0," ",VALUE(IF('Vessel List B'!DC6=1,1,IF('Vessel List B'!DC6=2,2,IF('Vessel List B'!DC6=3,3,IF('Vessel List B'!DC6=4,4,IF('Vessel List B'!DC6=5,5,IF('Vessel List B'!DC6=6,6,IF('Vessel List B'!DC6=7,7,IF('Vessel List B'!DC6=8,8,IF('Vessel List B'!DC6=9,9,IF('Vessel List B'!DC6=10,10,IF('Vessel List B'!DC6=11,11,IF('Vessel List B'!DC6=12,12,IF('Vessel List B'!DC6=13,13,IF('Vessel List B'!DC6=14,14,IF('Vessel List B'!DC6=15,15,IF('Vessel List B'!DC6=16,16,0))))))))))))))))))</f>
        <v xml:space="preserve"> </v>
      </c>
      <c r="GR7" s="154"/>
      <c r="GS7" s="158"/>
      <c r="GT7" s="390" t="str">
        <f t="shared" ref="GT7:GT70" si="56">IF(GS7="N",1,IF(GS7="NE",2,IF(GS7="E",3,IF(GS7="SE",4,IF(GS7="S",5,IF(GS7="SW",6,IF(GS7="W",7,IF(GS7="NW",8,""))))))))</f>
        <v/>
      </c>
      <c r="GU7" s="158"/>
      <c r="GV7" s="137"/>
      <c r="GW7" s="388" t="str">
        <f t="shared" ref="GW7:GW70" si="57">IF(GV7="No",1,IF(GV7="SL",2,IF(GV7="ME",3,IF(GV7="ST",4,""))))</f>
        <v/>
      </c>
      <c r="GX7" s="157" t="str">
        <f>IF(VALUE(IF('Vessel List B'!DP6=1,1,IF('Vessel List B'!DP6=2,2,IF('Vessel List B'!DP6=3,3,IF('Vessel List B'!DP6=4,4,IF('Vessel List B'!DP6=5,5,IF('Vessel List B'!DP6=6,6,IF('Vessel List B'!DP6=7,7,IF('Vessel List B'!DP6=8,8,IF('Vessel List B'!DP6=9,9,IF('Vessel List B'!DP6=10,10,IF('Vessel List B'!DP6=11,11,IF('Vessel List B'!DP6=12,12,IF('Vessel List B'!DP6=13,13,IF('Vessel List B'!DP6=14,14,IF('Vessel List B'!DP6=15,15,IF('Vessel List B'!DP6=16,16,0)))))))))))))))))=0," ",VALUE(IF('Vessel List B'!DP6=1,1,IF('Vessel List B'!DP6=2,2,IF('Vessel List B'!DP6=3,3,IF('Vessel List B'!DP6=4,4,IF('Vessel List B'!DP6=5,5,IF('Vessel List B'!DP6=6,6,IF('Vessel List B'!DP6=7,7,IF('Vessel List B'!DP6=8,8,IF('Vessel List B'!DP6=9,9,IF('Vessel List B'!DP6=10,10,IF('Vessel List B'!DP6=11,11,IF('Vessel List B'!DP6=12,12,IF('Vessel List B'!DP6=13,13,IF('Vessel List B'!DP6=14,14,IF('Vessel List B'!DP6=15,15,IF('Vessel List B'!DP6=16,16,0))))))))))))))))))</f>
        <v xml:space="preserve"> </v>
      </c>
      <c r="GY7" s="154"/>
      <c r="GZ7" s="158"/>
      <c r="HA7" s="390" t="str">
        <f t="shared" ref="HA7:HA70" si="58">IF(GZ7="N",1,IF(GZ7="NE",2,IF(GZ7="E",3,IF(GZ7="SE",4,IF(GZ7="S",5,IF(GZ7="SW",6,IF(GZ7="W",7,IF(GZ7="NW",8,""))))))))</f>
        <v/>
      </c>
      <c r="HB7" s="158"/>
      <c r="HC7" s="137"/>
      <c r="HD7" s="388" t="str">
        <f t="shared" ref="HD7:HD70" si="59">IF(HC7="No",1,IF(HC7="SL",2,IF(HC7="ME",3,IF(HC7="ST",4,""))))</f>
        <v/>
      </c>
      <c r="HE7" s="157" t="str">
        <f>IF(VALUE(IF('Vessel List B'!EC6=1,1,IF('Vessel List B'!EC6=2,2,IF('Vessel List B'!EC6=3,3,IF('Vessel List B'!EC6=4,4,IF('Vessel List B'!EC6=5,5,IF('Vessel List B'!EC6=6,6,IF('Vessel List B'!EC6=7,7,IF('Vessel List B'!EC6=8,8,IF('Vessel List B'!EC6=9,9,IF('Vessel List B'!EC6=10,10,IF('Vessel List B'!EC6=11,11,IF('Vessel List B'!EC6=12,12,IF('Vessel List B'!EC6=13,13,IF('Vessel List B'!EC6=14,14,IF('Vessel List B'!EC6=15,15,IF('Vessel List B'!EC6=16,16,0)))))))))))))))))=0," ",VALUE(IF('Vessel List B'!EC6=1,1,IF('Vessel List B'!EC6=2,2,IF('Vessel List B'!EC6=3,3,IF('Vessel List B'!EC6=4,4,IF('Vessel List B'!EC6=5,5,IF('Vessel List B'!EC6=6,6,IF('Vessel List B'!EC6=7,7,IF('Vessel List B'!EC6=8,8,IF('Vessel List B'!EC6=9,9,IF('Vessel List B'!EC6=10,10,IF('Vessel List B'!EC6=11,11,IF('Vessel List B'!EC6=12,12,IF('Vessel List B'!EC6=13,13,IF('Vessel List B'!EC6=14,14,IF('Vessel List B'!EC6=15,15,IF('Vessel List B'!EC6=16,16,0))))))))))))))))))</f>
        <v xml:space="preserve"> </v>
      </c>
      <c r="HF7" s="154"/>
      <c r="HG7" s="158"/>
      <c r="HH7" s="390" t="str">
        <f t="shared" ref="HH7:HH70" si="60">IF(HG7="N",1,IF(HG7="NE",2,IF(HG7="E",3,IF(HG7="SE",4,IF(HG7="S",5,IF(HG7="SW",6,IF(HG7="W",7,IF(HG7="NW",8,""))))))))</f>
        <v/>
      </c>
      <c r="HI7" s="158"/>
      <c r="HJ7" s="137"/>
      <c r="HK7" s="388" t="str">
        <f t="shared" ref="HK7:HK70" si="61">IF(HJ7="No",1,IF(HJ7="SL",2,IF(HJ7="ME",3,IF(HJ7="ST",4,""))))</f>
        <v/>
      </c>
      <c r="HL7" s="157" t="str">
        <f>IF(VALUE(IF('Vessel List B'!EP6=1,1,IF('Vessel List B'!EP6=2,2,IF('Vessel List B'!EP6=3,3,IF('Vessel List B'!EP6=4,4,IF('Vessel List B'!EP6=5,5,IF('Vessel List B'!EP6=6,6,IF('Vessel List B'!EP6=7,7,IF('Vessel List B'!EP6=8,8,IF('Vessel List B'!EP6=9,9,IF('Vessel List B'!EP6=10,10,IF('Vessel List B'!EP6=11,11,IF('Vessel List B'!EP6=12,12,IF('Vessel List B'!EP6=13,13,IF('Vessel List B'!EP6=14,14,IF('Vessel List B'!EP6=15,15,IF('Vessel List B'!EP6=16,16,0)))))))))))))))))=0," ",VALUE(IF('Vessel List B'!EP6=1,1,IF('Vessel List B'!EP6=2,2,IF('Vessel List B'!EP6=3,3,IF('Vessel List B'!EP6=4,4,IF('Vessel List B'!EP6=5,5,IF('Vessel List B'!EP6=6,6,IF('Vessel List B'!EP6=7,7,IF('Vessel List B'!EP6=8,8,IF('Vessel List B'!EP6=9,9,IF('Vessel List B'!EP6=10,10,IF('Vessel List B'!EP6=11,11,IF('Vessel List B'!EP6=12,12,IF('Vessel List B'!EP6=13,13,IF('Vessel List B'!EP6=14,14,IF('Vessel List B'!EP6=15,15,IF('Vessel List B'!EP6=16,16,0))))))))))))))))))</f>
        <v xml:space="preserve"> </v>
      </c>
      <c r="HM7" s="154"/>
      <c r="HN7" s="158"/>
      <c r="HO7" s="390" t="str">
        <f t="shared" ref="HO7:HO70" si="62">IF(HN7="N",1,IF(HN7="NE",2,IF(HN7="E",3,IF(HN7="SE",4,IF(HN7="S",5,IF(HN7="SW",6,IF(HN7="W",7,IF(HN7="NW",8,""))))))))</f>
        <v/>
      </c>
      <c r="HP7" s="158"/>
      <c r="HQ7" s="137"/>
      <c r="HR7" s="388" t="str">
        <f t="shared" ref="HR7:HR70" si="63">IF(HQ7="No",1,IF(HQ7="SL",2,IF(HQ7="ME",3,IF(HQ7="ST",4,""))))</f>
        <v/>
      </c>
      <c r="HS7" s="157" t="str">
        <f>IF(VALUE(IF('Vessel List B'!FC6=1,1,IF('Vessel List B'!FC6=2,2,IF('Vessel List B'!FC6=3,3,IF('Vessel List B'!FC6=4,4,IF('Vessel List B'!FC6=5,5,IF('Vessel List B'!FC6=6,6,IF('Vessel List B'!FC6=7,7,IF('Vessel List B'!FC6=8,8,IF('Vessel List B'!FC6=9,9,IF('Vessel List B'!FC6=10,10,IF('Vessel List B'!FC6=11,11,IF('Vessel List B'!FC6=12,12,IF('Vessel List B'!FC6=13,13,IF('Vessel List B'!FC6=14,14,IF('Vessel List B'!FC6=15,15,IF('Vessel List B'!FC6=16,16,0)))))))))))))))))=0," ",VALUE(IF('Vessel List B'!FC6=1,1,IF('Vessel List B'!FC6=2,2,IF('Vessel List B'!FC6=3,3,IF('Vessel List B'!FC6=4,4,IF('Vessel List B'!FC6=5,5,IF('Vessel List B'!FC6=6,6,IF('Vessel List B'!FC6=7,7,IF('Vessel List B'!FC6=8,8,IF('Vessel List B'!FC6=9,9,IF('Vessel List B'!FC6=10,10,IF('Vessel List B'!FC6=11,11,IF('Vessel List B'!FC6=12,12,IF('Vessel List B'!FC6=13,13,IF('Vessel List B'!FC6=14,14,IF('Vessel List B'!FC6=15,15,IF('Vessel List B'!FC6=16,16,0))))))))))))))))))</f>
        <v xml:space="preserve"> </v>
      </c>
      <c r="HT7" s="154"/>
      <c r="HU7" s="158"/>
      <c r="HV7" s="390" t="str">
        <f t="shared" ref="HV7:HV70" si="64">IF(HU7="N",1,IF(HU7="NE",2,IF(HU7="E",3,IF(HU7="SE",4,IF(HU7="S",5,IF(HU7="SW",6,IF(HU7="W",7,IF(HU7="NW",8,""))))))))</f>
        <v/>
      </c>
      <c r="HW7" s="158"/>
      <c r="HX7" s="137"/>
      <c r="HY7" s="388" t="str">
        <f t="shared" ref="HY7:HY70" si="65">IF(HX7="No",1,IF(HX7="SL",2,IF(HX7="ME",3,IF(HX7="ST",4,""))))</f>
        <v/>
      </c>
      <c r="HZ7" s="157" t="str">
        <f>IF(VALUE(IF('Vessel List B'!FP6=1,1,IF('Vessel List B'!FP6=2,2,IF('Vessel List B'!FP6=3,3,IF('Vessel List B'!FP6=4,4,IF('Vessel List B'!FP6=5,5,IF('Vessel List B'!FP6=6,6,IF('Vessel List B'!FP6=7,7,IF('Vessel List B'!FP6=8,8,IF('Vessel List B'!FP6=9,9,IF('Vessel List B'!FP6=10,10,IF('Vessel List B'!FP6=11,11,IF('Vessel List B'!FP6=12,12,IF('Vessel List B'!FP6=13,13,IF('Vessel List B'!FP6=14,14,IF('Vessel List B'!FP6=15,15,IF('Vessel List B'!FP6=16,16,0)))))))))))))))))=0," ",VALUE(IF('Vessel List B'!FP6=1,1,IF('Vessel List B'!FP6=2,2,IF('Vessel List B'!FP6=3,3,IF('Vessel List B'!FP6=4,4,IF('Vessel List B'!FP6=5,5,IF('Vessel List B'!FP6=6,6,IF('Vessel List B'!FP6=7,7,IF('Vessel List B'!FP6=8,8,IF('Vessel List B'!FP6=9,9,IF('Vessel List B'!FP6=10,10,IF('Vessel List B'!FP6=11,11,IF('Vessel List B'!FP6=12,12,IF('Vessel List B'!FP6=13,13,IF('Vessel List B'!FP6=14,14,IF('Vessel List B'!FP6=15,15,IF('Vessel List B'!FP6=16,16,0))))))))))))))))))</f>
        <v xml:space="preserve"> </v>
      </c>
      <c r="IA7" s="154"/>
      <c r="IB7" s="158"/>
      <c r="IC7" s="390" t="str">
        <f t="shared" ref="IC7:IC70" si="66">IF(IB7="N",1,IF(IB7="NE",2,IF(IB7="E",3,IF(IB7="SE",4,IF(IB7="S",5,IF(IB7="SW",6,IF(IB7="W",7,IF(IB7="NW",8,""))))))))</f>
        <v/>
      </c>
      <c r="ID7" s="158"/>
      <c r="IE7" s="137"/>
      <c r="IF7" s="388" t="str">
        <f t="shared" ref="IF7:IF70" si="67">IF(IE7="No",1,IF(IE7="SL",2,IF(IE7="ME",3,IF(IE7="ST",4,""))))</f>
        <v/>
      </c>
      <c r="IG7" s="157" t="str">
        <f>IF(VALUE(IF('Vessel List B'!GC6=1,1,IF('Vessel List B'!GC6=2,2,IF('Vessel List B'!GC6=3,3,IF('Vessel List B'!GC6=4,4,IF('Vessel List B'!GC6=5,5,IF('Vessel List B'!GC6=6,6,IF('Vessel List B'!GC6=7,7,IF('Vessel List B'!GC6=8,8,IF('Vessel List B'!GC6=9,9,IF('Vessel List B'!GC6=10,10,IF('Vessel List B'!GC6=11,11,IF('Vessel List B'!GC6=12,12,IF('Vessel List B'!GC6=13,13,IF('Vessel List B'!GC6=14,14,IF('Vessel List B'!GC6=15,15,IF('Vessel List B'!GC6=16,16,0)))))))))))))))))=0," ",VALUE(IF('Vessel List B'!GC6=1,1,IF('Vessel List B'!GC6=2,2,IF('Vessel List B'!GC6=3,3,IF('Vessel List B'!GC6=4,4,IF('Vessel List B'!GC6=5,5,IF('Vessel List B'!GC6=6,6,IF('Vessel List B'!GC6=7,7,IF('Vessel List B'!GC6=8,8,IF('Vessel List B'!GC6=9,9,IF('Vessel List B'!GC6=10,10,IF('Vessel List B'!GC6=11,11,IF('Vessel List B'!GC6=12,12,IF('Vessel List B'!GC6=13,13,IF('Vessel List B'!GC6=14,14,IF('Vessel List B'!GC6=15,15,IF('Vessel List B'!GC6=16,16,0))))))))))))))))))</f>
        <v xml:space="preserve"> </v>
      </c>
      <c r="IH7" s="154"/>
      <c r="II7" s="158"/>
      <c r="IJ7" s="390" t="str">
        <f t="shared" ref="IJ7:IJ70" si="68">IF(II7="N",1,IF(II7="NE",2,IF(II7="E",3,IF(II7="SE",4,IF(II7="S",5,IF(II7="SW",6,IF(II7="W",7,IF(II7="NW",8,""))))))))</f>
        <v/>
      </c>
      <c r="IK7" s="158"/>
      <c r="IL7" s="137"/>
      <c r="IM7" s="388" t="str">
        <f t="shared" ref="IM7:IM70" si="69">IF(IL7="No",1,IF(IL7="SL",2,IF(IL7="ME",3,IF(IL7="ST",4,""))))</f>
        <v/>
      </c>
      <c r="IN7" s="157" t="str">
        <f>IF(VALUE(IF('Vessel List B'!GP6=1,1,IF('Vessel List B'!GP6=2,2,IF('Vessel List B'!GP6=3,3,IF('Vessel List B'!GP6=4,4,IF('Vessel List B'!GP6=5,5,IF('Vessel List B'!GP6=6,6,IF('Vessel List B'!GP6=7,7,IF('Vessel List B'!GP6=8,8,IF('Vessel List B'!GP6=9,9,IF('Vessel List B'!GP6=10,10,IF('Vessel List B'!GP6=11,11,IF('Vessel List B'!GP6=12,12,IF('Vessel List B'!GP6=13,13,IF('Vessel List B'!GP6=14,14,IF('Vessel List B'!GP6=15,15,IF('Vessel List B'!GP6=16,16,0)))))))))))))))))=0," ",VALUE(IF('Vessel List B'!GP6=1,1,IF('Vessel List B'!GP6=2,2,IF('Vessel List B'!GP6=3,3,IF('Vessel List B'!GP6=4,4,IF('Vessel List B'!GP6=5,5,IF('Vessel List B'!GP6=6,6,IF('Vessel List B'!GP6=7,7,IF('Vessel List B'!GP6=8,8,IF('Vessel List B'!GP6=9,9,IF('Vessel List B'!GP6=10,10,IF('Vessel List B'!GP6=11,11,IF('Vessel List B'!GP6=12,12,IF('Vessel List B'!GP6=13,13,IF('Vessel List B'!GP6=14,14,IF('Vessel List B'!GP6=15,15,IF('Vessel List B'!GP6=16,16,0))))))))))))))))))</f>
        <v xml:space="preserve"> </v>
      </c>
      <c r="IO7" s="154"/>
      <c r="IP7" s="158"/>
      <c r="IQ7" s="390" t="str">
        <f t="shared" ref="IQ7:IQ70" si="70">IF(IP7="N",1,IF(IP7="NE",2,IF(IP7="E",3,IF(IP7="SE",4,IF(IP7="S",5,IF(IP7="SW",6,IF(IP7="W",7,IF(IP7="NW",8,""))))))))</f>
        <v/>
      </c>
      <c r="IR7" s="158"/>
      <c r="IS7" s="137"/>
      <c r="IT7" s="388" t="str">
        <f t="shared" ref="IT7:IT70" si="71">IF(IS7="No",1,IF(IS7="SL",2,IF(IS7="ME",3,IF(IS7="ST",4,""))))</f>
        <v/>
      </c>
      <c r="IU7" s="157" t="str">
        <f>IF(VALUE(IF('Vessel List B'!HC6=1,1,IF('Vessel List B'!HC6=2,2,IF('Vessel List B'!HC6=3,3,IF('Vessel List B'!HC6=4,4,IF('Vessel List B'!HC6=5,5,IF('Vessel List B'!HC6=6,6,IF('Vessel List B'!HC6=7,7,IF('Vessel List B'!HC6=8,8,IF('Vessel List B'!HC6=9,9,IF('Vessel List B'!HC6=10,10,IF('Vessel List B'!HC6=11,11,IF('Vessel List B'!HC6=12,12,IF('Vessel List B'!HC6=13,13,IF('Vessel List B'!HC6=14,14,IF('Vessel List B'!HC6=15,15,IF('Vessel List B'!HC6=16,16,0)))))))))))))))))=0," ",VALUE(IF('Vessel List B'!HC6=1,1,IF('Vessel List B'!HC6=2,2,IF('Vessel List B'!HC6=3,3,IF('Vessel List B'!HC6=4,4,IF('Vessel List B'!HC6=5,5,IF('Vessel List B'!HC6=6,6,IF('Vessel List B'!HC6=7,7,IF('Vessel List B'!HC6=8,8,IF('Vessel List B'!HC6=9,9,IF('Vessel List B'!HC6=10,10,IF('Vessel List B'!HC6=11,11,IF('Vessel List B'!HC6=12,12,IF('Vessel List B'!HC6=13,13,IF('Vessel List B'!HC6=14,14,IF('Vessel List B'!HC6=15,15,IF('Vessel List B'!HC6=16,16,0))))))))))))))))))</f>
        <v xml:space="preserve"> </v>
      </c>
      <c r="IV7" s="154"/>
      <c r="IW7" s="158"/>
      <c r="IX7" s="390" t="str">
        <f t="shared" ref="IX7:IX70" si="72">IF(IW7="N",1,IF(IW7="NE",2,IF(IW7="E",3,IF(IW7="SE",4,IF(IW7="S",5,IF(IW7="SW",6,IF(IW7="W",7,IF(IW7="NW",8,""))))))))</f>
        <v/>
      </c>
      <c r="IY7" s="158"/>
      <c r="IZ7" s="137"/>
      <c r="JA7" s="388" t="str">
        <f t="shared" ref="JA7:JA70" si="73">IF(IZ7="No",1,IF(IZ7="SL",2,IF(IZ7="ME",3,IF(IZ7="ST",4,""))))</f>
        <v/>
      </c>
      <c r="JB7" s="157" t="str">
        <f>IF(VALUE(IF('Vessel List B'!HP6=1,1,IF('Vessel List B'!HP6=2,2,IF('Vessel List B'!HP6=3,3,IF('Vessel List B'!HP6=4,4,IF('Vessel List B'!HP6=5,5,IF('Vessel List B'!HP6=6,6,IF('Vessel List B'!HP6=7,7,IF('Vessel List B'!HP6=8,8,IF('Vessel List B'!HP6=9,9,IF('Vessel List B'!HP6=10,10,IF('Vessel List B'!HP6=11,11,IF('Vessel List B'!HP6=12,12,IF('Vessel List B'!HP6=13,13,IF('Vessel List B'!HP6=14,14,IF('Vessel List B'!HP6=15,15,IF('Vessel List B'!HP6=16,16,0)))))))))))))))))=0," ",VALUE(IF('Vessel List B'!HP6=1,1,IF('Vessel List B'!HP6=2,2,IF('Vessel List B'!HP6=3,3,IF('Vessel List B'!HP6=4,4,IF('Vessel List B'!HP6=5,5,IF('Vessel List B'!HP6=6,6,IF('Vessel List B'!HP6=7,7,IF('Vessel List B'!HP6=8,8,IF('Vessel List B'!HP6=9,9,IF('Vessel List B'!HP6=10,10,IF('Vessel List B'!HP6=11,11,IF('Vessel List B'!HP6=12,12,IF('Vessel List B'!HP6=13,13,IF('Vessel List B'!HP6=14,14,IF('Vessel List B'!HP6=15,15,IF('Vessel List B'!HP6=16,16,0))))))))))))))))))</f>
        <v xml:space="preserve"> </v>
      </c>
      <c r="JC7" s="154"/>
      <c r="JD7" s="158"/>
      <c r="JE7" s="390" t="str">
        <f t="shared" ref="JE7:JE70" si="74">IF(JD7="N",1,IF(JD7="NE",2,IF(JD7="E",3,IF(JD7="SE",4,IF(JD7="S",5,IF(JD7="SW",6,IF(JD7="W",7,IF(JD7="NW",8,""))))))))</f>
        <v/>
      </c>
      <c r="JF7" s="158"/>
      <c r="JG7" s="137"/>
      <c r="JH7" s="388" t="str">
        <f t="shared" ref="JH7:JH70" si="75">IF(JG7="No",1,IF(JG7="SL",2,IF(JG7="ME",3,IF(JG7="ST",4,""))))</f>
        <v/>
      </c>
      <c r="JI7" s="157" t="str">
        <f>IF(VALUE(IF('Vessel List B'!IC6=1,1,IF('Vessel List B'!IC6=2,2,IF('Vessel List B'!IC6=3,3,IF('Vessel List B'!IC6=4,4,IF('Vessel List B'!IC6=5,5,IF('Vessel List B'!IC6=6,6,IF('Vessel List B'!IC6=7,7,IF('Vessel List B'!IC6=8,8,IF('Vessel List B'!IC6=9,9,IF('Vessel List B'!IC6=10,10,IF('Vessel List B'!IC6=11,11,IF('Vessel List B'!IC6=12,12,IF('Vessel List B'!IC6=13,13,IF('Vessel List B'!IC6=14,14,IF('Vessel List B'!IC6=15,15,IF('Vessel List B'!IC6=16,16,0)))))))))))))))))=0," ",VALUE(IF('Vessel List B'!IC6=1,1,IF('Vessel List B'!IC6=2,2,IF('Vessel List B'!IC6=3,3,IF('Vessel List B'!IC6=4,4,IF('Vessel List B'!IC6=5,5,IF('Vessel List B'!IC6=6,6,IF('Vessel List B'!IC6=7,7,IF('Vessel List B'!IC6=8,8,IF('Vessel List B'!IC6=9,9,IF('Vessel List B'!IC6=10,10,IF('Vessel List B'!IC6=11,11,IF('Vessel List B'!IC6=12,12,IF('Vessel List B'!IC6=13,13,IF('Vessel List B'!IC6=14,14,IF('Vessel List B'!IC6=15,15,IF('Vessel List B'!IC6=16,16,0))))))))))))))))))</f>
        <v xml:space="preserve"> </v>
      </c>
      <c r="JJ7" s="154"/>
      <c r="JK7" s="158"/>
      <c r="JL7" s="390" t="str">
        <f t="shared" ref="JL7:JL70" si="76">IF(JK7="N",1,IF(JK7="NE",2,IF(JK7="E",3,IF(JK7="SE",4,IF(JK7="S",5,IF(JK7="SW",6,IF(JK7="W",7,IF(JK7="NW",8,""))))))))</f>
        <v/>
      </c>
      <c r="JM7" s="158"/>
      <c r="JN7" s="137"/>
      <c r="JO7" s="388" t="str">
        <f t="shared" ref="JO7:JO70" si="77">IF(JN7="No",1,IF(JN7="SL",2,IF(JN7="ME",3,IF(JN7="ST",4,""))))</f>
        <v/>
      </c>
      <c r="JP7" s="157" t="str">
        <f>IF(VALUE(IF('Vessel List B'!IP6=1,1,IF('Vessel List B'!IP6=2,2,IF('Vessel List B'!IP6=3,3,IF('Vessel List B'!IP6=4,4,IF('Vessel List B'!IP6=5,5,IF('Vessel List B'!IP6=6,6,IF('Vessel List B'!IP6=7,7,IF('Vessel List B'!IP6=8,8,IF('Vessel List B'!IP6=9,9,IF('Vessel List B'!IP6=10,10,IF('Vessel List B'!IP6=11,11,IF('Vessel List B'!IP6=12,12,IF('Vessel List B'!IP6=13,13,IF('Vessel List B'!IP6=14,14,IF('Vessel List B'!IP6=15,15,IF('Vessel List B'!IP6=16,16,0)))))))))))))))))=0," ",VALUE(IF('Vessel List B'!IP6=1,1,IF('Vessel List B'!IP6=2,2,IF('Vessel List B'!IP6=3,3,IF('Vessel List B'!IP6=4,4,IF('Vessel List B'!IP6=5,5,IF('Vessel List B'!IP6=6,6,IF('Vessel List B'!IP6=7,7,IF('Vessel List B'!IP6=8,8,IF('Vessel List B'!IP6=9,9,IF('Vessel List B'!IP6=10,10,IF('Vessel List B'!IP6=11,11,IF('Vessel List B'!IP6=12,12,IF('Vessel List B'!IP6=13,13,IF('Vessel List B'!IP6=14,14,IF('Vessel List B'!IP6=15,15,IF('Vessel List B'!IP6=16,16,0))))))))))))))))))</f>
        <v xml:space="preserve"> </v>
      </c>
      <c r="JQ7" s="154"/>
      <c r="JR7" s="158"/>
      <c r="JS7" s="390" t="str">
        <f t="shared" ref="JS7:JS70" si="78">IF(JR7="N",1,IF(JR7="NE",2,IF(JR7="E",3,IF(JR7="SE",4,IF(JR7="S",5,IF(JR7="SW",6,IF(JR7="W",7,IF(JR7="NW",8,""))))))))</f>
        <v/>
      </c>
      <c r="JT7" s="158"/>
      <c r="JU7" s="137"/>
      <c r="JV7" s="397" t="str">
        <f t="shared" ref="JV7:JV70" si="79">IF(JU7="No",1,IF(JU7="SL",2,IF(JU7="ME",3,IF(JU7="ST",4,""))))</f>
        <v/>
      </c>
      <c r="JW7" s="403"/>
      <c r="JX7" s="409" t="e">
        <f t="shared" ref="JX7:JX11" si="80">_xlfn.MODE.SNGL(B7,I7,P7,W7,AD7,AK7,AR7,AY7,BF7,BM7)</f>
        <v>#VALUE!</v>
      </c>
    </row>
    <row r="8" spans="1:291" ht="15" x14ac:dyDescent="0.25">
      <c r="A8" s="132">
        <f>'Vessel List A'!B7</f>
        <v>41582</v>
      </c>
      <c r="B8" s="157" t="str">
        <f>IF(VALUE(IF('Vessel List A'!C7=1,1,IF('Vessel List A'!C7=2,2,IF('Vessel List A'!C7=3,3,IF('Vessel List A'!C7=4,4,IF('Vessel List A'!C7=5,5,IF('Vessel List A'!C7=6,6,IF('Vessel List A'!C7=7,7,IF('Vessel List A'!C7=8,8,IF('Vessel List A'!C7=9,9,IF('Vessel List A'!C7=10,10,IF('Vessel List A'!C7=11,11,IF('Vessel List A'!C7=12,12,IF('Vessel List A'!C7=13,13,IF('Vessel List A'!C7=14,14,IF('Vessel List A'!C7=15,15,IF('Vessel List A'!C7=16,16,0)))))))))))))))))=0," ",VALUE(IF('Vessel List A'!C7=1,1,IF('Vessel List A'!C7=2,2,IF('Vessel List A'!C7=3,3,IF('Vessel List A'!C7=4,4,IF('Vessel List A'!C7=5,5,IF('Vessel List A'!C7=6,6,IF('Vessel List A'!C7=7,7,IF('Vessel List A'!C7=8,8,IF('Vessel List A'!C7=9,9,IF('Vessel List A'!C7=10,10,IF('Vessel List A'!C7=11,11,IF('Vessel List A'!C7=12,12,IF('Vessel List A'!C7=13,13,IF('Vessel List A'!C7=14,14,IF('Vessel List A'!C7=15,15,IF('Vessel List A'!C7=16,16,0))))))))))))))))))</f>
        <v xml:space="preserve"> </v>
      </c>
      <c r="C8" s="154"/>
      <c r="D8" s="158"/>
      <c r="E8" s="390" t="str">
        <f t="shared" si="0"/>
        <v/>
      </c>
      <c r="F8" s="158"/>
      <c r="G8" s="137"/>
      <c r="H8" s="388" t="str">
        <f t="shared" si="1"/>
        <v/>
      </c>
      <c r="I8" s="157" t="str">
        <f>IF(VALUE(IF('Vessel List A'!P7=1,1,IF('Vessel List A'!P7=2,2,IF('Vessel List A'!P7=3,3,IF('Vessel List A'!P7=4,4,IF('Vessel List A'!P7=5,5,IF('Vessel List A'!P7=6,6,IF('Vessel List A'!P7=7,7,IF('Vessel List A'!P7=8,8,IF('Vessel List A'!P7=9,9,IF('Vessel List A'!P7=10,10,IF('Vessel List A'!P7=11,11,IF('Vessel List A'!P7=12,12,IF('Vessel List A'!P7=13,13,IF('Vessel List A'!P7=14,14,IF('Vessel List A'!P7=15,15,IF('Vessel List A'!P7=16,16,0)))))))))))))))))=0," ",VALUE(IF('Vessel List A'!P7=1,1,IF('Vessel List A'!P7=2,2,IF('Vessel List A'!P7=3,3,IF('Vessel List A'!P7=4,4,IF('Vessel List A'!P7=5,5,IF('Vessel List A'!P7=6,6,IF('Vessel List A'!P7=7,7,IF('Vessel List A'!P7=8,8,IF('Vessel List A'!P7=9,9,IF('Vessel List A'!P7=10,10,IF('Vessel List A'!P7=11,11,IF('Vessel List A'!P7=12,12,IF('Vessel List A'!P7=13,13,IF('Vessel List A'!P7=14,14,IF('Vessel List A'!P7=15,15,IF('Vessel List A'!P7=16,16,0))))))))))))))))))</f>
        <v xml:space="preserve"> </v>
      </c>
      <c r="J8" s="154"/>
      <c r="K8" s="158"/>
      <c r="L8" s="390" t="str">
        <f t="shared" si="2"/>
        <v/>
      </c>
      <c r="M8" s="158"/>
      <c r="N8" s="137"/>
      <c r="O8" s="388" t="str">
        <f t="shared" si="3"/>
        <v/>
      </c>
      <c r="P8" s="157" t="str">
        <f>IF(VALUE(IF('Vessel List A'!AC7=1,1,IF('Vessel List A'!AC7=2,2,IF('Vessel List A'!AC7=3,3,IF('Vessel List A'!AC7=4,4,IF('Vessel List A'!AC7=5,5,IF('Vessel List A'!AC7=6,6,IF('Vessel List A'!AC7=7,7,IF('Vessel List A'!AC7=8,8,IF('Vessel List A'!AC7=9,9,IF('Vessel List A'!AC7=10,10,IF('Vessel List A'!AC7=11,11,IF('Vessel List A'!AC7=12,12,IF('Vessel List A'!AC7=13,13,IF('Vessel List A'!AC7=14,14,IF('Vessel List A'!AC7=15,15,IF('Vessel List A'!AC7=16,16,0)))))))))))))))))=0," ",VALUE(IF('Vessel List A'!AC7=1,1,IF('Vessel List A'!AC7=2,2,IF('Vessel List A'!AC7=3,3,IF('Vessel List A'!AC7=4,4,IF('Vessel List A'!AC7=5,5,IF('Vessel List A'!AC7=6,6,IF('Vessel List A'!AC7=7,7,IF('Vessel List A'!AC7=8,8,IF('Vessel List A'!AC7=9,9,IF('Vessel List A'!AC7=10,10,IF('Vessel List A'!AC7=11,11,IF('Vessel List A'!AC7=12,12,IF('Vessel List A'!AC7=13,13,IF('Vessel List A'!AC7=14,14,IF('Vessel List A'!AC7=15,15,IF('Vessel List A'!AC7=16,16,0))))))))))))))))))</f>
        <v xml:space="preserve"> </v>
      </c>
      <c r="Q8" s="154"/>
      <c r="R8" s="158"/>
      <c r="S8" s="390" t="str">
        <f t="shared" si="4"/>
        <v/>
      </c>
      <c r="T8" s="158"/>
      <c r="U8" s="137"/>
      <c r="V8" s="388" t="str">
        <f t="shared" si="5"/>
        <v/>
      </c>
      <c r="W8" s="157" t="str">
        <f>IF(VALUE(IF('Vessel List A'!AP7=1,1,IF('Vessel List A'!AP7=2,2,IF('Vessel List A'!AP7=3,3,IF('Vessel List A'!AP7=4,4,IF('Vessel List A'!AP7=5,5,IF('Vessel List A'!AP7=6,6,IF('Vessel List A'!AP7=7,7,IF('Vessel List A'!AP7=8,8,IF('Vessel List A'!AP7=9,9,IF('Vessel List A'!AP7=10,10,IF('Vessel List A'!AP7=11,11,IF('Vessel List A'!AP7=12,12,IF('Vessel List A'!AP7=13,13,IF('Vessel List A'!AP7=14,14,IF('Vessel List A'!AP7=15,15,IF('Vessel List A'!AP7=16,16,0)))))))))))))))))=0," ",VALUE(IF('Vessel List A'!AP7=1,1,IF('Vessel List A'!AP7=2,2,IF('Vessel List A'!AP7=3,3,IF('Vessel List A'!AP7=4,4,IF('Vessel List A'!AP7=5,5,IF('Vessel List A'!AP7=6,6,IF('Vessel List A'!AP7=7,7,IF('Vessel List A'!AP7=8,8,IF('Vessel List A'!AP7=9,9,IF('Vessel List A'!AP7=10,10,IF('Vessel List A'!AP7=11,11,IF('Vessel List A'!AP7=12,12,IF('Vessel List A'!AP7=13,13,IF('Vessel List A'!AP7=14,14,IF('Vessel List A'!AP7=15,15,IF('Vessel List A'!AP7=16,16,0))))))))))))))))))</f>
        <v xml:space="preserve"> </v>
      </c>
      <c r="X8" s="154"/>
      <c r="Y8" s="158"/>
      <c r="Z8" s="390" t="str">
        <f t="shared" si="6"/>
        <v/>
      </c>
      <c r="AA8" s="158"/>
      <c r="AB8" s="137"/>
      <c r="AC8" s="388" t="str">
        <f t="shared" si="7"/>
        <v/>
      </c>
      <c r="AD8" s="157" t="str">
        <f>IF(VALUE(IF('Vessel List A'!BC7=1,1,IF('Vessel List A'!BC7=2,2,IF('Vessel List A'!BC7=3,3,IF('Vessel List A'!BC7=4,4,IF('Vessel List A'!BC7=5,5,IF('Vessel List A'!BC7=6,6,IF('Vessel List A'!BC7=7,7,IF('Vessel List A'!BC7=8,8,IF('Vessel List A'!BC7=9,9,IF('Vessel List A'!BC7=10,10,IF('Vessel List A'!BC7=11,11,IF('Vessel List A'!BC7=12,12,IF('Vessel List A'!BC7=13,13,IF('Vessel List A'!BC7=14,14,IF('Vessel List A'!BC7=15,15,IF('Vessel List A'!BC7=16,16,0)))))))))))))))))=0," ",VALUE(IF('Vessel List A'!BC7=1,1,IF('Vessel List A'!BC7=2,2,IF('Vessel List A'!BC7=3,3,IF('Vessel List A'!BC7=4,4,IF('Vessel List A'!BC7=5,5,IF('Vessel List A'!BC7=6,6,IF('Vessel List A'!BC7=7,7,IF('Vessel List A'!BC7=8,8,IF('Vessel List A'!BC7=9,9,IF('Vessel List A'!BC7=10,10,IF('Vessel List A'!BC7=11,11,IF('Vessel List A'!BC7=12,12,IF('Vessel List A'!BC7=13,13,IF('Vessel List A'!BC7=14,14,IF('Vessel List A'!BC7=15,15,IF('Vessel List A'!BC7=16,16,0))))))))))))))))))</f>
        <v xml:space="preserve"> </v>
      </c>
      <c r="AE8" s="154"/>
      <c r="AF8" s="158"/>
      <c r="AG8" s="390" t="str">
        <f t="shared" si="8"/>
        <v/>
      </c>
      <c r="AH8" s="158"/>
      <c r="AI8" s="137"/>
      <c r="AJ8" s="388" t="str">
        <f t="shared" si="9"/>
        <v/>
      </c>
      <c r="AK8" s="157" t="str">
        <f>IF(VALUE(IF('Vessel List A'!BP7=1,1,IF('Vessel List A'!BP7=2,2,IF('Vessel List A'!BP7=3,3,IF('Vessel List A'!BP7=4,4,IF('Vessel List A'!BP7=5,5,IF('Vessel List A'!BP7=6,6,IF('Vessel List A'!BP7=7,7,IF('Vessel List A'!BP7=8,8,IF('Vessel List A'!BP7=9,9,IF('Vessel List A'!BP7=10,10,IF('Vessel List A'!BP7=11,11,IF('Vessel List A'!BP7=12,12,IF('Vessel List A'!BP7=13,13,IF('Vessel List A'!BP7=14,14,IF('Vessel List A'!BP7=15,15,IF('Vessel List A'!BP7=16,16,0)))))))))))))))))=0," ",VALUE(IF('Vessel List A'!BP7=1,1,IF('Vessel List A'!BP7=2,2,IF('Vessel List A'!BP7=3,3,IF('Vessel List A'!BP7=4,4,IF('Vessel List A'!BP7=5,5,IF('Vessel List A'!BP7=6,6,IF('Vessel List A'!BP7=7,7,IF('Vessel List A'!BP7=8,8,IF('Vessel List A'!BP7=9,9,IF('Vessel List A'!BP7=10,10,IF('Vessel List A'!BP7=11,11,IF('Vessel List A'!BP7=12,12,IF('Vessel List A'!BP7=13,13,IF('Vessel List A'!BP7=14,14,IF('Vessel List A'!BP7=15,15,IF('Vessel List A'!BP7=16,16,0))))))))))))))))))</f>
        <v xml:space="preserve"> </v>
      </c>
      <c r="AL8" s="154"/>
      <c r="AM8" s="158"/>
      <c r="AN8" s="390" t="str">
        <f t="shared" si="10"/>
        <v/>
      </c>
      <c r="AO8" s="158"/>
      <c r="AP8" s="137"/>
      <c r="AQ8" s="388" t="str">
        <f t="shared" si="11"/>
        <v/>
      </c>
      <c r="AR8" s="157" t="str">
        <f>IF(VALUE(IF('Vessel List A'!CC7=1,1,IF('Vessel List A'!CC7=2,2,IF('Vessel List A'!CC7=3,3,IF('Vessel List A'!CC7=4,4,IF('Vessel List A'!CC7=5,5,IF('Vessel List A'!CC7=6,6,IF('Vessel List A'!CC7=7,7,IF('Vessel List A'!CC7=8,8,IF('Vessel List A'!CC7=9,9,IF('Vessel List A'!CC7=10,10,IF('Vessel List A'!CC7=11,11,IF('Vessel List A'!CC7=12,12,IF('Vessel List A'!CC7=13,13,IF('Vessel List A'!CC7=14,14,IF('Vessel List A'!CC7=15,15,IF('Vessel List A'!CC7=16,16,0)))))))))))))))))=0," ",VALUE(IF('Vessel List A'!CC7=1,1,IF('Vessel List A'!CC7=2,2,IF('Vessel List A'!CC7=3,3,IF('Vessel List A'!CC7=4,4,IF('Vessel List A'!CC7=5,5,IF('Vessel List A'!CC7=6,6,IF('Vessel List A'!CC7=7,7,IF('Vessel List A'!CC7=8,8,IF('Vessel List A'!CC7=9,9,IF('Vessel List A'!CC7=10,10,IF('Vessel List A'!CC7=11,11,IF('Vessel List A'!CC7=12,12,IF('Vessel List A'!CC7=13,13,IF('Vessel List A'!CC7=14,14,IF('Vessel List A'!CC7=15,15,IF('Vessel List A'!CC7=16,16,0))))))))))))))))))</f>
        <v xml:space="preserve"> </v>
      </c>
      <c r="AS8" s="154"/>
      <c r="AT8" s="158"/>
      <c r="AU8" s="390" t="str">
        <f t="shared" si="12"/>
        <v/>
      </c>
      <c r="AV8" s="158"/>
      <c r="AW8" s="137"/>
      <c r="AX8" s="388" t="str">
        <f t="shared" si="13"/>
        <v/>
      </c>
      <c r="AY8" s="157" t="str">
        <f>IF(VALUE(IF('Vessel List A'!CP7=1,1,IF('Vessel List A'!CP7=2,2,IF('Vessel List A'!CP7=3,3,IF('Vessel List A'!CP7=4,4,IF('Vessel List A'!CP7=5,5,IF('Vessel List A'!CP7=6,6,IF('Vessel List A'!CP7=7,7,IF('Vessel List A'!CP7=8,8,IF('Vessel List A'!CP7=9,9,IF('Vessel List A'!CP7=10,10,IF('Vessel List A'!CP7=11,11,IF('Vessel List A'!CP7=12,12,IF('Vessel List A'!CP7=13,13,IF('Vessel List A'!CP7=14,14,IF('Vessel List A'!CP7=15,15,IF('Vessel List A'!CP7=16,16,0)))))))))))))))))=0," ",VALUE(IF('Vessel List A'!CP7=1,1,IF('Vessel List A'!CP7=2,2,IF('Vessel List A'!CP7=3,3,IF('Vessel List A'!CP7=4,4,IF('Vessel List A'!CP7=5,5,IF('Vessel List A'!CP7=6,6,IF('Vessel List A'!CP7=7,7,IF('Vessel List A'!CP7=8,8,IF('Vessel List A'!CP7=9,9,IF('Vessel List A'!CP7=10,10,IF('Vessel List A'!CP7=11,11,IF('Vessel List A'!CP7=12,12,IF('Vessel List A'!CP7=13,13,IF('Vessel List A'!CP7=14,14,IF('Vessel List A'!CP7=15,15,IF('Vessel List A'!CP7=16,16,0))))))))))))))))))</f>
        <v xml:space="preserve"> </v>
      </c>
      <c r="AZ8" s="154"/>
      <c r="BA8" s="158"/>
      <c r="BB8" s="390" t="str">
        <f t="shared" si="14"/>
        <v/>
      </c>
      <c r="BC8" s="158"/>
      <c r="BD8" s="137"/>
      <c r="BE8" s="388" t="str">
        <f t="shared" si="15"/>
        <v/>
      </c>
      <c r="BF8" s="157" t="str">
        <f>IF(VALUE(IF('Vessel List A'!DC7=1,1,IF('Vessel List A'!DC7=2,2,IF('Vessel List A'!DC7=3,3,IF('Vessel List A'!DC7=4,4,IF('Vessel List A'!DC7=5,5,IF('Vessel List A'!DC7=6,6,IF('Vessel List A'!DC7=7,7,IF('Vessel List A'!DC7=8,8,IF('Vessel List A'!DC7=9,9,IF('Vessel List A'!DC7=10,10,IF('Vessel List A'!DC7=11,11,IF('Vessel List A'!DC7=12,12,IF('Vessel List A'!DC7=13,13,IF('Vessel List A'!DC7=14,14,IF('Vessel List A'!DC7=15,15,IF('Vessel List A'!DC7=16,16,0)))))))))))))))))=0," ",VALUE(IF('Vessel List A'!DC7=1,1,IF('Vessel List A'!DC7=2,2,IF('Vessel List A'!DC7=3,3,IF('Vessel List A'!DC7=4,4,IF('Vessel List A'!DC7=5,5,IF('Vessel List A'!DC7=6,6,IF('Vessel List A'!DC7=7,7,IF('Vessel List A'!DC7=8,8,IF('Vessel List A'!DC7=9,9,IF('Vessel List A'!DC7=10,10,IF('Vessel List A'!DC7=11,11,IF('Vessel List A'!DC7=12,12,IF('Vessel List A'!DC7=13,13,IF('Vessel List A'!DC7=14,14,IF('Vessel List A'!DC7=15,15,IF('Vessel List A'!DC7=16,16,0))))))))))))))))))</f>
        <v xml:space="preserve"> </v>
      </c>
      <c r="BG8" s="154"/>
      <c r="BH8" s="158"/>
      <c r="BI8" s="390" t="str">
        <f t="shared" si="16"/>
        <v/>
      </c>
      <c r="BJ8" s="158"/>
      <c r="BK8" s="137"/>
      <c r="BL8" s="388" t="str">
        <f t="shared" si="17"/>
        <v/>
      </c>
      <c r="BM8" s="157" t="str">
        <f>IF(VALUE(IF('Vessel List A'!DP7=1,1,IF('Vessel List A'!DP7=2,2,IF('Vessel List A'!DP7=3,3,IF('Vessel List A'!DP7=4,4,IF('Vessel List A'!DP7=5,5,IF('Vessel List A'!DP7=6,6,IF('Vessel List A'!DP7=7,7,IF('Vessel List A'!DP7=8,8,IF('Vessel List A'!DP7=9,9,IF('Vessel List A'!DP7=10,10,IF('Vessel List A'!DP7=11,11,IF('Vessel List A'!DP7=12,12,IF('Vessel List A'!DP7=13,13,IF('Vessel List A'!DP7=14,14,IF('Vessel List A'!DP7=15,15,IF('Vessel List A'!DP7=16,16,0)))))))))))))))))=0," ",VALUE(IF('Vessel List A'!DP7=1,1,IF('Vessel List A'!DP7=2,2,IF('Vessel List A'!DP7=3,3,IF('Vessel List A'!DP7=4,4,IF('Vessel List A'!DP7=5,5,IF('Vessel List A'!DP7=6,6,IF('Vessel List A'!DP7=7,7,IF('Vessel List A'!DP7=8,8,IF('Vessel List A'!DP7=9,9,IF('Vessel List A'!DP7=10,10,IF('Vessel List A'!DP7=11,11,IF('Vessel List A'!DP7=12,12,IF('Vessel List A'!DP7=13,13,IF('Vessel List A'!DP7=14,14,IF('Vessel List A'!DP7=15,15,IF('Vessel List A'!DP7=16,16,0))))))))))))))))))</f>
        <v xml:space="preserve"> </v>
      </c>
      <c r="BN8" s="154"/>
      <c r="BO8" s="158"/>
      <c r="BP8" s="390" t="str">
        <f t="shared" si="18"/>
        <v/>
      </c>
      <c r="BQ8" s="158"/>
      <c r="BR8" s="137"/>
      <c r="BS8" s="388" t="str">
        <f t="shared" si="19"/>
        <v/>
      </c>
      <c r="BT8" s="157" t="str">
        <f>IF(VALUE(IF('Vessel List A'!EC7=1,1,IF('Vessel List A'!EC7=2,2,IF('Vessel List A'!EC7=3,3,IF('Vessel List A'!EC7=4,4,IF('Vessel List A'!EC7=5,5,IF('Vessel List A'!EC7=6,6,IF('Vessel List A'!EC7=7,7,IF('Vessel List A'!EC7=8,8,IF('Vessel List A'!EC7=9,9,IF('Vessel List A'!EC7=10,10,IF('Vessel List A'!EC7=11,11,IF('Vessel List A'!EC7=12,12,IF('Vessel List A'!EC7=13,13,IF('Vessel List A'!EC7=14,14,IF('Vessel List A'!EC7=15,15,IF('Vessel List A'!EC7=16,16,0)))))))))))))))))=0," ",VALUE(IF('Vessel List A'!EC7=1,1,IF('Vessel List A'!EC7=2,2,IF('Vessel List A'!EC7=3,3,IF('Vessel List A'!EC7=4,4,IF('Vessel List A'!EC7=5,5,IF('Vessel List A'!EC7=6,6,IF('Vessel List A'!EC7=7,7,IF('Vessel List A'!EC7=8,8,IF('Vessel List A'!EC7=9,9,IF('Vessel List A'!EC7=10,10,IF('Vessel List A'!EC7=11,11,IF('Vessel List A'!EC7=12,12,IF('Vessel List A'!EC7=13,13,IF('Vessel List A'!EC7=14,14,IF('Vessel List A'!EC7=15,15,IF('Vessel List A'!EC7=16,16,0))))))))))))))))))</f>
        <v xml:space="preserve"> </v>
      </c>
      <c r="BU8" s="154"/>
      <c r="BV8" s="158"/>
      <c r="BW8" s="390" t="str">
        <f t="shared" si="20"/>
        <v/>
      </c>
      <c r="BX8" s="158"/>
      <c r="BY8" s="137"/>
      <c r="BZ8" s="388" t="str">
        <f t="shared" si="21"/>
        <v/>
      </c>
      <c r="CA8" s="157" t="str">
        <f>IF(VALUE(IF('Vessel List A'!EP7=1,1,IF('Vessel List A'!EP7=2,2,IF('Vessel List A'!EP7=3,3,IF('Vessel List A'!EP7=4,4,IF('Vessel List A'!EP7=5,5,IF('Vessel List A'!EP7=6,6,IF('Vessel List A'!EP7=7,7,IF('Vessel List A'!EP7=8,8,IF('Vessel List A'!EP7=9,9,IF('Vessel List A'!EP7=10,10,IF('Vessel List A'!EP7=11,11,IF('Vessel List A'!EP7=12,12,IF('Vessel List A'!EP7=13,13,IF('Vessel List A'!EP7=14,14,IF('Vessel List A'!EP7=15,15,IF('Vessel List A'!EP7=16,16,0)))))))))))))))))=0," ",VALUE(IF('Vessel List A'!EP7=1,1,IF('Vessel List A'!EP7=2,2,IF('Vessel List A'!EP7=3,3,IF('Vessel List A'!EP7=4,4,IF('Vessel List A'!EP7=5,5,IF('Vessel List A'!EP7=6,6,IF('Vessel List A'!EP7=7,7,IF('Vessel List A'!EP7=8,8,IF('Vessel List A'!EP7=9,9,IF('Vessel List A'!EP7=10,10,IF('Vessel List A'!EP7=11,11,IF('Vessel List A'!EP7=12,12,IF('Vessel List A'!EP7=13,13,IF('Vessel List A'!EP7=14,14,IF('Vessel List A'!EP7=15,15,IF('Vessel List A'!EP7=16,16,0))))))))))))))))))</f>
        <v xml:space="preserve"> </v>
      </c>
      <c r="CB8" s="154"/>
      <c r="CC8" s="158"/>
      <c r="CD8" s="390" t="str">
        <f t="shared" si="22"/>
        <v/>
      </c>
      <c r="CE8" s="158"/>
      <c r="CF8" s="137"/>
      <c r="CG8" s="388" t="str">
        <f t="shared" si="23"/>
        <v/>
      </c>
      <c r="CH8" s="157" t="str">
        <f>IF(VALUE(IF('Vessel List A'!FC7=1,1,IF('Vessel List A'!FC7=2,2,IF('Vessel List A'!FC7=3,3,IF('Vessel List A'!FC7=4,4,IF('Vessel List A'!FC7=5,5,IF('Vessel List A'!FC7=6,6,IF('Vessel List A'!FC7=7,7,IF('Vessel List A'!FC7=8,8,IF('Vessel List A'!FC7=9,9,IF('Vessel List A'!FC7=10,10,IF('Vessel List A'!FC7=11,11,IF('Vessel List A'!FC7=12,12,IF('Vessel List A'!FC7=13,13,IF('Vessel List A'!FC7=14,14,IF('Vessel List A'!FC7=15,15,IF('Vessel List A'!FC7=16,16,0)))))))))))))))))=0," ",VALUE(IF('Vessel List A'!FC7=1,1,IF('Vessel List A'!FC7=2,2,IF('Vessel List A'!FC7=3,3,IF('Vessel List A'!FC7=4,4,IF('Vessel List A'!FC7=5,5,IF('Vessel List A'!FC7=6,6,IF('Vessel List A'!FC7=7,7,IF('Vessel List A'!FC7=8,8,IF('Vessel List A'!FC7=9,9,IF('Vessel List A'!FC7=10,10,IF('Vessel List A'!FC7=11,11,IF('Vessel List A'!FC7=12,12,IF('Vessel List A'!FC7=13,13,IF('Vessel List A'!FC7=14,14,IF('Vessel List A'!FC7=15,15,IF('Vessel List A'!FC7=16,16,0))))))))))))))))))</f>
        <v xml:space="preserve"> </v>
      </c>
      <c r="CI8" s="154"/>
      <c r="CJ8" s="158"/>
      <c r="CK8" s="390" t="str">
        <f t="shared" si="24"/>
        <v/>
      </c>
      <c r="CL8" s="158"/>
      <c r="CM8" s="137"/>
      <c r="CN8" s="388" t="str">
        <f t="shared" si="25"/>
        <v/>
      </c>
      <c r="CO8" s="157" t="str">
        <f>IF(VALUE(IF('Vessel List A'!FP7=1,1,IF('Vessel List A'!FP7=2,2,IF('Vessel List A'!FP7=3,3,IF('Vessel List A'!FP7=4,4,IF('Vessel List A'!FP7=5,5,IF('Vessel List A'!FP7=6,6,IF('Vessel List A'!FP7=7,7,IF('Vessel List A'!FP7=8,8,IF('Vessel List A'!FP7=9,9,IF('Vessel List A'!FP7=10,10,IF('Vessel List A'!FP7=11,11,IF('Vessel List A'!FP7=12,12,IF('Vessel List A'!FP7=13,13,IF('Vessel List A'!FP7=14,14,IF('Vessel List A'!FP7=15,15,IF('Vessel List A'!FP7=16,16,0)))))))))))))))))=0," ",VALUE(IF('Vessel List A'!FP7=1,1,IF('Vessel List A'!FP7=2,2,IF('Vessel List A'!FP7=3,3,IF('Vessel List A'!FP7=4,4,IF('Vessel List A'!FP7=5,5,IF('Vessel List A'!FP7=6,6,IF('Vessel List A'!FP7=7,7,IF('Vessel List A'!FP7=8,8,IF('Vessel List A'!FP7=9,9,IF('Vessel List A'!FP7=10,10,IF('Vessel List A'!FP7=11,11,IF('Vessel List A'!FP7=12,12,IF('Vessel List A'!FP7=13,13,IF('Vessel List A'!FP7=14,14,IF('Vessel List A'!FP7=15,15,IF('Vessel List A'!FP7=16,16,0))))))))))))))))))</f>
        <v xml:space="preserve"> </v>
      </c>
      <c r="CP8" s="154"/>
      <c r="CQ8" s="158"/>
      <c r="CR8" s="390" t="str">
        <f t="shared" si="26"/>
        <v/>
      </c>
      <c r="CS8" s="158"/>
      <c r="CT8" s="137"/>
      <c r="CU8" s="388" t="str">
        <f t="shared" si="27"/>
        <v/>
      </c>
      <c r="CV8" s="157" t="str">
        <f>IF(VALUE(IF('Vessel List A'!GC7=1,1,IF('Vessel List A'!GC7=2,2,IF('Vessel List A'!GC7=3,3,IF('Vessel List A'!GC7=4,4,IF('Vessel List A'!GC7=5,5,IF('Vessel List A'!GC7=6,6,IF('Vessel List A'!GC7=7,7,IF('Vessel List A'!GC7=8,8,IF('Vessel List A'!GC7=9,9,IF('Vessel List A'!GC7=10,10,IF('Vessel List A'!GC7=11,11,IF('Vessel List A'!GC7=12,12,IF('Vessel List A'!GC7=13,13,IF('Vessel List A'!GC7=14,14,IF('Vessel List A'!GC7=15,15,IF('Vessel List A'!GC7=16,16,0)))))))))))))))))=0," ",VALUE(IF('Vessel List A'!GC7=1,1,IF('Vessel List A'!GC7=2,2,IF('Vessel List A'!GC7=3,3,IF('Vessel List A'!GC7=4,4,IF('Vessel List A'!GC7=5,5,IF('Vessel List A'!GC7=6,6,IF('Vessel List A'!GC7=7,7,IF('Vessel List A'!GC7=8,8,IF('Vessel List A'!GC7=9,9,IF('Vessel List A'!GC7=10,10,IF('Vessel List A'!GC7=11,11,IF('Vessel List A'!GC7=12,12,IF('Vessel List A'!GC7=13,13,IF('Vessel List A'!GC7=14,14,IF('Vessel List A'!GC7=15,15,IF('Vessel List A'!GC7=16,16,0))))))))))))))))))</f>
        <v xml:space="preserve"> </v>
      </c>
      <c r="CW8" s="154"/>
      <c r="CX8" s="158"/>
      <c r="CY8" s="390" t="str">
        <f t="shared" si="28"/>
        <v/>
      </c>
      <c r="CZ8" s="158"/>
      <c r="DA8" s="137"/>
      <c r="DB8" s="388" t="str">
        <f t="shared" si="29"/>
        <v/>
      </c>
      <c r="DC8" s="157" t="str">
        <f>IF(VALUE(IF('Vessel List A'!GP7=1,1,IF('Vessel List A'!GP7=2,2,IF('Vessel List A'!GP7=3,3,IF('Vessel List A'!GP7=4,4,IF('Vessel List A'!GP7=5,5,IF('Vessel List A'!GP7=6,6,IF('Vessel List A'!GP7=7,7,IF('Vessel List A'!GP7=8,8,IF('Vessel List A'!GP7=9,9,IF('Vessel List A'!GP7=10,10,IF('Vessel List A'!GP7=11,11,IF('Vessel List A'!GP7=12,12,IF('Vessel List A'!GP7=13,13,IF('Vessel List A'!GP7=14,14,IF('Vessel List A'!GP7=15,15,IF('Vessel List A'!GP7=16,16,0)))))))))))))))))=0," ",VALUE(IF('Vessel List A'!GP7=1,1,IF('Vessel List A'!GP7=2,2,IF('Vessel List A'!GP7=3,3,IF('Vessel List A'!GP7=4,4,IF('Vessel List A'!GP7=5,5,IF('Vessel List A'!GP7=6,6,IF('Vessel List A'!GP7=7,7,IF('Vessel List A'!GP7=8,8,IF('Vessel List A'!GP7=9,9,IF('Vessel List A'!GP7=10,10,IF('Vessel List A'!GP7=11,11,IF('Vessel List A'!GP7=12,12,IF('Vessel List A'!GP7=13,13,IF('Vessel List A'!GP7=14,14,IF('Vessel List A'!GP7=15,15,IF('Vessel List A'!GP7=16,16,0))))))))))))))))))</f>
        <v xml:space="preserve"> </v>
      </c>
      <c r="DD8" s="154"/>
      <c r="DE8" s="158"/>
      <c r="DF8" s="390" t="str">
        <f t="shared" si="30"/>
        <v/>
      </c>
      <c r="DG8" s="158"/>
      <c r="DH8" s="137"/>
      <c r="DI8" s="388" t="str">
        <f t="shared" si="31"/>
        <v/>
      </c>
      <c r="DJ8" s="157" t="str">
        <f>IF(VALUE(IF('Vessel List A'!HC7=1,1,IF('Vessel List A'!HC7=2,2,IF('Vessel List A'!HC7=3,3,IF('Vessel List A'!HC7=4,4,IF('Vessel List A'!HC7=5,5,IF('Vessel List A'!HC7=6,6,IF('Vessel List A'!HC7=7,7,IF('Vessel List A'!HC7=8,8,IF('Vessel List A'!HC7=9,9,IF('Vessel List A'!HC7=10,10,IF('Vessel List A'!HC7=11,11,IF('Vessel List A'!HC7=12,12,IF('Vessel List A'!HC7=13,13,IF('Vessel List A'!HC7=14,14,IF('Vessel List A'!HC7=15,15,IF('Vessel List A'!HC7=16,16,0)))))))))))))))))=0," ",VALUE(IF('Vessel List A'!HC7=1,1,IF('Vessel List A'!HC7=2,2,IF('Vessel List A'!HC7=3,3,IF('Vessel List A'!HC7=4,4,IF('Vessel List A'!HC7=5,5,IF('Vessel List A'!HC7=6,6,IF('Vessel List A'!HC7=7,7,IF('Vessel List A'!HC7=8,8,IF('Vessel List A'!HC7=9,9,IF('Vessel List A'!HC7=10,10,IF('Vessel List A'!HC7=11,11,IF('Vessel List A'!HC7=12,12,IF('Vessel List A'!HC7=13,13,IF('Vessel List A'!HC7=14,14,IF('Vessel List A'!HC7=15,15,IF('Vessel List A'!HC7=16,16,0))))))))))))))))))</f>
        <v xml:space="preserve"> </v>
      </c>
      <c r="DK8" s="154"/>
      <c r="DL8" s="158"/>
      <c r="DM8" s="390" t="str">
        <f t="shared" si="32"/>
        <v/>
      </c>
      <c r="DN8" s="158"/>
      <c r="DO8" s="137"/>
      <c r="DP8" s="388" t="str">
        <f t="shared" si="33"/>
        <v/>
      </c>
      <c r="DQ8" s="157" t="str">
        <f>IF(VALUE(IF('Vessel List A'!HP7=1,1,IF('Vessel List A'!HP7=2,2,IF('Vessel List A'!HP7=3,3,IF('Vessel List A'!HP7=4,4,IF('Vessel List A'!HP7=5,5,IF('Vessel List A'!HP7=6,6,IF('Vessel List A'!HP7=7,7,IF('Vessel List A'!HP7=8,8,IF('Vessel List A'!HP7=9,9,IF('Vessel List A'!HP7=10,10,IF('Vessel List A'!HP7=11,11,IF('Vessel List A'!HP7=12,12,IF('Vessel List A'!HP7=13,13,IF('Vessel List A'!HP7=14,14,IF('Vessel List A'!HP7=15,15,IF('Vessel List A'!HP7=16,16,0)))))))))))))))))=0," ",VALUE(IF('Vessel List A'!HP7=1,1,IF('Vessel List A'!HP7=2,2,IF('Vessel List A'!HP7=3,3,IF('Vessel List A'!HP7=4,4,IF('Vessel List A'!HP7=5,5,IF('Vessel List A'!HP7=6,6,IF('Vessel List A'!HP7=7,7,IF('Vessel List A'!HP7=8,8,IF('Vessel List A'!HP7=9,9,IF('Vessel List A'!HP7=10,10,IF('Vessel List A'!HP7=11,11,IF('Vessel List A'!HP7=12,12,IF('Vessel List A'!HP7=13,13,IF('Vessel List A'!HP7=14,14,IF('Vessel List A'!HP7=15,15,IF('Vessel List A'!HP7=16,16,0))))))))))))))))))</f>
        <v xml:space="preserve"> </v>
      </c>
      <c r="DR8" s="154"/>
      <c r="DS8" s="158"/>
      <c r="DT8" s="390" t="str">
        <f t="shared" si="34"/>
        <v/>
      </c>
      <c r="DU8" s="158"/>
      <c r="DV8" s="137"/>
      <c r="DW8" s="388" t="str">
        <f t="shared" si="35"/>
        <v/>
      </c>
      <c r="DX8" s="157" t="str">
        <f>IF(VALUE(IF('Vessel List A'!IC7=1,1,IF('Vessel List A'!IC7=2,2,IF('Vessel List A'!IC7=3,3,IF('Vessel List A'!IC7=4,4,IF('Vessel List A'!IC7=5,5,IF('Vessel List A'!IC7=6,6,IF('Vessel List A'!IC7=7,7,IF('Vessel List A'!IC7=8,8,IF('Vessel List A'!IC7=9,9,IF('Vessel List A'!IC7=10,10,IF('Vessel List A'!IC7=11,11,IF('Vessel List A'!IC7=12,12,IF('Vessel List A'!IC7=13,13,IF('Vessel List A'!IC7=14,14,IF('Vessel List A'!IC7=15,15,IF('Vessel List A'!IC7=16,16,0)))))))))))))))))=0," ",VALUE(IF('Vessel List A'!IC7=1,1,IF('Vessel List A'!IC7=2,2,IF('Vessel List A'!IC7=3,3,IF('Vessel List A'!IC7=4,4,IF('Vessel List A'!IC7=5,5,IF('Vessel List A'!IC7=6,6,IF('Vessel List A'!IC7=7,7,IF('Vessel List A'!IC7=8,8,IF('Vessel List A'!IC7=9,9,IF('Vessel List A'!IC7=10,10,IF('Vessel List A'!IC7=11,11,IF('Vessel List A'!IC7=12,12,IF('Vessel List A'!IC7=13,13,IF('Vessel List A'!IC7=14,14,IF('Vessel List A'!IC7=15,15,IF('Vessel List A'!IC7=16,16,0))))))))))))))))))</f>
        <v xml:space="preserve"> </v>
      </c>
      <c r="DY8" s="154"/>
      <c r="DZ8" s="158"/>
      <c r="EA8" s="390" t="str">
        <f t="shared" si="36"/>
        <v/>
      </c>
      <c r="EB8" s="158"/>
      <c r="EC8" s="137"/>
      <c r="ED8" s="388" t="str">
        <f t="shared" si="37"/>
        <v/>
      </c>
      <c r="EE8" s="157" t="str">
        <f>IF(VALUE(IF('Vessel List A'!IP7=1,1,IF('Vessel List A'!IP7=2,2,IF('Vessel List A'!IP7=3,3,IF('Vessel List A'!IP7=4,4,IF('Vessel List A'!IP7=5,5,IF('Vessel List A'!IP7=6,6,IF('Vessel List A'!IP7=7,7,IF('Vessel List A'!IP7=8,8,IF('Vessel List A'!IP7=9,9,IF('Vessel List A'!IP7=10,10,IF('Vessel List A'!IP7=11,11,IF('Vessel List A'!IP7=12,12,IF('Vessel List A'!IP7=13,13,IF('Vessel List A'!IP7=14,14,IF('Vessel List A'!IP7=15,15,IF('Vessel List A'!IP7=16,16,0)))))))))))))))))=0," ",VALUE(IF('Vessel List A'!IP7=1,1,IF('Vessel List A'!IP7=2,2,IF('Vessel List A'!IP7=3,3,IF('Vessel List A'!IP7=4,4,IF('Vessel List A'!IP7=5,5,IF('Vessel List A'!IP7=6,6,IF('Vessel List A'!IP7=7,7,IF('Vessel List A'!IP7=8,8,IF('Vessel List A'!IP7=9,9,IF('Vessel List A'!IP7=10,10,IF('Vessel List A'!IP7=11,11,IF('Vessel List A'!IP7=12,12,IF('Vessel List A'!IP7=13,13,IF('Vessel List A'!IP7=14,14,IF('Vessel List A'!IP7=15,15,IF('Vessel List A'!IP7=16,16,0))))))))))))))))))</f>
        <v xml:space="preserve"> </v>
      </c>
      <c r="EF8" s="154"/>
      <c r="EG8" s="158"/>
      <c r="EH8" s="390" t="str">
        <f t="shared" si="38"/>
        <v/>
      </c>
      <c r="EI8" s="158"/>
      <c r="EJ8" s="137"/>
      <c r="EK8" s="397" t="str">
        <f t="shared" si="39"/>
        <v/>
      </c>
      <c r="EL8" s="144"/>
      <c r="EM8" s="157" t="str">
        <f>IF(VALUE(IF('Vessel List B'!C7=1,1,IF('Vessel List B'!C7=2,2,IF('Vessel List B'!C7=3,3,IF('Vessel List B'!C7=4,4,IF('Vessel List B'!C7=5,5,IF('Vessel List B'!C7=6,6,IF('Vessel List B'!C7=7,7,IF('Vessel List B'!C7=8,8,IF('Vessel List B'!C7=9,9,IF('Vessel List B'!C7=10,10,IF('Vessel List B'!C7=11,11,IF('Vessel List B'!C7=12,12,IF('Vessel List B'!C7=13,13,IF('Vessel List B'!C7=14,14,IF('Vessel List B'!C7=15,15,IF('Vessel List B'!C7=16,16,0)))))))))))))))))=0," ",VALUE(IF('Vessel List B'!C7=1,1,IF('Vessel List B'!C7=2,2,IF('Vessel List B'!C7=3,3,IF('Vessel List B'!C7=4,4,IF('Vessel List B'!C7=5,5,IF('Vessel List B'!C7=6,6,IF('Vessel List B'!C7=7,7,IF('Vessel List B'!C7=8,8,IF('Vessel List B'!C7=9,9,IF('Vessel List B'!C7=10,10,IF('Vessel List B'!C7=11,11,IF('Vessel List B'!C7=12,12,IF('Vessel List B'!C7=13,13,IF('Vessel List B'!C7=14,14,IF('Vessel List B'!C7=15,15,IF('Vessel List B'!C7=16,16,0))))))))))))))))))</f>
        <v xml:space="preserve"> </v>
      </c>
      <c r="EN8" s="154"/>
      <c r="EO8" s="158"/>
      <c r="EP8" s="390" t="str">
        <f t="shared" si="40"/>
        <v/>
      </c>
      <c r="EQ8" s="158"/>
      <c r="ER8" s="137"/>
      <c r="ES8" s="388" t="str">
        <f t="shared" si="41"/>
        <v/>
      </c>
      <c r="ET8" s="157" t="str">
        <f>IF(VALUE(IF('Vessel List B'!P7=1,1,IF('Vessel List B'!P7=2,2,IF('Vessel List B'!P7=3,3,IF('Vessel List B'!P7=4,4,IF('Vessel List B'!P7=5,5,IF('Vessel List B'!P7=6,6,IF('Vessel List B'!P7=7,7,IF('Vessel List B'!P7=8,8,IF('Vessel List B'!P7=9,9,IF('Vessel List B'!P7=10,10,IF('Vessel List B'!P7=11,11,IF('Vessel List B'!P7=12,12,IF('Vessel List B'!P7=13,13,IF('Vessel List B'!P7=14,14,IF('Vessel List B'!P7=15,15,IF('Vessel List B'!P7=16,16,0)))))))))))))))))=0," ",VALUE(IF('Vessel List B'!P7=1,1,IF('Vessel List B'!P7=2,2,IF('Vessel List B'!P7=3,3,IF('Vessel List B'!P7=4,4,IF('Vessel List B'!P7=5,5,IF('Vessel List B'!P7=6,6,IF('Vessel List B'!P7=7,7,IF('Vessel List B'!P7=8,8,IF('Vessel List B'!P7=9,9,IF('Vessel List B'!P7=10,10,IF('Vessel List B'!P7=11,11,IF('Vessel List B'!P7=12,12,IF('Vessel List B'!P7=13,13,IF('Vessel List B'!P7=14,14,IF('Vessel List B'!P7=15,15,IF('Vessel List B'!P7=16,16,0))))))))))))))))))</f>
        <v xml:space="preserve"> </v>
      </c>
      <c r="EU8" s="154"/>
      <c r="EV8" s="158"/>
      <c r="EW8" s="390" t="str">
        <f t="shared" si="42"/>
        <v/>
      </c>
      <c r="EX8" s="158"/>
      <c r="EY8" s="137"/>
      <c r="EZ8" s="388" t="str">
        <f t="shared" si="43"/>
        <v/>
      </c>
      <c r="FA8" s="157" t="str">
        <f>IF(VALUE(IF('Vessel List B'!AC7=1,1,IF('Vessel List B'!AC7=2,2,IF('Vessel List B'!AC7=3,3,IF('Vessel List B'!AC7=4,4,IF('Vessel List B'!AC7=5,5,IF('Vessel List B'!AC7=6,6,IF('Vessel List B'!AC7=7,7,IF('Vessel List B'!AC7=8,8,IF('Vessel List B'!AC7=9,9,IF('Vessel List B'!AC7=10,10,IF('Vessel List B'!AC7=11,11,IF('Vessel List B'!AC7=12,12,IF('Vessel List B'!AC7=13,13,IF('Vessel List B'!AC7=14,14,IF('Vessel List B'!AC7=15,15,IF('Vessel List B'!AC7=16,16,0)))))))))))))))))=0," ",VALUE(IF('Vessel List B'!AC7=1,1,IF('Vessel List B'!AC7=2,2,IF('Vessel List B'!AC7=3,3,IF('Vessel List B'!AC7=4,4,IF('Vessel List B'!AC7=5,5,IF('Vessel List B'!AC7=6,6,IF('Vessel List B'!AC7=7,7,IF('Vessel List B'!AC7=8,8,IF('Vessel List B'!AC7=9,9,IF('Vessel List B'!AC7=10,10,IF('Vessel List B'!AC7=11,11,IF('Vessel List B'!AC7=12,12,IF('Vessel List B'!AC7=13,13,IF('Vessel List B'!AC7=14,14,IF('Vessel List B'!AC7=15,15,IF('Vessel List B'!AC7=16,16,0))))))))))))))))))</f>
        <v xml:space="preserve"> </v>
      </c>
      <c r="FB8" s="154"/>
      <c r="FC8" s="158"/>
      <c r="FD8" s="390" t="str">
        <f t="shared" si="44"/>
        <v/>
      </c>
      <c r="FE8" s="158"/>
      <c r="FF8" s="137"/>
      <c r="FG8" s="388" t="str">
        <f t="shared" si="45"/>
        <v/>
      </c>
      <c r="FH8" s="157" t="str">
        <f>IF(VALUE(IF('Vessel List B'!AP7=1,1,IF('Vessel List B'!AP7=2,2,IF('Vessel List B'!AP7=3,3,IF('Vessel List B'!AP7=4,4,IF('Vessel List B'!AP7=5,5,IF('Vessel List B'!AP7=6,6,IF('Vessel List B'!AP7=7,7,IF('Vessel List B'!AP7=8,8,IF('Vessel List B'!AP7=9,9,IF('Vessel List B'!AP7=10,10,IF('Vessel List B'!AP7=11,11,IF('Vessel List B'!AP7=12,12,IF('Vessel List B'!AP7=13,13,IF('Vessel List B'!AP7=14,14,IF('Vessel List B'!AP7=15,15,IF('Vessel List B'!AP7=16,16,0)))))))))))))))))=0," ",VALUE(IF('Vessel List B'!AP7=1,1,IF('Vessel List B'!AP7=2,2,IF('Vessel List B'!AP7=3,3,IF('Vessel List B'!AP7=4,4,IF('Vessel List B'!AP7=5,5,IF('Vessel List B'!AP7=6,6,IF('Vessel List B'!AP7=7,7,IF('Vessel List B'!AP7=8,8,IF('Vessel List B'!AP7=9,9,IF('Vessel List B'!AP7=10,10,IF('Vessel List B'!AP7=11,11,IF('Vessel List B'!AP7=12,12,IF('Vessel List B'!AP7=13,13,IF('Vessel List B'!AP7=14,14,IF('Vessel List B'!AP7=15,15,IF('Vessel List B'!AP7=16,16,0))))))))))))))))))</f>
        <v xml:space="preserve"> </v>
      </c>
      <c r="FI8" s="154"/>
      <c r="FJ8" s="158"/>
      <c r="FK8" s="390" t="str">
        <f t="shared" si="46"/>
        <v/>
      </c>
      <c r="FL8" s="158"/>
      <c r="FM8" s="137"/>
      <c r="FN8" s="388" t="str">
        <f t="shared" si="47"/>
        <v/>
      </c>
      <c r="FO8" s="157" t="str">
        <f>IF(VALUE(IF('Vessel List B'!BC7=1,1,IF('Vessel List B'!BC7=2,2,IF('Vessel List B'!BC7=3,3,IF('Vessel List B'!BC7=4,4,IF('Vessel List B'!BC7=5,5,IF('Vessel List B'!BC7=6,6,IF('Vessel List B'!BC7=7,7,IF('Vessel List B'!BC7=8,8,IF('Vessel List B'!BC7=9,9,IF('Vessel List B'!BC7=10,10,IF('Vessel List B'!BC7=11,11,IF('Vessel List B'!BC7=12,12,IF('Vessel List B'!BC7=13,13,IF('Vessel List B'!BC7=14,14,IF('Vessel List B'!BC7=15,15,IF('Vessel List B'!BC7=16,16,0)))))))))))))))))=0," ",VALUE(IF('Vessel List B'!BC7=1,1,IF('Vessel List B'!BC7=2,2,IF('Vessel List B'!BC7=3,3,IF('Vessel List B'!BC7=4,4,IF('Vessel List B'!BC7=5,5,IF('Vessel List B'!BC7=6,6,IF('Vessel List B'!BC7=7,7,IF('Vessel List B'!BC7=8,8,IF('Vessel List B'!BC7=9,9,IF('Vessel List B'!BC7=10,10,IF('Vessel List B'!BC7=11,11,IF('Vessel List B'!BC7=12,12,IF('Vessel List B'!BC7=13,13,IF('Vessel List B'!BC7=14,14,IF('Vessel List B'!BC7=15,15,IF('Vessel List B'!BC7=16,16,0))))))))))))))))))</f>
        <v xml:space="preserve"> </v>
      </c>
      <c r="FP8" s="154"/>
      <c r="FQ8" s="158"/>
      <c r="FR8" s="390" t="str">
        <f t="shared" si="48"/>
        <v/>
      </c>
      <c r="FS8" s="158"/>
      <c r="FT8" s="137"/>
      <c r="FU8" s="388" t="str">
        <f t="shared" si="49"/>
        <v/>
      </c>
      <c r="FV8" s="157" t="str">
        <f>IF(VALUE(IF('Vessel List B'!BP7=1,1,IF('Vessel List B'!BP7=2,2,IF('Vessel List B'!BP7=3,3,IF('Vessel List B'!BP7=4,4,IF('Vessel List B'!BP7=5,5,IF('Vessel List B'!BP7=6,6,IF('Vessel List B'!BP7=7,7,IF('Vessel List B'!BP7=8,8,IF('Vessel List B'!BP7=9,9,IF('Vessel List B'!BP7=10,10,IF('Vessel List B'!BP7=11,11,IF('Vessel List B'!BP7=12,12,IF('Vessel List B'!BP7=13,13,IF('Vessel List B'!BP7=14,14,IF('Vessel List B'!BP7=15,15,IF('Vessel List B'!BP7=16,16,0)))))))))))))))))=0," ",VALUE(IF('Vessel List B'!BP7=1,1,IF('Vessel List B'!BP7=2,2,IF('Vessel List B'!BP7=3,3,IF('Vessel List B'!BP7=4,4,IF('Vessel List B'!BP7=5,5,IF('Vessel List B'!BP7=6,6,IF('Vessel List B'!BP7=7,7,IF('Vessel List B'!BP7=8,8,IF('Vessel List B'!BP7=9,9,IF('Vessel List B'!BP7=10,10,IF('Vessel List B'!BP7=11,11,IF('Vessel List B'!BP7=12,12,IF('Vessel List B'!BP7=13,13,IF('Vessel List B'!BP7=14,14,IF('Vessel List B'!BP7=15,15,IF('Vessel List B'!BP7=16,16,0))))))))))))))))))</f>
        <v xml:space="preserve"> </v>
      </c>
      <c r="FW8" s="154"/>
      <c r="FX8" s="158"/>
      <c r="FY8" s="390" t="str">
        <f t="shared" si="50"/>
        <v/>
      </c>
      <c r="FZ8" s="158"/>
      <c r="GA8" s="137"/>
      <c r="GB8" s="388" t="str">
        <f t="shared" si="51"/>
        <v/>
      </c>
      <c r="GC8" s="157" t="str">
        <f>IF(VALUE(IF('Vessel List B'!CC7=1,1,IF('Vessel List B'!CC7=2,2,IF('Vessel List B'!CC7=3,3,IF('Vessel List B'!CC7=4,4,IF('Vessel List B'!CC7=5,5,IF('Vessel List B'!CC7=6,6,IF('Vessel List B'!CC7=7,7,IF('Vessel List B'!CC7=8,8,IF('Vessel List B'!CC7=9,9,IF('Vessel List B'!CC7=10,10,IF('Vessel List B'!CC7=11,11,IF('Vessel List B'!CC7=12,12,IF('Vessel List B'!CC7=13,13,IF('Vessel List B'!CC7=14,14,IF('Vessel List B'!CC7=15,15,IF('Vessel List B'!CC7=16,16,0)))))))))))))))))=0," ",VALUE(IF('Vessel List B'!CC7=1,1,IF('Vessel List B'!CC7=2,2,IF('Vessel List B'!CC7=3,3,IF('Vessel List B'!CC7=4,4,IF('Vessel List B'!CC7=5,5,IF('Vessel List B'!CC7=6,6,IF('Vessel List B'!CC7=7,7,IF('Vessel List B'!CC7=8,8,IF('Vessel List B'!CC7=9,9,IF('Vessel List B'!CC7=10,10,IF('Vessel List B'!CC7=11,11,IF('Vessel List B'!CC7=12,12,IF('Vessel List B'!CC7=13,13,IF('Vessel List B'!CC7=14,14,IF('Vessel List B'!CC7=15,15,IF('Vessel List B'!CC7=16,16,0))))))))))))))))))</f>
        <v xml:space="preserve"> </v>
      </c>
      <c r="GD8" s="154"/>
      <c r="GE8" s="158"/>
      <c r="GF8" s="390" t="str">
        <f t="shared" si="52"/>
        <v/>
      </c>
      <c r="GG8" s="158"/>
      <c r="GH8" s="137"/>
      <c r="GI8" s="388" t="str">
        <f t="shared" si="53"/>
        <v/>
      </c>
      <c r="GJ8" s="157" t="str">
        <f>IF(VALUE(IF('Vessel List B'!CP7=1,1,IF('Vessel List B'!CP7=2,2,IF('Vessel List B'!CP7=3,3,IF('Vessel List B'!CP7=4,4,IF('Vessel List B'!CP7=5,5,IF('Vessel List B'!CP7=6,6,IF('Vessel List B'!CP7=7,7,IF('Vessel List B'!CP7=8,8,IF('Vessel List B'!CP7=9,9,IF('Vessel List B'!CP7=10,10,IF('Vessel List B'!CP7=11,11,IF('Vessel List B'!CP7=12,12,IF('Vessel List B'!CP7=13,13,IF('Vessel List B'!CP7=14,14,IF('Vessel List B'!CP7=15,15,IF('Vessel List B'!CP7=16,16,0)))))))))))))))))=0," ",VALUE(IF('Vessel List B'!CP7=1,1,IF('Vessel List B'!CP7=2,2,IF('Vessel List B'!CP7=3,3,IF('Vessel List B'!CP7=4,4,IF('Vessel List B'!CP7=5,5,IF('Vessel List B'!CP7=6,6,IF('Vessel List B'!CP7=7,7,IF('Vessel List B'!CP7=8,8,IF('Vessel List B'!CP7=9,9,IF('Vessel List B'!CP7=10,10,IF('Vessel List B'!CP7=11,11,IF('Vessel List B'!CP7=12,12,IF('Vessel List B'!CP7=13,13,IF('Vessel List B'!CP7=14,14,IF('Vessel List B'!CP7=15,15,IF('Vessel List B'!CP7=16,16,0))))))))))))))))))</f>
        <v xml:space="preserve"> </v>
      </c>
      <c r="GK8" s="154"/>
      <c r="GL8" s="158"/>
      <c r="GM8" s="390" t="str">
        <f t="shared" si="54"/>
        <v/>
      </c>
      <c r="GN8" s="158"/>
      <c r="GO8" s="137"/>
      <c r="GP8" s="388" t="str">
        <f t="shared" si="55"/>
        <v/>
      </c>
      <c r="GQ8" s="157" t="str">
        <f>IF(VALUE(IF('Vessel List B'!DC7=1,1,IF('Vessel List B'!DC7=2,2,IF('Vessel List B'!DC7=3,3,IF('Vessel List B'!DC7=4,4,IF('Vessel List B'!DC7=5,5,IF('Vessel List B'!DC7=6,6,IF('Vessel List B'!DC7=7,7,IF('Vessel List B'!DC7=8,8,IF('Vessel List B'!DC7=9,9,IF('Vessel List B'!DC7=10,10,IF('Vessel List B'!DC7=11,11,IF('Vessel List B'!DC7=12,12,IF('Vessel List B'!DC7=13,13,IF('Vessel List B'!DC7=14,14,IF('Vessel List B'!DC7=15,15,IF('Vessel List B'!DC7=16,16,0)))))))))))))))))=0," ",VALUE(IF('Vessel List B'!DC7=1,1,IF('Vessel List B'!DC7=2,2,IF('Vessel List B'!DC7=3,3,IF('Vessel List B'!DC7=4,4,IF('Vessel List B'!DC7=5,5,IF('Vessel List B'!DC7=6,6,IF('Vessel List B'!DC7=7,7,IF('Vessel List B'!DC7=8,8,IF('Vessel List B'!DC7=9,9,IF('Vessel List B'!DC7=10,10,IF('Vessel List B'!DC7=11,11,IF('Vessel List B'!DC7=12,12,IF('Vessel List B'!DC7=13,13,IF('Vessel List B'!DC7=14,14,IF('Vessel List B'!DC7=15,15,IF('Vessel List B'!DC7=16,16,0))))))))))))))))))</f>
        <v xml:space="preserve"> </v>
      </c>
      <c r="GR8" s="154"/>
      <c r="GS8" s="158"/>
      <c r="GT8" s="390" t="str">
        <f t="shared" si="56"/>
        <v/>
      </c>
      <c r="GU8" s="158"/>
      <c r="GV8" s="137"/>
      <c r="GW8" s="388" t="str">
        <f t="shared" si="57"/>
        <v/>
      </c>
      <c r="GX8" s="157" t="str">
        <f>IF(VALUE(IF('Vessel List B'!DP7=1,1,IF('Vessel List B'!DP7=2,2,IF('Vessel List B'!DP7=3,3,IF('Vessel List B'!DP7=4,4,IF('Vessel List B'!DP7=5,5,IF('Vessel List B'!DP7=6,6,IF('Vessel List B'!DP7=7,7,IF('Vessel List B'!DP7=8,8,IF('Vessel List B'!DP7=9,9,IF('Vessel List B'!DP7=10,10,IF('Vessel List B'!DP7=11,11,IF('Vessel List B'!DP7=12,12,IF('Vessel List B'!DP7=13,13,IF('Vessel List B'!DP7=14,14,IF('Vessel List B'!DP7=15,15,IF('Vessel List B'!DP7=16,16,0)))))))))))))))))=0," ",VALUE(IF('Vessel List B'!DP7=1,1,IF('Vessel List B'!DP7=2,2,IF('Vessel List B'!DP7=3,3,IF('Vessel List B'!DP7=4,4,IF('Vessel List B'!DP7=5,5,IF('Vessel List B'!DP7=6,6,IF('Vessel List B'!DP7=7,7,IF('Vessel List B'!DP7=8,8,IF('Vessel List B'!DP7=9,9,IF('Vessel List B'!DP7=10,10,IF('Vessel List B'!DP7=11,11,IF('Vessel List B'!DP7=12,12,IF('Vessel List B'!DP7=13,13,IF('Vessel List B'!DP7=14,14,IF('Vessel List B'!DP7=15,15,IF('Vessel List B'!DP7=16,16,0))))))))))))))))))</f>
        <v xml:space="preserve"> </v>
      </c>
      <c r="GY8" s="154"/>
      <c r="GZ8" s="158"/>
      <c r="HA8" s="390" t="str">
        <f t="shared" si="58"/>
        <v/>
      </c>
      <c r="HB8" s="158"/>
      <c r="HC8" s="137"/>
      <c r="HD8" s="388" t="str">
        <f t="shared" si="59"/>
        <v/>
      </c>
      <c r="HE8" s="157" t="str">
        <f>IF(VALUE(IF('Vessel List B'!EC7=1,1,IF('Vessel List B'!EC7=2,2,IF('Vessel List B'!EC7=3,3,IF('Vessel List B'!EC7=4,4,IF('Vessel List B'!EC7=5,5,IF('Vessel List B'!EC7=6,6,IF('Vessel List B'!EC7=7,7,IF('Vessel List B'!EC7=8,8,IF('Vessel List B'!EC7=9,9,IF('Vessel List B'!EC7=10,10,IF('Vessel List B'!EC7=11,11,IF('Vessel List B'!EC7=12,12,IF('Vessel List B'!EC7=13,13,IF('Vessel List B'!EC7=14,14,IF('Vessel List B'!EC7=15,15,IF('Vessel List B'!EC7=16,16,0)))))))))))))))))=0," ",VALUE(IF('Vessel List B'!EC7=1,1,IF('Vessel List B'!EC7=2,2,IF('Vessel List B'!EC7=3,3,IF('Vessel List B'!EC7=4,4,IF('Vessel List B'!EC7=5,5,IF('Vessel List B'!EC7=6,6,IF('Vessel List B'!EC7=7,7,IF('Vessel List B'!EC7=8,8,IF('Vessel List B'!EC7=9,9,IF('Vessel List B'!EC7=10,10,IF('Vessel List B'!EC7=11,11,IF('Vessel List B'!EC7=12,12,IF('Vessel List B'!EC7=13,13,IF('Vessel List B'!EC7=14,14,IF('Vessel List B'!EC7=15,15,IF('Vessel List B'!EC7=16,16,0))))))))))))))))))</f>
        <v xml:space="preserve"> </v>
      </c>
      <c r="HF8" s="154"/>
      <c r="HG8" s="158"/>
      <c r="HH8" s="390" t="str">
        <f t="shared" si="60"/>
        <v/>
      </c>
      <c r="HI8" s="158"/>
      <c r="HJ8" s="137"/>
      <c r="HK8" s="388" t="str">
        <f t="shared" si="61"/>
        <v/>
      </c>
      <c r="HL8" s="157" t="str">
        <f>IF(VALUE(IF('Vessel List B'!EP7=1,1,IF('Vessel List B'!EP7=2,2,IF('Vessel List B'!EP7=3,3,IF('Vessel List B'!EP7=4,4,IF('Vessel List B'!EP7=5,5,IF('Vessel List B'!EP7=6,6,IF('Vessel List B'!EP7=7,7,IF('Vessel List B'!EP7=8,8,IF('Vessel List B'!EP7=9,9,IF('Vessel List B'!EP7=10,10,IF('Vessel List B'!EP7=11,11,IF('Vessel List B'!EP7=12,12,IF('Vessel List B'!EP7=13,13,IF('Vessel List B'!EP7=14,14,IF('Vessel List B'!EP7=15,15,IF('Vessel List B'!EP7=16,16,0)))))))))))))))))=0," ",VALUE(IF('Vessel List B'!EP7=1,1,IF('Vessel List B'!EP7=2,2,IF('Vessel List B'!EP7=3,3,IF('Vessel List B'!EP7=4,4,IF('Vessel List B'!EP7=5,5,IF('Vessel List B'!EP7=6,6,IF('Vessel List B'!EP7=7,7,IF('Vessel List B'!EP7=8,8,IF('Vessel List B'!EP7=9,9,IF('Vessel List B'!EP7=10,10,IF('Vessel List B'!EP7=11,11,IF('Vessel List B'!EP7=12,12,IF('Vessel List B'!EP7=13,13,IF('Vessel List B'!EP7=14,14,IF('Vessel List B'!EP7=15,15,IF('Vessel List B'!EP7=16,16,0))))))))))))))))))</f>
        <v xml:space="preserve"> </v>
      </c>
      <c r="HM8" s="154"/>
      <c r="HN8" s="158"/>
      <c r="HO8" s="390" t="str">
        <f t="shared" si="62"/>
        <v/>
      </c>
      <c r="HP8" s="158"/>
      <c r="HQ8" s="137"/>
      <c r="HR8" s="388" t="str">
        <f t="shared" si="63"/>
        <v/>
      </c>
      <c r="HS8" s="157" t="str">
        <f>IF(VALUE(IF('Vessel List B'!FC7=1,1,IF('Vessel List B'!FC7=2,2,IF('Vessel List B'!FC7=3,3,IF('Vessel List B'!FC7=4,4,IF('Vessel List B'!FC7=5,5,IF('Vessel List B'!FC7=6,6,IF('Vessel List B'!FC7=7,7,IF('Vessel List B'!FC7=8,8,IF('Vessel List B'!FC7=9,9,IF('Vessel List B'!FC7=10,10,IF('Vessel List B'!FC7=11,11,IF('Vessel List B'!FC7=12,12,IF('Vessel List B'!FC7=13,13,IF('Vessel List B'!FC7=14,14,IF('Vessel List B'!FC7=15,15,IF('Vessel List B'!FC7=16,16,0)))))))))))))))))=0," ",VALUE(IF('Vessel List B'!FC7=1,1,IF('Vessel List B'!FC7=2,2,IF('Vessel List B'!FC7=3,3,IF('Vessel List B'!FC7=4,4,IF('Vessel List B'!FC7=5,5,IF('Vessel List B'!FC7=6,6,IF('Vessel List B'!FC7=7,7,IF('Vessel List B'!FC7=8,8,IF('Vessel List B'!FC7=9,9,IF('Vessel List B'!FC7=10,10,IF('Vessel List B'!FC7=11,11,IF('Vessel List B'!FC7=12,12,IF('Vessel List B'!FC7=13,13,IF('Vessel List B'!FC7=14,14,IF('Vessel List B'!FC7=15,15,IF('Vessel List B'!FC7=16,16,0))))))))))))))))))</f>
        <v xml:space="preserve"> </v>
      </c>
      <c r="HT8" s="154"/>
      <c r="HU8" s="158"/>
      <c r="HV8" s="390" t="str">
        <f t="shared" si="64"/>
        <v/>
      </c>
      <c r="HW8" s="158"/>
      <c r="HX8" s="137"/>
      <c r="HY8" s="388" t="str">
        <f t="shared" si="65"/>
        <v/>
      </c>
      <c r="HZ8" s="157" t="str">
        <f>IF(VALUE(IF('Vessel List B'!FP7=1,1,IF('Vessel List B'!FP7=2,2,IF('Vessel List B'!FP7=3,3,IF('Vessel List B'!FP7=4,4,IF('Vessel List B'!FP7=5,5,IF('Vessel List B'!FP7=6,6,IF('Vessel List B'!FP7=7,7,IF('Vessel List B'!FP7=8,8,IF('Vessel List B'!FP7=9,9,IF('Vessel List B'!FP7=10,10,IF('Vessel List B'!FP7=11,11,IF('Vessel List B'!FP7=12,12,IF('Vessel List B'!FP7=13,13,IF('Vessel List B'!FP7=14,14,IF('Vessel List B'!FP7=15,15,IF('Vessel List B'!FP7=16,16,0)))))))))))))))))=0," ",VALUE(IF('Vessel List B'!FP7=1,1,IF('Vessel List B'!FP7=2,2,IF('Vessel List B'!FP7=3,3,IF('Vessel List B'!FP7=4,4,IF('Vessel List B'!FP7=5,5,IF('Vessel List B'!FP7=6,6,IF('Vessel List B'!FP7=7,7,IF('Vessel List B'!FP7=8,8,IF('Vessel List B'!FP7=9,9,IF('Vessel List B'!FP7=10,10,IF('Vessel List B'!FP7=11,11,IF('Vessel List B'!FP7=12,12,IF('Vessel List B'!FP7=13,13,IF('Vessel List B'!FP7=14,14,IF('Vessel List B'!FP7=15,15,IF('Vessel List B'!FP7=16,16,0))))))))))))))))))</f>
        <v xml:space="preserve"> </v>
      </c>
      <c r="IA8" s="154"/>
      <c r="IB8" s="158"/>
      <c r="IC8" s="390" t="str">
        <f t="shared" si="66"/>
        <v/>
      </c>
      <c r="ID8" s="158"/>
      <c r="IE8" s="137"/>
      <c r="IF8" s="388" t="str">
        <f t="shared" si="67"/>
        <v/>
      </c>
      <c r="IG8" s="157" t="str">
        <f>IF(VALUE(IF('Vessel List B'!GC7=1,1,IF('Vessel List B'!GC7=2,2,IF('Vessel List B'!GC7=3,3,IF('Vessel List B'!GC7=4,4,IF('Vessel List B'!GC7=5,5,IF('Vessel List B'!GC7=6,6,IF('Vessel List B'!GC7=7,7,IF('Vessel List B'!GC7=8,8,IF('Vessel List B'!GC7=9,9,IF('Vessel List B'!GC7=10,10,IF('Vessel List B'!GC7=11,11,IF('Vessel List B'!GC7=12,12,IF('Vessel List B'!GC7=13,13,IF('Vessel List B'!GC7=14,14,IF('Vessel List B'!GC7=15,15,IF('Vessel List B'!GC7=16,16,0)))))))))))))))))=0," ",VALUE(IF('Vessel List B'!GC7=1,1,IF('Vessel List B'!GC7=2,2,IF('Vessel List B'!GC7=3,3,IF('Vessel List B'!GC7=4,4,IF('Vessel List B'!GC7=5,5,IF('Vessel List B'!GC7=6,6,IF('Vessel List B'!GC7=7,7,IF('Vessel List B'!GC7=8,8,IF('Vessel List B'!GC7=9,9,IF('Vessel List B'!GC7=10,10,IF('Vessel List B'!GC7=11,11,IF('Vessel List B'!GC7=12,12,IF('Vessel List B'!GC7=13,13,IF('Vessel List B'!GC7=14,14,IF('Vessel List B'!GC7=15,15,IF('Vessel List B'!GC7=16,16,0))))))))))))))))))</f>
        <v xml:space="preserve"> </v>
      </c>
      <c r="IH8" s="154"/>
      <c r="II8" s="158"/>
      <c r="IJ8" s="390" t="str">
        <f t="shared" si="68"/>
        <v/>
      </c>
      <c r="IK8" s="158"/>
      <c r="IL8" s="137"/>
      <c r="IM8" s="388" t="str">
        <f t="shared" si="69"/>
        <v/>
      </c>
      <c r="IN8" s="157" t="str">
        <f>IF(VALUE(IF('Vessel List B'!GP7=1,1,IF('Vessel List B'!GP7=2,2,IF('Vessel List B'!GP7=3,3,IF('Vessel List B'!GP7=4,4,IF('Vessel List B'!GP7=5,5,IF('Vessel List B'!GP7=6,6,IF('Vessel List B'!GP7=7,7,IF('Vessel List B'!GP7=8,8,IF('Vessel List B'!GP7=9,9,IF('Vessel List B'!GP7=10,10,IF('Vessel List B'!GP7=11,11,IF('Vessel List B'!GP7=12,12,IF('Vessel List B'!GP7=13,13,IF('Vessel List B'!GP7=14,14,IF('Vessel List B'!GP7=15,15,IF('Vessel List B'!GP7=16,16,0)))))))))))))))))=0," ",VALUE(IF('Vessel List B'!GP7=1,1,IF('Vessel List B'!GP7=2,2,IF('Vessel List B'!GP7=3,3,IF('Vessel List B'!GP7=4,4,IF('Vessel List B'!GP7=5,5,IF('Vessel List B'!GP7=6,6,IF('Vessel List B'!GP7=7,7,IF('Vessel List B'!GP7=8,8,IF('Vessel List B'!GP7=9,9,IF('Vessel List B'!GP7=10,10,IF('Vessel List B'!GP7=11,11,IF('Vessel List B'!GP7=12,12,IF('Vessel List B'!GP7=13,13,IF('Vessel List B'!GP7=14,14,IF('Vessel List B'!GP7=15,15,IF('Vessel List B'!GP7=16,16,0))))))))))))))))))</f>
        <v xml:space="preserve"> </v>
      </c>
      <c r="IO8" s="154"/>
      <c r="IP8" s="158"/>
      <c r="IQ8" s="390" t="str">
        <f t="shared" si="70"/>
        <v/>
      </c>
      <c r="IR8" s="158"/>
      <c r="IS8" s="137"/>
      <c r="IT8" s="388" t="str">
        <f t="shared" si="71"/>
        <v/>
      </c>
      <c r="IU8" s="157" t="str">
        <f>IF(VALUE(IF('Vessel List B'!HC7=1,1,IF('Vessel List B'!HC7=2,2,IF('Vessel List B'!HC7=3,3,IF('Vessel List B'!HC7=4,4,IF('Vessel List B'!HC7=5,5,IF('Vessel List B'!HC7=6,6,IF('Vessel List B'!HC7=7,7,IF('Vessel List B'!HC7=8,8,IF('Vessel List B'!HC7=9,9,IF('Vessel List B'!HC7=10,10,IF('Vessel List B'!HC7=11,11,IF('Vessel List B'!HC7=12,12,IF('Vessel List B'!HC7=13,13,IF('Vessel List B'!HC7=14,14,IF('Vessel List B'!HC7=15,15,IF('Vessel List B'!HC7=16,16,0)))))))))))))))))=0," ",VALUE(IF('Vessel List B'!HC7=1,1,IF('Vessel List B'!HC7=2,2,IF('Vessel List B'!HC7=3,3,IF('Vessel List B'!HC7=4,4,IF('Vessel List B'!HC7=5,5,IF('Vessel List B'!HC7=6,6,IF('Vessel List B'!HC7=7,7,IF('Vessel List B'!HC7=8,8,IF('Vessel List B'!HC7=9,9,IF('Vessel List B'!HC7=10,10,IF('Vessel List B'!HC7=11,11,IF('Vessel List B'!HC7=12,12,IF('Vessel List B'!HC7=13,13,IF('Vessel List B'!HC7=14,14,IF('Vessel List B'!HC7=15,15,IF('Vessel List B'!HC7=16,16,0))))))))))))))))))</f>
        <v xml:space="preserve"> </v>
      </c>
      <c r="IV8" s="154"/>
      <c r="IW8" s="158"/>
      <c r="IX8" s="390" t="str">
        <f t="shared" si="72"/>
        <v/>
      </c>
      <c r="IY8" s="158"/>
      <c r="IZ8" s="137"/>
      <c r="JA8" s="388" t="str">
        <f t="shared" si="73"/>
        <v/>
      </c>
      <c r="JB8" s="157" t="str">
        <f>IF(VALUE(IF('Vessel List B'!HP7=1,1,IF('Vessel List B'!HP7=2,2,IF('Vessel List B'!HP7=3,3,IF('Vessel List B'!HP7=4,4,IF('Vessel List B'!HP7=5,5,IF('Vessel List B'!HP7=6,6,IF('Vessel List B'!HP7=7,7,IF('Vessel List B'!HP7=8,8,IF('Vessel List B'!HP7=9,9,IF('Vessel List B'!HP7=10,10,IF('Vessel List B'!HP7=11,11,IF('Vessel List B'!HP7=12,12,IF('Vessel List B'!HP7=13,13,IF('Vessel List B'!HP7=14,14,IF('Vessel List B'!HP7=15,15,IF('Vessel List B'!HP7=16,16,0)))))))))))))))))=0," ",VALUE(IF('Vessel List B'!HP7=1,1,IF('Vessel List B'!HP7=2,2,IF('Vessel List B'!HP7=3,3,IF('Vessel List B'!HP7=4,4,IF('Vessel List B'!HP7=5,5,IF('Vessel List B'!HP7=6,6,IF('Vessel List B'!HP7=7,7,IF('Vessel List B'!HP7=8,8,IF('Vessel List B'!HP7=9,9,IF('Vessel List B'!HP7=10,10,IF('Vessel List B'!HP7=11,11,IF('Vessel List B'!HP7=12,12,IF('Vessel List B'!HP7=13,13,IF('Vessel List B'!HP7=14,14,IF('Vessel List B'!HP7=15,15,IF('Vessel List B'!HP7=16,16,0))))))))))))))))))</f>
        <v xml:space="preserve"> </v>
      </c>
      <c r="JC8" s="154"/>
      <c r="JD8" s="158"/>
      <c r="JE8" s="390" t="str">
        <f t="shared" si="74"/>
        <v/>
      </c>
      <c r="JF8" s="158"/>
      <c r="JG8" s="137"/>
      <c r="JH8" s="388" t="str">
        <f t="shared" si="75"/>
        <v/>
      </c>
      <c r="JI8" s="157" t="str">
        <f>IF(VALUE(IF('Vessel List B'!IC7=1,1,IF('Vessel List B'!IC7=2,2,IF('Vessel List B'!IC7=3,3,IF('Vessel List B'!IC7=4,4,IF('Vessel List B'!IC7=5,5,IF('Vessel List B'!IC7=6,6,IF('Vessel List B'!IC7=7,7,IF('Vessel List B'!IC7=8,8,IF('Vessel List B'!IC7=9,9,IF('Vessel List B'!IC7=10,10,IF('Vessel List B'!IC7=11,11,IF('Vessel List B'!IC7=12,12,IF('Vessel List B'!IC7=13,13,IF('Vessel List B'!IC7=14,14,IF('Vessel List B'!IC7=15,15,IF('Vessel List B'!IC7=16,16,0)))))))))))))))))=0," ",VALUE(IF('Vessel List B'!IC7=1,1,IF('Vessel List B'!IC7=2,2,IF('Vessel List B'!IC7=3,3,IF('Vessel List B'!IC7=4,4,IF('Vessel List B'!IC7=5,5,IF('Vessel List B'!IC7=6,6,IF('Vessel List B'!IC7=7,7,IF('Vessel List B'!IC7=8,8,IF('Vessel List B'!IC7=9,9,IF('Vessel List B'!IC7=10,10,IF('Vessel List B'!IC7=11,11,IF('Vessel List B'!IC7=12,12,IF('Vessel List B'!IC7=13,13,IF('Vessel List B'!IC7=14,14,IF('Vessel List B'!IC7=15,15,IF('Vessel List B'!IC7=16,16,0))))))))))))))))))</f>
        <v xml:space="preserve"> </v>
      </c>
      <c r="JJ8" s="154"/>
      <c r="JK8" s="158"/>
      <c r="JL8" s="390" t="str">
        <f t="shared" si="76"/>
        <v/>
      </c>
      <c r="JM8" s="158"/>
      <c r="JN8" s="137"/>
      <c r="JO8" s="388" t="str">
        <f t="shared" si="77"/>
        <v/>
      </c>
      <c r="JP8" s="157" t="str">
        <f>IF(VALUE(IF('Vessel List B'!IP7=1,1,IF('Vessel List B'!IP7=2,2,IF('Vessel List B'!IP7=3,3,IF('Vessel List B'!IP7=4,4,IF('Vessel List B'!IP7=5,5,IF('Vessel List B'!IP7=6,6,IF('Vessel List B'!IP7=7,7,IF('Vessel List B'!IP7=8,8,IF('Vessel List B'!IP7=9,9,IF('Vessel List B'!IP7=10,10,IF('Vessel List B'!IP7=11,11,IF('Vessel List B'!IP7=12,12,IF('Vessel List B'!IP7=13,13,IF('Vessel List B'!IP7=14,14,IF('Vessel List B'!IP7=15,15,IF('Vessel List B'!IP7=16,16,0)))))))))))))))))=0," ",VALUE(IF('Vessel List B'!IP7=1,1,IF('Vessel List B'!IP7=2,2,IF('Vessel List B'!IP7=3,3,IF('Vessel List B'!IP7=4,4,IF('Vessel List B'!IP7=5,5,IF('Vessel List B'!IP7=6,6,IF('Vessel List B'!IP7=7,7,IF('Vessel List B'!IP7=8,8,IF('Vessel List B'!IP7=9,9,IF('Vessel List B'!IP7=10,10,IF('Vessel List B'!IP7=11,11,IF('Vessel List B'!IP7=12,12,IF('Vessel List B'!IP7=13,13,IF('Vessel List B'!IP7=14,14,IF('Vessel List B'!IP7=15,15,IF('Vessel List B'!IP7=16,16,0))))))))))))))))))</f>
        <v xml:space="preserve"> </v>
      </c>
      <c r="JQ8" s="154"/>
      <c r="JR8" s="158"/>
      <c r="JS8" s="390" t="str">
        <f t="shared" si="78"/>
        <v/>
      </c>
      <c r="JT8" s="158"/>
      <c r="JU8" s="137"/>
      <c r="JV8" s="397" t="str">
        <f t="shared" si="79"/>
        <v/>
      </c>
      <c r="JW8" s="403"/>
      <c r="JX8" s="409" t="e">
        <f t="shared" si="80"/>
        <v>#VALUE!</v>
      </c>
      <c r="JY8" s="409"/>
      <c r="JZ8" s="409"/>
      <c r="KA8" s="409"/>
      <c r="KB8" s="409"/>
      <c r="KC8" s="409"/>
      <c r="KD8" s="409"/>
      <c r="KE8" s="409"/>
    </row>
    <row r="9" spans="1:291" ht="15" x14ac:dyDescent="0.25">
      <c r="A9" s="132">
        <f>'Vessel List A'!B8</f>
        <v>41583</v>
      </c>
      <c r="B9" s="157" t="str">
        <f>IF(VALUE(IF('Vessel List A'!C8=1,1,IF('Vessel List A'!C8=2,2,IF('Vessel List A'!C8=3,3,IF('Vessel List A'!C8=4,4,IF('Vessel List A'!C8=5,5,IF('Vessel List A'!C8=6,6,IF('Vessel List A'!C8=7,7,IF('Vessel List A'!C8=8,8,IF('Vessel List A'!C8=9,9,IF('Vessel List A'!C8=10,10,IF('Vessel List A'!C8=11,11,IF('Vessel List A'!C8=12,12,IF('Vessel List A'!C8=13,13,IF('Vessel List A'!C8=14,14,IF('Vessel List A'!C8=15,15,IF('Vessel List A'!C8=16,16,0)))))))))))))))))=0," ",VALUE(IF('Vessel List A'!C8=1,1,IF('Vessel List A'!C8=2,2,IF('Vessel List A'!C8=3,3,IF('Vessel List A'!C8=4,4,IF('Vessel List A'!C8=5,5,IF('Vessel List A'!C8=6,6,IF('Vessel List A'!C8=7,7,IF('Vessel List A'!C8=8,8,IF('Vessel List A'!C8=9,9,IF('Vessel List A'!C8=10,10,IF('Vessel List A'!C8=11,11,IF('Vessel List A'!C8=12,12,IF('Vessel List A'!C8=13,13,IF('Vessel List A'!C8=14,14,IF('Vessel List A'!C8=15,15,IF('Vessel List A'!C8=16,16,0))))))))))))))))))</f>
        <v xml:space="preserve"> </v>
      </c>
      <c r="C9" s="154"/>
      <c r="D9" s="158"/>
      <c r="E9" s="390" t="str">
        <f t="shared" si="0"/>
        <v/>
      </c>
      <c r="F9" s="158"/>
      <c r="G9" s="137"/>
      <c r="H9" s="388" t="str">
        <f t="shared" si="1"/>
        <v/>
      </c>
      <c r="I9" s="157" t="str">
        <f>IF(VALUE(IF('Vessel List A'!P8=1,1,IF('Vessel List A'!P8=2,2,IF('Vessel List A'!P8=3,3,IF('Vessel List A'!P8=4,4,IF('Vessel List A'!P8=5,5,IF('Vessel List A'!P8=6,6,IF('Vessel List A'!P8=7,7,IF('Vessel List A'!P8=8,8,IF('Vessel List A'!P8=9,9,IF('Vessel List A'!P8=10,10,IF('Vessel List A'!P8=11,11,IF('Vessel List A'!P8=12,12,IF('Vessel List A'!P8=13,13,IF('Vessel List A'!P8=14,14,IF('Vessel List A'!P8=15,15,IF('Vessel List A'!P8=16,16,0)))))))))))))))))=0," ",VALUE(IF('Vessel List A'!P8=1,1,IF('Vessel List A'!P8=2,2,IF('Vessel List A'!P8=3,3,IF('Vessel List A'!P8=4,4,IF('Vessel List A'!P8=5,5,IF('Vessel List A'!P8=6,6,IF('Vessel List A'!P8=7,7,IF('Vessel List A'!P8=8,8,IF('Vessel List A'!P8=9,9,IF('Vessel List A'!P8=10,10,IF('Vessel List A'!P8=11,11,IF('Vessel List A'!P8=12,12,IF('Vessel List A'!P8=13,13,IF('Vessel List A'!P8=14,14,IF('Vessel List A'!P8=15,15,IF('Vessel List A'!P8=16,16,0))))))))))))))))))</f>
        <v xml:space="preserve"> </v>
      </c>
      <c r="J9" s="154"/>
      <c r="K9" s="158"/>
      <c r="L9" s="390" t="str">
        <f t="shared" si="2"/>
        <v/>
      </c>
      <c r="M9" s="158"/>
      <c r="N9" s="137"/>
      <c r="O9" s="388" t="str">
        <f t="shared" si="3"/>
        <v/>
      </c>
      <c r="P9" s="157" t="str">
        <f>IF(VALUE(IF('Vessel List A'!AC8=1,1,IF('Vessel List A'!AC8=2,2,IF('Vessel List A'!AC8=3,3,IF('Vessel List A'!AC8=4,4,IF('Vessel List A'!AC8=5,5,IF('Vessel List A'!AC8=6,6,IF('Vessel List A'!AC8=7,7,IF('Vessel List A'!AC8=8,8,IF('Vessel List A'!AC8=9,9,IF('Vessel List A'!AC8=10,10,IF('Vessel List A'!AC8=11,11,IF('Vessel List A'!AC8=12,12,IF('Vessel List A'!AC8=13,13,IF('Vessel List A'!AC8=14,14,IF('Vessel List A'!AC8=15,15,IF('Vessel List A'!AC8=16,16,0)))))))))))))))))=0," ",VALUE(IF('Vessel List A'!AC8=1,1,IF('Vessel List A'!AC8=2,2,IF('Vessel List A'!AC8=3,3,IF('Vessel List A'!AC8=4,4,IF('Vessel List A'!AC8=5,5,IF('Vessel List A'!AC8=6,6,IF('Vessel List A'!AC8=7,7,IF('Vessel List A'!AC8=8,8,IF('Vessel List A'!AC8=9,9,IF('Vessel List A'!AC8=10,10,IF('Vessel List A'!AC8=11,11,IF('Vessel List A'!AC8=12,12,IF('Vessel List A'!AC8=13,13,IF('Vessel List A'!AC8=14,14,IF('Vessel List A'!AC8=15,15,IF('Vessel List A'!AC8=16,16,0))))))))))))))))))</f>
        <v xml:space="preserve"> </v>
      </c>
      <c r="Q9" s="154"/>
      <c r="R9" s="158"/>
      <c r="S9" s="390" t="str">
        <f t="shared" si="4"/>
        <v/>
      </c>
      <c r="T9" s="158"/>
      <c r="U9" s="137"/>
      <c r="V9" s="388" t="str">
        <f t="shared" si="5"/>
        <v/>
      </c>
      <c r="W9" s="157" t="str">
        <f>IF(VALUE(IF('Vessel List A'!AP8=1,1,IF('Vessel List A'!AP8=2,2,IF('Vessel List A'!AP8=3,3,IF('Vessel List A'!AP8=4,4,IF('Vessel List A'!AP8=5,5,IF('Vessel List A'!AP8=6,6,IF('Vessel List A'!AP8=7,7,IF('Vessel List A'!AP8=8,8,IF('Vessel List A'!AP8=9,9,IF('Vessel List A'!AP8=10,10,IF('Vessel List A'!AP8=11,11,IF('Vessel List A'!AP8=12,12,IF('Vessel List A'!AP8=13,13,IF('Vessel List A'!AP8=14,14,IF('Vessel List A'!AP8=15,15,IF('Vessel List A'!AP8=16,16,0)))))))))))))))))=0," ",VALUE(IF('Vessel List A'!AP8=1,1,IF('Vessel List A'!AP8=2,2,IF('Vessel List A'!AP8=3,3,IF('Vessel List A'!AP8=4,4,IF('Vessel List A'!AP8=5,5,IF('Vessel List A'!AP8=6,6,IF('Vessel List A'!AP8=7,7,IF('Vessel List A'!AP8=8,8,IF('Vessel List A'!AP8=9,9,IF('Vessel List A'!AP8=10,10,IF('Vessel List A'!AP8=11,11,IF('Vessel List A'!AP8=12,12,IF('Vessel List A'!AP8=13,13,IF('Vessel List A'!AP8=14,14,IF('Vessel List A'!AP8=15,15,IF('Vessel List A'!AP8=16,16,0))))))))))))))))))</f>
        <v xml:space="preserve"> </v>
      </c>
      <c r="X9" s="154"/>
      <c r="Y9" s="158"/>
      <c r="Z9" s="390" t="str">
        <f t="shared" si="6"/>
        <v/>
      </c>
      <c r="AA9" s="158"/>
      <c r="AB9" s="137"/>
      <c r="AC9" s="388" t="str">
        <f t="shared" si="7"/>
        <v/>
      </c>
      <c r="AD9" s="157" t="str">
        <f>IF(VALUE(IF('Vessel List A'!BC8=1,1,IF('Vessel List A'!BC8=2,2,IF('Vessel List A'!BC8=3,3,IF('Vessel List A'!BC8=4,4,IF('Vessel List A'!BC8=5,5,IF('Vessel List A'!BC8=6,6,IF('Vessel List A'!BC8=7,7,IF('Vessel List A'!BC8=8,8,IF('Vessel List A'!BC8=9,9,IF('Vessel List A'!BC8=10,10,IF('Vessel List A'!BC8=11,11,IF('Vessel List A'!BC8=12,12,IF('Vessel List A'!BC8=13,13,IF('Vessel List A'!BC8=14,14,IF('Vessel List A'!BC8=15,15,IF('Vessel List A'!BC8=16,16,0)))))))))))))))))=0," ",VALUE(IF('Vessel List A'!BC8=1,1,IF('Vessel List A'!BC8=2,2,IF('Vessel List A'!BC8=3,3,IF('Vessel List A'!BC8=4,4,IF('Vessel List A'!BC8=5,5,IF('Vessel List A'!BC8=6,6,IF('Vessel List A'!BC8=7,7,IF('Vessel List A'!BC8=8,8,IF('Vessel List A'!BC8=9,9,IF('Vessel List A'!BC8=10,10,IF('Vessel List A'!BC8=11,11,IF('Vessel List A'!BC8=12,12,IF('Vessel List A'!BC8=13,13,IF('Vessel List A'!BC8=14,14,IF('Vessel List A'!BC8=15,15,IF('Vessel List A'!BC8=16,16,0))))))))))))))))))</f>
        <v xml:space="preserve"> </v>
      </c>
      <c r="AE9" s="154"/>
      <c r="AF9" s="158"/>
      <c r="AG9" s="390" t="str">
        <f t="shared" si="8"/>
        <v/>
      </c>
      <c r="AH9" s="158"/>
      <c r="AI9" s="137"/>
      <c r="AJ9" s="388" t="str">
        <f t="shared" si="9"/>
        <v/>
      </c>
      <c r="AK9" s="157" t="str">
        <f>IF(VALUE(IF('Vessel List A'!BP8=1,1,IF('Vessel List A'!BP8=2,2,IF('Vessel List A'!BP8=3,3,IF('Vessel List A'!BP8=4,4,IF('Vessel List A'!BP8=5,5,IF('Vessel List A'!BP8=6,6,IF('Vessel List A'!BP8=7,7,IF('Vessel List A'!BP8=8,8,IF('Vessel List A'!BP8=9,9,IF('Vessel List A'!BP8=10,10,IF('Vessel List A'!BP8=11,11,IF('Vessel List A'!BP8=12,12,IF('Vessel List A'!BP8=13,13,IF('Vessel List A'!BP8=14,14,IF('Vessel List A'!BP8=15,15,IF('Vessel List A'!BP8=16,16,0)))))))))))))))))=0," ",VALUE(IF('Vessel List A'!BP8=1,1,IF('Vessel List A'!BP8=2,2,IF('Vessel List A'!BP8=3,3,IF('Vessel List A'!BP8=4,4,IF('Vessel List A'!BP8=5,5,IF('Vessel List A'!BP8=6,6,IF('Vessel List A'!BP8=7,7,IF('Vessel List A'!BP8=8,8,IF('Vessel List A'!BP8=9,9,IF('Vessel List A'!BP8=10,10,IF('Vessel List A'!BP8=11,11,IF('Vessel List A'!BP8=12,12,IF('Vessel List A'!BP8=13,13,IF('Vessel List A'!BP8=14,14,IF('Vessel List A'!BP8=15,15,IF('Vessel List A'!BP8=16,16,0))))))))))))))))))</f>
        <v xml:space="preserve"> </v>
      </c>
      <c r="AL9" s="154"/>
      <c r="AM9" s="158"/>
      <c r="AN9" s="390" t="str">
        <f t="shared" si="10"/>
        <v/>
      </c>
      <c r="AO9" s="158"/>
      <c r="AP9" s="137"/>
      <c r="AQ9" s="388" t="str">
        <f t="shared" si="11"/>
        <v/>
      </c>
      <c r="AR9" s="157" t="str">
        <f>IF(VALUE(IF('Vessel List A'!CC8=1,1,IF('Vessel List A'!CC8=2,2,IF('Vessel List A'!CC8=3,3,IF('Vessel List A'!CC8=4,4,IF('Vessel List A'!CC8=5,5,IF('Vessel List A'!CC8=6,6,IF('Vessel List A'!CC8=7,7,IF('Vessel List A'!CC8=8,8,IF('Vessel List A'!CC8=9,9,IF('Vessel List A'!CC8=10,10,IF('Vessel List A'!CC8=11,11,IF('Vessel List A'!CC8=12,12,IF('Vessel List A'!CC8=13,13,IF('Vessel List A'!CC8=14,14,IF('Vessel List A'!CC8=15,15,IF('Vessel List A'!CC8=16,16,0)))))))))))))))))=0," ",VALUE(IF('Vessel List A'!CC8=1,1,IF('Vessel List A'!CC8=2,2,IF('Vessel List A'!CC8=3,3,IF('Vessel List A'!CC8=4,4,IF('Vessel List A'!CC8=5,5,IF('Vessel List A'!CC8=6,6,IF('Vessel List A'!CC8=7,7,IF('Vessel List A'!CC8=8,8,IF('Vessel List A'!CC8=9,9,IF('Vessel List A'!CC8=10,10,IF('Vessel List A'!CC8=11,11,IF('Vessel List A'!CC8=12,12,IF('Vessel List A'!CC8=13,13,IF('Vessel List A'!CC8=14,14,IF('Vessel List A'!CC8=15,15,IF('Vessel List A'!CC8=16,16,0))))))))))))))))))</f>
        <v xml:space="preserve"> </v>
      </c>
      <c r="AS9" s="154"/>
      <c r="AT9" s="158"/>
      <c r="AU9" s="390" t="str">
        <f t="shared" si="12"/>
        <v/>
      </c>
      <c r="AV9" s="158"/>
      <c r="AW9" s="137"/>
      <c r="AX9" s="388" t="str">
        <f t="shared" si="13"/>
        <v/>
      </c>
      <c r="AY9" s="157" t="str">
        <f>IF(VALUE(IF('Vessel List A'!CP8=1,1,IF('Vessel List A'!CP8=2,2,IF('Vessel List A'!CP8=3,3,IF('Vessel List A'!CP8=4,4,IF('Vessel List A'!CP8=5,5,IF('Vessel List A'!CP8=6,6,IF('Vessel List A'!CP8=7,7,IF('Vessel List A'!CP8=8,8,IF('Vessel List A'!CP8=9,9,IF('Vessel List A'!CP8=10,10,IF('Vessel List A'!CP8=11,11,IF('Vessel List A'!CP8=12,12,IF('Vessel List A'!CP8=13,13,IF('Vessel List A'!CP8=14,14,IF('Vessel List A'!CP8=15,15,IF('Vessel List A'!CP8=16,16,0)))))))))))))))))=0," ",VALUE(IF('Vessel List A'!CP8=1,1,IF('Vessel List A'!CP8=2,2,IF('Vessel List A'!CP8=3,3,IF('Vessel List A'!CP8=4,4,IF('Vessel List A'!CP8=5,5,IF('Vessel List A'!CP8=6,6,IF('Vessel List A'!CP8=7,7,IF('Vessel List A'!CP8=8,8,IF('Vessel List A'!CP8=9,9,IF('Vessel List A'!CP8=10,10,IF('Vessel List A'!CP8=11,11,IF('Vessel List A'!CP8=12,12,IF('Vessel List A'!CP8=13,13,IF('Vessel List A'!CP8=14,14,IF('Vessel List A'!CP8=15,15,IF('Vessel List A'!CP8=16,16,0))))))))))))))))))</f>
        <v xml:space="preserve"> </v>
      </c>
      <c r="AZ9" s="154"/>
      <c r="BA9" s="158"/>
      <c r="BB9" s="390" t="str">
        <f t="shared" si="14"/>
        <v/>
      </c>
      <c r="BC9" s="158"/>
      <c r="BD9" s="137"/>
      <c r="BE9" s="388" t="str">
        <f t="shared" si="15"/>
        <v/>
      </c>
      <c r="BF9" s="157" t="str">
        <f>IF(VALUE(IF('Vessel List A'!DC8=1,1,IF('Vessel List A'!DC8=2,2,IF('Vessel List A'!DC8=3,3,IF('Vessel List A'!DC8=4,4,IF('Vessel List A'!DC8=5,5,IF('Vessel List A'!DC8=6,6,IF('Vessel List A'!DC8=7,7,IF('Vessel List A'!DC8=8,8,IF('Vessel List A'!DC8=9,9,IF('Vessel List A'!DC8=10,10,IF('Vessel List A'!DC8=11,11,IF('Vessel List A'!DC8=12,12,IF('Vessel List A'!DC8=13,13,IF('Vessel List A'!DC8=14,14,IF('Vessel List A'!DC8=15,15,IF('Vessel List A'!DC8=16,16,0)))))))))))))))))=0," ",VALUE(IF('Vessel List A'!DC8=1,1,IF('Vessel List A'!DC8=2,2,IF('Vessel List A'!DC8=3,3,IF('Vessel List A'!DC8=4,4,IF('Vessel List A'!DC8=5,5,IF('Vessel List A'!DC8=6,6,IF('Vessel List A'!DC8=7,7,IF('Vessel List A'!DC8=8,8,IF('Vessel List A'!DC8=9,9,IF('Vessel List A'!DC8=10,10,IF('Vessel List A'!DC8=11,11,IF('Vessel List A'!DC8=12,12,IF('Vessel List A'!DC8=13,13,IF('Vessel List A'!DC8=14,14,IF('Vessel List A'!DC8=15,15,IF('Vessel List A'!DC8=16,16,0))))))))))))))))))</f>
        <v xml:space="preserve"> </v>
      </c>
      <c r="BG9" s="154"/>
      <c r="BH9" s="158"/>
      <c r="BI9" s="390" t="str">
        <f t="shared" si="16"/>
        <v/>
      </c>
      <c r="BJ9" s="158"/>
      <c r="BK9" s="137"/>
      <c r="BL9" s="388" t="str">
        <f t="shared" si="17"/>
        <v/>
      </c>
      <c r="BM9" s="157" t="str">
        <f>IF(VALUE(IF('Vessel List A'!DP8=1,1,IF('Vessel List A'!DP8=2,2,IF('Vessel List A'!DP8=3,3,IF('Vessel List A'!DP8=4,4,IF('Vessel List A'!DP8=5,5,IF('Vessel List A'!DP8=6,6,IF('Vessel List A'!DP8=7,7,IF('Vessel List A'!DP8=8,8,IF('Vessel List A'!DP8=9,9,IF('Vessel List A'!DP8=10,10,IF('Vessel List A'!DP8=11,11,IF('Vessel List A'!DP8=12,12,IF('Vessel List A'!DP8=13,13,IF('Vessel List A'!DP8=14,14,IF('Vessel List A'!DP8=15,15,IF('Vessel List A'!DP8=16,16,0)))))))))))))))))=0," ",VALUE(IF('Vessel List A'!DP8=1,1,IF('Vessel List A'!DP8=2,2,IF('Vessel List A'!DP8=3,3,IF('Vessel List A'!DP8=4,4,IF('Vessel List A'!DP8=5,5,IF('Vessel List A'!DP8=6,6,IF('Vessel List A'!DP8=7,7,IF('Vessel List A'!DP8=8,8,IF('Vessel List A'!DP8=9,9,IF('Vessel List A'!DP8=10,10,IF('Vessel List A'!DP8=11,11,IF('Vessel List A'!DP8=12,12,IF('Vessel List A'!DP8=13,13,IF('Vessel List A'!DP8=14,14,IF('Vessel List A'!DP8=15,15,IF('Vessel List A'!DP8=16,16,0))))))))))))))))))</f>
        <v xml:space="preserve"> </v>
      </c>
      <c r="BN9" s="154"/>
      <c r="BO9" s="158"/>
      <c r="BP9" s="390" t="str">
        <f t="shared" si="18"/>
        <v/>
      </c>
      <c r="BQ9" s="158"/>
      <c r="BR9" s="137"/>
      <c r="BS9" s="388" t="str">
        <f t="shared" si="19"/>
        <v/>
      </c>
      <c r="BT9" s="157" t="str">
        <f>IF(VALUE(IF('Vessel List A'!EC8=1,1,IF('Vessel List A'!EC8=2,2,IF('Vessel List A'!EC8=3,3,IF('Vessel List A'!EC8=4,4,IF('Vessel List A'!EC8=5,5,IF('Vessel List A'!EC8=6,6,IF('Vessel List A'!EC8=7,7,IF('Vessel List A'!EC8=8,8,IF('Vessel List A'!EC8=9,9,IF('Vessel List A'!EC8=10,10,IF('Vessel List A'!EC8=11,11,IF('Vessel List A'!EC8=12,12,IF('Vessel List A'!EC8=13,13,IF('Vessel List A'!EC8=14,14,IF('Vessel List A'!EC8=15,15,IF('Vessel List A'!EC8=16,16,0)))))))))))))))))=0," ",VALUE(IF('Vessel List A'!EC8=1,1,IF('Vessel List A'!EC8=2,2,IF('Vessel List A'!EC8=3,3,IF('Vessel List A'!EC8=4,4,IF('Vessel List A'!EC8=5,5,IF('Vessel List A'!EC8=6,6,IF('Vessel List A'!EC8=7,7,IF('Vessel List A'!EC8=8,8,IF('Vessel List A'!EC8=9,9,IF('Vessel List A'!EC8=10,10,IF('Vessel List A'!EC8=11,11,IF('Vessel List A'!EC8=12,12,IF('Vessel List A'!EC8=13,13,IF('Vessel List A'!EC8=14,14,IF('Vessel List A'!EC8=15,15,IF('Vessel List A'!EC8=16,16,0))))))))))))))))))</f>
        <v xml:space="preserve"> </v>
      </c>
      <c r="BU9" s="154"/>
      <c r="BV9" s="158"/>
      <c r="BW9" s="390" t="str">
        <f t="shared" si="20"/>
        <v/>
      </c>
      <c r="BX9" s="158"/>
      <c r="BY9" s="137"/>
      <c r="BZ9" s="388" t="str">
        <f t="shared" si="21"/>
        <v/>
      </c>
      <c r="CA9" s="157" t="str">
        <f>IF(VALUE(IF('Vessel List A'!EP8=1,1,IF('Vessel List A'!EP8=2,2,IF('Vessel List A'!EP8=3,3,IF('Vessel List A'!EP8=4,4,IF('Vessel List A'!EP8=5,5,IF('Vessel List A'!EP8=6,6,IF('Vessel List A'!EP8=7,7,IF('Vessel List A'!EP8=8,8,IF('Vessel List A'!EP8=9,9,IF('Vessel List A'!EP8=10,10,IF('Vessel List A'!EP8=11,11,IF('Vessel List A'!EP8=12,12,IF('Vessel List A'!EP8=13,13,IF('Vessel List A'!EP8=14,14,IF('Vessel List A'!EP8=15,15,IF('Vessel List A'!EP8=16,16,0)))))))))))))))))=0," ",VALUE(IF('Vessel List A'!EP8=1,1,IF('Vessel List A'!EP8=2,2,IF('Vessel List A'!EP8=3,3,IF('Vessel List A'!EP8=4,4,IF('Vessel List A'!EP8=5,5,IF('Vessel List A'!EP8=6,6,IF('Vessel List A'!EP8=7,7,IF('Vessel List A'!EP8=8,8,IF('Vessel List A'!EP8=9,9,IF('Vessel List A'!EP8=10,10,IF('Vessel List A'!EP8=11,11,IF('Vessel List A'!EP8=12,12,IF('Vessel List A'!EP8=13,13,IF('Vessel List A'!EP8=14,14,IF('Vessel List A'!EP8=15,15,IF('Vessel List A'!EP8=16,16,0))))))))))))))))))</f>
        <v xml:space="preserve"> </v>
      </c>
      <c r="CB9" s="154"/>
      <c r="CC9" s="158"/>
      <c r="CD9" s="390" t="str">
        <f t="shared" si="22"/>
        <v/>
      </c>
      <c r="CE9" s="158"/>
      <c r="CF9" s="137"/>
      <c r="CG9" s="388" t="str">
        <f t="shared" si="23"/>
        <v/>
      </c>
      <c r="CH9" s="157" t="str">
        <f>IF(VALUE(IF('Vessel List A'!FC8=1,1,IF('Vessel List A'!FC8=2,2,IF('Vessel List A'!FC8=3,3,IF('Vessel List A'!FC8=4,4,IF('Vessel List A'!FC8=5,5,IF('Vessel List A'!FC8=6,6,IF('Vessel List A'!FC8=7,7,IF('Vessel List A'!FC8=8,8,IF('Vessel List A'!FC8=9,9,IF('Vessel List A'!FC8=10,10,IF('Vessel List A'!FC8=11,11,IF('Vessel List A'!FC8=12,12,IF('Vessel List A'!FC8=13,13,IF('Vessel List A'!FC8=14,14,IF('Vessel List A'!FC8=15,15,IF('Vessel List A'!FC8=16,16,0)))))))))))))))))=0," ",VALUE(IF('Vessel List A'!FC8=1,1,IF('Vessel List A'!FC8=2,2,IF('Vessel List A'!FC8=3,3,IF('Vessel List A'!FC8=4,4,IF('Vessel List A'!FC8=5,5,IF('Vessel List A'!FC8=6,6,IF('Vessel List A'!FC8=7,7,IF('Vessel List A'!FC8=8,8,IF('Vessel List A'!FC8=9,9,IF('Vessel List A'!FC8=10,10,IF('Vessel List A'!FC8=11,11,IF('Vessel List A'!FC8=12,12,IF('Vessel List A'!FC8=13,13,IF('Vessel List A'!FC8=14,14,IF('Vessel List A'!FC8=15,15,IF('Vessel List A'!FC8=16,16,0))))))))))))))))))</f>
        <v xml:space="preserve"> </v>
      </c>
      <c r="CI9" s="154"/>
      <c r="CJ9" s="158"/>
      <c r="CK9" s="390" t="str">
        <f t="shared" si="24"/>
        <v/>
      </c>
      <c r="CL9" s="158"/>
      <c r="CM9" s="137"/>
      <c r="CN9" s="388" t="str">
        <f t="shared" si="25"/>
        <v/>
      </c>
      <c r="CO9" s="157" t="str">
        <f>IF(VALUE(IF('Vessel List A'!FP8=1,1,IF('Vessel List A'!FP8=2,2,IF('Vessel List A'!FP8=3,3,IF('Vessel List A'!FP8=4,4,IF('Vessel List A'!FP8=5,5,IF('Vessel List A'!FP8=6,6,IF('Vessel List A'!FP8=7,7,IF('Vessel List A'!FP8=8,8,IF('Vessel List A'!FP8=9,9,IF('Vessel List A'!FP8=10,10,IF('Vessel List A'!FP8=11,11,IF('Vessel List A'!FP8=12,12,IF('Vessel List A'!FP8=13,13,IF('Vessel List A'!FP8=14,14,IF('Vessel List A'!FP8=15,15,IF('Vessel List A'!FP8=16,16,0)))))))))))))))))=0," ",VALUE(IF('Vessel List A'!FP8=1,1,IF('Vessel List A'!FP8=2,2,IF('Vessel List A'!FP8=3,3,IF('Vessel List A'!FP8=4,4,IF('Vessel List A'!FP8=5,5,IF('Vessel List A'!FP8=6,6,IF('Vessel List A'!FP8=7,7,IF('Vessel List A'!FP8=8,8,IF('Vessel List A'!FP8=9,9,IF('Vessel List A'!FP8=10,10,IF('Vessel List A'!FP8=11,11,IF('Vessel List A'!FP8=12,12,IF('Vessel List A'!FP8=13,13,IF('Vessel List A'!FP8=14,14,IF('Vessel List A'!FP8=15,15,IF('Vessel List A'!FP8=16,16,0))))))))))))))))))</f>
        <v xml:space="preserve"> </v>
      </c>
      <c r="CP9" s="154"/>
      <c r="CQ9" s="158"/>
      <c r="CR9" s="390" t="str">
        <f t="shared" si="26"/>
        <v/>
      </c>
      <c r="CS9" s="158"/>
      <c r="CT9" s="137"/>
      <c r="CU9" s="388" t="str">
        <f t="shared" si="27"/>
        <v/>
      </c>
      <c r="CV9" s="157" t="str">
        <f>IF(VALUE(IF('Vessel List A'!GC8=1,1,IF('Vessel List A'!GC8=2,2,IF('Vessel List A'!GC8=3,3,IF('Vessel List A'!GC8=4,4,IF('Vessel List A'!GC8=5,5,IF('Vessel List A'!GC8=6,6,IF('Vessel List A'!GC8=7,7,IF('Vessel List A'!GC8=8,8,IF('Vessel List A'!GC8=9,9,IF('Vessel List A'!GC8=10,10,IF('Vessel List A'!GC8=11,11,IF('Vessel List A'!GC8=12,12,IF('Vessel List A'!GC8=13,13,IF('Vessel List A'!GC8=14,14,IF('Vessel List A'!GC8=15,15,IF('Vessel List A'!GC8=16,16,0)))))))))))))))))=0," ",VALUE(IF('Vessel List A'!GC8=1,1,IF('Vessel List A'!GC8=2,2,IF('Vessel List A'!GC8=3,3,IF('Vessel List A'!GC8=4,4,IF('Vessel List A'!GC8=5,5,IF('Vessel List A'!GC8=6,6,IF('Vessel List A'!GC8=7,7,IF('Vessel List A'!GC8=8,8,IF('Vessel List A'!GC8=9,9,IF('Vessel List A'!GC8=10,10,IF('Vessel List A'!GC8=11,11,IF('Vessel List A'!GC8=12,12,IF('Vessel List A'!GC8=13,13,IF('Vessel List A'!GC8=14,14,IF('Vessel List A'!GC8=15,15,IF('Vessel List A'!GC8=16,16,0))))))))))))))))))</f>
        <v xml:space="preserve"> </v>
      </c>
      <c r="CW9" s="154"/>
      <c r="CX9" s="158"/>
      <c r="CY9" s="390" t="str">
        <f t="shared" si="28"/>
        <v/>
      </c>
      <c r="CZ9" s="158"/>
      <c r="DA9" s="137"/>
      <c r="DB9" s="388" t="str">
        <f t="shared" si="29"/>
        <v/>
      </c>
      <c r="DC9" s="157" t="str">
        <f>IF(VALUE(IF('Vessel List A'!GP8=1,1,IF('Vessel List A'!GP8=2,2,IF('Vessel List A'!GP8=3,3,IF('Vessel List A'!GP8=4,4,IF('Vessel List A'!GP8=5,5,IF('Vessel List A'!GP8=6,6,IF('Vessel List A'!GP8=7,7,IF('Vessel List A'!GP8=8,8,IF('Vessel List A'!GP8=9,9,IF('Vessel List A'!GP8=10,10,IF('Vessel List A'!GP8=11,11,IF('Vessel List A'!GP8=12,12,IF('Vessel List A'!GP8=13,13,IF('Vessel List A'!GP8=14,14,IF('Vessel List A'!GP8=15,15,IF('Vessel List A'!GP8=16,16,0)))))))))))))))))=0," ",VALUE(IF('Vessel List A'!GP8=1,1,IF('Vessel List A'!GP8=2,2,IF('Vessel List A'!GP8=3,3,IF('Vessel List A'!GP8=4,4,IF('Vessel List A'!GP8=5,5,IF('Vessel List A'!GP8=6,6,IF('Vessel List A'!GP8=7,7,IF('Vessel List A'!GP8=8,8,IF('Vessel List A'!GP8=9,9,IF('Vessel List A'!GP8=10,10,IF('Vessel List A'!GP8=11,11,IF('Vessel List A'!GP8=12,12,IF('Vessel List A'!GP8=13,13,IF('Vessel List A'!GP8=14,14,IF('Vessel List A'!GP8=15,15,IF('Vessel List A'!GP8=16,16,0))))))))))))))))))</f>
        <v xml:space="preserve"> </v>
      </c>
      <c r="DD9" s="154"/>
      <c r="DE9" s="158"/>
      <c r="DF9" s="390" t="str">
        <f t="shared" si="30"/>
        <v/>
      </c>
      <c r="DG9" s="158"/>
      <c r="DH9" s="137"/>
      <c r="DI9" s="388" t="str">
        <f t="shared" si="31"/>
        <v/>
      </c>
      <c r="DJ9" s="157" t="str">
        <f>IF(VALUE(IF('Vessel List A'!HC8=1,1,IF('Vessel List A'!HC8=2,2,IF('Vessel List A'!HC8=3,3,IF('Vessel List A'!HC8=4,4,IF('Vessel List A'!HC8=5,5,IF('Vessel List A'!HC8=6,6,IF('Vessel List A'!HC8=7,7,IF('Vessel List A'!HC8=8,8,IF('Vessel List A'!HC8=9,9,IF('Vessel List A'!HC8=10,10,IF('Vessel List A'!HC8=11,11,IF('Vessel List A'!HC8=12,12,IF('Vessel List A'!HC8=13,13,IF('Vessel List A'!HC8=14,14,IF('Vessel List A'!HC8=15,15,IF('Vessel List A'!HC8=16,16,0)))))))))))))))))=0," ",VALUE(IF('Vessel List A'!HC8=1,1,IF('Vessel List A'!HC8=2,2,IF('Vessel List A'!HC8=3,3,IF('Vessel List A'!HC8=4,4,IF('Vessel List A'!HC8=5,5,IF('Vessel List A'!HC8=6,6,IF('Vessel List A'!HC8=7,7,IF('Vessel List A'!HC8=8,8,IF('Vessel List A'!HC8=9,9,IF('Vessel List A'!HC8=10,10,IF('Vessel List A'!HC8=11,11,IF('Vessel List A'!HC8=12,12,IF('Vessel List A'!HC8=13,13,IF('Vessel List A'!HC8=14,14,IF('Vessel List A'!HC8=15,15,IF('Vessel List A'!HC8=16,16,0))))))))))))))))))</f>
        <v xml:space="preserve"> </v>
      </c>
      <c r="DK9" s="154"/>
      <c r="DL9" s="158"/>
      <c r="DM9" s="390" t="str">
        <f t="shared" si="32"/>
        <v/>
      </c>
      <c r="DN9" s="158"/>
      <c r="DO9" s="137"/>
      <c r="DP9" s="388" t="str">
        <f t="shared" si="33"/>
        <v/>
      </c>
      <c r="DQ9" s="157" t="str">
        <f>IF(VALUE(IF('Vessel List A'!HP8=1,1,IF('Vessel List A'!HP8=2,2,IF('Vessel List A'!HP8=3,3,IF('Vessel List A'!HP8=4,4,IF('Vessel List A'!HP8=5,5,IF('Vessel List A'!HP8=6,6,IF('Vessel List A'!HP8=7,7,IF('Vessel List A'!HP8=8,8,IF('Vessel List A'!HP8=9,9,IF('Vessel List A'!HP8=10,10,IF('Vessel List A'!HP8=11,11,IF('Vessel List A'!HP8=12,12,IF('Vessel List A'!HP8=13,13,IF('Vessel List A'!HP8=14,14,IF('Vessel List A'!HP8=15,15,IF('Vessel List A'!HP8=16,16,0)))))))))))))))))=0," ",VALUE(IF('Vessel List A'!HP8=1,1,IF('Vessel List A'!HP8=2,2,IF('Vessel List A'!HP8=3,3,IF('Vessel List A'!HP8=4,4,IF('Vessel List A'!HP8=5,5,IF('Vessel List A'!HP8=6,6,IF('Vessel List A'!HP8=7,7,IF('Vessel List A'!HP8=8,8,IF('Vessel List A'!HP8=9,9,IF('Vessel List A'!HP8=10,10,IF('Vessel List A'!HP8=11,11,IF('Vessel List A'!HP8=12,12,IF('Vessel List A'!HP8=13,13,IF('Vessel List A'!HP8=14,14,IF('Vessel List A'!HP8=15,15,IF('Vessel List A'!HP8=16,16,0))))))))))))))))))</f>
        <v xml:space="preserve"> </v>
      </c>
      <c r="DR9" s="154"/>
      <c r="DS9" s="158"/>
      <c r="DT9" s="390" t="str">
        <f t="shared" si="34"/>
        <v/>
      </c>
      <c r="DU9" s="158"/>
      <c r="DV9" s="137"/>
      <c r="DW9" s="388" t="str">
        <f t="shared" si="35"/>
        <v/>
      </c>
      <c r="DX9" s="157" t="str">
        <f>IF(VALUE(IF('Vessel List A'!IC8=1,1,IF('Vessel List A'!IC8=2,2,IF('Vessel List A'!IC8=3,3,IF('Vessel List A'!IC8=4,4,IF('Vessel List A'!IC8=5,5,IF('Vessel List A'!IC8=6,6,IF('Vessel List A'!IC8=7,7,IF('Vessel List A'!IC8=8,8,IF('Vessel List A'!IC8=9,9,IF('Vessel List A'!IC8=10,10,IF('Vessel List A'!IC8=11,11,IF('Vessel List A'!IC8=12,12,IF('Vessel List A'!IC8=13,13,IF('Vessel List A'!IC8=14,14,IF('Vessel List A'!IC8=15,15,IF('Vessel List A'!IC8=16,16,0)))))))))))))))))=0," ",VALUE(IF('Vessel List A'!IC8=1,1,IF('Vessel List A'!IC8=2,2,IF('Vessel List A'!IC8=3,3,IF('Vessel List A'!IC8=4,4,IF('Vessel List A'!IC8=5,5,IF('Vessel List A'!IC8=6,6,IF('Vessel List A'!IC8=7,7,IF('Vessel List A'!IC8=8,8,IF('Vessel List A'!IC8=9,9,IF('Vessel List A'!IC8=10,10,IF('Vessel List A'!IC8=11,11,IF('Vessel List A'!IC8=12,12,IF('Vessel List A'!IC8=13,13,IF('Vessel List A'!IC8=14,14,IF('Vessel List A'!IC8=15,15,IF('Vessel List A'!IC8=16,16,0))))))))))))))))))</f>
        <v xml:space="preserve"> </v>
      </c>
      <c r="DY9" s="154"/>
      <c r="DZ9" s="158"/>
      <c r="EA9" s="390" t="str">
        <f t="shared" si="36"/>
        <v/>
      </c>
      <c r="EB9" s="158"/>
      <c r="EC9" s="137"/>
      <c r="ED9" s="388" t="str">
        <f t="shared" si="37"/>
        <v/>
      </c>
      <c r="EE9" s="157" t="str">
        <f>IF(VALUE(IF('Vessel List A'!IP8=1,1,IF('Vessel List A'!IP8=2,2,IF('Vessel List A'!IP8=3,3,IF('Vessel List A'!IP8=4,4,IF('Vessel List A'!IP8=5,5,IF('Vessel List A'!IP8=6,6,IF('Vessel List A'!IP8=7,7,IF('Vessel List A'!IP8=8,8,IF('Vessel List A'!IP8=9,9,IF('Vessel List A'!IP8=10,10,IF('Vessel List A'!IP8=11,11,IF('Vessel List A'!IP8=12,12,IF('Vessel List A'!IP8=13,13,IF('Vessel List A'!IP8=14,14,IF('Vessel List A'!IP8=15,15,IF('Vessel List A'!IP8=16,16,0)))))))))))))))))=0," ",VALUE(IF('Vessel List A'!IP8=1,1,IF('Vessel List A'!IP8=2,2,IF('Vessel List A'!IP8=3,3,IF('Vessel List A'!IP8=4,4,IF('Vessel List A'!IP8=5,5,IF('Vessel List A'!IP8=6,6,IF('Vessel List A'!IP8=7,7,IF('Vessel List A'!IP8=8,8,IF('Vessel List A'!IP8=9,9,IF('Vessel List A'!IP8=10,10,IF('Vessel List A'!IP8=11,11,IF('Vessel List A'!IP8=12,12,IF('Vessel List A'!IP8=13,13,IF('Vessel List A'!IP8=14,14,IF('Vessel List A'!IP8=15,15,IF('Vessel List A'!IP8=16,16,0))))))))))))))))))</f>
        <v xml:space="preserve"> </v>
      </c>
      <c r="EF9" s="154"/>
      <c r="EG9" s="158"/>
      <c r="EH9" s="390" t="str">
        <f t="shared" si="38"/>
        <v/>
      </c>
      <c r="EI9" s="158"/>
      <c r="EJ9" s="137"/>
      <c r="EK9" s="397" t="str">
        <f t="shared" si="39"/>
        <v/>
      </c>
      <c r="EL9" s="144"/>
      <c r="EM9" s="157" t="str">
        <f>IF(VALUE(IF('Vessel List B'!C8=1,1,IF('Vessel List B'!C8=2,2,IF('Vessel List B'!C8=3,3,IF('Vessel List B'!C8=4,4,IF('Vessel List B'!C8=5,5,IF('Vessel List B'!C8=6,6,IF('Vessel List B'!C8=7,7,IF('Vessel List B'!C8=8,8,IF('Vessel List B'!C8=9,9,IF('Vessel List B'!C8=10,10,IF('Vessel List B'!C8=11,11,IF('Vessel List B'!C8=12,12,IF('Vessel List B'!C8=13,13,IF('Vessel List B'!C8=14,14,IF('Vessel List B'!C8=15,15,IF('Vessel List B'!C8=16,16,0)))))))))))))))))=0," ",VALUE(IF('Vessel List B'!C8=1,1,IF('Vessel List B'!C8=2,2,IF('Vessel List B'!C8=3,3,IF('Vessel List B'!C8=4,4,IF('Vessel List B'!C8=5,5,IF('Vessel List B'!C8=6,6,IF('Vessel List B'!C8=7,7,IF('Vessel List B'!C8=8,8,IF('Vessel List B'!C8=9,9,IF('Vessel List B'!C8=10,10,IF('Vessel List B'!C8=11,11,IF('Vessel List B'!C8=12,12,IF('Vessel List B'!C8=13,13,IF('Vessel List B'!C8=14,14,IF('Vessel List B'!C8=15,15,IF('Vessel List B'!C8=16,16,0))))))))))))))))))</f>
        <v xml:space="preserve"> </v>
      </c>
      <c r="EN9" s="154"/>
      <c r="EO9" s="158"/>
      <c r="EP9" s="390" t="str">
        <f t="shared" si="40"/>
        <v/>
      </c>
      <c r="EQ9" s="158"/>
      <c r="ER9" s="137"/>
      <c r="ES9" s="388" t="str">
        <f t="shared" si="41"/>
        <v/>
      </c>
      <c r="ET9" s="157" t="str">
        <f>IF(VALUE(IF('Vessel List B'!P8=1,1,IF('Vessel List B'!P8=2,2,IF('Vessel List B'!P8=3,3,IF('Vessel List B'!P8=4,4,IF('Vessel List B'!P8=5,5,IF('Vessel List B'!P8=6,6,IF('Vessel List B'!P8=7,7,IF('Vessel List B'!P8=8,8,IF('Vessel List B'!P8=9,9,IF('Vessel List B'!P8=10,10,IF('Vessel List B'!P8=11,11,IF('Vessel List B'!P8=12,12,IF('Vessel List B'!P8=13,13,IF('Vessel List B'!P8=14,14,IF('Vessel List B'!P8=15,15,IF('Vessel List B'!P8=16,16,0)))))))))))))))))=0," ",VALUE(IF('Vessel List B'!P8=1,1,IF('Vessel List B'!P8=2,2,IF('Vessel List B'!P8=3,3,IF('Vessel List B'!P8=4,4,IF('Vessel List B'!P8=5,5,IF('Vessel List B'!P8=6,6,IF('Vessel List B'!P8=7,7,IF('Vessel List B'!P8=8,8,IF('Vessel List B'!P8=9,9,IF('Vessel List B'!P8=10,10,IF('Vessel List B'!P8=11,11,IF('Vessel List B'!P8=12,12,IF('Vessel List B'!P8=13,13,IF('Vessel List B'!P8=14,14,IF('Vessel List B'!P8=15,15,IF('Vessel List B'!P8=16,16,0))))))))))))))))))</f>
        <v xml:space="preserve"> </v>
      </c>
      <c r="EU9" s="154"/>
      <c r="EV9" s="158"/>
      <c r="EW9" s="390" t="str">
        <f t="shared" si="42"/>
        <v/>
      </c>
      <c r="EX9" s="158"/>
      <c r="EY9" s="137"/>
      <c r="EZ9" s="388" t="str">
        <f t="shared" si="43"/>
        <v/>
      </c>
      <c r="FA9" s="157" t="str">
        <f>IF(VALUE(IF('Vessel List B'!AC8=1,1,IF('Vessel List B'!AC8=2,2,IF('Vessel List B'!AC8=3,3,IF('Vessel List B'!AC8=4,4,IF('Vessel List B'!AC8=5,5,IF('Vessel List B'!AC8=6,6,IF('Vessel List B'!AC8=7,7,IF('Vessel List B'!AC8=8,8,IF('Vessel List B'!AC8=9,9,IF('Vessel List B'!AC8=10,10,IF('Vessel List B'!AC8=11,11,IF('Vessel List B'!AC8=12,12,IF('Vessel List B'!AC8=13,13,IF('Vessel List B'!AC8=14,14,IF('Vessel List B'!AC8=15,15,IF('Vessel List B'!AC8=16,16,0)))))))))))))))))=0," ",VALUE(IF('Vessel List B'!AC8=1,1,IF('Vessel List B'!AC8=2,2,IF('Vessel List B'!AC8=3,3,IF('Vessel List B'!AC8=4,4,IF('Vessel List B'!AC8=5,5,IF('Vessel List B'!AC8=6,6,IF('Vessel List B'!AC8=7,7,IF('Vessel List B'!AC8=8,8,IF('Vessel List B'!AC8=9,9,IF('Vessel List B'!AC8=10,10,IF('Vessel List B'!AC8=11,11,IF('Vessel List B'!AC8=12,12,IF('Vessel List B'!AC8=13,13,IF('Vessel List B'!AC8=14,14,IF('Vessel List B'!AC8=15,15,IF('Vessel List B'!AC8=16,16,0))))))))))))))))))</f>
        <v xml:space="preserve"> </v>
      </c>
      <c r="FB9" s="154"/>
      <c r="FC9" s="158"/>
      <c r="FD9" s="390" t="str">
        <f t="shared" si="44"/>
        <v/>
      </c>
      <c r="FE9" s="158"/>
      <c r="FF9" s="137"/>
      <c r="FG9" s="388" t="str">
        <f t="shared" si="45"/>
        <v/>
      </c>
      <c r="FH9" s="157" t="str">
        <f>IF(VALUE(IF('Vessel List B'!AP8=1,1,IF('Vessel List B'!AP8=2,2,IF('Vessel List B'!AP8=3,3,IF('Vessel List B'!AP8=4,4,IF('Vessel List B'!AP8=5,5,IF('Vessel List B'!AP8=6,6,IF('Vessel List B'!AP8=7,7,IF('Vessel List B'!AP8=8,8,IF('Vessel List B'!AP8=9,9,IF('Vessel List B'!AP8=10,10,IF('Vessel List B'!AP8=11,11,IF('Vessel List B'!AP8=12,12,IF('Vessel List B'!AP8=13,13,IF('Vessel List B'!AP8=14,14,IF('Vessel List B'!AP8=15,15,IF('Vessel List B'!AP8=16,16,0)))))))))))))))))=0," ",VALUE(IF('Vessel List B'!AP8=1,1,IF('Vessel List B'!AP8=2,2,IF('Vessel List B'!AP8=3,3,IF('Vessel List B'!AP8=4,4,IF('Vessel List B'!AP8=5,5,IF('Vessel List B'!AP8=6,6,IF('Vessel List B'!AP8=7,7,IF('Vessel List B'!AP8=8,8,IF('Vessel List B'!AP8=9,9,IF('Vessel List B'!AP8=10,10,IF('Vessel List B'!AP8=11,11,IF('Vessel List B'!AP8=12,12,IF('Vessel List B'!AP8=13,13,IF('Vessel List B'!AP8=14,14,IF('Vessel List B'!AP8=15,15,IF('Vessel List B'!AP8=16,16,0))))))))))))))))))</f>
        <v xml:space="preserve"> </v>
      </c>
      <c r="FI9" s="154"/>
      <c r="FJ9" s="158"/>
      <c r="FK9" s="390" t="str">
        <f t="shared" si="46"/>
        <v/>
      </c>
      <c r="FL9" s="158"/>
      <c r="FM9" s="137"/>
      <c r="FN9" s="388" t="str">
        <f t="shared" si="47"/>
        <v/>
      </c>
      <c r="FO9" s="157" t="str">
        <f>IF(VALUE(IF('Vessel List B'!BC8=1,1,IF('Vessel List B'!BC8=2,2,IF('Vessel List B'!BC8=3,3,IF('Vessel List B'!BC8=4,4,IF('Vessel List B'!BC8=5,5,IF('Vessel List B'!BC8=6,6,IF('Vessel List B'!BC8=7,7,IF('Vessel List B'!BC8=8,8,IF('Vessel List B'!BC8=9,9,IF('Vessel List B'!BC8=10,10,IF('Vessel List B'!BC8=11,11,IF('Vessel List B'!BC8=12,12,IF('Vessel List B'!BC8=13,13,IF('Vessel List B'!BC8=14,14,IF('Vessel List B'!BC8=15,15,IF('Vessel List B'!BC8=16,16,0)))))))))))))))))=0," ",VALUE(IF('Vessel List B'!BC8=1,1,IF('Vessel List B'!BC8=2,2,IF('Vessel List B'!BC8=3,3,IF('Vessel List B'!BC8=4,4,IF('Vessel List B'!BC8=5,5,IF('Vessel List B'!BC8=6,6,IF('Vessel List B'!BC8=7,7,IF('Vessel List B'!BC8=8,8,IF('Vessel List B'!BC8=9,9,IF('Vessel List B'!BC8=10,10,IF('Vessel List B'!BC8=11,11,IF('Vessel List B'!BC8=12,12,IF('Vessel List B'!BC8=13,13,IF('Vessel List B'!BC8=14,14,IF('Vessel List B'!BC8=15,15,IF('Vessel List B'!BC8=16,16,0))))))))))))))))))</f>
        <v xml:space="preserve"> </v>
      </c>
      <c r="FP9" s="154"/>
      <c r="FQ9" s="158"/>
      <c r="FR9" s="390" t="str">
        <f t="shared" si="48"/>
        <v/>
      </c>
      <c r="FS9" s="158"/>
      <c r="FT9" s="137"/>
      <c r="FU9" s="388" t="str">
        <f t="shared" si="49"/>
        <v/>
      </c>
      <c r="FV9" s="157" t="str">
        <f>IF(VALUE(IF('Vessel List B'!BP8=1,1,IF('Vessel List B'!BP8=2,2,IF('Vessel List B'!BP8=3,3,IF('Vessel List B'!BP8=4,4,IF('Vessel List B'!BP8=5,5,IF('Vessel List B'!BP8=6,6,IF('Vessel List B'!BP8=7,7,IF('Vessel List B'!BP8=8,8,IF('Vessel List B'!BP8=9,9,IF('Vessel List B'!BP8=10,10,IF('Vessel List B'!BP8=11,11,IF('Vessel List B'!BP8=12,12,IF('Vessel List B'!BP8=13,13,IF('Vessel List B'!BP8=14,14,IF('Vessel List B'!BP8=15,15,IF('Vessel List B'!BP8=16,16,0)))))))))))))))))=0," ",VALUE(IF('Vessel List B'!BP8=1,1,IF('Vessel List B'!BP8=2,2,IF('Vessel List B'!BP8=3,3,IF('Vessel List B'!BP8=4,4,IF('Vessel List B'!BP8=5,5,IF('Vessel List B'!BP8=6,6,IF('Vessel List B'!BP8=7,7,IF('Vessel List B'!BP8=8,8,IF('Vessel List B'!BP8=9,9,IF('Vessel List B'!BP8=10,10,IF('Vessel List B'!BP8=11,11,IF('Vessel List B'!BP8=12,12,IF('Vessel List B'!BP8=13,13,IF('Vessel List B'!BP8=14,14,IF('Vessel List B'!BP8=15,15,IF('Vessel List B'!BP8=16,16,0))))))))))))))))))</f>
        <v xml:space="preserve"> </v>
      </c>
      <c r="FW9" s="154"/>
      <c r="FX9" s="158"/>
      <c r="FY9" s="390" t="str">
        <f t="shared" si="50"/>
        <v/>
      </c>
      <c r="FZ9" s="158"/>
      <c r="GA9" s="137"/>
      <c r="GB9" s="388" t="str">
        <f t="shared" si="51"/>
        <v/>
      </c>
      <c r="GC9" s="157" t="str">
        <f>IF(VALUE(IF('Vessel List B'!CC8=1,1,IF('Vessel List B'!CC8=2,2,IF('Vessel List B'!CC8=3,3,IF('Vessel List B'!CC8=4,4,IF('Vessel List B'!CC8=5,5,IF('Vessel List B'!CC8=6,6,IF('Vessel List B'!CC8=7,7,IF('Vessel List B'!CC8=8,8,IF('Vessel List B'!CC8=9,9,IF('Vessel List B'!CC8=10,10,IF('Vessel List B'!CC8=11,11,IF('Vessel List B'!CC8=12,12,IF('Vessel List B'!CC8=13,13,IF('Vessel List B'!CC8=14,14,IF('Vessel List B'!CC8=15,15,IF('Vessel List B'!CC8=16,16,0)))))))))))))))))=0," ",VALUE(IF('Vessel List B'!CC8=1,1,IF('Vessel List B'!CC8=2,2,IF('Vessel List B'!CC8=3,3,IF('Vessel List B'!CC8=4,4,IF('Vessel List B'!CC8=5,5,IF('Vessel List B'!CC8=6,6,IF('Vessel List B'!CC8=7,7,IF('Vessel List B'!CC8=8,8,IF('Vessel List B'!CC8=9,9,IF('Vessel List B'!CC8=10,10,IF('Vessel List B'!CC8=11,11,IF('Vessel List B'!CC8=12,12,IF('Vessel List B'!CC8=13,13,IF('Vessel List B'!CC8=14,14,IF('Vessel List B'!CC8=15,15,IF('Vessel List B'!CC8=16,16,0))))))))))))))))))</f>
        <v xml:space="preserve"> </v>
      </c>
      <c r="GD9" s="154"/>
      <c r="GE9" s="158"/>
      <c r="GF9" s="390" t="str">
        <f t="shared" si="52"/>
        <v/>
      </c>
      <c r="GG9" s="158"/>
      <c r="GH9" s="137"/>
      <c r="GI9" s="388" t="str">
        <f t="shared" si="53"/>
        <v/>
      </c>
      <c r="GJ9" s="157" t="str">
        <f>IF(VALUE(IF('Vessel List B'!CP8=1,1,IF('Vessel List B'!CP8=2,2,IF('Vessel List B'!CP8=3,3,IF('Vessel List B'!CP8=4,4,IF('Vessel List B'!CP8=5,5,IF('Vessel List B'!CP8=6,6,IF('Vessel List B'!CP8=7,7,IF('Vessel List B'!CP8=8,8,IF('Vessel List B'!CP8=9,9,IF('Vessel List B'!CP8=10,10,IF('Vessel List B'!CP8=11,11,IF('Vessel List B'!CP8=12,12,IF('Vessel List B'!CP8=13,13,IF('Vessel List B'!CP8=14,14,IF('Vessel List B'!CP8=15,15,IF('Vessel List B'!CP8=16,16,0)))))))))))))))))=0," ",VALUE(IF('Vessel List B'!CP8=1,1,IF('Vessel List B'!CP8=2,2,IF('Vessel List B'!CP8=3,3,IF('Vessel List B'!CP8=4,4,IF('Vessel List B'!CP8=5,5,IF('Vessel List B'!CP8=6,6,IF('Vessel List B'!CP8=7,7,IF('Vessel List B'!CP8=8,8,IF('Vessel List B'!CP8=9,9,IF('Vessel List B'!CP8=10,10,IF('Vessel List B'!CP8=11,11,IF('Vessel List B'!CP8=12,12,IF('Vessel List B'!CP8=13,13,IF('Vessel List B'!CP8=14,14,IF('Vessel List B'!CP8=15,15,IF('Vessel List B'!CP8=16,16,0))))))))))))))))))</f>
        <v xml:space="preserve"> </v>
      </c>
      <c r="GK9" s="154"/>
      <c r="GL9" s="158"/>
      <c r="GM9" s="390" t="str">
        <f t="shared" si="54"/>
        <v/>
      </c>
      <c r="GN9" s="158"/>
      <c r="GO9" s="137"/>
      <c r="GP9" s="388" t="str">
        <f t="shared" si="55"/>
        <v/>
      </c>
      <c r="GQ9" s="157" t="str">
        <f>IF(VALUE(IF('Vessel List B'!DC8=1,1,IF('Vessel List B'!DC8=2,2,IF('Vessel List B'!DC8=3,3,IF('Vessel List B'!DC8=4,4,IF('Vessel List B'!DC8=5,5,IF('Vessel List B'!DC8=6,6,IF('Vessel List B'!DC8=7,7,IF('Vessel List B'!DC8=8,8,IF('Vessel List B'!DC8=9,9,IF('Vessel List B'!DC8=10,10,IF('Vessel List B'!DC8=11,11,IF('Vessel List B'!DC8=12,12,IF('Vessel List B'!DC8=13,13,IF('Vessel List B'!DC8=14,14,IF('Vessel List B'!DC8=15,15,IF('Vessel List B'!DC8=16,16,0)))))))))))))))))=0," ",VALUE(IF('Vessel List B'!DC8=1,1,IF('Vessel List B'!DC8=2,2,IF('Vessel List B'!DC8=3,3,IF('Vessel List B'!DC8=4,4,IF('Vessel List B'!DC8=5,5,IF('Vessel List B'!DC8=6,6,IF('Vessel List B'!DC8=7,7,IF('Vessel List B'!DC8=8,8,IF('Vessel List B'!DC8=9,9,IF('Vessel List B'!DC8=10,10,IF('Vessel List B'!DC8=11,11,IF('Vessel List B'!DC8=12,12,IF('Vessel List B'!DC8=13,13,IF('Vessel List B'!DC8=14,14,IF('Vessel List B'!DC8=15,15,IF('Vessel List B'!DC8=16,16,0))))))))))))))))))</f>
        <v xml:space="preserve"> </v>
      </c>
      <c r="GR9" s="154"/>
      <c r="GS9" s="158"/>
      <c r="GT9" s="390" t="str">
        <f t="shared" si="56"/>
        <v/>
      </c>
      <c r="GU9" s="158"/>
      <c r="GV9" s="137"/>
      <c r="GW9" s="388" t="str">
        <f t="shared" si="57"/>
        <v/>
      </c>
      <c r="GX9" s="157" t="str">
        <f>IF(VALUE(IF('Vessel List B'!DP8=1,1,IF('Vessel List B'!DP8=2,2,IF('Vessel List B'!DP8=3,3,IF('Vessel List B'!DP8=4,4,IF('Vessel List B'!DP8=5,5,IF('Vessel List B'!DP8=6,6,IF('Vessel List B'!DP8=7,7,IF('Vessel List B'!DP8=8,8,IF('Vessel List B'!DP8=9,9,IF('Vessel List B'!DP8=10,10,IF('Vessel List B'!DP8=11,11,IF('Vessel List B'!DP8=12,12,IF('Vessel List B'!DP8=13,13,IF('Vessel List B'!DP8=14,14,IF('Vessel List B'!DP8=15,15,IF('Vessel List B'!DP8=16,16,0)))))))))))))))))=0," ",VALUE(IF('Vessel List B'!DP8=1,1,IF('Vessel List B'!DP8=2,2,IF('Vessel List B'!DP8=3,3,IF('Vessel List B'!DP8=4,4,IF('Vessel List B'!DP8=5,5,IF('Vessel List B'!DP8=6,6,IF('Vessel List B'!DP8=7,7,IF('Vessel List B'!DP8=8,8,IF('Vessel List B'!DP8=9,9,IF('Vessel List B'!DP8=10,10,IF('Vessel List B'!DP8=11,11,IF('Vessel List B'!DP8=12,12,IF('Vessel List B'!DP8=13,13,IF('Vessel List B'!DP8=14,14,IF('Vessel List B'!DP8=15,15,IF('Vessel List B'!DP8=16,16,0))))))))))))))))))</f>
        <v xml:space="preserve"> </v>
      </c>
      <c r="GY9" s="154"/>
      <c r="GZ9" s="158"/>
      <c r="HA9" s="390" t="str">
        <f t="shared" si="58"/>
        <v/>
      </c>
      <c r="HB9" s="158"/>
      <c r="HC9" s="137"/>
      <c r="HD9" s="388" t="str">
        <f t="shared" si="59"/>
        <v/>
      </c>
      <c r="HE9" s="157" t="str">
        <f>IF(VALUE(IF('Vessel List B'!EC8=1,1,IF('Vessel List B'!EC8=2,2,IF('Vessel List B'!EC8=3,3,IF('Vessel List B'!EC8=4,4,IF('Vessel List B'!EC8=5,5,IF('Vessel List B'!EC8=6,6,IF('Vessel List B'!EC8=7,7,IF('Vessel List B'!EC8=8,8,IF('Vessel List B'!EC8=9,9,IF('Vessel List B'!EC8=10,10,IF('Vessel List B'!EC8=11,11,IF('Vessel List B'!EC8=12,12,IF('Vessel List B'!EC8=13,13,IF('Vessel List B'!EC8=14,14,IF('Vessel List B'!EC8=15,15,IF('Vessel List B'!EC8=16,16,0)))))))))))))))))=0," ",VALUE(IF('Vessel List B'!EC8=1,1,IF('Vessel List B'!EC8=2,2,IF('Vessel List B'!EC8=3,3,IF('Vessel List B'!EC8=4,4,IF('Vessel List B'!EC8=5,5,IF('Vessel List B'!EC8=6,6,IF('Vessel List B'!EC8=7,7,IF('Vessel List B'!EC8=8,8,IF('Vessel List B'!EC8=9,9,IF('Vessel List B'!EC8=10,10,IF('Vessel List B'!EC8=11,11,IF('Vessel List B'!EC8=12,12,IF('Vessel List B'!EC8=13,13,IF('Vessel List B'!EC8=14,14,IF('Vessel List B'!EC8=15,15,IF('Vessel List B'!EC8=16,16,0))))))))))))))))))</f>
        <v xml:space="preserve"> </v>
      </c>
      <c r="HF9" s="154"/>
      <c r="HG9" s="158"/>
      <c r="HH9" s="390" t="str">
        <f t="shared" si="60"/>
        <v/>
      </c>
      <c r="HI9" s="158"/>
      <c r="HJ9" s="137"/>
      <c r="HK9" s="388" t="str">
        <f t="shared" si="61"/>
        <v/>
      </c>
      <c r="HL9" s="157" t="str">
        <f>IF(VALUE(IF('Vessel List B'!EP8=1,1,IF('Vessel List B'!EP8=2,2,IF('Vessel List B'!EP8=3,3,IF('Vessel List B'!EP8=4,4,IF('Vessel List B'!EP8=5,5,IF('Vessel List B'!EP8=6,6,IF('Vessel List B'!EP8=7,7,IF('Vessel List B'!EP8=8,8,IF('Vessel List B'!EP8=9,9,IF('Vessel List B'!EP8=10,10,IF('Vessel List B'!EP8=11,11,IF('Vessel List B'!EP8=12,12,IF('Vessel List B'!EP8=13,13,IF('Vessel List B'!EP8=14,14,IF('Vessel List B'!EP8=15,15,IF('Vessel List B'!EP8=16,16,0)))))))))))))))))=0," ",VALUE(IF('Vessel List B'!EP8=1,1,IF('Vessel List B'!EP8=2,2,IF('Vessel List B'!EP8=3,3,IF('Vessel List B'!EP8=4,4,IF('Vessel List B'!EP8=5,5,IF('Vessel List B'!EP8=6,6,IF('Vessel List B'!EP8=7,7,IF('Vessel List B'!EP8=8,8,IF('Vessel List B'!EP8=9,9,IF('Vessel List B'!EP8=10,10,IF('Vessel List B'!EP8=11,11,IF('Vessel List B'!EP8=12,12,IF('Vessel List B'!EP8=13,13,IF('Vessel List B'!EP8=14,14,IF('Vessel List B'!EP8=15,15,IF('Vessel List B'!EP8=16,16,0))))))))))))))))))</f>
        <v xml:space="preserve"> </v>
      </c>
      <c r="HM9" s="154"/>
      <c r="HN9" s="158"/>
      <c r="HO9" s="390" t="str">
        <f t="shared" si="62"/>
        <v/>
      </c>
      <c r="HP9" s="158"/>
      <c r="HQ9" s="137"/>
      <c r="HR9" s="388" t="str">
        <f t="shared" si="63"/>
        <v/>
      </c>
      <c r="HS9" s="157" t="str">
        <f>IF(VALUE(IF('Vessel List B'!FC8=1,1,IF('Vessel List B'!FC8=2,2,IF('Vessel List B'!FC8=3,3,IF('Vessel List B'!FC8=4,4,IF('Vessel List B'!FC8=5,5,IF('Vessel List B'!FC8=6,6,IF('Vessel List B'!FC8=7,7,IF('Vessel List B'!FC8=8,8,IF('Vessel List B'!FC8=9,9,IF('Vessel List B'!FC8=10,10,IF('Vessel List B'!FC8=11,11,IF('Vessel List B'!FC8=12,12,IF('Vessel List B'!FC8=13,13,IF('Vessel List B'!FC8=14,14,IF('Vessel List B'!FC8=15,15,IF('Vessel List B'!FC8=16,16,0)))))))))))))))))=0," ",VALUE(IF('Vessel List B'!FC8=1,1,IF('Vessel List B'!FC8=2,2,IF('Vessel List B'!FC8=3,3,IF('Vessel List B'!FC8=4,4,IF('Vessel List B'!FC8=5,5,IF('Vessel List B'!FC8=6,6,IF('Vessel List B'!FC8=7,7,IF('Vessel List B'!FC8=8,8,IF('Vessel List B'!FC8=9,9,IF('Vessel List B'!FC8=10,10,IF('Vessel List B'!FC8=11,11,IF('Vessel List B'!FC8=12,12,IF('Vessel List B'!FC8=13,13,IF('Vessel List B'!FC8=14,14,IF('Vessel List B'!FC8=15,15,IF('Vessel List B'!FC8=16,16,0))))))))))))))))))</f>
        <v xml:space="preserve"> </v>
      </c>
      <c r="HT9" s="154"/>
      <c r="HU9" s="158"/>
      <c r="HV9" s="390" t="str">
        <f t="shared" si="64"/>
        <v/>
      </c>
      <c r="HW9" s="158"/>
      <c r="HX9" s="137"/>
      <c r="HY9" s="388" t="str">
        <f t="shared" si="65"/>
        <v/>
      </c>
      <c r="HZ9" s="157" t="str">
        <f>IF(VALUE(IF('Vessel List B'!FP8=1,1,IF('Vessel List B'!FP8=2,2,IF('Vessel List B'!FP8=3,3,IF('Vessel List B'!FP8=4,4,IF('Vessel List B'!FP8=5,5,IF('Vessel List B'!FP8=6,6,IF('Vessel List B'!FP8=7,7,IF('Vessel List B'!FP8=8,8,IF('Vessel List B'!FP8=9,9,IF('Vessel List B'!FP8=10,10,IF('Vessel List B'!FP8=11,11,IF('Vessel List B'!FP8=12,12,IF('Vessel List B'!FP8=13,13,IF('Vessel List B'!FP8=14,14,IF('Vessel List B'!FP8=15,15,IF('Vessel List B'!FP8=16,16,0)))))))))))))))))=0," ",VALUE(IF('Vessel List B'!FP8=1,1,IF('Vessel List B'!FP8=2,2,IF('Vessel List B'!FP8=3,3,IF('Vessel List B'!FP8=4,4,IF('Vessel List B'!FP8=5,5,IF('Vessel List B'!FP8=6,6,IF('Vessel List B'!FP8=7,7,IF('Vessel List B'!FP8=8,8,IF('Vessel List B'!FP8=9,9,IF('Vessel List B'!FP8=10,10,IF('Vessel List B'!FP8=11,11,IF('Vessel List B'!FP8=12,12,IF('Vessel List B'!FP8=13,13,IF('Vessel List B'!FP8=14,14,IF('Vessel List B'!FP8=15,15,IF('Vessel List B'!FP8=16,16,0))))))))))))))))))</f>
        <v xml:space="preserve"> </v>
      </c>
      <c r="IA9" s="154"/>
      <c r="IB9" s="158"/>
      <c r="IC9" s="390" t="str">
        <f t="shared" si="66"/>
        <v/>
      </c>
      <c r="ID9" s="158"/>
      <c r="IE9" s="137"/>
      <c r="IF9" s="388" t="str">
        <f t="shared" si="67"/>
        <v/>
      </c>
      <c r="IG9" s="157" t="str">
        <f>IF(VALUE(IF('Vessel List B'!GC8=1,1,IF('Vessel List B'!GC8=2,2,IF('Vessel List B'!GC8=3,3,IF('Vessel List B'!GC8=4,4,IF('Vessel List B'!GC8=5,5,IF('Vessel List B'!GC8=6,6,IF('Vessel List B'!GC8=7,7,IF('Vessel List B'!GC8=8,8,IF('Vessel List B'!GC8=9,9,IF('Vessel List B'!GC8=10,10,IF('Vessel List B'!GC8=11,11,IF('Vessel List B'!GC8=12,12,IF('Vessel List B'!GC8=13,13,IF('Vessel List B'!GC8=14,14,IF('Vessel List B'!GC8=15,15,IF('Vessel List B'!GC8=16,16,0)))))))))))))))))=0," ",VALUE(IF('Vessel List B'!GC8=1,1,IF('Vessel List B'!GC8=2,2,IF('Vessel List B'!GC8=3,3,IF('Vessel List B'!GC8=4,4,IF('Vessel List B'!GC8=5,5,IF('Vessel List B'!GC8=6,6,IF('Vessel List B'!GC8=7,7,IF('Vessel List B'!GC8=8,8,IF('Vessel List B'!GC8=9,9,IF('Vessel List B'!GC8=10,10,IF('Vessel List B'!GC8=11,11,IF('Vessel List B'!GC8=12,12,IF('Vessel List B'!GC8=13,13,IF('Vessel List B'!GC8=14,14,IF('Vessel List B'!GC8=15,15,IF('Vessel List B'!GC8=16,16,0))))))))))))))))))</f>
        <v xml:space="preserve"> </v>
      </c>
      <c r="IH9" s="154"/>
      <c r="II9" s="158"/>
      <c r="IJ9" s="390" t="str">
        <f t="shared" si="68"/>
        <v/>
      </c>
      <c r="IK9" s="158"/>
      <c r="IL9" s="137"/>
      <c r="IM9" s="388" t="str">
        <f t="shared" si="69"/>
        <v/>
      </c>
      <c r="IN9" s="157" t="str">
        <f>IF(VALUE(IF('Vessel List B'!GP8=1,1,IF('Vessel List B'!GP8=2,2,IF('Vessel List B'!GP8=3,3,IF('Vessel List B'!GP8=4,4,IF('Vessel List B'!GP8=5,5,IF('Vessel List B'!GP8=6,6,IF('Vessel List B'!GP8=7,7,IF('Vessel List B'!GP8=8,8,IF('Vessel List B'!GP8=9,9,IF('Vessel List B'!GP8=10,10,IF('Vessel List B'!GP8=11,11,IF('Vessel List B'!GP8=12,12,IF('Vessel List B'!GP8=13,13,IF('Vessel List B'!GP8=14,14,IF('Vessel List B'!GP8=15,15,IF('Vessel List B'!GP8=16,16,0)))))))))))))))))=0," ",VALUE(IF('Vessel List B'!GP8=1,1,IF('Vessel List B'!GP8=2,2,IF('Vessel List B'!GP8=3,3,IF('Vessel List B'!GP8=4,4,IF('Vessel List B'!GP8=5,5,IF('Vessel List B'!GP8=6,6,IF('Vessel List B'!GP8=7,7,IF('Vessel List B'!GP8=8,8,IF('Vessel List B'!GP8=9,9,IF('Vessel List B'!GP8=10,10,IF('Vessel List B'!GP8=11,11,IF('Vessel List B'!GP8=12,12,IF('Vessel List B'!GP8=13,13,IF('Vessel List B'!GP8=14,14,IF('Vessel List B'!GP8=15,15,IF('Vessel List B'!GP8=16,16,0))))))))))))))))))</f>
        <v xml:space="preserve"> </v>
      </c>
      <c r="IO9" s="154"/>
      <c r="IP9" s="158"/>
      <c r="IQ9" s="390" t="str">
        <f t="shared" si="70"/>
        <v/>
      </c>
      <c r="IR9" s="158"/>
      <c r="IS9" s="137"/>
      <c r="IT9" s="388" t="str">
        <f t="shared" si="71"/>
        <v/>
      </c>
      <c r="IU9" s="157" t="str">
        <f>IF(VALUE(IF('Vessel List B'!HC8=1,1,IF('Vessel List B'!HC8=2,2,IF('Vessel List B'!HC8=3,3,IF('Vessel List B'!HC8=4,4,IF('Vessel List B'!HC8=5,5,IF('Vessel List B'!HC8=6,6,IF('Vessel List B'!HC8=7,7,IF('Vessel List B'!HC8=8,8,IF('Vessel List B'!HC8=9,9,IF('Vessel List B'!HC8=10,10,IF('Vessel List B'!HC8=11,11,IF('Vessel List B'!HC8=12,12,IF('Vessel List B'!HC8=13,13,IF('Vessel List B'!HC8=14,14,IF('Vessel List B'!HC8=15,15,IF('Vessel List B'!HC8=16,16,0)))))))))))))))))=0," ",VALUE(IF('Vessel List B'!HC8=1,1,IF('Vessel List B'!HC8=2,2,IF('Vessel List B'!HC8=3,3,IF('Vessel List B'!HC8=4,4,IF('Vessel List B'!HC8=5,5,IF('Vessel List B'!HC8=6,6,IF('Vessel List B'!HC8=7,7,IF('Vessel List B'!HC8=8,8,IF('Vessel List B'!HC8=9,9,IF('Vessel List B'!HC8=10,10,IF('Vessel List B'!HC8=11,11,IF('Vessel List B'!HC8=12,12,IF('Vessel List B'!HC8=13,13,IF('Vessel List B'!HC8=14,14,IF('Vessel List B'!HC8=15,15,IF('Vessel List B'!HC8=16,16,0))))))))))))))))))</f>
        <v xml:space="preserve"> </v>
      </c>
      <c r="IV9" s="154"/>
      <c r="IW9" s="158"/>
      <c r="IX9" s="390" t="str">
        <f t="shared" si="72"/>
        <v/>
      </c>
      <c r="IY9" s="158"/>
      <c r="IZ9" s="137"/>
      <c r="JA9" s="388" t="str">
        <f t="shared" si="73"/>
        <v/>
      </c>
      <c r="JB9" s="157" t="str">
        <f>IF(VALUE(IF('Vessel List B'!HP8=1,1,IF('Vessel List B'!HP8=2,2,IF('Vessel List B'!HP8=3,3,IF('Vessel List B'!HP8=4,4,IF('Vessel List B'!HP8=5,5,IF('Vessel List B'!HP8=6,6,IF('Vessel List B'!HP8=7,7,IF('Vessel List B'!HP8=8,8,IF('Vessel List B'!HP8=9,9,IF('Vessel List B'!HP8=10,10,IF('Vessel List B'!HP8=11,11,IF('Vessel List B'!HP8=12,12,IF('Vessel List B'!HP8=13,13,IF('Vessel List B'!HP8=14,14,IF('Vessel List B'!HP8=15,15,IF('Vessel List B'!HP8=16,16,0)))))))))))))))))=0," ",VALUE(IF('Vessel List B'!HP8=1,1,IF('Vessel List B'!HP8=2,2,IF('Vessel List B'!HP8=3,3,IF('Vessel List B'!HP8=4,4,IF('Vessel List B'!HP8=5,5,IF('Vessel List B'!HP8=6,6,IF('Vessel List B'!HP8=7,7,IF('Vessel List B'!HP8=8,8,IF('Vessel List B'!HP8=9,9,IF('Vessel List B'!HP8=10,10,IF('Vessel List B'!HP8=11,11,IF('Vessel List B'!HP8=12,12,IF('Vessel List B'!HP8=13,13,IF('Vessel List B'!HP8=14,14,IF('Vessel List B'!HP8=15,15,IF('Vessel List B'!HP8=16,16,0))))))))))))))))))</f>
        <v xml:space="preserve"> </v>
      </c>
      <c r="JC9" s="154"/>
      <c r="JD9" s="158"/>
      <c r="JE9" s="390" t="str">
        <f t="shared" si="74"/>
        <v/>
      </c>
      <c r="JF9" s="158"/>
      <c r="JG9" s="137"/>
      <c r="JH9" s="388" t="str">
        <f t="shared" si="75"/>
        <v/>
      </c>
      <c r="JI9" s="157" t="str">
        <f>IF(VALUE(IF('Vessel List B'!IC8=1,1,IF('Vessel List B'!IC8=2,2,IF('Vessel List B'!IC8=3,3,IF('Vessel List B'!IC8=4,4,IF('Vessel List B'!IC8=5,5,IF('Vessel List B'!IC8=6,6,IF('Vessel List B'!IC8=7,7,IF('Vessel List B'!IC8=8,8,IF('Vessel List B'!IC8=9,9,IF('Vessel List B'!IC8=10,10,IF('Vessel List B'!IC8=11,11,IF('Vessel List B'!IC8=12,12,IF('Vessel List B'!IC8=13,13,IF('Vessel List B'!IC8=14,14,IF('Vessel List B'!IC8=15,15,IF('Vessel List B'!IC8=16,16,0)))))))))))))))))=0," ",VALUE(IF('Vessel List B'!IC8=1,1,IF('Vessel List B'!IC8=2,2,IF('Vessel List B'!IC8=3,3,IF('Vessel List B'!IC8=4,4,IF('Vessel List B'!IC8=5,5,IF('Vessel List B'!IC8=6,6,IF('Vessel List B'!IC8=7,7,IF('Vessel List B'!IC8=8,8,IF('Vessel List B'!IC8=9,9,IF('Vessel List B'!IC8=10,10,IF('Vessel List B'!IC8=11,11,IF('Vessel List B'!IC8=12,12,IF('Vessel List B'!IC8=13,13,IF('Vessel List B'!IC8=14,14,IF('Vessel List B'!IC8=15,15,IF('Vessel List B'!IC8=16,16,0))))))))))))))))))</f>
        <v xml:space="preserve"> </v>
      </c>
      <c r="JJ9" s="154"/>
      <c r="JK9" s="158"/>
      <c r="JL9" s="390" t="str">
        <f t="shared" si="76"/>
        <v/>
      </c>
      <c r="JM9" s="158"/>
      <c r="JN9" s="137"/>
      <c r="JO9" s="388" t="str">
        <f t="shared" si="77"/>
        <v/>
      </c>
      <c r="JP9" s="157" t="str">
        <f>IF(VALUE(IF('Vessel List B'!IP8=1,1,IF('Vessel List B'!IP8=2,2,IF('Vessel List B'!IP8=3,3,IF('Vessel List B'!IP8=4,4,IF('Vessel List B'!IP8=5,5,IF('Vessel List B'!IP8=6,6,IF('Vessel List B'!IP8=7,7,IF('Vessel List B'!IP8=8,8,IF('Vessel List B'!IP8=9,9,IF('Vessel List B'!IP8=10,10,IF('Vessel List B'!IP8=11,11,IF('Vessel List B'!IP8=12,12,IF('Vessel List B'!IP8=13,13,IF('Vessel List B'!IP8=14,14,IF('Vessel List B'!IP8=15,15,IF('Vessel List B'!IP8=16,16,0)))))))))))))))))=0," ",VALUE(IF('Vessel List B'!IP8=1,1,IF('Vessel List B'!IP8=2,2,IF('Vessel List B'!IP8=3,3,IF('Vessel List B'!IP8=4,4,IF('Vessel List B'!IP8=5,5,IF('Vessel List B'!IP8=6,6,IF('Vessel List B'!IP8=7,7,IF('Vessel List B'!IP8=8,8,IF('Vessel List B'!IP8=9,9,IF('Vessel List B'!IP8=10,10,IF('Vessel List B'!IP8=11,11,IF('Vessel List B'!IP8=12,12,IF('Vessel List B'!IP8=13,13,IF('Vessel List B'!IP8=14,14,IF('Vessel List B'!IP8=15,15,IF('Vessel List B'!IP8=16,16,0))))))))))))))))))</f>
        <v xml:space="preserve"> </v>
      </c>
      <c r="JQ9" s="154"/>
      <c r="JR9" s="158"/>
      <c r="JS9" s="390" t="str">
        <f t="shared" si="78"/>
        <v/>
      </c>
      <c r="JT9" s="158"/>
      <c r="JU9" s="137"/>
      <c r="JV9" s="397" t="str">
        <f t="shared" si="79"/>
        <v/>
      </c>
      <c r="JW9" s="403"/>
      <c r="JX9" s="409" t="e">
        <f t="shared" si="80"/>
        <v>#VALUE!</v>
      </c>
    </row>
    <row r="10" spans="1:291" ht="15" x14ac:dyDescent="0.25">
      <c r="A10" s="132">
        <f>'Vessel List A'!B9</f>
        <v>41584</v>
      </c>
      <c r="B10" s="157" t="str">
        <f>IF(VALUE(IF('Vessel List A'!C9=1,1,IF('Vessel List A'!C9=2,2,IF('Vessel List A'!C9=3,3,IF('Vessel List A'!C9=4,4,IF('Vessel List A'!C9=5,5,IF('Vessel List A'!C9=6,6,IF('Vessel List A'!C9=7,7,IF('Vessel List A'!C9=8,8,IF('Vessel List A'!C9=9,9,IF('Vessel List A'!C9=10,10,IF('Vessel List A'!C9=11,11,IF('Vessel List A'!C9=12,12,IF('Vessel List A'!C9=13,13,IF('Vessel List A'!C9=14,14,IF('Vessel List A'!C9=15,15,IF('Vessel List A'!C9=16,16,0)))))))))))))))))=0," ",VALUE(IF('Vessel List A'!C9=1,1,IF('Vessel List A'!C9=2,2,IF('Vessel List A'!C9=3,3,IF('Vessel List A'!C9=4,4,IF('Vessel List A'!C9=5,5,IF('Vessel List A'!C9=6,6,IF('Vessel List A'!C9=7,7,IF('Vessel List A'!C9=8,8,IF('Vessel List A'!C9=9,9,IF('Vessel List A'!C9=10,10,IF('Vessel List A'!C9=11,11,IF('Vessel List A'!C9=12,12,IF('Vessel List A'!C9=13,13,IF('Vessel List A'!C9=14,14,IF('Vessel List A'!C9=15,15,IF('Vessel List A'!C9=16,16,0))))))))))))))))))</f>
        <v xml:space="preserve"> </v>
      </c>
      <c r="C10" s="154">
        <v>2</v>
      </c>
      <c r="D10" s="158" t="s">
        <v>180</v>
      </c>
      <c r="E10" s="390">
        <f t="shared" si="0"/>
        <v>4</v>
      </c>
      <c r="F10" s="158">
        <v>2</v>
      </c>
      <c r="G10" s="137" t="s">
        <v>181</v>
      </c>
      <c r="H10" s="388">
        <f t="shared" si="1"/>
        <v>3</v>
      </c>
      <c r="I10" s="157" t="str">
        <f>IF(VALUE(IF('Vessel List A'!P9=1,1,IF('Vessel List A'!P9=2,2,IF('Vessel List A'!P9=3,3,IF('Vessel List A'!P9=4,4,IF('Vessel List A'!P9=5,5,IF('Vessel List A'!P9=6,6,IF('Vessel List A'!P9=7,7,IF('Vessel List A'!P9=8,8,IF('Vessel List A'!P9=9,9,IF('Vessel List A'!P9=10,10,IF('Vessel List A'!P9=11,11,IF('Vessel List A'!P9=12,12,IF('Vessel List A'!P9=13,13,IF('Vessel List A'!P9=14,14,IF('Vessel List A'!P9=15,15,IF('Vessel List A'!P9=16,16,0)))))))))))))))))=0," ",VALUE(IF('Vessel List A'!P9=1,1,IF('Vessel List A'!P9=2,2,IF('Vessel List A'!P9=3,3,IF('Vessel List A'!P9=4,4,IF('Vessel List A'!P9=5,5,IF('Vessel List A'!P9=6,6,IF('Vessel List A'!P9=7,7,IF('Vessel List A'!P9=8,8,IF('Vessel List A'!P9=9,9,IF('Vessel List A'!P9=10,10,IF('Vessel List A'!P9=11,11,IF('Vessel List A'!P9=12,12,IF('Vessel List A'!P9=13,13,IF('Vessel List A'!P9=14,14,IF('Vessel List A'!P9=15,15,IF('Vessel List A'!P9=16,16,0))))))))))))))))))</f>
        <v xml:space="preserve"> </v>
      </c>
      <c r="J10" s="154"/>
      <c r="K10" s="158"/>
      <c r="L10" s="390" t="str">
        <f t="shared" si="2"/>
        <v/>
      </c>
      <c r="M10" s="158"/>
      <c r="N10" s="137"/>
      <c r="O10" s="388" t="str">
        <f t="shared" si="3"/>
        <v/>
      </c>
      <c r="P10" s="157" t="str">
        <f>IF(VALUE(IF('Vessel List A'!AC9=1,1,IF('Vessel List A'!AC9=2,2,IF('Vessel List A'!AC9=3,3,IF('Vessel List A'!AC9=4,4,IF('Vessel List A'!AC9=5,5,IF('Vessel List A'!AC9=6,6,IF('Vessel List A'!AC9=7,7,IF('Vessel List A'!AC9=8,8,IF('Vessel List A'!AC9=9,9,IF('Vessel List A'!AC9=10,10,IF('Vessel List A'!AC9=11,11,IF('Vessel List A'!AC9=12,12,IF('Vessel List A'!AC9=13,13,IF('Vessel List A'!AC9=14,14,IF('Vessel List A'!AC9=15,15,IF('Vessel List A'!AC9=16,16,0)))))))))))))))))=0," ",VALUE(IF('Vessel List A'!AC9=1,1,IF('Vessel List A'!AC9=2,2,IF('Vessel List A'!AC9=3,3,IF('Vessel List A'!AC9=4,4,IF('Vessel List A'!AC9=5,5,IF('Vessel List A'!AC9=6,6,IF('Vessel List A'!AC9=7,7,IF('Vessel List A'!AC9=8,8,IF('Vessel List A'!AC9=9,9,IF('Vessel List A'!AC9=10,10,IF('Vessel List A'!AC9=11,11,IF('Vessel List A'!AC9=12,12,IF('Vessel List A'!AC9=13,13,IF('Vessel List A'!AC9=14,14,IF('Vessel List A'!AC9=15,15,IF('Vessel List A'!AC9=16,16,0))))))))))))))))))</f>
        <v xml:space="preserve"> </v>
      </c>
      <c r="Q10" s="154"/>
      <c r="R10" s="158"/>
      <c r="S10" s="390" t="str">
        <f t="shared" si="4"/>
        <v/>
      </c>
      <c r="T10" s="158"/>
      <c r="U10" s="137"/>
      <c r="V10" s="388" t="str">
        <f t="shared" si="5"/>
        <v/>
      </c>
      <c r="W10" s="157" t="str">
        <f>IF(VALUE(IF('Vessel List A'!AP9=1,1,IF('Vessel List A'!AP9=2,2,IF('Vessel List A'!AP9=3,3,IF('Vessel List A'!AP9=4,4,IF('Vessel List A'!AP9=5,5,IF('Vessel List A'!AP9=6,6,IF('Vessel List A'!AP9=7,7,IF('Vessel List A'!AP9=8,8,IF('Vessel List A'!AP9=9,9,IF('Vessel List A'!AP9=10,10,IF('Vessel List A'!AP9=11,11,IF('Vessel List A'!AP9=12,12,IF('Vessel List A'!AP9=13,13,IF('Vessel List A'!AP9=14,14,IF('Vessel List A'!AP9=15,15,IF('Vessel List A'!AP9=16,16,0)))))))))))))))))=0," ",VALUE(IF('Vessel List A'!AP9=1,1,IF('Vessel List A'!AP9=2,2,IF('Vessel List A'!AP9=3,3,IF('Vessel List A'!AP9=4,4,IF('Vessel List A'!AP9=5,5,IF('Vessel List A'!AP9=6,6,IF('Vessel List A'!AP9=7,7,IF('Vessel List A'!AP9=8,8,IF('Vessel List A'!AP9=9,9,IF('Vessel List A'!AP9=10,10,IF('Vessel List A'!AP9=11,11,IF('Vessel List A'!AP9=12,12,IF('Vessel List A'!AP9=13,13,IF('Vessel List A'!AP9=14,14,IF('Vessel List A'!AP9=15,15,IF('Vessel List A'!AP9=16,16,0))))))))))))))))))</f>
        <v xml:space="preserve"> </v>
      </c>
      <c r="X10" s="154"/>
      <c r="Y10" s="158"/>
      <c r="Z10" s="390" t="str">
        <f t="shared" si="6"/>
        <v/>
      </c>
      <c r="AA10" s="158"/>
      <c r="AB10" s="137"/>
      <c r="AC10" s="388" t="str">
        <f t="shared" si="7"/>
        <v/>
      </c>
      <c r="AD10" s="157" t="str">
        <f>IF(VALUE(IF('Vessel List A'!BC9=1,1,IF('Vessel List A'!BC9=2,2,IF('Vessel List A'!BC9=3,3,IF('Vessel List A'!BC9=4,4,IF('Vessel List A'!BC9=5,5,IF('Vessel List A'!BC9=6,6,IF('Vessel List A'!BC9=7,7,IF('Vessel List A'!BC9=8,8,IF('Vessel List A'!BC9=9,9,IF('Vessel List A'!BC9=10,10,IF('Vessel List A'!BC9=11,11,IF('Vessel List A'!BC9=12,12,IF('Vessel List A'!BC9=13,13,IF('Vessel List A'!BC9=14,14,IF('Vessel List A'!BC9=15,15,IF('Vessel List A'!BC9=16,16,0)))))))))))))))))=0," ",VALUE(IF('Vessel List A'!BC9=1,1,IF('Vessel List A'!BC9=2,2,IF('Vessel List A'!BC9=3,3,IF('Vessel List A'!BC9=4,4,IF('Vessel List A'!BC9=5,5,IF('Vessel List A'!BC9=6,6,IF('Vessel List A'!BC9=7,7,IF('Vessel List A'!BC9=8,8,IF('Vessel List A'!BC9=9,9,IF('Vessel List A'!BC9=10,10,IF('Vessel List A'!BC9=11,11,IF('Vessel List A'!BC9=12,12,IF('Vessel List A'!BC9=13,13,IF('Vessel List A'!BC9=14,14,IF('Vessel List A'!BC9=15,15,IF('Vessel List A'!BC9=16,16,0))))))))))))))))))</f>
        <v xml:space="preserve"> </v>
      </c>
      <c r="AE10" s="154"/>
      <c r="AF10" s="158"/>
      <c r="AG10" s="390" t="str">
        <f t="shared" si="8"/>
        <v/>
      </c>
      <c r="AH10" s="158"/>
      <c r="AI10" s="137"/>
      <c r="AJ10" s="388" t="str">
        <f t="shared" si="9"/>
        <v/>
      </c>
      <c r="AK10" s="157" t="str">
        <f>IF(VALUE(IF('Vessel List A'!BP9=1,1,IF('Vessel List A'!BP9=2,2,IF('Vessel List A'!BP9=3,3,IF('Vessel List A'!BP9=4,4,IF('Vessel List A'!BP9=5,5,IF('Vessel List A'!BP9=6,6,IF('Vessel List A'!BP9=7,7,IF('Vessel List A'!BP9=8,8,IF('Vessel List A'!BP9=9,9,IF('Vessel List A'!BP9=10,10,IF('Vessel List A'!BP9=11,11,IF('Vessel List A'!BP9=12,12,IF('Vessel List A'!BP9=13,13,IF('Vessel List A'!BP9=14,14,IF('Vessel List A'!BP9=15,15,IF('Vessel List A'!BP9=16,16,0)))))))))))))))))=0," ",VALUE(IF('Vessel List A'!BP9=1,1,IF('Vessel List A'!BP9=2,2,IF('Vessel List A'!BP9=3,3,IF('Vessel List A'!BP9=4,4,IF('Vessel List A'!BP9=5,5,IF('Vessel List A'!BP9=6,6,IF('Vessel List A'!BP9=7,7,IF('Vessel List A'!BP9=8,8,IF('Vessel List A'!BP9=9,9,IF('Vessel List A'!BP9=10,10,IF('Vessel List A'!BP9=11,11,IF('Vessel List A'!BP9=12,12,IF('Vessel List A'!BP9=13,13,IF('Vessel List A'!BP9=14,14,IF('Vessel List A'!BP9=15,15,IF('Vessel List A'!BP9=16,16,0))))))))))))))))))</f>
        <v xml:space="preserve"> </v>
      </c>
      <c r="AL10" s="154"/>
      <c r="AM10" s="158"/>
      <c r="AN10" s="390" t="str">
        <f t="shared" si="10"/>
        <v/>
      </c>
      <c r="AO10" s="158"/>
      <c r="AP10" s="137"/>
      <c r="AQ10" s="388" t="str">
        <f t="shared" si="11"/>
        <v/>
      </c>
      <c r="AR10" s="157" t="str">
        <f>IF(VALUE(IF('Vessel List A'!CC9=1,1,IF('Vessel List A'!CC9=2,2,IF('Vessel List A'!CC9=3,3,IF('Vessel List A'!CC9=4,4,IF('Vessel List A'!CC9=5,5,IF('Vessel List A'!CC9=6,6,IF('Vessel List A'!CC9=7,7,IF('Vessel List A'!CC9=8,8,IF('Vessel List A'!CC9=9,9,IF('Vessel List A'!CC9=10,10,IF('Vessel List A'!CC9=11,11,IF('Vessel List A'!CC9=12,12,IF('Vessel List A'!CC9=13,13,IF('Vessel List A'!CC9=14,14,IF('Vessel List A'!CC9=15,15,IF('Vessel List A'!CC9=16,16,0)))))))))))))))))=0," ",VALUE(IF('Vessel List A'!CC9=1,1,IF('Vessel List A'!CC9=2,2,IF('Vessel List A'!CC9=3,3,IF('Vessel List A'!CC9=4,4,IF('Vessel List A'!CC9=5,5,IF('Vessel List A'!CC9=6,6,IF('Vessel List A'!CC9=7,7,IF('Vessel List A'!CC9=8,8,IF('Vessel List A'!CC9=9,9,IF('Vessel List A'!CC9=10,10,IF('Vessel List A'!CC9=11,11,IF('Vessel List A'!CC9=12,12,IF('Vessel List A'!CC9=13,13,IF('Vessel List A'!CC9=14,14,IF('Vessel List A'!CC9=15,15,IF('Vessel List A'!CC9=16,16,0))))))))))))))))))</f>
        <v xml:space="preserve"> </v>
      </c>
      <c r="AS10" s="154"/>
      <c r="AT10" s="158"/>
      <c r="AU10" s="390" t="str">
        <f t="shared" si="12"/>
        <v/>
      </c>
      <c r="AV10" s="158"/>
      <c r="AW10" s="137"/>
      <c r="AX10" s="388" t="str">
        <f t="shared" si="13"/>
        <v/>
      </c>
      <c r="AY10" s="157" t="str">
        <f>IF(VALUE(IF('Vessel List A'!CP9=1,1,IF('Vessel List A'!CP9=2,2,IF('Vessel List A'!CP9=3,3,IF('Vessel List A'!CP9=4,4,IF('Vessel List A'!CP9=5,5,IF('Vessel List A'!CP9=6,6,IF('Vessel List A'!CP9=7,7,IF('Vessel List A'!CP9=8,8,IF('Vessel List A'!CP9=9,9,IF('Vessel List A'!CP9=10,10,IF('Vessel List A'!CP9=11,11,IF('Vessel List A'!CP9=12,12,IF('Vessel List A'!CP9=13,13,IF('Vessel List A'!CP9=14,14,IF('Vessel List A'!CP9=15,15,IF('Vessel List A'!CP9=16,16,0)))))))))))))))))=0," ",VALUE(IF('Vessel List A'!CP9=1,1,IF('Vessel List A'!CP9=2,2,IF('Vessel List A'!CP9=3,3,IF('Vessel List A'!CP9=4,4,IF('Vessel List A'!CP9=5,5,IF('Vessel List A'!CP9=6,6,IF('Vessel List A'!CP9=7,7,IF('Vessel List A'!CP9=8,8,IF('Vessel List A'!CP9=9,9,IF('Vessel List A'!CP9=10,10,IF('Vessel List A'!CP9=11,11,IF('Vessel List A'!CP9=12,12,IF('Vessel List A'!CP9=13,13,IF('Vessel List A'!CP9=14,14,IF('Vessel List A'!CP9=15,15,IF('Vessel List A'!CP9=16,16,0))))))))))))))))))</f>
        <v xml:space="preserve"> </v>
      </c>
      <c r="AZ10" s="154"/>
      <c r="BA10" s="158"/>
      <c r="BB10" s="390" t="str">
        <f t="shared" si="14"/>
        <v/>
      </c>
      <c r="BC10" s="158"/>
      <c r="BD10" s="137"/>
      <c r="BE10" s="388" t="str">
        <f t="shared" si="15"/>
        <v/>
      </c>
      <c r="BF10" s="157" t="str">
        <f>IF(VALUE(IF('Vessel List A'!DC9=1,1,IF('Vessel List A'!DC9=2,2,IF('Vessel List A'!DC9=3,3,IF('Vessel List A'!DC9=4,4,IF('Vessel List A'!DC9=5,5,IF('Vessel List A'!DC9=6,6,IF('Vessel List A'!DC9=7,7,IF('Vessel List A'!DC9=8,8,IF('Vessel List A'!DC9=9,9,IF('Vessel List A'!DC9=10,10,IF('Vessel List A'!DC9=11,11,IF('Vessel List A'!DC9=12,12,IF('Vessel List A'!DC9=13,13,IF('Vessel List A'!DC9=14,14,IF('Vessel List A'!DC9=15,15,IF('Vessel List A'!DC9=16,16,0)))))))))))))))))=0," ",VALUE(IF('Vessel List A'!DC9=1,1,IF('Vessel List A'!DC9=2,2,IF('Vessel List A'!DC9=3,3,IF('Vessel List A'!DC9=4,4,IF('Vessel List A'!DC9=5,5,IF('Vessel List A'!DC9=6,6,IF('Vessel List A'!DC9=7,7,IF('Vessel List A'!DC9=8,8,IF('Vessel List A'!DC9=9,9,IF('Vessel List A'!DC9=10,10,IF('Vessel List A'!DC9=11,11,IF('Vessel List A'!DC9=12,12,IF('Vessel List A'!DC9=13,13,IF('Vessel List A'!DC9=14,14,IF('Vessel List A'!DC9=15,15,IF('Vessel List A'!DC9=16,16,0))))))))))))))))))</f>
        <v xml:space="preserve"> </v>
      </c>
      <c r="BG10" s="154"/>
      <c r="BH10" s="158"/>
      <c r="BI10" s="390" t="str">
        <f t="shared" si="16"/>
        <v/>
      </c>
      <c r="BJ10" s="158"/>
      <c r="BK10" s="137"/>
      <c r="BL10" s="388" t="str">
        <f t="shared" si="17"/>
        <v/>
      </c>
      <c r="BM10" s="157" t="str">
        <f>IF(VALUE(IF('Vessel List A'!DP9=1,1,IF('Vessel List A'!DP9=2,2,IF('Vessel List A'!DP9=3,3,IF('Vessel List A'!DP9=4,4,IF('Vessel List A'!DP9=5,5,IF('Vessel List A'!DP9=6,6,IF('Vessel List A'!DP9=7,7,IF('Vessel List A'!DP9=8,8,IF('Vessel List A'!DP9=9,9,IF('Vessel List A'!DP9=10,10,IF('Vessel List A'!DP9=11,11,IF('Vessel List A'!DP9=12,12,IF('Vessel List A'!DP9=13,13,IF('Vessel List A'!DP9=14,14,IF('Vessel List A'!DP9=15,15,IF('Vessel List A'!DP9=16,16,0)))))))))))))))))=0," ",VALUE(IF('Vessel List A'!DP9=1,1,IF('Vessel List A'!DP9=2,2,IF('Vessel List A'!DP9=3,3,IF('Vessel List A'!DP9=4,4,IF('Vessel List A'!DP9=5,5,IF('Vessel List A'!DP9=6,6,IF('Vessel List A'!DP9=7,7,IF('Vessel List A'!DP9=8,8,IF('Vessel List A'!DP9=9,9,IF('Vessel List A'!DP9=10,10,IF('Vessel List A'!DP9=11,11,IF('Vessel List A'!DP9=12,12,IF('Vessel List A'!DP9=13,13,IF('Vessel List A'!DP9=14,14,IF('Vessel List A'!DP9=15,15,IF('Vessel List A'!DP9=16,16,0))))))))))))))))))</f>
        <v xml:space="preserve"> </v>
      </c>
      <c r="BN10" s="154"/>
      <c r="BO10" s="158"/>
      <c r="BP10" s="390" t="str">
        <f t="shared" si="18"/>
        <v/>
      </c>
      <c r="BQ10" s="158"/>
      <c r="BR10" s="137"/>
      <c r="BS10" s="388" t="str">
        <f t="shared" si="19"/>
        <v/>
      </c>
      <c r="BT10" s="157" t="str">
        <f>IF(VALUE(IF('Vessel List A'!EC9=1,1,IF('Vessel List A'!EC9=2,2,IF('Vessel List A'!EC9=3,3,IF('Vessel List A'!EC9=4,4,IF('Vessel List A'!EC9=5,5,IF('Vessel List A'!EC9=6,6,IF('Vessel List A'!EC9=7,7,IF('Vessel List A'!EC9=8,8,IF('Vessel List A'!EC9=9,9,IF('Vessel List A'!EC9=10,10,IF('Vessel List A'!EC9=11,11,IF('Vessel List A'!EC9=12,12,IF('Vessel List A'!EC9=13,13,IF('Vessel List A'!EC9=14,14,IF('Vessel List A'!EC9=15,15,IF('Vessel List A'!EC9=16,16,0)))))))))))))))))=0," ",VALUE(IF('Vessel List A'!EC9=1,1,IF('Vessel List A'!EC9=2,2,IF('Vessel List A'!EC9=3,3,IF('Vessel List A'!EC9=4,4,IF('Vessel List A'!EC9=5,5,IF('Vessel List A'!EC9=6,6,IF('Vessel List A'!EC9=7,7,IF('Vessel List A'!EC9=8,8,IF('Vessel List A'!EC9=9,9,IF('Vessel List A'!EC9=10,10,IF('Vessel List A'!EC9=11,11,IF('Vessel List A'!EC9=12,12,IF('Vessel List A'!EC9=13,13,IF('Vessel List A'!EC9=14,14,IF('Vessel List A'!EC9=15,15,IF('Vessel List A'!EC9=16,16,0))))))))))))))))))</f>
        <v xml:space="preserve"> </v>
      </c>
      <c r="BU10" s="154"/>
      <c r="BV10" s="158"/>
      <c r="BW10" s="390" t="str">
        <f t="shared" si="20"/>
        <v/>
      </c>
      <c r="BX10" s="158"/>
      <c r="BY10" s="137"/>
      <c r="BZ10" s="388" t="str">
        <f t="shared" si="21"/>
        <v/>
      </c>
      <c r="CA10" s="157" t="str">
        <f>IF(VALUE(IF('Vessel List A'!EP9=1,1,IF('Vessel List A'!EP9=2,2,IF('Vessel List A'!EP9=3,3,IF('Vessel List A'!EP9=4,4,IF('Vessel List A'!EP9=5,5,IF('Vessel List A'!EP9=6,6,IF('Vessel List A'!EP9=7,7,IF('Vessel List A'!EP9=8,8,IF('Vessel List A'!EP9=9,9,IF('Vessel List A'!EP9=10,10,IF('Vessel List A'!EP9=11,11,IF('Vessel List A'!EP9=12,12,IF('Vessel List A'!EP9=13,13,IF('Vessel List A'!EP9=14,14,IF('Vessel List A'!EP9=15,15,IF('Vessel List A'!EP9=16,16,0)))))))))))))))))=0," ",VALUE(IF('Vessel List A'!EP9=1,1,IF('Vessel List A'!EP9=2,2,IF('Vessel List A'!EP9=3,3,IF('Vessel List A'!EP9=4,4,IF('Vessel List A'!EP9=5,5,IF('Vessel List A'!EP9=6,6,IF('Vessel List A'!EP9=7,7,IF('Vessel List A'!EP9=8,8,IF('Vessel List A'!EP9=9,9,IF('Vessel List A'!EP9=10,10,IF('Vessel List A'!EP9=11,11,IF('Vessel List A'!EP9=12,12,IF('Vessel List A'!EP9=13,13,IF('Vessel List A'!EP9=14,14,IF('Vessel List A'!EP9=15,15,IF('Vessel List A'!EP9=16,16,0))))))))))))))))))</f>
        <v xml:space="preserve"> </v>
      </c>
      <c r="CB10" s="154"/>
      <c r="CC10" s="158"/>
      <c r="CD10" s="390" t="str">
        <f t="shared" si="22"/>
        <v/>
      </c>
      <c r="CE10" s="158"/>
      <c r="CF10" s="137"/>
      <c r="CG10" s="388" t="str">
        <f t="shared" si="23"/>
        <v/>
      </c>
      <c r="CH10" s="157" t="str">
        <f>IF(VALUE(IF('Vessel List A'!FC9=1,1,IF('Vessel List A'!FC9=2,2,IF('Vessel List A'!FC9=3,3,IF('Vessel List A'!FC9=4,4,IF('Vessel List A'!FC9=5,5,IF('Vessel List A'!FC9=6,6,IF('Vessel List A'!FC9=7,7,IF('Vessel List A'!FC9=8,8,IF('Vessel List A'!FC9=9,9,IF('Vessel List A'!FC9=10,10,IF('Vessel List A'!FC9=11,11,IF('Vessel List A'!FC9=12,12,IF('Vessel List A'!FC9=13,13,IF('Vessel List A'!FC9=14,14,IF('Vessel List A'!FC9=15,15,IF('Vessel List A'!FC9=16,16,0)))))))))))))))))=0," ",VALUE(IF('Vessel List A'!FC9=1,1,IF('Vessel List A'!FC9=2,2,IF('Vessel List A'!FC9=3,3,IF('Vessel List A'!FC9=4,4,IF('Vessel List A'!FC9=5,5,IF('Vessel List A'!FC9=6,6,IF('Vessel List A'!FC9=7,7,IF('Vessel List A'!FC9=8,8,IF('Vessel List A'!FC9=9,9,IF('Vessel List A'!FC9=10,10,IF('Vessel List A'!FC9=11,11,IF('Vessel List A'!FC9=12,12,IF('Vessel List A'!FC9=13,13,IF('Vessel List A'!FC9=14,14,IF('Vessel List A'!FC9=15,15,IF('Vessel List A'!FC9=16,16,0))))))))))))))))))</f>
        <v xml:space="preserve"> </v>
      </c>
      <c r="CI10" s="154"/>
      <c r="CJ10" s="158"/>
      <c r="CK10" s="390" t="str">
        <f t="shared" si="24"/>
        <v/>
      </c>
      <c r="CL10" s="158"/>
      <c r="CM10" s="137"/>
      <c r="CN10" s="388" t="str">
        <f t="shared" si="25"/>
        <v/>
      </c>
      <c r="CO10" s="157" t="str">
        <f>IF(VALUE(IF('Vessel List A'!FP9=1,1,IF('Vessel List A'!FP9=2,2,IF('Vessel List A'!FP9=3,3,IF('Vessel List A'!FP9=4,4,IF('Vessel List A'!FP9=5,5,IF('Vessel List A'!FP9=6,6,IF('Vessel List A'!FP9=7,7,IF('Vessel List A'!FP9=8,8,IF('Vessel List A'!FP9=9,9,IF('Vessel List A'!FP9=10,10,IF('Vessel List A'!FP9=11,11,IF('Vessel List A'!FP9=12,12,IF('Vessel List A'!FP9=13,13,IF('Vessel List A'!FP9=14,14,IF('Vessel List A'!FP9=15,15,IF('Vessel List A'!FP9=16,16,0)))))))))))))))))=0," ",VALUE(IF('Vessel List A'!FP9=1,1,IF('Vessel List A'!FP9=2,2,IF('Vessel List A'!FP9=3,3,IF('Vessel List A'!FP9=4,4,IF('Vessel List A'!FP9=5,5,IF('Vessel List A'!FP9=6,6,IF('Vessel List A'!FP9=7,7,IF('Vessel List A'!FP9=8,8,IF('Vessel List A'!FP9=9,9,IF('Vessel List A'!FP9=10,10,IF('Vessel List A'!FP9=11,11,IF('Vessel List A'!FP9=12,12,IF('Vessel List A'!FP9=13,13,IF('Vessel List A'!FP9=14,14,IF('Vessel List A'!FP9=15,15,IF('Vessel List A'!FP9=16,16,0))))))))))))))))))</f>
        <v xml:space="preserve"> </v>
      </c>
      <c r="CP10" s="154"/>
      <c r="CQ10" s="158"/>
      <c r="CR10" s="390" t="str">
        <f t="shared" si="26"/>
        <v/>
      </c>
      <c r="CS10" s="158"/>
      <c r="CT10" s="137"/>
      <c r="CU10" s="388" t="str">
        <f t="shared" si="27"/>
        <v/>
      </c>
      <c r="CV10" s="157" t="str">
        <f>IF(VALUE(IF('Vessel List A'!GC9=1,1,IF('Vessel List A'!GC9=2,2,IF('Vessel List A'!GC9=3,3,IF('Vessel List A'!GC9=4,4,IF('Vessel List A'!GC9=5,5,IF('Vessel List A'!GC9=6,6,IF('Vessel List A'!GC9=7,7,IF('Vessel List A'!GC9=8,8,IF('Vessel List A'!GC9=9,9,IF('Vessel List A'!GC9=10,10,IF('Vessel List A'!GC9=11,11,IF('Vessel List A'!GC9=12,12,IF('Vessel List A'!GC9=13,13,IF('Vessel List A'!GC9=14,14,IF('Vessel List A'!GC9=15,15,IF('Vessel List A'!GC9=16,16,0)))))))))))))))))=0," ",VALUE(IF('Vessel List A'!GC9=1,1,IF('Vessel List A'!GC9=2,2,IF('Vessel List A'!GC9=3,3,IF('Vessel List A'!GC9=4,4,IF('Vessel List A'!GC9=5,5,IF('Vessel List A'!GC9=6,6,IF('Vessel List A'!GC9=7,7,IF('Vessel List A'!GC9=8,8,IF('Vessel List A'!GC9=9,9,IF('Vessel List A'!GC9=10,10,IF('Vessel List A'!GC9=11,11,IF('Vessel List A'!GC9=12,12,IF('Vessel List A'!GC9=13,13,IF('Vessel List A'!GC9=14,14,IF('Vessel List A'!GC9=15,15,IF('Vessel List A'!GC9=16,16,0))))))))))))))))))</f>
        <v xml:space="preserve"> </v>
      </c>
      <c r="CW10" s="154"/>
      <c r="CX10" s="158"/>
      <c r="CY10" s="390" t="str">
        <f t="shared" si="28"/>
        <v/>
      </c>
      <c r="CZ10" s="158"/>
      <c r="DA10" s="137"/>
      <c r="DB10" s="388" t="str">
        <f t="shared" si="29"/>
        <v/>
      </c>
      <c r="DC10" s="157" t="str">
        <f>IF(VALUE(IF('Vessel List A'!GP9=1,1,IF('Vessel List A'!GP9=2,2,IF('Vessel List A'!GP9=3,3,IF('Vessel List A'!GP9=4,4,IF('Vessel List A'!GP9=5,5,IF('Vessel List A'!GP9=6,6,IF('Vessel List A'!GP9=7,7,IF('Vessel List A'!GP9=8,8,IF('Vessel List A'!GP9=9,9,IF('Vessel List A'!GP9=10,10,IF('Vessel List A'!GP9=11,11,IF('Vessel List A'!GP9=12,12,IF('Vessel List A'!GP9=13,13,IF('Vessel List A'!GP9=14,14,IF('Vessel List A'!GP9=15,15,IF('Vessel List A'!GP9=16,16,0)))))))))))))))))=0," ",VALUE(IF('Vessel List A'!GP9=1,1,IF('Vessel List A'!GP9=2,2,IF('Vessel List A'!GP9=3,3,IF('Vessel List A'!GP9=4,4,IF('Vessel List A'!GP9=5,5,IF('Vessel List A'!GP9=6,6,IF('Vessel List A'!GP9=7,7,IF('Vessel List A'!GP9=8,8,IF('Vessel List A'!GP9=9,9,IF('Vessel List A'!GP9=10,10,IF('Vessel List A'!GP9=11,11,IF('Vessel List A'!GP9=12,12,IF('Vessel List A'!GP9=13,13,IF('Vessel List A'!GP9=14,14,IF('Vessel List A'!GP9=15,15,IF('Vessel List A'!GP9=16,16,0))))))))))))))))))</f>
        <v xml:space="preserve"> </v>
      </c>
      <c r="DD10" s="154"/>
      <c r="DE10" s="158"/>
      <c r="DF10" s="390" t="str">
        <f t="shared" si="30"/>
        <v/>
      </c>
      <c r="DG10" s="158"/>
      <c r="DH10" s="137"/>
      <c r="DI10" s="388" t="str">
        <f t="shared" si="31"/>
        <v/>
      </c>
      <c r="DJ10" s="157" t="str">
        <f>IF(VALUE(IF('Vessel List A'!HC9=1,1,IF('Vessel List A'!HC9=2,2,IF('Vessel List A'!HC9=3,3,IF('Vessel List A'!HC9=4,4,IF('Vessel List A'!HC9=5,5,IF('Vessel List A'!HC9=6,6,IF('Vessel List A'!HC9=7,7,IF('Vessel List A'!HC9=8,8,IF('Vessel List A'!HC9=9,9,IF('Vessel List A'!HC9=10,10,IF('Vessel List A'!HC9=11,11,IF('Vessel List A'!HC9=12,12,IF('Vessel List A'!HC9=13,13,IF('Vessel List A'!HC9=14,14,IF('Vessel List A'!HC9=15,15,IF('Vessel List A'!HC9=16,16,0)))))))))))))))))=0," ",VALUE(IF('Vessel List A'!HC9=1,1,IF('Vessel List A'!HC9=2,2,IF('Vessel List A'!HC9=3,3,IF('Vessel List A'!HC9=4,4,IF('Vessel List A'!HC9=5,5,IF('Vessel List A'!HC9=6,6,IF('Vessel List A'!HC9=7,7,IF('Vessel List A'!HC9=8,8,IF('Vessel List A'!HC9=9,9,IF('Vessel List A'!HC9=10,10,IF('Vessel List A'!HC9=11,11,IF('Vessel List A'!HC9=12,12,IF('Vessel List A'!HC9=13,13,IF('Vessel List A'!HC9=14,14,IF('Vessel List A'!HC9=15,15,IF('Vessel List A'!HC9=16,16,0))))))))))))))))))</f>
        <v xml:space="preserve"> </v>
      </c>
      <c r="DK10" s="154"/>
      <c r="DL10" s="158"/>
      <c r="DM10" s="390" t="str">
        <f t="shared" si="32"/>
        <v/>
      </c>
      <c r="DN10" s="158"/>
      <c r="DO10" s="137"/>
      <c r="DP10" s="388" t="str">
        <f t="shared" si="33"/>
        <v/>
      </c>
      <c r="DQ10" s="157" t="str">
        <f>IF(VALUE(IF('Vessel List A'!HP9=1,1,IF('Vessel List A'!HP9=2,2,IF('Vessel List A'!HP9=3,3,IF('Vessel List A'!HP9=4,4,IF('Vessel List A'!HP9=5,5,IF('Vessel List A'!HP9=6,6,IF('Vessel List A'!HP9=7,7,IF('Vessel List A'!HP9=8,8,IF('Vessel List A'!HP9=9,9,IF('Vessel List A'!HP9=10,10,IF('Vessel List A'!HP9=11,11,IF('Vessel List A'!HP9=12,12,IF('Vessel List A'!HP9=13,13,IF('Vessel List A'!HP9=14,14,IF('Vessel List A'!HP9=15,15,IF('Vessel List A'!HP9=16,16,0)))))))))))))))))=0," ",VALUE(IF('Vessel List A'!HP9=1,1,IF('Vessel List A'!HP9=2,2,IF('Vessel List A'!HP9=3,3,IF('Vessel List A'!HP9=4,4,IF('Vessel List A'!HP9=5,5,IF('Vessel List A'!HP9=6,6,IF('Vessel List A'!HP9=7,7,IF('Vessel List A'!HP9=8,8,IF('Vessel List A'!HP9=9,9,IF('Vessel List A'!HP9=10,10,IF('Vessel List A'!HP9=11,11,IF('Vessel List A'!HP9=12,12,IF('Vessel List A'!HP9=13,13,IF('Vessel List A'!HP9=14,14,IF('Vessel List A'!HP9=15,15,IF('Vessel List A'!HP9=16,16,0))))))))))))))))))</f>
        <v xml:space="preserve"> </v>
      </c>
      <c r="DR10" s="154"/>
      <c r="DS10" s="158"/>
      <c r="DT10" s="390" t="str">
        <f t="shared" si="34"/>
        <v/>
      </c>
      <c r="DU10" s="158"/>
      <c r="DV10" s="137"/>
      <c r="DW10" s="388" t="str">
        <f t="shared" si="35"/>
        <v/>
      </c>
      <c r="DX10" s="157" t="str">
        <f>IF(VALUE(IF('Vessel List A'!IC9=1,1,IF('Vessel List A'!IC9=2,2,IF('Vessel List A'!IC9=3,3,IF('Vessel List A'!IC9=4,4,IF('Vessel List A'!IC9=5,5,IF('Vessel List A'!IC9=6,6,IF('Vessel List A'!IC9=7,7,IF('Vessel List A'!IC9=8,8,IF('Vessel List A'!IC9=9,9,IF('Vessel List A'!IC9=10,10,IF('Vessel List A'!IC9=11,11,IF('Vessel List A'!IC9=12,12,IF('Vessel List A'!IC9=13,13,IF('Vessel List A'!IC9=14,14,IF('Vessel List A'!IC9=15,15,IF('Vessel List A'!IC9=16,16,0)))))))))))))))))=0," ",VALUE(IF('Vessel List A'!IC9=1,1,IF('Vessel List A'!IC9=2,2,IF('Vessel List A'!IC9=3,3,IF('Vessel List A'!IC9=4,4,IF('Vessel List A'!IC9=5,5,IF('Vessel List A'!IC9=6,6,IF('Vessel List A'!IC9=7,7,IF('Vessel List A'!IC9=8,8,IF('Vessel List A'!IC9=9,9,IF('Vessel List A'!IC9=10,10,IF('Vessel List A'!IC9=11,11,IF('Vessel List A'!IC9=12,12,IF('Vessel List A'!IC9=13,13,IF('Vessel List A'!IC9=14,14,IF('Vessel List A'!IC9=15,15,IF('Vessel List A'!IC9=16,16,0))))))))))))))))))</f>
        <v xml:space="preserve"> </v>
      </c>
      <c r="DY10" s="154"/>
      <c r="DZ10" s="158"/>
      <c r="EA10" s="390" t="str">
        <f t="shared" si="36"/>
        <v/>
      </c>
      <c r="EB10" s="158"/>
      <c r="EC10" s="137"/>
      <c r="ED10" s="388" t="str">
        <f t="shared" si="37"/>
        <v/>
      </c>
      <c r="EE10" s="157" t="str">
        <f>IF(VALUE(IF('Vessel List A'!IP9=1,1,IF('Vessel List A'!IP9=2,2,IF('Vessel List A'!IP9=3,3,IF('Vessel List A'!IP9=4,4,IF('Vessel List A'!IP9=5,5,IF('Vessel List A'!IP9=6,6,IF('Vessel List A'!IP9=7,7,IF('Vessel List A'!IP9=8,8,IF('Vessel List A'!IP9=9,9,IF('Vessel List A'!IP9=10,10,IF('Vessel List A'!IP9=11,11,IF('Vessel List A'!IP9=12,12,IF('Vessel List A'!IP9=13,13,IF('Vessel List A'!IP9=14,14,IF('Vessel List A'!IP9=15,15,IF('Vessel List A'!IP9=16,16,0)))))))))))))))))=0," ",VALUE(IF('Vessel List A'!IP9=1,1,IF('Vessel List A'!IP9=2,2,IF('Vessel List A'!IP9=3,3,IF('Vessel List A'!IP9=4,4,IF('Vessel List A'!IP9=5,5,IF('Vessel List A'!IP9=6,6,IF('Vessel List A'!IP9=7,7,IF('Vessel List A'!IP9=8,8,IF('Vessel List A'!IP9=9,9,IF('Vessel List A'!IP9=10,10,IF('Vessel List A'!IP9=11,11,IF('Vessel List A'!IP9=12,12,IF('Vessel List A'!IP9=13,13,IF('Vessel List A'!IP9=14,14,IF('Vessel List A'!IP9=15,15,IF('Vessel List A'!IP9=16,16,0))))))))))))))))))</f>
        <v xml:space="preserve"> </v>
      </c>
      <c r="EF10" s="154"/>
      <c r="EG10" s="158"/>
      <c r="EH10" s="390" t="str">
        <f t="shared" si="38"/>
        <v/>
      </c>
      <c r="EI10" s="158"/>
      <c r="EJ10" s="137"/>
      <c r="EK10" s="397" t="str">
        <f t="shared" si="39"/>
        <v/>
      </c>
      <c r="EL10" s="144"/>
      <c r="EM10" s="157" t="str">
        <f>IF(VALUE(IF('Vessel List B'!C9=1,1,IF('Vessel List B'!C9=2,2,IF('Vessel List B'!C9=3,3,IF('Vessel List B'!C9=4,4,IF('Vessel List B'!C9=5,5,IF('Vessel List B'!C9=6,6,IF('Vessel List B'!C9=7,7,IF('Vessel List B'!C9=8,8,IF('Vessel List B'!C9=9,9,IF('Vessel List B'!C9=10,10,IF('Vessel List B'!C9=11,11,IF('Vessel List B'!C9=12,12,IF('Vessel List B'!C9=13,13,IF('Vessel List B'!C9=14,14,IF('Vessel List B'!C9=15,15,IF('Vessel List B'!C9=16,16,0)))))))))))))))))=0," ",VALUE(IF('Vessel List B'!C9=1,1,IF('Vessel List B'!C9=2,2,IF('Vessel List B'!C9=3,3,IF('Vessel List B'!C9=4,4,IF('Vessel List B'!C9=5,5,IF('Vessel List B'!C9=6,6,IF('Vessel List B'!C9=7,7,IF('Vessel List B'!C9=8,8,IF('Vessel List B'!C9=9,9,IF('Vessel List B'!C9=10,10,IF('Vessel List B'!C9=11,11,IF('Vessel List B'!C9=12,12,IF('Vessel List B'!C9=13,13,IF('Vessel List B'!C9=14,14,IF('Vessel List B'!C9=15,15,IF('Vessel List B'!C9=16,16,0))))))))))))))))))</f>
        <v xml:space="preserve"> </v>
      </c>
      <c r="EN10" s="154"/>
      <c r="EO10" s="158"/>
      <c r="EP10" s="390" t="str">
        <f t="shared" si="40"/>
        <v/>
      </c>
      <c r="EQ10" s="158"/>
      <c r="ER10" s="137"/>
      <c r="ES10" s="388" t="str">
        <f t="shared" si="41"/>
        <v/>
      </c>
      <c r="ET10" s="157" t="str">
        <f>IF(VALUE(IF('Vessel List B'!P9=1,1,IF('Vessel List B'!P9=2,2,IF('Vessel List B'!P9=3,3,IF('Vessel List B'!P9=4,4,IF('Vessel List B'!P9=5,5,IF('Vessel List B'!P9=6,6,IF('Vessel List B'!P9=7,7,IF('Vessel List B'!P9=8,8,IF('Vessel List B'!P9=9,9,IF('Vessel List B'!P9=10,10,IF('Vessel List B'!P9=11,11,IF('Vessel List B'!P9=12,12,IF('Vessel List B'!P9=13,13,IF('Vessel List B'!P9=14,14,IF('Vessel List B'!P9=15,15,IF('Vessel List B'!P9=16,16,0)))))))))))))))))=0," ",VALUE(IF('Vessel List B'!P9=1,1,IF('Vessel List B'!P9=2,2,IF('Vessel List B'!P9=3,3,IF('Vessel List B'!P9=4,4,IF('Vessel List B'!P9=5,5,IF('Vessel List B'!P9=6,6,IF('Vessel List B'!P9=7,7,IF('Vessel List B'!P9=8,8,IF('Vessel List B'!P9=9,9,IF('Vessel List B'!P9=10,10,IF('Vessel List B'!P9=11,11,IF('Vessel List B'!P9=12,12,IF('Vessel List B'!P9=13,13,IF('Vessel List B'!P9=14,14,IF('Vessel List B'!P9=15,15,IF('Vessel List B'!P9=16,16,0))))))))))))))))))</f>
        <v xml:space="preserve"> </v>
      </c>
      <c r="EU10" s="154"/>
      <c r="EV10" s="158"/>
      <c r="EW10" s="390" t="str">
        <f t="shared" si="42"/>
        <v/>
      </c>
      <c r="EX10" s="158"/>
      <c r="EY10" s="137"/>
      <c r="EZ10" s="388" t="str">
        <f t="shared" si="43"/>
        <v/>
      </c>
      <c r="FA10" s="157" t="str">
        <f>IF(VALUE(IF('Vessel List B'!AC9=1,1,IF('Vessel List B'!AC9=2,2,IF('Vessel List B'!AC9=3,3,IF('Vessel List B'!AC9=4,4,IF('Vessel List B'!AC9=5,5,IF('Vessel List B'!AC9=6,6,IF('Vessel List B'!AC9=7,7,IF('Vessel List B'!AC9=8,8,IF('Vessel List B'!AC9=9,9,IF('Vessel List B'!AC9=10,10,IF('Vessel List B'!AC9=11,11,IF('Vessel List B'!AC9=12,12,IF('Vessel List B'!AC9=13,13,IF('Vessel List B'!AC9=14,14,IF('Vessel List B'!AC9=15,15,IF('Vessel List B'!AC9=16,16,0)))))))))))))))))=0," ",VALUE(IF('Vessel List B'!AC9=1,1,IF('Vessel List B'!AC9=2,2,IF('Vessel List B'!AC9=3,3,IF('Vessel List B'!AC9=4,4,IF('Vessel List B'!AC9=5,5,IF('Vessel List B'!AC9=6,6,IF('Vessel List B'!AC9=7,7,IF('Vessel List B'!AC9=8,8,IF('Vessel List B'!AC9=9,9,IF('Vessel List B'!AC9=10,10,IF('Vessel List B'!AC9=11,11,IF('Vessel List B'!AC9=12,12,IF('Vessel List B'!AC9=13,13,IF('Vessel List B'!AC9=14,14,IF('Vessel List B'!AC9=15,15,IF('Vessel List B'!AC9=16,16,0))))))))))))))))))</f>
        <v xml:space="preserve"> </v>
      </c>
      <c r="FB10" s="154"/>
      <c r="FC10" s="158"/>
      <c r="FD10" s="390" t="str">
        <f t="shared" si="44"/>
        <v/>
      </c>
      <c r="FE10" s="158"/>
      <c r="FF10" s="137"/>
      <c r="FG10" s="388" t="str">
        <f t="shared" si="45"/>
        <v/>
      </c>
      <c r="FH10" s="157" t="str">
        <f>IF(VALUE(IF('Vessel List B'!AP9=1,1,IF('Vessel List B'!AP9=2,2,IF('Vessel List B'!AP9=3,3,IF('Vessel List B'!AP9=4,4,IF('Vessel List B'!AP9=5,5,IF('Vessel List B'!AP9=6,6,IF('Vessel List B'!AP9=7,7,IF('Vessel List B'!AP9=8,8,IF('Vessel List B'!AP9=9,9,IF('Vessel List B'!AP9=10,10,IF('Vessel List B'!AP9=11,11,IF('Vessel List B'!AP9=12,12,IF('Vessel List B'!AP9=13,13,IF('Vessel List B'!AP9=14,14,IF('Vessel List B'!AP9=15,15,IF('Vessel List B'!AP9=16,16,0)))))))))))))))))=0," ",VALUE(IF('Vessel List B'!AP9=1,1,IF('Vessel List B'!AP9=2,2,IF('Vessel List B'!AP9=3,3,IF('Vessel List B'!AP9=4,4,IF('Vessel List B'!AP9=5,5,IF('Vessel List B'!AP9=6,6,IF('Vessel List B'!AP9=7,7,IF('Vessel List B'!AP9=8,8,IF('Vessel List B'!AP9=9,9,IF('Vessel List B'!AP9=10,10,IF('Vessel List B'!AP9=11,11,IF('Vessel List B'!AP9=12,12,IF('Vessel List B'!AP9=13,13,IF('Vessel List B'!AP9=14,14,IF('Vessel List B'!AP9=15,15,IF('Vessel List B'!AP9=16,16,0))))))))))))))))))</f>
        <v xml:space="preserve"> </v>
      </c>
      <c r="FI10" s="154"/>
      <c r="FJ10" s="158"/>
      <c r="FK10" s="390" t="str">
        <f t="shared" si="46"/>
        <v/>
      </c>
      <c r="FL10" s="158"/>
      <c r="FM10" s="137"/>
      <c r="FN10" s="388" t="str">
        <f t="shared" si="47"/>
        <v/>
      </c>
      <c r="FO10" s="157" t="str">
        <f>IF(VALUE(IF('Vessel List B'!BC9=1,1,IF('Vessel List B'!BC9=2,2,IF('Vessel List B'!BC9=3,3,IF('Vessel List B'!BC9=4,4,IF('Vessel List B'!BC9=5,5,IF('Vessel List B'!BC9=6,6,IF('Vessel List B'!BC9=7,7,IF('Vessel List B'!BC9=8,8,IF('Vessel List B'!BC9=9,9,IF('Vessel List B'!BC9=10,10,IF('Vessel List B'!BC9=11,11,IF('Vessel List B'!BC9=12,12,IF('Vessel List B'!BC9=13,13,IF('Vessel List B'!BC9=14,14,IF('Vessel List B'!BC9=15,15,IF('Vessel List B'!BC9=16,16,0)))))))))))))))))=0," ",VALUE(IF('Vessel List B'!BC9=1,1,IF('Vessel List B'!BC9=2,2,IF('Vessel List B'!BC9=3,3,IF('Vessel List B'!BC9=4,4,IF('Vessel List B'!BC9=5,5,IF('Vessel List B'!BC9=6,6,IF('Vessel List B'!BC9=7,7,IF('Vessel List B'!BC9=8,8,IF('Vessel List B'!BC9=9,9,IF('Vessel List B'!BC9=10,10,IF('Vessel List B'!BC9=11,11,IF('Vessel List B'!BC9=12,12,IF('Vessel List B'!BC9=13,13,IF('Vessel List B'!BC9=14,14,IF('Vessel List B'!BC9=15,15,IF('Vessel List B'!BC9=16,16,0))))))))))))))))))</f>
        <v xml:space="preserve"> </v>
      </c>
      <c r="FP10" s="154"/>
      <c r="FQ10" s="158"/>
      <c r="FR10" s="390" t="str">
        <f t="shared" si="48"/>
        <v/>
      </c>
      <c r="FS10" s="158"/>
      <c r="FT10" s="137"/>
      <c r="FU10" s="388" t="str">
        <f t="shared" si="49"/>
        <v/>
      </c>
      <c r="FV10" s="157" t="str">
        <f>IF(VALUE(IF('Vessel List B'!BP9=1,1,IF('Vessel List B'!BP9=2,2,IF('Vessel List B'!BP9=3,3,IF('Vessel List B'!BP9=4,4,IF('Vessel List B'!BP9=5,5,IF('Vessel List B'!BP9=6,6,IF('Vessel List B'!BP9=7,7,IF('Vessel List B'!BP9=8,8,IF('Vessel List B'!BP9=9,9,IF('Vessel List B'!BP9=10,10,IF('Vessel List B'!BP9=11,11,IF('Vessel List B'!BP9=12,12,IF('Vessel List B'!BP9=13,13,IF('Vessel List B'!BP9=14,14,IF('Vessel List B'!BP9=15,15,IF('Vessel List B'!BP9=16,16,0)))))))))))))))))=0," ",VALUE(IF('Vessel List B'!BP9=1,1,IF('Vessel List B'!BP9=2,2,IF('Vessel List B'!BP9=3,3,IF('Vessel List B'!BP9=4,4,IF('Vessel List B'!BP9=5,5,IF('Vessel List B'!BP9=6,6,IF('Vessel List B'!BP9=7,7,IF('Vessel List B'!BP9=8,8,IF('Vessel List B'!BP9=9,9,IF('Vessel List B'!BP9=10,10,IF('Vessel List B'!BP9=11,11,IF('Vessel List B'!BP9=12,12,IF('Vessel List B'!BP9=13,13,IF('Vessel List B'!BP9=14,14,IF('Vessel List B'!BP9=15,15,IF('Vessel List B'!BP9=16,16,0))))))))))))))))))</f>
        <v xml:space="preserve"> </v>
      </c>
      <c r="FW10" s="154"/>
      <c r="FX10" s="158"/>
      <c r="FY10" s="390" t="str">
        <f t="shared" si="50"/>
        <v/>
      </c>
      <c r="FZ10" s="158"/>
      <c r="GA10" s="137"/>
      <c r="GB10" s="388" t="str">
        <f t="shared" si="51"/>
        <v/>
      </c>
      <c r="GC10" s="157" t="str">
        <f>IF(VALUE(IF('Vessel List B'!CC9=1,1,IF('Vessel List B'!CC9=2,2,IF('Vessel List B'!CC9=3,3,IF('Vessel List B'!CC9=4,4,IF('Vessel List B'!CC9=5,5,IF('Vessel List B'!CC9=6,6,IF('Vessel List B'!CC9=7,7,IF('Vessel List B'!CC9=8,8,IF('Vessel List B'!CC9=9,9,IF('Vessel List B'!CC9=10,10,IF('Vessel List B'!CC9=11,11,IF('Vessel List B'!CC9=12,12,IF('Vessel List B'!CC9=13,13,IF('Vessel List B'!CC9=14,14,IF('Vessel List B'!CC9=15,15,IF('Vessel List B'!CC9=16,16,0)))))))))))))))))=0," ",VALUE(IF('Vessel List B'!CC9=1,1,IF('Vessel List B'!CC9=2,2,IF('Vessel List B'!CC9=3,3,IF('Vessel List B'!CC9=4,4,IF('Vessel List B'!CC9=5,5,IF('Vessel List B'!CC9=6,6,IF('Vessel List B'!CC9=7,7,IF('Vessel List B'!CC9=8,8,IF('Vessel List B'!CC9=9,9,IF('Vessel List B'!CC9=10,10,IF('Vessel List B'!CC9=11,11,IF('Vessel List B'!CC9=12,12,IF('Vessel List B'!CC9=13,13,IF('Vessel List B'!CC9=14,14,IF('Vessel List B'!CC9=15,15,IF('Vessel List B'!CC9=16,16,0))))))))))))))))))</f>
        <v xml:space="preserve"> </v>
      </c>
      <c r="GD10" s="154"/>
      <c r="GE10" s="158"/>
      <c r="GF10" s="390" t="str">
        <f t="shared" si="52"/>
        <v/>
      </c>
      <c r="GG10" s="158"/>
      <c r="GH10" s="137"/>
      <c r="GI10" s="388" t="str">
        <f t="shared" si="53"/>
        <v/>
      </c>
      <c r="GJ10" s="157" t="str">
        <f>IF(VALUE(IF('Vessel List B'!CP9=1,1,IF('Vessel List B'!CP9=2,2,IF('Vessel List B'!CP9=3,3,IF('Vessel List B'!CP9=4,4,IF('Vessel List B'!CP9=5,5,IF('Vessel List B'!CP9=6,6,IF('Vessel List B'!CP9=7,7,IF('Vessel List B'!CP9=8,8,IF('Vessel List B'!CP9=9,9,IF('Vessel List B'!CP9=10,10,IF('Vessel List B'!CP9=11,11,IF('Vessel List B'!CP9=12,12,IF('Vessel List B'!CP9=13,13,IF('Vessel List B'!CP9=14,14,IF('Vessel List B'!CP9=15,15,IF('Vessel List B'!CP9=16,16,0)))))))))))))))))=0," ",VALUE(IF('Vessel List B'!CP9=1,1,IF('Vessel List B'!CP9=2,2,IF('Vessel List B'!CP9=3,3,IF('Vessel List B'!CP9=4,4,IF('Vessel List B'!CP9=5,5,IF('Vessel List B'!CP9=6,6,IF('Vessel List B'!CP9=7,7,IF('Vessel List B'!CP9=8,8,IF('Vessel List B'!CP9=9,9,IF('Vessel List B'!CP9=10,10,IF('Vessel List B'!CP9=11,11,IF('Vessel List B'!CP9=12,12,IF('Vessel List B'!CP9=13,13,IF('Vessel List B'!CP9=14,14,IF('Vessel List B'!CP9=15,15,IF('Vessel List B'!CP9=16,16,0))))))))))))))))))</f>
        <v xml:space="preserve"> </v>
      </c>
      <c r="GK10" s="154"/>
      <c r="GL10" s="158"/>
      <c r="GM10" s="390" t="str">
        <f t="shared" si="54"/>
        <v/>
      </c>
      <c r="GN10" s="158"/>
      <c r="GO10" s="137"/>
      <c r="GP10" s="388" t="str">
        <f t="shared" si="55"/>
        <v/>
      </c>
      <c r="GQ10" s="157" t="str">
        <f>IF(VALUE(IF('Vessel List B'!DC9=1,1,IF('Vessel List B'!DC9=2,2,IF('Vessel List B'!DC9=3,3,IF('Vessel List B'!DC9=4,4,IF('Vessel List B'!DC9=5,5,IF('Vessel List B'!DC9=6,6,IF('Vessel List B'!DC9=7,7,IF('Vessel List B'!DC9=8,8,IF('Vessel List B'!DC9=9,9,IF('Vessel List B'!DC9=10,10,IF('Vessel List B'!DC9=11,11,IF('Vessel List B'!DC9=12,12,IF('Vessel List B'!DC9=13,13,IF('Vessel List B'!DC9=14,14,IF('Vessel List B'!DC9=15,15,IF('Vessel List B'!DC9=16,16,0)))))))))))))))))=0," ",VALUE(IF('Vessel List B'!DC9=1,1,IF('Vessel List B'!DC9=2,2,IF('Vessel List B'!DC9=3,3,IF('Vessel List B'!DC9=4,4,IF('Vessel List B'!DC9=5,5,IF('Vessel List B'!DC9=6,6,IF('Vessel List B'!DC9=7,7,IF('Vessel List B'!DC9=8,8,IF('Vessel List B'!DC9=9,9,IF('Vessel List B'!DC9=10,10,IF('Vessel List B'!DC9=11,11,IF('Vessel List B'!DC9=12,12,IF('Vessel List B'!DC9=13,13,IF('Vessel List B'!DC9=14,14,IF('Vessel List B'!DC9=15,15,IF('Vessel List B'!DC9=16,16,0))))))))))))))))))</f>
        <v xml:space="preserve"> </v>
      </c>
      <c r="GR10" s="154"/>
      <c r="GS10" s="158"/>
      <c r="GT10" s="390" t="str">
        <f t="shared" si="56"/>
        <v/>
      </c>
      <c r="GU10" s="158"/>
      <c r="GV10" s="137"/>
      <c r="GW10" s="388" t="str">
        <f t="shared" si="57"/>
        <v/>
      </c>
      <c r="GX10" s="157" t="str">
        <f>IF(VALUE(IF('Vessel List B'!DP9=1,1,IF('Vessel List B'!DP9=2,2,IF('Vessel List B'!DP9=3,3,IF('Vessel List B'!DP9=4,4,IF('Vessel List B'!DP9=5,5,IF('Vessel List B'!DP9=6,6,IF('Vessel List B'!DP9=7,7,IF('Vessel List B'!DP9=8,8,IF('Vessel List B'!DP9=9,9,IF('Vessel List B'!DP9=10,10,IF('Vessel List B'!DP9=11,11,IF('Vessel List B'!DP9=12,12,IF('Vessel List B'!DP9=13,13,IF('Vessel List B'!DP9=14,14,IF('Vessel List B'!DP9=15,15,IF('Vessel List B'!DP9=16,16,0)))))))))))))))))=0," ",VALUE(IF('Vessel List B'!DP9=1,1,IF('Vessel List B'!DP9=2,2,IF('Vessel List B'!DP9=3,3,IF('Vessel List B'!DP9=4,4,IF('Vessel List B'!DP9=5,5,IF('Vessel List B'!DP9=6,6,IF('Vessel List B'!DP9=7,7,IF('Vessel List B'!DP9=8,8,IF('Vessel List B'!DP9=9,9,IF('Vessel List B'!DP9=10,10,IF('Vessel List B'!DP9=11,11,IF('Vessel List B'!DP9=12,12,IF('Vessel List B'!DP9=13,13,IF('Vessel List B'!DP9=14,14,IF('Vessel List B'!DP9=15,15,IF('Vessel List B'!DP9=16,16,0))))))))))))))))))</f>
        <v xml:space="preserve"> </v>
      </c>
      <c r="GY10" s="154"/>
      <c r="GZ10" s="158"/>
      <c r="HA10" s="390" t="str">
        <f t="shared" si="58"/>
        <v/>
      </c>
      <c r="HB10" s="158"/>
      <c r="HC10" s="137"/>
      <c r="HD10" s="388" t="str">
        <f t="shared" si="59"/>
        <v/>
      </c>
      <c r="HE10" s="157" t="str">
        <f>IF(VALUE(IF('Vessel List B'!EC9=1,1,IF('Vessel List B'!EC9=2,2,IF('Vessel List B'!EC9=3,3,IF('Vessel List B'!EC9=4,4,IF('Vessel List B'!EC9=5,5,IF('Vessel List B'!EC9=6,6,IF('Vessel List B'!EC9=7,7,IF('Vessel List B'!EC9=8,8,IF('Vessel List B'!EC9=9,9,IF('Vessel List B'!EC9=10,10,IF('Vessel List B'!EC9=11,11,IF('Vessel List B'!EC9=12,12,IF('Vessel List B'!EC9=13,13,IF('Vessel List B'!EC9=14,14,IF('Vessel List B'!EC9=15,15,IF('Vessel List B'!EC9=16,16,0)))))))))))))))))=0," ",VALUE(IF('Vessel List B'!EC9=1,1,IF('Vessel List B'!EC9=2,2,IF('Vessel List B'!EC9=3,3,IF('Vessel List B'!EC9=4,4,IF('Vessel List B'!EC9=5,5,IF('Vessel List B'!EC9=6,6,IF('Vessel List B'!EC9=7,7,IF('Vessel List B'!EC9=8,8,IF('Vessel List B'!EC9=9,9,IF('Vessel List B'!EC9=10,10,IF('Vessel List B'!EC9=11,11,IF('Vessel List B'!EC9=12,12,IF('Vessel List B'!EC9=13,13,IF('Vessel List B'!EC9=14,14,IF('Vessel List B'!EC9=15,15,IF('Vessel List B'!EC9=16,16,0))))))))))))))))))</f>
        <v xml:space="preserve"> </v>
      </c>
      <c r="HF10" s="154"/>
      <c r="HG10" s="158"/>
      <c r="HH10" s="390" t="str">
        <f t="shared" si="60"/>
        <v/>
      </c>
      <c r="HI10" s="158"/>
      <c r="HJ10" s="137"/>
      <c r="HK10" s="388" t="str">
        <f t="shared" si="61"/>
        <v/>
      </c>
      <c r="HL10" s="157" t="str">
        <f>IF(VALUE(IF('Vessel List B'!EP9=1,1,IF('Vessel List B'!EP9=2,2,IF('Vessel List B'!EP9=3,3,IF('Vessel List B'!EP9=4,4,IF('Vessel List B'!EP9=5,5,IF('Vessel List B'!EP9=6,6,IF('Vessel List B'!EP9=7,7,IF('Vessel List B'!EP9=8,8,IF('Vessel List B'!EP9=9,9,IF('Vessel List B'!EP9=10,10,IF('Vessel List B'!EP9=11,11,IF('Vessel List B'!EP9=12,12,IF('Vessel List B'!EP9=13,13,IF('Vessel List B'!EP9=14,14,IF('Vessel List B'!EP9=15,15,IF('Vessel List B'!EP9=16,16,0)))))))))))))))))=0," ",VALUE(IF('Vessel List B'!EP9=1,1,IF('Vessel List B'!EP9=2,2,IF('Vessel List B'!EP9=3,3,IF('Vessel List B'!EP9=4,4,IF('Vessel List B'!EP9=5,5,IF('Vessel List B'!EP9=6,6,IF('Vessel List B'!EP9=7,7,IF('Vessel List B'!EP9=8,8,IF('Vessel List B'!EP9=9,9,IF('Vessel List B'!EP9=10,10,IF('Vessel List B'!EP9=11,11,IF('Vessel List B'!EP9=12,12,IF('Vessel List B'!EP9=13,13,IF('Vessel List B'!EP9=14,14,IF('Vessel List B'!EP9=15,15,IF('Vessel List B'!EP9=16,16,0))))))))))))))))))</f>
        <v xml:space="preserve"> </v>
      </c>
      <c r="HM10" s="154"/>
      <c r="HN10" s="158"/>
      <c r="HO10" s="390" t="str">
        <f t="shared" si="62"/>
        <v/>
      </c>
      <c r="HP10" s="158"/>
      <c r="HQ10" s="137"/>
      <c r="HR10" s="388" t="str">
        <f t="shared" si="63"/>
        <v/>
      </c>
      <c r="HS10" s="157" t="str">
        <f>IF(VALUE(IF('Vessel List B'!FC9=1,1,IF('Vessel List B'!FC9=2,2,IF('Vessel List B'!FC9=3,3,IF('Vessel List B'!FC9=4,4,IF('Vessel List B'!FC9=5,5,IF('Vessel List B'!FC9=6,6,IF('Vessel List B'!FC9=7,7,IF('Vessel List B'!FC9=8,8,IF('Vessel List B'!FC9=9,9,IF('Vessel List B'!FC9=10,10,IF('Vessel List B'!FC9=11,11,IF('Vessel List B'!FC9=12,12,IF('Vessel List B'!FC9=13,13,IF('Vessel List B'!FC9=14,14,IF('Vessel List B'!FC9=15,15,IF('Vessel List B'!FC9=16,16,0)))))))))))))))))=0," ",VALUE(IF('Vessel List B'!FC9=1,1,IF('Vessel List B'!FC9=2,2,IF('Vessel List B'!FC9=3,3,IF('Vessel List B'!FC9=4,4,IF('Vessel List B'!FC9=5,5,IF('Vessel List B'!FC9=6,6,IF('Vessel List B'!FC9=7,7,IF('Vessel List B'!FC9=8,8,IF('Vessel List B'!FC9=9,9,IF('Vessel List B'!FC9=10,10,IF('Vessel List B'!FC9=11,11,IF('Vessel List B'!FC9=12,12,IF('Vessel List B'!FC9=13,13,IF('Vessel List B'!FC9=14,14,IF('Vessel List B'!FC9=15,15,IF('Vessel List B'!FC9=16,16,0))))))))))))))))))</f>
        <v xml:space="preserve"> </v>
      </c>
      <c r="HT10" s="154"/>
      <c r="HU10" s="158"/>
      <c r="HV10" s="390" t="str">
        <f t="shared" si="64"/>
        <v/>
      </c>
      <c r="HW10" s="158"/>
      <c r="HX10" s="137"/>
      <c r="HY10" s="388" t="str">
        <f t="shared" si="65"/>
        <v/>
      </c>
      <c r="HZ10" s="157" t="str">
        <f>IF(VALUE(IF('Vessel List B'!FP9=1,1,IF('Vessel List B'!FP9=2,2,IF('Vessel List B'!FP9=3,3,IF('Vessel List B'!FP9=4,4,IF('Vessel List B'!FP9=5,5,IF('Vessel List B'!FP9=6,6,IF('Vessel List B'!FP9=7,7,IF('Vessel List B'!FP9=8,8,IF('Vessel List B'!FP9=9,9,IF('Vessel List B'!FP9=10,10,IF('Vessel List B'!FP9=11,11,IF('Vessel List B'!FP9=12,12,IF('Vessel List B'!FP9=13,13,IF('Vessel List B'!FP9=14,14,IF('Vessel List B'!FP9=15,15,IF('Vessel List B'!FP9=16,16,0)))))))))))))))))=0," ",VALUE(IF('Vessel List B'!FP9=1,1,IF('Vessel List B'!FP9=2,2,IF('Vessel List B'!FP9=3,3,IF('Vessel List B'!FP9=4,4,IF('Vessel List B'!FP9=5,5,IF('Vessel List B'!FP9=6,6,IF('Vessel List B'!FP9=7,7,IF('Vessel List B'!FP9=8,8,IF('Vessel List B'!FP9=9,9,IF('Vessel List B'!FP9=10,10,IF('Vessel List B'!FP9=11,11,IF('Vessel List B'!FP9=12,12,IF('Vessel List B'!FP9=13,13,IF('Vessel List B'!FP9=14,14,IF('Vessel List B'!FP9=15,15,IF('Vessel List B'!FP9=16,16,0))))))))))))))))))</f>
        <v xml:space="preserve"> </v>
      </c>
      <c r="IA10" s="154"/>
      <c r="IB10" s="158"/>
      <c r="IC10" s="390" t="str">
        <f t="shared" si="66"/>
        <v/>
      </c>
      <c r="ID10" s="158"/>
      <c r="IE10" s="137"/>
      <c r="IF10" s="388" t="str">
        <f t="shared" si="67"/>
        <v/>
      </c>
      <c r="IG10" s="157" t="str">
        <f>IF(VALUE(IF('Vessel List B'!GC9=1,1,IF('Vessel List B'!GC9=2,2,IF('Vessel List B'!GC9=3,3,IF('Vessel List B'!GC9=4,4,IF('Vessel List B'!GC9=5,5,IF('Vessel List B'!GC9=6,6,IF('Vessel List B'!GC9=7,7,IF('Vessel List B'!GC9=8,8,IF('Vessel List B'!GC9=9,9,IF('Vessel List B'!GC9=10,10,IF('Vessel List B'!GC9=11,11,IF('Vessel List B'!GC9=12,12,IF('Vessel List B'!GC9=13,13,IF('Vessel List B'!GC9=14,14,IF('Vessel List B'!GC9=15,15,IF('Vessel List B'!GC9=16,16,0)))))))))))))))))=0," ",VALUE(IF('Vessel List B'!GC9=1,1,IF('Vessel List B'!GC9=2,2,IF('Vessel List B'!GC9=3,3,IF('Vessel List B'!GC9=4,4,IF('Vessel List B'!GC9=5,5,IF('Vessel List B'!GC9=6,6,IF('Vessel List B'!GC9=7,7,IF('Vessel List B'!GC9=8,8,IF('Vessel List B'!GC9=9,9,IF('Vessel List B'!GC9=10,10,IF('Vessel List B'!GC9=11,11,IF('Vessel List B'!GC9=12,12,IF('Vessel List B'!GC9=13,13,IF('Vessel List B'!GC9=14,14,IF('Vessel List B'!GC9=15,15,IF('Vessel List B'!GC9=16,16,0))))))))))))))))))</f>
        <v xml:space="preserve"> </v>
      </c>
      <c r="IH10" s="154"/>
      <c r="II10" s="158"/>
      <c r="IJ10" s="390" t="str">
        <f t="shared" si="68"/>
        <v/>
      </c>
      <c r="IK10" s="158"/>
      <c r="IL10" s="137"/>
      <c r="IM10" s="388" t="str">
        <f t="shared" si="69"/>
        <v/>
      </c>
      <c r="IN10" s="157" t="str">
        <f>IF(VALUE(IF('Vessel List B'!GP9=1,1,IF('Vessel List B'!GP9=2,2,IF('Vessel List B'!GP9=3,3,IF('Vessel List B'!GP9=4,4,IF('Vessel List B'!GP9=5,5,IF('Vessel List B'!GP9=6,6,IF('Vessel List B'!GP9=7,7,IF('Vessel List B'!GP9=8,8,IF('Vessel List B'!GP9=9,9,IF('Vessel List B'!GP9=10,10,IF('Vessel List B'!GP9=11,11,IF('Vessel List B'!GP9=12,12,IF('Vessel List B'!GP9=13,13,IF('Vessel List B'!GP9=14,14,IF('Vessel List B'!GP9=15,15,IF('Vessel List B'!GP9=16,16,0)))))))))))))))))=0," ",VALUE(IF('Vessel List B'!GP9=1,1,IF('Vessel List B'!GP9=2,2,IF('Vessel List B'!GP9=3,3,IF('Vessel List B'!GP9=4,4,IF('Vessel List B'!GP9=5,5,IF('Vessel List B'!GP9=6,6,IF('Vessel List B'!GP9=7,7,IF('Vessel List B'!GP9=8,8,IF('Vessel List B'!GP9=9,9,IF('Vessel List B'!GP9=10,10,IF('Vessel List B'!GP9=11,11,IF('Vessel List B'!GP9=12,12,IF('Vessel List B'!GP9=13,13,IF('Vessel List B'!GP9=14,14,IF('Vessel List B'!GP9=15,15,IF('Vessel List B'!GP9=16,16,0))))))))))))))))))</f>
        <v xml:space="preserve"> </v>
      </c>
      <c r="IO10" s="154"/>
      <c r="IP10" s="158"/>
      <c r="IQ10" s="390" t="str">
        <f t="shared" si="70"/>
        <v/>
      </c>
      <c r="IR10" s="158"/>
      <c r="IS10" s="137"/>
      <c r="IT10" s="388" t="str">
        <f t="shared" si="71"/>
        <v/>
      </c>
      <c r="IU10" s="157" t="str">
        <f>IF(VALUE(IF('Vessel List B'!HC9=1,1,IF('Vessel List B'!HC9=2,2,IF('Vessel List B'!HC9=3,3,IF('Vessel List B'!HC9=4,4,IF('Vessel List B'!HC9=5,5,IF('Vessel List B'!HC9=6,6,IF('Vessel List B'!HC9=7,7,IF('Vessel List B'!HC9=8,8,IF('Vessel List B'!HC9=9,9,IF('Vessel List B'!HC9=10,10,IF('Vessel List B'!HC9=11,11,IF('Vessel List B'!HC9=12,12,IF('Vessel List B'!HC9=13,13,IF('Vessel List B'!HC9=14,14,IF('Vessel List B'!HC9=15,15,IF('Vessel List B'!HC9=16,16,0)))))))))))))))))=0," ",VALUE(IF('Vessel List B'!HC9=1,1,IF('Vessel List B'!HC9=2,2,IF('Vessel List B'!HC9=3,3,IF('Vessel List B'!HC9=4,4,IF('Vessel List B'!HC9=5,5,IF('Vessel List B'!HC9=6,6,IF('Vessel List B'!HC9=7,7,IF('Vessel List B'!HC9=8,8,IF('Vessel List B'!HC9=9,9,IF('Vessel List B'!HC9=10,10,IF('Vessel List B'!HC9=11,11,IF('Vessel List B'!HC9=12,12,IF('Vessel List B'!HC9=13,13,IF('Vessel List B'!HC9=14,14,IF('Vessel List B'!HC9=15,15,IF('Vessel List B'!HC9=16,16,0))))))))))))))))))</f>
        <v xml:space="preserve"> </v>
      </c>
      <c r="IV10" s="154"/>
      <c r="IW10" s="158"/>
      <c r="IX10" s="390" t="str">
        <f t="shared" si="72"/>
        <v/>
      </c>
      <c r="IY10" s="158"/>
      <c r="IZ10" s="137"/>
      <c r="JA10" s="388" t="str">
        <f t="shared" si="73"/>
        <v/>
      </c>
      <c r="JB10" s="157" t="str">
        <f>IF(VALUE(IF('Vessel List B'!HP9=1,1,IF('Vessel List B'!HP9=2,2,IF('Vessel List B'!HP9=3,3,IF('Vessel List B'!HP9=4,4,IF('Vessel List B'!HP9=5,5,IF('Vessel List B'!HP9=6,6,IF('Vessel List B'!HP9=7,7,IF('Vessel List B'!HP9=8,8,IF('Vessel List B'!HP9=9,9,IF('Vessel List B'!HP9=10,10,IF('Vessel List B'!HP9=11,11,IF('Vessel List B'!HP9=12,12,IF('Vessel List B'!HP9=13,13,IF('Vessel List B'!HP9=14,14,IF('Vessel List B'!HP9=15,15,IF('Vessel List B'!HP9=16,16,0)))))))))))))))))=0," ",VALUE(IF('Vessel List B'!HP9=1,1,IF('Vessel List B'!HP9=2,2,IF('Vessel List B'!HP9=3,3,IF('Vessel List B'!HP9=4,4,IF('Vessel List B'!HP9=5,5,IF('Vessel List B'!HP9=6,6,IF('Vessel List B'!HP9=7,7,IF('Vessel List B'!HP9=8,8,IF('Vessel List B'!HP9=9,9,IF('Vessel List B'!HP9=10,10,IF('Vessel List B'!HP9=11,11,IF('Vessel List B'!HP9=12,12,IF('Vessel List B'!HP9=13,13,IF('Vessel List B'!HP9=14,14,IF('Vessel List B'!HP9=15,15,IF('Vessel List B'!HP9=16,16,0))))))))))))))))))</f>
        <v xml:space="preserve"> </v>
      </c>
      <c r="JC10" s="154"/>
      <c r="JD10" s="158"/>
      <c r="JE10" s="390" t="str">
        <f t="shared" si="74"/>
        <v/>
      </c>
      <c r="JF10" s="158"/>
      <c r="JG10" s="137"/>
      <c r="JH10" s="388" t="str">
        <f t="shared" si="75"/>
        <v/>
      </c>
      <c r="JI10" s="157" t="str">
        <f>IF(VALUE(IF('Vessel List B'!IC9=1,1,IF('Vessel List B'!IC9=2,2,IF('Vessel List B'!IC9=3,3,IF('Vessel List B'!IC9=4,4,IF('Vessel List B'!IC9=5,5,IF('Vessel List B'!IC9=6,6,IF('Vessel List B'!IC9=7,7,IF('Vessel List B'!IC9=8,8,IF('Vessel List B'!IC9=9,9,IF('Vessel List B'!IC9=10,10,IF('Vessel List B'!IC9=11,11,IF('Vessel List B'!IC9=12,12,IF('Vessel List B'!IC9=13,13,IF('Vessel List B'!IC9=14,14,IF('Vessel List B'!IC9=15,15,IF('Vessel List B'!IC9=16,16,0)))))))))))))))))=0," ",VALUE(IF('Vessel List B'!IC9=1,1,IF('Vessel List B'!IC9=2,2,IF('Vessel List B'!IC9=3,3,IF('Vessel List B'!IC9=4,4,IF('Vessel List B'!IC9=5,5,IF('Vessel List B'!IC9=6,6,IF('Vessel List B'!IC9=7,7,IF('Vessel List B'!IC9=8,8,IF('Vessel List B'!IC9=9,9,IF('Vessel List B'!IC9=10,10,IF('Vessel List B'!IC9=11,11,IF('Vessel List B'!IC9=12,12,IF('Vessel List B'!IC9=13,13,IF('Vessel List B'!IC9=14,14,IF('Vessel List B'!IC9=15,15,IF('Vessel List B'!IC9=16,16,0))))))))))))))))))</f>
        <v xml:space="preserve"> </v>
      </c>
      <c r="JJ10" s="154"/>
      <c r="JK10" s="158"/>
      <c r="JL10" s="390" t="str">
        <f t="shared" si="76"/>
        <v/>
      </c>
      <c r="JM10" s="158"/>
      <c r="JN10" s="137"/>
      <c r="JO10" s="388" t="str">
        <f t="shared" si="77"/>
        <v/>
      </c>
      <c r="JP10" s="157" t="str">
        <f>IF(VALUE(IF('Vessel List B'!IP9=1,1,IF('Vessel List B'!IP9=2,2,IF('Vessel List B'!IP9=3,3,IF('Vessel List B'!IP9=4,4,IF('Vessel List B'!IP9=5,5,IF('Vessel List B'!IP9=6,6,IF('Vessel List B'!IP9=7,7,IF('Vessel List B'!IP9=8,8,IF('Vessel List B'!IP9=9,9,IF('Vessel List B'!IP9=10,10,IF('Vessel List B'!IP9=11,11,IF('Vessel List B'!IP9=12,12,IF('Vessel List B'!IP9=13,13,IF('Vessel List B'!IP9=14,14,IF('Vessel List B'!IP9=15,15,IF('Vessel List B'!IP9=16,16,0)))))))))))))))))=0," ",VALUE(IF('Vessel List B'!IP9=1,1,IF('Vessel List B'!IP9=2,2,IF('Vessel List B'!IP9=3,3,IF('Vessel List B'!IP9=4,4,IF('Vessel List B'!IP9=5,5,IF('Vessel List B'!IP9=6,6,IF('Vessel List B'!IP9=7,7,IF('Vessel List B'!IP9=8,8,IF('Vessel List B'!IP9=9,9,IF('Vessel List B'!IP9=10,10,IF('Vessel List B'!IP9=11,11,IF('Vessel List B'!IP9=12,12,IF('Vessel List B'!IP9=13,13,IF('Vessel List B'!IP9=14,14,IF('Vessel List B'!IP9=15,15,IF('Vessel List B'!IP9=16,16,0))))))))))))))))))</f>
        <v xml:space="preserve"> </v>
      </c>
      <c r="JQ10" s="154"/>
      <c r="JR10" s="158"/>
      <c r="JS10" s="390" t="str">
        <f t="shared" si="78"/>
        <v/>
      </c>
      <c r="JT10" s="158"/>
      <c r="JU10" s="137"/>
      <c r="JV10" s="397" t="str">
        <f t="shared" si="79"/>
        <v/>
      </c>
      <c r="JW10" s="403"/>
      <c r="JX10" s="409" t="e">
        <f t="shared" si="80"/>
        <v>#VALUE!</v>
      </c>
      <c r="JY10" s="409"/>
      <c r="JZ10" s="409"/>
      <c r="KA10" s="409"/>
      <c r="KB10" s="409"/>
      <c r="KC10" s="409"/>
      <c r="KD10" s="409"/>
      <c r="KE10" s="409"/>
    </row>
    <row r="11" spans="1:291" ht="15" x14ac:dyDescent="0.25">
      <c r="A11" s="132">
        <f>'Vessel List A'!B10</f>
        <v>41585</v>
      </c>
      <c r="B11" s="157" t="str">
        <f>IF(VALUE(IF('Vessel List A'!C10=1,1,IF('Vessel List A'!C10=2,2,IF('Vessel List A'!C10=3,3,IF('Vessel List A'!C10=4,4,IF('Vessel List A'!C10=5,5,IF('Vessel List A'!C10=6,6,IF('Vessel List A'!C10=7,7,IF('Vessel List A'!C10=8,8,IF('Vessel List A'!C10=9,9,IF('Vessel List A'!C10=10,10,IF('Vessel List A'!C10=11,11,IF('Vessel List A'!C10=12,12,IF('Vessel List A'!C10=13,13,IF('Vessel List A'!C10=14,14,IF('Vessel List A'!C10=15,15,IF('Vessel List A'!C10=16,16,0)))))))))))))))))=0," ",VALUE(IF('Vessel List A'!C10=1,1,IF('Vessel List A'!C10=2,2,IF('Vessel List A'!C10=3,3,IF('Vessel List A'!C10=4,4,IF('Vessel List A'!C10=5,5,IF('Vessel List A'!C10=6,6,IF('Vessel List A'!C10=7,7,IF('Vessel List A'!C10=8,8,IF('Vessel List A'!C10=9,9,IF('Vessel List A'!C10=10,10,IF('Vessel List A'!C10=11,11,IF('Vessel List A'!C10=12,12,IF('Vessel List A'!C10=13,13,IF('Vessel List A'!C10=14,14,IF('Vessel List A'!C10=15,15,IF('Vessel List A'!C10=16,16,0))))))))))))))))))</f>
        <v xml:space="preserve"> </v>
      </c>
      <c r="C11" s="154">
        <v>2</v>
      </c>
      <c r="D11" s="158" t="s">
        <v>180</v>
      </c>
      <c r="E11" s="390">
        <f t="shared" si="0"/>
        <v>4</v>
      </c>
      <c r="F11" s="158">
        <v>2</v>
      </c>
      <c r="G11" s="137" t="s">
        <v>181</v>
      </c>
      <c r="H11" s="388">
        <f t="shared" si="1"/>
        <v>3</v>
      </c>
      <c r="I11" s="157" t="str">
        <f>IF(VALUE(IF('Vessel List A'!P10=1,1,IF('Vessel List A'!P10=2,2,IF('Vessel List A'!P10=3,3,IF('Vessel List A'!P10=4,4,IF('Vessel List A'!P10=5,5,IF('Vessel List A'!P10=6,6,IF('Vessel List A'!P10=7,7,IF('Vessel List A'!P10=8,8,IF('Vessel List A'!P10=9,9,IF('Vessel List A'!P10=10,10,IF('Vessel List A'!P10=11,11,IF('Vessel List A'!P10=12,12,IF('Vessel List A'!P10=13,13,IF('Vessel List A'!P10=14,14,IF('Vessel List A'!P10=15,15,IF('Vessel List A'!P10=16,16,0)))))))))))))))))=0," ",VALUE(IF('Vessel List A'!P10=1,1,IF('Vessel List A'!P10=2,2,IF('Vessel List A'!P10=3,3,IF('Vessel List A'!P10=4,4,IF('Vessel List A'!P10=5,5,IF('Vessel List A'!P10=6,6,IF('Vessel List A'!P10=7,7,IF('Vessel List A'!P10=8,8,IF('Vessel List A'!P10=9,9,IF('Vessel List A'!P10=10,10,IF('Vessel List A'!P10=11,11,IF('Vessel List A'!P10=12,12,IF('Vessel List A'!P10=13,13,IF('Vessel List A'!P10=14,14,IF('Vessel List A'!P10=15,15,IF('Vessel List A'!P10=16,16,0))))))))))))))))))</f>
        <v xml:space="preserve"> </v>
      </c>
      <c r="J11" s="154"/>
      <c r="K11" s="158"/>
      <c r="L11" s="390" t="str">
        <f t="shared" si="2"/>
        <v/>
      </c>
      <c r="M11" s="158"/>
      <c r="N11" s="137"/>
      <c r="O11" s="388" t="str">
        <f t="shared" si="3"/>
        <v/>
      </c>
      <c r="P11" s="157" t="str">
        <f>IF(VALUE(IF('Vessel List A'!AC10=1,1,IF('Vessel List A'!AC10=2,2,IF('Vessel List A'!AC10=3,3,IF('Vessel List A'!AC10=4,4,IF('Vessel List A'!AC10=5,5,IF('Vessel List A'!AC10=6,6,IF('Vessel List A'!AC10=7,7,IF('Vessel List A'!AC10=8,8,IF('Vessel List A'!AC10=9,9,IF('Vessel List A'!AC10=10,10,IF('Vessel List A'!AC10=11,11,IF('Vessel List A'!AC10=12,12,IF('Vessel List A'!AC10=13,13,IF('Vessel List A'!AC10=14,14,IF('Vessel List A'!AC10=15,15,IF('Vessel List A'!AC10=16,16,0)))))))))))))))))=0," ",VALUE(IF('Vessel List A'!AC10=1,1,IF('Vessel List A'!AC10=2,2,IF('Vessel List A'!AC10=3,3,IF('Vessel List A'!AC10=4,4,IF('Vessel List A'!AC10=5,5,IF('Vessel List A'!AC10=6,6,IF('Vessel List A'!AC10=7,7,IF('Vessel List A'!AC10=8,8,IF('Vessel List A'!AC10=9,9,IF('Vessel List A'!AC10=10,10,IF('Vessel List A'!AC10=11,11,IF('Vessel List A'!AC10=12,12,IF('Vessel List A'!AC10=13,13,IF('Vessel List A'!AC10=14,14,IF('Vessel List A'!AC10=15,15,IF('Vessel List A'!AC10=16,16,0))))))))))))))))))</f>
        <v xml:space="preserve"> </v>
      </c>
      <c r="Q11" s="154"/>
      <c r="R11" s="158"/>
      <c r="S11" s="390" t="str">
        <f t="shared" si="4"/>
        <v/>
      </c>
      <c r="T11" s="158"/>
      <c r="U11" s="137"/>
      <c r="V11" s="388" t="str">
        <f t="shared" si="5"/>
        <v/>
      </c>
      <c r="W11" s="157" t="str">
        <f>IF(VALUE(IF('Vessel List A'!AP10=1,1,IF('Vessel List A'!AP10=2,2,IF('Vessel List A'!AP10=3,3,IF('Vessel List A'!AP10=4,4,IF('Vessel List A'!AP10=5,5,IF('Vessel List A'!AP10=6,6,IF('Vessel List A'!AP10=7,7,IF('Vessel List A'!AP10=8,8,IF('Vessel List A'!AP10=9,9,IF('Vessel List A'!AP10=10,10,IF('Vessel List A'!AP10=11,11,IF('Vessel List A'!AP10=12,12,IF('Vessel List A'!AP10=13,13,IF('Vessel List A'!AP10=14,14,IF('Vessel List A'!AP10=15,15,IF('Vessel List A'!AP10=16,16,0)))))))))))))))))=0," ",VALUE(IF('Vessel List A'!AP10=1,1,IF('Vessel List A'!AP10=2,2,IF('Vessel List A'!AP10=3,3,IF('Vessel List A'!AP10=4,4,IF('Vessel List A'!AP10=5,5,IF('Vessel List A'!AP10=6,6,IF('Vessel List A'!AP10=7,7,IF('Vessel List A'!AP10=8,8,IF('Vessel List A'!AP10=9,9,IF('Vessel List A'!AP10=10,10,IF('Vessel List A'!AP10=11,11,IF('Vessel List A'!AP10=12,12,IF('Vessel List A'!AP10=13,13,IF('Vessel List A'!AP10=14,14,IF('Vessel List A'!AP10=15,15,IF('Vessel List A'!AP10=16,16,0))))))))))))))))))</f>
        <v xml:space="preserve"> </v>
      </c>
      <c r="X11" s="154"/>
      <c r="Y11" s="158"/>
      <c r="Z11" s="390" t="str">
        <f t="shared" si="6"/>
        <v/>
      </c>
      <c r="AA11" s="158"/>
      <c r="AB11" s="137"/>
      <c r="AC11" s="388" t="str">
        <f t="shared" si="7"/>
        <v/>
      </c>
      <c r="AD11" s="157" t="str">
        <f>IF(VALUE(IF('Vessel List A'!BC10=1,1,IF('Vessel List A'!BC10=2,2,IF('Vessel List A'!BC10=3,3,IF('Vessel List A'!BC10=4,4,IF('Vessel List A'!BC10=5,5,IF('Vessel List A'!BC10=6,6,IF('Vessel List A'!BC10=7,7,IF('Vessel List A'!BC10=8,8,IF('Vessel List A'!BC10=9,9,IF('Vessel List A'!BC10=10,10,IF('Vessel List A'!BC10=11,11,IF('Vessel List A'!BC10=12,12,IF('Vessel List A'!BC10=13,13,IF('Vessel List A'!BC10=14,14,IF('Vessel List A'!BC10=15,15,IF('Vessel List A'!BC10=16,16,0)))))))))))))))))=0," ",VALUE(IF('Vessel List A'!BC10=1,1,IF('Vessel List A'!BC10=2,2,IF('Vessel List A'!BC10=3,3,IF('Vessel List A'!BC10=4,4,IF('Vessel List A'!BC10=5,5,IF('Vessel List A'!BC10=6,6,IF('Vessel List A'!BC10=7,7,IF('Vessel List A'!BC10=8,8,IF('Vessel List A'!BC10=9,9,IF('Vessel List A'!BC10=10,10,IF('Vessel List A'!BC10=11,11,IF('Vessel List A'!BC10=12,12,IF('Vessel List A'!BC10=13,13,IF('Vessel List A'!BC10=14,14,IF('Vessel List A'!BC10=15,15,IF('Vessel List A'!BC10=16,16,0))))))))))))))))))</f>
        <v xml:space="preserve"> </v>
      </c>
      <c r="AE11" s="154"/>
      <c r="AF11" s="158"/>
      <c r="AG11" s="390" t="str">
        <f t="shared" si="8"/>
        <v/>
      </c>
      <c r="AH11" s="158"/>
      <c r="AI11" s="137"/>
      <c r="AJ11" s="388" t="str">
        <f t="shared" si="9"/>
        <v/>
      </c>
      <c r="AK11" s="157" t="str">
        <f>IF(VALUE(IF('Vessel List A'!BP10=1,1,IF('Vessel List A'!BP10=2,2,IF('Vessel List A'!BP10=3,3,IF('Vessel List A'!BP10=4,4,IF('Vessel List A'!BP10=5,5,IF('Vessel List A'!BP10=6,6,IF('Vessel List A'!BP10=7,7,IF('Vessel List A'!BP10=8,8,IF('Vessel List A'!BP10=9,9,IF('Vessel List A'!BP10=10,10,IF('Vessel List A'!BP10=11,11,IF('Vessel List A'!BP10=12,12,IF('Vessel List A'!BP10=13,13,IF('Vessel List A'!BP10=14,14,IF('Vessel List A'!BP10=15,15,IF('Vessel List A'!BP10=16,16,0)))))))))))))))))=0," ",VALUE(IF('Vessel List A'!BP10=1,1,IF('Vessel List A'!BP10=2,2,IF('Vessel List A'!BP10=3,3,IF('Vessel List A'!BP10=4,4,IF('Vessel List A'!BP10=5,5,IF('Vessel List A'!BP10=6,6,IF('Vessel List A'!BP10=7,7,IF('Vessel List A'!BP10=8,8,IF('Vessel List A'!BP10=9,9,IF('Vessel List A'!BP10=10,10,IF('Vessel List A'!BP10=11,11,IF('Vessel List A'!BP10=12,12,IF('Vessel List A'!BP10=13,13,IF('Vessel List A'!BP10=14,14,IF('Vessel List A'!BP10=15,15,IF('Vessel List A'!BP10=16,16,0))))))))))))))))))</f>
        <v xml:space="preserve"> </v>
      </c>
      <c r="AL11" s="154"/>
      <c r="AM11" s="158"/>
      <c r="AN11" s="390" t="str">
        <f t="shared" si="10"/>
        <v/>
      </c>
      <c r="AO11" s="158"/>
      <c r="AP11" s="137"/>
      <c r="AQ11" s="388" t="str">
        <f t="shared" si="11"/>
        <v/>
      </c>
      <c r="AR11" s="157" t="str">
        <f>IF(VALUE(IF('Vessel List A'!CC10=1,1,IF('Vessel List A'!CC10=2,2,IF('Vessel List A'!CC10=3,3,IF('Vessel List A'!CC10=4,4,IF('Vessel List A'!CC10=5,5,IF('Vessel List A'!CC10=6,6,IF('Vessel List A'!CC10=7,7,IF('Vessel List A'!CC10=8,8,IF('Vessel List A'!CC10=9,9,IF('Vessel List A'!CC10=10,10,IF('Vessel List A'!CC10=11,11,IF('Vessel List A'!CC10=12,12,IF('Vessel List A'!CC10=13,13,IF('Vessel List A'!CC10=14,14,IF('Vessel List A'!CC10=15,15,IF('Vessel List A'!CC10=16,16,0)))))))))))))))))=0," ",VALUE(IF('Vessel List A'!CC10=1,1,IF('Vessel List A'!CC10=2,2,IF('Vessel List A'!CC10=3,3,IF('Vessel List A'!CC10=4,4,IF('Vessel List A'!CC10=5,5,IF('Vessel List A'!CC10=6,6,IF('Vessel List A'!CC10=7,7,IF('Vessel List A'!CC10=8,8,IF('Vessel List A'!CC10=9,9,IF('Vessel List A'!CC10=10,10,IF('Vessel List A'!CC10=11,11,IF('Vessel List A'!CC10=12,12,IF('Vessel List A'!CC10=13,13,IF('Vessel List A'!CC10=14,14,IF('Vessel List A'!CC10=15,15,IF('Vessel List A'!CC10=16,16,0))))))))))))))))))</f>
        <v xml:space="preserve"> </v>
      </c>
      <c r="AS11" s="154"/>
      <c r="AT11" s="158"/>
      <c r="AU11" s="390" t="str">
        <f t="shared" si="12"/>
        <v/>
      </c>
      <c r="AV11" s="158"/>
      <c r="AW11" s="137"/>
      <c r="AX11" s="388" t="str">
        <f t="shared" si="13"/>
        <v/>
      </c>
      <c r="AY11" s="157" t="str">
        <f>IF(VALUE(IF('Vessel List A'!CP10=1,1,IF('Vessel List A'!CP10=2,2,IF('Vessel List A'!CP10=3,3,IF('Vessel List A'!CP10=4,4,IF('Vessel List A'!CP10=5,5,IF('Vessel List A'!CP10=6,6,IF('Vessel List A'!CP10=7,7,IF('Vessel List A'!CP10=8,8,IF('Vessel List A'!CP10=9,9,IF('Vessel List A'!CP10=10,10,IF('Vessel List A'!CP10=11,11,IF('Vessel List A'!CP10=12,12,IF('Vessel List A'!CP10=13,13,IF('Vessel List A'!CP10=14,14,IF('Vessel List A'!CP10=15,15,IF('Vessel List A'!CP10=16,16,0)))))))))))))))))=0," ",VALUE(IF('Vessel List A'!CP10=1,1,IF('Vessel List A'!CP10=2,2,IF('Vessel List A'!CP10=3,3,IF('Vessel List A'!CP10=4,4,IF('Vessel List A'!CP10=5,5,IF('Vessel List A'!CP10=6,6,IF('Vessel List A'!CP10=7,7,IF('Vessel List A'!CP10=8,8,IF('Vessel List A'!CP10=9,9,IF('Vessel List A'!CP10=10,10,IF('Vessel List A'!CP10=11,11,IF('Vessel List A'!CP10=12,12,IF('Vessel List A'!CP10=13,13,IF('Vessel List A'!CP10=14,14,IF('Vessel List A'!CP10=15,15,IF('Vessel List A'!CP10=16,16,0))))))))))))))))))</f>
        <v xml:space="preserve"> </v>
      </c>
      <c r="AZ11" s="154"/>
      <c r="BA11" s="158"/>
      <c r="BB11" s="390" t="str">
        <f t="shared" si="14"/>
        <v/>
      </c>
      <c r="BC11" s="158"/>
      <c r="BD11" s="137"/>
      <c r="BE11" s="388" t="str">
        <f t="shared" si="15"/>
        <v/>
      </c>
      <c r="BF11" s="157" t="str">
        <f>IF(VALUE(IF('Vessel List A'!DC10=1,1,IF('Vessel List A'!DC10=2,2,IF('Vessel List A'!DC10=3,3,IF('Vessel List A'!DC10=4,4,IF('Vessel List A'!DC10=5,5,IF('Vessel List A'!DC10=6,6,IF('Vessel List A'!DC10=7,7,IF('Vessel List A'!DC10=8,8,IF('Vessel List A'!DC10=9,9,IF('Vessel List A'!DC10=10,10,IF('Vessel List A'!DC10=11,11,IF('Vessel List A'!DC10=12,12,IF('Vessel List A'!DC10=13,13,IF('Vessel List A'!DC10=14,14,IF('Vessel List A'!DC10=15,15,IF('Vessel List A'!DC10=16,16,0)))))))))))))))))=0," ",VALUE(IF('Vessel List A'!DC10=1,1,IF('Vessel List A'!DC10=2,2,IF('Vessel List A'!DC10=3,3,IF('Vessel List A'!DC10=4,4,IF('Vessel List A'!DC10=5,5,IF('Vessel List A'!DC10=6,6,IF('Vessel List A'!DC10=7,7,IF('Vessel List A'!DC10=8,8,IF('Vessel List A'!DC10=9,9,IF('Vessel List A'!DC10=10,10,IF('Vessel List A'!DC10=11,11,IF('Vessel List A'!DC10=12,12,IF('Vessel List A'!DC10=13,13,IF('Vessel List A'!DC10=14,14,IF('Vessel List A'!DC10=15,15,IF('Vessel List A'!DC10=16,16,0))))))))))))))))))</f>
        <v xml:space="preserve"> </v>
      </c>
      <c r="BG11" s="154"/>
      <c r="BH11" s="158"/>
      <c r="BI11" s="390" t="str">
        <f t="shared" si="16"/>
        <v/>
      </c>
      <c r="BJ11" s="158"/>
      <c r="BK11" s="137"/>
      <c r="BL11" s="388" t="str">
        <f t="shared" si="17"/>
        <v/>
      </c>
      <c r="BM11" s="157" t="str">
        <f>IF(VALUE(IF('Vessel List A'!DP10=1,1,IF('Vessel List A'!DP10=2,2,IF('Vessel List A'!DP10=3,3,IF('Vessel List A'!DP10=4,4,IF('Vessel List A'!DP10=5,5,IF('Vessel List A'!DP10=6,6,IF('Vessel List A'!DP10=7,7,IF('Vessel List A'!DP10=8,8,IF('Vessel List A'!DP10=9,9,IF('Vessel List A'!DP10=10,10,IF('Vessel List A'!DP10=11,11,IF('Vessel List A'!DP10=12,12,IF('Vessel List A'!DP10=13,13,IF('Vessel List A'!DP10=14,14,IF('Vessel List A'!DP10=15,15,IF('Vessel List A'!DP10=16,16,0)))))))))))))))))=0," ",VALUE(IF('Vessel List A'!DP10=1,1,IF('Vessel List A'!DP10=2,2,IF('Vessel List A'!DP10=3,3,IF('Vessel List A'!DP10=4,4,IF('Vessel List A'!DP10=5,5,IF('Vessel List A'!DP10=6,6,IF('Vessel List A'!DP10=7,7,IF('Vessel List A'!DP10=8,8,IF('Vessel List A'!DP10=9,9,IF('Vessel List A'!DP10=10,10,IF('Vessel List A'!DP10=11,11,IF('Vessel List A'!DP10=12,12,IF('Vessel List A'!DP10=13,13,IF('Vessel List A'!DP10=14,14,IF('Vessel List A'!DP10=15,15,IF('Vessel List A'!DP10=16,16,0))))))))))))))))))</f>
        <v xml:space="preserve"> </v>
      </c>
      <c r="BN11" s="154"/>
      <c r="BO11" s="158"/>
      <c r="BP11" s="390" t="str">
        <f t="shared" si="18"/>
        <v/>
      </c>
      <c r="BQ11" s="158"/>
      <c r="BR11" s="137"/>
      <c r="BS11" s="388" t="str">
        <f t="shared" si="19"/>
        <v/>
      </c>
      <c r="BT11" s="157" t="str">
        <f>IF(VALUE(IF('Vessel List A'!EC10=1,1,IF('Vessel List A'!EC10=2,2,IF('Vessel List A'!EC10=3,3,IF('Vessel List A'!EC10=4,4,IF('Vessel List A'!EC10=5,5,IF('Vessel List A'!EC10=6,6,IF('Vessel List A'!EC10=7,7,IF('Vessel List A'!EC10=8,8,IF('Vessel List A'!EC10=9,9,IF('Vessel List A'!EC10=10,10,IF('Vessel List A'!EC10=11,11,IF('Vessel List A'!EC10=12,12,IF('Vessel List A'!EC10=13,13,IF('Vessel List A'!EC10=14,14,IF('Vessel List A'!EC10=15,15,IF('Vessel List A'!EC10=16,16,0)))))))))))))))))=0," ",VALUE(IF('Vessel List A'!EC10=1,1,IF('Vessel List A'!EC10=2,2,IF('Vessel List A'!EC10=3,3,IF('Vessel List A'!EC10=4,4,IF('Vessel List A'!EC10=5,5,IF('Vessel List A'!EC10=6,6,IF('Vessel List A'!EC10=7,7,IF('Vessel List A'!EC10=8,8,IF('Vessel List A'!EC10=9,9,IF('Vessel List A'!EC10=10,10,IF('Vessel List A'!EC10=11,11,IF('Vessel List A'!EC10=12,12,IF('Vessel List A'!EC10=13,13,IF('Vessel List A'!EC10=14,14,IF('Vessel List A'!EC10=15,15,IF('Vessel List A'!EC10=16,16,0))))))))))))))))))</f>
        <v xml:space="preserve"> </v>
      </c>
      <c r="BU11" s="154"/>
      <c r="BV11" s="158"/>
      <c r="BW11" s="390" t="str">
        <f t="shared" si="20"/>
        <v/>
      </c>
      <c r="BX11" s="158"/>
      <c r="BY11" s="137"/>
      <c r="BZ11" s="388" t="str">
        <f t="shared" si="21"/>
        <v/>
      </c>
      <c r="CA11" s="157" t="str">
        <f>IF(VALUE(IF('Vessel List A'!EP10=1,1,IF('Vessel List A'!EP10=2,2,IF('Vessel List A'!EP10=3,3,IF('Vessel List A'!EP10=4,4,IF('Vessel List A'!EP10=5,5,IF('Vessel List A'!EP10=6,6,IF('Vessel List A'!EP10=7,7,IF('Vessel List A'!EP10=8,8,IF('Vessel List A'!EP10=9,9,IF('Vessel List A'!EP10=10,10,IF('Vessel List A'!EP10=11,11,IF('Vessel List A'!EP10=12,12,IF('Vessel List A'!EP10=13,13,IF('Vessel List A'!EP10=14,14,IF('Vessel List A'!EP10=15,15,IF('Vessel List A'!EP10=16,16,0)))))))))))))))))=0," ",VALUE(IF('Vessel List A'!EP10=1,1,IF('Vessel List A'!EP10=2,2,IF('Vessel List A'!EP10=3,3,IF('Vessel List A'!EP10=4,4,IF('Vessel List A'!EP10=5,5,IF('Vessel List A'!EP10=6,6,IF('Vessel List A'!EP10=7,7,IF('Vessel List A'!EP10=8,8,IF('Vessel List A'!EP10=9,9,IF('Vessel List A'!EP10=10,10,IF('Vessel List A'!EP10=11,11,IF('Vessel List A'!EP10=12,12,IF('Vessel List A'!EP10=13,13,IF('Vessel List A'!EP10=14,14,IF('Vessel List A'!EP10=15,15,IF('Vessel List A'!EP10=16,16,0))))))))))))))))))</f>
        <v xml:space="preserve"> </v>
      </c>
      <c r="CB11" s="154"/>
      <c r="CC11" s="158"/>
      <c r="CD11" s="390" t="str">
        <f t="shared" si="22"/>
        <v/>
      </c>
      <c r="CE11" s="158"/>
      <c r="CF11" s="137"/>
      <c r="CG11" s="388" t="str">
        <f t="shared" si="23"/>
        <v/>
      </c>
      <c r="CH11" s="157" t="str">
        <f>IF(VALUE(IF('Vessel List A'!FC10=1,1,IF('Vessel List A'!FC10=2,2,IF('Vessel List A'!FC10=3,3,IF('Vessel List A'!FC10=4,4,IF('Vessel List A'!FC10=5,5,IF('Vessel List A'!FC10=6,6,IF('Vessel List A'!FC10=7,7,IF('Vessel List A'!FC10=8,8,IF('Vessel List A'!FC10=9,9,IF('Vessel List A'!FC10=10,10,IF('Vessel List A'!FC10=11,11,IF('Vessel List A'!FC10=12,12,IF('Vessel List A'!FC10=13,13,IF('Vessel List A'!FC10=14,14,IF('Vessel List A'!FC10=15,15,IF('Vessel List A'!FC10=16,16,0)))))))))))))))))=0," ",VALUE(IF('Vessel List A'!FC10=1,1,IF('Vessel List A'!FC10=2,2,IF('Vessel List A'!FC10=3,3,IF('Vessel List A'!FC10=4,4,IF('Vessel List A'!FC10=5,5,IF('Vessel List A'!FC10=6,6,IF('Vessel List A'!FC10=7,7,IF('Vessel List A'!FC10=8,8,IF('Vessel List A'!FC10=9,9,IF('Vessel List A'!FC10=10,10,IF('Vessel List A'!FC10=11,11,IF('Vessel List A'!FC10=12,12,IF('Vessel List A'!FC10=13,13,IF('Vessel List A'!FC10=14,14,IF('Vessel List A'!FC10=15,15,IF('Vessel List A'!FC10=16,16,0))))))))))))))))))</f>
        <v xml:space="preserve"> </v>
      </c>
      <c r="CI11" s="154"/>
      <c r="CJ11" s="158"/>
      <c r="CK11" s="390" t="str">
        <f t="shared" si="24"/>
        <v/>
      </c>
      <c r="CL11" s="158"/>
      <c r="CM11" s="137"/>
      <c r="CN11" s="388" t="str">
        <f t="shared" si="25"/>
        <v/>
      </c>
      <c r="CO11" s="157" t="str">
        <f>IF(VALUE(IF('Vessel List A'!FP10=1,1,IF('Vessel List A'!FP10=2,2,IF('Vessel List A'!FP10=3,3,IF('Vessel List A'!FP10=4,4,IF('Vessel List A'!FP10=5,5,IF('Vessel List A'!FP10=6,6,IF('Vessel List A'!FP10=7,7,IF('Vessel List A'!FP10=8,8,IF('Vessel List A'!FP10=9,9,IF('Vessel List A'!FP10=10,10,IF('Vessel List A'!FP10=11,11,IF('Vessel List A'!FP10=12,12,IF('Vessel List A'!FP10=13,13,IF('Vessel List A'!FP10=14,14,IF('Vessel List A'!FP10=15,15,IF('Vessel List A'!FP10=16,16,0)))))))))))))))))=0," ",VALUE(IF('Vessel List A'!FP10=1,1,IF('Vessel List A'!FP10=2,2,IF('Vessel List A'!FP10=3,3,IF('Vessel List A'!FP10=4,4,IF('Vessel List A'!FP10=5,5,IF('Vessel List A'!FP10=6,6,IF('Vessel List A'!FP10=7,7,IF('Vessel List A'!FP10=8,8,IF('Vessel List A'!FP10=9,9,IF('Vessel List A'!FP10=10,10,IF('Vessel List A'!FP10=11,11,IF('Vessel List A'!FP10=12,12,IF('Vessel List A'!FP10=13,13,IF('Vessel List A'!FP10=14,14,IF('Vessel List A'!FP10=15,15,IF('Vessel List A'!FP10=16,16,0))))))))))))))))))</f>
        <v xml:space="preserve"> </v>
      </c>
      <c r="CP11" s="154"/>
      <c r="CQ11" s="158"/>
      <c r="CR11" s="390" t="str">
        <f t="shared" si="26"/>
        <v/>
      </c>
      <c r="CS11" s="158"/>
      <c r="CT11" s="137"/>
      <c r="CU11" s="388" t="str">
        <f t="shared" si="27"/>
        <v/>
      </c>
      <c r="CV11" s="157" t="str">
        <f>IF(VALUE(IF('Vessel List A'!GC10=1,1,IF('Vessel List A'!GC10=2,2,IF('Vessel List A'!GC10=3,3,IF('Vessel List A'!GC10=4,4,IF('Vessel List A'!GC10=5,5,IF('Vessel List A'!GC10=6,6,IF('Vessel List A'!GC10=7,7,IF('Vessel List A'!GC10=8,8,IF('Vessel List A'!GC10=9,9,IF('Vessel List A'!GC10=10,10,IF('Vessel List A'!GC10=11,11,IF('Vessel List A'!GC10=12,12,IF('Vessel List A'!GC10=13,13,IF('Vessel List A'!GC10=14,14,IF('Vessel List A'!GC10=15,15,IF('Vessel List A'!GC10=16,16,0)))))))))))))))))=0," ",VALUE(IF('Vessel List A'!GC10=1,1,IF('Vessel List A'!GC10=2,2,IF('Vessel List A'!GC10=3,3,IF('Vessel List A'!GC10=4,4,IF('Vessel List A'!GC10=5,5,IF('Vessel List A'!GC10=6,6,IF('Vessel List A'!GC10=7,7,IF('Vessel List A'!GC10=8,8,IF('Vessel List A'!GC10=9,9,IF('Vessel List A'!GC10=10,10,IF('Vessel List A'!GC10=11,11,IF('Vessel List A'!GC10=12,12,IF('Vessel List A'!GC10=13,13,IF('Vessel List A'!GC10=14,14,IF('Vessel List A'!GC10=15,15,IF('Vessel List A'!GC10=16,16,0))))))))))))))))))</f>
        <v xml:space="preserve"> </v>
      </c>
      <c r="CW11" s="154"/>
      <c r="CX11" s="158"/>
      <c r="CY11" s="390" t="str">
        <f t="shared" si="28"/>
        <v/>
      </c>
      <c r="CZ11" s="158"/>
      <c r="DA11" s="137"/>
      <c r="DB11" s="388" t="str">
        <f t="shared" si="29"/>
        <v/>
      </c>
      <c r="DC11" s="157" t="str">
        <f>IF(VALUE(IF('Vessel List A'!GP10=1,1,IF('Vessel List A'!GP10=2,2,IF('Vessel List A'!GP10=3,3,IF('Vessel List A'!GP10=4,4,IF('Vessel List A'!GP10=5,5,IF('Vessel List A'!GP10=6,6,IF('Vessel List A'!GP10=7,7,IF('Vessel List A'!GP10=8,8,IF('Vessel List A'!GP10=9,9,IF('Vessel List A'!GP10=10,10,IF('Vessel List A'!GP10=11,11,IF('Vessel List A'!GP10=12,12,IF('Vessel List A'!GP10=13,13,IF('Vessel List A'!GP10=14,14,IF('Vessel List A'!GP10=15,15,IF('Vessel List A'!GP10=16,16,0)))))))))))))))))=0," ",VALUE(IF('Vessel List A'!GP10=1,1,IF('Vessel List A'!GP10=2,2,IF('Vessel List A'!GP10=3,3,IF('Vessel List A'!GP10=4,4,IF('Vessel List A'!GP10=5,5,IF('Vessel List A'!GP10=6,6,IF('Vessel List A'!GP10=7,7,IF('Vessel List A'!GP10=8,8,IF('Vessel List A'!GP10=9,9,IF('Vessel List A'!GP10=10,10,IF('Vessel List A'!GP10=11,11,IF('Vessel List A'!GP10=12,12,IF('Vessel List A'!GP10=13,13,IF('Vessel List A'!GP10=14,14,IF('Vessel List A'!GP10=15,15,IF('Vessel List A'!GP10=16,16,0))))))))))))))))))</f>
        <v xml:space="preserve"> </v>
      </c>
      <c r="DD11" s="154"/>
      <c r="DE11" s="158"/>
      <c r="DF11" s="390" t="str">
        <f t="shared" si="30"/>
        <v/>
      </c>
      <c r="DG11" s="158"/>
      <c r="DH11" s="137"/>
      <c r="DI11" s="388" t="str">
        <f t="shared" si="31"/>
        <v/>
      </c>
      <c r="DJ11" s="157" t="str">
        <f>IF(VALUE(IF('Vessel List A'!HC10=1,1,IF('Vessel List A'!HC10=2,2,IF('Vessel List A'!HC10=3,3,IF('Vessel List A'!HC10=4,4,IF('Vessel List A'!HC10=5,5,IF('Vessel List A'!HC10=6,6,IF('Vessel List A'!HC10=7,7,IF('Vessel List A'!HC10=8,8,IF('Vessel List A'!HC10=9,9,IF('Vessel List A'!HC10=10,10,IF('Vessel List A'!HC10=11,11,IF('Vessel List A'!HC10=12,12,IF('Vessel List A'!HC10=13,13,IF('Vessel List A'!HC10=14,14,IF('Vessel List A'!HC10=15,15,IF('Vessel List A'!HC10=16,16,0)))))))))))))))))=0," ",VALUE(IF('Vessel List A'!HC10=1,1,IF('Vessel List A'!HC10=2,2,IF('Vessel List A'!HC10=3,3,IF('Vessel List A'!HC10=4,4,IF('Vessel List A'!HC10=5,5,IF('Vessel List A'!HC10=6,6,IF('Vessel List A'!HC10=7,7,IF('Vessel List A'!HC10=8,8,IF('Vessel List A'!HC10=9,9,IF('Vessel List A'!HC10=10,10,IF('Vessel List A'!HC10=11,11,IF('Vessel List A'!HC10=12,12,IF('Vessel List A'!HC10=13,13,IF('Vessel List A'!HC10=14,14,IF('Vessel List A'!HC10=15,15,IF('Vessel List A'!HC10=16,16,0))))))))))))))))))</f>
        <v xml:space="preserve"> </v>
      </c>
      <c r="DK11" s="154"/>
      <c r="DL11" s="158"/>
      <c r="DM11" s="390" t="str">
        <f t="shared" si="32"/>
        <v/>
      </c>
      <c r="DN11" s="158"/>
      <c r="DO11" s="137"/>
      <c r="DP11" s="388" t="str">
        <f t="shared" si="33"/>
        <v/>
      </c>
      <c r="DQ11" s="157" t="str">
        <f>IF(VALUE(IF('Vessel List A'!HP10=1,1,IF('Vessel List A'!HP10=2,2,IF('Vessel List A'!HP10=3,3,IF('Vessel List A'!HP10=4,4,IF('Vessel List A'!HP10=5,5,IF('Vessel List A'!HP10=6,6,IF('Vessel List A'!HP10=7,7,IF('Vessel List A'!HP10=8,8,IF('Vessel List A'!HP10=9,9,IF('Vessel List A'!HP10=10,10,IF('Vessel List A'!HP10=11,11,IF('Vessel List A'!HP10=12,12,IF('Vessel List A'!HP10=13,13,IF('Vessel List A'!HP10=14,14,IF('Vessel List A'!HP10=15,15,IF('Vessel List A'!HP10=16,16,0)))))))))))))))))=0," ",VALUE(IF('Vessel List A'!HP10=1,1,IF('Vessel List A'!HP10=2,2,IF('Vessel List A'!HP10=3,3,IF('Vessel List A'!HP10=4,4,IF('Vessel List A'!HP10=5,5,IF('Vessel List A'!HP10=6,6,IF('Vessel List A'!HP10=7,7,IF('Vessel List A'!HP10=8,8,IF('Vessel List A'!HP10=9,9,IF('Vessel List A'!HP10=10,10,IF('Vessel List A'!HP10=11,11,IF('Vessel List A'!HP10=12,12,IF('Vessel List A'!HP10=13,13,IF('Vessel List A'!HP10=14,14,IF('Vessel List A'!HP10=15,15,IF('Vessel List A'!HP10=16,16,0))))))))))))))))))</f>
        <v xml:space="preserve"> </v>
      </c>
      <c r="DR11" s="154"/>
      <c r="DS11" s="158"/>
      <c r="DT11" s="390" t="str">
        <f t="shared" si="34"/>
        <v/>
      </c>
      <c r="DU11" s="158"/>
      <c r="DV11" s="137"/>
      <c r="DW11" s="388" t="str">
        <f t="shared" si="35"/>
        <v/>
      </c>
      <c r="DX11" s="157" t="str">
        <f>IF(VALUE(IF('Vessel List A'!IC10=1,1,IF('Vessel List A'!IC10=2,2,IF('Vessel List A'!IC10=3,3,IF('Vessel List A'!IC10=4,4,IF('Vessel List A'!IC10=5,5,IF('Vessel List A'!IC10=6,6,IF('Vessel List A'!IC10=7,7,IF('Vessel List A'!IC10=8,8,IF('Vessel List A'!IC10=9,9,IF('Vessel List A'!IC10=10,10,IF('Vessel List A'!IC10=11,11,IF('Vessel List A'!IC10=12,12,IF('Vessel List A'!IC10=13,13,IF('Vessel List A'!IC10=14,14,IF('Vessel List A'!IC10=15,15,IF('Vessel List A'!IC10=16,16,0)))))))))))))))))=0," ",VALUE(IF('Vessel List A'!IC10=1,1,IF('Vessel List A'!IC10=2,2,IF('Vessel List A'!IC10=3,3,IF('Vessel List A'!IC10=4,4,IF('Vessel List A'!IC10=5,5,IF('Vessel List A'!IC10=6,6,IF('Vessel List A'!IC10=7,7,IF('Vessel List A'!IC10=8,8,IF('Vessel List A'!IC10=9,9,IF('Vessel List A'!IC10=10,10,IF('Vessel List A'!IC10=11,11,IF('Vessel List A'!IC10=12,12,IF('Vessel List A'!IC10=13,13,IF('Vessel List A'!IC10=14,14,IF('Vessel List A'!IC10=15,15,IF('Vessel List A'!IC10=16,16,0))))))))))))))))))</f>
        <v xml:space="preserve"> </v>
      </c>
      <c r="DY11" s="154"/>
      <c r="DZ11" s="158"/>
      <c r="EA11" s="390" t="str">
        <f t="shared" si="36"/>
        <v/>
      </c>
      <c r="EB11" s="158"/>
      <c r="EC11" s="137"/>
      <c r="ED11" s="388" t="str">
        <f t="shared" si="37"/>
        <v/>
      </c>
      <c r="EE11" s="157" t="str">
        <f>IF(VALUE(IF('Vessel List A'!IP10=1,1,IF('Vessel List A'!IP10=2,2,IF('Vessel List A'!IP10=3,3,IF('Vessel List A'!IP10=4,4,IF('Vessel List A'!IP10=5,5,IF('Vessel List A'!IP10=6,6,IF('Vessel List A'!IP10=7,7,IF('Vessel List A'!IP10=8,8,IF('Vessel List A'!IP10=9,9,IF('Vessel List A'!IP10=10,10,IF('Vessel List A'!IP10=11,11,IF('Vessel List A'!IP10=12,12,IF('Vessel List A'!IP10=13,13,IF('Vessel List A'!IP10=14,14,IF('Vessel List A'!IP10=15,15,IF('Vessel List A'!IP10=16,16,0)))))))))))))))))=0," ",VALUE(IF('Vessel List A'!IP10=1,1,IF('Vessel List A'!IP10=2,2,IF('Vessel List A'!IP10=3,3,IF('Vessel List A'!IP10=4,4,IF('Vessel List A'!IP10=5,5,IF('Vessel List A'!IP10=6,6,IF('Vessel List A'!IP10=7,7,IF('Vessel List A'!IP10=8,8,IF('Vessel List A'!IP10=9,9,IF('Vessel List A'!IP10=10,10,IF('Vessel List A'!IP10=11,11,IF('Vessel List A'!IP10=12,12,IF('Vessel List A'!IP10=13,13,IF('Vessel List A'!IP10=14,14,IF('Vessel List A'!IP10=15,15,IF('Vessel List A'!IP10=16,16,0))))))))))))))))))</f>
        <v xml:space="preserve"> </v>
      </c>
      <c r="EF11" s="154"/>
      <c r="EG11" s="158"/>
      <c r="EH11" s="390" t="str">
        <f t="shared" si="38"/>
        <v/>
      </c>
      <c r="EI11" s="158"/>
      <c r="EJ11" s="137"/>
      <c r="EK11" s="397" t="str">
        <f t="shared" si="39"/>
        <v/>
      </c>
      <c r="EL11" s="144"/>
      <c r="EM11" s="157" t="str">
        <f>IF(VALUE(IF('Vessel List B'!C10=1,1,IF('Vessel List B'!C10=2,2,IF('Vessel List B'!C10=3,3,IF('Vessel List B'!C10=4,4,IF('Vessel List B'!C10=5,5,IF('Vessel List B'!C10=6,6,IF('Vessel List B'!C10=7,7,IF('Vessel List B'!C10=8,8,IF('Vessel List B'!C10=9,9,IF('Vessel List B'!C10=10,10,IF('Vessel List B'!C10=11,11,IF('Vessel List B'!C10=12,12,IF('Vessel List B'!C10=13,13,IF('Vessel List B'!C10=14,14,IF('Vessel List B'!C10=15,15,IF('Vessel List B'!C10=16,16,0)))))))))))))))))=0," ",VALUE(IF('Vessel List B'!C10=1,1,IF('Vessel List B'!C10=2,2,IF('Vessel List B'!C10=3,3,IF('Vessel List B'!C10=4,4,IF('Vessel List B'!C10=5,5,IF('Vessel List B'!C10=6,6,IF('Vessel List B'!C10=7,7,IF('Vessel List B'!C10=8,8,IF('Vessel List B'!C10=9,9,IF('Vessel List B'!C10=10,10,IF('Vessel List B'!C10=11,11,IF('Vessel List B'!C10=12,12,IF('Vessel List B'!C10=13,13,IF('Vessel List B'!C10=14,14,IF('Vessel List B'!C10=15,15,IF('Vessel List B'!C10=16,16,0))))))))))))))))))</f>
        <v xml:space="preserve"> </v>
      </c>
      <c r="EN11" s="154"/>
      <c r="EO11" s="158"/>
      <c r="EP11" s="390" t="str">
        <f t="shared" si="40"/>
        <v/>
      </c>
      <c r="EQ11" s="158"/>
      <c r="ER11" s="137"/>
      <c r="ES11" s="388" t="str">
        <f t="shared" si="41"/>
        <v/>
      </c>
      <c r="ET11" s="157" t="str">
        <f>IF(VALUE(IF('Vessel List B'!P10=1,1,IF('Vessel List B'!P10=2,2,IF('Vessel List B'!P10=3,3,IF('Vessel List B'!P10=4,4,IF('Vessel List B'!P10=5,5,IF('Vessel List B'!P10=6,6,IF('Vessel List B'!P10=7,7,IF('Vessel List B'!P10=8,8,IF('Vessel List B'!P10=9,9,IF('Vessel List B'!P10=10,10,IF('Vessel List B'!P10=11,11,IF('Vessel List B'!P10=12,12,IF('Vessel List B'!P10=13,13,IF('Vessel List B'!P10=14,14,IF('Vessel List B'!P10=15,15,IF('Vessel List B'!P10=16,16,0)))))))))))))))))=0," ",VALUE(IF('Vessel List B'!P10=1,1,IF('Vessel List B'!P10=2,2,IF('Vessel List B'!P10=3,3,IF('Vessel List B'!P10=4,4,IF('Vessel List B'!P10=5,5,IF('Vessel List B'!P10=6,6,IF('Vessel List B'!P10=7,7,IF('Vessel List B'!P10=8,8,IF('Vessel List B'!P10=9,9,IF('Vessel List B'!P10=10,10,IF('Vessel List B'!P10=11,11,IF('Vessel List B'!P10=12,12,IF('Vessel List B'!P10=13,13,IF('Vessel List B'!P10=14,14,IF('Vessel List B'!P10=15,15,IF('Vessel List B'!P10=16,16,0))))))))))))))))))</f>
        <v xml:space="preserve"> </v>
      </c>
      <c r="EU11" s="154"/>
      <c r="EV11" s="158"/>
      <c r="EW11" s="390" t="str">
        <f t="shared" si="42"/>
        <v/>
      </c>
      <c r="EX11" s="158"/>
      <c r="EY11" s="137"/>
      <c r="EZ11" s="388" t="str">
        <f t="shared" si="43"/>
        <v/>
      </c>
      <c r="FA11" s="157" t="str">
        <f>IF(VALUE(IF('Vessel List B'!AC10=1,1,IF('Vessel List B'!AC10=2,2,IF('Vessel List B'!AC10=3,3,IF('Vessel List B'!AC10=4,4,IF('Vessel List B'!AC10=5,5,IF('Vessel List B'!AC10=6,6,IF('Vessel List B'!AC10=7,7,IF('Vessel List B'!AC10=8,8,IF('Vessel List B'!AC10=9,9,IF('Vessel List B'!AC10=10,10,IF('Vessel List B'!AC10=11,11,IF('Vessel List B'!AC10=12,12,IF('Vessel List B'!AC10=13,13,IF('Vessel List B'!AC10=14,14,IF('Vessel List B'!AC10=15,15,IF('Vessel List B'!AC10=16,16,0)))))))))))))))))=0," ",VALUE(IF('Vessel List B'!AC10=1,1,IF('Vessel List B'!AC10=2,2,IF('Vessel List B'!AC10=3,3,IF('Vessel List B'!AC10=4,4,IF('Vessel List B'!AC10=5,5,IF('Vessel List B'!AC10=6,6,IF('Vessel List B'!AC10=7,7,IF('Vessel List B'!AC10=8,8,IF('Vessel List B'!AC10=9,9,IF('Vessel List B'!AC10=10,10,IF('Vessel List B'!AC10=11,11,IF('Vessel List B'!AC10=12,12,IF('Vessel List B'!AC10=13,13,IF('Vessel List B'!AC10=14,14,IF('Vessel List B'!AC10=15,15,IF('Vessel List B'!AC10=16,16,0))))))))))))))))))</f>
        <v xml:space="preserve"> </v>
      </c>
      <c r="FB11" s="154"/>
      <c r="FC11" s="158"/>
      <c r="FD11" s="390" t="str">
        <f t="shared" si="44"/>
        <v/>
      </c>
      <c r="FE11" s="158"/>
      <c r="FF11" s="137"/>
      <c r="FG11" s="388" t="str">
        <f t="shared" si="45"/>
        <v/>
      </c>
      <c r="FH11" s="157" t="str">
        <f>IF(VALUE(IF('Vessel List B'!AP10=1,1,IF('Vessel List B'!AP10=2,2,IF('Vessel List B'!AP10=3,3,IF('Vessel List B'!AP10=4,4,IF('Vessel List B'!AP10=5,5,IF('Vessel List B'!AP10=6,6,IF('Vessel List B'!AP10=7,7,IF('Vessel List B'!AP10=8,8,IF('Vessel List B'!AP10=9,9,IF('Vessel List B'!AP10=10,10,IF('Vessel List B'!AP10=11,11,IF('Vessel List B'!AP10=12,12,IF('Vessel List B'!AP10=13,13,IF('Vessel List B'!AP10=14,14,IF('Vessel List B'!AP10=15,15,IF('Vessel List B'!AP10=16,16,0)))))))))))))))))=0," ",VALUE(IF('Vessel List B'!AP10=1,1,IF('Vessel List B'!AP10=2,2,IF('Vessel List B'!AP10=3,3,IF('Vessel List B'!AP10=4,4,IF('Vessel List B'!AP10=5,5,IF('Vessel List B'!AP10=6,6,IF('Vessel List B'!AP10=7,7,IF('Vessel List B'!AP10=8,8,IF('Vessel List B'!AP10=9,9,IF('Vessel List B'!AP10=10,10,IF('Vessel List B'!AP10=11,11,IF('Vessel List B'!AP10=12,12,IF('Vessel List B'!AP10=13,13,IF('Vessel List B'!AP10=14,14,IF('Vessel List B'!AP10=15,15,IF('Vessel List B'!AP10=16,16,0))))))))))))))))))</f>
        <v xml:space="preserve"> </v>
      </c>
      <c r="FI11" s="154"/>
      <c r="FJ11" s="158"/>
      <c r="FK11" s="390" t="str">
        <f t="shared" si="46"/>
        <v/>
      </c>
      <c r="FL11" s="158"/>
      <c r="FM11" s="137"/>
      <c r="FN11" s="388" t="str">
        <f t="shared" si="47"/>
        <v/>
      </c>
      <c r="FO11" s="157" t="str">
        <f>IF(VALUE(IF('Vessel List B'!BC10=1,1,IF('Vessel List B'!BC10=2,2,IF('Vessel List B'!BC10=3,3,IF('Vessel List B'!BC10=4,4,IF('Vessel List B'!BC10=5,5,IF('Vessel List B'!BC10=6,6,IF('Vessel List B'!BC10=7,7,IF('Vessel List B'!BC10=8,8,IF('Vessel List B'!BC10=9,9,IF('Vessel List B'!BC10=10,10,IF('Vessel List B'!BC10=11,11,IF('Vessel List B'!BC10=12,12,IF('Vessel List B'!BC10=13,13,IF('Vessel List B'!BC10=14,14,IF('Vessel List B'!BC10=15,15,IF('Vessel List B'!BC10=16,16,0)))))))))))))))))=0," ",VALUE(IF('Vessel List B'!BC10=1,1,IF('Vessel List B'!BC10=2,2,IF('Vessel List B'!BC10=3,3,IF('Vessel List B'!BC10=4,4,IF('Vessel List B'!BC10=5,5,IF('Vessel List B'!BC10=6,6,IF('Vessel List B'!BC10=7,7,IF('Vessel List B'!BC10=8,8,IF('Vessel List B'!BC10=9,9,IF('Vessel List B'!BC10=10,10,IF('Vessel List B'!BC10=11,11,IF('Vessel List B'!BC10=12,12,IF('Vessel List B'!BC10=13,13,IF('Vessel List B'!BC10=14,14,IF('Vessel List B'!BC10=15,15,IF('Vessel List B'!BC10=16,16,0))))))))))))))))))</f>
        <v xml:space="preserve"> </v>
      </c>
      <c r="FP11" s="154"/>
      <c r="FQ11" s="158"/>
      <c r="FR11" s="390" t="str">
        <f t="shared" si="48"/>
        <v/>
      </c>
      <c r="FS11" s="158"/>
      <c r="FT11" s="137"/>
      <c r="FU11" s="388" t="str">
        <f t="shared" si="49"/>
        <v/>
      </c>
      <c r="FV11" s="157" t="str">
        <f>IF(VALUE(IF('Vessel List B'!BP10=1,1,IF('Vessel List B'!BP10=2,2,IF('Vessel List B'!BP10=3,3,IF('Vessel List B'!BP10=4,4,IF('Vessel List B'!BP10=5,5,IF('Vessel List B'!BP10=6,6,IF('Vessel List B'!BP10=7,7,IF('Vessel List B'!BP10=8,8,IF('Vessel List B'!BP10=9,9,IF('Vessel List B'!BP10=10,10,IF('Vessel List B'!BP10=11,11,IF('Vessel List B'!BP10=12,12,IF('Vessel List B'!BP10=13,13,IF('Vessel List B'!BP10=14,14,IF('Vessel List B'!BP10=15,15,IF('Vessel List B'!BP10=16,16,0)))))))))))))))))=0," ",VALUE(IF('Vessel List B'!BP10=1,1,IF('Vessel List B'!BP10=2,2,IF('Vessel List B'!BP10=3,3,IF('Vessel List B'!BP10=4,4,IF('Vessel List B'!BP10=5,5,IF('Vessel List B'!BP10=6,6,IF('Vessel List B'!BP10=7,7,IF('Vessel List B'!BP10=8,8,IF('Vessel List B'!BP10=9,9,IF('Vessel List B'!BP10=10,10,IF('Vessel List B'!BP10=11,11,IF('Vessel List B'!BP10=12,12,IF('Vessel List B'!BP10=13,13,IF('Vessel List B'!BP10=14,14,IF('Vessel List B'!BP10=15,15,IF('Vessel List B'!BP10=16,16,0))))))))))))))))))</f>
        <v xml:space="preserve"> </v>
      </c>
      <c r="FW11" s="154"/>
      <c r="FX11" s="158"/>
      <c r="FY11" s="390" t="str">
        <f t="shared" si="50"/>
        <v/>
      </c>
      <c r="FZ11" s="158"/>
      <c r="GA11" s="137"/>
      <c r="GB11" s="388" t="str">
        <f t="shared" si="51"/>
        <v/>
      </c>
      <c r="GC11" s="157" t="str">
        <f>IF(VALUE(IF('Vessel List B'!CC10=1,1,IF('Vessel List B'!CC10=2,2,IF('Vessel List B'!CC10=3,3,IF('Vessel List B'!CC10=4,4,IF('Vessel List B'!CC10=5,5,IF('Vessel List B'!CC10=6,6,IF('Vessel List B'!CC10=7,7,IF('Vessel List B'!CC10=8,8,IF('Vessel List B'!CC10=9,9,IF('Vessel List B'!CC10=10,10,IF('Vessel List B'!CC10=11,11,IF('Vessel List B'!CC10=12,12,IF('Vessel List B'!CC10=13,13,IF('Vessel List B'!CC10=14,14,IF('Vessel List B'!CC10=15,15,IF('Vessel List B'!CC10=16,16,0)))))))))))))))))=0," ",VALUE(IF('Vessel List B'!CC10=1,1,IF('Vessel List B'!CC10=2,2,IF('Vessel List B'!CC10=3,3,IF('Vessel List B'!CC10=4,4,IF('Vessel List B'!CC10=5,5,IF('Vessel List B'!CC10=6,6,IF('Vessel List B'!CC10=7,7,IF('Vessel List B'!CC10=8,8,IF('Vessel List B'!CC10=9,9,IF('Vessel List B'!CC10=10,10,IF('Vessel List B'!CC10=11,11,IF('Vessel List B'!CC10=12,12,IF('Vessel List B'!CC10=13,13,IF('Vessel List B'!CC10=14,14,IF('Vessel List B'!CC10=15,15,IF('Vessel List B'!CC10=16,16,0))))))))))))))))))</f>
        <v xml:space="preserve"> </v>
      </c>
      <c r="GD11" s="154"/>
      <c r="GE11" s="158"/>
      <c r="GF11" s="390" t="str">
        <f t="shared" si="52"/>
        <v/>
      </c>
      <c r="GG11" s="158"/>
      <c r="GH11" s="137"/>
      <c r="GI11" s="388" t="str">
        <f t="shared" si="53"/>
        <v/>
      </c>
      <c r="GJ11" s="157" t="str">
        <f>IF(VALUE(IF('Vessel List B'!CP10=1,1,IF('Vessel List B'!CP10=2,2,IF('Vessel List B'!CP10=3,3,IF('Vessel List B'!CP10=4,4,IF('Vessel List B'!CP10=5,5,IF('Vessel List B'!CP10=6,6,IF('Vessel List B'!CP10=7,7,IF('Vessel List B'!CP10=8,8,IF('Vessel List B'!CP10=9,9,IF('Vessel List B'!CP10=10,10,IF('Vessel List B'!CP10=11,11,IF('Vessel List B'!CP10=12,12,IF('Vessel List B'!CP10=13,13,IF('Vessel List B'!CP10=14,14,IF('Vessel List B'!CP10=15,15,IF('Vessel List B'!CP10=16,16,0)))))))))))))))))=0," ",VALUE(IF('Vessel List B'!CP10=1,1,IF('Vessel List B'!CP10=2,2,IF('Vessel List B'!CP10=3,3,IF('Vessel List B'!CP10=4,4,IF('Vessel List B'!CP10=5,5,IF('Vessel List B'!CP10=6,6,IF('Vessel List B'!CP10=7,7,IF('Vessel List B'!CP10=8,8,IF('Vessel List B'!CP10=9,9,IF('Vessel List B'!CP10=10,10,IF('Vessel List B'!CP10=11,11,IF('Vessel List B'!CP10=12,12,IF('Vessel List B'!CP10=13,13,IF('Vessel List B'!CP10=14,14,IF('Vessel List B'!CP10=15,15,IF('Vessel List B'!CP10=16,16,0))))))))))))))))))</f>
        <v xml:space="preserve"> </v>
      </c>
      <c r="GK11" s="154"/>
      <c r="GL11" s="158"/>
      <c r="GM11" s="390" t="str">
        <f t="shared" si="54"/>
        <v/>
      </c>
      <c r="GN11" s="158"/>
      <c r="GO11" s="137"/>
      <c r="GP11" s="388" t="str">
        <f t="shared" si="55"/>
        <v/>
      </c>
      <c r="GQ11" s="157" t="str">
        <f>IF(VALUE(IF('Vessel List B'!DC10=1,1,IF('Vessel List B'!DC10=2,2,IF('Vessel List B'!DC10=3,3,IF('Vessel List B'!DC10=4,4,IF('Vessel List B'!DC10=5,5,IF('Vessel List B'!DC10=6,6,IF('Vessel List B'!DC10=7,7,IF('Vessel List B'!DC10=8,8,IF('Vessel List B'!DC10=9,9,IF('Vessel List B'!DC10=10,10,IF('Vessel List B'!DC10=11,11,IF('Vessel List B'!DC10=12,12,IF('Vessel List B'!DC10=13,13,IF('Vessel List B'!DC10=14,14,IF('Vessel List B'!DC10=15,15,IF('Vessel List B'!DC10=16,16,0)))))))))))))))))=0," ",VALUE(IF('Vessel List B'!DC10=1,1,IF('Vessel List B'!DC10=2,2,IF('Vessel List B'!DC10=3,3,IF('Vessel List B'!DC10=4,4,IF('Vessel List B'!DC10=5,5,IF('Vessel List B'!DC10=6,6,IF('Vessel List B'!DC10=7,7,IF('Vessel List B'!DC10=8,8,IF('Vessel List B'!DC10=9,9,IF('Vessel List B'!DC10=10,10,IF('Vessel List B'!DC10=11,11,IF('Vessel List B'!DC10=12,12,IF('Vessel List B'!DC10=13,13,IF('Vessel List B'!DC10=14,14,IF('Vessel List B'!DC10=15,15,IF('Vessel List B'!DC10=16,16,0))))))))))))))))))</f>
        <v xml:space="preserve"> </v>
      </c>
      <c r="GR11" s="154"/>
      <c r="GS11" s="158"/>
      <c r="GT11" s="390" t="str">
        <f t="shared" si="56"/>
        <v/>
      </c>
      <c r="GU11" s="158"/>
      <c r="GV11" s="137"/>
      <c r="GW11" s="388" t="str">
        <f t="shared" si="57"/>
        <v/>
      </c>
      <c r="GX11" s="157" t="str">
        <f>IF(VALUE(IF('Vessel List B'!DP10=1,1,IF('Vessel List B'!DP10=2,2,IF('Vessel List B'!DP10=3,3,IF('Vessel List B'!DP10=4,4,IF('Vessel List B'!DP10=5,5,IF('Vessel List B'!DP10=6,6,IF('Vessel List B'!DP10=7,7,IF('Vessel List B'!DP10=8,8,IF('Vessel List B'!DP10=9,9,IF('Vessel List B'!DP10=10,10,IF('Vessel List B'!DP10=11,11,IF('Vessel List B'!DP10=12,12,IF('Vessel List B'!DP10=13,13,IF('Vessel List B'!DP10=14,14,IF('Vessel List B'!DP10=15,15,IF('Vessel List B'!DP10=16,16,0)))))))))))))))))=0," ",VALUE(IF('Vessel List B'!DP10=1,1,IF('Vessel List B'!DP10=2,2,IF('Vessel List B'!DP10=3,3,IF('Vessel List B'!DP10=4,4,IF('Vessel List B'!DP10=5,5,IF('Vessel List B'!DP10=6,6,IF('Vessel List B'!DP10=7,7,IF('Vessel List B'!DP10=8,8,IF('Vessel List B'!DP10=9,9,IF('Vessel List B'!DP10=10,10,IF('Vessel List B'!DP10=11,11,IF('Vessel List B'!DP10=12,12,IF('Vessel List B'!DP10=13,13,IF('Vessel List B'!DP10=14,14,IF('Vessel List B'!DP10=15,15,IF('Vessel List B'!DP10=16,16,0))))))))))))))))))</f>
        <v xml:space="preserve"> </v>
      </c>
      <c r="GY11" s="154"/>
      <c r="GZ11" s="158"/>
      <c r="HA11" s="390" t="str">
        <f t="shared" si="58"/>
        <v/>
      </c>
      <c r="HB11" s="158"/>
      <c r="HC11" s="137"/>
      <c r="HD11" s="388" t="str">
        <f t="shared" si="59"/>
        <v/>
      </c>
      <c r="HE11" s="157" t="str">
        <f>IF(VALUE(IF('Vessel List B'!EC10=1,1,IF('Vessel List B'!EC10=2,2,IF('Vessel List B'!EC10=3,3,IF('Vessel List B'!EC10=4,4,IF('Vessel List B'!EC10=5,5,IF('Vessel List B'!EC10=6,6,IF('Vessel List B'!EC10=7,7,IF('Vessel List B'!EC10=8,8,IF('Vessel List B'!EC10=9,9,IF('Vessel List B'!EC10=10,10,IF('Vessel List B'!EC10=11,11,IF('Vessel List B'!EC10=12,12,IF('Vessel List B'!EC10=13,13,IF('Vessel List B'!EC10=14,14,IF('Vessel List B'!EC10=15,15,IF('Vessel List B'!EC10=16,16,0)))))))))))))))))=0," ",VALUE(IF('Vessel List B'!EC10=1,1,IF('Vessel List B'!EC10=2,2,IF('Vessel List B'!EC10=3,3,IF('Vessel List B'!EC10=4,4,IF('Vessel List B'!EC10=5,5,IF('Vessel List B'!EC10=6,6,IF('Vessel List B'!EC10=7,7,IF('Vessel List B'!EC10=8,8,IF('Vessel List B'!EC10=9,9,IF('Vessel List B'!EC10=10,10,IF('Vessel List B'!EC10=11,11,IF('Vessel List B'!EC10=12,12,IF('Vessel List B'!EC10=13,13,IF('Vessel List B'!EC10=14,14,IF('Vessel List B'!EC10=15,15,IF('Vessel List B'!EC10=16,16,0))))))))))))))))))</f>
        <v xml:space="preserve"> </v>
      </c>
      <c r="HF11" s="154"/>
      <c r="HG11" s="158"/>
      <c r="HH11" s="390" t="str">
        <f t="shared" si="60"/>
        <v/>
      </c>
      <c r="HI11" s="158"/>
      <c r="HJ11" s="137"/>
      <c r="HK11" s="388" t="str">
        <f t="shared" si="61"/>
        <v/>
      </c>
      <c r="HL11" s="157" t="str">
        <f>IF(VALUE(IF('Vessel List B'!EP10=1,1,IF('Vessel List B'!EP10=2,2,IF('Vessel List B'!EP10=3,3,IF('Vessel List B'!EP10=4,4,IF('Vessel List B'!EP10=5,5,IF('Vessel List B'!EP10=6,6,IF('Vessel List B'!EP10=7,7,IF('Vessel List B'!EP10=8,8,IF('Vessel List B'!EP10=9,9,IF('Vessel List B'!EP10=10,10,IF('Vessel List B'!EP10=11,11,IF('Vessel List B'!EP10=12,12,IF('Vessel List B'!EP10=13,13,IF('Vessel List B'!EP10=14,14,IF('Vessel List B'!EP10=15,15,IF('Vessel List B'!EP10=16,16,0)))))))))))))))))=0," ",VALUE(IF('Vessel List B'!EP10=1,1,IF('Vessel List B'!EP10=2,2,IF('Vessel List B'!EP10=3,3,IF('Vessel List B'!EP10=4,4,IF('Vessel List B'!EP10=5,5,IF('Vessel List B'!EP10=6,6,IF('Vessel List B'!EP10=7,7,IF('Vessel List B'!EP10=8,8,IF('Vessel List B'!EP10=9,9,IF('Vessel List B'!EP10=10,10,IF('Vessel List B'!EP10=11,11,IF('Vessel List B'!EP10=12,12,IF('Vessel List B'!EP10=13,13,IF('Vessel List B'!EP10=14,14,IF('Vessel List B'!EP10=15,15,IF('Vessel List B'!EP10=16,16,0))))))))))))))))))</f>
        <v xml:space="preserve"> </v>
      </c>
      <c r="HM11" s="154"/>
      <c r="HN11" s="158"/>
      <c r="HO11" s="390" t="str">
        <f t="shared" si="62"/>
        <v/>
      </c>
      <c r="HP11" s="158"/>
      <c r="HQ11" s="137"/>
      <c r="HR11" s="388" t="str">
        <f t="shared" si="63"/>
        <v/>
      </c>
      <c r="HS11" s="157" t="str">
        <f>IF(VALUE(IF('Vessel List B'!FC10=1,1,IF('Vessel List B'!FC10=2,2,IF('Vessel List B'!FC10=3,3,IF('Vessel List B'!FC10=4,4,IF('Vessel List B'!FC10=5,5,IF('Vessel List B'!FC10=6,6,IF('Vessel List B'!FC10=7,7,IF('Vessel List B'!FC10=8,8,IF('Vessel List B'!FC10=9,9,IF('Vessel List B'!FC10=10,10,IF('Vessel List B'!FC10=11,11,IF('Vessel List B'!FC10=12,12,IF('Vessel List B'!FC10=13,13,IF('Vessel List B'!FC10=14,14,IF('Vessel List B'!FC10=15,15,IF('Vessel List B'!FC10=16,16,0)))))))))))))))))=0," ",VALUE(IF('Vessel List B'!FC10=1,1,IF('Vessel List B'!FC10=2,2,IF('Vessel List B'!FC10=3,3,IF('Vessel List B'!FC10=4,4,IF('Vessel List B'!FC10=5,5,IF('Vessel List B'!FC10=6,6,IF('Vessel List B'!FC10=7,7,IF('Vessel List B'!FC10=8,8,IF('Vessel List B'!FC10=9,9,IF('Vessel List B'!FC10=10,10,IF('Vessel List B'!FC10=11,11,IF('Vessel List B'!FC10=12,12,IF('Vessel List B'!FC10=13,13,IF('Vessel List B'!FC10=14,14,IF('Vessel List B'!FC10=15,15,IF('Vessel List B'!FC10=16,16,0))))))))))))))))))</f>
        <v xml:space="preserve"> </v>
      </c>
      <c r="HT11" s="154"/>
      <c r="HU11" s="158"/>
      <c r="HV11" s="390" t="str">
        <f t="shared" si="64"/>
        <v/>
      </c>
      <c r="HW11" s="158"/>
      <c r="HX11" s="137"/>
      <c r="HY11" s="388" t="str">
        <f t="shared" si="65"/>
        <v/>
      </c>
      <c r="HZ11" s="157" t="str">
        <f>IF(VALUE(IF('Vessel List B'!FP10=1,1,IF('Vessel List B'!FP10=2,2,IF('Vessel List B'!FP10=3,3,IF('Vessel List B'!FP10=4,4,IF('Vessel List B'!FP10=5,5,IF('Vessel List B'!FP10=6,6,IF('Vessel List B'!FP10=7,7,IF('Vessel List B'!FP10=8,8,IF('Vessel List B'!FP10=9,9,IF('Vessel List B'!FP10=10,10,IF('Vessel List B'!FP10=11,11,IF('Vessel List B'!FP10=12,12,IF('Vessel List B'!FP10=13,13,IF('Vessel List B'!FP10=14,14,IF('Vessel List B'!FP10=15,15,IF('Vessel List B'!FP10=16,16,0)))))))))))))))))=0," ",VALUE(IF('Vessel List B'!FP10=1,1,IF('Vessel List B'!FP10=2,2,IF('Vessel List B'!FP10=3,3,IF('Vessel List B'!FP10=4,4,IF('Vessel List B'!FP10=5,5,IF('Vessel List B'!FP10=6,6,IF('Vessel List B'!FP10=7,7,IF('Vessel List B'!FP10=8,8,IF('Vessel List B'!FP10=9,9,IF('Vessel List B'!FP10=10,10,IF('Vessel List B'!FP10=11,11,IF('Vessel List B'!FP10=12,12,IF('Vessel List B'!FP10=13,13,IF('Vessel List B'!FP10=14,14,IF('Vessel List B'!FP10=15,15,IF('Vessel List B'!FP10=16,16,0))))))))))))))))))</f>
        <v xml:space="preserve"> </v>
      </c>
      <c r="IA11" s="154"/>
      <c r="IB11" s="158"/>
      <c r="IC11" s="390" t="str">
        <f t="shared" si="66"/>
        <v/>
      </c>
      <c r="ID11" s="158"/>
      <c r="IE11" s="137"/>
      <c r="IF11" s="388" t="str">
        <f t="shared" si="67"/>
        <v/>
      </c>
      <c r="IG11" s="157" t="str">
        <f>IF(VALUE(IF('Vessel List B'!GC10=1,1,IF('Vessel List B'!GC10=2,2,IF('Vessel List B'!GC10=3,3,IF('Vessel List B'!GC10=4,4,IF('Vessel List B'!GC10=5,5,IF('Vessel List B'!GC10=6,6,IF('Vessel List B'!GC10=7,7,IF('Vessel List B'!GC10=8,8,IF('Vessel List B'!GC10=9,9,IF('Vessel List B'!GC10=10,10,IF('Vessel List B'!GC10=11,11,IF('Vessel List B'!GC10=12,12,IF('Vessel List B'!GC10=13,13,IF('Vessel List B'!GC10=14,14,IF('Vessel List B'!GC10=15,15,IF('Vessel List B'!GC10=16,16,0)))))))))))))))))=0," ",VALUE(IF('Vessel List B'!GC10=1,1,IF('Vessel List B'!GC10=2,2,IF('Vessel List B'!GC10=3,3,IF('Vessel List B'!GC10=4,4,IF('Vessel List B'!GC10=5,5,IF('Vessel List B'!GC10=6,6,IF('Vessel List B'!GC10=7,7,IF('Vessel List B'!GC10=8,8,IF('Vessel List B'!GC10=9,9,IF('Vessel List B'!GC10=10,10,IF('Vessel List B'!GC10=11,11,IF('Vessel List B'!GC10=12,12,IF('Vessel List B'!GC10=13,13,IF('Vessel List B'!GC10=14,14,IF('Vessel List B'!GC10=15,15,IF('Vessel List B'!GC10=16,16,0))))))))))))))))))</f>
        <v xml:space="preserve"> </v>
      </c>
      <c r="IH11" s="154"/>
      <c r="II11" s="158"/>
      <c r="IJ11" s="390" t="str">
        <f t="shared" si="68"/>
        <v/>
      </c>
      <c r="IK11" s="158"/>
      <c r="IL11" s="137"/>
      <c r="IM11" s="388" t="str">
        <f t="shared" si="69"/>
        <v/>
      </c>
      <c r="IN11" s="157" t="str">
        <f>IF(VALUE(IF('Vessel List B'!GP10=1,1,IF('Vessel List B'!GP10=2,2,IF('Vessel List B'!GP10=3,3,IF('Vessel List B'!GP10=4,4,IF('Vessel List B'!GP10=5,5,IF('Vessel List B'!GP10=6,6,IF('Vessel List B'!GP10=7,7,IF('Vessel List B'!GP10=8,8,IF('Vessel List B'!GP10=9,9,IF('Vessel List B'!GP10=10,10,IF('Vessel List B'!GP10=11,11,IF('Vessel List B'!GP10=12,12,IF('Vessel List B'!GP10=13,13,IF('Vessel List B'!GP10=14,14,IF('Vessel List B'!GP10=15,15,IF('Vessel List B'!GP10=16,16,0)))))))))))))))))=0," ",VALUE(IF('Vessel List B'!GP10=1,1,IF('Vessel List B'!GP10=2,2,IF('Vessel List B'!GP10=3,3,IF('Vessel List B'!GP10=4,4,IF('Vessel List B'!GP10=5,5,IF('Vessel List B'!GP10=6,6,IF('Vessel List B'!GP10=7,7,IF('Vessel List B'!GP10=8,8,IF('Vessel List B'!GP10=9,9,IF('Vessel List B'!GP10=10,10,IF('Vessel List B'!GP10=11,11,IF('Vessel List B'!GP10=12,12,IF('Vessel List B'!GP10=13,13,IF('Vessel List B'!GP10=14,14,IF('Vessel List B'!GP10=15,15,IF('Vessel List B'!GP10=16,16,0))))))))))))))))))</f>
        <v xml:space="preserve"> </v>
      </c>
      <c r="IO11" s="154"/>
      <c r="IP11" s="158"/>
      <c r="IQ11" s="390" t="str">
        <f t="shared" si="70"/>
        <v/>
      </c>
      <c r="IR11" s="158"/>
      <c r="IS11" s="137"/>
      <c r="IT11" s="388" t="str">
        <f t="shared" si="71"/>
        <v/>
      </c>
      <c r="IU11" s="157" t="str">
        <f>IF(VALUE(IF('Vessel List B'!HC10=1,1,IF('Vessel List B'!HC10=2,2,IF('Vessel List B'!HC10=3,3,IF('Vessel List B'!HC10=4,4,IF('Vessel List B'!HC10=5,5,IF('Vessel List B'!HC10=6,6,IF('Vessel List B'!HC10=7,7,IF('Vessel List B'!HC10=8,8,IF('Vessel List B'!HC10=9,9,IF('Vessel List B'!HC10=10,10,IF('Vessel List B'!HC10=11,11,IF('Vessel List B'!HC10=12,12,IF('Vessel List B'!HC10=13,13,IF('Vessel List B'!HC10=14,14,IF('Vessel List B'!HC10=15,15,IF('Vessel List B'!HC10=16,16,0)))))))))))))))))=0," ",VALUE(IF('Vessel List B'!HC10=1,1,IF('Vessel List B'!HC10=2,2,IF('Vessel List B'!HC10=3,3,IF('Vessel List B'!HC10=4,4,IF('Vessel List B'!HC10=5,5,IF('Vessel List B'!HC10=6,6,IF('Vessel List B'!HC10=7,7,IF('Vessel List B'!HC10=8,8,IF('Vessel List B'!HC10=9,9,IF('Vessel List B'!HC10=10,10,IF('Vessel List B'!HC10=11,11,IF('Vessel List B'!HC10=12,12,IF('Vessel List B'!HC10=13,13,IF('Vessel List B'!HC10=14,14,IF('Vessel List B'!HC10=15,15,IF('Vessel List B'!HC10=16,16,0))))))))))))))))))</f>
        <v xml:space="preserve"> </v>
      </c>
      <c r="IV11" s="154"/>
      <c r="IW11" s="158"/>
      <c r="IX11" s="390" t="str">
        <f t="shared" si="72"/>
        <v/>
      </c>
      <c r="IY11" s="158"/>
      <c r="IZ11" s="137"/>
      <c r="JA11" s="388" t="str">
        <f t="shared" si="73"/>
        <v/>
      </c>
      <c r="JB11" s="157" t="str">
        <f>IF(VALUE(IF('Vessel List B'!HP10=1,1,IF('Vessel List B'!HP10=2,2,IF('Vessel List B'!HP10=3,3,IF('Vessel List B'!HP10=4,4,IF('Vessel List B'!HP10=5,5,IF('Vessel List B'!HP10=6,6,IF('Vessel List B'!HP10=7,7,IF('Vessel List B'!HP10=8,8,IF('Vessel List B'!HP10=9,9,IF('Vessel List B'!HP10=10,10,IF('Vessel List B'!HP10=11,11,IF('Vessel List B'!HP10=12,12,IF('Vessel List B'!HP10=13,13,IF('Vessel List B'!HP10=14,14,IF('Vessel List B'!HP10=15,15,IF('Vessel List B'!HP10=16,16,0)))))))))))))))))=0," ",VALUE(IF('Vessel List B'!HP10=1,1,IF('Vessel List B'!HP10=2,2,IF('Vessel List B'!HP10=3,3,IF('Vessel List B'!HP10=4,4,IF('Vessel List B'!HP10=5,5,IF('Vessel List B'!HP10=6,6,IF('Vessel List B'!HP10=7,7,IF('Vessel List B'!HP10=8,8,IF('Vessel List B'!HP10=9,9,IF('Vessel List B'!HP10=10,10,IF('Vessel List B'!HP10=11,11,IF('Vessel List B'!HP10=12,12,IF('Vessel List B'!HP10=13,13,IF('Vessel List B'!HP10=14,14,IF('Vessel List B'!HP10=15,15,IF('Vessel List B'!HP10=16,16,0))))))))))))))))))</f>
        <v xml:space="preserve"> </v>
      </c>
      <c r="JC11" s="154"/>
      <c r="JD11" s="158"/>
      <c r="JE11" s="390" t="str">
        <f t="shared" si="74"/>
        <v/>
      </c>
      <c r="JF11" s="158"/>
      <c r="JG11" s="137"/>
      <c r="JH11" s="388" t="str">
        <f t="shared" si="75"/>
        <v/>
      </c>
      <c r="JI11" s="157" t="str">
        <f>IF(VALUE(IF('Vessel List B'!IC10=1,1,IF('Vessel List B'!IC10=2,2,IF('Vessel List B'!IC10=3,3,IF('Vessel List B'!IC10=4,4,IF('Vessel List B'!IC10=5,5,IF('Vessel List B'!IC10=6,6,IF('Vessel List B'!IC10=7,7,IF('Vessel List B'!IC10=8,8,IF('Vessel List B'!IC10=9,9,IF('Vessel List B'!IC10=10,10,IF('Vessel List B'!IC10=11,11,IF('Vessel List B'!IC10=12,12,IF('Vessel List B'!IC10=13,13,IF('Vessel List B'!IC10=14,14,IF('Vessel List B'!IC10=15,15,IF('Vessel List B'!IC10=16,16,0)))))))))))))))))=0," ",VALUE(IF('Vessel List B'!IC10=1,1,IF('Vessel List B'!IC10=2,2,IF('Vessel List B'!IC10=3,3,IF('Vessel List B'!IC10=4,4,IF('Vessel List B'!IC10=5,5,IF('Vessel List B'!IC10=6,6,IF('Vessel List B'!IC10=7,7,IF('Vessel List B'!IC10=8,8,IF('Vessel List B'!IC10=9,9,IF('Vessel List B'!IC10=10,10,IF('Vessel List B'!IC10=11,11,IF('Vessel List B'!IC10=12,12,IF('Vessel List B'!IC10=13,13,IF('Vessel List B'!IC10=14,14,IF('Vessel List B'!IC10=15,15,IF('Vessel List B'!IC10=16,16,0))))))))))))))))))</f>
        <v xml:space="preserve"> </v>
      </c>
      <c r="JJ11" s="154"/>
      <c r="JK11" s="158"/>
      <c r="JL11" s="390" t="str">
        <f t="shared" si="76"/>
        <v/>
      </c>
      <c r="JM11" s="158"/>
      <c r="JN11" s="137"/>
      <c r="JO11" s="388" t="str">
        <f t="shared" si="77"/>
        <v/>
      </c>
      <c r="JP11" s="157" t="str">
        <f>IF(VALUE(IF('Vessel List B'!IP10=1,1,IF('Vessel List B'!IP10=2,2,IF('Vessel List B'!IP10=3,3,IF('Vessel List B'!IP10=4,4,IF('Vessel List B'!IP10=5,5,IF('Vessel List B'!IP10=6,6,IF('Vessel List B'!IP10=7,7,IF('Vessel List B'!IP10=8,8,IF('Vessel List B'!IP10=9,9,IF('Vessel List B'!IP10=10,10,IF('Vessel List B'!IP10=11,11,IF('Vessel List B'!IP10=12,12,IF('Vessel List B'!IP10=13,13,IF('Vessel List B'!IP10=14,14,IF('Vessel List B'!IP10=15,15,IF('Vessel List B'!IP10=16,16,0)))))))))))))))))=0," ",VALUE(IF('Vessel List B'!IP10=1,1,IF('Vessel List B'!IP10=2,2,IF('Vessel List B'!IP10=3,3,IF('Vessel List B'!IP10=4,4,IF('Vessel List B'!IP10=5,5,IF('Vessel List B'!IP10=6,6,IF('Vessel List B'!IP10=7,7,IF('Vessel List B'!IP10=8,8,IF('Vessel List B'!IP10=9,9,IF('Vessel List B'!IP10=10,10,IF('Vessel List B'!IP10=11,11,IF('Vessel List B'!IP10=12,12,IF('Vessel List B'!IP10=13,13,IF('Vessel List B'!IP10=14,14,IF('Vessel List B'!IP10=15,15,IF('Vessel List B'!IP10=16,16,0))))))))))))))))))</f>
        <v xml:space="preserve"> </v>
      </c>
      <c r="JQ11" s="154"/>
      <c r="JR11" s="158"/>
      <c r="JS11" s="390" t="str">
        <f t="shared" si="78"/>
        <v/>
      </c>
      <c r="JT11" s="158"/>
      <c r="JU11" s="137"/>
      <c r="JV11" s="397" t="str">
        <f t="shared" si="79"/>
        <v/>
      </c>
      <c r="JW11" s="403"/>
      <c r="JX11" s="409" t="e">
        <f t="shared" si="80"/>
        <v>#VALUE!</v>
      </c>
    </row>
    <row r="12" spans="1:291" ht="15" x14ac:dyDescent="0.25">
      <c r="A12" s="132">
        <f>'Vessel List A'!B11</f>
        <v>41586</v>
      </c>
      <c r="B12" s="157" t="str">
        <f>IF(VALUE(IF('Vessel List A'!C11=1,1,IF('Vessel List A'!C11=2,2,IF('Vessel List A'!C11=3,3,IF('Vessel List A'!C11=4,4,IF('Vessel List A'!C11=5,5,IF('Vessel List A'!C11=6,6,IF('Vessel List A'!C11=7,7,IF('Vessel List A'!C11=8,8,IF('Vessel List A'!C11=9,9,IF('Vessel List A'!C11=10,10,IF('Vessel List A'!C11=11,11,IF('Vessel List A'!C11=12,12,IF('Vessel List A'!C11=13,13,IF('Vessel List A'!C11=14,14,IF('Vessel List A'!C11=15,15,IF('Vessel List A'!C11=16,16,0)))))))))))))))))=0," ",VALUE(IF('Vessel List A'!C11=1,1,IF('Vessel List A'!C11=2,2,IF('Vessel List A'!C11=3,3,IF('Vessel List A'!C11=4,4,IF('Vessel List A'!C11=5,5,IF('Vessel List A'!C11=6,6,IF('Vessel List A'!C11=7,7,IF('Vessel List A'!C11=8,8,IF('Vessel List A'!C11=9,9,IF('Vessel List A'!C11=10,10,IF('Vessel List A'!C11=11,11,IF('Vessel List A'!C11=12,12,IF('Vessel List A'!C11=13,13,IF('Vessel List A'!C11=14,14,IF('Vessel List A'!C11=15,15,IF('Vessel List A'!C11=16,16,0))))))))))))))))))</f>
        <v xml:space="preserve"> </v>
      </c>
      <c r="C12" s="154">
        <v>0</v>
      </c>
      <c r="D12" s="158" t="s">
        <v>180</v>
      </c>
      <c r="E12" s="390">
        <f t="shared" si="0"/>
        <v>4</v>
      </c>
      <c r="F12" s="158">
        <v>2</v>
      </c>
      <c r="G12" s="137" t="s">
        <v>181</v>
      </c>
      <c r="H12" s="388">
        <f t="shared" si="1"/>
        <v>3</v>
      </c>
      <c r="I12" s="157" t="str">
        <f>IF(VALUE(IF('Vessel List A'!P11=1,1,IF('Vessel List A'!P11=2,2,IF('Vessel List A'!P11=3,3,IF('Vessel List A'!P11=4,4,IF('Vessel List A'!P11=5,5,IF('Vessel List A'!P11=6,6,IF('Vessel List A'!P11=7,7,IF('Vessel List A'!P11=8,8,IF('Vessel List A'!P11=9,9,IF('Vessel List A'!P11=10,10,IF('Vessel List A'!P11=11,11,IF('Vessel List A'!P11=12,12,IF('Vessel List A'!P11=13,13,IF('Vessel List A'!P11=14,14,IF('Vessel List A'!P11=15,15,IF('Vessel List A'!P11=16,16,0)))))))))))))))))=0," ",VALUE(IF('Vessel List A'!P11=1,1,IF('Vessel List A'!P11=2,2,IF('Vessel List A'!P11=3,3,IF('Vessel List A'!P11=4,4,IF('Vessel List A'!P11=5,5,IF('Vessel List A'!P11=6,6,IF('Vessel List A'!P11=7,7,IF('Vessel List A'!P11=8,8,IF('Vessel List A'!P11=9,9,IF('Vessel List A'!P11=10,10,IF('Vessel List A'!P11=11,11,IF('Vessel List A'!P11=12,12,IF('Vessel List A'!P11=13,13,IF('Vessel List A'!P11=14,14,IF('Vessel List A'!P11=15,15,IF('Vessel List A'!P11=16,16,0))))))))))))))))))</f>
        <v xml:space="preserve"> </v>
      </c>
      <c r="J12" s="154"/>
      <c r="K12" s="158"/>
      <c r="L12" s="390" t="str">
        <f t="shared" si="2"/>
        <v/>
      </c>
      <c r="M12" s="158"/>
      <c r="N12" s="137"/>
      <c r="O12" s="388" t="str">
        <f t="shared" si="3"/>
        <v/>
      </c>
      <c r="P12" s="157" t="str">
        <f>IF(VALUE(IF('Vessel List A'!AC11=1,1,IF('Vessel List A'!AC11=2,2,IF('Vessel List A'!AC11=3,3,IF('Vessel List A'!AC11=4,4,IF('Vessel List A'!AC11=5,5,IF('Vessel List A'!AC11=6,6,IF('Vessel List A'!AC11=7,7,IF('Vessel List A'!AC11=8,8,IF('Vessel List A'!AC11=9,9,IF('Vessel List A'!AC11=10,10,IF('Vessel List A'!AC11=11,11,IF('Vessel List A'!AC11=12,12,IF('Vessel List A'!AC11=13,13,IF('Vessel List A'!AC11=14,14,IF('Vessel List A'!AC11=15,15,IF('Vessel List A'!AC11=16,16,0)))))))))))))))))=0," ",VALUE(IF('Vessel List A'!AC11=1,1,IF('Vessel List A'!AC11=2,2,IF('Vessel List A'!AC11=3,3,IF('Vessel List A'!AC11=4,4,IF('Vessel List A'!AC11=5,5,IF('Vessel List A'!AC11=6,6,IF('Vessel List A'!AC11=7,7,IF('Vessel List A'!AC11=8,8,IF('Vessel List A'!AC11=9,9,IF('Vessel List A'!AC11=10,10,IF('Vessel List A'!AC11=11,11,IF('Vessel List A'!AC11=12,12,IF('Vessel List A'!AC11=13,13,IF('Vessel List A'!AC11=14,14,IF('Vessel List A'!AC11=15,15,IF('Vessel List A'!AC11=16,16,0))))))))))))))))))</f>
        <v xml:space="preserve"> </v>
      </c>
      <c r="Q12" s="154"/>
      <c r="R12" s="158"/>
      <c r="S12" s="390" t="str">
        <f t="shared" si="4"/>
        <v/>
      </c>
      <c r="T12" s="158"/>
      <c r="U12" s="137"/>
      <c r="V12" s="388" t="str">
        <f t="shared" si="5"/>
        <v/>
      </c>
      <c r="W12" s="157" t="str">
        <f>IF(VALUE(IF('Vessel List A'!AP11=1,1,IF('Vessel List A'!AP11=2,2,IF('Vessel List A'!AP11=3,3,IF('Vessel List A'!AP11=4,4,IF('Vessel List A'!AP11=5,5,IF('Vessel List A'!AP11=6,6,IF('Vessel List A'!AP11=7,7,IF('Vessel List A'!AP11=8,8,IF('Vessel List A'!AP11=9,9,IF('Vessel List A'!AP11=10,10,IF('Vessel List A'!AP11=11,11,IF('Vessel List A'!AP11=12,12,IF('Vessel List A'!AP11=13,13,IF('Vessel List A'!AP11=14,14,IF('Vessel List A'!AP11=15,15,IF('Vessel List A'!AP11=16,16,0)))))))))))))))))=0," ",VALUE(IF('Vessel List A'!AP11=1,1,IF('Vessel List A'!AP11=2,2,IF('Vessel List A'!AP11=3,3,IF('Vessel List A'!AP11=4,4,IF('Vessel List A'!AP11=5,5,IF('Vessel List A'!AP11=6,6,IF('Vessel List A'!AP11=7,7,IF('Vessel List A'!AP11=8,8,IF('Vessel List A'!AP11=9,9,IF('Vessel List A'!AP11=10,10,IF('Vessel List A'!AP11=11,11,IF('Vessel List A'!AP11=12,12,IF('Vessel List A'!AP11=13,13,IF('Vessel List A'!AP11=14,14,IF('Vessel List A'!AP11=15,15,IF('Vessel List A'!AP11=16,16,0))))))))))))))))))</f>
        <v xml:space="preserve"> </v>
      </c>
      <c r="X12" s="154"/>
      <c r="Y12" s="158"/>
      <c r="Z12" s="390" t="str">
        <f t="shared" si="6"/>
        <v/>
      </c>
      <c r="AA12" s="158"/>
      <c r="AB12" s="137"/>
      <c r="AC12" s="388" t="str">
        <f t="shared" si="7"/>
        <v/>
      </c>
      <c r="AD12" s="157" t="str">
        <f>IF(VALUE(IF('Vessel List A'!BC11=1,1,IF('Vessel List A'!BC11=2,2,IF('Vessel List A'!BC11=3,3,IF('Vessel List A'!BC11=4,4,IF('Vessel List A'!BC11=5,5,IF('Vessel List A'!BC11=6,6,IF('Vessel List A'!BC11=7,7,IF('Vessel List A'!BC11=8,8,IF('Vessel List A'!BC11=9,9,IF('Vessel List A'!BC11=10,10,IF('Vessel List A'!BC11=11,11,IF('Vessel List A'!BC11=12,12,IF('Vessel List A'!BC11=13,13,IF('Vessel List A'!BC11=14,14,IF('Vessel List A'!BC11=15,15,IF('Vessel List A'!BC11=16,16,0)))))))))))))))))=0," ",VALUE(IF('Vessel List A'!BC11=1,1,IF('Vessel List A'!BC11=2,2,IF('Vessel List A'!BC11=3,3,IF('Vessel List A'!BC11=4,4,IF('Vessel List A'!BC11=5,5,IF('Vessel List A'!BC11=6,6,IF('Vessel List A'!BC11=7,7,IF('Vessel List A'!BC11=8,8,IF('Vessel List A'!BC11=9,9,IF('Vessel List A'!BC11=10,10,IF('Vessel List A'!BC11=11,11,IF('Vessel List A'!BC11=12,12,IF('Vessel List A'!BC11=13,13,IF('Vessel List A'!BC11=14,14,IF('Vessel List A'!BC11=15,15,IF('Vessel List A'!BC11=16,16,0))))))))))))))))))</f>
        <v xml:space="preserve"> </v>
      </c>
      <c r="AE12" s="154"/>
      <c r="AF12" s="158"/>
      <c r="AG12" s="390" t="str">
        <f t="shared" si="8"/>
        <v/>
      </c>
      <c r="AH12" s="158"/>
      <c r="AI12" s="137"/>
      <c r="AJ12" s="388" t="str">
        <f t="shared" si="9"/>
        <v/>
      </c>
      <c r="AK12" s="157" t="str">
        <f>IF(VALUE(IF('Vessel List A'!BP11=1,1,IF('Vessel List A'!BP11=2,2,IF('Vessel List A'!BP11=3,3,IF('Vessel List A'!BP11=4,4,IF('Vessel List A'!BP11=5,5,IF('Vessel List A'!BP11=6,6,IF('Vessel List A'!BP11=7,7,IF('Vessel List A'!BP11=8,8,IF('Vessel List A'!BP11=9,9,IF('Vessel List A'!BP11=10,10,IF('Vessel List A'!BP11=11,11,IF('Vessel List A'!BP11=12,12,IF('Vessel List A'!BP11=13,13,IF('Vessel List A'!BP11=14,14,IF('Vessel List A'!BP11=15,15,IF('Vessel List A'!BP11=16,16,0)))))))))))))))))=0," ",VALUE(IF('Vessel List A'!BP11=1,1,IF('Vessel List A'!BP11=2,2,IF('Vessel List A'!BP11=3,3,IF('Vessel List A'!BP11=4,4,IF('Vessel List A'!BP11=5,5,IF('Vessel List A'!BP11=6,6,IF('Vessel List A'!BP11=7,7,IF('Vessel List A'!BP11=8,8,IF('Vessel List A'!BP11=9,9,IF('Vessel List A'!BP11=10,10,IF('Vessel List A'!BP11=11,11,IF('Vessel List A'!BP11=12,12,IF('Vessel List A'!BP11=13,13,IF('Vessel List A'!BP11=14,14,IF('Vessel List A'!BP11=15,15,IF('Vessel List A'!BP11=16,16,0))))))))))))))))))</f>
        <v xml:space="preserve"> </v>
      </c>
      <c r="AL12" s="154"/>
      <c r="AM12" s="158"/>
      <c r="AN12" s="390" t="str">
        <f t="shared" si="10"/>
        <v/>
      </c>
      <c r="AO12" s="158"/>
      <c r="AP12" s="137"/>
      <c r="AQ12" s="388" t="str">
        <f t="shared" si="11"/>
        <v/>
      </c>
      <c r="AR12" s="157" t="str">
        <f>IF(VALUE(IF('Vessel List A'!CC11=1,1,IF('Vessel List A'!CC11=2,2,IF('Vessel List A'!CC11=3,3,IF('Vessel List A'!CC11=4,4,IF('Vessel List A'!CC11=5,5,IF('Vessel List A'!CC11=6,6,IF('Vessel List A'!CC11=7,7,IF('Vessel List A'!CC11=8,8,IF('Vessel List A'!CC11=9,9,IF('Vessel List A'!CC11=10,10,IF('Vessel List A'!CC11=11,11,IF('Vessel List A'!CC11=12,12,IF('Vessel List A'!CC11=13,13,IF('Vessel List A'!CC11=14,14,IF('Vessel List A'!CC11=15,15,IF('Vessel List A'!CC11=16,16,0)))))))))))))))))=0," ",VALUE(IF('Vessel List A'!CC11=1,1,IF('Vessel List A'!CC11=2,2,IF('Vessel List A'!CC11=3,3,IF('Vessel List A'!CC11=4,4,IF('Vessel List A'!CC11=5,5,IF('Vessel List A'!CC11=6,6,IF('Vessel List A'!CC11=7,7,IF('Vessel List A'!CC11=8,8,IF('Vessel List A'!CC11=9,9,IF('Vessel List A'!CC11=10,10,IF('Vessel List A'!CC11=11,11,IF('Vessel List A'!CC11=12,12,IF('Vessel List A'!CC11=13,13,IF('Vessel List A'!CC11=14,14,IF('Vessel List A'!CC11=15,15,IF('Vessel List A'!CC11=16,16,0))))))))))))))))))</f>
        <v xml:space="preserve"> </v>
      </c>
      <c r="AS12" s="154"/>
      <c r="AT12" s="158"/>
      <c r="AU12" s="390" t="str">
        <f t="shared" si="12"/>
        <v/>
      </c>
      <c r="AV12" s="158"/>
      <c r="AW12" s="137"/>
      <c r="AX12" s="388" t="str">
        <f t="shared" si="13"/>
        <v/>
      </c>
      <c r="AY12" s="157" t="str">
        <f>IF(VALUE(IF('Vessel List A'!CP11=1,1,IF('Vessel List A'!CP11=2,2,IF('Vessel List A'!CP11=3,3,IF('Vessel List A'!CP11=4,4,IF('Vessel List A'!CP11=5,5,IF('Vessel List A'!CP11=6,6,IF('Vessel List A'!CP11=7,7,IF('Vessel List A'!CP11=8,8,IF('Vessel List A'!CP11=9,9,IF('Vessel List A'!CP11=10,10,IF('Vessel List A'!CP11=11,11,IF('Vessel List A'!CP11=12,12,IF('Vessel List A'!CP11=13,13,IF('Vessel List A'!CP11=14,14,IF('Vessel List A'!CP11=15,15,IF('Vessel List A'!CP11=16,16,0)))))))))))))))))=0," ",VALUE(IF('Vessel List A'!CP11=1,1,IF('Vessel List A'!CP11=2,2,IF('Vessel List A'!CP11=3,3,IF('Vessel List A'!CP11=4,4,IF('Vessel List A'!CP11=5,5,IF('Vessel List A'!CP11=6,6,IF('Vessel List A'!CP11=7,7,IF('Vessel List A'!CP11=8,8,IF('Vessel List A'!CP11=9,9,IF('Vessel List A'!CP11=10,10,IF('Vessel List A'!CP11=11,11,IF('Vessel List A'!CP11=12,12,IF('Vessel List A'!CP11=13,13,IF('Vessel List A'!CP11=14,14,IF('Vessel List A'!CP11=15,15,IF('Vessel List A'!CP11=16,16,0))))))))))))))))))</f>
        <v xml:space="preserve"> </v>
      </c>
      <c r="AZ12" s="154"/>
      <c r="BA12" s="158"/>
      <c r="BB12" s="390" t="str">
        <f t="shared" si="14"/>
        <v/>
      </c>
      <c r="BC12" s="158"/>
      <c r="BD12" s="137"/>
      <c r="BE12" s="388" t="str">
        <f t="shared" si="15"/>
        <v/>
      </c>
      <c r="BF12" s="157" t="str">
        <f>IF(VALUE(IF('Vessel List A'!DC11=1,1,IF('Vessel List A'!DC11=2,2,IF('Vessel List A'!DC11=3,3,IF('Vessel List A'!DC11=4,4,IF('Vessel List A'!DC11=5,5,IF('Vessel List A'!DC11=6,6,IF('Vessel List A'!DC11=7,7,IF('Vessel List A'!DC11=8,8,IF('Vessel List A'!DC11=9,9,IF('Vessel List A'!DC11=10,10,IF('Vessel List A'!DC11=11,11,IF('Vessel List A'!DC11=12,12,IF('Vessel List A'!DC11=13,13,IF('Vessel List A'!DC11=14,14,IF('Vessel List A'!DC11=15,15,IF('Vessel List A'!DC11=16,16,0)))))))))))))))))=0," ",VALUE(IF('Vessel List A'!DC11=1,1,IF('Vessel List A'!DC11=2,2,IF('Vessel List A'!DC11=3,3,IF('Vessel List A'!DC11=4,4,IF('Vessel List A'!DC11=5,5,IF('Vessel List A'!DC11=6,6,IF('Vessel List A'!DC11=7,7,IF('Vessel List A'!DC11=8,8,IF('Vessel List A'!DC11=9,9,IF('Vessel List A'!DC11=10,10,IF('Vessel List A'!DC11=11,11,IF('Vessel List A'!DC11=12,12,IF('Vessel List A'!DC11=13,13,IF('Vessel List A'!DC11=14,14,IF('Vessel List A'!DC11=15,15,IF('Vessel List A'!DC11=16,16,0))))))))))))))))))</f>
        <v xml:space="preserve"> </v>
      </c>
      <c r="BG12" s="154"/>
      <c r="BH12" s="158"/>
      <c r="BI12" s="390" t="str">
        <f t="shared" si="16"/>
        <v/>
      </c>
      <c r="BJ12" s="158"/>
      <c r="BK12" s="137"/>
      <c r="BL12" s="388" t="str">
        <f t="shared" si="17"/>
        <v/>
      </c>
      <c r="BM12" s="157" t="str">
        <f>IF(VALUE(IF('Vessel List A'!DP11=1,1,IF('Vessel List A'!DP11=2,2,IF('Vessel List A'!DP11=3,3,IF('Vessel List A'!DP11=4,4,IF('Vessel List A'!DP11=5,5,IF('Vessel List A'!DP11=6,6,IF('Vessel List A'!DP11=7,7,IF('Vessel List A'!DP11=8,8,IF('Vessel List A'!DP11=9,9,IF('Vessel List A'!DP11=10,10,IF('Vessel List A'!DP11=11,11,IF('Vessel List A'!DP11=12,12,IF('Vessel List A'!DP11=13,13,IF('Vessel List A'!DP11=14,14,IF('Vessel List A'!DP11=15,15,IF('Vessel List A'!DP11=16,16,0)))))))))))))))))=0," ",VALUE(IF('Vessel List A'!DP11=1,1,IF('Vessel List A'!DP11=2,2,IF('Vessel List A'!DP11=3,3,IF('Vessel List A'!DP11=4,4,IF('Vessel List A'!DP11=5,5,IF('Vessel List A'!DP11=6,6,IF('Vessel List A'!DP11=7,7,IF('Vessel List A'!DP11=8,8,IF('Vessel List A'!DP11=9,9,IF('Vessel List A'!DP11=10,10,IF('Vessel List A'!DP11=11,11,IF('Vessel List A'!DP11=12,12,IF('Vessel List A'!DP11=13,13,IF('Vessel List A'!DP11=14,14,IF('Vessel List A'!DP11=15,15,IF('Vessel List A'!DP11=16,16,0))))))))))))))))))</f>
        <v xml:space="preserve"> </v>
      </c>
      <c r="BN12" s="154"/>
      <c r="BO12" s="158"/>
      <c r="BP12" s="390" t="str">
        <f t="shared" si="18"/>
        <v/>
      </c>
      <c r="BQ12" s="158"/>
      <c r="BR12" s="137"/>
      <c r="BS12" s="388" t="str">
        <f t="shared" si="19"/>
        <v/>
      </c>
      <c r="BT12" s="157" t="str">
        <f>IF(VALUE(IF('Vessel List A'!EC11=1,1,IF('Vessel List A'!EC11=2,2,IF('Vessel List A'!EC11=3,3,IF('Vessel List A'!EC11=4,4,IF('Vessel List A'!EC11=5,5,IF('Vessel List A'!EC11=6,6,IF('Vessel List A'!EC11=7,7,IF('Vessel List A'!EC11=8,8,IF('Vessel List A'!EC11=9,9,IF('Vessel List A'!EC11=10,10,IF('Vessel List A'!EC11=11,11,IF('Vessel List A'!EC11=12,12,IF('Vessel List A'!EC11=13,13,IF('Vessel List A'!EC11=14,14,IF('Vessel List A'!EC11=15,15,IF('Vessel List A'!EC11=16,16,0)))))))))))))))))=0," ",VALUE(IF('Vessel List A'!EC11=1,1,IF('Vessel List A'!EC11=2,2,IF('Vessel List A'!EC11=3,3,IF('Vessel List A'!EC11=4,4,IF('Vessel List A'!EC11=5,5,IF('Vessel List A'!EC11=6,6,IF('Vessel List A'!EC11=7,7,IF('Vessel List A'!EC11=8,8,IF('Vessel List A'!EC11=9,9,IF('Vessel List A'!EC11=10,10,IF('Vessel List A'!EC11=11,11,IF('Vessel List A'!EC11=12,12,IF('Vessel List A'!EC11=13,13,IF('Vessel List A'!EC11=14,14,IF('Vessel List A'!EC11=15,15,IF('Vessel List A'!EC11=16,16,0))))))))))))))))))</f>
        <v xml:space="preserve"> </v>
      </c>
      <c r="BU12" s="154"/>
      <c r="BV12" s="158"/>
      <c r="BW12" s="390" t="str">
        <f t="shared" si="20"/>
        <v/>
      </c>
      <c r="BX12" s="158"/>
      <c r="BY12" s="137"/>
      <c r="BZ12" s="388" t="str">
        <f t="shared" si="21"/>
        <v/>
      </c>
      <c r="CA12" s="157" t="str">
        <f>IF(VALUE(IF('Vessel List A'!EP11=1,1,IF('Vessel List A'!EP11=2,2,IF('Vessel List A'!EP11=3,3,IF('Vessel List A'!EP11=4,4,IF('Vessel List A'!EP11=5,5,IF('Vessel List A'!EP11=6,6,IF('Vessel List A'!EP11=7,7,IF('Vessel List A'!EP11=8,8,IF('Vessel List A'!EP11=9,9,IF('Vessel List A'!EP11=10,10,IF('Vessel List A'!EP11=11,11,IF('Vessel List A'!EP11=12,12,IF('Vessel List A'!EP11=13,13,IF('Vessel List A'!EP11=14,14,IF('Vessel List A'!EP11=15,15,IF('Vessel List A'!EP11=16,16,0)))))))))))))))))=0," ",VALUE(IF('Vessel List A'!EP11=1,1,IF('Vessel List A'!EP11=2,2,IF('Vessel List A'!EP11=3,3,IF('Vessel List A'!EP11=4,4,IF('Vessel List A'!EP11=5,5,IF('Vessel List A'!EP11=6,6,IF('Vessel List A'!EP11=7,7,IF('Vessel List A'!EP11=8,8,IF('Vessel List A'!EP11=9,9,IF('Vessel List A'!EP11=10,10,IF('Vessel List A'!EP11=11,11,IF('Vessel List A'!EP11=12,12,IF('Vessel List A'!EP11=13,13,IF('Vessel List A'!EP11=14,14,IF('Vessel List A'!EP11=15,15,IF('Vessel List A'!EP11=16,16,0))))))))))))))))))</f>
        <v xml:space="preserve"> </v>
      </c>
      <c r="CB12" s="154"/>
      <c r="CC12" s="158"/>
      <c r="CD12" s="390" t="str">
        <f t="shared" si="22"/>
        <v/>
      </c>
      <c r="CE12" s="158"/>
      <c r="CF12" s="137"/>
      <c r="CG12" s="388" t="str">
        <f t="shared" si="23"/>
        <v/>
      </c>
      <c r="CH12" s="157" t="str">
        <f>IF(VALUE(IF('Vessel List A'!FC11=1,1,IF('Vessel List A'!FC11=2,2,IF('Vessel List A'!FC11=3,3,IF('Vessel List A'!FC11=4,4,IF('Vessel List A'!FC11=5,5,IF('Vessel List A'!FC11=6,6,IF('Vessel List A'!FC11=7,7,IF('Vessel List A'!FC11=8,8,IF('Vessel List A'!FC11=9,9,IF('Vessel List A'!FC11=10,10,IF('Vessel List A'!FC11=11,11,IF('Vessel List A'!FC11=12,12,IF('Vessel List A'!FC11=13,13,IF('Vessel List A'!FC11=14,14,IF('Vessel List A'!FC11=15,15,IF('Vessel List A'!FC11=16,16,0)))))))))))))))))=0," ",VALUE(IF('Vessel List A'!FC11=1,1,IF('Vessel List A'!FC11=2,2,IF('Vessel List A'!FC11=3,3,IF('Vessel List A'!FC11=4,4,IF('Vessel List A'!FC11=5,5,IF('Vessel List A'!FC11=6,6,IF('Vessel List A'!FC11=7,7,IF('Vessel List A'!FC11=8,8,IF('Vessel List A'!FC11=9,9,IF('Vessel List A'!FC11=10,10,IF('Vessel List A'!FC11=11,11,IF('Vessel List A'!FC11=12,12,IF('Vessel List A'!FC11=13,13,IF('Vessel List A'!FC11=14,14,IF('Vessel List A'!FC11=15,15,IF('Vessel List A'!FC11=16,16,0))))))))))))))))))</f>
        <v xml:space="preserve"> </v>
      </c>
      <c r="CI12" s="154"/>
      <c r="CJ12" s="158"/>
      <c r="CK12" s="390" t="str">
        <f t="shared" si="24"/>
        <v/>
      </c>
      <c r="CL12" s="158"/>
      <c r="CM12" s="137"/>
      <c r="CN12" s="388" t="str">
        <f t="shared" si="25"/>
        <v/>
      </c>
      <c r="CO12" s="157" t="str">
        <f>IF(VALUE(IF('Vessel List A'!FP11=1,1,IF('Vessel List A'!FP11=2,2,IF('Vessel List A'!FP11=3,3,IF('Vessel List A'!FP11=4,4,IF('Vessel List A'!FP11=5,5,IF('Vessel List A'!FP11=6,6,IF('Vessel List A'!FP11=7,7,IF('Vessel List A'!FP11=8,8,IF('Vessel List A'!FP11=9,9,IF('Vessel List A'!FP11=10,10,IF('Vessel List A'!FP11=11,11,IF('Vessel List A'!FP11=12,12,IF('Vessel List A'!FP11=13,13,IF('Vessel List A'!FP11=14,14,IF('Vessel List A'!FP11=15,15,IF('Vessel List A'!FP11=16,16,0)))))))))))))))))=0," ",VALUE(IF('Vessel List A'!FP11=1,1,IF('Vessel List A'!FP11=2,2,IF('Vessel List A'!FP11=3,3,IF('Vessel List A'!FP11=4,4,IF('Vessel List A'!FP11=5,5,IF('Vessel List A'!FP11=6,6,IF('Vessel List A'!FP11=7,7,IF('Vessel List A'!FP11=8,8,IF('Vessel List A'!FP11=9,9,IF('Vessel List A'!FP11=10,10,IF('Vessel List A'!FP11=11,11,IF('Vessel List A'!FP11=12,12,IF('Vessel List A'!FP11=13,13,IF('Vessel List A'!FP11=14,14,IF('Vessel List A'!FP11=15,15,IF('Vessel List A'!FP11=16,16,0))))))))))))))))))</f>
        <v xml:space="preserve"> </v>
      </c>
      <c r="CP12" s="154"/>
      <c r="CQ12" s="158"/>
      <c r="CR12" s="390" t="str">
        <f t="shared" si="26"/>
        <v/>
      </c>
      <c r="CS12" s="158"/>
      <c r="CT12" s="137"/>
      <c r="CU12" s="388" t="str">
        <f t="shared" si="27"/>
        <v/>
      </c>
      <c r="CV12" s="157" t="str">
        <f>IF(VALUE(IF('Vessel List A'!GC11=1,1,IF('Vessel List A'!GC11=2,2,IF('Vessel List A'!GC11=3,3,IF('Vessel List A'!GC11=4,4,IF('Vessel List A'!GC11=5,5,IF('Vessel List A'!GC11=6,6,IF('Vessel List A'!GC11=7,7,IF('Vessel List A'!GC11=8,8,IF('Vessel List A'!GC11=9,9,IF('Vessel List A'!GC11=10,10,IF('Vessel List A'!GC11=11,11,IF('Vessel List A'!GC11=12,12,IF('Vessel List A'!GC11=13,13,IF('Vessel List A'!GC11=14,14,IF('Vessel List A'!GC11=15,15,IF('Vessel List A'!GC11=16,16,0)))))))))))))))))=0," ",VALUE(IF('Vessel List A'!GC11=1,1,IF('Vessel List A'!GC11=2,2,IF('Vessel List A'!GC11=3,3,IF('Vessel List A'!GC11=4,4,IF('Vessel List A'!GC11=5,5,IF('Vessel List A'!GC11=6,6,IF('Vessel List A'!GC11=7,7,IF('Vessel List A'!GC11=8,8,IF('Vessel List A'!GC11=9,9,IF('Vessel List A'!GC11=10,10,IF('Vessel List A'!GC11=11,11,IF('Vessel List A'!GC11=12,12,IF('Vessel List A'!GC11=13,13,IF('Vessel List A'!GC11=14,14,IF('Vessel List A'!GC11=15,15,IF('Vessel List A'!GC11=16,16,0))))))))))))))))))</f>
        <v xml:space="preserve"> </v>
      </c>
      <c r="CW12" s="154"/>
      <c r="CX12" s="158"/>
      <c r="CY12" s="390" t="str">
        <f t="shared" si="28"/>
        <v/>
      </c>
      <c r="CZ12" s="158"/>
      <c r="DA12" s="137"/>
      <c r="DB12" s="388" t="str">
        <f t="shared" si="29"/>
        <v/>
      </c>
      <c r="DC12" s="157" t="str">
        <f>IF(VALUE(IF('Vessel List A'!GP11=1,1,IF('Vessel List A'!GP11=2,2,IF('Vessel List A'!GP11=3,3,IF('Vessel List A'!GP11=4,4,IF('Vessel List A'!GP11=5,5,IF('Vessel List A'!GP11=6,6,IF('Vessel List A'!GP11=7,7,IF('Vessel List A'!GP11=8,8,IF('Vessel List A'!GP11=9,9,IF('Vessel List A'!GP11=10,10,IF('Vessel List A'!GP11=11,11,IF('Vessel List A'!GP11=12,12,IF('Vessel List A'!GP11=13,13,IF('Vessel List A'!GP11=14,14,IF('Vessel List A'!GP11=15,15,IF('Vessel List A'!GP11=16,16,0)))))))))))))))))=0," ",VALUE(IF('Vessel List A'!GP11=1,1,IF('Vessel List A'!GP11=2,2,IF('Vessel List A'!GP11=3,3,IF('Vessel List A'!GP11=4,4,IF('Vessel List A'!GP11=5,5,IF('Vessel List A'!GP11=6,6,IF('Vessel List A'!GP11=7,7,IF('Vessel List A'!GP11=8,8,IF('Vessel List A'!GP11=9,9,IF('Vessel List A'!GP11=10,10,IF('Vessel List A'!GP11=11,11,IF('Vessel List A'!GP11=12,12,IF('Vessel List A'!GP11=13,13,IF('Vessel List A'!GP11=14,14,IF('Vessel List A'!GP11=15,15,IF('Vessel List A'!GP11=16,16,0))))))))))))))))))</f>
        <v xml:space="preserve"> </v>
      </c>
      <c r="DD12" s="154"/>
      <c r="DE12" s="158"/>
      <c r="DF12" s="390" t="str">
        <f t="shared" si="30"/>
        <v/>
      </c>
      <c r="DG12" s="158"/>
      <c r="DH12" s="137"/>
      <c r="DI12" s="388" t="str">
        <f t="shared" si="31"/>
        <v/>
      </c>
      <c r="DJ12" s="157" t="str">
        <f>IF(VALUE(IF('Vessel List A'!HC11=1,1,IF('Vessel List A'!HC11=2,2,IF('Vessel List A'!HC11=3,3,IF('Vessel List A'!HC11=4,4,IF('Vessel List A'!HC11=5,5,IF('Vessel List A'!HC11=6,6,IF('Vessel List A'!HC11=7,7,IF('Vessel List A'!HC11=8,8,IF('Vessel List A'!HC11=9,9,IF('Vessel List A'!HC11=10,10,IF('Vessel List A'!HC11=11,11,IF('Vessel List A'!HC11=12,12,IF('Vessel List A'!HC11=13,13,IF('Vessel List A'!HC11=14,14,IF('Vessel List A'!HC11=15,15,IF('Vessel List A'!HC11=16,16,0)))))))))))))))))=0," ",VALUE(IF('Vessel List A'!HC11=1,1,IF('Vessel List A'!HC11=2,2,IF('Vessel List A'!HC11=3,3,IF('Vessel List A'!HC11=4,4,IF('Vessel List A'!HC11=5,5,IF('Vessel List A'!HC11=6,6,IF('Vessel List A'!HC11=7,7,IF('Vessel List A'!HC11=8,8,IF('Vessel List A'!HC11=9,9,IF('Vessel List A'!HC11=10,10,IF('Vessel List A'!HC11=11,11,IF('Vessel List A'!HC11=12,12,IF('Vessel List A'!HC11=13,13,IF('Vessel List A'!HC11=14,14,IF('Vessel List A'!HC11=15,15,IF('Vessel List A'!HC11=16,16,0))))))))))))))))))</f>
        <v xml:space="preserve"> </v>
      </c>
      <c r="DK12" s="154"/>
      <c r="DL12" s="158"/>
      <c r="DM12" s="390" t="str">
        <f t="shared" si="32"/>
        <v/>
      </c>
      <c r="DN12" s="158"/>
      <c r="DO12" s="137"/>
      <c r="DP12" s="388" t="str">
        <f t="shared" si="33"/>
        <v/>
      </c>
      <c r="DQ12" s="157" t="str">
        <f>IF(VALUE(IF('Vessel List A'!HP11=1,1,IF('Vessel List A'!HP11=2,2,IF('Vessel List A'!HP11=3,3,IF('Vessel List A'!HP11=4,4,IF('Vessel List A'!HP11=5,5,IF('Vessel List A'!HP11=6,6,IF('Vessel List A'!HP11=7,7,IF('Vessel List A'!HP11=8,8,IF('Vessel List A'!HP11=9,9,IF('Vessel List A'!HP11=10,10,IF('Vessel List A'!HP11=11,11,IF('Vessel List A'!HP11=12,12,IF('Vessel List A'!HP11=13,13,IF('Vessel List A'!HP11=14,14,IF('Vessel List A'!HP11=15,15,IF('Vessel List A'!HP11=16,16,0)))))))))))))))))=0," ",VALUE(IF('Vessel List A'!HP11=1,1,IF('Vessel List A'!HP11=2,2,IF('Vessel List A'!HP11=3,3,IF('Vessel List A'!HP11=4,4,IF('Vessel List A'!HP11=5,5,IF('Vessel List A'!HP11=6,6,IF('Vessel List A'!HP11=7,7,IF('Vessel List A'!HP11=8,8,IF('Vessel List A'!HP11=9,9,IF('Vessel List A'!HP11=10,10,IF('Vessel List A'!HP11=11,11,IF('Vessel List A'!HP11=12,12,IF('Vessel List A'!HP11=13,13,IF('Vessel List A'!HP11=14,14,IF('Vessel List A'!HP11=15,15,IF('Vessel List A'!HP11=16,16,0))))))))))))))))))</f>
        <v xml:space="preserve"> </v>
      </c>
      <c r="DR12" s="154"/>
      <c r="DS12" s="158"/>
      <c r="DT12" s="390" t="str">
        <f t="shared" si="34"/>
        <v/>
      </c>
      <c r="DU12" s="158"/>
      <c r="DV12" s="137"/>
      <c r="DW12" s="388" t="str">
        <f t="shared" si="35"/>
        <v/>
      </c>
      <c r="DX12" s="157" t="str">
        <f>IF(VALUE(IF('Vessel List A'!IC11=1,1,IF('Vessel List A'!IC11=2,2,IF('Vessel List A'!IC11=3,3,IF('Vessel List A'!IC11=4,4,IF('Vessel List A'!IC11=5,5,IF('Vessel List A'!IC11=6,6,IF('Vessel List A'!IC11=7,7,IF('Vessel List A'!IC11=8,8,IF('Vessel List A'!IC11=9,9,IF('Vessel List A'!IC11=10,10,IF('Vessel List A'!IC11=11,11,IF('Vessel List A'!IC11=12,12,IF('Vessel List A'!IC11=13,13,IF('Vessel List A'!IC11=14,14,IF('Vessel List A'!IC11=15,15,IF('Vessel List A'!IC11=16,16,0)))))))))))))))))=0," ",VALUE(IF('Vessel List A'!IC11=1,1,IF('Vessel List A'!IC11=2,2,IF('Vessel List A'!IC11=3,3,IF('Vessel List A'!IC11=4,4,IF('Vessel List A'!IC11=5,5,IF('Vessel List A'!IC11=6,6,IF('Vessel List A'!IC11=7,7,IF('Vessel List A'!IC11=8,8,IF('Vessel List A'!IC11=9,9,IF('Vessel List A'!IC11=10,10,IF('Vessel List A'!IC11=11,11,IF('Vessel List A'!IC11=12,12,IF('Vessel List A'!IC11=13,13,IF('Vessel List A'!IC11=14,14,IF('Vessel List A'!IC11=15,15,IF('Vessel List A'!IC11=16,16,0))))))))))))))))))</f>
        <v xml:space="preserve"> </v>
      </c>
      <c r="DY12" s="154"/>
      <c r="DZ12" s="158"/>
      <c r="EA12" s="390" t="str">
        <f t="shared" si="36"/>
        <v/>
      </c>
      <c r="EB12" s="158"/>
      <c r="EC12" s="137"/>
      <c r="ED12" s="388" t="str">
        <f t="shared" si="37"/>
        <v/>
      </c>
      <c r="EE12" s="157" t="str">
        <f>IF(VALUE(IF('Vessel List A'!IP11=1,1,IF('Vessel List A'!IP11=2,2,IF('Vessel List A'!IP11=3,3,IF('Vessel List A'!IP11=4,4,IF('Vessel List A'!IP11=5,5,IF('Vessel List A'!IP11=6,6,IF('Vessel List A'!IP11=7,7,IF('Vessel List A'!IP11=8,8,IF('Vessel List A'!IP11=9,9,IF('Vessel List A'!IP11=10,10,IF('Vessel List A'!IP11=11,11,IF('Vessel List A'!IP11=12,12,IF('Vessel List A'!IP11=13,13,IF('Vessel List A'!IP11=14,14,IF('Vessel List A'!IP11=15,15,IF('Vessel List A'!IP11=16,16,0)))))))))))))))))=0," ",VALUE(IF('Vessel List A'!IP11=1,1,IF('Vessel List A'!IP11=2,2,IF('Vessel List A'!IP11=3,3,IF('Vessel List A'!IP11=4,4,IF('Vessel List A'!IP11=5,5,IF('Vessel List A'!IP11=6,6,IF('Vessel List A'!IP11=7,7,IF('Vessel List A'!IP11=8,8,IF('Vessel List A'!IP11=9,9,IF('Vessel List A'!IP11=10,10,IF('Vessel List A'!IP11=11,11,IF('Vessel List A'!IP11=12,12,IF('Vessel List A'!IP11=13,13,IF('Vessel List A'!IP11=14,14,IF('Vessel List A'!IP11=15,15,IF('Vessel List A'!IP11=16,16,0))))))))))))))))))</f>
        <v xml:space="preserve"> </v>
      </c>
      <c r="EF12" s="154"/>
      <c r="EG12" s="158"/>
      <c r="EH12" s="390" t="str">
        <f t="shared" si="38"/>
        <v/>
      </c>
      <c r="EI12" s="158"/>
      <c r="EJ12" s="137"/>
      <c r="EK12" s="397" t="str">
        <f t="shared" si="39"/>
        <v/>
      </c>
      <c r="EL12" s="144"/>
      <c r="EM12" s="157" t="str">
        <f>IF(VALUE(IF('Vessel List B'!C11=1,1,IF('Vessel List B'!C11=2,2,IF('Vessel List B'!C11=3,3,IF('Vessel List B'!C11=4,4,IF('Vessel List B'!C11=5,5,IF('Vessel List B'!C11=6,6,IF('Vessel List B'!C11=7,7,IF('Vessel List B'!C11=8,8,IF('Vessel List B'!C11=9,9,IF('Vessel List B'!C11=10,10,IF('Vessel List B'!C11=11,11,IF('Vessel List B'!C11=12,12,IF('Vessel List B'!C11=13,13,IF('Vessel List B'!C11=14,14,IF('Vessel List B'!C11=15,15,IF('Vessel List B'!C11=16,16,0)))))))))))))))))=0," ",VALUE(IF('Vessel List B'!C11=1,1,IF('Vessel List B'!C11=2,2,IF('Vessel List B'!C11=3,3,IF('Vessel List B'!C11=4,4,IF('Vessel List B'!C11=5,5,IF('Vessel List B'!C11=6,6,IF('Vessel List B'!C11=7,7,IF('Vessel List B'!C11=8,8,IF('Vessel List B'!C11=9,9,IF('Vessel List B'!C11=10,10,IF('Vessel List B'!C11=11,11,IF('Vessel List B'!C11=12,12,IF('Vessel List B'!C11=13,13,IF('Vessel List B'!C11=14,14,IF('Vessel List B'!C11=15,15,IF('Vessel List B'!C11=16,16,0))))))))))))))))))</f>
        <v xml:space="preserve"> </v>
      </c>
      <c r="EN12" s="154"/>
      <c r="EO12" s="158"/>
      <c r="EP12" s="390" t="str">
        <f t="shared" si="40"/>
        <v/>
      </c>
      <c r="EQ12" s="158"/>
      <c r="ER12" s="137"/>
      <c r="ES12" s="388" t="str">
        <f t="shared" si="41"/>
        <v/>
      </c>
      <c r="ET12" s="157" t="str">
        <f>IF(VALUE(IF('Vessel List B'!P11=1,1,IF('Vessel List B'!P11=2,2,IF('Vessel List B'!P11=3,3,IF('Vessel List B'!P11=4,4,IF('Vessel List B'!P11=5,5,IF('Vessel List B'!P11=6,6,IF('Vessel List B'!P11=7,7,IF('Vessel List B'!P11=8,8,IF('Vessel List B'!P11=9,9,IF('Vessel List B'!P11=10,10,IF('Vessel List B'!P11=11,11,IF('Vessel List B'!P11=12,12,IF('Vessel List B'!P11=13,13,IF('Vessel List B'!P11=14,14,IF('Vessel List B'!P11=15,15,IF('Vessel List B'!P11=16,16,0)))))))))))))))))=0," ",VALUE(IF('Vessel List B'!P11=1,1,IF('Vessel List B'!P11=2,2,IF('Vessel List B'!P11=3,3,IF('Vessel List B'!P11=4,4,IF('Vessel List B'!P11=5,5,IF('Vessel List B'!P11=6,6,IF('Vessel List B'!P11=7,7,IF('Vessel List B'!P11=8,8,IF('Vessel List B'!P11=9,9,IF('Vessel List B'!P11=10,10,IF('Vessel List B'!P11=11,11,IF('Vessel List B'!P11=12,12,IF('Vessel List B'!P11=13,13,IF('Vessel List B'!P11=14,14,IF('Vessel List B'!P11=15,15,IF('Vessel List B'!P11=16,16,0))))))))))))))))))</f>
        <v xml:space="preserve"> </v>
      </c>
      <c r="EU12" s="154"/>
      <c r="EV12" s="158"/>
      <c r="EW12" s="390" t="str">
        <f t="shared" si="42"/>
        <v/>
      </c>
      <c r="EX12" s="158"/>
      <c r="EY12" s="137"/>
      <c r="EZ12" s="388" t="str">
        <f t="shared" si="43"/>
        <v/>
      </c>
      <c r="FA12" s="157" t="str">
        <f>IF(VALUE(IF('Vessel List B'!AC11=1,1,IF('Vessel List B'!AC11=2,2,IF('Vessel List B'!AC11=3,3,IF('Vessel List B'!AC11=4,4,IF('Vessel List B'!AC11=5,5,IF('Vessel List B'!AC11=6,6,IF('Vessel List B'!AC11=7,7,IF('Vessel List B'!AC11=8,8,IF('Vessel List B'!AC11=9,9,IF('Vessel List B'!AC11=10,10,IF('Vessel List B'!AC11=11,11,IF('Vessel List B'!AC11=12,12,IF('Vessel List B'!AC11=13,13,IF('Vessel List B'!AC11=14,14,IF('Vessel List B'!AC11=15,15,IF('Vessel List B'!AC11=16,16,0)))))))))))))))))=0," ",VALUE(IF('Vessel List B'!AC11=1,1,IF('Vessel List B'!AC11=2,2,IF('Vessel List B'!AC11=3,3,IF('Vessel List B'!AC11=4,4,IF('Vessel List B'!AC11=5,5,IF('Vessel List B'!AC11=6,6,IF('Vessel List B'!AC11=7,7,IF('Vessel List B'!AC11=8,8,IF('Vessel List B'!AC11=9,9,IF('Vessel List B'!AC11=10,10,IF('Vessel List B'!AC11=11,11,IF('Vessel List B'!AC11=12,12,IF('Vessel List B'!AC11=13,13,IF('Vessel List B'!AC11=14,14,IF('Vessel List B'!AC11=15,15,IF('Vessel List B'!AC11=16,16,0))))))))))))))))))</f>
        <v xml:space="preserve"> </v>
      </c>
      <c r="FB12" s="154"/>
      <c r="FC12" s="158"/>
      <c r="FD12" s="390" t="str">
        <f t="shared" si="44"/>
        <v/>
      </c>
      <c r="FE12" s="158"/>
      <c r="FF12" s="137"/>
      <c r="FG12" s="388" t="str">
        <f t="shared" si="45"/>
        <v/>
      </c>
      <c r="FH12" s="157" t="str">
        <f>IF(VALUE(IF('Vessel List B'!AP11=1,1,IF('Vessel List B'!AP11=2,2,IF('Vessel List B'!AP11=3,3,IF('Vessel List B'!AP11=4,4,IF('Vessel List B'!AP11=5,5,IF('Vessel List B'!AP11=6,6,IF('Vessel List B'!AP11=7,7,IF('Vessel List B'!AP11=8,8,IF('Vessel List B'!AP11=9,9,IF('Vessel List B'!AP11=10,10,IF('Vessel List B'!AP11=11,11,IF('Vessel List B'!AP11=12,12,IF('Vessel List B'!AP11=13,13,IF('Vessel List B'!AP11=14,14,IF('Vessel List B'!AP11=15,15,IF('Vessel List B'!AP11=16,16,0)))))))))))))))))=0," ",VALUE(IF('Vessel List B'!AP11=1,1,IF('Vessel List B'!AP11=2,2,IF('Vessel List B'!AP11=3,3,IF('Vessel List B'!AP11=4,4,IF('Vessel List B'!AP11=5,5,IF('Vessel List B'!AP11=6,6,IF('Vessel List B'!AP11=7,7,IF('Vessel List B'!AP11=8,8,IF('Vessel List B'!AP11=9,9,IF('Vessel List B'!AP11=10,10,IF('Vessel List B'!AP11=11,11,IF('Vessel List B'!AP11=12,12,IF('Vessel List B'!AP11=13,13,IF('Vessel List B'!AP11=14,14,IF('Vessel List B'!AP11=15,15,IF('Vessel List B'!AP11=16,16,0))))))))))))))))))</f>
        <v xml:space="preserve"> </v>
      </c>
      <c r="FI12" s="154"/>
      <c r="FJ12" s="158"/>
      <c r="FK12" s="390" t="str">
        <f t="shared" si="46"/>
        <v/>
      </c>
      <c r="FL12" s="158"/>
      <c r="FM12" s="137"/>
      <c r="FN12" s="388" t="str">
        <f t="shared" si="47"/>
        <v/>
      </c>
      <c r="FO12" s="157" t="str">
        <f>IF(VALUE(IF('Vessel List B'!BC11=1,1,IF('Vessel List B'!BC11=2,2,IF('Vessel List B'!BC11=3,3,IF('Vessel List B'!BC11=4,4,IF('Vessel List B'!BC11=5,5,IF('Vessel List B'!BC11=6,6,IF('Vessel List B'!BC11=7,7,IF('Vessel List B'!BC11=8,8,IF('Vessel List B'!BC11=9,9,IF('Vessel List B'!BC11=10,10,IF('Vessel List B'!BC11=11,11,IF('Vessel List B'!BC11=12,12,IF('Vessel List B'!BC11=13,13,IF('Vessel List B'!BC11=14,14,IF('Vessel List B'!BC11=15,15,IF('Vessel List B'!BC11=16,16,0)))))))))))))))))=0," ",VALUE(IF('Vessel List B'!BC11=1,1,IF('Vessel List B'!BC11=2,2,IF('Vessel List B'!BC11=3,3,IF('Vessel List B'!BC11=4,4,IF('Vessel List B'!BC11=5,5,IF('Vessel List B'!BC11=6,6,IF('Vessel List B'!BC11=7,7,IF('Vessel List B'!BC11=8,8,IF('Vessel List B'!BC11=9,9,IF('Vessel List B'!BC11=10,10,IF('Vessel List B'!BC11=11,11,IF('Vessel List B'!BC11=12,12,IF('Vessel List B'!BC11=13,13,IF('Vessel List B'!BC11=14,14,IF('Vessel List B'!BC11=15,15,IF('Vessel List B'!BC11=16,16,0))))))))))))))))))</f>
        <v xml:space="preserve"> </v>
      </c>
      <c r="FP12" s="154"/>
      <c r="FQ12" s="158"/>
      <c r="FR12" s="390" t="str">
        <f t="shared" si="48"/>
        <v/>
      </c>
      <c r="FS12" s="158"/>
      <c r="FT12" s="137"/>
      <c r="FU12" s="388" t="str">
        <f t="shared" si="49"/>
        <v/>
      </c>
      <c r="FV12" s="157" t="str">
        <f>IF(VALUE(IF('Vessel List B'!BP11=1,1,IF('Vessel List B'!BP11=2,2,IF('Vessel List B'!BP11=3,3,IF('Vessel List B'!BP11=4,4,IF('Vessel List B'!BP11=5,5,IF('Vessel List B'!BP11=6,6,IF('Vessel List B'!BP11=7,7,IF('Vessel List B'!BP11=8,8,IF('Vessel List B'!BP11=9,9,IF('Vessel List B'!BP11=10,10,IF('Vessel List B'!BP11=11,11,IF('Vessel List B'!BP11=12,12,IF('Vessel List B'!BP11=13,13,IF('Vessel List B'!BP11=14,14,IF('Vessel List B'!BP11=15,15,IF('Vessel List B'!BP11=16,16,0)))))))))))))))))=0," ",VALUE(IF('Vessel List B'!BP11=1,1,IF('Vessel List B'!BP11=2,2,IF('Vessel List B'!BP11=3,3,IF('Vessel List B'!BP11=4,4,IF('Vessel List B'!BP11=5,5,IF('Vessel List B'!BP11=6,6,IF('Vessel List B'!BP11=7,7,IF('Vessel List B'!BP11=8,8,IF('Vessel List B'!BP11=9,9,IF('Vessel List B'!BP11=10,10,IF('Vessel List B'!BP11=11,11,IF('Vessel List B'!BP11=12,12,IF('Vessel List B'!BP11=13,13,IF('Vessel List B'!BP11=14,14,IF('Vessel List B'!BP11=15,15,IF('Vessel List B'!BP11=16,16,0))))))))))))))))))</f>
        <v xml:space="preserve"> </v>
      </c>
      <c r="FW12" s="154"/>
      <c r="FX12" s="158"/>
      <c r="FY12" s="390" t="str">
        <f t="shared" si="50"/>
        <v/>
      </c>
      <c r="FZ12" s="158"/>
      <c r="GA12" s="137"/>
      <c r="GB12" s="388" t="str">
        <f t="shared" si="51"/>
        <v/>
      </c>
      <c r="GC12" s="157" t="str">
        <f>IF(VALUE(IF('Vessel List B'!CC11=1,1,IF('Vessel List B'!CC11=2,2,IF('Vessel List B'!CC11=3,3,IF('Vessel List B'!CC11=4,4,IF('Vessel List B'!CC11=5,5,IF('Vessel List B'!CC11=6,6,IF('Vessel List B'!CC11=7,7,IF('Vessel List B'!CC11=8,8,IF('Vessel List B'!CC11=9,9,IF('Vessel List B'!CC11=10,10,IF('Vessel List B'!CC11=11,11,IF('Vessel List B'!CC11=12,12,IF('Vessel List B'!CC11=13,13,IF('Vessel List B'!CC11=14,14,IF('Vessel List B'!CC11=15,15,IF('Vessel List B'!CC11=16,16,0)))))))))))))))))=0," ",VALUE(IF('Vessel List B'!CC11=1,1,IF('Vessel List B'!CC11=2,2,IF('Vessel List B'!CC11=3,3,IF('Vessel List B'!CC11=4,4,IF('Vessel List B'!CC11=5,5,IF('Vessel List B'!CC11=6,6,IF('Vessel List B'!CC11=7,7,IF('Vessel List B'!CC11=8,8,IF('Vessel List B'!CC11=9,9,IF('Vessel List B'!CC11=10,10,IF('Vessel List B'!CC11=11,11,IF('Vessel List B'!CC11=12,12,IF('Vessel List B'!CC11=13,13,IF('Vessel List B'!CC11=14,14,IF('Vessel List B'!CC11=15,15,IF('Vessel List B'!CC11=16,16,0))))))))))))))))))</f>
        <v xml:space="preserve"> </v>
      </c>
      <c r="GD12" s="154"/>
      <c r="GE12" s="158"/>
      <c r="GF12" s="390" t="str">
        <f t="shared" si="52"/>
        <v/>
      </c>
      <c r="GG12" s="158"/>
      <c r="GH12" s="137"/>
      <c r="GI12" s="388" t="str">
        <f t="shared" si="53"/>
        <v/>
      </c>
      <c r="GJ12" s="157" t="str">
        <f>IF(VALUE(IF('Vessel List B'!CP11=1,1,IF('Vessel List B'!CP11=2,2,IF('Vessel List B'!CP11=3,3,IF('Vessel List B'!CP11=4,4,IF('Vessel List B'!CP11=5,5,IF('Vessel List B'!CP11=6,6,IF('Vessel List B'!CP11=7,7,IF('Vessel List B'!CP11=8,8,IF('Vessel List B'!CP11=9,9,IF('Vessel List B'!CP11=10,10,IF('Vessel List B'!CP11=11,11,IF('Vessel List B'!CP11=12,12,IF('Vessel List B'!CP11=13,13,IF('Vessel List B'!CP11=14,14,IF('Vessel List B'!CP11=15,15,IF('Vessel List B'!CP11=16,16,0)))))))))))))))))=0," ",VALUE(IF('Vessel List B'!CP11=1,1,IF('Vessel List B'!CP11=2,2,IF('Vessel List B'!CP11=3,3,IF('Vessel List B'!CP11=4,4,IF('Vessel List B'!CP11=5,5,IF('Vessel List B'!CP11=6,6,IF('Vessel List B'!CP11=7,7,IF('Vessel List B'!CP11=8,8,IF('Vessel List B'!CP11=9,9,IF('Vessel List B'!CP11=10,10,IF('Vessel List B'!CP11=11,11,IF('Vessel List B'!CP11=12,12,IF('Vessel List B'!CP11=13,13,IF('Vessel List B'!CP11=14,14,IF('Vessel List B'!CP11=15,15,IF('Vessel List B'!CP11=16,16,0))))))))))))))))))</f>
        <v xml:space="preserve"> </v>
      </c>
      <c r="GK12" s="154"/>
      <c r="GL12" s="158"/>
      <c r="GM12" s="390" t="str">
        <f t="shared" si="54"/>
        <v/>
      </c>
      <c r="GN12" s="158"/>
      <c r="GO12" s="137"/>
      <c r="GP12" s="388" t="str">
        <f t="shared" si="55"/>
        <v/>
      </c>
      <c r="GQ12" s="157" t="str">
        <f>IF(VALUE(IF('Vessel List B'!DC11=1,1,IF('Vessel List B'!DC11=2,2,IF('Vessel List B'!DC11=3,3,IF('Vessel List B'!DC11=4,4,IF('Vessel List B'!DC11=5,5,IF('Vessel List B'!DC11=6,6,IF('Vessel List B'!DC11=7,7,IF('Vessel List B'!DC11=8,8,IF('Vessel List B'!DC11=9,9,IF('Vessel List B'!DC11=10,10,IF('Vessel List B'!DC11=11,11,IF('Vessel List B'!DC11=12,12,IF('Vessel List B'!DC11=13,13,IF('Vessel List B'!DC11=14,14,IF('Vessel List B'!DC11=15,15,IF('Vessel List B'!DC11=16,16,0)))))))))))))))))=0," ",VALUE(IF('Vessel List B'!DC11=1,1,IF('Vessel List B'!DC11=2,2,IF('Vessel List B'!DC11=3,3,IF('Vessel List B'!DC11=4,4,IF('Vessel List B'!DC11=5,5,IF('Vessel List B'!DC11=6,6,IF('Vessel List B'!DC11=7,7,IF('Vessel List B'!DC11=8,8,IF('Vessel List B'!DC11=9,9,IF('Vessel List B'!DC11=10,10,IF('Vessel List B'!DC11=11,11,IF('Vessel List B'!DC11=12,12,IF('Vessel List B'!DC11=13,13,IF('Vessel List B'!DC11=14,14,IF('Vessel List B'!DC11=15,15,IF('Vessel List B'!DC11=16,16,0))))))))))))))))))</f>
        <v xml:space="preserve"> </v>
      </c>
      <c r="GR12" s="154"/>
      <c r="GS12" s="158"/>
      <c r="GT12" s="390" t="str">
        <f t="shared" si="56"/>
        <v/>
      </c>
      <c r="GU12" s="158"/>
      <c r="GV12" s="137"/>
      <c r="GW12" s="388" t="str">
        <f t="shared" si="57"/>
        <v/>
      </c>
      <c r="GX12" s="157" t="str">
        <f>IF(VALUE(IF('Vessel List B'!DP11=1,1,IF('Vessel List B'!DP11=2,2,IF('Vessel List B'!DP11=3,3,IF('Vessel List B'!DP11=4,4,IF('Vessel List B'!DP11=5,5,IF('Vessel List B'!DP11=6,6,IF('Vessel List B'!DP11=7,7,IF('Vessel List B'!DP11=8,8,IF('Vessel List B'!DP11=9,9,IF('Vessel List B'!DP11=10,10,IF('Vessel List B'!DP11=11,11,IF('Vessel List B'!DP11=12,12,IF('Vessel List B'!DP11=13,13,IF('Vessel List B'!DP11=14,14,IF('Vessel List B'!DP11=15,15,IF('Vessel List B'!DP11=16,16,0)))))))))))))))))=0," ",VALUE(IF('Vessel List B'!DP11=1,1,IF('Vessel List B'!DP11=2,2,IF('Vessel List B'!DP11=3,3,IF('Vessel List B'!DP11=4,4,IF('Vessel List B'!DP11=5,5,IF('Vessel List B'!DP11=6,6,IF('Vessel List B'!DP11=7,7,IF('Vessel List B'!DP11=8,8,IF('Vessel List B'!DP11=9,9,IF('Vessel List B'!DP11=10,10,IF('Vessel List B'!DP11=11,11,IF('Vessel List B'!DP11=12,12,IF('Vessel List B'!DP11=13,13,IF('Vessel List B'!DP11=14,14,IF('Vessel List B'!DP11=15,15,IF('Vessel List B'!DP11=16,16,0))))))))))))))))))</f>
        <v xml:space="preserve"> </v>
      </c>
      <c r="GY12" s="154"/>
      <c r="GZ12" s="158"/>
      <c r="HA12" s="390" t="str">
        <f t="shared" si="58"/>
        <v/>
      </c>
      <c r="HB12" s="158"/>
      <c r="HC12" s="137"/>
      <c r="HD12" s="388" t="str">
        <f t="shared" si="59"/>
        <v/>
      </c>
      <c r="HE12" s="157" t="str">
        <f>IF(VALUE(IF('Vessel List B'!EC11=1,1,IF('Vessel List B'!EC11=2,2,IF('Vessel List B'!EC11=3,3,IF('Vessel List B'!EC11=4,4,IF('Vessel List B'!EC11=5,5,IF('Vessel List B'!EC11=6,6,IF('Vessel List B'!EC11=7,7,IF('Vessel List B'!EC11=8,8,IF('Vessel List B'!EC11=9,9,IF('Vessel List B'!EC11=10,10,IF('Vessel List B'!EC11=11,11,IF('Vessel List B'!EC11=12,12,IF('Vessel List B'!EC11=13,13,IF('Vessel List B'!EC11=14,14,IF('Vessel List B'!EC11=15,15,IF('Vessel List B'!EC11=16,16,0)))))))))))))))))=0," ",VALUE(IF('Vessel List B'!EC11=1,1,IF('Vessel List B'!EC11=2,2,IF('Vessel List B'!EC11=3,3,IF('Vessel List B'!EC11=4,4,IF('Vessel List B'!EC11=5,5,IF('Vessel List B'!EC11=6,6,IF('Vessel List B'!EC11=7,7,IF('Vessel List B'!EC11=8,8,IF('Vessel List B'!EC11=9,9,IF('Vessel List B'!EC11=10,10,IF('Vessel List B'!EC11=11,11,IF('Vessel List B'!EC11=12,12,IF('Vessel List B'!EC11=13,13,IF('Vessel List B'!EC11=14,14,IF('Vessel List B'!EC11=15,15,IF('Vessel List B'!EC11=16,16,0))))))))))))))))))</f>
        <v xml:space="preserve"> </v>
      </c>
      <c r="HF12" s="154"/>
      <c r="HG12" s="158"/>
      <c r="HH12" s="390" t="str">
        <f t="shared" si="60"/>
        <v/>
      </c>
      <c r="HI12" s="158"/>
      <c r="HJ12" s="137"/>
      <c r="HK12" s="388" t="str">
        <f t="shared" si="61"/>
        <v/>
      </c>
      <c r="HL12" s="157" t="str">
        <f>IF(VALUE(IF('Vessel List B'!EP11=1,1,IF('Vessel List B'!EP11=2,2,IF('Vessel List B'!EP11=3,3,IF('Vessel List B'!EP11=4,4,IF('Vessel List B'!EP11=5,5,IF('Vessel List B'!EP11=6,6,IF('Vessel List B'!EP11=7,7,IF('Vessel List B'!EP11=8,8,IF('Vessel List B'!EP11=9,9,IF('Vessel List B'!EP11=10,10,IF('Vessel List B'!EP11=11,11,IF('Vessel List B'!EP11=12,12,IF('Vessel List B'!EP11=13,13,IF('Vessel List B'!EP11=14,14,IF('Vessel List B'!EP11=15,15,IF('Vessel List B'!EP11=16,16,0)))))))))))))))))=0," ",VALUE(IF('Vessel List B'!EP11=1,1,IF('Vessel List B'!EP11=2,2,IF('Vessel List B'!EP11=3,3,IF('Vessel List B'!EP11=4,4,IF('Vessel List B'!EP11=5,5,IF('Vessel List B'!EP11=6,6,IF('Vessel List B'!EP11=7,7,IF('Vessel List B'!EP11=8,8,IF('Vessel List B'!EP11=9,9,IF('Vessel List B'!EP11=10,10,IF('Vessel List B'!EP11=11,11,IF('Vessel List B'!EP11=12,12,IF('Vessel List B'!EP11=13,13,IF('Vessel List B'!EP11=14,14,IF('Vessel List B'!EP11=15,15,IF('Vessel List B'!EP11=16,16,0))))))))))))))))))</f>
        <v xml:space="preserve"> </v>
      </c>
      <c r="HM12" s="154"/>
      <c r="HN12" s="158"/>
      <c r="HO12" s="390" t="str">
        <f t="shared" si="62"/>
        <v/>
      </c>
      <c r="HP12" s="158"/>
      <c r="HQ12" s="137"/>
      <c r="HR12" s="388" t="str">
        <f t="shared" si="63"/>
        <v/>
      </c>
      <c r="HS12" s="157" t="str">
        <f>IF(VALUE(IF('Vessel List B'!FC11=1,1,IF('Vessel List B'!FC11=2,2,IF('Vessel List B'!FC11=3,3,IF('Vessel List B'!FC11=4,4,IF('Vessel List B'!FC11=5,5,IF('Vessel List B'!FC11=6,6,IF('Vessel List B'!FC11=7,7,IF('Vessel List B'!FC11=8,8,IF('Vessel List B'!FC11=9,9,IF('Vessel List B'!FC11=10,10,IF('Vessel List B'!FC11=11,11,IF('Vessel List B'!FC11=12,12,IF('Vessel List B'!FC11=13,13,IF('Vessel List B'!FC11=14,14,IF('Vessel List B'!FC11=15,15,IF('Vessel List B'!FC11=16,16,0)))))))))))))))))=0," ",VALUE(IF('Vessel List B'!FC11=1,1,IF('Vessel List B'!FC11=2,2,IF('Vessel List B'!FC11=3,3,IF('Vessel List B'!FC11=4,4,IF('Vessel List B'!FC11=5,5,IF('Vessel List B'!FC11=6,6,IF('Vessel List B'!FC11=7,7,IF('Vessel List B'!FC11=8,8,IF('Vessel List B'!FC11=9,9,IF('Vessel List B'!FC11=10,10,IF('Vessel List B'!FC11=11,11,IF('Vessel List B'!FC11=12,12,IF('Vessel List B'!FC11=13,13,IF('Vessel List B'!FC11=14,14,IF('Vessel List B'!FC11=15,15,IF('Vessel List B'!FC11=16,16,0))))))))))))))))))</f>
        <v xml:space="preserve"> </v>
      </c>
      <c r="HT12" s="154"/>
      <c r="HU12" s="158"/>
      <c r="HV12" s="390" t="str">
        <f t="shared" si="64"/>
        <v/>
      </c>
      <c r="HW12" s="158"/>
      <c r="HX12" s="137"/>
      <c r="HY12" s="388" t="str">
        <f t="shared" si="65"/>
        <v/>
      </c>
      <c r="HZ12" s="157" t="str">
        <f>IF(VALUE(IF('Vessel List B'!FP11=1,1,IF('Vessel List B'!FP11=2,2,IF('Vessel List B'!FP11=3,3,IF('Vessel List B'!FP11=4,4,IF('Vessel List B'!FP11=5,5,IF('Vessel List B'!FP11=6,6,IF('Vessel List B'!FP11=7,7,IF('Vessel List B'!FP11=8,8,IF('Vessel List B'!FP11=9,9,IF('Vessel List B'!FP11=10,10,IF('Vessel List B'!FP11=11,11,IF('Vessel List B'!FP11=12,12,IF('Vessel List B'!FP11=13,13,IF('Vessel List B'!FP11=14,14,IF('Vessel List B'!FP11=15,15,IF('Vessel List B'!FP11=16,16,0)))))))))))))))))=0," ",VALUE(IF('Vessel List B'!FP11=1,1,IF('Vessel List B'!FP11=2,2,IF('Vessel List B'!FP11=3,3,IF('Vessel List B'!FP11=4,4,IF('Vessel List B'!FP11=5,5,IF('Vessel List B'!FP11=6,6,IF('Vessel List B'!FP11=7,7,IF('Vessel List B'!FP11=8,8,IF('Vessel List B'!FP11=9,9,IF('Vessel List B'!FP11=10,10,IF('Vessel List B'!FP11=11,11,IF('Vessel List B'!FP11=12,12,IF('Vessel List B'!FP11=13,13,IF('Vessel List B'!FP11=14,14,IF('Vessel List B'!FP11=15,15,IF('Vessel List B'!FP11=16,16,0))))))))))))))))))</f>
        <v xml:space="preserve"> </v>
      </c>
      <c r="IA12" s="154"/>
      <c r="IB12" s="158"/>
      <c r="IC12" s="390" t="str">
        <f t="shared" si="66"/>
        <v/>
      </c>
      <c r="ID12" s="158"/>
      <c r="IE12" s="137"/>
      <c r="IF12" s="388" t="str">
        <f t="shared" si="67"/>
        <v/>
      </c>
      <c r="IG12" s="157" t="str">
        <f>IF(VALUE(IF('Vessel List B'!GC11=1,1,IF('Vessel List B'!GC11=2,2,IF('Vessel List B'!GC11=3,3,IF('Vessel List B'!GC11=4,4,IF('Vessel List B'!GC11=5,5,IF('Vessel List B'!GC11=6,6,IF('Vessel List B'!GC11=7,7,IF('Vessel List B'!GC11=8,8,IF('Vessel List B'!GC11=9,9,IF('Vessel List B'!GC11=10,10,IF('Vessel List B'!GC11=11,11,IF('Vessel List B'!GC11=12,12,IF('Vessel List B'!GC11=13,13,IF('Vessel List B'!GC11=14,14,IF('Vessel List B'!GC11=15,15,IF('Vessel List B'!GC11=16,16,0)))))))))))))))))=0," ",VALUE(IF('Vessel List B'!GC11=1,1,IF('Vessel List B'!GC11=2,2,IF('Vessel List B'!GC11=3,3,IF('Vessel List B'!GC11=4,4,IF('Vessel List B'!GC11=5,5,IF('Vessel List B'!GC11=6,6,IF('Vessel List B'!GC11=7,7,IF('Vessel List B'!GC11=8,8,IF('Vessel List B'!GC11=9,9,IF('Vessel List B'!GC11=10,10,IF('Vessel List B'!GC11=11,11,IF('Vessel List B'!GC11=12,12,IF('Vessel List B'!GC11=13,13,IF('Vessel List B'!GC11=14,14,IF('Vessel List B'!GC11=15,15,IF('Vessel List B'!GC11=16,16,0))))))))))))))))))</f>
        <v xml:space="preserve"> </v>
      </c>
      <c r="IH12" s="154"/>
      <c r="II12" s="158"/>
      <c r="IJ12" s="390" t="str">
        <f t="shared" si="68"/>
        <v/>
      </c>
      <c r="IK12" s="158"/>
      <c r="IL12" s="137"/>
      <c r="IM12" s="388" t="str">
        <f t="shared" si="69"/>
        <v/>
      </c>
      <c r="IN12" s="157" t="str">
        <f>IF(VALUE(IF('Vessel List B'!GP11=1,1,IF('Vessel List B'!GP11=2,2,IF('Vessel List B'!GP11=3,3,IF('Vessel List B'!GP11=4,4,IF('Vessel List B'!GP11=5,5,IF('Vessel List B'!GP11=6,6,IF('Vessel List B'!GP11=7,7,IF('Vessel List B'!GP11=8,8,IF('Vessel List B'!GP11=9,9,IF('Vessel List B'!GP11=10,10,IF('Vessel List B'!GP11=11,11,IF('Vessel List B'!GP11=12,12,IF('Vessel List B'!GP11=13,13,IF('Vessel List B'!GP11=14,14,IF('Vessel List B'!GP11=15,15,IF('Vessel List B'!GP11=16,16,0)))))))))))))))))=0," ",VALUE(IF('Vessel List B'!GP11=1,1,IF('Vessel List B'!GP11=2,2,IF('Vessel List B'!GP11=3,3,IF('Vessel List B'!GP11=4,4,IF('Vessel List B'!GP11=5,5,IF('Vessel List B'!GP11=6,6,IF('Vessel List B'!GP11=7,7,IF('Vessel List B'!GP11=8,8,IF('Vessel List B'!GP11=9,9,IF('Vessel List B'!GP11=10,10,IF('Vessel List B'!GP11=11,11,IF('Vessel List B'!GP11=12,12,IF('Vessel List B'!GP11=13,13,IF('Vessel List B'!GP11=14,14,IF('Vessel List B'!GP11=15,15,IF('Vessel List B'!GP11=16,16,0))))))))))))))))))</f>
        <v xml:space="preserve"> </v>
      </c>
      <c r="IO12" s="154"/>
      <c r="IP12" s="158"/>
      <c r="IQ12" s="390" t="str">
        <f t="shared" si="70"/>
        <v/>
      </c>
      <c r="IR12" s="158"/>
      <c r="IS12" s="137"/>
      <c r="IT12" s="388" t="str">
        <f t="shared" si="71"/>
        <v/>
      </c>
      <c r="IU12" s="157" t="str">
        <f>IF(VALUE(IF('Vessel List B'!HC11=1,1,IF('Vessel List B'!HC11=2,2,IF('Vessel List B'!HC11=3,3,IF('Vessel List B'!HC11=4,4,IF('Vessel List B'!HC11=5,5,IF('Vessel List B'!HC11=6,6,IF('Vessel List B'!HC11=7,7,IF('Vessel List B'!HC11=8,8,IF('Vessel List B'!HC11=9,9,IF('Vessel List B'!HC11=10,10,IF('Vessel List B'!HC11=11,11,IF('Vessel List B'!HC11=12,12,IF('Vessel List B'!HC11=13,13,IF('Vessel List B'!HC11=14,14,IF('Vessel List B'!HC11=15,15,IF('Vessel List B'!HC11=16,16,0)))))))))))))))))=0," ",VALUE(IF('Vessel List B'!HC11=1,1,IF('Vessel List B'!HC11=2,2,IF('Vessel List B'!HC11=3,3,IF('Vessel List B'!HC11=4,4,IF('Vessel List B'!HC11=5,5,IF('Vessel List B'!HC11=6,6,IF('Vessel List B'!HC11=7,7,IF('Vessel List B'!HC11=8,8,IF('Vessel List B'!HC11=9,9,IF('Vessel List B'!HC11=10,10,IF('Vessel List B'!HC11=11,11,IF('Vessel List B'!HC11=12,12,IF('Vessel List B'!HC11=13,13,IF('Vessel List B'!HC11=14,14,IF('Vessel List B'!HC11=15,15,IF('Vessel List B'!HC11=16,16,0))))))))))))))))))</f>
        <v xml:space="preserve"> </v>
      </c>
      <c r="IV12" s="154"/>
      <c r="IW12" s="158"/>
      <c r="IX12" s="390" t="str">
        <f t="shared" si="72"/>
        <v/>
      </c>
      <c r="IY12" s="158"/>
      <c r="IZ12" s="137"/>
      <c r="JA12" s="388" t="str">
        <f t="shared" si="73"/>
        <v/>
      </c>
      <c r="JB12" s="157" t="str">
        <f>IF(VALUE(IF('Vessel List B'!HP11=1,1,IF('Vessel List B'!HP11=2,2,IF('Vessel List B'!HP11=3,3,IF('Vessel List B'!HP11=4,4,IF('Vessel List B'!HP11=5,5,IF('Vessel List B'!HP11=6,6,IF('Vessel List B'!HP11=7,7,IF('Vessel List B'!HP11=8,8,IF('Vessel List B'!HP11=9,9,IF('Vessel List B'!HP11=10,10,IF('Vessel List B'!HP11=11,11,IF('Vessel List B'!HP11=12,12,IF('Vessel List B'!HP11=13,13,IF('Vessel List B'!HP11=14,14,IF('Vessel List B'!HP11=15,15,IF('Vessel List B'!HP11=16,16,0)))))))))))))))))=0," ",VALUE(IF('Vessel List B'!HP11=1,1,IF('Vessel List B'!HP11=2,2,IF('Vessel List B'!HP11=3,3,IF('Vessel List B'!HP11=4,4,IF('Vessel List B'!HP11=5,5,IF('Vessel List B'!HP11=6,6,IF('Vessel List B'!HP11=7,7,IF('Vessel List B'!HP11=8,8,IF('Vessel List B'!HP11=9,9,IF('Vessel List B'!HP11=10,10,IF('Vessel List B'!HP11=11,11,IF('Vessel List B'!HP11=12,12,IF('Vessel List B'!HP11=13,13,IF('Vessel List B'!HP11=14,14,IF('Vessel List B'!HP11=15,15,IF('Vessel List B'!HP11=16,16,0))))))))))))))))))</f>
        <v xml:space="preserve"> </v>
      </c>
      <c r="JC12" s="154"/>
      <c r="JD12" s="158"/>
      <c r="JE12" s="390" t="str">
        <f t="shared" si="74"/>
        <v/>
      </c>
      <c r="JF12" s="158"/>
      <c r="JG12" s="137"/>
      <c r="JH12" s="388" t="str">
        <f t="shared" si="75"/>
        <v/>
      </c>
      <c r="JI12" s="157" t="str">
        <f>IF(VALUE(IF('Vessel List B'!IC11=1,1,IF('Vessel List B'!IC11=2,2,IF('Vessel List B'!IC11=3,3,IF('Vessel List B'!IC11=4,4,IF('Vessel List B'!IC11=5,5,IF('Vessel List B'!IC11=6,6,IF('Vessel List B'!IC11=7,7,IF('Vessel List B'!IC11=8,8,IF('Vessel List B'!IC11=9,9,IF('Vessel List B'!IC11=10,10,IF('Vessel List B'!IC11=11,11,IF('Vessel List B'!IC11=12,12,IF('Vessel List B'!IC11=13,13,IF('Vessel List B'!IC11=14,14,IF('Vessel List B'!IC11=15,15,IF('Vessel List B'!IC11=16,16,0)))))))))))))))))=0," ",VALUE(IF('Vessel List B'!IC11=1,1,IF('Vessel List B'!IC11=2,2,IF('Vessel List B'!IC11=3,3,IF('Vessel List B'!IC11=4,4,IF('Vessel List B'!IC11=5,5,IF('Vessel List B'!IC11=6,6,IF('Vessel List B'!IC11=7,7,IF('Vessel List B'!IC11=8,8,IF('Vessel List B'!IC11=9,9,IF('Vessel List B'!IC11=10,10,IF('Vessel List B'!IC11=11,11,IF('Vessel List B'!IC11=12,12,IF('Vessel List B'!IC11=13,13,IF('Vessel List B'!IC11=14,14,IF('Vessel List B'!IC11=15,15,IF('Vessel List B'!IC11=16,16,0))))))))))))))))))</f>
        <v xml:space="preserve"> </v>
      </c>
      <c r="JJ12" s="154"/>
      <c r="JK12" s="158"/>
      <c r="JL12" s="390" t="str">
        <f t="shared" si="76"/>
        <v/>
      </c>
      <c r="JM12" s="158"/>
      <c r="JN12" s="137"/>
      <c r="JO12" s="388" t="str">
        <f t="shared" si="77"/>
        <v/>
      </c>
      <c r="JP12" s="157" t="str">
        <f>IF(VALUE(IF('Vessel List B'!IP11=1,1,IF('Vessel List B'!IP11=2,2,IF('Vessel List B'!IP11=3,3,IF('Vessel List B'!IP11=4,4,IF('Vessel List B'!IP11=5,5,IF('Vessel List B'!IP11=6,6,IF('Vessel List B'!IP11=7,7,IF('Vessel List B'!IP11=8,8,IF('Vessel List B'!IP11=9,9,IF('Vessel List B'!IP11=10,10,IF('Vessel List B'!IP11=11,11,IF('Vessel List B'!IP11=12,12,IF('Vessel List B'!IP11=13,13,IF('Vessel List B'!IP11=14,14,IF('Vessel List B'!IP11=15,15,IF('Vessel List B'!IP11=16,16,0)))))))))))))))))=0," ",VALUE(IF('Vessel List B'!IP11=1,1,IF('Vessel List B'!IP11=2,2,IF('Vessel List B'!IP11=3,3,IF('Vessel List B'!IP11=4,4,IF('Vessel List B'!IP11=5,5,IF('Vessel List B'!IP11=6,6,IF('Vessel List B'!IP11=7,7,IF('Vessel List B'!IP11=8,8,IF('Vessel List B'!IP11=9,9,IF('Vessel List B'!IP11=10,10,IF('Vessel List B'!IP11=11,11,IF('Vessel List B'!IP11=12,12,IF('Vessel List B'!IP11=13,13,IF('Vessel List B'!IP11=14,14,IF('Vessel List B'!IP11=15,15,IF('Vessel List B'!IP11=16,16,0))))))))))))))))))</f>
        <v xml:space="preserve"> </v>
      </c>
      <c r="JQ12" s="154"/>
      <c r="JR12" s="158"/>
      <c r="JS12" s="390" t="str">
        <f t="shared" si="78"/>
        <v/>
      </c>
      <c r="JT12" s="158"/>
      <c r="JU12" s="137"/>
      <c r="JV12" s="397" t="str">
        <f t="shared" si="79"/>
        <v/>
      </c>
      <c r="JW12" s="403"/>
      <c r="JX12" s="409" t="e">
        <f t="shared" ref="JX12:JX22" si="81">MODE(B12,I12,P12,W12,AD12,AK12,AR12,AY12,BF12,BM12,BT12,CA12,CH12,CO12,CV12,DC12,DJ12,DQ12,DX12,EE12,EM12,ET12,FA12,FH12,FO12,FV12,GC12,GJ12,GQ12,GX12,HE12,HL12,HS12,HZ12,IG12,IN12,IU12,JB12,JI12,JP12)</f>
        <v>#VALUE!</v>
      </c>
      <c r="JY12" s="409"/>
      <c r="JZ12" s="409"/>
      <c r="KA12" s="409"/>
      <c r="KB12" s="409"/>
      <c r="KC12" s="409"/>
      <c r="KD12" s="409"/>
      <c r="KE12" s="409"/>
    </row>
    <row r="13" spans="1:291" ht="15" x14ac:dyDescent="0.25">
      <c r="A13" s="132">
        <f>'Vessel List A'!B12</f>
        <v>41587</v>
      </c>
      <c r="B13" s="157" t="str">
        <f>IF(VALUE(IF('Vessel List A'!C12=1,1,IF('Vessel List A'!C12=2,2,IF('Vessel List A'!C12=3,3,IF('Vessel List A'!C12=4,4,IF('Vessel List A'!C12=5,5,IF('Vessel List A'!C12=6,6,IF('Vessel List A'!C12=7,7,IF('Vessel List A'!C12=8,8,IF('Vessel List A'!C12=9,9,IF('Vessel List A'!C12=10,10,IF('Vessel List A'!C12=11,11,IF('Vessel List A'!C12=12,12,IF('Vessel List A'!C12=13,13,IF('Vessel List A'!C12=14,14,IF('Vessel List A'!C12=15,15,IF('Vessel List A'!C12=16,16,0)))))))))))))))))=0," ",VALUE(IF('Vessel List A'!C12=1,1,IF('Vessel List A'!C12=2,2,IF('Vessel List A'!C12=3,3,IF('Vessel List A'!C12=4,4,IF('Vessel List A'!C12=5,5,IF('Vessel List A'!C12=6,6,IF('Vessel List A'!C12=7,7,IF('Vessel List A'!C12=8,8,IF('Vessel List A'!C12=9,9,IF('Vessel List A'!C12=10,10,IF('Vessel List A'!C12=11,11,IF('Vessel List A'!C12=12,12,IF('Vessel List A'!C12=13,13,IF('Vessel List A'!C12=14,14,IF('Vessel List A'!C12=15,15,IF('Vessel List A'!C12=16,16,0))))))))))))))))))</f>
        <v xml:space="preserve"> </v>
      </c>
      <c r="C13" s="154">
        <v>2</v>
      </c>
      <c r="D13" s="158" t="s">
        <v>180</v>
      </c>
      <c r="E13" s="390">
        <f t="shared" si="0"/>
        <v>4</v>
      </c>
      <c r="F13" s="158">
        <v>2</v>
      </c>
      <c r="G13" s="137" t="s">
        <v>181</v>
      </c>
      <c r="H13" s="388">
        <f t="shared" si="1"/>
        <v>3</v>
      </c>
      <c r="I13" s="157" t="str">
        <f>IF(VALUE(IF('Vessel List A'!P12=1,1,IF('Vessel List A'!P12=2,2,IF('Vessel List A'!P12=3,3,IF('Vessel List A'!P12=4,4,IF('Vessel List A'!P12=5,5,IF('Vessel List A'!P12=6,6,IF('Vessel List A'!P12=7,7,IF('Vessel List A'!P12=8,8,IF('Vessel List A'!P12=9,9,IF('Vessel List A'!P12=10,10,IF('Vessel List A'!P12=11,11,IF('Vessel List A'!P12=12,12,IF('Vessel List A'!P12=13,13,IF('Vessel List A'!P12=14,14,IF('Vessel List A'!P12=15,15,IF('Vessel List A'!P12=16,16,0)))))))))))))))))=0," ",VALUE(IF('Vessel List A'!P12=1,1,IF('Vessel List A'!P12=2,2,IF('Vessel List A'!P12=3,3,IF('Vessel List A'!P12=4,4,IF('Vessel List A'!P12=5,5,IF('Vessel List A'!P12=6,6,IF('Vessel List A'!P12=7,7,IF('Vessel List A'!P12=8,8,IF('Vessel List A'!P12=9,9,IF('Vessel List A'!P12=10,10,IF('Vessel List A'!P12=11,11,IF('Vessel List A'!P12=12,12,IF('Vessel List A'!P12=13,13,IF('Vessel List A'!P12=14,14,IF('Vessel List A'!P12=15,15,IF('Vessel List A'!P12=16,16,0))))))))))))))))))</f>
        <v xml:space="preserve"> </v>
      </c>
      <c r="J13" s="154"/>
      <c r="K13" s="158"/>
      <c r="L13" s="390" t="str">
        <f t="shared" si="2"/>
        <v/>
      </c>
      <c r="M13" s="158"/>
      <c r="N13" s="137"/>
      <c r="O13" s="388" t="str">
        <f t="shared" si="3"/>
        <v/>
      </c>
      <c r="P13" s="157" t="str">
        <f>IF(VALUE(IF('Vessel List A'!AC12=1,1,IF('Vessel List A'!AC12=2,2,IF('Vessel List A'!AC12=3,3,IF('Vessel List A'!AC12=4,4,IF('Vessel List A'!AC12=5,5,IF('Vessel List A'!AC12=6,6,IF('Vessel List A'!AC12=7,7,IF('Vessel List A'!AC12=8,8,IF('Vessel List A'!AC12=9,9,IF('Vessel List A'!AC12=10,10,IF('Vessel List A'!AC12=11,11,IF('Vessel List A'!AC12=12,12,IF('Vessel List A'!AC12=13,13,IF('Vessel List A'!AC12=14,14,IF('Vessel List A'!AC12=15,15,IF('Vessel List A'!AC12=16,16,0)))))))))))))))))=0," ",VALUE(IF('Vessel List A'!AC12=1,1,IF('Vessel List A'!AC12=2,2,IF('Vessel List A'!AC12=3,3,IF('Vessel List A'!AC12=4,4,IF('Vessel List A'!AC12=5,5,IF('Vessel List A'!AC12=6,6,IF('Vessel List A'!AC12=7,7,IF('Vessel List A'!AC12=8,8,IF('Vessel List A'!AC12=9,9,IF('Vessel List A'!AC12=10,10,IF('Vessel List A'!AC12=11,11,IF('Vessel List A'!AC12=12,12,IF('Vessel List A'!AC12=13,13,IF('Vessel List A'!AC12=14,14,IF('Vessel List A'!AC12=15,15,IF('Vessel List A'!AC12=16,16,0))))))))))))))))))</f>
        <v xml:space="preserve"> </v>
      </c>
      <c r="Q13" s="154"/>
      <c r="R13" s="158"/>
      <c r="S13" s="390" t="str">
        <f t="shared" si="4"/>
        <v/>
      </c>
      <c r="T13" s="158"/>
      <c r="U13" s="137"/>
      <c r="V13" s="388" t="str">
        <f t="shared" si="5"/>
        <v/>
      </c>
      <c r="W13" s="157" t="str">
        <f>IF(VALUE(IF('Vessel List A'!AP12=1,1,IF('Vessel List A'!AP12=2,2,IF('Vessel List A'!AP12=3,3,IF('Vessel List A'!AP12=4,4,IF('Vessel List A'!AP12=5,5,IF('Vessel List A'!AP12=6,6,IF('Vessel List A'!AP12=7,7,IF('Vessel List A'!AP12=8,8,IF('Vessel List A'!AP12=9,9,IF('Vessel List A'!AP12=10,10,IF('Vessel List A'!AP12=11,11,IF('Vessel List A'!AP12=12,12,IF('Vessel List A'!AP12=13,13,IF('Vessel List A'!AP12=14,14,IF('Vessel List A'!AP12=15,15,IF('Vessel List A'!AP12=16,16,0)))))))))))))))))=0," ",VALUE(IF('Vessel List A'!AP12=1,1,IF('Vessel List A'!AP12=2,2,IF('Vessel List A'!AP12=3,3,IF('Vessel List A'!AP12=4,4,IF('Vessel List A'!AP12=5,5,IF('Vessel List A'!AP12=6,6,IF('Vessel List A'!AP12=7,7,IF('Vessel List A'!AP12=8,8,IF('Vessel List A'!AP12=9,9,IF('Vessel List A'!AP12=10,10,IF('Vessel List A'!AP12=11,11,IF('Vessel List A'!AP12=12,12,IF('Vessel List A'!AP12=13,13,IF('Vessel List A'!AP12=14,14,IF('Vessel List A'!AP12=15,15,IF('Vessel List A'!AP12=16,16,0))))))))))))))))))</f>
        <v xml:space="preserve"> </v>
      </c>
      <c r="X13" s="154"/>
      <c r="Y13" s="158"/>
      <c r="Z13" s="390" t="str">
        <f t="shared" si="6"/>
        <v/>
      </c>
      <c r="AA13" s="158"/>
      <c r="AB13" s="137"/>
      <c r="AC13" s="388" t="str">
        <f t="shared" si="7"/>
        <v/>
      </c>
      <c r="AD13" s="157" t="str">
        <f>IF(VALUE(IF('Vessel List A'!BC12=1,1,IF('Vessel List A'!BC12=2,2,IF('Vessel List A'!BC12=3,3,IF('Vessel List A'!BC12=4,4,IF('Vessel List A'!BC12=5,5,IF('Vessel List A'!BC12=6,6,IF('Vessel List A'!BC12=7,7,IF('Vessel List A'!BC12=8,8,IF('Vessel List A'!BC12=9,9,IF('Vessel List A'!BC12=10,10,IF('Vessel List A'!BC12=11,11,IF('Vessel List A'!BC12=12,12,IF('Vessel List A'!BC12=13,13,IF('Vessel List A'!BC12=14,14,IF('Vessel List A'!BC12=15,15,IF('Vessel List A'!BC12=16,16,0)))))))))))))))))=0," ",VALUE(IF('Vessel List A'!BC12=1,1,IF('Vessel List A'!BC12=2,2,IF('Vessel List A'!BC12=3,3,IF('Vessel List A'!BC12=4,4,IF('Vessel List A'!BC12=5,5,IF('Vessel List A'!BC12=6,6,IF('Vessel List A'!BC12=7,7,IF('Vessel List A'!BC12=8,8,IF('Vessel List A'!BC12=9,9,IF('Vessel List A'!BC12=10,10,IF('Vessel List A'!BC12=11,11,IF('Vessel List A'!BC12=12,12,IF('Vessel List A'!BC12=13,13,IF('Vessel List A'!BC12=14,14,IF('Vessel List A'!BC12=15,15,IF('Vessel List A'!BC12=16,16,0))))))))))))))))))</f>
        <v xml:space="preserve"> </v>
      </c>
      <c r="AE13" s="154"/>
      <c r="AF13" s="158"/>
      <c r="AG13" s="390" t="str">
        <f t="shared" si="8"/>
        <v/>
      </c>
      <c r="AH13" s="158"/>
      <c r="AI13" s="137"/>
      <c r="AJ13" s="388" t="str">
        <f t="shared" si="9"/>
        <v/>
      </c>
      <c r="AK13" s="157" t="str">
        <f>IF(VALUE(IF('Vessel List A'!BP12=1,1,IF('Vessel List A'!BP12=2,2,IF('Vessel List A'!BP12=3,3,IF('Vessel List A'!BP12=4,4,IF('Vessel List A'!BP12=5,5,IF('Vessel List A'!BP12=6,6,IF('Vessel List A'!BP12=7,7,IF('Vessel List A'!BP12=8,8,IF('Vessel List A'!BP12=9,9,IF('Vessel List A'!BP12=10,10,IF('Vessel List A'!BP12=11,11,IF('Vessel List A'!BP12=12,12,IF('Vessel List A'!BP12=13,13,IF('Vessel List A'!BP12=14,14,IF('Vessel List A'!BP12=15,15,IF('Vessel List A'!BP12=16,16,0)))))))))))))))))=0," ",VALUE(IF('Vessel List A'!BP12=1,1,IF('Vessel List A'!BP12=2,2,IF('Vessel List A'!BP12=3,3,IF('Vessel List A'!BP12=4,4,IF('Vessel List A'!BP12=5,5,IF('Vessel List A'!BP12=6,6,IF('Vessel List A'!BP12=7,7,IF('Vessel List A'!BP12=8,8,IF('Vessel List A'!BP12=9,9,IF('Vessel List A'!BP12=10,10,IF('Vessel List A'!BP12=11,11,IF('Vessel List A'!BP12=12,12,IF('Vessel List A'!BP12=13,13,IF('Vessel List A'!BP12=14,14,IF('Vessel List A'!BP12=15,15,IF('Vessel List A'!BP12=16,16,0))))))))))))))))))</f>
        <v xml:space="preserve"> </v>
      </c>
      <c r="AL13" s="154"/>
      <c r="AM13" s="158"/>
      <c r="AN13" s="390" t="str">
        <f t="shared" si="10"/>
        <v/>
      </c>
      <c r="AO13" s="158"/>
      <c r="AP13" s="137"/>
      <c r="AQ13" s="388" t="str">
        <f t="shared" si="11"/>
        <v/>
      </c>
      <c r="AR13" s="157" t="str">
        <f>IF(VALUE(IF('Vessel List A'!CC12=1,1,IF('Vessel List A'!CC12=2,2,IF('Vessel List A'!CC12=3,3,IF('Vessel List A'!CC12=4,4,IF('Vessel List A'!CC12=5,5,IF('Vessel List A'!CC12=6,6,IF('Vessel List A'!CC12=7,7,IF('Vessel List A'!CC12=8,8,IF('Vessel List A'!CC12=9,9,IF('Vessel List A'!CC12=10,10,IF('Vessel List A'!CC12=11,11,IF('Vessel List A'!CC12=12,12,IF('Vessel List A'!CC12=13,13,IF('Vessel List A'!CC12=14,14,IF('Vessel List A'!CC12=15,15,IF('Vessel List A'!CC12=16,16,0)))))))))))))))))=0," ",VALUE(IF('Vessel List A'!CC12=1,1,IF('Vessel List A'!CC12=2,2,IF('Vessel List A'!CC12=3,3,IF('Vessel List A'!CC12=4,4,IF('Vessel List A'!CC12=5,5,IF('Vessel List A'!CC12=6,6,IF('Vessel List A'!CC12=7,7,IF('Vessel List A'!CC12=8,8,IF('Vessel List A'!CC12=9,9,IF('Vessel List A'!CC12=10,10,IF('Vessel List A'!CC12=11,11,IF('Vessel List A'!CC12=12,12,IF('Vessel List A'!CC12=13,13,IF('Vessel List A'!CC12=14,14,IF('Vessel List A'!CC12=15,15,IF('Vessel List A'!CC12=16,16,0))))))))))))))))))</f>
        <v xml:space="preserve"> </v>
      </c>
      <c r="AS13" s="154"/>
      <c r="AT13" s="158"/>
      <c r="AU13" s="390" t="str">
        <f t="shared" si="12"/>
        <v/>
      </c>
      <c r="AV13" s="158"/>
      <c r="AW13" s="137"/>
      <c r="AX13" s="388" t="str">
        <f t="shared" si="13"/>
        <v/>
      </c>
      <c r="AY13" s="157" t="str">
        <f>IF(VALUE(IF('Vessel List A'!CP12=1,1,IF('Vessel List A'!CP12=2,2,IF('Vessel List A'!CP12=3,3,IF('Vessel List A'!CP12=4,4,IF('Vessel List A'!CP12=5,5,IF('Vessel List A'!CP12=6,6,IF('Vessel List A'!CP12=7,7,IF('Vessel List A'!CP12=8,8,IF('Vessel List A'!CP12=9,9,IF('Vessel List A'!CP12=10,10,IF('Vessel List A'!CP12=11,11,IF('Vessel List A'!CP12=12,12,IF('Vessel List A'!CP12=13,13,IF('Vessel List A'!CP12=14,14,IF('Vessel List A'!CP12=15,15,IF('Vessel List A'!CP12=16,16,0)))))))))))))))))=0," ",VALUE(IF('Vessel List A'!CP12=1,1,IF('Vessel List A'!CP12=2,2,IF('Vessel List A'!CP12=3,3,IF('Vessel List A'!CP12=4,4,IF('Vessel List A'!CP12=5,5,IF('Vessel List A'!CP12=6,6,IF('Vessel List A'!CP12=7,7,IF('Vessel List A'!CP12=8,8,IF('Vessel List A'!CP12=9,9,IF('Vessel List A'!CP12=10,10,IF('Vessel List A'!CP12=11,11,IF('Vessel List A'!CP12=12,12,IF('Vessel List A'!CP12=13,13,IF('Vessel List A'!CP12=14,14,IF('Vessel List A'!CP12=15,15,IF('Vessel List A'!CP12=16,16,0))))))))))))))))))</f>
        <v xml:space="preserve"> </v>
      </c>
      <c r="AZ13" s="154"/>
      <c r="BA13" s="158"/>
      <c r="BB13" s="390" t="str">
        <f t="shared" si="14"/>
        <v/>
      </c>
      <c r="BC13" s="158"/>
      <c r="BD13" s="137"/>
      <c r="BE13" s="388" t="str">
        <f t="shared" si="15"/>
        <v/>
      </c>
      <c r="BF13" s="157" t="str">
        <f>IF(VALUE(IF('Vessel List A'!DC12=1,1,IF('Vessel List A'!DC12=2,2,IF('Vessel List A'!DC12=3,3,IF('Vessel List A'!DC12=4,4,IF('Vessel List A'!DC12=5,5,IF('Vessel List A'!DC12=6,6,IF('Vessel List A'!DC12=7,7,IF('Vessel List A'!DC12=8,8,IF('Vessel List A'!DC12=9,9,IF('Vessel List A'!DC12=10,10,IF('Vessel List A'!DC12=11,11,IF('Vessel List A'!DC12=12,12,IF('Vessel List A'!DC12=13,13,IF('Vessel List A'!DC12=14,14,IF('Vessel List A'!DC12=15,15,IF('Vessel List A'!DC12=16,16,0)))))))))))))))))=0," ",VALUE(IF('Vessel List A'!DC12=1,1,IF('Vessel List A'!DC12=2,2,IF('Vessel List A'!DC12=3,3,IF('Vessel List A'!DC12=4,4,IF('Vessel List A'!DC12=5,5,IF('Vessel List A'!DC12=6,6,IF('Vessel List A'!DC12=7,7,IF('Vessel List A'!DC12=8,8,IF('Vessel List A'!DC12=9,9,IF('Vessel List A'!DC12=10,10,IF('Vessel List A'!DC12=11,11,IF('Vessel List A'!DC12=12,12,IF('Vessel List A'!DC12=13,13,IF('Vessel List A'!DC12=14,14,IF('Vessel List A'!DC12=15,15,IF('Vessel List A'!DC12=16,16,0))))))))))))))))))</f>
        <v xml:space="preserve"> </v>
      </c>
      <c r="BG13" s="154"/>
      <c r="BH13" s="158"/>
      <c r="BI13" s="390" t="str">
        <f t="shared" si="16"/>
        <v/>
      </c>
      <c r="BJ13" s="158"/>
      <c r="BK13" s="137"/>
      <c r="BL13" s="388" t="str">
        <f t="shared" si="17"/>
        <v/>
      </c>
      <c r="BM13" s="157" t="str">
        <f>IF(VALUE(IF('Vessel List A'!DP12=1,1,IF('Vessel List A'!DP12=2,2,IF('Vessel List A'!DP12=3,3,IF('Vessel List A'!DP12=4,4,IF('Vessel List A'!DP12=5,5,IF('Vessel List A'!DP12=6,6,IF('Vessel List A'!DP12=7,7,IF('Vessel List A'!DP12=8,8,IF('Vessel List A'!DP12=9,9,IF('Vessel List A'!DP12=10,10,IF('Vessel List A'!DP12=11,11,IF('Vessel List A'!DP12=12,12,IF('Vessel List A'!DP12=13,13,IF('Vessel List A'!DP12=14,14,IF('Vessel List A'!DP12=15,15,IF('Vessel List A'!DP12=16,16,0)))))))))))))))))=0," ",VALUE(IF('Vessel List A'!DP12=1,1,IF('Vessel List A'!DP12=2,2,IF('Vessel List A'!DP12=3,3,IF('Vessel List A'!DP12=4,4,IF('Vessel List A'!DP12=5,5,IF('Vessel List A'!DP12=6,6,IF('Vessel List A'!DP12=7,7,IF('Vessel List A'!DP12=8,8,IF('Vessel List A'!DP12=9,9,IF('Vessel List A'!DP12=10,10,IF('Vessel List A'!DP12=11,11,IF('Vessel List A'!DP12=12,12,IF('Vessel List A'!DP12=13,13,IF('Vessel List A'!DP12=14,14,IF('Vessel List A'!DP12=15,15,IF('Vessel List A'!DP12=16,16,0))))))))))))))))))</f>
        <v xml:space="preserve"> </v>
      </c>
      <c r="BN13" s="154"/>
      <c r="BO13" s="158"/>
      <c r="BP13" s="390" t="str">
        <f t="shared" si="18"/>
        <v/>
      </c>
      <c r="BQ13" s="158"/>
      <c r="BR13" s="137"/>
      <c r="BS13" s="388" t="str">
        <f t="shared" si="19"/>
        <v/>
      </c>
      <c r="BT13" s="157" t="str">
        <f>IF(VALUE(IF('Vessel List A'!EC12=1,1,IF('Vessel List A'!EC12=2,2,IF('Vessel List A'!EC12=3,3,IF('Vessel List A'!EC12=4,4,IF('Vessel List A'!EC12=5,5,IF('Vessel List A'!EC12=6,6,IF('Vessel List A'!EC12=7,7,IF('Vessel List A'!EC12=8,8,IF('Vessel List A'!EC12=9,9,IF('Vessel List A'!EC12=10,10,IF('Vessel List A'!EC12=11,11,IF('Vessel List A'!EC12=12,12,IF('Vessel List A'!EC12=13,13,IF('Vessel List A'!EC12=14,14,IF('Vessel List A'!EC12=15,15,IF('Vessel List A'!EC12=16,16,0)))))))))))))))))=0," ",VALUE(IF('Vessel List A'!EC12=1,1,IF('Vessel List A'!EC12=2,2,IF('Vessel List A'!EC12=3,3,IF('Vessel List A'!EC12=4,4,IF('Vessel List A'!EC12=5,5,IF('Vessel List A'!EC12=6,6,IF('Vessel List A'!EC12=7,7,IF('Vessel List A'!EC12=8,8,IF('Vessel List A'!EC12=9,9,IF('Vessel List A'!EC12=10,10,IF('Vessel List A'!EC12=11,11,IF('Vessel List A'!EC12=12,12,IF('Vessel List A'!EC12=13,13,IF('Vessel List A'!EC12=14,14,IF('Vessel List A'!EC12=15,15,IF('Vessel List A'!EC12=16,16,0))))))))))))))))))</f>
        <v xml:space="preserve"> </v>
      </c>
      <c r="BU13" s="154"/>
      <c r="BV13" s="158"/>
      <c r="BW13" s="390" t="str">
        <f t="shared" si="20"/>
        <v/>
      </c>
      <c r="BX13" s="158"/>
      <c r="BY13" s="137"/>
      <c r="BZ13" s="388" t="str">
        <f t="shared" si="21"/>
        <v/>
      </c>
      <c r="CA13" s="157" t="str">
        <f>IF(VALUE(IF('Vessel List A'!EP12=1,1,IF('Vessel List A'!EP12=2,2,IF('Vessel List A'!EP12=3,3,IF('Vessel List A'!EP12=4,4,IF('Vessel List A'!EP12=5,5,IF('Vessel List A'!EP12=6,6,IF('Vessel List A'!EP12=7,7,IF('Vessel List A'!EP12=8,8,IF('Vessel List A'!EP12=9,9,IF('Vessel List A'!EP12=10,10,IF('Vessel List A'!EP12=11,11,IF('Vessel List A'!EP12=12,12,IF('Vessel List A'!EP12=13,13,IF('Vessel List A'!EP12=14,14,IF('Vessel List A'!EP12=15,15,IF('Vessel List A'!EP12=16,16,0)))))))))))))))))=0," ",VALUE(IF('Vessel List A'!EP12=1,1,IF('Vessel List A'!EP12=2,2,IF('Vessel List A'!EP12=3,3,IF('Vessel List A'!EP12=4,4,IF('Vessel List A'!EP12=5,5,IF('Vessel List A'!EP12=6,6,IF('Vessel List A'!EP12=7,7,IF('Vessel List A'!EP12=8,8,IF('Vessel List A'!EP12=9,9,IF('Vessel List A'!EP12=10,10,IF('Vessel List A'!EP12=11,11,IF('Vessel List A'!EP12=12,12,IF('Vessel List A'!EP12=13,13,IF('Vessel List A'!EP12=14,14,IF('Vessel List A'!EP12=15,15,IF('Vessel List A'!EP12=16,16,0))))))))))))))))))</f>
        <v xml:space="preserve"> </v>
      </c>
      <c r="CB13" s="154"/>
      <c r="CC13" s="158"/>
      <c r="CD13" s="390" t="str">
        <f t="shared" si="22"/>
        <v/>
      </c>
      <c r="CE13" s="158"/>
      <c r="CF13" s="137"/>
      <c r="CG13" s="388" t="str">
        <f t="shared" si="23"/>
        <v/>
      </c>
      <c r="CH13" s="157" t="str">
        <f>IF(VALUE(IF('Vessel List A'!FC12=1,1,IF('Vessel List A'!FC12=2,2,IF('Vessel List A'!FC12=3,3,IF('Vessel List A'!FC12=4,4,IF('Vessel List A'!FC12=5,5,IF('Vessel List A'!FC12=6,6,IF('Vessel List A'!FC12=7,7,IF('Vessel List A'!FC12=8,8,IF('Vessel List A'!FC12=9,9,IF('Vessel List A'!FC12=10,10,IF('Vessel List A'!FC12=11,11,IF('Vessel List A'!FC12=12,12,IF('Vessel List A'!FC12=13,13,IF('Vessel List A'!FC12=14,14,IF('Vessel List A'!FC12=15,15,IF('Vessel List A'!FC12=16,16,0)))))))))))))))))=0," ",VALUE(IF('Vessel List A'!FC12=1,1,IF('Vessel List A'!FC12=2,2,IF('Vessel List A'!FC12=3,3,IF('Vessel List A'!FC12=4,4,IF('Vessel List A'!FC12=5,5,IF('Vessel List A'!FC12=6,6,IF('Vessel List A'!FC12=7,7,IF('Vessel List A'!FC12=8,8,IF('Vessel List A'!FC12=9,9,IF('Vessel List A'!FC12=10,10,IF('Vessel List A'!FC12=11,11,IF('Vessel List A'!FC12=12,12,IF('Vessel List A'!FC12=13,13,IF('Vessel List A'!FC12=14,14,IF('Vessel List A'!FC12=15,15,IF('Vessel List A'!FC12=16,16,0))))))))))))))))))</f>
        <v xml:space="preserve"> </v>
      </c>
      <c r="CI13" s="154"/>
      <c r="CJ13" s="158"/>
      <c r="CK13" s="390" t="str">
        <f t="shared" si="24"/>
        <v/>
      </c>
      <c r="CL13" s="158"/>
      <c r="CM13" s="137"/>
      <c r="CN13" s="388" t="str">
        <f t="shared" si="25"/>
        <v/>
      </c>
      <c r="CO13" s="157" t="str">
        <f>IF(VALUE(IF('Vessel List A'!FP12=1,1,IF('Vessel List A'!FP12=2,2,IF('Vessel List A'!FP12=3,3,IF('Vessel List A'!FP12=4,4,IF('Vessel List A'!FP12=5,5,IF('Vessel List A'!FP12=6,6,IF('Vessel List A'!FP12=7,7,IF('Vessel List A'!FP12=8,8,IF('Vessel List A'!FP12=9,9,IF('Vessel List A'!FP12=10,10,IF('Vessel List A'!FP12=11,11,IF('Vessel List A'!FP12=12,12,IF('Vessel List A'!FP12=13,13,IF('Vessel List A'!FP12=14,14,IF('Vessel List A'!FP12=15,15,IF('Vessel List A'!FP12=16,16,0)))))))))))))))))=0," ",VALUE(IF('Vessel List A'!FP12=1,1,IF('Vessel List A'!FP12=2,2,IF('Vessel List A'!FP12=3,3,IF('Vessel List A'!FP12=4,4,IF('Vessel List A'!FP12=5,5,IF('Vessel List A'!FP12=6,6,IF('Vessel List A'!FP12=7,7,IF('Vessel List A'!FP12=8,8,IF('Vessel List A'!FP12=9,9,IF('Vessel List A'!FP12=10,10,IF('Vessel List A'!FP12=11,11,IF('Vessel List A'!FP12=12,12,IF('Vessel List A'!FP12=13,13,IF('Vessel List A'!FP12=14,14,IF('Vessel List A'!FP12=15,15,IF('Vessel List A'!FP12=16,16,0))))))))))))))))))</f>
        <v xml:space="preserve"> </v>
      </c>
      <c r="CP13" s="154"/>
      <c r="CQ13" s="158"/>
      <c r="CR13" s="390" t="str">
        <f t="shared" si="26"/>
        <v/>
      </c>
      <c r="CS13" s="158"/>
      <c r="CT13" s="137"/>
      <c r="CU13" s="388" t="str">
        <f t="shared" si="27"/>
        <v/>
      </c>
      <c r="CV13" s="157" t="str">
        <f>IF(VALUE(IF('Vessel List A'!GC12=1,1,IF('Vessel List A'!GC12=2,2,IF('Vessel List A'!GC12=3,3,IF('Vessel List A'!GC12=4,4,IF('Vessel List A'!GC12=5,5,IF('Vessel List A'!GC12=6,6,IF('Vessel List A'!GC12=7,7,IF('Vessel List A'!GC12=8,8,IF('Vessel List A'!GC12=9,9,IF('Vessel List A'!GC12=10,10,IF('Vessel List A'!GC12=11,11,IF('Vessel List A'!GC12=12,12,IF('Vessel List A'!GC12=13,13,IF('Vessel List A'!GC12=14,14,IF('Vessel List A'!GC12=15,15,IF('Vessel List A'!GC12=16,16,0)))))))))))))))))=0," ",VALUE(IF('Vessel List A'!GC12=1,1,IF('Vessel List A'!GC12=2,2,IF('Vessel List A'!GC12=3,3,IF('Vessel List A'!GC12=4,4,IF('Vessel List A'!GC12=5,5,IF('Vessel List A'!GC12=6,6,IF('Vessel List A'!GC12=7,7,IF('Vessel List A'!GC12=8,8,IF('Vessel List A'!GC12=9,9,IF('Vessel List A'!GC12=10,10,IF('Vessel List A'!GC12=11,11,IF('Vessel List A'!GC12=12,12,IF('Vessel List A'!GC12=13,13,IF('Vessel List A'!GC12=14,14,IF('Vessel List A'!GC12=15,15,IF('Vessel List A'!GC12=16,16,0))))))))))))))))))</f>
        <v xml:space="preserve"> </v>
      </c>
      <c r="CW13" s="154"/>
      <c r="CX13" s="158"/>
      <c r="CY13" s="390" t="str">
        <f t="shared" si="28"/>
        <v/>
      </c>
      <c r="CZ13" s="158"/>
      <c r="DA13" s="137"/>
      <c r="DB13" s="388" t="str">
        <f t="shared" si="29"/>
        <v/>
      </c>
      <c r="DC13" s="157" t="str">
        <f>IF(VALUE(IF('Vessel List A'!GP12=1,1,IF('Vessel List A'!GP12=2,2,IF('Vessel List A'!GP12=3,3,IF('Vessel List A'!GP12=4,4,IF('Vessel List A'!GP12=5,5,IF('Vessel List A'!GP12=6,6,IF('Vessel List A'!GP12=7,7,IF('Vessel List A'!GP12=8,8,IF('Vessel List A'!GP12=9,9,IF('Vessel List A'!GP12=10,10,IF('Vessel List A'!GP12=11,11,IF('Vessel List A'!GP12=12,12,IF('Vessel List A'!GP12=13,13,IF('Vessel List A'!GP12=14,14,IF('Vessel List A'!GP12=15,15,IF('Vessel List A'!GP12=16,16,0)))))))))))))))))=0," ",VALUE(IF('Vessel List A'!GP12=1,1,IF('Vessel List A'!GP12=2,2,IF('Vessel List A'!GP12=3,3,IF('Vessel List A'!GP12=4,4,IF('Vessel List A'!GP12=5,5,IF('Vessel List A'!GP12=6,6,IF('Vessel List A'!GP12=7,7,IF('Vessel List A'!GP12=8,8,IF('Vessel List A'!GP12=9,9,IF('Vessel List A'!GP12=10,10,IF('Vessel List A'!GP12=11,11,IF('Vessel List A'!GP12=12,12,IF('Vessel List A'!GP12=13,13,IF('Vessel List A'!GP12=14,14,IF('Vessel List A'!GP12=15,15,IF('Vessel List A'!GP12=16,16,0))))))))))))))))))</f>
        <v xml:space="preserve"> </v>
      </c>
      <c r="DD13" s="154"/>
      <c r="DE13" s="158"/>
      <c r="DF13" s="390" t="str">
        <f t="shared" si="30"/>
        <v/>
      </c>
      <c r="DG13" s="158"/>
      <c r="DH13" s="137"/>
      <c r="DI13" s="388" t="str">
        <f t="shared" si="31"/>
        <v/>
      </c>
      <c r="DJ13" s="157" t="str">
        <f>IF(VALUE(IF('Vessel List A'!HC12=1,1,IF('Vessel List A'!HC12=2,2,IF('Vessel List A'!HC12=3,3,IF('Vessel List A'!HC12=4,4,IF('Vessel List A'!HC12=5,5,IF('Vessel List A'!HC12=6,6,IF('Vessel List A'!HC12=7,7,IF('Vessel List A'!HC12=8,8,IF('Vessel List A'!HC12=9,9,IF('Vessel List A'!HC12=10,10,IF('Vessel List A'!HC12=11,11,IF('Vessel List A'!HC12=12,12,IF('Vessel List A'!HC12=13,13,IF('Vessel List A'!HC12=14,14,IF('Vessel List A'!HC12=15,15,IF('Vessel List A'!HC12=16,16,0)))))))))))))))))=0," ",VALUE(IF('Vessel List A'!HC12=1,1,IF('Vessel List A'!HC12=2,2,IF('Vessel List A'!HC12=3,3,IF('Vessel List A'!HC12=4,4,IF('Vessel List A'!HC12=5,5,IF('Vessel List A'!HC12=6,6,IF('Vessel List A'!HC12=7,7,IF('Vessel List A'!HC12=8,8,IF('Vessel List A'!HC12=9,9,IF('Vessel List A'!HC12=10,10,IF('Vessel List A'!HC12=11,11,IF('Vessel List A'!HC12=12,12,IF('Vessel List A'!HC12=13,13,IF('Vessel List A'!HC12=14,14,IF('Vessel List A'!HC12=15,15,IF('Vessel List A'!HC12=16,16,0))))))))))))))))))</f>
        <v xml:space="preserve"> </v>
      </c>
      <c r="DK13" s="154"/>
      <c r="DL13" s="158"/>
      <c r="DM13" s="390" t="str">
        <f t="shared" si="32"/>
        <v/>
      </c>
      <c r="DN13" s="158"/>
      <c r="DO13" s="137"/>
      <c r="DP13" s="388" t="str">
        <f t="shared" si="33"/>
        <v/>
      </c>
      <c r="DQ13" s="157" t="str">
        <f>IF(VALUE(IF('Vessel List A'!HP12=1,1,IF('Vessel List A'!HP12=2,2,IF('Vessel List A'!HP12=3,3,IF('Vessel List A'!HP12=4,4,IF('Vessel List A'!HP12=5,5,IF('Vessel List A'!HP12=6,6,IF('Vessel List A'!HP12=7,7,IF('Vessel List A'!HP12=8,8,IF('Vessel List A'!HP12=9,9,IF('Vessel List A'!HP12=10,10,IF('Vessel List A'!HP12=11,11,IF('Vessel List A'!HP12=12,12,IF('Vessel List A'!HP12=13,13,IF('Vessel List A'!HP12=14,14,IF('Vessel List A'!HP12=15,15,IF('Vessel List A'!HP12=16,16,0)))))))))))))))))=0," ",VALUE(IF('Vessel List A'!HP12=1,1,IF('Vessel List A'!HP12=2,2,IF('Vessel List A'!HP12=3,3,IF('Vessel List A'!HP12=4,4,IF('Vessel List A'!HP12=5,5,IF('Vessel List A'!HP12=6,6,IF('Vessel List A'!HP12=7,7,IF('Vessel List A'!HP12=8,8,IF('Vessel List A'!HP12=9,9,IF('Vessel List A'!HP12=10,10,IF('Vessel List A'!HP12=11,11,IF('Vessel List A'!HP12=12,12,IF('Vessel List A'!HP12=13,13,IF('Vessel List A'!HP12=14,14,IF('Vessel List A'!HP12=15,15,IF('Vessel List A'!HP12=16,16,0))))))))))))))))))</f>
        <v xml:space="preserve"> </v>
      </c>
      <c r="DR13" s="154"/>
      <c r="DS13" s="158"/>
      <c r="DT13" s="390" t="str">
        <f t="shared" si="34"/>
        <v/>
      </c>
      <c r="DU13" s="158"/>
      <c r="DV13" s="137"/>
      <c r="DW13" s="388" t="str">
        <f t="shared" si="35"/>
        <v/>
      </c>
      <c r="DX13" s="157" t="str">
        <f>IF(VALUE(IF('Vessel List A'!IC12=1,1,IF('Vessel List A'!IC12=2,2,IF('Vessel List A'!IC12=3,3,IF('Vessel List A'!IC12=4,4,IF('Vessel List A'!IC12=5,5,IF('Vessel List A'!IC12=6,6,IF('Vessel List A'!IC12=7,7,IF('Vessel List A'!IC12=8,8,IF('Vessel List A'!IC12=9,9,IF('Vessel List A'!IC12=10,10,IF('Vessel List A'!IC12=11,11,IF('Vessel List A'!IC12=12,12,IF('Vessel List A'!IC12=13,13,IF('Vessel List A'!IC12=14,14,IF('Vessel List A'!IC12=15,15,IF('Vessel List A'!IC12=16,16,0)))))))))))))))))=0," ",VALUE(IF('Vessel List A'!IC12=1,1,IF('Vessel List A'!IC12=2,2,IF('Vessel List A'!IC12=3,3,IF('Vessel List A'!IC12=4,4,IF('Vessel List A'!IC12=5,5,IF('Vessel List A'!IC12=6,6,IF('Vessel List A'!IC12=7,7,IF('Vessel List A'!IC12=8,8,IF('Vessel List A'!IC12=9,9,IF('Vessel List A'!IC12=10,10,IF('Vessel List A'!IC12=11,11,IF('Vessel List A'!IC12=12,12,IF('Vessel List A'!IC12=13,13,IF('Vessel List A'!IC12=14,14,IF('Vessel List A'!IC12=15,15,IF('Vessel List A'!IC12=16,16,0))))))))))))))))))</f>
        <v xml:space="preserve"> </v>
      </c>
      <c r="DY13" s="154"/>
      <c r="DZ13" s="158"/>
      <c r="EA13" s="390" t="str">
        <f t="shared" si="36"/>
        <v/>
      </c>
      <c r="EB13" s="158"/>
      <c r="EC13" s="137"/>
      <c r="ED13" s="388" t="str">
        <f t="shared" si="37"/>
        <v/>
      </c>
      <c r="EE13" s="157" t="str">
        <f>IF(VALUE(IF('Vessel List A'!IP12=1,1,IF('Vessel List A'!IP12=2,2,IF('Vessel List A'!IP12=3,3,IF('Vessel List A'!IP12=4,4,IF('Vessel List A'!IP12=5,5,IF('Vessel List A'!IP12=6,6,IF('Vessel List A'!IP12=7,7,IF('Vessel List A'!IP12=8,8,IF('Vessel List A'!IP12=9,9,IF('Vessel List A'!IP12=10,10,IF('Vessel List A'!IP12=11,11,IF('Vessel List A'!IP12=12,12,IF('Vessel List A'!IP12=13,13,IF('Vessel List A'!IP12=14,14,IF('Vessel List A'!IP12=15,15,IF('Vessel List A'!IP12=16,16,0)))))))))))))))))=0," ",VALUE(IF('Vessel List A'!IP12=1,1,IF('Vessel List A'!IP12=2,2,IF('Vessel List A'!IP12=3,3,IF('Vessel List A'!IP12=4,4,IF('Vessel List A'!IP12=5,5,IF('Vessel List A'!IP12=6,6,IF('Vessel List A'!IP12=7,7,IF('Vessel List A'!IP12=8,8,IF('Vessel List A'!IP12=9,9,IF('Vessel List A'!IP12=10,10,IF('Vessel List A'!IP12=11,11,IF('Vessel List A'!IP12=12,12,IF('Vessel List A'!IP12=13,13,IF('Vessel List A'!IP12=14,14,IF('Vessel List A'!IP12=15,15,IF('Vessel List A'!IP12=16,16,0))))))))))))))))))</f>
        <v xml:space="preserve"> </v>
      </c>
      <c r="EF13" s="154"/>
      <c r="EG13" s="158"/>
      <c r="EH13" s="390" t="str">
        <f t="shared" si="38"/>
        <v/>
      </c>
      <c r="EI13" s="158"/>
      <c r="EJ13" s="137"/>
      <c r="EK13" s="397" t="str">
        <f t="shared" si="39"/>
        <v/>
      </c>
      <c r="EL13" s="144"/>
      <c r="EM13" s="157" t="str">
        <f>IF(VALUE(IF('Vessel List B'!C12=1,1,IF('Vessel List B'!C12=2,2,IF('Vessel List B'!C12=3,3,IF('Vessel List B'!C12=4,4,IF('Vessel List B'!C12=5,5,IF('Vessel List B'!C12=6,6,IF('Vessel List B'!C12=7,7,IF('Vessel List B'!C12=8,8,IF('Vessel List B'!C12=9,9,IF('Vessel List B'!C12=10,10,IF('Vessel List B'!C12=11,11,IF('Vessel List B'!C12=12,12,IF('Vessel List B'!C12=13,13,IF('Vessel List B'!C12=14,14,IF('Vessel List B'!C12=15,15,IF('Vessel List B'!C12=16,16,0)))))))))))))))))=0," ",VALUE(IF('Vessel List B'!C12=1,1,IF('Vessel List B'!C12=2,2,IF('Vessel List B'!C12=3,3,IF('Vessel List B'!C12=4,4,IF('Vessel List B'!C12=5,5,IF('Vessel List B'!C12=6,6,IF('Vessel List B'!C12=7,7,IF('Vessel List B'!C12=8,8,IF('Vessel List B'!C12=9,9,IF('Vessel List B'!C12=10,10,IF('Vessel List B'!C12=11,11,IF('Vessel List B'!C12=12,12,IF('Vessel List B'!C12=13,13,IF('Vessel List B'!C12=14,14,IF('Vessel List B'!C12=15,15,IF('Vessel List B'!C12=16,16,0))))))))))))))))))</f>
        <v xml:space="preserve"> </v>
      </c>
      <c r="EN13" s="154"/>
      <c r="EO13" s="158"/>
      <c r="EP13" s="390" t="str">
        <f t="shared" si="40"/>
        <v/>
      </c>
      <c r="EQ13" s="158"/>
      <c r="ER13" s="137"/>
      <c r="ES13" s="388" t="str">
        <f t="shared" si="41"/>
        <v/>
      </c>
      <c r="ET13" s="157" t="str">
        <f>IF(VALUE(IF('Vessel List B'!P12=1,1,IF('Vessel List B'!P12=2,2,IF('Vessel List B'!P12=3,3,IF('Vessel List B'!P12=4,4,IF('Vessel List B'!P12=5,5,IF('Vessel List B'!P12=6,6,IF('Vessel List B'!P12=7,7,IF('Vessel List B'!P12=8,8,IF('Vessel List B'!P12=9,9,IF('Vessel List B'!P12=10,10,IF('Vessel List B'!P12=11,11,IF('Vessel List B'!P12=12,12,IF('Vessel List B'!P12=13,13,IF('Vessel List B'!P12=14,14,IF('Vessel List B'!P12=15,15,IF('Vessel List B'!P12=16,16,0)))))))))))))))))=0," ",VALUE(IF('Vessel List B'!P12=1,1,IF('Vessel List B'!P12=2,2,IF('Vessel List B'!P12=3,3,IF('Vessel List B'!P12=4,4,IF('Vessel List B'!P12=5,5,IF('Vessel List B'!P12=6,6,IF('Vessel List B'!P12=7,7,IF('Vessel List B'!P12=8,8,IF('Vessel List B'!P12=9,9,IF('Vessel List B'!P12=10,10,IF('Vessel List B'!P12=11,11,IF('Vessel List B'!P12=12,12,IF('Vessel List B'!P12=13,13,IF('Vessel List B'!P12=14,14,IF('Vessel List B'!P12=15,15,IF('Vessel List B'!P12=16,16,0))))))))))))))))))</f>
        <v xml:space="preserve"> </v>
      </c>
      <c r="EU13" s="154"/>
      <c r="EV13" s="158"/>
      <c r="EW13" s="390" t="str">
        <f t="shared" si="42"/>
        <v/>
      </c>
      <c r="EX13" s="158"/>
      <c r="EY13" s="137"/>
      <c r="EZ13" s="388" t="str">
        <f t="shared" si="43"/>
        <v/>
      </c>
      <c r="FA13" s="157" t="str">
        <f>IF(VALUE(IF('Vessel List B'!AC12=1,1,IF('Vessel List B'!AC12=2,2,IF('Vessel List B'!AC12=3,3,IF('Vessel List B'!AC12=4,4,IF('Vessel List B'!AC12=5,5,IF('Vessel List B'!AC12=6,6,IF('Vessel List B'!AC12=7,7,IF('Vessel List B'!AC12=8,8,IF('Vessel List B'!AC12=9,9,IF('Vessel List B'!AC12=10,10,IF('Vessel List B'!AC12=11,11,IF('Vessel List B'!AC12=12,12,IF('Vessel List B'!AC12=13,13,IF('Vessel List B'!AC12=14,14,IF('Vessel List B'!AC12=15,15,IF('Vessel List B'!AC12=16,16,0)))))))))))))))))=0," ",VALUE(IF('Vessel List B'!AC12=1,1,IF('Vessel List B'!AC12=2,2,IF('Vessel List B'!AC12=3,3,IF('Vessel List B'!AC12=4,4,IF('Vessel List B'!AC12=5,5,IF('Vessel List B'!AC12=6,6,IF('Vessel List B'!AC12=7,7,IF('Vessel List B'!AC12=8,8,IF('Vessel List B'!AC12=9,9,IF('Vessel List B'!AC12=10,10,IF('Vessel List B'!AC12=11,11,IF('Vessel List B'!AC12=12,12,IF('Vessel List B'!AC12=13,13,IF('Vessel List B'!AC12=14,14,IF('Vessel List B'!AC12=15,15,IF('Vessel List B'!AC12=16,16,0))))))))))))))))))</f>
        <v xml:space="preserve"> </v>
      </c>
      <c r="FB13" s="154"/>
      <c r="FC13" s="158"/>
      <c r="FD13" s="390" t="str">
        <f t="shared" si="44"/>
        <v/>
      </c>
      <c r="FE13" s="158"/>
      <c r="FF13" s="137"/>
      <c r="FG13" s="388" t="str">
        <f t="shared" si="45"/>
        <v/>
      </c>
      <c r="FH13" s="157" t="str">
        <f>IF(VALUE(IF('Vessel List B'!AP12=1,1,IF('Vessel List B'!AP12=2,2,IF('Vessel List B'!AP12=3,3,IF('Vessel List B'!AP12=4,4,IF('Vessel List B'!AP12=5,5,IF('Vessel List B'!AP12=6,6,IF('Vessel List B'!AP12=7,7,IF('Vessel List B'!AP12=8,8,IF('Vessel List B'!AP12=9,9,IF('Vessel List B'!AP12=10,10,IF('Vessel List B'!AP12=11,11,IF('Vessel List B'!AP12=12,12,IF('Vessel List B'!AP12=13,13,IF('Vessel List B'!AP12=14,14,IF('Vessel List B'!AP12=15,15,IF('Vessel List B'!AP12=16,16,0)))))))))))))))))=0," ",VALUE(IF('Vessel List B'!AP12=1,1,IF('Vessel List B'!AP12=2,2,IF('Vessel List B'!AP12=3,3,IF('Vessel List B'!AP12=4,4,IF('Vessel List B'!AP12=5,5,IF('Vessel List B'!AP12=6,6,IF('Vessel List B'!AP12=7,7,IF('Vessel List B'!AP12=8,8,IF('Vessel List B'!AP12=9,9,IF('Vessel List B'!AP12=10,10,IF('Vessel List B'!AP12=11,11,IF('Vessel List B'!AP12=12,12,IF('Vessel List B'!AP12=13,13,IF('Vessel List B'!AP12=14,14,IF('Vessel List B'!AP12=15,15,IF('Vessel List B'!AP12=16,16,0))))))))))))))))))</f>
        <v xml:space="preserve"> </v>
      </c>
      <c r="FI13" s="154"/>
      <c r="FJ13" s="158"/>
      <c r="FK13" s="390" t="str">
        <f t="shared" si="46"/>
        <v/>
      </c>
      <c r="FL13" s="158"/>
      <c r="FM13" s="137"/>
      <c r="FN13" s="388" t="str">
        <f t="shared" si="47"/>
        <v/>
      </c>
      <c r="FO13" s="157" t="str">
        <f>IF(VALUE(IF('Vessel List B'!BC12=1,1,IF('Vessel List B'!BC12=2,2,IF('Vessel List B'!BC12=3,3,IF('Vessel List B'!BC12=4,4,IF('Vessel List B'!BC12=5,5,IF('Vessel List B'!BC12=6,6,IF('Vessel List B'!BC12=7,7,IF('Vessel List B'!BC12=8,8,IF('Vessel List B'!BC12=9,9,IF('Vessel List B'!BC12=10,10,IF('Vessel List B'!BC12=11,11,IF('Vessel List B'!BC12=12,12,IF('Vessel List B'!BC12=13,13,IF('Vessel List B'!BC12=14,14,IF('Vessel List B'!BC12=15,15,IF('Vessel List B'!BC12=16,16,0)))))))))))))))))=0," ",VALUE(IF('Vessel List B'!BC12=1,1,IF('Vessel List B'!BC12=2,2,IF('Vessel List B'!BC12=3,3,IF('Vessel List B'!BC12=4,4,IF('Vessel List B'!BC12=5,5,IF('Vessel List B'!BC12=6,6,IF('Vessel List B'!BC12=7,7,IF('Vessel List B'!BC12=8,8,IF('Vessel List B'!BC12=9,9,IF('Vessel List B'!BC12=10,10,IF('Vessel List B'!BC12=11,11,IF('Vessel List B'!BC12=12,12,IF('Vessel List B'!BC12=13,13,IF('Vessel List B'!BC12=14,14,IF('Vessel List B'!BC12=15,15,IF('Vessel List B'!BC12=16,16,0))))))))))))))))))</f>
        <v xml:space="preserve"> </v>
      </c>
      <c r="FP13" s="154"/>
      <c r="FQ13" s="158"/>
      <c r="FR13" s="390" t="str">
        <f t="shared" si="48"/>
        <v/>
      </c>
      <c r="FS13" s="158"/>
      <c r="FT13" s="137"/>
      <c r="FU13" s="388" t="str">
        <f t="shared" si="49"/>
        <v/>
      </c>
      <c r="FV13" s="157" t="str">
        <f>IF(VALUE(IF('Vessel List B'!BP12=1,1,IF('Vessel List B'!BP12=2,2,IF('Vessel List B'!BP12=3,3,IF('Vessel List B'!BP12=4,4,IF('Vessel List B'!BP12=5,5,IF('Vessel List B'!BP12=6,6,IF('Vessel List B'!BP12=7,7,IF('Vessel List B'!BP12=8,8,IF('Vessel List B'!BP12=9,9,IF('Vessel List B'!BP12=10,10,IF('Vessel List B'!BP12=11,11,IF('Vessel List B'!BP12=12,12,IF('Vessel List B'!BP12=13,13,IF('Vessel List B'!BP12=14,14,IF('Vessel List B'!BP12=15,15,IF('Vessel List B'!BP12=16,16,0)))))))))))))))))=0," ",VALUE(IF('Vessel List B'!BP12=1,1,IF('Vessel List B'!BP12=2,2,IF('Vessel List B'!BP12=3,3,IF('Vessel List B'!BP12=4,4,IF('Vessel List B'!BP12=5,5,IF('Vessel List B'!BP12=6,6,IF('Vessel List B'!BP12=7,7,IF('Vessel List B'!BP12=8,8,IF('Vessel List B'!BP12=9,9,IF('Vessel List B'!BP12=10,10,IF('Vessel List B'!BP12=11,11,IF('Vessel List B'!BP12=12,12,IF('Vessel List B'!BP12=13,13,IF('Vessel List B'!BP12=14,14,IF('Vessel List B'!BP12=15,15,IF('Vessel List B'!BP12=16,16,0))))))))))))))))))</f>
        <v xml:space="preserve"> </v>
      </c>
      <c r="FW13" s="154"/>
      <c r="FX13" s="158"/>
      <c r="FY13" s="390" t="str">
        <f t="shared" si="50"/>
        <v/>
      </c>
      <c r="FZ13" s="158"/>
      <c r="GA13" s="137"/>
      <c r="GB13" s="388" t="str">
        <f t="shared" si="51"/>
        <v/>
      </c>
      <c r="GC13" s="157" t="str">
        <f>IF(VALUE(IF('Vessel List B'!CC12=1,1,IF('Vessel List B'!CC12=2,2,IF('Vessel List B'!CC12=3,3,IF('Vessel List B'!CC12=4,4,IF('Vessel List B'!CC12=5,5,IF('Vessel List B'!CC12=6,6,IF('Vessel List B'!CC12=7,7,IF('Vessel List B'!CC12=8,8,IF('Vessel List B'!CC12=9,9,IF('Vessel List B'!CC12=10,10,IF('Vessel List B'!CC12=11,11,IF('Vessel List B'!CC12=12,12,IF('Vessel List B'!CC12=13,13,IF('Vessel List B'!CC12=14,14,IF('Vessel List B'!CC12=15,15,IF('Vessel List B'!CC12=16,16,0)))))))))))))))))=0," ",VALUE(IF('Vessel List B'!CC12=1,1,IF('Vessel List B'!CC12=2,2,IF('Vessel List B'!CC12=3,3,IF('Vessel List B'!CC12=4,4,IF('Vessel List B'!CC12=5,5,IF('Vessel List B'!CC12=6,6,IF('Vessel List B'!CC12=7,7,IF('Vessel List B'!CC12=8,8,IF('Vessel List B'!CC12=9,9,IF('Vessel List B'!CC12=10,10,IF('Vessel List B'!CC12=11,11,IF('Vessel List B'!CC12=12,12,IF('Vessel List B'!CC12=13,13,IF('Vessel List B'!CC12=14,14,IF('Vessel List B'!CC12=15,15,IF('Vessel List B'!CC12=16,16,0))))))))))))))))))</f>
        <v xml:space="preserve"> </v>
      </c>
      <c r="GD13" s="154"/>
      <c r="GE13" s="158"/>
      <c r="GF13" s="390" t="str">
        <f t="shared" si="52"/>
        <v/>
      </c>
      <c r="GG13" s="158"/>
      <c r="GH13" s="137"/>
      <c r="GI13" s="388" t="str">
        <f t="shared" si="53"/>
        <v/>
      </c>
      <c r="GJ13" s="157" t="str">
        <f>IF(VALUE(IF('Vessel List B'!CP12=1,1,IF('Vessel List B'!CP12=2,2,IF('Vessel List B'!CP12=3,3,IF('Vessel List B'!CP12=4,4,IF('Vessel List B'!CP12=5,5,IF('Vessel List B'!CP12=6,6,IF('Vessel List B'!CP12=7,7,IF('Vessel List B'!CP12=8,8,IF('Vessel List B'!CP12=9,9,IF('Vessel List B'!CP12=10,10,IF('Vessel List B'!CP12=11,11,IF('Vessel List B'!CP12=12,12,IF('Vessel List B'!CP12=13,13,IF('Vessel List B'!CP12=14,14,IF('Vessel List B'!CP12=15,15,IF('Vessel List B'!CP12=16,16,0)))))))))))))))))=0," ",VALUE(IF('Vessel List B'!CP12=1,1,IF('Vessel List B'!CP12=2,2,IF('Vessel List B'!CP12=3,3,IF('Vessel List B'!CP12=4,4,IF('Vessel List B'!CP12=5,5,IF('Vessel List B'!CP12=6,6,IF('Vessel List B'!CP12=7,7,IF('Vessel List B'!CP12=8,8,IF('Vessel List B'!CP12=9,9,IF('Vessel List B'!CP12=10,10,IF('Vessel List B'!CP12=11,11,IF('Vessel List B'!CP12=12,12,IF('Vessel List B'!CP12=13,13,IF('Vessel List B'!CP12=14,14,IF('Vessel List B'!CP12=15,15,IF('Vessel List B'!CP12=16,16,0))))))))))))))))))</f>
        <v xml:space="preserve"> </v>
      </c>
      <c r="GK13" s="154"/>
      <c r="GL13" s="158"/>
      <c r="GM13" s="390" t="str">
        <f t="shared" si="54"/>
        <v/>
      </c>
      <c r="GN13" s="158"/>
      <c r="GO13" s="137"/>
      <c r="GP13" s="388" t="str">
        <f t="shared" si="55"/>
        <v/>
      </c>
      <c r="GQ13" s="157" t="str">
        <f>IF(VALUE(IF('Vessel List B'!DC12=1,1,IF('Vessel List B'!DC12=2,2,IF('Vessel List B'!DC12=3,3,IF('Vessel List B'!DC12=4,4,IF('Vessel List B'!DC12=5,5,IF('Vessel List B'!DC12=6,6,IF('Vessel List B'!DC12=7,7,IF('Vessel List B'!DC12=8,8,IF('Vessel List B'!DC12=9,9,IF('Vessel List B'!DC12=10,10,IF('Vessel List B'!DC12=11,11,IF('Vessel List B'!DC12=12,12,IF('Vessel List B'!DC12=13,13,IF('Vessel List B'!DC12=14,14,IF('Vessel List B'!DC12=15,15,IF('Vessel List B'!DC12=16,16,0)))))))))))))))))=0," ",VALUE(IF('Vessel List B'!DC12=1,1,IF('Vessel List B'!DC12=2,2,IF('Vessel List B'!DC12=3,3,IF('Vessel List B'!DC12=4,4,IF('Vessel List B'!DC12=5,5,IF('Vessel List B'!DC12=6,6,IF('Vessel List B'!DC12=7,7,IF('Vessel List B'!DC12=8,8,IF('Vessel List B'!DC12=9,9,IF('Vessel List B'!DC12=10,10,IF('Vessel List B'!DC12=11,11,IF('Vessel List B'!DC12=12,12,IF('Vessel List B'!DC12=13,13,IF('Vessel List B'!DC12=14,14,IF('Vessel List B'!DC12=15,15,IF('Vessel List B'!DC12=16,16,0))))))))))))))))))</f>
        <v xml:space="preserve"> </v>
      </c>
      <c r="GR13" s="154"/>
      <c r="GS13" s="158"/>
      <c r="GT13" s="390" t="str">
        <f t="shared" si="56"/>
        <v/>
      </c>
      <c r="GU13" s="158"/>
      <c r="GV13" s="137"/>
      <c r="GW13" s="388" t="str">
        <f t="shared" si="57"/>
        <v/>
      </c>
      <c r="GX13" s="157" t="str">
        <f>IF(VALUE(IF('Vessel List B'!DP12=1,1,IF('Vessel List B'!DP12=2,2,IF('Vessel List B'!DP12=3,3,IF('Vessel List B'!DP12=4,4,IF('Vessel List B'!DP12=5,5,IF('Vessel List B'!DP12=6,6,IF('Vessel List B'!DP12=7,7,IF('Vessel List B'!DP12=8,8,IF('Vessel List B'!DP12=9,9,IF('Vessel List B'!DP12=10,10,IF('Vessel List B'!DP12=11,11,IF('Vessel List B'!DP12=12,12,IF('Vessel List B'!DP12=13,13,IF('Vessel List B'!DP12=14,14,IF('Vessel List B'!DP12=15,15,IF('Vessel List B'!DP12=16,16,0)))))))))))))))))=0," ",VALUE(IF('Vessel List B'!DP12=1,1,IF('Vessel List B'!DP12=2,2,IF('Vessel List B'!DP12=3,3,IF('Vessel List B'!DP12=4,4,IF('Vessel List B'!DP12=5,5,IF('Vessel List B'!DP12=6,6,IF('Vessel List B'!DP12=7,7,IF('Vessel List B'!DP12=8,8,IF('Vessel List B'!DP12=9,9,IF('Vessel List B'!DP12=10,10,IF('Vessel List B'!DP12=11,11,IF('Vessel List B'!DP12=12,12,IF('Vessel List B'!DP12=13,13,IF('Vessel List B'!DP12=14,14,IF('Vessel List B'!DP12=15,15,IF('Vessel List B'!DP12=16,16,0))))))))))))))))))</f>
        <v xml:space="preserve"> </v>
      </c>
      <c r="GY13" s="154"/>
      <c r="GZ13" s="158"/>
      <c r="HA13" s="390" t="str">
        <f t="shared" si="58"/>
        <v/>
      </c>
      <c r="HB13" s="158"/>
      <c r="HC13" s="137"/>
      <c r="HD13" s="388" t="str">
        <f t="shared" si="59"/>
        <v/>
      </c>
      <c r="HE13" s="157" t="str">
        <f>IF(VALUE(IF('Vessel List B'!EC12=1,1,IF('Vessel List B'!EC12=2,2,IF('Vessel List B'!EC12=3,3,IF('Vessel List B'!EC12=4,4,IF('Vessel List B'!EC12=5,5,IF('Vessel List B'!EC12=6,6,IF('Vessel List B'!EC12=7,7,IF('Vessel List B'!EC12=8,8,IF('Vessel List B'!EC12=9,9,IF('Vessel List B'!EC12=10,10,IF('Vessel List B'!EC12=11,11,IF('Vessel List B'!EC12=12,12,IF('Vessel List B'!EC12=13,13,IF('Vessel List B'!EC12=14,14,IF('Vessel List B'!EC12=15,15,IF('Vessel List B'!EC12=16,16,0)))))))))))))))))=0," ",VALUE(IF('Vessel List B'!EC12=1,1,IF('Vessel List B'!EC12=2,2,IF('Vessel List B'!EC12=3,3,IF('Vessel List B'!EC12=4,4,IF('Vessel List B'!EC12=5,5,IF('Vessel List B'!EC12=6,6,IF('Vessel List B'!EC12=7,7,IF('Vessel List B'!EC12=8,8,IF('Vessel List B'!EC12=9,9,IF('Vessel List B'!EC12=10,10,IF('Vessel List B'!EC12=11,11,IF('Vessel List B'!EC12=12,12,IF('Vessel List B'!EC12=13,13,IF('Vessel List B'!EC12=14,14,IF('Vessel List B'!EC12=15,15,IF('Vessel List B'!EC12=16,16,0))))))))))))))))))</f>
        <v xml:space="preserve"> </v>
      </c>
      <c r="HF13" s="154"/>
      <c r="HG13" s="158"/>
      <c r="HH13" s="390" t="str">
        <f t="shared" si="60"/>
        <v/>
      </c>
      <c r="HI13" s="158"/>
      <c r="HJ13" s="137"/>
      <c r="HK13" s="388" t="str">
        <f t="shared" si="61"/>
        <v/>
      </c>
      <c r="HL13" s="157" t="str">
        <f>IF(VALUE(IF('Vessel List B'!EP12=1,1,IF('Vessel List B'!EP12=2,2,IF('Vessel List B'!EP12=3,3,IF('Vessel List B'!EP12=4,4,IF('Vessel List B'!EP12=5,5,IF('Vessel List B'!EP12=6,6,IF('Vessel List B'!EP12=7,7,IF('Vessel List B'!EP12=8,8,IF('Vessel List B'!EP12=9,9,IF('Vessel List B'!EP12=10,10,IF('Vessel List B'!EP12=11,11,IF('Vessel List B'!EP12=12,12,IF('Vessel List B'!EP12=13,13,IF('Vessel List B'!EP12=14,14,IF('Vessel List B'!EP12=15,15,IF('Vessel List B'!EP12=16,16,0)))))))))))))))))=0," ",VALUE(IF('Vessel List B'!EP12=1,1,IF('Vessel List B'!EP12=2,2,IF('Vessel List B'!EP12=3,3,IF('Vessel List B'!EP12=4,4,IF('Vessel List B'!EP12=5,5,IF('Vessel List B'!EP12=6,6,IF('Vessel List B'!EP12=7,7,IF('Vessel List B'!EP12=8,8,IF('Vessel List B'!EP12=9,9,IF('Vessel List B'!EP12=10,10,IF('Vessel List B'!EP12=11,11,IF('Vessel List B'!EP12=12,12,IF('Vessel List B'!EP12=13,13,IF('Vessel List B'!EP12=14,14,IF('Vessel List B'!EP12=15,15,IF('Vessel List B'!EP12=16,16,0))))))))))))))))))</f>
        <v xml:space="preserve"> </v>
      </c>
      <c r="HM13" s="154"/>
      <c r="HN13" s="158"/>
      <c r="HO13" s="390" t="str">
        <f t="shared" si="62"/>
        <v/>
      </c>
      <c r="HP13" s="158"/>
      <c r="HQ13" s="137"/>
      <c r="HR13" s="388" t="str">
        <f t="shared" si="63"/>
        <v/>
      </c>
      <c r="HS13" s="157" t="str">
        <f>IF(VALUE(IF('Vessel List B'!FC12=1,1,IF('Vessel List B'!FC12=2,2,IF('Vessel List B'!FC12=3,3,IF('Vessel List B'!FC12=4,4,IF('Vessel List B'!FC12=5,5,IF('Vessel List B'!FC12=6,6,IF('Vessel List B'!FC12=7,7,IF('Vessel List B'!FC12=8,8,IF('Vessel List B'!FC12=9,9,IF('Vessel List B'!FC12=10,10,IF('Vessel List B'!FC12=11,11,IF('Vessel List B'!FC12=12,12,IF('Vessel List B'!FC12=13,13,IF('Vessel List B'!FC12=14,14,IF('Vessel List B'!FC12=15,15,IF('Vessel List B'!FC12=16,16,0)))))))))))))))))=0," ",VALUE(IF('Vessel List B'!FC12=1,1,IF('Vessel List B'!FC12=2,2,IF('Vessel List B'!FC12=3,3,IF('Vessel List B'!FC12=4,4,IF('Vessel List B'!FC12=5,5,IF('Vessel List B'!FC12=6,6,IF('Vessel List B'!FC12=7,7,IF('Vessel List B'!FC12=8,8,IF('Vessel List B'!FC12=9,9,IF('Vessel List B'!FC12=10,10,IF('Vessel List B'!FC12=11,11,IF('Vessel List B'!FC12=12,12,IF('Vessel List B'!FC12=13,13,IF('Vessel List B'!FC12=14,14,IF('Vessel List B'!FC12=15,15,IF('Vessel List B'!FC12=16,16,0))))))))))))))))))</f>
        <v xml:space="preserve"> </v>
      </c>
      <c r="HT13" s="154"/>
      <c r="HU13" s="158"/>
      <c r="HV13" s="390" t="str">
        <f t="shared" si="64"/>
        <v/>
      </c>
      <c r="HW13" s="158"/>
      <c r="HX13" s="137"/>
      <c r="HY13" s="388" t="str">
        <f t="shared" si="65"/>
        <v/>
      </c>
      <c r="HZ13" s="157" t="str">
        <f>IF(VALUE(IF('Vessel List B'!FP12=1,1,IF('Vessel List B'!FP12=2,2,IF('Vessel List B'!FP12=3,3,IF('Vessel List B'!FP12=4,4,IF('Vessel List B'!FP12=5,5,IF('Vessel List B'!FP12=6,6,IF('Vessel List B'!FP12=7,7,IF('Vessel List B'!FP12=8,8,IF('Vessel List B'!FP12=9,9,IF('Vessel List B'!FP12=10,10,IF('Vessel List B'!FP12=11,11,IF('Vessel List B'!FP12=12,12,IF('Vessel List B'!FP12=13,13,IF('Vessel List B'!FP12=14,14,IF('Vessel List B'!FP12=15,15,IF('Vessel List B'!FP12=16,16,0)))))))))))))))))=0," ",VALUE(IF('Vessel List B'!FP12=1,1,IF('Vessel List B'!FP12=2,2,IF('Vessel List B'!FP12=3,3,IF('Vessel List B'!FP12=4,4,IF('Vessel List B'!FP12=5,5,IF('Vessel List B'!FP12=6,6,IF('Vessel List B'!FP12=7,7,IF('Vessel List B'!FP12=8,8,IF('Vessel List B'!FP12=9,9,IF('Vessel List B'!FP12=10,10,IF('Vessel List B'!FP12=11,11,IF('Vessel List B'!FP12=12,12,IF('Vessel List B'!FP12=13,13,IF('Vessel List B'!FP12=14,14,IF('Vessel List B'!FP12=15,15,IF('Vessel List B'!FP12=16,16,0))))))))))))))))))</f>
        <v xml:space="preserve"> </v>
      </c>
      <c r="IA13" s="154"/>
      <c r="IB13" s="158"/>
      <c r="IC13" s="390" t="str">
        <f t="shared" si="66"/>
        <v/>
      </c>
      <c r="ID13" s="158"/>
      <c r="IE13" s="137"/>
      <c r="IF13" s="388" t="str">
        <f t="shared" si="67"/>
        <v/>
      </c>
      <c r="IG13" s="157" t="str">
        <f>IF(VALUE(IF('Vessel List B'!GC12=1,1,IF('Vessel List B'!GC12=2,2,IF('Vessel List B'!GC12=3,3,IF('Vessel List B'!GC12=4,4,IF('Vessel List B'!GC12=5,5,IF('Vessel List B'!GC12=6,6,IF('Vessel List B'!GC12=7,7,IF('Vessel List B'!GC12=8,8,IF('Vessel List B'!GC12=9,9,IF('Vessel List B'!GC12=10,10,IF('Vessel List B'!GC12=11,11,IF('Vessel List B'!GC12=12,12,IF('Vessel List B'!GC12=13,13,IF('Vessel List B'!GC12=14,14,IF('Vessel List B'!GC12=15,15,IF('Vessel List B'!GC12=16,16,0)))))))))))))))))=0," ",VALUE(IF('Vessel List B'!GC12=1,1,IF('Vessel List B'!GC12=2,2,IF('Vessel List B'!GC12=3,3,IF('Vessel List B'!GC12=4,4,IF('Vessel List B'!GC12=5,5,IF('Vessel List B'!GC12=6,6,IF('Vessel List B'!GC12=7,7,IF('Vessel List B'!GC12=8,8,IF('Vessel List B'!GC12=9,9,IF('Vessel List B'!GC12=10,10,IF('Vessel List B'!GC12=11,11,IF('Vessel List B'!GC12=12,12,IF('Vessel List B'!GC12=13,13,IF('Vessel List B'!GC12=14,14,IF('Vessel List B'!GC12=15,15,IF('Vessel List B'!GC12=16,16,0))))))))))))))))))</f>
        <v xml:space="preserve"> </v>
      </c>
      <c r="IH13" s="154"/>
      <c r="II13" s="158"/>
      <c r="IJ13" s="390" t="str">
        <f t="shared" si="68"/>
        <v/>
      </c>
      <c r="IK13" s="158"/>
      <c r="IL13" s="137"/>
      <c r="IM13" s="388" t="str">
        <f t="shared" si="69"/>
        <v/>
      </c>
      <c r="IN13" s="157" t="str">
        <f>IF(VALUE(IF('Vessel List B'!GP12=1,1,IF('Vessel List B'!GP12=2,2,IF('Vessel List B'!GP12=3,3,IF('Vessel List B'!GP12=4,4,IF('Vessel List B'!GP12=5,5,IF('Vessel List B'!GP12=6,6,IF('Vessel List B'!GP12=7,7,IF('Vessel List B'!GP12=8,8,IF('Vessel List B'!GP12=9,9,IF('Vessel List B'!GP12=10,10,IF('Vessel List B'!GP12=11,11,IF('Vessel List B'!GP12=12,12,IF('Vessel List B'!GP12=13,13,IF('Vessel List B'!GP12=14,14,IF('Vessel List B'!GP12=15,15,IF('Vessel List B'!GP12=16,16,0)))))))))))))))))=0," ",VALUE(IF('Vessel List B'!GP12=1,1,IF('Vessel List B'!GP12=2,2,IF('Vessel List B'!GP12=3,3,IF('Vessel List B'!GP12=4,4,IF('Vessel List B'!GP12=5,5,IF('Vessel List B'!GP12=6,6,IF('Vessel List B'!GP12=7,7,IF('Vessel List B'!GP12=8,8,IF('Vessel List B'!GP12=9,9,IF('Vessel List B'!GP12=10,10,IF('Vessel List B'!GP12=11,11,IF('Vessel List B'!GP12=12,12,IF('Vessel List B'!GP12=13,13,IF('Vessel List B'!GP12=14,14,IF('Vessel List B'!GP12=15,15,IF('Vessel List B'!GP12=16,16,0))))))))))))))))))</f>
        <v xml:space="preserve"> </v>
      </c>
      <c r="IO13" s="154"/>
      <c r="IP13" s="158"/>
      <c r="IQ13" s="390" t="str">
        <f t="shared" si="70"/>
        <v/>
      </c>
      <c r="IR13" s="158"/>
      <c r="IS13" s="137"/>
      <c r="IT13" s="388" t="str">
        <f t="shared" si="71"/>
        <v/>
      </c>
      <c r="IU13" s="157" t="str">
        <f>IF(VALUE(IF('Vessel List B'!HC12=1,1,IF('Vessel List B'!HC12=2,2,IF('Vessel List B'!HC12=3,3,IF('Vessel List B'!HC12=4,4,IF('Vessel List B'!HC12=5,5,IF('Vessel List B'!HC12=6,6,IF('Vessel List B'!HC12=7,7,IF('Vessel List B'!HC12=8,8,IF('Vessel List B'!HC12=9,9,IF('Vessel List B'!HC12=10,10,IF('Vessel List B'!HC12=11,11,IF('Vessel List B'!HC12=12,12,IF('Vessel List B'!HC12=13,13,IF('Vessel List B'!HC12=14,14,IF('Vessel List B'!HC12=15,15,IF('Vessel List B'!HC12=16,16,0)))))))))))))))))=0," ",VALUE(IF('Vessel List B'!HC12=1,1,IF('Vessel List B'!HC12=2,2,IF('Vessel List B'!HC12=3,3,IF('Vessel List B'!HC12=4,4,IF('Vessel List B'!HC12=5,5,IF('Vessel List B'!HC12=6,6,IF('Vessel List B'!HC12=7,7,IF('Vessel List B'!HC12=8,8,IF('Vessel List B'!HC12=9,9,IF('Vessel List B'!HC12=10,10,IF('Vessel List B'!HC12=11,11,IF('Vessel List B'!HC12=12,12,IF('Vessel List B'!HC12=13,13,IF('Vessel List B'!HC12=14,14,IF('Vessel List B'!HC12=15,15,IF('Vessel List B'!HC12=16,16,0))))))))))))))))))</f>
        <v xml:space="preserve"> </v>
      </c>
      <c r="IV13" s="154"/>
      <c r="IW13" s="158"/>
      <c r="IX13" s="390" t="str">
        <f t="shared" si="72"/>
        <v/>
      </c>
      <c r="IY13" s="158"/>
      <c r="IZ13" s="137"/>
      <c r="JA13" s="388" t="str">
        <f t="shared" si="73"/>
        <v/>
      </c>
      <c r="JB13" s="157" t="str">
        <f>IF(VALUE(IF('Vessel List B'!HP12=1,1,IF('Vessel List B'!HP12=2,2,IF('Vessel List B'!HP12=3,3,IF('Vessel List B'!HP12=4,4,IF('Vessel List B'!HP12=5,5,IF('Vessel List B'!HP12=6,6,IF('Vessel List B'!HP12=7,7,IF('Vessel List B'!HP12=8,8,IF('Vessel List B'!HP12=9,9,IF('Vessel List B'!HP12=10,10,IF('Vessel List B'!HP12=11,11,IF('Vessel List B'!HP12=12,12,IF('Vessel List B'!HP12=13,13,IF('Vessel List B'!HP12=14,14,IF('Vessel List B'!HP12=15,15,IF('Vessel List B'!HP12=16,16,0)))))))))))))))))=0," ",VALUE(IF('Vessel List B'!HP12=1,1,IF('Vessel List B'!HP12=2,2,IF('Vessel List B'!HP12=3,3,IF('Vessel List B'!HP12=4,4,IF('Vessel List B'!HP12=5,5,IF('Vessel List B'!HP12=6,6,IF('Vessel List B'!HP12=7,7,IF('Vessel List B'!HP12=8,8,IF('Vessel List B'!HP12=9,9,IF('Vessel List B'!HP12=10,10,IF('Vessel List B'!HP12=11,11,IF('Vessel List B'!HP12=12,12,IF('Vessel List B'!HP12=13,13,IF('Vessel List B'!HP12=14,14,IF('Vessel List B'!HP12=15,15,IF('Vessel List B'!HP12=16,16,0))))))))))))))))))</f>
        <v xml:space="preserve"> </v>
      </c>
      <c r="JC13" s="154"/>
      <c r="JD13" s="158"/>
      <c r="JE13" s="390" t="str">
        <f t="shared" si="74"/>
        <v/>
      </c>
      <c r="JF13" s="158"/>
      <c r="JG13" s="137"/>
      <c r="JH13" s="388" t="str">
        <f t="shared" si="75"/>
        <v/>
      </c>
      <c r="JI13" s="157" t="str">
        <f>IF(VALUE(IF('Vessel List B'!IC12=1,1,IF('Vessel List B'!IC12=2,2,IF('Vessel List B'!IC12=3,3,IF('Vessel List B'!IC12=4,4,IF('Vessel List B'!IC12=5,5,IF('Vessel List B'!IC12=6,6,IF('Vessel List B'!IC12=7,7,IF('Vessel List B'!IC12=8,8,IF('Vessel List B'!IC12=9,9,IF('Vessel List B'!IC12=10,10,IF('Vessel List B'!IC12=11,11,IF('Vessel List B'!IC12=12,12,IF('Vessel List B'!IC12=13,13,IF('Vessel List B'!IC12=14,14,IF('Vessel List B'!IC12=15,15,IF('Vessel List B'!IC12=16,16,0)))))))))))))))))=0," ",VALUE(IF('Vessel List B'!IC12=1,1,IF('Vessel List B'!IC12=2,2,IF('Vessel List B'!IC12=3,3,IF('Vessel List B'!IC12=4,4,IF('Vessel List B'!IC12=5,5,IF('Vessel List B'!IC12=6,6,IF('Vessel List B'!IC12=7,7,IF('Vessel List B'!IC12=8,8,IF('Vessel List B'!IC12=9,9,IF('Vessel List B'!IC12=10,10,IF('Vessel List B'!IC12=11,11,IF('Vessel List B'!IC12=12,12,IF('Vessel List B'!IC12=13,13,IF('Vessel List B'!IC12=14,14,IF('Vessel List B'!IC12=15,15,IF('Vessel List B'!IC12=16,16,0))))))))))))))))))</f>
        <v xml:space="preserve"> </v>
      </c>
      <c r="JJ13" s="154"/>
      <c r="JK13" s="158"/>
      <c r="JL13" s="390" t="str">
        <f t="shared" si="76"/>
        <v/>
      </c>
      <c r="JM13" s="158"/>
      <c r="JN13" s="137"/>
      <c r="JO13" s="388" t="str">
        <f t="shared" si="77"/>
        <v/>
      </c>
      <c r="JP13" s="157" t="str">
        <f>IF(VALUE(IF('Vessel List B'!IP12=1,1,IF('Vessel List B'!IP12=2,2,IF('Vessel List B'!IP12=3,3,IF('Vessel List B'!IP12=4,4,IF('Vessel List B'!IP12=5,5,IF('Vessel List B'!IP12=6,6,IF('Vessel List B'!IP12=7,7,IF('Vessel List B'!IP12=8,8,IF('Vessel List B'!IP12=9,9,IF('Vessel List B'!IP12=10,10,IF('Vessel List B'!IP12=11,11,IF('Vessel List B'!IP12=12,12,IF('Vessel List B'!IP12=13,13,IF('Vessel List B'!IP12=14,14,IF('Vessel List B'!IP12=15,15,IF('Vessel List B'!IP12=16,16,0)))))))))))))))))=0," ",VALUE(IF('Vessel List B'!IP12=1,1,IF('Vessel List B'!IP12=2,2,IF('Vessel List B'!IP12=3,3,IF('Vessel List B'!IP12=4,4,IF('Vessel List B'!IP12=5,5,IF('Vessel List B'!IP12=6,6,IF('Vessel List B'!IP12=7,7,IF('Vessel List B'!IP12=8,8,IF('Vessel List B'!IP12=9,9,IF('Vessel List B'!IP12=10,10,IF('Vessel List B'!IP12=11,11,IF('Vessel List B'!IP12=12,12,IF('Vessel List B'!IP12=13,13,IF('Vessel List B'!IP12=14,14,IF('Vessel List B'!IP12=15,15,IF('Vessel List B'!IP12=16,16,0))))))))))))))))))</f>
        <v xml:space="preserve"> </v>
      </c>
      <c r="JQ13" s="154"/>
      <c r="JR13" s="158"/>
      <c r="JS13" s="390" t="str">
        <f t="shared" si="78"/>
        <v/>
      </c>
      <c r="JT13" s="158"/>
      <c r="JU13" s="137"/>
      <c r="JV13" s="397" t="str">
        <f t="shared" si="79"/>
        <v/>
      </c>
      <c r="JW13" s="403"/>
      <c r="JX13" s="409" t="e">
        <f t="shared" si="81"/>
        <v>#VALUE!</v>
      </c>
    </row>
    <row r="14" spans="1:291" ht="15" x14ac:dyDescent="0.25">
      <c r="A14" s="132">
        <f>'Vessel List A'!B13</f>
        <v>41588</v>
      </c>
      <c r="B14" s="157" t="str">
        <f>IF(VALUE(IF('Vessel List A'!C13=1,1,IF('Vessel List A'!C13=2,2,IF('Vessel List A'!C13=3,3,IF('Vessel List A'!C13=4,4,IF('Vessel List A'!C13=5,5,IF('Vessel List A'!C13=6,6,IF('Vessel List A'!C13=7,7,IF('Vessel List A'!C13=8,8,IF('Vessel List A'!C13=9,9,IF('Vessel List A'!C13=10,10,IF('Vessel List A'!C13=11,11,IF('Vessel List A'!C13=12,12,IF('Vessel List A'!C13=13,13,IF('Vessel List A'!C13=14,14,IF('Vessel List A'!C13=15,15,IF('Vessel List A'!C13=16,16,0)))))))))))))))))=0," ",VALUE(IF('Vessel List A'!C13=1,1,IF('Vessel List A'!C13=2,2,IF('Vessel List A'!C13=3,3,IF('Vessel List A'!C13=4,4,IF('Vessel List A'!C13=5,5,IF('Vessel List A'!C13=6,6,IF('Vessel List A'!C13=7,7,IF('Vessel List A'!C13=8,8,IF('Vessel List A'!C13=9,9,IF('Vessel List A'!C13=10,10,IF('Vessel List A'!C13=11,11,IF('Vessel List A'!C13=12,12,IF('Vessel List A'!C13=13,13,IF('Vessel List A'!C13=14,14,IF('Vessel List A'!C13=15,15,IF('Vessel List A'!C13=16,16,0))))))))))))))))))</f>
        <v xml:space="preserve"> </v>
      </c>
      <c r="C14" s="154">
        <v>2</v>
      </c>
      <c r="D14" s="158" t="s">
        <v>180</v>
      </c>
      <c r="E14" s="390">
        <f t="shared" si="0"/>
        <v>4</v>
      </c>
      <c r="F14" s="158">
        <v>4</v>
      </c>
      <c r="G14" s="137" t="s">
        <v>182</v>
      </c>
      <c r="H14" s="388">
        <f t="shared" si="1"/>
        <v>4</v>
      </c>
      <c r="I14" s="157" t="str">
        <f>IF(VALUE(IF('Vessel List A'!P13=1,1,IF('Vessel List A'!P13=2,2,IF('Vessel List A'!P13=3,3,IF('Vessel List A'!P13=4,4,IF('Vessel List A'!P13=5,5,IF('Vessel List A'!P13=6,6,IF('Vessel List A'!P13=7,7,IF('Vessel List A'!P13=8,8,IF('Vessel List A'!P13=9,9,IF('Vessel List A'!P13=10,10,IF('Vessel List A'!P13=11,11,IF('Vessel List A'!P13=12,12,IF('Vessel List A'!P13=13,13,IF('Vessel List A'!P13=14,14,IF('Vessel List A'!P13=15,15,IF('Vessel List A'!P13=16,16,0)))))))))))))))))=0," ",VALUE(IF('Vessel List A'!P13=1,1,IF('Vessel List A'!P13=2,2,IF('Vessel List A'!P13=3,3,IF('Vessel List A'!P13=4,4,IF('Vessel List A'!P13=5,5,IF('Vessel List A'!P13=6,6,IF('Vessel List A'!P13=7,7,IF('Vessel List A'!P13=8,8,IF('Vessel List A'!P13=9,9,IF('Vessel List A'!P13=10,10,IF('Vessel List A'!P13=11,11,IF('Vessel List A'!P13=12,12,IF('Vessel List A'!P13=13,13,IF('Vessel List A'!P13=14,14,IF('Vessel List A'!P13=15,15,IF('Vessel List A'!P13=16,16,0))))))))))))))))))</f>
        <v xml:space="preserve"> </v>
      </c>
      <c r="J14" s="154"/>
      <c r="K14" s="158"/>
      <c r="L14" s="390" t="str">
        <f t="shared" si="2"/>
        <v/>
      </c>
      <c r="M14" s="158"/>
      <c r="N14" s="137"/>
      <c r="O14" s="388" t="str">
        <f t="shared" si="3"/>
        <v/>
      </c>
      <c r="P14" s="157" t="str">
        <f>IF(VALUE(IF('Vessel List A'!AC13=1,1,IF('Vessel List A'!AC13=2,2,IF('Vessel List A'!AC13=3,3,IF('Vessel List A'!AC13=4,4,IF('Vessel List A'!AC13=5,5,IF('Vessel List A'!AC13=6,6,IF('Vessel List A'!AC13=7,7,IF('Vessel List A'!AC13=8,8,IF('Vessel List A'!AC13=9,9,IF('Vessel List A'!AC13=10,10,IF('Vessel List A'!AC13=11,11,IF('Vessel List A'!AC13=12,12,IF('Vessel List A'!AC13=13,13,IF('Vessel List A'!AC13=14,14,IF('Vessel List A'!AC13=15,15,IF('Vessel List A'!AC13=16,16,0)))))))))))))))))=0," ",VALUE(IF('Vessel List A'!AC13=1,1,IF('Vessel List A'!AC13=2,2,IF('Vessel List A'!AC13=3,3,IF('Vessel List A'!AC13=4,4,IF('Vessel List A'!AC13=5,5,IF('Vessel List A'!AC13=6,6,IF('Vessel List A'!AC13=7,7,IF('Vessel List A'!AC13=8,8,IF('Vessel List A'!AC13=9,9,IF('Vessel List A'!AC13=10,10,IF('Vessel List A'!AC13=11,11,IF('Vessel List A'!AC13=12,12,IF('Vessel List A'!AC13=13,13,IF('Vessel List A'!AC13=14,14,IF('Vessel List A'!AC13=15,15,IF('Vessel List A'!AC13=16,16,0))))))))))))))))))</f>
        <v xml:space="preserve"> </v>
      </c>
      <c r="Q14" s="154"/>
      <c r="R14" s="158"/>
      <c r="S14" s="390" t="str">
        <f t="shared" si="4"/>
        <v/>
      </c>
      <c r="T14" s="158"/>
      <c r="U14" s="137"/>
      <c r="V14" s="388" t="str">
        <f t="shared" si="5"/>
        <v/>
      </c>
      <c r="W14" s="157" t="str">
        <f>IF(VALUE(IF('Vessel List A'!AP13=1,1,IF('Vessel List A'!AP13=2,2,IF('Vessel List A'!AP13=3,3,IF('Vessel List A'!AP13=4,4,IF('Vessel List A'!AP13=5,5,IF('Vessel List A'!AP13=6,6,IF('Vessel List A'!AP13=7,7,IF('Vessel List A'!AP13=8,8,IF('Vessel List A'!AP13=9,9,IF('Vessel List A'!AP13=10,10,IF('Vessel List A'!AP13=11,11,IF('Vessel List A'!AP13=12,12,IF('Vessel List A'!AP13=13,13,IF('Vessel List A'!AP13=14,14,IF('Vessel List A'!AP13=15,15,IF('Vessel List A'!AP13=16,16,0)))))))))))))))))=0," ",VALUE(IF('Vessel List A'!AP13=1,1,IF('Vessel List A'!AP13=2,2,IF('Vessel List A'!AP13=3,3,IF('Vessel List A'!AP13=4,4,IF('Vessel List A'!AP13=5,5,IF('Vessel List A'!AP13=6,6,IF('Vessel List A'!AP13=7,7,IF('Vessel List A'!AP13=8,8,IF('Vessel List A'!AP13=9,9,IF('Vessel List A'!AP13=10,10,IF('Vessel List A'!AP13=11,11,IF('Vessel List A'!AP13=12,12,IF('Vessel List A'!AP13=13,13,IF('Vessel List A'!AP13=14,14,IF('Vessel List A'!AP13=15,15,IF('Vessel List A'!AP13=16,16,0))))))))))))))))))</f>
        <v xml:space="preserve"> </v>
      </c>
      <c r="X14" s="154"/>
      <c r="Y14" s="158"/>
      <c r="Z14" s="390" t="str">
        <f t="shared" si="6"/>
        <v/>
      </c>
      <c r="AA14" s="158"/>
      <c r="AB14" s="137"/>
      <c r="AC14" s="388" t="str">
        <f t="shared" si="7"/>
        <v/>
      </c>
      <c r="AD14" s="157" t="str">
        <f>IF(VALUE(IF('Vessel List A'!BC13=1,1,IF('Vessel List A'!BC13=2,2,IF('Vessel List A'!BC13=3,3,IF('Vessel List A'!BC13=4,4,IF('Vessel List A'!BC13=5,5,IF('Vessel List A'!BC13=6,6,IF('Vessel List A'!BC13=7,7,IF('Vessel List A'!BC13=8,8,IF('Vessel List A'!BC13=9,9,IF('Vessel List A'!BC13=10,10,IF('Vessel List A'!BC13=11,11,IF('Vessel List A'!BC13=12,12,IF('Vessel List A'!BC13=13,13,IF('Vessel List A'!BC13=14,14,IF('Vessel List A'!BC13=15,15,IF('Vessel List A'!BC13=16,16,0)))))))))))))))))=0," ",VALUE(IF('Vessel List A'!BC13=1,1,IF('Vessel List A'!BC13=2,2,IF('Vessel List A'!BC13=3,3,IF('Vessel List A'!BC13=4,4,IF('Vessel List A'!BC13=5,5,IF('Vessel List A'!BC13=6,6,IF('Vessel List A'!BC13=7,7,IF('Vessel List A'!BC13=8,8,IF('Vessel List A'!BC13=9,9,IF('Vessel List A'!BC13=10,10,IF('Vessel List A'!BC13=11,11,IF('Vessel List A'!BC13=12,12,IF('Vessel List A'!BC13=13,13,IF('Vessel List A'!BC13=14,14,IF('Vessel List A'!BC13=15,15,IF('Vessel List A'!BC13=16,16,0))))))))))))))))))</f>
        <v xml:space="preserve"> </v>
      </c>
      <c r="AE14" s="154"/>
      <c r="AF14" s="158"/>
      <c r="AG14" s="390" t="str">
        <f t="shared" si="8"/>
        <v/>
      </c>
      <c r="AH14" s="158"/>
      <c r="AI14" s="137"/>
      <c r="AJ14" s="388" t="str">
        <f t="shared" si="9"/>
        <v/>
      </c>
      <c r="AK14" s="157" t="str">
        <f>IF(VALUE(IF('Vessel List A'!BP13=1,1,IF('Vessel List A'!BP13=2,2,IF('Vessel List A'!BP13=3,3,IF('Vessel List A'!BP13=4,4,IF('Vessel List A'!BP13=5,5,IF('Vessel List A'!BP13=6,6,IF('Vessel List A'!BP13=7,7,IF('Vessel List A'!BP13=8,8,IF('Vessel List A'!BP13=9,9,IF('Vessel List A'!BP13=10,10,IF('Vessel List A'!BP13=11,11,IF('Vessel List A'!BP13=12,12,IF('Vessel List A'!BP13=13,13,IF('Vessel List A'!BP13=14,14,IF('Vessel List A'!BP13=15,15,IF('Vessel List A'!BP13=16,16,0)))))))))))))))))=0," ",VALUE(IF('Vessel List A'!BP13=1,1,IF('Vessel List A'!BP13=2,2,IF('Vessel List A'!BP13=3,3,IF('Vessel List A'!BP13=4,4,IF('Vessel List A'!BP13=5,5,IF('Vessel List A'!BP13=6,6,IF('Vessel List A'!BP13=7,7,IF('Vessel List A'!BP13=8,8,IF('Vessel List A'!BP13=9,9,IF('Vessel List A'!BP13=10,10,IF('Vessel List A'!BP13=11,11,IF('Vessel List A'!BP13=12,12,IF('Vessel List A'!BP13=13,13,IF('Vessel List A'!BP13=14,14,IF('Vessel List A'!BP13=15,15,IF('Vessel List A'!BP13=16,16,0))))))))))))))))))</f>
        <v xml:space="preserve"> </v>
      </c>
      <c r="AL14" s="154"/>
      <c r="AM14" s="158"/>
      <c r="AN14" s="390" t="str">
        <f t="shared" si="10"/>
        <v/>
      </c>
      <c r="AO14" s="158"/>
      <c r="AP14" s="137"/>
      <c r="AQ14" s="388" t="str">
        <f t="shared" si="11"/>
        <v/>
      </c>
      <c r="AR14" s="157" t="str">
        <f>IF(VALUE(IF('Vessel List A'!CC13=1,1,IF('Vessel List A'!CC13=2,2,IF('Vessel List A'!CC13=3,3,IF('Vessel List A'!CC13=4,4,IF('Vessel List A'!CC13=5,5,IF('Vessel List A'!CC13=6,6,IF('Vessel List A'!CC13=7,7,IF('Vessel List A'!CC13=8,8,IF('Vessel List A'!CC13=9,9,IF('Vessel List A'!CC13=10,10,IF('Vessel List A'!CC13=11,11,IF('Vessel List A'!CC13=12,12,IF('Vessel List A'!CC13=13,13,IF('Vessel List A'!CC13=14,14,IF('Vessel List A'!CC13=15,15,IF('Vessel List A'!CC13=16,16,0)))))))))))))))))=0," ",VALUE(IF('Vessel List A'!CC13=1,1,IF('Vessel List A'!CC13=2,2,IF('Vessel List A'!CC13=3,3,IF('Vessel List A'!CC13=4,4,IF('Vessel List A'!CC13=5,5,IF('Vessel List A'!CC13=6,6,IF('Vessel List A'!CC13=7,7,IF('Vessel List A'!CC13=8,8,IF('Vessel List A'!CC13=9,9,IF('Vessel List A'!CC13=10,10,IF('Vessel List A'!CC13=11,11,IF('Vessel List A'!CC13=12,12,IF('Vessel List A'!CC13=13,13,IF('Vessel List A'!CC13=14,14,IF('Vessel List A'!CC13=15,15,IF('Vessel List A'!CC13=16,16,0))))))))))))))))))</f>
        <v xml:space="preserve"> </v>
      </c>
      <c r="AS14" s="154"/>
      <c r="AT14" s="158"/>
      <c r="AU14" s="390" t="str">
        <f t="shared" si="12"/>
        <v/>
      </c>
      <c r="AV14" s="158"/>
      <c r="AW14" s="137"/>
      <c r="AX14" s="388" t="str">
        <f t="shared" si="13"/>
        <v/>
      </c>
      <c r="AY14" s="157" t="str">
        <f>IF(VALUE(IF('Vessel List A'!CP13=1,1,IF('Vessel List A'!CP13=2,2,IF('Vessel List A'!CP13=3,3,IF('Vessel List A'!CP13=4,4,IF('Vessel List A'!CP13=5,5,IF('Vessel List A'!CP13=6,6,IF('Vessel List A'!CP13=7,7,IF('Vessel List A'!CP13=8,8,IF('Vessel List A'!CP13=9,9,IF('Vessel List A'!CP13=10,10,IF('Vessel List A'!CP13=11,11,IF('Vessel List A'!CP13=12,12,IF('Vessel List A'!CP13=13,13,IF('Vessel List A'!CP13=14,14,IF('Vessel List A'!CP13=15,15,IF('Vessel List A'!CP13=16,16,0)))))))))))))))))=0," ",VALUE(IF('Vessel List A'!CP13=1,1,IF('Vessel List A'!CP13=2,2,IF('Vessel List A'!CP13=3,3,IF('Vessel List A'!CP13=4,4,IF('Vessel List A'!CP13=5,5,IF('Vessel List A'!CP13=6,6,IF('Vessel List A'!CP13=7,7,IF('Vessel List A'!CP13=8,8,IF('Vessel List A'!CP13=9,9,IF('Vessel List A'!CP13=10,10,IF('Vessel List A'!CP13=11,11,IF('Vessel List A'!CP13=12,12,IF('Vessel List A'!CP13=13,13,IF('Vessel List A'!CP13=14,14,IF('Vessel List A'!CP13=15,15,IF('Vessel List A'!CP13=16,16,0))))))))))))))))))</f>
        <v xml:space="preserve"> </v>
      </c>
      <c r="AZ14" s="154"/>
      <c r="BA14" s="158"/>
      <c r="BB14" s="390" t="str">
        <f t="shared" si="14"/>
        <v/>
      </c>
      <c r="BC14" s="158"/>
      <c r="BD14" s="137"/>
      <c r="BE14" s="388" t="str">
        <f t="shared" si="15"/>
        <v/>
      </c>
      <c r="BF14" s="157" t="str">
        <f>IF(VALUE(IF('Vessel List A'!DC13=1,1,IF('Vessel List A'!DC13=2,2,IF('Vessel List A'!DC13=3,3,IF('Vessel List A'!DC13=4,4,IF('Vessel List A'!DC13=5,5,IF('Vessel List A'!DC13=6,6,IF('Vessel List A'!DC13=7,7,IF('Vessel List A'!DC13=8,8,IF('Vessel List A'!DC13=9,9,IF('Vessel List A'!DC13=10,10,IF('Vessel List A'!DC13=11,11,IF('Vessel List A'!DC13=12,12,IF('Vessel List A'!DC13=13,13,IF('Vessel List A'!DC13=14,14,IF('Vessel List A'!DC13=15,15,IF('Vessel List A'!DC13=16,16,0)))))))))))))))))=0," ",VALUE(IF('Vessel List A'!DC13=1,1,IF('Vessel List A'!DC13=2,2,IF('Vessel List A'!DC13=3,3,IF('Vessel List A'!DC13=4,4,IF('Vessel List A'!DC13=5,5,IF('Vessel List A'!DC13=6,6,IF('Vessel List A'!DC13=7,7,IF('Vessel List A'!DC13=8,8,IF('Vessel List A'!DC13=9,9,IF('Vessel List A'!DC13=10,10,IF('Vessel List A'!DC13=11,11,IF('Vessel List A'!DC13=12,12,IF('Vessel List A'!DC13=13,13,IF('Vessel List A'!DC13=14,14,IF('Vessel List A'!DC13=15,15,IF('Vessel List A'!DC13=16,16,0))))))))))))))))))</f>
        <v xml:space="preserve"> </v>
      </c>
      <c r="BG14" s="154"/>
      <c r="BH14" s="158"/>
      <c r="BI14" s="390" t="str">
        <f t="shared" si="16"/>
        <v/>
      </c>
      <c r="BJ14" s="158"/>
      <c r="BK14" s="137"/>
      <c r="BL14" s="388" t="str">
        <f t="shared" si="17"/>
        <v/>
      </c>
      <c r="BM14" s="157" t="str">
        <f>IF(VALUE(IF('Vessel List A'!DP13=1,1,IF('Vessel List A'!DP13=2,2,IF('Vessel List A'!DP13=3,3,IF('Vessel List A'!DP13=4,4,IF('Vessel List A'!DP13=5,5,IF('Vessel List A'!DP13=6,6,IF('Vessel List A'!DP13=7,7,IF('Vessel List A'!DP13=8,8,IF('Vessel List A'!DP13=9,9,IF('Vessel List A'!DP13=10,10,IF('Vessel List A'!DP13=11,11,IF('Vessel List A'!DP13=12,12,IF('Vessel List A'!DP13=13,13,IF('Vessel List A'!DP13=14,14,IF('Vessel List A'!DP13=15,15,IF('Vessel List A'!DP13=16,16,0)))))))))))))))))=0," ",VALUE(IF('Vessel List A'!DP13=1,1,IF('Vessel List A'!DP13=2,2,IF('Vessel List A'!DP13=3,3,IF('Vessel List A'!DP13=4,4,IF('Vessel List A'!DP13=5,5,IF('Vessel List A'!DP13=6,6,IF('Vessel List A'!DP13=7,7,IF('Vessel List A'!DP13=8,8,IF('Vessel List A'!DP13=9,9,IF('Vessel List A'!DP13=10,10,IF('Vessel List A'!DP13=11,11,IF('Vessel List A'!DP13=12,12,IF('Vessel List A'!DP13=13,13,IF('Vessel List A'!DP13=14,14,IF('Vessel List A'!DP13=15,15,IF('Vessel List A'!DP13=16,16,0))))))))))))))))))</f>
        <v xml:space="preserve"> </v>
      </c>
      <c r="BN14" s="154"/>
      <c r="BO14" s="158"/>
      <c r="BP14" s="390" t="str">
        <f t="shared" si="18"/>
        <v/>
      </c>
      <c r="BQ14" s="158"/>
      <c r="BR14" s="137"/>
      <c r="BS14" s="388" t="str">
        <f t="shared" si="19"/>
        <v/>
      </c>
      <c r="BT14" s="157" t="str">
        <f>IF(VALUE(IF('Vessel List A'!EC13=1,1,IF('Vessel List A'!EC13=2,2,IF('Vessel List A'!EC13=3,3,IF('Vessel List A'!EC13=4,4,IF('Vessel List A'!EC13=5,5,IF('Vessel List A'!EC13=6,6,IF('Vessel List A'!EC13=7,7,IF('Vessel List A'!EC13=8,8,IF('Vessel List A'!EC13=9,9,IF('Vessel List A'!EC13=10,10,IF('Vessel List A'!EC13=11,11,IF('Vessel List A'!EC13=12,12,IF('Vessel List A'!EC13=13,13,IF('Vessel List A'!EC13=14,14,IF('Vessel List A'!EC13=15,15,IF('Vessel List A'!EC13=16,16,0)))))))))))))))))=0," ",VALUE(IF('Vessel List A'!EC13=1,1,IF('Vessel List A'!EC13=2,2,IF('Vessel List A'!EC13=3,3,IF('Vessel List A'!EC13=4,4,IF('Vessel List A'!EC13=5,5,IF('Vessel List A'!EC13=6,6,IF('Vessel List A'!EC13=7,7,IF('Vessel List A'!EC13=8,8,IF('Vessel List A'!EC13=9,9,IF('Vessel List A'!EC13=10,10,IF('Vessel List A'!EC13=11,11,IF('Vessel List A'!EC13=12,12,IF('Vessel List A'!EC13=13,13,IF('Vessel List A'!EC13=14,14,IF('Vessel List A'!EC13=15,15,IF('Vessel List A'!EC13=16,16,0))))))))))))))))))</f>
        <v xml:space="preserve"> </v>
      </c>
      <c r="BU14" s="154"/>
      <c r="BV14" s="158"/>
      <c r="BW14" s="390" t="str">
        <f t="shared" si="20"/>
        <v/>
      </c>
      <c r="BX14" s="158"/>
      <c r="BY14" s="137"/>
      <c r="BZ14" s="388" t="str">
        <f t="shared" si="21"/>
        <v/>
      </c>
      <c r="CA14" s="157" t="str">
        <f>IF(VALUE(IF('Vessel List A'!EP13=1,1,IF('Vessel List A'!EP13=2,2,IF('Vessel List A'!EP13=3,3,IF('Vessel List A'!EP13=4,4,IF('Vessel List A'!EP13=5,5,IF('Vessel List A'!EP13=6,6,IF('Vessel List A'!EP13=7,7,IF('Vessel List A'!EP13=8,8,IF('Vessel List A'!EP13=9,9,IF('Vessel List A'!EP13=10,10,IF('Vessel List A'!EP13=11,11,IF('Vessel List A'!EP13=12,12,IF('Vessel List A'!EP13=13,13,IF('Vessel List A'!EP13=14,14,IF('Vessel List A'!EP13=15,15,IF('Vessel List A'!EP13=16,16,0)))))))))))))))))=0," ",VALUE(IF('Vessel List A'!EP13=1,1,IF('Vessel List A'!EP13=2,2,IF('Vessel List A'!EP13=3,3,IF('Vessel List A'!EP13=4,4,IF('Vessel List A'!EP13=5,5,IF('Vessel List A'!EP13=6,6,IF('Vessel List A'!EP13=7,7,IF('Vessel List A'!EP13=8,8,IF('Vessel List A'!EP13=9,9,IF('Vessel List A'!EP13=10,10,IF('Vessel List A'!EP13=11,11,IF('Vessel List A'!EP13=12,12,IF('Vessel List A'!EP13=13,13,IF('Vessel List A'!EP13=14,14,IF('Vessel List A'!EP13=15,15,IF('Vessel List A'!EP13=16,16,0))))))))))))))))))</f>
        <v xml:space="preserve"> </v>
      </c>
      <c r="CB14" s="154"/>
      <c r="CC14" s="158"/>
      <c r="CD14" s="390" t="str">
        <f t="shared" si="22"/>
        <v/>
      </c>
      <c r="CE14" s="158"/>
      <c r="CF14" s="137"/>
      <c r="CG14" s="388" t="str">
        <f t="shared" si="23"/>
        <v/>
      </c>
      <c r="CH14" s="157" t="str">
        <f>IF(VALUE(IF('Vessel List A'!FC13=1,1,IF('Vessel List A'!FC13=2,2,IF('Vessel List A'!FC13=3,3,IF('Vessel List A'!FC13=4,4,IF('Vessel List A'!FC13=5,5,IF('Vessel List A'!FC13=6,6,IF('Vessel List A'!FC13=7,7,IF('Vessel List A'!FC13=8,8,IF('Vessel List A'!FC13=9,9,IF('Vessel List A'!FC13=10,10,IF('Vessel List A'!FC13=11,11,IF('Vessel List A'!FC13=12,12,IF('Vessel List A'!FC13=13,13,IF('Vessel List A'!FC13=14,14,IF('Vessel List A'!FC13=15,15,IF('Vessel List A'!FC13=16,16,0)))))))))))))))))=0," ",VALUE(IF('Vessel List A'!FC13=1,1,IF('Vessel List A'!FC13=2,2,IF('Vessel List A'!FC13=3,3,IF('Vessel List A'!FC13=4,4,IF('Vessel List A'!FC13=5,5,IF('Vessel List A'!FC13=6,6,IF('Vessel List A'!FC13=7,7,IF('Vessel List A'!FC13=8,8,IF('Vessel List A'!FC13=9,9,IF('Vessel List A'!FC13=10,10,IF('Vessel List A'!FC13=11,11,IF('Vessel List A'!FC13=12,12,IF('Vessel List A'!FC13=13,13,IF('Vessel List A'!FC13=14,14,IF('Vessel List A'!FC13=15,15,IF('Vessel List A'!FC13=16,16,0))))))))))))))))))</f>
        <v xml:space="preserve"> </v>
      </c>
      <c r="CI14" s="154"/>
      <c r="CJ14" s="158"/>
      <c r="CK14" s="390" t="str">
        <f t="shared" si="24"/>
        <v/>
      </c>
      <c r="CL14" s="158"/>
      <c r="CM14" s="137"/>
      <c r="CN14" s="388" t="str">
        <f t="shared" si="25"/>
        <v/>
      </c>
      <c r="CO14" s="157" t="str">
        <f>IF(VALUE(IF('Vessel List A'!FP13=1,1,IF('Vessel List A'!FP13=2,2,IF('Vessel List A'!FP13=3,3,IF('Vessel List A'!FP13=4,4,IF('Vessel List A'!FP13=5,5,IF('Vessel List A'!FP13=6,6,IF('Vessel List A'!FP13=7,7,IF('Vessel List A'!FP13=8,8,IF('Vessel List A'!FP13=9,9,IF('Vessel List A'!FP13=10,10,IF('Vessel List A'!FP13=11,11,IF('Vessel List A'!FP13=12,12,IF('Vessel List A'!FP13=13,13,IF('Vessel List A'!FP13=14,14,IF('Vessel List A'!FP13=15,15,IF('Vessel List A'!FP13=16,16,0)))))))))))))))))=0," ",VALUE(IF('Vessel List A'!FP13=1,1,IF('Vessel List A'!FP13=2,2,IF('Vessel List A'!FP13=3,3,IF('Vessel List A'!FP13=4,4,IF('Vessel List A'!FP13=5,5,IF('Vessel List A'!FP13=6,6,IF('Vessel List A'!FP13=7,7,IF('Vessel List A'!FP13=8,8,IF('Vessel List A'!FP13=9,9,IF('Vessel List A'!FP13=10,10,IF('Vessel List A'!FP13=11,11,IF('Vessel List A'!FP13=12,12,IF('Vessel List A'!FP13=13,13,IF('Vessel List A'!FP13=14,14,IF('Vessel List A'!FP13=15,15,IF('Vessel List A'!FP13=16,16,0))))))))))))))))))</f>
        <v xml:space="preserve"> </v>
      </c>
      <c r="CP14" s="154"/>
      <c r="CQ14" s="158"/>
      <c r="CR14" s="390" t="str">
        <f t="shared" si="26"/>
        <v/>
      </c>
      <c r="CS14" s="158"/>
      <c r="CT14" s="137"/>
      <c r="CU14" s="388" t="str">
        <f t="shared" si="27"/>
        <v/>
      </c>
      <c r="CV14" s="157" t="str">
        <f>IF(VALUE(IF('Vessel List A'!GC13=1,1,IF('Vessel List A'!GC13=2,2,IF('Vessel List A'!GC13=3,3,IF('Vessel List A'!GC13=4,4,IF('Vessel List A'!GC13=5,5,IF('Vessel List A'!GC13=6,6,IF('Vessel List A'!GC13=7,7,IF('Vessel List A'!GC13=8,8,IF('Vessel List A'!GC13=9,9,IF('Vessel List A'!GC13=10,10,IF('Vessel List A'!GC13=11,11,IF('Vessel List A'!GC13=12,12,IF('Vessel List A'!GC13=13,13,IF('Vessel List A'!GC13=14,14,IF('Vessel List A'!GC13=15,15,IF('Vessel List A'!GC13=16,16,0)))))))))))))))))=0," ",VALUE(IF('Vessel List A'!GC13=1,1,IF('Vessel List A'!GC13=2,2,IF('Vessel List A'!GC13=3,3,IF('Vessel List A'!GC13=4,4,IF('Vessel List A'!GC13=5,5,IF('Vessel List A'!GC13=6,6,IF('Vessel List A'!GC13=7,7,IF('Vessel List A'!GC13=8,8,IF('Vessel List A'!GC13=9,9,IF('Vessel List A'!GC13=10,10,IF('Vessel List A'!GC13=11,11,IF('Vessel List A'!GC13=12,12,IF('Vessel List A'!GC13=13,13,IF('Vessel List A'!GC13=14,14,IF('Vessel List A'!GC13=15,15,IF('Vessel List A'!GC13=16,16,0))))))))))))))))))</f>
        <v xml:space="preserve"> </v>
      </c>
      <c r="CW14" s="154"/>
      <c r="CX14" s="158"/>
      <c r="CY14" s="390" t="str">
        <f t="shared" si="28"/>
        <v/>
      </c>
      <c r="CZ14" s="158"/>
      <c r="DA14" s="137"/>
      <c r="DB14" s="388" t="str">
        <f t="shared" si="29"/>
        <v/>
      </c>
      <c r="DC14" s="157" t="str">
        <f>IF(VALUE(IF('Vessel List A'!GP13=1,1,IF('Vessel List A'!GP13=2,2,IF('Vessel List A'!GP13=3,3,IF('Vessel List A'!GP13=4,4,IF('Vessel List A'!GP13=5,5,IF('Vessel List A'!GP13=6,6,IF('Vessel List A'!GP13=7,7,IF('Vessel List A'!GP13=8,8,IF('Vessel List A'!GP13=9,9,IF('Vessel List A'!GP13=10,10,IF('Vessel List A'!GP13=11,11,IF('Vessel List A'!GP13=12,12,IF('Vessel List A'!GP13=13,13,IF('Vessel List A'!GP13=14,14,IF('Vessel List A'!GP13=15,15,IF('Vessel List A'!GP13=16,16,0)))))))))))))))))=0," ",VALUE(IF('Vessel List A'!GP13=1,1,IF('Vessel List A'!GP13=2,2,IF('Vessel List A'!GP13=3,3,IF('Vessel List A'!GP13=4,4,IF('Vessel List A'!GP13=5,5,IF('Vessel List A'!GP13=6,6,IF('Vessel List A'!GP13=7,7,IF('Vessel List A'!GP13=8,8,IF('Vessel List A'!GP13=9,9,IF('Vessel List A'!GP13=10,10,IF('Vessel List A'!GP13=11,11,IF('Vessel List A'!GP13=12,12,IF('Vessel List A'!GP13=13,13,IF('Vessel List A'!GP13=14,14,IF('Vessel List A'!GP13=15,15,IF('Vessel List A'!GP13=16,16,0))))))))))))))))))</f>
        <v xml:space="preserve"> </v>
      </c>
      <c r="DD14" s="154"/>
      <c r="DE14" s="158"/>
      <c r="DF14" s="390" t="str">
        <f t="shared" si="30"/>
        <v/>
      </c>
      <c r="DG14" s="158"/>
      <c r="DH14" s="137"/>
      <c r="DI14" s="388" t="str">
        <f t="shared" si="31"/>
        <v/>
      </c>
      <c r="DJ14" s="157" t="str">
        <f>IF(VALUE(IF('Vessel List A'!HC13=1,1,IF('Vessel List A'!HC13=2,2,IF('Vessel List A'!HC13=3,3,IF('Vessel List A'!HC13=4,4,IF('Vessel List A'!HC13=5,5,IF('Vessel List A'!HC13=6,6,IF('Vessel List A'!HC13=7,7,IF('Vessel List A'!HC13=8,8,IF('Vessel List A'!HC13=9,9,IF('Vessel List A'!HC13=10,10,IF('Vessel List A'!HC13=11,11,IF('Vessel List A'!HC13=12,12,IF('Vessel List A'!HC13=13,13,IF('Vessel List A'!HC13=14,14,IF('Vessel List A'!HC13=15,15,IF('Vessel List A'!HC13=16,16,0)))))))))))))))))=0," ",VALUE(IF('Vessel List A'!HC13=1,1,IF('Vessel List A'!HC13=2,2,IF('Vessel List A'!HC13=3,3,IF('Vessel List A'!HC13=4,4,IF('Vessel List A'!HC13=5,5,IF('Vessel List A'!HC13=6,6,IF('Vessel List A'!HC13=7,7,IF('Vessel List A'!HC13=8,8,IF('Vessel List A'!HC13=9,9,IF('Vessel List A'!HC13=10,10,IF('Vessel List A'!HC13=11,11,IF('Vessel List A'!HC13=12,12,IF('Vessel List A'!HC13=13,13,IF('Vessel List A'!HC13=14,14,IF('Vessel List A'!HC13=15,15,IF('Vessel List A'!HC13=16,16,0))))))))))))))))))</f>
        <v xml:space="preserve"> </v>
      </c>
      <c r="DK14" s="154"/>
      <c r="DL14" s="158"/>
      <c r="DM14" s="390" t="str">
        <f t="shared" si="32"/>
        <v/>
      </c>
      <c r="DN14" s="158"/>
      <c r="DO14" s="137"/>
      <c r="DP14" s="388" t="str">
        <f t="shared" si="33"/>
        <v/>
      </c>
      <c r="DQ14" s="157" t="str">
        <f>IF(VALUE(IF('Vessel List A'!HP13=1,1,IF('Vessel List A'!HP13=2,2,IF('Vessel List A'!HP13=3,3,IF('Vessel List A'!HP13=4,4,IF('Vessel List A'!HP13=5,5,IF('Vessel List A'!HP13=6,6,IF('Vessel List A'!HP13=7,7,IF('Vessel List A'!HP13=8,8,IF('Vessel List A'!HP13=9,9,IF('Vessel List A'!HP13=10,10,IF('Vessel List A'!HP13=11,11,IF('Vessel List A'!HP13=12,12,IF('Vessel List A'!HP13=13,13,IF('Vessel List A'!HP13=14,14,IF('Vessel List A'!HP13=15,15,IF('Vessel List A'!HP13=16,16,0)))))))))))))))))=0," ",VALUE(IF('Vessel List A'!HP13=1,1,IF('Vessel List A'!HP13=2,2,IF('Vessel List A'!HP13=3,3,IF('Vessel List A'!HP13=4,4,IF('Vessel List A'!HP13=5,5,IF('Vessel List A'!HP13=6,6,IF('Vessel List A'!HP13=7,7,IF('Vessel List A'!HP13=8,8,IF('Vessel List A'!HP13=9,9,IF('Vessel List A'!HP13=10,10,IF('Vessel List A'!HP13=11,11,IF('Vessel List A'!HP13=12,12,IF('Vessel List A'!HP13=13,13,IF('Vessel List A'!HP13=14,14,IF('Vessel List A'!HP13=15,15,IF('Vessel List A'!HP13=16,16,0))))))))))))))))))</f>
        <v xml:space="preserve"> </v>
      </c>
      <c r="DR14" s="154"/>
      <c r="DS14" s="158"/>
      <c r="DT14" s="390" t="str">
        <f t="shared" si="34"/>
        <v/>
      </c>
      <c r="DU14" s="158"/>
      <c r="DV14" s="137"/>
      <c r="DW14" s="388" t="str">
        <f t="shared" si="35"/>
        <v/>
      </c>
      <c r="DX14" s="157" t="str">
        <f>IF(VALUE(IF('Vessel List A'!IC13=1,1,IF('Vessel List A'!IC13=2,2,IF('Vessel List A'!IC13=3,3,IF('Vessel List A'!IC13=4,4,IF('Vessel List A'!IC13=5,5,IF('Vessel List A'!IC13=6,6,IF('Vessel List A'!IC13=7,7,IF('Vessel List A'!IC13=8,8,IF('Vessel List A'!IC13=9,9,IF('Vessel List A'!IC13=10,10,IF('Vessel List A'!IC13=11,11,IF('Vessel List A'!IC13=12,12,IF('Vessel List A'!IC13=13,13,IF('Vessel List A'!IC13=14,14,IF('Vessel List A'!IC13=15,15,IF('Vessel List A'!IC13=16,16,0)))))))))))))))))=0," ",VALUE(IF('Vessel List A'!IC13=1,1,IF('Vessel List A'!IC13=2,2,IF('Vessel List A'!IC13=3,3,IF('Vessel List A'!IC13=4,4,IF('Vessel List A'!IC13=5,5,IF('Vessel List A'!IC13=6,6,IF('Vessel List A'!IC13=7,7,IF('Vessel List A'!IC13=8,8,IF('Vessel List A'!IC13=9,9,IF('Vessel List A'!IC13=10,10,IF('Vessel List A'!IC13=11,11,IF('Vessel List A'!IC13=12,12,IF('Vessel List A'!IC13=13,13,IF('Vessel List A'!IC13=14,14,IF('Vessel List A'!IC13=15,15,IF('Vessel List A'!IC13=16,16,0))))))))))))))))))</f>
        <v xml:space="preserve"> </v>
      </c>
      <c r="DY14" s="154"/>
      <c r="DZ14" s="158"/>
      <c r="EA14" s="390" t="str">
        <f t="shared" si="36"/>
        <v/>
      </c>
      <c r="EB14" s="158"/>
      <c r="EC14" s="137"/>
      <c r="ED14" s="388" t="str">
        <f t="shared" si="37"/>
        <v/>
      </c>
      <c r="EE14" s="157" t="str">
        <f>IF(VALUE(IF('Vessel List A'!IP13=1,1,IF('Vessel List A'!IP13=2,2,IF('Vessel List A'!IP13=3,3,IF('Vessel List A'!IP13=4,4,IF('Vessel List A'!IP13=5,5,IF('Vessel List A'!IP13=6,6,IF('Vessel List A'!IP13=7,7,IF('Vessel List A'!IP13=8,8,IF('Vessel List A'!IP13=9,9,IF('Vessel List A'!IP13=10,10,IF('Vessel List A'!IP13=11,11,IF('Vessel List A'!IP13=12,12,IF('Vessel List A'!IP13=13,13,IF('Vessel List A'!IP13=14,14,IF('Vessel List A'!IP13=15,15,IF('Vessel List A'!IP13=16,16,0)))))))))))))))))=0," ",VALUE(IF('Vessel List A'!IP13=1,1,IF('Vessel List A'!IP13=2,2,IF('Vessel List A'!IP13=3,3,IF('Vessel List A'!IP13=4,4,IF('Vessel List A'!IP13=5,5,IF('Vessel List A'!IP13=6,6,IF('Vessel List A'!IP13=7,7,IF('Vessel List A'!IP13=8,8,IF('Vessel List A'!IP13=9,9,IF('Vessel List A'!IP13=10,10,IF('Vessel List A'!IP13=11,11,IF('Vessel List A'!IP13=12,12,IF('Vessel List A'!IP13=13,13,IF('Vessel List A'!IP13=14,14,IF('Vessel List A'!IP13=15,15,IF('Vessel List A'!IP13=16,16,0))))))))))))))))))</f>
        <v xml:space="preserve"> </v>
      </c>
      <c r="EF14" s="154"/>
      <c r="EG14" s="158"/>
      <c r="EH14" s="390" t="str">
        <f t="shared" si="38"/>
        <v/>
      </c>
      <c r="EI14" s="158"/>
      <c r="EJ14" s="137"/>
      <c r="EK14" s="397" t="str">
        <f t="shared" si="39"/>
        <v/>
      </c>
      <c r="EL14" s="144"/>
      <c r="EM14" s="157" t="str">
        <f>IF(VALUE(IF('Vessel List B'!C13=1,1,IF('Vessel List B'!C13=2,2,IF('Vessel List B'!C13=3,3,IF('Vessel List B'!C13=4,4,IF('Vessel List B'!C13=5,5,IF('Vessel List B'!C13=6,6,IF('Vessel List B'!C13=7,7,IF('Vessel List B'!C13=8,8,IF('Vessel List B'!C13=9,9,IF('Vessel List B'!C13=10,10,IF('Vessel List B'!C13=11,11,IF('Vessel List B'!C13=12,12,IF('Vessel List B'!C13=13,13,IF('Vessel List B'!C13=14,14,IF('Vessel List B'!C13=15,15,IF('Vessel List B'!C13=16,16,0)))))))))))))))))=0," ",VALUE(IF('Vessel List B'!C13=1,1,IF('Vessel List B'!C13=2,2,IF('Vessel List B'!C13=3,3,IF('Vessel List B'!C13=4,4,IF('Vessel List B'!C13=5,5,IF('Vessel List B'!C13=6,6,IF('Vessel List B'!C13=7,7,IF('Vessel List B'!C13=8,8,IF('Vessel List B'!C13=9,9,IF('Vessel List B'!C13=10,10,IF('Vessel List B'!C13=11,11,IF('Vessel List B'!C13=12,12,IF('Vessel List B'!C13=13,13,IF('Vessel List B'!C13=14,14,IF('Vessel List B'!C13=15,15,IF('Vessel List B'!C13=16,16,0))))))))))))))))))</f>
        <v xml:space="preserve"> </v>
      </c>
      <c r="EN14" s="154"/>
      <c r="EO14" s="158"/>
      <c r="EP14" s="390" t="str">
        <f t="shared" si="40"/>
        <v/>
      </c>
      <c r="EQ14" s="158"/>
      <c r="ER14" s="137"/>
      <c r="ES14" s="388" t="str">
        <f t="shared" si="41"/>
        <v/>
      </c>
      <c r="ET14" s="157" t="str">
        <f>IF(VALUE(IF('Vessel List B'!P13=1,1,IF('Vessel List B'!P13=2,2,IF('Vessel List B'!P13=3,3,IF('Vessel List B'!P13=4,4,IF('Vessel List B'!P13=5,5,IF('Vessel List B'!P13=6,6,IF('Vessel List B'!P13=7,7,IF('Vessel List B'!P13=8,8,IF('Vessel List B'!P13=9,9,IF('Vessel List B'!P13=10,10,IF('Vessel List B'!P13=11,11,IF('Vessel List B'!P13=12,12,IF('Vessel List B'!P13=13,13,IF('Vessel List B'!P13=14,14,IF('Vessel List B'!P13=15,15,IF('Vessel List B'!P13=16,16,0)))))))))))))))))=0," ",VALUE(IF('Vessel List B'!P13=1,1,IF('Vessel List B'!P13=2,2,IF('Vessel List B'!P13=3,3,IF('Vessel List B'!P13=4,4,IF('Vessel List B'!P13=5,5,IF('Vessel List B'!P13=6,6,IF('Vessel List B'!P13=7,7,IF('Vessel List B'!P13=8,8,IF('Vessel List B'!P13=9,9,IF('Vessel List B'!P13=10,10,IF('Vessel List B'!P13=11,11,IF('Vessel List B'!P13=12,12,IF('Vessel List B'!P13=13,13,IF('Vessel List B'!P13=14,14,IF('Vessel List B'!P13=15,15,IF('Vessel List B'!P13=16,16,0))))))))))))))))))</f>
        <v xml:space="preserve"> </v>
      </c>
      <c r="EU14" s="154"/>
      <c r="EV14" s="158"/>
      <c r="EW14" s="390" t="str">
        <f t="shared" si="42"/>
        <v/>
      </c>
      <c r="EX14" s="158"/>
      <c r="EY14" s="137"/>
      <c r="EZ14" s="388" t="str">
        <f t="shared" si="43"/>
        <v/>
      </c>
      <c r="FA14" s="157" t="str">
        <f>IF(VALUE(IF('Vessel List B'!AC13=1,1,IF('Vessel List B'!AC13=2,2,IF('Vessel List B'!AC13=3,3,IF('Vessel List B'!AC13=4,4,IF('Vessel List B'!AC13=5,5,IF('Vessel List B'!AC13=6,6,IF('Vessel List B'!AC13=7,7,IF('Vessel List B'!AC13=8,8,IF('Vessel List B'!AC13=9,9,IF('Vessel List B'!AC13=10,10,IF('Vessel List B'!AC13=11,11,IF('Vessel List B'!AC13=12,12,IF('Vessel List B'!AC13=13,13,IF('Vessel List B'!AC13=14,14,IF('Vessel List B'!AC13=15,15,IF('Vessel List B'!AC13=16,16,0)))))))))))))))))=0," ",VALUE(IF('Vessel List B'!AC13=1,1,IF('Vessel List B'!AC13=2,2,IF('Vessel List B'!AC13=3,3,IF('Vessel List B'!AC13=4,4,IF('Vessel List B'!AC13=5,5,IF('Vessel List B'!AC13=6,6,IF('Vessel List B'!AC13=7,7,IF('Vessel List B'!AC13=8,8,IF('Vessel List B'!AC13=9,9,IF('Vessel List B'!AC13=10,10,IF('Vessel List B'!AC13=11,11,IF('Vessel List B'!AC13=12,12,IF('Vessel List B'!AC13=13,13,IF('Vessel List B'!AC13=14,14,IF('Vessel List B'!AC13=15,15,IF('Vessel List B'!AC13=16,16,0))))))))))))))))))</f>
        <v xml:space="preserve"> </v>
      </c>
      <c r="FB14" s="154"/>
      <c r="FC14" s="158"/>
      <c r="FD14" s="390" t="str">
        <f t="shared" si="44"/>
        <v/>
      </c>
      <c r="FE14" s="158"/>
      <c r="FF14" s="137"/>
      <c r="FG14" s="388" t="str">
        <f t="shared" si="45"/>
        <v/>
      </c>
      <c r="FH14" s="157" t="str">
        <f>IF(VALUE(IF('Vessel List B'!AP13=1,1,IF('Vessel List B'!AP13=2,2,IF('Vessel List B'!AP13=3,3,IF('Vessel List B'!AP13=4,4,IF('Vessel List B'!AP13=5,5,IF('Vessel List B'!AP13=6,6,IF('Vessel List B'!AP13=7,7,IF('Vessel List B'!AP13=8,8,IF('Vessel List B'!AP13=9,9,IF('Vessel List B'!AP13=10,10,IF('Vessel List B'!AP13=11,11,IF('Vessel List B'!AP13=12,12,IF('Vessel List B'!AP13=13,13,IF('Vessel List B'!AP13=14,14,IF('Vessel List B'!AP13=15,15,IF('Vessel List B'!AP13=16,16,0)))))))))))))))))=0," ",VALUE(IF('Vessel List B'!AP13=1,1,IF('Vessel List B'!AP13=2,2,IF('Vessel List B'!AP13=3,3,IF('Vessel List B'!AP13=4,4,IF('Vessel List B'!AP13=5,5,IF('Vessel List B'!AP13=6,6,IF('Vessel List B'!AP13=7,7,IF('Vessel List B'!AP13=8,8,IF('Vessel List B'!AP13=9,9,IF('Vessel List B'!AP13=10,10,IF('Vessel List B'!AP13=11,11,IF('Vessel List B'!AP13=12,12,IF('Vessel List B'!AP13=13,13,IF('Vessel List B'!AP13=14,14,IF('Vessel List B'!AP13=15,15,IF('Vessel List B'!AP13=16,16,0))))))))))))))))))</f>
        <v xml:space="preserve"> </v>
      </c>
      <c r="FI14" s="154"/>
      <c r="FJ14" s="158"/>
      <c r="FK14" s="390" t="str">
        <f t="shared" si="46"/>
        <v/>
      </c>
      <c r="FL14" s="158"/>
      <c r="FM14" s="137"/>
      <c r="FN14" s="388" t="str">
        <f t="shared" si="47"/>
        <v/>
      </c>
      <c r="FO14" s="157" t="str">
        <f>IF(VALUE(IF('Vessel List B'!BC13=1,1,IF('Vessel List B'!BC13=2,2,IF('Vessel List B'!BC13=3,3,IF('Vessel List B'!BC13=4,4,IF('Vessel List B'!BC13=5,5,IF('Vessel List B'!BC13=6,6,IF('Vessel List B'!BC13=7,7,IF('Vessel List B'!BC13=8,8,IF('Vessel List B'!BC13=9,9,IF('Vessel List B'!BC13=10,10,IF('Vessel List B'!BC13=11,11,IF('Vessel List B'!BC13=12,12,IF('Vessel List B'!BC13=13,13,IF('Vessel List B'!BC13=14,14,IF('Vessel List B'!BC13=15,15,IF('Vessel List B'!BC13=16,16,0)))))))))))))))))=0," ",VALUE(IF('Vessel List B'!BC13=1,1,IF('Vessel List B'!BC13=2,2,IF('Vessel List B'!BC13=3,3,IF('Vessel List B'!BC13=4,4,IF('Vessel List B'!BC13=5,5,IF('Vessel List B'!BC13=6,6,IF('Vessel List B'!BC13=7,7,IF('Vessel List B'!BC13=8,8,IF('Vessel List B'!BC13=9,9,IF('Vessel List B'!BC13=10,10,IF('Vessel List B'!BC13=11,11,IF('Vessel List B'!BC13=12,12,IF('Vessel List B'!BC13=13,13,IF('Vessel List B'!BC13=14,14,IF('Vessel List B'!BC13=15,15,IF('Vessel List B'!BC13=16,16,0))))))))))))))))))</f>
        <v xml:space="preserve"> </v>
      </c>
      <c r="FP14" s="154"/>
      <c r="FQ14" s="158"/>
      <c r="FR14" s="390" t="str">
        <f t="shared" si="48"/>
        <v/>
      </c>
      <c r="FS14" s="158"/>
      <c r="FT14" s="137"/>
      <c r="FU14" s="388" t="str">
        <f t="shared" si="49"/>
        <v/>
      </c>
      <c r="FV14" s="157" t="str">
        <f>IF(VALUE(IF('Vessel List B'!BP13=1,1,IF('Vessel List B'!BP13=2,2,IF('Vessel List B'!BP13=3,3,IF('Vessel List B'!BP13=4,4,IF('Vessel List B'!BP13=5,5,IF('Vessel List B'!BP13=6,6,IF('Vessel List B'!BP13=7,7,IF('Vessel List B'!BP13=8,8,IF('Vessel List B'!BP13=9,9,IF('Vessel List B'!BP13=10,10,IF('Vessel List B'!BP13=11,11,IF('Vessel List B'!BP13=12,12,IF('Vessel List B'!BP13=13,13,IF('Vessel List B'!BP13=14,14,IF('Vessel List B'!BP13=15,15,IF('Vessel List B'!BP13=16,16,0)))))))))))))))))=0," ",VALUE(IF('Vessel List B'!BP13=1,1,IF('Vessel List B'!BP13=2,2,IF('Vessel List B'!BP13=3,3,IF('Vessel List B'!BP13=4,4,IF('Vessel List B'!BP13=5,5,IF('Vessel List B'!BP13=6,6,IF('Vessel List B'!BP13=7,7,IF('Vessel List B'!BP13=8,8,IF('Vessel List B'!BP13=9,9,IF('Vessel List B'!BP13=10,10,IF('Vessel List B'!BP13=11,11,IF('Vessel List B'!BP13=12,12,IF('Vessel List B'!BP13=13,13,IF('Vessel List B'!BP13=14,14,IF('Vessel List B'!BP13=15,15,IF('Vessel List B'!BP13=16,16,0))))))))))))))))))</f>
        <v xml:space="preserve"> </v>
      </c>
      <c r="FW14" s="154"/>
      <c r="FX14" s="158"/>
      <c r="FY14" s="390" t="str">
        <f t="shared" si="50"/>
        <v/>
      </c>
      <c r="FZ14" s="158"/>
      <c r="GA14" s="137"/>
      <c r="GB14" s="388" t="str">
        <f t="shared" si="51"/>
        <v/>
      </c>
      <c r="GC14" s="157" t="str">
        <f>IF(VALUE(IF('Vessel List B'!CC13=1,1,IF('Vessel List B'!CC13=2,2,IF('Vessel List B'!CC13=3,3,IF('Vessel List B'!CC13=4,4,IF('Vessel List B'!CC13=5,5,IF('Vessel List B'!CC13=6,6,IF('Vessel List B'!CC13=7,7,IF('Vessel List B'!CC13=8,8,IF('Vessel List B'!CC13=9,9,IF('Vessel List B'!CC13=10,10,IF('Vessel List B'!CC13=11,11,IF('Vessel List B'!CC13=12,12,IF('Vessel List B'!CC13=13,13,IF('Vessel List B'!CC13=14,14,IF('Vessel List B'!CC13=15,15,IF('Vessel List B'!CC13=16,16,0)))))))))))))))))=0," ",VALUE(IF('Vessel List B'!CC13=1,1,IF('Vessel List B'!CC13=2,2,IF('Vessel List B'!CC13=3,3,IF('Vessel List B'!CC13=4,4,IF('Vessel List B'!CC13=5,5,IF('Vessel List B'!CC13=6,6,IF('Vessel List B'!CC13=7,7,IF('Vessel List B'!CC13=8,8,IF('Vessel List B'!CC13=9,9,IF('Vessel List B'!CC13=10,10,IF('Vessel List B'!CC13=11,11,IF('Vessel List B'!CC13=12,12,IF('Vessel List B'!CC13=13,13,IF('Vessel List B'!CC13=14,14,IF('Vessel List B'!CC13=15,15,IF('Vessel List B'!CC13=16,16,0))))))))))))))))))</f>
        <v xml:space="preserve"> </v>
      </c>
      <c r="GD14" s="154"/>
      <c r="GE14" s="158"/>
      <c r="GF14" s="390" t="str">
        <f t="shared" si="52"/>
        <v/>
      </c>
      <c r="GG14" s="158"/>
      <c r="GH14" s="137"/>
      <c r="GI14" s="388" t="str">
        <f t="shared" si="53"/>
        <v/>
      </c>
      <c r="GJ14" s="157" t="str">
        <f>IF(VALUE(IF('Vessel List B'!CP13=1,1,IF('Vessel List B'!CP13=2,2,IF('Vessel List B'!CP13=3,3,IF('Vessel List B'!CP13=4,4,IF('Vessel List B'!CP13=5,5,IF('Vessel List B'!CP13=6,6,IF('Vessel List B'!CP13=7,7,IF('Vessel List B'!CP13=8,8,IF('Vessel List B'!CP13=9,9,IF('Vessel List B'!CP13=10,10,IF('Vessel List B'!CP13=11,11,IF('Vessel List B'!CP13=12,12,IF('Vessel List B'!CP13=13,13,IF('Vessel List B'!CP13=14,14,IF('Vessel List B'!CP13=15,15,IF('Vessel List B'!CP13=16,16,0)))))))))))))))))=0," ",VALUE(IF('Vessel List B'!CP13=1,1,IF('Vessel List B'!CP13=2,2,IF('Vessel List B'!CP13=3,3,IF('Vessel List B'!CP13=4,4,IF('Vessel List B'!CP13=5,5,IF('Vessel List B'!CP13=6,6,IF('Vessel List B'!CP13=7,7,IF('Vessel List B'!CP13=8,8,IF('Vessel List B'!CP13=9,9,IF('Vessel List B'!CP13=10,10,IF('Vessel List B'!CP13=11,11,IF('Vessel List B'!CP13=12,12,IF('Vessel List B'!CP13=13,13,IF('Vessel List B'!CP13=14,14,IF('Vessel List B'!CP13=15,15,IF('Vessel List B'!CP13=16,16,0))))))))))))))))))</f>
        <v xml:space="preserve"> </v>
      </c>
      <c r="GK14" s="154"/>
      <c r="GL14" s="158"/>
      <c r="GM14" s="390" t="str">
        <f t="shared" si="54"/>
        <v/>
      </c>
      <c r="GN14" s="158"/>
      <c r="GO14" s="137"/>
      <c r="GP14" s="388" t="str">
        <f t="shared" si="55"/>
        <v/>
      </c>
      <c r="GQ14" s="157" t="str">
        <f>IF(VALUE(IF('Vessel List B'!DC13=1,1,IF('Vessel List B'!DC13=2,2,IF('Vessel List B'!DC13=3,3,IF('Vessel List B'!DC13=4,4,IF('Vessel List B'!DC13=5,5,IF('Vessel List B'!DC13=6,6,IF('Vessel List B'!DC13=7,7,IF('Vessel List B'!DC13=8,8,IF('Vessel List B'!DC13=9,9,IF('Vessel List B'!DC13=10,10,IF('Vessel List B'!DC13=11,11,IF('Vessel List B'!DC13=12,12,IF('Vessel List B'!DC13=13,13,IF('Vessel List B'!DC13=14,14,IF('Vessel List B'!DC13=15,15,IF('Vessel List B'!DC13=16,16,0)))))))))))))))))=0," ",VALUE(IF('Vessel List B'!DC13=1,1,IF('Vessel List B'!DC13=2,2,IF('Vessel List B'!DC13=3,3,IF('Vessel List B'!DC13=4,4,IF('Vessel List B'!DC13=5,5,IF('Vessel List B'!DC13=6,6,IF('Vessel List B'!DC13=7,7,IF('Vessel List B'!DC13=8,8,IF('Vessel List B'!DC13=9,9,IF('Vessel List B'!DC13=10,10,IF('Vessel List B'!DC13=11,11,IF('Vessel List B'!DC13=12,12,IF('Vessel List B'!DC13=13,13,IF('Vessel List B'!DC13=14,14,IF('Vessel List B'!DC13=15,15,IF('Vessel List B'!DC13=16,16,0))))))))))))))))))</f>
        <v xml:space="preserve"> </v>
      </c>
      <c r="GR14" s="154"/>
      <c r="GS14" s="158"/>
      <c r="GT14" s="390" t="str">
        <f t="shared" si="56"/>
        <v/>
      </c>
      <c r="GU14" s="158"/>
      <c r="GV14" s="137"/>
      <c r="GW14" s="388" t="str">
        <f t="shared" si="57"/>
        <v/>
      </c>
      <c r="GX14" s="157" t="str">
        <f>IF(VALUE(IF('Vessel List B'!DP13=1,1,IF('Vessel List B'!DP13=2,2,IF('Vessel List B'!DP13=3,3,IF('Vessel List B'!DP13=4,4,IF('Vessel List B'!DP13=5,5,IF('Vessel List B'!DP13=6,6,IF('Vessel List B'!DP13=7,7,IF('Vessel List B'!DP13=8,8,IF('Vessel List B'!DP13=9,9,IF('Vessel List B'!DP13=10,10,IF('Vessel List B'!DP13=11,11,IF('Vessel List B'!DP13=12,12,IF('Vessel List B'!DP13=13,13,IF('Vessel List B'!DP13=14,14,IF('Vessel List B'!DP13=15,15,IF('Vessel List B'!DP13=16,16,0)))))))))))))))))=0," ",VALUE(IF('Vessel List B'!DP13=1,1,IF('Vessel List B'!DP13=2,2,IF('Vessel List B'!DP13=3,3,IF('Vessel List B'!DP13=4,4,IF('Vessel List B'!DP13=5,5,IF('Vessel List B'!DP13=6,6,IF('Vessel List B'!DP13=7,7,IF('Vessel List B'!DP13=8,8,IF('Vessel List B'!DP13=9,9,IF('Vessel List B'!DP13=10,10,IF('Vessel List B'!DP13=11,11,IF('Vessel List B'!DP13=12,12,IF('Vessel List B'!DP13=13,13,IF('Vessel List B'!DP13=14,14,IF('Vessel List B'!DP13=15,15,IF('Vessel List B'!DP13=16,16,0))))))))))))))))))</f>
        <v xml:space="preserve"> </v>
      </c>
      <c r="GY14" s="154"/>
      <c r="GZ14" s="158"/>
      <c r="HA14" s="390" t="str">
        <f t="shared" si="58"/>
        <v/>
      </c>
      <c r="HB14" s="158"/>
      <c r="HC14" s="137"/>
      <c r="HD14" s="388" t="str">
        <f t="shared" si="59"/>
        <v/>
      </c>
      <c r="HE14" s="157" t="str">
        <f>IF(VALUE(IF('Vessel List B'!EC13=1,1,IF('Vessel List B'!EC13=2,2,IF('Vessel List B'!EC13=3,3,IF('Vessel List B'!EC13=4,4,IF('Vessel List B'!EC13=5,5,IF('Vessel List B'!EC13=6,6,IF('Vessel List B'!EC13=7,7,IF('Vessel List B'!EC13=8,8,IF('Vessel List B'!EC13=9,9,IF('Vessel List B'!EC13=10,10,IF('Vessel List B'!EC13=11,11,IF('Vessel List B'!EC13=12,12,IF('Vessel List B'!EC13=13,13,IF('Vessel List B'!EC13=14,14,IF('Vessel List B'!EC13=15,15,IF('Vessel List B'!EC13=16,16,0)))))))))))))))))=0," ",VALUE(IF('Vessel List B'!EC13=1,1,IF('Vessel List B'!EC13=2,2,IF('Vessel List B'!EC13=3,3,IF('Vessel List B'!EC13=4,4,IF('Vessel List B'!EC13=5,5,IF('Vessel List B'!EC13=6,6,IF('Vessel List B'!EC13=7,7,IF('Vessel List B'!EC13=8,8,IF('Vessel List B'!EC13=9,9,IF('Vessel List B'!EC13=10,10,IF('Vessel List B'!EC13=11,11,IF('Vessel List B'!EC13=12,12,IF('Vessel List B'!EC13=13,13,IF('Vessel List B'!EC13=14,14,IF('Vessel List B'!EC13=15,15,IF('Vessel List B'!EC13=16,16,0))))))))))))))))))</f>
        <v xml:space="preserve"> </v>
      </c>
      <c r="HF14" s="154"/>
      <c r="HG14" s="158"/>
      <c r="HH14" s="390" t="str">
        <f t="shared" si="60"/>
        <v/>
      </c>
      <c r="HI14" s="158"/>
      <c r="HJ14" s="137"/>
      <c r="HK14" s="388" t="str">
        <f t="shared" si="61"/>
        <v/>
      </c>
      <c r="HL14" s="157" t="str">
        <f>IF(VALUE(IF('Vessel List B'!EP13=1,1,IF('Vessel List B'!EP13=2,2,IF('Vessel List B'!EP13=3,3,IF('Vessel List B'!EP13=4,4,IF('Vessel List B'!EP13=5,5,IF('Vessel List B'!EP13=6,6,IF('Vessel List B'!EP13=7,7,IF('Vessel List B'!EP13=8,8,IF('Vessel List B'!EP13=9,9,IF('Vessel List B'!EP13=10,10,IF('Vessel List B'!EP13=11,11,IF('Vessel List B'!EP13=12,12,IF('Vessel List B'!EP13=13,13,IF('Vessel List B'!EP13=14,14,IF('Vessel List B'!EP13=15,15,IF('Vessel List B'!EP13=16,16,0)))))))))))))))))=0," ",VALUE(IF('Vessel List B'!EP13=1,1,IF('Vessel List B'!EP13=2,2,IF('Vessel List B'!EP13=3,3,IF('Vessel List B'!EP13=4,4,IF('Vessel List B'!EP13=5,5,IF('Vessel List B'!EP13=6,6,IF('Vessel List B'!EP13=7,7,IF('Vessel List B'!EP13=8,8,IF('Vessel List B'!EP13=9,9,IF('Vessel List B'!EP13=10,10,IF('Vessel List B'!EP13=11,11,IF('Vessel List B'!EP13=12,12,IF('Vessel List B'!EP13=13,13,IF('Vessel List B'!EP13=14,14,IF('Vessel List B'!EP13=15,15,IF('Vessel List B'!EP13=16,16,0))))))))))))))))))</f>
        <v xml:space="preserve"> </v>
      </c>
      <c r="HM14" s="154"/>
      <c r="HN14" s="158"/>
      <c r="HO14" s="390" t="str">
        <f t="shared" si="62"/>
        <v/>
      </c>
      <c r="HP14" s="158"/>
      <c r="HQ14" s="137"/>
      <c r="HR14" s="388" t="str">
        <f t="shared" si="63"/>
        <v/>
      </c>
      <c r="HS14" s="157" t="str">
        <f>IF(VALUE(IF('Vessel List B'!FC13=1,1,IF('Vessel List B'!FC13=2,2,IF('Vessel List B'!FC13=3,3,IF('Vessel List B'!FC13=4,4,IF('Vessel List B'!FC13=5,5,IF('Vessel List B'!FC13=6,6,IF('Vessel List B'!FC13=7,7,IF('Vessel List B'!FC13=8,8,IF('Vessel List B'!FC13=9,9,IF('Vessel List B'!FC13=10,10,IF('Vessel List B'!FC13=11,11,IF('Vessel List B'!FC13=12,12,IF('Vessel List B'!FC13=13,13,IF('Vessel List B'!FC13=14,14,IF('Vessel List B'!FC13=15,15,IF('Vessel List B'!FC13=16,16,0)))))))))))))))))=0," ",VALUE(IF('Vessel List B'!FC13=1,1,IF('Vessel List B'!FC13=2,2,IF('Vessel List B'!FC13=3,3,IF('Vessel List B'!FC13=4,4,IF('Vessel List B'!FC13=5,5,IF('Vessel List B'!FC13=6,6,IF('Vessel List B'!FC13=7,7,IF('Vessel List B'!FC13=8,8,IF('Vessel List B'!FC13=9,9,IF('Vessel List B'!FC13=10,10,IF('Vessel List B'!FC13=11,11,IF('Vessel List B'!FC13=12,12,IF('Vessel List B'!FC13=13,13,IF('Vessel List B'!FC13=14,14,IF('Vessel List B'!FC13=15,15,IF('Vessel List B'!FC13=16,16,0))))))))))))))))))</f>
        <v xml:space="preserve"> </v>
      </c>
      <c r="HT14" s="154"/>
      <c r="HU14" s="158"/>
      <c r="HV14" s="390" t="str">
        <f t="shared" si="64"/>
        <v/>
      </c>
      <c r="HW14" s="158"/>
      <c r="HX14" s="137"/>
      <c r="HY14" s="388" t="str">
        <f t="shared" si="65"/>
        <v/>
      </c>
      <c r="HZ14" s="157" t="str">
        <f>IF(VALUE(IF('Vessel List B'!FP13=1,1,IF('Vessel List B'!FP13=2,2,IF('Vessel List B'!FP13=3,3,IF('Vessel List B'!FP13=4,4,IF('Vessel List B'!FP13=5,5,IF('Vessel List B'!FP13=6,6,IF('Vessel List B'!FP13=7,7,IF('Vessel List B'!FP13=8,8,IF('Vessel List B'!FP13=9,9,IF('Vessel List B'!FP13=10,10,IF('Vessel List B'!FP13=11,11,IF('Vessel List B'!FP13=12,12,IF('Vessel List B'!FP13=13,13,IF('Vessel List B'!FP13=14,14,IF('Vessel List B'!FP13=15,15,IF('Vessel List B'!FP13=16,16,0)))))))))))))))))=0," ",VALUE(IF('Vessel List B'!FP13=1,1,IF('Vessel List B'!FP13=2,2,IF('Vessel List B'!FP13=3,3,IF('Vessel List B'!FP13=4,4,IF('Vessel List B'!FP13=5,5,IF('Vessel List B'!FP13=6,6,IF('Vessel List B'!FP13=7,7,IF('Vessel List B'!FP13=8,8,IF('Vessel List B'!FP13=9,9,IF('Vessel List B'!FP13=10,10,IF('Vessel List B'!FP13=11,11,IF('Vessel List B'!FP13=12,12,IF('Vessel List B'!FP13=13,13,IF('Vessel List B'!FP13=14,14,IF('Vessel List B'!FP13=15,15,IF('Vessel List B'!FP13=16,16,0))))))))))))))))))</f>
        <v xml:space="preserve"> </v>
      </c>
      <c r="IA14" s="154"/>
      <c r="IB14" s="158"/>
      <c r="IC14" s="390" t="str">
        <f t="shared" si="66"/>
        <v/>
      </c>
      <c r="ID14" s="158"/>
      <c r="IE14" s="137"/>
      <c r="IF14" s="388" t="str">
        <f t="shared" si="67"/>
        <v/>
      </c>
      <c r="IG14" s="157" t="str">
        <f>IF(VALUE(IF('Vessel List B'!GC13=1,1,IF('Vessel List B'!GC13=2,2,IF('Vessel List B'!GC13=3,3,IF('Vessel List B'!GC13=4,4,IF('Vessel List B'!GC13=5,5,IF('Vessel List B'!GC13=6,6,IF('Vessel List B'!GC13=7,7,IF('Vessel List B'!GC13=8,8,IF('Vessel List B'!GC13=9,9,IF('Vessel List B'!GC13=10,10,IF('Vessel List B'!GC13=11,11,IF('Vessel List B'!GC13=12,12,IF('Vessel List B'!GC13=13,13,IF('Vessel List B'!GC13=14,14,IF('Vessel List B'!GC13=15,15,IF('Vessel List B'!GC13=16,16,0)))))))))))))))))=0," ",VALUE(IF('Vessel List B'!GC13=1,1,IF('Vessel List B'!GC13=2,2,IF('Vessel List B'!GC13=3,3,IF('Vessel List B'!GC13=4,4,IF('Vessel List B'!GC13=5,5,IF('Vessel List B'!GC13=6,6,IF('Vessel List B'!GC13=7,7,IF('Vessel List B'!GC13=8,8,IF('Vessel List B'!GC13=9,9,IF('Vessel List B'!GC13=10,10,IF('Vessel List B'!GC13=11,11,IF('Vessel List B'!GC13=12,12,IF('Vessel List B'!GC13=13,13,IF('Vessel List B'!GC13=14,14,IF('Vessel List B'!GC13=15,15,IF('Vessel List B'!GC13=16,16,0))))))))))))))))))</f>
        <v xml:space="preserve"> </v>
      </c>
      <c r="IH14" s="154"/>
      <c r="II14" s="158"/>
      <c r="IJ14" s="390" t="str">
        <f t="shared" si="68"/>
        <v/>
      </c>
      <c r="IK14" s="158"/>
      <c r="IL14" s="137"/>
      <c r="IM14" s="388" t="str">
        <f t="shared" si="69"/>
        <v/>
      </c>
      <c r="IN14" s="157" t="str">
        <f>IF(VALUE(IF('Vessel List B'!GP13=1,1,IF('Vessel List B'!GP13=2,2,IF('Vessel List B'!GP13=3,3,IF('Vessel List B'!GP13=4,4,IF('Vessel List B'!GP13=5,5,IF('Vessel List B'!GP13=6,6,IF('Vessel List B'!GP13=7,7,IF('Vessel List B'!GP13=8,8,IF('Vessel List B'!GP13=9,9,IF('Vessel List B'!GP13=10,10,IF('Vessel List B'!GP13=11,11,IF('Vessel List B'!GP13=12,12,IF('Vessel List B'!GP13=13,13,IF('Vessel List B'!GP13=14,14,IF('Vessel List B'!GP13=15,15,IF('Vessel List B'!GP13=16,16,0)))))))))))))))))=0," ",VALUE(IF('Vessel List B'!GP13=1,1,IF('Vessel List B'!GP13=2,2,IF('Vessel List B'!GP13=3,3,IF('Vessel List B'!GP13=4,4,IF('Vessel List B'!GP13=5,5,IF('Vessel List B'!GP13=6,6,IF('Vessel List B'!GP13=7,7,IF('Vessel List B'!GP13=8,8,IF('Vessel List B'!GP13=9,9,IF('Vessel List B'!GP13=10,10,IF('Vessel List B'!GP13=11,11,IF('Vessel List B'!GP13=12,12,IF('Vessel List B'!GP13=13,13,IF('Vessel List B'!GP13=14,14,IF('Vessel List B'!GP13=15,15,IF('Vessel List B'!GP13=16,16,0))))))))))))))))))</f>
        <v xml:space="preserve"> </v>
      </c>
      <c r="IO14" s="154"/>
      <c r="IP14" s="158"/>
      <c r="IQ14" s="390" t="str">
        <f t="shared" si="70"/>
        <v/>
      </c>
      <c r="IR14" s="158"/>
      <c r="IS14" s="137"/>
      <c r="IT14" s="388" t="str">
        <f t="shared" si="71"/>
        <v/>
      </c>
      <c r="IU14" s="157" t="str">
        <f>IF(VALUE(IF('Vessel List B'!HC13=1,1,IF('Vessel List B'!HC13=2,2,IF('Vessel List B'!HC13=3,3,IF('Vessel List B'!HC13=4,4,IF('Vessel List B'!HC13=5,5,IF('Vessel List B'!HC13=6,6,IF('Vessel List B'!HC13=7,7,IF('Vessel List B'!HC13=8,8,IF('Vessel List B'!HC13=9,9,IF('Vessel List B'!HC13=10,10,IF('Vessel List B'!HC13=11,11,IF('Vessel List B'!HC13=12,12,IF('Vessel List B'!HC13=13,13,IF('Vessel List B'!HC13=14,14,IF('Vessel List B'!HC13=15,15,IF('Vessel List B'!HC13=16,16,0)))))))))))))))))=0," ",VALUE(IF('Vessel List B'!HC13=1,1,IF('Vessel List B'!HC13=2,2,IF('Vessel List B'!HC13=3,3,IF('Vessel List B'!HC13=4,4,IF('Vessel List B'!HC13=5,5,IF('Vessel List B'!HC13=6,6,IF('Vessel List B'!HC13=7,7,IF('Vessel List B'!HC13=8,8,IF('Vessel List B'!HC13=9,9,IF('Vessel List B'!HC13=10,10,IF('Vessel List B'!HC13=11,11,IF('Vessel List B'!HC13=12,12,IF('Vessel List B'!HC13=13,13,IF('Vessel List B'!HC13=14,14,IF('Vessel List B'!HC13=15,15,IF('Vessel List B'!HC13=16,16,0))))))))))))))))))</f>
        <v xml:space="preserve"> </v>
      </c>
      <c r="IV14" s="154"/>
      <c r="IW14" s="158"/>
      <c r="IX14" s="390" t="str">
        <f t="shared" si="72"/>
        <v/>
      </c>
      <c r="IY14" s="158"/>
      <c r="IZ14" s="137"/>
      <c r="JA14" s="388" t="str">
        <f t="shared" si="73"/>
        <v/>
      </c>
      <c r="JB14" s="157" t="str">
        <f>IF(VALUE(IF('Vessel List B'!HP13=1,1,IF('Vessel List B'!HP13=2,2,IF('Vessel List B'!HP13=3,3,IF('Vessel List B'!HP13=4,4,IF('Vessel List B'!HP13=5,5,IF('Vessel List B'!HP13=6,6,IF('Vessel List B'!HP13=7,7,IF('Vessel List B'!HP13=8,8,IF('Vessel List B'!HP13=9,9,IF('Vessel List B'!HP13=10,10,IF('Vessel List B'!HP13=11,11,IF('Vessel List B'!HP13=12,12,IF('Vessel List B'!HP13=13,13,IF('Vessel List B'!HP13=14,14,IF('Vessel List B'!HP13=15,15,IF('Vessel List B'!HP13=16,16,0)))))))))))))))))=0," ",VALUE(IF('Vessel List B'!HP13=1,1,IF('Vessel List B'!HP13=2,2,IF('Vessel List B'!HP13=3,3,IF('Vessel List B'!HP13=4,4,IF('Vessel List B'!HP13=5,5,IF('Vessel List B'!HP13=6,6,IF('Vessel List B'!HP13=7,7,IF('Vessel List B'!HP13=8,8,IF('Vessel List B'!HP13=9,9,IF('Vessel List B'!HP13=10,10,IF('Vessel List B'!HP13=11,11,IF('Vessel List B'!HP13=12,12,IF('Vessel List B'!HP13=13,13,IF('Vessel List B'!HP13=14,14,IF('Vessel List B'!HP13=15,15,IF('Vessel List B'!HP13=16,16,0))))))))))))))))))</f>
        <v xml:space="preserve"> </v>
      </c>
      <c r="JC14" s="154"/>
      <c r="JD14" s="158"/>
      <c r="JE14" s="390" t="str">
        <f t="shared" si="74"/>
        <v/>
      </c>
      <c r="JF14" s="158"/>
      <c r="JG14" s="137"/>
      <c r="JH14" s="388" t="str">
        <f t="shared" si="75"/>
        <v/>
      </c>
      <c r="JI14" s="157" t="str">
        <f>IF(VALUE(IF('Vessel List B'!IC13=1,1,IF('Vessel List B'!IC13=2,2,IF('Vessel List B'!IC13=3,3,IF('Vessel List B'!IC13=4,4,IF('Vessel List B'!IC13=5,5,IF('Vessel List B'!IC13=6,6,IF('Vessel List B'!IC13=7,7,IF('Vessel List B'!IC13=8,8,IF('Vessel List B'!IC13=9,9,IF('Vessel List B'!IC13=10,10,IF('Vessel List B'!IC13=11,11,IF('Vessel List B'!IC13=12,12,IF('Vessel List B'!IC13=13,13,IF('Vessel List B'!IC13=14,14,IF('Vessel List B'!IC13=15,15,IF('Vessel List B'!IC13=16,16,0)))))))))))))))))=0," ",VALUE(IF('Vessel List B'!IC13=1,1,IF('Vessel List B'!IC13=2,2,IF('Vessel List B'!IC13=3,3,IF('Vessel List B'!IC13=4,4,IF('Vessel List B'!IC13=5,5,IF('Vessel List B'!IC13=6,6,IF('Vessel List B'!IC13=7,7,IF('Vessel List B'!IC13=8,8,IF('Vessel List B'!IC13=9,9,IF('Vessel List B'!IC13=10,10,IF('Vessel List B'!IC13=11,11,IF('Vessel List B'!IC13=12,12,IF('Vessel List B'!IC13=13,13,IF('Vessel List B'!IC13=14,14,IF('Vessel List B'!IC13=15,15,IF('Vessel List B'!IC13=16,16,0))))))))))))))))))</f>
        <v xml:space="preserve"> </v>
      </c>
      <c r="JJ14" s="154"/>
      <c r="JK14" s="158"/>
      <c r="JL14" s="390" t="str">
        <f t="shared" si="76"/>
        <v/>
      </c>
      <c r="JM14" s="158"/>
      <c r="JN14" s="137"/>
      <c r="JO14" s="388" t="str">
        <f t="shared" si="77"/>
        <v/>
      </c>
      <c r="JP14" s="157" t="str">
        <f>IF(VALUE(IF('Vessel List B'!IP13=1,1,IF('Vessel List B'!IP13=2,2,IF('Vessel List B'!IP13=3,3,IF('Vessel List B'!IP13=4,4,IF('Vessel List B'!IP13=5,5,IF('Vessel List B'!IP13=6,6,IF('Vessel List B'!IP13=7,7,IF('Vessel List B'!IP13=8,8,IF('Vessel List B'!IP13=9,9,IF('Vessel List B'!IP13=10,10,IF('Vessel List B'!IP13=11,11,IF('Vessel List B'!IP13=12,12,IF('Vessel List B'!IP13=13,13,IF('Vessel List B'!IP13=14,14,IF('Vessel List B'!IP13=15,15,IF('Vessel List B'!IP13=16,16,0)))))))))))))))))=0," ",VALUE(IF('Vessel List B'!IP13=1,1,IF('Vessel List B'!IP13=2,2,IF('Vessel List B'!IP13=3,3,IF('Vessel List B'!IP13=4,4,IF('Vessel List B'!IP13=5,5,IF('Vessel List B'!IP13=6,6,IF('Vessel List B'!IP13=7,7,IF('Vessel List B'!IP13=8,8,IF('Vessel List B'!IP13=9,9,IF('Vessel List B'!IP13=10,10,IF('Vessel List B'!IP13=11,11,IF('Vessel List B'!IP13=12,12,IF('Vessel List B'!IP13=13,13,IF('Vessel List B'!IP13=14,14,IF('Vessel List B'!IP13=15,15,IF('Vessel List B'!IP13=16,16,0))))))))))))))))))</f>
        <v xml:space="preserve"> </v>
      </c>
      <c r="JQ14" s="154"/>
      <c r="JR14" s="158"/>
      <c r="JS14" s="390" t="str">
        <f t="shared" si="78"/>
        <v/>
      </c>
      <c r="JT14" s="158"/>
      <c r="JU14" s="137"/>
      <c r="JV14" s="397" t="str">
        <f t="shared" si="79"/>
        <v/>
      </c>
      <c r="JW14" s="403"/>
      <c r="JX14" s="409" t="e">
        <f t="shared" si="81"/>
        <v>#VALUE!</v>
      </c>
      <c r="JY14" s="409"/>
      <c r="JZ14" s="409"/>
      <c r="KA14" s="409"/>
      <c r="KB14" s="409"/>
      <c r="KC14" s="409"/>
      <c r="KD14" s="409"/>
      <c r="KE14" s="409"/>
    </row>
    <row r="15" spans="1:291" ht="15" x14ac:dyDescent="0.25">
      <c r="A15" s="132">
        <f>'Vessel List A'!B14</f>
        <v>41589</v>
      </c>
      <c r="B15" s="157" t="str">
        <f>IF(VALUE(IF('Vessel List A'!C14=1,1,IF('Vessel List A'!C14=2,2,IF('Vessel List A'!C14=3,3,IF('Vessel List A'!C14=4,4,IF('Vessel List A'!C14=5,5,IF('Vessel List A'!C14=6,6,IF('Vessel List A'!C14=7,7,IF('Vessel List A'!C14=8,8,IF('Vessel List A'!C14=9,9,IF('Vessel List A'!C14=10,10,IF('Vessel List A'!C14=11,11,IF('Vessel List A'!C14=12,12,IF('Vessel List A'!C14=13,13,IF('Vessel List A'!C14=14,14,IF('Vessel List A'!C14=15,15,IF('Vessel List A'!C14=16,16,0)))))))))))))))))=0," ",VALUE(IF('Vessel List A'!C14=1,1,IF('Vessel List A'!C14=2,2,IF('Vessel List A'!C14=3,3,IF('Vessel List A'!C14=4,4,IF('Vessel List A'!C14=5,5,IF('Vessel List A'!C14=6,6,IF('Vessel List A'!C14=7,7,IF('Vessel List A'!C14=8,8,IF('Vessel List A'!C14=9,9,IF('Vessel List A'!C14=10,10,IF('Vessel List A'!C14=11,11,IF('Vessel List A'!C14=12,12,IF('Vessel List A'!C14=13,13,IF('Vessel List A'!C14=14,14,IF('Vessel List A'!C14=15,15,IF('Vessel List A'!C14=16,16,0))))))))))))))))))</f>
        <v xml:space="preserve"> </v>
      </c>
      <c r="C15" s="154">
        <v>2</v>
      </c>
      <c r="D15" s="158" t="s">
        <v>180</v>
      </c>
      <c r="E15" s="390">
        <f t="shared" si="0"/>
        <v>4</v>
      </c>
      <c r="F15" s="158">
        <v>4</v>
      </c>
      <c r="G15" s="137" t="s">
        <v>182</v>
      </c>
      <c r="H15" s="388">
        <f t="shared" si="1"/>
        <v>4</v>
      </c>
      <c r="I15" s="157" t="str">
        <f>IF(VALUE(IF('Vessel List A'!P14=1,1,IF('Vessel List A'!P14=2,2,IF('Vessel List A'!P14=3,3,IF('Vessel List A'!P14=4,4,IF('Vessel List A'!P14=5,5,IF('Vessel List A'!P14=6,6,IF('Vessel List A'!P14=7,7,IF('Vessel List A'!P14=8,8,IF('Vessel List A'!P14=9,9,IF('Vessel List A'!P14=10,10,IF('Vessel List A'!P14=11,11,IF('Vessel List A'!P14=12,12,IF('Vessel List A'!P14=13,13,IF('Vessel List A'!P14=14,14,IF('Vessel List A'!P14=15,15,IF('Vessel List A'!P14=16,16,0)))))))))))))))))=0," ",VALUE(IF('Vessel List A'!P14=1,1,IF('Vessel List A'!P14=2,2,IF('Vessel List A'!P14=3,3,IF('Vessel List A'!P14=4,4,IF('Vessel List A'!P14=5,5,IF('Vessel List A'!P14=6,6,IF('Vessel List A'!P14=7,7,IF('Vessel List A'!P14=8,8,IF('Vessel List A'!P14=9,9,IF('Vessel List A'!P14=10,10,IF('Vessel List A'!P14=11,11,IF('Vessel List A'!P14=12,12,IF('Vessel List A'!P14=13,13,IF('Vessel List A'!P14=14,14,IF('Vessel List A'!P14=15,15,IF('Vessel List A'!P14=16,16,0))))))))))))))))))</f>
        <v xml:space="preserve"> </v>
      </c>
      <c r="J15" s="154"/>
      <c r="K15" s="158"/>
      <c r="L15" s="390" t="str">
        <f t="shared" si="2"/>
        <v/>
      </c>
      <c r="M15" s="158"/>
      <c r="N15" s="137"/>
      <c r="O15" s="388" t="str">
        <f t="shared" si="3"/>
        <v/>
      </c>
      <c r="P15" s="157" t="str">
        <f>IF(VALUE(IF('Vessel List A'!AC14=1,1,IF('Vessel List A'!AC14=2,2,IF('Vessel List A'!AC14=3,3,IF('Vessel List A'!AC14=4,4,IF('Vessel List A'!AC14=5,5,IF('Vessel List A'!AC14=6,6,IF('Vessel List A'!AC14=7,7,IF('Vessel List A'!AC14=8,8,IF('Vessel List A'!AC14=9,9,IF('Vessel List A'!AC14=10,10,IF('Vessel List A'!AC14=11,11,IF('Vessel List A'!AC14=12,12,IF('Vessel List A'!AC14=13,13,IF('Vessel List A'!AC14=14,14,IF('Vessel List A'!AC14=15,15,IF('Vessel List A'!AC14=16,16,0)))))))))))))))))=0," ",VALUE(IF('Vessel List A'!AC14=1,1,IF('Vessel List A'!AC14=2,2,IF('Vessel List A'!AC14=3,3,IF('Vessel List A'!AC14=4,4,IF('Vessel List A'!AC14=5,5,IF('Vessel List A'!AC14=6,6,IF('Vessel List A'!AC14=7,7,IF('Vessel List A'!AC14=8,8,IF('Vessel List A'!AC14=9,9,IF('Vessel List A'!AC14=10,10,IF('Vessel List A'!AC14=11,11,IF('Vessel List A'!AC14=12,12,IF('Vessel List A'!AC14=13,13,IF('Vessel List A'!AC14=14,14,IF('Vessel List A'!AC14=15,15,IF('Vessel List A'!AC14=16,16,0))))))))))))))))))</f>
        <v xml:space="preserve"> </v>
      </c>
      <c r="Q15" s="154"/>
      <c r="R15" s="158"/>
      <c r="S15" s="390" t="str">
        <f t="shared" si="4"/>
        <v/>
      </c>
      <c r="T15" s="158"/>
      <c r="U15" s="137"/>
      <c r="V15" s="388" t="str">
        <f t="shared" si="5"/>
        <v/>
      </c>
      <c r="W15" s="157" t="str">
        <f>IF(VALUE(IF('Vessel List A'!AP14=1,1,IF('Vessel List A'!AP14=2,2,IF('Vessel List A'!AP14=3,3,IF('Vessel List A'!AP14=4,4,IF('Vessel List A'!AP14=5,5,IF('Vessel List A'!AP14=6,6,IF('Vessel List A'!AP14=7,7,IF('Vessel List A'!AP14=8,8,IF('Vessel List A'!AP14=9,9,IF('Vessel List A'!AP14=10,10,IF('Vessel List A'!AP14=11,11,IF('Vessel List A'!AP14=12,12,IF('Vessel List A'!AP14=13,13,IF('Vessel List A'!AP14=14,14,IF('Vessel List A'!AP14=15,15,IF('Vessel List A'!AP14=16,16,0)))))))))))))))))=0," ",VALUE(IF('Vessel List A'!AP14=1,1,IF('Vessel List A'!AP14=2,2,IF('Vessel List A'!AP14=3,3,IF('Vessel List A'!AP14=4,4,IF('Vessel List A'!AP14=5,5,IF('Vessel List A'!AP14=6,6,IF('Vessel List A'!AP14=7,7,IF('Vessel List A'!AP14=8,8,IF('Vessel List A'!AP14=9,9,IF('Vessel List A'!AP14=10,10,IF('Vessel List A'!AP14=11,11,IF('Vessel List A'!AP14=12,12,IF('Vessel List A'!AP14=13,13,IF('Vessel List A'!AP14=14,14,IF('Vessel List A'!AP14=15,15,IF('Vessel List A'!AP14=16,16,0))))))))))))))))))</f>
        <v xml:space="preserve"> </v>
      </c>
      <c r="X15" s="154"/>
      <c r="Y15" s="158"/>
      <c r="Z15" s="390" t="str">
        <f t="shared" si="6"/>
        <v/>
      </c>
      <c r="AA15" s="158"/>
      <c r="AB15" s="137"/>
      <c r="AC15" s="388" t="str">
        <f t="shared" si="7"/>
        <v/>
      </c>
      <c r="AD15" s="157" t="str">
        <f>IF(VALUE(IF('Vessel List A'!BC14=1,1,IF('Vessel List A'!BC14=2,2,IF('Vessel List A'!BC14=3,3,IF('Vessel List A'!BC14=4,4,IF('Vessel List A'!BC14=5,5,IF('Vessel List A'!BC14=6,6,IF('Vessel List A'!BC14=7,7,IF('Vessel List A'!BC14=8,8,IF('Vessel List A'!BC14=9,9,IF('Vessel List A'!BC14=10,10,IF('Vessel List A'!BC14=11,11,IF('Vessel List A'!BC14=12,12,IF('Vessel List A'!BC14=13,13,IF('Vessel List A'!BC14=14,14,IF('Vessel List A'!BC14=15,15,IF('Vessel List A'!BC14=16,16,0)))))))))))))))))=0," ",VALUE(IF('Vessel List A'!BC14=1,1,IF('Vessel List A'!BC14=2,2,IF('Vessel List A'!BC14=3,3,IF('Vessel List A'!BC14=4,4,IF('Vessel List A'!BC14=5,5,IF('Vessel List A'!BC14=6,6,IF('Vessel List A'!BC14=7,7,IF('Vessel List A'!BC14=8,8,IF('Vessel List A'!BC14=9,9,IF('Vessel List A'!BC14=10,10,IF('Vessel List A'!BC14=11,11,IF('Vessel List A'!BC14=12,12,IF('Vessel List A'!BC14=13,13,IF('Vessel List A'!BC14=14,14,IF('Vessel List A'!BC14=15,15,IF('Vessel List A'!BC14=16,16,0))))))))))))))))))</f>
        <v xml:space="preserve"> </v>
      </c>
      <c r="AE15" s="154"/>
      <c r="AF15" s="158"/>
      <c r="AG15" s="390" t="str">
        <f t="shared" si="8"/>
        <v/>
      </c>
      <c r="AH15" s="158"/>
      <c r="AI15" s="137"/>
      <c r="AJ15" s="388" t="str">
        <f t="shared" si="9"/>
        <v/>
      </c>
      <c r="AK15" s="157" t="str">
        <f>IF(VALUE(IF('Vessel List A'!BP14=1,1,IF('Vessel List A'!BP14=2,2,IF('Vessel List A'!BP14=3,3,IF('Vessel List A'!BP14=4,4,IF('Vessel List A'!BP14=5,5,IF('Vessel List A'!BP14=6,6,IF('Vessel List A'!BP14=7,7,IF('Vessel List A'!BP14=8,8,IF('Vessel List A'!BP14=9,9,IF('Vessel List A'!BP14=10,10,IF('Vessel List A'!BP14=11,11,IF('Vessel List A'!BP14=12,12,IF('Vessel List A'!BP14=13,13,IF('Vessel List A'!BP14=14,14,IF('Vessel List A'!BP14=15,15,IF('Vessel List A'!BP14=16,16,0)))))))))))))))))=0," ",VALUE(IF('Vessel List A'!BP14=1,1,IF('Vessel List A'!BP14=2,2,IF('Vessel List A'!BP14=3,3,IF('Vessel List A'!BP14=4,4,IF('Vessel List A'!BP14=5,5,IF('Vessel List A'!BP14=6,6,IF('Vessel List A'!BP14=7,7,IF('Vessel List A'!BP14=8,8,IF('Vessel List A'!BP14=9,9,IF('Vessel List A'!BP14=10,10,IF('Vessel List A'!BP14=11,11,IF('Vessel List A'!BP14=12,12,IF('Vessel List A'!BP14=13,13,IF('Vessel List A'!BP14=14,14,IF('Vessel List A'!BP14=15,15,IF('Vessel List A'!BP14=16,16,0))))))))))))))))))</f>
        <v xml:space="preserve"> </v>
      </c>
      <c r="AL15" s="154"/>
      <c r="AM15" s="158"/>
      <c r="AN15" s="390" t="str">
        <f t="shared" si="10"/>
        <v/>
      </c>
      <c r="AO15" s="158"/>
      <c r="AP15" s="137"/>
      <c r="AQ15" s="388" t="str">
        <f t="shared" si="11"/>
        <v/>
      </c>
      <c r="AR15" s="157" t="str">
        <f>IF(VALUE(IF('Vessel List A'!CC14=1,1,IF('Vessel List A'!CC14=2,2,IF('Vessel List A'!CC14=3,3,IF('Vessel List A'!CC14=4,4,IF('Vessel List A'!CC14=5,5,IF('Vessel List A'!CC14=6,6,IF('Vessel List A'!CC14=7,7,IF('Vessel List A'!CC14=8,8,IF('Vessel List A'!CC14=9,9,IF('Vessel List A'!CC14=10,10,IF('Vessel List A'!CC14=11,11,IF('Vessel List A'!CC14=12,12,IF('Vessel List A'!CC14=13,13,IF('Vessel List A'!CC14=14,14,IF('Vessel List A'!CC14=15,15,IF('Vessel List A'!CC14=16,16,0)))))))))))))))))=0," ",VALUE(IF('Vessel List A'!CC14=1,1,IF('Vessel List A'!CC14=2,2,IF('Vessel List A'!CC14=3,3,IF('Vessel List A'!CC14=4,4,IF('Vessel List A'!CC14=5,5,IF('Vessel List A'!CC14=6,6,IF('Vessel List A'!CC14=7,7,IF('Vessel List A'!CC14=8,8,IF('Vessel List A'!CC14=9,9,IF('Vessel List A'!CC14=10,10,IF('Vessel List A'!CC14=11,11,IF('Vessel List A'!CC14=12,12,IF('Vessel List A'!CC14=13,13,IF('Vessel List A'!CC14=14,14,IF('Vessel List A'!CC14=15,15,IF('Vessel List A'!CC14=16,16,0))))))))))))))))))</f>
        <v xml:space="preserve"> </v>
      </c>
      <c r="AS15" s="154"/>
      <c r="AT15" s="158"/>
      <c r="AU15" s="390" t="str">
        <f t="shared" si="12"/>
        <v/>
      </c>
      <c r="AV15" s="158"/>
      <c r="AW15" s="137"/>
      <c r="AX15" s="388" t="str">
        <f t="shared" si="13"/>
        <v/>
      </c>
      <c r="AY15" s="157" t="str">
        <f>IF(VALUE(IF('Vessel List A'!CP14=1,1,IF('Vessel List A'!CP14=2,2,IF('Vessel List A'!CP14=3,3,IF('Vessel List A'!CP14=4,4,IF('Vessel List A'!CP14=5,5,IF('Vessel List A'!CP14=6,6,IF('Vessel List A'!CP14=7,7,IF('Vessel List A'!CP14=8,8,IF('Vessel List A'!CP14=9,9,IF('Vessel List A'!CP14=10,10,IF('Vessel List A'!CP14=11,11,IF('Vessel List A'!CP14=12,12,IF('Vessel List A'!CP14=13,13,IF('Vessel List A'!CP14=14,14,IF('Vessel List A'!CP14=15,15,IF('Vessel List A'!CP14=16,16,0)))))))))))))))))=0," ",VALUE(IF('Vessel List A'!CP14=1,1,IF('Vessel List A'!CP14=2,2,IF('Vessel List A'!CP14=3,3,IF('Vessel List A'!CP14=4,4,IF('Vessel List A'!CP14=5,5,IF('Vessel List A'!CP14=6,6,IF('Vessel List A'!CP14=7,7,IF('Vessel List A'!CP14=8,8,IF('Vessel List A'!CP14=9,9,IF('Vessel List A'!CP14=10,10,IF('Vessel List A'!CP14=11,11,IF('Vessel List A'!CP14=12,12,IF('Vessel List A'!CP14=13,13,IF('Vessel List A'!CP14=14,14,IF('Vessel List A'!CP14=15,15,IF('Vessel List A'!CP14=16,16,0))))))))))))))))))</f>
        <v xml:space="preserve"> </v>
      </c>
      <c r="AZ15" s="154"/>
      <c r="BA15" s="158"/>
      <c r="BB15" s="390" t="str">
        <f t="shared" si="14"/>
        <v/>
      </c>
      <c r="BC15" s="158"/>
      <c r="BD15" s="137"/>
      <c r="BE15" s="388" t="str">
        <f t="shared" si="15"/>
        <v/>
      </c>
      <c r="BF15" s="157" t="str">
        <f>IF(VALUE(IF('Vessel List A'!DC14=1,1,IF('Vessel List A'!DC14=2,2,IF('Vessel List A'!DC14=3,3,IF('Vessel List A'!DC14=4,4,IF('Vessel List A'!DC14=5,5,IF('Vessel List A'!DC14=6,6,IF('Vessel List A'!DC14=7,7,IF('Vessel List A'!DC14=8,8,IF('Vessel List A'!DC14=9,9,IF('Vessel List A'!DC14=10,10,IF('Vessel List A'!DC14=11,11,IF('Vessel List A'!DC14=12,12,IF('Vessel List A'!DC14=13,13,IF('Vessel List A'!DC14=14,14,IF('Vessel List A'!DC14=15,15,IF('Vessel List A'!DC14=16,16,0)))))))))))))))))=0," ",VALUE(IF('Vessel List A'!DC14=1,1,IF('Vessel List A'!DC14=2,2,IF('Vessel List A'!DC14=3,3,IF('Vessel List A'!DC14=4,4,IF('Vessel List A'!DC14=5,5,IF('Vessel List A'!DC14=6,6,IF('Vessel List A'!DC14=7,7,IF('Vessel List A'!DC14=8,8,IF('Vessel List A'!DC14=9,9,IF('Vessel List A'!DC14=10,10,IF('Vessel List A'!DC14=11,11,IF('Vessel List A'!DC14=12,12,IF('Vessel List A'!DC14=13,13,IF('Vessel List A'!DC14=14,14,IF('Vessel List A'!DC14=15,15,IF('Vessel List A'!DC14=16,16,0))))))))))))))))))</f>
        <v xml:space="preserve"> </v>
      </c>
      <c r="BG15" s="154"/>
      <c r="BH15" s="158"/>
      <c r="BI15" s="390" t="str">
        <f t="shared" si="16"/>
        <v/>
      </c>
      <c r="BJ15" s="158"/>
      <c r="BK15" s="137"/>
      <c r="BL15" s="388" t="str">
        <f t="shared" si="17"/>
        <v/>
      </c>
      <c r="BM15" s="157" t="str">
        <f>IF(VALUE(IF('Vessel List A'!DP14=1,1,IF('Vessel List A'!DP14=2,2,IF('Vessel List A'!DP14=3,3,IF('Vessel List A'!DP14=4,4,IF('Vessel List A'!DP14=5,5,IF('Vessel List A'!DP14=6,6,IF('Vessel List A'!DP14=7,7,IF('Vessel List A'!DP14=8,8,IF('Vessel List A'!DP14=9,9,IF('Vessel List A'!DP14=10,10,IF('Vessel List A'!DP14=11,11,IF('Vessel List A'!DP14=12,12,IF('Vessel List A'!DP14=13,13,IF('Vessel List A'!DP14=14,14,IF('Vessel List A'!DP14=15,15,IF('Vessel List A'!DP14=16,16,0)))))))))))))))))=0," ",VALUE(IF('Vessel List A'!DP14=1,1,IF('Vessel List A'!DP14=2,2,IF('Vessel List A'!DP14=3,3,IF('Vessel List A'!DP14=4,4,IF('Vessel List A'!DP14=5,5,IF('Vessel List A'!DP14=6,6,IF('Vessel List A'!DP14=7,7,IF('Vessel List A'!DP14=8,8,IF('Vessel List A'!DP14=9,9,IF('Vessel List A'!DP14=10,10,IF('Vessel List A'!DP14=11,11,IF('Vessel List A'!DP14=12,12,IF('Vessel List A'!DP14=13,13,IF('Vessel List A'!DP14=14,14,IF('Vessel List A'!DP14=15,15,IF('Vessel List A'!DP14=16,16,0))))))))))))))))))</f>
        <v xml:space="preserve"> </v>
      </c>
      <c r="BN15" s="154"/>
      <c r="BO15" s="158"/>
      <c r="BP15" s="390" t="str">
        <f t="shared" si="18"/>
        <v/>
      </c>
      <c r="BQ15" s="158"/>
      <c r="BR15" s="137"/>
      <c r="BS15" s="388" t="str">
        <f t="shared" si="19"/>
        <v/>
      </c>
      <c r="BT15" s="157" t="str">
        <f>IF(VALUE(IF('Vessel List A'!EC14=1,1,IF('Vessel List A'!EC14=2,2,IF('Vessel List A'!EC14=3,3,IF('Vessel List A'!EC14=4,4,IF('Vessel List A'!EC14=5,5,IF('Vessel List A'!EC14=6,6,IF('Vessel List A'!EC14=7,7,IF('Vessel List A'!EC14=8,8,IF('Vessel List A'!EC14=9,9,IF('Vessel List A'!EC14=10,10,IF('Vessel List A'!EC14=11,11,IF('Vessel List A'!EC14=12,12,IF('Vessel List A'!EC14=13,13,IF('Vessel List A'!EC14=14,14,IF('Vessel List A'!EC14=15,15,IF('Vessel List A'!EC14=16,16,0)))))))))))))))))=0," ",VALUE(IF('Vessel List A'!EC14=1,1,IF('Vessel List A'!EC14=2,2,IF('Vessel List A'!EC14=3,3,IF('Vessel List A'!EC14=4,4,IF('Vessel List A'!EC14=5,5,IF('Vessel List A'!EC14=6,6,IF('Vessel List A'!EC14=7,7,IF('Vessel List A'!EC14=8,8,IF('Vessel List A'!EC14=9,9,IF('Vessel List A'!EC14=10,10,IF('Vessel List A'!EC14=11,11,IF('Vessel List A'!EC14=12,12,IF('Vessel List A'!EC14=13,13,IF('Vessel List A'!EC14=14,14,IF('Vessel List A'!EC14=15,15,IF('Vessel List A'!EC14=16,16,0))))))))))))))))))</f>
        <v xml:space="preserve"> </v>
      </c>
      <c r="BU15" s="154"/>
      <c r="BV15" s="158"/>
      <c r="BW15" s="390" t="str">
        <f t="shared" si="20"/>
        <v/>
      </c>
      <c r="BX15" s="158"/>
      <c r="BY15" s="137"/>
      <c r="BZ15" s="388" t="str">
        <f t="shared" si="21"/>
        <v/>
      </c>
      <c r="CA15" s="157" t="str">
        <f>IF(VALUE(IF('Vessel List A'!EP14=1,1,IF('Vessel List A'!EP14=2,2,IF('Vessel List A'!EP14=3,3,IF('Vessel List A'!EP14=4,4,IF('Vessel List A'!EP14=5,5,IF('Vessel List A'!EP14=6,6,IF('Vessel List A'!EP14=7,7,IF('Vessel List A'!EP14=8,8,IF('Vessel List A'!EP14=9,9,IF('Vessel List A'!EP14=10,10,IF('Vessel List A'!EP14=11,11,IF('Vessel List A'!EP14=12,12,IF('Vessel List A'!EP14=13,13,IF('Vessel List A'!EP14=14,14,IF('Vessel List A'!EP14=15,15,IF('Vessel List A'!EP14=16,16,0)))))))))))))))))=0," ",VALUE(IF('Vessel List A'!EP14=1,1,IF('Vessel List A'!EP14=2,2,IF('Vessel List A'!EP14=3,3,IF('Vessel List A'!EP14=4,4,IF('Vessel List A'!EP14=5,5,IF('Vessel List A'!EP14=6,6,IF('Vessel List A'!EP14=7,7,IF('Vessel List A'!EP14=8,8,IF('Vessel List A'!EP14=9,9,IF('Vessel List A'!EP14=10,10,IF('Vessel List A'!EP14=11,11,IF('Vessel List A'!EP14=12,12,IF('Vessel List A'!EP14=13,13,IF('Vessel List A'!EP14=14,14,IF('Vessel List A'!EP14=15,15,IF('Vessel List A'!EP14=16,16,0))))))))))))))))))</f>
        <v xml:space="preserve"> </v>
      </c>
      <c r="CB15" s="154"/>
      <c r="CC15" s="158"/>
      <c r="CD15" s="390" t="str">
        <f t="shared" si="22"/>
        <v/>
      </c>
      <c r="CE15" s="158"/>
      <c r="CF15" s="137"/>
      <c r="CG15" s="388" t="str">
        <f t="shared" si="23"/>
        <v/>
      </c>
      <c r="CH15" s="157" t="str">
        <f>IF(VALUE(IF('Vessel List A'!FC14=1,1,IF('Vessel List A'!FC14=2,2,IF('Vessel List A'!FC14=3,3,IF('Vessel List A'!FC14=4,4,IF('Vessel List A'!FC14=5,5,IF('Vessel List A'!FC14=6,6,IF('Vessel List A'!FC14=7,7,IF('Vessel List A'!FC14=8,8,IF('Vessel List A'!FC14=9,9,IF('Vessel List A'!FC14=10,10,IF('Vessel List A'!FC14=11,11,IF('Vessel List A'!FC14=12,12,IF('Vessel List A'!FC14=13,13,IF('Vessel List A'!FC14=14,14,IF('Vessel List A'!FC14=15,15,IF('Vessel List A'!FC14=16,16,0)))))))))))))))))=0," ",VALUE(IF('Vessel List A'!FC14=1,1,IF('Vessel List A'!FC14=2,2,IF('Vessel List A'!FC14=3,3,IF('Vessel List A'!FC14=4,4,IF('Vessel List A'!FC14=5,5,IF('Vessel List A'!FC14=6,6,IF('Vessel List A'!FC14=7,7,IF('Vessel List A'!FC14=8,8,IF('Vessel List A'!FC14=9,9,IF('Vessel List A'!FC14=10,10,IF('Vessel List A'!FC14=11,11,IF('Vessel List A'!FC14=12,12,IF('Vessel List A'!FC14=13,13,IF('Vessel List A'!FC14=14,14,IF('Vessel List A'!FC14=15,15,IF('Vessel List A'!FC14=16,16,0))))))))))))))))))</f>
        <v xml:space="preserve"> </v>
      </c>
      <c r="CI15" s="154"/>
      <c r="CJ15" s="158"/>
      <c r="CK15" s="390" t="str">
        <f t="shared" si="24"/>
        <v/>
      </c>
      <c r="CL15" s="158"/>
      <c r="CM15" s="137"/>
      <c r="CN15" s="388" t="str">
        <f t="shared" si="25"/>
        <v/>
      </c>
      <c r="CO15" s="157" t="str">
        <f>IF(VALUE(IF('Vessel List A'!FP14=1,1,IF('Vessel List A'!FP14=2,2,IF('Vessel List A'!FP14=3,3,IF('Vessel List A'!FP14=4,4,IF('Vessel List A'!FP14=5,5,IF('Vessel List A'!FP14=6,6,IF('Vessel List A'!FP14=7,7,IF('Vessel List A'!FP14=8,8,IF('Vessel List A'!FP14=9,9,IF('Vessel List A'!FP14=10,10,IF('Vessel List A'!FP14=11,11,IF('Vessel List A'!FP14=12,12,IF('Vessel List A'!FP14=13,13,IF('Vessel List A'!FP14=14,14,IF('Vessel List A'!FP14=15,15,IF('Vessel List A'!FP14=16,16,0)))))))))))))))))=0," ",VALUE(IF('Vessel List A'!FP14=1,1,IF('Vessel List A'!FP14=2,2,IF('Vessel List A'!FP14=3,3,IF('Vessel List A'!FP14=4,4,IF('Vessel List A'!FP14=5,5,IF('Vessel List A'!FP14=6,6,IF('Vessel List A'!FP14=7,7,IF('Vessel List A'!FP14=8,8,IF('Vessel List A'!FP14=9,9,IF('Vessel List A'!FP14=10,10,IF('Vessel List A'!FP14=11,11,IF('Vessel List A'!FP14=12,12,IF('Vessel List A'!FP14=13,13,IF('Vessel List A'!FP14=14,14,IF('Vessel List A'!FP14=15,15,IF('Vessel List A'!FP14=16,16,0))))))))))))))))))</f>
        <v xml:space="preserve"> </v>
      </c>
      <c r="CP15" s="154"/>
      <c r="CQ15" s="158"/>
      <c r="CR15" s="390" t="str">
        <f t="shared" si="26"/>
        <v/>
      </c>
      <c r="CS15" s="158"/>
      <c r="CT15" s="137"/>
      <c r="CU15" s="388" t="str">
        <f t="shared" si="27"/>
        <v/>
      </c>
      <c r="CV15" s="157" t="str">
        <f>IF(VALUE(IF('Vessel List A'!GC14=1,1,IF('Vessel List A'!GC14=2,2,IF('Vessel List A'!GC14=3,3,IF('Vessel List A'!GC14=4,4,IF('Vessel List A'!GC14=5,5,IF('Vessel List A'!GC14=6,6,IF('Vessel List A'!GC14=7,7,IF('Vessel List A'!GC14=8,8,IF('Vessel List A'!GC14=9,9,IF('Vessel List A'!GC14=10,10,IF('Vessel List A'!GC14=11,11,IF('Vessel List A'!GC14=12,12,IF('Vessel List A'!GC14=13,13,IF('Vessel List A'!GC14=14,14,IF('Vessel List A'!GC14=15,15,IF('Vessel List A'!GC14=16,16,0)))))))))))))))))=0," ",VALUE(IF('Vessel List A'!GC14=1,1,IF('Vessel List A'!GC14=2,2,IF('Vessel List A'!GC14=3,3,IF('Vessel List A'!GC14=4,4,IF('Vessel List A'!GC14=5,5,IF('Vessel List A'!GC14=6,6,IF('Vessel List A'!GC14=7,7,IF('Vessel List A'!GC14=8,8,IF('Vessel List A'!GC14=9,9,IF('Vessel List A'!GC14=10,10,IF('Vessel List A'!GC14=11,11,IF('Vessel List A'!GC14=12,12,IF('Vessel List A'!GC14=13,13,IF('Vessel List A'!GC14=14,14,IF('Vessel List A'!GC14=15,15,IF('Vessel List A'!GC14=16,16,0))))))))))))))))))</f>
        <v xml:space="preserve"> </v>
      </c>
      <c r="CW15" s="154"/>
      <c r="CX15" s="158"/>
      <c r="CY15" s="390" t="str">
        <f t="shared" si="28"/>
        <v/>
      </c>
      <c r="CZ15" s="158"/>
      <c r="DA15" s="137"/>
      <c r="DB15" s="388" t="str">
        <f t="shared" si="29"/>
        <v/>
      </c>
      <c r="DC15" s="157" t="str">
        <f>IF(VALUE(IF('Vessel List A'!GP14=1,1,IF('Vessel List A'!GP14=2,2,IF('Vessel List A'!GP14=3,3,IF('Vessel List A'!GP14=4,4,IF('Vessel List A'!GP14=5,5,IF('Vessel List A'!GP14=6,6,IF('Vessel List A'!GP14=7,7,IF('Vessel List A'!GP14=8,8,IF('Vessel List A'!GP14=9,9,IF('Vessel List A'!GP14=10,10,IF('Vessel List A'!GP14=11,11,IF('Vessel List A'!GP14=12,12,IF('Vessel List A'!GP14=13,13,IF('Vessel List A'!GP14=14,14,IF('Vessel List A'!GP14=15,15,IF('Vessel List A'!GP14=16,16,0)))))))))))))))))=0," ",VALUE(IF('Vessel List A'!GP14=1,1,IF('Vessel List A'!GP14=2,2,IF('Vessel List A'!GP14=3,3,IF('Vessel List A'!GP14=4,4,IF('Vessel List A'!GP14=5,5,IF('Vessel List A'!GP14=6,6,IF('Vessel List A'!GP14=7,7,IF('Vessel List A'!GP14=8,8,IF('Vessel List A'!GP14=9,9,IF('Vessel List A'!GP14=10,10,IF('Vessel List A'!GP14=11,11,IF('Vessel List A'!GP14=12,12,IF('Vessel List A'!GP14=13,13,IF('Vessel List A'!GP14=14,14,IF('Vessel List A'!GP14=15,15,IF('Vessel List A'!GP14=16,16,0))))))))))))))))))</f>
        <v xml:space="preserve"> </v>
      </c>
      <c r="DD15" s="154"/>
      <c r="DE15" s="158"/>
      <c r="DF15" s="390" t="str">
        <f t="shared" si="30"/>
        <v/>
      </c>
      <c r="DG15" s="158"/>
      <c r="DH15" s="137"/>
      <c r="DI15" s="388" t="str">
        <f t="shared" si="31"/>
        <v/>
      </c>
      <c r="DJ15" s="157" t="str">
        <f>IF(VALUE(IF('Vessel List A'!HC14=1,1,IF('Vessel List A'!HC14=2,2,IF('Vessel List A'!HC14=3,3,IF('Vessel List A'!HC14=4,4,IF('Vessel List A'!HC14=5,5,IF('Vessel List A'!HC14=6,6,IF('Vessel List A'!HC14=7,7,IF('Vessel List A'!HC14=8,8,IF('Vessel List A'!HC14=9,9,IF('Vessel List A'!HC14=10,10,IF('Vessel List A'!HC14=11,11,IF('Vessel List A'!HC14=12,12,IF('Vessel List A'!HC14=13,13,IF('Vessel List A'!HC14=14,14,IF('Vessel List A'!HC14=15,15,IF('Vessel List A'!HC14=16,16,0)))))))))))))))))=0," ",VALUE(IF('Vessel List A'!HC14=1,1,IF('Vessel List A'!HC14=2,2,IF('Vessel List A'!HC14=3,3,IF('Vessel List A'!HC14=4,4,IF('Vessel List A'!HC14=5,5,IF('Vessel List A'!HC14=6,6,IF('Vessel List A'!HC14=7,7,IF('Vessel List A'!HC14=8,8,IF('Vessel List A'!HC14=9,9,IF('Vessel List A'!HC14=10,10,IF('Vessel List A'!HC14=11,11,IF('Vessel List A'!HC14=12,12,IF('Vessel List A'!HC14=13,13,IF('Vessel List A'!HC14=14,14,IF('Vessel List A'!HC14=15,15,IF('Vessel List A'!HC14=16,16,0))))))))))))))))))</f>
        <v xml:space="preserve"> </v>
      </c>
      <c r="DK15" s="154"/>
      <c r="DL15" s="158"/>
      <c r="DM15" s="390" t="str">
        <f t="shared" si="32"/>
        <v/>
      </c>
      <c r="DN15" s="158"/>
      <c r="DO15" s="137"/>
      <c r="DP15" s="388" t="str">
        <f t="shared" si="33"/>
        <v/>
      </c>
      <c r="DQ15" s="157" t="str">
        <f>IF(VALUE(IF('Vessel List A'!HP14=1,1,IF('Vessel List A'!HP14=2,2,IF('Vessel List A'!HP14=3,3,IF('Vessel List A'!HP14=4,4,IF('Vessel List A'!HP14=5,5,IF('Vessel List A'!HP14=6,6,IF('Vessel List A'!HP14=7,7,IF('Vessel List A'!HP14=8,8,IF('Vessel List A'!HP14=9,9,IF('Vessel List A'!HP14=10,10,IF('Vessel List A'!HP14=11,11,IF('Vessel List A'!HP14=12,12,IF('Vessel List A'!HP14=13,13,IF('Vessel List A'!HP14=14,14,IF('Vessel List A'!HP14=15,15,IF('Vessel List A'!HP14=16,16,0)))))))))))))))))=0," ",VALUE(IF('Vessel List A'!HP14=1,1,IF('Vessel List A'!HP14=2,2,IF('Vessel List A'!HP14=3,3,IF('Vessel List A'!HP14=4,4,IF('Vessel List A'!HP14=5,5,IF('Vessel List A'!HP14=6,6,IF('Vessel List A'!HP14=7,7,IF('Vessel List A'!HP14=8,8,IF('Vessel List A'!HP14=9,9,IF('Vessel List A'!HP14=10,10,IF('Vessel List A'!HP14=11,11,IF('Vessel List A'!HP14=12,12,IF('Vessel List A'!HP14=13,13,IF('Vessel List A'!HP14=14,14,IF('Vessel List A'!HP14=15,15,IF('Vessel List A'!HP14=16,16,0))))))))))))))))))</f>
        <v xml:space="preserve"> </v>
      </c>
      <c r="DR15" s="154"/>
      <c r="DS15" s="158"/>
      <c r="DT15" s="390" t="str">
        <f t="shared" si="34"/>
        <v/>
      </c>
      <c r="DU15" s="158"/>
      <c r="DV15" s="137"/>
      <c r="DW15" s="388" t="str">
        <f t="shared" si="35"/>
        <v/>
      </c>
      <c r="DX15" s="157" t="str">
        <f>IF(VALUE(IF('Vessel List A'!IC14=1,1,IF('Vessel List A'!IC14=2,2,IF('Vessel List A'!IC14=3,3,IF('Vessel List A'!IC14=4,4,IF('Vessel List A'!IC14=5,5,IF('Vessel List A'!IC14=6,6,IF('Vessel List A'!IC14=7,7,IF('Vessel List A'!IC14=8,8,IF('Vessel List A'!IC14=9,9,IF('Vessel List A'!IC14=10,10,IF('Vessel List A'!IC14=11,11,IF('Vessel List A'!IC14=12,12,IF('Vessel List A'!IC14=13,13,IF('Vessel List A'!IC14=14,14,IF('Vessel List A'!IC14=15,15,IF('Vessel List A'!IC14=16,16,0)))))))))))))))))=0," ",VALUE(IF('Vessel List A'!IC14=1,1,IF('Vessel List A'!IC14=2,2,IF('Vessel List A'!IC14=3,3,IF('Vessel List A'!IC14=4,4,IF('Vessel List A'!IC14=5,5,IF('Vessel List A'!IC14=6,6,IF('Vessel List A'!IC14=7,7,IF('Vessel List A'!IC14=8,8,IF('Vessel List A'!IC14=9,9,IF('Vessel List A'!IC14=10,10,IF('Vessel List A'!IC14=11,11,IF('Vessel List A'!IC14=12,12,IF('Vessel List A'!IC14=13,13,IF('Vessel List A'!IC14=14,14,IF('Vessel List A'!IC14=15,15,IF('Vessel List A'!IC14=16,16,0))))))))))))))))))</f>
        <v xml:space="preserve"> </v>
      </c>
      <c r="DY15" s="154"/>
      <c r="DZ15" s="158"/>
      <c r="EA15" s="390" t="str">
        <f t="shared" si="36"/>
        <v/>
      </c>
      <c r="EB15" s="158"/>
      <c r="EC15" s="137"/>
      <c r="ED15" s="388" t="str">
        <f t="shared" si="37"/>
        <v/>
      </c>
      <c r="EE15" s="157" t="str">
        <f>IF(VALUE(IF('Vessel List A'!IP14=1,1,IF('Vessel List A'!IP14=2,2,IF('Vessel List A'!IP14=3,3,IF('Vessel List A'!IP14=4,4,IF('Vessel List A'!IP14=5,5,IF('Vessel List A'!IP14=6,6,IF('Vessel List A'!IP14=7,7,IF('Vessel List A'!IP14=8,8,IF('Vessel List A'!IP14=9,9,IF('Vessel List A'!IP14=10,10,IF('Vessel List A'!IP14=11,11,IF('Vessel List A'!IP14=12,12,IF('Vessel List A'!IP14=13,13,IF('Vessel List A'!IP14=14,14,IF('Vessel List A'!IP14=15,15,IF('Vessel List A'!IP14=16,16,0)))))))))))))))))=0," ",VALUE(IF('Vessel List A'!IP14=1,1,IF('Vessel List A'!IP14=2,2,IF('Vessel List A'!IP14=3,3,IF('Vessel List A'!IP14=4,4,IF('Vessel List A'!IP14=5,5,IF('Vessel List A'!IP14=6,6,IF('Vessel List A'!IP14=7,7,IF('Vessel List A'!IP14=8,8,IF('Vessel List A'!IP14=9,9,IF('Vessel List A'!IP14=10,10,IF('Vessel List A'!IP14=11,11,IF('Vessel List A'!IP14=12,12,IF('Vessel List A'!IP14=13,13,IF('Vessel List A'!IP14=14,14,IF('Vessel List A'!IP14=15,15,IF('Vessel List A'!IP14=16,16,0))))))))))))))))))</f>
        <v xml:space="preserve"> </v>
      </c>
      <c r="EF15" s="154"/>
      <c r="EG15" s="158"/>
      <c r="EH15" s="390" t="str">
        <f t="shared" si="38"/>
        <v/>
      </c>
      <c r="EI15" s="158"/>
      <c r="EJ15" s="137"/>
      <c r="EK15" s="397" t="str">
        <f t="shared" si="39"/>
        <v/>
      </c>
      <c r="EL15" s="144"/>
      <c r="EM15" s="157" t="str">
        <f>IF(VALUE(IF('Vessel List B'!C14=1,1,IF('Vessel List B'!C14=2,2,IF('Vessel List B'!C14=3,3,IF('Vessel List B'!C14=4,4,IF('Vessel List B'!C14=5,5,IF('Vessel List B'!C14=6,6,IF('Vessel List B'!C14=7,7,IF('Vessel List B'!C14=8,8,IF('Vessel List B'!C14=9,9,IF('Vessel List B'!C14=10,10,IF('Vessel List B'!C14=11,11,IF('Vessel List B'!C14=12,12,IF('Vessel List B'!C14=13,13,IF('Vessel List B'!C14=14,14,IF('Vessel List B'!C14=15,15,IF('Vessel List B'!C14=16,16,0)))))))))))))))))=0," ",VALUE(IF('Vessel List B'!C14=1,1,IF('Vessel List B'!C14=2,2,IF('Vessel List B'!C14=3,3,IF('Vessel List B'!C14=4,4,IF('Vessel List B'!C14=5,5,IF('Vessel List B'!C14=6,6,IF('Vessel List B'!C14=7,7,IF('Vessel List B'!C14=8,8,IF('Vessel List B'!C14=9,9,IF('Vessel List B'!C14=10,10,IF('Vessel List B'!C14=11,11,IF('Vessel List B'!C14=12,12,IF('Vessel List B'!C14=13,13,IF('Vessel List B'!C14=14,14,IF('Vessel List B'!C14=15,15,IF('Vessel List B'!C14=16,16,0))))))))))))))))))</f>
        <v xml:space="preserve"> </v>
      </c>
      <c r="EN15" s="154"/>
      <c r="EO15" s="158"/>
      <c r="EP15" s="390" t="str">
        <f t="shared" si="40"/>
        <v/>
      </c>
      <c r="EQ15" s="158"/>
      <c r="ER15" s="137"/>
      <c r="ES15" s="388" t="str">
        <f t="shared" si="41"/>
        <v/>
      </c>
      <c r="ET15" s="157" t="str">
        <f>IF(VALUE(IF('Vessel List B'!P14=1,1,IF('Vessel List B'!P14=2,2,IF('Vessel List B'!P14=3,3,IF('Vessel List B'!P14=4,4,IF('Vessel List B'!P14=5,5,IF('Vessel List B'!P14=6,6,IF('Vessel List B'!P14=7,7,IF('Vessel List B'!P14=8,8,IF('Vessel List B'!P14=9,9,IF('Vessel List B'!P14=10,10,IF('Vessel List B'!P14=11,11,IF('Vessel List B'!P14=12,12,IF('Vessel List B'!P14=13,13,IF('Vessel List B'!P14=14,14,IF('Vessel List B'!P14=15,15,IF('Vessel List B'!P14=16,16,0)))))))))))))))))=0," ",VALUE(IF('Vessel List B'!P14=1,1,IF('Vessel List B'!P14=2,2,IF('Vessel List B'!P14=3,3,IF('Vessel List B'!P14=4,4,IF('Vessel List B'!P14=5,5,IF('Vessel List B'!P14=6,6,IF('Vessel List B'!P14=7,7,IF('Vessel List B'!P14=8,8,IF('Vessel List B'!P14=9,9,IF('Vessel List B'!P14=10,10,IF('Vessel List B'!P14=11,11,IF('Vessel List B'!P14=12,12,IF('Vessel List B'!P14=13,13,IF('Vessel List B'!P14=14,14,IF('Vessel List B'!P14=15,15,IF('Vessel List B'!P14=16,16,0))))))))))))))))))</f>
        <v xml:space="preserve"> </v>
      </c>
      <c r="EU15" s="154"/>
      <c r="EV15" s="158"/>
      <c r="EW15" s="390" t="str">
        <f t="shared" si="42"/>
        <v/>
      </c>
      <c r="EX15" s="158"/>
      <c r="EY15" s="137"/>
      <c r="EZ15" s="388" t="str">
        <f t="shared" si="43"/>
        <v/>
      </c>
      <c r="FA15" s="157" t="str">
        <f>IF(VALUE(IF('Vessel List B'!AC14=1,1,IF('Vessel List B'!AC14=2,2,IF('Vessel List B'!AC14=3,3,IF('Vessel List B'!AC14=4,4,IF('Vessel List B'!AC14=5,5,IF('Vessel List B'!AC14=6,6,IF('Vessel List B'!AC14=7,7,IF('Vessel List B'!AC14=8,8,IF('Vessel List B'!AC14=9,9,IF('Vessel List B'!AC14=10,10,IF('Vessel List B'!AC14=11,11,IF('Vessel List B'!AC14=12,12,IF('Vessel List B'!AC14=13,13,IF('Vessel List B'!AC14=14,14,IF('Vessel List B'!AC14=15,15,IF('Vessel List B'!AC14=16,16,0)))))))))))))))))=0," ",VALUE(IF('Vessel List B'!AC14=1,1,IF('Vessel List B'!AC14=2,2,IF('Vessel List B'!AC14=3,3,IF('Vessel List B'!AC14=4,4,IF('Vessel List B'!AC14=5,5,IF('Vessel List B'!AC14=6,6,IF('Vessel List B'!AC14=7,7,IF('Vessel List B'!AC14=8,8,IF('Vessel List B'!AC14=9,9,IF('Vessel List B'!AC14=10,10,IF('Vessel List B'!AC14=11,11,IF('Vessel List B'!AC14=12,12,IF('Vessel List B'!AC14=13,13,IF('Vessel List B'!AC14=14,14,IF('Vessel List B'!AC14=15,15,IF('Vessel List B'!AC14=16,16,0))))))))))))))))))</f>
        <v xml:space="preserve"> </v>
      </c>
      <c r="FB15" s="154"/>
      <c r="FC15" s="158"/>
      <c r="FD15" s="390" t="str">
        <f t="shared" si="44"/>
        <v/>
      </c>
      <c r="FE15" s="158"/>
      <c r="FF15" s="137"/>
      <c r="FG15" s="388" t="str">
        <f t="shared" si="45"/>
        <v/>
      </c>
      <c r="FH15" s="157" t="str">
        <f>IF(VALUE(IF('Vessel List B'!AP14=1,1,IF('Vessel List B'!AP14=2,2,IF('Vessel List B'!AP14=3,3,IF('Vessel List B'!AP14=4,4,IF('Vessel List B'!AP14=5,5,IF('Vessel List B'!AP14=6,6,IF('Vessel List B'!AP14=7,7,IF('Vessel List B'!AP14=8,8,IF('Vessel List B'!AP14=9,9,IF('Vessel List B'!AP14=10,10,IF('Vessel List B'!AP14=11,11,IF('Vessel List B'!AP14=12,12,IF('Vessel List B'!AP14=13,13,IF('Vessel List B'!AP14=14,14,IF('Vessel List B'!AP14=15,15,IF('Vessel List B'!AP14=16,16,0)))))))))))))))))=0," ",VALUE(IF('Vessel List B'!AP14=1,1,IF('Vessel List B'!AP14=2,2,IF('Vessel List B'!AP14=3,3,IF('Vessel List B'!AP14=4,4,IF('Vessel List B'!AP14=5,5,IF('Vessel List B'!AP14=6,6,IF('Vessel List B'!AP14=7,7,IF('Vessel List B'!AP14=8,8,IF('Vessel List B'!AP14=9,9,IF('Vessel List B'!AP14=10,10,IF('Vessel List B'!AP14=11,11,IF('Vessel List B'!AP14=12,12,IF('Vessel List B'!AP14=13,13,IF('Vessel List B'!AP14=14,14,IF('Vessel List B'!AP14=15,15,IF('Vessel List B'!AP14=16,16,0))))))))))))))))))</f>
        <v xml:space="preserve"> </v>
      </c>
      <c r="FI15" s="154"/>
      <c r="FJ15" s="158"/>
      <c r="FK15" s="390" t="str">
        <f t="shared" si="46"/>
        <v/>
      </c>
      <c r="FL15" s="158"/>
      <c r="FM15" s="137"/>
      <c r="FN15" s="388" t="str">
        <f t="shared" si="47"/>
        <v/>
      </c>
      <c r="FO15" s="157" t="str">
        <f>IF(VALUE(IF('Vessel List B'!BC14=1,1,IF('Vessel List B'!BC14=2,2,IF('Vessel List B'!BC14=3,3,IF('Vessel List B'!BC14=4,4,IF('Vessel List B'!BC14=5,5,IF('Vessel List B'!BC14=6,6,IF('Vessel List B'!BC14=7,7,IF('Vessel List B'!BC14=8,8,IF('Vessel List B'!BC14=9,9,IF('Vessel List B'!BC14=10,10,IF('Vessel List B'!BC14=11,11,IF('Vessel List B'!BC14=12,12,IF('Vessel List B'!BC14=13,13,IF('Vessel List B'!BC14=14,14,IF('Vessel List B'!BC14=15,15,IF('Vessel List B'!BC14=16,16,0)))))))))))))))))=0," ",VALUE(IF('Vessel List B'!BC14=1,1,IF('Vessel List B'!BC14=2,2,IF('Vessel List B'!BC14=3,3,IF('Vessel List B'!BC14=4,4,IF('Vessel List B'!BC14=5,5,IF('Vessel List B'!BC14=6,6,IF('Vessel List B'!BC14=7,7,IF('Vessel List B'!BC14=8,8,IF('Vessel List B'!BC14=9,9,IF('Vessel List B'!BC14=10,10,IF('Vessel List B'!BC14=11,11,IF('Vessel List B'!BC14=12,12,IF('Vessel List B'!BC14=13,13,IF('Vessel List B'!BC14=14,14,IF('Vessel List B'!BC14=15,15,IF('Vessel List B'!BC14=16,16,0))))))))))))))))))</f>
        <v xml:space="preserve"> </v>
      </c>
      <c r="FP15" s="154"/>
      <c r="FQ15" s="158"/>
      <c r="FR15" s="390" t="str">
        <f t="shared" si="48"/>
        <v/>
      </c>
      <c r="FS15" s="158"/>
      <c r="FT15" s="137"/>
      <c r="FU15" s="388" t="str">
        <f t="shared" si="49"/>
        <v/>
      </c>
      <c r="FV15" s="157" t="str">
        <f>IF(VALUE(IF('Vessel List B'!BP14=1,1,IF('Vessel List B'!BP14=2,2,IF('Vessel List B'!BP14=3,3,IF('Vessel List B'!BP14=4,4,IF('Vessel List B'!BP14=5,5,IF('Vessel List B'!BP14=6,6,IF('Vessel List B'!BP14=7,7,IF('Vessel List B'!BP14=8,8,IF('Vessel List B'!BP14=9,9,IF('Vessel List B'!BP14=10,10,IF('Vessel List B'!BP14=11,11,IF('Vessel List B'!BP14=12,12,IF('Vessel List B'!BP14=13,13,IF('Vessel List B'!BP14=14,14,IF('Vessel List B'!BP14=15,15,IF('Vessel List B'!BP14=16,16,0)))))))))))))))))=0," ",VALUE(IF('Vessel List B'!BP14=1,1,IF('Vessel List B'!BP14=2,2,IF('Vessel List B'!BP14=3,3,IF('Vessel List B'!BP14=4,4,IF('Vessel List B'!BP14=5,5,IF('Vessel List B'!BP14=6,6,IF('Vessel List B'!BP14=7,7,IF('Vessel List B'!BP14=8,8,IF('Vessel List B'!BP14=9,9,IF('Vessel List B'!BP14=10,10,IF('Vessel List B'!BP14=11,11,IF('Vessel List B'!BP14=12,12,IF('Vessel List B'!BP14=13,13,IF('Vessel List B'!BP14=14,14,IF('Vessel List B'!BP14=15,15,IF('Vessel List B'!BP14=16,16,0))))))))))))))))))</f>
        <v xml:space="preserve"> </v>
      </c>
      <c r="FW15" s="154"/>
      <c r="FX15" s="158"/>
      <c r="FY15" s="390" t="str">
        <f t="shared" si="50"/>
        <v/>
      </c>
      <c r="FZ15" s="158"/>
      <c r="GA15" s="137"/>
      <c r="GB15" s="388" t="str">
        <f t="shared" si="51"/>
        <v/>
      </c>
      <c r="GC15" s="157" t="str">
        <f>IF(VALUE(IF('Vessel List B'!CC14=1,1,IF('Vessel List B'!CC14=2,2,IF('Vessel List B'!CC14=3,3,IF('Vessel List B'!CC14=4,4,IF('Vessel List B'!CC14=5,5,IF('Vessel List B'!CC14=6,6,IF('Vessel List B'!CC14=7,7,IF('Vessel List B'!CC14=8,8,IF('Vessel List B'!CC14=9,9,IF('Vessel List B'!CC14=10,10,IF('Vessel List B'!CC14=11,11,IF('Vessel List B'!CC14=12,12,IF('Vessel List B'!CC14=13,13,IF('Vessel List B'!CC14=14,14,IF('Vessel List B'!CC14=15,15,IF('Vessel List B'!CC14=16,16,0)))))))))))))))))=0," ",VALUE(IF('Vessel List B'!CC14=1,1,IF('Vessel List B'!CC14=2,2,IF('Vessel List B'!CC14=3,3,IF('Vessel List B'!CC14=4,4,IF('Vessel List B'!CC14=5,5,IF('Vessel List B'!CC14=6,6,IF('Vessel List B'!CC14=7,7,IF('Vessel List B'!CC14=8,8,IF('Vessel List B'!CC14=9,9,IF('Vessel List B'!CC14=10,10,IF('Vessel List B'!CC14=11,11,IF('Vessel List B'!CC14=12,12,IF('Vessel List B'!CC14=13,13,IF('Vessel List B'!CC14=14,14,IF('Vessel List B'!CC14=15,15,IF('Vessel List B'!CC14=16,16,0))))))))))))))))))</f>
        <v xml:space="preserve"> </v>
      </c>
      <c r="GD15" s="154"/>
      <c r="GE15" s="158"/>
      <c r="GF15" s="390" t="str">
        <f t="shared" si="52"/>
        <v/>
      </c>
      <c r="GG15" s="158"/>
      <c r="GH15" s="137"/>
      <c r="GI15" s="388" t="str">
        <f t="shared" si="53"/>
        <v/>
      </c>
      <c r="GJ15" s="157" t="str">
        <f>IF(VALUE(IF('Vessel List B'!CP14=1,1,IF('Vessel List B'!CP14=2,2,IF('Vessel List B'!CP14=3,3,IF('Vessel List B'!CP14=4,4,IF('Vessel List B'!CP14=5,5,IF('Vessel List B'!CP14=6,6,IF('Vessel List B'!CP14=7,7,IF('Vessel List B'!CP14=8,8,IF('Vessel List B'!CP14=9,9,IF('Vessel List B'!CP14=10,10,IF('Vessel List B'!CP14=11,11,IF('Vessel List B'!CP14=12,12,IF('Vessel List B'!CP14=13,13,IF('Vessel List B'!CP14=14,14,IF('Vessel List B'!CP14=15,15,IF('Vessel List B'!CP14=16,16,0)))))))))))))))))=0," ",VALUE(IF('Vessel List B'!CP14=1,1,IF('Vessel List B'!CP14=2,2,IF('Vessel List B'!CP14=3,3,IF('Vessel List B'!CP14=4,4,IF('Vessel List B'!CP14=5,5,IF('Vessel List B'!CP14=6,6,IF('Vessel List B'!CP14=7,7,IF('Vessel List B'!CP14=8,8,IF('Vessel List B'!CP14=9,9,IF('Vessel List B'!CP14=10,10,IF('Vessel List B'!CP14=11,11,IF('Vessel List B'!CP14=12,12,IF('Vessel List B'!CP14=13,13,IF('Vessel List B'!CP14=14,14,IF('Vessel List B'!CP14=15,15,IF('Vessel List B'!CP14=16,16,0))))))))))))))))))</f>
        <v xml:space="preserve"> </v>
      </c>
      <c r="GK15" s="154"/>
      <c r="GL15" s="158"/>
      <c r="GM15" s="390" t="str">
        <f t="shared" si="54"/>
        <v/>
      </c>
      <c r="GN15" s="158"/>
      <c r="GO15" s="137"/>
      <c r="GP15" s="388" t="str">
        <f t="shared" si="55"/>
        <v/>
      </c>
      <c r="GQ15" s="157" t="str">
        <f>IF(VALUE(IF('Vessel List B'!DC14=1,1,IF('Vessel List B'!DC14=2,2,IF('Vessel List B'!DC14=3,3,IF('Vessel List B'!DC14=4,4,IF('Vessel List B'!DC14=5,5,IF('Vessel List B'!DC14=6,6,IF('Vessel List B'!DC14=7,7,IF('Vessel List B'!DC14=8,8,IF('Vessel List B'!DC14=9,9,IF('Vessel List B'!DC14=10,10,IF('Vessel List B'!DC14=11,11,IF('Vessel List B'!DC14=12,12,IF('Vessel List B'!DC14=13,13,IF('Vessel List B'!DC14=14,14,IF('Vessel List B'!DC14=15,15,IF('Vessel List B'!DC14=16,16,0)))))))))))))))))=0," ",VALUE(IF('Vessel List B'!DC14=1,1,IF('Vessel List B'!DC14=2,2,IF('Vessel List B'!DC14=3,3,IF('Vessel List B'!DC14=4,4,IF('Vessel List B'!DC14=5,5,IF('Vessel List B'!DC14=6,6,IF('Vessel List B'!DC14=7,7,IF('Vessel List B'!DC14=8,8,IF('Vessel List B'!DC14=9,9,IF('Vessel List B'!DC14=10,10,IF('Vessel List B'!DC14=11,11,IF('Vessel List B'!DC14=12,12,IF('Vessel List B'!DC14=13,13,IF('Vessel List B'!DC14=14,14,IF('Vessel List B'!DC14=15,15,IF('Vessel List B'!DC14=16,16,0))))))))))))))))))</f>
        <v xml:space="preserve"> </v>
      </c>
      <c r="GR15" s="154"/>
      <c r="GS15" s="158"/>
      <c r="GT15" s="390" t="str">
        <f t="shared" si="56"/>
        <v/>
      </c>
      <c r="GU15" s="158"/>
      <c r="GV15" s="137"/>
      <c r="GW15" s="388" t="str">
        <f t="shared" si="57"/>
        <v/>
      </c>
      <c r="GX15" s="157" t="str">
        <f>IF(VALUE(IF('Vessel List B'!DP14=1,1,IF('Vessel List B'!DP14=2,2,IF('Vessel List B'!DP14=3,3,IF('Vessel List B'!DP14=4,4,IF('Vessel List B'!DP14=5,5,IF('Vessel List B'!DP14=6,6,IF('Vessel List B'!DP14=7,7,IF('Vessel List B'!DP14=8,8,IF('Vessel List B'!DP14=9,9,IF('Vessel List B'!DP14=10,10,IF('Vessel List B'!DP14=11,11,IF('Vessel List B'!DP14=12,12,IF('Vessel List B'!DP14=13,13,IF('Vessel List B'!DP14=14,14,IF('Vessel List B'!DP14=15,15,IF('Vessel List B'!DP14=16,16,0)))))))))))))))))=0," ",VALUE(IF('Vessel List B'!DP14=1,1,IF('Vessel List B'!DP14=2,2,IF('Vessel List B'!DP14=3,3,IF('Vessel List B'!DP14=4,4,IF('Vessel List B'!DP14=5,5,IF('Vessel List B'!DP14=6,6,IF('Vessel List B'!DP14=7,7,IF('Vessel List B'!DP14=8,8,IF('Vessel List B'!DP14=9,9,IF('Vessel List B'!DP14=10,10,IF('Vessel List B'!DP14=11,11,IF('Vessel List B'!DP14=12,12,IF('Vessel List B'!DP14=13,13,IF('Vessel List B'!DP14=14,14,IF('Vessel List B'!DP14=15,15,IF('Vessel List B'!DP14=16,16,0))))))))))))))))))</f>
        <v xml:space="preserve"> </v>
      </c>
      <c r="GY15" s="154"/>
      <c r="GZ15" s="158"/>
      <c r="HA15" s="390" t="str">
        <f t="shared" si="58"/>
        <v/>
      </c>
      <c r="HB15" s="158"/>
      <c r="HC15" s="137"/>
      <c r="HD15" s="388" t="str">
        <f t="shared" si="59"/>
        <v/>
      </c>
      <c r="HE15" s="157" t="str">
        <f>IF(VALUE(IF('Vessel List B'!EC14=1,1,IF('Vessel List B'!EC14=2,2,IF('Vessel List B'!EC14=3,3,IF('Vessel List B'!EC14=4,4,IF('Vessel List B'!EC14=5,5,IF('Vessel List B'!EC14=6,6,IF('Vessel List B'!EC14=7,7,IF('Vessel List B'!EC14=8,8,IF('Vessel List B'!EC14=9,9,IF('Vessel List B'!EC14=10,10,IF('Vessel List B'!EC14=11,11,IF('Vessel List B'!EC14=12,12,IF('Vessel List B'!EC14=13,13,IF('Vessel List B'!EC14=14,14,IF('Vessel List B'!EC14=15,15,IF('Vessel List B'!EC14=16,16,0)))))))))))))))))=0," ",VALUE(IF('Vessel List B'!EC14=1,1,IF('Vessel List B'!EC14=2,2,IF('Vessel List B'!EC14=3,3,IF('Vessel List B'!EC14=4,4,IF('Vessel List B'!EC14=5,5,IF('Vessel List B'!EC14=6,6,IF('Vessel List B'!EC14=7,7,IF('Vessel List B'!EC14=8,8,IF('Vessel List B'!EC14=9,9,IF('Vessel List B'!EC14=10,10,IF('Vessel List B'!EC14=11,11,IF('Vessel List B'!EC14=12,12,IF('Vessel List B'!EC14=13,13,IF('Vessel List B'!EC14=14,14,IF('Vessel List B'!EC14=15,15,IF('Vessel List B'!EC14=16,16,0))))))))))))))))))</f>
        <v xml:space="preserve"> </v>
      </c>
      <c r="HF15" s="154"/>
      <c r="HG15" s="158"/>
      <c r="HH15" s="390" t="str">
        <f t="shared" si="60"/>
        <v/>
      </c>
      <c r="HI15" s="158"/>
      <c r="HJ15" s="137"/>
      <c r="HK15" s="388" t="str">
        <f t="shared" si="61"/>
        <v/>
      </c>
      <c r="HL15" s="157" t="str">
        <f>IF(VALUE(IF('Vessel List B'!EP14=1,1,IF('Vessel List B'!EP14=2,2,IF('Vessel List B'!EP14=3,3,IF('Vessel List B'!EP14=4,4,IF('Vessel List B'!EP14=5,5,IF('Vessel List B'!EP14=6,6,IF('Vessel List B'!EP14=7,7,IF('Vessel List B'!EP14=8,8,IF('Vessel List B'!EP14=9,9,IF('Vessel List B'!EP14=10,10,IF('Vessel List B'!EP14=11,11,IF('Vessel List B'!EP14=12,12,IF('Vessel List B'!EP14=13,13,IF('Vessel List B'!EP14=14,14,IF('Vessel List B'!EP14=15,15,IF('Vessel List B'!EP14=16,16,0)))))))))))))))))=0," ",VALUE(IF('Vessel List B'!EP14=1,1,IF('Vessel List B'!EP14=2,2,IF('Vessel List B'!EP14=3,3,IF('Vessel List B'!EP14=4,4,IF('Vessel List B'!EP14=5,5,IF('Vessel List B'!EP14=6,6,IF('Vessel List B'!EP14=7,7,IF('Vessel List B'!EP14=8,8,IF('Vessel List B'!EP14=9,9,IF('Vessel List B'!EP14=10,10,IF('Vessel List B'!EP14=11,11,IF('Vessel List B'!EP14=12,12,IF('Vessel List B'!EP14=13,13,IF('Vessel List B'!EP14=14,14,IF('Vessel List B'!EP14=15,15,IF('Vessel List B'!EP14=16,16,0))))))))))))))))))</f>
        <v xml:space="preserve"> </v>
      </c>
      <c r="HM15" s="154"/>
      <c r="HN15" s="158"/>
      <c r="HO15" s="390" t="str">
        <f t="shared" si="62"/>
        <v/>
      </c>
      <c r="HP15" s="158"/>
      <c r="HQ15" s="137"/>
      <c r="HR15" s="388" t="str">
        <f t="shared" si="63"/>
        <v/>
      </c>
      <c r="HS15" s="157" t="str">
        <f>IF(VALUE(IF('Vessel List B'!FC14=1,1,IF('Vessel List B'!FC14=2,2,IF('Vessel List B'!FC14=3,3,IF('Vessel List B'!FC14=4,4,IF('Vessel List B'!FC14=5,5,IF('Vessel List B'!FC14=6,6,IF('Vessel List B'!FC14=7,7,IF('Vessel List B'!FC14=8,8,IF('Vessel List B'!FC14=9,9,IF('Vessel List B'!FC14=10,10,IF('Vessel List B'!FC14=11,11,IF('Vessel List B'!FC14=12,12,IF('Vessel List B'!FC14=13,13,IF('Vessel List B'!FC14=14,14,IF('Vessel List B'!FC14=15,15,IF('Vessel List B'!FC14=16,16,0)))))))))))))))))=0," ",VALUE(IF('Vessel List B'!FC14=1,1,IF('Vessel List B'!FC14=2,2,IF('Vessel List B'!FC14=3,3,IF('Vessel List B'!FC14=4,4,IF('Vessel List B'!FC14=5,5,IF('Vessel List B'!FC14=6,6,IF('Vessel List B'!FC14=7,7,IF('Vessel List B'!FC14=8,8,IF('Vessel List B'!FC14=9,9,IF('Vessel List B'!FC14=10,10,IF('Vessel List B'!FC14=11,11,IF('Vessel List B'!FC14=12,12,IF('Vessel List B'!FC14=13,13,IF('Vessel List B'!FC14=14,14,IF('Vessel List B'!FC14=15,15,IF('Vessel List B'!FC14=16,16,0))))))))))))))))))</f>
        <v xml:space="preserve"> </v>
      </c>
      <c r="HT15" s="154"/>
      <c r="HU15" s="158"/>
      <c r="HV15" s="390" t="str">
        <f t="shared" si="64"/>
        <v/>
      </c>
      <c r="HW15" s="158"/>
      <c r="HX15" s="137"/>
      <c r="HY15" s="388" t="str">
        <f t="shared" si="65"/>
        <v/>
      </c>
      <c r="HZ15" s="157" t="str">
        <f>IF(VALUE(IF('Vessel List B'!FP14=1,1,IF('Vessel List B'!FP14=2,2,IF('Vessel List B'!FP14=3,3,IF('Vessel List B'!FP14=4,4,IF('Vessel List B'!FP14=5,5,IF('Vessel List B'!FP14=6,6,IF('Vessel List B'!FP14=7,7,IF('Vessel List B'!FP14=8,8,IF('Vessel List B'!FP14=9,9,IF('Vessel List B'!FP14=10,10,IF('Vessel List B'!FP14=11,11,IF('Vessel List B'!FP14=12,12,IF('Vessel List B'!FP14=13,13,IF('Vessel List B'!FP14=14,14,IF('Vessel List B'!FP14=15,15,IF('Vessel List B'!FP14=16,16,0)))))))))))))))))=0," ",VALUE(IF('Vessel List B'!FP14=1,1,IF('Vessel List B'!FP14=2,2,IF('Vessel List B'!FP14=3,3,IF('Vessel List B'!FP14=4,4,IF('Vessel List B'!FP14=5,5,IF('Vessel List B'!FP14=6,6,IF('Vessel List B'!FP14=7,7,IF('Vessel List B'!FP14=8,8,IF('Vessel List B'!FP14=9,9,IF('Vessel List B'!FP14=10,10,IF('Vessel List B'!FP14=11,11,IF('Vessel List B'!FP14=12,12,IF('Vessel List B'!FP14=13,13,IF('Vessel List B'!FP14=14,14,IF('Vessel List B'!FP14=15,15,IF('Vessel List B'!FP14=16,16,0))))))))))))))))))</f>
        <v xml:space="preserve"> </v>
      </c>
      <c r="IA15" s="154"/>
      <c r="IB15" s="158"/>
      <c r="IC15" s="390" t="str">
        <f t="shared" si="66"/>
        <v/>
      </c>
      <c r="ID15" s="158"/>
      <c r="IE15" s="137"/>
      <c r="IF15" s="388" t="str">
        <f t="shared" si="67"/>
        <v/>
      </c>
      <c r="IG15" s="157" t="str">
        <f>IF(VALUE(IF('Vessel List B'!GC14=1,1,IF('Vessel List B'!GC14=2,2,IF('Vessel List B'!GC14=3,3,IF('Vessel List B'!GC14=4,4,IF('Vessel List B'!GC14=5,5,IF('Vessel List B'!GC14=6,6,IF('Vessel List B'!GC14=7,7,IF('Vessel List B'!GC14=8,8,IF('Vessel List B'!GC14=9,9,IF('Vessel List B'!GC14=10,10,IF('Vessel List B'!GC14=11,11,IF('Vessel List B'!GC14=12,12,IF('Vessel List B'!GC14=13,13,IF('Vessel List B'!GC14=14,14,IF('Vessel List B'!GC14=15,15,IF('Vessel List B'!GC14=16,16,0)))))))))))))))))=0," ",VALUE(IF('Vessel List B'!GC14=1,1,IF('Vessel List B'!GC14=2,2,IF('Vessel List B'!GC14=3,3,IF('Vessel List B'!GC14=4,4,IF('Vessel List B'!GC14=5,5,IF('Vessel List B'!GC14=6,6,IF('Vessel List B'!GC14=7,7,IF('Vessel List B'!GC14=8,8,IF('Vessel List B'!GC14=9,9,IF('Vessel List B'!GC14=10,10,IF('Vessel List B'!GC14=11,11,IF('Vessel List B'!GC14=12,12,IF('Vessel List B'!GC14=13,13,IF('Vessel List B'!GC14=14,14,IF('Vessel List B'!GC14=15,15,IF('Vessel List B'!GC14=16,16,0))))))))))))))))))</f>
        <v xml:space="preserve"> </v>
      </c>
      <c r="IH15" s="154"/>
      <c r="II15" s="158"/>
      <c r="IJ15" s="390" t="str">
        <f t="shared" si="68"/>
        <v/>
      </c>
      <c r="IK15" s="158"/>
      <c r="IL15" s="137"/>
      <c r="IM15" s="388" t="str">
        <f t="shared" si="69"/>
        <v/>
      </c>
      <c r="IN15" s="157" t="str">
        <f>IF(VALUE(IF('Vessel List B'!GP14=1,1,IF('Vessel List B'!GP14=2,2,IF('Vessel List B'!GP14=3,3,IF('Vessel List B'!GP14=4,4,IF('Vessel List B'!GP14=5,5,IF('Vessel List B'!GP14=6,6,IF('Vessel List B'!GP14=7,7,IF('Vessel List B'!GP14=8,8,IF('Vessel List B'!GP14=9,9,IF('Vessel List B'!GP14=10,10,IF('Vessel List B'!GP14=11,11,IF('Vessel List B'!GP14=12,12,IF('Vessel List B'!GP14=13,13,IF('Vessel List B'!GP14=14,14,IF('Vessel List B'!GP14=15,15,IF('Vessel List B'!GP14=16,16,0)))))))))))))))))=0," ",VALUE(IF('Vessel List B'!GP14=1,1,IF('Vessel List B'!GP14=2,2,IF('Vessel List B'!GP14=3,3,IF('Vessel List B'!GP14=4,4,IF('Vessel List B'!GP14=5,5,IF('Vessel List B'!GP14=6,6,IF('Vessel List B'!GP14=7,7,IF('Vessel List B'!GP14=8,8,IF('Vessel List B'!GP14=9,9,IF('Vessel List B'!GP14=10,10,IF('Vessel List B'!GP14=11,11,IF('Vessel List B'!GP14=12,12,IF('Vessel List B'!GP14=13,13,IF('Vessel List B'!GP14=14,14,IF('Vessel List B'!GP14=15,15,IF('Vessel List B'!GP14=16,16,0))))))))))))))))))</f>
        <v xml:space="preserve"> </v>
      </c>
      <c r="IO15" s="154"/>
      <c r="IP15" s="158"/>
      <c r="IQ15" s="390" t="str">
        <f t="shared" si="70"/>
        <v/>
      </c>
      <c r="IR15" s="158"/>
      <c r="IS15" s="137"/>
      <c r="IT15" s="388" t="str">
        <f t="shared" si="71"/>
        <v/>
      </c>
      <c r="IU15" s="157" t="str">
        <f>IF(VALUE(IF('Vessel List B'!HC14=1,1,IF('Vessel List B'!HC14=2,2,IF('Vessel List B'!HC14=3,3,IF('Vessel List B'!HC14=4,4,IF('Vessel List B'!HC14=5,5,IF('Vessel List B'!HC14=6,6,IF('Vessel List B'!HC14=7,7,IF('Vessel List B'!HC14=8,8,IF('Vessel List B'!HC14=9,9,IF('Vessel List B'!HC14=10,10,IF('Vessel List B'!HC14=11,11,IF('Vessel List B'!HC14=12,12,IF('Vessel List B'!HC14=13,13,IF('Vessel List B'!HC14=14,14,IF('Vessel List B'!HC14=15,15,IF('Vessel List B'!HC14=16,16,0)))))))))))))))))=0," ",VALUE(IF('Vessel List B'!HC14=1,1,IF('Vessel List B'!HC14=2,2,IF('Vessel List B'!HC14=3,3,IF('Vessel List B'!HC14=4,4,IF('Vessel List B'!HC14=5,5,IF('Vessel List B'!HC14=6,6,IF('Vessel List B'!HC14=7,7,IF('Vessel List B'!HC14=8,8,IF('Vessel List B'!HC14=9,9,IF('Vessel List B'!HC14=10,10,IF('Vessel List B'!HC14=11,11,IF('Vessel List B'!HC14=12,12,IF('Vessel List B'!HC14=13,13,IF('Vessel List B'!HC14=14,14,IF('Vessel List B'!HC14=15,15,IF('Vessel List B'!HC14=16,16,0))))))))))))))))))</f>
        <v xml:space="preserve"> </v>
      </c>
      <c r="IV15" s="154"/>
      <c r="IW15" s="158"/>
      <c r="IX15" s="390" t="str">
        <f t="shared" si="72"/>
        <v/>
      </c>
      <c r="IY15" s="158"/>
      <c r="IZ15" s="137"/>
      <c r="JA15" s="388" t="str">
        <f t="shared" si="73"/>
        <v/>
      </c>
      <c r="JB15" s="157" t="str">
        <f>IF(VALUE(IF('Vessel List B'!HP14=1,1,IF('Vessel List B'!HP14=2,2,IF('Vessel List B'!HP14=3,3,IF('Vessel List B'!HP14=4,4,IF('Vessel List B'!HP14=5,5,IF('Vessel List B'!HP14=6,6,IF('Vessel List B'!HP14=7,7,IF('Vessel List B'!HP14=8,8,IF('Vessel List B'!HP14=9,9,IF('Vessel List B'!HP14=10,10,IF('Vessel List B'!HP14=11,11,IF('Vessel List B'!HP14=12,12,IF('Vessel List B'!HP14=13,13,IF('Vessel List B'!HP14=14,14,IF('Vessel List B'!HP14=15,15,IF('Vessel List B'!HP14=16,16,0)))))))))))))))))=0," ",VALUE(IF('Vessel List B'!HP14=1,1,IF('Vessel List B'!HP14=2,2,IF('Vessel List B'!HP14=3,3,IF('Vessel List B'!HP14=4,4,IF('Vessel List B'!HP14=5,5,IF('Vessel List B'!HP14=6,6,IF('Vessel List B'!HP14=7,7,IF('Vessel List B'!HP14=8,8,IF('Vessel List B'!HP14=9,9,IF('Vessel List B'!HP14=10,10,IF('Vessel List B'!HP14=11,11,IF('Vessel List B'!HP14=12,12,IF('Vessel List B'!HP14=13,13,IF('Vessel List B'!HP14=14,14,IF('Vessel List B'!HP14=15,15,IF('Vessel List B'!HP14=16,16,0))))))))))))))))))</f>
        <v xml:space="preserve"> </v>
      </c>
      <c r="JC15" s="154"/>
      <c r="JD15" s="158"/>
      <c r="JE15" s="390" t="str">
        <f t="shared" si="74"/>
        <v/>
      </c>
      <c r="JF15" s="158"/>
      <c r="JG15" s="137"/>
      <c r="JH15" s="388" t="str">
        <f t="shared" si="75"/>
        <v/>
      </c>
      <c r="JI15" s="157" t="str">
        <f>IF(VALUE(IF('Vessel List B'!IC14=1,1,IF('Vessel List B'!IC14=2,2,IF('Vessel List B'!IC14=3,3,IF('Vessel List B'!IC14=4,4,IF('Vessel List B'!IC14=5,5,IF('Vessel List B'!IC14=6,6,IF('Vessel List B'!IC14=7,7,IF('Vessel List B'!IC14=8,8,IF('Vessel List B'!IC14=9,9,IF('Vessel List B'!IC14=10,10,IF('Vessel List B'!IC14=11,11,IF('Vessel List B'!IC14=12,12,IF('Vessel List B'!IC14=13,13,IF('Vessel List B'!IC14=14,14,IF('Vessel List B'!IC14=15,15,IF('Vessel List B'!IC14=16,16,0)))))))))))))))))=0," ",VALUE(IF('Vessel List B'!IC14=1,1,IF('Vessel List B'!IC14=2,2,IF('Vessel List B'!IC14=3,3,IF('Vessel List B'!IC14=4,4,IF('Vessel List B'!IC14=5,5,IF('Vessel List B'!IC14=6,6,IF('Vessel List B'!IC14=7,7,IF('Vessel List B'!IC14=8,8,IF('Vessel List B'!IC14=9,9,IF('Vessel List B'!IC14=10,10,IF('Vessel List B'!IC14=11,11,IF('Vessel List B'!IC14=12,12,IF('Vessel List B'!IC14=13,13,IF('Vessel List B'!IC14=14,14,IF('Vessel List B'!IC14=15,15,IF('Vessel List B'!IC14=16,16,0))))))))))))))))))</f>
        <v xml:space="preserve"> </v>
      </c>
      <c r="JJ15" s="154"/>
      <c r="JK15" s="158"/>
      <c r="JL15" s="390" t="str">
        <f t="shared" si="76"/>
        <v/>
      </c>
      <c r="JM15" s="158"/>
      <c r="JN15" s="137"/>
      <c r="JO15" s="388" t="str">
        <f t="shared" si="77"/>
        <v/>
      </c>
      <c r="JP15" s="157" t="str">
        <f>IF(VALUE(IF('Vessel List B'!IP14=1,1,IF('Vessel List B'!IP14=2,2,IF('Vessel List B'!IP14=3,3,IF('Vessel List B'!IP14=4,4,IF('Vessel List B'!IP14=5,5,IF('Vessel List B'!IP14=6,6,IF('Vessel List B'!IP14=7,7,IF('Vessel List B'!IP14=8,8,IF('Vessel List B'!IP14=9,9,IF('Vessel List B'!IP14=10,10,IF('Vessel List B'!IP14=11,11,IF('Vessel List B'!IP14=12,12,IF('Vessel List B'!IP14=13,13,IF('Vessel List B'!IP14=14,14,IF('Vessel List B'!IP14=15,15,IF('Vessel List B'!IP14=16,16,0)))))))))))))))))=0," ",VALUE(IF('Vessel List B'!IP14=1,1,IF('Vessel List B'!IP14=2,2,IF('Vessel List B'!IP14=3,3,IF('Vessel List B'!IP14=4,4,IF('Vessel List B'!IP14=5,5,IF('Vessel List B'!IP14=6,6,IF('Vessel List B'!IP14=7,7,IF('Vessel List B'!IP14=8,8,IF('Vessel List B'!IP14=9,9,IF('Vessel List B'!IP14=10,10,IF('Vessel List B'!IP14=11,11,IF('Vessel List B'!IP14=12,12,IF('Vessel List B'!IP14=13,13,IF('Vessel List B'!IP14=14,14,IF('Vessel List B'!IP14=15,15,IF('Vessel List B'!IP14=16,16,0))))))))))))))))))</f>
        <v xml:space="preserve"> </v>
      </c>
      <c r="JQ15" s="154"/>
      <c r="JR15" s="158"/>
      <c r="JS15" s="390" t="str">
        <f t="shared" si="78"/>
        <v/>
      </c>
      <c r="JT15" s="158"/>
      <c r="JU15" s="137"/>
      <c r="JV15" s="397" t="str">
        <f t="shared" si="79"/>
        <v/>
      </c>
      <c r="JW15" s="403"/>
      <c r="JX15" s="409" t="e">
        <f t="shared" si="81"/>
        <v>#VALUE!</v>
      </c>
    </row>
    <row r="16" spans="1:291" ht="15" x14ac:dyDescent="0.25">
      <c r="A16" s="132">
        <f>'Vessel List A'!B15</f>
        <v>41590</v>
      </c>
      <c r="B16" s="157" t="str">
        <f>IF(VALUE(IF('Vessel List A'!C15=1,1,IF('Vessel List A'!C15=2,2,IF('Vessel List A'!C15=3,3,IF('Vessel List A'!C15=4,4,IF('Vessel List A'!C15=5,5,IF('Vessel List A'!C15=6,6,IF('Vessel List A'!C15=7,7,IF('Vessel List A'!C15=8,8,IF('Vessel List A'!C15=9,9,IF('Vessel List A'!C15=10,10,IF('Vessel List A'!C15=11,11,IF('Vessel List A'!C15=12,12,IF('Vessel List A'!C15=13,13,IF('Vessel List A'!C15=14,14,IF('Vessel List A'!C15=15,15,IF('Vessel List A'!C15=16,16,0)))))))))))))))))=0," ",VALUE(IF('Vessel List A'!C15=1,1,IF('Vessel List A'!C15=2,2,IF('Vessel List A'!C15=3,3,IF('Vessel List A'!C15=4,4,IF('Vessel List A'!C15=5,5,IF('Vessel List A'!C15=6,6,IF('Vessel List A'!C15=7,7,IF('Vessel List A'!C15=8,8,IF('Vessel List A'!C15=9,9,IF('Vessel List A'!C15=10,10,IF('Vessel List A'!C15=11,11,IF('Vessel List A'!C15=12,12,IF('Vessel List A'!C15=13,13,IF('Vessel List A'!C15=14,14,IF('Vessel List A'!C15=15,15,IF('Vessel List A'!C15=16,16,0))))))))))))))))))</f>
        <v xml:space="preserve"> </v>
      </c>
      <c r="C16" s="154">
        <v>2</v>
      </c>
      <c r="D16" s="158" t="s">
        <v>180</v>
      </c>
      <c r="E16" s="390">
        <f t="shared" si="0"/>
        <v>4</v>
      </c>
      <c r="F16" s="158">
        <v>2</v>
      </c>
      <c r="G16" s="137" t="s">
        <v>181</v>
      </c>
      <c r="H16" s="388">
        <f t="shared" si="1"/>
        <v>3</v>
      </c>
      <c r="I16" s="157" t="str">
        <f>IF(VALUE(IF('Vessel List A'!P15=1,1,IF('Vessel List A'!P15=2,2,IF('Vessel List A'!P15=3,3,IF('Vessel List A'!P15=4,4,IF('Vessel List A'!P15=5,5,IF('Vessel List A'!P15=6,6,IF('Vessel List A'!P15=7,7,IF('Vessel List A'!P15=8,8,IF('Vessel List A'!P15=9,9,IF('Vessel List A'!P15=10,10,IF('Vessel List A'!P15=11,11,IF('Vessel List A'!P15=12,12,IF('Vessel List A'!P15=13,13,IF('Vessel List A'!P15=14,14,IF('Vessel List A'!P15=15,15,IF('Vessel List A'!P15=16,16,0)))))))))))))))))=0," ",VALUE(IF('Vessel List A'!P15=1,1,IF('Vessel List A'!P15=2,2,IF('Vessel List A'!P15=3,3,IF('Vessel List A'!P15=4,4,IF('Vessel List A'!P15=5,5,IF('Vessel List A'!P15=6,6,IF('Vessel List A'!P15=7,7,IF('Vessel List A'!P15=8,8,IF('Vessel List A'!P15=9,9,IF('Vessel List A'!P15=10,10,IF('Vessel List A'!P15=11,11,IF('Vessel List A'!P15=12,12,IF('Vessel List A'!P15=13,13,IF('Vessel List A'!P15=14,14,IF('Vessel List A'!P15=15,15,IF('Vessel List A'!P15=16,16,0))))))))))))))))))</f>
        <v xml:space="preserve"> </v>
      </c>
      <c r="J16" s="154"/>
      <c r="K16" s="158"/>
      <c r="L16" s="390" t="str">
        <f t="shared" si="2"/>
        <v/>
      </c>
      <c r="M16" s="158"/>
      <c r="N16" s="137"/>
      <c r="O16" s="388" t="str">
        <f t="shared" si="3"/>
        <v/>
      </c>
      <c r="P16" s="157" t="str">
        <f>IF(VALUE(IF('Vessel List A'!AC15=1,1,IF('Vessel List A'!AC15=2,2,IF('Vessel List A'!AC15=3,3,IF('Vessel List A'!AC15=4,4,IF('Vessel List A'!AC15=5,5,IF('Vessel List A'!AC15=6,6,IF('Vessel List A'!AC15=7,7,IF('Vessel List A'!AC15=8,8,IF('Vessel List A'!AC15=9,9,IF('Vessel List A'!AC15=10,10,IF('Vessel List A'!AC15=11,11,IF('Vessel List A'!AC15=12,12,IF('Vessel List A'!AC15=13,13,IF('Vessel List A'!AC15=14,14,IF('Vessel List A'!AC15=15,15,IF('Vessel List A'!AC15=16,16,0)))))))))))))))))=0," ",VALUE(IF('Vessel List A'!AC15=1,1,IF('Vessel List A'!AC15=2,2,IF('Vessel List A'!AC15=3,3,IF('Vessel List A'!AC15=4,4,IF('Vessel List A'!AC15=5,5,IF('Vessel List A'!AC15=6,6,IF('Vessel List A'!AC15=7,7,IF('Vessel List A'!AC15=8,8,IF('Vessel List A'!AC15=9,9,IF('Vessel List A'!AC15=10,10,IF('Vessel List A'!AC15=11,11,IF('Vessel List A'!AC15=12,12,IF('Vessel List A'!AC15=13,13,IF('Vessel List A'!AC15=14,14,IF('Vessel List A'!AC15=15,15,IF('Vessel List A'!AC15=16,16,0))))))))))))))))))</f>
        <v xml:space="preserve"> </v>
      </c>
      <c r="Q16" s="154"/>
      <c r="R16" s="158"/>
      <c r="S16" s="390" t="str">
        <f t="shared" si="4"/>
        <v/>
      </c>
      <c r="T16" s="158"/>
      <c r="U16" s="137"/>
      <c r="V16" s="388" t="str">
        <f t="shared" si="5"/>
        <v/>
      </c>
      <c r="W16" s="157" t="str">
        <f>IF(VALUE(IF('Vessel List A'!AP15=1,1,IF('Vessel List A'!AP15=2,2,IF('Vessel List A'!AP15=3,3,IF('Vessel List A'!AP15=4,4,IF('Vessel List A'!AP15=5,5,IF('Vessel List A'!AP15=6,6,IF('Vessel List A'!AP15=7,7,IF('Vessel List A'!AP15=8,8,IF('Vessel List A'!AP15=9,9,IF('Vessel List A'!AP15=10,10,IF('Vessel List A'!AP15=11,11,IF('Vessel List A'!AP15=12,12,IF('Vessel List A'!AP15=13,13,IF('Vessel List A'!AP15=14,14,IF('Vessel List A'!AP15=15,15,IF('Vessel List A'!AP15=16,16,0)))))))))))))))))=0," ",VALUE(IF('Vessel List A'!AP15=1,1,IF('Vessel List A'!AP15=2,2,IF('Vessel List A'!AP15=3,3,IF('Vessel List A'!AP15=4,4,IF('Vessel List A'!AP15=5,5,IF('Vessel List A'!AP15=6,6,IF('Vessel List A'!AP15=7,7,IF('Vessel List A'!AP15=8,8,IF('Vessel List A'!AP15=9,9,IF('Vessel List A'!AP15=10,10,IF('Vessel List A'!AP15=11,11,IF('Vessel List A'!AP15=12,12,IF('Vessel List A'!AP15=13,13,IF('Vessel List A'!AP15=14,14,IF('Vessel List A'!AP15=15,15,IF('Vessel List A'!AP15=16,16,0))))))))))))))))))</f>
        <v xml:space="preserve"> </v>
      </c>
      <c r="X16" s="154"/>
      <c r="Y16" s="158"/>
      <c r="Z16" s="390" t="str">
        <f t="shared" si="6"/>
        <v/>
      </c>
      <c r="AA16" s="158"/>
      <c r="AB16" s="137"/>
      <c r="AC16" s="388" t="str">
        <f t="shared" si="7"/>
        <v/>
      </c>
      <c r="AD16" s="157" t="str">
        <f>IF(VALUE(IF('Vessel List A'!BC15=1,1,IF('Vessel List A'!BC15=2,2,IF('Vessel List A'!BC15=3,3,IF('Vessel List A'!BC15=4,4,IF('Vessel List A'!BC15=5,5,IF('Vessel List A'!BC15=6,6,IF('Vessel List A'!BC15=7,7,IF('Vessel List A'!BC15=8,8,IF('Vessel List A'!BC15=9,9,IF('Vessel List A'!BC15=10,10,IF('Vessel List A'!BC15=11,11,IF('Vessel List A'!BC15=12,12,IF('Vessel List A'!BC15=13,13,IF('Vessel List A'!BC15=14,14,IF('Vessel List A'!BC15=15,15,IF('Vessel List A'!BC15=16,16,0)))))))))))))))))=0," ",VALUE(IF('Vessel List A'!BC15=1,1,IF('Vessel List A'!BC15=2,2,IF('Vessel List A'!BC15=3,3,IF('Vessel List A'!BC15=4,4,IF('Vessel List A'!BC15=5,5,IF('Vessel List A'!BC15=6,6,IF('Vessel List A'!BC15=7,7,IF('Vessel List A'!BC15=8,8,IF('Vessel List A'!BC15=9,9,IF('Vessel List A'!BC15=10,10,IF('Vessel List A'!BC15=11,11,IF('Vessel List A'!BC15=12,12,IF('Vessel List A'!BC15=13,13,IF('Vessel List A'!BC15=14,14,IF('Vessel List A'!BC15=15,15,IF('Vessel List A'!BC15=16,16,0))))))))))))))))))</f>
        <v xml:space="preserve"> </v>
      </c>
      <c r="AE16" s="154"/>
      <c r="AF16" s="158"/>
      <c r="AG16" s="390" t="str">
        <f t="shared" si="8"/>
        <v/>
      </c>
      <c r="AH16" s="158"/>
      <c r="AI16" s="137"/>
      <c r="AJ16" s="388" t="str">
        <f t="shared" si="9"/>
        <v/>
      </c>
      <c r="AK16" s="157" t="str">
        <f>IF(VALUE(IF('Vessel List A'!BP15=1,1,IF('Vessel List A'!BP15=2,2,IF('Vessel List A'!BP15=3,3,IF('Vessel List A'!BP15=4,4,IF('Vessel List A'!BP15=5,5,IF('Vessel List A'!BP15=6,6,IF('Vessel List A'!BP15=7,7,IF('Vessel List A'!BP15=8,8,IF('Vessel List A'!BP15=9,9,IF('Vessel List A'!BP15=10,10,IF('Vessel List A'!BP15=11,11,IF('Vessel List A'!BP15=12,12,IF('Vessel List A'!BP15=13,13,IF('Vessel List A'!BP15=14,14,IF('Vessel List A'!BP15=15,15,IF('Vessel List A'!BP15=16,16,0)))))))))))))))))=0," ",VALUE(IF('Vessel List A'!BP15=1,1,IF('Vessel List A'!BP15=2,2,IF('Vessel List A'!BP15=3,3,IF('Vessel List A'!BP15=4,4,IF('Vessel List A'!BP15=5,5,IF('Vessel List A'!BP15=6,6,IF('Vessel List A'!BP15=7,7,IF('Vessel List A'!BP15=8,8,IF('Vessel List A'!BP15=9,9,IF('Vessel List A'!BP15=10,10,IF('Vessel List A'!BP15=11,11,IF('Vessel List A'!BP15=12,12,IF('Vessel List A'!BP15=13,13,IF('Vessel List A'!BP15=14,14,IF('Vessel List A'!BP15=15,15,IF('Vessel List A'!BP15=16,16,0))))))))))))))))))</f>
        <v xml:space="preserve"> </v>
      </c>
      <c r="AL16" s="154"/>
      <c r="AM16" s="158"/>
      <c r="AN16" s="390" t="str">
        <f t="shared" si="10"/>
        <v/>
      </c>
      <c r="AO16" s="158"/>
      <c r="AP16" s="137"/>
      <c r="AQ16" s="388" t="str">
        <f t="shared" si="11"/>
        <v/>
      </c>
      <c r="AR16" s="157" t="str">
        <f>IF(VALUE(IF('Vessel List A'!CC15=1,1,IF('Vessel List A'!CC15=2,2,IF('Vessel List A'!CC15=3,3,IF('Vessel List A'!CC15=4,4,IF('Vessel List A'!CC15=5,5,IF('Vessel List A'!CC15=6,6,IF('Vessel List A'!CC15=7,7,IF('Vessel List A'!CC15=8,8,IF('Vessel List A'!CC15=9,9,IF('Vessel List A'!CC15=10,10,IF('Vessel List A'!CC15=11,11,IF('Vessel List A'!CC15=12,12,IF('Vessel List A'!CC15=13,13,IF('Vessel List A'!CC15=14,14,IF('Vessel List A'!CC15=15,15,IF('Vessel List A'!CC15=16,16,0)))))))))))))))))=0," ",VALUE(IF('Vessel List A'!CC15=1,1,IF('Vessel List A'!CC15=2,2,IF('Vessel List A'!CC15=3,3,IF('Vessel List A'!CC15=4,4,IF('Vessel List A'!CC15=5,5,IF('Vessel List A'!CC15=6,6,IF('Vessel List A'!CC15=7,7,IF('Vessel List A'!CC15=8,8,IF('Vessel List A'!CC15=9,9,IF('Vessel List A'!CC15=10,10,IF('Vessel List A'!CC15=11,11,IF('Vessel List A'!CC15=12,12,IF('Vessel List A'!CC15=13,13,IF('Vessel List A'!CC15=14,14,IF('Vessel List A'!CC15=15,15,IF('Vessel List A'!CC15=16,16,0))))))))))))))))))</f>
        <v xml:space="preserve"> </v>
      </c>
      <c r="AS16" s="154"/>
      <c r="AT16" s="158"/>
      <c r="AU16" s="390" t="str">
        <f t="shared" si="12"/>
        <v/>
      </c>
      <c r="AV16" s="158"/>
      <c r="AW16" s="137"/>
      <c r="AX16" s="388" t="str">
        <f t="shared" si="13"/>
        <v/>
      </c>
      <c r="AY16" s="157" t="str">
        <f>IF(VALUE(IF('Vessel List A'!CP15=1,1,IF('Vessel List A'!CP15=2,2,IF('Vessel List A'!CP15=3,3,IF('Vessel List A'!CP15=4,4,IF('Vessel List A'!CP15=5,5,IF('Vessel List A'!CP15=6,6,IF('Vessel List A'!CP15=7,7,IF('Vessel List A'!CP15=8,8,IF('Vessel List A'!CP15=9,9,IF('Vessel List A'!CP15=10,10,IF('Vessel List A'!CP15=11,11,IF('Vessel List A'!CP15=12,12,IF('Vessel List A'!CP15=13,13,IF('Vessel List A'!CP15=14,14,IF('Vessel List A'!CP15=15,15,IF('Vessel List A'!CP15=16,16,0)))))))))))))))))=0," ",VALUE(IF('Vessel List A'!CP15=1,1,IF('Vessel List A'!CP15=2,2,IF('Vessel List A'!CP15=3,3,IF('Vessel List A'!CP15=4,4,IF('Vessel List A'!CP15=5,5,IF('Vessel List A'!CP15=6,6,IF('Vessel List A'!CP15=7,7,IF('Vessel List A'!CP15=8,8,IF('Vessel List A'!CP15=9,9,IF('Vessel List A'!CP15=10,10,IF('Vessel List A'!CP15=11,11,IF('Vessel List A'!CP15=12,12,IF('Vessel List A'!CP15=13,13,IF('Vessel List A'!CP15=14,14,IF('Vessel List A'!CP15=15,15,IF('Vessel List A'!CP15=16,16,0))))))))))))))))))</f>
        <v xml:space="preserve"> </v>
      </c>
      <c r="AZ16" s="154"/>
      <c r="BA16" s="158"/>
      <c r="BB16" s="390" t="str">
        <f t="shared" si="14"/>
        <v/>
      </c>
      <c r="BC16" s="158"/>
      <c r="BD16" s="137"/>
      <c r="BE16" s="388" t="str">
        <f t="shared" si="15"/>
        <v/>
      </c>
      <c r="BF16" s="157" t="str">
        <f>IF(VALUE(IF('Vessel List A'!DC15=1,1,IF('Vessel List A'!DC15=2,2,IF('Vessel List A'!DC15=3,3,IF('Vessel List A'!DC15=4,4,IF('Vessel List A'!DC15=5,5,IF('Vessel List A'!DC15=6,6,IF('Vessel List A'!DC15=7,7,IF('Vessel List A'!DC15=8,8,IF('Vessel List A'!DC15=9,9,IF('Vessel List A'!DC15=10,10,IF('Vessel List A'!DC15=11,11,IF('Vessel List A'!DC15=12,12,IF('Vessel List A'!DC15=13,13,IF('Vessel List A'!DC15=14,14,IF('Vessel List A'!DC15=15,15,IF('Vessel List A'!DC15=16,16,0)))))))))))))))))=0," ",VALUE(IF('Vessel List A'!DC15=1,1,IF('Vessel List A'!DC15=2,2,IF('Vessel List A'!DC15=3,3,IF('Vessel List A'!DC15=4,4,IF('Vessel List A'!DC15=5,5,IF('Vessel List A'!DC15=6,6,IF('Vessel List A'!DC15=7,7,IF('Vessel List A'!DC15=8,8,IF('Vessel List A'!DC15=9,9,IF('Vessel List A'!DC15=10,10,IF('Vessel List A'!DC15=11,11,IF('Vessel List A'!DC15=12,12,IF('Vessel List A'!DC15=13,13,IF('Vessel List A'!DC15=14,14,IF('Vessel List A'!DC15=15,15,IF('Vessel List A'!DC15=16,16,0))))))))))))))))))</f>
        <v xml:space="preserve"> </v>
      </c>
      <c r="BG16" s="154"/>
      <c r="BH16" s="158"/>
      <c r="BI16" s="390" t="str">
        <f t="shared" si="16"/>
        <v/>
      </c>
      <c r="BJ16" s="158"/>
      <c r="BK16" s="137"/>
      <c r="BL16" s="388" t="str">
        <f t="shared" si="17"/>
        <v/>
      </c>
      <c r="BM16" s="157" t="str">
        <f>IF(VALUE(IF('Vessel List A'!DP15=1,1,IF('Vessel List A'!DP15=2,2,IF('Vessel List A'!DP15=3,3,IF('Vessel List A'!DP15=4,4,IF('Vessel List A'!DP15=5,5,IF('Vessel List A'!DP15=6,6,IF('Vessel List A'!DP15=7,7,IF('Vessel List A'!DP15=8,8,IF('Vessel List A'!DP15=9,9,IF('Vessel List A'!DP15=10,10,IF('Vessel List A'!DP15=11,11,IF('Vessel List A'!DP15=12,12,IF('Vessel List A'!DP15=13,13,IF('Vessel List A'!DP15=14,14,IF('Vessel List A'!DP15=15,15,IF('Vessel List A'!DP15=16,16,0)))))))))))))))))=0," ",VALUE(IF('Vessel List A'!DP15=1,1,IF('Vessel List A'!DP15=2,2,IF('Vessel List A'!DP15=3,3,IF('Vessel List A'!DP15=4,4,IF('Vessel List A'!DP15=5,5,IF('Vessel List A'!DP15=6,6,IF('Vessel List A'!DP15=7,7,IF('Vessel List A'!DP15=8,8,IF('Vessel List A'!DP15=9,9,IF('Vessel List A'!DP15=10,10,IF('Vessel List A'!DP15=11,11,IF('Vessel List A'!DP15=12,12,IF('Vessel List A'!DP15=13,13,IF('Vessel List A'!DP15=14,14,IF('Vessel List A'!DP15=15,15,IF('Vessel List A'!DP15=16,16,0))))))))))))))))))</f>
        <v xml:space="preserve"> </v>
      </c>
      <c r="BN16" s="154"/>
      <c r="BO16" s="158"/>
      <c r="BP16" s="390" t="str">
        <f t="shared" si="18"/>
        <v/>
      </c>
      <c r="BQ16" s="158"/>
      <c r="BR16" s="137"/>
      <c r="BS16" s="388" t="str">
        <f t="shared" si="19"/>
        <v/>
      </c>
      <c r="BT16" s="157" t="str">
        <f>IF(VALUE(IF('Vessel List A'!EC15=1,1,IF('Vessel List A'!EC15=2,2,IF('Vessel List A'!EC15=3,3,IF('Vessel List A'!EC15=4,4,IF('Vessel List A'!EC15=5,5,IF('Vessel List A'!EC15=6,6,IF('Vessel List A'!EC15=7,7,IF('Vessel List A'!EC15=8,8,IF('Vessel List A'!EC15=9,9,IF('Vessel List A'!EC15=10,10,IF('Vessel List A'!EC15=11,11,IF('Vessel List A'!EC15=12,12,IF('Vessel List A'!EC15=13,13,IF('Vessel List A'!EC15=14,14,IF('Vessel List A'!EC15=15,15,IF('Vessel List A'!EC15=16,16,0)))))))))))))))))=0," ",VALUE(IF('Vessel List A'!EC15=1,1,IF('Vessel List A'!EC15=2,2,IF('Vessel List A'!EC15=3,3,IF('Vessel List A'!EC15=4,4,IF('Vessel List A'!EC15=5,5,IF('Vessel List A'!EC15=6,6,IF('Vessel List A'!EC15=7,7,IF('Vessel List A'!EC15=8,8,IF('Vessel List A'!EC15=9,9,IF('Vessel List A'!EC15=10,10,IF('Vessel List A'!EC15=11,11,IF('Vessel List A'!EC15=12,12,IF('Vessel List A'!EC15=13,13,IF('Vessel List A'!EC15=14,14,IF('Vessel List A'!EC15=15,15,IF('Vessel List A'!EC15=16,16,0))))))))))))))))))</f>
        <v xml:space="preserve"> </v>
      </c>
      <c r="BU16" s="154"/>
      <c r="BV16" s="158"/>
      <c r="BW16" s="390" t="str">
        <f t="shared" si="20"/>
        <v/>
      </c>
      <c r="BX16" s="158"/>
      <c r="BY16" s="137"/>
      <c r="BZ16" s="388" t="str">
        <f t="shared" si="21"/>
        <v/>
      </c>
      <c r="CA16" s="157" t="str">
        <f>IF(VALUE(IF('Vessel List A'!EP15=1,1,IF('Vessel List A'!EP15=2,2,IF('Vessel List A'!EP15=3,3,IF('Vessel List A'!EP15=4,4,IF('Vessel List A'!EP15=5,5,IF('Vessel List A'!EP15=6,6,IF('Vessel List A'!EP15=7,7,IF('Vessel List A'!EP15=8,8,IF('Vessel List A'!EP15=9,9,IF('Vessel List A'!EP15=10,10,IF('Vessel List A'!EP15=11,11,IF('Vessel List A'!EP15=12,12,IF('Vessel List A'!EP15=13,13,IF('Vessel List A'!EP15=14,14,IF('Vessel List A'!EP15=15,15,IF('Vessel List A'!EP15=16,16,0)))))))))))))))))=0," ",VALUE(IF('Vessel List A'!EP15=1,1,IF('Vessel List A'!EP15=2,2,IF('Vessel List A'!EP15=3,3,IF('Vessel List A'!EP15=4,4,IF('Vessel List A'!EP15=5,5,IF('Vessel List A'!EP15=6,6,IF('Vessel List A'!EP15=7,7,IF('Vessel List A'!EP15=8,8,IF('Vessel List A'!EP15=9,9,IF('Vessel List A'!EP15=10,10,IF('Vessel List A'!EP15=11,11,IF('Vessel List A'!EP15=12,12,IF('Vessel List A'!EP15=13,13,IF('Vessel List A'!EP15=14,14,IF('Vessel List A'!EP15=15,15,IF('Vessel List A'!EP15=16,16,0))))))))))))))))))</f>
        <v xml:space="preserve"> </v>
      </c>
      <c r="CB16" s="154"/>
      <c r="CC16" s="158"/>
      <c r="CD16" s="390" t="str">
        <f t="shared" si="22"/>
        <v/>
      </c>
      <c r="CE16" s="158"/>
      <c r="CF16" s="137"/>
      <c r="CG16" s="388" t="str">
        <f t="shared" si="23"/>
        <v/>
      </c>
      <c r="CH16" s="157" t="str">
        <f>IF(VALUE(IF('Vessel List A'!FC15=1,1,IF('Vessel List A'!FC15=2,2,IF('Vessel List A'!FC15=3,3,IF('Vessel List A'!FC15=4,4,IF('Vessel List A'!FC15=5,5,IF('Vessel List A'!FC15=6,6,IF('Vessel List A'!FC15=7,7,IF('Vessel List A'!FC15=8,8,IF('Vessel List A'!FC15=9,9,IF('Vessel List A'!FC15=10,10,IF('Vessel List A'!FC15=11,11,IF('Vessel List A'!FC15=12,12,IF('Vessel List A'!FC15=13,13,IF('Vessel List A'!FC15=14,14,IF('Vessel List A'!FC15=15,15,IF('Vessel List A'!FC15=16,16,0)))))))))))))))))=0," ",VALUE(IF('Vessel List A'!FC15=1,1,IF('Vessel List A'!FC15=2,2,IF('Vessel List A'!FC15=3,3,IF('Vessel List A'!FC15=4,4,IF('Vessel List A'!FC15=5,5,IF('Vessel List A'!FC15=6,6,IF('Vessel List A'!FC15=7,7,IF('Vessel List A'!FC15=8,8,IF('Vessel List A'!FC15=9,9,IF('Vessel List A'!FC15=10,10,IF('Vessel List A'!FC15=11,11,IF('Vessel List A'!FC15=12,12,IF('Vessel List A'!FC15=13,13,IF('Vessel List A'!FC15=14,14,IF('Vessel List A'!FC15=15,15,IF('Vessel List A'!FC15=16,16,0))))))))))))))))))</f>
        <v xml:space="preserve"> </v>
      </c>
      <c r="CI16" s="154"/>
      <c r="CJ16" s="158"/>
      <c r="CK16" s="390" t="str">
        <f t="shared" si="24"/>
        <v/>
      </c>
      <c r="CL16" s="158"/>
      <c r="CM16" s="137"/>
      <c r="CN16" s="388" t="str">
        <f t="shared" si="25"/>
        <v/>
      </c>
      <c r="CO16" s="157" t="str">
        <f>IF(VALUE(IF('Vessel List A'!FP15=1,1,IF('Vessel List A'!FP15=2,2,IF('Vessel List A'!FP15=3,3,IF('Vessel List A'!FP15=4,4,IF('Vessel List A'!FP15=5,5,IF('Vessel List A'!FP15=6,6,IF('Vessel List A'!FP15=7,7,IF('Vessel List A'!FP15=8,8,IF('Vessel List A'!FP15=9,9,IF('Vessel List A'!FP15=10,10,IF('Vessel List A'!FP15=11,11,IF('Vessel List A'!FP15=12,12,IF('Vessel List A'!FP15=13,13,IF('Vessel List A'!FP15=14,14,IF('Vessel List A'!FP15=15,15,IF('Vessel List A'!FP15=16,16,0)))))))))))))))))=0," ",VALUE(IF('Vessel List A'!FP15=1,1,IF('Vessel List A'!FP15=2,2,IF('Vessel List A'!FP15=3,3,IF('Vessel List A'!FP15=4,4,IF('Vessel List A'!FP15=5,5,IF('Vessel List A'!FP15=6,6,IF('Vessel List A'!FP15=7,7,IF('Vessel List A'!FP15=8,8,IF('Vessel List A'!FP15=9,9,IF('Vessel List A'!FP15=10,10,IF('Vessel List A'!FP15=11,11,IF('Vessel List A'!FP15=12,12,IF('Vessel List A'!FP15=13,13,IF('Vessel List A'!FP15=14,14,IF('Vessel List A'!FP15=15,15,IF('Vessel List A'!FP15=16,16,0))))))))))))))))))</f>
        <v xml:space="preserve"> </v>
      </c>
      <c r="CP16" s="154"/>
      <c r="CQ16" s="158"/>
      <c r="CR16" s="390" t="str">
        <f t="shared" si="26"/>
        <v/>
      </c>
      <c r="CS16" s="158"/>
      <c r="CT16" s="137"/>
      <c r="CU16" s="388" t="str">
        <f t="shared" si="27"/>
        <v/>
      </c>
      <c r="CV16" s="157" t="str">
        <f>IF(VALUE(IF('Vessel List A'!GC15=1,1,IF('Vessel List A'!GC15=2,2,IF('Vessel List A'!GC15=3,3,IF('Vessel List A'!GC15=4,4,IF('Vessel List A'!GC15=5,5,IF('Vessel List A'!GC15=6,6,IF('Vessel List A'!GC15=7,7,IF('Vessel List A'!GC15=8,8,IF('Vessel List A'!GC15=9,9,IF('Vessel List A'!GC15=10,10,IF('Vessel List A'!GC15=11,11,IF('Vessel List A'!GC15=12,12,IF('Vessel List A'!GC15=13,13,IF('Vessel List A'!GC15=14,14,IF('Vessel List A'!GC15=15,15,IF('Vessel List A'!GC15=16,16,0)))))))))))))))))=0," ",VALUE(IF('Vessel List A'!GC15=1,1,IF('Vessel List A'!GC15=2,2,IF('Vessel List A'!GC15=3,3,IF('Vessel List A'!GC15=4,4,IF('Vessel List A'!GC15=5,5,IF('Vessel List A'!GC15=6,6,IF('Vessel List A'!GC15=7,7,IF('Vessel List A'!GC15=8,8,IF('Vessel List A'!GC15=9,9,IF('Vessel List A'!GC15=10,10,IF('Vessel List A'!GC15=11,11,IF('Vessel List A'!GC15=12,12,IF('Vessel List A'!GC15=13,13,IF('Vessel List A'!GC15=14,14,IF('Vessel List A'!GC15=15,15,IF('Vessel List A'!GC15=16,16,0))))))))))))))))))</f>
        <v xml:space="preserve"> </v>
      </c>
      <c r="CW16" s="154"/>
      <c r="CX16" s="158"/>
      <c r="CY16" s="390" t="str">
        <f t="shared" si="28"/>
        <v/>
      </c>
      <c r="CZ16" s="158"/>
      <c r="DA16" s="137"/>
      <c r="DB16" s="388" t="str">
        <f t="shared" si="29"/>
        <v/>
      </c>
      <c r="DC16" s="157" t="str">
        <f>IF(VALUE(IF('Vessel List A'!GP15=1,1,IF('Vessel List A'!GP15=2,2,IF('Vessel List A'!GP15=3,3,IF('Vessel List A'!GP15=4,4,IF('Vessel List A'!GP15=5,5,IF('Vessel List A'!GP15=6,6,IF('Vessel List A'!GP15=7,7,IF('Vessel List A'!GP15=8,8,IF('Vessel List A'!GP15=9,9,IF('Vessel List A'!GP15=10,10,IF('Vessel List A'!GP15=11,11,IF('Vessel List A'!GP15=12,12,IF('Vessel List A'!GP15=13,13,IF('Vessel List A'!GP15=14,14,IF('Vessel List A'!GP15=15,15,IF('Vessel List A'!GP15=16,16,0)))))))))))))))))=0," ",VALUE(IF('Vessel List A'!GP15=1,1,IF('Vessel List A'!GP15=2,2,IF('Vessel List A'!GP15=3,3,IF('Vessel List A'!GP15=4,4,IF('Vessel List A'!GP15=5,5,IF('Vessel List A'!GP15=6,6,IF('Vessel List A'!GP15=7,7,IF('Vessel List A'!GP15=8,8,IF('Vessel List A'!GP15=9,9,IF('Vessel List A'!GP15=10,10,IF('Vessel List A'!GP15=11,11,IF('Vessel List A'!GP15=12,12,IF('Vessel List A'!GP15=13,13,IF('Vessel List A'!GP15=14,14,IF('Vessel List A'!GP15=15,15,IF('Vessel List A'!GP15=16,16,0))))))))))))))))))</f>
        <v xml:space="preserve"> </v>
      </c>
      <c r="DD16" s="154"/>
      <c r="DE16" s="158"/>
      <c r="DF16" s="390" t="str">
        <f t="shared" si="30"/>
        <v/>
      </c>
      <c r="DG16" s="158"/>
      <c r="DH16" s="137"/>
      <c r="DI16" s="388" t="str">
        <f t="shared" si="31"/>
        <v/>
      </c>
      <c r="DJ16" s="157" t="str">
        <f>IF(VALUE(IF('Vessel List A'!HC15=1,1,IF('Vessel List A'!HC15=2,2,IF('Vessel List A'!HC15=3,3,IF('Vessel List A'!HC15=4,4,IF('Vessel List A'!HC15=5,5,IF('Vessel List A'!HC15=6,6,IF('Vessel List A'!HC15=7,7,IF('Vessel List A'!HC15=8,8,IF('Vessel List A'!HC15=9,9,IF('Vessel List A'!HC15=10,10,IF('Vessel List A'!HC15=11,11,IF('Vessel List A'!HC15=12,12,IF('Vessel List A'!HC15=13,13,IF('Vessel List A'!HC15=14,14,IF('Vessel List A'!HC15=15,15,IF('Vessel List A'!HC15=16,16,0)))))))))))))))))=0," ",VALUE(IF('Vessel List A'!HC15=1,1,IF('Vessel List A'!HC15=2,2,IF('Vessel List A'!HC15=3,3,IF('Vessel List A'!HC15=4,4,IF('Vessel List A'!HC15=5,5,IF('Vessel List A'!HC15=6,6,IF('Vessel List A'!HC15=7,7,IF('Vessel List A'!HC15=8,8,IF('Vessel List A'!HC15=9,9,IF('Vessel List A'!HC15=10,10,IF('Vessel List A'!HC15=11,11,IF('Vessel List A'!HC15=12,12,IF('Vessel List A'!HC15=13,13,IF('Vessel List A'!HC15=14,14,IF('Vessel List A'!HC15=15,15,IF('Vessel List A'!HC15=16,16,0))))))))))))))))))</f>
        <v xml:space="preserve"> </v>
      </c>
      <c r="DK16" s="154"/>
      <c r="DL16" s="158"/>
      <c r="DM16" s="390" t="str">
        <f t="shared" si="32"/>
        <v/>
      </c>
      <c r="DN16" s="158"/>
      <c r="DO16" s="137"/>
      <c r="DP16" s="388" t="str">
        <f t="shared" si="33"/>
        <v/>
      </c>
      <c r="DQ16" s="157" t="str">
        <f>IF(VALUE(IF('Vessel List A'!HP15=1,1,IF('Vessel List A'!HP15=2,2,IF('Vessel List A'!HP15=3,3,IF('Vessel List A'!HP15=4,4,IF('Vessel List A'!HP15=5,5,IF('Vessel List A'!HP15=6,6,IF('Vessel List A'!HP15=7,7,IF('Vessel List A'!HP15=8,8,IF('Vessel List A'!HP15=9,9,IF('Vessel List A'!HP15=10,10,IF('Vessel List A'!HP15=11,11,IF('Vessel List A'!HP15=12,12,IF('Vessel List A'!HP15=13,13,IF('Vessel List A'!HP15=14,14,IF('Vessel List A'!HP15=15,15,IF('Vessel List A'!HP15=16,16,0)))))))))))))))))=0," ",VALUE(IF('Vessel List A'!HP15=1,1,IF('Vessel List A'!HP15=2,2,IF('Vessel List A'!HP15=3,3,IF('Vessel List A'!HP15=4,4,IF('Vessel List A'!HP15=5,5,IF('Vessel List A'!HP15=6,6,IF('Vessel List A'!HP15=7,7,IF('Vessel List A'!HP15=8,8,IF('Vessel List A'!HP15=9,9,IF('Vessel List A'!HP15=10,10,IF('Vessel List A'!HP15=11,11,IF('Vessel List A'!HP15=12,12,IF('Vessel List A'!HP15=13,13,IF('Vessel List A'!HP15=14,14,IF('Vessel List A'!HP15=15,15,IF('Vessel List A'!HP15=16,16,0))))))))))))))))))</f>
        <v xml:space="preserve"> </v>
      </c>
      <c r="DR16" s="154"/>
      <c r="DS16" s="158"/>
      <c r="DT16" s="390" t="str">
        <f t="shared" si="34"/>
        <v/>
      </c>
      <c r="DU16" s="158"/>
      <c r="DV16" s="137"/>
      <c r="DW16" s="388" t="str">
        <f t="shared" si="35"/>
        <v/>
      </c>
      <c r="DX16" s="157" t="str">
        <f>IF(VALUE(IF('Vessel List A'!IC15=1,1,IF('Vessel List A'!IC15=2,2,IF('Vessel List A'!IC15=3,3,IF('Vessel List A'!IC15=4,4,IF('Vessel List A'!IC15=5,5,IF('Vessel List A'!IC15=6,6,IF('Vessel List A'!IC15=7,7,IF('Vessel List A'!IC15=8,8,IF('Vessel List A'!IC15=9,9,IF('Vessel List A'!IC15=10,10,IF('Vessel List A'!IC15=11,11,IF('Vessel List A'!IC15=12,12,IF('Vessel List A'!IC15=13,13,IF('Vessel List A'!IC15=14,14,IF('Vessel List A'!IC15=15,15,IF('Vessel List A'!IC15=16,16,0)))))))))))))))))=0," ",VALUE(IF('Vessel List A'!IC15=1,1,IF('Vessel List A'!IC15=2,2,IF('Vessel List A'!IC15=3,3,IF('Vessel List A'!IC15=4,4,IF('Vessel List A'!IC15=5,5,IF('Vessel List A'!IC15=6,6,IF('Vessel List A'!IC15=7,7,IF('Vessel List A'!IC15=8,8,IF('Vessel List A'!IC15=9,9,IF('Vessel List A'!IC15=10,10,IF('Vessel List A'!IC15=11,11,IF('Vessel List A'!IC15=12,12,IF('Vessel List A'!IC15=13,13,IF('Vessel List A'!IC15=14,14,IF('Vessel List A'!IC15=15,15,IF('Vessel List A'!IC15=16,16,0))))))))))))))))))</f>
        <v xml:space="preserve"> </v>
      </c>
      <c r="DY16" s="154"/>
      <c r="DZ16" s="158"/>
      <c r="EA16" s="390" t="str">
        <f t="shared" si="36"/>
        <v/>
      </c>
      <c r="EB16" s="158"/>
      <c r="EC16" s="137"/>
      <c r="ED16" s="388" t="str">
        <f t="shared" si="37"/>
        <v/>
      </c>
      <c r="EE16" s="157" t="str">
        <f>IF(VALUE(IF('Vessel List A'!IP15=1,1,IF('Vessel List A'!IP15=2,2,IF('Vessel List A'!IP15=3,3,IF('Vessel List A'!IP15=4,4,IF('Vessel List A'!IP15=5,5,IF('Vessel List A'!IP15=6,6,IF('Vessel List A'!IP15=7,7,IF('Vessel List A'!IP15=8,8,IF('Vessel List A'!IP15=9,9,IF('Vessel List A'!IP15=10,10,IF('Vessel List A'!IP15=11,11,IF('Vessel List A'!IP15=12,12,IF('Vessel List A'!IP15=13,13,IF('Vessel List A'!IP15=14,14,IF('Vessel List A'!IP15=15,15,IF('Vessel List A'!IP15=16,16,0)))))))))))))))))=0," ",VALUE(IF('Vessel List A'!IP15=1,1,IF('Vessel List A'!IP15=2,2,IF('Vessel List A'!IP15=3,3,IF('Vessel List A'!IP15=4,4,IF('Vessel List A'!IP15=5,5,IF('Vessel List A'!IP15=6,6,IF('Vessel List A'!IP15=7,7,IF('Vessel List A'!IP15=8,8,IF('Vessel List A'!IP15=9,9,IF('Vessel List A'!IP15=10,10,IF('Vessel List A'!IP15=11,11,IF('Vessel List A'!IP15=12,12,IF('Vessel List A'!IP15=13,13,IF('Vessel List A'!IP15=14,14,IF('Vessel List A'!IP15=15,15,IF('Vessel List A'!IP15=16,16,0))))))))))))))))))</f>
        <v xml:space="preserve"> </v>
      </c>
      <c r="EF16" s="154"/>
      <c r="EG16" s="158"/>
      <c r="EH16" s="390" t="str">
        <f t="shared" si="38"/>
        <v/>
      </c>
      <c r="EI16" s="158"/>
      <c r="EJ16" s="137"/>
      <c r="EK16" s="397" t="str">
        <f t="shared" si="39"/>
        <v/>
      </c>
      <c r="EL16" s="144"/>
      <c r="EM16" s="157" t="str">
        <f>IF(VALUE(IF('Vessel List B'!C15=1,1,IF('Vessel List B'!C15=2,2,IF('Vessel List B'!C15=3,3,IF('Vessel List B'!C15=4,4,IF('Vessel List B'!C15=5,5,IF('Vessel List B'!C15=6,6,IF('Vessel List B'!C15=7,7,IF('Vessel List B'!C15=8,8,IF('Vessel List B'!C15=9,9,IF('Vessel List B'!C15=10,10,IF('Vessel List B'!C15=11,11,IF('Vessel List B'!C15=12,12,IF('Vessel List B'!C15=13,13,IF('Vessel List B'!C15=14,14,IF('Vessel List B'!C15=15,15,IF('Vessel List B'!C15=16,16,0)))))))))))))))))=0," ",VALUE(IF('Vessel List B'!C15=1,1,IF('Vessel List B'!C15=2,2,IF('Vessel List B'!C15=3,3,IF('Vessel List B'!C15=4,4,IF('Vessel List B'!C15=5,5,IF('Vessel List B'!C15=6,6,IF('Vessel List B'!C15=7,7,IF('Vessel List B'!C15=8,8,IF('Vessel List B'!C15=9,9,IF('Vessel List B'!C15=10,10,IF('Vessel List B'!C15=11,11,IF('Vessel List B'!C15=12,12,IF('Vessel List B'!C15=13,13,IF('Vessel List B'!C15=14,14,IF('Vessel List B'!C15=15,15,IF('Vessel List B'!C15=16,16,0))))))))))))))))))</f>
        <v xml:space="preserve"> </v>
      </c>
      <c r="EN16" s="154"/>
      <c r="EO16" s="158"/>
      <c r="EP16" s="390" t="str">
        <f t="shared" si="40"/>
        <v/>
      </c>
      <c r="EQ16" s="158"/>
      <c r="ER16" s="137"/>
      <c r="ES16" s="388" t="str">
        <f t="shared" si="41"/>
        <v/>
      </c>
      <c r="ET16" s="157" t="str">
        <f>IF(VALUE(IF('Vessel List B'!P15=1,1,IF('Vessel List B'!P15=2,2,IF('Vessel List B'!P15=3,3,IF('Vessel List B'!P15=4,4,IF('Vessel List B'!P15=5,5,IF('Vessel List B'!P15=6,6,IF('Vessel List B'!P15=7,7,IF('Vessel List B'!P15=8,8,IF('Vessel List B'!P15=9,9,IF('Vessel List B'!P15=10,10,IF('Vessel List B'!P15=11,11,IF('Vessel List B'!P15=12,12,IF('Vessel List B'!P15=13,13,IF('Vessel List B'!P15=14,14,IF('Vessel List B'!P15=15,15,IF('Vessel List B'!P15=16,16,0)))))))))))))))))=0," ",VALUE(IF('Vessel List B'!P15=1,1,IF('Vessel List B'!P15=2,2,IF('Vessel List B'!P15=3,3,IF('Vessel List B'!P15=4,4,IF('Vessel List B'!P15=5,5,IF('Vessel List B'!P15=6,6,IF('Vessel List B'!P15=7,7,IF('Vessel List B'!P15=8,8,IF('Vessel List B'!P15=9,9,IF('Vessel List B'!P15=10,10,IF('Vessel List B'!P15=11,11,IF('Vessel List B'!P15=12,12,IF('Vessel List B'!P15=13,13,IF('Vessel List B'!P15=14,14,IF('Vessel List B'!P15=15,15,IF('Vessel List B'!P15=16,16,0))))))))))))))))))</f>
        <v xml:space="preserve"> </v>
      </c>
      <c r="EU16" s="154"/>
      <c r="EV16" s="158"/>
      <c r="EW16" s="390" t="str">
        <f t="shared" si="42"/>
        <v/>
      </c>
      <c r="EX16" s="158"/>
      <c r="EY16" s="137"/>
      <c r="EZ16" s="388" t="str">
        <f t="shared" si="43"/>
        <v/>
      </c>
      <c r="FA16" s="157" t="str">
        <f>IF(VALUE(IF('Vessel List B'!AC15=1,1,IF('Vessel List B'!AC15=2,2,IF('Vessel List B'!AC15=3,3,IF('Vessel List B'!AC15=4,4,IF('Vessel List B'!AC15=5,5,IF('Vessel List B'!AC15=6,6,IF('Vessel List B'!AC15=7,7,IF('Vessel List B'!AC15=8,8,IF('Vessel List B'!AC15=9,9,IF('Vessel List B'!AC15=10,10,IF('Vessel List B'!AC15=11,11,IF('Vessel List B'!AC15=12,12,IF('Vessel List B'!AC15=13,13,IF('Vessel List B'!AC15=14,14,IF('Vessel List B'!AC15=15,15,IF('Vessel List B'!AC15=16,16,0)))))))))))))))))=0," ",VALUE(IF('Vessel List B'!AC15=1,1,IF('Vessel List B'!AC15=2,2,IF('Vessel List B'!AC15=3,3,IF('Vessel List B'!AC15=4,4,IF('Vessel List B'!AC15=5,5,IF('Vessel List B'!AC15=6,6,IF('Vessel List B'!AC15=7,7,IF('Vessel List B'!AC15=8,8,IF('Vessel List B'!AC15=9,9,IF('Vessel List B'!AC15=10,10,IF('Vessel List B'!AC15=11,11,IF('Vessel List B'!AC15=12,12,IF('Vessel List B'!AC15=13,13,IF('Vessel List B'!AC15=14,14,IF('Vessel List B'!AC15=15,15,IF('Vessel List B'!AC15=16,16,0))))))))))))))))))</f>
        <v xml:space="preserve"> </v>
      </c>
      <c r="FB16" s="154"/>
      <c r="FC16" s="158"/>
      <c r="FD16" s="390" t="str">
        <f t="shared" si="44"/>
        <v/>
      </c>
      <c r="FE16" s="158"/>
      <c r="FF16" s="137"/>
      <c r="FG16" s="388" t="str">
        <f t="shared" si="45"/>
        <v/>
      </c>
      <c r="FH16" s="157" t="str">
        <f>IF(VALUE(IF('Vessel List B'!AP15=1,1,IF('Vessel List B'!AP15=2,2,IF('Vessel List B'!AP15=3,3,IF('Vessel List B'!AP15=4,4,IF('Vessel List B'!AP15=5,5,IF('Vessel List B'!AP15=6,6,IF('Vessel List B'!AP15=7,7,IF('Vessel List B'!AP15=8,8,IF('Vessel List B'!AP15=9,9,IF('Vessel List B'!AP15=10,10,IF('Vessel List B'!AP15=11,11,IF('Vessel List B'!AP15=12,12,IF('Vessel List B'!AP15=13,13,IF('Vessel List B'!AP15=14,14,IF('Vessel List B'!AP15=15,15,IF('Vessel List B'!AP15=16,16,0)))))))))))))))))=0," ",VALUE(IF('Vessel List B'!AP15=1,1,IF('Vessel List B'!AP15=2,2,IF('Vessel List B'!AP15=3,3,IF('Vessel List B'!AP15=4,4,IF('Vessel List B'!AP15=5,5,IF('Vessel List B'!AP15=6,6,IF('Vessel List B'!AP15=7,7,IF('Vessel List B'!AP15=8,8,IF('Vessel List B'!AP15=9,9,IF('Vessel List B'!AP15=10,10,IF('Vessel List B'!AP15=11,11,IF('Vessel List B'!AP15=12,12,IF('Vessel List B'!AP15=13,13,IF('Vessel List B'!AP15=14,14,IF('Vessel List B'!AP15=15,15,IF('Vessel List B'!AP15=16,16,0))))))))))))))))))</f>
        <v xml:space="preserve"> </v>
      </c>
      <c r="FI16" s="154"/>
      <c r="FJ16" s="158"/>
      <c r="FK16" s="390" t="str">
        <f t="shared" si="46"/>
        <v/>
      </c>
      <c r="FL16" s="158"/>
      <c r="FM16" s="137"/>
      <c r="FN16" s="388" t="str">
        <f t="shared" si="47"/>
        <v/>
      </c>
      <c r="FO16" s="157" t="str">
        <f>IF(VALUE(IF('Vessel List B'!BC15=1,1,IF('Vessel List B'!BC15=2,2,IF('Vessel List B'!BC15=3,3,IF('Vessel List B'!BC15=4,4,IF('Vessel List B'!BC15=5,5,IF('Vessel List B'!BC15=6,6,IF('Vessel List B'!BC15=7,7,IF('Vessel List B'!BC15=8,8,IF('Vessel List B'!BC15=9,9,IF('Vessel List B'!BC15=10,10,IF('Vessel List B'!BC15=11,11,IF('Vessel List B'!BC15=12,12,IF('Vessel List B'!BC15=13,13,IF('Vessel List B'!BC15=14,14,IF('Vessel List B'!BC15=15,15,IF('Vessel List B'!BC15=16,16,0)))))))))))))))))=0," ",VALUE(IF('Vessel List B'!BC15=1,1,IF('Vessel List B'!BC15=2,2,IF('Vessel List B'!BC15=3,3,IF('Vessel List B'!BC15=4,4,IF('Vessel List B'!BC15=5,5,IF('Vessel List B'!BC15=6,6,IF('Vessel List B'!BC15=7,7,IF('Vessel List B'!BC15=8,8,IF('Vessel List B'!BC15=9,9,IF('Vessel List B'!BC15=10,10,IF('Vessel List B'!BC15=11,11,IF('Vessel List B'!BC15=12,12,IF('Vessel List B'!BC15=13,13,IF('Vessel List B'!BC15=14,14,IF('Vessel List B'!BC15=15,15,IF('Vessel List B'!BC15=16,16,0))))))))))))))))))</f>
        <v xml:space="preserve"> </v>
      </c>
      <c r="FP16" s="154"/>
      <c r="FQ16" s="158"/>
      <c r="FR16" s="390" t="str">
        <f t="shared" si="48"/>
        <v/>
      </c>
      <c r="FS16" s="158"/>
      <c r="FT16" s="137"/>
      <c r="FU16" s="388" t="str">
        <f t="shared" si="49"/>
        <v/>
      </c>
      <c r="FV16" s="157" t="str">
        <f>IF(VALUE(IF('Vessel List B'!BP15=1,1,IF('Vessel List B'!BP15=2,2,IF('Vessel List B'!BP15=3,3,IF('Vessel List B'!BP15=4,4,IF('Vessel List B'!BP15=5,5,IF('Vessel List B'!BP15=6,6,IF('Vessel List B'!BP15=7,7,IF('Vessel List B'!BP15=8,8,IF('Vessel List B'!BP15=9,9,IF('Vessel List B'!BP15=10,10,IF('Vessel List B'!BP15=11,11,IF('Vessel List B'!BP15=12,12,IF('Vessel List B'!BP15=13,13,IF('Vessel List B'!BP15=14,14,IF('Vessel List B'!BP15=15,15,IF('Vessel List B'!BP15=16,16,0)))))))))))))))))=0," ",VALUE(IF('Vessel List B'!BP15=1,1,IF('Vessel List B'!BP15=2,2,IF('Vessel List B'!BP15=3,3,IF('Vessel List B'!BP15=4,4,IF('Vessel List B'!BP15=5,5,IF('Vessel List B'!BP15=6,6,IF('Vessel List B'!BP15=7,7,IF('Vessel List B'!BP15=8,8,IF('Vessel List B'!BP15=9,9,IF('Vessel List B'!BP15=10,10,IF('Vessel List B'!BP15=11,11,IF('Vessel List B'!BP15=12,12,IF('Vessel List B'!BP15=13,13,IF('Vessel List B'!BP15=14,14,IF('Vessel List B'!BP15=15,15,IF('Vessel List B'!BP15=16,16,0))))))))))))))))))</f>
        <v xml:space="preserve"> </v>
      </c>
      <c r="FW16" s="154"/>
      <c r="FX16" s="158"/>
      <c r="FY16" s="390" t="str">
        <f t="shared" si="50"/>
        <v/>
      </c>
      <c r="FZ16" s="158"/>
      <c r="GA16" s="137"/>
      <c r="GB16" s="388" t="str">
        <f t="shared" si="51"/>
        <v/>
      </c>
      <c r="GC16" s="157" t="str">
        <f>IF(VALUE(IF('Vessel List B'!CC15=1,1,IF('Vessel List B'!CC15=2,2,IF('Vessel List B'!CC15=3,3,IF('Vessel List B'!CC15=4,4,IF('Vessel List B'!CC15=5,5,IF('Vessel List B'!CC15=6,6,IF('Vessel List B'!CC15=7,7,IF('Vessel List B'!CC15=8,8,IF('Vessel List B'!CC15=9,9,IF('Vessel List B'!CC15=10,10,IF('Vessel List B'!CC15=11,11,IF('Vessel List B'!CC15=12,12,IF('Vessel List B'!CC15=13,13,IF('Vessel List B'!CC15=14,14,IF('Vessel List B'!CC15=15,15,IF('Vessel List B'!CC15=16,16,0)))))))))))))))))=0," ",VALUE(IF('Vessel List B'!CC15=1,1,IF('Vessel List B'!CC15=2,2,IF('Vessel List B'!CC15=3,3,IF('Vessel List B'!CC15=4,4,IF('Vessel List B'!CC15=5,5,IF('Vessel List B'!CC15=6,6,IF('Vessel List B'!CC15=7,7,IF('Vessel List B'!CC15=8,8,IF('Vessel List B'!CC15=9,9,IF('Vessel List B'!CC15=10,10,IF('Vessel List B'!CC15=11,11,IF('Vessel List B'!CC15=12,12,IF('Vessel List B'!CC15=13,13,IF('Vessel List B'!CC15=14,14,IF('Vessel List B'!CC15=15,15,IF('Vessel List B'!CC15=16,16,0))))))))))))))))))</f>
        <v xml:space="preserve"> </v>
      </c>
      <c r="GD16" s="154"/>
      <c r="GE16" s="158"/>
      <c r="GF16" s="390" t="str">
        <f t="shared" si="52"/>
        <v/>
      </c>
      <c r="GG16" s="158"/>
      <c r="GH16" s="137"/>
      <c r="GI16" s="388" t="str">
        <f t="shared" si="53"/>
        <v/>
      </c>
      <c r="GJ16" s="157" t="str">
        <f>IF(VALUE(IF('Vessel List B'!CP15=1,1,IF('Vessel List B'!CP15=2,2,IF('Vessel List B'!CP15=3,3,IF('Vessel List B'!CP15=4,4,IF('Vessel List B'!CP15=5,5,IF('Vessel List B'!CP15=6,6,IF('Vessel List B'!CP15=7,7,IF('Vessel List B'!CP15=8,8,IF('Vessel List B'!CP15=9,9,IF('Vessel List B'!CP15=10,10,IF('Vessel List B'!CP15=11,11,IF('Vessel List B'!CP15=12,12,IF('Vessel List B'!CP15=13,13,IF('Vessel List B'!CP15=14,14,IF('Vessel List B'!CP15=15,15,IF('Vessel List B'!CP15=16,16,0)))))))))))))))))=0," ",VALUE(IF('Vessel List B'!CP15=1,1,IF('Vessel List B'!CP15=2,2,IF('Vessel List B'!CP15=3,3,IF('Vessel List B'!CP15=4,4,IF('Vessel List B'!CP15=5,5,IF('Vessel List B'!CP15=6,6,IF('Vessel List B'!CP15=7,7,IF('Vessel List B'!CP15=8,8,IF('Vessel List B'!CP15=9,9,IF('Vessel List B'!CP15=10,10,IF('Vessel List B'!CP15=11,11,IF('Vessel List B'!CP15=12,12,IF('Vessel List B'!CP15=13,13,IF('Vessel List B'!CP15=14,14,IF('Vessel List B'!CP15=15,15,IF('Vessel List B'!CP15=16,16,0))))))))))))))))))</f>
        <v xml:space="preserve"> </v>
      </c>
      <c r="GK16" s="154"/>
      <c r="GL16" s="158"/>
      <c r="GM16" s="390" t="str">
        <f t="shared" si="54"/>
        <v/>
      </c>
      <c r="GN16" s="158"/>
      <c r="GO16" s="137"/>
      <c r="GP16" s="388" t="str">
        <f t="shared" si="55"/>
        <v/>
      </c>
      <c r="GQ16" s="157" t="str">
        <f>IF(VALUE(IF('Vessel List B'!DC15=1,1,IF('Vessel List B'!DC15=2,2,IF('Vessel List B'!DC15=3,3,IF('Vessel List B'!DC15=4,4,IF('Vessel List B'!DC15=5,5,IF('Vessel List B'!DC15=6,6,IF('Vessel List B'!DC15=7,7,IF('Vessel List B'!DC15=8,8,IF('Vessel List B'!DC15=9,9,IF('Vessel List B'!DC15=10,10,IF('Vessel List B'!DC15=11,11,IF('Vessel List B'!DC15=12,12,IF('Vessel List B'!DC15=13,13,IF('Vessel List B'!DC15=14,14,IF('Vessel List B'!DC15=15,15,IF('Vessel List B'!DC15=16,16,0)))))))))))))))))=0," ",VALUE(IF('Vessel List B'!DC15=1,1,IF('Vessel List B'!DC15=2,2,IF('Vessel List B'!DC15=3,3,IF('Vessel List B'!DC15=4,4,IF('Vessel List B'!DC15=5,5,IF('Vessel List B'!DC15=6,6,IF('Vessel List B'!DC15=7,7,IF('Vessel List B'!DC15=8,8,IF('Vessel List B'!DC15=9,9,IF('Vessel List B'!DC15=10,10,IF('Vessel List B'!DC15=11,11,IF('Vessel List B'!DC15=12,12,IF('Vessel List B'!DC15=13,13,IF('Vessel List B'!DC15=14,14,IF('Vessel List B'!DC15=15,15,IF('Vessel List B'!DC15=16,16,0))))))))))))))))))</f>
        <v xml:space="preserve"> </v>
      </c>
      <c r="GR16" s="154"/>
      <c r="GS16" s="158"/>
      <c r="GT16" s="390" t="str">
        <f t="shared" si="56"/>
        <v/>
      </c>
      <c r="GU16" s="158"/>
      <c r="GV16" s="137"/>
      <c r="GW16" s="388" t="str">
        <f t="shared" si="57"/>
        <v/>
      </c>
      <c r="GX16" s="157" t="str">
        <f>IF(VALUE(IF('Vessel List B'!DP15=1,1,IF('Vessel List B'!DP15=2,2,IF('Vessel List B'!DP15=3,3,IF('Vessel List B'!DP15=4,4,IF('Vessel List B'!DP15=5,5,IF('Vessel List B'!DP15=6,6,IF('Vessel List B'!DP15=7,7,IF('Vessel List B'!DP15=8,8,IF('Vessel List B'!DP15=9,9,IF('Vessel List B'!DP15=10,10,IF('Vessel List B'!DP15=11,11,IF('Vessel List B'!DP15=12,12,IF('Vessel List B'!DP15=13,13,IF('Vessel List B'!DP15=14,14,IF('Vessel List B'!DP15=15,15,IF('Vessel List B'!DP15=16,16,0)))))))))))))))))=0," ",VALUE(IF('Vessel List B'!DP15=1,1,IF('Vessel List B'!DP15=2,2,IF('Vessel List B'!DP15=3,3,IF('Vessel List B'!DP15=4,4,IF('Vessel List B'!DP15=5,5,IF('Vessel List B'!DP15=6,6,IF('Vessel List B'!DP15=7,7,IF('Vessel List B'!DP15=8,8,IF('Vessel List B'!DP15=9,9,IF('Vessel List B'!DP15=10,10,IF('Vessel List B'!DP15=11,11,IF('Vessel List B'!DP15=12,12,IF('Vessel List B'!DP15=13,13,IF('Vessel List B'!DP15=14,14,IF('Vessel List B'!DP15=15,15,IF('Vessel List B'!DP15=16,16,0))))))))))))))))))</f>
        <v xml:space="preserve"> </v>
      </c>
      <c r="GY16" s="154"/>
      <c r="GZ16" s="158"/>
      <c r="HA16" s="390" t="str">
        <f t="shared" si="58"/>
        <v/>
      </c>
      <c r="HB16" s="158"/>
      <c r="HC16" s="137"/>
      <c r="HD16" s="388" t="str">
        <f t="shared" si="59"/>
        <v/>
      </c>
      <c r="HE16" s="157" t="str">
        <f>IF(VALUE(IF('Vessel List B'!EC15=1,1,IF('Vessel List B'!EC15=2,2,IF('Vessel List B'!EC15=3,3,IF('Vessel List B'!EC15=4,4,IF('Vessel List B'!EC15=5,5,IF('Vessel List B'!EC15=6,6,IF('Vessel List B'!EC15=7,7,IF('Vessel List B'!EC15=8,8,IF('Vessel List B'!EC15=9,9,IF('Vessel List B'!EC15=10,10,IF('Vessel List B'!EC15=11,11,IF('Vessel List B'!EC15=12,12,IF('Vessel List B'!EC15=13,13,IF('Vessel List B'!EC15=14,14,IF('Vessel List B'!EC15=15,15,IF('Vessel List B'!EC15=16,16,0)))))))))))))))))=0," ",VALUE(IF('Vessel List B'!EC15=1,1,IF('Vessel List B'!EC15=2,2,IF('Vessel List B'!EC15=3,3,IF('Vessel List B'!EC15=4,4,IF('Vessel List B'!EC15=5,5,IF('Vessel List B'!EC15=6,6,IF('Vessel List B'!EC15=7,7,IF('Vessel List B'!EC15=8,8,IF('Vessel List B'!EC15=9,9,IF('Vessel List B'!EC15=10,10,IF('Vessel List B'!EC15=11,11,IF('Vessel List B'!EC15=12,12,IF('Vessel List B'!EC15=13,13,IF('Vessel List B'!EC15=14,14,IF('Vessel List B'!EC15=15,15,IF('Vessel List B'!EC15=16,16,0))))))))))))))))))</f>
        <v xml:space="preserve"> </v>
      </c>
      <c r="HF16" s="154"/>
      <c r="HG16" s="158"/>
      <c r="HH16" s="390" t="str">
        <f t="shared" si="60"/>
        <v/>
      </c>
      <c r="HI16" s="158"/>
      <c r="HJ16" s="137"/>
      <c r="HK16" s="388" t="str">
        <f t="shared" si="61"/>
        <v/>
      </c>
      <c r="HL16" s="157" t="str">
        <f>IF(VALUE(IF('Vessel List B'!EP15=1,1,IF('Vessel List B'!EP15=2,2,IF('Vessel List B'!EP15=3,3,IF('Vessel List B'!EP15=4,4,IF('Vessel List B'!EP15=5,5,IF('Vessel List B'!EP15=6,6,IF('Vessel List B'!EP15=7,7,IF('Vessel List B'!EP15=8,8,IF('Vessel List B'!EP15=9,9,IF('Vessel List B'!EP15=10,10,IF('Vessel List B'!EP15=11,11,IF('Vessel List B'!EP15=12,12,IF('Vessel List B'!EP15=13,13,IF('Vessel List B'!EP15=14,14,IF('Vessel List B'!EP15=15,15,IF('Vessel List B'!EP15=16,16,0)))))))))))))))))=0," ",VALUE(IF('Vessel List B'!EP15=1,1,IF('Vessel List B'!EP15=2,2,IF('Vessel List B'!EP15=3,3,IF('Vessel List B'!EP15=4,4,IF('Vessel List B'!EP15=5,5,IF('Vessel List B'!EP15=6,6,IF('Vessel List B'!EP15=7,7,IF('Vessel List B'!EP15=8,8,IF('Vessel List B'!EP15=9,9,IF('Vessel List B'!EP15=10,10,IF('Vessel List B'!EP15=11,11,IF('Vessel List B'!EP15=12,12,IF('Vessel List B'!EP15=13,13,IF('Vessel List B'!EP15=14,14,IF('Vessel List B'!EP15=15,15,IF('Vessel List B'!EP15=16,16,0))))))))))))))))))</f>
        <v xml:space="preserve"> </v>
      </c>
      <c r="HM16" s="154"/>
      <c r="HN16" s="158"/>
      <c r="HO16" s="390" t="str">
        <f t="shared" si="62"/>
        <v/>
      </c>
      <c r="HP16" s="158"/>
      <c r="HQ16" s="137"/>
      <c r="HR16" s="388" t="str">
        <f t="shared" si="63"/>
        <v/>
      </c>
      <c r="HS16" s="157" t="str">
        <f>IF(VALUE(IF('Vessel List B'!FC15=1,1,IF('Vessel List B'!FC15=2,2,IF('Vessel List B'!FC15=3,3,IF('Vessel List B'!FC15=4,4,IF('Vessel List B'!FC15=5,5,IF('Vessel List B'!FC15=6,6,IF('Vessel List B'!FC15=7,7,IF('Vessel List B'!FC15=8,8,IF('Vessel List B'!FC15=9,9,IF('Vessel List B'!FC15=10,10,IF('Vessel List B'!FC15=11,11,IF('Vessel List B'!FC15=12,12,IF('Vessel List B'!FC15=13,13,IF('Vessel List B'!FC15=14,14,IF('Vessel List B'!FC15=15,15,IF('Vessel List B'!FC15=16,16,0)))))))))))))))))=0," ",VALUE(IF('Vessel List B'!FC15=1,1,IF('Vessel List B'!FC15=2,2,IF('Vessel List B'!FC15=3,3,IF('Vessel List B'!FC15=4,4,IF('Vessel List B'!FC15=5,5,IF('Vessel List B'!FC15=6,6,IF('Vessel List B'!FC15=7,7,IF('Vessel List B'!FC15=8,8,IF('Vessel List B'!FC15=9,9,IF('Vessel List B'!FC15=10,10,IF('Vessel List B'!FC15=11,11,IF('Vessel List B'!FC15=12,12,IF('Vessel List B'!FC15=13,13,IF('Vessel List B'!FC15=14,14,IF('Vessel List B'!FC15=15,15,IF('Vessel List B'!FC15=16,16,0))))))))))))))))))</f>
        <v xml:space="preserve"> </v>
      </c>
      <c r="HT16" s="154"/>
      <c r="HU16" s="158"/>
      <c r="HV16" s="390" t="str">
        <f t="shared" si="64"/>
        <v/>
      </c>
      <c r="HW16" s="158"/>
      <c r="HX16" s="137"/>
      <c r="HY16" s="388" t="str">
        <f t="shared" si="65"/>
        <v/>
      </c>
      <c r="HZ16" s="157" t="str">
        <f>IF(VALUE(IF('Vessel List B'!FP15=1,1,IF('Vessel List B'!FP15=2,2,IF('Vessel List B'!FP15=3,3,IF('Vessel List B'!FP15=4,4,IF('Vessel List B'!FP15=5,5,IF('Vessel List B'!FP15=6,6,IF('Vessel List B'!FP15=7,7,IF('Vessel List B'!FP15=8,8,IF('Vessel List B'!FP15=9,9,IF('Vessel List B'!FP15=10,10,IF('Vessel List B'!FP15=11,11,IF('Vessel List B'!FP15=12,12,IF('Vessel List B'!FP15=13,13,IF('Vessel List B'!FP15=14,14,IF('Vessel List B'!FP15=15,15,IF('Vessel List B'!FP15=16,16,0)))))))))))))))))=0," ",VALUE(IF('Vessel List B'!FP15=1,1,IF('Vessel List B'!FP15=2,2,IF('Vessel List B'!FP15=3,3,IF('Vessel List B'!FP15=4,4,IF('Vessel List B'!FP15=5,5,IF('Vessel List B'!FP15=6,6,IF('Vessel List B'!FP15=7,7,IF('Vessel List B'!FP15=8,8,IF('Vessel List B'!FP15=9,9,IF('Vessel List B'!FP15=10,10,IF('Vessel List B'!FP15=11,11,IF('Vessel List B'!FP15=12,12,IF('Vessel List B'!FP15=13,13,IF('Vessel List B'!FP15=14,14,IF('Vessel List B'!FP15=15,15,IF('Vessel List B'!FP15=16,16,0))))))))))))))))))</f>
        <v xml:space="preserve"> </v>
      </c>
      <c r="IA16" s="154"/>
      <c r="IB16" s="158"/>
      <c r="IC16" s="390" t="str">
        <f t="shared" si="66"/>
        <v/>
      </c>
      <c r="ID16" s="158"/>
      <c r="IE16" s="137"/>
      <c r="IF16" s="388" t="str">
        <f t="shared" si="67"/>
        <v/>
      </c>
      <c r="IG16" s="157" t="str">
        <f>IF(VALUE(IF('Vessel List B'!GC15=1,1,IF('Vessel List B'!GC15=2,2,IF('Vessel List B'!GC15=3,3,IF('Vessel List B'!GC15=4,4,IF('Vessel List B'!GC15=5,5,IF('Vessel List B'!GC15=6,6,IF('Vessel List B'!GC15=7,7,IF('Vessel List B'!GC15=8,8,IF('Vessel List B'!GC15=9,9,IF('Vessel List B'!GC15=10,10,IF('Vessel List B'!GC15=11,11,IF('Vessel List B'!GC15=12,12,IF('Vessel List B'!GC15=13,13,IF('Vessel List B'!GC15=14,14,IF('Vessel List B'!GC15=15,15,IF('Vessel List B'!GC15=16,16,0)))))))))))))))))=0," ",VALUE(IF('Vessel List B'!GC15=1,1,IF('Vessel List B'!GC15=2,2,IF('Vessel List B'!GC15=3,3,IF('Vessel List B'!GC15=4,4,IF('Vessel List B'!GC15=5,5,IF('Vessel List B'!GC15=6,6,IF('Vessel List B'!GC15=7,7,IF('Vessel List B'!GC15=8,8,IF('Vessel List B'!GC15=9,9,IF('Vessel List B'!GC15=10,10,IF('Vessel List B'!GC15=11,11,IF('Vessel List B'!GC15=12,12,IF('Vessel List B'!GC15=13,13,IF('Vessel List B'!GC15=14,14,IF('Vessel List B'!GC15=15,15,IF('Vessel List B'!GC15=16,16,0))))))))))))))))))</f>
        <v xml:space="preserve"> </v>
      </c>
      <c r="IH16" s="154"/>
      <c r="II16" s="158"/>
      <c r="IJ16" s="390" t="str">
        <f t="shared" si="68"/>
        <v/>
      </c>
      <c r="IK16" s="158"/>
      <c r="IL16" s="137"/>
      <c r="IM16" s="388" t="str">
        <f t="shared" si="69"/>
        <v/>
      </c>
      <c r="IN16" s="157" t="str">
        <f>IF(VALUE(IF('Vessel List B'!GP15=1,1,IF('Vessel List B'!GP15=2,2,IF('Vessel List B'!GP15=3,3,IF('Vessel List B'!GP15=4,4,IF('Vessel List B'!GP15=5,5,IF('Vessel List B'!GP15=6,6,IF('Vessel List B'!GP15=7,7,IF('Vessel List B'!GP15=8,8,IF('Vessel List B'!GP15=9,9,IF('Vessel List B'!GP15=10,10,IF('Vessel List B'!GP15=11,11,IF('Vessel List B'!GP15=12,12,IF('Vessel List B'!GP15=13,13,IF('Vessel List B'!GP15=14,14,IF('Vessel List B'!GP15=15,15,IF('Vessel List B'!GP15=16,16,0)))))))))))))))))=0," ",VALUE(IF('Vessel List B'!GP15=1,1,IF('Vessel List B'!GP15=2,2,IF('Vessel List B'!GP15=3,3,IF('Vessel List B'!GP15=4,4,IF('Vessel List B'!GP15=5,5,IF('Vessel List B'!GP15=6,6,IF('Vessel List B'!GP15=7,7,IF('Vessel List B'!GP15=8,8,IF('Vessel List B'!GP15=9,9,IF('Vessel List B'!GP15=10,10,IF('Vessel List B'!GP15=11,11,IF('Vessel List B'!GP15=12,12,IF('Vessel List B'!GP15=13,13,IF('Vessel List B'!GP15=14,14,IF('Vessel List B'!GP15=15,15,IF('Vessel List B'!GP15=16,16,0))))))))))))))))))</f>
        <v xml:space="preserve"> </v>
      </c>
      <c r="IO16" s="154"/>
      <c r="IP16" s="158"/>
      <c r="IQ16" s="390" t="str">
        <f t="shared" si="70"/>
        <v/>
      </c>
      <c r="IR16" s="158"/>
      <c r="IS16" s="137"/>
      <c r="IT16" s="388" t="str">
        <f t="shared" si="71"/>
        <v/>
      </c>
      <c r="IU16" s="157" t="str">
        <f>IF(VALUE(IF('Vessel List B'!HC15=1,1,IF('Vessel List B'!HC15=2,2,IF('Vessel List B'!HC15=3,3,IF('Vessel List B'!HC15=4,4,IF('Vessel List B'!HC15=5,5,IF('Vessel List B'!HC15=6,6,IF('Vessel List B'!HC15=7,7,IF('Vessel List B'!HC15=8,8,IF('Vessel List B'!HC15=9,9,IF('Vessel List B'!HC15=10,10,IF('Vessel List B'!HC15=11,11,IF('Vessel List B'!HC15=12,12,IF('Vessel List B'!HC15=13,13,IF('Vessel List B'!HC15=14,14,IF('Vessel List B'!HC15=15,15,IF('Vessel List B'!HC15=16,16,0)))))))))))))))))=0," ",VALUE(IF('Vessel List B'!HC15=1,1,IF('Vessel List B'!HC15=2,2,IF('Vessel List B'!HC15=3,3,IF('Vessel List B'!HC15=4,4,IF('Vessel List B'!HC15=5,5,IF('Vessel List B'!HC15=6,6,IF('Vessel List B'!HC15=7,7,IF('Vessel List B'!HC15=8,8,IF('Vessel List B'!HC15=9,9,IF('Vessel List B'!HC15=10,10,IF('Vessel List B'!HC15=11,11,IF('Vessel List B'!HC15=12,12,IF('Vessel List B'!HC15=13,13,IF('Vessel List B'!HC15=14,14,IF('Vessel List B'!HC15=15,15,IF('Vessel List B'!HC15=16,16,0))))))))))))))))))</f>
        <v xml:space="preserve"> </v>
      </c>
      <c r="IV16" s="154"/>
      <c r="IW16" s="158"/>
      <c r="IX16" s="390" t="str">
        <f t="shared" si="72"/>
        <v/>
      </c>
      <c r="IY16" s="158"/>
      <c r="IZ16" s="137"/>
      <c r="JA16" s="388" t="str">
        <f t="shared" si="73"/>
        <v/>
      </c>
      <c r="JB16" s="157" t="str">
        <f>IF(VALUE(IF('Vessel List B'!HP15=1,1,IF('Vessel List B'!HP15=2,2,IF('Vessel List B'!HP15=3,3,IF('Vessel List B'!HP15=4,4,IF('Vessel List B'!HP15=5,5,IF('Vessel List B'!HP15=6,6,IF('Vessel List B'!HP15=7,7,IF('Vessel List B'!HP15=8,8,IF('Vessel List B'!HP15=9,9,IF('Vessel List B'!HP15=10,10,IF('Vessel List B'!HP15=11,11,IF('Vessel List B'!HP15=12,12,IF('Vessel List B'!HP15=13,13,IF('Vessel List B'!HP15=14,14,IF('Vessel List B'!HP15=15,15,IF('Vessel List B'!HP15=16,16,0)))))))))))))))))=0," ",VALUE(IF('Vessel List B'!HP15=1,1,IF('Vessel List B'!HP15=2,2,IF('Vessel List B'!HP15=3,3,IF('Vessel List B'!HP15=4,4,IF('Vessel List B'!HP15=5,5,IF('Vessel List B'!HP15=6,6,IF('Vessel List B'!HP15=7,7,IF('Vessel List B'!HP15=8,8,IF('Vessel List B'!HP15=9,9,IF('Vessel List B'!HP15=10,10,IF('Vessel List B'!HP15=11,11,IF('Vessel List B'!HP15=12,12,IF('Vessel List B'!HP15=13,13,IF('Vessel List B'!HP15=14,14,IF('Vessel List B'!HP15=15,15,IF('Vessel List B'!HP15=16,16,0))))))))))))))))))</f>
        <v xml:space="preserve"> </v>
      </c>
      <c r="JC16" s="154"/>
      <c r="JD16" s="158"/>
      <c r="JE16" s="390" t="str">
        <f t="shared" si="74"/>
        <v/>
      </c>
      <c r="JF16" s="158"/>
      <c r="JG16" s="137"/>
      <c r="JH16" s="388" t="str">
        <f t="shared" si="75"/>
        <v/>
      </c>
      <c r="JI16" s="157" t="str">
        <f>IF(VALUE(IF('Vessel List B'!IC15=1,1,IF('Vessel List B'!IC15=2,2,IF('Vessel List B'!IC15=3,3,IF('Vessel List B'!IC15=4,4,IF('Vessel List B'!IC15=5,5,IF('Vessel List B'!IC15=6,6,IF('Vessel List B'!IC15=7,7,IF('Vessel List B'!IC15=8,8,IF('Vessel List B'!IC15=9,9,IF('Vessel List B'!IC15=10,10,IF('Vessel List B'!IC15=11,11,IF('Vessel List B'!IC15=12,12,IF('Vessel List B'!IC15=13,13,IF('Vessel List B'!IC15=14,14,IF('Vessel List B'!IC15=15,15,IF('Vessel List B'!IC15=16,16,0)))))))))))))))))=0," ",VALUE(IF('Vessel List B'!IC15=1,1,IF('Vessel List B'!IC15=2,2,IF('Vessel List B'!IC15=3,3,IF('Vessel List B'!IC15=4,4,IF('Vessel List B'!IC15=5,5,IF('Vessel List B'!IC15=6,6,IF('Vessel List B'!IC15=7,7,IF('Vessel List B'!IC15=8,8,IF('Vessel List B'!IC15=9,9,IF('Vessel List B'!IC15=10,10,IF('Vessel List B'!IC15=11,11,IF('Vessel List B'!IC15=12,12,IF('Vessel List B'!IC15=13,13,IF('Vessel List B'!IC15=14,14,IF('Vessel List B'!IC15=15,15,IF('Vessel List B'!IC15=16,16,0))))))))))))))))))</f>
        <v xml:space="preserve"> </v>
      </c>
      <c r="JJ16" s="154"/>
      <c r="JK16" s="158"/>
      <c r="JL16" s="390" t="str">
        <f t="shared" si="76"/>
        <v/>
      </c>
      <c r="JM16" s="158"/>
      <c r="JN16" s="137"/>
      <c r="JO16" s="388" t="str">
        <f t="shared" si="77"/>
        <v/>
      </c>
      <c r="JP16" s="157" t="str">
        <f>IF(VALUE(IF('Vessel List B'!IP15=1,1,IF('Vessel List B'!IP15=2,2,IF('Vessel List B'!IP15=3,3,IF('Vessel List B'!IP15=4,4,IF('Vessel List B'!IP15=5,5,IF('Vessel List B'!IP15=6,6,IF('Vessel List B'!IP15=7,7,IF('Vessel List B'!IP15=8,8,IF('Vessel List B'!IP15=9,9,IF('Vessel List B'!IP15=10,10,IF('Vessel List B'!IP15=11,11,IF('Vessel List B'!IP15=12,12,IF('Vessel List B'!IP15=13,13,IF('Vessel List B'!IP15=14,14,IF('Vessel List B'!IP15=15,15,IF('Vessel List B'!IP15=16,16,0)))))))))))))))))=0," ",VALUE(IF('Vessel List B'!IP15=1,1,IF('Vessel List B'!IP15=2,2,IF('Vessel List B'!IP15=3,3,IF('Vessel List B'!IP15=4,4,IF('Vessel List B'!IP15=5,5,IF('Vessel List B'!IP15=6,6,IF('Vessel List B'!IP15=7,7,IF('Vessel List B'!IP15=8,8,IF('Vessel List B'!IP15=9,9,IF('Vessel List B'!IP15=10,10,IF('Vessel List B'!IP15=11,11,IF('Vessel List B'!IP15=12,12,IF('Vessel List B'!IP15=13,13,IF('Vessel List B'!IP15=14,14,IF('Vessel List B'!IP15=15,15,IF('Vessel List B'!IP15=16,16,0))))))))))))))))))</f>
        <v xml:space="preserve"> </v>
      </c>
      <c r="JQ16" s="154"/>
      <c r="JR16" s="158"/>
      <c r="JS16" s="390" t="str">
        <f t="shared" si="78"/>
        <v/>
      </c>
      <c r="JT16" s="158"/>
      <c r="JU16" s="137"/>
      <c r="JV16" s="397" t="str">
        <f t="shared" si="79"/>
        <v/>
      </c>
      <c r="JW16" s="403"/>
      <c r="JX16" s="409" t="e">
        <f t="shared" si="81"/>
        <v>#VALUE!</v>
      </c>
      <c r="JY16" s="409"/>
      <c r="JZ16" s="409"/>
      <c r="KA16" s="409"/>
      <c r="KB16" s="409"/>
      <c r="KC16" s="409"/>
      <c r="KD16" s="409"/>
      <c r="KE16" s="409"/>
    </row>
    <row r="17" spans="1:291" ht="15" x14ac:dyDescent="0.25">
      <c r="A17" s="132">
        <f>'Vessel List A'!B16</f>
        <v>41591</v>
      </c>
      <c r="B17" s="157" t="str">
        <f>IF(VALUE(IF('Vessel List A'!C16=1,1,IF('Vessel List A'!C16=2,2,IF('Vessel List A'!C16=3,3,IF('Vessel List A'!C16=4,4,IF('Vessel List A'!C16=5,5,IF('Vessel List A'!C16=6,6,IF('Vessel List A'!C16=7,7,IF('Vessel List A'!C16=8,8,IF('Vessel List A'!C16=9,9,IF('Vessel List A'!C16=10,10,IF('Vessel List A'!C16=11,11,IF('Vessel List A'!C16=12,12,IF('Vessel List A'!C16=13,13,IF('Vessel List A'!C16=14,14,IF('Vessel List A'!C16=15,15,IF('Vessel List A'!C16=16,16,0)))))))))))))))))=0," ",VALUE(IF('Vessel List A'!C16=1,1,IF('Vessel List A'!C16=2,2,IF('Vessel List A'!C16=3,3,IF('Vessel List A'!C16=4,4,IF('Vessel List A'!C16=5,5,IF('Vessel List A'!C16=6,6,IF('Vessel List A'!C16=7,7,IF('Vessel List A'!C16=8,8,IF('Vessel List A'!C16=9,9,IF('Vessel List A'!C16=10,10,IF('Vessel List A'!C16=11,11,IF('Vessel List A'!C16=12,12,IF('Vessel List A'!C16=13,13,IF('Vessel List A'!C16=14,14,IF('Vessel List A'!C16=15,15,IF('Vessel List A'!C16=16,16,0))))))))))))))))))</f>
        <v xml:space="preserve"> </v>
      </c>
      <c r="C17" s="154">
        <v>4</v>
      </c>
      <c r="D17" s="158" t="s">
        <v>179</v>
      </c>
      <c r="E17" s="390">
        <f t="shared" si="0"/>
        <v>6</v>
      </c>
      <c r="F17" s="158">
        <v>4</v>
      </c>
      <c r="G17" s="137" t="s">
        <v>182</v>
      </c>
      <c r="H17" s="388">
        <f t="shared" si="1"/>
        <v>4</v>
      </c>
      <c r="I17" s="157" t="str">
        <f>IF(VALUE(IF('Vessel List A'!P16=1,1,IF('Vessel List A'!P16=2,2,IF('Vessel List A'!P16=3,3,IF('Vessel List A'!P16=4,4,IF('Vessel List A'!P16=5,5,IF('Vessel List A'!P16=6,6,IF('Vessel List A'!P16=7,7,IF('Vessel List A'!P16=8,8,IF('Vessel List A'!P16=9,9,IF('Vessel List A'!P16=10,10,IF('Vessel List A'!P16=11,11,IF('Vessel List A'!P16=12,12,IF('Vessel List A'!P16=13,13,IF('Vessel List A'!P16=14,14,IF('Vessel List A'!P16=15,15,IF('Vessel List A'!P16=16,16,0)))))))))))))))))=0," ",VALUE(IF('Vessel List A'!P16=1,1,IF('Vessel List A'!P16=2,2,IF('Vessel List A'!P16=3,3,IF('Vessel List A'!P16=4,4,IF('Vessel List A'!P16=5,5,IF('Vessel List A'!P16=6,6,IF('Vessel List A'!P16=7,7,IF('Vessel List A'!P16=8,8,IF('Vessel List A'!P16=9,9,IF('Vessel List A'!P16=10,10,IF('Vessel List A'!P16=11,11,IF('Vessel List A'!P16=12,12,IF('Vessel List A'!P16=13,13,IF('Vessel List A'!P16=14,14,IF('Vessel List A'!P16=15,15,IF('Vessel List A'!P16=16,16,0))))))))))))))))))</f>
        <v xml:space="preserve"> </v>
      </c>
      <c r="J17" s="154"/>
      <c r="K17" s="158"/>
      <c r="L17" s="390" t="str">
        <f t="shared" si="2"/>
        <v/>
      </c>
      <c r="M17" s="158"/>
      <c r="N17" s="137"/>
      <c r="O17" s="388" t="str">
        <f t="shared" si="3"/>
        <v/>
      </c>
      <c r="P17" s="157" t="str">
        <f>IF(VALUE(IF('Vessel List A'!AC16=1,1,IF('Vessel List A'!AC16=2,2,IF('Vessel List A'!AC16=3,3,IF('Vessel List A'!AC16=4,4,IF('Vessel List A'!AC16=5,5,IF('Vessel List A'!AC16=6,6,IF('Vessel List A'!AC16=7,7,IF('Vessel List A'!AC16=8,8,IF('Vessel List A'!AC16=9,9,IF('Vessel List A'!AC16=10,10,IF('Vessel List A'!AC16=11,11,IF('Vessel List A'!AC16=12,12,IF('Vessel List A'!AC16=13,13,IF('Vessel List A'!AC16=14,14,IF('Vessel List A'!AC16=15,15,IF('Vessel List A'!AC16=16,16,0)))))))))))))))))=0," ",VALUE(IF('Vessel List A'!AC16=1,1,IF('Vessel List A'!AC16=2,2,IF('Vessel List A'!AC16=3,3,IF('Vessel List A'!AC16=4,4,IF('Vessel List A'!AC16=5,5,IF('Vessel List A'!AC16=6,6,IF('Vessel List A'!AC16=7,7,IF('Vessel List A'!AC16=8,8,IF('Vessel List A'!AC16=9,9,IF('Vessel List A'!AC16=10,10,IF('Vessel List A'!AC16=11,11,IF('Vessel List A'!AC16=12,12,IF('Vessel List A'!AC16=13,13,IF('Vessel List A'!AC16=14,14,IF('Vessel List A'!AC16=15,15,IF('Vessel List A'!AC16=16,16,0))))))))))))))))))</f>
        <v xml:space="preserve"> </v>
      </c>
      <c r="Q17" s="154"/>
      <c r="R17" s="158"/>
      <c r="S17" s="390" t="str">
        <f t="shared" si="4"/>
        <v/>
      </c>
      <c r="T17" s="158"/>
      <c r="U17" s="137"/>
      <c r="V17" s="388" t="str">
        <f t="shared" si="5"/>
        <v/>
      </c>
      <c r="W17" s="157" t="str">
        <f>IF(VALUE(IF('Vessel List A'!AP16=1,1,IF('Vessel List A'!AP16=2,2,IF('Vessel List A'!AP16=3,3,IF('Vessel List A'!AP16=4,4,IF('Vessel List A'!AP16=5,5,IF('Vessel List A'!AP16=6,6,IF('Vessel List A'!AP16=7,7,IF('Vessel List A'!AP16=8,8,IF('Vessel List A'!AP16=9,9,IF('Vessel List A'!AP16=10,10,IF('Vessel List A'!AP16=11,11,IF('Vessel List A'!AP16=12,12,IF('Vessel List A'!AP16=13,13,IF('Vessel List A'!AP16=14,14,IF('Vessel List A'!AP16=15,15,IF('Vessel List A'!AP16=16,16,0)))))))))))))))))=0," ",VALUE(IF('Vessel List A'!AP16=1,1,IF('Vessel List A'!AP16=2,2,IF('Vessel List A'!AP16=3,3,IF('Vessel List A'!AP16=4,4,IF('Vessel List A'!AP16=5,5,IF('Vessel List A'!AP16=6,6,IF('Vessel List A'!AP16=7,7,IF('Vessel List A'!AP16=8,8,IF('Vessel List A'!AP16=9,9,IF('Vessel List A'!AP16=10,10,IF('Vessel List A'!AP16=11,11,IF('Vessel List A'!AP16=12,12,IF('Vessel List A'!AP16=13,13,IF('Vessel List A'!AP16=14,14,IF('Vessel List A'!AP16=15,15,IF('Vessel List A'!AP16=16,16,0))))))))))))))))))</f>
        <v xml:space="preserve"> </v>
      </c>
      <c r="X17" s="154"/>
      <c r="Y17" s="158"/>
      <c r="Z17" s="390" t="str">
        <f t="shared" si="6"/>
        <v/>
      </c>
      <c r="AA17" s="158"/>
      <c r="AB17" s="137"/>
      <c r="AC17" s="388" t="str">
        <f t="shared" si="7"/>
        <v/>
      </c>
      <c r="AD17" s="157" t="str">
        <f>IF(VALUE(IF('Vessel List A'!BC16=1,1,IF('Vessel List A'!BC16=2,2,IF('Vessel List A'!BC16=3,3,IF('Vessel List A'!BC16=4,4,IF('Vessel List A'!BC16=5,5,IF('Vessel List A'!BC16=6,6,IF('Vessel List A'!BC16=7,7,IF('Vessel List A'!BC16=8,8,IF('Vessel List A'!BC16=9,9,IF('Vessel List A'!BC16=10,10,IF('Vessel List A'!BC16=11,11,IF('Vessel List A'!BC16=12,12,IF('Vessel List A'!BC16=13,13,IF('Vessel List A'!BC16=14,14,IF('Vessel List A'!BC16=15,15,IF('Vessel List A'!BC16=16,16,0)))))))))))))))))=0," ",VALUE(IF('Vessel List A'!BC16=1,1,IF('Vessel List A'!BC16=2,2,IF('Vessel List A'!BC16=3,3,IF('Vessel List A'!BC16=4,4,IF('Vessel List A'!BC16=5,5,IF('Vessel List A'!BC16=6,6,IF('Vessel List A'!BC16=7,7,IF('Vessel List A'!BC16=8,8,IF('Vessel List A'!BC16=9,9,IF('Vessel List A'!BC16=10,10,IF('Vessel List A'!BC16=11,11,IF('Vessel List A'!BC16=12,12,IF('Vessel List A'!BC16=13,13,IF('Vessel List A'!BC16=14,14,IF('Vessel List A'!BC16=15,15,IF('Vessel List A'!BC16=16,16,0))))))))))))))))))</f>
        <v xml:space="preserve"> </v>
      </c>
      <c r="AE17" s="154"/>
      <c r="AF17" s="158"/>
      <c r="AG17" s="390" t="str">
        <f t="shared" si="8"/>
        <v/>
      </c>
      <c r="AH17" s="158"/>
      <c r="AI17" s="137"/>
      <c r="AJ17" s="388" t="str">
        <f t="shared" si="9"/>
        <v/>
      </c>
      <c r="AK17" s="157" t="str">
        <f>IF(VALUE(IF('Vessel List A'!BP16=1,1,IF('Vessel List A'!BP16=2,2,IF('Vessel List A'!BP16=3,3,IF('Vessel List A'!BP16=4,4,IF('Vessel List A'!BP16=5,5,IF('Vessel List A'!BP16=6,6,IF('Vessel List A'!BP16=7,7,IF('Vessel List A'!BP16=8,8,IF('Vessel List A'!BP16=9,9,IF('Vessel List A'!BP16=10,10,IF('Vessel List A'!BP16=11,11,IF('Vessel List A'!BP16=12,12,IF('Vessel List A'!BP16=13,13,IF('Vessel List A'!BP16=14,14,IF('Vessel List A'!BP16=15,15,IF('Vessel List A'!BP16=16,16,0)))))))))))))))))=0," ",VALUE(IF('Vessel List A'!BP16=1,1,IF('Vessel List A'!BP16=2,2,IF('Vessel List A'!BP16=3,3,IF('Vessel List A'!BP16=4,4,IF('Vessel List A'!BP16=5,5,IF('Vessel List A'!BP16=6,6,IF('Vessel List A'!BP16=7,7,IF('Vessel List A'!BP16=8,8,IF('Vessel List A'!BP16=9,9,IF('Vessel List A'!BP16=10,10,IF('Vessel List A'!BP16=11,11,IF('Vessel List A'!BP16=12,12,IF('Vessel List A'!BP16=13,13,IF('Vessel List A'!BP16=14,14,IF('Vessel List A'!BP16=15,15,IF('Vessel List A'!BP16=16,16,0))))))))))))))))))</f>
        <v xml:space="preserve"> </v>
      </c>
      <c r="AL17" s="154"/>
      <c r="AM17" s="158"/>
      <c r="AN17" s="390" t="str">
        <f t="shared" si="10"/>
        <v/>
      </c>
      <c r="AO17" s="158"/>
      <c r="AP17" s="137"/>
      <c r="AQ17" s="388" t="str">
        <f t="shared" si="11"/>
        <v/>
      </c>
      <c r="AR17" s="157" t="str">
        <f>IF(VALUE(IF('Vessel List A'!CC16=1,1,IF('Vessel List A'!CC16=2,2,IF('Vessel List A'!CC16=3,3,IF('Vessel List A'!CC16=4,4,IF('Vessel List A'!CC16=5,5,IF('Vessel List A'!CC16=6,6,IF('Vessel List A'!CC16=7,7,IF('Vessel List A'!CC16=8,8,IF('Vessel List A'!CC16=9,9,IF('Vessel List A'!CC16=10,10,IF('Vessel List A'!CC16=11,11,IF('Vessel List A'!CC16=12,12,IF('Vessel List A'!CC16=13,13,IF('Vessel List A'!CC16=14,14,IF('Vessel List A'!CC16=15,15,IF('Vessel List A'!CC16=16,16,0)))))))))))))))))=0," ",VALUE(IF('Vessel List A'!CC16=1,1,IF('Vessel List A'!CC16=2,2,IF('Vessel List A'!CC16=3,3,IF('Vessel List A'!CC16=4,4,IF('Vessel List A'!CC16=5,5,IF('Vessel List A'!CC16=6,6,IF('Vessel List A'!CC16=7,7,IF('Vessel List A'!CC16=8,8,IF('Vessel List A'!CC16=9,9,IF('Vessel List A'!CC16=10,10,IF('Vessel List A'!CC16=11,11,IF('Vessel List A'!CC16=12,12,IF('Vessel List A'!CC16=13,13,IF('Vessel List A'!CC16=14,14,IF('Vessel List A'!CC16=15,15,IF('Vessel List A'!CC16=16,16,0))))))))))))))))))</f>
        <v xml:space="preserve"> </v>
      </c>
      <c r="AS17" s="154"/>
      <c r="AT17" s="158"/>
      <c r="AU17" s="390" t="str">
        <f t="shared" si="12"/>
        <v/>
      </c>
      <c r="AV17" s="158"/>
      <c r="AW17" s="137"/>
      <c r="AX17" s="388" t="str">
        <f t="shared" si="13"/>
        <v/>
      </c>
      <c r="AY17" s="157" t="str">
        <f>IF(VALUE(IF('Vessel List A'!CP16=1,1,IF('Vessel List A'!CP16=2,2,IF('Vessel List A'!CP16=3,3,IF('Vessel List A'!CP16=4,4,IF('Vessel List A'!CP16=5,5,IF('Vessel List A'!CP16=6,6,IF('Vessel List A'!CP16=7,7,IF('Vessel List A'!CP16=8,8,IF('Vessel List A'!CP16=9,9,IF('Vessel List A'!CP16=10,10,IF('Vessel List A'!CP16=11,11,IF('Vessel List A'!CP16=12,12,IF('Vessel List A'!CP16=13,13,IF('Vessel List A'!CP16=14,14,IF('Vessel List A'!CP16=15,15,IF('Vessel List A'!CP16=16,16,0)))))))))))))))))=0," ",VALUE(IF('Vessel List A'!CP16=1,1,IF('Vessel List A'!CP16=2,2,IF('Vessel List A'!CP16=3,3,IF('Vessel List A'!CP16=4,4,IF('Vessel List A'!CP16=5,5,IF('Vessel List A'!CP16=6,6,IF('Vessel List A'!CP16=7,7,IF('Vessel List A'!CP16=8,8,IF('Vessel List A'!CP16=9,9,IF('Vessel List A'!CP16=10,10,IF('Vessel List A'!CP16=11,11,IF('Vessel List A'!CP16=12,12,IF('Vessel List A'!CP16=13,13,IF('Vessel List A'!CP16=14,14,IF('Vessel List A'!CP16=15,15,IF('Vessel List A'!CP16=16,16,0))))))))))))))))))</f>
        <v xml:space="preserve"> </v>
      </c>
      <c r="AZ17" s="154"/>
      <c r="BA17" s="158"/>
      <c r="BB17" s="390" t="str">
        <f t="shared" si="14"/>
        <v/>
      </c>
      <c r="BC17" s="158"/>
      <c r="BD17" s="137"/>
      <c r="BE17" s="388" t="str">
        <f t="shared" si="15"/>
        <v/>
      </c>
      <c r="BF17" s="157" t="str">
        <f>IF(VALUE(IF('Vessel List A'!DC16=1,1,IF('Vessel List A'!DC16=2,2,IF('Vessel List A'!DC16=3,3,IF('Vessel List A'!DC16=4,4,IF('Vessel List A'!DC16=5,5,IF('Vessel List A'!DC16=6,6,IF('Vessel List A'!DC16=7,7,IF('Vessel List A'!DC16=8,8,IF('Vessel List A'!DC16=9,9,IF('Vessel List A'!DC16=10,10,IF('Vessel List A'!DC16=11,11,IF('Vessel List A'!DC16=12,12,IF('Vessel List A'!DC16=13,13,IF('Vessel List A'!DC16=14,14,IF('Vessel List A'!DC16=15,15,IF('Vessel List A'!DC16=16,16,0)))))))))))))))))=0," ",VALUE(IF('Vessel List A'!DC16=1,1,IF('Vessel List A'!DC16=2,2,IF('Vessel List A'!DC16=3,3,IF('Vessel List A'!DC16=4,4,IF('Vessel List A'!DC16=5,5,IF('Vessel List A'!DC16=6,6,IF('Vessel List A'!DC16=7,7,IF('Vessel List A'!DC16=8,8,IF('Vessel List A'!DC16=9,9,IF('Vessel List A'!DC16=10,10,IF('Vessel List A'!DC16=11,11,IF('Vessel List A'!DC16=12,12,IF('Vessel List A'!DC16=13,13,IF('Vessel List A'!DC16=14,14,IF('Vessel List A'!DC16=15,15,IF('Vessel List A'!DC16=16,16,0))))))))))))))))))</f>
        <v xml:space="preserve"> </v>
      </c>
      <c r="BG17" s="154"/>
      <c r="BH17" s="158"/>
      <c r="BI17" s="390" t="str">
        <f t="shared" si="16"/>
        <v/>
      </c>
      <c r="BJ17" s="158"/>
      <c r="BK17" s="137"/>
      <c r="BL17" s="388" t="str">
        <f t="shared" si="17"/>
        <v/>
      </c>
      <c r="BM17" s="157" t="str">
        <f>IF(VALUE(IF('Vessel List A'!DP16=1,1,IF('Vessel List A'!DP16=2,2,IF('Vessel List A'!DP16=3,3,IF('Vessel List A'!DP16=4,4,IF('Vessel List A'!DP16=5,5,IF('Vessel List A'!DP16=6,6,IF('Vessel List A'!DP16=7,7,IF('Vessel List A'!DP16=8,8,IF('Vessel List A'!DP16=9,9,IF('Vessel List A'!DP16=10,10,IF('Vessel List A'!DP16=11,11,IF('Vessel List A'!DP16=12,12,IF('Vessel List A'!DP16=13,13,IF('Vessel List A'!DP16=14,14,IF('Vessel List A'!DP16=15,15,IF('Vessel List A'!DP16=16,16,0)))))))))))))))))=0," ",VALUE(IF('Vessel List A'!DP16=1,1,IF('Vessel List A'!DP16=2,2,IF('Vessel List A'!DP16=3,3,IF('Vessel List A'!DP16=4,4,IF('Vessel List A'!DP16=5,5,IF('Vessel List A'!DP16=6,6,IF('Vessel List A'!DP16=7,7,IF('Vessel List A'!DP16=8,8,IF('Vessel List A'!DP16=9,9,IF('Vessel List A'!DP16=10,10,IF('Vessel List A'!DP16=11,11,IF('Vessel List A'!DP16=12,12,IF('Vessel List A'!DP16=13,13,IF('Vessel List A'!DP16=14,14,IF('Vessel List A'!DP16=15,15,IF('Vessel List A'!DP16=16,16,0))))))))))))))))))</f>
        <v xml:space="preserve"> </v>
      </c>
      <c r="BN17" s="154"/>
      <c r="BO17" s="158"/>
      <c r="BP17" s="390" t="str">
        <f t="shared" si="18"/>
        <v/>
      </c>
      <c r="BQ17" s="158"/>
      <c r="BR17" s="137"/>
      <c r="BS17" s="388" t="str">
        <f t="shared" si="19"/>
        <v/>
      </c>
      <c r="BT17" s="157" t="str">
        <f>IF(VALUE(IF('Vessel List A'!EC16=1,1,IF('Vessel List A'!EC16=2,2,IF('Vessel List A'!EC16=3,3,IF('Vessel List A'!EC16=4,4,IF('Vessel List A'!EC16=5,5,IF('Vessel List A'!EC16=6,6,IF('Vessel List A'!EC16=7,7,IF('Vessel List A'!EC16=8,8,IF('Vessel List A'!EC16=9,9,IF('Vessel List A'!EC16=10,10,IF('Vessel List A'!EC16=11,11,IF('Vessel List A'!EC16=12,12,IF('Vessel List A'!EC16=13,13,IF('Vessel List A'!EC16=14,14,IF('Vessel List A'!EC16=15,15,IF('Vessel List A'!EC16=16,16,0)))))))))))))))))=0," ",VALUE(IF('Vessel List A'!EC16=1,1,IF('Vessel List A'!EC16=2,2,IF('Vessel List A'!EC16=3,3,IF('Vessel List A'!EC16=4,4,IF('Vessel List A'!EC16=5,5,IF('Vessel List A'!EC16=6,6,IF('Vessel List A'!EC16=7,7,IF('Vessel List A'!EC16=8,8,IF('Vessel List A'!EC16=9,9,IF('Vessel List A'!EC16=10,10,IF('Vessel List A'!EC16=11,11,IF('Vessel List A'!EC16=12,12,IF('Vessel List A'!EC16=13,13,IF('Vessel List A'!EC16=14,14,IF('Vessel List A'!EC16=15,15,IF('Vessel List A'!EC16=16,16,0))))))))))))))))))</f>
        <v xml:space="preserve"> </v>
      </c>
      <c r="BU17" s="154"/>
      <c r="BV17" s="158"/>
      <c r="BW17" s="390" t="str">
        <f t="shared" si="20"/>
        <v/>
      </c>
      <c r="BX17" s="158"/>
      <c r="BY17" s="137"/>
      <c r="BZ17" s="388" t="str">
        <f t="shared" si="21"/>
        <v/>
      </c>
      <c r="CA17" s="157" t="str">
        <f>IF(VALUE(IF('Vessel List A'!EP16=1,1,IF('Vessel List A'!EP16=2,2,IF('Vessel List A'!EP16=3,3,IF('Vessel List A'!EP16=4,4,IF('Vessel List A'!EP16=5,5,IF('Vessel List A'!EP16=6,6,IF('Vessel List A'!EP16=7,7,IF('Vessel List A'!EP16=8,8,IF('Vessel List A'!EP16=9,9,IF('Vessel List A'!EP16=10,10,IF('Vessel List A'!EP16=11,11,IF('Vessel List A'!EP16=12,12,IF('Vessel List A'!EP16=13,13,IF('Vessel List A'!EP16=14,14,IF('Vessel List A'!EP16=15,15,IF('Vessel List A'!EP16=16,16,0)))))))))))))))))=0," ",VALUE(IF('Vessel List A'!EP16=1,1,IF('Vessel List A'!EP16=2,2,IF('Vessel List A'!EP16=3,3,IF('Vessel List A'!EP16=4,4,IF('Vessel List A'!EP16=5,5,IF('Vessel List A'!EP16=6,6,IF('Vessel List A'!EP16=7,7,IF('Vessel List A'!EP16=8,8,IF('Vessel List A'!EP16=9,9,IF('Vessel List A'!EP16=10,10,IF('Vessel List A'!EP16=11,11,IF('Vessel List A'!EP16=12,12,IF('Vessel List A'!EP16=13,13,IF('Vessel List A'!EP16=14,14,IF('Vessel List A'!EP16=15,15,IF('Vessel List A'!EP16=16,16,0))))))))))))))))))</f>
        <v xml:space="preserve"> </v>
      </c>
      <c r="CB17" s="154"/>
      <c r="CC17" s="158"/>
      <c r="CD17" s="390" t="str">
        <f t="shared" si="22"/>
        <v/>
      </c>
      <c r="CE17" s="158"/>
      <c r="CF17" s="137"/>
      <c r="CG17" s="388" t="str">
        <f t="shared" si="23"/>
        <v/>
      </c>
      <c r="CH17" s="157" t="str">
        <f>IF(VALUE(IF('Vessel List A'!FC16=1,1,IF('Vessel List A'!FC16=2,2,IF('Vessel List A'!FC16=3,3,IF('Vessel List A'!FC16=4,4,IF('Vessel List A'!FC16=5,5,IF('Vessel List A'!FC16=6,6,IF('Vessel List A'!FC16=7,7,IF('Vessel List A'!FC16=8,8,IF('Vessel List A'!FC16=9,9,IF('Vessel List A'!FC16=10,10,IF('Vessel List A'!FC16=11,11,IF('Vessel List A'!FC16=12,12,IF('Vessel List A'!FC16=13,13,IF('Vessel List A'!FC16=14,14,IF('Vessel List A'!FC16=15,15,IF('Vessel List A'!FC16=16,16,0)))))))))))))))))=0," ",VALUE(IF('Vessel List A'!FC16=1,1,IF('Vessel List A'!FC16=2,2,IF('Vessel List A'!FC16=3,3,IF('Vessel List A'!FC16=4,4,IF('Vessel List A'!FC16=5,5,IF('Vessel List A'!FC16=6,6,IF('Vessel List A'!FC16=7,7,IF('Vessel List A'!FC16=8,8,IF('Vessel List A'!FC16=9,9,IF('Vessel List A'!FC16=10,10,IF('Vessel List A'!FC16=11,11,IF('Vessel List A'!FC16=12,12,IF('Vessel List A'!FC16=13,13,IF('Vessel List A'!FC16=14,14,IF('Vessel List A'!FC16=15,15,IF('Vessel List A'!FC16=16,16,0))))))))))))))))))</f>
        <v xml:space="preserve"> </v>
      </c>
      <c r="CI17" s="154"/>
      <c r="CJ17" s="158"/>
      <c r="CK17" s="390" t="str">
        <f t="shared" si="24"/>
        <v/>
      </c>
      <c r="CL17" s="158"/>
      <c r="CM17" s="137"/>
      <c r="CN17" s="388" t="str">
        <f t="shared" si="25"/>
        <v/>
      </c>
      <c r="CO17" s="157" t="str">
        <f>IF(VALUE(IF('Vessel List A'!FP16=1,1,IF('Vessel List A'!FP16=2,2,IF('Vessel List A'!FP16=3,3,IF('Vessel List A'!FP16=4,4,IF('Vessel List A'!FP16=5,5,IF('Vessel List A'!FP16=6,6,IF('Vessel List A'!FP16=7,7,IF('Vessel List A'!FP16=8,8,IF('Vessel List A'!FP16=9,9,IF('Vessel List A'!FP16=10,10,IF('Vessel List A'!FP16=11,11,IF('Vessel List A'!FP16=12,12,IF('Vessel List A'!FP16=13,13,IF('Vessel List A'!FP16=14,14,IF('Vessel List A'!FP16=15,15,IF('Vessel List A'!FP16=16,16,0)))))))))))))))))=0," ",VALUE(IF('Vessel List A'!FP16=1,1,IF('Vessel List A'!FP16=2,2,IF('Vessel List A'!FP16=3,3,IF('Vessel List A'!FP16=4,4,IF('Vessel List A'!FP16=5,5,IF('Vessel List A'!FP16=6,6,IF('Vessel List A'!FP16=7,7,IF('Vessel List A'!FP16=8,8,IF('Vessel List A'!FP16=9,9,IF('Vessel List A'!FP16=10,10,IF('Vessel List A'!FP16=11,11,IF('Vessel List A'!FP16=12,12,IF('Vessel List A'!FP16=13,13,IF('Vessel List A'!FP16=14,14,IF('Vessel List A'!FP16=15,15,IF('Vessel List A'!FP16=16,16,0))))))))))))))))))</f>
        <v xml:space="preserve"> </v>
      </c>
      <c r="CP17" s="154"/>
      <c r="CQ17" s="158"/>
      <c r="CR17" s="390" t="str">
        <f t="shared" si="26"/>
        <v/>
      </c>
      <c r="CS17" s="158"/>
      <c r="CT17" s="137"/>
      <c r="CU17" s="388" t="str">
        <f t="shared" si="27"/>
        <v/>
      </c>
      <c r="CV17" s="157" t="str">
        <f>IF(VALUE(IF('Vessel List A'!GC16=1,1,IF('Vessel List A'!GC16=2,2,IF('Vessel List A'!GC16=3,3,IF('Vessel List A'!GC16=4,4,IF('Vessel List A'!GC16=5,5,IF('Vessel List A'!GC16=6,6,IF('Vessel List A'!GC16=7,7,IF('Vessel List A'!GC16=8,8,IF('Vessel List A'!GC16=9,9,IF('Vessel List A'!GC16=10,10,IF('Vessel List A'!GC16=11,11,IF('Vessel List A'!GC16=12,12,IF('Vessel List A'!GC16=13,13,IF('Vessel List A'!GC16=14,14,IF('Vessel List A'!GC16=15,15,IF('Vessel List A'!GC16=16,16,0)))))))))))))))))=0," ",VALUE(IF('Vessel List A'!GC16=1,1,IF('Vessel List A'!GC16=2,2,IF('Vessel List A'!GC16=3,3,IF('Vessel List A'!GC16=4,4,IF('Vessel List A'!GC16=5,5,IF('Vessel List A'!GC16=6,6,IF('Vessel List A'!GC16=7,7,IF('Vessel List A'!GC16=8,8,IF('Vessel List A'!GC16=9,9,IF('Vessel List A'!GC16=10,10,IF('Vessel List A'!GC16=11,11,IF('Vessel List A'!GC16=12,12,IF('Vessel List A'!GC16=13,13,IF('Vessel List A'!GC16=14,14,IF('Vessel List A'!GC16=15,15,IF('Vessel List A'!GC16=16,16,0))))))))))))))))))</f>
        <v xml:space="preserve"> </v>
      </c>
      <c r="CW17" s="154"/>
      <c r="CX17" s="158"/>
      <c r="CY17" s="390" t="str">
        <f t="shared" si="28"/>
        <v/>
      </c>
      <c r="CZ17" s="158"/>
      <c r="DA17" s="137"/>
      <c r="DB17" s="388" t="str">
        <f t="shared" si="29"/>
        <v/>
      </c>
      <c r="DC17" s="157" t="str">
        <f>IF(VALUE(IF('Vessel List A'!GP16=1,1,IF('Vessel List A'!GP16=2,2,IF('Vessel List A'!GP16=3,3,IF('Vessel List A'!GP16=4,4,IF('Vessel List A'!GP16=5,5,IF('Vessel List A'!GP16=6,6,IF('Vessel List A'!GP16=7,7,IF('Vessel List A'!GP16=8,8,IF('Vessel List A'!GP16=9,9,IF('Vessel List A'!GP16=10,10,IF('Vessel List A'!GP16=11,11,IF('Vessel List A'!GP16=12,12,IF('Vessel List A'!GP16=13,13,IF('Vessel List A'!GP16=14,14,IF('Vessel List A'!GP16=15,15,IF('Vessel List A'!GP16=16,16,0)))))))))))))))))=0," ",VALUE(IF('Vessel List A'!GP16=1,1,IF('Vessel List A'!GP16=2,2,IF('Vessel List A'!GP16=3,3,IF('Vessel List A'!GP16=4,4,IF('Vessel List A'!GP16=5,5,IF('Vessel List A'!GP16=6,6,IF('Vessel List A'!GP16=7,7,IF('Vessel List A'!GP16=8,8,IF('Vessel List A'!GP16=9,9,IF('Vessel List A'!GP16=10,10,IF('Vessel List A'!GP16=11,11,IF('Vessel List A'!GP16=12,12,IF('Vessel List A'!GP16=13,13,IF('Vessel List A'!GP16=14,14,IF('Vessel List A'!GP16=15,15,IF('Vessel List A'!GP16=16,16,0))))))))))))))))))</f>
        <v xml:space="preserve"> </v>
      </c>
      <c r="DD17" s="154"/>
      <c r="DE17" s="158"/>
      <c r="DF17" s="390" t="str">
        <f t="shared" si="30"/>
        <v/>
      </c>
      <c r="DG17" s="158"/>
      <c r="DH17" s="137"/>
      <c r="DI17" s="388" t="str">
        <f t="shared" si="31"/>
        <v/>
      </c>
      <c r="DJ17" s="157" t="str">
        <f>IF(VALUE(IF('Vessel List A'!HC16=1,1,IF('Vessel List A'!HC16=2,2,IF('Vessel List A'!HC16=3,3,IF('Vessel List A'!HC16=4,4,IF('Vessel List A'!HC16=5,5,IF('Vessel List A'!HC16=6,6,IF('Vessel List A'!HC16=7,7,IF('Vessel List A'!HC16=8,8,IF('Vessel List A'!HC16=9,9,IF('Vessel List A'!HC16=10,10,IF('Vessel List A'!HC16=11,11,IF('Vessel List A'!HC16=12,12,IF('Vessel List A'!HC16=13,13,IF('Vessel List A'!HC16=14,14,IF('Vessel List A'!HC16=15,15,IF('Vessel List A'!HC16=16,16,0)))))))))))))))))=0," ",VALUE(IF('Vessel List A'!HC16=1,1,IF('Vessel List A'!HC16=2,2,IF('Vessel List A'!HC16=3,3,IF('Vessel List A'!HC16=4,4,IF('Vessel List A'!HC16=5,5,IF('Vessel List A'!HC16=6,6,IF('Vessel List A'!HC16=7,7,IF('Vessel List A'!HC16=8,8,IF('Vessel List A'!HC16=9,9,IF('Vessel List A'!HC16=10,10,IF('Vessel List A'!HC16=11,11,IF('Vessel List A'!HC16=12,12,IF('Vessel List A'!HC16=13,13,IF('Vessel List A'!HC16=14,14,IF('Vessel List A'!HC16=15,15,IF('Vessel List A'!HC16=16,16,0))))))))))))))))))</f>
        <v xml:space="preserve"> </v>
      </c>
      <c r="DK17" s="154"/>
      <c r="DL17" s="158"/>
      <c r="DM17" s="390" t="str">
        <f t="shared" si="32"/>
        <v/>
      </c>
      <c r="DN17" s="158"/>
      <c r="DO17" s="137"/>
      <c r="DP17" s="388" t="str">
        <f t="shared" si="33"/>
        <v/>
      </c>
      <c r="DQ17" s="157" t="str">
        <f>IF(VALUE(IF('Vessel List A'!HP16=1,1,IF('Vessel List A'!HP16=2,2,IF('Vessel List A'!HP16=3,3,IF('Vessel List A'!HP16=4,4,IF('Vessel List A'!HP16=5,5,IF('Vessel List A'!HP16=6,6,IF('Vessel List A'!HP16=7,7,IF('Vessel List A'!HP16=8,8,IF('Vessel List A'!HP16=9,9,IF('Vessel List A'!HP16=10,10,IF('Vessel List A'!HP16=11,11,IF('Vessel List A'!HP16=12,12,IF('Vessel List A'!HP16=13,13,IF('Vessel List A'!HP16=14,14,IF('Vessel List A'!HP16=15,15,IF('Vessel List A'!HP16=16,16,0)))))))))))))))))=0," ",VALUE(IF('Vessel List A'!HP16=1,1,IF('Vessel List A'!HP16=2,2,IF('Vessel List A'!HP16=3,3,IF('Vessel List A'!HP16=4,4,IF('Vessel List A'!HP16=5,5,IF('Vessel List A'!HP16=6,6,IF('Vessel List A'!HP16=7,7,IF('Vessel List A'!HP16=8,8,IF('Vessel List A'!HP16=9,9,IF('Vessel List A'!HP16=10,10,IF('Vessel List A'!HP16=11,11,IF('Vessel List A'!HP16=12,12,IF('Vessel List A'!HP16=13,13,IF('Vessel List A'!HP16=14,14,IF('Vessel List A'!HP16=15,15,IF('Vessel List A'!HP16=16,16,0))))))))))))))))))</f>
        <v xml:space="preserve"> </v>
      </c>
      <c r="DR17" s="154"/>
      <c r="DS17" s="158"/>
      <c r="DT17" s="390" t="str">
        <f t="shared" si="34"/>
        <v/>
      </c>
      <c r="DU17" s="158"/>
      <c r="DV17" s="137"/>
      <c r="DW17" s="388" t="str">
        <f t="shared" si="35"/>
        <v/>
      </c>
      <c r="DX17" s="157" t="str">
        <f>IF(VALUE(IF('Vessel List A'!IC16=1,1,IF('Vessel List A'!IC16=2,2,IF('Vessel List A'!IC16=3,3,IF('Vessel List A'!IC16=4,4,IF('Vessel List A'!IC16=5,5,IF('Vessel List A'!IC16=6,6,IF('Vessel List A'!IC16=7,7,IF('Vessel List A'!IC16=8,8,IF('Vessel List A'!IC16=9,9,IF('Vessel List A'!IC16=10,10,IF('Vessel List A'!IC16=11,11,IF('Vessel List A'!IC16=12,12,IF('Vessel List A'!IC16=13,13,IF('Vessel List A'!IC16=14,14,IF('Vessel List A'!IC16=15,15,IF('Vessel List A'!IC16=16,16,0)))))))))))))))))=0," ",VALUE(IF('Vessel List A'!IC16=1,1,IF('Vessel List A'!IC16=2,2,IF('Vessel List A'!IC16=3,3,IF('Vessel List A'!IC16=4,4,IF('Vessel List A'!IC16=5,5,IF('Vessel List A'!IC16=6,6,IF('Vessel List A'!IC16=7,7,IF('Vessel List A'!IC16=8,8,IF('Vessel List A'!IC16=9,9,IF('Vessel List A'!IC16=10,10,IF('Vessel List A'!IC16=11,11,IF('Vessel List A'!IC16=12,12,IF('Vessel List A'!IC16=13,13,IF('Vessel List A'!IC16=14,14,IF('Vessel List A'!IC16=15,15,IF('Vessel List A'!IC16=16,16,0))))))))))))))))))</f>
        <v xml:space="preserve"> </v>
      </c>
      <c r="DY17" s="154"/>
      <c r="DZ17" s="158"/>
      <c r="EA17" s="390" t="str">
        <f t="shared" si="36"/>
        <v/>
      </c>
      <c r="EB17" s="158"/>
      <c r="EC17" s="137"/>
      <c r="ED17" s="388" t="str">
        <f t="shared" si="37"/>
        <v/>
      </c>
      <c r="EE17" s="157" t="str">
        <f>IF(VALUE(IF('Vessel List A'!IP16=1,1,IF('Vessel List A'!IP16=2,2,IF('Vessel List A'!IP16=3,3,IF('Vessel List A'!IP16=4,4,IF('Vessel List A'!IP16=5,5,IF('Vessel List A'!IP16=6,6,IF('Vessel List A'!IP16=7,7,IF('Vessel List A'!IP16=8,8,IF('Vessel List A'!IP16=9,9,IF('Vessel List A'!IP16=10,10,IF('Vessel List A'!IP16=11,11,IF('Vessel List A'!IP16=12,12,IF('Vessel List A'!IP16=13,13,IF('Vessel List A'!IP16=14,14,IF('Vessel List A'!IP16=15,15,IF('Vessel List A'!IP16=16,16,0)))))))))))))))))=0," ",VALUE(IF('Vessel List A'!IP16=1,1,IF('Vessel List A'!IP16=2,2,IF('Vessel List A'!IP16=3,3,IF('Vessel List A'!IP16=4,4,IF('Vessel List A'!IP16=5,5,IF('Vessel List A'!IP16=6,6,IF('Vessel List A'!IP16=7,7,IF('Vessel List A'!IP16=8,8,IF('Vessel List A'!IP16=9,9,IF('Vessel List A'!IP16=10,10,IF('Vessel List A'!IP16=11,11,IF('Vessel List A'!IP16=12,12,IF('Vessel List A'!IP16=13,13,IF('Vessel List A'!IP16=14,14,IF('Vessel List A'!IP16=15,15,IF('Vessel List A'!IP16=16,16,0))))))))))))))))))</f>
        <v xml:space="preserve"> </v>
      </c>
      <c r="EF17" s="154"/>
      <c r="EG17" s="158"/>
      <c r="EH17" s="390" t="str">
        <f t="shared" si="38"/>
        <v/>
      </c>
      <c r="EI17" s="158"/>
      <c r="EJ17" s="137"/>
      <c r="EK17" s="397" t="str">
        <f t="shared" si="39"/>
        <v/>
      </c>
      <c r="EL17" s="144"/>
      <c r="EM17" s="157" t="str">
        <f>IF(VALUE(IF('Vessel List B'!C16=1,1,IF('Vessel List B'!C16=2,2,IF('Vessel List B'!C16=3,3,IF('Vessel List B'!C16=4,4,IF('Vessel List B'!C16=5,5,IF('Vessel List B'!C16=6,6,IF('Vessel List B'!C16=7,7,IF('Vessel List B'!C16=8,8,IF('Vessel List B'!C16=9,9,IF('Vessel List B'!C16=10,10,IF('Vessel List B'!C16=11,11,IF('Vessel List B'!C16=12,12,IF('Vessel List B'!C16=13,13,IF('Vessel List B'!C16=14,14,IF('Vessel List B'!C16=15,15,IF('Vessel List B'!C16=16,16,0)))))))))))))))))=0," ",VALUE(IF('Vessel List B'!C16=1,1,IF('Vessel List B'!C16=2,2,IF('Vessel List B'!C16=3,3,IF('Vessel List B'!C16=4,4,IF('Vessel List B'!C16=5,5,IF('Vessel List B'!C16=6,6,IF('Vessel List B'!C16=7,7,IF('Vessel List B'!C16=8,8,IF('Vessel List B'!C16=9,9,IF('Vessel List B'!C16=10,10,IF('Vessel List B'!C16=11,11,IF('Vessel List B'!C16=12,12,IF('Vessel List B'!C16=13,13,IF('Vessel List B'!C16=14,14,IF('Vessel List B'!C16=15,15,IF('Vessel List B'!C16=16,16,0))))))))))))))))))</f>
        <v xml:space="preserve"> </v>
      </c>
      <c r="EN17" s="154"/>
      <c r="EO17" s="158"/>
      <c r="EP17" s="390" t="str">
        <f t="shared" si="40"/>
        <v/>
      </c>
      <c r="EQ17" s="158"/>
      <c r="ER17" s="137"/>
      <c r="ES17" s="388" t="str">
        <f t="shared" si="41"/>
        <v/>
      </c>
      <c r="ET17" s="157" t="str">
        <f>IF(VALUE(IF('Vessel List B'!P16=1,1,IF('Vessel List B'!P16=2,2,IF('Vessel List B'!P16=3,3,IF('Vessel List B'!P16=4,4,IF('Vessel List B'!P16=5,5,IF('Vessel List B'!P16=6,6,IF('Vessel List B'!P16=7,7,IF('Vessel List B'!P16=8,8,IF('Vessel List B'!P16=9,9,IF('Vessel List B'!P16=10,10,IF('Vessel List B'!P16=11,11,IF('Vessel List B'!P16=12,12,IF('Vessel List B'!P16=13,13,IF('Vessel List B'!P16=14,14,IF('Vessel List B'!P16=15,15,IF('Vessel List B'!P16=16,16,0)))))))))))))))))=0," ",VALUE(IF('Vessel List B'!P16=1,1,IF('Vessel List B'!P16=2,2,IF('Vessel List B'!P16=3,3,IF('Vessel List B'!P16=4,4,IF('Vessel List B'!P16=5,5,IF('Vessel List B'!P16=6,6,IF('Vessel List B'!P16=7,7,IF('Vessel List B'!P16=8,8,IF('Vessel List B'!P16=9,9,IF('Vessel List B'!P16=10,10,IF('Vessel List B'!P16=11,11,IF('Vessel List B'!P16=12,12,IF('Vessel List B'!P16=13,13,IF('Vessel List B'!P16=14,14,IF('Vessel List B'!P16=15,15,IF('Vessel List B'!P16=16,16,0))))))))))))))))))</f>
        <v xml:space="preserve"> </v>
      </c>
      <c r="EU17" s="154"/>
      <c r="EV17" s="158"/>
      <c r="EW17" s="390" t="str">
        <f t="shared" si="42"/>
        <v/>
      </c>
      <c r="EX17" s="158"/>
      <c r="EY17" s="137"/>
      <c r="EZ17" s="388" t="str">
        <f t="shared" si="43"/>
        <v/>
      </c>
      <c r="FA17" s="157" t="str">
        <f>IF(VALUE(IF('Vessel List B'!AC16=1,1,IF('Vessel List B'!AC16=2,2,IF('Vessel List B'!AC16=3,3,IF('Vessel List B'!AC16=4,4,IF('Vessel List B'!AC16=5,5,IF('Vessel List B'!AC16=6,6,IF('Vessel List B'!AC16=7,7,IF('Vessel List B'!AC16=8,8,IF('Vessel List B'!AC16=9,9,IF('Vessel List B'!AC16=10,10,IF('Vessel List B'!AC16=11,11,IF('Vessel List B'!AC16=12,12,IF('Vessel List B'!AC16=13,13,IF('Vessel List B'!AC16=14,14,IF('Vessel List B'!AC16=15,15,IF('Vessel List B'!AC16=16,16,0)))))))))))))))))=0," ",VALUE(IF('Vessel List B'!AC16=1,1,IF('Vessel List B'!AC16=2,2,IF('Vessel List B'!AC16=3,3,IF('Vessel List B'!AC16=4,4,IF('Vessel List B'!AC16=5,5,IF('Vessel List B'!AC16=6,6,IF('Vessel List B'!AC16=7,7,IF('Vessel List B'!AC16=8,8,IF('Vessel List B'!AC16=9,9,IF('Vessel List B'!AC16=10,10,IF('Vessel List B'!AC16=11,11,IF('Vessel List B'!AC16=12,12,IF('Vessel List B'!AC16=13,13,IF('Vessel List B'!AC16=14,14,IF('Vessel List B'!AC16=15,15,IF('Vessel List B'!AC16=16,16,0))))))))))))))))))</f>
        <v xml:space="preserve"> </v>
      </c>
      <c r="FB17" s="154"/>
      <c r="FC17" s="158"/>
      <c r="FD17" s="390" t="str">
        <f t="shared" si="44"/>
        <v/>
      </c>
      <c r="FE17" s="158"/>
      <c r="FF17" s="137"/>
      <c r="FG17" s="388" t="str">
        <f t="shared" si="45"/>
        <v/>
      </c>
      <c r="FH17" s="157" t="str">
        <f>IF(VALUE(IF('Vessel List B'!AP16=1,1,IF('Vessel List B'!AP16=2,2,IF('Vessel List B'!AP16=3,3,IF('Vessel List B'!AP16=4,4,IF('Vessel List B'!AP16=5,5,IF('Vessel List B'!AP16=6,6,IF('Vessel List B'!AP16=7,7,IF('Vessel List B'!AP16=8,8,IF('Vessel List B'!AP16=9,9,IF('Vessel List B'!AP16=10,10,IF('Vessel List B'!AP16=11,11,IF('Vessel List B'!AP16=12,12,IF('Vessel List B'!AP16=13,13,IF('Vessel List B'!AP16=14,14,IF('Vessel List B'!AP16=15,15,IF('Vessel List B'!AP16=16,16,0)))))))))))))))))=0," ",VALUE(IF('Vessel List B'!AP16=1,1,IF('Vessel List B'!AP16=2,2,IF('Vessel List B'!AP16=3,3,IF('Vessel List B'!AP16=4,4,IF('Vessel List B'!AP16=5,5,IF('Vessel List B'!AP16=6,6,IF('Vessel List B'!AP16=7,7,IF('Vessel List B'!AP16=8,8,IF('Vessel List B'!AP16=9,9,IF('Vessel List B'!AP16=10,10,IF('Vessel List B'!AP16=11,11,IF('Vessel List B'!AP16=12,12,IF('Vessel List B'!AP16=13,13,IF('Vessel List B'!AP16=14,14,IF('Vessel List B'!AP16=15,15,IF('Vessel List B'!AP16=16,16,0))))))))))))))))))</f>
        <v xml:space="preserve"> </v>
      </c>
      <c r="FI17" s="154"/>
      <c r="FJ17" s="158"/>
      <c r="FK17" s="390" t="str">
        <f t="shared" si="46"/>
        <v/>
      </c>
      <c r="FL17" s="158"/>
      <c r="FM17" s="137"/>
      <c r="FN17" s="388" t="str">
        <f t="shared" si="47"/>
        <v/>
      </c>
      <c r="FO17" s="157" t="str">
        <f>IF(VALUE(IF('Vessel List B'!BC16=1,1,IF('Vessel List B'!BC16=2,2,IF('Vessel List B'!BC16=3,3,IF('Vessel List B'!BC16=4,4,IF('Vessel List B'!BC16=5,5,IF('Vessel List B'!BC16=6,6,IF('Vessel List B'!BC16=7,7,IF('Vessel List B'!BC16=8,8,IF('Vessel List B'!BC16=9,9,IF('Vessel List B'!BC16=10,10,IF('Vessel List B'!BC16=11,11,IF('Vessel List B'!BC16=12,12,IF('Vessel List B'!BC16=13,13,IF('Vessel List B'!BC16=14,14,IF('Vessel List B'!BC16=15,15,IF('Vessel List B'!BC16=16,16,0)))))))))))))))))=0," ",VALUE(IF('Vessel List B'!BC16=1,1,IF('Vessel List B'!BC16=2,2,IF('Vessel List B'!BC16=3,3,IF('Vessel List B'!BC16=4,4,IF('Vessel List B'!BC16=5,5,IF('Vessel List B'!BC16=6,6,IF('Vessel List B'!BC16=7,7,IF('Vessel List B'!BC16=8,8,IF('Vessel List B'!BC16=9,9,IF('Vessel List B'!BC16=10,10,IF('Vessel List B'!BC16=11,11,IF('Vessel List B'!BC16=12,12,IF('Vessel List B'!BC16=13,13,IF('Vessel List B'!BC16=14,14,IF('Vessel List B'!BC16=15,15,IF('Vessel List B'!BC16=16,16,0))))))))))))))))))</f>
        <v xml:space="preserve"> </v>
      </c>
      <c r="FP17" s="154"/>
      <c r="FQ17" s="158"/>
      <c r="FR17" s="390" t="str">
        <f t="shared" si="48"/>
        <v/>
      </c>
      <c r="FS17" s="158"/>
      <c r="FT17" s="137"/>
      <c r="FU17" s="388" t="str">
        <f t="shared" si="49"/>
        <v/>
      </c>
      <c r="FV17" s="157" t="str">
        <f>IF(VALUE(IF('Vessel List B'!BP16=1,1,IF('Vessel List B'!BP16=2,2,IF('Vessel List B'!BP16=3,3,IF('Vessel List B'!BP16=4,4,IF('Vessel List B'!BP16=5,5,IF('Vessel List B'!BP16=6,6,IF('Vessel List B'!BP16=7,7,IF('Vessel List B'!BP16=8,8,IF('Vessel List B'!BP16=9,9,IF('Vessel List B'!BP16=10,10,IF('Vessel List B'!BP16=11,11,IF('Vessel List B'!BP16=12,12,IF('Vessel List B'!BP16=13,13,IF('Vessel List B'!BP16=14,14,IF('Vessel List B'!BP16=15,15,IF('Vessel List B'!BP16=16,16,0)))))))))))))))))=0," ",VALUE(IF('Vessel List B'!BP16=1,1,IF('Vessel List B'!BP16=2,2,IF('Vessel List B'!BP16=3,3,IF('Vessel List B'!BP16=4,4,IF('Vessel List B'!BP16=5,5,IF('Vessel List B'!BP16=6,6,IF('Vessel List B'!BP16=7,7,IF('Vessel List B'!BP16=8,8,IF('Vessel List B'!BP16=9,9,IF('Vessel List B'!BP16=10,10,IF('Vessel List B'!BP16=11,11,IF('Vessel List B'!BP16=12,12,IF('Vessel List B'!BP16=13,13,IF('Vessel List B'!BP16=14,14,IF('Vessel List B'!BP16=15,15,IF('Vessel List B'!BP16=16,16,0))))))))))))))))))</f>
        <v xml:space="preserve"> </v>
      </c>
      <c r="FW17" s="154"/>
      <c r="FX17" s="158"/>
      <c r="FY17" s="390" t="str">
        <f t="shared" si="50"/>
        <v/>
      </c>
      <c r="FZ17" s="158"/>
      <c r="GA17" s="137"/>
      <c r="GB17" s="388" t="str">
        <f t="shared" si="51"/>
        <v/>
      </c>
      <c r="GC17" s="157" t="str">
        <f>IF(VALUE(IF('Vessel List B'!CC16=1,1,IF('Vessel List B'!CC16=2,2,IF('Vessel List B'!CC16=3,3,IF('Vessel List B'!CC16=4,4,IF('Vessel List B'!CC16=5,5,IF('Vessel List B'!CC16=6,6,IF('Vessel List B'!CC16=7,7,IF('Vessel List B'!CC16=8,8,IF('Vessel List B'!CC16=9,9,IF('Vessel List B'!CC16=10,10,IF('Vessel List B'!CC16=11,11,IF('Vessel List B'!CC16=12,12,IF('Vessel List B'!CC16=13,13,IF('Vessel List B'!CC16=14,14,IF('Vessel List B'!CC16=15,15,IF('Vessel List B'!CC16=16,16,0)))))))))))))))))=0," ",VALUE(IF('Vessel List B'!CC16=1,1,IF('Vessel List B'!CC16=2,2,IF('Vessel List B'!CC16=3,3,IF('Vessel List B'!CC16=4,4,IF('Vessel List B'!CC16=5,5,IF('Vessel List B'!CC16=6,6,IF('Vessel List B'!CC16=7,7,IF('Vessel List B'!CC16=8,8,IF('Vessel List B'!CC16=9,9,IF('Vessel List B'!CC16=10,10,IF('Vessel List B'!CC16=11,11,IF('Vessel List B'!CC16=12,12,IF('Vessel List B'!CC16=13,13,IF('Vessel List B'!CC16=14,14,IF('Vessel List B'!CC16=15,15,IF('Vessel List B'!CC16=16,16,0))))))))))))))))))</f>
        <v xml:space="preserve"> </v>
      </c>
      <c r="GD17" s="154"/>
      <c r="GE17" s="158"/>
      <c r="GF17" s="390" t="str">
        <f t="shared" si="52"/>
        <v/>
      </c>
      <c r="GG17" s="158"/>
      <c r="GH17" s="137"/>
      <c r="GI17" s="388" t="str">
        <f t="shared" si="53"/>
        <v/>
      </c>
      <c r="GJ17" s="157" t="str">
        <f>IF(VALUE(IF('Vessel List B'!CP16=1,1,IF('Vessel List B'!CP16=2,2,IF('Vessel List B'!CP16=3,3,IF('Vessel List B'!CP16=4,4,IF('Vessel List B'!CP16=5,5,IF('Vessel List B'!CP16=6,6,IF('Vessel List B'!CP16=7,7,IF('Vessel List B'!CP16=8,8,IF('Vessel List B'!CP16=9,9,IF('Vessel List B'!CP16=10,10,IF('Vessel List B'!CP16=11,11,IF('Vessel List B'!CP16=12,12,IF('Vessel List B'!CP16=13,13,IF('Vessel List B'!CP16=14,14,IF('Vessel List B'!CP16=15,15,IF('Vessel List B'!CP16=16,16,0)))))))))))))))))=0," ",VALUE(IF('Vessel List B'!CP16=1,1,IF('Vessel List B'!CP16=2,2,IF('Vessel List B'!CP16=3,3,IF('Vessel List B'!CP16=4,4,IF('Vessel List B'!CP16=5,5,IF('Vessel List B'!CP16=6,6,IF('Vessel List B'!CP16=7,7,IF('Vessel List B'!CP16=8,8,IF('Vessel List B'!CP16=9,9,IF('Vessel List B'!CP16=10,10,IF('Vessel List B'!CP16=11,11,IF('Vessel List B'!CP16=12,12,IF('Vessel List B'!CP16=13,13,IF('Vessel List B'!CP16=14,14,IF('Vessel List B'!CP16=15,15,IF('Vessel List B'!CP16=16,16,0))))))))))))))))))</f>
        <v xml:space="preserve"> </v>
      </c>
      <c r="GK17" s="154"/>
      <c r="GL17" s="158"/>
      <c r="GM17" s="390" t="str">
        <f t="shared" si="54"/>
        <v/>
      </c>
      <c r="GN17" s="158"/>
      <c r="GO17" s="137"/>
      <c r="GP17" s="388" t="str">
        <f t="shared" si="55"/>
        <v/>
      </c>
      <c r="GQ17" s="157" t="str">
        <f>IF(VALUE(IF('Vessel List B'!DC16=1,1,IF('Vessel List B'!DC16=2,2,IF('Vessel List B'!DC16=3,3,IF('Vessel List B'!DC16=4,4,IF('Vessel List B'!DC16=5,5,IF('Vessel List B'!DC16=6,6,IF('Vessel List B'!DC16=7,7,IF('Vessel List B'!DC16=8,8,IF('Vessel List B'!DC16=9,9,IF('Vessel List B'!DC16=10,10,IF('Vessel List B'!DC16=11,11,IF('Vessel List B'!DC16=12,12,IF('Vessel List B'!DC16=13,13,IF('Vessel List B'!DC16=14,14,IF('Vessel List B'!DC16=15,15,IF('Vessel List B'!DC16=16,16,0)))))))))))))))))=0," ",VALUE(IF('Vessel List B'!DC16=1,1,IF('Vessel List B'!DC16=2,2,IF('Vessel List B'!DC16=3,3,IF('Vessel List B'!DC16=4,4,IF('Vessel List B'!DC16=5,5,IF('Vessel List B'!DC16=6,6,IF('Vessel List B'!DC16=7,7,IF('Vessel List B'!DC16=8,8,IF('Vessel List B'!DC16=9,9,IF('Vessel List B'!DC16=10,10,IF('Vessel List B'!DC16=11,11,IF('Vessel List B'!DC16=12,12,IF('Vessel List B'!DC16=13,13,IF('Vessel List B'!DC16=14,14,IF('Vessel List B'!DC16=15,15,IF('Vessel List B'!DC16=16,16,0))))))))))))))))))</f>
        <v xml:space="preserve"> </v>
      </c>
      <c r="GR17" s="154"/>
      <c r="GS17" s="158"/>
      <c r="GT17" s="390" t="str">
        <f t="shared" si="56"/>
        <v/>
      </c>
      <c r="GU17" s="158"/>
      <c r="GV17" s="137"/>
      <c r="GW17" s="388" t="str">
        <f t="shared" si="57"/>
        <v/>
      </c>
      <c r="GX17" s="157" t="str">
        <f>IF(VALUE(IF('Vessel List B'!DP16=1,1,IF('Vessel List B'!DP16=2,2,IF('Vessel List B'!DP16=3,3,IF('Vessel List B'!DP16=4,4,IF('Vessel List B'!DP16=5,5,IF('Vessel List B'!DP16=6,6,IF('Vessel List B'!DP16=7,7,IF('Vessel List B'!DP16=8,8,IF('Vessel List B'!DP16=9,9,IF('Vessel List B'!DP16=10,10,IF('Vessel List B'!DP16=11,11,IF('Vessel List B'!DP16=12,12,IF('Vessel List B'!DP16=13,13,IF('Vessel List B'!DP16=14,14,IF('Vessel List B'!DP16=15,15,IF('Vessel List B'!DP16=16,16,0)))))))))))))))))=0," ",VALUE(IF('Vessel List B'!DP16=1,1,IF('Vessel List B'!DP16=2,2,IF('Vessel List B'!DP16=3,3,IF('Vessel List B'!DP16=4,4,IF('Vessel List B'!DP16=5,5,IF('Vessel List B'!DP16=6,6,IF('Vessel List B'!DP16=7,7,IF('Vessel List B'!DP16=8,8,IF('Vessel List B'!DP16=9,9,IF('Vessel List B'!DP16=10,10,IF('Vessel List B'!DP16=11,11,IF('Vessel List B'!DP16=12,12,IF('Vessel List B'!DP16=13,13,IF('Vessel List B'!DP16=14,14,IF('Vessel List B'!DP16=15,15,IF('Vessel List B'!DP16=16,16,0))))))))))))))))))</f>
        <v xml:space="preserve"> </v>
      </c>
      <c r="GY17" s="154"/>
      <c r="GZ17" s="158"/>
      <c r="HA17" s="390" t="str">
        <f t="shared" si="58"/>
        <v/>
      </c>
      <c r="HB17" s="158"/>
      <c r="HC17" s="137"/>
      <c r="HD17" s="388" t="str">
        <f t="shared" si="59"/>
        <v/>
      </c>
      <c r="HE17" s="157" t="str">
        <f>IF(VALUE(IF('Vessel List B'!EC16=1,1,IF('Vessel List B'!EC16=2,2,IF('Vessel List B'!EC16=3,3,IF('Vessel List B'!EC16=4,4,IF('Vessel List B'!EC16=5,5,IF('Vessel List B'!EC16=6,6,IF('Vessel List B'!EC16=7,7,IF('Vessel List B'!EC16=8,8,IF('Vessel List B'!EC16=9,9,IF('Vessel List B'!EC16=10,10,IF('Vessel List B'!EC16=11,11,IF('Vessel List B'!EC16=12,12,IF('Vessel List B'!EC16=13,13,IF('Vessel List B'!EC16=14,14,IF('Vessel List B'!EC16=15,15,IF('Vessel List B'!EC16=16,16,0)))))))))))))))))=0," ",VALUE(IF('Vessel List B'!EC16=1,1,IF('Vessel List B'!EC16=2,2,IF('Vessel List B'!EC16=3,3,IF('Vessel List B'!EC16=4,4,IF('Vessel List B'!EC16=5,5,IF('Vessel List B'!EC16=6,6,IF('Vessel List B'!EC16=7,7,IF('Vessel List B'!EC16=8,8,IF('Vessel List B'!EC16=9,9,IF('Vessel List B'!EC16=10,10,IF('Vessel List B'!EC16=11,11,IF('Vessel List B'!EC16=12,12,IF('Vessel List B'!EC16=13,13,IF('Vessel List B'!EC16=14,14,IF('Vessel List B'!EC16=15,15,IF('Vessel List B'!EC16=16,16,0))))))))))))))))))</f>
        <v xml:space="preserve"> </v>
      </c>
      <c r="HF17" s="154"/>
      <c r="HG17" s="158"/>
      <c r="HH17" s="390" t="str">
        <f t="shared" si="60"/>
        <v/>
      </c>
      <c r="HI17" s="158"/>
      <c r="HJ17" s="137"/>
      <c r="HK17" s="388" t="str">
        <f t="shared" si="61"/>
        <v/>
      </c>
      <c r="HL17" s="157" t="str">
        <f>IF(VALUE(IF('Vessel List B'!EP16=1,1,IF('Vessel List B'!EP16=2,2,IF('Vessel List B'!EP16=3,3,IF('Vessel List B'!EP16=4,4,IF('Vessel List B'!EP16=5,5,IF('Vessel List B'!EP16=6,6,IF('Vessel List B'!EP16=7,7,IF('Vessel List B'!EP16=8,8,IF('Vessel List B'!EP16=9,9,IF('Vessel List B'!EP16=10,10,IF('Vessel List B'!EP16=11,11,IF('Vessel List B'!EP16=12,12,IF('Vessel List B'!EP16=13,13,IF('Vessel List B'!EP16=14,14,IF('Vessel List B'!EP16=15,15,IF('Vessel List B'!EP16=16,16,0)))))))))))))))))=0," ",VALUE(IF('Vessel List B'!EP16=1,1,IF('Vessel List B'!EP16=2,2,IF('Vessel List B'!EP16=3,3,IF('Vessel List B'!EP16=4,4,IF('Vessel List B'!EP16=5,5,IF('Vessel List B'!EP16=6,6,IF('Vessel List B'!EP16=7,7,IF('Vessel List B'!EP16=8,8,IF('Vessel List B'!EP16=9,9,IF('Vessel List B'!EP16=10,10,IF('Vessel List B'!EP16=11,11,IF('Vessel List B'!EP16=12,12,IF('Vessel List B'!EP16=13,13,IF('Vessel List B'!EP16=14,14,IF('Vessel List B'!EP16=15,15,IF('Vessel List B'!EP16=16,16,0))))))))))))))))))</f>
        <v xml:space="preserve"> </v>
      </c>
      <c r="HM17" s="154"/>
      <c r="HN17" s="158"/>
      <c r="HO17" s="390" t="str">
        <f t="shared" si="62"/>
        <v/>
      </c>
      <c r="HP17" s="158"/>
      <c r="HQ17" s="137"/>
      <c r="HR17" s="388" t="str">
        <f t="shared" si="63"/>
        <v/>
      </c>
      <c r="HS17" s="157" t="str">
        <f>IF(VALUE(IF('Vessel List B'!FC16=1,1,IF('Vessel List B'!FC16=2,2,IF('Vessel List B'!FC16=3,3,IF('Vessel List B'!FC16=4,4,IF('Vessel List B'!FC16=5,5,IF('Vessel List B'!FC16=6,6,IF('Vessel List B'!FC16=7,7,IF('Vessel List B'!FC16=8,8,IF('Vessel List B'!FC16=9,9,IF('Vessel List B'!FC16=10,10,IF('Vessel List B'!FC16=11,11,IF('Vessel List B'!FC16=12,12,IF('Vessel List B'!FC16=13,13,IF('Vessel List B'!FC16=14,14,IF('Vessel List B'!FC16=15,15,IF('Vessel List B'!FC16=16,16,0)))))))))))))))))=0," ",VALUE(IF('Vessel List B'!FC16=1,1,IF('Vessel List B'!FC16=2,2,IF('Vessel List B'!FC16=3,3,IF('Vessel List B'!FC16=4,4,IF('Vessel List B'!FC16=5,5,IF('Vessel List B'!FC16=6,6,IF('Vessel List B'!FC16=7,7,IF('Vessel List B'!FC16=8,8,IF('Vessel List B'!FC16=9,9,IF('Vessel List B'!FC16=10,10,IF('Vessel List B'!FC16=11,11,IF('Vessel List B'!FC16=12,12,IF('Vessel List B'!FC16=13,13,IF('Vessel List B'!FC16=14,14,IF('Vessel List B'!FC16=15,15,IF('Vessel List B'!FC16=16,16,0))))))))))))))))))</f>
        <v xml:space="preserve"> </v>
      </c>
      <c r="HT17" s="154"/>
      <c r="HU17" s="158"/>
      <c r="HV17" s="390" t="str">
        <f t="shared" si="64"/>
        <v/>
      </c>
      <c r="HW17" s="158"/>
      <c r="HX17" s="137"/>
      <c r="HY17" s="388" t="str">
        <f t="shared" si="65"/>
        <v/>
      </c>
      <c r="HZ17" s="157" t="str">
        <f>IF(VALUE(IF('Vessel List B'!FP16=1,1,IF('Vessel List B'!FP16=2,2,IF('Vessel List B'!FP16=3,3,IF('Vessel List B'!FP16=4,4,IF('Vessel List B'!FP16=5,5,IF('Vessel List B'!FP16=6,6,IF('Vessel List B'!FP16=7,7,IF('Vessel List B'!FP16=8,8,IF('Vessel List B'!FP16=9,9,IF('Vessel List B'!FP16=10,10,IF('Vessel List B'!FP16=11,11,IF('Vessel List B'!FP16=12,12,IF('Vessel List B'!FP16=13,13,IF('Vessel List B'!FP16=14,14,IF('Vessel List B'!FP16=15,15,IF('Vessel List B'!FP16=16,16,0)))))))))))))))))=0," ",VALUE(IF('Vessel List B'!FP16=1,1,IF('Vessel List B'!FP16=2,2,IF('Vessel List B'!FP16=3,3,IF('Vessel List B'!FP16=4,4,IF('Vessel List B'!FP16=5,5,IF('Vessel List B'!FP16=6,6,IF('Vessel List B'!FP16=7,7,IF('Vessel List B'!FP16=8,8,IF('Vessel List B'!FP16=9,9,IF('Vessel List B'!FP16=10,10,IF('Vessel List B'!FP16=11,11,IF('Vessel List B'!FP16=12,12,IF('Vessel List B'!FP16=13,13,IF('Vessel List B'!FP16=14,14,IF('Vessel List B'!FP16=15,15,IF('Vessel List B'!FP16=16,16,0))))))))))))))))))</f>
        <v xml:space="preserve"> </v>
      </c>
      <c r="IA17" s="154"/>
      <c r="IB17" s="158"/>
      <c r="IC17" s="390" t="str">
        <f t="shared" si="66"/>
        <v/>
      </c>
      <c r="ID17" s="158"/>
      <c r="IE17" s="137"/>
      <c r="IF17" s="388" t="str">
        <f t="shared" si="67"/>
        <v/>
      </c>
      <c r="IG17" s="157" t="str">
        <f>IF(VALUE(IF('Vessel List B'!GC16=1,1,IF('Vessel List B'!GC16=2,2,IF('Vessel List B'!GC16=3,3,IF('Vessel List B'!GC16=4,4,IF('Vessel List B'!GC16=5,5,IF('Vessel List B'!GC16=6,6,IF('Vessel List B'!GC16=7,7,IF('Vessel List B'!GC16=8,8,IF('Vessel List B'!GC16=9,9,IF('Vessel List B'!GC16=10,10,IF('Vessel List B'!GC16=11,11,IF('Vessel List B'!GC16=12,12,IF('Vessel List B'!GC16=13,13,IF('Vessel List B'!GC16=14,14,IF('Vessel List B'!GC16=15,15,IF('Vessel List B'!GC16=16,16,0)))))))))))))))))=0," ",VALUE(IF('Vessel List B'!GC16=1,1,IF('Vessel List B'!GC16=2,2,IF('Vessel List B'!GC16=3,3,IF('Vessel List B'!GC16=4,4,IF('Vessel List B'!GC16=5,5,IF('Vessel List B'!GC16=6,6,IF('Vessel List B'!GC16=7,7,IF('Vessel List B'!GC16=8,8,IF('Vessel List B'!GC16=9,9,IF('Vessel List B'!GC16=10,10,IF('Vessel List B'!GC16=11,11,IF('Vessel List B'!GC16=12,12,IF('Vessel List B'!GC16=13,13,IF('Vessel List B'!GC16=14,14,IF('Vessel List B'!GC16=15,15,IF('Vessel List B'!GC16=16,16,0))))))))))))))))))</f>
        <v xml:space="preserve"> </v>
      </c>
      <c r="IH17" s="154"/>
      <c r="II17" s="158"/>
      <c r="IJ17" s="390" t="str">
        <f t="shared" si="68"/>
        <v/>
      </c>
      <c r="IK17" s="158"/>
      <c r="IL17" s="137"/>
      <c r="IM17" s="388" t="str">
        <f t="shared" si="69"/>
        <v/>
      </c>
      <c r="IN17" s="157" t="str">
        <f>IF(VALUE(IF('Vessel List B'!GP16=1,1,IF('Vessel List B'!GP16=2,2,IF('Vessel List B'!GP16=3,3,IF('Vessel List B'!GP16=4,4,IF('Vessel List B'!GP16=5,5,IF('Vessel List B'!GP16=6,6,IF('Vessel List B'!GP16=7,7,IF('Vessel List B'!GP16=8,8,IF('Vessel List B'!GP16=9,9,IF('Vessel List B'!GP16=10,10,IF('Vessel List B'!GP16=11,11,IF('Vessel List B'!GP16=12,12,IF('Vessel List B'!GP16=13,13,IF('Vessel List B'!GP16=14,14,IF('Vessel List B'!GP16=15,15,IF('Vessel List B'!GP16=16,16,0)))))))))))))))))=0," ",VALUE(IF('Vessel List B'!GP16=1,1,IF('Vessel List B'!GP16=2,2,IF('Vessel List B'!GP16=3,3,IF('Vessel List B'!GP16=4,4,IF('Vessel List B'!GP16=5,5,IF('Vessel List B'!GP16=6,6,IF('Vessel List B'!GP16=7,7,IF('Vessel List B'!GP16=8,8,IF('Vessel List B'!GP16=9,9,IF('Vessel List B'!GP16=10,10,IF('Vessel List B'!GP16=11,11,IF('Vessel List B'!GP16=12,12,IF('Vessel List B'!GP16=13,13,IF('Vessel List B'!GP16=14,14,IF('Vessel List B'!GP16=15,15,IF('Vessel List B'!GP16=16,16,0))))))))))))))))))</f>
        <v xml:space="preserve"> </v>
      </c>
      <c r="IO17" s="154"/>
      <c r="IP17" s="158"/>
      <c r="IQ17" s="390" t="str">
        <f t="shared" si="70"/>
        <v/>
      </c>
      <c r="IR17" s="158"/>
      <c r="IS17" s="137"/>
      <c r="IT17" s="388" t="str">
        <f t="shared" si="71"/>
        <v/>
      </c>
      <c r="IU17" s="157" t="str">
        <f>IF(VALUE(IF('Vessel List B'!HC16=1,1,IF('Vessel List B'!HC16=2,2,IF('Vessel List B'!HC16=3,3,IF('Vessel List B'!HC16=4,4,IF('Vessel List B'!HC16=5,5,IF('Vessel List B'!HC16=6,6,IF('Vessel List B'!HC16=7,7,IF('Vessel List B'!HC16=8,8,IF('Vessel List B'!HC16=9,9,IF('Vessel List B'!HC16=10,10,IF('Vessel List B'!HC16=11,11,IF('Vessel List B'!HC16=12,12,IF('Vessel List B'!HC16=13,13,IF('Vessel List B'!HC16=14,14,IF('Vessel List B'!HC16=15,15,IF('Vessel List B'!HC16=16,16,0)))))))))))))))))=0," ",VALUE(IF('Vessel List B'!HC16=1,1,IF('Vessel List B'!HC16=2,2,IF('Vessel List B'!HC16=3,3,IF('Vessel List B'!HC16=4,4,IF('Vessel List B'!HC16=5,5,IF('Vessel List B'!HC16=6,6,IF('Vessel List B'!HC16=7,7,IF('Vessel List B'!HC16=8,8,IF('Vessel List B'!HC16=9,9,IF('Vessel List B'!HC16=10,10,IF('Vessel List B'!HC16=11,11,IF('Vessel List B'!HC16=12,12,IF('Vessel List B'!HC16=13,13,IF('Vessel List B'!HC16=14,14,IF('Vessel List B'!HC16=15,15,IF('Vessel List B'!HC16=16,16,0))))))))))))))))))</f>
        <v xml:space="preserve"> </v>
      </c>
      <c r="IV17" s="154"/>
      <c r="IW17" s="158"/>
      <c r="IX17" s="390" t="str">
        <f t="shared" si="72"/>
        <v/>
      </c>
      <c r="IY17" s="158"/>
      <c r="IZ17" s="137"/>
      <c r="JA17" s="388" t="str">
        <f t="shared" si="73"/>
        <v/>
      </c>
      <c r="JB17" s="157" t="str">
        <f>IF(VALUE(IF('Vessel List B'!HP16=1,1,IF('Vessel List B'!HP16=2,2,IF('Vessel List B'!HP16=3,3,IF('Vessel List B'!HP16=4,4,IF('Vessel List B'!HP16=5,5,IF('Vessel List B'!HP16=6,6,IF('Vessel List B'!HP16=7,7,IF('Vessel List B'!HP16=8,8,IF('Vessel List B'!HP16=9,9,IF('Vessel List B'!HP16=10,10,IF('Vessel List B'!HP16=11,11,IF('Vessel List B'!HP16=12,12,IF('Vessel List B'!HP16=13,13,IF('Vessel List B'!HP16=14,14,IF('Vessel List B'!HP16=15,15,IF('Vessel List B'!HP16=16,16,0)))))))))))))))))=0," ",VALUE(IF('Vessel List B'!HP16=1,1,IF('Vessel List B'!HP16=2,2,IF('Vessel List B'!HP16=3,3,IF('Vessel List B'!HP16=4,4,IF('Vessel List B'!HP16=5,5,IF('Vessel List B'!HP16=6,6,IF('Vessel List B'!HP16=7,7,IF('Vessel List B'!HP16=8,8,IF('Vessel List B'!HP16=9,9,IF('Vessel List B'!HP16=10,10,IF('Vessel List B'!HP16=11,11,IF('Vessel List B'!HP16=12,12,IF('Vessel List B'!HP16=13,13,IF('Vessel List B'!HP16=14,14,IF('Vessel List B'!HP16=15,15,IF('Vessel List B'!HP16=16,16,0))))))))))))))))))</f>
        <v xml:space="preserve"> </v>
      </c>
      <c r="JC17" s="154"/>
      <c r="JD17" s="158"/>
      <c r="JE17" s="390" t="str">
        <f t="shared" si="74"/>
        <v/>
      </c>
      <c r="JF17" s="158"/>
      <c r="JG17" s="137"/>
      <c r="JH17" s="388" t="str">
        <f t="shared" si="75"/>
        <v/>
      </c>
      <c r="JI17" s="157" t="str">
        <f>IF(VALUE(IF('Vessel List B'!IC16=1,1,IF('Vessel List B'!IC16=2,2,IF('Vessel List B'!IC16=3,3,IF('Vessel List B'!IC16=4,4,IF('Vessel List B'!IC16=5,5,IF('Vessel List B'!IC16=6,6,IF('Vessel List B'!IC16=7,7,IF('Vessel List B'!IC16=8,8,IF('Vessel List B'!IC16=9,9,IF('Vessel List B'!IC16=10,10,IF('Vessel List B'!IC16=11,11,IF('Vessel List B'!IC16=12,12,IF('Vessel List B'!IC16=13,13,IF('Vessel List B'!IC16=14,14,IF('Vessel List B'!IC16=15,15,IF('Vessel List B'!IC16=16,16,0)))))))))))))))))=0," ",VALUE(IF('Vessel List B'!IC16=1,1,IF('Vessel List B'!IC16=2,2,IF('Vessel List B'!IC16=3,3,IF('Vessel List B'!IC16=4,4,IF('Vessel List B'!IC16=5,5,IF('Vessel List B'!IC16=6,6,IF('Vessel List B'!IC16=7,7,IF('Vessel List B'!IC16=8,8,IF('Vessel List B'!IC16=9,9,IF('Vessel List B'!IC16=10,10,IF('Vessel List B'!IC16=11,11,IF('Vessel List B'!IC16=12,12,IF('Vessel List B'!IC16=13,13,IF('Vessel List B'!IC16=14,14,IF('Vessel List B'!IC16=15,15,IF('Vessel List B'!IC16=16,16,0))))))))))))))))))</f>
        <v xml:space="preserve"> </v>
      </c>
      <c r="JJ17" s="154"/>
      <c r="JK17" s="158"/>
      <c r="JL17" s="390" t="str">
        <f t="shared" si="76"/>
        <v/>
      </c>
      <c r="JM17" s="158"/>
      <c r="JN17" s="137"/>
      <c r="JO17" s="388" t="str">
        <f t="shared" si="77"/>
        <v/>
      </c>
      <c r="JP17" s="157" t="str">
        <f>IF(VALUE(IF('Vessel List B'!IP16=1,1,IF('Vessel List B'!IP16=2,2,IF('Vessel List B'!IP16=3,3,IF('Vessel List B'!IP16=4,4,IF('Vessel List B'!IP16=5,5,IF('Vessel List B'!IP16=6,6,IF('Vessel List B'!IP16=7,7,IF('Vessel List B'!IP16=8,8,IF('Vessel List B'!IP16=9,9,IF('Vessel List B'!IP16=10,10,IF('Vessel List B'!IP16=11,11,IF('Vessel List B'!IP16=12,12,IF('Vessel List B'!IP16=13,13,IF('Vessel List B'!IP16=14,14,IF('Vessel List B'!IP16=15,15,IF('Vessel List B'!IP16=16,16,0)))))))))))))))))=0," ",VALUE(IF('Vessel List B'!IP16=1,1,IF('Vessel List B'!IP16=2,2,IF('Vessel List B'!IP16=3,3,IF('Vessel List B'!IP16=4,4,IF('Vessel List B'!IP16=5,5,IF('Vessel List B'!IP16=6,6,IF('Vessel List B'!IP16=7,7,IF('Vessel List B'!IP16=8,8,IF('Vessel List B'!IP16=9,9,IF('Vessel List B'!IP16=10,10,IF('Vessel List B'!IP16=11,11,IF('Vessel List B'!IP16=12,12,IF('Vessel List B'!IP16=13,13,IF('Vessel List B'!IP16=14,14,IF('Vessel List B'!IP16=15,15,IF('Vessel List B'!IP16=16,16,0))))))))))))))))))</f>
        <v xml:space="preserve"> </v>
      </c>
      <c r="JQ17" s="154"/>
      <c r="JR17" s="158"/>
      <c r="JS17" s="390" t="str">
        <f t="shared" si="78"/>
        <v/>
      </c>
      <c r="JT17" s="158"/>
      <c r="JU17" s="137"/>
      <c r="JV17" s="397" t="str">
        <f t="shared" si="79"/>
        <v/>
      </c>
      <c r="JW17" s="403"/>
      <c r="JX17" s="409" t="e">
        <f t="shared" si="81"/>
        <v>#VALUE!</v>
      </c>
    </row>
    <row r="18" spans="1:291" ht="15" x14ac:dyDescent="0.25">
      <c r="A18" s="132">
        <f>'Vessel List A'!B17</f>
        <v>41592</v>
      </c>
      <c r="B18" s="157" t="str">
        <f>IF(VALUE(IF('Vessel List A'!C17=1,1,IF('Vessel List A'!C17=2,2,IF('Vessel List A'!C17=3,3,IF('Vessel List A'!C17=4,4,IF('Vessel List A'!C17=5,5,IF('Vessel List A'!C17=6,6,IF('Vessel List A'!C17=7,7,IF('Vessel List A'!C17=8,8,IF('Vessel List A'!C17=9,9,IF('Vessel List A'!C17=10,10,IF('Vessel List A'!C17=11,11,IF('Vessel List A'!C17=12,12,IF('Vessel List A'!C17=13,13,IF('Vessel List A'!C17=14,14,IF('Vessel List A'!C17=15,15,IF('Vessel List A'!C17=16,16,0)))))))))))))))))=0," ",VALUE(IF('Vessel List A'!C17=1,1,IF('Vessel List A'!C17=2,2,IF('Vessel List A'!C17=3,3,IF('Vessel List A'!C17=4,4,IF('Vessel List A'!C17=5,5,IF('Vessel List A'!C17=6,6,IF('Vessel List A'!C17=7,7,IF('Vessel List A'!C17=8,8,IF('Vessel List A'!C17=9,9,IF('Vessel List A'!C17=10,10,IF('Vessel List A'!C17=11,11,IF('Vessel List A'!C17=12,12,IF('Vessel List A'!C17=13,13,IF('Vessel List A'!C17=14,14,IF('Vessel List A'!C17=15,15,IF('Vessel List A'!C17=16,16,0))))))))))))))))))</f>
        <v xml:space="preserve"> </v>
      </c>
      <c r="C18" s="154">
        <v>4</v>
      </c>
      <c r="D18" s="158" t="s">
        <v>179</v>
      </c>
      <c r="E18" s="390">
        <f t="shared" si="0"/>
        <v>6</v>
      </c>
      <c r="F18" s="158">
        <v>6</v>
      </c>
      <c r="G18" s="137" t="s">
        <v>182</v>
      </c>
      <c r="H18" s="388">
        <f t="shared" si="1"/>
        <v>4</v>
      </c>
      <c r="I18" s="157" t="str">
        <f>IF(VALUE(IF('Vessel List A'!P17=1,1,IF('Vessel List A'!P17=2,2,IF('Vessel List A'!P17=3,3,IF('Vessel List A'!P17=4,4,IF('Vessel List A'!P17=5,5,IF('Vessel List A'!P17=6,6,IF('Vessel List A'!P17=7,7,IF('Vessel List A'!P17=8,8,IF('Vessel List A'!P17=9,9,IF('Vessel List A'!P17=10,10,IF('Vessel List A'!P17=11,11,IF('Vessel List A'!P17=12,12,IF('Vessel List A'!P17=13,13,IF('Vessel List A'!P17=14,14,IF('Vessel List A'!P17=15,15,IF('Vessel List A'!P17=16,16,0)))))))))))))))))=0," ",VALUE(IF('Vessel List A'!P17=1,1,IF('Vessel List A'!P17=2,2,IF('Vessel List A'!P17=3,3,IF('Vessel List A'!P17=4,4,IF('Vessel List A'!P17=5,5,IF('Vessel List A'!P17=6,6,IF('Vessel List A'!P17=7,7,IF('Vessel List A'!P17=8,8,IF('Vessel List A'!P17=9,9,IF('Vessel List A'!P17=10,10,IF('Vessel List A'!P17=11,11,IF('Vessel List A'!P17=12,12,IF('Vessel List A'!P17=13,13,IF('Vessel List A'!P17=14,14,IF('Vessel List A'!P17=15,15,IF('Vessel List A'!P17=16,16,0))))))))))))))))))</f>
        <v xml:space="preserve"> </v>
      </c>
      <c r="J18" s="154"/>
      <c r="K18" s="158"/>
      <c r="L18" s="390" t="str">
        <f t="shared" si="2"/>
        <v/>
      </c>
      <c r="M18" s="158"/>
      <c r="N18" s="137"/>
      <c r="O18" s="388" t="str">
        <f t="shared" si="3"/>
        <v/>
      </c>
      <c r="P18" s="157" t="str">
        <f>IF(VALUE(IF('Vessel List A'!AC17=1,1,IF('Vessel List A'!AC17=2,2,IF('Vessel List A'!AC17=3,3,IF('Vessel List A'!AC17=4,4,IF('Vessel List A'!AC17=5,5,IF('Vessel List A'!AC17=6,6,IF('Vessel List A'!AC17=7,7,IF('Vessel List A'!AC17=8,8,IF('Vessel List A'!AC17=9,9,IF('Vessel List A'!AC17=10,10,IF('Vessel List A'!AC17=11,11,IF('Vessel List A'!AC17=12,12,IF('Vessel List A'!AC17=13,13,IF('Vessel List A'!AC17=14,14,IF('Vessel List A'!AC17=15,15,IF('Vessel List A'!AC17=16,16,0)))))))))))))))))=0," ",VALUE(IF('Vessel List A'!AC17=1,1,IF('Vessel List A'!AC17=2,2,IF('Vessel List A'!AC17=3,3,IF('Vessel List A'!AC17=4,4,IF('Vessel List A'!AC17=5,5,IF('Vessel List A'!AC17=6,6,IF('Vessel List A'!AC17=7,7,IF('Vessel List A'!AC17=8,8,IF('Vessel List A'!AC17=9,9,IF('Vessel List A'!AC17=10,10,IF('Vessel List A'!AC17=11,11,IF('Vessel List A'!AC17=12,12,IF('Vessel List A'!AC17=13,13,IF('Vessel List A'!AC17=14,14,IF('Vessel List A'!AC17=15,15,IF('Vessel List A'!AC17=16,16,0))))))))))))))))))</f>
        <v xml:space="preserve"> </v>
      </c>
      <c r="Q18" s="154"/>
      <c r="R18" s="158"/>
      <c r="S18" s="390" t="str">
        <f t="shared" si="4"/>
        <v/>
      </c>
      <c r="T18" s="158"/>
      <c r="U18" s="137"/>
      <c r="V18" s="388" t="str">
        <f t="shared" si="5"/>
        <v/>
      </c>
      <c r="W18" s="157" t="str">
        <f>IF(VALUE(IF('Vessel List A'!AP17=1,1,IF('Vessel List A'!AP17=2,2,IF('Vessel List A'!AP17=3,3,IF('Vessel List A'!AP17=4,4,IF('Vessel List A'!AP17=5,5,IF('Vessel List A'!AP17=6,6,IF('Vessel List A'!AP17=7,7,IF('Vessel List A'!AP17=8,8,IF('Vessel List A'!AP17=9,9,IF('Vessel List A'!AP17=10,10,IF('Vessel List A'!AP17=11,11,IF('Vessel List A'!AP17=12,12,IF('Vessel List A'!AP17=13,13,IF('Vessel List A'!AP17=14,14,IF('Vessel List A'!AP17=15,15,IF('Vessel List A'!AP17=16,16,0)))))))))))))))))=0," ",VALUE(IF('Vessel List A'!AP17=1,1,IF('Vessel List A'!AP17=2,2,IF('Vessel List A'!AP17=3,3,IF('Vessel List A'!AP17=4,4,IF('Vessel List A'!AP17=5,5,IF('Vessel List A'!AP17=6,6,IF('Vessel List A'!AP17=7,7,IF('Vessel List A'!AP17=8,8,IF('Vessel List A'!AP17=9,9,IF('Vessel List A'!AP17=10,10,IF('Vessel List A'!AP17=11,11,IF('Vessel List A'!AP17=12,12,IF('Vessel List A'!AP17=13,13,IF('Vessel List A'!AP17=14,14,IF('Vessel List A'!AP17=15,15,IF('Vessel List A'!AP17=16,16,0))))))))))))))))))</f>
        <v xml:space="preserve"> </v>
      </c>
      <c r="X18" s="154"/>
      <c r="Y18" s="158"/>
      <c r="Z18" s="390" t="str">
        <f t="shared" si="6"/>
        <v/>
      </c>
      <c r="AA18" s="158"/>
      <c r="AB18" s="137"/>
      <c r="AC18" s="388" t="str">
        <f t="shared" si="7"/>
        <v/>
      </c>
      <c r="AD18" s="157" t="str">
        <f>IF(VALUE(IF('Vessel List A'!BC17=1,1,IF('Vessel List A'!BC17=2,2,IF('Vessel List A'!BC17=3,3,IF('Vessel List A'!BC17=4,4,IF('Vessel List A'!BC17=5,5,IF('Vessel List A'!BC17=6,6,IF('Vessel List A'!BC17=7,7,IF('Vessel List A'!BC17=8,8,IF('Vessel List A'!BC17=9,9,IF('Vessel List A'!BC17=10,10,IF('Vessel List A'!BC17=11,11,IF('Vessel List A'!BC17=12,12,IF('Vessel List A'!BC17=13,13,IF('Vessel List A'!BC17=14,14,IF('Vessel List A'!BC17=15,15,IF('Vessel List A'!BC17=16,16,0)))))))))))))))))=0," ",VALUE(IF('Vessel List A'!BC17=1,1,IF('Vessel List A'!BC17=2,2,IF('Vessel List A'!BC17=3,3,IF('Vessel List A'!BC17=4,4,IF('Vessel List A'!BC17=5,5,IF('Vessel List A'!BC17=6,6,IF('Vessel List A'!BC17=7,7,IF('Vessel List A'!BC17=8,8,IF('Vessel List A'!BC17=9,9,IF('Vessel List A'!BC17=10,10,IF('Vessel List A'!BC17=11,11,IF('Vessel List A'!BC17=12,12,IF('Vessel List A'!BC17=13,13,IF('Vessel List A'!BC17=14,14,IF('Vessel List A'!BC17=15,15,IF('Vessel List A'!BC17=16,16,0))))))))))))))))))</f>
        <v xml:space="preserve"> </v>
      </c>
      <c r="AE18" s="154"/>
      <c r="AF18" s="158"/>
      <c r="AG18" s="390" t="str">
        <f t="shared" si="8"/>
        <v/>
      </c>
      <c r="AH18" s="158"/>
      <c r="AI18" s="137"/>
      <c r="AJ18" s="388" t="str">
        <f t="shared" si="9"/>
        <v/>
      </c>
      <c r="AK18" s="157" t="str">
        <f>IF(VALUE(IF('Vessel List A'!BP17=1,1,IF('Vessel List A'!BP17=2,2,IF('Vessel List A'!BP17=3,3,IF('Vessel List A'!BP17=4,4,IF('Vessel List A'!BP17=5,5,IF('Vessel List A'!BP17=6,6,IF('Vessel List A'!BP17=7,7,IF('Vessel List A'!BP17=8,8,IF('Vessel List A'!BP17=9,9,IF('Vessel List A'!BP17=10,10,IF('Vessel List A'!BP17=11,11,IF('Vessel List A'!BP17=12,12,IF('Vessel List A'!BP17=13,13,IF('Vessel List A'!BP17=14,14,IF('Vessel List A'!BP17=15,15,IF('Vessel List A'!BP17=16,16,0)))))))))))))))))=0," ",VALUE(IF('Vessel List A'!BP17=1,1,IF('Vessel List A'!BP17=2,2,IF('Vessel List A'!BP17=3,3,IF('Vessel List A'!BP17=4,4,IF('Vessel List A'!BP17=5,5,IF('Vessel List A'!BP17=6,6,IF('Vessel List A'!BP17=7,7,IF('Vessel List A'!BP17=8,8,IF('Vessel List A'!BP17=9,9,IF('Vessel List A'!BP17=10,10,IF('Vessel List A'!BP17=11,11,IF('Vessel List A'!BP17=12,12,IF('Vessel List A'!BP17=13,13,IF('Vessel List A'!BP17=14,14,IF('Vessel List A'!BP17=15,15,IF('Vessel List A'!BP17=16,16,0))))))))))))))))))</f>
        <v xml:space="preserve"> </v>
      </c>
      <c r="AL18" s="154"/>
      <c r="AM18" s="158"/>
      <c r="AN18" s="390" t="str">
        <f t="shared" si="10"/>
        <v/>
      </c>
      <c r="AO18" s="158"/>
      <c r="AP18" s="137"/>
      <c r="AQ18" s="388" t="str">
        <f t="shared" si="11"/>
        <v/>
      </c>
      <c r="AR18" s="157" t="str">
        <f>IF(VALUE(IF('Vessel List A'!CC17=1,1,IF('Vessel List A'!CC17=2,2,IF('Vessel List A'!CC17=3,3,IF('Vessel List A'!CC17=4,4,IF('Vessel List A'!CC17=5,5,IF('Vessel List A'!CC17=6,6,IF('Vessel List A'!CC17=7,7,IF('Vessel List A'!CC17=8,8,IF('Vessel List A'!CC17=9,9,IF('Vessel List A'!CC17=10,10,IF('Vessel List A'!CC17=11,11,IF('Vessel List A'!CC17=12,12,IF('Vessel List A'!CC17=13,13,IF('Vessel List A'!CC17=14,14,IF('Vessel List A'!CC17=15,15,IF('Vessel List A'!CC17=16,16,0)))))))))))))))))=0," ",VALUE(IF('Vessel List A'!CC17=1,1,IF('Vessel List A'!CC17=2,2,IF('Vessel List A'!CC17=3,3,IF('Vessel List A'!CC17=4,4,IF('Vessel List A'!CC17=5,5,IF('Vessel List A'!CC17=6,6,IF('Vessel List A'!CC17=7,7,IF('Vessel List A'!CC17=8,8,IF('Vessel List A'!CC17=9,9,IF('Vessel List A'!CC17=10,10,IF('Vessel List A'!CC17=11,11,IF('Vessel List A'!CC17=12,12,IF('Vessel List A'!CC17=13,13,IF('Vessel List A'!CC17=14,14,IF('Vessel List A'!CC17=15,15,IF('Vessel List A'!CC17=16,16,0))))))))))))))))))</f>
        <v xml:space="preserve"> </v>
      </c>
      <c r="AS18" s="154"/>
      <c r="AT18" s="158"/>
      <c r="AU18" s="390" t="str">
        <f t="shared" si="12"/>
        <v/>
      </c>
      <c r="AV18" s="158"/>
      <c r="AW18" s="137"/>
      <c r="AX18" s="388" t="str">
        <f t="shared" si="13"/>
        <v/>
      </c>
      <c r="AY18" s="157" t="str">
        <f>IF(VALUE(IF('Vessel List A'!CP17=1,1,IF('Vessel List A'!CP17=2,2,IF('Vessel List A'!CP17=3,3,IF('Vessel List A'!CP17=4,4,IF('Vessel List A'!CP17=5,5,IF('Vessel List A'!CP17=6,6,IF('Vessel List A'!CP17=7,7,IF('Vessel List A'!CP17=8,8,IF('Vessel List A'!CP17=9,9,IF('Vessel List A'!CP17=10,10,IF('Vessel List A'!CP17=11,11,IF('Vessel List A'!CP17=12,12,IF('Vessel List A'!CP17=13,13,IF('Vessel List A'!CP17=14,14,IF('Vessel List A'!CP17=15,15,IF('Vessel List A'!CP17=16,16,0)))))))))))))))))=0," ",VALUE(IF('Vessel List A'!CP17=1,1,IF('Vessel List A'!CP17=2,2,IF('Vessel List A'!CP17=3,3,IF('Vessel List A'!CP17=4,4,IF('Vessel List A'!CP17=5,5,IF('Vessel List A'!CP17=6,6,IF('Vessel List A'!CP17=7,7,IF('Vessel List A'!CP17=8,8,IF('Vessel List A'!CP17=9,9,IF('Vessel List A'!CP17=10,10,IF('Vessel List A'!CP17=11,11,IF('Vessel List A'!CP17=12,12,IF('Vessel List A'!CP17=13,13,IF('Vessel List A'!CP17=14,14,IF('Vessel List A'!CP17=15,15,IF('Vessel List A'!CP17=16,16,0))))))))))))))))))</f>
        <v xml:space="preserve"> </v>
      </c>
      <c r="AZ18" s="154"/>
      <c r="BA18" s="158"/>
      <c r="BB18" s="390" t="str">
        <f t="shared" si="14"/>
        <v/>
      </c>
      <c r="BC18" s="158"/>
      <c r="BD18" s="137"/>
      <c r="BE18" s="388" t="str">
        <f t="shared" si="15"/>
        <v/>
      </c>
      <c r="BF18" s="157" t="str">
        <f>IF(VALUE(IF('Vessel List A'!DC17=1,1,IF('Vessel List A'!DC17=2,2,IF('Vessel List A'!DC17=3,3,IF('Vessel List A'!DC17=4,4,IF('Vessel List A'!DC17=5,5,IF('Vessel List A'!DC17=6,6,IF('Vessel List A'!DC17=7,7,IF('Vessel List A'!DC17=8,8,IF('Vessel List A'!DC17=9,9,IF('Vessel List A'!DC17=10,10,IF('Vessel List A'!DC17=11,11,IF('Vessel List A'!DC17=12,12,IF('Vessel List A'!DC17=13,13,IF('Vessel List A'!DC17=14,14,IF('Vessel List A'!DC17=15,15,IF('Vessel List A'!DC17=16,16,0)))))))))))))))))=0," ",VALUE(IF('Vessel List A'!DC17=1,1,IF('Vessel List A'!DC17=2,2,IF('Vessel List A'!DC17=3,3,IF('Vessel List A'!DC17=4,4,IF('Vessel List A'!DC17=5,5,IF('Vessel List A'!DC17=6,6,IF('Vessel List A'!DC17=7,7,IF('Vessel List A'!DC17=8,8,IF('Vessel List A'!DC17=9,9,IF('Vessel List A'!DC17=10,10,IF('Vessel List A'!DC17=11,11,IF('Vessel List A'!DC17=12,12,IF('Vessel List A'!DC17=13,13,IF('Vessel List A'!DC17=14,14,IF('Vessel List A'!DC17=15,15,IF('Vessel List A'!DC17=16,16,0))))))))))))))))))</f>
        <v xml:space="preserve"> </v>
      </c>
      <c r="BG18" s="154"/>
      <c r="BH18" s="158"/>
      <c r="BI18" s="390" t="str">
        <f t="shared" si="16"/>
        <v/>
      </c>
      <c r="BJ18" s="158"/>
      <c r="BK18" s="137"/>
      <c r="BL18" s="388" t="str">
        <f t="shared" si="17"/>
        <v/>
      </c>
      <c r="BM18" s="157" t="str">
        <f>IF(VALUE(IF('Vessel List A'!DP17=1,1,IF('Vessel List A'!DP17=2,2,IF('Vessel List A'!DP17=3,3,IF('Vessel List A'!DP17=4,4,IF('Vessel List A'!DP17=5,5,IF('Vessel List A'!DP17=6,6,IF('Vessel List A'!DP17=7,7,IF('Vessel List A'!DP17=8,8,IF('Vessel List A'!DP17=9,9,IF('Vessel List A'!DP17=10,10,IF('Vessel List A'!DP17=11,11,IF('Vessel List A'!DP17=12,12,IF('Vessel List A'!DP17=13,13,IF('Vessel List A'!DP17=14,14,IF('Vessel List A'!DP17=15,15,IF('Vessel List A'!DP17=16,16,0)))))))))))))))))=0," ",VALUE(IF('Vessel List A'!DP17=1,1,IF('Vessel List A'!DP17=2,2,IF('Vessel List A'!DP17=3,3,IF('Vessel List A'!DP17=4,4,IF('Vessel List A'!DP17=5,5,IF('Vessel List A'!DP17=6,6,IF('Vessel List A'!DP17=7,7,IF('Vessel List A'!DP17=8,8,IF('Vessel List A'!DP17=9,9,IF('Vessel List A'!DP17=10,10,IF('Vessel List A'!DP17=11,11,IF('Vessel List A'!DP17=12,12,IF('Vessel List A'!DP17=13,13,IF('Vessel List A'!DP17=14,14,IF('Vessel List A'!DP17=15,15,IF('Vessel List A'!DP17=16,16,0))))))))))))))))))</f>
        <v xml:space="preserve"> </v>
      </c>
      <c r="BN18" s="154"/>
      <c r="BO18" s="158"/>
      <c r="BP18" s="390" t="str">
        <f t="shared" si="18"/>
        <v/>
      </c>
      <c r="BQ18" s="158"/>
      <c r="BR18" s="137"/>
      <c r="BS18" s="388" t="str">
        <f t="shared" si="19"/>
        <v/>
      </c>
      <c r="BT18" s="157" t="str">
        <f>IF(VALUE(IF('Vessel List A'!EC17=1,1,IF('Vessel List A'!EC17=2,2,IF('Vessel List A'!EC17=3,3,IF('Vessel List A'!EC17=4,4,IF('Vessel List A'!EC17=5,5,IF('Vessel List A'!EC17=6,6,IF('Vessel List A'!EC17=7,7,IF('Vessel List A'!EC17=8,8,IF('Vessel List A'!EC17=9,9,IF('Vessel List A'!EC17=10,10,IF('Vessel List A'!EC17=11,11,IF('Vessel List A'!EC17=12,12,IF('Vessel List A'!EC17=13,13,IF('Vessel List A'!EC17=14,14,IF('Vessel List A'!EC17=15,15,IF('Vessel List A'!EC17=16,16,0)))))))))))))))))=0," ",VALUE(IF('Vessel List A'!EC17=1,1,IF('Vessel List A'!EC17=2,2,IF('Vessel List A'!EC17=3,3,IF('Vessel List A'!EC17=4,4,IF('Vessel List A'!EC17=5,5,IF('Vessel List A'!EC17=6,6,IF('Vessel List A'!EC17=7,7,IF('Vessel List A'!EC17=8,8,IF('Vessel List A'!EC17=9,9,IF('Vessel List A'!EC17=10,10,IF('Vessel List A'!EC17=11,11,IF('Vessel List A'!EC17=12,12,IF('Vessel List A'!EC17=13,13,IF('Vessel List A'!EC17=14,14,IF('Vessel List A'!EC17=15,15,IF('Vessel List A'!EC17=16,16,0))))))))))))))))))</f>
        <v xml:space="preserve"> </v>
      </c>
      <c r="BU18" s="154"/>
      <c r="BV18" s="158"/>
      <c r="BW18" s="390" t="str">
        <f t="shared" si="20"/>
        <v/>
      </c>
      <c r="BX18" s="158"/>
      <c r="BY18" s="137"/>
      <c r="BZ18" s="388" t="str">
        <f t="shared" si="21"/>
        <v/>
      </c>
      <c r="CA18" s="157" t="str">
        <f>IF(VALUE(IF('Vessel List A'!EP17=1,1,IF('Vessel List A'!EP17=2,2,IF('Vessel List A'!EP17=3,3,IF('Vessel List A'!EP17=4,4,IF('Vessel List A'!EP17=5,5,IF('Vessel List A'!EP17=6,6,IF('Vessel List A'!EP17=7,7,IF('Vessel List A'!EP17=8,8,IF('Vessel List A'!EP17=9,9,IF('Vessel List A'!EP17=10,10,IF('Vessel List A'!EP17=11,11,IF('Vessel List A'!EP17=12,12,IF('Vessel List A'!EP17=13,13,IF('Vessel List A'!EP17=14,14,IF('Vessel List A'!EP17=15,15,IF('Vessel List A'!EP17=16,16,0)))))))))))))))))=0," ",VALUE(IF('Vessel List A'!EP17=1,1,IF('Vessel List A'!EP17=2,2,IF('Vessel List A'!EP17=3,3,IF('Vessel List A'!EP17=4,4,IF('Vessel List A'!EP17=5,5,IF('Vessel List A'!EP17=6,6,IF('Vessel List A'!EP17=7,7,IF('Vessel List A'!EP17=8,8,IF('Vessel List A'!EP17=9,9,IF('Vessel List A'!EP17=10,10,IF('Vessel List A'!EP17=11,11,IF('Vessel List A'!EP17=12,12,IF('Vessel List A'!EP17=13,13,IF('Vessel List A'!EP17=14,14,IF('Vessel List A'!EP17=15,15,IF('Vessel List A'!EP17=16,16,0))))))))))))))))))</f>
        <v xml:space="preserve"> </v>
      </c>
      <c r="CB18" s="154"/>
      <c r="CC18" s="158"/>
      <c r="CD18" s="390" t="str">
        <f t="shared" si="22"/>
        <v/>
      </c>
      <c r="CE18" s="158"/>
      <c r="CF18" s="137"/>
      <c r="CG18" s="388" t="str">
        <f t="shared" si="23"/>
        <v/>
      </c>
      <c r="CH18" s="157" t="str">
        <f>IF(VALUE(IF('Vessel List A'!FC17=1,1,IF('Vessel List A'!FC17=2,2,IF('Vessel List A'!FC17=3,3,IF('Vessel List A'!FC17=4,4,IF('Vessel List A'!FC17=5,5,IF('Vessel List A'!FC17=6,6,IF('Vessel List A'!FC17=7,7,IF('Vessel List A'!FC17=8,8,IF('Vessel List A'!FC17=9,9,IF('Vessel List A'!FC17=10,10,IF('Vessel List A'!FC17=11,11,IF('Vessel List A'!FC17=12,12,IF('Vessel List A'!FC17=13,13,IF('Vessel List A'!FC17=14,14,IF('Vessel List A'!FC17=15,15,IF('Vessel List A'!FC17=16,16,0)))))))))))))))))=0," ",VALUE(IF('Vessel List A'!FC17=1,1,IF('Vessel List A'!FC17=2,2,IF('Vessel List A'!FC17=3,3,IF('Vessel List A'!FC17=4,4,IF('Vessel List A'!FC17=5,5,IF('Vessel List A'!FC17=6,6,IF('Vessel List A'!FC17=7,7,IF('Vessel List A'!FC17=8,8,IF('Vessel List A'!FC17=9,9,IF('Vessel List A'!FC17=10,10,IF('Vessel List A'!FC17=11,11,IF('Vessel List A'!FC17=12,12,IF('Vessel List A'!FC17=13,13,IF('Vessel List A'!FC17=14,14,IF('Vessel List A'!FC17=15,15,IF('Vessel List A'!FC17=16,16,0))))))))))))))))))</f>
        <v xml:space="preserve"> </v>
      </c>
      <c r="CI18" s="154"/>
      <c r="CJ18" s="158"/>
      <c r="CK18" s="390" t="str">
        <f t="shared" si="24"/>
        <v/>
      </c>
      <c r="CL18" s="158"/>
      <c r="CM18" s="137"/>
      <c r="CN18" s="388" t="str">
        <f t="shared" si="25"/>
        <v/>
      </c>
      <c r="CO18" s="157" t="str">
        <f>IF(VALUE(IF('Vessel List A'!FP17=1,1,IF('Vessel List A'!FP17=2,2,IF('Vessel List A'!FP17=3,3,IF('Vessel List A'!FP17=4,4,IF('Vessel List A'!FP17=5,5,IF('Vessel List A'!FP17=6,6,IF('Vessel List A'!FP17=7,7,IF('Vessel List A'!FP17=8,8,IF('Vessel List A'!FP17=9,9,IF('Vessel List A'!FP17=10,10,IF('Vessel List A'!FP17=11,11,IF('Vessel List A'!FP17=12,12,IF('Vessel List A'!FP17=13,13,IF('Vessel List A'!FP17=14,14,IF('Vessel List A'!FP17=15,15,IF('Vessel List A'!FP17=16,16,0)))))))))))))))))=0," ",VALUE(IF('Vessel List A'!FP17=1,1,IF('Vessel List A'!FP17=2,2,IF('Vessel List A'!FP17=3,3,IF('Vessel List A'!FP17=4,4,IF('Vessel List A'!FP17=5,5,IF('Vessel List A'!FP17=6,6,IF('Vessel List A'!FP17=7,7,IF('Vessel List A'!FP17=8,8,IF('Vessel List A'!FP17=9,9,IF('Vessel List A'!FP17=10,10,IF('Vessel List A'!FP17=11,11,IF('Vessel List A'!FP17=12,12,IF('Vessel List A'!FP17=13,13,IF('Vessel List A'!FP17=14,14,IF('Vessel List A'!FP17=15,15,IF('Vessel List A'!FP17=16,16,0))))))))))))))))))</f>
        <v xml:space="preserve"> </v>
      </c>
      <c r="CP18" s="154"/>
      <c r="CQ18" s="158"/>
      <c r="CR18" s="390" t="str">
        <f t="shared" si="26"/>
        <v/>
      </c>
      <c r="CS18" s="158"/>
      <c r="CT18" s="137"/>
      <c r="CU18" s="388" t="str">
        <f t="shared" si="27"/>
        <v/>
      </c>
      <c r="CV18" s="157" t="str">
        <f>IF(VALUE(IF('Vessel List A'!GC17=1,1,IF('Vessel List A'!GC17=2,2,IF('Vessel List A'!GC17=3,3,IF('Vessel List A'!GC17=4,4,IF('Vessel List A'!GC17=5,5,IF('Vessel List A'!GC17=6,6,IF('Vessel List A'!GC17=7,7,IF('Vessel List A'!GC17=8,8,IF('Vessel List A'!GC17=9,9,IF('Vessel List A'!GC17=10,10,IF('Vessel List A'!GC17=11,11,IF('Vessel List A'!GC17=12,12,IF('Vessel List A'!GC17=13,13,IF('Vessel List A'!GC17=14,14,IF('Vessel List A'!GC17=15,15,IF('Vessel List A'!GC17=16,16,0)))))))))))))))))=0," ",VALUE(IF('Vessel List A'!GC17=1,1,IF('Vessel List A'!GC17=2,2,IF('Vessel List A'!GC17=3,3,IF('Vessel List A'!GC17=4,4,IF('Vessel List A'!GC17=5,5,IF('Vessel List A'!GC17=6,6,IF('Vessel List A'!GC17=7,7,IF('Vessel List A'!GC17=8,8,IF('Vessel List A'!GC17=9,9,IF('Vessel List A'!GC17=10,10,IF('Vessel List A'!GC17=11,11,IF('Vessel List A'!GC17=12,12,IF('Vessel List A'!GC17=13,13,IF('Vessel List A'!GC17=14,14,IF('Vessel List A'!GC17=15,15,IF('Vessel List A'!GC17=16,16,0))))))))))))))))))</f>
        <v xml:space="preserve"> </v>
      </c>
      <c r="CW18" s="154"/>
      <c r="CX18" s="158"/>
      <c r="CY18" s="390" t="str">
        <f t="shared" si="28"/>
        <v/>
      </c>
      <c r="CZ18" s="158"/>
      <c r="DA18" s="137"/>
      <c r="DB18" s="388" t="str">
        <f t="shared" si="29"/>
        <v/>
      </c>
      <c r="DC18" s="157" t="str">
        <f>IF(VALUE(IF('Vessel List A'!GP17=1,1,IF('Vessel List A'!GP17=2,2,IF('Vessel List A'!GP17=3,3,IF('Vessel List A'!GP17=4,4,IF('Vessel List A'!GP17=5,5,IF('Vessel List A'!GP17=6,6,IF('Vessel List A'!GP17=7,7,IF('Vessel List A'!GP17=8,8,IF('Vessel List A'!GP17=9,9,IF('Vessel List A'!GP17=10,10,IF('Vessel List A'!GP17=11,11,IF('Vessel List A'!GP17=12,12,IF('Vessel List A'!GP17=13,13,IF('Vessel List A'!GP17=14,14,IF('Vessel List A'!GP17=15,15,IF('Vessel List A'!GP17=16,16,0)))))))))))))))))=0," ",VALUE(IF('Vessel List A'!GP17=1,1,IF('Vessel List A'!GP17=2,2,IF('Vessel List A'!GP17=3,3,IF('Vessel List A'!GP17=4,4,IF('Vessel List A'!GP17=5,5,IF('Vessel List A'!GP17=6,6,IF('Vessel List A'!GP17=7,7,IF('Vessel List A'!GP17=8,8,IF('Vessel List A'!GP17=9,9,IF('Vessel List A'!GP17=10,10,IF('Vessel List A'!GP17=11,11,IF('Vessel List A'!GP17=12,12,IF('Vessel List A'!GP17=13,13,IF('Vessel List A'!GP17=14,14,IF('Vessel List A'!GP17=15,15,IF('Vessel List A'!GP17=16,16,0))))))))))))))))))</f>
        <v xml:space="preserve"> </v>
      </c>
      <c r="DD18" s="154"/>
      <c r="DE18" s="158"/>
      <c r="DF18" s="390" t="str">
        <f t="shared" si="30"/>
        <v/>
      </c>
      <c r="DG18" s="158"/>
      <c r="DH18" s="137"/>
      <c r="DI18" s="388" t="str">
        <f t="shared" si="31"/>
        <v/>
      </c>
      <c r="DJ18" s="157" t="str">
        <f>IF(VALUE(IF('Vessel List A'!HC17=1,1,IF('Vessel List A'!HC17=2,2,IF('Vessel List A'!HC17=3,3,IF('Vessel List A'!HC17=4,4,IF('Vessel List A'!HC17=5,5,IF('Vessel List A'!HC17=6,6,IF('Vessel List A'!HC17=7,7,IF('Vessel List A'!HC17=8,8,IF('Vessel List A'!HC17=9,9,IF('Vessel List A'!HC17=10,10,IF('Vessel List A'!HC17=11,11,IF('Vessel List A'!HC17=12,12,IF('Vessel List A'!HC17=13,13,IF('Vessel List A'!HC17=14,14,IF('Vessel List A'!HC17=15,15,IF('Vessel List A'!HC17=16,16,0)))))))))))))))))=0," ",VALUE(IF('Vessel List A'!HC17=1,1,IF('Vessel List A'!HC17=2,2,IF('Vessel List A'!HC17=3,3,IF('Vessel List A'!HC17=4,4,IF('Vessel List A'!HC17=5,5,IF('Vessel List A'!HC17=6,6,IF('Vessel List A'!HC17=7,7,IF('Vessel List A'!HC17=8,8,IF('Vessel List A'!HC17=9,9,IF('Vessel List A'!HC17=10,10,IF('Vessel List A'!HC17=11,11,IF('Vessel List A'!HC17=12,12,IF('Vessel List A'!HC17=13,13,IF('Vessel List A'!HC17=14,14,IF('Vessel List A'!HC17=15,15,IF('Vessel List A'!HC17=16,16,0))))))))))))))))))</f>
        <v xml:space="preserve"> </v>
      </c>
      <c r="DK18" s="154"/>
      <c r="DL18" s="158"/>
      <c r="DM18" s="390" t="str">
        <f t="shared" si="32"/>
        <v/>
      </c>
      <c r="DN18" s="158"/>
      <c r="DO18" s="137"/>
      <c r="DP18" s="388" t="str">
        <f t="shared" si="33"/>
        <v/>
      </c>
      <c r="DQ18" s="157" t="str">
        <f>IF(VALUE(IF('Vessel List A'!HP17=1,1,IF('Vessel List A'!HP17=2,2,IF('Vessel List A'!HP17=3,3,IF('Vessel List A'!HP17=4,4,IF('Vessel List A'!HP17=5,5,IF('Vessel List A'!HP17=6,6,IF('Vessel List A'!HP17=7,7,IF('Vessel List A'!HP17=8,8,IF('Vessel List A'!HP17=9,9,IF('Vessel List A'!HP17=10,10,IF('Vessel List A'!HP17=11,11,IF('Vessel List A'!HP17=12,12,IF('Vessel List A'!HP17=13,13,IF('Vessel List A'!HP17=14,14,IF('Vessel List A'!HP17=15,15,IF('Vessel List A'!HP17=16,16,0)))))))))))))))))=0," ",VALUE(IF('Vessel List A'!HP17=1,1,IF('Vessel List A'!HP17=2,2,IF('Vessel List A'!HP17=3,3,IF('Vessel List A'!HP17=4,4,IF('Vessel List A'!HP17=5,5,IF('Vessel List A'!HP17=6,6,IF('Vessel List A'!HP17=7,7,IF('Vessel List A'!HP17=8,8,IF('Vessel List A'!HP17=9,9,IF('Vessel List A'!HP17=10,10,IF('Vessel List A'!HP17=11,11,IF('Vessel List A'!HP17=12,12,IF('Vessel List A'!HP17=13,13,IF('Vessel List A'!HP17=14,14,IF('Vessel List A'!HP17=15,15,IF('Vessel List A'!HP17=16,16,0))))))))))))))))))</f>
        <v xml:space="preserve"> </v>
      </c>
      <c r="DR18" s="154"/>
      <c r="DS18" s="158"/>
      <c r="DT18" s="390" t="str">
        <f t="shared" si="34"/>
        <v/>
      </c>
      <c r="DU18" s="158"/>
      <c r="DV18" s="137"/>
      <c r="DW18" s="388" t="str">
        <f t="shared" si="35"/>
        <v/>
      </c>
      <c r="DX18" s="157" t="str">
        <f>IF(VALUE(IF('Vessel List A'!IC17=1,1,IF('Vessel List A'!IC17=2,2,IF('Vessel List A'!IC17=3,3,IF('Vessel List A'!IC17=4,4,IF('Vessel List A'!IC17=5,5,IF('Vessel List A'!IC17=6,6,IF('Vessel List A'!IC17=7,7,IF('Vessel List A'!IC17=8,8,IF('Vessel List A'!IC17=9,9,IF('Vessel List A'!IC17=10,10,IF('Vessel List A'!IC17=11,11,IF('Vessel List A'!IC17=12,12,IF('Vessel List A'!IC17=13,13,IF('Vessel List A'!IC17=14,14,IF('Vessel List A'!IC17=15,15,IF('Vessel List A'!IC17=16,16,0)))))))))))))))))=0," ",VALUE(IF('Vessel List A'!IC17=1,1,IF('Vessel List A'!IC17=2,2,IF('Vessel List A'!IC17=3,3,IF('Vessel List A'!IC17=4,4,IF('Vessel List A'!IC17=5,5,IF('Vessel List A'!IC17=6,6,IF('Vessel List A'!IC17=7,7,IF('Vessel List A'!IC17=8,8,IF('Vessel List A'!IC17=9,9,IF('Vessel List A'!IC17=10,10,IF('Vessel List A'!IC17=11,11,IF('Vessel List A'!IC17=12,12,IF('Vessel List A'!IC17=13,13,IF('Vessel List A'!IC17=14,14,IF('Vessel List A'!IC17=15,15,IF('Vessel List A'!IC17=16,16,0))))))))))))))))))</f>
        <v xml:space="preserve"> </v>
      </c>
      <c r="DY18" s="154"/>
      <c r="DZ18" s="158"/>
      <c r="EA18" s="390" t="str">
        <f t="shared" si="36"/>
        <v/>
      </c>
      <c r="EB18" s="158"/>
      <c r="EC18" s="137"/>
      <c r="ED18" s="388" t="str">
        <f t="shared" si="37"/>
        <v/>
      </c>
      <c r="EE18" s="157" t="str">
        <f>IF(VALUE(IF('Vessel List A'!IP17=1,1,IF('Vessel List A'!IP17=2,2,IF('Vessel List A'!IP17=3,3,IF('Vessel List A'!IP17=4,4,IF('Vessel List A'!IP17=5,5,IF('Vessel List A'!IP17=6,6,IF('Vessel List A'!IP17=7,7,IF('Vessel List A'!IP17=8,8,IF('Vessel List A'!IP17=9,9,IF('Vessel List A'!IP17=10,10,IF('Vessel List A'!IP17=11,11,IF('Vessel List A'!IP17=12,12,IF('Vessel List A'!IP17=13,13,IF('Vessel List A'!IP17=14,14,IF('Vessel List A'!IP17=15,15,IF('Vessel List A'!IP17=16,16,0)))))))))))))))))=0," ",VALUE(IF('Vessel List A'!IP17=1,1,IF('Vessel List A'!IP17=2,2,IF('Vessel List A'!IP17=3,3,IF('Vessel List A'!IP17=4,4,IF('Vessel List A'!IP17=5,5,IF('Vessel List A'!IP17=6,6,IF('Vessel List A'!IP17=7,7,IF('Vessel List A'!IP17=8,8,IF('Vessel List A'!IP17=9,9,IF('Vessel List A'!IP17=10,10,IF('Vessel List A'!IP17=11,11,IF('Vessel List A'!IP17=12,12,IF('Vessel List A'!IP17=13,13,IF('Vessel List A'!IP17=14,14,IF('Vessel List A'!IP17=15,15,IF('Vessel List A'!IP17=16,16,0))))))))))))))))))</f>
        <v xml:space="preserve"> </v>
      </c>
      <c r="EF18" s="154"/>
      <c r="EG18" s="158"/>
      <c r="EH18" s="390" t="str">
        <f t="shared" si="38"/>
        <v/>
      </c>
      <c r="EI18" s="158"/>
      <c r="EJ18" s="137"/>
      <c r="EK18" s="397" t="str">
        <f t="shared" si="39"/>
        <v/>
      </c>
      <c r="EL18" s="144"/>
      <c r="EM18" s="157" t="str">
        <f>IF(VALUE(IF('Vessel List B'!C17=1,1,IF('Vessel List B'!C17=2,2,IF('Vessel List B'!C17=3,3,IF('Vessel List B'!C17=4,4,IF('Vessel List B'!C17=5,5,IF('Vessel List B'!C17=6,6,IF('Vessel List B'!C17=7,7,IF('Vessel List B'!C17=8,8,IF('Vessel List B'!C17=9,9,IF('Vessel List B'!C17=10,10,IF('Vessel List B'!C17=11,11,IF('Vessel List B'!C17=12,12,IF('Vessel List B'!C17=13,13,IF('Vessel List B'!C17=14,14,IF('Vessel List B'!C17=15,15,IF('Vessel List B'!C17=16,16,0)))))))))))))))))=0," ",VALUE(IF('Vessel List B'!C17=1,1,IF('Vessel List B'!C17=2,2,IF('Vessel List B'!C17=3,3,IF('Vessel List B'!C17=4,4,IF('Vessel List B'!C17=5,5,IF('Vessel List B'!C17=6,6,IF('Vessel List B'!C17=7,7,IF('Vessel List B'!C17=8,8,IF('Vessel List B'!C17=9,9,IF('Vessel List B'!C17=10,10,IF('Vessel List B'!C17=11,11,IF('Vessel List B'!C17=12,12,IF('Vessel List B'!C17=13,13,IF('Vessel List B'!C17=14,14,IF('Vessel List B'!C17=15,15,IF('Vessel List B'!C17=16,16,0))))))))))))))))))</f>
        <v xml:space="preserve"> </v>
      </c>
      <c r="EN18" s="154"/>
      <c r="EO18" s="158"/>
      <c r="EP18" s="390" t="str">
        <f t="shared" si="40"/>
        <v/>
      </c>
      <c r="EQ18" s="158"/>
      <c r="ER18" s="137"/>
      <c r="ES18" s="388" t="str">
        <f t="shared" si="41"/>
        <v/>
      </c>
      <c r="ET18" s="157" t="str">
        <f>IF(VALUE(IF('Vessel List B'!P17=1,1,IF('Vessel List B'!P17=2,2,IF('Vessel List B'!P17=3,3,IF('Vessel List B'!P17=4,4,IF('Vessel List B'!P17=5,5,IF('Vessel List B'!P17=6,6,IF('Vessel List B'!P17=7,7,IF('Vessel List B'!P17=8,8,IF('Vessel List B'!P17=9,9,IF('Vessel List B'!P17=10,10,IF('Vessel List B'!P17=11,11,IF('Vessel List B'!P17=12,12,IF('Vessel List B'!P17=13,13,IF('Vessel List B'!P17=14,14,IF('Vessel List B'!P17=15,15,IF('Vessel List B'!P17=16,16,0)))))))))))))))))=0," ",VALUE(IF('Vessel List B'!P17=1,1,IF('Vessel List B'!P17=2,2,IF('Vessel List B'!P17=3,3,IF('Vessel List B'!P17=4,4,IF('Vessel List B'!P17=5,5,IF('Vessel List B'!P17=6,6,IF('Vessel List B'!P17=7,7,IF('Vessel List B'!P17=8,8,IF('Vessel List B'!P17=9,9,IF('Vessel List B'!P17=10,10,IF('Vessel List B'!P17=11,11,IF('Vessel List B'!P17=12,12,IF('Vessel List B'!P17=13,13,IF('Vessel List B'!P17=14,14,IF('Vessel List B'!P17=15,15,IF('Vessel List B'!P17=16,16,0))))))))))))))))))</f>
        <v xml:space="preserve"> </v>
      </c>
      <c r="EU18" s="154"/>
      <c r="EV18" s="158"/>
      <c r="EW18" s="390" t="str">
        <f t="shared" si="42"/>
        <v/>
      </c>
      <c r="EX18" s="158"/>
      <c r="EY18" s="137"/>
      <c r="EZ18" s="388" t="str">
        <f t="shared" si="43"/>
        <v/>
      </c>
      <c r="FA18" s="157" t="str">
        <f>IF(VALUE(IF('Vessel List B'!AC17=1,1,IF('Vessel List B'!AC17=2,2,IF('Vessel List B'!AC17=3,3,IF('Vessel List B'!AC17=4,4,IF('Vessel List B'!AC17=5,5,IF('Vessel List B'!AC17=6,6,IF('Vessel List B'!AC17=7,7,IF('Vessel List B'!AC17=8,8,IF('Vessel List B'!AC17=9,9,IF('Vessel List B'!AC17=10,10,IF('Vessel List B'!AC17=11,11,IF('Vessel List B'!AC17=12,12,IF('Vessel List B'!AC17=13,13,IF('Vessel List B'!AC17=14,14,IF('Vessel List B'!AC17=15,15,IF('Vessel List B'!AC17=16,16,0)))))))))))))))))=0," ",VALUE(IF('Vessel List B'!AC17=1,1,IF('Vessel List B'!AC17=2,2,IF('Vessel List B'!AC17=3,3,IF('Vessel List B'!AC17=4,4,IF('Vessel List B'!AC17=5,5,IF('Vessel List B'!AC17=6,6,IF('Vessel List B'!AC17=7,7,IF('Vessel List B'!AC17=8,8,IF('Vessel List B'!AC17=9,9,IF('Vessel List B'!AC17=10,10,IF('Vessel List B'!AC17=11,11,IF('Vessel List B'!AC17=12,12,IF('Vessel List B'!AC17=13,13,IF('Vessel List B'!AC17=14,14,IF('Vessel List B'!AC17=15,15,IF('Vessel List B'!AC17=16,16,0))))))))))))))))))</f>
        <v xml:space="preserve"> </v>
      </c>
      <c r="FB18" s="154"/>
      <c r="FC18" s="158"/>
      <c r="FD18" s="390" t="str">
        <f t="shared" si="44"/>
        <v/>
      </c>
      <c r="FE18" s="158"/>
      <c r="FF18" s="137"/>
      <c r="FG18" s="388" t="str">
        <f t="shared" si="45"/>
        <v/>
      </c>
      <c r="FH18" s="157" t="str">
        <f>IF(VALUE(IF('Vessel List B'!AP17=1,1,IF('Vessel List B'!AP17=2,2,IF('Vessel List B'!AP17=3,3,IF('Vessel List B'!AP17=4,4,IF('Vessel List B'!AP17=5,5,IF('Vessel List B'!AP17=6,6,IF('Vessel List B'!AP17=7,7,IF('Vessel List B'!AP17=8,8,IF('Vessel List B'!AP17=9,9,IF('Vessel List B'!AP17=10,10,IF('Vessel List B'!AP17=11,11,IF('Vessel List B'!AP17=12,12,IF('Vessel List B'!AP17=13,13,IF('Vessel List B'!AP17=14,14,IF('Vessel List B'!AP17=15,15,IF('Vessel List B'!AP17=16,16,0)))))))))))))))))=0," ",VALUE(IF('Vessel List B'!AP17=1,1,IF('Vessel List B'!AP17=2,2,IF('Vessel List B'!AP17=3,3,IF('Vessel List B'!AP17=4,4,IF('Vessel List B'!AP17=5,5,IF('Vessel List B'!AP17=6,6,IF('Vessel List B'!AP17=7,7,IF('Vessel List B'!AP17=8,8,IF('Vessel List B'!AP17=9,9,IF('Vessel List B'!AP17=10,10,IF('Vessel List B'!AP17=11,11,IF('Vessel List B'!AP17=12,12,IF('Vessel List B'!AP17=13,13,IF('Vessel List B'!AP17=14,14,IF('Vessel List B'!AP17=15,15,IF('Vessel List B'!AP17=16,16,0))))))))))))))))))</f>
        <v xml:space="preserve"> </v>
      </c>
      <c r="FI18" s="154"/>
      <c r="FJ18" s="158"/>
      <c r="FK18" s="390" t="str">
        <f t="shared" si="46"/>
        <v/>
      </c>
      <c r="FL18" s="158"/>
      <c r="FM18" s="137"/>
      <c r="FN18" s="388" t="str">
        <f t="shared" si="47"/>
        <v/>
      </c>
      <c r="FO18" s="157" t="str">
        <f>IF(VALUE(IF('Vessel List B'!BC17=1,1,IF('Vessel List B'!BC17=2,2,IF('Vessel List B'!BC17=3,3,IF('Vessel List B'!BC17=4,4,IF('Vessel List B'!BC17=5,5,IF('Vessel List B'!BC17=6,6,IF('Vessel List B'!BC17=7,7,IF('Vessel List B'!BC17=8,8,IF('Vessel List B'!BC17=9,9,IF('Vessel List B'!BC17=10,10,IF('Vessel List B'!BC17=11,11,IF('Vessel List B'!BC17=12,12,IF('Vessel List B'!BC17=13,13,IF('Vessel List B'!BC17=14,14,IF('Vessel List B'!BC17=15,15,IF('Vessel List B'!BC17=16,16,0)))))))))))))))))=0," ",VALUE(IF('Vessel List B'!BC17=1,1,IF('Vessel List B'!BC17=2,2,IF('Vessel List B'!BC17=3,3,IF('Vessel List B'!BC17=4,4,IF('Vessel List B'!BC17=5,5,IF('Vessel List B'!BC17=6,6,IF('Vessel List B'!BC17=7,7,IF('Vessel List B'!BC17=8,8,IF('Vessel List B'!BC17=9,9,IF('Vessel List B'!BC17=10,10,IF('Vessel List B'!BC17=11,11,IF('Vessel List B'!BC17=12,12,IF('Vessel List B'!BC17=13,13,IF('Vessel List B'!BC17=14,14,IF('Vessel List B'!BC17=15,15,IF('Vessel List B'!BC17=16,16,0))))))))))))))))))</f>
        <v xml:space="preserve"> </v>
      </c>
      <c r="FP18" s="154"/>
      <c r="FQ18" s="158"/>
      <c r="FR18" s="390" t="str">
        <f t="shared" si="48"/>
        <v/>
      </c>
      <c r="FS18" s="158"/>
      <c r="FT18" s="137"/>
      <c r="FU18" s="388" t="str">
        <f t="shared" si="49"/>
        <v/>
      </c>
      <c r="FV18" s="157" t="str">
        <f>IF(VALUE(IF('Vessel List B'!BP17=1,1,IF('Vessel List B'!BP17=2,2,IF('Vessel List B'!BP17=3,3,IF('Vessel List B'!BP17=4,4,IF('Vessel List B'!BP17=5,5,IF('Vessel List B'!BP17=6,6,IF('Vessel List B'!BP17=7,7,IF('Vessel List B'!BP17=8,8,IF('Vessel List B'!BP17=9,9,IF('Vessel List B'!BP17=10,10,IF('Vessel List B'!BP17=11,11,IF('Vessel List B'!BP17=12,12,IF('Vessel List B'!BP17=13,13,IF('Vessel List B'!BP17=14,14,IF('Vessel List B'!BP17=15,15,IF('Vessel List B'!BP17=16,16,0)))))))))))))))))=0," ",VALUE(IF('Vessel List B'!BP17=1,1,IF('Vessel List B'!BP17=2,2,IF('Vessel List B'!BP17=3,3,IF('Vessel List B'!BP17=4,4,IF('Vessel List B'!BP17=5,5,IF('Vessel List B'!BP17=6,6,IF('Vessel List B'!BP17=7,7,IF('Vessel List B'!BP17=8,8,IF('Vessel List B'!BP17=9,9,IF('Vessel List B'!BP17=10,10,IF('Vessel List B'!BP17=11,11,IF('Vessel List B'!BP17=12,12,IF('Vessel List B'!BP17=13,13,IF('Vessel List B'!BP17=14,14,IF('Vessel List B'!BP17=15,15,IF('Vessel List B'!BP17=16,16,0))))))))))))))))))</f>
        <v xml:space="preserve"> </v>
      </c>
      <c r="FW18" s="154"/>
      <c r="FX18" s="158"/>
      <c r="FY18" s="390" t="str">
        <f t="shared" si="50"/>
        <v/>
      </c>
      <c r="FZ18" s="158"/>
      <c r="GA18" s="137"/>
      <c r="GB18" s="388" t="str">
        <f t="shared" si="51"/>
        <v/>
      </c>
      <c r="GC18" s="157" t="str">
        <f>IF(VALUE(IF('Vessel List B'!CC17=1,1,IF('Vessel List B'!CC17=2,2,IF('Vessel List B'!CC17=3,3,IF('Vessel List B'!CC17=4,4,IF('Vessel List B'!CC17=5,5,IF('Vessel List B'!CC17=6,6,IF('Vessel List B'!CC17=7,7,IF('Vessel List B'!CC17=8,8,IF('Vessel List B'!CC17=9,9,IF('Vessel List B'!CC17=10,10,IF('Vessel List B'!CC17=11,11,IF('Vessel List B'!CC17=12,12,IF('Vessel List B'!CC17=13,13,IF('Vessel List B'!CC17=14,14,IF('Vessel List B'!CC17=15,15,IF('Vessel List B'!CC17=16,16,0)))))))))))))))))=0," ",VALUE(IF('Vessel List B'!CC17=1,1,IF('Vessel List B'!CC17=2,2,IF('Vessel List B'!CC17=3,3,IF('Vessel List B'!CC17=4,4,IF('Vessel List B'!CC17=5,5,IF('Vessel List B'!CC17=6,6,IF('Vessel List B'!CC17=7,7,IF('Vessel List B'!CC17=8,8,IF('Vessel List B'!CC17=9,9,IF('Vessel List B'!CC17=10,10,IF('Vessel List B'!CC17=11,11,IF('Vessel List B'!CC17=12,12,IF('Vessel List B'!CC17=13,13,IF('Vessel List B'!CC17=14,14,IF('Vessel List B'!CC17=15,15,IF('Vessel List B'!CC17=16,16,0))))))))))))))))))</f>
        <v xml:space="preserve"> </v>
      </c>
      <c r="GD18" s="154"/>
      <c r="GE18" s="158"/>
      <c r="GF18" s="390" t="str">
        <f t="shared" si="52"/>
        <v/>
      </c>
      <c r="GG18" s="158"/>
      <c r="GH18" s="137"/>
      <c r="GI18" s="388" t="str">
        <f t="shared" si="53"/>
        <v/>
      </c>
      <c r="GJ18" s="157" t="str">
        <f>IF(VALUE(IF('Vessel List B'!CP17=1,1,IF('Vessel List B'!CP17=2,2,IF('Vessel List B'!CP17=3,3,IF('Vessel List B'!CP17=4,4,IF('Vessel List B'!CP17=5,5,IF('Vessel List B'!CP17=6,6,IF('Vessel List B'!CP17=7,7,IF('Vessel List B'!CP17=8,8,IF('Vessel List B'!CP17=9,9,IF('Vessel List B'!CP17=10,10,IF('Vessel List B'!CP17=11,11,IF('Vessel List B'!CP17=12,12,IF('Vessel List B'!CP17=13,13,IF('Vessel List B'!CP17=14,14,IF('Vessel List B'!CP17=15,15,IF('Vessel List B'!CP17=16,16,0)))))))))))))))))=0," ",VALUE(IF('Vessel List B'!CP17=1,1,IF('Vessel List B'!CP17=2,2,IF('Vessel List B'!CP17=3,3,IF('Vessel List B'!CP17=4,4,IF('Vessel List B'!CP17=5,5,IF('Vessel List B'!CP17=6,6,IF('Vessel List B'!CP17=7,7,IF('Vessel List B'!CP17=8,8,IF('Vessel List B'!CP17=9,9,IF('Vessel List B'!CP17=10,10,IF('Vessel List B'!CP17=11,11,IF('Vessel List B'!CP17=12,12,IF('Vessel List B'!CP17=13,13,IF('Vessel List B'!CP17=14,14,IF('Vessel List B'!CP17=15,15,IF('Vessel List B'!CP17=16,16,0))))))))))))))))))</f>
        <v xml:space="preserve"> </v>
      </c>
      <c r="GK18" s="154"/>
      <c r="GL18" s="158"/>
      <c r="GM18" s="390" t="str">
        <f t="shared" si="54"/>
        <v/>
      </c>
      <c r="GN18" s="158"/>
      <c r="GO18" s="137"/>
      <c r="GP18" s="388" t="str">
        <f t="shared" si="55"/>
        <v/>
      </c>
      <c r="GQ18" s="157" t="str">
        <f>IF(VALUE(IF('Vessel List B'!DC17=1,1,IF('Vessel List B'!DC17=2,2,IF('Vessel List B'!DC17=3,3,IF('Vessel List B'!DC17=4,4,IF('Vessel List B'!DC17=5,5,IF('Vessel List B'!DC17=6,6,IF('Vessel List B'!DC17=7,7,IF('Vessel List B'!DC17=8,8,IF('Vessel List B'!DC17=9,9,IF('Vessel List B'!DC17=10,10,IF('Vessel List B'!DC17=11,11,IF('Vessel List B'!DC17=12,12,IF('Vessel List B'!DC17=13,13,IF('Vessel List B'!DC17=14,14,IF('Vessel List B'!DC17=15,15,IF('Vessel List B'!DC17=16,16,0)))))))))))))))))=0," ",VALUE(IF('Vessel List B'!DC17=1,1,IF('Vessel List B'!DC17=2,2,IF('Vessel List B'!DC17=3,3,IF('Vessel List B'!DC17=4,4,IF('Vessel List B'!DC17=5,5,IF('Vessel List B'!DC17=6,6,IF('Vessel List B'!DC17=7,7,IF('Vessel List B'!DC17=8,8,IF('Vessel List B'!DC17=9,9,IF('Vessel List B'!DC17=10,10,IF('Vessel List B'!DC17=11,11,IF('Vessel List B'!DC17=12,12,IF('Vessel List B'!DC17=13,13,IF('Vessel List B'!DC17=14,14,IF('Vessel List B'!DC17=15,15,IF('Vessel List B'!DC17=16,16,0))))))))))))))))))</f>
        <v xml:space="preserve"> </v>
      </c>
      <c r="GR18" s="154"/>
      <c r="GS18" s="158"/>
      <c r="GT18" s="390" t="str">
        <f t="shared" si="56"/>
        <v/>
      </c>
      <c r="GU18" s="158"/>
      <c r="GV18" s="137"/>
      <c r="GW18" s="388" t="str">
        <f t="shared" si="57"/>
        <v/>
      </c>
      <c r="GX18" s="157" t="str">
        <f>IF(VALUE(IF('Vessel List B'!DP17=1,1,IF('Vessel List B'!DP17=2,2,IF('Vessel List B'!DP17=3,3,IF('Vessel List B'!DP17=4,4,IF('Vessel List B'!DP17=5,5,IF('Vessel List B'!DP17=6,6,IF('Vessel List B'!DP17=7,7,IF('Vessel List B'!DP17=8,8,IF('Vessel List B'!DP17=9,9,IF('Vessel List B'!DP17=10,10,IF('Vessel List B'!DP17=11,11,IF('Vessel List B'!DP17=12,12,IF('Vessel List B'!DP17=13,13,IF('Vessel List B'!DP17=14,14,IF('Vessel List B'!DP17=15,15,IF('Vessel List B'!DP17=16,16,0)))))))))))))))))=0," ",VALUE(IF('Vessel List B'!DP17=1,1,IF('Vessel List B'!DP17=2,2,IF('Vessel List B'!DP17=3,3,IF('Vessel List B'!DP17=4,4,IF('Vessel List B'!DP17=5,5,IF('Vessel List B'!DP17=6,6,IF('Vessel List B'!DP17=7,7,IF('Vessel List B'!DP17=8,8,IF('Vessel List B'!DP17=9,9,IF('Vessel List B'!DP17=10,10,IF('Vessel List B'!DP17=11,11,IF('Vessel List B'!DP17=12,12,IF('Vessel List B'!DP17=13,13,IF('Vessel List B'!DP17=14,14,IF('Vessel List B'!DP17=15,15,IF('Vessel List B'!DP17=16,16,0))))))))))))))))))</f>
        <v xml:space="preserve"> </v>
      </c>
      <c r="GY18" s="154"/>
      <c r="GZ18" s="158"/>
      <c r="HA18" s="390" t="str">
        <f t="shared" si="58"/>
        <v/>
      </c>
      <c r="HB18" s="158"/>
      <c r="HC18" s="137"/>
      <c r="HD18" s="388" t="str">
        <f t="shared" si="59"/>
        <v/>
      </c>
      <c r="HE18" s="157" t="str">
        <f>IF(VALUE(IF('Vessel List B'!EC17=1,1,IF('Vessel List B'!EC17=2,2,IF('Vessel List B'!EC17=3,3,IF('Vessel List B'!EC17=4,4,IF('Vessel List B'!EC17=5,5,IF('Vessel List B'!EC17=6,6,IF('Vessel List B'!EC17=7,7,IF('Vessel List B'!EC17=8,8,IF('Vessel List B'!EC17=9,9,IF('Vessel List B'!EC17=10,10,IF('Vessel List B'!EC17=11,11,IF('Vessel List B'!EC17=12,12,IF('Vessel List B'!EC17=13,13,IF('Vessel List B'!EC17=14,14,IF('Vessel List B'!EC17=15,15,IF('Vessel List B'!EC17=16,16,0)))))))))))))))))=0," ",VALUE(IF('Vessel List B'!EC17=1,1,IF('Vessel List B'!EC17=2,2,IF('Vessel List B'!EC17=3,3,IF('Vessel List B'!EC17=4,4,IF('Vessel List B'!EC17=5,5,IF('Vessel List B'!EC17=6,6,IF('Vessel List B'!EC17=7,7,IF('Vessel List B'!EC17=8,8,IF('Vessel List B'!EC17=9,9,IF('Vessel List B'!EC17=10,10,IF('Vessel List B'!EC17=11,11,IF('Vessel List B'!EC17=12,12,IF('Vessel List B'!EC17=13,13,IF('Vessel List B'!EC17=14,14,IF('Vessel List B'!EC17=15,15,IF('Vessel List B'!EC17=16,16,0))))))))))))))))))</f>
        <v xml:space="preserve"> </v>
      </c>
      <c r="HF18" s="154"/>
      <c r="HG18" s="158"/>
      <c r="HH18" s="390" t="str">
        <f t="shared" si="60"/>
        <v/>
      </c>
      <c r="HI18" s="158"/>
      <c r="HJ18" s="137"/>
      <c r="HK18" s="388" t="str">
        <f t="shared" si="61"/>
        <v/>
      </c>
      <c r="HL18" s="157" t="str">
        <f>IF(VALUE(IF('Vessel List B'!EP17=1,1,IF('Vessel List B'!EP17=2,2,IF('Vessel List B'!EP17=3,3,IF('Vessel List B'!EP17=4,4,IF('Vessel List B'!EP17=5,5,IF('Vessel List B'!EP17=6,6,IF('Vessel List B'!EP17=7,7,IF('Vessel List B'!EP17=8,8,IF('Vessel List B'!EP17=9,9,IF('Vessel List B'!EP17=10,10,IF('Vessel List B'!EP17=11,11,IF('Vessel List B'!EP17=12,12,IF('Vessel List B'!EP17=13,13,IF('Vessel List B'!EP17=14,14,IF('Vessel List B'!EP17=15,15,IF('Vessel List B'!EP17=16,16,0)))))))))))))))))=0," ",VALUE(IF('Vessel List B'!EP17=1,1,IF('Vessel List B'!EP17=2,2,IF('Vessel List B'!EP17=3,3,IF('Vessel List B'!EP17=4,4,IF('Vessel List B'!EP17=5,5,IF('Vessel List B'!EP17=6,6,IF('Vessel List B'!EP17=7,7,IF('Vessel List B'!EP17=8,8,IF('Vessel List B'!EP17=9,9,IF('Vessel List B'!EP17=10,10,IF('Vessel List B'!EP17=11,11,IF('Vessel List B'!EP17=12,12,IF('Vessel List B'!EP17=13,13,IF('Vessel List B'!EP17=14,14,IF('Vessel List B'!EP17=15,15,IF('Vessel List B'!EP17=16,16,0))))))))))))))))))</f>
        <v xml:space="preserve"> </v>
      </c>
      <c r="HM18" s="154"/>
      <c r="HN18" s="158"/>
      <c r="HO18" s="390" t="str">
        <f t="shared" si="62"/>
        <v/>
      </c>
      <c r="HP18" s="158"/>
      <c r="HQ18" s="137"/>
      <c r="HR18" s="388" t="str">
        <f t="shared" si="63"/>
        <v/>
      </c>
      <c r="HS18" s="157" t="str">
        <f>IF(VALUE(IF('Vessel List B'!FC17=1,1,IF('Vessel List B'!FC17=2,2,IF('Vessel List B'!FC17=3,3,IF('Vessel List B'!FC17=4,4,IF('Vessel List B'!FC17=5,5,IF('Vessel List B'!FC17=6,6,IF('Vessel List B'!FC17=7,7,IF('Vessel List B'!FC17=8,8,IF('Vessel List B'!FC17=9,9,IF('Vessel List B'!FC17=10,10,IF('Vessel List B'!FC17=11,11,IF('Vessel List B'!FC17=12,12,IF('Vessel List B'!FC17=13,13,IF('Vessel List B'!FC17=14,14,IF('Vessel List B'!FC17=15,15,IF('Vessel List B'!FC17=16,16,0)))))))))))))))))=0," ",VALUE(IF('Vessel List B'!FC17=1,1,IF('Vessel List B'!FC17=2,2,IF('Vessel List B'!FC17=3,3,IF('Vessel List B'!FC17=4,4,IF('Vessel List B'!FC17=5,5,IF('Vessel List B'!FC17=6,6,IF('Vessel List B'!FC17=7,7,IF('Vessel List B'!FC17=8,8,IF('Vessel List B'!FC17=9,9,IF('Vessel List B'!FC17=10,10,IF('Vessel List B'!FC17=11,11,IF('Vessel List B'!FC17=12,12,IF('Vessel List B'!FC17=13,13,IF('Vessel List B'!FC17=14,14,IF('Vessel List B'!FC17=15,15,IF('Vessel List B'!FC17=16,16,0))))))))))))))))))</f>
        <v xml:space="preserve"> </v>
      </c>
      <c r="HT18" s="154"/>
      <c r="HU18" s="158"/>
      <c r="HV18" s="390" t="str">
        <f t="shared" si="64"/>
        <v/>
      </c>
      <c r="HW18" s="158"/>
      <c r="HX18" s="137"/>
      <c r="HY18" s="388" t="str">
        <f t="shared" si="65"/>
        <v/>
      </c>
      <c r="HZ18" s="157" t="str">
        <f>IF(VALUE(IF('Vessel List B'!FP17=1,1,IF('Vessel List B'!FP17=2,2,IF('Vessel List B'!FP17=3,3,IF('Vessel List B'!FP17=4,4,IF('Vessel List B'!FP17=5,5,IF('Vessel List B'!FP17=6,6,IF('Vessel List B'!FP17=7,7,IF('Vessel List B'!FP17=8,8,IF('Vessel List B'!FP17=9,9,IF('Vessel List B'!FP17=10,10,IF('Vessel List B'!FP17=11,11,IF('Vessel List B'!FP17=12,12,IF('Vessel List B'!FP17=13,13,IF('Vessel List B'!FP17=14,14,IF('Vessel List B'!FP17=15,15,IF('Vessel List B'!FP17=16,16,0)))))))))))))))))=0," ",VALUE(IF('Vessel List B'!FP17=1,1,IF('Vessel List B'!FP17=2,2,IF('Vessel List B'!FP17=3,3,IF('Vessel List B'!FP17=4,4,IF('Vessel List B'!FP17=5,5,IF('Vessel List B'!FP17=6,6,IF('Vessel List B'!FP17=7,7,IF('Vessel List B'!FP17=8,8,IF('Vessel List B'!FP17=9,9,IF('Vessel List B'!FP17=10,10,IF('Vessel List B'!FP17=11,11,IF('Vessel List B'!FP17=12,12,IF('Vessel List B'!FP17=13,13,IF('Vessel List B'!FP17=14,14,IF('Vessel List B'!FP17=15,15,IF('Vessel List B'!FP17=16,16,0))))))))))))))))))</f>
        <v xml:space="preserve"> </v>
      </c>
      <c r="IA18" s="154"/>
      <c r="IB18" s="158"/>
      <c r="IC18" s="390" t="str">
        <f t="shared" si="66"/>
        <v/>
      </c>
      <c r="ID18" s="158"/>
      <c r="IE18" s="137"/>
      <c r="IF18" s="388" t="str">
        <f t="shared" si="67"/>
        <v/>
      </c>
      <c r="IG18" s="157" t="str">
        <f>IF(VALUE(IF('Vessel List B'!GC17=1,1,IF('Vessel List B'!GC17=2,2,IF('Vessel List B'!GC17=3,3,IF('Vessel List B'!GC17=4,4,IF('Vessel List B'!GC17=5,5,IF('Vessel List B'!GC17=6,6,IF('Vessel List B'!GC17=7,7,IF('Vessel List B'!GC17=8,8,IF('Vessel List B'!GC17=9,9,IF('Vessel List B'!GC17=10,10,IF('Vessel List B'!GC17=11,11,IF('Vessel List B'!GC17=12,12,IF('Vessel List B'!GC17=13,13,IF('Vessel List B'!GC17=14,14,IF('Vessel List B'!GC17=15,15,IF('Vessel List B'!GC17=16,16,0)))))))))))))))))=0," ",VALUE(IF('Vessel List B'!GC17=1,1,IF('Vessel List B'!GC17=2,2,IF('Vessel List B'!GC17=3,3,IF('Vessel List B'!GC17=4,4,IF('Vessel List B'!GC17=5,5,IF('Vessel List B'!GC17=6,6,IF('Vessel List B'!GC17=7,7,IF('Vessel List B'!GC17=8,8,IF('Vessel List B'!GC17=9,9,IF('Vessel List B'!GC17=10,10,IF('Vessel List B'!GC17=11,11,IF('Vessel List B'!GC17=12,12,IF('Vessel List B'!GC17=13,13,IF('Vessel List B'!GC17=14,14,IF('Vessel List B'!GC17=15,15,IF('Vessel List B'!GC17=16,16,0))))))))))))))))))</f>
        <v xml:space="preserve"> </v>
      </c>
      <c r="IH18" s="154"/>
      <c r="II18" s="158"/>
      <c r="IJ18" s="390" t="str">
        <f t="shared" si="68"/>
        <v/>
      </c>
      <c r="IK18" s="158"/>
      <c r="IL18" s="137"/>
      <c r="IM18" s="388" t="str">
        <f t="shared" si="69"/>
        <v/>
      </c>
      <c r="IN18" s="157" t="str">
        <f>IF(VALUE(IF('Vessel List B'!GP17=1,1,IF('Vessel List B'!GP17=2,2,IF('Vessel List B'!GP17=3,3,IF('Vessel List B'!GP17=4,4,IF('Vessel List B'!GP17=5,5,IF('Vessel List B'!GP17=6,6,IF('Vessel List B'!GP17=7,7,IF('Vessel List B'!GP17=8,8,IF('Vessel List B'!GP17=9,9,IF('Vessel List B'!GP17=10,10,IF('Vessel List B'!GP17=11,11,IF('Vessel List B'!GP17=12,12,IF('Vessel List B'!GP17=13,13,IF('Vessel List B'!GP17=14,14,IF('Vessel List B'!GP17=15,15,IF('Vessel List B'!GP17=16,16,0)))))))))))))))))=0," ",VALUE(IF('Vessel List B'!GP17=1,1,IF('Vessel List B'!GP17=2,2,IF('Vessel List B'!GP17=3,3,IF('Vessel List B'!GP17=4,4,IF('Vessel List B'!GP17=5,5,IF('Vessel List B'!GP17=6,6,IF('Vessel List B'!GP17=7,7,IF('Vessel List B'!GP17=8,8,IF('Vessel List B'!GP17=9,9,IF('Vessel List B'!GP17=10,10,IF('Vessel List B'!GP17=11,11,IF('Vessel List B'!GP17=12,12,IF('Vessel List B'!GP17=13,13,IF('Vessel List B'!GP17=14,14,IF('Vessel List B'!GP17=15,15,IF('Vessel List B'!GP17=16,16,0))))))))))))))))))</f>
        <v xml:space="preserve"> </v>
      </c>
      <c r="IO18" s="154"/>
      <c r="IP18" s="158"/>
      <c r="IQ18" s="390" t="str">
        <f t="shared" si="70"/>
        <v/>
      </c>
      <c r="IR18" s="158"/>
      <c r="IS18" s="137"/>
      <c r="IT18" s="388" t="str">
        <f t="shared" si="71"/>
        <v/>
      </c>
      <c r="IU18" s="157" t="str">
        <f>IF(VALUE(IF('Vessel List B'!HC17=1,1,IF('Vessel List B'!HC17=2,2,IF('Vessel List B'!HC17=3,3,IF('Vessel List B'!HC17=4,4,IF('Vessel List B'!HC17=5,5,IF('Vessel List B'!HC17=6,6,IF('Vessel List B'!HC17=7,7,IF('Vessel List B'!HC17=8,8,IF('Vessel List B'!HC17=9,9,IF('Vessel List B'!HC17=10,10,IF('Vessel List B'!HC17=11,11,IF('Vessel List B'!HC17=12,12,IF('Vessel List B'!HC17=13,13,IF('Vessel List B'!HC17=14,14,IF('Vessel List B'!HC17=15,15,IF('Vessel List B'!HC17=16,16,0)))))))))))))))))=0," ",VALUE(IF('Vessel List B'!HC17=1,1,IF('Vessel List B'!HC17=2,2,IF('Vessel List B'!HC17=3,3,IF('Vessel List B'!HC17=4,4,IF('Vessel List B'!HC17=5,5,IF('Vessel List B'!HC17=6,6,IF('Vessel List B'!HC17=7,7,IF('Vessel List B'!HC17=8,8,IF('Vessel List B'!HC17=9,9,IF('Vessel List B'!HC17=10,10,IF('Vessel List B'!HC17=11,11,IF('Vessel List B'!HC17=12,12,IF('Vessel List B'!HC17=13,13,IF('Vessel List B'!HC17=14,14,IF('Vessel List B'!HC17=15,15,IF('Vessel List B'!HC17=16,16,0))))))))))))))))))</f>
        <v xml:space="preserve"> </v>
      </c>
      <c r="IV18" s="154"/>
      <c r="IW18" s="158"/>
      <c r="IX18" s="390" t="str">
        <f t="shared" si="72"/>
        <v/>
      </c>
      <c r="IY18" s="158"/>
      <c r="IZ18" s="137"/>
      <c r="JA18" s="388" t="str">
        <f t="shared" si="73"/>
        <v/>
      </c>
      <c r="JB18" s="157" t="str">
        <f>IF(VALUE(IF('Vessel List B'!HP17=1,1,IF('Vessel List B'!HP17=2,2,IF('Vessel List B'!HP17=3,3,IF('Vessel List B'!HP17=4,4,IF('Vessel List B'!HP17=5,5,IF('Vessel List B'!HP17=6,6,IF('Vessel List B'!HP17=7,7,IF('Vessel List B'!HP17=8,8,IF('Vessel List B'!HP17=9,9,IF('Vessel List B'!HP17=10,10,IF('Vessel List B'!HP17=11,11,IF('Vessel List B'!HP17=12,12,IF('Vessel List B'!HP17=13,13,IF('Vessel List B'!HP17=14,14,IF('Vessel List B'!HP17=15,15,IF('Vessel List B'!HP17=16,16,0)))))))))))))))))=0," ",VALUE(IF('Vessel List B'!HP17=1,1,IF('Vessel List B'!HP17=2,2,IF('Vessel List B'!HP17=3,3,IF('Vessel List B'!HP17=4,4,IF('Vessel List B'!HP17=5,5,IF('Vessel List B'!HP17=6,6,IF('Vessel List B'!HP17=7,7,IF('Vessel List B'!HP17=8,8,IF('Vessel List B'!HP17=9,9,IF('Vessel List B'!HP17=10,10,IF('Vessel List B'!HP17=11,11,IF('Vessel List B'!HP17=12,12,IF('Vessel List B'!HP17=13,13,IF('Vessel List B'!HP17=14,14,IF('Vessel List B'!HP17=15,15,IF('Vessel List B'!HP17=16,16,0))))))))))))))))))</f>
        <v xml:space="preserve"> </v>
      </c>
      <c r="JC18" s="154"/>
      <c r="JD18" s="158"/>
      <c r="JE18" s="390" t="str">
        <f t="shared" si="74"/>
        <v/>
      </c>
      <c r="JF18" s="158"/>
      <c r="JG18" s="137"/>
      <c r="JH18" s="388" t="str">
        <f t="shared" si="75"/>
        <v/>
      </c>
      <c r="JI18" s="157" t="str">
        <f>IF(VALUE(IF('Vessel List B'!IC17=1,1,IF('Vessel List B'!IC17=2,2,IF('Vessel List B'!IC17=3,3,IF('Vessel List B'!IC17=4,4,IF('Vessel List B'!IC17=5,5,IF('Vessel List B'!IC17=6,6,IF('Vessel List B'!IC17=7,7,IF('Vessel List B'!IC17=8,8,IF('Vessel List B'!IC17=9,9,IF('Vessel List B'!IC17=10,10,IF('Vessel List B'!IC17=11,11,IF('Vessel List B'!IC17=12,12,IF('Vessel List B'!IC17=13,13,IF('Vessel List B'!IC17=14,14,IF('Vessel List B'!IC17=15,15,IF('Vessel List B'!IC17=16,16,0)))))))))))))))))=0," ",VALUE(IF('Vessel List B'!IC17=1,1,IF('Vessel List B'!IC17=2,2,IF('Vessel List B'!IC17=3,3,IF('Vessel List B'!IC17=4,4,IF('Vessel List B'!IC17=5,5,IF('Vessel List B'!IC17=6,6,IF('Vessel List B'!IC17=7,7,IF('Vessel List B'!IC17=8,8,IF('Vessel List B'!IC17=9,9,IF('Vessel List B'!IC17=10,10,IF('Vessel List B'!IC17=11,11,IF('Vessel List B'!IC17=12,12,IF('Vessel List B'!IC17=13,13,IF('Vessel List B'!IC17=14,14,IF('Vessel List B'!IC17=15,15,IF('Vessel List B'!IC17=16,16,0))))))))))))))))))</f>
        <v xml:space="preserve"> </v>
      </c>
      <c r="JJ18" s="154"/>
      <c r="JK18" s="158"/>
      <c r="JL18" s="390" t="str">
        <f t="shared" si="76"/>
        <v/>
      </c>
      <c r="JM18" s="158"/>
      <c r="JN18" s="137"/>
      <c r="JO18" s="388" t="str">
        <f t="shared" si="77"/>
        <v/>
      </c>
      <c r="JP18" s="157" t="str">
        <f>IF(VALUE(IF('Vessel List B'!IP17=1,1,IF('Vessel List B'!IP17=2,2,IF('Vessel List B'!IP17=3,3,IF('Vessel List B'!IP17=4,4,IF('Vessel List B'!IP17=5,5,IF('Vessel List B'!IP17=6,6,IF('Vessel List B'!IP17=7,7,IF('Vessel List B'!IP17=8,8,IF('Vessel List B'!IP17=9,9,IF('Vessel List B'!IP17=10,10,IF('Vessel List B'!IP17=11,11,IF('Vessel List B'!IP17=12,12,IF('Vessel List B'!IP17=13,13,IF('Vessel List B'!IP17=14,14,IF('Vessel List B'!IP17=15,15,IF('Vessel List B'!IP17=16,16,0)))))))))))))))))=0," ",VALUE(IF('Vessel List B'!IP17=1,1,IF('Vessel List B'!IP17=2,2,IF('Vessel List B'!IP17=3,3,IF('Vessel List B'!IP17=4,4,IF('Vessel List B'!IP17=5,5,IF('Vessel List B'!IP17=6,6,IF('Vessel List B'!IP17=7,7,IF('Vessel List B'!IP17=8,8,IF('Vessel List B'!IP17=9,9,IF('Vessel List B'!IP17=10,10,IF('Vessel List B'!IP17=11,11,IF('Vessel List B'!IP17=12,12,IF('Vessel List B'!IP17=13,13,IF('Vessel List B'!IP17=14,14,IF('Vessel List B'!IP17=15,15,IF('Vessel List B'!IP17=16,16,0))))))))))))))))))</f>
        <v xml:space="preserve"> </v>
      </c>
      <c r="JQ18" s="154"/>
      <c r="JR18" s="158"/>
      <c r="JS18" s="390" t="str">
        <f t="shared" si="78"/>
        <v/>
      </c>
      <c r="JT18" s="158"/>
      <c r="JU18" s="137"/>
      <c r="JV18" s="397" t="str">
        <f t="shared" si="79"/>
        <v/>
      </c>
      <c r="JW18" s="403"/>
      <c r="JX18" s="409" t="e">
        <f t="shared" si="81"/>
        <v>#VALUE!</v>
      </c>
      <c r="JY18" s="409"/>
      <c r="JZ18" s="409"/>
      <c r="KA18" s="409"/>
      <c r="KB18" s="409"/>
      <c r="KC18" s="409"/>
      <c r="KD18" s="409"/>
      <c r="KE18" s="409"/>
    </row>
    <row r="19" spans="1:291" ht="15" x14ac:dyDescent="0.25">
      <c r="A19" s="132">
        <f>'Vessel List A'!B18</f>
        <v>41593</v>
      </c>
      <c r="B19" s="157" t="str">
        <f>IF(VALUE(IF('Vessel List A'!C18=1,1,IF('Vessel List A'!C18=2,2,IF('Vessel List A'!C18=3,3,IF('Vessel List A'!C18=4,4,IF('Vessel List A'!C18=5,5,IF('Vessel List A'!C18=6,6,IF('Vessel List A'!C18=7,7,IF('Vessel List A'!C18=8,8,IF('Vessel List A'!C18=9,9,IF('Vessel List A'!C18=10,10,IF('Vessel List A'!C18=11,11,IF('Vessel List A'!C18=12,12,IF('Vessel List A'!C18=13,13,IF('Vessel List A'!C18=14,14,IF('Vessel List A'!C18=15,15,IF('Vessel List A'!C18=16,16,0)))))))))))))))))=0," ",VALUE(IF('Vessel List A'!C18=1,1,IF('Vessel List A'!C18=2,2,IF('Vessel List A'!C18=3,3,IF('Vessel List A'!C18=4,4,IF('Vessel List A'!C18=5,5,IF('Vessel List A'!C18=6,6,IF('Vessel List A'!C18=7,7,IF('Vessel List A'!C18=8,8,IF('Vessel List A'!C18=9,9,IF('Vessel List A'!C18=10,10,IF('Vessel List A'!C18=11,11,IF('Vessel List A'!C18=12,12,IF('Vessel List A'!C18=13,13,IF('Vessel List A'!C18=14,14,IF('Vessel List A'!C18=15,15,IF('Vessel List A'!C18=16,16,0))))))))))))))))))</f>
        <v xml:space="preserve"> </v>
      </c>
      <c r="C19" s="154">
        <v>2</v>
      </c>
      <c r="D19" s="158" t="s">
        <v>180</v>
      </c>
      <c r="E19" s="390">
        <f t="shared" si="0"/>
        <v>4</v>
      </c>
      <c r="F19" s="158">
        <v>2</v>
      </c>
      <c r="G19" s="137" t="s">
        <v>183</v>
      </c>
      <c r="H19" s="388">
        <f t="shared" si="1"/>
        <v>1</v>
      </c>
      <c r="I19" s="157" t="str">
        <f>IF(VALUE(IF('Vessel List A'!P18=1,1,IF('Vessel List A'!P18=2,2,IF('Vessel List A'!P18=3,3,IF('Vessel List A'!P18=4,4,IF('Vessel List A'!P18=5,5,IF('Vessel List A'!P18=6,6,IF('Vessel List A'!P18=7,7,IF('Vessel List A'!P18=8,8,IF('Vessel List A'!P18=9,9,IF('Vessel List A'!P18=10,10,IF('Vessel List A'!P18=11,11,IF('Vessel List A'!P18=12,12,IF('Vessel List A'!P18=13,13,IF('Vessel List A'!P18=14,14,IF('Vessel List A'!P18=15,15,IF('Vessel List A'!P18=16,16,0)))))))))))))))))=0," ",VALUE(IF('Vessel List A'!P18=1,1,IF('Vessel List A'!P18=2,2,IF('Vessel List A'!P18=3,3,IF('Vessel List A'!P18=4,4,IF('Vessel List A'!P18=5,5,IF('Vessel List A'!P18=6,6,IF('Vessel List A'!P18=7,7,IF('Vessel List A'!P18=8,8,IF('Vessel List A'!P18=9,9,IF('Vessel List A'!P18=10,10,IF('Vessel List A'!P18=11,11,IF('Vessel List A'!P18=12,12,IF('Vessel List A'!P18=13,13,IF('Vessel List A'!P18=14,14,IF('Vessel List A'!P18=15,15,IF('Vessel List A'!P18=16,16,0))))))))))))))))))</f>
        <v xml:space="preserve"> </v>
      </c>
      <c r="J19" s="154"/>
      <c r="K19" s="158"/>
      <c r="L19" s="390" t="str">
        <f t="shared" si="2"/>
        <v/>
      </c>
      <c r="M19" s="158"/>
      <c r="N19" s="137"/>
      <c r="O19" s="388" t="str">
        <f t="shared" si="3"/>
        <v/>
      </c>
      <c r="P19" s="157" t="str">
        <f>IF(VALUE(IF('Vessel List A'!AC18=1,1,IF('Vessel List A'!AC18=2,2,IF('Vessel List A'!AC18=3,3,IF('Vessel List A'!AC18=4,4,IF('Vessel List A'!AC18=5,5,IF('Vessel List A'!AC18=6,6,IF('Vessel List A'!AC18=7,7,IF('Vessel List A'!AC18=8,8,IF('Vessel List A'!AC18=9,9,IF('Vessel List A'!AC18=10,10,IF('Vessel List A'!AC18=11,11,IF('Vessel List A'!AC18=12,12,IF('Vessel List A'!AC18=13,13,IF('Vessel List A'!AC18=14,14,IF('Vessel List A'!AC18=15,15,IF('Vessel List A'!AC18=16,16,0)))))))))))))))))=0," ",VALUE(IF('Vessel List A'!AC18=1,1,IF('Vessel List A'!AC18=2,2,IF('Vessel List A'!AC18=3,3,IF('Vessel List A'!AC18=4,4,IF('Vessel List A'!AC18=5,5,IF('Vessel List A'!AC18=6,6,IF('Vessel List A'!AC18=7,7,IF('Vessel List A'!AC18=8,8,IF('Vessel List A'!AC18=9,9,IF('Vessel List A'!AC18=10,10,IF('Vessel List A'!AC18=11,11,IF('Vessel List A'!AC18=12,12,IF('Vessel List A'!AC18=13,13,IF('Vessel List A'!AC18=14,14,IF('Vessel List A'!AC18=15,15,IF('Vessel List A'!AC18=16,16,0))))))))))))))))))</f>
        <v xml:space="preserve"> </v>
      </c>
      <c r="Q19" s="154"/>
      <c r="R19" s="158"/>
      <c r="S19" s="390" t="str">
        <f t="shared" si="4"/>
        <v/>
      </c>
      <c r="T19" s="158"/>
      <c r="U19" s="137"/>
      <c r="V19" s="388" t="str">
        <f t="shared" si="5"/>
        <v/>
      </c>
      <c r="W19" s="157" t="str">
        <f>IF(VALUE(IF('Vessel List A'!AP18=1,1,IF('Vessel List A'!AP18=2,2,IF('Vessel List A'!AP18=3,3,IF('Vessel List A'!AP18=4,4,IF('Vessel List A'!AP18=5,5,IF('Vessel List A'!AP18=6,6,IF('Vessel List A'!AP18=7,7,IF('Vessel List A'!AP18=8,8,IF('Vessel List A'!AP18=9,9,IF('Vessel List A'!AP18=10,10,IF('Vessel List A'!AP18=11,11,IF('Vessel List A'!AP18=12,12,IF('Vessel List A'!AP18=13,13,IF('Vessel List A'!AP18=14,14,IF('Vessel List A'!AP18=15,15,IF('Vessel List A'!AP18=16,16,0)))))))))))))))))=0," ",VALUE(IF('Vessel List A'!AP18=1,1,IF('Vessel List A'!AP18=2,2,IF('Vessel List A'!AP18=3,3,IF('Vessel List A'!AP18=4,4,IF('Vessel List A'!AP18=5,5,IF('Vessel List A'!AP18=6,6,IF('Vessel List A'!AP18=7,7,IF('Vessel List A'!AP18=8,8,IF('Vessel List A'!AP18=9,9,IF('Vessel List A'!AP18=10,10,IF('Vessel List A'!AP18=11,11,IF('Vessel List A'!AP18=12,12,IF('Vessel List A'!AP18=13,13,IF('Vessel List A'!AP18=14,14,IF('Vessel List A'!AP18=15,15,IF('Vessel List A'!AP18=16,16,0))))))))))))))))))</f>
        <v xml:space="preserve"> </v>
      </c>
      <c r="X19" s="154"/>
      <c r="Y19" s="158"/>
      <c r="Z19" s="390" t="str">
        <f t="shared" si="6"/>
        <v/>
      </c>
      <c r="AA19" s="158"/>
      <c r="AB19" s="137"/>
      <c r="AC19" s="388" t="str">
        <f t="shared" si="7"/>
        <v/>
      </c>
      <c r="AD19" s="157" t="str">
        <f>IF(VALUE(IF('Vessel List A'!BC18=1,1,IF('Vessel List A'!BC18=2,2,IF('Vessel List A'!BC18=3,3,IF('Vessel List A'!BC18=4,4,IF('Vessel List A'!BC18=5,5,IF('Vessel List A'!BC18=6,6,IF('Vessel List A'!BC18=7,7,IF('Vessel List A'!BC18=8,8,IF('Vessel List A'!BC18=9,9,IF('Vessel List A'!BC18=10,10,IF('Vessel List A'!BC18=11,11,IF('Vessel List A'!BC18=12,12,IF('Vessel List A'!BC18=13,13,IF('Vessel List A'!BC18=14,14,IF('Vessel List A'!BC18=15,15,IF('Vessel List A'!BC18=16,16,0)))))))))))))))))=0," ",VALUE(IF('Vessel List A'!BC18=1,1,IF('Vessel List A'!BC18=2,2,IF('Vessel List A'!BC18=3,3,IF('Vessel List A'!BC18=4,4,IF('Vessel List A'!BC18=5,5,IF('Vessel List A'!BC18=6,6,IF('Vessel List A'!BC18=7,7,IF('Vessel List A'!BC18=8,8,IF('Vessel List A'!BC18=9,9,IF('Vessel List A'!BC18=10,10,IF('Vessel List A'!BC18=11,11,IF('Vessel List A'!BC18=12,12,IF('Vessel List A'!BC18=13,13,IF('Vessel List A'!BC18=14,14,IF('Vessel List A'!BC18=15,15,IF('Vessel List A'!BC18=16,16,0))))))))))))))))))</f>
        <v xml:space="preserve"> </v>
      </c>
      <c r="AE19" s="154"/>
      <c r="AF19" s="158"/>
      <c r="AG19" s="390" t="str">
        <f t="shared" si="8"/>
        <v/>
      </c>
      <c r="AH19" s="158"/>
      <c r="AI19" s="137"/>
      <c r="AJ19" s="388" t="str">
        <f t="shared" si="9"/>
        <v/>
      </c>
      <c r="AK19" s="157" t="str">
        <f>IF(VALUE(IF('Vessel List A'!BP18=1,1,IF('Vessel List A'!BP18=2,2,IF('Vessel List A'!BP18=3,3,IF('Vessel List A'!BP18=4,4,IF('Vessel List A'!BP18=5,5,IF('Vessel List A'!BP18=6,6,IF('Vessel List A'!BP18=7,7,IF('Vessel List A'!BP18=8,8,IF('Vessel List A'!BP18=9,9,IF('Vessel List A'!BP18=10,10,IF('Vessel List A'!BP18=11,11,IF('Vessel List A'!BP18=12,12,IF('Vessel List A'!BP18=13,13,IF('Vessel List A'!BP18=14,14,IF('Vessel List A'!BP18=15,15,IF('Vessel List A'!BP18=16,16,0)))))))))))))))))=0," ",VALUE(IF('Vessel List A'!BP18=1,1,IF('Vessel List A'!BP18=2,2,IF('Vessel List A'!BP18=3,3,IF('Vessel List A'!BP18=4,4,IF('Vessel List A'!BP18=5,5,IF('Vessel List A'!BP18=6,6,IF('Vessel List A'!BP18=7,7,IF('Vessel List A'!BP18=8,8,IF('Vessel List A'!BP18=9,9,IF('Vessel List A'!BP18=10,10,IF('Vessel List A'!BP18=11,11,IF('Vessel List A'!BP18=12,12,IF('Vessel List A'!BP18=13,13,IF('Vessel List A'!BP18=14,14,IF('Vessel List A'!BP18=15,15,IF('Vessel List A'!BP18=16,16,0))))))))))))))))))</f>
        <v xml:space="preserve"> </v>
      </c>
      <c r="AL19" s="154"/>
      <c r="AM19" s="158"/>
      <c r="AN19" s="390" t="str">
        <f t="shared" si="10"/>
        <v/>
      </c>
      <c r="AO19" s="158"/>
      <c r="AP19" s="137"/>
      <c r="AQ19" s="388" t="str">
        <f t="shared" si="11"/>
        <v/>
      </c>
      <c r="AR19" s="157" t="str">
        <f>IF(VALUE(IF('Vessel List A'!CC18=1,1,IF('Vessel List A'!CC18=2,2,IF('Vessel List A'!CC18=3,3,IF('Vessel List A'!CC18=4,4,IF('Vessel List A'!CC18=5,5,IF('Vessel List A'!CC18=6,6,IF('Vessel List A'!CC18=7,7,IF('Vessel List A'!CC18=8,8,IF('Vessel List A'!CC18=9,9,IF('Vessel List A'!CC18=10,10,IF('Vessel List A'!CC18=11,11,IF('Vessel List A'!CC18=12,12,IF('Vessel List A'!CC18=13,13,IF('Vessel List A'!CC18=14,14,IF('Vessel List A'!CC18=15,15,IF('Vessel List A'!CC18=16,16,0)))))))))))))))))=0," ",VALUE(IF('Vessel List A'!CC18=1,1,IF('Vessel List A'!CC18=2,2,IF('Vessel List A'!CC18=3,3,IF('Vessel List A'!CC18=4,4,IF('Vessel List A'!CC18=5,5,IF('Vessel List A'!CC18=6,6,IF('Vessel List A'!CC18=7,7,IF('Vessel List A'!CC18=8,8,IF('Vessel List A'!CC18=9,9,IF('Vessel List A'!CC18=10,10,IF('Vessel List A'!CC18=11,11,IF('Vessel List A'!CC18=12,12,IF('Vessel List A'!CC18=13,13,IF('Vessel List A'!CC18=14,14,IF('Vessel List A'!CC18=15,15,IF('Vessel List A'!CC18=16,16,0))))))))))))))))))</f>
        <v xml:space="preserve"> </v>
      </c>
      <c r="AS19" s="154"/>
      <c r="AT19" s="158"/>
      <c r="AU19" s="390" t="str">
        <f t="shared" si="12"/>
        <v/>
      </c>
      <c r="AV19" s="158"/>
      <c r="AW19" s="137"/>
      <c r="AX19" s="388" t="str">
        <f t="shared" si="13"/>
        <v/>
      </c>
      <c r="AY19" s="157" t="str">
        <f>IF(VALUE(IF('Vessel List A'!CP18=1,1,IF('Vessel List A'!CP18=2,2,IF('Vessel List A'!CP18=3,3,IF('Vessel List A'!CP18=4,4,IF('Vessel List A'!CP18=5,5,IF('Vessel List A'!CP18=6,6,IF('Vessel List A'!CP18=7,7,IF('Vessel List A'!CP18=8,8,IF('Vessel List A'!CP18=9,9,IF('Vessel List A'!CP18=10,10,IF('Vessel List A'!CP18=11,11,IF('Vessel List A'!CP18=12,12,IF('Vessel List A'!CP18=13,13,IF('Vessel List A'!CP18=14,14,IF('Vessel List A'!CP18=15,15,IF('Vessel List A'!CP18=16,16,0)))))))))))))))))=0," ",VALUE(IF('Vessel List A'!CP18=1,1,IF('Vessel List A'!CP18=2,2,IF('Vessel List A'!CP18=3,3,IF('Vessel List A'!CP18=4,4,IF('Vessel List A'!CP18=5,5,IF('Vessel List A'!CP18=6,6,IF('Vessel List A'!CP18=7,7,IF('Vessel List A'!CP18=8,8,IF('Vessel List A'!CP18=9,9,IF('Vessel List A'!CP18=10,10,IF('Vessel List A'!CP18=11,11,IF('Vessel List A'!CP18=12,12,IF('Vessel List A'!CP18=13,13,IF('Vessel List A'!CP18=14,14,IF('Vessel List A'!CP18=15,15,IF('Vessel List A'!CP18=16,16,0))))))))))))))))))</f>
        <v xml:space="preserve"> </v>
      </c>
      <c r="AZ19" s="154"/>
      <c r="BA19" s="158"/>
      <c r="BB19" s="390" t="str">
        <f t="shared" si="14"/>
        <v/>
      </c>
      <c r="BC19" s="158"/>
      <c r="BD19" s="137"/>
      <c r="BE19" s="388" t="str">
        <f t="shared" si="15"/>
        <v/>
      </c>
      <c r="BF19" s="157" t="str">
        <f>IF(VALUE(IF('Vessel List A'!DC18=1,1,IF('Vessel List A'!DC18=2,2,IF('Vessel List A'!DC18=3,3,IF('Vessel List A'!DC18=4,4,IF('Vessel List A'!DC18=5,5,IF('Vessel List A'!DC18=6,6,IF('Vessel List A'!DC18=7,7,IF('Vessel List A'!DC18=8,8,IF('Vessel List A'!DC18=9,9,IF('Vessel List A'!DC18=10,10,IF('Vessel List A'!DC18=11,11,IF('Vessel List A'!DC18=12,12,IF('Vessel List A'!DC18=13,13,IF('Vessel List A'!DC18=14,14,IF('Vessel List A'!DC18=15,15,IF('Vessel List A'!DC18=16,16,0)))))))))))))))))=0," ",VALUE(IF('Vessel List A'!DC18=1,1,IF('Vessel List A'!DC18=2,2,IF('Vessel List A'!DC18=3,3,IF('Vessel List A'!DC18=4,4,IF('Vessel List A'!DC18=5,5,IF('Vessel List A'!DC18=6,6,IF('Vessel List A'!DC18=7,7,IF('Vessel List A'!DC18=8,8,IF('Vessel List A'!DC18=9,9,IF('Vessel List A'!DC18=10,10,IF('Vessel List A'!DC18=11,11,IF('Vessel List A'!DC18=12,12,IF('Vessel List A'!DC18=13,13,IF('Vessel List A'!DC18=14,14,IF('Vessel List A'!DC18=15,15,IF('Vessel List A'!DC18=16,16,0))))))))))))))))))</f>
        <v xml:space="preserve"> </v>
      </c>
      <c r="BG19" s="154"/>
      <c r="BH19" s="158"/>
      <c r="BI19" s="390" t="str">
        <f t="shared" si="16"/>
        <v/>
      </c>
      <c r="BJ19" s="158"/>
      <c r="BK19" s="137"/>
      <c r="BL19" s="388" t="str">
        <f t="shared" si="17"/>
        <v/>
      </c>
      <c r="BM19" s="157" t="str">
        <f>IF(VALUE(IF('Vessel List A'!DP18=1,1,IF('Vessel List A'!DP18=2,2,IF('Vessel List A'!DP18=3,3,IF('Vessel List A'!DP18=4,4,IF('Vessel List A'!DP18=5,5,IF('Vessel List A'!DP18=6,6,IF('Vessel List A'!DP18=7,7,IF('Vessel List A'!DP18=8,8,IF('Vessel List A'!DP18=9,9,IF('Vessel List A'!DP18=10,10,IF('Vessel List A'!DP18=11,11,IF('Vessel List A'!DP18=12,12,IF('Vessel List A'!DP18=13,13,IF('Vessel List A'!DP18=14,14,IF('Vessel List A'!DP18=15,15,IF('Vessel List A'!DP18=16,16,0)))))))))))))))))=0," ",VALUE(IF('Vessel List A'!DP18=1,1,IF('Vessel List A'!DP18=2,2,IF('Vessel List A'!DP18=3,3,IF('Vessel List A'!DP18=4,4,IF('Vessel List A'!DP18=5,5,IF('Vessel List A'!DP18=6,6,IF('Vessel List A'!DP18=7,7,IF('Vessel List A'!DP18=8,8,IF('Vessel List A'!DP18=9,9,IF('Vessel List A'!DP18=10,10,IF('Vessel List A'!DP18=11,11,IF('Vessel List A'!DP18=12,12,IF('Vessel List A'!DP18=13,13,IF('Vessel List A'!DP18=14,14,IF('Vessel List A'!DP18=15,15,IF('Vessel List A'!DP18=16,16,0))))))))))))))))))</f>
        <v xml:space="preserve"> </v>
      </c>
      <c r="BN19" s="154"/>
      <c r="BO19" s="158"/>
      <c r="BP19" s="390" t="str">
        <f t="shared" si="18"/>
        <v/>
      </c>
      <c r="BQ19" s="158"/>
      <c r="BR19" s="137"/>
      <c r="BS19" s="388" t="str">
        <f t="shared" si="19"/>
        <v/>
      </c>
      <c r="BT19" s="157" t="str">
        <f>IF(VALUE(IF('Vessel List A'!EC18=1,1,IF('Vessel List A'!EC18=2,2,IF('Vessel List A'!EC18=3,3,IF('Vessel List A'!EC18=4,4,IF('Vessel List A'!EC18=5,5,IF('Vessel List A'!EC18=6,6,IF('Vessel List A'!EC18=7,7,IF('Vessel List A'!EC18=8,8,IF('Vessel List A'!EC18=9,9,IF('Vessel List A'!EC18=10,10,IF('Vessel List A'!EC18=11,11,IF('Vessel List A'!EC18=12,12,IF('Vessel List A'!EC18=13,13,IF('Vessel List A'!EC18=14,14,IF('Vessel List A'!EC18=15,15,IF('Vessel List A'!EC18=16,16,0)))))))))))))))))=0," ",VALUE(IF('Vessel List A'!EC18=1,1,IF('Vessel List A'!EC18=2,2,IF('Vessel List A'!EC18=3,3,IF('Vessel List A'!EC18=4,4,IF('Vessel List A'!EC18=5,5,IF('Vessel List A'!EC18=6,6,IF('Vessel List A'!EC18=7,7,IF('Vessel List A'!EC18=8,8,IF('Vessel List A'!EC18=9,9,IF('Vessel List A'!EC18=10,10,IF('Vessel List A'!EC18=11,11,IF('Vessel List A'!EC18=12,12,IF('Vessel List A'!EC18=13,13,IF('Vessel List A'!EC18=14,14,IF('Vessel List A'!EC18=15,15,IF('Vessel List A'!EC18=16,16,0))))))))))))))))))</f>
        <v xml:space="preserve"> </v>
      </c>
      <c r="BU19" s="154"/>
      <c r="BV19" s="158"/>
      <c r="BW19" s="390" t="str">
        <f t="shared" si="20"/>
        <v/>
      </c>
      <c r="BX19" s="158"/>
      <c r="BY19" s="137"/>
      <c r="BZ19" s="388" t="str">
        <f t="shared" si="21"/>
        <v/>
      </c>
      <c r="CA19" s="157" t="str">
        <f>IF(VALUE(IF('Vessel List A'!EP18=1,1,IF('Vessel List A'!EP18=2,2,IF('Vessel List A'!EP18=3,3,IF('Vessel List A'!EP18=4,4,IF('Vessel List A'!EP18=5,5,IF('Vessel List A'!EP18=6,6,IF('Vessel List A'!EP18=7,7,IF('Vessel List A'!EP18=8,8,IF('Vessel List A'!EP18=9,9,IF('Vessel List A'!EP18=10,10,IF('Vessel List A'!EP18=11,11,IF('Vessel List A'!EP18=12,12,IF('Vessel List A'!EP18=13,13,IF('Vessel List A'!EP18=14,14,IF('Vessel List A'!EP18=15,15,IF('Vessel List A'!EP18=16,16,0)))))))))))))))))=0," ",VALUE(IF('Vessel List A'!EP18=1,1,IF('Vessel List A'!EP18=2,2,IF('Vessel List A'!EP18=3,3,IF('Vessel List A'!EP18=4,4,IF('Vessel List A'!EP18=5,5,IF('Vessel List A'!EP18=6,6,IF('Vessel List A'!EP18=7,7,IF('Vessel List A'!EP18=8,8,IF('Vessel List A'!EP18=9,9,IF('Vessel List A'!EP18=10,10,IF('Vessel List A'!EP18=11,11,IF('Vessel List A'!EP18=12,12,IF('Vessel List A'!EP18=13,13,IF('Vessel List A'!EP18=14,14,IF('Vessel List A'!EP18=15,15,IF('Vessel List A'!EP18=16,16,0))))))))))))))))))</f>
        <v xml:space="preserve"> </v>
      </c>
      <c r="CB19" s="154"/>
      <c r="CC19" s="158"/>
      <c r="CD19" s="390" t="str">
        <f t="shared" si="22"/>
        <v/>
      </c>
      <c r="CE19" s="158"/>
      <c r="CF19" s="137"/>
      <c r="CG19" s="388" t="str">
        <f t="shared" si="23"/>
        <v/>
      </c>
      <c r="CH19" s="157" t="str">
        <f>IF(VALUE(IF('Vessel List A'!FC18=1,1,IF('Vessel List A'!FC18=2,2,IF('Vessel List A'!FC18=3,3,IF('Vessel List A'!FC18=4,4,IF('Vessel List A'!FC18=5,5,IF('Vessel List A'!FC18=6,6,IF('Vessel List A'!FC18=7,7,IF('Vessel List A'!FC18=8,8,IF('Vessel List A'!FC18=9,9,IF('Vessel List A'!FC18=10,10,IF('Vessel List A'!FC18=11,11,IF('Vessel List A'!FC18=12,12,IF('Vessel List A'!FC18=13,13,IF('Vessel List A'!FC18=14,14,IF('Vessel List A'!FC18=15,15,IF('Vessel List A'!FC18=16,16,0)))))))))))))))))=0," ",VALUE(IF('Vessel List A'!FC18=1,1,IF('Vessel List A'!FC18=2,2,IF('Vessel List A'!FC18=3,3,IF('Vessel List A'!FC18=4,4,IF('Vessel List A'!FC18=5,5,IF('Vessel List A'!FC18=6,6,IF('Vessel List A'!FC18=7,7,IF('Vessel List A'!FC18=8,8,IF('Vessel List A'!FC18=9,9,IF('Vessel List A'!FC18=10,10,IF('Vessel List A'!FC18=11,11,IF('Vessel List A'!FC18=12,12,IF('Vessel List A'!FC18=13,13,IF('Vessel List A'!FC18=14,14,IF('Vessel List A'!FC18=15,15,IF('Vessel List A'!FC18=16,16,0))))))))))))))))))</f>
        <v xml:space="preserve"> </v>
      </c>
      <c r="CI19" s="154"/>
      <c r="CJ19" s="158"/>
      <c r="CK19" s="390" t="str">
        <f t="shared" si="24"/>
        <v/>
      </c>
      <c r="CL19" s="158"/>
      <c r="CM19" s="137"/>
      <c r="CN19" s="388" t="str">
        <f t="shared" si="25"/>
        <v/>
      </c>
      <c r="CO19" s="157" t="str">
        <f>IF(VALUE(IF('Vessel List A'!FP18=1,1,IF('Vessel List A'!FP18=2,2,IF('Vessel List A'!FP18=3,3,IF('Vessel List A'!FP18=4,4,IF('Vessel List A'!FP18=5,5,IF('Vessel List A'!FP18=6,6,IF('Vessel List A'!FP18=7,7,IF('Vessel List A'!FP18=8,8,IF('Vessel List A'!FP18=9,9,IF('Vessel List A'!FP18=10,10,IF('Vessel List A'!FP18=11,11,IF('Vessel List A'!FP18=12,12,IF('Vessel List A'!FP18=13,13,IF('Vessel List A'!FP18=14,14,IF('Vessel List A'!FP18=15,15,IF('Vessel List A'!FP18=16,16,0)))))))))))))))))=0," ",VALUE(IF('Vessel List A'!FP18=1,1,IF('Vessel List A'!FP18=2,2,IF('Vessel List A'!FP18=3,3,IF('Vessel List A'!FP18=4,4,IF('Vessel List A'!FP18=5,5,IF('Vessel List A'!FP18=6,6,IF('Vessel List A'!FP18=7,7,IF('Vessel List A'!FP18=8,8,IF('Vessel List A'!FP18=9,9,IF('Vessel List A'!FP18=10,10,IF('Vessel List A'!FP18=11,11,IF('Vessel List A'!FP18=12,12,IF('Vessel List A'!FP18=13,13,IF('Vessel List A'!FP18=14,14,IF('Vessel List A'!FP18=15,15,IF('Vessel List A'!FP18=16,16,0))))))))))))))))))</f>
        <v xml:space="preserve"> </v>
      </c>
      <c r="CP19" s="154"/>
      <c r="CQ19" s="158"/>
      <c r="CR19" s="390" t="str">
        <f t="shared" si="26"/>
        <v/>
      </c>
      <c r="CS19" s="158"/>
      <c r="CT19" s="137"/>
      <c r="CU19" s="388" t="str">
        <f t="shared" si="27"/>
        <v/>
      </c>
      <c r="CV19" s="157" t="str">
        <f>IF(VALUE(IF('Vessel List A'!GC18=1,1,IF('Vessel List A'!GC18=2,2,IF('Vessel List A'!GC18=3,3,IF('Vessel List A'!GC18=4,4,IF('Vessel List A'!GC18=5,5,IF('Vessel List A'!GC18=6,6,IF('Vessel List A'!GC18=7,7,IF('Vessel List A'!GC18=8,8,IF('Vessel List A'!GC18=9,9,IF('Vessel List A'!GC18=10,10,IF('Vessel List A'!GC18=11,11,IF('Vessel List A'!GC18=12,12,IF('Vessel List A'!GC18=13,13,IF('Vessel List A'!GC18=14,14,IF('Vessel List A'!GC18=15,15,IF('Vessel List A'!GC18=16,16,0)))))))))))))))))=0," ",VALUE(IF('Vessel List A'!GC18=1,1,IF('Vessel List A'!GC18=2,2,IF('Vessel List A'!GC18=3,3,IF('Vessel List A'!GC18=4,4,IF('Vessel List A'!GC18=5,5,IF('Vessel List A'!GC18=6,6,IF('Vessel List A'!GC18=7,7,IF('Vessel List A'!GC18=8,8,IF('Vessel List A'!GC18=9,9,IF('Vessel List A'!GC18=10,10,IF('Vessel List A'!GC18=11,11,IF('Vessel List A'!GC18=12,12,IF('Vessel List A'!GC18=13,13,IF('Vessel List A'!GC18=14,14,IF('Vessel List A'!GC18=15,15,IF('Vessel List A'!GC18=16,16,0))))))))))))))))))</f>
        <v xml:space="preserve"> </v>
      </c>
      <c r="CW19" s="154"/>
      <c r="CX19" s="158"/>
      <c r="CY19" s="390" t="str">
        <f t="shared" si="28"/>
        <v/>
      </c>
      <c r="CZ19" s="158"/>
      <c r="DA19" s="137"/>
      <c r="DB19" s="388" t="str">
        <f t="shared" si="29"/>
        <v/>
      </c>
      <c r="DC19" s="157" t="str">
        <f>IF(VALUE(IF('Vessel List A'!GP18=1,1,IF('Vessel List A'!GP18=2,2,IF('Vessel List A'!GP18=3,3,IF('Vessel List A'!GP18=4,4,IF('Vessel List A'!GP18=5,5,IF('Vessel List A'!GP18=6,6,IF('Vessel List A'!GP18=7,7,IF('Vessel List A'!GP18=8,8,IF('Vessel List A'!GP18=9,9,IF('Vessel List A'!GP18=10,10,IF('Vessel List A'!GP18=11,11,IF('Vessel List A'!GP18=12,12,IF('Vessel List A'!GP18=13,13,IF('Vessel List A'!GP18=14,14,IF('Vessel List A'!GP18=15,15,IF('Vessel List A'!GP18=16,16,0)))))))))))))))))=0," ",VALUE(IF('Vessel List A'!GP18=1,1,IF('Vessel List A'!GP18=2,2,IF('Vessel List A'!GP18=3,3,IF('Vessel List A'!GP18=4,4,IF('Vessel List A'!GP18=5,5,IF('Vessel List A'!GP18=6,6,IF('Vessel List A'!GP18=7,7,IF('Vessel List A'!GP18=8,8,IF('Vessel List A'!GP18=9,9,IF('Vessel List A'!GP18=10,10,IF('Vessel List A'!GP18=11,11,IF('Vessel List A'!GP18=12,12,IF('Vessel List A'!GP18=13,13,IF('Vessel List A'!GP18=14,14,IF('Vessel List A'!GP18=15,15,IF('Vessel List A'!GP18=16,16,0))))))))))))))))))</f>
        <v xml:space="preserve"> </v>
      </c>
      <c r="DD19" s="154"/>
      <c r="DE19" s="158"/>
      <c r="DF19" s="390" t="str">
        <f t="shared" si="30"/>
        <v/>
      </c>
      <c r="DG19" s="158"/>
      <c r="DH19" s="137"/>
      <c r="DI19" s="388" t="str">
        <f t="shared" si="31"/>
        <v/>
      </c>
      <c r="DJ19" s="157" t="str">
        <f>IF(VALUE(IF('Vessel List A'!HC18=1,1,IF('Vessel List A'!HC18=2,2,IF('Vessel List A'!HC18=3,3,IF('Vessel List A'!HC18=4,4,IF('Vessel List A'!HC18=5,5,IF('Vessel List A'!HC18=6,6,IF('Vessel List A'!HC18=7,7,IF('Vessel List A'!HC18=8,8,IF('Vessel List A'!HC18=9,9,IF('Vessel List A'!HC18=10,10,IF('Vessel List A'!HC18=11,11,IF('Vessel List A'!HC18=12,12,IF('Vessel List A'!HC18=13,13,IF('Vessel List A'!HC18=14,14,IF('Vessel List A'!HC18=15,15,IF('Vessel List A'!HC18=16,16,0)))))))))))))))))=0," ",VALUE(IF('Vessel List A'!HC18=1,1,IF('Vessel List A'!HC18=2,2,IF('Vessel List A'!HC18=3,3,IF('Vessel List A'!HC18=4,4,IF('Vessel List A'!HC18=5,5,IF('Vessel List A'!HC18=6,6,IF('Vessel List A'!HC18=7,7,IF('Vessel List A'!HC18=8,8,IF('Vessel List A'!HC18=9,9,IF('Vessel List A'!HC18=10,10,IF('Vessel List A'!HC18=11,11,IF('Vessel List A'!HC18=12,12,IF('Vessel List A'!HC18=13,13,IF('Vessel List A'!HC18=14,14,IF('Vessel List A'!HC18=15,15,IF('Vessel List A'!HC18=16,16,0))))))))))))))))))</f>
        <v xml:space="preserve"> </v>
      </c>
      <c r="DK19" s="154"/>
      <c r="DL19" s="158"/>
      <c r="DM19" s="390" t="str">
        <f t="shared" si="32"/>
        <v/>
      </c>
      <c r="DN19" s="158"/>
      <c r="DO19" s="137"/>
      <c r="DP19" s="388" t="str">
        <f t="shared" si="33"/>
        <v/>
      </c>
      <c r="DQ19" s="157" t="str">
        <f>IF(VALUE(IF('Vessel List A'!HP18=1,1,IF('Vessel List A'!HP18=2,2,IF('Vessel List A'!HP18=3,3,IF('Vessel List A'!HP18=4,4,IF('Vessel List A'!HP18=5,5,IF('Vessel List A'!HP18=6,6,IF('Vessel List A'!HP18=7,7,IF('Vessel List A'!HP18=8,8,IF('Vessel List A'!HP18=9,9,IF('Vessel List A'!HP18=10,10,IF('Vessel List A'!HP18=11,11,IF('Vessel List A'!HP18=12,12,IF('Vessel List A'!HP18=13,13,IF('Vessel List A'!HP18=14,14,IF('Vessel List A'!HP18=15,15,IF('Vessel List A'!HP18=16,16,0)))))))))))))))))=0," ",VALUE(IF('Vessel List A'!HP18=1,1,IF('Vessel List A'!HP18=2,2,IF('Vessel List A'!HP18=3,3,IF('Vessel List A'!HP18=4,4,IF('Vessel List A'!HP18=5,5,IF('Vessel List A'!HP18=6,6,IF('Vessel List A'!HP18=7,7,IF('Vessel List A'!HP18=8,8,IF('Vessel List A'!HP18=9,9,IF('Vessel List A'!HP18=10,10,IF('Vessel List A'!HP18=11,11,IF('Vessel List A'!HP18=12,12,IF('Vessel List A'!HP18=13,13,IF('Vessel List A'!HP18=14,14,IF('Vessel List A'!HP18=15,15,IF('Vessel List A'!HP18=16,16,0))))))))))))))))))</f>
        <v xml:space="preserve"> </v>
      </c>
      <c r="DR19" s="154"/>
      <c r="DS19" s="158"/>
      <c r="DT19" s="390" t="str">
        <f t="shared" si="34"/>
        <v/>
      </c>
      <c r="DU19" s="158"/>
      <c r="DV19" s="137"/>
      <c r="DW19" s="388" t="str">
        <f t="shared" si="35"/>
        <v/>
      </c>
      <c r="DX19" s="157" t="str">
        <f>IF(VALUE(IF('Vessel List A'!IC18=1,1,IF('Vessel List A'!IC18=2,2,IF('Vessel List A'!IC18=3,3,IF('Vessel List A'!IC18=4,4,IF('Vessel List A'!IC18=5,5,IF('Vessel List A'!IC18=6,6,IF('Vessel List A'!IC18=7,7,IF('Vessel List A'!IC18=8,8,IF('Vessel List A'!IC18=9,9,IF('Vessel List A'!IC18=10,10,IF('Vessel List A'!IC18=11,11,IF('Vessel List A'!IC18=12,12,IF('Vessel List A'!IC18=13,13,IF('Vessel List A'!IC18=14,14,IF('Vessel List A'!IC18=15,15,IF('Vessel List A'!IC18=16,16,0)))))))))))))))))=0," ",VALUE(IF('Vessel List A'!IC18=1,1,IF('Vessel List A'!IC18=2,2,IF('Vessel List A'!IC18=3,3,IF('Vessel List A'!IC18=4,4,IF('Vessel List A'!IC18=5,5,IF('Vessel List A'!IC18=6,6,IF('Vessel List A'!IC18=7,7,IF('Vessel List A'!IC18=8,8,IF('Vessel List A'!IC18=9,9,IF('Vessel List A'!IC18=10,10,IF('Vessel List A'!IC18=11,11,IF('Vessel List A'!IC18=12,12,IF('Vessel List A'!IC18=13,13,IF('Vessel List A'!IC18=14,14,IF('Vessel List A'!IC18=15,15,IF('Vessel List A'!IC18=16,16,0))))))))))))))))))</f>
        <v xml:space="preserve"> </v>
      </c>
      <c r="DY19" s="154"/>
      <c r="DZ19" s="158"/>
      <c r="EA19" s="390" t="str">
        <f t="shared" si="36"/>
        <v/>
      </c>
      <c r="EB19" s="158"/>
      <c r="EC19" s="137"/>
      <c r="ED19" s="388" t="str">
        <f t="shared" si="37"/>
        <v/>
      </c>
      <c r="EE19" s="157" t="str">
        <f>IF(VALUE(IF('Vessel List A'!IP18=1,1,IF('Vessel List A'!IP18=2,2,IF('Vessel List A'!IP18=3,3,IF('Vessel List A'!IP18=4,4,IF('Vessel List A'!IP18=5,5,IF('Vessel List A'!IP18=6,6,IF('Vessel List A'!IP18=7,7,IF('Vessel List A'!IP18=8,8,IF('Vessel List A'!IP18=9,9,IF('Vessel List A'!IP18=10,10,IF('Vessel List A'!IP18=11,11,IF('Vessel List A'!IP18=12,12,IF('Vessel List A'!IP18=13,13,IF('Vessel List A'!IP18=14,14,IF('Vessel List A'!IP18=15,15,IF('Vessel List A'!IP18=16,16,0)))))))))))))))))=0," ",VALUE(IF('Vessel List A'!IP18=1,1,IF('Vessel List A'!IP18=2,2,IF('Vessel List A'!IP18=3,3,IF('Vessel List A'!IP18=4,4,IF('Vessel List A'!IP18=5,5,IF('Vessel List A'!IP18=6,6,IF('Vessel List A'!IP18=7,7,IF('Vessel List A'!IP18=8,8,IF('Vessel List A'!IP18=9,9,IF('Vessel List A'!IP18=10,10,IF('Vessel List A'!IP18=11,11,IF('Vessel List A'!IP18=12,12,IF('Vessel List A'!IP18=13,13,IF('Vessel List A'!IP18=14,14,IF('Vessel List A'!IP18=15,15,IF('Vessel List A'!IP18=16,16,0))))))))))))))))))</f>
        <v xml:space="preserve"> </v>
      </c>
      <c r="EF19" s="154"/>
      <c r="EG19" s="158"/>
      <c r="EH19" s="390" t="str">
        <f t="shared" si="38"/>
        <v/>
      </c>
      <c r="EI19" s="158"/>
      <c r="EJ19" s="137"/>
      <c r="EK19" s="397" t="str">
        <f t="shared" si="39"/>
        <v/>
      </c>
      <c r="EL19" s="144"/>
      <c r="EM19" s="157" t="str">
        <f>IF(VALUE(IF('Vessel List B'!C18=1,1,IF('Vessel List B'!C18=2,2,IF('Vessel List B'!C18=3,3,IF('Vessel List B'!C18=4,4,IF('Vessel List B'!C18=5,5,IF('Vessel List B'!C18=6,6,IF('Vessel List B'!C18=7,7,IF('Vessel List B'!C18=8,8,IF('Vessel List B'!C18=9,9,IF('Vessel List B'!C18=10,10,IF('Vessel List B'!C18=11,11,IF('Vessel List B'!C18=12,12,IF('Vessel List B'!C18=13,13,IF('Vessel List B'!C18=14,14,IF('Vessel List B'!C18=15,15,IF('Vessel List B'!C18=16,16,0)))))))))))))))))=0," ",VALUE(IF('Vessel List B'!C18=1,1,IF('Vessel List B'!C18=2,2,IF('Vessel List B'!C18=3,3,IF('Vessel List B'!C18=4,4,IF('Vessel List B'!C18=5,5,IF('Vessel List B'!C18=6,6,IF('Vessel List B'!C18=7,7,IF('Vessel List B'!C18=8,8,IF('Vessel List B'!C18=9,9,IF('Vessel List B'!C18=10,10,IF('Vessel List B'!C18=11,11,IF('Vessel List B'!C18=12,12,IF('Vessel List B'!C18=13,13,IF('Vessel List B'!C18=14,14,IF('Vessel List B'!C18=15,15,IF('Vessel List B'!C18=16,16,0))))))))))))))))))</f>
        <v xml:space="preserve"> </v>
      </c>
      <c r="EN19" s="154"/>
      <c r="EO19" s="158"/>
      <c r="EP19" s="390" t="str">
        <f t="shared" si="40"/>
        <v/>
      </c>
      <c r="EQ19" s="158"/>
      <c r="ER19" s="137"/>
      <c r="ES19" s="388" t="str">
        <f t="shared" si="41"/>
        <v/>
      </c>
      <c r="ET19" s="157" t="str">
        <f>IF(VALUE(IF('Vessel List B'!P18=1,1,IF('Vessel List B'!P18=2,2,IF('Vessel List B'!P18=3,3,IF('Vessel List B'!P18=4,4,IF('Vessel List B'!P18=5,5,IF('Vessel List B'!P18=6,6,IF('Vessel List B'!P18=7,7,IF('Vessel List B'!P18=8,8,IF('Vessel List B'!P18=9,9,IF('Vessel List B'!P18=10,10,IF('Vessel List B'!P18=11,11,IF('Vessel List B'!P18=12,12,IF('Vessel List B'!P18=13,13,IF('Vessel List B'!P18=14,14,IF('Vessel List B'!P18=15,15,IF('Vessel List B'!P18=16,16,0)))))))))))))))))=0," ",VALUE(IF('Vessel List B'!P18=1,1,IF('Vessel List B'!P18=2,2,IF('Vessel List B'!P18=3,3,IF('Vessel List B'!P18=4,4,IF('Vessel List B'!P18=5,5,IF('Vessel List B'!P18=6,6,IF('Vessel List B'!P18=7,7,IF('Vessel List B'!P18=8,8,IF('Vessel List B'!P18=9,9,IF('Vessel List B'!P18=10,10,IF('Vessel List B'!P18=11,11,IF('Vessel List B'!P18=12,12,IF('Vessel List B'!P18=13,13,IF('Vessel List B'!P18=14,14,IF('Vessel List B'!P18=15,15,IF('Vessel List B'!P18=16,16,0))))))))))))))))))</f>
        <v xml:space="preserve"> </v>
      </c>
      <c r="EU19" s="154"/>
      <c r="EV19" s="158"/>
      <c r="EW19" s="390" t="str">
        <f t="shared" si="42"/>
        <v/>
      </c>
      <c r="EX19" s="158"/>
      <c r="EY19" s="137"/>
      <c r="EZ19" s="388" t="str">
        <f t="shared" si="43"/>
        <v/>
      </c>
      <c r="FA19" s="157" t="str">
        <f>IF(VALUE(IF('Vessel List B'!AC18=1,1,IF('Vessel List B'!AC18=2,2,IF('Vessel List B'!AC18=3,3,IF('Vessel List B'!AC18=4,4,IF('Vessel List B'!AC18=5,5,IF('Vessel List B'!AC18=6,6,IF('Vessel List B'!AC18=7,7,IF('Vessel List B'!AC18=8,8,IF('Vessel List B'!AC18=9,9,IF('Vessel List B'!AC18=10,10,IF('Vessel List B'!AC18=11,11,IF('Vessel List B'!AC18=12,12,IF('Vessel List B'!AC18=13,13,IF('Vessel List B'!AC18=14,14,IF('Vessel List B'!AC18=15,15,IF('Vessel List B'!AC18=16,16,0)))))))))))))))))=0," ",VALUE(IF('Vessel List B'!AC18=1,1,IF('Vessel List B'!AC18=2,2,IF('Vessel List B'!AC18=3,3,IF('Vessel List B'!AC18=4,4,IF('Vessel List B'!AC18=5,5,IF('Vessel List B'!AC18=6,6,IF('Vessel List B'!AC18=7,7,IF('Vessel List B'!AC18=8,8,IF('Vessel List B'!AC18=9,9,IF('Vessel List B'!AC18=10,10,IF('Vessel List B'!AC18=11,11,IF('Vessel List B'!AC18=12,12,IF('Vessel List B'!AC18=13,13,IF('Vessel List B'!AC18=14,14,IF('Vessel List B'!AC18=15,15,IF('Vessel List B'!AC18=16,16,0))))))))))))))))))</f>
        <v xml:space="preserve"> </v>
      </c>
      <c r="FB19" s="154"/>
      <c r="FC19" s="158"/>
      <c r="FD19" s="390" t="str">
        <f t="shared" si="44"/>
        <v/>
      </c>
      <c r="FE19" s="158"/>
      <c r="FF19" s="137"/>
      <c r="FG19" s="388" t="str">
        <f t="shared" si="45"/>
        <v/>
      </c>
      <c r="FH19" s="157" t="str">
        <f>IF(VALUE(IF('Vessel List B'!AP18=1,1,IF('Vessel List B'!AP18=2,2,IF('Vessel List B'!AP18=3,3,IF('Vessel List B'!AP18=4,4,IF('Vessel List B'!AP18=5,5,IF('Vessel List B'!AP18=6,6,IF('Vessel List B'!AP18=7,7,IF('Vessel List B'!AP18=8,8,IF('Vessel List B'!AP18=9,9,IF('Vessel List B'!AP18=10,10,IF('Vessel List B'!AP18=11,11,IF('Vessel List B'!AP18=12,12,IF('Vessel List B'!AP18=13,13,IF('Vessel List B'!AP18=14,14,IF('Vessel List B'!AP18=15,15,IF('Vessel List B'!AP18=16,16,0)))))))))))))))))=0," ",VALUE(IF('Vessel List B'!AP18=1,1,IF('Vessel List B'!AP18=2,2,IF('Vessel List B'!AP18=3,3,IF('Vessel List B'!AP18=4,4,IF('Vessel List B'!AP18=5,5,IF('Vessel List B'!AP18=6,6,IF('Vessel List B'!AP18=7,7,IF('Vessel List B'!AP18=8,8,IF('Vessel List B'!AP18=9,9,IF('Vessel List B'!AP18=10,10,IF('Vessel List B'!AP18=11,11,IF('Vessel List B'!AP18=12,12,IF('Vessel List B'!AP18=13,13,IF('Vessel List B'!AP18=14,14,IF('Vessel List B'!AP18=15,15,IF('Vessel List B'!AP18=16,16,0))))))))))))))))))</f>
        <v xml:space="preserve"> </v>
      </c>
      <c r="FI19" s="154"/>
      <c r="FJ19" s="158"/>
      <c r="FK19" s="390" t="str">
        <f t="shared" si="46"/>
        <v/>
      </c>
      <c r="FL19" s="158"/>
      <c r="FM19" s="137"/>
      <c r="FN19" s="388" t="str">
        <f t="shared" si="47"/>
        <v/>
      </c>
      <c r="FO19" s="157" t="str">
        <f>IF(VALUE(IF('Vessel List B'!BC18=1,1,IF('Vessel List B'!BC18=2,2,IF('Vessel List B'!BC18=3,3,IF('Vessel List B'!BC18=4,4,IF('Vessel List B'!BC18=5,5,IF('Vessel List B'!BC18=6,6,IF('Vessel List B'!BC18=7,7,IF('Vessel List B'!BC18=8,8,IF('Vessel List B'!BC18=9,9,IF('Vessel List B'!BC18=10,10,IF('Vessel List B'!BC18=11,11,IF('Vessel List B'!BC18=12,12,IF('Vessel List B'!BC18=13,13,IF('Vessel List B'!BC18=14,14,IF('Vessel List B'!BC18=15,15,IF('Vessel List B'!BC18=16,16,0)))))))))))))))))=0," ",VALUE(IF('Vessel List B'!BC18=1,1,IF('Vessel List B'!BC18=2,2,IF('Vessel List B'!BC18=3,3,IF('Vessel List B'!BC18=4,4,IF('Vessel List B'!BC18=5,5,IF('Vessel List B'!BC18=6,6,IF('Vessel List B'!BC18=7,7,IF('Vessel List B'!BC18=8,8,IF('Vessel List B'!BC18=9,9,IF('Vessel List B'!BC18=10,10,IF('Vessel List B'!BC18=11,11,IF('Vessel List B'!BC18=12,12,IF('Vessel List B'!BC18=13,13,IF('Vessel List B'!BC18=14,14,IF('Vessel List B'!BC18=15,15,IF('Vessel List B'!BC18=16,16,0))))))))))))))))))</f>
        <v xml:space="preserve"> </v>
      </c>
      <c r="FP19" s="154"/>
      <c r="FQ19" s="158"/>
      <c r="FR19" s="390" t="str">
        <f t="shared" si="48"/>
        <v/>
      </c>
      <c r="FS19" s="158"/>
      <c r="FT19" s="137"/>
      <c r="FU19" s="388" t="str">
        <f t="shared" si="49"/>
        <v/>
      </c>
      <c r="FV19" s="157" t="str">
        <f>IF(VALUE(IF('Vessel List B'!BP18=1,1,IF('Vessel List B'!BP18=2,2,IF('Vessel List B'!BP18=3,3,IF('Vessel List B'!BP18=4,4,IF('Vessel List B'!BP18=5,5,IF('Vessel List B'!BP18=6,6,IF('Vessel List B'!BP18=7,7,IF('Vessel List B'!BP18=8,8,IF('Vessel List B'!BP18=9,9,IF('Vessel List B'!BP18=10,10,IF('Vessel List B'!BP18=11,11,IF('Vessel List B'!BP18=12,12,IF('Vessel List B'!BP18=13,13,IF('Vessel List B'!BP18=14,14,IF('Vessel List B'!BP18=15,15,IF('Vessel List B'!BP18=16,16,0)))))))))))))))))=0," ",VALUE(IF('Vessel List B'!BP18=1,1,IF('Vessel List B'!BP18=2,2,IF('Vessel List B'!BP18=3,3,IF('Vessel List B'!BP18=4,4,IF('Vessel List B'!BP18=5,5,IF('Vessel List B'!BP18=6,6,IF('Vessel List B'!BP18=7,7,IF('Vessel List B'!BP18=8,8,IF('Vessel List B'!BP18=9,9,IF('Vessel List B'!BP18=10,10,IF('Vessel List B'!BP18=11,11,IF('Vessel List B'!BP18=12,12,IF('Vessel List B'!BP18=13,13,IF('Vessel List B'!BP18=14,14,IF('Vessel List B'!BP18=15,15,IF('Vessel List B'!BP18=16,16,0))))))))))))))))))</f>
        <v xml:space="preserve"> </v>
      </c>
      <c r="FW19" s="154"/>
      <c r="FX19" s="158"/>
      <c r="FY19" s="390" t="str">
        <f t="shared" si="50"/>
        <v/>
      </c>
      <c r="FZ19" s="158"/>
      <c r="GA19" s="137"/>
      <c r="GB19" s="388" t="str">
        <f t="shared" si="51"/>
        <v/>
      </c>
      <c r="GC19" s="157" t="str">
        <f>IF(VALUE(IF('Vessel List B'!CC18=1,1,IF('Vessel List B'!CC18=2,2,IF('Vessel List B'!CC18=3,3,IF('Vessel List B'!CC18=4,4,IF('Vessel List B'!CC18=5,5,IF('Vessel List B'!CC18=6,6,IF('Vessel List B'!CC18=7,7,IF('Vessel List B'!CC18=8,8,IF('Vessel List B'!CC18=9,9,IF('Vessel List B'!CC18=10,10,IF('Vessel List B'!CC18=11,11,IF('Vessel List B'!CC18=12,12,IF('Vessel List B'!CC18=13,13,IF('Vessel List B'!CC18=14,14,IF('Vessel List B'!CC18=15,15,IF('Vessel List B'!CC18=16,16,0)))))))))))))))))=0," ",VALUE(IF('Vessel List B'!CC18=1,1,IF('Vessel List B'!CC18=2,2,IF('Vessel List B'!CC18=3,3,IF('Vessel List B'!CC18=4,4,IF('Vessel List B'!CC18=5,5,IF('Vessel List B'!CC18=6,6,IF('Vessel List B'!CC18=7,7,IF('Vessel List B'!CC18=8,8,IF('Vessel List B'!CC18=9,9,IF('Vessel List B'!CC18=10,10,IF('Vessel List B'!CC18=11,11,IF('Vessel List B'!CC18=12,12,IF('Vessel List B'!CC18=13,13,IF('Vessel List B'!CC18=14,14,IF('Vessel List B'!CC18=15,15,IF('Vessel List B'!CC18=16,16,0))))))))))))))))))</f>
        <v xml:space="preserve"> </v>
      </c>
      <c r="GD19" s="154"/>
      <c r="GE19" s="158"/>
      <c r="GF19" s="390" t="str">
        <f t="shared" si="52"/>
        <v/>
      </c>
      <c r="GG19" s="158"/>
      <c r="GH19" s="137"/>
      <c r="GI19" s="388" t="str">
        <f t="shared" si="53"/>
        <v/>
      </c>
      <c r="GJ19" s="157" t="str">
        <f>IF(VALUE(IF('Vessel List B'!CP18=1,1,IF('Vessel List B'!CP18=2,2,IF('Vessel List B'!CP18=3,3,IF('Vessel List B'!CP18=4,4,IF('Vessel List B'!CP18=5,5,IF('Vessel List B'!CP18=6,6,IF('Vessel List B'!CP18=7,7,IF('Vessel List B'!CP18=8,8,IF('Vessel List B'!CP18=9,9,IF('Vessel List B'!CP18=10,10,IF('Vessel List B'!CP18=11,11,IF('Vessel List B'!CP18=12,12,IF('Vessel List B'!CP18=13,13,IF('Vessel List B'!CP18=14,14,IF('Vessel List B'!CP18=15,15,IF('Vessel List B'!CP18=16,16,0)))))))))))))))))=0," ",VALUE(IF('Vessel List B'!CP18=1,1,IF('Vessel List B'!CP18=2,2,IF('Vessel List B'!CP18=3,3,IF('Vessel List B'!CP18=4,4,IF('Vessel List B'!CP18=5,5,IF('Vessel List B'!CP18=6,6,IF('Vessel List B'!CP18=7,7,IF('Vessel List B'!CP18=8,8,IF('Vessel List B'!CP18=9,9,IF('Vessel List B'!CP18=10,10,IF('Vessel List B'!CP18=11,11,IF('Vessel List B'!CP18=12,12,IF('Vessel List B'!CP18=13,13,IF('Vessel List B'!CP18=14,14,IF('Vessel List B'!CP18=15,15,IF('Vessel List B'!CP18=16,16,0))))))))))))))))))</f>
        <v xml:space="preserve"> </v>
      </c>
      <c r="GK19" s="154"/>
      <c r="GL19" s="158"/>
      <c r="GM19" s="390" t="str">
        <f t="shared" si="54"/>
        <v/>
      </c>
      <c r="GN19" s="158"/>
      <c r="GO19" s="137"/>
      <c r="GP19" s="388" t="str">
        <f t="shared" si="55"/>
        <v/>
      </c>
      <c r="GQ19" s="157" t="str">
        <f>IF(VALUE(IF('Vessel List B'!DC18=1,1,IF('Vessel List B'!DC18=2,2,IF('Vessel List B'!DC18=3,3,IF('Vessel List B'!DC18=4,4,IF('Vessel List B'!DC18=5,5,IF('Vessel List B'!DC18=6,6,IF('Vessel List B'!DC18=7,7,IF('Vessel List B'!DC18=8,8,IF('Vessel List B'!DC18=9,9,IF('Vessel List B'!DC18=10,10,IF('Vessel List B'!DC18=11,11,IF('Vessel List B'!DC18=12,12,IF('Vessel List B'!DC18=13,13,IF('Vessel List B'!DC18=14,14,IF('Vessel List B'!DC18=15,15,IF('Vessel List B'!DC18=16,16,0)))))))))))))))))=0," ",VALUE(IF('Vessel List B'!DC18=1,1,IF('Vessel List B'!DC18=2,2,IF('Vessel List B'!DC18=3,3,IF('Vessel List B'!DC18=4,4,IF('Vessel List B'!DC18=5,5,IF('Vessel List B'!DC18=6,6,IF('Vessel List B'!DC18=7,7,IF('Vessel List B'!DC18=8,8,IF('Vessel List B'!DC18=9,9,IF('Vessel List B'!DC18=10,10,IF('Vessel List B'!DC18=11,11,IF('Vessel List B'!DC18=12,12,IF('Vessel List B'!DC18=13,13,IF('Vessel List B'!DC18=14,14,IF('Vessel List B'!DC18=15,15,IF('Vessel List B'!DC18=16,16,0))))))))))))))))))</f>
        <v xml:space="preserve"> </v>
      </c>
      <c r="GR19" s="154"/>
      <c r="GS19" s="158"/>
      <c r="GT19" s="390" t="str">
        <f t="shared" si="56"/>
        <v/>
      </c>
      <c r="GU19" s="158"/>
      <c r="GV19" s="137"/>
      <c r="GW19" s="388" t="str">
        <f t="shared" si="57"/>
        <v/>
      </c>
      <c r="GX19" s="157" t="str">
        <f>IF(VALUE(IF('Vessel List B'!DP18=1,1,IF('Vessel List B'!DP18=2,2,IF('Vessel List B'!DP18=3,3,IF('Vessel List B'!DP18=4,4,IF('Vessel List B'!DP18=5,5,IF('Vessel List B'!DP18=6,6,IF('Vessel List B'!DP18=7,7,IF('Vessel List B'!DP18=8,8,IF('Vessel List B'!DP18=9,9,IF('Vessel List B'!DP18=10,10,IF('Vessel List B'!DP18=11,11,IF('Vessel List B'!DP18=12,12,IF('Vessel List B'!DP18=13,13,IF('Vessel List B'!DP18=14,14,IF('Vessel List B'!DP18=15,15,IF('Vessel List B'!DP18=16,16,0)))))))))))))))))=0," ",VALUE(IF('Vessel List B'!DP18=1,1,IF('Vessel List B'!DP18=2,2,IF('Vessel List B'!DP18=3,3,IF('Vessel List B'!DP18=4,4,IF('Vessel List B'!DP18=5,5,IF('Vessel List B'!DP18=6,6,IF('Vessel List B'!DP18=7,7,IF('Vessel List B'!DP18=8,8,IF('Vessel List B'!DP18=9,9,IF('Vessel List B'!DP18=10,10,IF('Vessel List B'!DP18=11,11,IF('Vessel List B'!DP18=12,12,IF('Vessel List B'!DP18=13,13,IF('Vessel List B'!DP18=14,14,IF('Vessel List B'!DP18=15,15,IF('Vessel List B'!DP18=16,16,0))))))))))))))))))</f>
        <v xml:space="preserve"> </v>
      </c>
      <c r="GY19" s="154"/>
      <c r="GZ19" s="158"/>
      <c r="HA19" s="390" t="str">
        <f t="shared" si="58"/>
        <v/>
      </c>
      <c r="HB19" s="158"/>
      <c r="HC19" s="137"/>
      <c r="HD19" s="388" t="str">
        <f t="shared" si="59"/>
        <v/>
      </c>
      <c r="HE19" s="157" t="str">
        <f>IF(VALUE(IF('Vessel List B'!EC18=1,1,IF('Vessel List B'!EC18=2,2,IF('Vessel List B'!EC18=3,3,IF('Vessel List B'!EC18=4,4,IF('Vessel List B'!EC18=5,5,IF('Vessel List B'!EC18=6,6,IF('Vessel List B'!EC18=7,7,IF('Vessel List B'!EC18=8,8,IF('Vessel List B'!EC18=9,9,IF('Vessel List B'!EC18=10,10,IF('Vessel List B'!EC18=11,11,IF('Vessel List B'!EC18=12,12,IF('Vessel List B'!EC18=13,13,IF('Vessel List B'!EC18=14,14,IF('Vessel List B'!EC18=15,15,IF('Vessel List B'!EC18=16,16,0)))))))))))))))))=0," ",VALUE(IF('Vessel List B'!EC18=1,1,IF('Vessel List B'!EC18=2,2,IF('Vessel List B'!EC18=3,3,IF('Vessel List B'!EC18=4,4,IF('Vessel List B'!EC18=5,5,IF('Vessel List B'!EC18=6,6,IF('Vessel List B'!EC18=7,7,IF('Vessel List B'!EC18=8,8,IF('Vessel List B'!EC18=9,9,IF('Vessel List B'!EC18=10,10,IF('Vessel List B'!EC18=11,11,IF('Vessel List B'!EC18=12,12,IF('Vessel List B'!EC18=13,13,IF('Vessel List B'!EC18=14,14,IF('Vessel List B'!EC18=15,15,IF('Vessel List B'!EC18=16,16,0))))))))))))))))))</f>
        <v xml:space="preserve"> </v>
      </c>
      <c r="HF19" s="154"/>
      <c r="HG19" s="158"/>
      <c r="HH19" s="390" t="str">
        <f t="shared" si="60"/>
        <v/>
      </c>
      <c r="HI19" s="158"/>
      <c r="HJ19" s="137"/>
      <c r="HK19" s="388" t="str">
        <f t="shared" si="61"/>
        <v/>
      </c>
      <c r="HL19" s="157" t="str">
        <f>IF(VALUE(IF('Vessel List B'!EP18=1,1,IF('Vessel List B'!EP18=2,2,IF('Vessel List B'!EP18=3,3,IF('Vessel List B'!EP18=4,4,IF('Vessel List B'!EP18=5,5,IF('Vessel List B'!EP18=6,6,IF('Vessel List B'!EP18=7,7,IF('Vessel List B'!EP18=8,8,IF('Vessel List B'!EP18=9,9,IF('Vessel List B'!EP18=10,10,IF('Vessel List B'!EP18=11,11,IF('Vessel List B'!EP18=12,12,IF('Vessel List B'!EP18=13,13,IF('Vessel List B'!EP18=14,14,IF('Vessel List B'!EP18=15,15,IF('Vessel List B'!EP18=16,16,0)))))))))))))))))=0," ",VALUE(IF('Vessel List B'!EP18=1,1,IF('Vessel List B'!EP18=2,2,IF('Vessel List B'!EP18=3,3,IF('Vessel List B'!EP18=4,4,IF('Vessel List B'!EP18=5,5,IF('Vessel List B'!EP18=6,6,IF('Vessel List B'!EP18=7,7,IF('Vessel List B'!EP18=8,8,IF('Vessel List B'!EP18=9,9,IF('Vessel List B'!EP18=10,10,IF('Vessel List B'!EP18=11,11,IF('Vessel List B'!EP18=12,12,IF('Vessel List B'!EP18=13,13,IF('Vessel List B'!EP18=14,14,IF('Vessel List B'!EP18=15,15,IF('Vessel List B'!EP18=16,16,0))))))))))))))))))</f>
        <v xml:space="preserve"> </v>
      </c>
      <c r="HM19" s="154"/>
      <c r="HN19" s="158"/>
      <c r="HO19" s="390" t="str">
        <f t="shared" si="62"/>
        <v/>
      </c>
      <c r="HP19" s="158"/>
      <c r="HQ19" s="137"/>
      <c r="HR19" s="388" t="str">
        <f t="shared" si="63"/>
        <v/>
      </c>
      <c r="HS19" s="157" t="str">
        <f>IF(VALUE(IF('Vessel List B'!FC18=1,1,IF('Vessel List B'!FC18=2,2,IF('Vessel List B'!FC18=3,3,IF('Vessel List B'!FC18=4,4,IF('Vessel List B'!FC18=5,5,IF('Vessel List B'!FC18=6,6,IF('Vessel List B'!FC18=7,7,IF('Vessel List B'!FC18=8,8,IF('Vessel List B'!FC18=9,9,IF('Vessel List B'!FC18=10,10,IF('Vessel List B'!FC18=11,11,IF('Vessel List B'!FC18=12,12,IF('Vessel List B'!FC18=13,13,IF('Vessel List B'!FC18=14,14,IF('Vessel List B'!FC18=15,15,IF('Vessel List B'!FC18=16,16,0)))))))))))))))))=0," ",VALUE(IF('Vessel List B'!FC18=1,1,IF('Vessel List B'!FC18=2,2,IF('Vessel List B'!FC18=3,3,IF('Vessel List B'!FC18=4,4,IF('Vessel List B'!FC18=5,5,IF('Vessel List B'!FC18=6,6,IF('Vessel List B'!FC18=7,7,IF('Vessel List B'!FC18=8,8,IF('Vessel List B'!FC18=9,9,IF('Vessel List B'!FC18=10,10,IF('Vessel List B'!FC18=11,11,IF('Vessel List B'!FC18=12,12,IF('Vessel List B'!FC18=13,13,IF('Vessel List B'!FC18=14,14,IF('Vessel List B'!FC18=15,15,IF('Vessel List B'!FC18=16,16,0))))))))))))))))))</f>
        <v xml:space="preserve"> </v>
      </c>
      <c r="HT19" s="154"/>
      <c r="HU19" s="158"/>
      <c r="HV19" s="390" t="str">
        <f t="shared" si="64"/>
        <v/>
      </c>
      <c r="HW19" s="158"/>
      <c r="HX19" s="137"/>
      <c r="HY19" s="388" t="str">
        <f t="shared" si="65"/>
        <v/>
      </c>
      <c r="HZ19" s="157" t="str">
        <f>IF(VALUE(IF('Vessel List B'!FP18=1,1,IF('Vessel List B'!FP18=2,2,IF('Vessel List B'!FP18=3,3,IF('Vessel List B'!FP18=4,4,IF('Vessel List B'!FP18=5,5,IF('Vessel List B'!FP18=6,6,IF('Vessel List B'!FP18=7,7,IF('Vessel List B'!FP18=8,8,IF('Vessel List B'!FP18=9,9,IF('Vessel List B'!FP18=10,10,IF('Vessel List B'!FP18=11,11,IF('Vessel List B'!FP18=12,12,IF('Vessel List B'!FP18=13,13,IF('Vessel List B'!FP18=14,14,IF('Vessel List B'!FP18=15,15,IF('Vessel List B'!FP18=16,16,0)))))))))))))))))=0," ",VALUE(IF('Vessel List B'!FP18=1,1,IF('Vessel List B'!FP18=2,2,IF('Vessel List B'!FP18=3,3,IF('Vessel List B'!FP18=4,4,IF('Vessel List B'!FP18=5,5,IF('Vessel List B'!FP18=6,6,IF('Vessel List B'!FP18=7,7,IF('Vessel List B'!FP18=8,8,IF('Vessel List B'!FP18=9,9,IF('Vessel List B'!FP18=10,10,IF('Vessel List B'!FP18=11,11,IF('Vessel List B'!FP18=12,12,IF('Vessel List B'!FP18=13,13,IF('Vessel List B'!FP18=14,14,IF('Vessel List B'!FP18=15,15,IF('Vessel List B'!FP18=16,16,0))))))))))))))))))</f>
        <v xml:space="preserve"> </v>
      </c>
      <c r="IA19" s="154"/>
      <c r="IB19" s="158"/>
      <c r="IC19" s="390" t="str">
        <f t="shared" si="66"/>
        <v/>
      </c>
      <c r="ID19" s="158"/>
      <c r="IE19" s="137"/>
      <c r="IF19" s="388" t="str">
        <f t="shared" si="67"/>
        <v/>
      </c>
      <c r="IG19" s="157" t="str">
        <f>IF(VALUE(IF('Vessel List B'!GC18=1,1,IF('Vessel List B'!GC18=2,2,IF('Vessel List B'!GC18=3,3,IF('Vessel List B'!GC18=4,4,IF('Vessel List B'!GC18=5,5,IF('Vessel List B'!GC18=6,6,IF('Vessel List B'!GC18=7,7,IF('Vessel List B'!GC18=8,8,IF('Vessel List B'!GC18=9,9,IF('Vessel List B'!GC18=10,10,IF('Vessel List B'!GC18=11,11,IF('Vessel List B'!GC18=12,12,IF('Vessel List B'!GC18=13,13,IF('Vessel List B'!GC18=14,14,IF('Vessel List B'!GC18=15,15,IF('Vessel List B'!GC18=16,16,0)))))))))))))))))=0," ",VALUE(IF('Vessel List B'!GC18=1,1,IF('Vessel List B'!GC18=2,2,IF('Vessel List B'!GC18=3,3,IF('Vessel List B'!GC18=4,4,IF('Vessel List B'!GC18=5,5,IF('Vessel List B'!GC18=6,6,IF('Vessel List B'!GC18=7,7,IF('Vessel List B'!GC18=8,8,IF('Vessel List B'!GC18=9,9,IF('Vessel List B'!GC18=10,10,IF('Vessel List B'!GC18=11,11,IF('Vessel List B'!GC18=12,12,IF('Vessel List B'!GC18=13,13,IF('Vessel List B'!GC18=14,14,IF('Vessel List B'!GC18=15,15,IF('Vessel List B'!GC18=16,16,0))))))))))))))))))</f>
        <v xml:space="preserve"> </v>
      </c>
      <c r="IH19" s="154"/>
      <c r="II19" s="158"/>
      <c r="IJ19" s="390" t="str">
        <f t="shared" si="68"/>
        <v/>
      </c>
      <c r="IK19" s="158"/>
      <c r="IL19" s="137"/>
      <c r="IM19" s="388" t="str">
        <f t="shared" si="69"/>
        <v/>
      </c>
      <c r="IN19" s="157" t="str">
        <f>IF(VALUE(IF('Vessel List B'!GP18=1,1,IF('Vessel List B'!GP18=2,2,IF('Vessel List B'!GP18=3,3,IF('Vessel List B'!GP18=4,4,IF('Vessel List B'!GP18=5,5,IF('Vessel List B'!GP18=6,6,IF('Vessel List B'!GP18=7,7,IF('Vessel List B'!GP18=8,8,IF('Vessel List B'!GP18=9,9,IF('Vessel List B'!GP18=10,10,IF('Vessel List B'!GP18=11,11,IF('Vessel List B'!GP18=12,12,IF('Vessel List B'!GP18=13,13,IF('Vessel List B'!GP18=14,14,IF('Vessel List B'!GP18=15,15,IF('Vessel List B'!GP18=16,16,0)))))))))))))))))=0," ",VALUE(IF('Vessel List B'!GP18=1,1,IF('Vessel List B'!GP18=2,2,IF('Vessel List B'!GP18=3,3,IF('Vessel List B'!GP18=4,4,IF('Vessel List B'!GP18=5,5,IF('Vessel List B'!GP18=6,6,IF('Vessel List B'!GP18=7,7,IF('Vessel List B'!GP18=8,8,IF('Vessel List B'!GP18=9,9,IF('Vessel List B'!GP18=10,10,IF('Vessel List B'!GP18=11,11,IF('Vessel List B'!GP18=12,12,IF('Vessel List B'!GP18=13,13,IF('Vessel List B'!GP18=14,14,IF('Vessel List B'!GP18=15,15,IF('Vessel List B'!GP18=16,16,0))))))))))))))))))</f>
        <v xml:space="preserve"> </v>
      </c>
      <c r="IO19" s="154"/>
      <c r="IP19" s="158"/>
      <c r="IQ19" s="390" t="str">
        <f t="shared" si="70"/>
        <v/>
      </c>
      <c r="IR19" s="158"/>
      <c r="IS19" s="137"/>
      <c r="IT19" s="388" t="str">
        <f t="shared" si="71"/>
        <v/>
      </c>
      <c r="IU19" s="157" t="str">
        <f>IF(VALUE(IF('Vessel List B'!HC18=1,1,IF('Vessel List B'!HC18=2,2,IF('Vessel List B'!HC18=3,3,IF('Vessel List B'!HC18=4,4,IF('Vessel List B'!HC18=5,5,IF('Vessel List B'!HC18=6,6,IF('Vessel List B'!HC18=7,7,IF('Vessel List B'!HC18=8,8,IF('Vessel List B'!HC18=9,9,IF('Vessel List B'!HC18=10,10,IF('Vessel List B'!HC18=11,11,IF('Vessel List B'!HC18=12,12,IF('Vessel List B'!HC18=13,13,IF('Vessel List B'!HC18=14,14,IF('Vessel List B'!HC18=15,15,IF('Vessel List B'!HC18=16,16,0)))))))))))))))))=0," ",VALUE(IF('Vessel List B'!HC18=1,1,IF('Vessel List B'!HC18=2,2,IF('Vessel List B'!HC18=3,3,IF('Vessel List B'!HC18=4,4,IF('Vessel List B'!HC18=5,5,IF('Vessel List B'!HC18=6,6,IF('Vessel List B'!HC18=7,7,IF('Vessel List B'!HC18=8,8,IF('Vessel List B'!HC18=9,9,IF('Vessel List B'!HC18=10,10,IF('Vessel List B'!HC18=11,11,IF('Vessel List B'!HC18=12,12,IF('Vessel List B'!HC18=13,13,IF('Vessel List B'!HC18=14,14,IF('Vessel List B'!HC18=15,15,IF('Vessel List B'!HC18=16,16,0))))))))))))))))))</f>
        <v xml:space="preserve"> </v>
      </c>
      <c r="IV19" s="154"/>
      <c r="IW19" s="158"/>
      <c r="IX19" s="390" t="str">
        <f t="shared" si="72"/>
        <v/>
      </c>
      <c r="IY19" s="158"/>
      <c r="IZ19" s="137"/>
      <c r="JA19" s="388" t="str">
        <f t="shared" si="73"/>
        <v/>
      </c>
      <c r="JB19" s="157" t="str">
        <f>IF(VALUE(IF('Vessel List B'!HP18=1,1,IF('Vessel List B'!HP18=2,2,IF('Vessel List B'!HP18=3,3,IF('Vessel List B'!HP18=4,4,IF('Vessel List B'!HP18=5,5,IF('Vessel List B'!HP18=6,6,IF('Vessel List B'!HP18=7,7,IF('Vessel List B'!HP18=8,8,IF('Vessel List B'!HP18=9,9,IF('Vessel List B'!HP18=10,10,IF('Vessel List B'!HP18=11,11,IF('Vessel List B'!HP18=12,12,IF('Vessel List B'!HP18=13,13,IF('Vessel List B'!HP18=14,14,IF('Vessel List B'!HP18=15,15,IF('Vessel List B'!HP18=16,16,0)))))))))))))))))=0," ",VALUE(IF('Vessel List B'!HP18=1,1,IF('Vessel List B'!HP18=2,2,IF('Vessel List B'!HP18=3,3,IF('Vessel List B'!HP18=4,4,IF('Vessel List B'!HP18=5,5,IF('Vessel List B'!HP18=6,6,IF('Vessel List B'!HP18=7,7,IF('Vessel List B'!HP18=8,8,IF('Vessel List B'!HP18=9,9,IF('Vessel List B'!HP18=10,10,IF('Vessel List B'!HP18=11,11,IF('Vessel List B'!HP18=12,12,IF('Vessel List B'!HP18=13,13,IF('Vessel List B'!HP18=14,14,IF('Vessel List B'!HP18=15,15,IF('Vessel List B'!HP18=16,16,0))))))))))))))))))</f>
        <v xml:space="preserve"> </v>
      </c>
      <c r="JC19" s="154"/>
      <c r="JD19" s="158"/>
      <c r="JE19" s="390" t="str">
        <f t="shared" si="74"/>
        <v/>
      </c>
      <c r="JF19" s="158"/>
      <c r="JG19" s="137"/>
      <c r="JH19" s="388" t="str">
        <f t="shared" si="75"/>
        <v/>
      </c>
      <c r="JI19" s="157" t="str">
        <f>IF(VALUE(IF('Vessel List B'!IC18=1,1,IF('Vessel List B'!IC18=2,2,IF('Vessel List B'!IC18=3,3,IF('Vessel List B'!IC18=4,4,IF('Vessel List B'!IC18=5,5,IF('Vessel List B'!IC18=6,6,IF('Vessel List B'!IC18=7,7,IF('Vessel List B'!IC18=8,8,IF('Vessel List B'!IC18=9,9,IF('Vessel List B'!IC18=10,10,IF('Vessel List B'!IC18=11,11,IF('Vessel List B'!IC18=12,12,IF('Vessel List B'!IC18=13,13,IF('Vessel List B'!IC18=14,14,IF('Vessel List B'!IC18=15,15,IF('Vessel List B'!IC18=16,16,0)))))))))))))))))=0," ",VALUE(IF('Vessel List B'!IC18=1,1,IF('Vessel List B'!IC18=2,2,IF('Vessel List B'!IC18=3,3,IF('Vessel List B'!IC18=4,4,IF('Vessel List B'!IC18=5,5,IF('Vessel List B'!IC18=6,6,IF('Vessel List B'!IC18=7,7,IF('Vessel List B'!IC18=8,8,IF('Vessel List B'!IC18=9,9,IF('Vessel List B'!IC18=10,10,IF('Vessel List B'!IC18=11,11,IF('Vessel List B'!IC18=12,12,IF('Vessel List B'!IC18=13,13,IF('Vessel List B'!IC18=14,14,IF('Vessel List B'!IC18=15,15,IF('Vessel List B'!IC18=16,16,0))))))))))))))))))</f>
        <v xml:space="preserve"> </v>
      </c>
      <c r="JJ19" s="154"/>
      <c r="JK19" s="158"/>
      <c r="JL19" s="390" t="str">
        <f t="shared" si="76"/>
        <v/>
      </c>
      <c r="JM19" s="158"/>
      <c r="JN19" s="137"/>
      <c r="JO19" s="388" t="str">
        <f t="shared" si="77"/>
        <v/>
      </c>
      <c r="JP19" s="157" t="str">
        <f>IF(VALUE(IF('Vessel List B'!IP18=1,1,IF('Vessel List B'!IP18=2,2,IF('Vessel List B'!IP18=3,3,IF('Vessel List B'!IP18=4,4,IF('Vessel List B'!IP18=5,5,IF('Vessel List B'!IP18=6,6,IF('Vessel List B'!IP18=7,7,IF('Vessel List B'!IP18=8,8,IF('Vessel List B'!IP18=9,9,IF('Vessel List B'!IP18=10,10,IF('Vessel List B'!IP18=11,11,IF('Vessel List B'!IP18=12,12,IF('Vessel List B'!IP18=13,13,IF('Vessel List B'!IP18=14,14,IF('Vessel List B'!IP18=15,15,IF('Vessel List B'!IP18=16,16,0)))))))))))))))))=0," ",VALUE(IF('Vessel List B'!IP18=1,1,IF('Vessel List B'!IP18=2,2,IF('Vessel List B'!IP18=3,3,IF('Vessel List B'!IP18=4,4,IF('Vessel List B'!IP18=5,5,IF('Vessel List B'!IP18=6,6,IF('Vessel List B'!IP18=7,7,IF('Vessel List B'!IP18=8,8,IF('Vessel List B'!IP18=9,9,IF('Vessel List B'!IP18=10,10,IF('Vessel List B'!IP18=11,11,IF('Vessel List B'!IP18=12,12,IF('Vessel List B'!IP18=13,13,IF('Vessel List B'!IP18=14,14,IF('Vessel List B'!IP18=15,15,IF('Vessel List B'!IP18=16,16,0))))))))))))))))))</f>
        <v xml:space="preserve"> </v>
      </c>
      <c r="JQ19" s="154"/>
      <c r="JR19" s="158"/>
      <c r="JS19" s="390" t="str">
        <f t="shared" si="78"/>
        <v/>
      </c>
      <c r="JT19" s="158"/>
      <c r="JU19" s="137"/>
      <c r="JV19" s="397" t="str">
        <f t="shared" si="79"/>
        <v/>
      </c>
      <c r="JW19" s="403"/>
      <c r="JX19" s="409" t="e">
        <f t="shared" si="81"/>
        <v>#VALUE!</v>
      </c>
    </row>
    <row r="20" spans="1:291" ht="15" x14ac:dyDescent="0.25">
      <c r="A20" s="132">
        <f>'Vessel List A'!B19</f>
        <v>41594</v>
      </c>
      <c r="B20" s="157" t="str">
        <f>IF(VALUE(IF('Vessel List A'!C19=1,1,IF('Vessel List A'!C19=2,2,IF('Vessel List A'!C19=3,3,IF('Vessel List A'!C19=4,4,IF('Vessel List A'!C19=5,5,IF('Vessel List A'!C19=6,6,IF('Vessel List A'!C19=7,7,IF('Vessel List A'!C19=8,8,IF('Vessel List A'!C19=9,9,IF('Vessel List A'!C19=10,10,IF('Vessel List A'!C19=11,11,IF('Vessel List A'!C19=12,12,IF('Vessel List A'!C19=13,13,IF('Vessel List A'!C19=14,14,IF('Vessel List A'!C19=15,15,IF('Vessel List A'!C19=16,16,0)))))))))))))))))=0," ",VALUE(IF('Vessel List A'!C19=1,1,IF('Vessel List A'!C19=2,2,IF('Vessel List A'!C19=3,3,IF('Vessel List A'!C19=4,4,IF('Vessel List A'!C19=5,5,IF('Vessel List A'!C19=6,6,IF('Vessel List A'!C19=7,7,IF('Vessel List A'!C19=8,8,IF('Vessel List A'!C19=9,9,IF('Vessel List A'!C19=10,10,IF('Vessel List A'!C19=11,11,IF('Vessel List A'!C19=12,12,IF('Vessel List A'!C19=13,13,IF('Vessel List A'!C19=14,14,IF('Vessel List A'!C19=15,15,IF('Vessel List A'!C19=16,16,0))))))))))))))))))</f>
        <v xml:space="preserve"> </v>
      </c>
      <c r="C20" s="154"/>
      <c r="D20" s="158"/>
      <c r="E20" s="390" t="str">
        <f t="shared" si="0"/>
        <v/>
      </c>
      <c r="F20" s="158"/>
      <c r="G20" s="137"/>
      <c r="H20" s="388" t="str">
        <f t="shared" si="1"/>
        <v/>
      </c>
      <c r="I20" s="157" t="str">
        <f>IF(VALUE(IF('Vessel List A'!P19=1,1,IF('Vessel List A'!P19=2,2,IF('Vessel List A'!P19=3,3,IF('Vessel List A'!P19=4,4,IF('Vessel List A'!P19=5,5,IF('Vessel List A'!P19=6,6,IF('Vessel List A'!P19=7,7,IF('Vessel List A'!P19=8,8,IF('Vessel List A'!P19=9,9,IF('Vessel List A'!P19=10,10,IF('Vessel List A'!P19=11,11,IF('Vessel List A'!P19=12,12,IF('Vessel List A'!P19=13,13,IF('Vessel List A'!P19=14,14,IF('Vessel List A'!P19=15,15,IF('Vessel List A'!P19=16,16,0)))))))))))))))))=0," ",VALUE(IF('Vessel List A'!P19=1,1,IF('Vessel List A'!P19=2,2,IF('Vessel List A'!P19=3,3,IF('Vessel List A'!P19=4,4,IF('Vessel List A'!P19=5,5,IF('Vessel List A'!P19=6,6,IF('Vessel List A'!P19=7,7,IF('Vessel List A'!P19=8,8,IF('Vessel List A'!P19=9,9,IF('Vessel List A'!P19=10,10,IF('Vessel List A'!P19=11,11,IF('Vessel List A'!P19=12,12,IF('Vessel List A'!P19=13,13,IF('Vessel List A'!P19=14,14,IF('Vessel List A'!P19=15,15,IF('Vessel List A'!P19=16,16,0))))))))))))))))))</f>
        <v xml:space="preserve"> </v>
      </c>
      <c r="J20" s="154"/>
      <c r="K20" s="158"/>
      <c r="L20" s="390" t="str">
        <f t="shared" si="2"/>
        <v/>
      </c>
      <c r="M20" s="158"/>
      <c r="N20" s="137"/>
      <c r="O20" s="388" t="str">
        <f t="shared" si="3"/>
        <v/>
      </c>
      <c r="P20" s="157" t="str">
        <f>IF(VALUE(IF('Vessel List A'!AC19=1,1,IF('Vessel List A'!AC19=2,2,IF('Vessel List A'!AC19=3,3,IF('Vessel List A'!AC19=4,4,IF('Vessel List A'!AC19=5,5,IF('Vessel List A'!AC19=6,6,IF('Vessel List A'!AC19=7,7,IF('Vessel List A'!AC19=8,8,IF('Vessel List A'!AC19=9,9,IF('Vessel List A'!AC19=10,10,IF('Vessel List A'!AC19=11,11,IF('Vessel List A'!AC19=12,12,IF('Vessel List A'!AC19=13,13,IF('Vessel List A'!AC19=14,14,IF('Vessel List A'!AC19=15,15,IF('Vessel List A'!AC19=16,16,0)))))))))))))))))=0," ",VALUE(IF('Vessel List A'!AC19=1,1,IF('Vessel List A'!AC19=2,2,IF('Vessel List A'!AC19=3,3,IF('Vessel List A'!AC19=4,4,IF('Vessel List A'!AC19=5,5,IF('Vessel List A'!AC19=6,6,IF('Vessel List A'!AC19=7,7,IF('Vessel List A'!AC19=8,8,IF('Vessel List A'!AC19=9,9,IF('Vessel List A'!AC19=10,10,IF('Vessel List A'!AC19=11,11,IF('Vessel List A'!AC19=12,12,IF('Vessel List A'!AC19=13,13,IF('Vessel List A'!AC19=14,14,IF('Vessel List A'!AC19=15,15,IF('Vessel List A'!AC19=16,16,0))))))))))))))))))</f>
        <v xml:space="preserve"> </v>
      </c>
      <c r="Q20" s="154"/>
      <c r="R20" s="158"/>
      <c r="S20" s="390" t="str">
        <f t="shared" si="4"/>
        <v/>
      </c>
      <c r="T20" s="158"/>
      <c r="U20" s="137"/>
      <c r="V20" s="388" t="str">
        <f t="shared" si="5"/>
        <v/>
      </c>
      <c r="W20" s="157" t="str">
        <f>IF(VALUE(IF('Vessel List A'!AP19=1,1,IF('Vessel List A'!AP19=2,2,IF('Vessel List A'!AP19=3,3,IF('Vessel List A'!AP19=4,4,IF('Vessel List A'!AP19=5,5,IF('Vessel List A'!AP19=6,6,IF('Vessel List A'!AP19=7,7,IF('Vessel List A'!AP19=8,8,IF('Vessel List A'!AP19=9,9,IF('Vessel List A'!AP19=10,10,IF('Vessel List A'!AP19=11,11,IF('Vessel List A'!AP19=12,12,IF('Vessel List A'!AP19=13,13,IF('Vessel List A'!AP19=14,14,IF('Vessel List A'!AP19=15,15,IF('Vessel List A'!AP19=16,16,0)))))))))))))))))=0," ",VALUE(IF('Vessel List A'!AP19=1,1,IF('Vessel List A'!AP19=2,2,IF('Vessel List A'!AP19=3,3,IF('Vessel List A'!AP19=4,4,IF('Vessel List A'!AP19=5,5,IF('Vessel List A'!AP19=6,6,IF('Vessel List A'!AP19=7,7,IF('Vessel List A'!AP19=8,8,IF('Vessel List A'!AP19=9,9,IF('Vessel List A'!AP19=10,10,IF('Vessel List A'!AP19=11,11,IF('Vessel List A'!AP19=12,12,IF('Vessel List A'!AP19=13,13,IF('Vessel List A'!AP19=14,14,IF('Vessel List A'!AP19=15,15,IF('Vessel List A'!AP19=16,16,0))))))))))))))))))</f>
        <v xml:space="preserve"> </v>
      </c>
      <c r="X20" s="154"/>
      <c r="Y20" s="158"/>
      <c r="Z20" s="390" t="str">
        <f t="shared" si="6"/>
        <v/>
      </c>
      <c r="AA20" s="158"/>
      <c r="AB20" s="137"/>
      <c r="AC20" s="388" t="str">
        <f t="shared" si="7"/>
        <v/>
      </c>
      <c r="AD20" s="157" t="str">
        <f>IF(VALUE(IF('Vessel List A'!BC19=1,1,IF('Vessel List A'!BC19=2,2,IF('Vessel List A'!BC19=3,3,IF('Vessel List A'!BC19=4,4,IF('Vessel List A'!BC19=5,5,IF('Vessel List A'!BC19=6,6,IF('Vessel List A'!BC19=7,7,IF('Vessel List A'!BC19=8,8,IF('Vessel List A'!BC19=9,9,IF('Vessel List A'!BC19=10,10,IF('Vessel List A'!BC19=11,11,IF('Vessel List A'!BC19=12,12,IF('Vessel List A'!BC19=13,13,IF('Vessel List A'!BC19=14,14,IF('Vessel List A'!BC19=15,15,IF('Vessel List A'!BC19=16,16,0)))))))))))))))))=0," ",VALUE(IF('Vessel List A'!BC19=1,1,IF('Vessel List A'!BC19=2,2,IF('Vessel List A'!BC19=3,3,IF('Vessel List A'!BC19=4,4,IF('Vessel List A'!BC19=5,5,IF('Vessel List A'!BC19=6,6,IF('Vessel List A'!BC19=7,7,IF('Vessel List A'!BC19=8,8,IF('Vessel List A'!BC19=9,9,IF('Vessel List A'!BC19=10,10,IF('Vessel List A'!BC19=11,11,IF('Vessel List A'!BC19=12,12,IF('Vessel List A'!BC19=13,13,IF('Vessel List A'!BC19=14,14,IF('Vessel List A'!BC19=15,15,IF('Vessel List A'!BC19=16,16,0))))))))))))))))))</f>
        <v xml:space="preserve"> </v>
      </c>
      <c r="AE20" s="154"/>
      <c r="AF20" s="158"/>
      <c r="AG20" s="390" t="str">
        <f t="shared" si="8"/>
        <v/>
      </c>
      <c r="AH20" s="158"/>
      <c r="AI20" s="137"/>
      <c r="AJ20" s="388" t="str">
        <f t="shared" si="9"/>
        <v/>
      </c>
      <c r="AK20" s="157" t="str">
        <f>IF(VALUE(IF('Vessel List A'!BP19=1,1,IF('Vessel List A'!BP19=2,2,IF('Vessel List A'!BP19=3,3,IF('Vessel List A'!BP19=4,4,IF('Vessel List A'!BP19=5,5,IF('Vessel List A'!BP19=6,6,IF('Vessel List A'!BP19=7,7,IF('Vessel List A'!BP19=8,8,IF('Vessel List A'!BP19=9,9,IF('Vessel List A'!BP19=10,10,IF('Vessel List A'!BP19=11,11,IF('Vessel List A'!BP19=12,12,IF('Vessel List A'!BP19=13,13,IF('Vessel List A'!BP19=14,14,IF('Vessel List A'!BP19=15,15,IF('Vessel List A'!BP19=16,16,0)))))))))))))))))=0," ",VALUE(IF('Vessel List A'!BP19=1,1,IF('Vessel List A'!BP19=2,2,IF('Vessel List A'!BP19=3,3,IF('Vessel List A'!BP19=4,4,IF('Vessel List A'!BP19=5,5,IF('Vessel List A'!BP19=6,6,IF('Vessel List A'!BP19=7,7,IF('Vessel List A'!BP19=8,8,IF('Vessel List A'!BP19=9,9,IF('Vessel List A'!BP19=10,10,IF('Vessel List A'!BP19=11,11,IF('Vessel List A'!BP19=12,12,IF('Vessel List A'!BP19=13,13,IF('Vessel List A'!BP19=14,14,IF('Vessel List A'!BP19=15,15,IF('Vessel List A'!BP19=16,16,0))))))))))))))))))</f>
        <v xml:space="preserve"> </v>
      </c>
      <c r="AL20" s="154"/>
      <c r="AM20" s="158"/>
      <c r="AN20" s="390" t="str">
        <f t="shared" si="10"/>
        <v/>
      </c>
      <c r="AO20" s="158"/>
      <c r="AP20" s="137"/>
      <c r="AQ20" s="388" t="str">
        <f t="shared" si="11"/>
        <v/>
      </c>
      <c r="AR20" s="157" t="str">
        <f>IF(VALUE(IF('Vessel List A'!CC19=1,1,IF('Vessel List A'!CC19=2,2,IF('Vessel List A'!CC19=3,3,IF('Vessel List A'!CC19=4,4,IF('Vessel List A'!CC19=5,5,IF('Vessel List A'!CC19=6,6,IF('Vessel List A'!CC19=7,7,IF('Vessel List A'!CC19=8,8,IF('Vessel List A'!CC19=9,9,IF('Vessel List A'!CC19=10,10,IF('Vessel List A'!CC19=11,11,IF('Vessel List A'!CC19=12,12,IF('Vessel List A'!CC19=13,13,IF('Vessel List A'!CC19=14,14,IF('Vessel List A'!CC19=15,15,IF('Vessel List A'!CC19=16,16,0)))))))))))))))))=0," ",VALUE(IF('Vessel List A'!CC19=1,1,IF('Vessel List A'!CC19=2,2,IF('Vessel List A'!CC19=3,3,IF('Vessel List A'!CC19=4,4,IF('Vessel List A'!CC19=5,5,IF('Vessel List A'!CC19=6,6,IF('Vessel List A'!CC19=7,7,IF('Vessel List A'!CC19=8,8,IF('Vessel List A'!CC19=9,9,IF('Vessel List A'!CC19=10,10,IF('Vessel List A'!CC19=11,11,IF('Vessel List A'!CC19=12,12,IF('Vessel List A'!CC19=13,13,IF('Vessel List A'!CC19=14,14,IF('Vessel List A'!CC19=15,15,IF('Vessel List A'!CC19=16,16,0))))))))))))))))))</f>
        <v xml:space="preserve"> </v>
      </c>
      <c r="AS20" s="154"/>
      <c r="AT20" s="158"/>
      <c r="AU20" s="390" t="str">
        <f t="shared" si="12"/>
        <v/>
      </c>
      <c r="AV20" s="158"/>
      <c r="AW20" s="137"/>
      <c r="AX20" s="388" t="str">
        <f t="shared" si="13"/>
        <v/>
      </c>
      <c r="AY20" s="157" t="str">
        <f>IF(VALUE(IF('Vessel List A'!CP19=1,1,IF('Vessel List A'!CP19=2,2,IF('Vessel List A'!CP19=3,3,IF('Vessel List A'!CP19=4,4,IF('Vessel List A'!CP19=5,5,IF('Vessel List A'!CP19=6,6,IF('Vessel List A'!CP19=7,7,IF('Vessel List A'!CP19=8,8,IF('Vessel List A'!CP19=9,9,IF('Vessel List A'!CP19=10,10,IF('Vessel List A'!CP19=11,11,IF('Vessel List A'!CP19=12,12,IF('Vessel List A'!CP19=13,13,IF('Vessel List A'!CP19=14,14,IF('Vessel List A'!CP19=15,15,IF('Vessel List A'!CP19=16,16,0)))))))))))))))))=0," ",VALUE(IF('Vessel List A'!CP19=1,1,IF('Vessel List A'!CP19=2,2,IF('Vessel List A'!CP19=3,3,IF('Vessel List A'!CP19=4,4,IF('Vessel List A'!CP19=5,5,IF('Vessel List A'!CP19=6,6,IF('Vessel List A'!CP19=7,7,IF('Vessel List A'!CP19=8,8,IF('Vessel List A'!CP19=9,9,IF('Vessel List A'!CP19=10,10,IF('Vessel List A'!CP19=11,11,IF('Vessel List A'!CP19=12,12,IF('Vessel List A'!CP19=13,13,IF('Vessel List A'!CP19=14,14,IF('Vessel List A'!CP19=15,15,IF('Vessel List A'!CP19=16,16,0))))))))))))))))))</f>
        <v xml:space="preserve"> </v>
      </c>
      <c r="AZ20" s="154"/>
      <c r="BA20" s="158"/>
      <c r="BB20" s="390" t="str">
        <f t="shared" si="14"/>
        <v/>
      </c>
      <c r="BC20" s="158"/>
      <c r="BD20" s="137"/>
      <c r="BE20" s="388" t="str">
        <f t="shared" si="15"/>
        <v/>
      </c>
      <c r="BF20" s="157" t="str">
        <f>IF(VALUE(IF('Vessel List A'!DC19=1,1,IF('Vessel List A'!DC19=2,2,IF('Vessel List A'!DC19=3,3,IF('Vessel List A'!DC19=4,4,IF('Vessel List A'!DC19=5,5,IF('Vessel List A'!DC19=6,6,IF('Vessel List A'!DC19=7,7,IF('Vessel List A'!DC19=8,8,IF('Vessel List A'!DC19=9,9,IF('Vessel List A'!DC19=10,10,IF('Vessel List A'!DC19=11,11,IF('Vessel List A'!DC19=12,12,IF('Vessel List A'!DC19=13,13,IF('Vessel List A'!DC19=14,14,IF('Vessel List A'!DC19=15,15,IF('Vessel List A'!DC19=16,16,0)))))))))))))))))=0," ",VALUE(IF('Vessel List A'!DC19=1,1,IF('Vessel List A'!DC19=2,2,IF('Vessel List A'!DC19=3,3,IF('Vessel List A'!DC19=4,4,IF('Vessel List A'!DC19=5,5,IF('Vessel List A'!DC19=6,6,IF('Vessel List A'!DC19=7,7,IF('Vessel List A'!DC19=8,8,IF('Vessel List A'!DC19=9,9,IF('Vessel List A'!DC19=10,10,IF('Vessel List A'!DC19=11,11,IF('Vessel List A'!DC19=12,12,IF('Vessel List A'!DC19=13,13,IF('Vessel List A'!DC19=14,14,IF('Vessel List A'!DC19=15,15,IF('Vessel List A'!DC19=16,16,0))))))))))))))))))</f>
        <v xml:space="preserve"> </v>
      </c>
      <c r="BG20" s="154"/>
      <c r="BH20" s="158"/>
      <c r="BI20" s="390" t="str">
        <f t="shared" si="16"/>
        <v/>
      </c>
      <c r="BJ20" s="158"/>
      <c r="BK20" s="137"/>
      <c r="BL20" s="388" t="str">
        <f t="shared" si="17"/>
        <v/>
      </c>
      <c r="BM20" s="157" t="str">
        <f>IF(VALUE(IF('Vessel List A'!DP19=1,1,IF('Vessel List A'!DP19=2,2,IF('Vessel List A'!DP19=3,3,IF('Vessel List A'!DP19=4,4,IF('Vessel List A'!DP19=5,5,IF('Vessel List A'!DP19=6,6,IF('Vessel List A'!DP19=7,7,IF('Vessel List A'!DP19=8,8,IF('Vessel List A'!DP19=9,9,IF('Vessel List A'!DP19=10,10,IF('Vessel List A'!DP19=11,11,IF('Vessel List A'!DP19=12,12,IF('Vessel List A'!DP19=13,13,IF('Vessel List A'!DP19=14,14,IF('Vessel List A'!DP19=15,15,IF('Vessel List A'!DP19=16,16,0)))))))))))))))))=0," ",VALUE(IF('Vessel List A'!DP19=1,1,IF('Vessel List A'!DP19=2,2,IF('Vessel List A'!DP19=3,3,IF('Vessel List A'!DP19=4,4,IF('Vessel List A'!DP19=5,5,IF('Vessel List A'!DP19=6,6,IF('Vessel List A'!DP19=7,7,IF('Vessel List A'!DP19=8,8,IF('Vessel List A'!DP19=9,9,IF('Vessel List A'!DP19=10,10,IF('Vessel List A'!DP19=11,11,IF('Vessel List A'!DP19=12,12,IF('Vessel List A'!DP19=13,13,IF('Vessel List A'!DP19=14,14,IF('Vessel List A'!DP19=15,15,IF('Vessel List A'!DP19=16,16,0))))))))))))))))))</f>
        <v xml:space="preserve"> </v>
      </c>
      <c r="BN20" s="154"/>
      <c r="BO20" s="158"/>
      <c r="BP20" s="390" t="str">
        <f t="shared" si="18"/>
        <v/>
      </c>
      <c r="BQ20" s="158"/>
      <c r="BR20" s="137"/>
      <c r="BS20" s="388" t="str">
        <f t="shared" si="19"/>
        <v/>
      </c>
      <c r="BT20" s="157" t="str">
        <f>IF(VALUE(IF('Vessel List A'!EC19=1,1,IF('Vessel List A'!EC19=2,2,IF('Vessel List A'!EC19=3,3,IF('Vessel List A'!EC19=4,4,IF('Vessel List A'!EC19=5,5,IF('Vessel List A'!EC19=6,6,IF('Vessel List A'!EC19=7,7,IF('Vessel List A'!EC19=8,8,IF('Vessel List A'!EC19=9,9,IF('Vessel List A'!EC19=10,10,IF('Vessel List A'!EC19=11,11,IF('Vessel List A'!EC19=12,12,IF('Vessel List A'!EC19=13,13,IF('Vessel List A'!EC19=14,14,IF('Vessel List A'!EC19=15,15,IF('Vessel List A'!EC19=16,16,0)))))))))))))))))=0," ",VALUE(IF('Vessel List A'!EC19=1,1,IF('Vessel List A'!EC19=2,2,IF('Vessel List A'!EC19=3,3,IF('Vessel List A'!EC19=4,4,IF('Vessel List A'!EC19=5,5,IF('Vessel List A'!EC19=6,6,IF('Vessel List A'!EC19=7,7,IF('Vessel List A'!EC19=8,8,IF('Vessel List A'!EC19=9,9,IF('Vessel List A'!EC19=10,10,IF('Vessel List A'!EC19=11,11,IF('Vessel List A'!EC19=12,12,IF('Vessel List A'!EC19=13,13,IF('Vessel List A'!EC19=14,14,IF('Vessel List A'!EC19=15,15,IF('Vessel List A'!EC19=16,16,0))))))))))))))))))</f>
        <v xml:space="preserve"> </v>
      </c>
      <c r="BU20" s="154"/>
      <c r="BV20" s="158"/>
      <c r="BW20" s="390" t="str">
        <f t="shared" si="20"/>
        <v/>
      </c>
      <c r="BX20" s="158"/>
      <c r="BY20" s="137"/>
      <c r="BZ20" s="388" t="str">
        <f t="shared" si="21"/>
        <v/>
      </c>
      <c r="CA20" s="157" t="str">
        <f>IF(VALUE(IF('Vessel List A'!EP19=1,1,IF('Vessel List A'!EP19=2,2,IF('Vessel List A'!EP19=3,3,IF('Vessel List A'!EP19=4,4,IF('Vessel List A'!EP19=5,5,IF('Vessel List A'!EP19=6,6,IF('Vessel List A'!EP19=7,7,IF('Vessel List A'!EP19=8,8,IF('Vessel List A'!EP19=9,9,IF('Vessel List A'!EP19=10,10,IF('Vessel List A'!EP19=11,11,IF('Vessel List A'!EP19=12,12,IF('Vessel List A'!EP19=13,13,IF('Vessel List A'!EP19=14,14,IF('Vessel List A'!EP19=15,15,IF('Vessel List A'!EP19=16,16,0)))))))))))))))))=0," ",VALUE(IF('Vessel List A'!EP19=1,1,IF('Vessel List A'!EP19=2,2,IF('Vessel List A'!EP19=3,3,IF('Vessel List A'!EP19=4,4,IF('Vessel List A'!EP19=5,5,IF('Vessel List A'!EP19=6,6,IF('Vessel List A'!EP19=7,7,IF('Vessel List A'!EP19=8,8,IF('Vessel List A'!EP19=9,9,IF('Vessel List A'!EP19=10,10,IF('Vessel List A'!EP19=11,11,IF('Vessel List A'!EP19=12,12,IF('Vessel List A'!EP19=13,13,IF('Vessel List A'!EP19=14,14,IF('Vessel List A'!EP19=15,15,IF('Vessel List A'!EP19=16,16,0))))))))))))))))))</f>
        <v xml:space="preserve"> </v>
      </c>
      <c r="CB20" s="154"/>
      <c r="CC20" s="158"/>
      <c r="CD20" s="390" t="str">
        <f t="shared" si="22"/>
        <v/>
      </c>
      <c r="CE20" s="158"/>
      <c r="CF20" s="137"/>
      <c r="CG20" s="388" t="str">
        <f t="shared" si="23"/>
        <v/>
      </c>
      <c r="CH20" s="157" t="str">
        <f>IF(VALUE(IF('Vessel List A'!FC19=1,1,IF('Vessel List A'!FC19=2,2,IF('Vessel List A'!FC19=3,3,IF('Vessel List A'!FC19=4,4,IF('Vessel List A'!FC19=5,5,IF('Vessel List A'!FC19=6,6,IF('Vessel List A'!FC19=7,7,IF('Vessel List A'!FC19=8,8,IF('Vessel List A'!FC19=9,9,IF('Vessel List A'!FC19=10,10,IF('Vessel List A'!FC19=11,11,IF('Vessel List A'!FC19=12,12,IF('Vessel List A'!FC19=13,13,IF('Vessel List A'!FC19=14,14,IF('Vessel List A'!FC19=15,15,IF('Vessel List A'!FC19=16,16,0)))))))))))))))))=0," ",VALUE(IF('Vessel List A'!FC19=1,1,IF('Vessel List A'!FC19=2,2,IF('Vessel List A'!FC19=3,3,IF('Vessel List A'!FC19=4,4,IF('Vessel List A'!FC19=5,5,IF('Vessel List A'!FC19=6,6,IF('Vessel List A'!FC19=7,7,IF('Vessel List A'!FC19=8,8,IF('Vessel List A'!FC19=9,9,IF('Vessel List A'!FC19=10,10,IF('Vessel List A'!FC19=11,11,IF('Vessel List A'!FC19=12,12,IF('Vessel List A'!FC19=13,13,IF('Vessel List A'!FC19=14,14,IF('Vessel List A'!FC19=15,15,IF('Vessel List A'!FC19=16,16,0))))))))))))))))))</f>
        <v xml:space="preserve"> </v>
      </c>
      <c r="CI20" s="154"/>
      <c r="CJ20" s="158"/>
      <c r="CK20" s="390" t="str">
        <f t="shared" si="24"/>
        <v/>
      </c>
      <c r="CL20" s="158"/>
      <c r="CM20" s="137"/>
      <c r="CN20" s="388" t="str">
        <f t="shared" si="25"/>
        <v/>
      </c>
      <c r="CO20" s="157" t="str">
        <f>IF(VALUE(IF('Vessel List A'!FP19=1,1,IF('Vessel List A'!FP19=2,2,IF('Vessel List A'!FP19=3,3,IF('Vessel List A'!FP19=4,4,IF('Vessel List A'!FP19=5,5,IF('Vessel List A'!FP19=6,6,IF('Vessel List A'!FP19=7,7,IF('Vessel List A'!FP19=8,8,IF('Vessel List A'!FP19=9,9,IF('Vessel List A'!FP19=10,10,IF('Vessel List A'!FP19=11,11,IF('Vessel List A'!FP19=12,12,IF('Vessel List A'!FP19=13,13,IF('Vessel List A'!FP19=14,14,IF('Vessel List A'!FP19=15,15,IF('Vessel List A'!FP19=16,16,0)))))))))))))))))=0," ",VALUE(IF('Vessel List A'!FP19=1,1,IF('Vessel List A'!FP19=2,2,IF('Vessel List A'!FP19=3,3,IF('Vessel List A'!FP19=4,4,IF('Vessel List A'!FP19=5,5,IF('Vessel List A'!FP19=6,6,IF('Vessel List A'!FP19=7,7,IF('Vessel List A'!FP19=8,8,IF('Vessel List A'!FP19=9,9,IF('Vessel List A'!FP19=10,10,IF('Vessel List A'!FP19=11,11,IF('Vessel List A'!FP19=12,12,IF('Vessel List A'!FP19=13,13,IF('Vessel List A'!FP19=14,14,IF('Vessel List A'!FP19=15,15,IF('Vessel List A'!FP19=16,16,0))))))))))))))))))</f>
        <v xml:space="preserve"> </v>
      </c>
      <c r="CP20" s="154"/>
      <c r="CQ20" s="158"/>
      <c r="CR20" s="390" t="str">
        <f t="shared" si="26"/>
        <v/>
      </c>
      <c r="CS20" s="158"/>
      <c r="CT20" s="137"/>
      <c r="CU20" s="388" t="str">
        <f t="shared" si="27"/>
        <v/>
      </c>
      <c r="CV20" s="157" t="str">
        <f>IF(VALUE(IF('Vessel List A'!GC19=1,1,IF('Vessel List A'!GC19=2,2,IF('Vessel List A'!GC19=3,3,IF('Vessel List A'!GC19=4,4,IF('Vessel List A'!GC19=5,5,IF('Vessel List A'!GC19=6,6,IF('Vessel List A'!GC19=7,7,IF('Vessel List A'!GC19=8,8,IF('Vessel List A'!GC19=9,9,IF('Vessel List A'!GC19=10,10,IF('Vessel List A'!GC19=11,11,IF('Vessel List A'!GC19=12,12,IF('Vessel List A'!GC19=13,13,IF('Vessel List A'!GC19=14,14,IF('Vessel List A'!GC19=15,15,IF('Vessel List A'!GC19=16,16,0)))))))))))))))))=0," ",VALUE(IF('Vessel List A'!GC19=1,1,IF('Vessel List A'!GC19=2,2,IF('Vessel List A'!GC19=3,3,IF('Vessel List A'!GC19=4,4,IF('Vessel List A'!GC19=5,5,IF('Vessel List A'!GC19=6,6,IF('Vessel List A'!GC19=7,7,IF('Vessel List A'!GC19=8,8,IF('Vessel List A'!GC19=9,9,IF('Vessel List A'!GC19=10,10,IF('Vessel List A'!GC19=11,11,IF('Vessel List A'!GC19=12,12,IF('Vessel List A'!GC19=13,13,IF('Vessel List A'!GC19=14,14,IF('Vessel List A'!GC19=15,15,IF('Vessel List A'!GC19=16,16,0))))))))))))))))))</f>
        <v xml:space="preserve"> </v>
      </c>
      <c r="CW20" s="154"/>
      <c r="CX20" s="158"/>
      <c r="CY20" s="390" t="str">
        <f t="shared" si="28"/>
        <v/>
      </c>
      <c r="CZ20" s="158"/>
      <c r="DA20" s="137"/>
      <c r="DB20" s="388" t="str">
        <f t="shared" si="29"/>
        <v/>
      </c>
      <c r="DC20" s="157" t="str">
        <f>IF(VALUE(IF('Vessel List A'!GP19=1,1,IF('Vessel List A'!GP19=2,2,IF('Vessel List A'!GP19=3,3,IF('Vessel List A'!GP19=4,4,IF('Vessel List A'!GP19=5,5,IF('Vessel List A'!GP19=6,6,IF('Vessel List A'!GP19=7,7,IF('Vessel List A'!GP19=8,8,IF('Vessel List A'!GP19=9,9,IF('Vessel List A'!GP19=10,10,IF('Vessel List A'!GP19=11,11,IF('Vessel List A'!GP19=12,12,IF('Vessel List A'!GP19=13,13,IF('Vessel List A'!GP19=14,14,IF('Vessel List A'!GP19=15,15,IF('Vessel List A'!GP19=16,16,0)))))))))))))))))=0," ",VALUE(IF('Vessel List A'!GP19=1,1,IF('Vessel List A'!GP19=2,2,IF('Vessel List A'!GP19=3,3,IF('Vessel List A'!GP19=4,4,IF('Vessel List A'!GP19=5,5,IF('Vessel List A'!GP19=6,6,IF('Vessel List A'!GP19=7,7,IF('Vessel List A'!GP19=8,8,IF('Vessel List A'!GP19=9,9,IF('Vessel List A'!GP19=10,10,IF('Vessel List A'!GP19=11,11,IF('Vessel List A'!GP19=12,12,IF('Vessel List A'!GP19=13,13,IF('Vessel List A'!GP19=14,14,IF('Vessel List A'!GP19=15,15,IF('Vessel List A'!GP19=16,16,0))))))))))))))))))</f>
        <v xml:space="preserve"> </v>
      </c>
      <c r="DD20" s="154"/>
      <c r="DE20" s="158"/>
      <c r="DF20" s="390" t="str">
        <f t="shared" si="30"/>
        <v/>
      </c>
      <c r="DG20" s="158"/>
      <c r="DH20" s="137"/>
      <c r="DI20" s="388" t="str">
        <f t="shared" si="31"/>
        <v/>
      </c>
      <c r="DJ20" s="157" t="str">
        <f>IF(VALUE(IF('Vessel List A'!HC19=1,1,IF('Vessel List A'!HC19=2,2,IF('Vessel List A'!HC19=3,3,IF('Vessel List A'!HC19=4,4,IF('Vessel List A'!HC19=5,5,IF('Vessel List A'!HC19=6,6,IF('Vessel List A'!HC19=7,7,IF('Vessel List A'!HC19=8,8,IF('Vessel List A'!HC19=9,9,IF('Vessel List A'!HC19=10,10,IF('Vessel List A'!HC19=11,11,IF('Vessel List A'!HC19=12,12,IF('Vessel List A'!HC19=13,13,IF('Vessel List A'!HC19=14,14,IF('Vessel List A'!HC19=15,15,IF('Vessel List A'!HC19=16,16,0)))))))))))))))))=0," ",VALUE(IF('Vessel List A'!HC19=1,1,IF('Vessel List A'!HC19=2,2,IF('Vessel List A'!HC19=3,3,IF('Vessel List A'!HC19=4,4,IF('Vessel List A'!HC19=5,5,IF('Vessel List A'!HC19=6,6,IF('Vessel List A'!HC19=7,7,IF('Vessel List A'!HC19=8,8,IF('Vessel List A'!HC19=9,9,IF('Vessel List A'!HC19=10,10,IF('Vessel List A'!HC19=11,11,IF('Vessel List A'!HC19=12,12,IF('Vessel List A'!HC19=13,13,IF('Vessel List A'!HC19=14,14,IF('Vessel List A'!HC19=15,15,IF('Vessel List A'!HC19=16,16,0))))))))))))))))))</f>
        <v xml:space="preserve"> </v>
      </c>
      <c r="DK20" s="154"/>
      <c r="DL20" s="158"/>
      <c r="DM20" s="390" t="str">
        <f t="shared" si="32"/>
        <v/>
      </c>
      <c r="DN20" s="158"/>
      <c r="DO20" s="137"/>
      <c r="DP20" s="388" t="str">
        <f t="shared" si="33"/>
        <v/>
      </c>
      <c r="DQ20" s="157" t="str">
        <f>IF(VALUE(IF('Vessel List A'!HP19=1,1,IF('Vessel List A'!HP19=2,2,IF('Vessel List A'!HP19=3,3,IF('Vessel List A'!HP19=4,4,IF('Vessel List A'!HP19=5,5,IF('Vessel List A'!HP19=6,6,IF('Vessel List A'!HP19=7,7,IF('Vessel List A'!HP19=8,8,IF('Vessel List A'!HP19=9,9,IF('Vessel List A'!HP19=10,10,IF('Vessel List A'!HP19=11,11,IF('Vessel List A'!HP19=12,12,IF('Vessel List A'!HP19=13,13,IF('Vessel List A'!HP19=14,14,IF('Vessel List A'!HP19=15,15,IF('Vessel List A'!HP19=16,16,0)))))))))))))))))=0," ",VALUE(IF('Vessel List A'!HP19=1,1,IF('Vessel List A'!HP19=2,2,IF('Vessel List A'!HP19=3,3,IF('Vessel List A'!HP19=4,4,IF('Vessel List A'!HP19=5,5,IF('Vessel List A'!HP19=6,6,IF('Vessel List A'!HP19=7,7,IF('Vessel List A'!HP19=8,8,IF('Vessel List A'!HP19=9,9,IF('Vessel List A'!HP19=10,10,IF('Vessel List A'!HP19=11,11,IF('Vessel List A'!HP19=12,12,IF('Vessel List A'!HP19=13,13,IF('Vessel List A'!HP19=14,14,IF('Vessel List A'!HP19=15,15,IF('Vessel List A'!HP19=16,16,0))))))))))))))))))</f>
        <v xml:space="preserve"> </v>
      </c>
      <c r="DR20" s="154"/>
      <c r="DS20" s="158"/>
      <c r="DT20" s="390" t="str">
        <f t="shared" si="34"/>
        <v/>
      </c>
      <c r="DU20" s="158"/>
      <c r="DV20" s="137"/>
      <c r="DW20" s="388" t="str">
        <f t="shared" si="35"/>
        <v/>
      </c>
      <c r="DX20" s="157" t="str">
        <f>IF(VALUE(IF('Vessel List A'!IC19=1,1,IF('Vessel List A'!IC19=2,2,IF('Vessel List A'!IC19=3,3,IF('Vessel List A'!IC19=4,4,IF('Vessel List A'!IC19=5,5,IF('Vessel List A'!IC19=6,6,IF('Vessel List A'!IC19=7,7,IF('Vessel List A'!IC19=8,8,IF('Vessel List A'!IC19=9,9,IF('Vessel List A'!IC19=10,10,IF('Vessel List A'!IC19=11,11,IF('Vessel List A'!IC19=12,12,IF('Vessel List A'!IC19=13,13,IF('Vessel List A'!IC19=14,14,IF('Vessel List A'!IC19=15,15,IF('Vessel List A'!IC19=16,16,0)))))))))))))))))=0," ",VALUE(IF('Vessel List A'!IC19=1,1,IF('Vessel List A'!IC19=2,2,IF('Vessel List A'!IC19=3,3,IF('Vessel List A'!IC19=4,4,IF('Vessel List A'!IC19=5,5,IF('Vessel List A'!IC19=6,6,IF('Vessel List A'!IC19=7,7,IF('Vessel List A'!IC19=8,8,IF('Vessel List A'!IC19=9,9,IF('Vessel List A'!IC19=10,10,IF('Vessel List A'!IC19=11,11,IF('Vessel List A'!IC19=12,12,IF('Vessel List A'!IC19=13,13,IF('Vessel List A'!IC19=14,14,IF('Vessel List A'!IC19=15,15,IF('Vessel List A'!IC19=16,16,0))))))))))))))))))</f>
        <v xml:space="preserve"> </v>
      </c>
      <c r="DY20" s="154"/>
      <c r="DZ20" s="158"/>
      <c r="EA20" s="390" t="str">
        <f t="shared" si="36"/>
        <v/>
      </c>
      <c r="EB20" s="158"/>
      <c r="EC20" s="137"/>
      <c r="ED20" s="388" t="str">
        <f t="shared" si="37"/>
        <v/>
      </c>
      <c r="EE20" s="157" t="str">
        <f>IF(VALUE(IF('Vessel List A'!IP19=1,1,IF('Vessel List A'!IP19=2,2,IF('Vessel List A'!IP19=3,3,IF('Vessel List A'!IP19=4,4,IF('Vessel List A'!IP19=5,5,IF('Vessel List A'!IP19=6,6,IF('Vessel List A'!IP19=7,7,IF('Vessel List A'!IP19=8,8,IF('Vessel List A'!IP19=9,9,IF('Vessel List A'!IP19=10,10,IF('Vessel List A'!IP19=11,11,IF('Vessel List A'!IP19=12,12,IF('Vessel List A'!IP19=13,13,IF('Vessel List A'!IP19=14,14,IF('Vessel List A'!IP19=15,15,IF('Vessel List A'!IP19=16,16,0)))))))))))))))))=0," ",VALUE(IF('Vessel List A'!IP19=1,1,IF('Vessel List A'!IP19=2,2,IF('Vessel List A'!IP19=3,3,IF('Vessel List A'!IP19=4,4,IF('Vessel List A'!IP19=5,5,IF('Vessel List A'!IP19=6,6,IF('Vessel List A'!IP19=7,7,IF('Vessel List A'!IP19=8,8,IF('Vessel List A'!IP19=9,9,IF('Vessel List A'!IP19=10,10,IF('Vessel List A'!IP19=11,11,IF('Vessel List A'!IP19=12,12,IF('Vessel List A'!IP19=13,13,IF('Vessel List A'!IP19=14,14,IF('Vessel List A'!IP19=15,15,IF('Vessel List A'!IP19=16,16,0))))))))))))))))))</f>
        <v xml:space="preserve"> </v>
      </c>
      <c r="EF20" s="154"/>
      <c r="EG20" s="158"/>
      <c r="EH20" s="390" t="str">
        <f t="shared" si="38"/>
        <v/>
      </c>
      <c r="EI20" s="158"/>
      <c r="EJ20" s="137"/>
      <c r="EK20" s="397" t="str">
        <f t="shared" si="39"/>
        <v/>
      </c>
      <c r="EL20" s="144"/>
      <c r="EM20" s="157" t="str">
        <f>IF(VALUE(IF('Vessel List B'!C19=1,1,IF('Vessel List B'!C19=2,2,IF('Vessel List B'!C19=3,3,IF('Vessel List B'!C19=4,4,IF('Vessel List B'!C19=5,5,IF('Vessel List B'!C19=6,6,IF('Vessel List B'!C19=7,7,IF('Vessel List B'!C19=8,8,IF('Vessel List B'!C19=9,9,IF('Vessel List B'!C19=10,10,IF('Vessel List B'!C19=11,11,IF('Vessel List B'!C19=12,12,IF('Vessel List B'!C19=13,13,IF('Vessel List B'!C19=14,14,IF('Vessel List B'!C19=15,15,IF('Vessel List B'!C19=16,16,0)))))))))))))))))=0," ",VALUE(IF('Vessel List B'!C19=1,1,IF('Vessel List B'!C19=2,2,IF('Vessel List B'!C19=3,3,IF('Vessel List B'!C19=4,4,IF('Vessel List B'!C19=5,5,IF('Vessel List B'!C19=6,6,IF('Vessel List B'!C19=7,7,IF('Vessel List B'!C19=8,8,IF('Vessel List B'!C19=9,9,IF('Vessel List B'!C19=10,10,IF('Vessel List B'!C19=11,11,IF('Vessel List B'!C19=12,12,IF('Vessel List B'!C19=13,13,IF('Vessel List B'!C19=14,14,IF('Vessel List B'!C19=15,15,IF('Vessel List B'!C19=16,16,0))))))))))))))))))</f>
        <v xml:space="preserve"> </v>
      </c>
      <c r="EN20" s="154"/>
      <c r="EO20" s="158"/>
      <c r="EP20" s="390" t="str">
        <f t="shared" si="40"/>
        <v/>
      </c>
      <c r="EQ20" s="158"/>
      <c r="ER20" s="137"/>
      <c r="ES20" s="388" t="str">
        <f t="shared" si="41"/>
        <v/>
      </c>
      <c r="ET20" s="157" t="str">
        <f>IF(VALUE(IF('Vessel List B'!P19=1,1,IF('Vessel List B'!P19=2,2,IF('Vessel List B'!P19=3,3,IF('Vessel List B'!P19=4,4,IF('Vessel List B'!P19=5,5,IF('Vessel List B'!P19=6,6,IF('Vessel List B'!P19=7,7,IF('Vessel List B'!P19=8,8,IF('Vessel List B'!P19=9,9,IF('Vessel List B'!P19=10,10,IF('Vessel List B'!P19=11,11,IF('Vessel List B'!P19=12,12,IF('Vessel List B'!P19=13,13,IF('Vessel List B'!P19=14,14,IF('Vessel List B'!P19=15,15,IF('Vessel List B'!P19=16,16,0)))))))))))))))))=0," ",VALUE(IF('Vessel List B'!P19=1,1,IF('Vessel List B'!P19=2,2,IF('Vessel List B'!P19=3,3,IF('Vessel List B'!P19=4,4,IF('Vessel List B'!P19=5,5,IF('Vessel List B'!P19=6,6,IF('Vessel List B'!P19=7,7,IF('Vessel List B'!P19=8,8,IF('Vessel List B'!P19=9,9,IF('Vessel List B'!P19=10,10,IF('Vessel List B'!P19=11,11,IF('Vessel List B'!P19=12,12,IF('Vessel List B'!P19=13,13,IF('Vessel List B'!P19=14,14,IF('Vessel List B'!P19=15,15,IF('Vessel List B'!P19=16,16,0))))))))))))))))))</f>
        <v xml:space="preserve"> </v>
      </c>
      <c r="EU20" s="154"/>
      <c r="EV20" s="158"/>
      <c r="EW20" s="390" t="str">
        <f t="shared" si="42"/>
        <v/>
      </c>
      <c r="EX20" s="158"/>
      <c r="EY20" s="137"/>
      <c r="EZ20" s="388" t="str">
        <f t="shared" si="43"/>
        <v/>
      </c>
      <c r="FA20" s="157" t="str">
        <f>IF(VALUE(IF('Vessel List B'!AC19=1,1,IF('Vessel List B'!AC19=2,2,IF('Vessel List B'!AC19=3,3,IF('Vessel List B'!AC19=4,4,IF('Vessel List B'!AC19=5,5,IF('Vessel List B'!AC19=6,6,IF('Vessel List B'!AC19=7,7,IF('Vessel List B'!AC19=8,8,IF('Vessel List B'!AC19=9,9,IF('Vessel List B'!AC19=10,10,IF('Vessel List B'!AC19=11,11,IF('Vessel List B'!AC19=12,12,IF('Vessel List B'!AC19=13,13,IF('Vessel List B'!AC19=14,14,IF('Vessel List B'!AC19=15,15,IF('Vessel List B'!AC19=16,16,0)))))))))))))))))=0," ",VALUE(IF('Vessel List B'!AC19=1,1,IF('Vessel List B'!AC19=2,2,IF('Vessel List B'!AC19=3,3,IF('Vessel List B'!AC19=4,4,IF('Vessel List B'!AC19=5,5,IF('Vessel List B'!AC19=6,6,IF('Vessel List B'!AC19=7,7,IF('Vessel List B'!AC19=8,8,IF('Vessel List B'!AC19=9,9,IF('Vessel List B'!AC19=10,10,IF('Vessel List B'!AC19=11,11,IF('Vessel List B'!AC19=12,12,IF('Vessel List B'!AC19=13,13,IF('Vessel List B'!AC19=14,14,IF('Vessel List B'!AC19=15,15,IF('Vessel List B'!AC19=16,16,0))))))))))))))))))</f>
        <v xml:space="preserve"> </v>
      </c>
      <c r="FB20" s="154"/>
      <c r="FC20" s="158"/>
      <c r="FD20" s="390" t="str">
        <f t="shared" si="44"/>
        <v/>
      </c>
      <c r="FE20" s="158"/>
      <c r="FF20" s="137"/>
      <c r="FG20" s="388" t="str">
        <f t="shared" si="45"/>
        <v/>
      </c>
      <c r="FH20" s="157" t="str">
        <f>IF(VALUE(IF('Vessel List B'!AP19=1,1,IF('Vessel List B'!AP19=2,2,IF('Vessel List B'!AP19=3,3,IF('Vessel List B'!AP19=4,4,IF('Vessel List B'!AP19=5,5,IF('Vessel List B'!AP19=6,6,IF('Vessel List B'!AP19=7,7,IF('Vessel List B'!AP19=8,8,IF('Vessel List B'!AP19=9,9,IF('Vessel List B'!AP19=10,10,IF('Vessel List B'!AP19=11,11,IF('Vessel List B'!AP19=12,12,IF('Vessel List B'!AP19=13,13,IF('Vessel List B'!AP19=14,14,IF('Vessel List B'!AP19=15,15,IF('Vessel List B'!AP19=16,16,0)))))))))))))))))=0," ",VALUE(IF('Vessel List B'!AP19=1,1,IF('Vessel List B'!AP19=2,2,IF('Vessel List B'!AP19=3,3,IF('Vessel List B'!AP19=4,4,IF('Vessel List B'!AP19=5,5,IF('Vessel List B'!AP19=6,6,IF('Vessel List B'!AP19=7,7,IF('Vessel List B'!AP19=8,8,IF('Vessel List B'!AP19=9,9,IF('Vessel List B'!AP19=10,10,IF('Vessel List B'!AP19=11,11,IF('Vessel List B'!AP19=12,12,IF('Vessel List B'!AP19=13,13,IF('Vessel List B'!AP19=14,14,IF('Vessel List B'!AP19=15,15,IF('Vessel List B'!AP19=16,16,0))))))))))))))))))</f>
        <v xml:space="preserve"> </v>
      </c>
      <c r="FI20" s="154"/>
      <c r="FJ20" s="158"/>
      <c r="FK20" s="390" t="str">
        <f t="shared" si="46"/>
        <v/>
      </c>
      <c r="FL20" s="158"/>
      <c r="FM20" s="137"/>
      <c r="FN20" s="388" t="str">
        <f t="shared" si="47"/>
        <v/>
      </c>
      <c r="FO20" s="157" t="str">
        <f>IF(VALUE(IF('Vessel List B'!BC19=1,1,IF('Vessel List B'!BC19=2,2,IF('Vessel List B'!BC19=3,3,IF('Vessel List B'!BC19=4,4,IF('Vessel List B'!BC19=5,5,IF('Vessel List B'!BC19=6,6,IF('Vessel List B'!BC19=7,7,IF('Vessel List B'!BC19=8,8,IF('Vessel List B'!BC19=9,9,IF('Vessel List B'!BC19=10,10,IF('Vessel List B'!BC19=11,11,IF('Vessel List B'!BC19=12,12,IF('Vessel List B'!BC19=13,13,IF('Vessel List B'!BC19=14,14,IF('Vessel List B'!BC19=15,15,IF('Vessel List B'!BC19=16,16,0)))))))))))))))))=0," ",VALUE(IF('Vessel List B'!BC19=1,1,IF('Vessel List B'!BC19=2,2,IF('Vessel List B'!BC19=3,3,IF('Vessel List B'!BC19=4,4,IF('Vessel List B'!BC19=5,5,IF('Vessel List B'!BC19=6,6,IF('Vessel List B'!BC19=7,7,IF('Vessel List B'!BC19=8,8,IF('Vessel List B'!BC19=9,9,IF('Vessel List B'!BC19=10,10,IF('Vessel List B'!BC19=11,11,IF('Vessel List B'!BC19=12,12,IF('Vessel List B'!BC19=13,13,IF('Vessel List B'!BC19=14,14,IF('Vessel List B'!BC19=15,15,IF('Vessel List B'!BC19=16,16,0))))))))))))))))))</f>
        <v xml:space="preserve"> </v>
      </c>
      <c r="FP20" s="154"/>
      <c r="FQ20" s="158"/>
      <c r="FR20" s="390" t="str">
        <f t="shared" si="48"/>
        <v/>
      </c>
      <c r="FS20" s="158"/>
      <c r="FT20" s="137"/>
      <c r="FU20" s="388" t="str">
        <f t="shared" si="49"/>
        <v/>
      </c>
      <c r="FV20" s="157" t="str">
        <f>IF(VALUE(IF('Vessel List B'!BP19=1,1,IF('Vessel List B'!BP19=2,2,IF('Vessel List B'!BP19=3,3,IF('Vessel List B'!BP19=4,4,IF('Vessel List B'!BP19=5,5,IF('Vessel List B'!BP19=6,6,IF('Vessel List B'!BP19=7,7,IF('Vessel List B'!BP19=8,8,IF('Vessel List B'!BP19=9,9,IF('Vessel List B'!BP19=10,10,IF('Vessel List B'!BP19=11,11,IF('Vessel List B'!BP19=12,12,IF('Vessel List B'!BP19=13,13,IF('Vessel List B'!BP19=14,14,IF('Vessel List B'!BP19=15,15,IF('Vessel List B'!BP19=16,16,0)))))))))))))))))=0," ",VALUE(IF('Vessel List B'!BP19=1,1,IF('Vessel List B'!BP19=2,2,IF('Vessel List B'!BP19=3,3,IF('Vessel List B'!BP19=4,4,IF('Vessel List B'!BP19=5,5,IF('Vessel List B'!BP19=6,6,IF('Vessel List B'!BP19=7,7,IF('Vessel List B'!BP19=8,8,IF('Vessel List B'!BP19=9,9,IF('Vessel List B'!BP19=10,10,IF('Vessel List B'!BP19=11,11,IF('Vessel List B'!BP19=12,12,IF('Vessel List B'!BP19=13,13,IF('Vessel List B'!BP19=14,14,IF('Vessel List B'!BP19=15,15,IF('Vessel List B'!BP19=16,16,0))))))))))))))))))</f>
        <v xml:space="preserve"> </v>
      </c>
      <c r="FW20" s="154"/>
      <c r="FX20" s="158"/>
      <c r="FY20" s="390" t="str">
        <f t="shared" si="50"/>
        <v/>
      </c>
      <c r="FZ20" s="158"/>
      <c r="GA20" s="137"/>
      <c r="GB20" s="388" t="str">
        <f t="shared" si="51"/>
        <v/>
      </c>
      <c r="GC20" s="157" t="str">
        <f>IF(VALUE(IF('Vessel List B'!CC19=1,1,IF('Vessel List B'!CC19=2,2,IF('Vessel List B'!CC19=3,3,IF('Vessel List B'!CC19=4,4,IF('Vessel List B'!CC19=5,5,IF('Vessel List B'!CC19=6,6,IF('Vessel List B'!CC19=7,7,IF('Vessel List B'!CC19=8,8,IF('Vessel List B'!CC19=9,9,IF('Vessel List B'!CC19=10,10,IF('Vessel List B'!CC19=11,11,IF('Vessel List B'!CC19=12,12,IF('Vessel List B'!CC19=13,13,IF('Vessel List B'!CC19=14,14,IF('Vessel List B'!CC19=15,15,IF('Vessel List B'!CC19=16,16,0)))))))))))))))))=0," ",VALUE(IF('Vessel List B'!CC19=1,1,IF('Vessel List B'!CC19=2,2,IF('Vessel List B'!CC19=3,3,IF('Vessel List B'!CC19=4,4,IF('Vessel List B'!CC19=5,5,IF('Vessel List B'!CC19=6,6,IF('Vessel List B'!CC19=7,7,IF('Vessel List B'!CC19=8,8,IF('Vessel List B'!CC19=9,9,IF('Vessel List B'!CC19=10,10,IF('Vessel List B'!CC19=11,11,IF('Vessel List B'!CC19=12,12,IF('Vessel List B'!CC19=13,13,IF('Vessel List B'!CC19=14,14,IF('Vessel List B'!CC19=15,15,IF('Vessel List B'!CC19=16,16,0))))))))))))))))))</f>
        <v xml:space="preserve"> </v>
      </c>
      <c r="GD20" s="154"/>
      <c r="GE20" s="158"/>
      <c r="GF20" s="390" t="str">
        <f t="shared" si="52"/>
        <v/>
      </c>
      <c r="GG20" s="158"/>
      <c r="GH20" s="137"/>
      <c r="GI20" s="388" t="str">
        <f t="shared" si="53"/>
        <v/>
      </c>
      <c r="GJ20" s="157" t="str">
        <f>IF(VALUE(IF('Vessel List B'!CP19=1,1,IF('Vessel List B'!CP19=2,2,IF('Vessel List B'!CP19=3,3,IF('Vessel List B'!CP19=4,4,IF('Vessel List B'!CP19=5,5,IF('Vessel List B'!CP19=6,6,IF('Vessel List B'!CP19=7,7,IF('Vessel List B'!CP19=8,8,IF('Vessel List B'!CP19=9,9,IF('Vessel List B'!CP19=10,10,IF('Vessel List B'!CP19=11,11,IF('Vessel List B'!CP19=12,12,IF('Vessel List B'!CP19=13,13,IF('Vessel List B'!CP19=14,14,IF('Vessel List B'!CP19=15,15,IF('Vessel List B'!CP19=16,16,0)))))))))))))))))=0," ",VALUE(IF('Vessel List B'!CP19=1,1,IF('Vessel List B'!CP19=2,2,IF('Vessel List B'!CP19=3,3,IF('Vessel List B'!CP19=4,4,IF('Vessel List B'!CP19=5,5,IF('Vessel List B'!CP19=6,6,IF('Vessel List B'!CP19=7,7,IF('Vessel List B'!CP19=8,8,IF('Vessel List B'!CP19=9,9,IF('Vessel List B'!CP19=10,10,IF('Vessel List B'!CP19=11,11,IF('Vessel List B'!CP19=12,12,IF('Vessel List B'!CP19=13,13,IF('Vessel List B'!CP19=14,14,IF('Vessel List B'!CP19=15,15,IF('Vessel List B'!CP19=16,16,0))))))))))))))))))</f>
        <v xml:space="preserve"> </v>
      </c>
      <c r="GK20" s="154"/>
      <c r="GL20" s="158"/>
      <c r="GM20" s="390" t="str">
        <f t="shared" si="54"/>
        <v/>
      </c>
      <c r="GN20" s="158"/>
      <c r="GO20" s="137"/>
      <c r="GP20" s="388" t="str">
        <f t="shared" si="55"/>
        <v/>
      </c>
      <c r="GQ20" s="157" t="str">
        <f>IF(VALUE(IF('Vessel List B'!DC19=1,1,IF('Vessel List B'!DC19=2,2,IF('Vessel List B'!DC19=3,3,IF('Vessel List B'!DC19=4,4,IF('Vessel List B'!DC19=5,5,IF('Vessel List B'!DC19=6,6,IF('Vessel List B'!DC19=7,7,IF('Vessel List B'!DC19=8,8,IF('Vessel List B'!DC19=9,9,IF('Vessel List B'!DC19=10,10,IF('Vessel List B'!DC19=11,11,IF('Vessel List B'!DC19=12,12,IF('Vessel List B'!DC19=13,13,IF('Vessel List B'!DC19=14,14,IF('Vessel List B'!DC19=15,15,IF('Vessel List B'!DC19=16,16,0)))))))))))))))))=0," ",VALUE(IF('Vessel List B'!DC19=1,1,IF('Vessel List B'!DC19=2,2,IF('Vessel List B'!DC19=3,3,IF('Vessel List B'!DC19=4,4,IF('Vessel List B'!DC19=5,5,IF('Vessel List B'!DC19=6,6,IF('Vessel List B'!DC19=7,7,IF('Vessel List B'!DC19=8,8,IF('Vessel List B'!DC19=9,9,IF('Vessel List B'!DC19=10,10,IF('Vessel List B'!DC19=11,11,IF('Vessel List B'!DC19=12,12,IF('Vessel List B'!DC19=13,13,IF('Vessel List B'!DC19=14,14,IF('Vessel List B'!DC19=15,15,IF('Vessel List B'!DC19=16,16,0))))))))))))))))))</f>
        <v xml:space="preserve"> </v>
      </c>
      <c r="GR20" s="154"/>
      <c r="GS20" s="158"/>
      <c r="GT20" s="390" t="str">
        <f t="shared" si="56"/>
        <v/>
      </c>
      <c r="GU20" s="158"/>
      <c r="GV20" s="137"/>
      <c r="GW20" s="388" t="str">
        <f t="shared" si="57"/>
        <v/>
      </c>
      <c r="GX20" s="157" t="str">
        <f>IF(VALUE(IF('Vessel List B'!DP19=1,1,IF('Vessel List B'!DP19=2,2,IF('Vessel List B'!DP19=3,3,IF('Vessel List B'!DP19=4,4,IF('Vessel List B'!DP19=5,5,IF('Vessel List B'!DP19=6,6,IF('Vessel List B'!DP19=7,7,IF('Vessel List B'!DP19=8,8,IF('Vessel List B'!DP19=9,9,IF('Vessel List B'!DP19=10,10,IF('Vessel List B'!DP19=11,11,IF('Vessel List B'!DP19=12,12,IF('Vessel List B'!DP19=13,13,IF('Vessel List B'!DP19=14,14,IF('Vessel List B'!DP19=15,15,IF('Vessel List B'!DP19=16,16,0)))))))))))))))))=0," ",VALUE(IF('Vessel List B'!DP19=1,1,IF('Vessel List B'!DP19=2,2,IF('Vessel List B'!DP19=3,3,IF('Vessel List B'!DP19=4,4,IF('Vessel List B'!DP19=5,5,IF('Vessel List B'!DP19=6,6,IF('Vessel List B'!DP19=7,7,IF('Vessel List B'!DP19=8,8,IF('Vessel List B'!DP19=9,9,IF('Vessel List B'!DP19=10,10,IF('Vessel List B'!DP19=11,11,IF('Vessel List B'!DP19=12,12,IF('Vessel List B'!DP19=13,13,IF('Vessel List B'!DP19=14,14,IF('Vessel List B'!DP19=15,15,IF('Vessel List B'!DP19=16,16,0))))))))))))))))))</f>
        <v xml:space="preserve"> </v>
      </c>
      <c r="GY20" s="154"/>
      <c r="GZ20" s="158"/>
      <c r="HA20" s="390" t="str">
        <f t="shared" si="58"/>
        <v/>
      </c>
      <c r="HB20" s="158"/>
      <c r="HC20" s="137"/>
      <c r="HD20" s="388" t="str">
        <f t="shared" si="59"/>
        <v/>
      </c>
      <c r="HE20" s="157" t="str">
        <f>IF(VALUE(IF('Vessel List B'!EC19=1,1,IF('Vessel List B'!EC19=2,2,IF('Vessel List B'!EC19=3,3,IF('Vessel List B'!EC19=4,4,IF('Vessel List B'!EC19=5,5,IF('Vessel List B'!EC19=6,6,IF('Vessel List B'!EC19=7,7,IF('Vessel List B'!EC19=8,8,IF('Vessel List B'!EC19=9,9,IF('Vessel List B'!EC19=10,10,IF('Vessel List B'!EC19=11,11,IF('Vessel List B'!EC19=12,12,IF('Vessel List B'!EC19=13,13,IF('Vessel List B'!EC19=14,14,IF('Vessel List B'!EC19=15,15,IF('Vessel List B'!EC19=16,16,0)))))))))))))))))=0," ",VALUE(IF('Vessel List B'!EC19=1,1,IF('Vessel List B'!EC19=2,2,IF('Vessel List B'!EC19=3,3,IF('Vessel List B'!EC19=4,4,IF('Vessel List B'!EC19=5,5,IF('Vessel List B'!EC19=6,6,IF('Vessel List B'!EC19=7,7,IF('Vessel List B'!EC19=8,8,IF('Vessel List B'!EC19=9,9,IF('Vessel List B'!EC19=10,10,IF('Vessel List B'!EC19=11,11,IF('Vessel List B'!EC19=12,12,IF('Vessel List B'!EC19=13,13,IF('Vessel List B'!EC19=14,14,IF('Vessel List B'!EC19=15,15,IF('Vessel List B'!EC19=16,16,0))))))))))))))))))</f>
        <v xml:space="preserve"> </v>
      </c>
      <c r="HF20" s="154"/>
      <c r="HG20" s="158"/>
      <c r="HH20" s="390" t="str">
        <f t="shared" si="60"/>
        <v/>
      </c>
      <c r="HI20" s="158"/>
      <c r="HJ20" s="137"/>
      <c r="HK20" s="388" t="str">
        <f t="shared" si="61"/>
        <v/>
      </c>
      <c r="HL20" s="157" t="str">
        <f>IF(VALUE(IF('Vessel List B'!EP19=1,1,IF('Vessel List B'!EP19=2,2,IF('Vessel List B'!EP19=3,3,IF('Vessel List B'!EP19=4,4,IF('Vessel List B'!EP19=5,5,IF('Vessel List B'!EP19=6,6,IF('Vessel List B'!EP19=7,7,IF('Vessel List B'!EP19=8,8,IF('Vessel List B'!EP19=9,9,IF('Vessel List B'!EP19=10,10,IF('Vessel List B'!EP19=11,11,IF('Vessel List B'!EP19=12,12,IF('Vessel List B'!EP19=13,13,IF('Vessel List B'!EP19=14,14,IF('Vessel List B'!EP19=15,15,IF('Vessel List B'!EP19=16,16,0)))))))))))))))))=0," ",VALUE(IF('Vessel List B'!EP19=1,1,IF('Vessel List B'!EP19=2,2,IF('Vessel List B'!EP19=3,3,IF('Vessel List B'!EP19=4,4,IF('Vessel List B'!EP19=5,5,IF('Vessel List B'!EP19=6,6,IF('Vessel List B'!EP19=7,7,IF('Vessel List B'!EP19=8,8,IF('Vessel List B'!EP19=9,9,IF('Vessel List B'!EP19=10,10,IF('Vessel List B'!EP19=11,11,IF('Vessel List B'!EP19=12,12,IF('Vessel List B'!EP19=13,13,IF('Vessel List B'!EP19=14,14,IF('Vessel List B'!EP19=15,15,IF('Vessel List B'!EP19=16,16,0))))))))))))))))))</f>
        <v xml:space="preserve"> </v>
      </c>
      <c r="HM20" s="154"/>
      <c r="HN20" s="158"/>
      <c r="HO20" s="390" t="str">
        <f t="shared" si="62"/>
        <v/>
      </c>
      <c r="HP20" s="158"/>
      <c r="HQ20" s="137"/>
      <c r="HR20" s="388" t="str">
        <f t="shared" si="63"/>
        <v/>
      </c>
      <c r="HS20" s="157" t="str">
        <f>IF(VALUE(IF('Vessel List B'!FC19=1,1,IF('Vessel List B'!FC19=2,2,IF('Vessel List B'!FC19=3,3,IF('Vessel List B'!FC19=4,4,IF('Vessel List B'!FC19=5,5,IF('Vessel List B'!FC19=6,6,IF('Vessel List B'!FC19=7,7,IF('Vessel List B'!FC19=8,8,IF('Vessel List B'!FC19=9,9,IF('Vessel List B'!FC19=10,10,IF('Vessel List B'!FC19=11,11,IF('Vessel List B'!FC19=12,12,IF('Vessel List B'!FC19=13,13,IF('Vessel List B'!FC19=14,14,IF('Vessel List B'!FC19=15,15,IF('Vessel List B'!FC19=16,16,0)))))))))))))))))=0," ",VALUE(IF('Vessel List B'!FC19=1,1,IF('Vessel List B'!FC19=2,2,IF('Vessel List B'!FC19=3,3,IF('Vessel List B'!FC19=4,4,IF('Vessel List B'!FC19=5,5,IF('Vessel List B'!FC19=6,6,IF('Vessel List B'!FC19=7,7,IF('Vessel List B'!FC19=8,8,IF('Vessel List B'!FC19=9,9,IF('Vessel List B'!FC19=10,10,IF('Vessel List B'!FC19=11,11,IF('Vessel List B'!FC19=12,12,IF('Vessel List B'!FC19=13,13,IF('Vessel List B'!FC19=14,14,IF('Vessel List B'!FC19=15,15,IF('Vessel List B'!FC19=16,16,0))))))))))))))))))</f>
        <v xml:space="preserve"> </v>
      </c>
      <c r="HT20" s="154"/>
      <c r="HU20" s="158"/>
      <c r="HV20" s="390" t="str">
        <f t="shared" si="64"/>
        <v/>
      </c>
      <c r="HW20" s="158"/>
      <c r="HX20" s="137"/>
      <c r="HY20" s="388" t="str">
        <f t="shared" si="65"/>
        <v/>
      </c>
      <c r="HZ20" s="157" t="str">
        <f>IF(VALUE(IF('Vessel List B'!FP19=1,1,IF('Vessel List B'!FP19=2,2,IF('Vessel List B'!FP19=3,3,IF('Vessel List B'!FP19=4,4,IF('Vessel List B'!FP19=5,5,IF('Vessel List B'!FP19=6,6,IF('Vessel List B'!FP19=7,7,IF('Vessel List B'!FP19=8,8,IF('Vessel List B'!FP19=9,9,IF('Vessel List B'!FP19=10,10,IF('Vessel List B'!FP19=11,11,IF('Vessel List B'!FP19=12,12,IF('Vessel List B'!FP19=13,13,IF('Vessel List B'!FP19=14,14,IF('Vessel List B'!FP19=15,15,IF('Vessel List B'!FP19=16,16,0)))))))))))))))))=0," ",VALUE(IF('Vessel List B'!FP19=1,1,IF('Vessel List B'!FP19=2,2,IF('Vessel List B'!FP19=3,3,IF('Vessel List B'!FP19=4,4,IF('Vessel List B'!FP19=5,5,IF('Vessel List B'!FP19=6,6,IF('Vessel List B'!FP19=7,7,IF('Vessel List B'!FP19=8,8,IF('Vessel List B'!FP19=9,9,IF('Vessel List B'!FP19=10,10,IF('Vessel List B'!FP19=11,11,IF('Vessel List B'!FP19=12,12,IF('Vessel List B'!FP19=13,13,IF('Vessel List B'!FP19=14,14,IF('Vessel List B'!FP19=15,15,IF('Vessel List B'!FP19=16,16,0))))))))))))))))))</f>
        <v xml:space="preserve"> </v>
      </c>
      <c r="IA20" s="154"/>
      <c r="IB20" s="158"/>
      <c r="IC20" s="390" t="str">
        <f t="shared" si="66"/>
        <v/>
      </c>
      <c r="ID20" s="158"/>
      <c r="IE20" s="137"/>
      <c r="IF20" s="388" t="str">
        <f t="shared" si="67"/>
        <v/>
      </c>
      <c r="IG20" s="157" t="str">
        <f>IF(VALUE(IF('Vessel List B'!GC19=1,1,IF('Vessel List B'!GC19=2,2,IF('Vessel List B'!GC19=3,3,IF('Vessel List B'!GC19=4,4,IF('Vessel List B'!GC19=5,5,IF('Vessel List B'!GC19=6,6,IF('Vessel List B'!GC19=7,7,IF('Vessel List B'!GC19=8,8,IF('Vessel List B'!GC19=9,9,IF('Vessel List B'!GC19=10,10,IF('Vessel List B'!GC19=11,11,IF('Vessel List B'!GC19=12,12,IF('Vessel List B'!GC19=13,13,IF('Vessel List B'!GC19=14,14,IF('Vessel List B'!GC19=15,15,IF('Vessel List B'!GC19=16,16,0)))))))))))))))))=0," ",VALUE(IF('Vessel List B'!GC19=1,1,IF('Vessel List B'!GC19=2,2,IF('Vessel List B'!GC19=3,3,IF('Vessel List B'!GC19=4,4,IF('Vessel List B'!GC19=5,5,IF('Vessel List B'!GC19=6,6,IF('Vessel List B'!GC19=7,7,IF('Vessel List B'!GC19=8,8,IF('Vessel List B'!GC19=9,9,IF('Vessel List B'!GC19=10,10,IF('Vessel List B'!GC19=11,11,IF('Vessel List B'!GC19=12,12,IF('Vessel List B'!GC19=13,13,IF('Vessel List B'!GC19=14,14,IF('Vessel List B'!GC19=15,15,IF('Vessel List B'!GC19=16,16,0))))))))))))))))))</f>
        <v xml:space="preserve"> </v>
      </c>
      <c r="IH20" s="154"/>
      <c r="II20" s="158"/>
      <c r="IJ20" s="390" t="str">
        <f t="shared" si="68"/>
        <v/>
      </c>
      <c r="IK20" s="158"/>
      <c r="IL20" s="137"/>
      <c r="IM20" s="388" t="str">
        <f t="shared" si="69"/>
        <v/>
      </c>
      <c r="IN20" s="157" t="str">
        <f>IF(VALUE(IF('Vessel List B'!GP19=1,1,IF('Vessel List B'!GP19=2,2,IF('Vessel List B'!GP19=3,3,IF('Vessel List B'!GP19=4,4,IF('Vessel List B'!GP19=5,5,IF('Vessel List B'!GP19=6,6,IF('Vessel List B'!GP19=7,7,IF('Vessel List B'!GP19=8,8,IF('Vessel List B'!GP19=9,9,IF('Vessel List B'!GP19=10,10,IF('Vessel List B'!GP19=11,11,IF('Vessel List B'!GP19=12,12,IF('Vessel List B'!GP19=13,13,IF('Vessel List B'!GP19=14,14,IF('Vessel List B'!GP19=15,15,IF('Vessel List B'!GP19=16,16,0)))))))))))))))))=0," ",VALUE(IF('Vessel List B'!GP19=1,1,IF('Vessel List B'!GP19=2,2,IF('Vessel List B'!GP19=3,3,IF('Vessel List B'!GP19=4,4,IF('Vessel List B'!GP19=5,5,IF('Vessel List B'!GP19=6,6,IF('Vessel List B'!GP19=7,7,IF('Vessel List B'!GP19=8,8,IF('Vessel List B'!GP19=9,9,IF('Vessel List B'!GP19=10,10,IF('Vessel List B'!GP19=11,11,IF('Vessel List B'!GP19=12,12,IF('Vessel List B'!GP19=13,13,IF('Vessel List B'!GP19=14,14,IF('Vessel List B'!GP19=15,15,IF('Vessel List B'!GP19=16,16,0))))))))))))))))))</f>
        <v xml:space="preserve"> </v>
      </c>
      <c r="IO20" s="154"/>
      <c r="IP20" s="158"/>
      <c r="IQ20" s="390" t="str">
        <f t="shared" si="70"/>
        <v/>
      </c>
      <c r="IR20" s="158"/>
      <c r="IS20" s="137"/>
      <c r="IT20" s="388" t="str">
        <f t="shared" si="71"/>
        <v/>
      </c>
      <c r="IU20" s="157" t="str">
        <f>IF(VALUE(IF('Vessel List B'!HC19=1,1,IF('Vessel List B'!HC19=2,2,IF('Vessel List B'!HC19=3,3,IF('Vessel List B'!HC19=4,4,IF('Vessel List B'!HC19=5,5,IF('Vessel List B'!HC19=6,6,IF('Vessel List B'!HC19=7,7,IF('Vessel List B'!HC19=8,8,IF('Vessel List B'!HC19=9,9,IF('Vessel List B'!HC19=10,10,IF('Vessel List B'!HC19=11,11,IF('Vessel List B'!HC19=12,12,IF('Vessel List B'!HC19=13,13,IF('Vessel List B'!HC19=14,14,IF('Vessel List B'!HC19=15,15,IF('Vessel List B'!HC19=16,16,0)))))))))))))))))=0," ",VALUE(IF('Vessel List B'!HC19=1,1,IF('Vessel List B'!HC19=2,2,IF('Vessel List B'!HC19=3,3,IF('Vessel List B'!HC19=4,4,IF('Vessel List B'!HC19=5,5,IF('Vessel List B'!HC19=6,6,IF('Vessel List B'!HC19=7,7,IF('Vessel List B'!HC19=8,8,IF('Vessel List B'!HC19=9,9,IF('Vessel List B'!HC19=10,10,IF('Vessel List B'!HC19=11,11,IF('Vessel List B'!HC19=12,12,IF('Vessel List B'!HC19=13,13,IF('Vessel List B'!HC19=14,14,IF('Vessel List B'!HC19=15,15,IF('Vessel List B'!HC19=16,16,0))))))))))))))))))</f>
        <v xml:space="preserve"> </v>
      </c>
      <c r="IV20" s="154"/>
      <c r="IW20" s="158"/>
      <c r="IX20" s="390" t="str">
        <f t="shared" si="72"/>
        <v/>
      </c>
      <c r="IY20" s="158"/>
      <c r="IZ20" s="137"/>
      <c r="JA20" s="388" t="str">
        <f t="shared" si="73"/>
        <v/>
      </c>
      <c r="JB20" s="157" t="str">
        <f>IF(VALUE(IF('Vessel List B'!HP19=1,1,IF('Vessel List B'!HP19=2,2,IF('Vessel List B'!HP19=3,3,IF('Vessel List B'!HP19=4,4,IF('Vessel List B'!HP19=5,5,IF('Vessel List B'!HP19=6,6,IF('Vessel List B'!HP19=7,7,IF('Vessel List B'!HP19=8,8,IF('Vessel List B'!HP19=9,9,IF('Vessel List B'!HP19=10,10,IF('Vessel List B'!HP19=11,11,IF('Vessel List B'!HP19=12,12,IF('Vessel List B'!HP19=13,13,IF('Vessel List B'!HP19=14,14,IF('Vessel List B'!HP19=15,15,IF('Vessel List B'!HP19=16,16,0)))))))))))))))))=0," ",VALUE(IF('Vessel List B'!HP19=1,1,IF('Vessel List B'!HP19=2,2,IF('Vessel List B'!HP19=3,3,IF('Vessel List B'!HP19=4,4,IF('Vessel List B'!HP19=5,5,IF('Vessel List B'!HP19=6,6,IF('Vessel List B'!HP19=7,7,IF('Vessel List B'!HP19=8,8,IF('Vessel List B'!HP19=9,9,IF('Vessel List B'!HP19=10,10,IF('Vessel List B'!HP19=11,11,IF('Vessel List B'!HP19=12,12,IF('Vessel List B'!HP19=13,13,IF('Vessel List B'!HP19=14,14,IF('Vessel List B'!HP19=15,15,IF('Vessel List B'!HP19=16,16,0))))))))))))))))))</f>
        <v xml:space="preserve"> </v>
      </c>
      <c r="JC20" s="154"/>
      <c r="JD20" s="158"/>
      <c r="JE20" s="390" t="str">
        <f t="shared" si="74"/>
        <v/>
      </c>
      <c r="JF20" s="158"/>
      <c r="JG20" s="137"/>
      <c r="JH20" s="388" t="str">
        <f t="shared" si="75"/>
        <v/>
      </c>
      <c r="JI20" s="157" t="str">
        <f>IF(VALUE(IF('Vessel List B'!IC19=1,1,IF('Vessel List B'!IC19=2,2,IF('Vessel List B'!IC19=3,3,IF('Vessel List B'!IC19=4,4,IF('Vessel List B'!IC19=5,5,IF('Vessel List B'!IC19=6,6,IF('Vessel List B'!IC19=7,7,IF('Vessel List B'!IC19=8,8,IF('Vessel List B'!IC19=9,9,IF('Vessel List B'!IC19=10,10,IF('Vessel List B'!IC19=11,11,IF('Vessel List B'!IC19=12,12,IF('Vessel List B'!IC19=13,13,IF('Vessel List B'!IC19=14,14,IF('Vessel List B'!IC19=15,15,IF('Vessel List B'!IC19=16,16,0)))))))))))))))))=0," ",VALUE(IF('Vessel List B'!IC19=1,1,IF('Vessel List B'!IC19=2,2,IF('Vessel List B'!IC19=3,3,IF('Vessel List B'!IC19=4,4,IF('Vessel List B'!IC19=5,5,IF('Vessel List B'!IC19=6,6,IF('Vessel List B'!IC19=7,7,IF('Vessel List B'!IC19=8,8,IF('Vessel List B'!IC19=9,9,IF('Vessel List B'!IC19=10,10,IF('Vessel List B'!IC19=11,11,IF('Vessel List B'!IC19=12,12,IF('Vessel List B'!IC19=13,13,IF('Vessel List B'!IC19=14,14,IF('Vessel List B'!IC19=15,15,IF('Vessel List B'!IC19=16,16,0))))))))))))))))))</f>
        <v xml:space="preserve"> </v>
      </c>
      <c r="JJ20" s="154"/>
      <c r="JK20" s="158"/>
      <c r="JL20" s="390" t="str">
        <f t="shared" si="76"/>
        <v/>
      </c>
      <c r="JM20" s="158"/>
      <c r="JN20" s="137"/>
      <c r="JO20" s="388" t="str">
        <f t="shared" si="77"/>
        <v/>
      </c>
      <c r="JP20" s="157" t="str">
        <f>IF(VALUE(IF('Vessel List B'!IP19=1,1,IF('Vessel List B'!IP19=2,2,IF('Vessel List B'!IP19=3,3,IF('Vessel List B'!IP19=4,4,IF('Vessel List B'!IP19=5,5,IF('Vessel List B'!IP19=6,6,IF('Vessel List B'!IP19=7,7,IF('Vessel List B'!IP19=8,8,IF('Vessel List B'!IP19=9,9,IF('Vessel List B'!IP19=10,10,IF('Vessel List B'!IP19=11,11,IF('Vessel List B'!IP19=12,12,IF('Vessel List B'!IP19=13,13,IF('Vessel List B'!IP19=14,14,IF('Vessel List B'!IP19=15,15,IF('Vessel List B'!IP19=16,16,0)))))))))))))))))=0," ",VALUE(IF('Vessel List B'!IP19=1,1,IF('Vessel List B'!IP19=2,2,IF('Vessel List B'!IP19=3,3,IF('Vessel List B'!IP19=4,4,IF('Vessel List B'!IP19=5,5,IF('Vessel List B'!IP19=6,6,IF('Vessel List B'!IP19=7,7,IF('Vessel List B'!IP19=8,8,IF('Vessel List B'!IP19=9,9,IF('Vessel List B'!IP19=10,10,IF('Vessel List B'!IP19=11,11,IF('Vessel List B'!IP19=12,12,IF('Vessel List B'!IP19=13,13,IF('Vessel List B'!IP19=14,14,IF('Vessel List B'!IP19=15,15,IF('Vessel List B'!IP19=16,16,0))))))))))))))))))</f>
        <v xml:space="preserve"> </v>
      </c>
      <c r="JQ20" s="154"/>
      <c r="JR20" s="158"/>
      <c r="JS20" s="390" t="str">
        <f t="shared" si="78"/>
        <v/>
      </c>
      <c r="JT20" s="158"/>
      <c r="JU20" s="137"/>
      <c r="JV20" s="397" t="str">
        <f t="shared" si="79"/>
        <v/>
      </c>
      <c r="JW20" s="403"/>
      <c r="JX20" s="409" t="e">
        <f t="shared" si="81"/>
        <v>#VALUE!</v>
      </c>
      <c r="JY20" s="409"/>
      <c r="JZ20" s="409"/>
      <c r="KA20" s="409"/>
      <c r="KB20" s="409"/>
      <c r="KC20" s="409"/>
      <c r="KD20" s="409"/>
      <c r="KE20" s="409"/>
    </row>
    <row r="21" spans="1:291" ht="15" x14ac:dyDescent="0.25">
      <c r="A21" s="132">
        <f>'Vessel List A'!B20</f>
        <v>41595</v>
      </c>
      <c r="B21" s="157" t="str">
        <f>IF(VALUE(IF('Vessel List A'!C20=1,1,IF('Vessel List A'!C20=2,2,IF('Vessel List A'!C20=3,3,IF('Vessel List A'!C20=4,4,IF('Vessel List A'!C20=5,5,IF('Vessel List A'!C20=6,6,IF('Vessel List A'!C20=7,7,IF('Vessel List A'!C20=8,8,IF('Vessel List A'!C20=9,9,IF('Vessel List A'!C20=10,10,IF('Vessel List A'!C20=11,11,IF('Vessel List A'!C20=12,12,IF('Vessel List A'!C20=13,13,IF('Vessel List A'!C20=14,14,IF('Vessel List A'!C20=15,15,IF('Vessel List A'!C20=16,16,0)))))))))))))))))=0," ",VALUE(IF('Vessel List A'!C20=1,1,IF('Vessel List A'!C20=2,2,IF('Vessel List A'!C20=3,3,IF('Vessel List A'!C20=4,4,IF('Vessel List A'!C20=5,5,IF('Vessel List A'!C20=6,6,IF('Vessel List A'!C20=7,7,IF('Vessel List A'!C20=8,8,IF('Vessel List A'!C20=9,9,IF('Vessel List A'!C20=10,10,IF('Vessel List A'!C20=11,11,IF('Vessel List A'!C20=12,12,IF('Vessel List A'!C20=13,13,IF('Vessel List A'!C20=14,14,IF('Vessel List A'!C20=15,15,IF('Vessel List A'!C20=16,16,0))))))))))))))))))</f>
        <v xml:space="preserve"> </v>
      </c>
      <c r="C21" s="154"/>
      <c r="D21" s="158"/>
      <c r="E21" s="390" t="str">
        <f t="shared" si="0"/>
        <v/>
      </c>
      <c r="F21" s="158"/>
      <c r="G21" s="137"/>
      <c r="H21" s="388" t="str">
        <f t="shared" si="1"/>
        <v/>
      </c>
      <c r="I21" s="157" t="str">
        <f>IF(VALUE(IF('Vessel List A'!P20=1,1,IF('Vessel List A'!P20=2,2,IF('Vessel List A'!P20=3,3,IF('Vessel List A'!P20=4,4,IF('Vessel List A'!P20=5,5,IF('Vessel List A'!P20=6,6,IF('Vessel List A'!P20=7,7,IF('Vessel List A'!P20=8,8,IF('Vessel List A'!P20=9,9,IF('Vessel List A'!P20=10,10,IF('Vessel List A'!P20=11,11,IF('Vessel List A'!P20=12,12,IF('Vessel List A'!P20=13,13,IF('Vessel List A'!P20=14,14,IF('Vessel List A'!P20=15,15,IF('Vessel List A'!P20=16,16,0)))))))))))))))))=0," ",VALUE(IF('Vessel List A'!P20=1,1,IF('Vessel List A'!P20=2,2,IF('Vessel List A'!P20=3,3,IF('Vessel List A'!P20=4,4,IF('Vessel List A'!P20=5,5,IF('Vessel List A'!P20=6,6,IF('Vessel List A'!P20=7,7,IF('Vessel List A'!P20=8,8,IF('Vessel List A'!P20=9,9,IF('Vessel List A'!P20=10,10,IF('Vessel List A'!P20=11,11,IF('Vessel List A'!P20=12,12,IF('Vessel List A'!P20=13,13,IF('Vessel List A'!P20=14,14,IF('Vessel List A'!P20=15,15,IF('Vessel List A'!P20=16,16,0))))))))))))))))))</f>
        <v xml:space="preserve"> </v>
      </c>
      <c r="J21" s="154"/>
      <c r="K21" s="158"/>
      <c r="L21" s="390" t="str">
        <f t="shared" si="2"/>
        <v/>
      </c>
      <c r="M21" s="158"/>
      <c r="N21" s="137"/>
      <c r="O21" s="388" t="str">
        <f t="shared" si="3"/>
        <v/>
      </c>
      <c r="P21" s="157" t="str">
        <f>IF(VALUE(IF('Vessel List A'!AC20=1,1,IF('Vessel List A'!AC20=2,2,IF('Vessel List A'!AC20=3,3,IF('Vessel List A'!AC20=4,4,IF('Vessel List A'!AC20=5,5,IF('Vessel List A'!AC20=6,6,IF('Vessel List A'!AC20=7,7,IF('Vessel List A'!AC20=8,8,IF('Vessel List A'!AC20=9,9,IF('Vessel List A'!AC20=10,10,IF('Vessel List A'!AC20=11,11,IF('Vessel List A'!AC20=12,12,IF('Vessel List A'!AC20=13,13,IF('Vessel List A'!AC20=14,14,IF('Vessel List A'!AC20=15,15,IF('Vessel List A'!AC20=16,16,0)))))))))))))))))=0," ",VALUE(IF('Vessel List A'!AC20=1,1,IF('Vessel List A'!AC20=2,2,IF('Vessel List A'!AC20=3,3,IF('Vessel List A'!AC20=4,4,IF('Vessel List A'!AC20=5,5,IF('Vessel List A'!AC20=6,6,IF('Vessel List A'!AC20=7,7,IF('Vessel List A'!AC20=8,8,IF('Vessel List A'!AC20=9,9,IF('Vessel List A'!AC20=10,10,IF('Vessel List A'!AC20=11,11,IF('Vessel List A'!AC20=12,12,IF('Vessel List A'!AC20=13,13,IF('Vessel List A'!AC20=14,14,IF('Vessel List A'!AC20=15,15,IF('Vessel List A'!AC20=16,16,0))))))))))))))))))</f>
        <v xml:space="preserve"> </v>
      </c>
      <c r="Q21" s="154"/>
      <c r="R21" s="158"/>
      <c r="S21" s="390" t="str">
        <f t="shared" si="4"/>
        <v/>
      </c>
      <c r="T21" s="158"/>
      <c r="U21" s="137"/>
      <c r="V21" s="388" t="str">
        <f t="shared" si="5"/>
        <v/>
      </c>
      <c r="W21" s="157" t="str">
        <f>IF(VALUE(IF('Vessel List A'!AP20=1,1,IF('Vessel List A'!AP20=2,2,IF('Vessel List A'!AP20=3,3,IF('Vessel List A'!AP20=4,4,IF('Vessel List A'!AP20=5,5,IF('Vessel List A'!AP20=6,6,IF('Vessel List A'!AP20=7,7,IF('Vessel List A'!AP20=8,8,IF('Vessel List A'!AP20=9,9,IF('Vessel List A'!AP20=10,10,IF('Vessel List A'!AP20=11,11,IF('Vessel List A'!AP20=12,12,IF('Vessel List A'!AP20=13,13,IF('Vessel List A'!AP20=14,14,IF('Vessel List A'!AP20=15,15,IF('Vessel List A'!AP20=16,16,0)))))))))))))))))=0," ",VALUE(IF('Vessel List A'!AP20=1,1,IF('Vessel List A'!AP20=2,2,IF('Vessel List A'!AP20=3,3,IF('Vessel List A'!AP20=4,4,IF('Vessel List A'!AP20=5,5,IF('Vessel List A'!AP20=6,6,IF('Vessel List A'!AP20=7,7,IF('Vessel List A'!AP20=8,8,IF('Vessel List A'!AP20=9,9,IF('Vessel List A'!AP20=10,10,IF('Vessel List A'!AP20=11,11,IF('Vessel List A'!AP20=12,12,IF('Vessel List A'!AP20=13,13,IF('Vessel List A'!AP20=14,14,IF('Vessel List A'!AP20=15,15,IF('Vessel List A'!AP20=16,16,0))))))))))))))))))</f>
        <v xml:space="preserve"> </v>
      </c>
      <c r="X21" s="154"/>
      <c r="Y21" s="158"/>
      <c r="Z21" s="390" t="str">
        <f t="shared" si="6"/>
        <v/>
      </c>
      <c r="AA21" s="158"/>
      <c r="AB21" s="137"/>
      <c r="AC21" s="388" t="str">
        <f t="shared" si="7"/>
        <v/>
      </c>
      <c r="AD21" s="157" t="str">
        <f>IF(VALUE(IF('Vessel List A'!BC20=1,1,IF('Vessel List A'!BC20=2,2,IF('Vessel List A'!BC20=3,3,IF('Vessel List A'!BC20=4,4,IF('Vessel List A'!BC20=5,5,IF('Vessel List A'!BC20=6,6,IF('Vessel List A'!BC20=7,7,IF('Vessel List A'!BC20=8,8,IF('Vessel List A'!BC20=9,9,IF('Vessel List A'!BC20=10,10,IF('Vessel List A'!BC20=11,11,IF('Vessel List A'!BC20=12,12,IF('Vessel List A'!BC20=13,13,IF('Vessel List A'!BC20=14,14,IF('Vessel List A'!BC20=15,15,IF('Vessel List A'!BC20=16,16,0)))))))))))))))))=0," ",VALUE(IF('Vessel List A'!BC20=1,1,IF('Vessel List A'!BC20=2,2,IF('Vessel List A'!BC20=3,3,IF('Vessel List A'!BC20=4,4,IF('Vessel List A'!BC20=5,5,IF('Vessel List A'!BC20=6,6,IF('Vessel List A'!BC20=7,7,IF('Vessel List A'!BC20=8,8,IF('Vessel List A'!BC20=9,9,IF('Vessel List A'!BC20=10,10,IF('Vessel List A'!BC20=11,11,IF('Vessel List A'!BC20=12,12,IF('Vessel List A'!BC20=13,13,IF('Vessel List A'!BC20=14,14,IF('Vessel List A'!BC20=15,15,IF('Vessel List A'!BC20=16,16,0))))))))))))))))))</f>
        <v xml:space="preserve"> </v>
      </c>
      <c r="AE21" s="154"/>
      <c r="AF21" s="158"/>
      <c r="AG21" s="390" t="str">
        <f t="shared" si="8"/>
        <v/>
      </c>
      <c r="AH21" s="158"/>
      <c r="AI21" s="137"/>
      <c r="AJ21" s="388" t="str">
        <f t="shared" si="9"/>
        <v/>
      </c>
      <c r="AK21" s="157" t="str">
        <f>IF(VALUE(IF('Vessel List A'!BP20=1,1,IF('Vessel List A'!BP20=2,2,IF('Vessel List A'!BP20=3,3,IF('Vessel List A'!BP20=4,4,IF('Vessel List A'!BP20=5,5,IF('Vessel List A'!BP20=6,6,IF('Vessel List A'!BP20=7,7,IF('Vessel List A'!BP20=8,8,IF('Vessel List A'!BP20=9,9,IF('Vessel List A'!BP20=10,10,IF('Vessel List A'!BP20=11,11,IF('Vessel List A'!BP20=12,12,IF('Vessel List A'!BP20=13,13,IF('Vessel List A'!BP20=14,14,IF('Vessel List A'!BP20=15,15,IF('Vessel List A'!BP20=16,16,0)))))))))))))))))=0," ",VALUE(IF('Vessel List A'!BP20=1,1,IF('Vessel List A'!BP20=2,2,IF('Vessel List A'!BP20=3,3,IF('Vessel List A'!BP20=4,4,IF('Vessel List A'!BP20=5,5,IF('Vessel List A'!BP20=6,6,IF('Vessel List A'!BP20=7,7,IF('Vessel List A'!BP20=8,8,IF('Vessel List A'!BP20=9,9,IF('Vessel List A'!BP20=10,10,IF('Vessel List A'!BP20=11,11,IF('Vessel List A'!BP20=12,12,IF('Vessel List A'!BP20=13,13,IF('Vessel List A'!BP20=14,14,IF('Vessel List A'!BP20=15,15,IF('Vessel List A'!BP20=16,16,0))))))))))))))))))</f>
        <v xml:space="preserve"> </v>
      </c>
      <c r="AL21" s="154"/>
      <c r="AM21" s="158"/>
      <c r="AN21" s="390" t="str">
        <f t="shared" si="10"/>
        <v/>
      </c>
      <c r="AO21" s="158"/>
      <c r="AP21" s="137"/>
      <c r="AQ21" s="388" t="str">
        <f t="shared" si="11"/>
        <v/>
      </c>
      <c r="AR21" s="157" t="str">
        <f>IF(VALUE(IF('Vessel List A'!CC20=1,1,IF('Vessel List A'!CC20=2,2,IF('Vessel List A'!CC20=3,3,IF('Vessel List A'!CC20=4,4,IF('Vessel List A'!CC20=5,5,IF('Vessel List A'!CC20=6,6,IF('Vessel List A'!CC20=7,7,IF('Vessel List A'!CC20=8,8,IF('Vessel List A'!CC20=9,9,IF('Vessel List A'!CC20=10,10,IF('Vessel List A'!CC20=11,11,IF('Vessel List A'!CC20=12,12,IF('Vessel List A'!CC20=13,13,IF('Vessel List A'!CC20=14,14,IF('Vessel List A'!CC20=15,15,IF('Vessel List A'!CC20=16,16,0)))))))))))))))))=0," ",VALUE(IF('Vessel List A'!CC20=1,1,IF('Vessel List A'!CC20=2,2,IF('Vessel List A'!CC20=3,3,IF('Vessel List A'!CC20=4,4,IF('Vessel List A'!CC20=5,5,IF('Vessel List A'!CC20=6,6,IF('Vessel List A'!CC20=7,7,IF('Vessel List A'!CC20=8,8,IF('Vessel List A'!CC20=9,9,IF('Vessel List A'!CC20=10,10,IF('Vessel List A'!CC20=11,11,IF('Vessel List A'!CC20=12,12,IF('Vessel List A'!CC20=13,13,IF('Vessel List A'!CC20=14,14,IF('Vessel List A'!CC20=15,15,IF('Vessel List A'!CC20=16,16,0))))))))))))))))))</f>
        <v xml:space="preserve"> </v>
      </c>
      <c r="AS21" s="154"/>
      <c r="AT21" s="158"/>
      <c r="AU21" s="390" t="str">
        <f t="shared" si="12"/>
        <v/>
      </c>
      <c r="AV21" s="158"/>
      <c r="AW21" s="137"/>
      <c r="AX21" s="388" t="str">
        <f t="shared" si="13"/>
        <v/>
      </c>
      <c r="AY21" s="157" t="str">
        <f>IF(VALUE(IF('Vessel List A'!CP20=1,1,IF('Vessel List A'!CP20=2,2,IF('Vessel List A'!CP20=3,3,IF('Vessel List A'!CP20=4,4,IF('Vessel List A'!CP20=5,5,IF('Vessel List A'!CP20=6,6,IF('Vessel List A'!CP20=7,7,IF('Vessel List A'!CP20=8,8,IF('Vessel List A'!CP20=9,9,IF('Vessel List A'!CP20=10,10,IF('Vessel List A'!CP20=11,11,IF('Vessel List A'!CP20=12,12,IF('Vessel List A'!CP20=13,13,IF('Vessel List A'!CP20=14,14,IF('Vessel List A'!CP20=15,15,IF('Vessel List A'!CP20=16,16,0)))))))))))))))))=0," ",VALUE(IF('Vessel List A'!CP20=1,1,IF('Vessel List A'!CP20=2,2,IF('Vessel List A'!CP20=3,3,IF('Vessel List A'!CP20=4,4,IF('Vessel List A'!CP20=5,5,IF('Vessel List A'!CP20=6,6,IF('Vessel List A'!CP20=7,7,IF('Vessel List A'!CP20=8,8,IF('Vessel List A'!CP20=9,9,IF('Vessel List A'!CP20=10,10,IF('Vessel List A'!CP20=11,11,IF('Vessel List A'!CP20=12,12,IF('Vessel List A'!CP20=13,13,IF('Vessel List A'!CP20=14,14,IF('Vessel List A'!CP20=15,15,IF('Vessel List A'!CP20=16,16,0))))))))))))))))))</f>
        <v xml:space="preserve"> </v>
      </c>
      <c r="AZ21" s="154"/>
      <c r="BA21" s="158"/>
      <c r="BB21" s="390" t="str">
        <f t="shared" si="14"/>
        <v/>
      </c>
      <c r="BC21" s="158"/>
      <c r="BD21" s="137"/>
      <c r="BE21" s="388" t="str">
        <f t="shared" si="15"/>
        <v/>
      </c>
      <c r="BF21" s="157" t="str">
        <f>IF(VALUE(IF('Vessel List A'!DC20=1,1,IF('Vessel List A'!DC20=2,2,IF('Vessel List A'!DC20=3,3,IF('Vessel List A'!DC20=4,4,IF('Vessel List A'!DC20=5,5,IF('Vessel List A'!DC20=6,6,IF('Vessel List A'!DC20=7,7,IF('Vessel List A'!DC20=8,8,IF('Vessel List A'!DC20=9,9,IF('Vessel List A'!DC20=10,10,IF('Vessel List A'!DC20=11,11,IF('Vessel List A'!DC20=12,12,IF('Vessel List A'!DC20=13,13,IF('Vessel List A'!DC20=14,14,IF('Vessel List A'!DC20=15,15,IF('Vessel List A'!DC20=16,16,0)))))))))))))))))=0," ",VALUE(IF('Vessel List A'!DC20=1,1,IF('Vessel List A'!DC20=2,2,IF('Vessel List A'!DC20=3,3,IF('Vessel List A'!DC20=4,4,IF('Vessel List A'!DC20=5,5,IF('Vessel List A'!DC20=6,6,IF('Vessel List A'!DC20=7,7,IF('Vessel List A'!DC20=8,8,IF('Vessel List A'!DC20=9,9,IF('Vessel List A'!DC20=10,10,IF('Vessel List A'!DC20=11,11,IF('Vessel List A'!DC20=12,12,IF('Vessel List A'!DC20=13,13,IF('Vessel List A'!DC20=14,14,IF('Vessel List A'!DC20=15,15,IF('Vessel List A'!DC20=16,16,0))))))))))))))))))</f>
        <v xml:space="preserve"> </v>
      </c>
      <c r="BG21" s="154"/>
      <c r="BH21" s="158"/>
      <c r="BI21" s="390" t="str">
        <f t="shared" si="16"/>
        <v/>
      </c>
      <c r="BJ21" s="158"/>
      <c r="BK21" s="137"/>
      <c r="BL21" s="388" t="str">
        <f t="shared" si="17"/>
        <v/>
      </c>
      <c r="BM21" s="157" t="str">
        <f>IF(VALUE(IF('Vessel List A'!DP20=1,1,IF('Vessel List A'!DP20=2,2,IF('Vessel List A'!DP20=3,3,IF('Vessel List A'!DP20=4,4,IF('Vessel List A'!DP20=5,5,IF('Vessel List A'!DP20=6,6,IF('Vessel List A'!DP20=7,7,IF('Vessel List A'!DP20=8,8,IF('Vessel List A'!DP20=9,9,IF('Vessel List A'!DP20=10,10,IF('Vessel List A'!DP20=11,11,IF('Vessel List A'!DP20=12,12,IF('Vessel List A'!DP20=13,13,IF('Vessel List A'!DP20=14,14,IF('Vessel List A'!DP20=15,15,IF('Vessel List A'!DP20=16,16,0)))))))))))))))))=0," ",VALUE(IF('Vessel List A'!DP20=1,1,IF('Vessel List A'!DP20=2,2,IF('Vessel List A'!DP20=3,3,IF('Vessel List A'!DP20=4,4,IF('Vessel List A'!DP20=5,5,IF('Vessel List A'!DP20=6,6,IF('Vessel List A'!DP20=7,7,IF('Vessel List A'!DP20=8,8,IF('Vessel List A'!DP20=9,9,IF('Vessel List A'!DP20=10,10,IF('Vessel List A'!DP20=11,11,IF('Vessel List A'!DP20=12,12,IF('Vessel List A'!DP20=13,13,IF('Vessel List A'!DP20=14,14,IF('Vessel List A'!DP20=15,15,IF('Vessel List A'!DP20=16,16,0))))))))))))))))))</f>
        <v xml:space="preserve"> </v>
      </c>
      <c r="BN21" s="154"/>
      <c r="BO21" s="158"/>
      <c r="BP21" s="390" t="str">
        <f t="shared" si="18"/>
        <v/>
      </c>
      <c r="BQ21" s="158"/>
      <c r="BR21" s="137"/>
      <c r="BS21" s="388" t="str">
        <f t="shared" si="19"/>
        <v/>
      </c>
      <c r="BT21" s="157" t="str">
        <f>IF(VALUE(IF('Vessel List A'!EC20=1,1,IF('Vessel List A'!EC20=2,2,IF('Vessel List A'!EC20=3,3,IF('Vessel List A'!EC20=4,4,IF('Vessel List A'!EC20=5,5,IF('Vessel List A'!EC20=6,6,IF('Vessel List A'!EC20=7,7,IF('Vessel List A'!EC20=8,8,IF('Vessel List A'!EC20=9,9,IF('Vessel List A'!EC20=10,10,IF('Vessel List A'!EC20=11,11,IF('Vessel List A'!EC20=12,12,IF('Vessel List A'!EC20=13,13,IF('Vessel List A'!EC20=14,14,IF('Vessel List A'!EC20=15,15,IF('Vessel List A'!EC20=16,16,0)))))))))))))))))=0," ",VALUE(IF('Vessel List A'!EC20=1,1,IF('Vessel List A'!EC20=2,2,IF('Vessel List A'!EC20=3,3,IF('Vessel List A'!EC20=4,4,IF('Vessel List A'!EC20=5,5,IF('Vessel List A'!EC20=6,6,IF('Vessel List A'!EC20=7,7,IF('Vessel List A'!EC20=8,8,IF('Vessel List A'!EC20=9,9,IF('Vessel List A'!EC20=10,10,IF('Vessel List A'!EC20=11,11,IF('Vessel List A'!EC20=12,12,IF('Vessel List A'!EC20=13,13,IF('Vessel List A'!EC20=14,14,IF('Vessel List A'!EC20=15,15,IF('Vessel List A'!EC20=16,16,0))))))))))))))))))</f>
        <v xml:space="preserve"> </v>
      </c>
      <c r="BU21" s="154"/>
      <c r="BV21" s="158"/>
      <c r="BW21" s="390" t="str">
        <f t="shared" si="20"/>
        <v/>
      </c>
      <c r="BX21" s="158"/>
      <c r="BY21" s="137"/>
      <c r="BZ21" s="388" t="str">
        <f t="shared" si="21"/>
        <v/>
      </c>
      <c r="CA21" s="157" t="str">
        <f>IF(VALUE(IF('Vessel List A'!EP20=1,1,IF('Vessel List A'!EP20=2,2,IF('Vessel List A'!EP20=3,3,IF('Vessel List A'!EP20=4,4,IF('Vessel List A'!EP20=5,5,IF('Vessel List A'!EP20=6,6,IF('Vessel List A'!EP20=7,7,IF('Vessel List A'!EP20=8,8,IF('Vessel List A'!EP20=9,9,IF('Vessel List A'!EP20=10,10,IF('Vessel List A'!EP20=11,11,IF('Vessel List A'!EP20=12,12,IF('Vessel List A'!EP20=13,13,IF('Vessel List A'!EP20=14,14,IF('Vessel List A'!EP20=15,15,IF('Vessel List A'!EP20=16,16,0)))))))))))))))))=0," ",VALUE(IF('Vessel List A'!EP20=1,1,IF('Vessel List A'!EP20=2,2,IF('Vessel List A'!EP20=3,3,IF('Vessel List A'!EP20=4,4,IF('Vessel List A'!EP20=5,5,IF('Vessel List A'!EP20=6,6,IF('Vessel List A'!EP20=7,7,IF('Vessel List A'!EP20=8,8,IF('Vessel List A'!EP20=9,9,IF('Vessel List A'!EP20=10,10,IF('Vessel List A'!EP20=11,11,IF('Vessel List A'!EP20=12,12,IF('Vessel List A'!EP20=13,13,IF('Vessel List A'!EP20=14,14,IF('Vessel List A'!EP20=15,15,IF('Vessel List A'!EP20=16,16,0))))))))))))))))))</f>
        <v xml:space="preserve"> </v>
      </c>
      <c r="CB21" s="154"/>
      <c r="CC21" s="158"/>
      <c r="CD21" s="390" t="str">
        <f t="shared" si="22"/>
        <v/>
      </c>
      <c r="CE21" s="158"/>
      <c r="CF21" s="137"/>
      <c r="CG21" s="388" t="str">
        <f t="shared" si="23"/>
        <v/>
      </c>
      <c r="CH21" s="157" t="str">
        <f>IF(VALUE(IF('Vessel List A'!FC20=1,1,IF('Vessel List A'!FC20=2,2,IF('Vessel List A'!FC20=3,3,IF('Vessel List A'!FC20=4,4,IF('Vessel List A'!FC20=5,5,IF('Vessel List A'!FC20=6,6,IF('Vessel List A'!FC20=7,7,IF('Vessel List A'!FC20=8,8,IF('Vessel List A'!FC20=9,9,IF('Vessel List A'!FC20=10,10,IF('Vessel List A'!FC20=11,11,IF('Vessel List A'!FC20=12,12,IF('Vessel List A'!FC20=13,13,IF('Vessel List A'!FC20=14,14,IF('Vessel List A'!FC20=15,15,IF('Vessel List A'!FC20=16,16,0)))))))))))))))))=0," ",VALUE(IF('Vessel List A'!FC20=1,1,IF('Vessel List A'!FC20=2,2,IF('Vessel List A'!FC20=3,3,IF('Vessel List A'!FC20=4,4,IF('Vessel List A'!FC20=5,5,IF('Vessel List A'!FC20=6,6,IF('Vessel List A'!FC20=7,7,IF('Vessel List A'!FC20=8,8,IF('Vessel List A'!FC20=9,9,IF('Vessel List A'!FC20=10,10,IF('Vessel List A'!FC20=11,11,IF('Vessel List A'!FC20=12,12,IF('Vessel List A'!FC20=13,13,IF('Vessel List A'!FC20=14,14,IF('Vessel List A'!FC20=15,15,IF('Vessel List A'!FC20=16,16,0))))))))))))))))))</f>
        <v xml:space="preserve"> </v>
      </c>
      <c r="CI21" s="154"/>
      <c r="CJ21" s="158"/>
      <c r="CK21" s="390" t="str">
        <f t="shared" si="24"/>
        <v/>
      </c>
      <c r="CL21" s="158"/>
      <c r="CM21" s="137"/>
      <c r="CN21" s="388" t="str">
        <f t="shared" si="25"/>
        <v/>
      </c>
      <c r="CO21" s="157" t="str">
        <f>IF(VALUE(IF('Vessel List A'!FP20=1,1,IF('Vessel List A'!FP20=2,2,IF('Vessel List A'!FP20=3,3,IF('Vessel List A'!FP20=4,4,IF('Vessel List A'!FP20=5,5,IF('Vessel List A'!FP20=6,6,IF('Vessel List A'!FP20=7,7,IF('Vessel List A'!FP20=8,8,IF('Vessel List A'!FP20=9,9,IF('Vessel List A'!FP20=10,10,IF('Vessel List A'!FP20=11,11,IF('Vessel List A'!FP20=12,12,IF('Vessel List A'!FP20=13,13,IF('Vessel List A'!FP20=14,14,IF('Vessel List A'!FP20=15,15,IF('Vessel List A'!FP20=16,16,0)))))))))))))))))=0," ",VALUE(IF('Vessel List A'!FP20=1,1,IF('Vessel List A'!FP20=2,2,IF('Vessel List A'!FP20=3,3,IF('Vessel List A'!FP20=4,4,IF('Vessel List A'!FP20=5,5,IF('Vessel List A'!FP20=6,6,IF('Vessel List A'!FP20=7,7,IF('Vessel List A'!FP20=8,8,IF('Vessel List A'!FP20=9,9,IF('Vessel List A'!FP20=10,10,IF('Vessel List A'!FP20=11,11,IF('Vessel List A'!FP20=12,12,IF('Vessel List A'!FP20=13,13,IF('Vessel List A'!FP20=14,14,IF('Vessel List A'!FP20=15,15,IF('Vessel List A'!FP20=16,16,0))))))))))))))))))</f>
        <v xml:space="preserve"> </v>
      </c>
      <c r="CP21" s="154"/>
      <c r="CQ21" s="158"/>
      <c r="CR21" s="390" t="str">
        <f t="shared" si="26"/>
        <v/>
      </c>
      <c r="CS21" s="158"/>
      <c r="CT21" s="137"/>
      <c r="CU21" s="388" t="str">
        <f t="shared" si="27"/>
        <v/>
      </c>
      <c r="CV21" s="157" t="str">
        <f>IF(VALUE(IF('Vessel List A'!GC20=1,1,IF('Vessel List A'!GC20=2,2,IF('Vessel List A'!GC20=3,3,IF('Vessel List A'!GC20=4,4,IF('Vessel List A'!GC20=5,5,IF('Vessel List A'!GC20=6,6,IF('Vessel List A'!GC20=7,7,IF('Vessel List A'!GC20=8,8,IF('Vessel List A'!GC20=9,9,IF('Vessel List A'!GC20=10,10,IF('Vessel List A'!GC20=11,11,IF('Vessel List A'!GC20=12,12,IF('Vessel List A'!GC20=13,13,IF('Vessel List A'!GC20=14,14,IF('Vessel List A'!GC20=15,15,IF('Vessel List A'!GC20=16,16,0)))))))))))))))))=0," ",VALUE(IF('Vessel List A'!GC20=1,1,IF('Vessel List A'!GC20=2,2,IF('Vessel List A'!GC20=3,3,IF('Vessel List A'!GC20=4,4,IF('Vessel List A'!GC20=5,5,IF('Vessel List A'!GC20=6,6,IF('Vessel List A'!GC20=7,7,IF('Vessel List A'!GC20=8,8,IF('Vessel List A'!GC20=9,9,IF('Vessel List A'!GC20=10,10,IF('Vessel List A'!GC20=11,11,IF('Vessel List A'!GC20=12,12,IF('Vessel List A'!GC20=13,13,IF('Vessel List A'!GC20=14,14,IF('Vessel List A'!GC20=15,15,IF('Vessel List A'!GC20=16,16,0))))))))))))))))))</f>
        <v xml:space="preserve"> </v>
      </c>
      <c r="CW21" s="154"/>
      <c r="CX21" s="158"/>
      <c r="CY21" s="390" t="str">
        <f t="shared" si="28"/>
        <v/>
      </c>
      <c r="CZ21" s="158"/>
      <c r="DA21" s="137"/>
      <c r="DB21" s="388" t="str">
        <f t="shared" si="29"/>
        <v/>
      </c>
      <c r="DC21" s="157" t="str">
        <f>IF(VALUE(IF('Vessel List A'!GP20=1,1,IF('Vessel List A'!GP20=2,2,IF('Vessel List A'!GP20=3,3,IF('Vessel List A'!GP20=4,4,IF('Vessel List A'!GP20=5,5,IF('Vessel List A'!GP20=6,6,IF('Vessel List A'!GP20=7,7,IF('Vessel List A'!GP20=8,8,IF('Vessel List A'!GP20=9,9,IF('Vessel List A'!GP20=10,10,IF('Vessel List A'!GP20=11,11,IF('Vessel List A'!GP20=12,12,IF('Vessel List A'!GP20=13,13,IF('Vessel List A'!GP20=14,14,IF('Vessel List A'!GP20=15,15,IF('Vessel List A'!GP20=16,16,0)))))))))))))))))=0," ",VALUE(IF('Vessel List A'!GP20=1,1,IF('Vessel List A'!GP20=2,2,IF('Vessel List A'!GP20=3,3,IF('Vessel List A'!GP20=4,4,IF('Vessel List A'!GP20=5,5,IF('Vessel List A'!GP20=6,6,IF('Vessel List A'!GP20=7,7,IF('Vessel List A'!GP20=8,8,IF('Vessel List A'!GP20=9,9,IF('Vessel List A'!GP20=10,10,IF('Vessel List A'!GP20=11,11,IF('Vessel List A'!GP20=12,12,IF('Vessel List A'!GP20=13,13,IF('Vessel List A'!GP20=14,14,IF('Vessel List A'!GP20=15,15,IF('Vessel List A'!GP20=16,16,0))))))))))))))))))</f>
        <v xml:space="preserve"> </v>
      </c>
      <c r="DD21" s="154"/>
      <c r="DE21" s="158"/>
      <c r="DF21" s="390" t="str">
        <f t="shared" si="30"/>
        <v/>
      </c>
      <c r="DG21" s="158"/>
      <c r="DH21" s="137"/>
      <c r="DI21" s="388" t="str">
        <f t="shared" si="31"/>
        <v/>
      </c>
      <c r="DJ21" s="157" t="str">
        <f>IF(VALUE(IF('Vessel List A'!HC20=1,1,IF('Vessel List A'!HC20=2,2,IF('Vessel List A'!HC20=3,3,IF('Vessel List A'!HC20=4,4,IF('Vessel List A'!HC20=5,5,IF('Vessel List A'!HC20=6,6,IF('Vessel List A'!HC20=7,7,IF('Vessel List A'!HC20=8,8,IF('Vessel List A'!HC20=9,9,IF('Vessel List A'!HC20=10,10,IF('Vessel List A'!HC20=11,11,IF('Vessel List A'!HC20=12,12,IF('Vessel List A'!HC20=13,13,IF('Vessel List A'!HC20=14,14,IF('Vessel List A'!HC20=15,15,IF('Vessel List A'!HC20=16,16,0)))))))))))))))))=0," ",VALUE(IF('Vessel List A'!HC20=1,1,IF('Vessel List A'!HC20=2,2,IF('Vessel List A'!HC20=3,3,IF('Vessel List A'!HC20=4,4,IF('Vessel List A'!HC20=5,5,IF('Vessel List A'!HC20=6,6,IF('Vessel List A'!HC20=7,7,IF('Vessel List A'!HC20=8,8,IF('Vessel List A'!HC20=9,9,IF('Vessel List A'!HC20=10,10,IF('Vessel List A'!HC20=11,11,IF('Vessel List A'!HC20=12,12,IF('Vessel List A'!HC20=13,13,IF('Vessel List A'!HC20=14,14,IF('Vessel List A'!HC20=15,15,IF('Vessel List A'!HC20=16,16,0))))))))))))))))))</f>
        <v xml:space="preserve"> </v>
      </c>
      <c r="DK21" s="154"/>
      <c r="DL21" s="158"/>
      <c r="DM21" s="390" t="str">
        <f t="shared" si="32"/>
        <v/>
      </c>
      <c r="DN21" s="158"/>
      <c r="DO21" s="137"/>
      <c r="DP21" s="388" t="str">
        <f t="shared" si="33"/>
        <v/>
      </c>
      <c r="DQ21" s="157" t="str">
        <f>IF(VALUE(IF('Vessel List A'!HP20=1,1,IF('Vessel List A'!HP20=2,2,IF('Vessel List A'!HP20=3,3,IF('Vessel List A'!HP20=4,4,IF('Vessel List A'!HP20=5,5,IF('Vessel List A'!HP20=6,6,IF('Vessel List A'!HP20=7,7,IF('Vessel List A'!HP20=8,8,IF('Vessel List A'!HP20=9,9,IF('Vessel List A'!HP20=10,10,IF('Vessel List A'!HP20=11,11,IF('Vessel List A'!HP20=12,12,IF('Vessel List A'!HP20=13,13,IF('Vessel List A'!HP20=14,14,IF('Vessel List A'!HP20=15,15,IF('Vessel List A'!HP20=16,16,0)))))))))))))))))=0," ",VALUE(IF('Vessel List A'!HP20=1,1,IF('Vessel List A'!HP20=2,2,IF('Vessel List A'!HP20=3,3,IF('Vessel List A'!HP20=4,4,IF('Vessel List A'!HP20=5,5,IF('Vessel List A'!HP20=6,6,IF('Vessel List A'!HP20=7,7,IF('Vessel List A'!HP20=8,8,IF('Vessel List A'!HP20=9,9,IF('Vessel List A'!HP20=10,10,IF('Vessel List A'!HP20=11,11,IF('Vessel List A'!HP20=12,12,IF('Vessel List A'!HP20=13,13,IF('Vessel List A'!HP20=14,14,IF('Vessel List A'!HP20=15,15,IF('Vessel List A'!HP20=16,16,0))))))))))))))))))</f>
        <v xml:space="preserve"> </v>
      </c>
      <c r="DR21" s="154"/>
      <c r="DS21" s="158"/>
      <c r="DT21" s="390" t="str">
        <f t="shared" si="34"/>
        <v/>
      </c>
      <c r="DU21" s="158"/>
      <c r="DV21" s="137"/>
      <c r="DW21" s="388" t="str">
        <f t="shared" si="35"/>
        <v/>
      </c>
      <c r="DX21" s="157" t="str">
        <f>IF(VALUE(IF('Vessel List A'!IC20=1,1,IF('Vessel List A'!IC20=2,2,IF('Vessel List A'!IC20=3,3,IF('Vessel List A'!IC20=4,4,IF('Vessel List A'!IC20=5,5,IF('Vessel List A'!IC20=6,6,IF('Vessel List A'!IC20=7,7,IF('Vessel List A'!IC20=8,8,IF('Vessel List A'!IC20=9,9,IF('Vessel List A'!IC20=10,10,IF('Vessel List A'!IC20=11,11,IF('Vessel List A'!IC20=12,12,IF('Vessel List A'!IC20=13,13,IF('Vessel List A'!IC20=14,14,IF('Vessel List A'!IC20=15,15,IF('Vessel List A'!IC20=16,16,0)))))))))))))))))=0," ",VALUE(IF('Vessel List A'!IC20=1,1,IF('Vessel List A'!IC20=2,2,IF('Vessel List A'!IC20=3,3,IF('Vessel List A'!IC20=4,4,IF('Vessel List A'!IC20=5,5,IF('Vessel List A'!IC20=6,6,IF('Vessel List A'!IC20=7,7,IF('Vessel List A'!IC20=8,8,IF('Vessel List A'!IC20=9,9,IF('Vessel List A'!IC20=10,10,IF('Vessel List A'!IC20=11,11,IF('Vessel List A'!IC20=12,12,IF('Vessel List A'!IC20=13,13,IF('Vessel List A'!IC20=14,14,IF('Vessel List A'!IC20=15,15,IF('Vessel List A'!IC20=16,16,0))))))))))))))))))</f>
        <v xml:space="preserve"> </v>
      </c>
      <c r="DY21" s="154"/>
      <c r="DZ21" s="158"/>
      <c r="EA21" s="390" t="str">
        <f t="shared" si="36"/>
        <v/>
      </c>
      <c r="EB21" s="158"/>
      <c r="EC21" s="137"/>
      <c r="ED21" s="388" t="str">
        <f t="shared" si="37"/>
        <v/>
      </c>
      <c r="EE21" s="157" t="str">
        <f>IF(VALUE(IF('Vessel List A'!IP20=1,1,IF('Vessel List A'!IP20=2,2,IF('Vessel List A'!IP20=3,3,IF('Vessel List A'!IP20=4,4,IF('Vessel List A'!IP20=5,5,IF('Vessel List A'!IP20=6,6,IF('Vessel List A'!IP20=7,7,IF('Vessel List A'!IP20=8,8,IF('Vessel List A'!IP20=9,9,IF('Vessel List A'!IP20=10,10,IF('Vessel List A'!IP20=11,11,IF('Vessel List A'!IP20=12,12,IF('Vessel List A'!IP20=13,13,IF('Vessel List A'!IP20=14,14,IF('Vessel List A'!IP20=15,15,IF('Vessel List A'!IP20=16,16,0)))))))))))))))))=0," ",VALUE(IF('Vessel List A'!IP20=1,1,IF('Vessel List A'!IP20=2,2,IF('Vessel List A'!IP20=3,3,IF('Vessel List A'!IP20=4,4,IF('Vessel List A'!IP20=5,5,IF('Vessel List A'!IP20=6,6,IF('Vessel List A'!IP20=7,7,IF('Vessel List A'!IP20=8,8,IF('Vessel List A'!IP20=9,9,IF('Vessel List A'!IP20=10,10,IF('Vessel List A'!IP20=11,11,IF('Vessel List A'!IP20=12,12,IF('Vessel List A'!IP20=13,13,IF('Vessel List A'!IP20=14,14,IF('Vessel List A'!IP20=15,15,IF('Vessel List A'!IP20=16,16,0))))))))))))))))))</f>
        <v xml:space="preserve"> </v>
      </c>
      <c r="EF21" s="154"/>
      <c r="EG21" s="158"/>
      <c r="EH21" s="390" t="str">
        <f t="shared" si="38"/>
        <v/>
      </c>
      <c r="EI21" s="158"/>
      <c r="EJ21" s="137"/>
      <c r="EK21" s="397" t="str">
        <f t="shared" si="39"/>
        <v/>
      </c>
      <c r="EL21" s="144"/>
      <c r="EM21" s="157" t="str">
        <f>IF(VALUE(IF('Vessel List B'!C20=1,1,IF('Vessel List B'!C20=2,2,IF('Vessel List B'!C20=3,3,IF('Vessel List B'!C20=4,4,IF('Vessel List B'!C20=5,5,IF('Vessel List B'!C20=6,6,IF('Vessel List B'!C20=7,7,IF('Vessel List B'!C20=8,8,IF('Vessel List B'!C20=9,9,IF('Vessel List B'!C20=10,10,IF('Vessel List B'!C20=11,11,IF('Vessel List B'!C20=12,12,IF('Vessel List B'!C20=13,13,IF('Vessel List B'!C20=14,14,IF('Vessel List B'!C20=15,15,IF('Vessel List B'!C20=16,16,0)))))))))))))))))=0," ",VALUE(IF('Vessel List B'!C20=1,1,IF('Vessel List B'!C20=2,2,IF('Vessel List B'!C20=3,3,IF('Vessel List B'!C20=4,4,IF('Vessel List B'!C20=5,5,IF('Vessel List B'!C20=6,6,IF('Vessel List B'!C20=7,7,IF('Vessel List B'!C20=8,8,IF('Vessel List B'!C20=9,9,IF('Vessel List B'!C20=10,10,IF('Vessel List B'!C20=11,11,IF('Vessel List B'!C20=12,12,IF('Vessel List B'!C20=13,13,IF('Vessel List B'!C20=14,14,IF('Vessel List B'!C20=15,15,IF('Vessel List B'!C20=16,16,0))))))))))))))))))</f>
        <v xml:space="preserve"> </v>
      </c>
      <c r="EN21" s="154"/>
      <c r="EO21" s="158"/>
      <c r="EP21" s="390" t="str">
        <f t="shared" si="40"/>
        <v/>
      </c>
      <c r="EQ21" s="158"/>
      <c r="ER21" s="137"/>
      <c r="ES21" s="388" t="str">
        <f t="shared" si="41"/>
        <v/>
      </c>
      <c r="ET21" s="157" t="str">
        <f>IF(VALUE(IF('Vessel List B'!P20=1,1,IF('Vessel List B'!P20=2,2,IF('Vessel List B'!P20=3,3,IF('Vessel List B'!P20=4,4,IF('Vessel List B'!P20=5,5,IF('Vessel List B'!P20=6,6,IF('Vessel List B'!P20=7,7,IF('Vessel List B'!P20=8,8,IF('Vessel List B'!P20=9,9,IF('Vessel List B'!P20=10,10,IF('Vessel List B'!P20=11,11,IF('Vessel List B'!P20=12,12,IF('Vessel List B'!P20=13,13,IF('Vessel List B'!P20=14,14,IF('Vessel List B'!P20=15,15,IF('Vessel List B'!P20=16,16,0)))))))))))))))))=0," ",VALUE(IF('Vessel List B'!P20=1,1,IF('Vessel List B'!P20=2,2,IF('Vessel List B'!P20=3,3,IF('Vessel List B'!P20=4,4,IF('Vessel List B'!P20=5,5,IF('Vessel List B'!P20=6,6,IF('Vessel List B'!P20=7,7,IF('Vessel List B'!P20=8,8,IF('Vessel List B'!P20=9,9,IF('Vessel List B'!P20=10,10,IF('Vessel List B'!P20=11,11,IF('Vessel List B'!P20=12,12,IF('Vessel List B'!P20=13,13,IF('Vessel List B'!P20=14,14,IF('Vessel List B'!P20=15,15,IF('Vessel List B'!P20=16,16,0))))))))))))))))))</f>
        <v xml:space="preserve"> </v>
      </c>
      <c r="EU21" s="154"/>
      <c r="EV21" s="158"/>
      <c r="EW21" s="390" t="str">
        <f t="shared" si="42"/>
        <v/>
      </c>
      <c r="EX21" s="158"/>
      <c r="EY21" s="137"/>
      <c r="EZ21" s="388" t="str">
        <f t="shared" si="43"/>
        <v/>
      </c>
      <c r="FA21" s="157" t="str">
        <f>IF(VALUE(IF('Vessel List B'!AC20=1,1,IF('Vessel List B'!AC20=2,2,IF('Vessel List B'!AC20=3,3,IF('Vessel List B'!AC20=4,4,IF('Vessel List B'!AC20=5,5,IF('Vessel List B'!AC20=6,6,IF('Vessel List B'!AC20=7,7,IF('Vessel List B'!AC20=8,8,IF('Vessel List B'!AC20=9,9,IF('Vessel List B'!AC20=10,10,IF('Vessel List B'!AC20=11,11,IF('Vessel List B'!AC20=12,12,IF('Vessel List B'!AC20=13,13,IF('Vessel List B'!AC20=14,14,IF('Vessel List B'!AC20=15,15,IF('Vessel List B'!AC20=16,16,0)))))))))))))))))=0," ",VALUE(IF('Vessel List B'!AC20=1,1,IF('Vessel List B'!AC20=2,2,IF('Vessel List B'!AC20=3,3,IF('Vessel List B'!AC20=4,4,IF('Vessel List B'!AC20=5,5,IF('Vessel List B'!AC20=6,6,IF('Vessel List B'!AC20=7,7,IF('Vessel List B'!AC20=8,8,IF('Vessel List B'!AC20=9,9,IF('Vessel List B'!AC20=10,10,IF('Vessel List B'!AC20=11,11,IF('Vessel List B'!AC20=12,12,IF('Vessel List B'!AC20=13,13,IF('Vessel List B'!AC20=14,14,IF('Vessel List B'!AC20=15,15,IF('Vessel List B'!AC20=16,16,0))))))))))))))))))</f>
        <v xml:space="preserve"> </v>
      </c>
      <c r="FB21" s="154"/>
      <c r="FC21" s="158"/>
      <c r="FD21" s="390" t="str">
        <f t="shared" si="44"/>
        <v/>
      </c>
      <c r="FE21" s="158"/>
      <c r="FF21" s="137"/>
      <c r="FG21" s="388" t="str">
        <f t="shared" si="45"/>
        <v/>
      </c>
      <c r="FH21" s="157" t="str">
        <f>IF(VALUE(IF('Vessel List B'!AP20=1,1,IF('Vessel List B'!AP20=2,2,IF('Vessel List B'!AP20=3,3,IF('Vessel List B'!AP20=4,4,IF('Vessel List B'!AP20=5,5,IF('Vessel List B'!AP20=6,6,IF('Vessel List B'!AP20=7,7,IF('Vessel List B'!AP20=8,8,IF('Vessel List B'!AP20=9,9,IF('Vessel List B'!AP20=10,10,IF('Vessel List B'!AP20=11,11,IF('Vessel List B'!AP20=12,12,IF('Vessel List B'!AP20=13,13,IF('Vessel List B'!AP20=14,14,IF('Vessel List B'!AP20=15,15,IF('Vessel List B'!AP20=16,16,0)))))))))))))))))=0," ",VALUE(IF('Vessel List B'!AP20=1,1,IF('Vessel List B'!AP20=2,2,IF('Vessel List B'!AP20=3,3,IF('Vessel List B'!AP20=4,4,IF('Vessel List B'!AP20=5,5,IF('Vessel List B'!AP20=6,6,IF('Vessel List B'!AP20=7,7,IF('Vessel List B'!AP20=8,8,IF('Vessel List B'!AP20=9,9,IF('Vessel List B'!AP20=10,10,IF('Vessel List B'!AP20=11,11,IF('Vessel List B'!AP20=12,12,IF('Vessel List B'!AP20=13,13,IF('Vessel List B'!AP20=14,14,IF('Vessel List B'!AP20=15,15,IF('Vessel List B'!AP20=16,16,0))))))))))))))))))</f>
        <v xml:space="preserve"> </v>
      </c>
      <c r="FI21" s="154"/>
      <c r="FJ21" s="158"/>
      <c r="FK21" s="390" t="str">
        <f t="shared" si="46"/>
        <v/>
      </c>
      <c r="FL21" s="158"/>
      <c r="FM21" s="137"/>
      <c r="FN21" s="388" t="str">
        <f t="shared" si="47"/>
        <v/>
      </c>
      <c r="FO21" s="157" t="str">
        <f>IF(VALUE(IF('Vessel List B'!BC20=1,1,IF('Vessel List B'!BC20=2,2,IF('Vessel List B'!BC20=3,3,IF('Vessel List B'!BC20=4,4,IF('Vessel List B'!BC20=5,5,IF('Vessel List B'!BC20=6,6,IF('Vessel List B'!BC20=7,7,IF('Vessel List B'!BC20=8,8,IF('Vessel List B'!BC20=9,9,IF('Vessel List B'!BC20=10,10,IF('Vessel List B'!BC20=11,11,IF('Vessel List B'!BC20=12,12,IF('Vessel List B'!BC20=13,13,IF('Vessel List B'!BC20=14,14,IF('Vessel List B'!BC20=15,15,IF('Vessel List B'!BC20=16,16,0)))))))))))))))))=0," ",VALUE(IF('Vessel List B'!BC20=1,1,IF('Vessel List B'!BC20=2,2,IF('Vessel List B'!BC20=3,3,IF('Vessel List B'!BC20=4,4,IF('Vessel List B'!BC20=5,5,IF('Vessel List B'!BC20=6,6,IF('Vessel List B'!BC20=7,7,IF('Vessel List B'!BC20=8,8,IF('Vessel List B'!BC20=9,9,IF('Vessel List B'!BC20=10,10,IF('Vessel List B'!BC20=11,11,IF('Vessel List B'!BC20=12,12,IF('Vessel List B'!BC20=13,13,IF('Vessel List B'!BC20=14,14,IF('Vessel List B'!BC20=15,15,IF('Vessel List B'!BC20=16,16,0))))))))))))))))))</f>
        <v xml:space="preserve"> </v>
      </c>
      <c r="FP21" s="154"/>
      <c r="FQ21" s="158"/>
      <c r="FR21" s="390" t="str">
        <f t="shared" si="48"/>
        <v/>
      </c>
      <c r="FS21" s="158"/>
      <c r="FT21" s="137"/>
      <c r="FU21" s="388" t="str">
        <f t="shared" si="49"/>
        <v/>
      </c>
      <c r="FV21" s="157" t="str">
        <f>IF(VALUE(IF('Vessel List B'!BP20=1,1,IF('Vessel List B'!BP20=2,2,IF('Vessel List B'!BP20=3,3,IF('Vessel List B'!BP20=4,4,IF('Vessel List B'!BP20=5,5,IF('Vessel List B'!BP20=6,6,IF('Vessel List B'!BP20=7,7,IF('Vessel List B'!BP20=8,8,IF('Vessel List B'!BP20=9,9,IF('Vessel List B'!BP20=10,10,IF('Vessel List B'!BP20=11,11,IF('Vessel List B'!BP20=12,12,IF('Vessel List B'!BP20=13,13,IF('Vessel List B'!BP20=14,14,IF('Vessel List B'!BP20=15,15,IF('Vessel List B'!BP20=16,16,0)))))))))))))))))=0," ",VALUE(IF('Vessel List B'!BP20=1,1,IF('Vessel List B'!BP20=2,2,IF('Vessel List B'!BP20=3,3,IF('Vessel List B'!BP20=4,4,IF('Vessel List B'!BP20=5,5,IF('Vessel List B'!BP20=6,6,IF('Vessel List B'!BP20=7,7,IF('Vessel List B'!BP20=8,8,IF('Vessel List B'!BP20=9,9,IF('Vessel List B'!BP20=10,10,IF('Vessel List B'!BP20=11,11,IF('Vessel List B'!BP20=12,12,IF('Vessel List B'!BP20=13,13,IF('Vessel List B'!BP20=14,14,IF('Vessel List B'!BP20=15,15,IF('Vessel List B'!BP20=16,16,0))))))))))))))))))</f>
        <v xml:space="preserve"> </v>
      </c>
      <c r="FW21" s="154"/>
      <c r="FX21" s="158"/>
      <c r="FY21" s="390" t="str">
        <f t="shared" si="50"/>
        <v/>
      </c>
      <c r="FZ21" s="158"/>
      <c r="GA21" s="137"/>
      <c r="GB21" s="388" t="str">
        <f t="shared" si="51"/>
        <v/>
      </c>
      <c r="GC21" s="157" t="str">
        <f>IF(VALUE(IF('Vessel List B'!CC20=1,1,IF('Vessel List B'!CC20=2,2,IF('Vessel List B'!CC20=3,3,IF('Vessel List B'!CC20=4,4,IF('Vessel List B'!CC20=5,5,IF('Vessel List B'!CC20=6,6,IF('Vessel List B'!CC20=7,7,IF('Vessel List B'!CC20=8,8,IF('Vessel List B'!CC20=9,9,IF('Vessel List B'!CC20=10,10,IF('Vessel List B'!CC20=11,11,IF('Vessel List B'!CC20=12,12,IF('Vessel List B'!CC20=13,13,IF('Vessel List B'!CC20=14,14,IF('Vessel List B'!CC20=15,15,IF('Vessel List B'!CC20=16,16,0)))))))))))))))))=0," ",VALUE(IF('Vessel List B'!CC20=1,1,IF('Vessel List B'!CC20=2,2,IF('Vessel List B'!CC20=3,3,IF('Vessel List B'!CC20=4,4,IF('Vessel List B'!CC20=5,5,IF('Vessel List B'!CC20=6,6,IF('Vessel List B'!CC20=7,7,IF('Vessel List B'!CC20=8,8,IF('Vessel List B'!CC20=9,9,IF('Vessel List B'!CC20=10,10,IF('Vessel List B'!CC20=11,11,IF('Vessel List B'!CC20=12,12,IF('Vessel List B'!CC20=13,13,IF('Vessel List B'!CC20=14,14,IF('Vessel List B'!CC20=15,15,IF('Vessel List B'!CC20=16,16,0))))))))))))))))))</f>
        <v xml:space="preserve"> </v>
      </c>
      <c r="GD21" s="154"/>
      <c r="GE21" s="158"/>
      <c r="GF21" s="390" t="str">
        <f t="shared" si="52"/>
        <v/>
      </c>
      <c r="GG21" s="158"/>
      <c r="GH21" s="137"/>
      <c r="GI21" s="388" t="str">
        <f t="shared" si="53"/>
        <v/>
      </c>
      <c r="GJ21" s="157" t="str">
        <f>IF(VALUE(IF('Vessel List B'!CP20=1,1,IF('Vessel List B'!CP20=2,2,IF('Vessel List B'!CP20=3,3,IF('Vessel List B'!CP20=4,4,IF('Vessel List B'!CP20=5,5,IF('Vessel List B'!CP20=6,6,IF('Vessel List B'!CP20=7,7,IF('Vessel List B'!CP20=8,8,IF('Vessel List B'!CP20=9,9,IF('Vessel List B'!CP20=10,10,IF('Vessel List B'!CP20=11,11,IF('Vessel List B'!CP20=12,12,IF('Vessel List B'!CP20=13,13,IF('Vessel List B'!CP20=14,14,IF('Vessel List B'!CP20=15,15,IF('Vessel List B'!CP20=16,16,0)))))))))))))))))=0," ",VALUE(IF('Vessel List B'!CP20=1,1,IF('Vessel List B'!CP20=2,2,IF('Vessel List B'!CP20=3,3,IF('Vessel List B'!CP20=4,4,IF('Vessel List B'!CP20=5,5,IF('Vessel List B'!CP20=6,6,IF('Vessel List B'!CP20=7,7,IF('Vessel List B'!CP20=8,8,IF('Vessel List B'!CP20=9,9,IF('Vessel List B'!CP20=10,10,IF('Vessel List B'!CP20=11,11,IF('Vessel List B'!CP20=12,12,IF('Vessel List B'!CP20=13,13,IF('Vessel List B'!CP20=14,14,IF('Vessel List B'!CP20=15,15,IF('Vessel List B'!CP20=16,16,0))))))))))))))))))</f>
        <v xml:space="preserve"> </v>
      </c>
      <c r="GK21" s="154"/>
      <c r="GL21" s="158"/>
      <c r="GM21" s="390" t="str">
        <f t="shared" si="54"/>
        <v/>
      </c>
      <c r="GN21" s="158"/>
      <c r="GO21" s="137"/>
      <c r="GP21" s="388" t="str">
        <f t="shared" si="55"/>
        <v/>
      </c>
      <c r="GQ21" s="157" t="str">
        <f>IF(VALUE(IF('Vessel List B'!DC20=1,1,IF('Vessel List B'!DC20=2,2,IF('Vessel List B'!DC20=3,3,IF('Vessel List B'!DC20=4,4,IF('Vessel List B'!DC20=5,5,IF('Vessel List B'!DC20=6,6,IF('Vessel List B'!DC20=7,7,IF('Vessel List B'!DC20=8,8,IF('Vessel List B'!DC20=9,9,IF('Vessel List B'!DC20=10,10,IF('Vessel List B'!DC20=11,11,IF('Vessel List B'!DC20=12,12,IF('Vessel List B'!DC20=13,13,IF('Vessel List B'!DC20=14,14,IF('Vessel List B'!DC20=15,15,IF('Vessel List B'!DC20=16,16,0)))))))))))))))))=0," ",VALUE(IF('Vessel List B'!DC20=1,1,IF('Vessel List B'!DC20=2,2,IF('Vessel List B'!DC20=3,3,IF('Vessel List B'!DC20=4,4,IF('Vessel List B'!DC20=5,5,IF('Vessel List B'!DC20=6,6,IF('Vessel List B'!DC20=7,7,IF('Vessel List B'!DC20=8,8,IF('Vessel List B'!DC20=9,9,IF('Vessel List B'!DC20=10,10,IF('Vessel List B'!DC20=11,11,IF('Vessel List B'!DC20=12,12,IF('Vessel List B'!DC20=13,13,IF('Vessel List B'!DC20=14,14,IF('Vessel List B'!DC20=15,15,IF('Vessel List B'!DC20=16,16,0))))))))))))))))))</f>
        <v xml:space="preserve"> </v>
      </c>
      <c r="GR21" s="154"/>
      <c r="GS21" s="158"/>
      <c r="GT21" s="390" t="str">
        <f t="shared" si="56"/>
        <v/>
      </c>
      <c r="GU21" s="158"/>
      <c r="GV21" s="137"/>
      <c r="GW21" s="388" t="str">
        <f t="shared" si="57"/>
        <v/>
      </c>
      <c r="GX21" s="157" t="str">
        <f>IF(VALUE(IF('Vessel List B'!DP20=1,1,IF('Vessel List B'!DP20=2,2,IF('Vessel List B'!DP20=3,3,IF('Vessel List B'!DP20=4,4,IF('Vessel List B'!DP20=5,5,IF('Vessel List B'!DP20=6,6,IF('Vessel List B'!DP20=7,7,IF('Vessel List B'!DP20=8,8,IF('Vessel List B'!DP20=9,9,IF('Vessel List B'!DP20=10,10,IF('Vessel List B'!DP20=11,11,IF('Vessel List B'!DP20=12,12,IF('Vessel List B'!DP20=13,13,IF('Vessel List B'!DP20=14,14,IF('Vessel List B'!DP20=15,15,IF('Vessel List B'!DP20=16,16,0)))))))))))))))))=0," ",VALUE(IF('Vessel List B'!DP20=1,1,IF('Vessel List B'!DP20=2,2,IF('Vessel List B'!DP20=3,3,IF('Vessel List B'!DP20=4,4,IF('Vessel List B'!DP20=5,5,IF('Vessel List B'!DP20=6,6,IF('Vessel List B'!DP20=7,7,IF('Vessel List B'!DP20=8,8,IF('Vessel List B'!DP20=9,9,IF('Vessel List B'!DP20=10,10,IF('Vessel List B'!DP20=11,11,IF('Vessel List B'!DP20=12,12,IF('Vessel List B'!DP20=13,13,IF('Vessel List B'!DP20=14,14,IF('Vessel List B'!DP20=15,15,IF('Vessel List B'!DP20=16,16,0))))))))))))))))))</f>
        <v xml:space="preserve"> </v>
      </c>
      <c r="GY21" s="154"/>
      <c r="GZ21" s="158"/>
      <c r="HA21" s="390" t="str">
        <f t="shared" si="58"/>
        <v/>
      </c>
      <c r="HB21" s="158"/>
      <c r="HC21" s="137"/>
      <c r="HD21" s="388" t="str">
        <f t="shared" si="59"/>
        <v/>
      </c>
      <c r="HE21" s="157" t="str">
        <f>IF(VALUE(IF('Vessel List B'!EC20=1,1,IF('Vessel List B'!EC20=2,2,IF('Vessel List B'!EC20=3,3,IF('Vessel List B'!EC20=4,4,IF('Vessel List B'!EC20=5,5,IF('Vessel List B'!EC20=6,6,IF('Vessel List B'!EC20=7,7,IF('Vessel List B'!EC20=8,8,IF('Vessel List B'!EC20=9,9,IF('Vessel List B'!EC20=10,10,IF('Vessel List B'!EC20=11,11,IF('Vessel List B'!EC20=12,12,IF('Vessel List B'!EC20=13,13,IF('Vessel List B'!EC20=14,14,IF('Vessel List B'!EC20=15,15,IF('Vessel List B'!EC20=16,16,0)))))))))))))))))=0," ",VALUE(IF('Vessel List B'!EC20=1,1,IF('Vessel List B'!EC20=2,2,IF('Vessel List B'!EC20=3,3,IF('Vessel List B'!EC20=4,4,IF('Vessel List B'!EC20=5,5,IF('Vessel List B'!EC20=6,6,IF('Vessel List B'!EC20=7,7,IF('Vessel List B'!EC20=8,8,IF('Vessel List B'!EC20=9,9,IF('Vessel List B'!EC20=10,10,IF('Vessel List B'!EC20=11,11,IF('Vessel List B'!EC20=12,12,IF('Vessel List B'!EC20=13,13,IF('Vessel List B'!EC20=14,14,IF('Vessel List B'!EC20=15,15,IF('Vessel List B'!EC20=16,16,0))))))))))))))))))</f>
        <v xml:space="preserve"> </v>
      </c>
      <c r="HF21" s="154"/>
      <c r="HG21" s="158"/>
      <c r="HH21" s="390" t="str">
        <f t="shared" si="60"/>
        <v/>
      </c>
      <c r="HI21" s="158"/>
      <c r="HJ21" s="137"/>
      <c r="HK21" s="388" t="str">
        <f t="shared" si="61"/>
        <v/>
      </c>
      <c r="HL21" s="157" t="str">
        <f>IF(VALUE(IF('Vessel List B'!EP20=1,1,IF('Vessel List B'!EP20=2,2,IF('Vessel List B'!EP20=3,3,IF('Vessel List B'!EP20=4,4,IF('Vessel List B'!EP20=5,5,IF('Vessel List B'!EP20=6,6,IF('Vessel List B'!EP20=7,7,IF('Vessel List B'!EP20=8,8,IF('Vessel List B'!EP20=9,9,IF('Vessel List B'!EP20=10,10,IF('Vessel List B'!EP20=11,11,IF('Vessel List B'!EP20=12,12,IF('Vessel List B'!EP20=13,13,IF('Vessel List B'!EP20=14,14,IF('Vessel List B'!EP20=15,15,IF('Vessel List B'!EP20=16,16,0)))))))))))))))))=0," ",VALUE(IF('Vessel List B'!EP20=1,1,IF('Vessel List B'!EP20=2,2,IF('Vessel List B'!EP20=3,3,IF('Vessel List B'!EP20=4,4,IF('Vessel List B'!EP20=5,5,IF('Vessel List B'!EP20=6,6,IF('Vessel List B'!EP20=7,7,IF('Vessel List B'!EP20=8,8,IF('Vessel List B'!EP20=9,9,IF('Vessel List B'!EP20=10,10,IF('Vessel List B'!EP20=11,11,IF('Vessel List B'!EP20=12,12,IF('Vessel List B'!EP20=13,13,IF('Vessel List B'!EP20=14,14,IF('Vessel List B'!EP20=15,15,IF('Vessel List B'!EP20=16,16,0))))))))))))))))))</f>
        <v xml:space="preserve"> </v>
      </c>
      <c r="HM21" s="154"/>
      <c r="HN21" s="158"/>
      <c r="HO21" s="390" t="str">
        <f t="shared" si="62"/>
        <v/>
      </c>
      <c r="HP21" s="158"/>
      <c r="HQ21" s="137"/>
      <c r="HR21" s="388" t="str">
        <f t="shared" si="63"/>
        <v/>
      </c>
      <c r="HS21" s="157" t="str">
        <f>IF(VALUE(IF('Vessel List B'!FC20=1,1,IF('Vessel List B'!FC20=2,2,IF('Vessel List B'!FC20=3,3,IF('Vessel List B'!FC20=4,4,IF('Vessel List B'!FC20=5,5,IF('Vessel List B'!FC20=6,6,IF('Vessel List B'!FC20=7,7,IF('Vessel List B'!FC20=8,8,IF('Vessel List B'!FC20=9,9,IF('Vessel List B'!FC20=10,10,IF('Vessel List B'!FC20=11,11,IF('Vessel List B'!FC20=12,12,IF('Vessel List B'!FC20=13,13,IF('Vessel List B'!FC20=14,14,IF('Vessel List B'!FC20=15,15,IF('Vessel List B'!FC20=16,16,0)))))))))))))))))=0," ",VALUE(IF('Vessel List B'!FC20=1,1,IF('Vessel List B'!FC20=2,2,IF('Vessel List B'!FC20=3,3,IF('Vessel List B'!FC20=4,4,IF('Vessel List B'!FC20=5,5,IF('Vessel List B'!FC20=6,6,IF('Vessel List B'!FC20=7,7,IF('Vessel List B'!FC20=8,8,IF('Vessel List B'!FC20=9,9,IF('Vessel List B'!FC20=10,10,IF('Vessel List B'!FC20=11,11,IF('Vessel List B'!FC20=12,12,IF('Vessel List B'!FC20=13,13,IF('Vessel List B'!FC20=14,14,IF('Vessel List B'!FC20=15,15,IF('Vessel List B'!FC20=16,16,0))))))))))))))))))</f>
        <v xml:space="preserve"> </v>
      </c>
      <c r="HT21" s="154"/>
      <c r="HU21" s="158"/>
      <c r="HV21" s="390" t="str">
        <f t="shared" si="64"/>
        <v/>
      </c>
      <c r="HW21" s="158"/>
      <c r="HX21" s="137"/>
      <c r="HY21" s="388" t="str">
        <f t="shared" si="65"/>
        <v/>
      </c>
      <c r="HZ21" s="157" t="str">
        <f>IF(VALUE(IF('Vessel List B'!FP20=1,1,IF('Vessel List B'!FP20=2,2,IF('Vessel List B'!FP20=3,3,IF('Vessel List B'!FP20=4,4,IF('Vessel List B'!FP20=5,5,IF('Vessel List B'!FP20=6,6,IF('Vessel List B'!FP20=7,7,IF('Vessel List B'!FP20=8,8,IF('Vessel List B'!FP20=9,9,IF('Vessel List B'!FP20=10,10,IF('Vessel List B'!FP20=11,11,IF('Vessel List B'!FP20=12,12,IF('Vessel List B'!FP20=13,13,IF('Vessel List B'!FP20=14,14,IF('Vessel List B'!FP20=15,15,IF('Vessel List B'!FP20=16,16,0)))))))))))))))))=0," ",VALUE(IF('Vessel List B'!FP20=1,1,IF('Vessel List B'!FP20=2,2,IF('Vessel List B'!FP20=3,3,IF('Vessel List B'!FP20=4,4,IF('Vessel List B'!FP20=5,5,IF('Vessel List B'!FP20=6,6,IF('Vessel List B'!FP20=7,7,IF('Vessel List B'!FP20=8,8,IF('Vessel List B'!FP20=9,9,IF('Vessel List B'!FP20=10,10,IF('Vessel List B'!FP20=11,11,IF('Vessel List B'!FP20=12,12,IF('Vessel List B'!FP20=13,13,IF('Vessel List B'!FP20=14,14,IF('Vessel List B'!FP20=15,15,IF('Vessel List B'!FP20=16,16,0))))))))))))))))))</f>
        <v xml:space="preserve"> </v>
      </c>
      <c r="IA21" s="154"/>
      <c r="IB21" s="158"/>
      <c r="IC21" s="390" t="str">
        <f t="shared" si="66"/>
        <v/>
      </c>
      <c r="ID21" s="158"/>
      <c r="IE21" s="137"/>
      <c r="IF21" s="388" t="str">
        <f t="shared" si="67"/>
        <v/>
      </c>
      <c r="IG21" s="157" t="str">
        <f>IF(VALUE(IF('Vessel List B'!GC20=1,1,IF('Vessel List B'!GC20=2,2,IF('Vessel List B'!GC20=3,3,IF('Vessel List B'!GC20=4,4,IF('Vessel List B'!GC20=5,5,IF('Vessel List B'!GC20=6,6,IF('Vessel List B'!GC20=7,7,IF('Vessel List B'!GC20=8,8,IF('Vessel List B'!GC20=9,9,IF('Vessel List B'!GC20=10,10,IF('Vessel List B'!GC20=11,11,IF('Vessel List B'!GC20=12,12,IF('Vessel List B'!GC20=13,13,IF('Vessel List B'!GC20=14,14,IF('Vessel List B'!GC20=15,15,IF('Vessel List B'!GC20=16,16,0)))))))))))))))))=0," ",VALUE(IF('Vessel List B'!GC20=1,1,IF('Vessel List B'!GC20=2,2,IF('Vessel List B'!GC20=3,3,IF('Vessel List B'!GC20=4,4,IF('Vessel List B'!GC20=5,5,IF('Vessel List B'!GC20=6,6,IF('Vessel List B'!GC20=7,7,IF('Vessel List B'!GC20=8,8,IF('Vessel List B'!GC20=9,9,IF('Vessel List B'!GC20=10,10,IF('Vessel List B'!GC20=11,11,IF('Vessel List B'!GC20=12,12,IF('Vessel List B'!GC20=13,13,IF('Vessel List B'!GC20=14,14,IF('Vessel List B'!GC20=15,15,IF('Vessel List B'!GC20=16,16,0))))))))))))))))))</f>
        <v xml:space="preserve"> </v>
      </c>
      <c r="IH21" s="154"/>
      <c r="II21" s="158"/>
      <c r="IJ21" s="390" t="str">
        <f t="shared" si="68"/>
        <v/>
      </c>
      <c r="IK21" s="158"/>
      <c r="IL21" s="137"/>
      <c r="IM21" s="388" t="str">
        <f t="shared" si="69"/>
        <v/>
      </c>
      <c r="IN21" s="157" t="str">
        <f>IF(VALUE(IF('Vessel List B'!GP20=1,1,IF('Vessel List B'!GP20=2,2,IF('Vessel List B'!GP20=3,3,IF('Vessel List B'!GP20=4,4,IF('Vessel List B'!GP20=5,5,IF('Vessel List B'!GP20=6,6,IF('Vessel List B'!GP20=7,7,IF('Vessel List B'!GP20=8,8,IF('Vessel List B'!GP20=9,9,IF('Vessel List B'!GP20=10,10,IF('Vessel List B'!GP20=11,11,IF('Vessel List B'!GP20=12,12,IF('Vessel List B'!GP20=13,13,IF('Vessel List B'!GP20=14,14,IF('Vessel List B'!GP20=15,15,IF('Vessel List B'!GP20=16,16,0)))))))))))))))))=0," ",VALUE(IF('Vessel List B'!GP20=1,1,IF('Vessel List B'!GP20=2,2,IF('Vessel List B'!GP20=3,3,IF('Vessel List B'!GP20=4,4,IF('Vessel List B'!GP20=5,5,IF('Vessel List B'!GP20=6,6,IF('Vessel List B'!GP20=7,7,IF('Vessel List B'!GP20=8,8,IF('Vessel List B'!GP20=9,9,IF('Vessel List B'!GP20=10,10,IF('Vessel List B'!GP20=11,11,IF('Vessel List B'!GP20=12,12,IF('Vessel List B'!GP20=13,13,IF('Vessel List B'!GP20=14,14,IF('Vessel List B'!GP20=15,15,IF('Vessel List B'!GP20=16,16,0))))))))))))))))))</f>
        <v xml:space="preserve"> </v>
      </c>
      <c r="IO21" s="154"/>
      <c r="IP21" s="158"/>
      <c r="IQ21" s="390" t="str">
        <f t="shared" si="70"/>
        <v/>
      </c>
      <c r="IR21" s="158"/>
      <c r="IS21" s="137"/>
      <c r="IT21" s="388" t="str">
        <f t="shared" si="71"/>
        <v/>
      </c>
      <c r="IU21" s="157" t="str">
        <f>IF(VALUE(IF('Vessel List B'!HC20=1,1,IF('Vessel List B'!HC20=2,2,IF('Vessel List B'!HC20=3,3,IF('Vessel List B'!HC20=4,4,IF('Vessel List B'!HC20=5,5,IF('Vessel List B'!HC20=6,6,IF('Vessel List B'!HC20=7,7,IF('Vessel List B'!HC20=8,8,IF('Vessel List B'!HC20=9,9,IF('Vessel List B'!HC20=10,10,IF('Vessel List B'!HC20=11,11,IF('Vessel List B'!HC20=12,12,IF('Vessel List B'!HC20=13,13,IF('Vessel List B'!HC20=14,14,IF('Vessel List B'!HC20=15,15,IF('Vessel List B'!HC20=16,16,0)))))))))))))))))=0," ",VALUE(IF('Vessel List B'!HC20=1,1,IF('Vessel List B'!HC20=2,2,IF('Vessel List B'!HC20=3,3,IF('Vessel List B'!HC20=4,4,IF('Vessel List B'!HC20=5,5,IF('Vessel List B'!HC20=6,6,IF('Vessel List B'!HC20=7,7,IF('Vessel List B'!HC20=8,8,IF('Vessel List B'!HC20=9,9,IF('Vessel List B'!HC20=10,10,IF('Vessel List B'!HC20=11,11,IF('Vessel List B'!HC20=12,12,IF('Vessel List B'!HC20=13,13,IF('Vessel List B'!HC20=14,14,IF('Vessel List B'!HC20=15,15,IF('Vessel List B'!HC20=16,16,0))))))))))))))))))</f>
        <v xml:space="preserve"> </v>
      </c>
      <c r="IV21" s="154"/>
      <c r="IW21" s="158"/>
      <c r="IX21" s="390" t="str">
        <f t="shared" si="72"/>
        <v/>
      </c>
      <c r="IY21" s="158"/>
      <c r="IZ21" s="137"/>
      <c r="JA21" s="388" t="str">
        <f t="shared" si="73"/>
        <v/>
      </c>
      <c r="JB21" s="157" t="str">
        <f>IF(VALUE(IF('Vessel List B'!HP20=1,1,IF('Vessel List B'!HP20=2,2,IF('Vessel List B'!HP20=3,3,IF('Vessel List B'!HP20=4,4,IF('Vessel List B'!HP20=5,5,IF('Vessel List B'!HP20=6,6,IF('Vessel List B'!HP20=7,7,IF('Vessel List B'!HP20=8,8,IF('Vessel List B'!HP20=9,9,IF('Vessel List B'!HP20=10,10,IF('Vessel List B'!HP20=11,11,IF('Vessel List B'!HP20=12,12,IF('Vessel List B'!HP20=13,13,IF('Vessel List B'!HP20=14,14,IF('Vessel List B'!HP20=15,15,IF('Vessel List B'!HP20=16,16,0)))))))))))))))))=0," ",VALUE(IF('Vessel List B'!HP20=1,1,IF('Vessel List B'!HP20=2,2,IF('Vessel List B'!HP20=3,3,IF('Vessel List B'!HP20=4,4,IF('Vessel List B'!HP20=5,5,IF('Vessel List B'!HP20=6,6,IF('Vessel List B'!HP20=7,7,IF('Vessel List B'!HP20=8,8,IF('Vessel List B'!HP20=9,9,IF('Vessel List B'!HP20=10,10,IF('Vessel List B'!HP20=11,11,IF('Vessel List B'!HP20=12,12,IF('Vessel List B'!HP20=13,13,IF('Vessel List B'!HP20=14,14,IF('Vessel List B'!HP20=15,15,IF('Vessel List B'!HP20=16,16,0))))))))))))))))))</f>
        <v xml:space="preserve"> </v>
      </c>
      <c r="JC21" s="154"/>
      <c r="JD21" s="158"/>
      <c r="JE21" s="390" t="str">
        <f t="shared" si="74"/>
        <v/>
      </c>
      <c r="JF21" s="158"/>
      <c r="JG21" s="137"/>
      <c r="JH21" s="388" t="str">
        <f t="shared" si="75"/>
        <v/>
      </c>
      <c r="JI21" s="157" t="str">
        <f>IF(VALUE(IF('Vessel List B'!IC20=1,1,IF('Vessel List B'!IC20=2,2,IF('Vessel List B'!IC20=3,3,IF('Vessel List B'!IC20=4,4,IF('Vessel List B'!IC20=5,5,IF('Vessel List B'!IC20=6,6,IF('Vessel List B'!IC20=7,7,IF('Vessel List B'!IC20=8,8,IF('Vessel List B'!IC20=9,9,IF('Vessel List B'!IC20=10,10,IF('Vessel List B'!IC20=11,11,IF('Vessel List B'!IC20=12,12,IF('Vessel List B'!IC20=13,13,IF('Vessel List B'!IC20=14,14,IF('Vessel List B'!IC20=15,15,IF('Vessel List B'!IC20=16,16,0)))))))))))))))))=0," ",VALUE(IF('Vessel List B'!IC20=1,1,IF('Vessel List B'!IC20=2,2,IF('Vessel List B'!IC20=3,3,IF('Vessel List B'!IC20=4,4,IF('Vessel List B'!IC20=5,5,IF('Vessel List B'!IC20=6,6,IF('Vessel List B'!IC20=7,7,IF('Vessel List B'!IC20=8,8,IF('Vessel List B'!IC20=9,9,IF('Vessel List B'!IC20=10,10,IF('Vessel List B'!IC20=11,11,IF('Vessel List B'!IC20=12,12,IF('Vessel List B'!IC20=13,13,IF('Vessel List B'!IC20=14,14,IF('Vessel List B'!IC20=15,15,IF('Vessel List B'!IC20=16,16,0))))))))))))))))))</f>
        <v xml:space="preserve"> </v>
      </c>
      <c r="JJ21" s="154"/>
      <c r="JK21" s="158"/>
      <c r="JL21" s="390" t="str">
        <f t="shared" si="76"/>
        <v/>
      </c>
      <c r="JM21" s="158"/>
      <c r="JN21" s="137"/>
      <c r="JO21" s="388" t="str">
        <f t="shared" si="77"/>
        <v/>
      </c>
      <c r="JP21" s="157" t="str">
        <f>IF(VALUE(IF('Vessel List B'!IP20=1,1,IF('Vessel List B'!IP20=2,2,IF('Vessel List B'!IP20=3,3,IF('Vessel List B'!IP20=4,4,IF('Vessel List B'!IP20=5,5,IF('Vessel List B'!IP20=6,6,IF('Vessel List B'!IP20=7,7,IF('Vessel List B'!IP20=8,8,IF('Vessel List B'!IP20=9,9,IF('Vessel List B'!IP20=10,10,IF('Vessel List B'!IP20=11,11,IF('Vessel List B'!IP20=12,12,IF('Vessel List B'!IP20=13,13,IF('Vessel List B'!IP20=14,14,IF('Vessel List B'!IP20=15,15,IF('Vessel List B'!IP20=16,16,0)))))))))))))))))=0," ",VALUE(IF('Vessel List B'!IP20=1,1,IF('Vessel List B'!IP20=2,2,IF('Vessel List B'!IP20=3,3,IF('Vessel List B'!IP20=4,4,IF('Vessel List B'!IP20=5,5,IF('Vessel List B'!IP20=6,6,IF('Vessel List B'!IP20=7,7,IF('Vessel List B'!IP20=8,8,IF('Vessel List B'!IP20=9,9,IF('Vessel List B'!IP20=10,10,IF('Vessel List B'!IP20=11,11,IF('Vessel List B'!IP20=12,12,IF('Vessel List B'!IP20=13,13,IF('Vessel List B'!IP20=14,14,IF('Vessel List B'!IP20=15,15,IF('Vessel List B'!IP20=16,16,0))))))))))))))))))</f>
        <v xml:space="preserve"> </v>
      </c>
      <c r="JQ21" s="154"/>
      <c r="JR21" s="158"/>
      <c r="JS21" s="390" t="str">
        <f t="shared" si="78"/>
        <v/>
      </c>
      <c r="JT21" s="158"/>
      <c r="JU21" s="137"/>
      <c r="JV21" s="397" t="str">
        <f t="shared" si="79"/>
        <v/>
      </c>
      <c r="JW21" s="403"/>
      <c r="JX21" s="409" t="e">
        <f t="shared" si="81"/>
        <v>#VALUE!</v>
      </c>
    </row>
    <row r="22" spans="1:291" ht="15" x14ac:dyDescent="0.25">
      <c r="A22" s="132">
        <f>'Vessel List A'!B21</f>
        <v>41596</v>
      </c>
      <c r="B22" s="157" t="str">
        <f>IF(VALUE(IF('Vessel List A'!C21=1,1,IF('Vessel List A'!C21=2,2,IF('Vessel List A'!C21=3,3,IF('Vessel List A'!C21=4,4,IF('Vessel List A'!C21=5,5,IF('Vessel List A'!C21=6,6,IF('Vessel List A'!C21=7,7,IF('Vessel List A'!C21=8,8,IF('Vessel List A'!C21=9,9,IF('Vessel List A'!C21=10,10,IF('Vessel List A'!C21=11,11,IF('Vessel List A'!C21=12,12,IF('Vessel List A'!C21=13,13,IF('Vessel List A'!C21=14,14,IF('Vessel List A'!C21=15,15,IF('Vessel List A'!C21=16,16,0)))))))))))))))))=0," ",VALUE(IF('Vessel List A'!C21=1,1,IF('Vessel List A'!C21=2,2,IF('Vessel List A'!C21=3,3,IF('Vessel List A'!C21=4,4,IF('Vessel List A'!C21=5,5,IF('Vessel List A'!C21=6,6,IF('Vessel List A'!C21=7,7,IF('Vessel List A'!C21=8,8,IF('Vessel List A'!C21=9,9,IF('Vessel List A'!C21=10,10,IF('Vessel List A'!C21=11,11,IF('Vessel List A'!C21=12,12,IF('Vessel List A'!C21=13,13,IF('Vessel List A'!C21=14,14,IF('Vessel List A'!C21=15,15,IF('Vessel List A'!C21=16,16,0))))))))))))))))))</f>
        <v xml:space="preserve"> </v>
      </c>
      <c r="C22" s="154">
        <v>2</v>
      </c>
      <c r="D22" s="158" t="s">
        <v>180</v>
      </c>
      <c r="E22" s="390">
        <f t="shared" si="0"/>
        <v>4</v>
      </c>
      <c r="F22" s="158">
        <v>2</v>
      </c>
      <c r="G22" s="137" t="s">
        <v>181</v>
      </c>
      <c r="H22" s="388">
        <f t="shared" si="1"/>
        <v>3</v>
      </c>
      <c r="I22" s="157" t="str">
        <f>IF(VALUE(IF('Vessel List A'!P21=1,1,IF('Vessel List A'!P21=2,2,IF('Vessel List A'!P21=3,3,IF('Vessel List A'!P21=4,4,IF('Vessel List A'!P21=5,5,IF('Vessel List A'!P21=6,6,IF('Vessel List A'!P21=7,7,IF('Vessel List A'!P21=8,8,IF('Vessel List A'!P21=9,9,IF('Vessel List A'!P21=10,10,IF('Vessel List A'!P21=11,11,IF('Vessel List A'!P21=12,12,IF('Vessel List A'!P21=13,13,IF('Vessel List A'!P21=14,14,IF('Vessel List A'!P21=15,15,IF('Vessel List A'!P21=16,16,0)))))))))))))))))=0," ",VALUE(IF('Vessel List A'!P21=1,1,IF('Vessel List A'!P21=2,2,IF('Vessel List A'!P21=3,3,IF('Vessel List A'!P21=4,4,IF('Vessel List A'!P21=5,5,IF('Vessel List A'!P21=6,6,IF('Vessel List A'!P21=7,7,IF('Vessel List A'!P21=8,8,IF('Vessel List A'!P21=9,9,IF('Vessel List A'!P21=10,10,IF('Vessel List A'!P21=11,11,IF('Vessel List A'!P21=12,12,IF('Vessel List A'!P21=13,13,IF('Vessel List A'!P21=14,14,IF('Vessel List A'!P21=15,15,IF('Vessel List A'!P21=16,16,0))))))))))))))))))</f>
        <v xml:space="preserve"> </v>
      </c>
      <c r="J22" s="154"/>
      <c r="K22" s="158"/>
      <c r="L22" s="390" t="str">
        <f t="shared" si="2"/>
        <v/>
      </c>
      <c r="M22" s="158"/>
      <c r="N22" s="137"/>
      <c r="O22" s="388" t="str">
        <f t="shared" si="3"/>
        <v/>
      </c>
      <c r="P22" s="157" t="str">
        <f>IF(VALUE(IF('Vessel List A'!AC21=1,1,IF('Vessel List A'!AC21=2,2,IF('Vessel List A'!AC21=3,3,IF('Vessel List A'!AC21=4,4,IF('Vessel List A'!AC21=5,5,IF('Vessel List A'!AC21=6,6,IF('Vessel List A'!AC21=7,7,IF('Vessel List A'!AC21=8,8,IF('Vessel List A'!AC21=9,9,IF('Vessel List A'!AC21=10,10,IF('Vessel List A'!AC21=11,11,IF('Vessel List A'!AC21=12,12,IF('Vessel List A'!AC21=13,13,IF('Vessel List A'!AC21=14,14,IF('Vessel List A'!AC21=15,15,IF('Vessel List A'!AC21=16,16,0)))))))))))))))))=0," ",VALUE(IF('Vessel List A'!AC21=1,1,IF('Vessel List A'!AC21=2,2,IF('Vessel List A'!AC21=3,3,IF('Vessel List A'!AC21=4,4,IF('Vessel List A'!AC21=5,5,IF('Vessel List A'!AC21=6,6,IF('Vessel List A'!AC21=7,7,IF('Vessel List A'!AC21=8,8,IF('Vessel List A'!AC21=9,9,IF('Vessel List A'!AC21=10,10,IF('Vessel List A'!AC21=11,11,IF('Vessel List A'!AC21=12,12,IF('Vessel List A'!AC21=13,13,IF('Vessel List A'!AC21=14,14,IF('Vessel List A'!AC21=15,15,IF('Vessel List A'!AC21=16,16,0))))))))))))))))))</f>
        <v xml:space="preserve"> </v>
      </c>
      <c r="Q22" s="154"/>
      <c r="R22" s="158"/>
      <c r="S22" s="390" t="str">
        <f t="shared" si="4"/>
        <v/>
      </c>
      <c r="T22" s="158"/>
      <c r="U22" s="137"/>
      <c r="V22" s="388" t="str">
        <f t="shared" si="5"/>
        <v/>
      </c>
      <c r="W22" s="157" t="str">
        <f>IF(VALUE(IF('Vessel List A'!AP21=1,1,IF('Vessel List A'!AP21=2,2,IF('Vessel List A'!AP21=3,3,IF('Vessel List A'!AP21=4,4,IF('Vessel List A'!AP21=5,5,IF('Vessel List A'!AP21=6,6,IF('Vessel List A'!AP21=7,7,IF('Vessel List A'!AP21=8,8,IF('Vessel List A'!AP21=9,9,IF('Vessel List A'!AP21=10,10,IF('Vessel List A'!AP21=11,11,IF('Vessel List A'!AP21=12,12,IF('Vessel List A'!AP21=13,13,IF('Vessel List A'!AP21=14,14,IF('Vessel List A'!AP21=15,15,IF('Vessel List A'!AP21=16,16,0)))))))))))))))))=0," ",VALUE(IF('Vessel List A'!AP21=1,1,IF('Vessel List A'!AP21=2,2,IF('Vessel List A'!AP21=3,3,IF('Vessel List A'!AP21=4,4,IF('Vessel List A'!AP21=5,5,IF('Vessel List A'!AP21=6,6,IF('Vessel List A'!AP21=7,7,IF('Vessel List A'!AP21=8,8,IF('Vessel List A'!AP21=9,9,IF('Vessel List A'!AP21=10,10,IF('Vessel List A'!AP21=11,11,IF('Vessel List A'!AP21=12,12,IF('Vessel List A'!AP21=13,13,IF('Vessel List A'!AP21=14,14,IF('Vessel List A'!AP21=15,15,IF('Vessel List A'!AP21=16,16,0))))))))))))))))))</f>
        <v xml:space="preserve"> </v>
      </c>
      <c r="X22" s="154"/>
      <c r="Y22" s="158"/>
      <c r="Z22" s="390" t="str">
        <f t="shared" si="6"/>
        <v/>
      </c>
      <c r="AA22" s="158"/>
      <c r="AB22" s="137"/>
      <c r="AC22" s="388" t="str">
        <f t="shared" si="7"/>
        <v/>
      </c>
      <c r="AD22" s="157" t="str">
        <f>IF(VALUE(IF('Vessel List A'!BC21=1,1,IF('Vessel List A'!BC21=2,2,IF('Vessel List A'!BC21=3,3,IF('Vessel List A'!BC21=4,4,IF('Vessel List A'!BC21=5,5,IF('Vessel List A'!BC21=6,6,IF('Vessel List A'!BC21=7,7,IF('Vessel List A'!BC21=8,8,IF('Vessel List A'!BC21=9,9,IF('Vessel List A'!BC21=10,10,IF('Vessel List A'!BC21=11,11,IF('Vessel List A'!BC21=12,12,IF('Vessel List A'!BC21=13,13,IF('Vessel List A'!BC21=14,14,IF('Vessel List A'!BC21=15,15,IF('Vessel List A'!BC21=16,16,0)))))))))))))))))=0," ",VALUE(IF('Vessel List A'!BC21=1,1,IF('Vessel List A'!BC21=2,2,IF('Vessel List A'!BC21=3,3,IF('Vessel List A'!BC21=4,4,IF('Vessel List A'!BC21=5,5,IF('Vessel List A'!BC21=6,6,IF('Vessel List A'!BC21=7,7,IF('Vessel List A'!BC21=8,8,IF('Vessel List A'!BC21=9,9,IF('Vessel List A'!BC21=10,10,IF('Vessel List A'!BC21=11,11,IF('Vessel List A'!BC21=12,12,IF('Vessel List A'!BC21=13,13,IF('Vessel List A'!BC21=14,14,IF('Vessel List A'!BC21=15,15,IF('Vessel List A'!BC21=16,16,0))))))))))))))))))</f>
        <v xml:space="preserve"> </v>
      </c>
      <c r="AE22" s="154"/>
      <c r="AF22" s="158"/>
      <c r="AG22" s="390" t="str">
        <f t="shared" si="8"/>
        <v/>
      </c>
      <c r="AH22" s="158"/>
      <c r="AI22" s="137"/>
      <c r="AJ22" s="388" t="str">
        <f t="shared" si="9"/>
        <v/>
      </c>
      <c r="AK22" s="157" t="str">
        <f>IF(VALUE(IF('Vessel List A'!BP21=1,1,IF('Vessel List A'!BP21=2,2,IF('Vessel List A'!BP21=3,3,IF('Vessel List A'!BP21=4,4,IF('Vessel List A'!BP21=5,5,IF('Vessel List A'!BP21=6,6,IF('Vessel List A'!BP21=7,7,IF('Vessel List A'!BP21=8,8,IF('Vessel List A'!BP21=9,9,IF('Vessel List A'!BP21=10,10,IF('Vessel List A'!BP21=11,11,IF('Vessel List A'!BP21=12,12,IF('Vessel List A'!BP21=13,13,IF('Vessel List A'!BP21=14,14,IF('Vessel List A'!BP21=15,15,IF('Vessel List A'!BP21=16,16,0)))))))))))))))))=0," ",VALUE(IF('Vessel List A'!BP21=1,1,IF('Vessel List A'!BP21=2,2,IF('Vessel List A'!BP21=3,3,IF('Vessel List A'!BP21=4,4,IF('Vessel List A'!BP21=5,5,IF('Vessel List A'!BP21=6,6,IF('Vessel List A'!BP21=7,7,IF('Vessel List A'!BP21=8,8,IF('Vessel List A'!BP21=9,9,IF('Vessel List A'!BP21=10,10,IF('Vessel List A'!BP21=11,11,IF('Vessel List A'!BP21=12,12,IF('Vessel List A'!BP21=13,13,IF('Vessel List A'!BP21=14,14,IF('Vessel List A'!BP21=15,15,IF('Vessel List A'!BP21=16,16,0))))))))))))))))))</f>
        <v xml:space="preserve"> </v>
      </c>
      <c r="AL22" s="154"/>
      <c r="AM22" s="158"/>
      <c r="AN22" s="390" t="str">
        <f t="shared" si="10"/>
        <v/>
      </c>
      <c r="AO22" s="158"/>
      <c r="AP22" s="137"/>
      <c r="AQ22" s="388" t="str">
        <f t="shared" si="11"/>
        <v/>
      </c>
      <c r="AR22" s="157" t="str">
        <f>IF(VALUE(IF('Vessel List A'!CC21=1,1,IF('Vessel List A'!CC21=2,2,IF('Vessel List A'!CC21=3,3,IF('Vessel List A'!CC21=4,4,IF('Vessel List A'!CC21=5,5,IF('Vessel List A'!CC21=6,6,IF('Vessel List A'!CC21=7,7,IF('Vessel List A'!CC21=8,8,IF('Vessel List A'!CC21=9,9,IF('Vessel List A'!CC21=10,10,IF('Vessel List A'!CC21=11,11,IF('Vessel List A'!CC21=12,12,IF('Vessel List A'!CC21=13,13,IF('Vessel List A'!CC21=14,14,IF('Vessel List A'!CC21=15,15,IF('Vessel List A'!CC21=16,16,0)))))))))))))))))=0," ",VALUE(IF('Vessel List A'!CC21=1,1,IF('Vessel List A'!CC21=2,2,IF('Vessel List A'!CC21=3,3,IF('Vessel List A'!CC21=4,4,IF('Vessel List A'!CC21=5,5,IF('Vessel List A'!CC21=6,6,IF('Vessel List A'!CC21=7,7,IF('Vessel List A'!CC21=8,8,IF('Vessel List A'!CC21=9,9,IF('Vessel List A'!CC21=10,10,IF('Vessel List A'!CC21=11,11,IF('Vessel List A'!CC21=12,12,IF('Vessel List A'!CC21=13,13,IF('Vessel List A'!CC21=14,14,IF('Vessel List A'!CC21=15,15,IF('Vessel List A'!CC21=16,16,0))))))))))))))))))</f>
        <v xml:space="preserve"> </v>
      </c>
      <c r="AS22" s="154"/>
      <c r="AT22" s="158"/>
      <c r="AU22" s="390" t="str">
        <f t="shared" si="12"/>
        <v/>
      </c>
      <c r="AV22" s="158"/>
      <c r="AW22" s="137"/>
      <c r="AX22" s="388" t="str">
        <f t="shared" si="13"/>
        <v/>
      </c>
      <c r="AY22" s="157" t="str">
        <f>IF(VALUE(IF('Vessel List A'!CP21=1,1,IF('Vessel List A'!CP21=2,2,IF('Vessel List A'!CP21=3,3,IF('Vessel List A'!CP21=4,4,IF('Vessel List A'!CP21=5,5,IF('Vessel List A'!CP21=6,6,IF('Vessel List A'!CP21=7,7,IF('Vessel List A'!CP21=8,8,IF('Vessel List A'!CP21=9,9,IF('Vessel List A'!CP21=10,10,IF('Vessel List A'!CP21=11,11,IF('Vessel List A'!CP21=12,12,IF('Vessel List A'!CP21=13,13,IF('Vessel List A'!CP21=14,14,IF('Vessel List A'!CP21=15,15,IF('Vessel List A'!CP21=16,16,0)))))))))))))))))=0," ",VALUE(IF('Vessel List A'!CP21=1,1,IF('Vessel List A'!CP21=2,2,IF('Vessel List A'!CP21=3,3,IF('Vessel List A'!CP21=4,4,IF('Vessel List A'!CP21=5,5,IF('Vessel List A'!CP21=6,6,IF('Vessel List A'!CP21=7,7,IF('Vessel List A'!CP21=8,8,IF('Vessel List A'!CP21=9,9,IF('Vessel List A'!CP21=10,10,IF('Vessel List A'!CP21=11,11,IF('Vessel List A'!CP21=12,12,IF('Vessel List A'!CP21=13,13,IF('Vessel List A'!CP21=14,14,IF('Vessel List A'!CP21=15,15,IF('Vessel List A'!CP21=16,16,0))))))))))))))))))</f>
        <v xml:space="preserve"> </v>
      </c>
      <c r="AZ22" s="154"/>
      <c r="BA22" s="158"/>
      <c r="BB22" s="390" t="str">
        <f t="shared" si="14"/>
        <v/>
      </c>
      <c r="BC22" s="158"/>
      <c r="BD22" s="137"/>
      <c r="BE22" s="388" t="str">
        <f t="shared" si="15"/>
        <v/>
      </c>
      <c r="BF22" s="157" t="str">
        <f>IF(VALUE(IF('Vessel List A'!DC21=1,1,IF('Vessel List A'!DC21=2,2,IF('Vessel List A'!DC21=3,3,IF('Vessel List A'!DC21=4,4,IF('Vessel List A'!DC21=5,5,IF('Vessel List A'!DC21=6,6,IF('Vessel List A'!DC21=7,7,IF('Vessel List A'!DC21=8,8,IF('Vessel List A'!DC21=9,9,IF('Vessel List A'!DC21=10,10,IF('Vessel List A'!DC21=11,11,IF('Vessel List A'!DC21=12,12,IF('Vessel List A'!DC21=13,13,IF('Vessel List A'!DC21=14,14,IF('Vessel List A'!DC21=15,15,IF('Vessel List A'!DC21=16,16,0)))))))))))))))))=0," ",VALUE(IF('Vessel List A'!DC21=1,1,IF('Vessel List A'!DC21=2,2,IF('Vessel List A'!DC21=3,3,IF('Vessel List A'!DC21=4,4,IF('Vessel List A'!DC21=5,5,IF('Vessel List A'!DC21=6,6,IF('Vessel List A'!DC21=7,7,IF('Vessel List A'!DC21=8,8,IF('Vessel List A'!DC21=9,9,IF('Vessel List A'!DC21=10,10,IF('Vessel List A'!DC21=11,11,IF('Vessel List A'!DC21=12,12,IF('Vessel List A'!DC21=13,13,IF('Vessel List A'!DC21=14,14,IF('Vessel List A'!DC21=15,15,IF('Vessel List A'!DC21=16,16,0))))))))))))))))))</f>
        <v xml:space="preserve"> </v>
      </c>
      <c r="BG22" s="154"/>
      <c r="BH22" s="158"/>
      <c r="BI22" s="390" t="str">
        <f t="shared" si="16"/>
        <v/>
      </c>
      <c r="BJ22" s="158"/>
      <c r="BK22" s="137"/>
      <c r="BL22" s="388" t="str">
        <f t="shared" si="17"/>
        <v/>
      </c>
      <c r="BM22" s="157" t="str">
        <f>IF(VALUE(IF('Vessel List A'!DP21=1,1,IF('Vessel List A'!DP21=2,2,IF('Vessel List A'!DP21=3,3,IF('Vessel List A'!DP21=4,4,IF('Vessel List A'!DP21=5,5,IF('Vessel List A'!DP21=6,6,IF('Vessel List A'!DP21=7,7,IF('Vessel List A'!DP21=8,8,IF('Vessel List A'!DP21=9,9,IF('Vessel List A'!DP21=10,10,IF('Vessel List A'!DP21=11,11,IF('Vessel List A'!DP21=12,12,IF('Vessel List A'!DP21=13,13,IF('Vessel List A'!DP21=14,14,IF('Vessel List A'!DP21=15,15,IF('Vessel List A'!DP21=16,16,0)))))))))))))))))=0," ",VALUE(IF('Vessel List A'!DP21=1,1,IF('Vessel List A'!DP21=2,2,IF('Vessel List A'!DP21=3,3,IF('Vessel List A'!DP21=4,4,IF('Vessel List A'!DP21=5,5,IF('Vessel List A'!DP21=6,6,IF('Vessel List A'!DP21=7,7,IF('Vessel List A'!DP21=8,8,IF('Vessel List A'!DP21=9,9,IF('Vessel List A'!DP21=10,10,IF('Vessel List A'!DP21=11,11,IF('Vessel List A'!DP21=12,12,IF('Vessel List A'!DP21=13,13,IF('Vessel List A'!DP21=14,14,IF('Vessel List A'!DP21=15,15,IF('Vessel List A'!DP21=16,16,0))))))))))))))))))</f>
        <v xml:space="preserve"> </v>
      </c>
      <c r="BN22" s="154"/>
      <c r="BO22" s="158"/>
      <c r="BP22" s="390" t="str">
        <f t="shared" si="18"/>
        <v/>
      </c>
      <c r="BQ22" s="158"/>
      <c r="BR22" s="137"/>
      <c r="BS22" s="388" t="str">
        <f t="shared" si="19"/>
        <v/>
      </c>
      <c r="BT22" s="157" t="str">
        <f>IF(VALUE(IF('Vessel List A'!EC21=1,1,IF('Vessel List A'!EC21=2,2,IF('Vessel List A'!EC21=3,3,IF('Vessel List A'!EC21=4,4,IF('Vessel List A'!EC21=5,5,IF('Vessel List A'!EC21=6,6,IF('Vessel List A'!EC21=7,7,IF('Vessel List A'!EC21=8,8,IF('Vessel List A'!EC21=9,9,IF('Vessel List A'!EC21=10,10,IF('Vessel List A'!EC21=11,11,IF('Vessel List A'!EC21=12,12,IF('Vessel List A'!EC21=13,13,IF('Vessel List A'!EC21=14,14,IF('Vessel List A'!EC21=15,15,IF('Vessel List A'!EC21=16,16,0)))))))))))))))))=0," ",VALUE(IF('Vessel List A'!EC21=1,1,IF('Vessel List A'!EC21=2,2,IF('Vessel List A'!EC21=3,3,IF('Vessel List A'!EC21=4,4,IF('Vessel List A'!EC21=5,5,IF('Vessel List A'!EC21=6,6,IF('Vessel List A'!EC21=7,7,IF('Vessel List A'!EC21=8,8,IF('Vessel List A'!EC21=9,9,IF('Vessel List A'!EC21=10,10,IF('Vessel List A'!EC21=11,11,IF('Vessel List A'!EC21=12,12,IF('Vessel List A'!EC21=13,13,IF('Vessel List A'!EC21=14,14,IF('Vessel List A'!EC21=15,15,IF('Vessel List A'!EC21=16,16,0))))))))))))))))))</f>
        <v xml:space="preserve"> </v>
      </c>
      <c r="BU22" s="154"/>
      <c r="BV22" s="158"/>
      <c r="BW22" s="390" t="str">
        <f t="shared" si="20"/>
        <v/>
      </c>
      <c r="BX22" s="158"/>
      <c r="BY22" s="137"/>
      <c r="BZ22" s="388" t="str">
        <f t="shared" si="21"/>
        <v/>
      </c>
      <c r="CA22" s="157" t="str">
        <f>IF(VALUE(IF('Vessel List A'!EP21=1,1,IF('Vessel List A'!EP21=2,2,IF('Vessel List A'!EP21=3,3,IF('Vessel List A'!EP21=4,4,IF('Vessel List A'!EP21=5,5,IF('Vessel List A'!EP21=6,6,IF('Vessel List A'!EP21=7,7,IF('Vessel List A'!EP21=8,8,IF('Vessel List A'!EP21=9,9,IF('Vessel List A'!EP21=10,10,IF('Vessel List A'!EP21=11,11,IF('Vessel List A'!EP21=12,12,IF('Vessel List A'!EP21=13,13,IF('Vessel List A'!EP21=14,14,IF('Vessel List A'!EP21=15,15,IF('Vessel List A'!EP21=16,16,0)))))))))))))))))=0," ",VALUE(IF('Vessel List A'!EP21=1,1,IF('Vessel List A'!EP21=2,2,IF('Vessel List A'!EP21=3,3,IF('Vessel List A'!EP21=4,4,IF('Vessel List A'!EP21=5,5,IF('Vessel List A'!EP21=6,6,IF('Vessel List A'!EP21=7,7,IF('Vessel List A'!EP21=8,8,IF('Vessel List A'!EP21=9,9,IF('Vessel List A'!EP21=10,10,IF('Vessel List A'!EP21=11,11,IF('Vessel List A'!EP21=12,12,IF('Vessel List A'!EP21=13,13,IF('Vessel List A'!EP21=14,14,IF('Vessel List A'!EP21=15,15,IF('Vessel List A'!EP21=16,16,0))))))))))))))))))</f>
        <v xml:space="preserve"> </v>
      </c>
      <c r="CB22" s="154"/>
      <c r="CC22" s="158"/>
      <c r="CD22" s="390" t="str">
        <f t="shared" si="22"/>
        <v/>
      </c>
      <c r="CE22" s="158"/>
      <c r="CF22" s="137"/>
      <c r="CG22" s="388" t="str">
        <f t="shared" si="23"/>
        <v/>
      </c>
      <c r="CH22" s="157" t="str">
        <f>IF(VALUE(IF('Vessel List A'!FC21=1,1,IF('Vessel List A'!FC21=2,2,IF('Vessel List A'!FC21=3,3,IF('Vessel List A'!FC21=4,4,IF('Vessel List A'!FC21=5,5,IF('Vessel List A'!FC21=6,6,IF('Vessel List A'!FC21=7,7,IF('Vessel List A'!FC21=8,8,IF('Vessel List A'!FC21=9,9,IF('Vessel List A'!FC21=10,10,IF('Vessel List A'!FC21=11,11,IF('Vessel List A'!FC21=12,12,IF('Vessel List A'!FC21=13,13,IF('Vessel List A'!FC21=14,14,IF('Vessel List A'!FC21=15,15,IF('Vessel List A'!FC21=16,16,0)))))))))))))))))=0," ",VALUE(IF('Vessel List A'!FC21=1,1,IF('Vessel List A'!FC21=2,2,IF('Vessel List A'!FC21=3,3,IF('Vessel List A'!FC21=4,4,IF('Vessel List A'!FC21=5,5,IF('Vessel List A'!FC21=6,6,IF('Vessel List A'!FC21=7,7,IF('Vessel List A'!FC21=8,8,IF('Vessel List A'!FC21=9,9,IF('Vessel List A'!FC21=10,10,IF('Vessel List A'!FC21=11,11,IF('Vessel List A'!FC21=12,12,IF('Vessel List A'!FC21=13,13,IF('Vessel List A'!FC21=14,14,IF('Vessel List A'!FC21=15,15,IF('Vessel List A'!FC21=16,16,0))))))))))))))))))</f>
        <v xml:space="preserve"> </v>
      </c>
      <c r="CI22" s="154"/>
      <c r="CJ22" s="158"/>
      <c r="CK22" s="390" t="str">
        <f t="shared" si="24"/>
        <v/>
      </c>
      <c r="CL22" s="158"/>
      <c r="CM22" s="137"/>
      <c r="CN22" s="388" t="str">
        <f t="shared" si="25"/>
        <v/>
      </c>
      <c r="CO22" s="157" t="str">
        <f>IF(VALUE(IF('Vessel List A'!FP21=1,1,IF('Vessel List A'!FP21=2,2,IF('Vessel List A'!FP21=3,3,IF('Vessel List A'!FP21=4,4,IF('Vessel List A'!FP21=5,5,IF('Vessel List A'!FP21=6,6,IF('Vessel List A'!FP21=7,7,IF('Vessel List A'!FP21=8,8,IF('Vessel List A'!FP21=9,9,IF('Vessel List A'!FP21=10,10,IF('Vessel List A'!FP21=11,11,IF('Vessel List A'!FP21=12,12,IF('Vessel List A'!FP21=13,13,IF('Vessel List A'!FP21=14,14,IF('Vessel List A'!FP21=15,15,IF('Vessel List A'!FP21=16,16,0)))))))))))))))))=0," ",VALUE(IF('Vessel List A'!FP21=1,1,IF('Vessel List A'!FP21=2,2,IF('Vessel List A'!FP21=3,3,IF('Vessel List A'!FP21=4,4,IF('Vessel List A'!FP21=5,5,IF('Vessel List A'!FP21=6,6,IF('Vessel List A'!FP21=7,7,IF('Vessel List A'!FP21=8,8,IF('Vessel List A'!FP21=9,9,IF('Vessel List A'!FP21=10,10,IF('Vessel List A'!FP21=11,11,IF('Vessel List A'!FP21=12,12,IF('Vessel List A'!FP21=13,13,IF('Vessel List A'!FP21=14,14,IF('Vessel List A'!FP21=15,15,IF('Vessel List A'!FP21=16,16,0))))))))))))))))))</f>
        <v xml:space="preserve"> </v>
      </c>
      <c r="CP22" s="154"/>
      <c r="CQ22" s="158"/>
      <c r="CR22" s="390" t="str">
        <f t="shared" si="26"/>
        <v/>
      </c>
      <c r="CS22" s="158"/>
      <c r="CT22" s="137"/>
      <c r="CU22" s="388" t="str">
        <f t="shared" si="27"/>
        <v/>
      </c>
      <c r="CV22" s="157" t="str">
        <f>IF(VALUE(IF('Vessel List A'!GC21=1,1,IF('Vessel List A'!GC21=2,2,IF('Vessel List A'!GC21=3,3,IF('Vessel List A'!GC21=4,4,IF('Vessel List A'!GC21=5,5,IF('Vessel List A'!GC21=6,6,IF('Vessel List A'!GC21=7,7,IF('Vessel List A'!GC21=8,8,IF('Vessel List A'!GC21=9,9,IF('Vessel List A'!GC21=10,10,IF('Vessel List A'!GC21=11,11,IF('Vessel List A'!GC21=12,12,IF('Vessel List A'!GC21=13,13,IF('Vessel List A'!GC21=14,14,IF('Vessel List A'!GC21=15,15,IF('Vessel List A'!GC21=16,16,0)))))))))))))))))=0," ",VALUE(IF('Vessel List A'!GC21=1,1,IF('Vessel List A'!GC21=2,2,IF('Vessel List A'!GC21=3,3,IF('Vessel List A'!GC21=4,4,IF('Vessel List A'!GC21=5,5,IF('Vessel List A'!GC21=6,6,IF('Vessel List A'!GC21=7,7,IF('Vessel List A'!GC21=8,8,IF('Vessel List A'!GC21=9,9,IF('Vessel List A'!GC21=10,10,IF('Vessel List A'!GC21=11,11,IF('Vessel List A'!GC21=12,12,IF('Vessel List A'!GC21=13,13,IF('Vessel List A'!GC21=14,14,IF('Vessel List A'!GC21=15,15,IF('Vessel List A'!GC21=16,16,0))))))))))))))))))</f>
        <v xml:space="preserve"> </v>
      </c>
      <c r="CW22" s="154"/>
      <c r="CX22" s="158"/>
      <c r="CY22" s="390" t="str">
        <f t="shared" si="28"/>
        <v/>
      </c>
      <c r="CZ22" s="158"/>
      <c r="DA22" s="137"/>
      <c r="DB22" s="388" t="str">
        <f t="shared" si="29"/>
        <v/>
      </c>
      <c r="DC22" s="157" t="str">
        <f>IF(VALUE(IF('Vessel List A'!GP21=1,1,IF('Vessel List A'!GP21=2,2,IF('Vessel List A'!GP21=3,3,IF('Vessel List A'!GP21=4,4,IF('Vessel List A'!GP21=5,5,IF('Vessel List A'!GP21=6,6,IF('Vessel List A'!GP21=7,7,IF('Vessel List A'!GP21=8,8,IF('Vessel List A'!GP21=9,9,IF('Vessel List A'!GP21=10,10,IF('Vessel List A'!GP21=11,11,IF('Vessel List A'!GP21=12,12,IF('Vessel List A'!GP21=13,13,IF('Vessel List A'!GP21=14,14,IF('Vessel List A'!GP21=15,15,IF('Vessel List A'!GP21=16,16,0)))))))))))))))))=0," ",VALUE(IF('Vessel List A'!GP21=1,1,IF('Vessel List A'!GP21=2,2,IF('Vessel List A'!GP21=3,3,IF('Vessel List A'!GP21=4,4,IF('Vessel List A'!GP21=5,5,IF('Vessel List A'!GP21=6,6,IF('Vessel List A'!GP21=7,7,IF('Vessel List A'!GP21=8,8,IF('Vessel List A'!GP21=9,9,IF('Vessel List A'!GP21=10,10,IF('Vessel List A'!GP21=11,11,IF('Vessel List A'!GP21=12,12,IF('Vessel List A'!GP21=13,13,IF('Vessel List A'!GP21=14,14,IF('Vessel List A'!GP21=15,15,IF('Vessel List A'!GP21=16,16,0))))))))))))))))))</f>
        <v xml:space="preserve"> </v>
      </c>
      <c r="DD22" s="154"/>
      <c r="DE22" s="158"/>
      <c r="DF22" s="390" t="str">
        <f t="shared" si="30"/>
        <v/>
      </c>
      <c r="DG22" s="158"/>
      <c r="DH22" s="137"/>
      <c r="DI22" s="388" t="str">
        <f t="shared" si="31"/>
        <v/>
      </c>
      <c r="DJ22" s="157" t="str">
        <f>IF(VALUE(IF('Vessel List A'!HC21=1,1,IF('Vessel List A'!HC21=2,2,IF('Vessel List A'!HC21=3,3,IF('Vessel List A'!HC21=4,4,IF('Vessel List A'!HC21=5,5,IF('Vessel List A'!HC21=6,6,IF('Vessel List A'!HC21=7,7,IF('Vessel List A'!HC21=8,8,IF('Vessel List A'!HC21=9,9,IF('Vessel List A'!HC21=10,10,IF('Vessel List A'!HC21=11,11,IF('Vessel List A'!HC21=12,12,IF('Vessel List A'!HC21=13,13,IF('Vessel List A'!HC21=14,14,IF('Vessel List A'!HC21=15,15,IF('Vessel List A'!HC21=16,16,0)))))))))))))))))=0," ",VALUE(IF('Vessel List A'!HC21=1,1,IF('Vessel List A'!HC21=2,2,IF('Vessel List A'!HC21=3,3,IF('Vessel List A'!HC21=4,4,IF('Vessel List A'!HC21=5,5,IF('Vessel List A'!HC21=6,6,IF('Vessel List A'!HC21=7,7,IF('Vessel List A'!HC21=8,8,IF('Vessel List A'!HC21=9,9,IF('Vessel List A'!HC21=10,10,IF('Vessel List A'!HC21=11,11,IF('Vessel List A'!HC21=12,12,IF('Vessel List A'!HC21=13,13,IF('Vessel List A'!HC21=14,14,IF('Vessel List A'!HC21=15,15,IF('Vessel List A'!HC21=16,16,0))))))))))))))))))</f>
        <v xml:space="preserve"> </v>
      </c>
      <c r="DK22" s="154"/>
      <c r="DL22" s="158"/>
      <c r="DM22" s="390" t="str">
        <f t="shared" si="32"/>
        <v/>
      </c>
      <c r="DN22" s="158"/>
      <c r="DO22" s="137"/>
      <c r="DP22" s="388" t="str">
        <f t="shared" si="33"/>
        <v/>
      </c>
      <c r="DQ22" s="157" t="str">
        <f>IF(VALUE(IF('Vessel List A'!HP21=1,1,IF('Vessel List A'!HP21=2,2,IF('Vessel List A'!HP21=3,3,IF('Vessel List A'!HP21=4,4,IF('Vessel List A'!HP21=5,5,IF('Vessel List A'!HP21=6,6,IF('Vessel List A'!HP21=7,7,IF('Vessel List A'!HP21=8,8,IF('Vessel List A'!HP21=9,9,IF('Vessel List A'!HP21=10,10,IF('Vessel List A'!HP21=11,11,IF('Vessel List A'!HP21=12,12,IF('Vessel List A'!HP21=13,13,IF('Vessel List A'!HP21=14,14,IF('Vessel List A'!HP21=15,15,IF('Vessel List A'!HP21=16,16,0)))))))))))))))))=0," ",VALUE(IF('Vessel List A'!HP21=1,1,IF('Vessel List A'!HP21=2,2,IF('Vessel List A'!HP21=3,3,IF('Vessel List A'!HP21=4,4,IF('Vessel List A'!HP21=5,5,IF('Vessel List A'!HP21=6,6,IF('Vessel List A'!HP21=7,7,IF('Vessel List A'!HP21=8,8,IF('Vessel List A'!HP21=9,9,IF('Vessel List A'!HP21=10,10,IF('Vessel List A'!HP21=11,11,IF('Vessel List A'!HP21=12,12,IF('Vessel List A'!HP21=13,13,IF('Vessel List A'!HP21=14,14,IF('Vessel List A'!HP21=15,15,IF('Vessel List A'!HP21=16,16,0))))))))))))))))))</f>
        <v xml:space="preserve"> </v>
      </c>
      <c r="DR22" s="154"/>
      <c r="DS22" s="158"/>
      <c r="DT22" s="390" t="str">
        <f t="shared" si="34"/>
        <v/>
      </c>
      <c r="DU22" s="158"/>
      <c r="DV22" s="137"/>
      <c r="DW22" s="388" t="str">
        <f t="shared" si="35"/>
        <v/>
      </c>
      <c r="DX22" s="157" t="str">
        <f>IF(VALUE(IF('Vessel List A'!IC21=1,1,IF('Vessel List A'!IC21=2,2,IF('Vessel List A'!IC21=3,3,IF('Vessel List A'!IC21=4,4,IF('Vessel List A'!IC21=5,5,IF('Vessel List A'!IC21=6,6,IF('Vessel List A'!IC21=7,7,IF('Vessel List A'!IC21=8,8,IF('Vessel List A'!IC21=9,9,IF('Vessel List A'!IC21=10,10,IF('Vessel List A'!IC21=11,11,IF('Vessel List A'!IC21=12,12,IF('Vessel List A'!IC21=13,13,IF('Vessel List A'!IC21=14,14,IF('Vessel List A'!IC21=15,15,IF('Vessel List A'!IC21=16,16,0)))))))))))))))))=0," ",VALUE(IF('Vessel List A'!IC21=1,1,IF('Vessel List A'!IC21=2,2,IF('Vessel List A'!IC21=3,3,IF('Vessel List A'!IC21=4,4,IF('Vessel List A'!IC21=5,5,IF('Vessel List A'!IC21=6,6,IF('Vessel List A'!IC21=7,7,IF('Vessel List A'!IC21=8,8,IF('Vessel List A'!IC21=9,9,IF('Vessel List A'!IC21=10,10,IF('Vessel List A'!IC21=11,11,IF('Vessel List A'!IC21=12,12,IF('Vessel List A'!IC21=13,13,IF('Vessel List A'!IC21=14,14,IF('Vessel List A'!IC21=15,15,IF('Vessel List A'!IC21=16,16,0))))))))))))))))))</f>
        <v xml:space="preserve"> </v>
      </c>
      <c r="DY22" s="154"/>
      <c r="DZ22" s="158"/>
      <c r="EA22" s="390" t="str">
        <f t="shared" si="36"/>
        <v/>
      </c>
      <c r="EB22" s="158"/>
      <c r="EC22" s="137"/>
      <c r="ED22" s="388" t="str">
        <f t="shared" si="37"/>
        <v/>
      </c>
      <c r="EE22" s="157" t="str">
        <f>IF(VALUE(IF('Vessel List A'!IP21=1,1,IF('Vessel List A'!IP21=2,2,IF('Vessel List A'!IP21=3,3,IF('Vessel List A'!IP21=4,4,IF('Vessel List A'!IP21=5,5,IF('Vessel List A'!IP21=6,6,IF('Vessel List A'!IP21=7,7,IF('Vessel List A'!IP21=8,8,IF('Vessel List A'!IP21=9,9,IF('Vessel List A'!IP21=10,10,IF('Vessel List A'!IP21=11,11,IF('Vessel List A'!IP21=12,12,IF('Vessel List A'!IP21=13,13,IF('Vessel List A'!IP21=14,14,IF('Vessel List A'!IP21=15,15,IF('Vessel List A'!IP21=16,16,0)))))))))))))))))=0," ",VALUE(IF('Vessel List A'!IP21=1,1,IF('Vessel List A'!IP21=2,2,IF('Vessel List A'!IP21=3,3,IF('Vessel List A'!IP21=4,4,IF('Vessel List A'!IP21=5,5,IF('Vessel List A'!IP21=6,6,IF('Vessel List A'!IP21=7,7,IF('Vessel List A'!IP21=8,8,IF('Vessel List A'!IP21=9,9,IF('Vessel List A'!IP21=10,10,IF('Vessel List A'!IP21=11,11,IF('Vessel List A'!IP21=12,12,IF('Vessel List A'!IP21=13,13,IF('Vessel List A'!IP21=14,14,IF('Vessel List A'!IP21=15,15,IF('Vessel List A'!IP21=16,16,0))))))))))))))))))</f>
        <v xml:space="preserve"> </v>
      </c>
      <c r="EF22" s="154"/>
      <c r="EG22" s="158"/>
      <c r="EH22" s="390" t="str">
        <f t="shared" si="38"/>
        <v/>
      </c>
      <c r="EI22" s="158"/>
      <c r="EJ22" s="137"/>
      <c r="EK22" s="397" t="str">
        <f t="shared" si="39"/>
        <v/>
      </c>
      <c r="EL22" s="144"/>
      <c r="EM22" s="157" t="str">
        <f>IF(VALUE(IF('Vessel List B'!C21=1,1,IF('Vessel List B'!C21=2,2,IF('Vessel List B'!C21=3,3,IF('Vessel List B'!C21=4,4,IF('Vessel List B'!C21=5,5,IF('Vessel List B'!C21=6,6,IF('Vessel List B'!C21=7,7,IF('Vessel List B'!C21=8,8,IF('Vessel List B'!C21=9,9,IF('Vessel List B'!C21=10,10,IF('Vessel List B'!C21=11,11,IF('Vessel List B'!C21=12,12,IF('Vessel List B'!C21=13,13,IF('Vessel List B'!C21=14,14,IF('Vessel List B'!C21=15,15,IF('Vessel List B'!C21=16,16,0)))))))))))))))))=0," ",VALUE(IF('Vessel List B'!C21=1,1,IF('Vessel List B'!C21=2,2,IF('Vessel List B'!C21=3,3,IF('Vessel List B'!C21=4,4,IF('Vessel List B'!C21=5,5,IF('Vessel List B'!C21=6,6,IF('Vessel List B'!C21=7,7,IF('Vessel List B'!C21=8,8,IF('Vessel List B'!C21=9,9,IF('Vessel List B'!C21=10,10,IF('Vessel List B'!C21=11,11,IF('Vessel List B'!C21=12,12,IF('Vessel List B'!C21=13,13,IF('Vessel List B'!C21=14,14,IF('Vessel List B'!C21=15,15,IF('Vessel List B'!C21=16,16,0))))))))))))))))))</f>
        <v xml:space="preserve"> </v>
      </c>
      <c r="EN22" s="154"/>
      <c r="EO22" s="158"/>
      <c r="EP22" s="390" t="str">
        <f t="shared" si="40"/>
        <v/>
      </c>
      <c r="EQ22" s="158"/>
      <c r="ER22" s="137"/>
      <c r="ES22" s="388" t="str">
        <f t="shared" si="41"/>
        <v/>
      </c>
      <c r="ET22" s="157" t="str">
        <f>IF(VALUE(IF('Vessel List B'!P21=1,1,IF('Vessel List B'!P21=2,2,IF('Vessel List B'!P21=3,3,IF('Vessel List B'!P21=4,4,IF('Vessel List B'!P21=5,5,IF('Vessel List B'!P21=6,6,IF('Vessel List B'!P21=7,7,IF('Vessel List B'!P21=8,8,IF('Vessel List B'!P21=9,9,IF('Vessel List B'!P21=10,10,IF('Vessel List B'!P21=11,11,IF('Vessel List B'!P21=12,12,IF('Vessel List B'!P21=13,13,IF('Vessel List B'!P21=14,14,IF('Vessel List B'!P21=15,15,IF('Vessel List B'!P21=16,16,0)))))))))))))))))=0," ",VALUE(IF('Vessel List B'!P21=1,1,IF('Vessel List B'!P21=2,2,IF('Vessel List B'!P21=3,3,IF('Vessel List B'!P21=4,4,IF('Vessel List B'!P21=5,5,IF('Vessel List B'!P21=6,6,IF('Vessel List B'!P21=7,7,IF('Vessel List B'!P21=8,8,IF('Vessel List B'!P21=9,9,IF('Vessel List B'!P21=10,10,IF('Vessel List B'!P21=11,11,IF('Vessel List B'!P21=12,12,IF('Vessel List B'!P21=13,13,IF('Vessel List B'!P21=14,14,IF('Vessel List B'!P21=15,15,IF('Vessel List B'!P21=16,16,0))))))))))))))))))</f>
        <v xml:space="preserve"> </v>
      </c>
      <c r="EU22" s="154"/>
      <c r="EV22" s="158"/>
      <c r="EW22" s="390" t="str">
        <f t="shared" si="42"/>
        <v/>
      </c>
      <c r="EX22" s="158"/>
      <c r="EY22" s="137"/>
      <c r="EZ22" s="388" t="str">
        <f t="shared" si="43"/>
        <v/>
      </c>
      <c r="FA22" s="157" t="str">
        <f>IF(VALUE(IF('Vessel List B'!AC21=1,1,IF('Vessel List B'!AC21=2,2,IF('Vessel List B'!AC21=3,3,IF('Vessel List B'!AC21=4,4,IF('Vessel List B'!AC21=5,5,IF('Vessel List B'!AC21=6,6,IF('Vessel List B'!AC21=7,7,IF('Vessel List B'!AC21=8,8,IF('Vessel List B'!AC21=9,9,IF('Vessel List B'!AC21=10,10,IF('Vessel List B'!AC21=11,11,IF('Vessel List B'!AC21=12,12,IF('Vessel List B'!AC21=13,13,IF('Vessel List B'!AC21=14,14,IF('Vessel List B'!AC21=15,15,IF('Vessel List B'!AC21=16,16,0)))))))))))))))))=0," ",VALUE(IF('Vessel List B'!AC21=1,1,IF('Vessel List B'!AC21=2,2,IF('Vessel List B'!AC21=3,3,IF('Vessel List B'!AC21=4,4,IF('Vessel List B'!AC21=5,5,IF('Vessel List B'!AC21=6,6,IF('Vessel List B'!AC21=7,7,IF('Vessel List B'!AC21=8,8,IF('Vessel List B'!AC21=9,9,IF('Vessel List B'!AC21=10,10,IF('Vessel List B'!AC21=11,11,IF('Vessel List B'!AC21=12,12,IF('Vessel List B'!AC21=13,13,IF('Vessel List B'!AC21=14,14,IF('Vessel List B'!AC21=15,15,IF('Vessel List B'!AC21=16,16,0))))))))))))))))))</f>
        <v xml:space="preserve"> </v>
      </c>
      <c r="FB22" s="154"/>
      <c r="FC22" s="158"/>
      <c r="FD22" s="390" t="str">
        <f t="shared" si="44"/>
        <v/>
      </c>
      <c r="FE22" s="158"/>
      <c r="FF22" s="137"/>
      <c r="FG22" s="388" t="str">
        <f t="shared" si="45"/>
        <v/>
      </c>
      <c r="FH22" s="157" t="str">
        <f>IF(VALUE(IF('Vessel List B'!AP21=1,1,IF('Vessel List B'!AP21=2,2,IF('Vessel List B'!AP21=3,3,IF('Vessel List B'!AP21=4,4,IF('Vessel List B'!AP21=5,5,IF('Vessel List B'!AP21=6,6,IF('Vessel List B'!AP21=7,7,IF('Vessel List B'!AP21=8,8,IF('Vessel List B'!AP21=9,9,IF('Vessel List B'!AP21=10,10,IF('Vessel List B'!AP21=11,11,IF('Vessel List B'!AP21=12,12,IF('Vessel List B'!AP21=13,13,IF('Vessel List B'!AP21=14,14,IF('Vessel List B'!AP21=15,15,IF('Vessel List B'!AP21=16,16,0)))))))))))))))))=0," ",VALUE(IF('Vessel List B'!AP21=1,1,IF('Vessel List B'!AP21=2,2,IF('Vessel List B'!AP21=3,3,IF('Vessel List B'!AP21=4,4,IF('Vessel List B'!AP21=5,5,IF('Vessel List B'!AP21=6,6,IF('Vessel List B'!AP21=7,7,IF('Vessel List B'!AP21=8,8,IF('Vessel List B'!AP21=9,9,IF('Vessel List B'!AP21=10,10,IF('Vessel List B'!AP21=11,11,IF('Vessel List B'!AP21=12,12,IF('Vessel List B'!AP21=13,13,IF('Vessel List B'!AP21=14,14,IF('Vessel List B'!AP21=15,15,IF('Vessel List B'!AP21=16,16,0))))))))))))))))))</f>
        <v xml:space="preserve"> </v>
      </c>
      <c r="FI22" s="154"/>
      <c r="FJ22" s="158"/>
      <c r="FK22" s="390" t="str">
        <f t="shared" si="46"/>
        <v/>
      </c>
      <c r="FL22" s="158"/>
      <c r="FM22" s="137"/>
      <c r="FN22" s="388" t="str">
        <f t="shared" si="47"/>
        <v/>
      </c>
      <c r="FO22" s="157" t="str">
        <f>IF(VALUE(IF('Vessel List B'!BC21=1,1,IF('Vessel List B'!BC21=2,2,IF('Vessel List B'!BC21=3,3,IF('Vessel List B'!BC21=4,4,IF('Vessel List B'!BC21=5,5,IF('Vessel List B'!BC21=6,6,IF('Vessel List B'!BC21=7,7,IF('Vessel List B'!BC21=8,8,IF('Vessel List B'!BC21=9,9,IF('Vessel List B'!BC21=10,10,IF('Vessel List B'!BC21=11,11,IF('Vessel List B'!BC21=12,12,IF('Vessel List B'!BC21=13,13,IF('Vessel List B'!BC21=14,14,IF('Vessel List B'!BC21=15,15,IF('Vessel List B'!BC21=16,16,0)))))))))))))))))=0," ",VALUE(IF('Vessel List B'!BC21=1,1,IF('Vessel List B'!BC21=2,2,IF('Vessel List B'!BC21=3,3,IF('Vessel List B'!BC21=4,4,IF('Vessel List B'!BC21=5,5,IF('Vessel List B'!BC21=6,6,IF('Vessel List B'!BC21=7,7,IF('Vessel List B'!BC21=8,8,IF('Vessel List B'!BC21=9,9,IF('Vessel List B'!BC21=10,10,IF('Vessel List B'!BC21=11,11,IF('Vessel List B'!BC21=12,12,IF('Vessel List B'!BC21=13,13,IF('Vessel List B'!BC21=14,14,IF('Vessel List B'!BC21=15,15,IF('Vessel List B'!BC21=16,16,0))))))))))))))))))</f>
        <v xml:space="preserve"> </v>
      </c>
      <c r="FP22" s="154"/>
      <c r="FQ22" s="158"/>
      <c r="FR22" s="390" t="str">
        <f t="shared" si="48"/>
        <v/>
      </c>
      <c r="FS22" s="158"/>
      <c r="FT22" s="137"/>
      <c r="FU22" s="388" t="str">
        <f t="shared" si="49"/>
        <v/>
      </c>
      <c r="FV22" s="157" t="str">
        <f>IF(VALUE(IF('Vessel List B'!BP21=1,1,IF('Vessel List B'!BP21=2,2,IF('Vessel List B'!BP21=3,3,IF('Vessel List B'!BP21=4,4,IF('Vessel List B'!BP21=5,5,IF('Vessel List B'!BP21=6,6,IF('Vessel List B'!BP21=7,7,IF('Vessel List B'!BP21=8,8,IF('Vessel List B'!BP21=9,9,IF('Vessel List B'!BP21=10,10,IF('Vessel List B'!BP21=11,11,IF('Vessel List B'!BP21=12,12,IF('Vessel List B'!BP21=13,13,IF('Vessel List B'!BP21=14,14,IF('Vessel List B'!BP21=15,15,IF('Vessel List B'!BP21=16,16,0)))))))))))))))))=0," ",VALUE(IF('Vessel List B'!BP21=1,1,IF('Vessel List B'!BP21=2,2,IF('Vessel List B'!BP21=3,3,IF('Vessel List B'!BP21=4,4,IF('Vessel List B'!BP21=5,5,IF('Vessel List B'!BP21=6,6,IF('Vessel List B'!BP21=7,7,IF('Vessel List B'!BP21=8,8,IF('Vessel List B'!BP21=9,9,IF('Vessel List B'!BP21=10,10,IF('Vessel List B'!BP21=11,11,IF('Vessel List B'!BP21=12,12,IF('Vessel List B'!BP21=13,13,IF('Vessel List B'!BP21=14,14,IF('Vessel List B'!BP21=15,15,IF('Vessel List B'!BP21=16,16,0))))))))))))))))))</f>
        <v xml:space="preserve"> </v>
      </c>
      <c r="FW22" s="154"/>
      <c r="FX22" s="158"/>
      <c r="FY22" s="390" t="str">
        <f t="shared" si="50"/>
        <v/>
      </c>
      <c r="FZ22" s="158"/>
      <c r="GA22" s="137"/>
      <c r="GB22" s="388" t="str">
        <f t="shared" si="51"/>
        <v/>
      </c>
      <c r="GC22" s="157" t="str">
        <f>IF(VALUE(IF('Vessel List B'!CC21=1,1,IF('Vessel List B'!CC21=2,2,IF('Vessel List B'!CC21=3,3,IF('Vessel List B'!CC21=4,4,IF('Vessel List B'!CC21=5,5,IF('Vessel List B'!CC21=6,6,IF('Vessel List B'!CC21=7,7,IF('Vessel List B'!CC21=8,8,IF('Vessel List B'!CC21=9,9,IF('Vessel List B'!CC21=10,10,IF('Vessel List B'!CC21=11,11,IF('Vessel List B'!CC21=12,12,IF('Vessel List B'!CC21=13,13,IF('Vessel List B'!CC21=14,14,IF('Vessel List B'!CC21=15,15,IF('Vessel List B'!CC21=16,16,0)))))))))))))))))=0," ",VALUE(IF('Vessel List B'!CC21=1,1,IF('Vessel List B'!CC21=2,2,IF('Vessel List B'!CC21=3,3,IF('Vessel List B'!CC21=4,4,IF('Vessel List B'!CC21=5,5,IF('Vessel List B'!CC21=6,6,IF('Vessel List B'!CC21=7,7,IF('Vessel List B'!CC21=8,8,IF('Vessel List B'!CC21=9,9,IF('Vessel List B'!CC21=10,10,IF('Vessel List B'!CC21=11,11,IF('Vessel List B'!CC21=12,12,IF('Vessel List B'!CC21=13,13,IF('Vessel List B'!CC21=14,14,IF('Vessel List B'!CC21=15,15,IF('Vessel List B'!CC21=16,16,0))))))))))))))))))</f>
        <v xml:space="preserve"> </v>
      </c>
      <c r="GD22" s="154"/>
      <c r="GE22" s="158"/>
      <c r="GF22" s="390" t="str">
        <f t="shared" si="52"/>
        <v/>
      </c>
      <c r="GG22" s="158"/>
      <c r="GH22" s="137"/>
      <c r="GI22" s="388" t="str">
        <f t="shared" si="53"/>
        <v/>
      </c>
      <c r="GJ22" s="157" t="str">
        <f>IF(VALUE(IF('Vessel List B'!CP21=1,1,IF('Vessel List B'!CP21=2,2,IF('Vessel List B'!CP21=3,3,IF('Vessel List B'!CP21=4,4,IF('Vessel List B'!CP21=5,5,IF('Vessel List B'!CP21=6,6,IF('Vessel List B'!CP21=7,7,IF('Vessel List B'!CP21=8,8,IF('Vessel List B'!CP21=9,9,IF('Vessel List B'!CP21=10,10,IF('Vessel List B'!CP21=11,11,IF('Vessel List B'!CP21=12,12,IF('Vessel List B'!CP21=13,13,IF('Vessel List B'!CP21=14,14,IF('Vessel List B'!CP21=15,15,IF('Vessel List B'!CP21=16,16,0)))))))))))))))))=0," ",VALUE(IF('Vessel List B'!CP21=1,1,IF('Vessel List B'!CP21=2,2,IF('Vessel List B'!CP21=3,3,IF('Vessel List B'!CP21=4,4,IF('Vessel List B'!CP21=5,5,IF('Vessel List B'!CP21=6,6,IF('Vessel List B'!CP21=7,7,IF('Vessel List B'!CP21=8,8,IF('Vessel List B'!CP21=9,9,IF('Vessel List B'!CP21=10,10,IF('Vessel List B'!CP21=11,11,IF('Vessel List B'!CP21=12,12,IF('Vessel List B'!CP21=13,13,IF('Vessel List B'!CP21=14,14,IF('Vessel List B'!CP21=15,15,IF('Vessel List B'!CP21=16,16,0))))))))))))))))))</f>
        <v xml:space="preserve"> </v>
      </c>
      <c r="GK22" s="154"/>
      <c r="GL22" s="158"/>
      <c r="GM22" s="390" t="str">
        <f t="shared" si="54"/>
        <v/>
      </c>
      <c r="GN22" s="158"/>
      <c r="GO22" s="137"/>
      <c r="GP22" s="388" t="str">
        <f t="shared" si="55"/>
        <v/>
      </c>
      <c r="GQ22" s="157" t="str">
        <f>IF(VALUE(IF('Vessel List B'!DC21=1,1,IF('Vessel List B'!DC21=2,2,IF('Vessel List B'!DC21=3,3,IF('Vessel List B'!DC21=4,4,IF('Vessel List B'!DC21=5,5,IF('Vessel List B'!DC21=6,6,IF('Vessel List B'!DC21=7,7,IF('Vessel List B'!DC21=8,8,IF('Vessel List B'!DC21=9,9,IF('Vessel List B'!DC21=10,10,IF('Vessel List B'!DC21=11,11,IF('Vessel List B'!DC21=12,12,IF('Vessel List B'!DC21=13,13,IF('Vessel List B'!DC21=14,14,IF('Vessel List B'!DC21=15,15,IF('Vessel List B'!DC21=16,16,0)))))))))))))))))=0," ",VALUE(IF('Vessel List B'!DC21=1,1,IF('Vessel List B'!DC21=2,2,IF('Vessel List B'!DC21=3,3,IF('Vessel List B'!DC21=4,4,IF('Vessel List B'!DC21=5,5,IF('Vessel List B'!DC21=6,6,IF('Vessel List B'!DC21=7,7,IF('Vessel List B'!DC21=8,8,IF('Vessel List B'!DC21=9,9,IF('Vessel List B'!DC21=10,10,IF('Vessel List B'!DC21=11,11,IF('Vessel List B'!DC21=12,12,IF('Vessel List B'!DC21=13,13,IF('Vessel List B'!DC21=14,14,IF('Vessel List B'!DC21=15,15,IF('Vessel List B'!DC21=16,16,0))))))))))))))))))</f>
        <v xml:space="preserve"> </v>
      </c>
      <c r="GR22" s="154"/>
      <c r="GS22" s="158"/>
      <c r="GT22" s="390" t="str">
        <f t="shared" si="56"/>
        <v/>
      </c>
      <c r="GU22" s="158"/>
      <c r="GV22" s="137"/>
      <c r="GW22" s="388" t="str">
        <f t="shared" si="57"/>
        <v/>
      </c>
      <c r="GX22" s="157" t="str">
        <f>IF(VALUE(IF('Vessel List B'!DP21=1,1,IF('Vessel List B'!DP21=2,2,IF('Vessel List B'!DP21=3,3,IF('Vessel List B'!DP21=4,4,IF('Vessel List B'!DP21=5,5,IF('Vessel List B'!DP21=6,6,IF('Vessel List B'!DP21=7,7,IF('Vessel List B'!DP21=8,8,IF('Vessel List B'!DP21=9,9,IF('Vessel List B'!DP21=10,10,IF('Vessel List B'!DP21=11,11,IF('Vessel List B'!DP21=12,12,IF('Vessel List B'!DP21=13,13,IF('Vessel List B'!DP21=14,14,IF('Vessel List B'!DP21=15,15,IF('Vessel List B'!DP21=16,16,0)))))))))))))))))=0," ",VALUE(IF('Vessel List B'!DP21=1,1,IF('Vessel List B'!DP21=2,2,IF('Vessel List B'!DP21=3,3,IF('Vessel List B'!DP21=4,4,IF('Vessel List B'!DP21=5,5,IF('Vessel List B'!DP21=6,6,IF('Vessel List B'!DP21=7,7,IF('Vessel List B'!DP21=8,8,IF('Vessel List B'!DP21=9,9,IF('Vessel List B'!DP21=10,10,IF('Vessel List B'!DP21=11,11,IF('Vessel List B'!DP21=12,12,IF('Vessel List B'!DP21=13,13,IF('Vessel List B'!DP21=14,14,IF('Vessel List B'!DP21=15,15,IF('Vessel List B'!DP21=16,16,0))))))))))))))))))</f>
        <v xml:space="preserve"> </v>
      </c>
      <c r="GY22" s="154"/>
      <c r="GZ22" s="158"/>
      <c r="HA22" s="390" t="str">
        <f t="shared" si="58"/>
        <v/>
      </c>
      <c r="HB22" s="158"/>
      <c r="HC22" s="137"/>
      <c r="HD22" s="388" t="str">
        <f t="shared" si="59"/>
        <v/>
      </c>
      <c r="HE22" s="157" t="str">
        <f>IF(VALUE(IF('Vessel List B'!EC21=1,1,IF('Vessel List B'!EC21=2,2,IF('Vessel List B'!EC21=3,3,IF('Vessel List B'!EC21=4,4,IF('Vessel List B'!EC21=5,5,IF('Vessel List B'!EC21=6,6,IF('Vessel List B'!EC21=7,7,IF('Vessel List B'!EC21=8,8,IF('Vessel List B'!EC21=9,9,IF('Vessel List B'!EC21=10,10,IF('Vessel List B'!EC21=11,11,IF('Vessel List B'!EC21=12,12,IF('Vessel List B'!EC21=13,13,IF('Vessel List B'!EC21=14,14,IF('Vessel List B'!EC21=15,15,IF('Vessel List B'!EC21=16,16,0)))))))))))))))))=0," ",VALUE(IF('Vessel List B'!EC21=1,1,IF('Vessel List B'!EC21=2,2,IF('Vessel List B'!EC21=3,3,IF('Vessel List B'!EC21=4,4,IF('Vessel List B'!EC21=5,5,IF('Vessel List B'!EC21=6,6,IF('Vessel List B'!EC21=7,7,IF('Vessel List B'!EC21=8,8,IF('Vessel List B'!EC21=9,9,IF('Vessel List B'!EC21=10,10,IF('Vessel List B'!EC21=11,11,IF('Vessel List B'!EC21=12,12,IF('Vessel List B'!EC21=13,13,IF('Vessel List B'!EC21=14,14,IF('Vessel List B'!EC21=15,15,IF('Vessel List B'!EC21=16,16,0))))))))))))))))))</f>
        <v xml:space="preserve"> </v>
      </c>
      <c r="HF22" s="154"/>
      <c r="HG22" s="158"/>
      <c r="HH22" s="390" t="str">
        <f t="shared" si="60"/>
        <v/>
      </c>
      <c r="HI22" s="158"/>
      <c r="HJ22" s="137"/>
      <c r="HK22" s="388" t="str">
        <f t="shared" si="61"/>
        <v/>
      </c>
      <c r="HL22" s="157" t="str">
        <f>IF(VALUE(IF('Vessel List B'!EP21=1,1,IF('Vessel List B'!EP21=2,2,IF('Vessel List B'!EP21=3,3,IF('Vessel List B'!EP21=4,4,IF('Vessel List B'!EP21=5,5,IF('Vessel List B'!EP21=6,6,IF('Vessel List B'!EP21=7,7,IF('Vessel List B'!EP21=8,8,IF('Vessel List B'!EP21=9,9,IF('Vessel List B'!EP21=10,10,IF('Vessel List B'!EP21=11,11,IF('Vessel List B'!EP21=12,12,IF('Vessel List B'!EP21=13,13,IF('Vessel List B'!EP21=14,14,IF('Vessel List B'!EP21=15,15,IF('Vessel List B'!EP21=16,16,0)))))))))))))))))=0," ",VALUE(IF('Vessel List B'!EP21=1,1,IF('Vessel List B'!EP21=2,2,IF('Vessel List B'!EP21=3,3,IF('Vessel List B'!EP21=4,4,IF('Vessel List B'!EP21=5,5,IF('Vessel List B'!EP21=6,6,IF('Vessel List B'!EP21=7,7,IF('Vessel List B'!EP21=8,8,IF('Vessel List B'!EP21=9,9,IF('Vessel List B'!EP21=10,10,IF('Vessel List B'!EP21=11,11,IF('Vessel List B'!EP21=12,12,IF('Vessel List B'!EP21=13,13,IF('Vessel List B'!EP21=14,14,IF('Vessel List B'!EP21=15,15,IF('Vessel List B'!EP21=16,16,0))))))))))))))))))</f>
        <v xml:space="preserve"> </v>
      </c>
      <c r="HM22" s="154"/>
      <c r="HN22" s="158"/>
      <c r="HO22" s="390" t="str">
        <f t="shared" si="62"/>
        <v/>
      </c>
      <c r="HP22" s="158"/>
      <c r="HQ22" s="137"/>
      <c r="HR22" s="388" t="str">
        <f t="shared" si="63"/>
        <v/>
      </c>
      <c r="HS22" s="157" t="str">
        <f>IF(VALUE(IF('Vessel List B'!FC21=1,1,IF('Vessel List B'!FC21=2,2,IF('Vessel List B'!FC21=3,3,IF('Vessel List B'!FC21=4,4,IF('Vessel List B'!FC21=5,5,IF('Vessel List B'!FC21=6,6,IF('Vessel List B'!FC21=7,7,IF('Vessel List B'!FC21=8,8,IF('Vessel List B'!FC21=9,9,IF('Vessel List B'!FC21=10,10,IF('Vessel List B'!FC21=11,11,IF('Vessel List B'!FC21=12,12,IF('Vessel List B'!FC21=13,13,IF('Vessel List B'!FC21=14,14,IF('Vessel List B'!FC21=15,15,IF('Vessel List B'!FC21=16,16,0)))))))))))))))))=0," ",VALUE(IF('Vessel List B'!FC21=1,1,IF('Vessel List B'!FC21=2,2,IF('Vessel List B'!FC21=3,3,IF('Vessel List B'!FC21=4,4,IF('Vessel List B'!FC21=5,5,IF('Vessel List B'!FC21=6,6,IF('Vessel List B'!FC21=7,7,IF('Vessel List B'!FC21=8,8,IF('Vessel List B'!FC21=9,9,IF('Vessel List B'!FC21=10,10,IF('Vessel List B'!FC21=11,11,IF('Vessel List B'!FC21=12,12,IF('Vessel List B'!FC21=13,13,IF('Vessel List B'!FC21=14,14,IF('Vessel List B'!FC21=15,15,IF('Vessel List B'!FC21=16,16,0))))))))))))))))))</f>
        <v xml:space="preserve"> </v>
      </c>
      <c r="HT22" s="154"/>
      <c r="HU22" s="158"/>
      <c r="HV22" s="390" t="str">
        <f t="shared" si="64"/>
        <v/>
      </c>
      <c r="HW22" s="158"/>
      <c r="HX22" s="137"/>
      <c r="HY22" s="388" t="str">
        <f t="shared" si="65"/>
        <v/>
      </c>
      <c r="HZ22" s="157" t="str">
        <f>IF(VALUE(IF('Vessel List B'!FP21=1,1,IF('Vessel List B'!FP21=2,2,IF('Vessel List B'!FP21=3,3,IF('Vessel List B'!FP21=4,4,IF('Vessel List B'!FP21=5,5,IF('Vessel List B'!FP21=6,6,IF('Vessel List B'!FP21=7,7,IF('Vessel List B'!FP21=8,8,IF('Vessel List B'!FP21=9,9,IF('Vessel List B'!FP21=10,10,IF('Vessel List B'!FP21=11,11,IF('Vessel List B'!FP21=12,12,IF('Vessel List B'!FP21=13,13,IF('Vessel List B'!FP21=14,14,IF('Vessel List B'!FP21=15,15,IF('Vessel List B'!FP21=16,16,0)))))))))))))))))=0," ",VALUE(IF('Vessel List B'!FP21=1,1,IF('Vessel List B'!FP21=2,2,IF('Vessel List B'!FP21=3,3,IF('Vessel List B'!FP21=4,4,IF('Vessel List B'!FP21=5,5,IF('Vessel List B'!FP21=6,6,IF('Vessel List B'!FP21=7,7,IF('Vessel List B'!FP21=8,8,IF('Vessel List B'!FP21=9,9,IF('Vessel List B'!FP21=10,10,IF('Vessel List B'!FP21=11,11,IF('Vessel List B'!FP21=12,12,IF('Vessel List B'!FP21=13,13,IF('Vessel List B'!FP21=14,14,IF('Vessel List B'!FP21=15,15,IF('Vessel List B'!FP21=16,16,0))))))))))))))))))</f>
        <v xml:space="preserve"> </v>
      </c>
      <c r="IA22" s="154"/>
      <c r="IB22" s="158"/>
      <c r="IC22" s="390" t="str">
        <f t="shared" si="66"/>
        <v/>
      </c>
      <c r="ID22" s="158"/>
      <c r="IE22" s="137"/>
      <c r="IF22" s="388" t="str">
        <f t="shared" si="67"/>
        <v/>
      </c>
      <c r="IG22" s="157" t="str">
        <f>IF(VALUE(IF('Vessel List B'!GC21=1,1,IF('Vessel List B'!GC21=2,2,IF('Vessel List B'!GC21=3,3,IF('Vessel List B'!GC21=4,4,IF('Vessel List B'!GC21=5,5,IF('Vessel List B'!GC21=6,6,IF('Vessel List B'!GC21=7,7,IF('Vessel List B'!GC21=8,8,IF('Vessel List B'!GC21=9,9,IF('Vessel List B'!GC21=10,10,IF('Vessel List B'!GC21=11,11,IF('Vessel List B'!GC21=12,12,IF('Vessel List B'!GC21=13,13,IF('Vessel List B'!GC21=14,14,IF('Vessel List B'!GC21=15,15,IF('Vessel List B'!GC21=16,16,0)))))))))))))))))=0," ",VALUE(IF('Vessel List B'!GC21=1,1,IF('Vessel List B'!GC21=2,2,IF('Vessel List B'!GC21=3,3,IF('Vessel List B'!GC21=4,4,IF('Vessel List B'!GC21=5,5,IF('Vessel List B'!GC21=6,6,IF('Vessel List B'!GC21=7,7,IF('Vessel List B'!GC21=8,8,IF('Vessel List B'!GC21=9,9,IF('Vessel List B'!GC21=10,10,IF('Vessel List B'!GC21=11,11,IF('Vessel List B'!GC21=12,12,IF('Vessel List B'!GC21=13,13,IF('Vessel List B'!GC21=14,14,IF('Vessel List B'!GC21=15,15,IF('Vessel List B'!GC21=16,16,0))))))))))))))))))</f>
        <v xml:space="preserve"> </v>
      </c>
      <c r="IH22" s="154"/>
      <c r="II22" s="158"/>
      <c r="IJ22" s="390" t="str">
        <f t="shared" si="68"/>
        <v/>
      </c>
      <c r="IK22" s="158"/>
      <c r="IL22" s="137"/>
      <c r="IM22" s="388" t="str">
        <f t="shared" si="69"/>
        <v/>
      </c>
      <c r="IN22" s="157" t="str">
        <f>IF(VALUE(IF('Vessel List B'!GP21=1,1,IF('Vessel List B'!GP21=2,2,IF('Vessel List B'!GP21=3,3,IF('Vessel List B'!GP21=4,4,IF('Vessel List B'!GP21=5,5,IF('Vessel List B'!GP21=6,6,IF('Vessel List B'!GP21=7,7,IF('Vessel List B'!GP21=8,8,IF('Vessel List B'!GP21=9,9,IF('Vessel List B'!GP21=10,10,IF('Vessel List B'!GP21=11,11,IF('Vessel List B'!GP21=12,12,IF('Vessel List B'!GP21=13,13,IF('Vessel List B'!GP21=14,14,IF('Vessel List B'!GP21=15,15,IF('Vessel List B'!GP21=16,16,0)))))))))))))))))=0," ",VALUE(IF('Vessel List B'!GP21=1,1,IF('Vessel List B'!GP21=2,2,IF('Vessel List B'!GP21=3,3,IF('Vessel List B'!GP21=4,4,IF('Vessel List B'!GP21=5,5,IF('Vessel List B'!GP21=6,6,IF('Vessel List B'!GP21=7,7,IF('Vessel List B'!GP21=8,8,IF('Vessel List B'!GP21=9,9,IF('Vessel List B'!GP21=10,10,IF('Vessel List B'!GP21=11,11,IF('Vessel List B'!GP21=12,12,IF('Vessel List B'!GP21=13,13,IF('Vessel List B'!GP21=14,14,IF('Vessel List B'!GP21=15,15,IF('Vessel List B'!GP21=16,16,0))))))))))))))))))</f>
        <v xml:space="preserve"> </v>
      </c>
      <c r="IO22" s="154"/>
      <c r="IP22" s="158"/>
      <c r="IQ22" s="390" t="str">
        <f t="shared" si="70"/>
        <v/>
      </c>
      <c r="IR22" s="158"/>
      <c r="IS22" s="137"/>
      <c r="IT22" s="388" t="str">
        <f t="shared" si="71"/>
        <v/>
      </c>
      <c r="IU22" s="157" t="str">
        <f>IF(VALUE(IF('Vessel List B'!HC21=1,1,IF('Vessel List B'!HC21=2,2,IF('Vessel List B'!HC21=3,3,IF('Vessel List B'!HC21=4,4,IF('Vessel List B'!HC21=5,5,IF('Vessel List B'!HC21=6,6,IF('Vessel List B'!HC21=7,7,IF('Vessel List B'!HC21=8,8,IF('Vessel List B'!HC21=9,9,IF('Vessel List B'!HC21=10,10,IF('Vessel List B'!HC21=11,11,IF('Vessel List B'!HC21=12,12,IF('Vessel List B'!HC21=13,13,IF('Vessel List B'!HC21=14,14,IF('Vessel List B'!HC21=15,15,IF('Vessel List B'!HC21=16,16,0)))))))))))))))))=0," ",VALUE(IF('Vessel List B'!HC21=1,1,IF('Vessel List B'!HC21=2,2,IF('Vessel List B'!HC21=3,3,IF('Vessel List B'!HC21=4,4,IF('Vessel List B'!HC21=5,5,IF('Vessel List B'!HC21=6,6,IF('Vessel List B'!HC21=7,7,IF('Vessel List B'!HC21=8,8,IF('Vessel List B'!HC21=9,9,IF('Vessel List B'!HC21=10,10,IF('Vessel List B'!HC21=11,11,IF('Vessel List B'!HC21=12,12,IF('Vessel List B'!HC21=13,13,IF('Vessel List B'!HC21=14,14,IF('Vessel List B'!HC21=15,15,IF('Vessel List B'!HC21=16,16,0))))))))))))))))))</f>
        <v xml:space="preserve"> </v>
      </c>
      <c r="IV22" s="154"/>
      <c r="IW22" s="158"/>
      <c r="IX22" s="390" t="str">
        <f t="shared" si="72"/>
        <v/>
      </c>
      <c r="IY22" s="158"/>
      <c r="IZ22" s="137"/>
      <c r="JA22" s="388" t="str">
        <f t="shared" si="73"/>
        <v/>
      </c>
      <c r="JB22" s="157" t="str">
        <f>IF(VALUE(IF('Vessel List B'!HP21=1,1,IF('Vessel List B'!HP21=2,2,IF('Vessel List B'!HP21=3,3,IF('Vessel List B'!HP21=4,4,IF('Vessel List B'!HP21=5,5,IF('Vessel List B'!HP21=6,6,IF('Vessel List B'!HP21=7,7,IF('Vessel List B'!HP21=8,8,IF('Vessel List B'!HP21=9,9,IF('Vessel List B'!HP21=10,10,IF('Vessel List B'!HP21=11,11,IF('Vessel List B'!HP21=12,12,IF('Vessel List B'!HP21=13,13,IF('Vessel List B'!HP21=14,14,IF('Vessel List B'!HP21=15,15,IF('Vessel List B'!HP21=16,16,0)))))))))))))))))=0," ",VALUE(IF('Vessel List B'!HP21=1,1,IF('Vessel List B'!HP21=2,2,IF('Vessel List B'!HP21=3,3,IF('Vessel List B'!HP21=4,4,IF('Vessel List B'!HP21=5,5,IF('Vessel List B'!HP21=6,6,IF('Vessel List B'!HP21=7,7,IF('Vessel List B'!HP21=8,8,IF('Vessel List B'!HP21=9,9,IF('Vessel List B'!HP21=10,10,IF('Vessel List B'!HP21=11,11,IF('Vessel List B'!HP21=12,12,IF('Vessel List B'!HP21=13,13,IF('Vessel List B'!HP21=14,14,IF('Vessel List B'!HP21=15,15,IF('Vessel List B'!HP21=16,16,0))))))))))))))))))</f>
        <v xml:space="preserve"> </v>
      </c>
      <c r="JC22" s="154"/>
      <c r="JD22" s="158"/>
      <c r="JE22" s="390" t="str">
        <f t="shared" si="74"/>
        <v/>
      </c>
      <c r="JF22" s="158"/>
      <c r="JG22" s="137"/>
      <c r="JH22" s="388" t="str">
        <f t="shared" si="75"/>
        <v/>
      </c>
      <c r="JI22" s="157" t="str">
        <f>IF(VALUE(IF('Vessel List B'!IC21=1,1,IF('Vessel List B'!IC21=2,2,IF('Vessel List B'!IC21=3,3,IF('Vessel List B'!IC21=4,4,IF('Vessel List B'!IC21=5,5,IF('Vessel List B'!IC21=6,6,IF('Vessel List B'!IC21=7,7,IF('Vessel List B'!IC21=8,8,IF('Vessel List B'!IC21=9,9,IF('Vessel List B'!IC21=10,10,IF('Vessel List B'!IC21=11,11,IF('Vessel List B'!IC21=12,12,IF('Vessel List B'!IC21=13,13,IF('Vessel List B'!IC21=14,14,IF('Vessel List B'!IC21=15,15,IF('Vessel List B'!IC21=16,16,0)))))))))))))))))=0," ",VALUE(IF('Vessel List B'!IC21=1,1,IF('Vessel List B'!IC21=2,2,IF('Vessel List B'!IC21=3,3,IF('Vessel List B'!IC21=4,4,IF('Vessel List B'!IC21=5,5,IF('Vessel List B'!IC21=6,6,IF('Vessel List B'!IC21=7,7,IF('Vessel List B'!IC21=8,8,IF('Vessel List B'!IC21=9,9,IF('Vessel List B'!IC21=10,10,IF('Vessel List B'!IC21=11,11,IF('Vessel List B'!IC21=12,12,IF('Vessel List B'!IC21=13,13,IF('Vessel List B'!IC21=14,14,IF('Vessel List B'!IC21=15,15,IF('Vessel List B'!IC21=16,16,0))))))))))))))))))</f>
        <v xml:space="preserve"> </v>
      </c>
      <c r="JJ22" s="154"/>
      <c r="JK22" s="158"/>
      <c r="JL22" s="390" t="str">
        <f t="shared" si="76"/>
        <v/>
      </c>
      <c r="JM22" s="158"/>
      <c r="JN22" s="137"/>
      <c r="JO22" s="388" t="str">
        <f t="shared" si="77"/>
        <v/>
      </c>
      <c r="JP22" s="157" t="str">
        <f>IF(VALUE(IF('Vessel List B'!IP21=1,1,IF('Vessel List B'!IP21=2,2,IF('Vessel List B'!IP21=3,3,IF('Vessel List B'!IP21=4,4,IF('Vessel List B'!IP21=5,5,IF('Vessel List B'!IP21=6,6,IF('Vessel List B'!IP21=7,7,IF('Vessel List B'!IP21=8,8,IF('Vessel List B'!IP21=9,9,IF('Vessel List B'!IP21=10,10,IF('Vessel List B'!IP21=11,11,IF('Vessel List B'!IP21=12,12,IF('Vessel List B'!IP21=13,13,IF('Vessel List B'!IP21=14,14,IF('Vessel List B'!IP21=15,15,IF('Vessel List B'!IP21=16,16,0)))))))))))))))))=0," ",VALUE(IF('Vessel List B'!IP21=1,1,IF('Vessel List B'!IP21=2,2,IF('Vessel List B'!IP21=3,3,IF('Vessel List B'!IP21=4,4,IF('Vessel List B'!IP21=5,5,IF('Vessel List B'!IP21=6,6,IF('Vessel List B'!IP21=7,7,IF('Vessel List B'!IP21=8,8,IF('Vessel List B'!IP21=9,9,IF('Vessel List B'!IP21=10,10,IF('Vessel List B'!IP21=11,11,IF('Vessel List B'!IP21=12,12,IF('Vessel List B'!IP21=13,13,IF('Vessel List B'!IP21=14,14,IF('Vessel List B'!IP21=15,15,IF('Vessel List B'!IP21=16,16,0))))))))))))))))))</f>
        <v xml:space="preserve"> </v>
      </c>
      <c r="JQ22" s="154"/>
      <c r="JR22" s="158"/>
      <c r="JS22" s="390" t="str">
        <f t="shared" si="78"/>
        <v/>
      </c>
      <c r="JT22" s="158"/>
      <c r="JU22" s="137"/>
      <c r="JV22" s="397" t="str">
        <f t="shared" si="79"/>
        <v/>
      </c>
      <c r="JW22" s="403"/>
      <c r="JX22" s="409" t="e">
        <f t="shared" si="81"/>
        <v>#VALUE!</v>
      </c>
    </row>
    <row r="23" spans="1:291" ht="15" x14ac:dyDescent="0.25">
      <c r="A23" s="132">
        <f>'Vessel List A'!B22</f>
        <v>41597</v>
      </c>
      <c r="B23" s="157" t="str">
        <f>IF(VALUE(IF('Vessel List A'!C22=1,1,IF('Vessel List A'!C22=2,2,IF('Vessel List A'!C22=3,3,IF('Vessel List A'!C22=4,4,IF('Vessel List A'!C22=5,5,IF('Vessel List A'!C22=6,6,IF('Vessel List A'!C22=7,7,IF('Vessel List A'!C22=8,8,IF('Vessel List A'!C22=9,9,IF('Vessel List A'!C22=10,10,IF('Vessel List A'!C22=11,11,IF('Vessel List A'!C22=12,12,IF('Vessel List A'!C22=13,13,IF('Vessel List A'!C22=14,14,IF('Vessel List A'!C22=15,15,IF('Vessel List A'!C22=16,16,0)))))))))))))))))=0," ",VALUE(IF('Vessel List A'!C22=1,1,IF('Vessel List A'!C22=2,2,IF('Vessel List A'!C22=3,3,IF('Vessel List A'!C22=4,4,IF('Vessel List A'!C22=5,5,IF('Vessel List A'!C22=6,6,IF('Vessel List A'!C22=7,7,IF('Vessel List A'!C22=8,8,IF('Vessel List A'!C22=9,9,IF('Vessel List A'!C22=10,10,IF('Vessel List A'!C22=11,11,IF('Vessel List A'!C22=12,12,IF('Vessel List A'!C22=13,13,IF('Vessel List A'!C22=14,14,IF('Vessel List A'!C22=15,15,IF('Vessel List A'!C22=16,16,0))))))))))))))))))</f>
        <v xml:space="preserve"> </v>
      </c>
      <c r="C23" s="154">
        <v>2</v>
      </c>
      <c r="D23" s="158" t="s">
        <v>180</v>
      </c>
      <c r="E23" s="390">
        <f t="shared" si="0"/>
        <v>4</v>
      </c>
      <c r="F23" s="158">
        <v>2</v>
      </c>
      <c r="G23" s="137" t="s">
        <v>182</v>
      </c>
      <c r="H23" s="388">
        <f t="shared" si="1"/>
        <v>4</v>
      </c>
      <c r="I23" s="157" t="str">
        <f>IF(VALUE(IF('Vessel List A'!P22=1,1,IF('Vessel List A'!P22=2,2,IF('Vessel List A'!P22=3,3,IF('Vessel List A'!P22=4,4,IF('Vessel List A'!P22=5,5,IF('Vessel List A'!P22=6,6,IF('Vessel List A'!P22=7,7,IF('Vessel List A'!P22=8,8,IF('Vessel List A'!P22=9,9,IF('Vessel List A'!P22=10,10,IF('Vessel List A'!P22=11,11,IF('Vessel List A'!P22=12,12,IF('Vessel List A'!P22=13,13,IF('Vessel List A'!P22=14,14,IF('Vessel List A'!P22=15,15,IF('Vessel List A'!P22=16,16,0)))))))))))))))))=0," ",VALUE(IF('Vessel List A'!P22=1,1,IF('Vessel List A'!P22=2,2,IF('Vessel List A'!P22=3,3,IF('Vessel List A'!P22=4,4,IF('Vessel List A'!P22=5,5,IF('Vessel List A'!P22=6,6,IF('Vessel List A'!P22=7,7,IF('Vessel List A'!P22=8,8,IF('Vessel List A'!P22=9,9,IF('Vessel List A'!P22=10,10,IF('Vessel List A'!P22=11,11,IF('Vessel List A'!P22=12,12,IF('Vessel List A'!P22=13,13,IF('Vessel List A'!P22=14,14,IF('Vessel List A'!P22=15,15,IF('Vessel List A'!P22=16,16,0))))))))))))))))))</f>
        <v xml:space="preserve"> </v>
      </c>
      <c r="J23" s="154"/>
      <c r="K23" s="158"/>
      <c r="L23" s="390" t="str">
        <f t="shared" si="2"/>
        <v/>
      </c>
      <c r="M23" s="158"/>
      <c r="N23" s="137"/>
      <c r="O23" s="388" t="str">
        <f t="shared" si="3"/>
        <v/>
      </c>
      <c r="P23" s="157" t="str">
        <f>IF(VALUE(IF('Vessel List A'!AC22=1,1,IF('Vessel List A'!AC22=2,2,IF('Vessel List A'!AC22=3,3,IF('Vessel List A'!AC22=4,4,IF('Vessel List A'!AC22=5,5,IF('Vessel List A'!AC22=6,6,IF('Vessel List A'!AC22=7,7,IF('Vessel List A'!AC22=8,8,IF('Vessel List A'!AC22=9,9,IF('Vessel List A'!AC22=10,10,IF('Vessel List A'!AC22=11,11,IF('Vessel List A'!AC22=12,12,IF('Vessel List A'!AC22=13,13,IF('Vessel List A'!AC22=14,14,IF('Vessel List A'!AC22=15,15,IF('Vessel List A'!AC22=16,16,0)))))))))))))))))=0," ",VALUE(IF('Vessel List A'!AC22=1,1,IF('Vessel List A'!AC22=2,2,IF('Vessel List A'!AC22=3,3,IF('Vessel List A'!AC22=4,4,IF('Vessel List A'!AC22=5,5,IF('Vessel List A'!AC22=6,6,IF('Vessel List A'!AC22=7,7,IF('Vessel List A'!AC22=8,8,IF('Vessel List A'!AC22=9,9,IF('Vessel List A'!AC22=10,10,IF('Vessel List A'!AC22=11,11,IF('Vessel List A'!AC22=12,12,IF('Vessel List A'!AC22=13,13,IF('Vessel List A'!AC22=14,14,IF('Vessel List A'!AC22=15,15,IF('Vessel List A'!AC22=16,16,0))))))))))))))))))</f>
        <v xml:space="preserve"> </v>
      </c>
      <c r="Q23" s="154"/>
      <c r="R23" s="158"/>
      <c r="S23" s="390" t="str">
        <f t="shared" si="4"/>
        <v/>
      </c>
      <c r="T23" s="158"/>
      <c r="U23" s="137"/>
      <c r="V23" s="388" t="str">
        <f t="shared" si="5"/>
        <v/>
      </c>
      <c r="W23" s="157" t="str">
        <f>IF(VALUE(IF('Vessel List A'!AP22=1,1,IF('Vessel List A'!AP22=2,2,IF('Vessel List A'!AP22=3,3,IF('Vessel List A'!AP22=4,4,IF('Vessel List A'!AP22=5,5,IF('Vessel List A'!AP22=6,6,IF('Vessel List A'!AP22=7,7,IF('Vessel List A'!AP22=8,8,IF('Vessel List A'!AP22=9,9,IF('Vessel List A'!AP22=10,10,IF('Vessel List A'!AP22=11,11,IF('Vessel List A'!AP22=12,12,IF('Vessel List A'!AP22=13,13,IF('Vessel List A'!AP22=14,14,IF('Vessel List A'!AP22=15,15,IF('Vessel List A'!AP22=16,16,0)))))))))))))))))=0," ",VALUE(IF('Vessel List A'!AP22=1,1,IF('Vessel List A'!AP22=2,2,IF('Vessel List A'!AP22=3,3,IF('Vessel List A'!AP22=4,4,IF('Vessel List A'!AP22=5,5,IF('Vessel List A'!AP22=6,6,IF('Vessel List A'!AP22=7,7,IF('Vessel List A'!AP22=8,8,IF('Vessel List A'!AP22=9,9,IF('Vessel List A'!AP22=10,10,IF('Vessel List A'!AP22=11,11,IF('Vessel List A'!AP22=12,12,IF('Vessel List A'!AP22=13,13,IF('Vessel List A'!AP22=14,14,IF('Vessel List A'!AP22=15,15,IF('Vessel List A'!AP22=16,16,0))))))))))))))))))</f>
        <v xml:space="preserve"> </v>
      </c>
      <c r="X23" s="154"/>
      <c r="Y23" s="158"/>
      <c r="Z23" s="390" t="str">
        <f t="shared" si="6"/>
        <v/>
      </c>
      <c r="AA23" s="158"/>
      <c r="AB23" s="137"/>
      <c r="AC23" s="388" t="str">
        <f t="shared" si="7"/>
        <v/>
      </c>
      <c r="AD23" s="157" t="str">
        <f>IF(VALUE(IF('Vessel List A'!BC22=1,1,IF('Vessel List A'!BC22=2,2,IF('Vessel List A'!BC22=3,3,IF('Vessel List A'!BC22=4,4,IF('Vessel List A'!BC22=5,5,IF('Vessel List A'!BC22=6,6,IF('Vessel List A'!BC22=7,7,IF('Vessel List A'!BC22=8,8,IF('Vessel List A'!BC22=9,9,IF('Vessel List A'!BC22=10,10,IF('Vessel List A'!BC22=11,11,IF('Vessel List A'!BC22=12,12,IF('Vessel List A'!BC22=13,13,IF('Vessel List A'!BC22=14,14,IF('Vessel List A'!BC22=15,15,IF('Vessel List A'!BC22=16,16,0)))))))))))))))))=0," ",VALUE(IF('Vessel List A'!BC22=1,1,IF('Vessel List A'!BC22=2,2,IF('Vessel List A'!BC22=3,3,IF('Vessel List A'!BC22=4,4,IF('Vessel List A'!BC22=5,5,IF('Vessel List A'!BC22=6,6,IF('Vessel List A'!BC22=7,7,IF('Vessel List A'!BC22=8,8,IF('Vessel List A'!BC22=9,9,IF('Vessel List A'!BC22=10,10,IF('Vessel List A'!BC22=11,11,IF('Vessel List A'!BC22=12,12,IF('Vessel List A'!BC22=13,13,IF('Vessel List A'!BC22=14,14,IF('Vessel List A'!BC22=15,15,IF('Vessel List A'!BC22=16,16,0))))))))))))))))))</f>
        <v xml:space="preserve"> </v>
      </c>
      <c r="AE23" s="154"/>
      <c r="AF23" s="158"/>
      <c r="AG23" s="390" t="str">
        <f t="shared" si="8"/>
        <v/>
      </c>
      <c r="AH23" s="158"/>
      <c r="AI23" s="137"/>
      <c r="AJ23" s="388" t="str">
        <f t="shared" si="9"/>
        <v/>
      </c>
      <c r="AK23" s="157" t="str">
        <f>IF(VALUE(IF('Vessel List A'!BP22=1,1,IF('Vessel List A'!BP22=2,2,IF('Vessel List A'!BP22=3,3,IF('Vessel List A'!BP22=4,4,IF('Vessel List A'!BP22=5,5,IF('Vessel List A'!BP22=6,6,IF('Vessel List A'!BP22=7,7,IF('Vessel List A'!BP22=8,8,IF('Vessel List A'!BP22=9,9,IF('Vessel List A'!BP22=10,10,IF('Vessel List A'!BP22=11,11,IF('Vessel List A'!BP22=12,12,IF('Vessel List A'!BP22=13,13,IF('Vessel List A'!BP22=14,14,IF('Vessel List A'!BP22=15,15,IF('Vessel List A'!BP22=16,16,0)))))))))))))))))=0," ",VALUE(IF('Vessel List A'!BP22=1,1,IF('Vessel List A'!BP22=2,2,IF('Vessel List A'!BP22=3,3,IF('Vessel List A'!BP22=4,4,IF('Vessel List A'!BP22=5,5,IF('Vessel List A'!BP22=6,6,IF('Vessel List A'!BP22=7,7,IF('Vessel List A'!BP22=8,8,IF('Vessel List A'!BP22=9,9,IF('Vessel List A'!BP22=10,10,IF('Vessel List A'!BP22=11,11,IF('Vessel List A'!BP22=12,12,IF('Vessel List A'!BP22=13,13,IF('Vessel List A'!BP22=14,14,IF('Vessel List A'!BP22=15,15,IF('Vessel List A'!BP22=16,16,0))))))))))))))))))</f>
        <v xml:space="preserve"> </v>
      </c>
      <c r="AL23" s="154"/>
      <c r="AM23" s="158"/>
      <c r="AN23" s="390" t="str">
        <f t="shared" si="10"/>
        <v/>
      </c>
      <c r="AO23" s="158"/>
      <c r="AP23" s="137"/>
      <c r="AQ23" s="388" t="str">
        <f t="shared" si="11"/>
        <v/>
      </c>
      <c r="AR23" s="157" t="str">
        <f>IF(VALUE(IF('Vessel List A'!CC22=1,1,IF('Vessel List A'!CC22=2,2,IF('Vessel List A'!CC22=3,3,IF('Vessel List A'!CC22=4,4,IF('Vessel List A'!CC22=5,5,IF('Vessel List A'!CC22=6,6,IF('Vessel List A'!CC22=7,7,IF('Vessel List A'!CC22=8,8,IF('Vessel List A'!CC22=9,9,IF('Vessel List A'!CC22=10,10,IF('Vessel List A'!CC22=11,11,IF('Vessel List A'!CC22=12,12,IF('Vessel List A'!CC22=13,13,IF('Vessel List A'!CC22=14,14,IF('Vessel List A'!CC22=15,15,IF('Vessel List A'!CC22=16,16,0)))))))))))))))))=0," ",VALUE(IF('Vessel List A'!CC22=1,1,IF('Vessel List A'!CC22=2,2,IF('Vessel List A'!CC22=3,3,IF('Vessel List A'!CC22=4,4,IF('Vessel List A'!CC22=5,5,IF('Vessel List A'!CC22=6,6,IF('Vessel List A'!CC22=7,7,IF('Vessel List A'!CC22=8,8,IF('Vessel List A'!CC22=9,9,IF('Vessel List A'!CC22=10,10,IF('Vessel List A'!CC22=11,11,IF('Vessel List A'!CC22=12,12,IF('Vessel List A'!CC22=13,13,IF('Vessel List A'!CC22=14,14,IF('Vessel List A'!CC22=15,15,IF('Vessel List A'!CC22=16,16,0))))))))))))))))))</f>
        <v xml:space="preserve"> </v>
      </c>
      <c r="AS23" s="154"/>
      <c r="AT23" s="158"/>
      <c r="AU23" s="390" t="str">
        <f t="shared" si="12"/>
        <v/>
      </c>
      <c r="AV23" s="158"/>
      <c r="AW23" s="137"/>
      <c r="AX23" s="388" t="str">
        <f t="shared" si="13"/>
        <v/>
      </c>
      <c r="AY23" s="157" t="str">
        <f>IF(VALUE(IF('Vessel List A'!CP22=1,1,IF('Vessel List A'!CP22=2,2,IF('Vessel List A'!CP22=3,3,IF('Vessel List A'!CP22=4,4,IF('Vessel List A'!CP22=5,5,IF('Vessel List A'!CP22=6,6,IF('Vessel List A'!CP22=7,7,IF('Vessel List A'!CP22=8,8,IF('Vessel List A'!CP22=9,9,IF('Vessel List A'!CP22=10,10,IF('Vessel List A'!CP22=11,11,IF('Vessel List A'!CP22=12,12,IF('Vessel List A'!CP22=13,13,IF('Vessel List A'!CP22=14,14,IF('Vessel List A'!CP22=15,15,IF('Vessel List A'!CP22=16,16,0)))))))))))))))))=0," ",VALUE(IF('Vessel List A'!CP22=1,1,IF('Vessel List A'!CP22=2,2,IF('Vessel List A'!CP22=3,3,IF('Vessel List A'!CP22=4,4,IF('Vessel List A'!CP22=5,5,IF('Vessel List A'!CP22=6,6,IF('Vessel List A'!CP22=7,7,IF('Vessel List A'!CP22=8,8,IF('Vessel List A'!CP22=9,9,IF('Vessel List A'!CP22=10,10,IF('Vessel List A'!CP22=11,11,IF('Vessel List A'!CP22=12,12,IF('Vessel List A'!CP22=13,13,IF('Vessel List A'!CP22=14,14,IF('Vessel List A'!CP22=15,15,IF('Vessel List A'!CP22=16,16,0))))))))))))))))))</f>
        <v xml:space="preserve"> </v>
      </c>
      <c r="AZ23" s="154"/>
      <c r="BA23" s="158"/>
      <c r="BB23" s="390" t="str">
        <f t="shared" si="14"/>
        <v/>
      </c>
      <c r="BC23" s="158"/>
      <c r="BD23" s="137"/>
      <c r="BE23" s="388" t="str">
        <f t="shared" si="15"/>
        <v/>
      </c>
      <c r="BF23" s="157" t="str">
        <f>IF(VALUE(IF('Vessel List A'!DC22=1,1,IF('Vessel List A'!DC22=2,2,IF('Vessel List A'!DC22=3,3,IF('Vessel List A'!DC22=4,4,IF('Vessel List A'!DC22=5,5,IF('Vessel List A'!DC22=6,6,IF('Vessel List A'!DC22=7,7,IF('Vessel List A'!DC22=8,8,IF('Vessel List A'!DC22=9,9,IF('Vessel List A'!DC22=10,10,IF('Vessel List A'!DC22=11,11,IF('Vessel List A'!DC22=12,12,IF('Vessel List A'!DC22=13,13,IF('Vessel List A'!DC22=14,14,IF('Vessel List A'!DC22=15,15,IF('Vessel List A'!DC22=16,16,0)))))))))))))))))=0," ",VALUE(IF('Vessel List A'!DC22=1,1,IF('Vessel List A'!DC22=2,2,IF('Vessel List A'!DC22=3,3,IF('Vessel List A'!DC22=4,4,IF('Vessel List A'!DC22=5,5,IF('Vessel List A'!DC22=6,6,IF('Vessel List A'!DC22=7,7,IF('Vessel List A'!DC22=8,8,IF('Vessel List A'!DC22=9,9,IF('Vessel List A'!DC22=10,10,IF('Vessel List A'!DC22=11,11,IF('Vessel List A'!DC22=12,12,IF('Vessel List A'!DC22=13,13,IF('Vessel List A'!DC22=14,14,IF('Vessel List A'!DC22=15,15,IF('Vessel List A'!DC22=16,16,0))))))))))))))))))</f>
        <v xml:space="preserve"> </v>
      </c>
      <c r="BG23" s="154"/>
      <c r="BH23" s="158"/>
      <c r="BI23" s="390" t="str">
        <f t="shared" si="16"/>
        <v/>
      </c>
      <c r="BJ23" s="158"/>
      <c r="BK23" s="137"/>
      <c r="BL23" s="388" t="str">
        <f t="shared" si="17"/>
        <v/>
      </c>
      <c r="BM23" s="157" t="str">
        <f>IF(VALUE(IF('Vessel List A'!DP22=1,1,IF('Vessel List A'!DP22=2,2,IF('Vessel List A'!DP22=3,3,IF('Vessel List A'!DP22=4,4,IF('Vessel List A'!DP22=5,5,IF('Vessel List A'!DP22=6,6,IF('Vessel List A'!DP22=7,7,IF('Vessel List A'!DP22=8,8,IF('Vessel List A'!DP22=9,9,IF('Vessel List A'!DP22=10,10,IF('Vessel List A'!DP22=11,11,IF('Vessel List A'!DP22=12,12,IF('Vessel List A'!DP22=13,13,IF('Vessel List A'!DP22=14,14,IF('Vessel List A'!DP22=15,15,IF('Vessel List A'!DP22=16,16,0)))))))))))))))))=0," ",VALUE(IF('Vessel List A'!DP22=1,1,IF('Vessel List A'!DP22=2,2,IF('Vessel List A'!DP22=3,3,IF('Vessel List A'!DP22=4,4,IF('Vessel List A'!DP22=5,5,IF('Vessel List A'!DP22=6,6,IF('Vessel List A'!DP22=7,7,IF('Vessel List A'!DP22=8,8,IF('Vessel List A'!DP22=9,9,IF('Vessel List A'!DP22=10,10,IF('Vessel List A'!DP22=11,11,IF('Vessel List A'!DP22=12,12,IF('Vessel List A'!DP22=13,13,IF('Vessel List A'!DP22=14,14,IF('Vessel List A'!DP22=15,15,IF('Vessel List A'!DP22=16,16,0))))))))))))))))))</f>
        <v xml:space="preserve"> </v>
      </c>
      <c r="BN23" s="154"/>
      <c r="BO23" s="158"/>
      <c r="BP23" s="390" t="str">
        <f t="shared" si="18"/>
        <v/>
      </c>
      <c r="BQ23" s="158"/>
      <c r="BR23" s="137"/>
      <c r="BS23" s="388" t="str">
        <f t="shared" si="19"/>
        <v/>
      </c>
      <c r="BT23" s="157" t="str">
        <f>IF(VALUE(IF('Vessel List A'!EC22=1,1,IF('Vessel List A'!EC22=2,2,IF('Vessel List A'!EC22=3,3,IF('Vessel List A'!EC22=4,4,IF('Vessel List A'!EC22=5,5,IF('Vessel List A'!EC22=6,6,IF('Vessel List A'!EC22=7,7,IF('Vessel List A'!EC22=8,8,IF('Vessel List A'!EC22=9,9,IF('Vessel List A'!EC22=10,10,IF('Vessel List A'!EC22=11,11,IF('Vessel List A'!EC22=12,12,IF('Vessel List A'!EC22=13,13,IF('Vessel List A'!EC22=14,14,IF('Vessel List A'!EC22=15,15,IF('Vessel List A'!EC22=16,16,0)))))))))))))))))=0," ",VALUE(IF('Vessel List A'!EC22=1,1,IF('Vessel List A'!EC22=2,2,IF('Vessel List A'!EC22=3,3,IF('Vessel List A'!EC22=4,4,IF('Vessel List A'!EC22=5,5,IF('Vessel List A'!EC22=6,6,IF('Vessel List A'!EC22=7,7,IF('Vessel List A'!EC22=8,8,IF('Vessel List A'!EC22=9,9,IF('Vessel List A'!EC22=10,10,IF('Vessel List A'!EC22=11,11,IF('Vessel List A'!EC22=12,12,IF('Vessel List A'!EC22=13,13,IF('Vessel List A'!EC22=14,14,IF('Vessel List A'!EC22=15,15,IF('Vessel List A'!EC22=16,16,0))))))))))))))))))</f>
        <v xml:space="preserve"> </v>
      </c>
      <c r="BU23" s="154"/>
      <c r="BV23" s="158"/>
      <c r="BW23" s="390" t="str">
        <f t="shared" si="20"/>
        <v/>
      </c>
      <c r="BX23" s="158"/>
      <c r="BY23" s="137"/>
      <c r="BZ23" s="388" t="str">
        <f t="shared" si="21"/>
        <v/>
      </c>
      <c r="CA23" s="157" t="str">
        <f>IF(VALUE(IF('Vessel List A'!EP22=1,1,IF('Vessel List A'!EP22=2,2,IF('Vessel List A'!EP22=3,3,IF('Vessel List A'!EP22=4,4,IF('Vessel List A'!EP22=5,5,IF('Vessel List A'!EP22=6,6,IF('Vessel List A'!EP22=7,7,IF('Vessel List A'!EP22=8,8,IF('Vessel List A'!EP22=9,9,IF('Vessel List A'!EP22=10,10,IF('Vessel List A'!EP22=11,11,IF('Vessel List A'!EP22=12,12,IF('Vessel List A'!EP22=13,13,IF('Vessel List A'!EP22=14,14,IF('Vessel List A'!EP22=15,15,IF('Vessel List A'!EP22=16,16,0)))))))))))))))))=0," ",VALUE(IF('Vessel List A'!EP22=1,1,IF('Vessel List A'!EP22=2,2,IF('Vessel List A'!EP22=3,3,IF('Vessel List A'!EP22=4,4,IF('Vessel List A'!EP22=5,5,IF('Vessel List A'!EP22=6,6,IF('Vessel List A'!EP22=7,7,IF('Vessel List A'!EP22=8,8,IF('Vessel List A'!EP22=9,9,IF('Vessel List A'!EP22=10,10,IF('Vessel List A'!EP22=11,11,IF('Vessel List A'!EP22=12,12,IF('Vessel List A'!EP22=13,13,IF('Vessel List A'!EP22=14,14,IF('Vessel List A'!EP22=15,15,IF('Vessel List A'!EP22=16,16,0))))))))))))))))))</f>
        <v xml:space="preserve"> </v>
      </c>
      <c r="CB23" s="154"/>
      <c r="CC23" s="158"/>
      <c r="CD23" s="390" t="str">
        <f t="shared" si="22"/>
        <v/>
      </c>
      <c r="CE23" s="158"/>
      <c r="CF23" s="137"/>
      <c r="CG23" s="388" t="str">
        <f t="shared" si="23"/>
        <v/>
      </c>
      <c r="CH23" s="157" t="str">
        <f>IF(VALUE(IF('Vessel List A'!FC22=1,1,IF('Vessel List A'!FC22=2,2,IF('Vessel List A'!FC22=3,3,IF('Vessel List A'!FC22=4,4,IF('Vessel List A'!FC22=5,5,IF('Vessel List A'!FC22=6,6,IF('Vessel List A'!FC22=7,7,IF('Vessel List A'!FC22=8,8,IF('Vessel List A'!FC22=9,9,IF('Vessel List A'!FC22=10,10,IF('Vessel List A'!FC22=11,11,IF('Vessel List A'!FC22=12,12,IF('Vessel List A'!FC22=13,13,IF('Vessel List A'!FC22=14,14,IF('Vessel List A'!FC22=15,15,IF('Vessel List A'!FC22=16,16,0)))))))))))))))))=0," ",VALUE(IF('Vessel List A'!FC22=1,1,IF('Vessel List A'!FC22=2,2,IF('Vessel List A'!FC22=3,3,IF('Vessel List A'!FC22=4,4,IF('Vessel List A'!FC22=5,5,IF('Vessel List A'!FC22=6,6,IF('Vessel List A'!FC22=7,7,IF('Vessel List A'!FC22=8,8,IF('Vessel List A'!FC22=9,9,IF('Vessel List A'!FC22=10,10,IF('Vessel List A'!FC22=11,11,IF('Vessel List A'!FC22=12,12,IF('Vessel List A'!FC22=13,13,IF('Vessel List A'!FC22=14,14,IF('Vessel List A'!FC22=15,15,IF('Vessel List A'!FC22=16,16,0))))))))))))))))))</f>
        <v xml:space="preserve"> </v>
      </c>
      <c r="CI23" s="154"/>
      <c r="CJ23" s="158"/>
      <c r="CK23" s="390" t="str">
        <f t="shared" si="24"/>
        <v/>
      </c>
      <c r="CL23" s="158"/>
      <c r="CM23" s="137"/>
      <c r="CN23" s="388" t="str">
        <f t="shared" si="25"/>
        <v/>
      </c>
      <c r="CO23" s="157" t="str">
        <f>IF(VALUE(IF('Vessel List A'!FP22=1,1,IF('Vessel List A'!FP22=2,2,IF('Vessel List A'!FP22=3,3,IF('Vessel List A'!FP22=4,4,IF('Vessel List A'!FP22=5,5,IF('Vessel List A'!FP22=6,6,IF('Vessel List A'!FP22=7,7,IF('Vessel List A'!FP22=8,8,IF('Vessel List A'!FP22=9,9,IF('Vessel List A'!FP22=10,10,IF('Vessel List A'!FP22=11,11,IF('Vessel List A'!FP22=12,12,IF('Vessel List A'!FP22=13,13,IF('Vessel List A'!FP22=14,14,IF('Vessel List A'!FP22=15,15,IF('Vessel List A'!FP22=16,16,0)))))))))))))))))=0," ",VALUE(IF('Vessel List A'!FP22=1,1,IF('Vessel List A'!FP22=2,2,IF('Vessel List A'!FP22=3,3,IF('Vessel List A'!FP22=4,4,IF('Vessel List A'!FP22=5,5,IF('Vessel List A'!FP22=6,6,IF('Vessel List A'!FP22=7,7,IF('Vessel List A'!FP22=8,8,IF('Vessel List A'!FP22=9,9,IF('Vessel List A'!FP22=10,10,IF('Vessel List A'!FP22=11,11,IF('Vessel List A'!FP22=12,12,IF('Vessel List A'!FP22=13,13,IF('Vessel List A'!FP22=14,14,IF('Vessel List A'!FP22=15,15,IF('Vessel List A'!FP22=16,16,0))))))))))))))))))</f>
        <v xml:space="preserve"> </v>
      </c>
      <c r="CP23" s="154"/>
      <c r="CQ23" s="158"/>
      <c r="CR23" s="390" t="str">
        <f t="shared" si="26"/>
        <v/>
      </c>
      <c r="CS23" s="158"/>
      <c r="CT23" s="137"/>
      <c r="CU23" s="388" t="str">
        <f t="shared" si="27"/>
        <v/>
      </c>
      <c r="CV23" s="157" t="str">
        <f>IF(VALUE(IF('Vessel List A'!GC22=1,1,IF('Vessel List A'!GC22=2,2,IF('Vessel List A'!GC22=3,3,IF('Vessel List A'!GC22=4,4,IF('Vessel List A'!GC22=5,5,IF('Vessel List A'!GC22=6,6,IF('Vessel List A'!GC22=7,7,IF('Vessel List A'!GC22=8,8,IF('Vessel List A'!GC22=9,9,IF('Vessel List A'!GC22=10,10,IF('Vessel List A'!GC22=11,11,IF('Vessel List A'!GC22=12,12,IF('Vessel List A'!GC22=13,13,IF('Vessel List A'!GC22=14,14,IF('Vessel List A'!GC22=15,15,IF('Vessel List A'!GC22=16,16,0)))))))))))))))))=0," ",VALUE(IF('Vessel List A'!GC22=1,1,IF('Vessel List A'!GC22=2,2,IF('Vessel List A'!GC22=3,3,IF('Vessel List A'!GC22=4,4,IF('Vessel List A'!GC22=5,5,IF('Vessel List A'!GC22=6,6,IF('Vessel List A'!GC22=7,7,IF('Vessel List A'!GC22=8,8,IF('Vessel List A'!GC22=9,9,IF('Vessel List A'!GC22=10,10,IF('Vessel List A'!GC22=11,11,IF('Vessel List A'!GC22=12,12,IF('Vessel List A'!GC22=13,13,IF('Vessel List A'!GC22=14,14,IF('Vessel List A'!GC22=15,15,IF('Vessel List A'!GC22=16,16,0))))))))))))))))))</f>
        <v xml:space="preserve"> </v>
      </c>
      <c r="CW23" s="154"/>
      <c r="CX23" s="158"/>
      <c r="CY23" s="390" t="str">
        <f t="shared" si="28"/>
        <v/>
      </c>
      <c r="CZ23" s="158"/>
      <c r="DA23" s="137"/>
      <c r="DB23" s="388" t="str">
        <f t="shared" si="29"/>
        <v/>
      </c>
      <c r="DC23" s="157" t="str">
        <f>IF(VALUE(IF('Vessel List A'!GP22=1,1,IF('Vessel List A'!GP22=2,2,IF('Vessel List A'!GP22=3,3,IF('Vessel List A'!GP22=4,4,IF('Vessel List A'!GP22=5,5,IF('Vessel List A'!GP22=6,6,IF('Vessel List A'!GP22=7,7,IF('Vessel List A'!GP22=8,8,IF('Vessel List A'!GP22=9,9,IF('Vessel List A'!GP22=10,10,IF('Vessel List A'!GP22=11,11,IF('Vessel List A'!GP22=12,12,IF('Vessel List A'!GP22=13,13,IF('Vessel List A'!GP22=14,14,IF('Vessel List A'!GP22=15,15,IF('Vessel List A'!GP22=16,16,0)))))))))))))))))=0," ",VALUE(IF('Vessel List A'!GP22=1,1,IF('Vessel List A'!GP22=2,2,IF('Vessel List A'!GP22=3,3,IF('Vessel List A'!GP22=4,4,IF('Vessel List A'!GP22=5,5,IF('Vessel List A'!GP22=6,6,IF('Vessel List A'!GP22=7,7,IF('Vessel List A'!GP22=8,8,IF('Vessel List A'!GP22=9,9,IF('Vessel List A'!GP22=10,10,IF('Vessel List A'!GP22=11,11,IF('Vessel List A'!GP22=12,12,IF('Vessel List A'!GP22=13,13,IF('Vessel List A'!GP22=14,14,IF('Vessel List A'!GP22=15,15,IF('Vessel List A'!GP22=16,16,0))))))))))))))))))</f>
        <v xml:space="preserve"> </v>
      </c>
      <c r="DD23" s="154"/>
      <c r="DE23" s="158"/>
      <c r="DF23" s="390" t="str">
        <f t="shared" si="30"/>
        <v/>
      </c>
      <c r="DG23" s="158"/>
      <c r="DH23" s="137"/>
      <c r="DI23" s="388" t="str">
        <f t="shared" si="31"/>
        <v/>
      </c>
      <c r="DJ23" s="157" t="str">
        <f>IF(VALUE(IF('Vessel List A'!HC22=1,1,IF('Vessel List A'!HC22=2,2,IF('Vessel List A'!HC22=3,3,IF('Vessel List A'!HC22=4,4,IF('Vessel List A'!HC22=5,5,IF('Vessel List A'!HC22=6,6,IF('Vessel List A'!HC22=7,7,IF('Vessel List A'!HC22=8,8,IF('Vessel List A'!HC22=9,9,IF('Vessel List A'!HC22=10,10,IF('Vessel List A'!HC22=11,11,IF('Vessel List A'!HC22=12,12,IF('Vessel List A'!HC22=13,13,IF('Vessel List A'!HC22=14,14,IF('Vessel List A'!HC22=15,15,IF('Vessel List A'!HC22=16,16,0)))))))))))))))))=0," ",VALUE(IF('Vessel List A'!HC22=1,1,IF('Vessel List A'!HC22=2,2,IF('Vessel List A'!HC22=3,3,IF('Vessel List A'!HC22=4,4,IF('Vessel List A'!HC22=5,5,IF('Vessel List A'!HC22=6,6,IF('Vessel List A'!HC22=7,7,IF('Vessel List A'!HC22=8,8,IF('Vessel List A'!HC22=9,9,IF('Vessel List A'!HC22=10,10,IF('Vessel List A'!HC22=11,11,IF('Vessel List A'!HC22=12,12,IF('Vessel List A'!HC22=13,13,IF('Vessel List A'!HC22=14,14,IF('Vessel List A'!HC22=15,15,IF('Vessel List A'!HC22=16,16,0))))))))))))))))))</f>
        <v xml:space="preserve"> </v>
      </c>
      <c r="DK23" s="154"/>
      <c r="DL23" s="158"/>
      <c r="DM23" s="390" t="str">
        <f t="shared" si="32"/>
        <v/>
      </c>
      <c r="DN23" s="158"/>
      <c r="DO23" s="137"/>
      <c r="DP23" s="388" t="str">
        <f t="shared" si="33"/>
        <v/>
      </c>
      <c r="DQ23" s="157" t="str">
        <f>IF(VALUE(IF('Vessel List A'!HP22=1,1,IF('Vessel List A'!HP22=2,2,IF('Vessel List A'!HP22=3,3,IF('Vessel List A'!HP22=4,4,IF('Vessel List A'!HP22=5,5,IF('Vessel List A'!HP22=6,6,IF('Vessel List A'!HP22=7,7,IF('Vessel List A'!HP22=8,8,IF('Vessel List A'!HP22=9,9,IF('Vessel List A'!HP22=10,10,IF('Vessel List A'!HP22=11,11,IF('Vessel List A'!HP22=12,12,IF('Vessel List A'!HP22=13,13,IF('Vessel List A'!HP22=14,14,IF('Vessel List A'!HP22=15,15,IF('Vessel List A'!HP22=16,16,0)))))))))))))))))=0," ",VALUE(IF('Vessel List A'!HP22=1,1,IF('Vessel List A'!HP22=2,2,IF('Vessel List A'!HP22=3,3,IF('Vessel List A'!HP22=4,4,IF('Vessel List A'!HP22=5,5,IF('Vessel List A'!HP22=6,6,IF('Vessel List A'!HP22=7,7,IF('Vessel List A'!HP22=8,8,IF('Vessel List A'!HP22=9,9,IF('Vessel List A'!HP22=10,10,IF('Vessel List A'!HP22=11,11,IF('Vessel List A'!HP22=12,12,IF('Vessel List A'!HP22=13,13,IF('Vessel List A'!HP22=14,14,IF('Vessel List A'!HP22=15,15,IF('Vessel List A'!HP22=16,16,0))))))))))))))))))</f>
        <v xml:space="preserve"> </v>
      </c>
      <c r="DR23" s="154"/>
      <c r="DS23" s="158"/>
      <c r="DT23" s="390" t="str">
        <f t="shared" si="34"/>
        <v/>
      </c>
      <c r="DU23" s="158"/>
      <c r="DV23" s="137"/>
      <c r="DW23" s="388" t="str">
        <f t="shared" si="35"/>
        <v/>
      </c>
      <c r="DX23" s="157" t="str">
        <f>IF(VALUE(IF('Vessel List A'!IC22=1,1,IF('Vessel List A'!IC22=2,2,IF('Vessel List A'!IC22=3,3,IF('Vessel List A'!IC22=4,4,IF('Vessel List A'!IC22=5,5,IF('Vessel List A'!IC22=6,6,IF('Vessel List A'!IC22=7,7,IF('Vessel List A'!IC22=8,8,IF('Vessel List A'!IC22=9,9,IF('Vessel List A'!IC22=10,10,IF('Vessel List A'!IC22=11,11,IF('Vessel List A'!IC22=12,12,IF('Vessel List A'!IC22=13,13,IF('Vessel List A'!IC22=14,14,IF('Vessel List A'!IC22=15,15,IF('Vessel List A'!IC22=16,16,0)))))))))))))))))=0," ",VALUE(IF('Vessel List A'!IC22=1,1,IF('Vessel List A'!IC22=2,2,IF('Vessel List A'!IC22=3,3,IF('Vessel List A'!IC22=4,4,IF('Vessel List A'!IC22=5,5,IF('Vessel List A'!IC22=6,6,IF('Vessel List A'!IC22=7,7,IF('Vessel List A'!IC22=8,8,IF('Vessel List A'!IC22=9,9,IF('Vessel List A'!IC22=10,10,IF('Vessel List A'!IC22=11,11,IF('Vessel List A'!IC22=12,12,IF('Vessel List A'!IC22=13,13,IF('Vessel List A'!IC22=14,14,IF('Vessel List A'!IC22=15,15,IF('Vessel List A'!IC22=16,16,0))))))))))))))))))</f>
        <v xml:space="preserve"> </v>
      </c>
      <c r="DY23" s="154"/>
      <c r="DZ23" s="158"/>
      <c r="EA23" s="390" t="str">
        <f t="shared" si="36"/>
        <v/>
      </c>
      <c r="EB23" s="158"/>
      <c r="EC23" s="137"/>
      <c r="ED23" s="388" t="str">
        <f t="shared" si="37"/>
        <v/>
      </c>
      <c r="EE23" s="157" t="str">
        <f>IF(VALUE(IF('Vessel List A'!IP22=1,1,IF('Vessel List A'!IP22=2,2,IF('Vessel List A'!IP22=3,3,IF('Vessel List A'!IP22=4,4,IF('Vessel List A'!IP22=5,5,IF('Vessel List A'!IP22=6,6,IF('Vessel List A'!IP22=7,7,IF('Vessel List A'!IP22=8,8,IF('Vessel List A'!IP22=9,9,IF('Vessel List A'!IP22=10,10,IF('Vessel List A'!IP22=11,11,IF('Vessel List A'!IP22=12,12,IF('Vessel List A'!IP22=13,13,IF('Vessel List A'!IP22=14,14,IF('Vessel List A'!IP22=15,15,IF('Vessel List A'!IP22=16,16,0)))))))))))))))))=0," ",VALUE(IF('Vessel List A'!IP22=1,1,IF('Vessel List A'!IP22=2,2,IF('Vessel List A'!IP22=3,3,IF('Vessel List A'!IP22=4,4,IF('Vessel List A'!IP22=5,5,IF('Vessel List A'!IP22=6,6,IF('Vessel List A'!IP22=7,7,IF('Vessel List A'!IP22=8,8,IF('Vessel List A'!IP22=9,9,IF('Vessel List A'!IP22=10,10,IF('Vessel List A'!IP22=11,11,IF('Vessel List A'!IP22=12,12,IF('Vessel List A'!IP22=13,13,IF('Vessel List A'!IP22=14,14,IF('Vessel List A'!IP22=15,15,IF('Vessel List A'!IP22=16,16,0))))))))))))))))))</f>
        <v xml:space="preserve"> </v>
      </c>
      <c r="EF23" s="154"/>
      <c r="EG23" s="158"/>
      <c r="EH23" s="390" t="str">
        <f t="shared" si="38"/>
        <v/>
      </c>
      <c r="EI23" s="158"/>
      <c r="EJ23" s="137"/>
      <c r="EK23" s="397" t="str">
        <f t="shared" si="39"/>
        <v/>
      </c>
      <c r="EL23" s="144"/>
      <c r="EM23" s="157" t="str">
        <f>IF(VALUE(IF('Vessel List B'!C22=1,1,IF('Vessel List B'!C22=2,2,IF('Vessel List B'!C22=3,3,IF('Vessel List B'!C22=4,4,IF('Vessel List B'!C22=5,5,IF('Vessel List B'!C22=6,6,IF('Vessel List B'!C22=7,7,IF('Vessel List B'!C22=8,8,IF('Vessel List B'!C22=9,9,IF('Vessel List B'!C22=10,10,IF('Vessel List B'!C22=11,11,IF('Vessel List B'!C22=12,12,IF('Vessel List B'!C22=13,13,IF('Vessel List B'!C22=14,14,IF('Vessel List B'!C22=15,15,IF('Vessel List B'!C22=16,16,0)))))))))))))))))=0," ",VALUE(IF('Vessel List B'!C22=1,1,IF('Vessel List B'!C22=2,2,IF('Vessel List B'!C22=3,3,IF('Vessel List B'!C22=4,4,IF('Vessel List B'!C22=5,5,IF('Vessel List B'!C22=6,6,IF('Vessel List B'!C22=7,7,IF('Vessel List B'!C22=8,8,IF('Vessel List B'!C22=9,9,IF('Vessel List B'!C22=10,10,IF('Vessel List B'!C22=11,11,IF('Vessel List B'!C22=12,12,IF('Vessel List B'!C22=13,13,IF('Vessel List B'!C22=14,14,IF('Vessel List B'!C22=15,15,IF('Vessel List B'!C22=16,16,0))))))))))))))))))</f>
        <v xml:space="preserve"> </v>
      </c>
      <c r="EN23" s="154"/>
      <c r="EO23" s="158"/>
      <c r="EP23" s="390" t="str">
        <f t="shared" si="40"/>
        <v/>
      </c>
      <c r="EQ23" s="158"/>
      <c r="ER23" s="137"/>
      <c r="ES23" s="388" t="str">
        <f t="shared" si="41"/>
        <v/>
      </c>
      <c r="ET23" s="157" t="str">
        <f>IF(VALUE(IF('Vessel List B'!P22=1,1,IF('Vessel List B'!P22=2,2,IF('Vessel List B'!P22=3,3,IF('Vessel List B'!P22=4,4,IF('Vessel List B'!P22=5,5,IF('Vessel List B'!P22=6,6,IF('Vessel List B'!P22=7,7,IF('Vessel List B'!P22=8,8,IF('Vessel List B'!P22=9,9,IF('Vessel List B'!P22=10,10,IF('Vessel List B'!P22=11,11,IF('Vessel List B'!P22=12,12,IF('Vessel List B'!P22=13,13,IF('Vessel List B'!P22=14,14,IF('Vessel List B'!P22=15,15,IF('Vessel List B'!P22=16,16,0)))))))))))))))))=0," ",VALUE(IF('Vessel List B'!P22=1,1,IF('Vessel List B'!P22=2,2,IF('Vessel List B'!P22=3,3,IF('Vessel List B'!P22=4,4,IF('Vessel List B'!P22=5,5,IF('Vessel List B'!P22=6,6,IF('Vessel List B'!P22=7,7,IF('Vessel List B'!P22=8,8,IF('Vessel List B'!P22=9,9,IF('Vessel List B'!P22=10,10,IF('Vessel List B'!P22=11,11,IF('Vessel List B'!P22=12,12,IF('Vessel List B'!P22=13,13,IF('Vessel List B'!P22=14,14,IF('Vessel List B'!P22=15,15,IF('Vessel List B'!P22=16,16,0))))))))))))))))))</f>
        <v xml:space="preserve"> </v>
      </c>
      <c r="EU23" s="154"/>
      <c r="EV23" s="158"/>
      <c r="EW23" s="390" t="str">
        <f t="shared" si="42"/>
        <v/>
      </c>
      <c r="EX23" s="158"/>
      <c r="EY23" s="137"/>
      <c r="EZ23" s="388" t="str">
        <f t="shared" si="43"/>
        <v/>
      </c>
      <c r="FA23" s="157" t="str">
        <f>IF(VALUE(IF('Vessel List B'!AC22=1,1,IF('Vessel List B'!AC22=2,2,IF('Vessel List B'!AC22=3,3,IF('Vessel List B'!AC22=4,4,IF('Vessel List B'!AC22=5,5,IF('Vessel List B'!AC22=6,6,IF('Vessel List B'!AC22=7,7,IF('Vessel List B'!AC22=8,8,IF('Vessel List B'!AC22=9,9,IF('Vessel List B'!AC22=10,10,IF('Vessel List B'!AC22=11,11,IF('Vessel List B'!AC22=12,12,IF('Vessel List B'!AC22=13,13,IF('Vessel List B'!AC22=14,14,IF('Vessel List B'!AC22=15,15,IF('Vessel List B'!AC22=16,16,0)))))))))))))))))=0," ",VALUE(IF('Vessel List B'!AC22=1,1,IF('Vessel List B'!AC22=2,2,IF('Vessel List B'!AC22=3,3,IF('Vessel List B'!AC22=4,4,IF('Vessel List B'!AC22=5,5,IF('Vessel List B'!AC22=6,6,IF('Vessel List B'!AC22=7,7,IF('Vessel List B'!AC22=8,8,IF('Vessel List B'!AC22=9,9,IF('Vessel List B'!AC22=10,10,IF('Vessel List B'!AC22=11,11,IF('Vessel List B'!AC22=12,12,IF('Vessel List B'!AC22=13,13,IF('Vessel List B'!AC22=14,14,IF('Vessel List B'!AC22=15,15,IF('Vessel List B'!AC22=16,16,0))))))))))))))))))</f>
        <v xml:space="preserve"> </v>
      </c>
      <c r="FB23" s="154"/>
      <c r="FC23" s="158"/>
      <c r="FD23" s="390" t="str">
        <f t="shared" si="44"/>
        <v/>
      </c>
      <c r="FE23" s="158"/>
      <c r="FF23" s="137"/>
      <c r="FG23" s="388" t="str">
        <f t="shared" si="45"/>
        <v/>
      </c>
      <c r="FH23" s="157" t="str">
        <f>IF(VALUE(IF('Vessel List B'!AP22=1,1,IF('Vessel List B'!AP22=2,2,IF('Vessel List B'!AP22=3,3,IF('Vessel List B'!AP22=4,4,IF('Vessel List B'!AP22=5,5,IF('Vessel List B'!AP22=6,6,IF('Vessel List B'!AP22=7,7,IF('Vessel List B'!AP22=8,8,IF('Vessel List B'!AP22=9,9,IF('Vessel List B'!AP22=10,10,IF('Vessel List B'!AP22=11,11,IF('Vessel List B'!AP22=12,12,IF('Vessel List B'!AP22=13,13,IF('Vessel List B'!AP22=14,14,IF('Vessel List B'!AP22=15,15,IF('Vessel List B'!AP22=16,16,0)))))))))))))))))=0," ",VALUE(IF('Vessel List B'!AP22=1,1,IF('Vessel List B'!AP22=2,2,IF('Vessel List B'!AP22=3,3,IF('Vessel List B'!AP22=4,4,IF('Vessel List B'!AP22=5,5,IF('Vessel List B'!AP22=6,6,IF('Vessel List B'!AP22=7,7,IF('Vessel List B'!AP22=8,8,IF('Vessel List B'!AP22=9,9,IF('Vessel List B'!AP22=10,10,IF('Vessel List B'!AP22=11,11,IF('Vessel List B'!AP22=12,12,IF('Vessel List B'!AP22=13,13,IF('Vessel List B'!AP22=14,14,IF('Vessel List B'!AP22=15,15,IF('Vessel List B'!AP22=16,16,0))))))))))))))))))</f>
        <v xml:space="preserve"> </v>
      </c>
      <c r="FI23" s="154"/>
      <c r="FJ23" s="158"/>
      <c r="FK23" s="390" t="str">
        <f t="shared" si="46"/>
        <v/>
      </c>
      <c r="FL23" s="158"/>
      <c r="FM23" s="137"/>
      <c r="FN23" s="388" t="str">
        <f t="shared" si="47"/>
        <v/>
      </c>
      <c r="FO23" s="157" t="str">
        <f>IF(VALUE(IF('Vessel List B'!BC22=1,1,IF('Vessel List B'!BC22=2,2,IF('Vessel List B'!BC22=3,3,IF('Vessel List B'!BC22=4,4,IF('Vessel List B'!BC22=5,5,IF('Vessel List B'!BC22=6,6,IF('Vessel List B'!BC22=7,7,IF('Vessel List B'!BC22=8,8,IF('Vessel List B'!BC22=9,9,IF('Vessel List B'!BC22=10,10,IF('Vessel List B'!BC22=11,11,IF('Vessel List B'!BC22=12,12,IF('Vessel List B'!BC22=13,13,IF('Vessel List B'!BC22=14,14,IF('Vessel List B'!BC22=15,15,IF('Vessel List B'!BC22=16,16,0)))))))))))))))))=0," ",VALUE(IF('Vessel List B'!BC22=1,1,IF('Vessel List B'!BC22=2,2,IF('Vessel List B'!BC22=3,3,IF('Vessel List B'!BC22=4,4,IF('Vessel List B'!BC22=5,5,IF('Vessel List B'!BC22=6,6,IF('Vessel List B'!BC22=7,7,IF('Vessel List B'!BC22=8,8,IF('Vessel List B'!BC22=9,9,IF('Vessel List B'!BC22=10,10,IF('Vessel List B'!BC22=11,11,IF('Vessel List B'!BC22=12,12,IF('Vessel List B'!BC22=13,13,IF('Vessel List B'!BC22=14,14,IF('Vessel List B'!BC22=15,15,IF('Vessel List B'!BC22=16,16,0))))))))))))))))))</f>
        <v xml:space="preserve"> </v>
      </c>
      <c r="FP23" s="154"/>
      <c r="FQ23" s="158"/>
      <c r="FR23" s="390" t="str">
        <f t="shared" si="48"/>
        <v/>
      </c>
      <c r="FS23" s="158"/>
      <c r="FT23" s="137"/>
      <c r="FU23" s="388" t="str">
        <f t="shared" si="49"/>
        <v/>
      </c>
      <c r="FV23" s="157" t="str">
        <f>IF(VALUE(IF('Vessel List B'!BP22=1,1,IF('Vessel List B'!BP22=2,2,IF('Vessel List B'!BP22=3,3,IF('Vessel List B'!BP22=4,4,IF('Vessel List B'!BP22=5,5,IF('Vessel List B'!BP22=6,6,IF('Vessel List B'!BP22=7,7,IF('Vessel List B'!BP22=8,8,IF('Vessel List B'!BP22=9,9,IF('Vessel List B'!BP22=10,10,IF('Vessel List B'!BP22=11,11,IF('Vessel List B'!BP22=12,12,IF('Vessel List B'!BP22=13,13,IF('Vessel List B'!BP22=14,14,IF('Vessel List B'!BP22=15,15,IF('Vessel List B'!BP22=16,16,0)))))))))))))))))=0," ",VALUE(IF('Vessel List B'!BP22=1,1,IF('Vessel List B'!BP22=2,2,IF('Vessel List B'!BP22=3,3,IF('Vessel List B'!BP22=4,4,IF('Vessel List B'!BP22=5,5,IF('Vessel List B'!BP22=6,6,IF('Vessel List B'!BP22=7,7,IF('Vessel List B'!BP22=8,8,IF('Vessel List B'!BP22=9,9,IF('Vessel List B'!BP22=10,10,IF('Vessel List B'!BP22=11,11,IF('Vessel List B'!BP22=12,12,IF('Vessel List B'!BP22=13,13,IF('Vessel List B'!BP22=14,14,IF('Vessel List B'!BP22=15,15,IF('Vessel List B'!BP22=16,16,0))))))))))))))))))</f>
        <v xml:space="preserve"> </v>
      </c>
      <c r="FW23" s="154"/>
      <c r="FX23" s="158"/>
      <c r="FY23" s="390" t="str">
        <f t="shared" si="50"/>
        <v/>
      </c>
      <c r="FZ23" s="158"/>
      <c r="GA23" s="137"/>
      <c r="GB23" s="388" t="str">
        <f t="shared" si="51"/>
        <v/>
      </c>
      <c r="GC23" s="157" t="str">
        <f>IF(VALUE(IF('Vessel List B'!CC22=1,1,IF('Vessel List B'!CC22=2,2,IF('Vessel List B'!CC22=3,3,IF('Vessel List B'!CC22=4,4,IF('Vessel List B'!CC22=5,5,IF('Vessel List B'!CC22=6,6,IF('Vessel List B'!CC22=7,7,IF('Vessel List B'!CC22=8,8,IF('Vessel List B'!CC22=9,9,IF('Vessel List B'!CC22=10,10,IF('Vessel List B'!CC22=11,11,IF('Vessel List B'!CC22=12,12,IF('Vessel List B'!CC22=13,13,IF('Vessel List B'!CC22=14,14,IF('Vessel List B'!CC22=15,15,IF('Vessel List B'!CC22=16,16,0)))))))))))))))))=0," ",VALUE(IF('Vessel List B'!CC22=1,1,IF('Vessel List B'!CC22=2,2,IF('Vessel List B'!CC22=3,3,IF('Vessel List B'!CC22=4,4,IF('Vessel List B'!CC22=5,5,IF('Vessel List B'!CC22=6,6,IF('Vessel List B'!CC22=7,7,IF('Vessel List B'!CC22=8,8,IF('Vessel List B'!CC22=9,9,IF('Vessel List B'!CC22=10,10,IF('Vessel List B'!CC22=11,11,IF('Vessel List B'!CC22=12,12,IF('Vessel List B'!CC22=13,13,IF('Vessel List B'!CC22=14,14,IF('Vessel List B'!CC22=15,15,IF('Vessel List B'!CC22=16,16,0))))))))))))))))))</f>
        <v xml:space="preserve"> </v>
      </c>
      <c r="GD23" s="154"/>
      <c r="GE23" s="158"/>
      <c r="GF23" s="390" t="str">
        <f t="shared" si="52"/>
        <v/>
      </c>
      <c r="GG23" s="158"/>
      <c r="GH23" s="137"/>
      <c r="GI23" s="388" t="str">
        <f t="shared" si="53"/>
        <v/>
      </c>
      <c r="GJ23" s="157" t="str">
        <f>IF(VALUE(IF('Vessel List B'!CP22=1,1,IF('Vessel List B'!CP22=2,2,IF('Vessel List B'!CP22=3,3,IF('Vessel List B'!CP22=4,4,IF('Vessel List B'!CP22=5,5,IF('Vessel List B'!CP22=6,6,IF('Vessel List B'!CP22=7,7,IF('Vessel List B'!CP22=8,8,IF('Vessel List B'!CP22=9,9,IF('Vessel List B'!CP22=10,10,IF('Vessel List B'!CP22=11,11,IF('Vessel List B'!CP22=12,12,IF('Vessel List B'!CP22=13,13,IF('Vessel List B'!CP22=14,14,IF('Vessel List B'!CP22=15,15,IF('Vessel List B'!CP22=16,16,0)))))))))))))))))=0," ",VALUE(IF('Vessel List B'!CP22=1,1,IF('Vessel List B'!CP22=2,2,IF('Vessel List B'!CP22=3,3,IF('Vessel List B'!CP22=4,4,IF('Vessel List B'!CP22=5,5,IF('Vessel List B'!CP22=6,6,IF('Vessel List B'!CP22=7,7,IF('Vessel List B'!CP22=8,8,IF('Vessel List B'!CP22=9,9,IF('Vessel List B'!CP22=10,10,IF('Vessel List B'!CP22=11,11,IF('Vessel List B'!CP22=12,12,IF('Vessel List B'!CP22=13,13,IF('Vessel List B'!CP22=14,14,IF('Vessel List B'!CP22=15,15,IF('Vessel List B'!CP22=16,16,0))))))))))))))))))</f>
        <v xml:space="preserve"> </v>
      </c>
      <c r="GK23" s="154"/>
      <c r="GL23" s="158"/>
      <c r="GM23" s="390" t="str">
        <f t="shared" si="54"/>
        <v/>
      </c>
      <c r="GN23" s="158"/>
      <c r="GO23" s="137"/>
      <c r="GP23" s="388" t="str">
        <f t="shared" si="55"/>
        <v/>
      </c>
      <c r="GQ23" s="157" t="str">
        <f>IF(VALUE(IF('Vessel List B'!DC22=1,1,IF('Vessel List B'!DC22=2,2,IF('Vessel List B'!DC22=3,3,IF('Vessel List B'!DC22=4,4,IF('Vessel List B'!DC22=5,5,IF('Vessel List B'!DC22=6,6,IF('Vessel List B'!DC22=7,7,IF('Vessel List B'!DC22=8,8,IF('Vessel List B'!DC22=9,9,IF('Vessel List B'!DC22=10,10,IF('Vessel List B'!DC22=11,11,IF('Vessel List B'!DC22=12,12,IF('Vessel List B'!DC22=13,13,IF('Vessel List B'!DC22=14,14,IF('Vessel List B'!DC22=15,15,IF('Vessel List B'!DC22=16,16,0)))))))))))))))))=0," ",VALUE(IF('Vessel List B'!DC22=1,1,IF('Vessel List B'!DC22=2,2,IF('Vessel List B'!DC22=3,3,IF('Vessel List B'!DC22=4,4,IF('Vessel List B'!DC22=5,5,IF('Vessel List B'!DC22=6,6,IF('Vessel List B'!DC22=7,7,IF('Vessel List B'!DC22=8,8,IF('Vessel List B'!DC22=9,9,IF('Vessel List B'!DC22=10,10,IF('Vessel List B'!DC22=11,11,IF('Vessel List B'!DC22=12,12,IF('Vessel List B'!DC22=13,13,IF('Vessel List B'!DC22=14,14,IF('Vessel List B'!DC22=15,15,IF('Vessel List B'!DC22=16,16,0))))))))))))))))))</f>
        <v xml:space="preserve"> </v>
      </c>
      <c r="GR23" s="154"/>
      <c r="GS23" s="158"/>
      <c r="GT23" s="390" t="str">
        <f t="shared" si="56"/>
        <v/>
      </c>
      <c r="GU23" s="158"/>
      <c r="GV23" s="137"/>
      <c r="GW23" s="388" t="str">
        <f t="shared" si="57"/>
        <v/>
      </c>
      <c r="GX23" s="157" t="str">
        <f>IF(VALUE(IF('Vessel List B'!DP22=1,1,IF('Vessel List B'!DP22=2,2,IF('Vessel List B'!DP22=3,3,IF('Vessel List B'!DP22=4,4,IF('Vessel List B'!DP22=5,5,IF('Vessel List B'!DP22=6,6,IF('Vessel List B'!DP22=7,7,IF('Vessel List B'!DP22=8,8,IF('Vessel List B'!DP22=9,9,IF('Vessel List B'!DP22=10,10,IF('Vessel List B'!DP22=11,11,IF('Vessel List B'!DP22=12,12,IF('Vessel List B'!DP22=13,13,IF('Vessel List B'!DP22=14,14,IF('Vessel List B'!DP22=15,15,IF('Vessel List B'!DP22=16,16,0)))))))))))))))))=0," ",VALUE(IF('Vessel List B'!DP22=1,1,IF('Vessel List B'!DP22=2,2,IF('Vessel List B'!DP22=3,3,IF('Vessel List B'!DP22=4,4,IF('Vessel List B'!DP22=5,5,IF('Vessel List B'!DP22=6,6,IF('Vessel List B'!DP22=7,7,IF('Vessel List B'!DP22=8,8,IF('Vessel List B'!DP22=9,9,IF('Vessel List B'!DP22=10,10,IF('Vessel List B'!DP22=11,11,IF('Vessel List B'!DP22=12,12,IF('Vessel List B'!DP22=13,13,IF('Vessel List B'!DP22=14,14,IF('Vessel List B'!DP22=15,15,IF('Vessel List B'!DP22=16,16,0))))))))))))))))))</f>
        <v xml:space="preserve"> </v>
      </c>
      <c r="GY23" s="154"/>
      <c r="GZ23" s="158"/>
      <c r="HA23" s="390" t="str">
        <f t="shared" si="58"/>
        <v/>
      </c>
      <c r="HB23" s="158"/>
      <c r="HC23" s="137"/>
      <c r="HD23" s="388" t="str">
        <f t="shared" si="59"/>
        <v/>
      </c>
      <c r="HE23" s="157" t="str">
        <f>IF(VALUE(IF('Vessel List B'!EC22=1,1,IF('Vessel List B'!EC22=2,2,IF('Vessel List B'!EC22=3,3,IF('Vessel List B'!EC22=4,4,IF('Vessel List B'!EC22=5,5,IF('Vessel List B'!EC22=6,6,IF('Vessel List B'!EC22=7,7,IF('Vessel List B'!EC22=8,8,IF('Vessel List B'!EC22=9,9,IF('Vessel List B'!EC22=10,10,IF('Vessel List B'!EC22=11,11,IF('Vessel List B'!EC22=12,12,IF('Vessel List B'!EC22=13,13,IF('Vessel List B'!EC22=14,14,IF('Vessel List B'!EC22=15,15,IF('Vessel List B'!EC22=16,16,0)))))))))))))))))=0," ",VALUE(IF('Vessel List B'!EC22=1,1,IF('Vessel List B'!EC22=2,2,IF('Vessel List B'!EC22=3,3,IF('Vessel List B'!EC22=4,4,IF('Vessel List B'!EC22=5,5,IF('Vessel List B'!EC22=6,6,IF('Vessel List B'!EC22=7,7,IF('Vessel List B'!EC22=8,8,IF('Vessel List B'!EC22=9,9,IF('Vessel List B'!EC22=10,10,IF('Vessel List B'!EC22=11,11,IF('Vessel List B'!EC22=12,12,IF('Vessel List B'!EC22=13,13,IF('Vessel List B'!EC22=14,14,IF('Vessel List B'!EC22=15,15,IF('Vessel List B'!EC22=16,16,0))))))))))))))))))</f>
        <v xml:space="preserve"> </v>
      </c>
      <c r="HF23" s="154"/>
      <c r="HG23" s="158"/>
      <c r="HH23" s="390" t="str">
        <f t="shared" si="60"/>
        <v/>
      </c>
      <c r="HI23" s="158"/>
      <c r="HJ23" s="137"/>
      <c r="HK23" s="388" t="str">
        <f t="shared" si="61"/>
        <v/>
      </c>
      <c r="HL23" s="157" t="str">
        <f>IF(VALUE(IF('Vessel List B'!EP22=1,1,IF('Vessel List B'!EP22=2,2,IF('Vessel List B'!EP22=3,3,IF('Vessel List B'!EP22=4,4,IF('Vessel List B'!EP22=5,5,IF('Vessel List B'!EP22=6,6,IF('Vessel List B'!EP22=7,7,IF('Vessel List B'!EP22=8,8,IF('Vessel List B'!EP22=9,9,IF('Vessel List B'!EP22=10,10,IF('Vessel List B'!EP22=11,11,IF('Vessel List B'!EP22=12,12,IF('Vessel List B'!EP22=13,13,IF('Vessel List B'!EP22=14,14,IF('Vessel List B'!EP22=15,15,IF('Vessel List B'!EP22=16,16,0)))))))))))))))))=0," ",VALUE(IF('Vessel List B'!EP22=1,1,IF('Vessel List B'!EP22=2,2,IF('Vessel List B'!EP22=3,3,IF('Vessel List B'!EP22=4,4,IF('Vessel List B'!EP22=5,5,IF('Vessel List B'!EP22=6,6,IF('Vessel List B'!EP22=7,7,IF('Vessel List B'!EP22=8,8,IF('Vessel List B'!EP22=9,9,IF('Vessel List B'!EP22=10,10,IF('Vessel List B'!EP22=11,11,IF('Vessel List B'!EP22=12,12,IF('Vessel List B'!EP22=13,13,IF('Vessel List B'!EP22=14,14,IF('Vessel List B'!EP22=15,15,IF('Vessel List B'!EP22=16,16,0))))))))))))))))))</f>
        <v xml:space="preserve"> </v>
      </c>
      <c r="HM23" s="154"/>
      <c r="HN23" s="158"/>
      <c r="HO23" s="390" t="str">
        <f t="shared" si="62"/>
        <v/>
      </c>
      <c r="HP23" s="158"/>
      <c r="HQ23" s="137"/>
      <c r="HR23" s="388" t="str">
        <f t="shared" si="63"/>
        <v/>
      </c>
      <c r="HS23" s="157" t="str">
        <f>IF(VALUE(IF('Vessel List B'!FC22=1,1,IF('Vessel List B'!FC22=2,2,IF('Vessel List B'!FC22=3,3,IF('Vessel List B'!FC22=4,4,IF('Vessel List B'!FC22=5,5,IF('Vessel List B'!FC22=6,6,IF('Vessel List B'!FC22=7,7,IF('Vessel List B'!FC22=8,8,IF('Vessel List B'!FC22=9,9,IF('Vessel List B'!FC22=10,10,IF('Vessel List B'!FC22=11,11,IF('Vessel List B'!FC22=12,12,IF('Vessel List B'!FC22=13,13,IF('Vessel List B'!FC22=14,14,IF('Vessel List B'!FC22=15,15,IF('Vessel List B'!FC22=16,16,0)))))))))))))))))=0," ",VALUE(IF('Vessel List B'!FC22=1,1,IF('Vessel List B'!FC22=2,2,IF('Vessel List B'!FC22=3,3,IF('Vessel List B'!FC22=4,4,IF('Vessel List B'!FC22=5,5,IF('Vessel List B'!FC22=6,6,IF('Vessel List B'!FC22=7,7,IF('Vessel List B'!FC22=8,8,IF('Vessel List B'!FC22=9,9,IF('Vessel List B'!FC22=10,10,IF('Vessel List B'!FC22=11,11,IF('Vessel List B'!FC22=12,12,IF('Vessel List B'!FC22=13,13,IF('Vessel List B'!FC22=14,14,IF('Vessel List B'!FC22=15,15,IF('Vessel List B'!FC22=16,16,0))))))))))))))))))</f>
        <v xml:space="preserve"> </v>
      </c>
      <c r="HT23" s="154"/>
      <c r="HU23" s="158"/>
      <c r="HV23" s="390" t="str">
        <f t="shared" si="64"/>
        <v/>
      </c>
      <c r="HW23" s="158"/>
      <c r="HX23" s="137"/>
      <c r="HY23" s="388" t="str">
        <f t="shared" si="65"/>
        <v/>
      </c>
      <c r="HZ23" s="157" t="str">
        <f>IF(VALUE(IF('Vessel List B'!FP22=1,1,IF('Vessel List B'!FP22=2,2,IF('Vessel List B'!FP22=3,3,IF('Vessel List B'!FP22=4,4,IF('Vessel List B'!FP22=5,5,IF('Vessel List B'!FP22=6,6,IF('Vessel List B'!FP22=7,7,IF('Vessel List B'!FP22=8,8,IF('Vessel List B'!FP22=9,9,IF('Vessel List B'!FP22=10,10,IF('Vessel List B'!FP22=11,11,IF('Vessel List B'!FP22=12,12,IF('Vessel List B'!FP22=13,13,IF('Vessel List B'!FP22=14,14,IF('Vessel List B'!FP22=15,15,IF('Vessel List B'!FP22=16,16,0)))))))))))))))))=0," ",VALUE(IF('Vessel List B'!FP22=1,1,IF('Vessel List B'!FP22=2,2,IF('Vessel List B'!FP22=3,3,IF('Vessel List B'!FP22=4,4,IF('Vessel List B'!FP22=5,5,IF('Vessel List B'!FP22=6,6,IF('Vessel List B'!FP22=7,7,IF('Vessel List B'!FP22=8,8,IF('Vessel List B'!FP22=9,9,IF('Vessel List B'!FP22=10,10,IF('Vessel List B'!FP22=11,11,IF('Vessel List B'!FP22=12,12,IF('Vessel List B'!FP22=13,13,IF('Vessel List B'!FP22=14,14,IF('Vessel List B'!FP22=15,15,IF('Vessel List B'!FP22=16,16,0))))))))))))))))))</f>
        <v xml:space="preserve"> </v>
      </c>
      <c r="IA23" s="154"/>
      <c r="IB23" s="158"/>
      <c r="IC23" s="390" t="str">
        <f t="shared" si="66"/>
        <v/>
      </c>
      <c r="ID23" s="158"/>
      <c r="IE23" s="137"/>
      <c r="IF23" s="388" t="str">
        <f t="shared" si="67"/>
        <v/>
      </c>
      <c r="IG23" s="157" t="str">
        <f>IF(VALUE(IF('Vessel List B'!GC22=1,1,IF('Vessel List B'!GC22=2,2,IF('Vessel List B'!GC22=3,3,IF('Vessel List B'!GC22=4,4,IF('Vessel List B'!GC22=5,5,IF('Vessel List B'!GC22=6,6,IF('Vessel List B'!GC22=7,7,IF('Vessel List B'!GC22=8,8,IF('Vessel List B'!GC22=9,9,IF('Vessel List B'!GC22=10,10,IF('Vessel List B'!GC22=11,11,IF('Vessel List B'!GC22=12,12,IF('Vessel List B'!GC22=13,13,IF('Vessel List B'!GC22=14,14,IF('Vessel List B'!GC22=15,15,IF('Vessel List B'!GC22=16,16,0)))))))))))))))))=0," ",VALUE(IF('Vessel List B'!GC22=1,1,IF('Vessel List B'!GC22=2,2,IF('Vessel List B'!GC22=3,3,IF('Vessel List B'!GC22=4,4,IF('Vessel List B'!GC22=5,5,IF('Vessel List B'!GC22=6,6,IF('Vessel List B'!GC22=7,7,IF('Vessel List B'!GC22=8,8,IF('Vessel List B'!GC22=9,9,IF('Vessel List B'!GC22=10,10,IF('Vessel List B'!GC22=11,11,IF('Vessel List B'!GC22=12,12,IF('Vessel List B'!GC22=13,13,IF('Vessel List B'!GC22=14,14,IF('Vessel List B'!GC22=15,15,IF('Vessel List B'!GC22=16,16,0))))))))))))))))))</f>
        <v xml:space="preserve"> </v>
      </c>
      <c r="IH23" s="154"/>
      <c r="II23" s="158"/>
      <c r="IJ23" s="390" t="str">
        <f t="shared" si="68"/>
        <v/>
      </c>
      <c r="IK23" s="158"/>
      <c r="IL23" s="137"/>
      <c r="IM23" s="388" t="str">
        <f t="shared" si="69"/>
        <v/>
      </c>
      <c r="IN23" s="157" t="str">
        <f>IF(VALUE(IF('Vessel List B'!GP22=1,1,IF('Vessel List B'!GP22=2,2,IF('Vessel List B'!GP22=3,3,IF('Vessel List B'!GP22=4,4,IF('Vessel List B'!GP22=5,5,IF('Vessel List B'!GP22=6,6,IF('Vessel List B'!GP22=7,7,IF('Vessel List B'!GP22=8,8,IF('Vessel List B'!GP22=9,9,IF('Vessel List B'!GP22=10,10,IF('Vessel List B'!GP22=11,11,IF('Vessel List B'!GP22=12,12,IF('Vessel List B'!GP22=13,13,IF('Vessel List B'!GP22=14,14,IF('Vessel List B'!GP22=15,15,IF('Vessel List B'!GP22=16,16,0)))))))))))))))))=0," ",VALUE(IF('Vessel List B'!GP22=1,1,IF('Vessel List B'!GP22=2,2,IF('Vessel List B'!GP22=3,3,IF('Vessel List B'!GP22=4,4,IF('Vessel List B'!GP22=5,5,IF('Vessel List B'!GP22=6,6,IF('Vessel List B'!GP22=7,7,IF('Vessel List B'!GP22=8,8,IF('Vessel List B'!GP22=9,9,IF('Vessel List B'!GP22=10,10,IF('Vessel List B'!GP22=11,11,IF('Vessel List B'!GP22=12,12,IF('Vessel List B'!GP22=13,13,IF('Vessel List B'!GP22=14,14,IF('Vessel List B'!GP22=15,15,IF('Vessel List B'!GP22=16,16,0))))))))))))))))))</f>
        <v xml:space="preserve"> </v>
      </c>
      <c r="IO23" s="154"/>
      <c r="IP23" s="158"/>
      <c r="IQ23" s="390" t="str">
        <f t="shared" si="70"/>
        <v/>
      </c>
      <c r="IR23" s="158"/>
      <c r="IS23" s="137"/>
      <c r="IT23" s="388" t="str">
        <f t="shared" si="71"/>
        <v/>
      </c>
      <c r="IU23" s="157" t="str">
        <f>IF(VALUE(IF('Vessel List B'!HC22=1,1,IF('Vessel List B'!HC22=2,2,IF('Vessel List B'!HC22=3,3,IF('Vessel List B'!HC22=4,4,IF('Vessel List B'!HC22=5,5,IF('Vessel List B'!HC22=6,6,IF('Vessel List B'!HC22=7,7,IF('Vessel List B'!HC22=8,8,IF('Vessel List B'!HC22=9,9,IF('Vessel List B'!HC22=10,10,IF('Vessel List B'!HC22=11,11,IF('Vessel List B'!HC22=12,12,IF('Vessel List B'!HC22=13,13,IF('Vessel List B'!HC22=14,14,IF('Vessel List B'!HC22=15,15,IF('Vessel List B'!HC22=16,16,0)))))))))))))))))=0," ",VALUE(IF('Vessel List B'!HC22=1,1,IF('Vessel List B'!HC22=2,2,IF('Vessel List B'!HC22=3,3,IF('Vessel List B'!HC22=4,4,IF('Vessel List B'!HC22=5,5,IF('Vessel List B'!HC22=6,6,IF('Vessel List B'!HC22=7,7,IF('Vessel List B'!HC22=8,8,IF('Vessel List B'!HC22=9,9,IF('Vessel List B'!HC22=10,10,IF('Vessel List B'!HC22=11,11,IF('Vessel List B'!HC22=12,12,IF('Vessel List B'!HC22=13,13,IF('Vessel List B'!HC22=14,14,IF('Vessel List B'!HC22=15,15,IF('Vessel List B'!HC22=16,16,0))))))))))))))))))</f>
        <v xml:space="preserve"> </v>
      </c>
      <c r="IV23" s="154"/>
      <c r="IW23" s="158"/>
      <c r="IX23" s="390" t="str">
        <f t="shared" si="72"/>
        <v/>
      </c>
      <c r="IY23" s="158"/>
      <c r="IZ23" s="137"/>
      <c r="JA23" s="388" t="str">
        <f t="shared" si="73"/>
        <v/>
      </c>
      <c r="JB23" s="157" t="str">
        <f>IF(VALUE(IF('Vessel List B'!HP22=1,1,IF('Vessel List B'!HP22=2,2,IF('Vessel List B'!HP22=3,3,IF('Vessel List B'!HP22=4,4,IF('Vessel List B'!HP22=5,5,IF('Vessel List B'!HP22=6,6,IF('Vessel List B'!HP22=7,7,IF('Vessel List B'!HP22=8,8,IF('Vessel List B'!HP22=9,9,IF('Vessel List B'!HP22=10,10,IF('Vessel List B'!HP22=11,11,IF('Vessel List B'!HP22=12,12,IF('Vessel List B'!HP22=13,13,IF('Vessel List B'!HP22=14,14,IF('Vessel List B'!HP22=15,15,IF('Vessel List B'!HP22=16,16,0)))))))))))))))))=0," ",VALUE(IF('Vessel List B'!HP22=1,1,IF('Vessel List B'!HP22=2,2,IF('Vessel List B'!HP22=3,3,IF('Vessel List B'!HP22=4,4,IF('Vessel List B'!HP22=5,5,IF('Vessel List B'!HP22=6,6,IF('Vessel List B'!HP22=7,7,IF('Vessel List B'!HP22=8,8,IF('Vessel List B'!HP22=9,9,IF('Vessel List B'!HP22=10,10,IF('Vessel List B'!HP22=11,11,IF('Vessel List B'!HP22=12,12,IF('Vessel List B'!HP22=13,13,IF('Vessel List B'!HP22=14,14,IF('Vessel List B'!HP22=15,15,IF('Vessel List B'!HP22=16,16,0))))))))))))))))))</f>
        <v xml:space="preserve"> </v>
      </c>
      <c r="JC23" s="154"/>
      <c r="JD23" s="158"/>
      <c r="JE23" s="390" t="str">
        <f t="shared" si="74"/>
        <v/>
      </c>
      <c r="JF23" s="158"/>
      <c r="JG23" s="137"/>
      <c r="JH23" s="388" t="str">
        <f t="shared" si="75"/>
        <v/>
      </c>
      <c r="JI23" s="157" t="str">
        <f>IF(VALUE(IF('Vessel List B'!IC22=1,1,IF('Vessel List B'!IC22=2,2,IF('Vessel List B'!IC22=3,3,IF('Vessel List B'!IC22=4,4,IF('Vessel List B'!IC22=5,5,IF('Vessel List B'!IC22=6,6,IF('Vessel List B'!IC22=7,7,IF('Vessel List B'!IC22=8,8,IF('Vessel List B'!IC22=9,9,IF('Vessel List B'!IC22=10,10,IF('Vessel List B'!IC22=11,11,IF('Vessel List B'!IC22=12,12,IF('Vessel List B'!IC22=13,13,IF('Vessel List B'!IC22=14,14,IF('Vessel List B'!IC22=15,15,IF('Vessel List B'!IC22=16,16,0)))))))))))))))))=0," ",VALUE(IF('Vessel List B'!IC22=1,1,IF('Vessel List B'!IC22=2,2,IF('Vessel List B'!IC22=3,3,IF('Vessel List B'!IC22=4,4,IF('Vessel List B'!IC22=5,5,IF('Vessel List B'!IC22=6,6,IF('Vessel List B'!IC22=7,7,IF('Vessel List B'!IC22=8,8,IF('Vessel List B'!IC22=9,9,IF('Vessel List B'!IC22=10,10,IF('Vessel List B'!IC22=11,11,IF('Vessel List B'!IC22=12,12,IF('Vessel List B'!IC22=13,13,IF('Vessel List B'!IC22=14,14,IF('Vessel List B'!IC22=15,15,IF('Vessel List B'!IC22=16,16,0))))))))))))))))))</f>
        <v xml:space="preserve"> </v>
      </c>
      <c r="JJ23" s="154"/>
      <c r="JK23" s="158"/>
      <c r="JL23" s="390" t="str">
        <f t="shared" si="76"/>
        <v/>
      </c>
      <c r="JM23" s="158"/>
      <c r="JN23" s="137"/>
      <c r="JO23" s="388" t="str">
        <f t="shared" si="77"/>
        <v/>
      </c>
      <c r="JP23" s="157" t="str">
        <f>IF(VALUE(IF('Vessel List B'!IP22=1,1,IF('Vessel List B'!IP22=2,2,IF('Vessel List B'!IP22=3,3,IF('Vessel List B'!IP22=4,4,IF('Vessel List B'!IP22=5,5,IF('Vessel List B'!IP22=6,6,IF('Vessel List B'!IP22=7,7,IF('Vessel List B'!IP22=8,8,IF('Vessel List B'!IP22=9,9,IF('Vessel List B'!IP22=10,10,IF('Vessel List B'!IP22=11,11,IF('Vessel List B'!IP22=12,12,IF('Vessel List B'!IP22=13,13,IF('Vessel List B'!IP22=14,14,IF('Vessel List B'!IP22=15,15,IF('Vessel List B'!IP22=16,16,0)))))))))))))))))=0," ",VALUE(IF('Vessel List B'!IP22=1,1,IF('Vessel List B'!IP22=2,2,IF('Vessel List B'!IP22=3,3,IF('Vessel List B'!IP22=4,4,IF('Vessel List B'!IP22=5,5,IF('Vessel List B'!IP22=6,6,IF('Vessel List B'!IP22=7,7,IF('Vessel List B'!IP22=8,8,IF('Vessel List B'!IP22=9,9,IF('Vessel List B'!IP22=10,10,IF('Vessel List B'!IP22=11,11,IF('Vessel List B'!IP22=12,12,IF('Vessel List B'!IP22=13,13,IF('Vessel List B'!IP22=14,14,IF('Vessel List B'!IP22=15,15,IF('Vessel List B'!IP22=16,16,0))))))))))))))))))</f>
        <v xml:space="preserve"> </v>
      </c>
      <c r="JQ23" s="154"/>
      <c r="JR23" s="158"/>
      <c r="JS23" s="390" t="str">
        <f t="shared" si="78"/>
        <v/>
      </c>
      <c r="JT23" s="158"/>
      <c r="JU23" s="137"/>
      <c r="JV23" s="397" t="str">
        <f t="shared" si="79"/>
        <v/>
      </c>
      <c r="JW23" s="403"/>
      <c r="JX23" s="409" t="e">
        <f>MODE(B23,I23,P23,W23,AD23,AK23,AR23,AY23,BF23,BM23,BT23,CA23,CH23,CO23,CV23,DC23,DJ23,DQ23,DX23,EE23,EM23,ET23,FA23,FH23,FO23,FV23,GC23,GJ23,GQ23,GX23,HE23,HL23,HS23,HZ23,IG23,IN23,IU23,JB23,JI23,JP23)</f>
        <v>#VALUE!</v>
      </c>
    </row>
    <row r="24" spans="1:291" ht="15" x14ac:dyDescent="0.25">
      <c r="A24" s="132">
        <f>'Vessel List A'!B23</f>
        <v>41598</v>
      </c>
      <c r="B24" s="157" t="str">
        <f>IF(VALUE(IF('Vessel List A'!C23=1,1,IF('Vessel List A'!C23=2,2,IF('Vessel List A'!C23=3,3,IF('Vessel List A'!C23=4,4,IF('Vessel List A'!C23=5,5,IF('Vessel List A'!C23=6,6,IF('Vessel List A'!C23=7,7,IF('Vessel List A'!C23=8,8,IF('Vessel List A'!C23=9,9,IF('Vessel List A'!C23=10,10,IF('Vessel List A'!C23=11,11,IF('Vessel List A'!C23=12,12,IF('Vessel List A'!C23=13,13,IF('Vessel List A'!C23=14,14,IF('Vessel List A'!C23=15,15,IF('Vessel List A'!C23=16,16,0)))))))))))))))))=0," ",VALUE(IF('Vessel List A'!C23=1,1,IF('Vessel List A'!C23=2,2,IF('Vessel List A'!C23=3,3,IF('Vessel List A'!C23=4,4,IF('Vessel List A'!C23=5,5,IF('Vessel List A'!C23=6,6,IF('Vessel List A'!C23=7,7,IF('Vessel List A'!C23=8,8,IF('Vessel List A'!C23=9,9,IF('Vessel List A'!C23=10,10,IF('Vessel List A'!C23=11,11,IF('Vessel List A'!C23=12,12,IF('Vessel List A'!C23=13,13,IF('Vessel List A'!C23=14,14,IF('Vessel List A'!C23=15,15,IF('Vessel List A'!C23=16,16,0))))))))))))))))))</f>
        <v xml:space="preserve"> </v>
      </c>
      <c r="C24" s="154">
        <v>2</v>
      </c>
      <c r="D24" s="158" t="s">
        <v>180</v>
      </c>
      <c r="E24" s="390">
        <f t="shared" si="0"/>
        <v>4</v>
      </c>
      <c r="F24" s="158">
        <v>2</v>
      </c>
      <c r="G24" s="137" t="s">
        <v>181</v>
      </c>
      <c r="H24" s="388">
        <f t="shared" si="1"/>
        <v>3</v>
      </c>
      <c r="I24" s="157" t="str">
        <f>IF(VALUE(IF('Vessel List A'!P23=1,1,IF('Vessel List A'!P23=2,2,IF('Vessel List A'!P23=3,3,IF('Vessel List A'!P23=4,4,IF('Vessel List A'!P23=5,5,IF('Vessel List A'!P23=6,6,IF('Vessel List A'!P23=7,7,IF('Vessel List A'!P23=8,8,IF('Vessel List A'!P23=9,9,IF('Vessel List A'!P23=10,10,IF('Vessel List A'!P23=11,11,IF('Vessel List A'!P23=12,12,IF('Vessel List A'!P23=13,13,IF('Vessel List A'!P23=14,14,IF('Vessel List A'!P23=15,15,IF('Vessel List A'!P23=16,16,0)))))))))))))))))=0," ",VALUE(IF('Vessel List A'!P23=1,1,IF('Vessel List A'!P23=2,2,IF('Vessel List A'!P23=3,3,IF('Vessel List A'!P23=4,4,IF('Vessel List A'!P23=5,5,IF('Vessel List A'!P23=6,6,IF('Vessel List A'!P23=7,7,IF('Vessel List A'!P23=8,8,IF('Vessel List A'!P23=9,9,IF('Vessel List A'!P23=10,10,IF('Vessel List A'!P23=11,11,IF('Vessel List A'!P23=12,12,IF('Vessel List A'!P23=13,13,IF('Vessel List A'!P23=14,14,IF('Vessel List A'!P23=15,15,IF('Vessel List A'!P23=16,16,0))))))))))))))))))</f>
        <v xml:space="preserve"> </v>
      </c>
      <c r="J24" s="154"/>
      <c r="K24" s="158"/>
      <c r="L24" s="390" t="str">
        <f t="shared" si="2"/>
        <v/>
      </c>
      <c r="M24" s="158"/>
      <c r="N24" s="137"/>
      <c r="O24" s="388" t="str">
        <f t="shared" si="3"/>
        <v/>
      </c>
      <c r="P24" s="157" t="str">
        <f>IF(VALUE(IF('Vessel List A'!AC23=1,1,IF('Vessel List A'!AC23=2,2,IF('Vessel List A'!AC23=3,3,IF('Vessel List A'!AC23=4,4,IF('Vessel List A'!AC23=5,5,IF('Vessel List A'!AC23=6,6,IF('Vessel List A'!AC23=7,7,IF('Vessel List A'!AC23=8,8,IF('Vessel List A'!AC23=9,9,IF('Vessel List A'!AC23=10,10,IF('Vessel List A'!AC23=11,11,IF('Vessel List A'!AC23=12,12,IF('Vessel List A'!AC23=13,13,IF('Vessel List A'!AC23=14,14,IF('Vessel List A'!AC23=15,15,IF('Vessel List A'!AC23=16,16,0)))))))))))))))))=0," ",VALUE(IF('Vessel List A'!AC23=1,1,IF('Vessel List A'!AC23=2,2,IF('Vessel List A'!AC23=3,3,IF('Vessel List A'!AC23=4,4,IF('Vessel List A'!AC23=5,5,IF('Vessel List A'!AC23=6,6,IF('Vessel List A'!AC23=7,7,IF('Vessel List A'!AC23=8,8,IF('Vessel List A'!AC23=9,9,IF('Vessel List A'!AC23=10,10,IF('Vessel List A'!AC23=11,11,IF('Vessel List A'!AC23=12,12,IF('Vessel List A'!AC23=13,13,IF('Vessel List A'!AC23=14,14,IF('Vessel List A'!AC23=15,15,IF('Vessel List A'!AC23=16,16,0))))))))))))))))))</f>
        <v xml:space="preserve"> </v>
      </c>
      <c r="Q24" s="154"/>
      <c r="R24" s="158"/>
      <c r="S24" s="390" t="str">
        <f t="shared" si="4"/>
        <v/>
      </c>
      <c r="T24" s="158"/>
      <c r="U24" s="137"/>
      <c r="V24" s="388" t="str">
        <f t="shared" si="5"/>
        <v/>
      </c>
      <c r="W24" s="157" t="str">
        <f>IF(VALUE(IF('Vessel List A'!AP23=1,1,IF('Vessel List A'!AP23=2,2,IF('Vessel List A'!AP23=3,3,IF('Vessel List A'!AP23=4,4,IF('Vessel List A'!AP23=5,5,IF('Vessel List A'!AP23=6,6,IF('Vessel List A'!AP23=7,7,IF('Vessel List A'!AP23=8,8,IF('Vessel List A'!AP23=9,9,IF('Vessel List A'!AP23=10,10,IF('Vessel List A'!AP23=11,11,IF('Vessel List A'!AP23=12,12,IF('Vessel List A'!AP23=13,13,IF('Vessel List A'!AP23=14,14,IF('Vessel List A'!AP23=15,15,IF('Vessel List A'!AP23=16,16,0)))))))))))))))))=0," ",VALUE(IF('Vessel List A'!AP23=1,1,IF('Vessel List A'!AP23=2,2,IF('Vessel List A'!AP23=3,3,IF('Vessel List A'!AP23=4,4,IF('Vessel List A'!AP23=5,5,IF('Vessel List A'!AP23=6,6,IF('Vessel List A'!AP23=7,7,IF('Vessel List A'!AP23=8,8,IF('Vessel List A'!AP23=9,9,IF('Vessel List A'!AP23=10,10,IF('Vessel List A'!AP23=11,11,IF('Vessel List A'!AP23=12,12,IF('Vessel List A'!AP23=13,13,IF('Vessel List A'!AP23=14,14,IF('Vessel List A'!AP23=15,15,IF('Vessel List A'!AP23=16,16,0))))))))))))))))))</f>
        <v xml:space="preserve"> </v>
      </c>
      <c r="X24" s="154"/>
      <c r="Y24" s="158"/>
      <c r="Z24" s="390" t="str">
        <f t="shared" si="6"/>
        <v/>
      </c>
      <c r="AA24" s="158"/>
      <c r="AB24" s="137"/>
      <c r="AC24" s="388" t="str">
        <f t="shared" si="7"/>
        <v/>
      </c>
      <c r="AD24" s="157" t="str">
        <f>IF(VALUE(IF('Vessel List A'!BC23=1,1,IF('Vessel List A'!BC23=2,2,IF('Vessel List A'!BC23=3,3,IF('Vessel List A'!BC23=4,4,IF('Vessel List A'!BC23=5,5,IF('Vessel List A'!BC23=6,6,IF('Vessel List A'!BC23=7,7,IF('Vessel List A'!BC23=8,8,IF('Vessel List A'!BC23=9,9,IF('Vessel List A'!BC23=10,10,IF('Vessel List A'!BC23=11,11,IF('Vessel List A'!BC23=12,12,IF('Vessel List A'!BC23=13,13,IF('Vessel List A'!BC23=14,14,IF('Vessel List A'!BC23=15,15,IF('Vessel List A'!BC23=16,16,0)))))))))))))))))=0," ",VALUE(IF('Vessel List A'!BC23=1,1,IF('Vessel List A'!BC23=2,2,IF('Vessel List A'!BC23=3,3,IF('Vessel List A'!BC23=4,4,IF('Vessel List A'!BC23=5,5,IF('Vessel List A'!BC23=6,6,IF('Vessel List A'!BC23=7,7,IF('Vessel List A'!BC23=8,8,IF('Vessel List A'!BC23=9,9,IF('Vessel List A'!BC23=10,10,IF('Vessel List A'!BC23=11,11,IF('Vessel List A'!BC23=12,12,IF('Vessel List A'!BC23=13,13,IF('Vessel List A'!BC23=14,14,IF('Vessel List A'!BC23=15,15,IF('Vessel List A'!BC23=16,16,0))))))))))))))))))</f>
        <v xml:space="preserve"> </v>
      </c>
      <c r="AE24" s="154"/>
      <c r="AF24" s="158"/>
      <c r="AG24" s="390" t="str">
        <f t="shared" si="8"/>
        <v/>
      </c>
      <c r="AH24" s="158"/>
      <c r="AI24" s="137"/>
      <c r="AJ24" s="388" t="str">
        <f t="shared" si="9"/>
        <v/>
      </c>
      <c r="AK24" s="157" t="str">
        <f>IF(VALUE(IF('Vessel List A'!BP23=1,1,IF('Vessel List A'!BP23=2,2,IF('Vessel List A'!BP23=3,3,IF('Vessel List A'!BP23=4,4,IF('Vessel List A'!BP23=5,5,IF('Vessel List A'!BP23=6,6,IF('Vessel List A'!BP23=7,7,IF('Vessel List A'!BP23=8,8,IF('Vessel List A'!BP23=9,9,IF('Vessel List A'!BP23=10,10,IF('Vessel List A'!BP23=11,11,IF('Vessel List A'!BP23=12,12,IF('Vessel List A'!BP23=13,13,IF('Vessel List A'!BP23=14,14,IF('Vessel List A'!BP23=15,15,IF('Vessel List A'!BP23=16,16,0)))))))))))))))))=0," ",VALUE(IF('Vessel List A'!BP23=1,1,IF('Vessel List A'!BP23=2,2,IF('Vessel List A'!BP23=3,3,IF('Vessel List A'!BP23=4,4,IF('Vessel List A'!BP23=5,5,IF('Vessel List A'!BP23=6,6,IF('Vessel List A'!BP23=7,7,IF('Vessel List A'!BP23=8,8,IF('Vessel List A'!BP23=9,9,IF('Vessel List A'!BP23=10,10,IF('Vessel List A'!BP23=11,11,IF('Vessel List A'!BP23=12,12,IF('Vessel List A'!BP23=13,13,IF('Vessel List A'!BP23=14,14,IF('Vessel List A'!BP23=15,15,IF('Vessel List A'!BP23=16,16,0))))))))))))))))))</f>
        <v xml:space="preserve"> </v>
      </c>
      <c r="AL24" s="154"/>
      <c r="AM24" s="158"/>
      <c r="AN24" s="390" t="str">
        <f t="shared" si="10"/>
        <v/>
      </c>
      <c r="AO24" s="158"/>
      <c r="AP24" s="137"/>
      <c r="AQ24" s="388" t="str">
        <f t="shared" si="11"/>
        <v/>
      </c>
      <c r="AR24" s="157" t="str">
        <f>IF(VALUE(IF('Vessel List A'!CC23=1,1,IF('Vessel List A'!CC23=2,2,IF('Vessel List A'!CC23=3,3,IF('Vessel List A'!CC23=4,4,IF('Vessel List A'!CC23=5,5,IF('Vessel List A'!CC23=6,6,IF('Vessel List A'!CC23=7,7,IF('Vessel List A'!CC23=8,8,IF('Vessel List A'!CC23=9,9,IF('Vessel List A'!CC23=10,10,IF('Vessel List A'!CC23=11,11,IF('Vessel List A'!CC23=12,12,IF('Vessel List A'!CC23=13,13,IF('Vessel List A'!CC23=14,14,IF('Vessel List A'!CC23=15,15,IF('Vessel List A'!CC23=16,16,0)))))))))))))))))=0," ",VALUE(IF('Vessel List A'!CC23=1,1,IF('Vessel List A'!CC23=2,2,IF('Vessel List A'!CC23=3,3,IF('Vessel List A'!CC23=4,4,IF('Vessel List A'!CC23=5,5,IF('Vessel List A'!CC23=6,6,IF('Vessel List A'!CC23=7,7,IF('Vessel List A'!CC23=8,8,IF('Vessel List A'!CC23=9,9,IF('Vessel List A'!CC23=10,10,IF('Vessel List A'!CC23=11,11,IF('Vessel List A'!CC23=12,12,IF('Vessel List A'!CC23=13,13,IF('Vessel List A'!CC23=14,14,IF('Vessel List A'!CC23=15,15,IF('Vessel List A'!CC23=16,16,0))))))))))))))))))</f>
        <v xml:space="preserve"> </v>
      </c>
      <c r="AS24" s="154"/>
      <c r="AT24" s="158"/>
      <c r="AU24" s="390" t="str">
        <f t="shared" si="12"/>
        <v/>
      </c>
      <c r="AV24" s="158"/>
      <c r="AW24" s="137"/>
      <c r="AX24" s="388" t="str">
        <f t="shared" si="13"/>
        <v/>
      </c>
      <c r="AY24" s="157" t="str">
        <f>IF(VALUE(IF('Vessel List A'!CP23=1,1,IF('Vessel List A'!CP23=2,2,IF('Vessel List A'!CP23=3,3,IF('Vessel List A'!CP23=4,4,IF('Vessel List A'!CP23=5,5,IF('Vessel List A'!CP23=6,6,IF('Vessel List A'!CP23=7,7,IF('Vessel List A'!CP23=8,8,IF('Vessel List A'!CP23=9,9,IF('Vessel List A'!CP23=10,10,IF('Vessel List A'!CP23=11,11,IF('Vessel List A'!CP23=12,12,IF('Vessel List A'!CP23=13,13,IF('Vessel List A'!CP23=14,14,IF('Vessel List A'!CP23=15,15,IF('Vessel List A'!CP23=16,16,0)))))))))))))))))=0," ",VALUE(IF('Vessel List A'!CP23=1,1,IF('Vessel List A'!CP23=2,2,IF('Vessel List A'!CP23=3,3,IF('Vessel List A'!CP23=4,4,IF('Vessel List A'!CP23=5,5,IF('Vessel List A'!CP23=6,6,IF('Vessel List A'!CP23=7,7,IF('Vessel List A'!CP23=8,8,IF('Vessel List A'!CP23=9,9,IF('Vessel List A'!CP23=10,10,IF('Vessel List A'!CP23=11,11,IF('Vessel List A'!CP23=12,12,IF('Vessel List A'!CP23=13,13,IF('Vessel List A'!CP23=14,14,IF('Vessel List A'!CP23=15,15,IF('Vessel List A'!CP23=16,16,0))))))))))))))))))</f>
        <v xml:space="preserve"> </v>
      </c>
      <c r="AZ24" s="154"/>
      <c r="BA24" s="158"/>
      <c r="BB24" s="390" t="str">
        <f t="shared" si="14"/>
        <v/>
      </c>
      <c r="BC24" s="158"/>
      <c r="BD24" s="137"/>
      <c r="BE24" s="388" t="str">
        <f t="shared" si="15"/>
        <v/>
      </c>
      <c r="BF24" s="157" t="str">
        <f>IF(VALUE(IF('Vessel List A'!DC23=1,1,IF('Vessel List A'!DC23=2,2,IF('Vessel List A'!DC23=3,3,IF('Vessel List A'!DC23=4,4,IF('Vessel List A'!DC23=5,5,IF('Vessel List A'!DC23=6,6,IF('Vessel List A'!DC23=7,7,IF('Vessel List A'!DC23=8,8,IF('Vessel List A'!DC23=9,9,IF('Vessel List A'!DC23=10,10,IF('Vessel List A'!DC23=11,11,IF('Vessel List A'!DC23=12,12,IF('Vessel List A'!DC23=13,13,IF('Vessel List A'!DC23=14,14,IF('Vessel List A'!DC23=15,15,IF('Vessel List A'!DC23=16,16,0)))))))))))))))))=0," ",VALUE(IF('Vessel List A'!DC23=1,1,IF('Vessel List A'!DC23=2,2,IF('Vessel List A'!DC23=3,3,IF('Vessel List A'!DC23=4,4,IF('Vessel List A'!DC23=5,5,IF('Vessel List A'!DC23=6,6,IF('Vessel List A'!DC23=7,7,IF('Vessel List A'!DC23=8,8,IF('Vessel List A'!DC23=9,9,IF('Vessel List A'!DC23=10,10,IF('Vessel List A'!DC23=11,11,IF('Vessel List A'!DC23=12,12,IF('Vessel List A'!DC23=13,13,IF('Vessel List A'!DC23=14,14,IF('Vessel List A'!DC23=15,15,IF('Vessel List A'!DC23=16,16,0))))))))))))))))))</f>
        <v xml:space="preserve"> </v>
      </c>
      <c r="BG24" s="154"/>
      <c r="BH24" s="158"/>
      <c r="BI24" s="390" t="str">
        <f t="shared" si="16"/>
        <v/>
      </c>
      <c r="BJ24" s="158"/>
      <c r="BK24" s="137"/>
      <c r="BL24" s="388" t="str">
        <f t="shared" si="17"/>
        <v/>
      </c>
      <c r="BM24" s="157" t="str">
        <f>IF(VALUE(IF('Vessel List A'!DP23=1,1,IF('Vessel List A'!DP23=2,2,IF('Vessel List A'!DP23=3,3,IF('Vessel List A'!DP23=4,4,IF('Vessel List A'!DP23=5,5,IF('Vessel List A'!DP23=6,6,IF('Vessel List A'!DP23=7,7,IF('Vessel List A'!DP23=8,8,IF('Vessel List A'!DP23=9,9,IF('Vessel List A'!DP23=10,10,IF('Vessel List A'!DP23=11,11,IF('Vessel List A'!DP23=12,12,IF('Vessel List A'!DP23=13,13,IF('Vessel List A'!DP23=14,14,IF('Vessel List A'!DP23=15,15,IF('Vessel List A'!DP23=16,16,0)))))))))))))))))=0," ",VALUE(IF('Vessel List A'!DP23=1,1,IF('Vessel List A'!DP23=2,2,IF('Vessel List A'!DP23=3,3,IF('Vessel List A'!DP23=4,4,IF('Vessel List A'!DP23=5,5,IF('Vessel List A'!DP23=6,6,IF('Vessel List A'!DP23=7,7,IF('Vessel List A'!DP23=8,8,IF('Vessel List A'!DP23=9,9,IF('Vessel List A'!DP23=10,10,IF('Vessel List A'!DP23=11,11,IF('Vessel List A'!DP23=12,12,IF('Vessel List A'!DP23=13,13,IF('Vessel List A'!DP23=14,14,IF('Vessel List A'!DP23=15,15,IF('Vessel List A'!DP23=16,16,0))))))))))))))))))</f>
        <v xml:space="preserve"> </v>
      </c>
      <c r="BN24" s="154"/>
      <c r="BO24" s="158"/>
      <c r="BP24" s="390" t="str">
        <f t="shared" si="18"/>
        <v/>
      </c>
      <c r="BQ24" s="158"/>
      <c r="BR24" s="137"/>
      <c r="BS24" s="388" t="str">
        <f t="shared" si="19"/>
        <v/>
      </c>
      <c r="BT24" s="157" t="str">
        <f>IF(VALUE(IF('Vessel List A'!EC23=1,1,IF('Vessel List A'!EC23=2,2,IF('Vessel List A'!EC23=3,3,IF('Vessel List A'!EC23=4,4,IF('Vessel List A'!EC23=5,5,IF('Vessel List A'!EC23=6,6,IF('Vessel List A'!EC23=7,7,IF('Vessel List A'!EC23=8,8,IF('Vessel List A'!EC23=9,9,IF('Vessel List A'!EC23=10,10,IF('Vessel List A'!EC23=11,11,IF('Vessel List A'!EC23=12,12,IF('Vessel List A'!EC23=13,13,IF('Vessel List A'!EC23=14,14,IF('Vessel List A'!EC23=15,15,IF('Vessel List A'!EC23=16,16,0)))))))))))))))))=0," ",VALUE(IF('Vessel List A'!EC23=1,1,IF('Vessel List A'!EC23=2,2,IF('Vessel List A'!EC23=3,3,IF('Vessel List A'!EC23=4,4,IF('Vessel List A'!EC23=5,5,IF('Vessel List A'!EC23=6,6,IF('Vessel List A'!EC23=7,7,IF('Vessel List A'!EC23=8,8,IF('Vessel List A'!EC23=9,9,IF('Vessel List A'!EC23=10,10,IF('Vessel List A'!EC23=11,11,IF('Vessel List A'!EC23=12,12,IF('Vessel List A'!EC23=13,13,IF('Vessel List A'!EC23=14,14,IF('Vessel List A'!EC23=15,15,IF('Vessel List A'!EC23=16,16,0))))))))))))))))))</f>
        <v xml:space="preserve"> </v>
      </c>
      <c r="BU24" s="154"/>
      <c r="BV24" s="158"/>
      <c r="BW24" s="390" t="str">
        <f t="shared" si="20"/>
        <v/>
      </c>
      <c r="BX24" s="158"/>
      <c r="BY24" s="137"/>
      <c r="BZ24" s="388" t="str">
        <f t="shared" si="21"/>
        <v/>
      </c>
      <c r="CA24" s="157" t="str">
        <f>IF(VALUE(IF('Vessel List A'!EP23=1,1,IF('Vessel List A'!EP23=2,2,IF('Vessel List A'!EP23=3,3,IF('Vessel List A'!EP23=4,4,IF('Vessel List A'!EP23=5,5,IF('Vessel List A'!EP23=6,6,IF('Vessel List A'!EP23=7,7,IF('Vessel List A'!EP23=8,8,IF('Vessel List A'!EP23=9,9,IF('Vessel List A'!EP23=10,10,IF('Vessel List A'!EP23=11,11,IF('Vessel List A'!EP23=12,12,IF('Vessel List A'!EP23=13,13,IF('Vessel List A'!EP23=14,14,IF('Vessel List A'!EP23=15,15,IF('Vessel List A'!EP23=16,16,0)))))))))))))))))=0," ",VALUE(IF('Vessel List A'!EP23=1,1,IF('Vessel List A'!EP23=2,2,IF('Vessel List A'!EP23=3,3,IF('Vessel List A'!EP23=4,4,IF('Vessel List A'!EP23=5,5,IF('Vessel List A'!EP23=6,6,IF('Vessel List A'!EP23=7,7,IF('Vessel List A'!EP23=8,8,IF('Vessel List A'!EP23=9,9,IF('Vessel List A'!EP23=10,10,IF('Vessel List A'!EP23=11,11,IF('Vessel List A'!EP23=12,12,IF('Vessel List A'!EP23=13,13,IF('Vessel List A'!EP23=14,14,IF('Vessel List A'!EP23=15,15,IF('Vessel List A'!EP23=16,16,0))))))))))))))))))</f>
        <v xml:space="preserve"> </v>
      </c>
      <c r="CB24" s="154"/>
      <c r="CC24" s="158"/>
      <c r="CD24" s="390" t="str">
        <f t="shared" si="22"/>
        <v/>
      </c>
      <c r="CE24" s="158"/>
      <c r="CF24" s="137"/>
      <c r="CG24" s="388" t="str">
        <f t="shared" si="23"/>
        <v/>
      </c>
      <c r="CH24" s="157" t="str">
        <f>IF(VALUE(IF('Vessel List A'!FC23=1,1,IF('Vessel List A'!FC23=2,2,IF('Vessel List A'!FC23=3,3,IF('Vessel List A'!FC23=4,4,IF('Vessel List A'!FC23=5,5,IF('Vessel List A'!FC23=6,6,IF('Vessel List A'!FC23=7,7,IF('Vessel List A'!FC23=8,8,IF('Vessel List A'!FC23=9,9,IF('Vessel List A'!FC23=10,10,IF('Vessel List A'!FC23=11,11,IF('Vessel List A'!FC23=12,12,IF('Vessel List A'!FC23=13,13,IF('Vessel List A'!FC23=14,14,IF('Vessel List A'!FC23=15,15,IF('Vessel List A'!FC23=16,16,0)))))))))))))))))=0," ",VALUE(IF('Vessel List A'!FC23=1,1,IF('Vessel List A'!FC23=2,2,IF('Vessel List A'!FC23=3,3,IF('Vessel List A'!FC23=4,4,IF('Vessel List A'!FC23=5,5,IF('Vessel List A'!FC23=6,6,IF('Vessel List A'!FC23=7,7,IF('Vessel List A'!FC23=8,8,IF('Vessel List A'!FC23=9,9,IF('Vessel List A'!FC23=10,10,IF('Vessel List A'!FC23=11,11,IF('Vessel List A'!FC23=12,12,IF('Vessel List A'!FC23=13,13,IF('Vessel List A'!FC23=14,14,IF('Vessel List A'!FC23=15,15,IF('Vessel List A'!FC23=16,16,0))))))))))))))))))</f>
        <v xml:space="preserve"> </v>
      </c>
      <c r="CI24" s="154"/>
      <c r="CJ24" s="158"/>
      <c r="CK24" s="390" t="str">
        <f t="shared" si="24"/>
        <v/>
      </c>
      <c r="CL24" s="158"/>
      <c r="CM24" s="137"/>
      <c r="CN24" s="388" t="str">
        <f t="shared" si="25"/>
        <v/>
      </c>
      <c r="CO24" s="157" t="str">
        <f>IF(VALUE(IF('Vessel List A'!FP23=1,1,IF('Vessel List A'!FP23=2,2,IF('Vessel List A'!FP23=3,3,IF('Vessel List A'!FP23=4,4,IF('Vessel List A'!FP23=5,5,IF('Vessel List A'!FP23=6,6,IF('Vessel List A'!FP23=7,7,IF('Vessel List A'!FP23=8,8,IF('Vessel List A'!FP23=9,9,IF('Vessel List A'!FP23=10,10,IF('Vessel List A'!FP23=11,11,IF('Vessel List A'!FP23=12,12,IF('Vessel List A'!FP23=13,13,IF('Vessel List A'!FP23=14,14,IF('Vessel List A'!FP23=15,15,IF('Vessel List A'!FP23=16,16,0)))))))))))))))))=0," ",VALUE(IF('Vessel List A'!FP23=1,1,IF('Vessel List A'!FP23=2,2,IF('Vessel List A'!FP23=3,3,IF('Vessel List A'!FP23=4,4,IF('Vessel List A'!FP23=5,5,IF('Vessel List A'!FP23=6,6,IF('Vessel List A'!FP23=7,7,IF('Vessel List A'!FP23=8,8,IF('Vessel List A'!FP23=9,9,IF('Vessel List A'!FP23=10,10,IF('Vessel List A'!FP23=11,11,IF('Vessel List A'!FP23=12,12,IF('Vessel List A'!FP23=13,13,IF('Vessel List A'!FP23=14,14,IF('Vessel List A'!FP23=15,15,IF('Vessel List A'!FP23=16,16,0))))))))))))))))))</f>
        <v xml:space="preserve"> </v>
      </c>
      <c r="CP24" s="154"/>
      <c r="CQ24" s="158"/>
      <c r="CR24" s="390" t="str">
        <f t="shared" si="26"/>
        <v/>
      </c>
      <c r="CS24" s="158"/>
      <c r="CT24" s="137"/>
      <c r="CU24" s="388" t="str">
        <f t="shared" si="27"/>
        <v/>
      </c>
      <c r="CV24" s="157" t="str">
        <f>IF(VALUE(IF('Vessel List A'!GC23=1,1,IF('Vessel List A'!GC23=2,2,IF('Vessel List A'!GC23=3,3,IF('Vessel List A'!GC23=4,4,IF('Vessel List A'!GC23=5,5,IF('Vessel List A'!GC23=6,6,IF('Vessel List A'!GC23=7,7,IF('Vessel List A'!GC23=8,8,IF('Vessel List A'!GC23=9,9,IF('Vessel List A'!GC23=10,10,IF('Vessel List A'!GC23=11,11,IF('Vessel List A'!GC23=12,12,IF('Vessel List A'!GC23=13,13,IF('Vessel List A'!GC23=14,14,IF('Vessel List A'!GC23=15,15,IF('Vessel List A'!GC23=16,16,0)))))))))))))))))=0," ",VALUE(IF('Vessel List A'!GC23=1,1,IF('Vessel List A'!GC23=2,2,IF('Vessel List A'!GC23=3,3,IF('Vessel List A'!GC23=4,4,IF('Vessel List A'!GC23=5,5,IF('Vessel List A'!GC23=6,6,IF('Vessel List A'!GC23=7,7,IF('Vessel List A'!GC23=8,8,IF('Vessel List A'!GC23=9,9,IF('Vessel List A'!GC23=10,10,IF('Vessel List A'!GC23=11,11,IF('Vessel List A'!GC23=12,12,IF('Vessel List A'!GC23=13,13,IF('Vessel List A'!GC23=14,14,IF('Vessel List A'!GC23=15,15,IF('Vessel List A'!GC23=16,16,0))))))))))))))))))</f>
        <v xml:space="preserve"> </v>
      </c>
      <c r="CW24" s="154"/>
      <c r="CX24" s="158"/>
      <c r="CY24" s="390" t="str">
        <f t="shared" si="28"/>
        <v/>
      </c>
      <c r="CZ24" s="158"/>
      <c r="DA24" s="137"/>
      <c r="DB24" s="388" t="str">
        <f t="shared" si="29"/>
        <v/>
      </c>
      <c r="DC24" s="157" t="str">
        <f>IF(VALUE(IF('Vessel List A'!GP23=1,1,IF('Vessel List A'!GP23=2,2,IF('Vessel List A'!GP23=3,3,IF('Vessel List A'!GP23=4,4,IF('Vessel List A'!GP23=5,5,IF('Vessel List A'!GP23=6,6,IF('Vessel List A'!GP23=7,7,IF('Vessel List A'!GP23=8,8,IF('Vessel List A'!GP23=9,9,IF('Vessel List A'!GP23=10,10,IF('Vessel List A'!GP23=11,11,IF('Vessel List A'!GP23=12,12,IF('Vessel List A'!GP23=13,13,IF('Vessel List A'!GP23=14,14,IF('Vessel List A'!GP23=15,15,IF('Vessel List A'!GP23=16,16,0)))))))))))))))))=0," ",VALUE(IF('Vessel List A'!GP23=1,1,IF('Vessel List A'!GP23=2,2,IF('Vessel List A'!GP23=3,3,IF('Vessel List A'!GP23=4,4,IF('Vessel List A'!GP23=5,5,IF('Vessel List A'!GP23=6,6,IF('Vessel List A'!GP23=7,7,IF('Vessel List A'!GP23=8,8,IF('Vessel List A'!GP23=9,9,IF('Vessel List A'!GP23=10,10,IF('Vessel List A'!GP23=11,11,IF('Vessel List A'!GP23=12,12,IF('Vessel List A'!GP23=13,13,IF('Vessel List A'!GP23=14,14,IF('Vessel List A'!GP23=15,15,IF('Vessel List A'!GP23=16,16,0))))))))))))))))))</f>
        <v xml:space="preserve"> </v>
      </c>
      <c r="DD24" s="154"/>
      <c r="DE24" s="158"/>
      <c r="DF24" s="390" t="str">
        <f t="shared" si="30"/>
        <v/>
      </c>
      <c r="DG24" s="158"/>
      <c r="DH24" s="137"/>
      <c r="DI24" s="388" t="str">
        <f t="shared" si="31"/>
        <v/>
      </c>
      <c r="DJ24" s="157" t="str">
        <f>IF(VALUE(IF('Vessel List A'!HC23=1,1,IF('Vessel List A'!HC23=2,2,IF('Vessel List A'!HC23=3,3,IF('Vessel List A'!HC23=4,4,IF('Vessel List A'!HC23=5,5,IF('Vessel List A'!HC23=6,6,IF('Vessel List A'!HC23=7,7,IF('Vessel List A'!HC23=8,8,IF('Vessel List A'!HC23=9,9,IF('Vessel List A'!HC23=10,10,IF('Vessel List A'!HC23=11,11,IF('Vessel List A'!HC23=12,12,IF('Vessel List A'!HC23=13,13,IF('Vessel List A'!HC23=14,14,IF('Vessel List A'!HC23=15,15,IF('Vessel List A'!HC23=16,16,0)))))))))))))))))=0," ",VALUE(IF('Vessel List A'!HC23=1,1,IF('Vessel List A'!HC23=2,2,IF('Vessel List A'!HC23=3,3,IF('Vessel List A'!HC23=4,4,IF('Vessel List A'!HC23=5,5,IF('Vessel List A'!HC23=6,6,IF('Vessel List A'!HC23=7,7,IF('Vessel List A'!HC23=8,8,IF('Vessel List A'!HC23=9,9,IF('Vessel List A'!HC23=10,10,IF('Vessel List A'!HC23=11,11,IF('Vessel List A'!HC23=12,12,IF('Vessel List A'!HC23=13,13,IF('Vessel List A'!HC23=14,14,IF('Vessel List A'!HC23=15,15,IF('Vessel List A'!HC23=16,16,0))))))))))))))))))</f>
        <v xml:space="preserve"> </v>
      </c>
      <c r="DK24" s="154"/>
      <c r="DL24" s="158"/>
      <c r="DM24" s="390" t="str">
        <f t="shared" si="32"/>
        <v/>
      </c>
      <c r="DN24" s="158"/>
      <c r="DO24" s="137"/>
      <c r="DP24" s="388" t="str">
        <f t="shared" si="33"/>
        <v/>
      </c>
      <c r="DQ24" s="157" t="str">
        <f>IF(VALUE(IF('Vessel List A'!HP23=1,1,IF('Vessel List A'!HP23=2,2,IF('Vessel List A'!HP23=3,3,IF('Vessel List A'!HP23=4,4,IF('Vessel List A'!HP23=5,5,IF('Vessel List A'!HP23=6,6,IF('Vessel List A'!HP23=7,7,IF('Vessel List A'!HP23=8,8,IF('Vessel List A'!HP23=9,9,IF('Vessel List A'!HP23=10,10,IF('Vessel List A'!HP23=11,11,IF('Vessel List A'!HP23=12,12,IF('Vessel List A'!HP23=13,13,IF('Vessel List A'!HP23=14,14,IF('Vessel List A'!HP23=15,15,IF('Vessel List A'!HP23=16,16,0)))))))))))))))))=0," ",VALUE(IF('Vessel List A'!HP23=1,1,IF('Vessel List A'!HP23=2,2,IF('Vessel List A'!HP23=3,3,IF('Vessel List A'!HP23=4,4,IF('Vessel List A'!HP23=5,5,IF('Vessel List A'!HP23=6,6,IF('Vessel List A'!HP23=7,7,IF('Vessel List A'!HP23=8,8,IF('Vessel List A'!HP23=9,9,IF('Vessel List A'!HP23=10,10,IF('Vessel List A'!HP23=11,11,IF('Vessel List A'!HP23=12,12,IF('Vessel List A'!HP23=13,13,IF('Vessel List A'!HP23=14,14,IF('Vessel List A'!HP23=15,15,IF('Vessel List A'!HP23=16,16,0))))))))))))))))))</f>
        <v xml:space="preserve"> </v>
      </c>
      <c r="DR24" s="154"/>
      <c r="DS24" s="158"/>
      <c r="DT24" s="390" t="str">
        <f t="shared" si="34"/>
        <v/>
      </c>
      <c r="DU24" s="158"/>
      <c r="DV24" s="137"/>
      <c r="DW24" s="388" t="str">
        <f t="shared" si="35"/>
        <v/>
      </c>
      <c r="DX24" s="157" t="str">
        <f>IF(VALUE(IF('Vessel List A'!IC23=1,1,IF('Vessel List A'!IC23=2,2,IF('Vessel List A'!IC23=3,3,IF('Vessel List A'!IC23=4,4,IF('Vessel List A'!IC23=5,5,IF('Vessel List A'!IC23=6,6,IF('Vessel List A'!IC23=7,7,IF('Vessel List A'!IC23=8,8,IF('Vessel List A'!IC23=9,9,IF('Vessel List A'!IC23=10,10,IF('Vessel List A'!IC23=11,11,IF('Vessel List A'!IC23=12,12,IF('Vessel List A'!IC23=13,13,IF('Vessel List A'!IC23=14,14,IF('Vessel List A'!IC23=15,15,IF('Vessel List A'!IC23=16,16,0)))))))))))))))))=0," ",VALUE(IF('Vessel List A'!IC23=1,1,IF('Vessel List A'!IC23=2,2,IF('Vessel List A'!IC23=3,3,IF('Vessel List A'!IC23=4,4,IF('Vessel List A'!IC23=5,5,IF('Vessel List A'!IC23=6,6,IF('Vessel List A'!IC23=7,7,IF('Vessel List A'!IC23=8,8,IF('Vessel List A'!IC23=9,9,IF('Vessel List A'!IC23=10,10,IF('Vessel List A'!IC23=11,11,IF('Vessel List A'!IC23=12,12,IF('Vessel List A'!IC23=13,13,IF('Vessel List A'!IC23=14,14,IF('Vessel List A'!IC23=15,15,IF('Vessel List A'!IC23=16,16,0))))))))))))))))))</f>
        <v xml:space="preserve"> </v>
      </c>
      <c r="DY24" s="154"/>
      <c r="DZ24" s="158"/>
      <c r="EA24" s="390" t="str">
        <f t="shared" si="36"/>
        <v/>
      </c>
      <c r="EB24" s="158"/>
      <c r="EC24" s="137"/>
      <c r="ED24" s="388" t="str">
        <f t="shared" si="37"/>
        <v/>
      </c>
      <c r="EE24" s="157" t="str">
        <f>IF(VALUE(IF('Vessel List A'!IP23=1,1,IF('Vessel List A'!IP23=2,2,IF('Vessel List A'!IP23=3,3,IF('Vessel List A'!IP23=4,4,IF('Vessel List A'!IP23=5,5,IF('Vessel List A'!IP23=6,6,IF('Vessel List A'!IP23=7,7,IF('Vessel List A'!IP23=8,8,IF('Vessel List A'!IP23=9,9,IF('Vessel List A'!IP23=10,10,IF('Vessel List A'!IP23=11,11,IF('Vessel List A'!IP23=12,12,IF('Vessel List A'!IP23=13,13,IF('Vessel List A'!IP23=14,14,IF('Vessel List A'!IP23=15,15,IF('Vessel List A'!IP23=16,16,0)))))))))))))))))=0," ",VALUE(IF('Vessel List A'!IP23=1,1,IF('Vessel List A'!IP23=2,2,IF('Vessel List A'!IP23=3,3,IF('Vessel List A'!IP23=4,4,IF('Vessel List A'!IP23=5,5,IF('Vessel List A'!IP23=6,6,IF('Vessel List A'!IP23=7,7,IF('Vessel List A'!IP23=8,8,IF('Vessel List A'!IP23=9,9,IF('Vessel List A'!IP23=10,10,IF('Vessel List A'!IP23=11,11,IF('Vessel List A'!IP23=12,12,IF('Vessel List A'!IP23=13,13,IF('Vessel List A'!IP23=14,14,IF('Vessel List A'!IP23=15,15,IF('Vessel List A'!IP23=16,16,0))))))))))))))))))</f>
        <v xml:space="preserve"> </v>
      </c>
      <c r="EF24" s="154"/>
      <c r="EG24" s="158"/>
      <c r="EH24" s="390" t="str">
        <f t="shared" si="38"/>
        <v/>
      </c>
      <c r="EI24" s="158"/>
      <c r="EJ24" s="137"/>
      <c r="EK24" s="397" t="str">
        <f t="shared" si="39"/>
        <v/>
      </c>
      <c r="EL24" s="144"/>
      <c r="EM24" s="157" t="str">
        <f>IF(VALUE(IF('Vessel List B'!C23=1,1,IF('Vessel List B'!C23=2,2,IF('Vessel List B'!C23=3,3,IF('Vessel List B'!C23=4,4,IF('Vessel List B'!C23=5,5,IF('Vessel List B'!C23=6,6,IF('Vessel List B'!C23=7,7,IF('Vessel List B'!C23=8,8,IF('Vessel List B'!C23=9,9,IF('Vessel List B'!C23=10,10,IF('Vessel List B'!C23=11,11,IF('Vessel List B'!C23=12,12,IF('Vessel List B'!C23=13,13,IF('Vessel List B'!C23=14,14,IF('Vessel List B'!C23=15,15,IF('Vessel List B'!C23=16,16,0)))))))))))))))))=0," ",VALUE(IF('Vessel List B'!C23=1,1,IF('Vessel List B'!C23=2,2,IF('Vessel List B'!C23=3,3,IF('Vessel List B'!C23=4,4,IF('Vessel List B'!C23=5,5,IF('Vessel List B'!C23=6,6,IF('Vessel List B'!C23=7,7,IF('Vessel List B'!C23=8,8,IF('Vessel List B'!C23=9,9,IF('Vessel List B'!C23=10,10,IF('Vessel List B'!C23=11,11,IF('Vessel List B'!C23=12,12,IF('Vessel List B'!C23=13,13,IF('Vessel List B'!C23=14,14,IF('Vessel List B'!C23=15,15,IF('Vessel List B'!C23=16,16,0))))))))))))))))))</f>
        <v xml:space="preserve"> </v>
      </c>
      <c r="EN24" s="154"/>
      <c r="EO24" s="158"/>
      <c r="EP24" s="390" t="str">
        <f t="shared" si="40"/>
        <v/>
      </c>
      <c r="EQ24" s="158"/>
      <c r="ER24" s="137"/>
      <c r="ES24" s="388" t="str">
        <f t="shared" si="41"/>
        <v/>
      </c>
      <c r="ET24" s="157" t="str">
        <f>IF(VALUE(IF('Vessel List B'!P23=1,1,IF('Vessel List B'!P23=2,2,IF('Vessel List B'!P23=3,3,IF('Vessel List B'!P23=4,4,IF('Vessel List B'!P23=5,5,IF('Vessel List B'!P23=6,6,IF('Vessel List B'!P23=7,7,IF('Vessel List B'!P23=8,8,IF('Vessel List B'!P23=9,9,IF('Vessel List B'!P23=10,10,IF('Vessel List B'!P23=11,11,IF('Vessel List B'!P23=12,12,IF('Vessel List B'!P23=13,13,IF('Vessel List B'!P23=14,14,IF('Vessel List B'!P23=15,15,IF('Vessel List B'!P23=16,16,0)))))))))))))))))=0," ",VALUE(IF('Vessel List B'!P23=1,1,IF('Vessel List B'!P23=2,2,IF('Vessel List B'!P23=3,3,IF('Vessel List B'!P23=4,4,IF('Vessel List B'!P23=5,5,IF('Vessel List B'!P23=6,6,IF('Vessel List B'!P23=7,7,IF('Vessel List B'!P23=8,8,IF('Vessel List B'!P23=9,9,IF('Vessel List B'!P23=10,10,IF('Vessel List B'!P23=11,11,IF('Vessel List B'!P23=12,12,IF('Vessel List B'!P23=13,13,IF('Vessel List B'!P23=14,14,IF('Vessel List B'!P23=15,15,IF('Vessel List B'!P23=16,16,0))))))))))))))))))</f>
        <v xml:space="preserve"> </v>
      </c>
      <c r="EU24" s="154"/>
      <c r="EV24" s="158"/>
      <c r="EW24" s="390" t="str">
        <f t="shared" si="42"/>
        <v/>
      </c>
      <c r="EX24" s="158"/>
      <c r="EY24" s="137"/>
      <c r="EZ24" s="388" t="str">
        <f t="shared" si="43"/>
        <v/>
      </c>
      <c r="FA24" s="157" t="str">
        <f>IF(VALUE(IF('Vessel List B'!AC23=1,1,IF('Vessel List B'!AC23=2,2,IF('Vessel List B'!AC23=3,3,IF('Vessel List B'!AC23=4,4,IF('Vessel List B'!AC23=5,5,IF('Vessel List B'!AC23=6,6,IF('Vessel List B'!AC23=7,7,IF('Vessel List B'!AC23=8,8,IF('Vessel List B'!AC23=9,9,IF('Vessel List B'!AC23=10,10,IF('Vessel List B'!AC23=11,11,IF('Vessel List B'!AC23=12,12,IF('Vessel List B'!AC23=13,13,IF('Vessel List B'!AC23=14,14,IF('Vessel List B'!AC23=15,15,IF('Vessel List B'!AC23=16,16,0)))))))))))))))))=0," ",VALUE(IF('Vessel List B'!AC23=1,1,IF('Vessel List B'!AC23=2,2,IF('Vessel List B'!AC23=3,3,IF('Vessel List B'!AC23=4,4,IF('Vessel List B'!AC23=5,5,IF('Vessel List B'!AC23=6,6,IF('Vessel List B'!AC23=7,7,IF('Vessel List B'!AC23=8,8,IF('Vessel List B'!AC23=9,9,IF('Vessel List B'!AC23=10,10,IF('Vessel List B'!AC23=11,11,IF('Vessel List B'!AC23=12,12,IF('Vessel List B'!AC23=13,13,IF('Vessel List B'!AC23=14,14,IF('Vessel List B'!AC23=15,15,IF('Vessel List B'!AC23=16,16,0))))))))))))))))))</f>
        <v xml:space="preserve"> </v>
      </c>
      <c r="FB24" s="154"/>
      <c r="FC24" s="158"/>
      <c r="FD24" s="390" t="str">
        <f t="shared" si="44"/>
        <v/>
      </c>
      <c r="FE24" s="158"/>
      <c r="FF24" s="137"/>
      <c r="FG24" s="388" t="str">
        <f t="shared" si="45"/>
        <v/>
      </c>
      <c r="FH24" s="157" t="str">
        <f>IF(VALUE(IF('Vessel List B'!AP23=1,1,IF('Vessel List B'!AP23=2,2,IF('Vessel List B'!AP23=3,3,IF('Vessel List B'!AP23=4,4,IF('Vessel List B'!AP23=5,5,IF('Vessel List B'!AP23=6,6,IF('Vessel List B'!AP23=7,7,IF('Vessel List B'!AP23=8,8,IF('Vessel List B'!AP23=9,9,IF('Vessel List B'!AP23=10,10,IF('Vessel List B'!AP23=11,11,IF('Vessel List B'!AP23=12,12,IF('Vessel List B'!AP23=13,13,IF('Vessel List B'!AP23=14,14,IF('Vessel List B'!AP23=15,15,IF('Vessel List B'!AP23=16,16,0)))))))))))))))))=0," ",VALUE(IF('Vessel List B'!AP23=1,1,IF('Vessel List B'!AP23=2,2,IF('Vessel List B'!AP23=3,3,IF('Vessel List B'!AP23=4,4,IF('Vessel List B'!AP23=5,5,IF('Vessel List B'!AP23=6,6,IF('Vessel List B'!AP23=7,7,IF('Vessel List B'!AP23=8,8,IF('Vessel List B'!AP23=9,9,IF('Vessel List B'!AP23=10,10,IF('Vessel List B'!AP23=11,11,IF('Vessel List B'!AP23=12,12,IF('Vessel List B'!AP23=13,13,IF('Vessel List B'!AP23=14,14,IF('Vessel List B'!AP23=15,15,IF('Vessel List B'!AP23=16,16,0))))))))))))))))))</f>
        <v xml:space="preserve"> </v>
      </c>
      <c r="FI24" s="154"/>
      <c r="FJ24" s="158"/>
      <c r="FK24" s="390" t="str">
        <f t="shared" si="46"/>
        <v/>
      </c>
      <c r="FL24" s="158"/>
      <c r="FM24" s="137"/>
      <c r="FN24" s="388" t="str">
        <f t="shared" si="47"/>
        <v/>
      </c>
      <c r="FO24" s="157" t="str">
        <f>IF(VALUE(IF('Vessel List B'!BC23=1,1,IF('Vessel List B'!BC23=2,2,IF('Vessel List B'!BC23=3,3,IF('Vessel List B'!BC23=4,4,IF('Vessel List B'!BC23=5,5,IF('Vessel List B'!BC23=6,6,IF('Vessel List B'!BC23=7,7,IF('Vessel List B'!BC23=8,8,IF('Vessel List B'!BC23=9,9,IF('Vessel List B'!BC23=10,10,IF('Vessel List B'!BC23=11,11,IF('Vessel List B'!BC23=12,12,IF('Vessel List B'!BC23=13,13,IF('Vessel List B'!BC23=14,14,IF('Vessel List B'!BC23=15,15,IF('Vessel List B'!BC23=16,16,0)))))))))))))))))=0," ",VALUE(IF('Vessel List B'!BC23=1,1,IF('Vessel List B'!BC23=2,2,IF('Vessel List B'!BC23=3,3,IF('Vessel List B'!BC23=4,4,IF('Vessel List B'!BC23=5,5,IF('Vessel List B'!BC23=6,6,IF('Vessel List B'!BC23=7,7,IF('Vessel List B'!BC23=8,8,IF('Vessel List B'!BC23=9,9,IF('Vessel List B'!BC23=10,10,IF('Vessel List B'!BC23=11,11,IF('Vessel List B'!BC23=12,12,IF('Vessel List B'!BC23=13,13,IF('Vessel List B'!BC23=14,14,IF('Vessel List B'!BC23=15,15,IF('Vessel List B'!BC23=16,16,0))))))))))))))))))</f>
        <v xml:space="preserve"> </v>
      </c>
      <c r="FP24" s="154"/>
      <c r="FQ24" s="158"/>
      <c r="FR24" s="390" t="str">
        <f t="shared" si="48"/>
        <v/>
      </c>
      <c r="FS24" s="158"/>
      <c r="FT24" s="137"/>
      <c r="FU24" s="388" t="str">
        <f t="shared" si="49"/>
        <v/>
      </c>
      <c r="FV24" s="157" t="str">
        <f>IF(VALUE(IF('Vessel List B'!BP23=1,1,IF('Vessel List B'!BP23=2,2,IF('Vessel List B'!BP23=3,3,IF('Vessel List B'!BP23=4,4,IF('Vessel List B'!BP23=5,5,IF('Vessel List B'!BP23=6,6,IF('Vessel List B'!BP23=7,7,IF('Vessel List B'!BP23=8,8,IF('Vessel List B'!BP23=9,9,IF('Vessel List B'!BP23=10,10,IF('Vessel List B'!BP23=11,11,IF('Vessel List B'!BP23=12,12,IF('Vessel List B'!BP23=13,13,IF('Vessel List B'!BP23=14,14,IF('Vessel List B'!BP23=15,15,IF('Vessel List B'!BP23=16,16,0)))))))))))))))))=0," ",VALUE(IF('Vessel List B'!BP23=1,1,IF('Vessel List B'!BP23=2,2,IF('Vessel List B'!BP23=3,3,IF('Vessel List B'!BP23=4,4,IF('Vessel List B'!BP23=5,5,IF('Vessel List B'!BP23=6,6,IF('Vessel List B'!BP23=7,7,IF('Vessel List B'!BP23=8,8,IF('Vessel List B'!BP23=9,9,IF('Vessel List B'!BP23=10,10,IF('Vessel List B'!BP23=11,11,IF('Vessel List B'!BP23=12,12,IF('Vessel List B'!BP23=13,13,IF('Vessel List B'!BP23=14,14,IF('Vessel List B'!BP23=15,15,IF('Vessel List B'!BP23=16,16,0))))))))))))))))))</f>
        <v xml:space="preserve"> </v>
      </c>
      <c r="FW24" s="154"/>
      <c r="FX24" s="158"/>
      <c r="FY24" s="390" t="str">
        <f t="shared" si="50"/>
        <v/>
      </c>
      <c r="FZ24" s="158"/>
      <c r="GA24" s="137"/>
      <c r="GB24" s="388" t="str">
        <f t="shared" si="51"/>
        <v/>
      </c>
      <c r="GC24" s="157" t="str">
        <f>IF(VALUE(IF('Vessel List B'!CC23=1,1,IF('Vessel List B'!CC23=2,2,IF('Vessel List B'!CC23=3,3,IF('Vessel List B'!CC23=4,4,IF('Vessel List B'!CC23=5,5,IF('Vessel List B'!CC23=6,6,IF('Vessel List B'!CC23=7,7,IF('Vessel List B'!CC23=8,8,IF('Vessel List B'!CC23=9,9,IF('Vessel List B'!CC23=10,10,IF('Vessel List B'!CC23=11,11,IF('Vessel List B'!CC23=12,12,IF('Vessel List B'!CC23=13,13,IF('Vessel List B'!CC23=14,14,IF('Vessel List B'!CC23=15,15,IF('Vessel List B'!CC23=16,16,0)))))))))))))))))=0," ",VALUE(IF('Vessel List B'!CC23=1,1,IF('Vessel List B'!CC23=2,2,IF('Vessel List B'!CC23=3,3,IF('Vessel List B'!CC23=4,4,IF('Vessel List B'!CC23=5,5,IF('Vessel List B'!CC23=6,6,IF('Vessel List B'!CC23=7,7,IF('Vessel List B'!CC23=8,8,IF('Vessel List B'!CC23=9,9,IF('Vessel List B'!CC23=10,10,IF('Vessel List B'!CC23=11,11,IF('Vessel List B'!CC23=12,12,IF('Vessel List B'!CC23=13,13,IF('Vessel List B'!CC23=14,14,IF('Vessel List B'!CC23=15,15,IF('Vessel List B'!CC23=16,16,0))))))))))))))))))</f>
        <v xml:space="preserve"> </v>
      </c>
      <c r="GD24" s="154"/>
      <c r="GE24" s="158"/>
      <c r="GF24" s="390" t="str">
        <f t="shared" si="52"/>
        <v/>
      </c>
      <c r="GG24" s="158"/>
      <c r="GH24" s="137"/>
      <c r="GI24" s="388" t="str">
        <f t="shared" si="53"/>
        <v/>
      </c>
      <c r="GJ24" s="157" t="str">
        <f>IF(VALUE(IF('Vessel List B'!CP23=1,1,IF('Vessel List B'!CP23=2,2,IF('Vessel List B'!CP23=3,3,IF('Vessel List B'!CP23=4,4,IF('Vessel List B'!CP23=5,5,IF('Vessel List B'!CP23=6,6,IF('Vessel List B'!CP23=7,7,IF('Vessel List B'!CP23=8,8,IF('Vessel List B'!CP23=9,9,IF('Vessel List B'!CP23=10,10,IF('Vessel List B'!CP23=11,11,IF('Vessel List B'!CP23=12,12,IF('Vessel List B'!CP23=13,13,IF('Vessel List B'!CP23=14,14,IF('Vessel List B'!CP23=15,15,IF('Vessel List B'!CP23=16,16,0)))))))))))))))))=0," ",VALUE(IF('Vessel List B'!CP23=1,1,IF('Vessel List B'!CP23=2,2,IF('Vessel List B'!CP23=3,3,IF('Vessel List B'!CP23=4,4,IF('Vessel List B'!CP23=5,5,IF('Vessel List B'!CP23=6,6,IF('Vessel List B'!CP23=7,7,IF('Vessel List B'!CP23=8,8,IF('Vessel List B'!CP23=9,9,IF('Vessel List B'!CP23=10,10,IF('Vessel List B'!CP23=11,11,IF('Vessel List B'!CP23=12,12,IF('Vessel List B'!CP23=13,13,IF('Vessel List B'!CP23=14,14,IF('Vessel List B'!CP23=15,15,IF('Vessel List B'!CP23=16,16,0))))))))))))))))))</f>
        <v xml:space="preserve"> </v>
      </c>
      <c r="GK24" s="154"/>
      <c r="GL24" s="158"/>
      <c r="GM24" s="390" t="str">
        <f t="shared" si="54"/>
        <v/>
      </c>
      <c r="GN24" s="158"/>
      <c r="GO24" s="137"/>
      <c r="GP24" s="388" t="str">
        <f t="shared" si="55"/>
        <v/>
      </c>
      <c r="GQ24" s="157" t="str">
        <f>IF(VALUE(IF('Vessel List B'!DC23=1,1,IF('Vessel List B'!DC23=2,2,IF('Vessel List B'!DC23=3,3,IF('Vessel List B'!DC23=4,4,IF('Vessel List B'!DC23=5,5,IF('Vessel List B'!DC23=6,6,IF('Vessel List B'!DC23=7,7,IF('Vessel List B'!DC23=8,8,IF('Vessel List B'!DC23=9,9,IF('Vessel List B'!DC23=10,10,IF('Vessel List B'!DC23=11,11,IF('Vessel List B'!DC23=12,12,IF('Vessel List B'!DC23=13,13,IF('Vessel List B'!DC23=14,14,IF('Vessel List B'!DC23=15,15,IF('Vessel List B'!DC23=16,16,0)))))))))))))))))=0," ",VALUE(IF('Vessel List B'!DC23=1,1,IF('Vessel List B'!DC23=2,2,IF('Vessel List B'!DC23=3,3,IF('Vessel List B'!DC23=4,4,IF('Vessel List B'!DC23=5,5,IF('Vessel List B'!DC23=6,6,IF('Vessel List B'!DC23=7,7,IF('Vessel List B'!DC23=8,8,IF('Vessel List B'!DC23=9,9,IF('Vessel List B'!DC23=10,10,IF('Vessel List B'!DC23=11,11,IF('Vessel List B'!DC23=12,12,IF('Vessel List B'!DC23=13,13,IF('Vessel List B'!DC23=14,14,IF('Vessel List B'!DC23=15,15,IF('Vessel List B'!DC23=16,16,0))))))))))))))))))</f>
        <v xml:space="preserve"> </v>
      </c>
      <c r="GR24" s="154"/>
      <c r="GS24" s="158"/>
      <c r="GT24" s="390" t="str">
        <f t="shared" si="56"/>
        <v/>
      </c>
      <c r="GU24" s="158"/>
      <c r="GV24" s="137"/>
      <c r="GW24" s="388" t="str">
        <f t="shared" si="57"/>
        <v/>
      </c>
      <c r="GX24" s="157" t="str">
        <f>IF(VALUE(IF('Vessel List B'!DP23=1,1,IF('Vessel List B'!DP23=2,2,IF('Vessel List B'!DP23=3,3,IF('Vessel List B'!DP23=4,4,IF('Vessel List B'!DP23=5,5,IF('Vessel List B'!DP23=6,6,IF('Vessel List B'!DP23=7,7,IF('Vessel List B'!DP23=8,8,IF('Vessel List B'!DP23=9,9,IF('Vessel List B'!DP23=10,10,IF('Vessel List B'!DP23=11,11,IF('Vessel List B'!DP23=12,12,IF('Vessel List B'!DP23=13,13,IF('Vessel List B'!DP23=14,14,IF('Vessel List B'!DP23=15,15,IF('Vessel List B'!DP23=16,16,0)))))))))))))))))=0," ",VALUE(IF('Vessel List B'!DP23=1,1,IF('Vessel List B'!DP23=2,2,IF('Vessel List B'!DP23=3,3,IF('Vessel List B'!DP23=4,4,IF('Vessel List B'!DP23=5,5,IF('Vessel List B'!DP23=6,6,IF('Vessel List B'!DP23=7,7,IF('Vessel List B'!DP23=8,8,IF('Vessel List B'!DP23=9,9,IF('Vessel List B'!DP23=10,10,IF('Vessel List B'!DP23=11,11,IF('Vessel List B'!DP23=12,12,IF('Vessel List B'!DP23=13,13,IF('Vessel List B'!DP23=14,14,IF('Vessel List B'!DP23=15,15,IF('Vessel List B'!DP23=16,16,0))))))))))))))))))</f>
        <v xml:space="preserve"> </v>
      </c>
      <c r="GY24" s="154"/>
      <c r="GZ24" s="158"/>
      <c r="HA24" s="390" t="str">
        <f t="shared" si="58"/>
        <v/>
      </c>
      <c r="HB24" s="158"/>
      <c r="HC24" s="137"/>
      <c r="HD24" s="388" t="str">
        <f t="shared" si="59"/>
        <v/>
      </c>
      <c r="HE24" s="157" t="str">
        <f>IF(VALUE(IF('Vessel List B'!EC23=1,1,IF('Vessel List B'!EC23=2,2,IF('Vessel List B'!EC23=3,3,IF('Vessel List B'!EC23=4,4,IF('Vessel List B'!EC23=5,5,IF('Vessel List B'!EC23=6,6,IF('Vessel List B'!EC23=7,7,IF('Vessel List B'!EC23=8,8,IF('Vessel List B'!EC23=9,9,IF('Vessel List B'!EC23=10,10,IF('Vessel List B'!EC23=11,11,IF('Vessel List B'!EC23=12,12,IF('Vessel List B'!EC23=13,13,IF('Vessel List B'!EC23=14,14,IF('Vessel List B'!EC23=15,15,IF('Vessel List B'!EC23=16,16,0)))))))))))))))))=0," ",VALUE(IF('Vessel List B'!EC23=1,1,IF('Vessel List B'!EC23=2,2,IF('Vessel List B'!EC23=3,3,IF('Vessel List B'!EC23=4,4,IF('Vessel List B'!EC23=5,5,IF('Vessel List B'!EC23=6,6,IF('Vessel List B'!EC23=7,7,IF('Vessel List B'!EC23=8,8,IF('Vessel List B'!EC23=9,9,IF('Vessel List B'!EC23=10,10,IF('Vessel List B'!EC23=11,11,IF('Vessel List B'!EC23=12,12,IF('Vessel List B'!EC23=13,13,IF('Vessel List B'!EC23=14,14,IF('Vessel List B'!EC23=15,15,IF('Vessel List B'!EC23=16,16,0))))))))))))))))))</f>
        <v xml:space="preserve"> </v>
      </c>
      <c r="HF24" s="154"/>
      <c r="HG24" s="158"/>
      <c r="HH24" s="390" t="str">
        <f t="shared" si="60"/>
        <v/>
      </c>
      <c r="HI24" s="158"/>
      <c r="HJ24" s="137"/>
      <c r="HK24" s="388" t="str">
        <f t="shared" si="61"/>
        <v/>
      </c>
      <c r="HL24" s="157" t="str">
        <f>IF(VALUE(IF('Vessel List B'!EP23=1,1,IF('Vessel List B'!EP23=2,2,IF('Vessel List B'!EP23=3,3,IF('Vessel List B'!EP23=4,4,IF('Vessel List B'!EP23=5,5,IF('Vessel List B'!EP23=6,6,IF('Vessel List B'!EP23=7,7,IF('Vessel List B'!EP23=8,8,IF('Vessel List B'!EP23=9,9,IF('Vessel List B'!EP23=10,10,IF('Vessel List B'!EP23=11,11,IF('Vessel List B'!EP23=12,12,IF('Vessel List B'!EP23=13,13,IF('Vessel List B'!EP23=14,14,IF('Vessel List B'!EP23=15,15,IF('Vessel List B'!EP23=16,16,0)))))))))))))))))=0," ",VALUE(IF('Vessel List B'!EP23=1,1,IF('Vessel List B'!EP23=2,2,IF('Vessel List B'!EP23=3,3,IF('Vessel List B'!EP23=4,4,IF('Vessel List B'!EP23=5,5,IF('Vessel List B'!EP23=6,6,IF('Vessel List B'!EP23=7,7,IF('Vessel List B'!EP23=8,8,IF('Vessel List B'!EP23=9,9,IF('Vessel List B'!EP23=10,10,IF('Vessel List B'!EP23=11,11,IF('Vessel List B'!EP23=12,12,IF('Vessel List B'!EP23=13,13,IF('Vessel List B'!EP23=14,14,IF('Vessel List B'!EP23=15,15,IF('Vessel List B'!EP23=16,16,0))))))))))))))))))</f>
        <v xml:space="preserve"> </v>
      </c>
      <c r="HM24" s="154"/>
      <c r="HN24" s="158"/>
      <c r="HO24" s="390" t="str">
        <f t="shared" si="62"/>
        <v/>
      </c>
      <c r="HP24" s="158"/>
      <c r="HQ24" s="137"/>
      <c r="HR24" s="388" t="str">
        <f t="shared" si="63"/>
        <v/>
      </c>
      <c r="HS24" s="157" t="str">
        <f>IF(VALUE(IF('Vessel List B'!FC23=1,1,IF('Vessel List B'!FC23=2,2,IF('Vessel List B'!FC23=3,3,IF('Vessel List B'!FC23=4,4,IF('Vessel List B'!FC23=5,5,IF('Vessel List B'!FC23=6,6,IF('Vessel List B'!FC23=7,7,IF('Vessel List B'!FC23=8,8,IF('Vessel List B'!FC23=9,9,IF('Vessel List B'!FC23=10,10,IF('Vessel List B'!FC23=11,11,IF('Vessel List B'!FC23=12,12,IF('Vessel List B'!FC23=13,13,IF('Vessel List B'!FC23=14,14,IF('Vessel List B'!FC23=15,15,IF('Vessel List B'!FC23=16,16,0)))))))))))))))))=0," ",VALUE(IF('Vessel List B'!FC23=1,1,IF('Vessel List B'!FC23=2,2,IF('Vessel List B'!FC23=3,3,IF('Vessel List B'!FC23=4,4,IF('Vessel List B'!FC23=5,5,IF('Vessel List B'!FC23=6,6,IF('Vessel List B'!FC23=7,7,IF('Vessel List B'!FC23=8,8,IF('Vessel List B'!FC23=9,9,IF('Vessel List B'!FC23=10,10,IF('Vessel List B'!FC23=11,11,IF('Vessel List B'!FC23=12,12,IF('Vessel List B'!FC23=13,13,IF('Vessel List B'!FC23=14,14,IF('Vessel List B'!FC23=15,15,IF('Vessel List B'!FC23=16,16,0))))))))))))))))))</f>
        <v xml:space="preserve"> </v>
      </c>
      <c r="HT24" s="154"/>
      <c r="HU24" s="158"/>
      <c r="HV24" s="390" t="str">
        <f t="shared" si="64"/>
        <v/>
      </c>
      <c r="HW24" s="158"/>
      <c r="HX24" s="137"/>
      <c r="HY24" s="388" t="str">
        <f t="shared" si="65"/>
        <v/>
      </c>
      <c r="HZ24" s="157" t="str">
        <f>IF(VALUE(IF('Vessel List B'!FP23=1,1,IF('Vessel List B'!FP23=2,2,IF('Vessel List B'!FP23=3,3,IF('Vessel List B'!FP23=4,4,IF('Vessel List B'!FP23=5,5,IF('Vessel List B'!FP23=6,6,IF('Vessel List B'!FP23=7,7,IF('Vessel List B'!FP23=8,8,IF('Vessel List B'!FP23=9,9,IF('Vessel List B'!FP23=10,10,IF('Vessel List B'!FP23=11,11,IF('Vessel List B'!FP23=12,12,IF('Vessel List B'!FP23=13,13,IF('Vessel List B'!FP23=14,14,IF('Vessel List B'!FP23=15,15,IF('Vessel List B'!FP23=16,16,0)))))))))))))))))=0," ",VALUE(IF('Vessel List B'!FP23=1,1,IF('Vessel List B'!FP23=2,2,IF('Vessel List B'!FP23=3,3,IF('Vessel List B'!FP23=4,4,IF('Vessel List B'!FP23=5,5,IF('Vessel List B'!FP23=6,6,IF('Vessel List B'!FP23=7,7,IF('Vessel List B'!FP23=8,8,IF('Vessel List B'!FP23=9,9,IF('Vessel List B'!FP23=10,10,IF('Vessel List B'!FP23=11,11,IF('Vessel List B'!FP23=12,12,IF('Vessel List B'!FP23=13,13,IF('Vessel List B'!FP23=14,14,IF('Vessel List B'!FP23=15,15,IF('Vessel List B'!FP23=16,16,0))))))))))))))))))</f>
        <v xml:space="preserve"> </v>
      </c>
      <c r="IA24" s="154"/>
      <c r="IB24" s="158"/>
      <c r="IC24" s="390" t="str">
        <f t="shared" si="66"/>
        <v/>
      </c>
      <c r="ID24" s="158"/>
      <c r="IE24" s="137"/>
      <c r="IF24" s="388" t="str">
        <f t="shared" si="67"/>
        <v/>
      </c>
      <c r="IG24" s="157" t="str">
        <f>IF(VALUE(IF('Vessel List B'!GC23=1,1,IF('Vessel List B'!GC23=2,2,IF('Vessel List B'!GC23=3,3,IF('Vessel List B'!GC23=4,4,IF('Vessel List B'!GC23=5,5,IF('Vessel List B'!GC23=6,6,IF('Vessel List B'!GC23=7,7,IF('Vessel List B'!GC23=8,8,IF('Vessel List B'!GC23=9,9,IF('Vessel List B'!GC23=10,10,IF('Vessel List B'!GC23=11,11,IF('Vessel List B'!GC23=12,12,IF('Vessel List B'!GC23=13,13,IF('Vessel List B'!GC23=14,14,IF('Vessel List B'!GC23=15,15,IF('Vessel List B'!GC23=16,16,0)))))))))))))))))=0," ",VALUE(IF('Vessel List B'!GC23=1,1,IF('Vessel List B'!GC23=2,2,IF('Vessel List B'!GC23=3,3,IF('Vessel List B'!GC23=4,4,IF('Vessel List B'!GC23=5,5,IF('Vessel List B'!GC23=6,6,IF('Vessel List B'!GC23=7,7,IF('Vessel List B'!GC23=8,8,IF('Vessel List B'!GC23=9,9,IF('Vessel List B'!GC23=10,10,IF('Vessel List B'!GC23=11,11,IF('Vessel List B'!GC23=12,12,IF('Vessel List B'!GC23=13,13,IF('Vessel List B'!GC23=14,14,IF('Vessel List B'!GC23=15,15,IF('Vessel List B'!GC23=16,16,0))))))))))))))))))</f>
        <v xml:space="preserve"> </v>
      </c>
      <c r="IH24" s="154"/>
      <c r="II24" s="158"/>
      <c r="IJ24" s="390" t="str">
        <f t="shared" si="68"/>
        <v/>
      </c>
      <c r="IK24" s="158"/>
      <c r="IL24" s="137"/>
      <c r="IM24" s="388" t="str">
        <f t="shared" si="69"/>
        <v/>
      </c>
      <c r="IN24" s="157" t="str">
        <f>IF(VALUE(IF('Vessel List B'!GP23=1,1,IF('Vessel List B'!GP23=2,2,IF('Vessel List B'!GP23=3,3,IF('Vessel List B'!GP23=4,4,IF('Vessel List B'!GP23=5,5,IF('Vessel List B'!GP23=6,6,IF('Vessel List B'!GP23=7,7,IF('Vessel List B'!GP23=8,8,IF('Vessel List B'!GP23=9,9,IF('Vessel List B'!GP23=10,10,IF('Vessel List B'!GP23=11,11,IF('Vessel List B'!GP23=12,12,IF('Vessel List B'!GP23=13,13,IF('Vessel List B'!GP23=14,14,IF('Vessel List B'!GP23=15,15,IF('Vessel List B'!GP23=16,16,0)))))))))))))))))=0," ",VALUE(IF('Vessel List B'!GP23=1,1,IF('Vessel List B'!GP23=2,2,IF('Vessel List B'!GP23=3,3,IF('Vessel List B'!GP23=4,4,IF('Vessel List B'!GP23=5,5,IF('Vessel List B'!GP23=6,6,IF('Vessel List B'!GP23=7,7,IF('Vessel List B'!GP23=8,8,IF('Vessel List B'!GP23=9,9,IF('Vessel List B'!GP23=10,10,IF('Vessel List B'!GP23=11,11,IF('Vessel List B'!GP23=12,12,IF('Vessel List B'!GP23=13,13,IF('Vessel List B'!GP23=14,14,IF('Vessel List B'!GP23=15,15,IF('Vessel List B'!GP23=16,16,0))))))))))))))))))</f>
        <v xml:space="preserve"> </v>
      </c>
      <c r="IO24" s="154"/>
      <c r="IP24" s="158"/>
      <c r="IQ24" s="390" t="str">
        <f t="shared" si="70"/>
        <v/>
      </c>
      <c r="IR24" s="158"/>
      <c r="IS24" s="137"/>
      <c r="IT24" s="388" t="str">
        <f t="shared" si="71"/>
        <v/>
      </c>
      <c r="IU24" s="157" t="str">
        <f>IF(VALUE(IF('Vessel List B'!HC23=1,1,IF('Vessel List B'!HC23=2,2,IF('Vessel List B'!HC23=3,3,IF('Vessel List B'!HC23=4,4,IF('Vessel List B'!HC23=5,5,IF('Vessel List B'!HC23=6,6,IF('Vessel List B'!HC23=7,7,IF('Vessel List B'!HC23=8,8,IF('Vessel List B'!HC23=9,9,IF('Vessel List B'!HC23=10,10,IF('Vessel List B'!HC23=11,11,IF('Vessel List B'!HC23=12,12,IF('Vessel List B'!HC23=13,13,IF('Vessel List B'!HC23=14,14,IF('Vessel List B'!HC23=15,15,IF('Vessel List B'!HC23=16,16,0)))))))))))))))))=0," ",VALUE(IF('Vessel List B'!HC23=1,1,IF('Vessel List B'!HC23=2,2,IF('Vessel List B'!HC23=3,3,IF('Vessel List B'!HC23=4,4,IF('Vessel List B'!HC23=5,5,IF('Vessel List B'!HC23=6,6,IF('Vessel List B'!HC23=7,7,IF('Vessel List B'!HC23=8,8,IF('Vessel List B'!HC23=9,9,IF('Vessel List B'!HC23=10,10,IF('Vessel List B'!HC23=11,11,IF('Vessel List B'!HC23=12,12,IF('Vessel List B'!HC23=13,13,IF('Vessel List B'!HC23=14,14,IF('Vessel List B'!HC23=15,15,IF('Vessel List B'!HC23=16,16,0))))))))))))))))))</f>
        <v xml:space="preserve"> </v>
      </c>
      <c r="IV24" s="154"/>
      <c r="IW24" s="158"/>
      <c r="IX24" s="390" t="str">
        <f t="shared" si="72"/>
        <v/>
      </c>
      <c r="IY24" s="158"/>
      <c r="IZ24" s="137"/>
      <c r="JA24" s="388" t="str">
        <f t="shared" si="73"/>
        <v/>
      </c>
      <c r="JB24" s="157" t="str">
        <f>IF(VALUE(IF('Vessel List B'!HP23=1,1,IF('Vessel List B'!HP23=2,2,IF('Vessel List B'!HP23=3,3,IF('Vessel List B'!HP23=4,4,IF('Vessel List B'!HP23=5,5,IF('Vessel List B'!HP23=6,6,IF('Vessel List B'!HP23=7,7,IF('Vessel List B'!HP23=8,8,IF('Vessel List B'!HP23=9,9,IF('Vessel List B'!HP23=10,10,IF('Vessel List B'!HP23=11,11,IF('Vessel List B'!HP23=12,12,IF('Vessel List B'!HP23=13,13,IF('Vessel List B'!HP23=14,14,IF('Vessel List B'!HP23=15,15,IF('Vessel List B'!HP23=16,16,0)))))))))))))))))=0," ",VALUE(IF('Vessel List B'!HP23=1,1,IF('Vessel List B'!HP23=2,2,IF('Vessel List B'!HP23=3,3,IF('Vessel List B'!HP23=4,4,IF('Vessel List B'!HP23=5,5,IF('Vessel List B'!HP23=6,6,IF('Vessel List B'!HP23=7,7,IF('Vessel List B'!HP23=8,8,IF('Vessel List B'!HP23=9,9,IF('Vessel List B'!HP23=10,10,IF('Vessel List B'!HP23=11,11,IF('Vessel List B'!HP23=12,12,IF('Vessel List B'!HP23=13,13,IF('Vessel List B'!HP23=14,14,IF('Vessel List B'!HP23=15,15,IF('Vessel List B'!HP23=16,16,0))))))))))))))))))</f>
        <v xml:space="preserve"> </v>
      </c>
      <c r="JC24" s="154"/>
      <c r="JD24" s="158"/>
      <c r="JE24" s="390" t="str">
        <f t="shared" si="74"/>
        <v/>
      </c>
      <c r="JF24" s="158"/>
      <c r="JG24" s="137"/>
      <c r="JH24" s="388" t="str">
        <f t="shared" si="75"/>
        <v/>
      </c>
      <c r="JI24" s="157" t="str">
        <f>IF(VALUE(IF('Vessel List B'!IC23=1,1,IF('Vessel List B'!IC23=2,2,IF('Vessel List B'!IC23=3,3,IF('Vessel List B'!IC23=4,4,IF('Vessel List B'!IC23=5,5,IF('Vessel List B'!IC23=6,6,IF('Vessel List B'!IC23=7,7,IF('Vessel List B'!IC23=8,8,IF('Vessel List B'!IC23=9,9,IF('Vessel List B'!IC23=10,10,IF('Vessel List B'!IC23=11,11,IF('Vessel List B'!IC23=12,12,IF('Vessel List B'!IC23=13,13,IF('Vessel List B'!IC23=14,14,IF('Vessel List B'!IC23=15,15,IF('Vessel List B'!IC23=16,16,0)))))))))))))))))=0," ",VALUE(IF('Vessel List B'!IC23=1,1,IF('Vessel List B'!IC23=2,2,IF('Vessel List B'!IC23=3,3,IF('Vessel List B'!IC23=4,4,IF('Vessel List B'!IC23=5,5,IF('Vessel List B'!IC23=6,6,IF('Vessel List B'!IC23=7,7,IF('Vessel List B'!IC23=8,8,IF('Vessel List B'!IC23=9,9,IF('Vessel List B'!IC23=10,10,IF('Vessel List B'!IC23=11,11,IF('Vessel List B'!IC23=12,12,IF('Vessel List B'!IC23=13,13,IF('Vessel List B'!IC23=14,14,IF('Vessel List B'!IC23=15,15,IF('Vessel List B'!IC23=16,16,0))))))))))))))))))</f>
        <v xml:space="preserve"> </v>
      </c>
      <c r="JJ24" s="154"/>
      <c r="JK24" s="158"/>
      <c r="JL24" s="390" t="str">
        <f t="shared" si="76"/>
        <v/>
      </c>
      <c r="JM24" s="158"/>
      <c r="JN24" s="137"/>
      <c r="JO24" s="388" t="str">
        <f t="shared" si="77"/>
        <v/>
      </c>
      <c r="JP24" s="157" t="str">
        <f>IF(VALUE(IF('Vessel List B'!IP23=1,1,IF('Vessel List B'!IP23=2,2,IF('Vessel List B'!IP23=3,3,IF('Vessel List B'!IP23=4,4,IF('Vessel List B'!IP23=5,5,IF('Vessel List B'!IP23=6,6,IF('Vessel List B'!IP23=7,7,IF('Vessel List B'!IP23=8,8,IF('Vessel List B'!IP23=9,9,IF('Vessel List B'!IP23=10,10,IF('Vessel List B'!IP23=11,11,IF('Vessel List B'!IP23=12,12,IF('Vessel List B'!IP23=13,13,IF('Vessel List B'!IP23=14,14,IF('Vessel List B'!IP23=15,15,IF('Vessel List B'!IP23=16,16,0)))))))))))))))))=0," ",VALUE(IF('Vessel List B'!IP23=1,1,IF('Vessel List B'!IP23=2,2,IF('Vessel List B'!IP23=3,3,IF('Vessel List B'!IP23=4,4,IF('Vessel List B'!IP23=5,5,IF('Vessel List B'!IP23=6,6,IF('Vessel List B'!IP23=7,7,IF('Vessel List B'!IP23=8,8,IF('Vessel List B'!IP23=9,9,IF('Vessel List B'!IP23=10,10,IF('Vessel List B'!IP23=11,11,IF('Vessel List B'!IP23=12,12,IF('Vessel List B'!IP23=13,13,IF('Vessel List B'!IP23=14,14,IF('Vessel List B'!IP23=15,15,IF('Vessel List B'!IP23=16,16,0))))))))))))))))))</f>
        <v xml:space="preserve"> </v>
      </c>
      <c r="JQ24" s="154"/>
      <c r="JR24" s="158"/>
      <c r="JS24" s="390" t="str">
        <f t="shared" si="78"/>
        <v/>
      </c>
      <c r="JT24" s="158"/>
      <c r="JU24" s="137"/>
      <c r="JV24" s="397" t="str">
        <f t="shared" si="79"/>
        <v/>
      </c>
      <c r="JW24" s="403"/>
      <c r="JX24" s="409" t="e">
        <f t="shared" ref="JX24:JX28" si="82">MODE(B24,I24,P24,W24,AD24,AK24,AR24,AY24,BF24,BM24,BT24,CA24,CH24,CO24,CV24,DC24,DJ24,DQ24,DX24,EE24,EM24,ET24,FA24,FH24,FO24,FV24,GC24,GJ24,GQ24,GX24,HE24,HL24,HS24,HZ24,IG24,IN24,IU24,JB24,JI24,JP24)</f>
        <v>#VALUE!</v>
      </c>
    </row>
    <row r="25" spans="1:291" ht="15" x14ac:dyDescent="0.25">
      <c r="A25" s="132">
        <f>'Vessel List A'!B24</f>
        <v>41599</v>
      </c>
      <c r="B25" s="157" t="str">
        <f>IF(VALUE(IF('Vessel List A'!C24=1,1,IF('Vessel List A'!C24=2,2,IF('Vessel List A'!C24=3,3,IF('Vessel List A'!C24=4,4,IF('Vessel List A'!C24=5,5,IF('Vessel List A'!C24=6,6,IF('Vessel List A'!C24=7,7,IF('Vessel List A'!C24=8,8,IF('Vessel List A'!C24=9,9,IF('Vessel List A'!C24=10,10,IF('Vessel List A'!C24=11,11,IF('Vessel List A'!C24=12,12,IF('Vessel List A'!C24=13,13,IF('Vessel List A'!C24=14,14,IF('Vessel List A'!C24=15,15,IF('Vessel List A'!C24=16,16,0)))))))))))))))))=0," ",VALUE(IF('Vessel List A'!C24=1,1,IF('Vessel List A'!C24=2,2,IF('Vessel List A'!C24=3,3,IF('Vessel List A'!C24=4,4,IF('Vessel List A'!C24=5,5,IF('Vessel List A'!C24=6,6,IF('Vessel List A'!C24=7,7,IF('Vessel List A'!C24=8,8,IF('Vessel List A'!C24=9,9,IF('Vessel List A'!C24=10,10,IF('Vessel List A'!C24=11,11,IF('Vessel List A'!C24=12,12,IF('Vessel List A'!C24=13,13,IF('Vessel List A'!C24=14,14,IF('Vessel List A'!C24=15,15,IF('Vessel List A'!C24=16,16,0))))))))))))))))))</f>
        <v xml:space="preserve"> </v>
      </c>
      <c r="C25" s="154">
        <v>2</v>
      </c>
      <c r="D25" s="158" t="s">
        <v>180</v>
      </c>
      <c r="E25" s="390">
        <f t="shared" si="0"/>
        <v>4</v>
      </c>
      <c r="F25" s="158">
        <v>2</v>
      </c>
      <c r="G25" s="137" t="s">
        <v>182</v>
      </c>
      <c r="H25" s="388">
        <f t="shared" si="1"/>
        <v>4</v>
      </c>
      <c r="I25" s="157" t="str">
        <f>IF(VALUE(IF('Vessel List A'!P24=1,1,IF('Vessel List A'!P24=2,2,IF('Vessel List A'!P24=3,3,IF('Vessel List A'!P24=4,4,IF('Vessel List A'!P24=5,5,IF('Vessel List A'!P24=6,6,IF('Vessel List A'!P24=7,7,IF('Vessel List A'!P24=8,8,IF('Vessel List A'!P24=9,9,IF('Vessel List A'!P24=10,10,IF('Vessel List A'!P24=11,11,IF('Vessel List A'!P24=12,12,IF('Vessel List A'!P24=13,13,IF('Vessel List A'!P24=14,14,IF('Vessel List A'!P24=15,15,IF('Vessel List A'!P24=16,16,0)))))))))))))))))=0," ",VALUE(IF('Vessel List A'!P24=1,1,IF('Vessel List A'!P24=2,2,IF('Vessel List A'!P24=3,3,IF('Vessel List A'!P24=4,4,IF('Vessel List A'!P24=5,5,IF('Vessel List A'!P24=6,6,IF('Vessel List A'!P24=7,7,IF('Vessel List A'!P24=8,8,IF('Vessel List A'!P24=9,9,IF('Vessel List A'!P24=10,10,IF('Vessel List A'!P24=11,11,IF('Vessel List A'!P24=12,12,IF('Vessel List A'!P24=13,13,IF('Vessel List A'!P24=14,14,IF('Vessel List A'!P24=15,15,IF('Vessel List A'!P24=16,16,0))))))))))))))))))</f>
        <v xml:space="preserve"> </v>
      </c>
      <c r="J25" s="154"/>
      <c r="K25" s="158"/>
      <c r="L25" s="390" t="str">
        <f t="shared" si="2"/>
        <v/>
      </c>
      <c r="M25" s="158"/>
      <c r="N25" s="137"/>
      <c r="O25" s="388" t="str">
        <f t="shared" si="3"/>
        <v/>
      </c>
      <c r="P25" s="157" t="str">
        <f>IF(VALUE(IF('Vessel List A'!AC24=1,1,IF('Vessel List A'!AC24=2,2,IF('Vessel List A'!AC24=3,3,IF('Vessel List A'!AC24=4,4,IF('Vessel List A'!AC24=5,5,IF('Vessel List A'!AC24=6,6,IF('Vessel List A'!AC24=7,7,IF('Vessel List A'!AC24=8,8,IF('Vessel List A'!AC24=9,9,IF('Vessel List A'!AC24=10,10,IF('Vessel List A'!AC24=11,11,IF('Vessel List A'!AC24=12,12,IF('Vessel List A'!AC24=13,13,IF('Vessel List A'!AC24=14,14,IF('Vessel List A'!AC24=15,15,IF('Vessel List A'!AC24=16,16,0)))))))))))))))))=0," ",VALUE(IF('Vessel List A'!AC24=1,1,IF('Vessel List A'!AC24=2,2,IF('Vessel List A'!AC24=3,3,IF('Vessel List A'!AC24=4,4,IF('Vessel List A'!AC24=5,5,IF('Vessel List A'!AC24=6,6,IF('Vessel List A'!AC24=7,7,IF('Vessel List A'!AC24=8,8,IF('Vessel List A'!AC24=9,9,IF('Vessel List A'!AC24=10,10,IF('Vessel List A'!AC24=11,11,IF('Vessel List A'!AC24=12,12,IF('Vessel List A'!AC24=13,13,IF('Vessel List A'!AC24=14,14,IF('Vessel List A'!AC24=15,15,IF('Vessel List A'!AC24=16,16,0))))))))))))))))))</f>
        <v xml:space="preserve"> </v>
      </c>
      <c r="Q25" s="154"/>
      <c r="R25" s="158"/>
      <c r="S25" s="390" t="str">
        <f t="shared" si="4"/>
        <v/>
      </c>
      <c r="T25" s="158"/>
      <c r="U25" s="137"/>
      <c r="V25" s="388" t="str">
        <f t="shared" si="5"/>
        <v/>
      </c>
      <c r="W25" s="157" t="str">
        <f>IF(VALUE(IF('Vessel List A'!AP24=1,1,IF('Vessel List A'!AP24=2,2,IF('Vessel List A'!AP24=3,3,IF('Vessel List A'!AP24=4,4,IF('Vessel List A'!AP24=5,5,IF('Vessel List A'!AP24=6,6,IF('Vessel List A'!AP24=7,7,IF('Vessel List A'!AP24=8,8,IF('Vessel List A'!AP24=9,9,IF('Vessel List A'!AP24=10,10,IF('Vessel List A'!AP24=11,11,IF('Vessel List A'!AP24=12,12,IF('Vessel List A'!AP24=13,13,IF('Vessel List A'!AP24=14,14,IF('Vessel List A'!AP24=15,15,IF('Vessel List A'!AP24=16,16,0)))))))))))))))))=0," ",VALUE(IF('Vessel List A'!AP24=1,1,IF('Vessel List A'!AP24=2,2,IF('Vessel List A'!AP24=3,3,IF('Vessel List A'!AP24=4,4,IF('Vessel List A'!AP24=5,5,IF('Vessel List A'!AP24=6,6,IF('Vessel List A'!AP24=7,7,IF('Vessel List A'!AP24=8,8,IF('Vessel List A'!AP24=9,9,IF('Vessel List A'!AP24=10,10,IF('Vessel List A'!AP24=11,11,IF('Vessel List A'!AP24=12,12,IF('Vessel List A'!AP24=13,13,IF('Vessel List A'!AP24=14,14,IF('Vessel List A'!AP24=15,15,IF('Vessel List A'!AP24=16,16,0))))))))))))))))))</f>
        <v xml:space="preserve"> </v>
      </c>
      <c r="X25" s="154"/>
      <c r="Y25" s="158"/>
      <c r="Z25" s="390" t="str">
        <f t="shared" si="6"/>
        <v/>
      </c>
      <c r="AA25" s="158"/>
      <c r="AB25" s="137"/>
      <c r="AC25" s="388" t="str">
        <f t="shared" si="7"/>
        <v/>
      </c>
      <c r="AD25" s="157" t="str">
        <f>IF(VALUE(IF('Vessel List A'!BC24=1,1,IF('Vessel List A'!BC24=2,2,IF('Vessel List A'!BC24=3,3,IF('Vessel List A'!BC24=4,4,IF('Vessel List A'!BC24=5,5,IF('Vessel List A'!BC24=6,6,IF('Vessel List A'!BC24=7,7,IF('Vessel List A'!BC24=8,8,IF('Vessel List A'!BC24=9,9,IF('Vessel List A'!BC24=10,10,IF('Vessel List A'!BC24=11,11,IF('Vessel List A'!BC24=12,12,IF('Vessel List A'!BC24=13,13,IF('Vessel List A'!BC24=14,14,IF('Vessel List A'!BC24=15,15,IF('Vessel List A'!BC24=16,16,0)))))))))))))))))=0," ",VALUE(IF('Vessel List A'!BC24=1,1,IF('Vessel List A'!BC24=2,2,IF('Vessel List A'!BC24=3,3,IF('Vessel List A'!BC24=4,4,IF('Vessel List A'!BC24=5,5,IF('Vessel List A'!BC24=6,6,IF('Vessel List A'!BC24=7,7,IF('Vessel List A'!BC24=8,8,IF('Vessel List A'!BC24=9,9,IF('Vessel List A'!BC24=10,10,IF('Vessel List A'!BC24=11,11,IF('Vessel List A'!BC24=12,12,IF('Vessel List A'!BC24=13,13,IF('Vessel List A'!BC24=14,14,IF('Vessel List A'!BC24=15,15,IF('Vessel List A'!BC24=16,16,0))))))))))))))))))</f>
        <v xml:space="preserve"> </v>
      </c>
      <c r="AE25" s="154"/>
      <c r="AF25" s="158"/>
      <c r="AG25" s="390" t="str">
        <f t="shared" si="8"/>
        <v/>
      </c>
      <c r="AH25" s="158"/>
      <c r="AI25" s="137"/>
      <c r="AJ25" s="388" t="str">
        <f t="shared" si="9"/>
        <v/>
      </c>
      <c r="AK25" s="157" t="str">
        <f>IF(VALUE(IF('Vessel List A'!BP24=1,1,IF('Vessel List A'!BP24=2,2,IF('Vessel List A'!BP24=3,3,IF('Vessel List A'!BP24=4,4,IF('Vessel List A'!BP24=5,5,IF('Vessel List A'!BP24=6,6,IF('Vessel List A'!BP24=7,7,IF('Vessel List A'!BP24=8,8,IF('Vessel List A'!BP24=9,9,IF('Vessel List A'!BP24=10,10,IF('Vessel List A'!BP24=11,11,IF('Vessel List A'!BP24=12,12,IF('Vessel List A'!BP24=13,13,IF('Vessel List A'!BP24=14,14,IF('Vessel List A'!BP24=15,15,IF('Vessel List A'!BP24=16,16,0)))))))))))))))))=0," ",VALUE(IF('Vessel List A'!BP24=1,1,IF('Vessel List A'!BP24=2,2,IF('Vessel List A'!BP24=3,3,IF('Vessel List A'!BP24=4,4,IF('Vessel List A'!BP24=5,5,IF('Vessel List A'!BP24=6,6,IF('Vessel List A'!BP24=7,7,IF('Vessel List A'!BP24=8,8,IF('Vessel List A'!BP24=9,9,IF('Vessel List A'!BP24=10,10,IF('Vessel List A'!BP24=11,11,IF('Vessel List A'!BP24=12,12,IF('Vessel List A'!BP24=13,13,IF('Vessel List A'!BP24=14,14,IF('Vessel List A'!BP24=15,15,IF('Vessel List A'!BP24=16,16,0))))))))))))))))))</f>
        <v xml:space="preserve"> </v>
      </c>
      <c r="AL25" s="154"/>
      <c r="AM25" s="158"/>
      <c r="AN25" s="390" t="str">
        <f t="shared" si="10"/>
        <v/>
      </c>
      <c r="AO25" s="158"/>
      <c r="AP25" s="137"/>
      <c r="AQ25" s="388" t="str">
        <f t="shared" si="11"/>
        <v/>
      </c>
      <c r="AR25" s="157" t="str">
        <f>IF(VALUE(IF('Vessel List A'!CC24=1,1,IF('Vessel List A'!CC24=2,2,IF('Vessel List A'!CC24=3,3,IF('Vessel List A'!CC24=4,4,IF('Vessel List A'!CC24=5,5,IF('Vessel List A'!CC24=6,6,IF('Vessel List A'!CC24=7,7,IF('Vessel List A'!CC24=8,8,IF('Vessel List A'!CC24=9,9,IF('Vessel List A'!CC24=10,10,IF('Vessel List A'!CC24=11,11,IF('Vessel List A'!CC24=12,12,IF('Vessel List A'!CC24=13,13,IF('Vessel List A'!CC24=14,14,IF('Vessel List A'!CC24=15,15,IF('Vessel List A'!CC24=16,16,0)))))))))))))))))=0," ",VALUE(IF('Vessel List A'!CC24=1,1,IF('Vessel List A'!CC24=2,2,IF('Vessel List A'!CC24=3,3,IF('Vessel List A'!CC24=4,4,IF('Vessel List A'!CC24=5,5,IF('Vessel List A'!CC24=6,6,IF('Vessel List A'!CC24=7,7,IF('Vessel List A'!CC24=8,8,IF('Vessel List A'!CC24=9,9,IF('Vessel List A'!CC24=10,10,IF('Vessel List A'!CC24=11,11,IF('Vessel List A'!CC24=12,12,IF('Vessel List A'!CC24=13,13,IF('Vessel List A'!CC24=14,14,IF('Vessel List A'!CC24=15,15,IF('Vessel List A'!CC24=16,16,0))))))))))))))))))</f>
        <v xml:space="preserve"> </v>
      </c>
      <c r="AS25" s="154"/>
      <c r="AT25" s="158"/>
      <c r="AU25" s="390" t="str">
        <f t="shared" si="12"/>
        <v/>
      </c>
      <c r="AV25" s="158"/>
      <c r="AW25" s="137"/>
      <c r="AX25" s="388" t="str">
        <f t="shared" si="13"/>
        <v/>
      </c>
      <c r="AY25" s="157" t="str">
        <f>IF(VALUE(IF('Vessel List A'!CP24=1,1,IF('Vessel List A'!CP24=2,2,IF('Vessel List A'!CP24=3,3,IF('Vessel List A'!CP24=4,4,IF('Vessel List A'!CP24=5,5,IF('Vessel List A'!CP24=6,6,IF('Vessel List A'!CP24=7,7,IF('Vessel List A'!CP24=8,8,IF('Vessel List A'!CP24=9,9,IF('Vessel List A'!CP24=10,10,IF('Vessel List A'!CP24=11,11,IF('Vessel List A'!CP24=12,12,IF('Vessel List A'!CP24=13,13,IF('Vessel List A'!CP24=14,14,IF('Vessel List A'!CP24=15,15,IF('Vessel List A'!CP24=16,16,0)))))))))))))))))=0," ",VALUE(IF('Vessel List A'!CP24=1,1,IF('Vessel List A'!CP24=2,2,IF('Vessel List A'!CP24=3,3,IF('Vessel List A'!CP24=4,4,IF('Vessel List A'!CP24=5,5,IF('Vessel List A'!CP24=6,6,IF('Vessel List A'!CP24=7,7,IF('Vessel List A'!CP24=8,8,IF('Vessel List A'!CP24=9,9,IF('Vessel List A'!CP24=10,10,IF('Vessel List A'!CP24=11,11,IF('Vessel List A'!CP24=12,12,IF('Vessel List A'!CP24=13,13,IF('Vessel List A'!CP24=14,14,IF('Vessel List A'!CP24=15,15,IF('Vessel List A'!CP24=16,16,0))))))))))))))))))</f>
        <v xml:space="preserve"> </v>
      </c>
      <c r="AZ25" s="154"/>
      <c r="BA25" s="158"/>
      <c r="BB25" s="390" t="str">
        <f t="shared" si="14"/>
        <v/>
      </c>
      <c r="BC25" s="158"/>
      <c r="BD25" s="137"/>
      <c r="BE25" s="388" t="str">
        <f t="shared" si="15"/>
        <v/>
      </c>
      <c r="BF25" s="157" t="str">
        <f>IF(VALUE(IF('Vessel List A'!DC24=1,1,IF('Vessel List A'!DC24=2,2,IF('Vessel List A'!DC24=3,3,IF('Vessel List A'!DC24=4,4,IF('Vessel List A'!DC24=5,5,IF('Vessel List A'!DC24=6,6,IF('Vessel List A'!DC24=7,7,IF('Vessel List A'!DC24=8,8,IF('Vessel List A'!DC24=9,9,IF('Vessel List A'!DC24=10,10,IF('Vessel List A'!DC24=11,11,IF('Vessel List A'!DC24=12,12,IF('Vessel List A'!DC24=13,13,IF('Vessel List A'!DC24=14,14,IF('Vessel List A'!DC24=15,15,IF('Vessel List A'!DC24=16,16,0)))))))))))))))))=0," ",VALUE(IF('Vessel List A'!DC24=1,1,IF('Vessel List A'!DC24=2,2,IF('Vessel List A'!DC24=3,3,IF('Vessel List A'!DC24=4,4,IF('Vessel List A'!DC24=5,5,IF('Vessel List A'!DC24=6,6,IF('Vessel List A'!DC24=7,7,IF('Vessel List A'!DC24=8,8,IF('Vessel List A'!DC24=9,9,IF('Vessel List A'!DC24=10,10,IF('Vessel List A'!DC24=11,11,IF('Vessel List A'!DC24=12,12,IF('Vessel List A'!DC24=13,13,IF('Vessel List A'!DC24=14,14,IF('Vessel List A'!DC24=15,15,IF('Vessel List A'!DC24=16,16,0))))))))))))))))))</f>
        <v xml:space="preserve"> </v>
      </c>
      <c r="BG25" s="154"/>
      <c r="BH25" s="158"/>
      <c r="BI25" s="390" t="str">
        <f t="shared" si="16"/>
        <v/>
      </c>
      <c r="BJ25" s="158"/>
      <c r="BK25" s="137"/>
      <c r="BL25" s="388" t="str">
        <f t="shared" si="17"/>
        <v/>
      </c>
      <c r="BM25" s="157" t="str">
        <f>IF(VALUE(IF('Vessel List A'!DP24=1,1,IF('Vessel List A'!DP24=2,2,IF('Vessel List A'!DP24=3,3,IF('Vessel List A'!DP24=4,4,IF('Vessel List A'!DP24=5,5,IF('Vessel List A'!DP24=6,6,IF('Vessel List A'!DP24=7,7,IF('Vessel List A'!DP24=8,8,IF('Vessel List A'!DP24=9,9,IF('Vessel List A'!DP24=10,10,IF('Vessel List A'!DP24=11,11,IF('Vessel List A'!DP24=12,12,IF('Vessel List A'!DP24=13,13,IF('Vessel List A'!DP24=14,14,IF('Vessel List A'!DP24=15,15,IF('Vessel List A'!DP24=16,16,0)))))))))))))))))=0," ",VALUE(IF('Vessel List A'!DP24=1,1,IF('Vessel List A'!DP24=2,2,IF('Vessel List A'!DP24=3,3,IF('Vessel List A'!DP24=4,4,IF('Vessel List A'!DP24=5,5,IF('Vessel List A'!DP24=6,6,IF('Vessel List A'!DP24=7,7,IF('Vessel List A'!DP24=8,8,IF('Vessel List A'!DP24=9,9,IF('Vessel List A'!DP24=10,10,IF('Vessel List A'!DP24=11,11,IF('Vessel List A'!DP24=12,12,IF('Vessel List A'!DP24=13,13,IF('Vessel List A'!DP24=14,14,IF('Vessel List A'!DP24=15,15,IF('Vessel List A'!DP24=16,16,0))))))))))))))))))</f>
        <v xml:space="preserve"> </v>
      </c>
      <c r="BN25" s="154"/>
      <c r="BO25" s="158"/>
      <c r="BP25" s="390" t="str">
        <f t="shared" si="18"/>
        <v/>
      </c>
      <c r="BQ25" s="158"/>
      <c r="BR25" s="137"/>
      <c r="BS25" s="388" t="str">
        <f t="shared" si="19"/>
        <v/>
      </c>
      <c r="BT25" s="157" t="str">
        <f>IF(VALUE(IF('Vessel List A'!EC24=1,1,IF('Vessel List A'!EC24=2,2,IF('Vessel List A'!EC24=3,3,IF('Vessel List A'!EC24=4,4,IF('Vessel List A'!EC24=5,5,IF('Vessel List A'!EC24=6,6,IF('Vessel List A'!EC24=7,7,IF('Vessel List A'!EC24=8,8,IF('Vessel List A'!EC24=9,9,IF('Vessel List A'!EC24=10,10,IF('Vessel List A'!EC24=11,11,IF('Vessel List A'!EC24=12,12,IF('Vessel List A'!EC24=13,13,IF('Vessel List A'!EC24=14,14,IF('Vessel List A'!EC24=15,15,IF('Vessel List A'!EC24=16,16,0)))))))))))))))))=0," ",VALUE(IF('Vessel List A'!EC24=1,1,IF('Vessel List A'!EC24=2,2,IF('Vessel List A'!EC24=3,3,IF('Vessel List A'!EC24=4,4,IF('Vessel List A'!EC24=5,5,IF('Vessel List A'!EC24=6,6,IF('Vessel List A'!EC24=7,7,IF('Vessel List A'!EC24=8,8,IF('Vessel List A'!EC24=9,9,IF('Vessel List A'!EC24=10,10,IF('Vessel List A'!EC24=11,11,IF('Vessel List A'!EC24=12,12,IF('Vessel List A'!EC24=13,13,IF('Vessel List A'!EC24=14,14,IF('Vessel List A'!EC24=15,15,IF('Vessel List A'!EC24=16,16,0))))))))))))))))))</f>
        <v xml:space="preserve"> </v>
      </c>
      <c r="BU25" s="154"/>
      <c r="BV25" s="158"/>
      <c r="BW25" s="390" t="str">
        <f t="shared" si="20"/>
        <v/>
      </c>
      <c r="BX25" s="158"/>
      <c r="BY25" s="137"/>
      <c r="BZ25" s="388" t="str">
        <f t="shared" si="21"/>
        <v/>
      </c>
      <c r="CA25" s="157" t="str">
        <f>IF(VALUE(IF('Vessel List A'!EP24=1,1,IF('Vessel List A'!EP24=2,2,IF('Vessel List A'!EP24=3,3,IF('Vessel List A'!EP24=4,4,IF('Vessel List A'!EP24=5,5,IF('Vessel List A'!EP24=6,6,IF('Vessel List A'!EP24=7,7,IF('Vessel List A'!EP24=8,8,IF('Vessel List A'!EP24=9,9,IF('Vessel List A'!EP24=10,10,IF('Vessel List A'!EP24=11,11,IF('Vessel List A'!EP24=12,12,IF('Vessel List A'!EP24=13,13,IF('Vessel List A'!EP24=14,14,IF('Vessel List A'!EP24=15,15,IF('Vessel List A'!EP24=16,16,0)))))))))))))))))=0," ",VALUE(IF('Vessel List A'!EP24=1,1,IF('Vessel List A'!EP24=2,2,IF('Vessel List A'!EP24=3,3,IF('Vessel List A'!EP24=4,4,IF('Vessel List A'!EP24=5,5,IF('Vessel List A'!EP24=6,6,IF('Vessel List A'!EP24=7,7,IF('Vessel List A'!EP24=8,8,IF('Vessel List A'!EP24=9,9,IF('Vessel List A'!EP24=10,10,IF('Vessel List A'!EP24=11,11,IF('Vessel List A'!EP24=12,12,IF('Vessel List A'!EP24=13,13,IF('Vessel List A'!EP24=14,14,IF('Vessel List A'!EP24=15,15,IF('Vessel List A'!EP24=16,16,0))))))))))))))))))</f>
        <v xml:space="preserve"> </v>
      </c>
      <c r="CB25" s="154"/>
      <c r="CC25" s="158"/>
      <c r="CD25" s="390" t="str">
        <f t="shared" si="22"/>
        <v/>
      </c>
      <c r="CE25" s="158"/>
      <c r="CF25" s="137"/>
      <c r="CG25" s="388" t="str">
        <f t="shared" si="23"/>
        <v/>
      </c>
      <c r="CH25" s="157" t="str">
        <f>IF(VALUE(IF('Vessel List A'!FC24=1,1,IF('Vessel List A'!FC24=2,2,IF('Vessel List A'!FC24=3,3,IF('Vessel List A'!FC24=4,4,IF('Vessel List A'!FC24=5,5,IF('Vessel List A'!FC24=6,6,IF('Vessel List A'!FC24=7,7,IF('Vessel List A'!FC24=8,8,IF('Vessel List A'!FC24=9,9,IF('Vessel List A'!FC24=10,10,IF('Vessel List A'!FC24=11,11,IF('Vessel List A'!FC24=12,12,IF('Vessel List A'!FC24=13,13,IF('Vessel List A'!FC24=14,14,IF('Vessel List A'!FC24=15,15,IF('Vessel List A'!FC24=16,16,0)))))))))))))))))=0," ",VALUE(IF('Vessel List A'!FC24=1,1,IF('Vessel List A'!FC24=2,2,IF('Vessel List A'!FC24=3,3,IF('Vessel List A'!FC24=4,4,IF('Vessel List A'!FC24=5,5,IF('Vessel List A'!FC24=6,6,IF('Vessel List A'!FC24=7,7,IF('Vessel List A'!FC24=8,8,IF('Vessel List A'!FC24=9,9,IF('Vessel List A'!FC24=10,10,IF('Vessel List A'!FC24=11,11,IF('Vessel List A'!FC24=12,12,IF('Vessel List A'!FC24=13,13,IF('Vessel List A'!FC24=14,14,IF('Vessel List A'!FC24=15,15,IF('Vessel List A'!FC24=16,16,0))))))))))))))))))</f>
        <v xml:space="preserve"> </v>
      </c>
      <c r="CI25" s="154"/>
      <c r="CJ25" s="158"/>
      <c r="CK25" s="390" t="str">
        <f t="shared" si="24"/>
        <v/>
      </c>
      <c r="CL25" s="158"/>
      <c r="CM25" s="137"/>
      <c r="CN25" s="388" t="str">
        <f t="shared" si="25"/>
        <v/>
      </c>
      <c r="CO25" s="157" t="str">
        <f>IF(VALUE(IF('Vessel List A'!FP24=1,1,IF('Vessel List A'!FP24=2,2,IF('Vessel List A'!FP24=3,3,IF('Vessel List A'!FP24=4,4,IF('Vessel List A'!FP24=5,5,IF('Vessel List A'!FP24=6,6,IF('Vessel List A'!FP24=7,7,IF('Vessel List A'!FP24=8,8,IF('Vessel List A'!FP24=9,9,IF('Vessel List A'!FP24=10,10,IF('Vessel List A'!FP24=11,11,IF('Vessel List A'!FP24=12,12,IF('Vessel List A'!FP24=13,13,IF('Vessel List A'!FP24=14,14,IF('Vessel List A'!FP24=15,15,IF('Vessel List A'!FP24=16,16,0)))))))))))))))))=0," ",VALUE(IF('Vessel List A'!FP24=1,1,IF('Vessel List A'!FP24=2,2,IF('Vessel List A'!FP24=3,3,IF('Vessel List A'!FP24=4,4,IF('Vessel List A'!FP24=5,5,IF('Vessel List A'!FP24=6,6,IF('Vessel List A'!FP24=7,7,IF('Vessel List A'!FP24=8,8,IF('Vessel List A'!FP24=9,9,IF('Vessel List A'!FP24=10,10,IF('Vessel List A'!FP24=11,11,IF('Vessel List A'!FP24=12,12,IF('Vessel List A'!FP24=13,13,IF('Vessel List A'!FP24=14,14,IF('Vessel List A'!FP24=15,15,IF('Vessel List A'!FP24=16,16,0))))))))))))))))))</f>
        <v xml:space="preserve"> </v>
      </c>
      <c r="CP25" s="154"/>
      <c r="CQ25" s="158"/>
      <c r="CR25" s="390" t="str">
        <f t="shared" si="26"/>
        <v/>
      </c>
      <c r="CS25" s="158"/>
      <c r="CT25" s="137"/>
      <c r="CU25" s="388" t="str">
        <f t="shared" si="27"/>
        <v/>
      </c>
      <c r="CV25" s="157" t="str">
        <f>IF(VALUE(IF('Vessel List A'!GC24=1,1,IF('Vessel List A'!GC24=2,2,IF('Vessel List A'!GC24=3,3,IF('Vessel List A'!GC24=4,4,IF('Vessel List A'!GC24=5,5,IF('Vessel List A'!GC24=6,6,IF('Vessel List A'!GC24=7,7,IF('Vessel List A'!GC24=8,8,IF('Vessel List A'!GC24=9,9,IF('Vessel List A'!GC24=10,10,IF('Vessel List A'!GC24=11,11,IF('Vessel List A'!GC24=12,12,IF('Vessel List A'!GC24=13,13,IF('Vessel List A'!GC24=14,14,IF('Vessel List A'!GC24=15,15,IF('Vessel List A'!GC24=16,16,0)))))))))))))))))=0," ",VALUE(IF('Vessel List A'!GC24=1,1,IF('Vessel List A'!GC24=2,2,IF('Vessel List A'!GC24=3,3,IF('Vessel List A'!GC24=4,4,IF('Vessel List A'!GC24=5,5,IF('Vessel List A'!GC24=6,6,IF('Vessel List A'!GC24=7,7,IF('Vessel List A'!GC24=8,8,IF('Vessel List A'!GC24=9,9,IF('Vessel List A'!GC24=10,10,IF('Vessel List A'!GC24=11,11,IF('Vessel List A'!GC24=12,12,IF('Vessel List A'!GC24=13,13,IF('Vessel List A'!GC24=14,14,IF('Vessel List A'!GC24=15,15,IF('Vessel List A'!GC24=16,16,0))))))))))))))))))</f>
        <v xml:space="preserve"> </v>
      </c>
      <c r="CW25" s="154"/>
      <c r="CX25" s="158"/>
      <c r="CY25" s="390" t="str">
        <f t="shared" si="28"/>
        <v/>
      </c>
      <c r="CZ25" s="158"/>
      <c r="DA25" s="137"/>
      <c r="DB25" s="388" t="str">
        <f t="shared" si="29"/>
        <v/>
      </c>
      <c r="DC25" s="157" t="str">
        <f>IF(VALUE(IF('Vessel List A'!GP24=1,1,IF('Vessel List A'!GP24=2,2,IF('Vessel List A'!GP24=3,3,IF('Vessel List A'!GP24=4,4,IF('Vessel List A'!GP24=5,5,IF('Vessel List A'!GP24=6,6,IF('Vessel List A'!GP24=7,7,IF('Vessel List A'!GP24=8,8,IF('Vessel List A'!GP24=9,9,IF('Vessel List A'!GP24=10,10,IF('Vessel List A'!GP24=11,11,IF('Vessel List A'!GP24=12,12,IF('Vessel List A'!GP24=13,13,IF('Vessel List A'!GP24=14,14,IF('Vessel List A'!GP24=15,15,IF('Vessel List A'!GP24=16,16,0)))))))))))))))))=0," ",VALUE(IF('Vessel List A'!GP24=1,1,IF('Vessel List A'!GP24=2,2,IF('Vessel List A'!GP24=3,3,IF('Vessel List A'!GP24=4,4,IF('Vessel List A'!GP24=5,5,IF('Vessel List A'!GP24=6,6,IF('Vessel List A'!GP24=7,7,IF('Vessel List A'!GP24=8,8,IF('Vessel List A'!GP24=9,9,IF('Vessel List A'!GP24=10,10,IF('Vessel List A'!GP24=11,11,IF('Vessel List A'!GP24=12,12,IF('Vessel List A'!GP24=13,13,IF('Vessel List A'!GP24=14,14,IF('Vessel List A'!GP24=15,15,IF('Vessel List A'!GP24=16,16,0))))))))))))))))))</f>
        <v xml:space="preserve"> </v>
      </c>
      <c r="DD25" s="154"/>
      <c r="DE25" s="158"/>
      <c r="DF25" s="390" t="str">
        <f t="shared" si="30"/>
        <v/>
      </c>
      <c r="DG25" s="158"/>
      <c r="DH25" s="137"/>
      <c r="DI25" s="388" t="str">
        <f t="shared" si="31"/>
        <v/>
      </c>
      <c r="DJ25" s="157" t="str">
        <f>IF(VALUE(IF('Vessel List A'!HC24=1,1,IF('Vessel List A'!HC24=2,2,IF('Vessel List A'!HC24=3,3,IF('Vessel List A'!HC24=4,4,IF('Vessel List A'!HC24=5,5,IF('Vessel List A'!HC24=6,6,IF('Vessel List A'!HC24=7,7,IF('Vessel List A'!HC24=8,8,IF('Vessel List A'!HC24=9,9,IF('Vessel List A'!HC24=10,10,IF('Vessel List A'!HC24=11,11,IF('Vessel List A'!HC24=12,12,IF('Vessel List A'!HC24=13,13,IF('Vessel List A'!HC24=14,14,IF('Vessel List A'!HC24=15,15,IF('Vessel List A'!HC24=16,16,0)))))))))))))))))=0," ",VALUE(IF('Vessel List A'!HC24=1,1,IF('Vessel List A'!HC24=2,2,IF('Vessel List A'!HC24=3,3,IF('Vessel List A'!HC24=4,4,IF('Vessel List A'!HC24=5,5,IF('Vessel List A'!HC24=6,6,IF('Vessel List A'!HC24=7,7,IF('Vessel List A'!HC24=8,8,IF('Vessel List A'!HC24=9,9,IF('Vessel List A'!HC24=10,10,IF('Vessel List A'!HC24=11,11,IF('Vessel List A'!HC24=12,12,IF('Vessel List A'!HC24=13,13,IF('Vessel List A'!HC24=14,14,IF('Vessel List A'!HC24=15,15,IF('Vessel List A'!HC24=16,16,0))))))))))))))))))</f>
        <v xml:space="preserve"> </v>
      </c>
      <c r="DK25" s="154"/>
      <c r="DL25" s="158"/>
      <c r="DM25" s="390" t="str">
        <f t="shared" si="32"/>
        <v/>
      </c>
      <c r="DN25" s="158"/>
      <c r="DO25" s="137"/>
      <c r="DP25" s="388" t="str">
        <f t="shared" si="33"/>
        <v/>
      </c>
      <c r="DQ25" s="157" t="str">
        <f>IF(VALUE(IF('Vessel List A'!HP24=1,1,IF('Vessel List A'!HP24=2,2,IF('Vessel List A'!HP24=3,3,IF('Vessel List A'!HP24=4,4,IF('Vessel List A'!HP24=5,5,IF('Vessel List A'!HP24=6,6,IF('Vessel List A'!HP24=7,7,IF('Vessel List A'!HP24=8,8,IF('Vessel List A'!HP24=9,9,IF('Vessel List A'!HP24=10,10,IF('Vessel List A'!HP24=11,11,IF('Vessel List A'!HP24=12,12,IF('Vessel List A'!HP24=13,13,IF('Vessel List A'!HP24=14,14,IF('Vessel List A'!HP24=15,15,IF('Vessel List A'!HP24=16,16,0)))))))))))))))))=0," ",VALUE(IF('Vessel List A'!HP24=1,1,IF('Vessel List A'!HP24=2,2,IF('Vessel List A'!HP24=3,3,IF('Vessel List A'!HP24=4,4,IF('Vessel List A'!HP24=5,5,IF('Vessel List A'!HP24=6,6,IF('Vessel List A'!HP24=7,7,IF('Vessel List A'!HP24=8,8,IF('Vessel List A'!HP24=9,9,IF('Vessel List A'!HP24=10,10,IF('Vessel List A'!HP24=11,11,IF('Vessel List A'!HP24=12,12,IF('Vessel List A'!HP24=13,13,IF('Vessel List A'!HP24=14,14,IF('Vessel List A'!HP24=15,15,IF('Vessel List A'!HP24=16,16,0))))))))))))))))))</f>
        <v xml:space="preserve"> </v>
      </c>
      <c r="DR25" s="154"/>
      <c r="DS25" s="158"/>
      <c r="DT25" s="390" t="str">
        <f t="shared" si="34"/>
        <v/>
      </c>
      <c r="DU25" s="158"/>
      <c r="DV25" s="137"/>
      <c r="DW25" s="388" t="str">
        <f t="shared" si="35"/>
        <v/>
      </c>
      <c r="DX25" s="157" t="str">
        <f>IF(VALUE(IF('Vessel List A'!IC24=1,1,IF('Vessel List A'!IC24=2,2,IF('Vessel List A'!IC24=3,3,IF('Vessel List A'!IC24=4,4,IF('Vessel List A'!IC24=5,5,IF('Vessel List A'!IC24=6,6,IF('Vessel List A'!IC24=7,7,IF('Vessel List A'!IC24=8,8,IF('Vessel List A'!IC24=9,9,IF('Vessel List A'!IC24=10,10,IF('Vessel List A'!IC24=11,11,IF('Vessel List A'!IC24=12,12,IF('Vessel List A'!IC24=13,13,IF('Vessel List A'!IC24=14,14,IF('Vessel List A'!IC24=15,15,IF('Vessel List A'!IC24=16,16,0)))))))))))))))))=0," ",VALUE(IF('Vessel List A'!IC24=1,1,IF('Vessel List A'!IC24=2,2,IF('Vessel List A'!IC24=3,3,IF('Vessel List A'!IC24=4,4,IF('Vessel List A'!IC24=5,5,IF('Vessel List A'!IC24=6,6,IF('Vessel List A'!IC24=7,7,IF('Vessel List A'!IC24=8,8,IF('Vessel List A'!IC24=9,9,IF('Vessel List A'!IC24=10,10,IF('Vessel List A'!IC24=11,11,IF('Vessel List A'!IC24=12,12,IF('Vessel List A'!IC24=13,13,IF('Vessel List A'!IC24=14,14,IF('Vessel List A'!IC24=15,15,IF('Vessel List A'!IC24=16,16,0))))))))))))))))))</f>
        <v xml:space="preserve"> </v>
      </c>
      <c r="DY25" s="154"/>
      <c r="DZ25" s="158"/>
      <c r="EA25" s="390" t="str">
        <f t="shared" si="36"/>
        <v/>
      </c>
      <c r="EB25" s="158"/>
      <c r="EC25" s="137"/>
      <c r="ED25" s="388" t="str">
        <f t="shared" si="37"/>
        <v/>
      </c>
      <c r="EE25" s="157" t="str">
        <f>IF(VALUE(IF('Vessel List A'!IP24=1,1,IF('Vessel List A'!IP24=2,2,IF('Vessel List A'!IP24=3,3,IF('Vessel List A'!IP24=4,4,IF('Vessel List A'!IP24=5,5,IF('Vessel List A'!IP24=6,6,IF('Vessel List A'!IP24=7,7,IF('Vessel List A'!IP24=8,8,IF('Vessel List A'!IP24=9,9,IF('Vessel List A'!IP24=10,10,IF('Vessel List A'!IP24=11,11,IF('Vessel List A'!IP24=12,12,IF('Vessel List A'!IP24=13,13,IF('Vessel List A'!IP24=14,14,IF('Vessel List A'!IP24=15,15,IF('Vessel List A'!IP24=16,16,0)))))))))))))))))=0," ",VALUE(IF('Vessel List A'!IP24=1,1,IF('Vessel List A'!IP24=2,2,IF('Vessel List A'!IP24=3,3,IF('Vessel List A'!IP24=4,4,IF('Vessel List A'!IP24=5,5,IF('Vessel List A'!IP24=6,6,IF('Vessel List A'!IP24=7,7,IF('Vessel List A'!IP24=8,8,IF('Vessel List A'!IP24=9,9,IF('Vessel List A'!IP24=10,10,IF('Vessel List A'!IP24=11,11,IF('Vessel List A'!IP24=12,12,IF('Vessel List A'!IP24=13,13,IF('Vessel List A'!IP24=14,14,IF('Vessel List A'!IP24=15,15,IF('Vessel List A'!IP24=16,16,0))))))))))))))))))</f>
        <v xml:space="preserve"> </v>
      </c>
      <c r="EF25" s="154"/>
      <c r="EG25" s="158"/>
      <c r="EH25" s="390" t="str">
        <f t="shared" si="38"/>
        <v/>
      </c>
      <c r="EI25" s="158"/>
      <c r="EJ25" s="137"/>
      <c r="EK25" s="397" t="str">
        <f t="shared" si="39"/>
        <v/>
      </c>
      <c r="EL25" s="144"/>
      <c r="EM25" s="157" t="str">
        <f>IF(VALUE(IF('Vessel List B'!C24=1,1,IF('Vessel List B'!C24=2,2,IF('Vessel List B'!C24=3,3,IF('Vessel List B'!C24=4,4,IF('Vessel List B'!C24=5,5,IF('Vessel List B'!C24=6,6,IF('Vessel List B'!C24=7,7,IF('Vessel List B'!C24=8,8,IF('Vessel List B'!C24=9,9,IF('Vessel List B'!C24=10,10,IF('Vessel List B'!C24=11,11,IF('Vessel List B'!C24=12,12,IF('Vessel List B'!C24=13,13,IF('Vessel List B'!C24=14,14,IF('Vessel List B'!C24=15,15,IF('Vessel List B'!C24=16,16,0)))))))))))))))))=0," ",VALUE(IF('Vessel List B'!C24=1,1,IF('Vessel List B'!C24=2,2,IF('Vessel List B'!C24=3,3,IF('Vessel List B'!C24=4,4,IF('Vessel List B'!C24=5,5,IF('Vessel List B'!C24=6,6,IF('Vessel List B'!C24=7,7,IF('Vessel List B'!C24=8,8,IF('Vessel List B'!C24=9,9,IF('Vessel List B'!C24=10,10,IF('Vessel List B'!C24=11,11,IF('Vessel List B'!C24=12,12,IF('Vessel List B'!C24=13,13,IF('Vessel List B'!C24=14,14,IF('Vessel List B'!C24=15,15,IF('Vessel List B'!C24=16,16,0))))))))))))))))))</f>
        <v xml:space="preserve"> </v>
      </c>
      <c r="EN25" s="154"/>
      <c r="EO25" s="158"/>
      <c r="EP25" s="390" t="str">
        <f t="shared" si="40"/>
        <v/>
      </c>
      <c r="EQ25" s="158"/>
      <c r="ER25" s="137"/>
      <c r="ES25" s="388" t="str">
        <f t="shared" si="41"/>
        <v/>
      </c>
      <c r="ET25" s="157" t="str">
        <f>IF(VALUE(IF('Vessel List B'!P24=1,1,IF('Vessel List B'!P24=2,2,IF('Vessel List B'!P24=3,3,IF('Vessel List B'!P24=4,4,IF('Vessel List B'!P24=5,5,IF('Vessel List B'!P24=6,6,IF('Vessel List B'!P24=7,7,IF('Vessel List B'!P24=8,8,IF('Vessel List B'!P24=9,9,IF('Vessel List B'!P24=10,10,IF('Vessel List B'!P24=11,11,IF('Vessel List B'!P24=12,12,IF('Vessel List B'!P24=13,13,IF('Vessel List B'!P24=14,14,IF('Vessel List B'!P24=15,15,IF('Vessel List B'!P24=16,16,0)))))))))))))))))=0," ",VALUE(IF('Vessel List B'!P24=1,1,IF('Vessel List B'!P24=2,2,IF('Vessel List B'!P24=3,3,IF('Vessel List B'!P24=4,4,IF('Vessel List B'!P24=5,5,IF('Vessel List B'!P24=6,6,IF('Vessel List B'!P24=7,7,IF('Vessel List B'!P24=8,8,IF('Vessel List B'!P24=9,9,IF('Vessel List B'!P24=10,10,IF('Vessel List B'!P24=11,11,IF('Vessel List B'!P24=12,12,IF('Vessel List B'!P24=13,13,IF('Vessel List B'!P24=14,14,IF('Vessel List B'!P24=15,15,IF('Vessel List B'!P24=16,16,0))))))))))))))))))</f>
        <v xml:space="preserve"> </v>
      </c>
      <c r="EU25" s="154"/>
      <c r="EV25" s="158"/>
      <c r="EW25" s="390" t="str">
        <f t="shared" si="42"/>
        <v/>
      </c>
      <c r="EX25" s="158"/>
      <c r="EY25" s="137"/>
      <c r="EZ25" s="388" t="str">
        <f t="shared" si="43"/>
        <v/>
      </c>
      <c r="FA25" s="157" t="str">
        <f>IF(VALUE(IF('Vessel List B'!AC24=1,1,IF('Vessel List B'!AC24=2,2,IF('Vessel List B'!AC24=3,3,IF('Vessel List B'!AC24=4,4,IF('Vessel List B'!AC24=5,5,IF('Vessel List B'!AC24=6,6,IF('Vessel List B'!AC24=7,7,IF('Vessel List B'!AC24=8,8,IF('Vessel List B'!AC24=9,9,IF('Vessel List B'!AC24=10,10,IF('Vessel List B'!AC24=11,11,IF('Vessel List B'!AC24=12,12,IF('Vessel List B'!AC24=13,13,IF('Vessel List B'!AC24=14,14,IF('Vessel List B'!AC24=15,15,IF('Vessel List B'!AC24=16,16,0)))))))))))))))))=0," ",VALUE(IF('Vessel List B'!AC24=1,1,IF('Vessel List B'!AC24=2,2,IF('Vessel List B'!AC24=3,3,IF('Vessel List B'!AC24=4,4,IF('Vessel List B'!AC24=5,5,IF('Vessel List B'!AC24=6,6,IF('Vessel List B'!AC24=7,7,IF('Vessel List B'!AC24=8,8,IF('Vessel List B'!AC24=9,9,IF('Vessel List B'!AC24=10,10,IF('Vessel List B'!AC24=11,11,IF('Vessel List B'!AC24=12,12,IF('Vessel List B'!AC24=13,13,IF('Vessel List B'!AC24=14,14,IF('Vessel List B'!AC24=15,15,IF('Vessel List B'!AC24=16,16,0))))))))))))))))))</f>
        <v xml:space="preserve"> </v>
      </c>
      <c r="FB25" s="154"/>
      <c r="FC25" s="158"/>
      <c r="FD25" s="390" t="str">
        <f t="shared" si="44"/>
        <v/>
      </c>
      <c r="FE25" s="158"/>
      <c r="FF25" s="137"/>
      <c r="FG25" s="388" t="str">
        <f t="shared" si="45"/>
        <v/>
      </c>
      <c r="FH25" s="157" t="str">
        <f>IF(VALUE(IF('Vessel List B'!AP24=1,1,IF('Vessel List B'!AP24=2,2,IF('Vessel List B'!AP24=3,3,IF('Vessel List B'!AP24=4,4,IF('Vessel List B'!AP24=5,5,IF('Vessel List B'!AP24=6,6,IF('Vessel List B'!AP24=7,7,IF('Vessel List B'!AP24=8,8,IF('Vessel List B'!AP24=9,9,IF('Vessel List B'!AP24=10,10,IF('Vessel List B'!AP24=11,11,IF('Vessel List B'!AP24=12,12,IF('Vessel List B'!AP24=13,13,IF('Vessel List B'!AP24=14,14,IF('Vessel List B'!AP24=15,15,IF('Vessel List B'!AP24=16,16,0)))))))))))))))))=0," ",VALUE(IF('Vessel List B'!AP24=1,1,IF('Vessel List B'!AP24=2,2,IF('Vessel List B'!AP24=3,3,IF('Vessel List B'!AP24=4,4,IF('Vessel List B'!AP24=5,5,IF('Vessel List B'!AP24=6,6,IF('Vessel List B'!AP24=7,7,IF('Vessel List B'!AP24=8,8,IF('Vessel List B'!AP24=9,9,IF('Vessel List B'!AP24=10,10,IF('Vessel List B'!AP24=11,11,IF('Vessel List B'!AP24=12,12,IF('Vessel List B'!AP24=13,13,IF('Vessel List B'!AP24=14,14,IF('Vessel List B'!AP24=15,15,IF('Vessel List B'!AP24=16,16,0))))))))))))))))))</f>
        <v xml:space="preserve"> </v>
      </c>
      <c r="FI25" s="154"/>
      <c r="FJ25" s="158"/>
      <c r="FK25" s="390" t="str">
        <f t="shared" si="46"/>
        <v/>
      </c>
      <c r="FL25" s="158"/>
      <c r="FM25" s="137"/>
      <c r="FN25" s="388" t="str">
        <f t="shared" si="47"/>
        <v/>
      </c>
      <c r="FO25" s="157" t="str">
        <f>IF(VALUE(IF('Vessel List B'!BC24=1,1,IF('Vessel List B'!BC24=2,2,IF('Vessel List B'!BC24=3,3,IF('Vessel List B'!BC24=4,4,IF('Vessel List B'!BC24=5,5,IF('Vessel List B'!BC24=6,6,IF('Vessel List B'!BC24=7,7,IF('Vessel List B'!BC24=8,8,IF('Vessel List B'!BC24=9,9,IF('Vessel List B'!BC24=10,10,IF('Vessel List B'!BC24=11,11,IF('Vessel List B'!BC24=12,12,IF('Vessel List B'!BC24=13,13,IF('Vessel List B'!BC24=14,14,IF('Vessel List B'!BC24=15,15,IF('Vessel List B'!BC24=16,16,0)))))))))))))))))=0," ",VALUE(IF('Vessel List B'!BC24=1,1,IF('Vessel List B'!BC24=2,2,IF('Vessel List B'!BC24=3,3,IF('Vessel List B'!BC24=4,4,IF('Vessel List B'!BC24=5,5,IF('Vessel List B'!BC24=6,6,IF('Vessel List B'!BC24=7,7,IF('Vessel List B'!BC24=8,8,IF('Vessel List B'!BC24=9,9,IF('Vessel List B'!BC24=10,10,IF('Vessel List B'!BC24=11,11,IF('Vessel List B'!BC24=12,12,IF('Vessel List B'!BC24=13,13,IF('Vessel List B'!BC24=14,14,IF('Vessel List B'!BC24=15,15,IF('Vessel List B'!BC24=16,16,0))))))))))))))))))</f>
        <v xml:space="preserve"> </v>
      </c>
      <c r="FP25" s="154"/>
      <c r="FQ25" s="158"/>
      <c r="FR25" s="390" t="str">
        <f t="shared" si="48"/>
        <v/>
      </c>
      <c r="FS25" s="158"/>
      <c r="FT25" s="137"/>
      <c r="FU25" s="388" t="str">
        <f t="shared" si="49"/>
        <v/>
      </c>
      <c r="FV25" s="157" t="str">
        <f>IF(VALUE(IF('Vessel List B'!BP24=1,1,IF('Vessel List B'!BP24=2,2,IF('Vessel List B'!BP24=3,3,IF('Vessel List B'!BP24=4,4,IF('Vessel List B'!BP24=5,5,IF('Vessel List B'!BP24=6,6,IF('Vessel List B'!BP24=7,7,IF('Vessel List B'!BP24=8,8,IF('Vessel List B'!BP24=9,9,IF('Vessel List B'!BP24=10,10,IF('Vessel List B'!BP24=11,11,IF('Vessel List B'!BP24=12,12,IF('Vessel List B'!BP24=13,13,IF('Vessel List B'!BP24=14,14,IF('Vessel List B'!BP24=15,15,IF('Vessel List B'!BP24=16,16,0)))))))))))))))))=0," ",VALUE(IF('Vessel List B'!BP24=1,1,IF('Vessel List B'!BP24=2,2,IF('Vessel List B'!BP24=3,3,IF('Vessel List B'!BP24=4,4,IF('Vessel List B'!BP24=5,5,IF('Vessel List B'!BP24=6,6,IF('Vessel List B'!BP24=7,7,IF('Vessel List B'!BP24=8,8,IF('Vessel List B'!BP24=9,9,IF('Vessel List B'!BP24=10,10,IF('Vessel List B'!BP24=11,11,IF('Vessel List B'!BP24=12,12,IF('Vessel List B'!BP24=13,13,IF('Vessel List B'!BP24=14,14,IF('Vessel List B'!BP24=15,15,IF('Vessel List B'!BP24=16,16,0))))))))))))))))))</f>
        <v xml:space="preserve"> </v>
      </c>
      <c r="FW25" s="154"/>
      <c r="FX25" s="158"/>
      <c r="FY25" s="390" t="str">
        <f t="shared" si="50"/>
        <v/>
      </c>
      <c r="FZ25" s="158"/>
      <c r="GA25" s="137"/>
      <c r="GB25" s="388" t="str">
        <f t="shared" si="51"/>
        <v/>
      </c>
      <c r="GC25" s="157" t="str">
        <f>IF(VALUE(IF('Vessel List B'!CC24=1,1,IF('Vessel List B'!CC24=2,2,IF('Vessel List B'!CC24=3,3,IF('Vessel List B'!CC24=4,4,IF('Vessel List B'!CC24=5,5,IF('Vessel List B'!CC24=6,6,IF('Vessel List B'!CC24=7,7,IF('Vessel List B'!CC24=8,8,IF('Vessel List B'!CC24=9,9,IF('Vessel List B'!CC24=10,10,IF('Vessel List B'!CC24=11,11,IF('Vessel List B'!CC24=12,12,IF('Vessel List B'!CC24=13,13,IF('Vessel List B'!CC24=14,14,IF('Vessel List B'!CC24=15,15,IF('Vessel List B'!CC24=16,16,0)))))))))))))))))=0," ",VALUE(IF('Vessel List B'!CC24=1,1,IF('Vessel List B'!CC24=2,2,IF('Vessel List B'!CC24=3,3,IF('Vessel List B'!CC24=4,4,IF('Vessel List B'!CC24=5,5,IF('Vessel List B'!CC24=6,6,IF('Vessel List B'!CC24=7,7,IF('Vessel List B'!CC24=8,8,IF('Vessel List B'!CC24=9,9,IF('Vessel List B'!CC24=10,10,IF('Vessel List B'!CC24=11,11,IF('Vessel List B'!CC24=12,12,IF('Vessel List B'!CC24=13,13,IF('Vessel List B'!CC24=14,14,IF('Vessel List B'!CC24=15,15,IF('Vessel List B'!CC24=16,16,0))))))))))))))))))</f>
        <v xml:space="preserve"> </v>
      </c>
      <c r="GD25" s="154"/>
      <c r="GE25" s="158"/>
      <c r="GF25" s="390" t="str">
        <f t="shared" si="52"/>
        <v/>
      </c>
      <c r="GG25" s="158"/>
      <c r="GH25" s="137"/>
      <c r="GI25" s="388" t="str">
        <f t="shared" si="53"/>
        <v/>
      </c>
      <c r="GJ25" s="157" t="str">
        <f>IF(VALUE(IF('Vessel List B'!CP24=1,1,IF('Vessel List B'!CP24=2,2,IF('Vessel List B'!CP24=3,3,IF('Vessel List B'!CP24=4,4,IF('Vessel List B'!CP24=5,5,IF('Vessel List B'!CP24=6,6,IF('Vessel List B'!CP24=7,7,IF('Vessel List B'!CP24=8,8,IF('Vessel List B'!CP24=9,9,IF('Vessel List B'!CP24=10,10,IF('Vessel List B'!CP24=11,11,IF('Vessel List B'!CP24=12,12,IF('Vessel List B'!CP24=13,13,IF('Vessel List B'!CP24=14,14,IF('Vessel List B'!CP24=15,15,IF('Vessel List B'!CP24=16,16,0)))))))))))))))))=0," ",VALUE(IF('Vessel List B'!CP24=1,1,IF('Vessel List B'!CP24=2,2,IF('Vessel List B'!CP24=3,3,IF('Vessel List B'!CP24=4,4,IF('Vessel List B'!CP24=5,5,IF('Vessel List B'!CP24=6,6,IF('Vessel List B'!CP24=7,7,IF('Vessel List B'!CP24=8,8,IF('Vessel List B'!CP24=9,9,IF('Vessel List B'!CP24=10,10,IF('Vessel List B'!CP24=11,11,IF('Vessel List B'!CP24=12,12,IF('Vessel List B'!CP24=13,13,IF('Vessel List B'!CP24=14,14,IF('Vessel List B'!CP24=15,15,IF('Vessel List B'!CP24=16,16,0))))))))))))))))))</f>
        <v xml:space="preserve"> </v>
      </c>
      <c r="GK25" s="154"/>
      <c r="GL25" s="158"/>
      <c r="GM25" s="390" t="str">
        <f t="shared" si="54"/>
        <v/>
      </c>
      <c r="GN25" s="158"/>
      <c r="GO25" s="137"/>
      <c r="GP25" s="388" t="str">
        <f t="shared" si="55"/>
        <v/>
      </c>
      <c r="GQ25" s="157" t="str">
        <f>IF(VALUE(IF('Vessel List B'!DC24=1,1,IF('Vessel List B'!DC24=2,2,IF('Vessel List B'!DC24=3,3,IF('Vessel List B'!DC24=4,4,IF('Vessel List B'!DC24=5,5,IF('Vessel List B'!DC24=6,6,IF('Vessel List B'!DC24=7,7,IF('Vessel List B'!DC24=8,8,IF('Vessel List B'!DC24=9,9,IF('Vessel List B'!DC24=10,10,IF('Vessel List B'!DC24=11,11,IF('Vessel List B'!DC24=12,12,IF('Vessel List B'!DC24=13,13,IF('Vessel List B'!DC24=14,14,IF('Vessel List B'!DC24=15,15,IF('Vessel List B'!DC24=16,16,0)))))))))))))))))=0," ",VALUE(IF('Vessel List B'!DC24=1,1,IF('Vessel List B'!DC24=2,2,IF('Vessel List B'!DC24=3,3,IF('Vessel List B'!DC24=4,4,IF('Vessel List B'!DC24=5,5,IF('Vessel List B'!DC24=6,6,IF('Vessel List B'!DC24=7,7,IF('Vessel List B'!DC24=8,8,IF('Vessel List B'!DC24=9,9,IF('Vessel List B'!DC24=10,10,IF('Vessel List B'!DC24=11,11,IF('Vessel List B'!DC24=12,12,IF('Vessel List B'!DC24=13,13,IF('Vessel List B'!DC24=14,14,IF('Vessel List B'!DC24=15,15,IF('Vessel List B'!DC24=16,16,0))))))))))))))))))</f>
        <v xml:space="preserve"> </v>
      </c>
      <c r="GR25" s="154"/>
      <c r="GS25" s="158"/>
      <c r="GT25" s="390" t="str">
        <f t="shared" si="56"/>
        <v/>
      </c>
      <c r="GU25" s="158"/>
      <c r="GV25" s="137"/>
      <c r="GW25" s="388" t="str">
        <f t="shared" si="57"/>
        <v/>
      </c>
      <c r="GX25" s="157" t="str">
        <f>IF(VALUE(IF('Vessel List B'!DP24=1,1,IF('Vessel List B'!DP24=2,2,IF('Vessel List B'!DP24=3,3,IF('Vessel List B'!DP24=4,4,IF('Vessel List B'!DP24=5,5,IF('Vessel List B'!DP24=6,6,IF('Vessel List B'!DP24=7,7,IF('Vessel List B'!DP24=8,8,IF('Vessel List B'!DP24=9,9,IF('Vessel List B'!DP24=10,10,IF('Vessel List B'!DP24=11,11,IF('Vessel List B'!DP24=12,12,IF('Vessel List B'!DP24=13,13,IF('Vessel List B'!DP24=14,14,IF('Vessel List B'!DP24=15,15,IF('Vessel List B'!DP24=16,16,0)))))))))))))))))=0," ",VALUE(IF('Vessel List B'!DP24=1,1,IF('Vessel List B'!DP24=2,2,IF('Vessel List B'!DP24=3,3,IF('Vessel List B'!DP24=4,4,IF('Vessel List B'!DP24=5,5,IF('Vessel List B'!DP24=6,6,IF('Vessel List B'!DP24=7,7,IF('Vessel List B'!DP24=8,8,IF('Vessel List B'!DP24=9,9,IF('Vessel List B'!DP24=10,10,IF('Vessel List B'!DP24=11,11,IF('Vessel List B'!DP24=12,12,IF('Vessel List B'!DP24=13,13,IF('Vessel List B'!DP24=14,14,IF('Vessel List B'!DP24=15,15,IF('Vessel List B'!DP24=16,16,0))))))))))))))))))</f>
        <v xml:space="preserve"> </v>
      </c>
      <c r="GY25" s="154"/>
      <c r="GZ25" s="158"/>
      <c r="HA25" s="390" t="str">
        <f t="shared" si="58"/>
        <v/>
      </c>
      <c r="HB25" s="158"/>
      <c r="HC25" s="137"/>
      <c r="HD25" s="388" t="str">
        <f t="shared" si="59"/>
        <v/>
      </c>
      <c r="HE25" s="157" t="str">
        <f>IF(VALUE(IF('Vessel List B'!EC24=1,1,IF('Vessel List B'!EC24=2,2,IF('Vessel List B'!EC24=3,3,IF('Vessel List B'!EC24=4,4,IF('Vessel List B'!EC24=5,5,IF('Vessel List B'!EC24=6,6,IF('Vessel List B'!EC24=7,7,IF('Vessel List B'!EC24=8,8,IF('Vessel List B'!EC24=9,9,IF('Vessel List B'!EC24=10,10,IF('Vessel List B'!EC24=11,11,IF('Vessel List B'!EC24=12,12,IF('Vessel List B'!EC24=13,13,IF('Vessel List B'!EC24=14,14,IF('Vessel List B'!EC24=15,15,IF('Vessel List B'!EC24=16,16,0)))))))))))))))))=0," ",VALUE(IF('Vessel List B'!EC24=1,1,IF('Vessel List B'!EC24=2,2,IF('Vessel List B'!EC24=3,3,IF('Vessel List B'!EC24=4,4,IF('Vessel List B'!EC24=5,5,IF('Vessel List B'!EC24=6,6,IF('Vessel List B'!EC24=7,7,IF('Vessel List B'!EC24=8,8,IF('Vessel List B'!EC24=9,9,IF('Vessel List B'!EC24=10,10,IF('Vessel List B'!EC24=11,11,IF('Vessel List B'!EC24=12,12,IF('Vessel List B'!EC24=13,13,IF('Vessel List B'!EC24=14,14,IF('Vessel List B'!EC24=15,15,IF('Vessel List B'!EC24=16,16,0))))))))))))))))))</f>
        <v xml:space="preserve"> </v>
      </c>
      <c r="HF25" s="154"/>
      <c r="HG25" s="158"/>
      <c r="HH25" s="390" t="str">
        <f t="shared" si="60"/>
        <v/>
      </c>
      <c r="HI25" s="158"/>
      <c r="HJ25" s="137"/>
      <c r="HK25" s="388" t="str">
        <f t="shared" si="61"/>
        <v/>
      </c>
      <c r="HL25" s="157" t="str">
        <f>IF(VALUE(IF('Vessel List B'!EP24=1,1,IF('Vessel List B'!EP24=2,2,IF('Vessel List B'!EP24=3,3,IF('Vessel List B'!EP24=4,4,IF('Vessel List B'!EP24=5,5,IF('Vessel List B'!EP24=6,6,IF('Vessel List B'!EP24=7,7,IF('Vessel List B'!EP24=8,8,IF('Vessel List B'!EP24=9,9,IF('Vessel List B'!EP24=10,10,IF('Vessel List B'!EP24=11,11,IF('Vessel List B'!EP24=12,12,IF('Vessel List B'!EP24=13,13,IF('Vessel List B'!EP24=14,14,IF('Vessel List B'!EP24=15,15,IF('Vessel List B'!EP24=16,16,0)))))))))))))))))=0," ",VALUE(IF('Vessel List B'!EP24=1,1,IF('Vessel List B'!EP24=2,2,IF('Vessel List B'!EP24=3,3,IF('Vessel List B'!EP24=4,4,IF('Vessel List B'!EP24=5,5,IF('Vessel List B'!EP24=6,6,IF('Vessel List B'!EP24=7,7,IF('Vessel List B'!EP24=8,8,IF('Vessel List B'!EP24=9,9,IF('Vessel List B'!EP24=10,10,IF('Vessel List B'!EP24=11,11,IF('Vessel List B'!EP24=12,12,IF('Vessel List B'!EP24=13,13,IF('Vessel List B'!EP24=14,14,IF('Vessel List B'!EP24=15,15,IF('Vessel List B'!EP24=16,16,0))))))))))))))))))</f>
        <v xml:space="preserve"> </v>
      </c>
      <c r="HM25" s="154"/>
      <c r="HN25" s="158"/>
      <c r="HO25" s="390" t="str">
        <f t="shared" si="62"/>
        <v/>
      </c>
      <c r="HP25" s="158"/>
      <c r="HQ25" s="137"/>
      <c r="HR25" s="388" t="str">
        <f t="shared" si="63"/>
        <v/>
      </c>
      <c r="HS25" s="157" t="str">
        <f>IF(VALUE(IF('Vessel List B'!FC24=1,1,IF('Vessel List B'!FC24=2,2,IF('Vessel List B'!FC24=3,3,IF('Vessel List B'!FC24=4,4,IF('Vessel List B'!FC24=5,5,IF('Vessel List B'!FC24=6,6,IF('Vessel List B'!FC24=7,7,IF('Vessel List B'!FC24=8,8,IF('Vessel List B'!FC24=9,9,IF('Vessel List B'!FC24=10,10,IF('Vessel List B'!FC24=11,11,IF('Vessel List B'!FC24=12,12,IF('Vessel List B'!FC24=13,13,IF('Vessel List B'!FC24=14,14,IF('Vessel List B'!FC24=15,15,IF('Vessel List B'!FC24=16,16,0)))))))))))))))))=0," ",VALUE(IF('Vessel List B'!FC24=1,1,IF('Vessel List B'!FC24=2,2,IF('Vessel List B'!FC24=3,3,IF('Vessel List B'!FC24=4,4,IF('Vessel List B'!FC24=5,5,IF('Vessel List B'!FC24=6,6,IF('Vessel List B'!FC24=7,7,IF('Vessel List B'!FC24=8,8,IF('Vessel List B'!FC24=9,9,IF('Vessel List B'!FC24=10,10,IF('Vessel List B'!FC24=11,11,IF('Vessel List B'!FC24=12,12,IF('Vessel List B'!FC24=13,13,IF('Vessel List B'!FC24=14,14,IF('Vessel List B'!FC24=15,15,IF('Vessel List B'!FC24=16,16,0))))))))))))))))))</f>
        <v xml:space="preserve"> </v>
      </c>
      <c r="HT25" s="154"/>
      <c r="HU25" s="158"/>
      <c r="HV25" s="390" t="str">
        <f t="shared" si="64"/>
        <v/>
      </c>
      <c r="HW25" s="158"/>
      <c r="HX25" s="137"/>
      <c r="HY25" s="388" t="str">
        <f t="shared" si="65"/>
        <v/>
      </c>
      <c r="HZ25" s="157" t="str">
        <f>IF(VALUE(IF('Vessel List B'!FP24=1,1,IF('Vessel List B'!FP24=2,2,IF('Vessel List B'!FP24=3,3,IF('Vessel List B'!FP24=4,4,IF('Vessel List B'!FP24=5,5,IF('Vessel List B'!FP24=6,6,IF('Vessel List B'!FP24=7,7,IF('Vessel List B'!FP24=8,8,IF('Vessel List B'!FP24=9,9,IF('Vessel List B'!FP24=10,10,IF('Vessel List B'!FP24=11,11,IF('Vessel List B'!FP24=12,12,IF('Vessel List B'!FP24=13,13,IF('Vessel List B'!FP24=14,14,IF('Vessel List B'!FP24=15,15,IF('Vessel List B'!FP24=16,16,0)))))))))))))))))=0," ",VALUE(IF('Vessel List B'!FP24=1,1,IF('Vessel List B'!FP24=2,2,IF('Vessel List B'!FP24=3,3,IF('Vessel List B'!FP24=4,4,IF('Vessel List B'!FP24=5,5,IF('Vessel List B'!FP24=6,6,IF('Vessel List B'!FP24=7,7,IF('Vessel List B'!FP24=8,8,IF('Vessel List B'!FP24=9,9,IF('Vessel List B'!FP24=10,10,IF('Vessel List B'!FP24=11,11,IF('Vessel List B'!FP24=12,12,IF('Vessel List B'!FP24=13,13,IF('Vessel List B'!FP24=14,14,IF('Vessel List B'!FP24=15,15,IF('Vessel List B'!FP24=16,16,0))))))))))))))))))</f>
        <v xml:space="preserve"> </v>
      </c>
      <c r="IA25" s="154"/>
      <c r="IB25" s="158"/>
      <c r="IC25" s="390" t="str">
        <f t="shared" si="66"/>
        <v/>
      </c>
      <c r="ID25" s="158"/>
      <c r="IE25" s="137"/>
      <c r="IF25" s="388" t="str">
        <f t="shared" si="67"/>
        <v/>
      </c>
      <c r="IG25" s="157" t="str">
        <f>IF(VALUE(IF('Vessel List B'!GC24=1,1,IF('Vessel List B'!GC24=2,2,IF('Vessel List B'!GC24=3,3,IF('Vessel List B'!GC24=4,4,IF('Vessel List B'!GC24=5,5,IF('Vessel List B'!GC24=6,6,IF('Vessel List B'!GC24=7,7,IF('Vessel List B'!GC24=8,8,IF('Vessel List B'!GC24=9,9,IF('Vessel List B'!GC24=10,10,IF('Vessel List B'!GC24=11,11,IF('Vessel List B'!GC24=12,12,IF('Vessel List B'!GC24=13,13,IF('Vessel List B'!GC24=14,14,IF('Vessel List B'!GC24=15,15,IF('Vessel List B'!GC24=16,16,0)))))))))))))))))=0," ",VALUE(IF('Vessel List B'!GC24=1,1,IF('Vessel List B'!GC24=2,2,IF('Vessel List B'!GC24=3,3,IF('Vessel List B'!GC24=4,4,IF('Vessel List B'!GC24=5,5,IF('Vessel List B'!GC24=6,6,IF('Vessel List B'!GC24=7,7,IF('Vessel List B'!GC24=8,8,IF('Vessel List B'!GC24=9,9,IF('Vessel List B'!GC24=10,10,IF('Vessel List B'!GC24=11,11,IF('Vessel List B'!GC24=12,12,IF('Vessel List B'!GC24=13,13,IF('Vessel List B'!GC24=14,14,IF('Vessel List B'!GC24=15,15,IF('Vessel List B'!GC24=16,16,0))))))))))))))))))</f>
        <v xml:space="preserve"> </v>
      </c>
      <c r="IH25" s="154"/>
      <c r="II25" s="158"/>
      <c r="IJ25" s="390" t="str">
        <f t="shared" si="68"/>
        <v/>
      </c>
      <c r="IK25" s="158"/>
      <c r="IL25" s="137"/>
      <c r="IM25" s="388" t="str">
        <f t="shared" si="69"/>
        <v/>
      </c>
      <c r="IN25" s="157" t="str">
        <f>IF(VALUE(IF('Vessel List B'!GP24=1,1,IF('Vessel List B'!GP24=2,2,IF('Vessel List B'!GP24=3,3,IF('Vessel List B'!GP24=4,4,IF('Vessel List B'!GP24=5,5,IF('Vessel List B'!GP24=6,6,IF('Vessel List B'!GP24=7,7,IF('Vessel List B'!GP24=8,8,IF('Vessel List B'!GP24=9,9,IF('Vessel List B'!GP24=10,10,IF('Vessel List B'!GP24=11,11,IF('Vessel List B'!GP24=12,12,IF('Vessel List B'!GP24=13,13,IF('Vessel List B'!GP24=14,14,IF('Vessel List B'!GP24=15,15,IF('Vessel List B'!GP24=16,16,0)))))))))))))))))=0," ",VALUE(IF('Vessel List B'!GP24=1,1,IF('Vessel List B'!GP24=2,2,IF('Vessel List B'!GP24=3,3,IF('Vessel List B'!GP24=4,4,IF('Vessel List B'!GP24=5,5,IF('Vessel List B'!GP24=6,6,IF('Vessel List B'!GP24=7,7,IF('Vessel List B'!GP24=8,8,IF('Vessel List B'!GP24=9,9,IF('Vessel List B'!GP24=10,10,IF('Vessel List B'!GP24=11,11,IF('Vessel List B'!GP24=12,12,IF('Vessel List B'!GP24=13,13,IF('Vessel List B'!GP24=14,14,IF('Vessel List B'!GP24=15,15,IF('Vessel List B'!GP24=16,16,0))))))))))))))))))</f>
        <v xml:space="preserve"> </v>
      </c>
      <c r="IO25" s="154"/>
      <c r="IP25" s="158"/>
      <c r="IQ25" s="390" t="str">
        <f t="shared" si="70"/>
        <v/>
      </c>
      <c r="IR25" s="158"/>
      <c r="IS25" s="137"/>
      <c r="IT25" s="388" t="str">
        <f t="shared" si="71"/>
        <v/>
      </c>
      <c r="IU25" s="157" t="str">
        <f>IF(VALUE(IF('Vessel List B'!HC24=1,1,IF('Vessel List B'!HC24=2,2,IF('Vessel List B'!HC24=3,3,IF('Vessel List B'!HC24=4,4,IF('Vessel List B'!HC24=5,5,IF('Vessel List B'!HC24=6,6,IF('Vessel List B'!HC24=7,7,IF('Vessel List B'!HC24=8,8,IF('Vessel List B'!HC24=9,9,IF('Vessel List B'!HC24=10,10,IF('Vessel List B'!HC24=11,11,IF('Vessel List B'!HC24=12,12,IF('Vessel List B'!HC24=13,13,IF('Vessel List B'!HC24=14,14,IF('Vessel List B'!HC24=15,15,IF('Vessel List B'!HC24=16,16,0)))))))))))))))))=0," ",VALUE(IF('Vessel List B'!HC24=1,1,IF('Vessel List B'!HC24=2,2,IF('Vessel List B'!HC24=3,3,IF('Vessel List B'!HC24=4,4,IF('Vessel List B'!HC24=5,5,IF('Vessel List B'!HC24=6,6,IF('Vessel List B'!HC24=7,7,IF('Vessel List B'!HC24=8,8,IF('Vessel List B'!HC24=9,9,IF('Vessel List B'!HC24=10,10,IF('Vessel List B'!HC24=11,11,IF('Vessel List B'!HC24=12,12,IF('Vessel List B'!HC24=13,13,IF('Vessel List B'!HC24=14,14,IF('Vessel List B'!HC24=15,15,IF('Vessel List B'!HC24=16,16,0))))))))))))))))))</f>
        <v xml:space="preserve"> </v>
      </c>
      <c r="IV25" s="154"/>
      <c r="IW25" s="158"/>
      <c r="IX25" s="390" t="str">
        <f t="shared" si="72"/>
        <v/>
      </c>
      <c r="IY25" s="158"/>
      <c r="IZ25" s="137"/>
      <c r="JA25" s="388" t="str">
        <f t="shared" si="73"/>
        <v/>
      </c>
      <c r="JB25" s="157" t="str">
        <f>IF(VALUE(IF('Vessel List B'!HP24=1,1,IF('Vessel List B'!HP24=2,2,IF('Vessel List B'!HP24=3,3,IF('Vessel List B'!HP24=4,4,IF('Vessel List B'!HP24=5,5,IF('Vessel List B'!HP24=6,6,IF('Vessel List B'!HP24=7,7,IF('Vessel List B'!HP24=8,8,IF('Vessel List B'!HP24=9,9,IF('Vessel List B'!HP24=10,10,IF('Vessel List B'!HP24=11,11,IF('Vessel List B'!HP24=12,12,IF('Vessel List B'!HP24=13,13,IF('Vessel List B'!HP24=14,14,IF('Vessel List B'!HP24=15,15,IF('Vessel List B'!HP24=16,16,0)))))))))))))))))=0," ",VALUE(IF('Vessel List B'!HP24=1,1,IF('Vessel List B'!HP24=2,2,IF('Vessel List B'!HP24=3,3,IF('Vessel List B'!HP24=4,4,IF('Vessel List B'!HP24=5,5,IF('Vessel List B'!HP24=6,6,IF('Vessel List B'!HP24=7,7,IF('Vessel List B'!HP24=8,8,IF('Vessel List B'!HP24=9,9,IF('Vessel List B'!HP24=10,10,IF('Vessel List B'!HP24=11,11,IF('Vessel List B'!HP24=12,12,IF('Vessel List B'!HP24=13,13,IF('Vessel List B'!HP24=14,14,IF('Vessel List B'!HP24=15,15,IF('Vessel List B'!HP24=16,16,0))))))))))))))))))</f>
        <v xml:space="preserve"> </v>
      </c>
      <c r="JC25" s="154"/>
      <c r="JD25" s="158"/>
      <c r="JE25" s="390" t="str">
        <f t="shared" si="74"/>
        <v/>
      </c>
      <c r="JF25" s="158"/>
      <c r="JG25" s="137"/>
      <c r="JH25" s="388" t="str">
        <f t="shared" si="75"/>
        <v/>
      </c>
      <c r="JI25" s="157" t="str">
        <f>IF(VALUE(IF('Vessel List B'!IC24=1,1,IF('Vessel List B'!IC24=2,2,IF('Vessel List B'!IC24=3,3,IF('Vessel List B'!IC24=4,4,IF('Vessel List B'!IC24=5,5,IF('Vessel List B'!IC24=6,6,IF('Vessel List B'!IC24=7,7,IF('Vessel List B'!IC24=8,8,IF('Vessel List B'!IC24=9,9,IF('Vessel List B'!IC24=10,10,IF('Vessel List B'!IC24=11,11,IF('Vessel List B'!IC24=12,12,IF('Vessel List B'!IC24=13,13,IF('Vessel List B'!IC24=14,14,IF('Vessel List B'!IC24=15,15,IF('Vessel List B'!IC24=16,16,0)))))))))))))))))=0," ",VALUE(IF('Vessel List B'!IC24=1,1,IF('Vessel List B'!IC24=2,2,IF('Vessel List B'!IC24=3,3,IF('Vessel List B'!IC24=4,4,IF('Vessel List B'!IC24=5,5,IF('Vessel List B'!IC24=6,6,IF('Vessel List B'!IC24=7,7,IF('Vessel List B'!IC24=8,8,IF('Vessel List B'!IC24=9,9,IF('Vessel List B'!IC24=10,10,IF('Vessel List B'!IC24=11,11,IF('Vessel List B'!IC24=12,12,IF('Vessel List B'!IC24=13,13,IF('Vessel List B'!IC24=14,14,IF('Vessel List B'!IC24=15,15,IF('Vessel List B'!IC24=16,16,0))))))))))))))))))</f>
        <v xml:space="preserve"> </v>
      </c>
      <c r="JJ25" s="154"/>
      <c r="JK25" s="158"/>
      <c r="JL25" s="390" t="str">
        <f t="shared" si="76"/>
        <v/>
      </c>
      <c r="JM25" s="158"/>
      <c r="JN25" s="137"/>
      <c r="JO25" s="388" t="str">
        <f t="shared" si="77"/>
        <v/>
      </c>
      <c r="JP25" s="157" t="str">
        <f>IF(VALUE(IF('Vessel List B'!IP24=1,1,IF('Vessel List B'!IP24=2,2,IF('Vessel List B'!IP24=3,3,IF('Vessel List B'!IP24=4,4,IF('Vessel List B'!IP24=5,5,IF('Vessel List B'!IP24=6,6,IF('Vessel List B'!IP24=7,7,IF('Vessel List B'!IP24=8,8,IF('Vessel List B'!IP24=9,9,IF('Vessel List B'!IP24=10,10,IF('Vessel List B'!IP24=11,11,IF('Vessel List B'!IP24=12,12,IF('Vessel List B'!IP24=13,13,IF('Vessel List B'!IP24=14,14,IF('Vessel List B'!IP24=15,15,IF('Vessel List B'!IP24=16,16,0)))))))))))))))))=0," ",VALUE(IF('Vessel List B'!IP24=1,1,IF('Vessel List B'!IP24=2,2,IF('Vessel List B'!IP24=3,3,IF('Vessel List B'!IP24=4,4,IF('Vessel List B'!IP24=5,5,IF('Vessel List B'!IP24=6,6,IF('Vessel List B'!IP24=7,7,IF('Vessel List B'!IP24=8,8,IF('Vessel List B'!IP24=9,9,IF('Vessel List B'!IP24=10,10,IF('Vessel List B'!IP24=11,11,IF('Vessel List B'!IP24=12,12,IF('Vessel List B'!IP24=13,13,IF('Vessel List B'!IP24=14,14,IF('Vessel List B'!IP24=15,15,IF('Vessel List B'!IP24=16,16,0))))))))))))))))))</f>
        <v xml:space="preserve"> </v>
      </c>
      <c r="JQ25" s="154"/>
      <c r="JR25" s="158"/>
      <c r="JS25" s="390" t="str">
        <f t="shared" si="78"/>
        <v/>
      </c>
      <c r="JT25" s="158"/>
      <c r="JU25" s="137"/>
      <c r="JV25" s="397" t="str">
        <f t="shared" si="79"/>
        <v/>
      </c>
      <c r="JW25" s="403"/>
      <c r="JX25" s="409" t="e">
        <f t="shared" si="82"/>
        <v>#VALUE!</v>
      </c>
    </row>
    <row r="26" spans="1:291" ht="15" x14ac:dyDescent="0.25">
      <c r="A26" s="132">
        <f>'Vessel List A'!B25</f>
        <v>41600</v>
      </c>
      <c r="B26" s="157" t="str">
        <f>IF(VALUE(IF('Vessel List A'!C25=1,1,IF('Vessel List A'!C25=2,2,IF('Vessel List A'!C25=3,3,IF('Vessel List A'!C25=4,4,IF('Vessel List A'!C25=5,5,IF('Vessel List A'!C25=6,6,IF('Vessel List A'!C25=7,7,IF('Vessel List A'!C25=8,8,IF('Vessel List A'!C25=9,9,IF('Vessel List A'!C25=10,10,IF('Vessel List A'!C25=11,11,IF('Vessel List A'!C25=12,12,IF('Vessel List A'!C25=13,13,IF('Vessel List A'!C25=14,14,IF('Vessel List A'!C25=15,15,IF('Vessel List A'!C25=16,16,0)))))))))))))))))=0," ",VALUE(IF('Vessel List A'!C25=1,1,IF('Vessel List A'!C25=2,2,IF('Vessel List A'!C25=3,3,IF('Vessel List A'!C25=4,4,IF('Vessel List A'!C25=5,5,IF('Vessel List A'!C25=6,6,IF('Vessel List A'!C25=7,7,IF('Vessel List A'!C25=8,8,IF('Vessel List A'!C25=9,9,IF('Vessel List A'!C25=10,10,IF('Vessel List A'!C25=11,11,IF('Vessel List A'!C25=12,12,IF('Vessel List A'!C25=13,13,IF('Vessel List A'!C25=14,14,IF('Vessel List A'!C25=15,15,IF('Vessel List A'!C25=16,16,0))))))))))))))))))</f>
        <v xml:space="preserve"> </v>
      </c>
      <c r="C26" s="154">
        <v>2</v>
      </c>
      <c r="D26" s="158" t="s">
        <v>180</v>
      </c>
      <c r="E26" s="390">
        <f t="shared" si="0"/>
        <v>4</v>
      </c>
      <c r="F26" s="158">
        <v>6</v>
      </c>
      <c r="G26" s="137" t="s">
        <v>182</v>
      </c>
      <c r="H26" s="388">
        <f t="shared" si="1"/>
        <v>4</v>
      </c>
      <c r="I26" s="157" t="str">
        <f>IF(VALUE(IF('Vessel List A'!P25=1,1,IF('Vessel List A'!P25=2,2,IF('Vessel List A'!P25=3,3,IF('Vessel List A'!P25=4,4,IF('Vessel List A'!P25=5,5,IF('Vessel List A'!P25=6,6,IF('Vessel List A'!P25=7,7,IF('Vessel List A'!P25=8,8,IF('Vessel List A'!P25=9,9,IF('Vessel List A'!P25=10,10,IF('Vessel List A'!P25=11,11,IF('Vessel List A'!P25=12,12,IF('Vessel List A'!P25=13,13,IF('Vessel List A'!P25=14,14,IF('Vessel List A'!P25=15,15,IF('Vessel List A'!P25=16,16,0)))))))))))))))))=0," ",VALUE(IF('Vessel List A'!P25=1,1,IF('Vessel List A'!P25=2,2,IF('Vessel List A'!P25=3,3,IF('Vessel List A'!P25=4,4,IF('Vessel List A'!P25=5,5,IF('Vessel List A'!P25=6,6,IF('Vessel List A'!P25=7,7,IF('Vessel List A'!P25=8,8,IF('Vessel List A'!P25=9,9,IF('Vessel List A'!P25=10,10,IF('Vessel List A'!P25=11,11,IF('Vessel List A'!P25=12,12,IF('Vessel List A'!P25=13,13,IF('Vessel List A'!P25=14,14,IF('Vessel List A'!P25=15,15,IF('Vessel List A'!P25=16,16,0))))))))))))))))))</f>
        <v xml:space="preserve"> </v>
      </c>
      <c r="J26" s="154"/>
      <c r="K26" s="158"/>
      <c r="L26" s="390" t="str">
        <f t="shared" si="2"/>
        <v/>
      </c>
      <c r="M26" s="158"/>
      <c r="N26" s="137"/>
      <c r="O26" s="388" t="str">
        <f t="shared" si="3"/>
        <v/>
      </c>
      <c r="P26" s="157" t="str">
        <f>IF(VALUE(IF('Vessel List A'!AC25=1,1,IF('Vessel List A'!AC25=2,2,IF('Vessel List A'!AC25=3,3,IF('Vessel List A'!AC25=4,4,IF('Vessel List A'!AC25=5,5,IF('Vessel List A'!AC25=6,6,IF('Vessel List A'!AC25=7,7,IF('Vessel List A'!AC25=8,8,IF('Vessel List A'!AC25=9,9,IF('Vessel List A'!AC25=10,10,IF('Vessel List A'!AC25=11,11,IF('Vessel List A'!AC25=12,12,IF('Vessel List A'!AC25=13,13,IF('Vessel List A'!AC25=14,14,IF('Vessel List A'!AC25=15,15,IF('Vessel List A'!AC25=16,16,0)))))))))))))))))=0," ",VALUE(IF('Vessel List A'!AC25=1,1,IF('Vessel List A'!AC25=2,2,IF('Vessel List A'!AC25=3,3,IF('Vessel List A'!AC25=4,4,IF('Vessel List A'!AC25=5,5,IF('Vessel List A'!AC25=6,6,IF('Vessel List A'!AC25=7,7,IF('Vessel List A'!AC25=8,8,IF('Vessel List A'!AC25=9,9,IF('Vessel List A'!AC25=10,10,IF('Vessel List A'!AC25=11,11,IF('Vessel List A'!AC25=12,12,IF('Vessel List A'!AC25=13,13,IF('Vessel List A'!AC25=14,14,IF('Vessel List A'!AC25=15,15,IF('Vessel List A'!AC25=16,16,0))))))))))))))))))</f>
        <v xml:space="preserve"> </v>
      </c>
      <c r="Q26" s="154"/>
      <c r="R26" s="158"/>
      <c r="S26" s="390" t="str">
        <f t="shared" si="4"/>
        <v/>
      </c>
      <c r="T26" s="158"/>
      <c r="U26" s="137"/>
      <c r="V26" s="388" t="str">
        <f t="shared" si="5"/>
        <v/>
      </c>
      <c r="W26" s="157" t="str">
        <f>IF(VALUE(IF('Vessel List A'!AP25=1,1,IF('Vessel List A'!AP25=2,2,IF('Vessel List A'!AP25=3,3,IF('Vessel List A'!AP25=4,4,IF('Vessel List A'!AP25=5,5,IF('Vessel List A'!AP25=6,6,IF('Vessel List A'!AP25=7,7,IF('Vessel List A'!AP25=8,8,IF('Vessel List A'!AP25=9,9,IF('Vessel List A'!AP25=10,10,IF('Vessel List A'!AP25=11,11,IF('Vessel List A'!AP25=12,12,IF('Vessel List A'!AP25=13,13,IF('Vessel List A'!AP25=14,14,IF('Vessel List A'!AP25=15,15,IF('Vessel List A'!AP25=16,16,0)))))))))))))))))=0," ",VALUE(IF('Vessel List A'!AP25=1,1,IF('Vessel List A'!AP25=2,2,IF('Vessel List A'!AP25=3,3,IF('Vessel List A'!AP25=4,4,IF('Vessel List A'!AP25=5,5,IF('Vessel List A'!AP25=6,6,IF('Vessel List A'!AP25=7,7,IF('Vessel List A'!AP25=8,8,IF('Vessel List A'!AP25=9,9,IF('Vessel List A'!AP25=10,10,IF('Vessel List A'!AP25=11,11,IF('Vessel List A'!AP25=12,12,IF('Vessel List A'!AP25=13,13,IF('Vessel List A'!AP25=14,14,IF('Vessel List A'!AP25=15,15,IF('Vessel List A'!AP25=16,16,0))))))))))))))))))</f>
        <v xml:space="preserve"> </v>
      </c>
      <c r="X26" s="154"/>
      <c r="Y26" s="158"/>
      <c r="Z26" s="390" t="str">
        <f t="shared" si="6"/>
        <v/>
      </c>
      <c r="AA26" s="158"/>
      <c r="AB26" s="137"/>
      <c r="AC26" s="388" t="str">
        <f t="shared" si="7"/>
        <v/>
      </c>
      <c r="AD26" s="157" t="str">
        <f>IF(VALUE(IF('Vessel List A'!BC25=1,1,IF('Vessel List A'!BC25=2,2,IF('Vessel List A'!BC25=3,3,IF('Vessel List A'!BC25=4,4,IF('Vessel List A'!BC25=5,5,IF('Vessel List A'!BC25=6,6,IF('Vessel List A'!BC25=7,7,IF('Vessel List A'!BC25=8,8,IF('Vessel List A'!BC25=9,9,IF('Vessel List A'!BC25=10,10,IF('Vessel List A'!BC25=11,11,IF('Vessel List A'!BC25=12,12,IF('Vessel List A'!BC25=13,13,IF('Vessel List A'!BC25=14,14,IF('Vessel List A'!BC25=15,15,IF('Vessel List A'!BC25=16,16,0)))))))))))))))))=0," ",VALUE(IF('Vessel List A'!BC25=1,1,IF('Vessel List A'!BC25=2,2,IF('Vessel List A'!BC25=3,3,IF('Vessel List A'!BC25=4,4,IF('Vessel List A'!BC25=5,5,IF('Vessel List A'!BC25=6,6,IF('Vessel List A'!BC25=7,7,IF('Vessel List A'!BC25=8,8,IF('Vessel List A'!BC25=9,9,IF('Vessel List A'!BC25=10,10,IF('Vessel List A'!BC25=11,11,IF('Vessel List A'!BC25=12,12,IF('Vessel List A'!BC25=13,13,IF('Vessel List A'!BC25=14,14,IF('Vessel List A'!BC25=15,15,IF('Vessel List A'!BC25=16,16,0))))))))))))))))))</f>
        <v xml:space="preserve"> </v>
      </c>
      <c r="AE26" s="154"/>
      <c r="AF26" s="158"/>
      <c r="AG26" s="390" t="str">
        <f t="shared" si="8"/>
        <v/>
      </c>
      <c r="AH26" s="158"/>
      <c r="AI26" s="137"/>
      <c r="AJ26" s="388" t="str">
        <f t="shared" si="9"/>
        <v/>
      </c>
      <c r="AK26" s="157" t="str">
        <f>IF(VALUE(IF('Vessel List A'!BP25=1,1,IF('Vessel List A'!BP25=2,2,IF('Vessel List A'!BP25=3,3,IF('Vessel List A'!BP25=4,4,IF('Vessel List A'!BP25=5,5,IF('Vessel List A'!BP25=6,6,IF('Vessel List A'!BP25=7,7,IF('Vessel List A'!BP25=8,8,IF('Vessel List A'!BP25=9,9,IF('Vessel List A'!BP25=10,10,IF('Vessel List A'!BP25=11,11,IF('Vessel List A'!BP25=12,12,IF('Vessel List A'!BP25=13,13,IF('Vessel List A'!BP25=14,14,IF('Vessel List A'!BP25=15,15,IF('Vessel List A'!BP25=16,16,0)))))))))))))))))=0," ",VALUE(IF('Vessel List A'!BP25=1,1,IF('Vessel List A'!BP25=2,2,IF('Vessel List A'!BP25=3,3,IF('Vessel List A'!BP25=4,4,IF('Vessel List A'!BP25=5,5,IF('Vessel List A'!BP25=6,6,IF('Vessel List A'!BP25=7,7,IF('Vessel List A'!BP25=8,8,IF('Vessel List A'!BP25=9,9,IF('Vessel List A'!BP25=10,10,IF('Vessel List A'!BP25=11,11,IF('Vessel List A'!BP25=12,12,IF('Vessel List A'!BP25=13,13,IF('Vessel List A'!BP25=14,14,IF('Vessel List A'!BP25=15,15,IF('Vessel List A'!BP25=16,16,0))))))))))))))))))</f>
        <v xml:space="preserve"> </v>
      </c>
      <c r="AL26" s="154"/>
      <c r="AM26" s="158"/>
      <c r="AN26" s="390" t="str">
        <f t="shared" si="10"/>
        <v/>
      </c>
      <c r="AO26" s="158"/>
      <c r="AP26" s="137"/>
      <c r="AQ26" s="388" t="str">
        <f t="shared" si="11"/>
        <v/>
      </c>
      <c r="AR26" s="157" t="str">
        <f>IF(VALUE(IF('Vessel List A'!CC25=1,1,IF('Vessel List A'!CC25=2,2,IF('Vessel List A'!CC25=3,3,IF('Vessel List A'!CC25=4,4,IF('Vessel List A'!CC25=5,5,IF('Vessel List A'!CC25=6,6,IF('Vessel List A'!CC25=7,7,IF('Vessel List A'!CC25=8,8,IF('Vessel List A'!CC25=9,9,IF('Vessel List A'!CC25=10,10,IF('Vessel List A'!CC25=11,11,IF('Vessel List A'!CC25=12,12,IF('Vessel List A'!CC25=13,13,IF('Vessel List A'!CC25=14,14,IF('Vessel List A'!CC25=15,15,IF('Vessel List A'!CC25=16,16,0)))))))))))))))))=0," ",VALUE(IF('Vessel List A'!CC25=1,1,IF('Vessel List A'!CC25=2,2,IF('Vessel List A'!CC25=3,3,IF('Vessel List A'!CC25=4,4,IF('Vessel List A'!CC25=5,5,IF('Vessel List A'!CC25=6,6,IF('Vessel List A'!CC25=7,7,IF('Vessel List A'!CC25=8,8,IF('Vessel List A'!CC25=9,9,IF('Vessel List A'!CC25=10,10,IF('Vessel List A'!CC25=11,11,IF('Vessel List A'!CC25=12,12,IF('Vessel List A'!CC25=13,13,IF('Vessel List A'!CC25=14,14,IF('Vessel List A'!CC25=15,15,IF('Vessel List A'!CC25=16,16,0))))))))))))))))))</f>
        <v xml:space="preserve"> </v>
      </c>
      <c r="AS26" s="154"/>
      <c r="AT26" s="158"/>
      <c r="AU26" s="390" t="str">
        <f t="shared" si="12"/>
        <v/>
      </c>
      <c r="AV26" s="158"/>
      <c r="AW26" s="137"/>
      <c r="AX26" s="388" t="str">
        <f t="shared" si="13"/>
        <v/>
      </c>
      <c r="AY26" s="157" t="str">
        <f>IF(VALUE(IF('Vessel List A'!CP25=1,1,IF('Vessel List A'!CP25=2,2,IF('Vessel List A'!CP25=3,3,IF('Vessel List A'!CP25=4,4,IF('Vessel List A'!CP25=5,5,IF('Vessel List A'!CP25=6,6,IF('Vessel List A'!CP25=7,7,IF('Vessel List A'!CP25=8,8,IF('Vessel List A'!CP25=9,9,IF('Vessel List A'!CP25=10,10,IF('Vessel List A'!CP25=11,11,IF('Vessel List A'!CP25=12,12,IF('Vessel List A'!CP25=13,13,IF('Vessel List A'!CP25=14,14,IF('Vessel List A'!CP25=15,15,IF('Vessel List A'!CP25=16,16,0)))))))))))))))))=0," ",VALUE(IF('Vessel List A'!CP25=1,1,IF('Vessel List A'!CP25=2,2,IF('Vessel List A'!CP25=3,3,IF('Vessel List A'!CP25=4,4,IF('Vessel List A'!CP25=5,5,IF('Vessel List A'!CP25=6,6,IF('Vessel List A'!CP25=7,7,IF('Vessel List A'!CP25=8,8,IF('Vessel List A'!CP25=9,9,IF('Vessel List A'!CP25=10,10,IF('Vessel List A'!CP25=11,11,IF('Vessel List A'!CP25=12,12,IF('Vessel List A'!CP25=13,13,IF('Vessel List A'!CP25=14,14,IF('Vessel List A'!CP25=15,15,IF('Vessel List A'!CP25=16,16,0))))))))))))))))))</f>
        <v xml:space="preserve"> </v>
      </c>
      <c r="AZ26" s="154"/>
      <c r="BA26" s="158"/>
      <c r="BB26" s="390" t="str">
        <f t="shared" si="14"/>
        <v/>
      </c>
      <c r="BC26" s="158"/>
      <c r="BD26" s="137"/>
      <c r="BE26" s="388" t="str">
        <f t="shared" si="15"/>
        <v/>
      </c>
      <c r="BF26" s="157" t="str">
        <f>IF(VALUE(IF('Vessel List A'!DC25=1,1,IF('Vessel List A'!DC25=2,2,IF('Vessel List A'!DC25=3,3,IF('Vessel List A'!DC25=4,4,IF('Vessel List A'!DC25=5,5,IF('Vessel List A'!DC25=6,6,IF('Vessel List A'!DC25=7,7,IF('Vessel List A'!DC25=8,8,IF('Vessel List A'!DC25=9,9,IF('Vessel List A'!DC25=10,10,IF('Vessel List A'!DC25=11,11,IF('Vessel List A'!DC25=12,12,IF('Vessel List A'!DC25=13,13,IF('Vessel List A'!DC25=14,14,IF('Vessel List A'!DC25=15,15,IF('Vessel List A'!DC25=16,16,0)))))))))))))))))=0," ",VALUE(IF('Vessel List A'!DC25=1,1,IF('Vessel List A'!DC25=2,2,IF('Vessel List A'!DC25=3,3,IF('Vessel List A'!DC25=4,4,IF('Vessel List A'!DC25=5,5,IF('Vessel List A'!DC25=6,6,IF('Vessel List A'!DC25=7,7,IF('Vessel List A'!DC25=8,8,IF('Vessel List A'!DC25=9,9,IF('Vessel List A'!DC25=10,10,IF('Vessel List A'!DC25=11,11,IF('Vessel List A'!DC25=12,12,IF('Vessel List A'!DC25=13,13,IF('Vessel List A'!DC25=14,14,IF('Vessel List A'!DC25=15,15,IF('Vessel List A'!DC25=16,16,0))))))))))))))))))</f>
        <v xml:space="preserve"> </v>
      </c>
      <c r="BG26" s="154"/>
      <c r="BH26" s="158"/>
      <c r="BI26" s="390" t="str">
        <f t="shared" si="16"/>
        <v/>
      </c>
      <c r="BJ26" s="158"/>
      <c r="BK26" s="137"/>
      <c r="BL26" s="388" t="str">
        <f t="shared" si="17"/>
        <v/>
      </c>
      <c r="BM26" s="157" t="str">
        <f>IF(VALUE(IF('Vessel List A'!DP25=1,1,IF('Vessel List A'!DP25=2,2,IF('Vessel List A'!DP25=3,3,IF('Vessel List A'!DP25=4,4,IF('Vessel List A'!DP25=5,5,IF('Vessel List A'!DP25=6,6,IF('Vessel List A'!DP25=7,7,IF('Vessel List A'!DP25=8,8,IF('Vessel List A'!DP25=9,9,IF('Vessel List A'!DP25=10,10,IF('Vessel List A'!DP25=11,11,IF('Vessel List A'!DP25=12,12,IF('Vessel List A'!DP25=13,13,IF('Vessel List A'!DP25=14,14,IF('Vessel List A'!DP25=15,15,IF('Vessel List A'!DP25=16,16,0)))))))))))))))))=0," ",VALUE(IF('Vessel List A'!DP25=1,1,IF('Vessel List A'!DP25=2,2,IF('Vessel List A'!DP25=3,3,IF('Vessel List A'!DP25=4,4,IF('Vessel List A'!DP25=5,5,IF('Vessel List A'!DP25=6,6,IF('Vessel List A'!DP25=7,7,IF('Vessel List A'!DP25=8,8,IF('Vessel List A'!DP25=9,9,IF('Vessel List A'!DP25=10,10,IF('Vessel List A'!DP25=11,11,IF('Vessel List A'!DP25=12,12,IF('Vessel List A'!DP25=13,13,IF('Vessel List A'!DP25=14,14,IF('Vessel List A'!DP25=15,15,IF('Vessel List A'!DP25=16,16,0))))))))))))))))))</f>
        <v xml:space="preserve"> </v>
      </c>
      <c r="BN26" s="154"/>
      <c r="BO26" s="158"/>
      <c r="BP26" s="390" t="str">
        <f t="shared" si="18"/>
        <v/>
      </c>
      <c r="BQ26" s="158"/>
      <c r="BR26" s="137"/>
      <c r="BS26" s="388" t="str">
        <f t="shared" si="19"/>
        <v/>
      </c>
      <c r="BT26" s="157" t="str">
        <f>IF(VALUE(IF('Vessel List A'!EC25=1,1,IF('Vessel List A'!EC25=2,2,IF('Vessel List A'!EC25=3,3,IF('Vessel List A'!EC25=4,4,IF('Vessel List A'!EC25=5,5,IF('Vessel List A'!EC25=6,6,IF('Vessel List A'!EC25=7,7,IF('Vessel List A'!EC25=8,8,IF('Vessel List A'!EC25=9,9,IF('Vessel List A'!EC25=10,10,IF('Vessel List A'!EC25=11,11,IF('Vessel List A'!EC25=12,12,IF('Vessel List A'!EC25=13,13,IF('Vessel List A'!EC25=14,14,IF('Vessel List A'!EC25=15,15,IF('Vessel List A'!EC25=16,16,0)))))))))))))))))=0," ",VALUE(IF('Vessel List A'!EC25=1,1,IF('Vessel List A'!EC25=2,2,IF('Vessel List A'!EC25=3,3,IF('Vessel List A'!EC25=4,4,IF('Vessel List A'!EC25=5,5,IF('Vessel List A'!EC25=6,6,IF('Vessel List A'!EC25=7,7,IF('Vessel List A'!EC25=8,8,IF('Vessel List A'!EC25=9,9,IF('Vessel List A'!EC25=10,10,IF('Vessel List A'!EC25=11,11,IF('Vessel List A'!EC25=12,12,IF('Vessel List A'!EC25=13,13,IF('Vessel List A'!EC25=14,14,IF('Vessel List A'!EC25=15,15,IF('Vessel List A'!EC25=16,16,0))))))))))))))))))</f>
        <v xml:space="preserve"> </v>
      </c>
      <c r="BU26" s="154"/>
      <c r="BV26" s="158"/>
      <c r="BW26" s="390" t="str">
        <f t="shared" si="20"/>
        <v/>
      </c>
      <c r="BX26" s="158"/>
      <c r="BY26" s="137"/>
      <c r="BZ26" s="388" t="str">
        <f t="shared" si="21"/>
        <v/>
      </c>
      <c r="CA26" s="157" t="str">
        <f>IF(VALUE(IF('Vessel List A'!EP25=1,1,IF('Vessel List A'!EP25=2,2,IF('Vessel List A'!EP25=3,3,IF('Vessel List A'!EP25=4,4,IF('Vessel List A'!EP25=5,5,IF('Vessel List A'!EP25=6,6,IF('Vessel List A'!EP25=7,7,IF('Vessel List A'!EP25=8,8,IF('Vessel List A'!EP25=9,9,IF('Vessel List A'!EP25=10,10,IF('Vessel List A'!EP25=11,11,IF('Vessel List A'!EP25=12,12,IF('Vessel List A'!EP25=13,13,IF('Vessel List A'!EP25=14,14,IF('Vessel List A'!EP25=15,15,IF('Vessel List A'!EP25=16,16,0)))))))))))))))))=0," ",VALUE(IF('Vessel List A'!EP25=1,1,IF('Vessel List A'!EP25=2,2,IF('Vessel List A'!EP25=3,3,IF('Vessel List A'!EP25=4,4,IF('Vessel List A'!EP25=5,5,IF('Vessel List A'!EP25=6,6,IF('Vessel List A'!EP25=7,7,IF('Vessel List A'!EP25=8,8,IF('Vessel List A'!EP25=9,9,IF('Vessel List A'!EP25=10,10,IF('Vessel List A'!EP25=11,11,IF('Vessel List A'!EP25=12,12,IF('Vessel List A'!EP25=13,13,IF('Vessel List A'!EP25=14,14,IF('Vessel List A'!EP25=15,15,IF('Vessel List A'!EP25=16,16,0))))))))))))))))))</f>
        <v xml:space="preserve"> </v>
      </c>
      <c r="CB26" s="154"/>
      <c r="CC26" s="158"/>
      <c r="CD26" s="390" t="str">
        <f t="shared" si="22"/>
        <v/>
      </c>
      <c r="CE26" s="158"/>
      <c r="CF26" s="137"/>
      <c r="CG26" s="388" t="str">
        <f t="shared" si="23"/>
        <v/>
      </c>
      <c r="CH26" s="157" t="str">
        <f>IF(VALUE(IF('Vessel List A'!FC25=1,1,IF('Vessel List A'!FC25=2,2,IF('Vessel List A'!FC25=3,3,IF('Vessel List A'!FC25=4,4,IF('Vessel List A'!FC25=5,5,IF('Vessel List A'!FC25=6,6,IF('Vessel List A'!FC25=7,7,IF('Vessel List A'!FC25=8,8,IF('Vessel List A'!FC25=9,9,IF('Vessel List A'!FC25=10,10,IF('Vessel List A'!FC25=11,11,IF('Vessel List A'!FC25=12,12,IF('Vessel List A'!FC25=13,13,IF('Vessel List A'!FC25=14,14,IF('Vessel List A'!FC25=15,15,IF('Vessel List A'!FC25=16,16,0)))))))))))))))))=0," ",VALUE(IF('Vessel List A'!FC25=1,1,IF('Vessel List A'!FC25=2,2,IF('Vessel List A'!FC25=3,3,IF('Vessel List A'!FC25=4,4,IF('Vessel List A'!FC25=5,5,IF('Vessel List A'!FC25=6,6,IF('Vessel List A'!FC25=7,7,IF('Vessel List A'!FC25=8,8,IF('Vessel List A'!FC25=9,9,IF('Vessel List A'!FC25=10,10,IF('Vessel List A'!FC25=11,11,IF('Vessel List A'!FC25=12,12,IF('Vessel List A'!FC25=13,13,IF('Vessel List A'!FC25=14,14,IF('Vessel List A'!FC25=15,15,IF('Vessel List A'!FC25=16,16,0))))))))))))))))))</f>
        <v xml:space="preserve"> </v>
      </c>
      <c r="CI26" s="154"/>
      <c r="CJ26" s="158"/>
      <c r="CK26" s="390" t="str">
        <f t="shared" si="24"/>
        <v/>
      </c>
      <c r="CL26" s="158"/>
      <c r="CM26" s="137"/>
      <c r="CN26" s="388" t="str">
        <f t="shared" si="25"/>
        <v/>
      </c>
      <c r="CO26" s="157" t="str">
        <f>IF(VALUE(IF('Vessel List A'!FP25=1,1,IF('Vessel List A'!FP25=2,2,IF('Vessel List A'!FP25=3,3,IF('Vessel List A'!FP25=4,4,IF('Vessel List A'!FP25=5,5,IF('Vessel List A'!FP25=6,6,IF('Vessel List A'!FP25=7,7,IF('Vessel List A'!FP25=8,8,IF('Vessel List A'!FP25=9,9,IF('Vessel List A'!FP25=10,10,IF('Vessel List A'!FP25=11,11,IF('Vessel List A'!FP25=12,12,IF('Vessel List A'!FP25=13,13,IF('Vessel List A'!FP25=14,14,IF('Vessel List A'!FP25=15,15,IF('Vessel List A'!FP25=16,16,0)))))))))))))))))=0," ",VALUE(IF('Vessel List A'!FP25=1,1,IF('Vessel List A'!FP25=2,2,IF('Vessel List A'!FP25=3,3,IF('Vessel List A'!FP25=4,4,IF('Vessel List A'!FP25=5,5,IF('Vessel List A'!FP25=6,6,IF('Vessel List A'!FP25=7,7,IF('Vessel List A'!FP25=8,8,IF('Vessel List A'!FP25=9,9,IF('Vessel List A'!FP25=10,10,IF('Vessel List A'!FP25=11,11,IF('Vessel List A'!FP25=12,12,IF('Vessel List A'!FP25=13,13,IF('Vessel List A'!FP25=14,14,IF('Vessel List A'!FP25=15,15,IF('Vessel List A'!FP25=16,16,0))))))))))))))))))</f>
        <v xml:space="preserve"> </v>
      </c>
      <c r="CP26" s="154"/>
      <c r="CQ26" s="158"/>
      <c r="CR26" s="390" t="str">
        <f t="shared" si="26"/>
        <v/>
      </c>
      <c r="CS26" s="158"/>
      <c r="CT26" s="137"/>
      <c r="CU26" s="388" t="str">
        <f t="shared" si="27"/>
        <v/>
      </c>
      <c r="CV26" s="157" t="str">
        <f>IF(VALUE(IF('Vessel List A'!GC25=1,1,IF('Vessel List A'!GC25=2,2,IF('Vessel List A'!GC25=3,3,IF('Vessel List A'!GC25=4,4,IF('Vessel List A'!GC25=5,5,IF('Vessel List A'!GC25=6,6,IF('Vessel List A'!GC25=7,7,IF('Vessel List A'!GC25=8,8,IF('Vessel List A'!GC25=9,9,IF('Vessel List A'!GC25=10,10,IF('Vessel List A'!GC25=11,11,IF('Vessel List A'!GC25=12,12,IF('Vessel List A'!GC25=13,13,IF('Vessel List A'!GC25=14,14,IF('Vessel List A'!GC25=15,15,IF('Vessel List A'!GC25=16,16,0)))))))))))))))))=0," ",VALUE(IF('Vessel List A'!GC25=1,1,IF('Vessel List A'!GC25=2,2,IF('Vessel List A'!GC25=3,3,IF('Vessel List A'!GC25=4,4,IF('Vessel List A'!GC25=5,5,IF('Vessel List A'!GC25=6,6,IF('Vessel List A'!GC25=7,7,IF('Vessel List A'!GC25=8,8,IF('Vessel List A'!GC25=9,9,IF('Vessel List A'!GC25=10,10,IF('Vessel List A'!GC25=11,11,IF('Vessel List A'!GC25=12,12,IF('Vessel List A'!GC25=13,13,IF('Vessel List A'!GC25=14,14,IF('Vessel List A'!GC25=15,15,IF('Vessel List A'!GC25=16,16,0))))))))))))))))))</f>
        <v xml:space="preserve"> </v>
      </c>
      <c r="CW26" s="154"/>
      <c r="CX26" s="158"/>
      <c r="CY26" s="390" t="str">
        <f t="shared" si="28"/>
        <v/>
      </c>
      <c r="CZ26" s="158"/>
      <c r="DA26" s="137"/>
      <c r="DB26" s="388" t="str">
        <f t="shared" si="29"/>
        <v/>
      </c>
      <c r="DC26" s="157" t="str">
        <f>IF(VALUE(IF('Vessel List A'!GP25=1,1,IF('Vessel List A'!GP25=2,2,IF('Vessel List A'!GP25=3,3,IF('Vessel List A'!GP25=4,4,IF('Vessel List A'!GP25=5,5,IF('Vessel List A'!GP25=6,6,IF('Vessel List A'!GP25=7,7,IF('Vessel List A'!GP25=8,8,IF('Vessel List A'!GP25=9,9,IF('Vessel List A'!GP25=10,10,IF('Vessel List A'!GP25=11,11,IF('Vessel List A'!GP25=12,12,IF('Vessel List A'!GP25=13,13,IF('Vessel List A'!GP25=14,14,IF('Vessel List A'!GP25=15,15,IF('Vessel List A'!GP25=16,16,0)))))))))))))))))=0," ",VALUE(IF('Vessel List A'!GP25=1,1,IF('Vessel List A'!GP25=2,2,IF('Vessel List A'!GP25=3,3,IF('Vessel List A'!GP25=4,4,IF('Vessel List A'!GP25=5,5,IF('Vessel List A'!GP25=6,6,IF('Vessel List A'!GP25=7,7,IF('Vessel List A'!GP25=8,8,IF('Vessel List A'!GP25=9,9,IF('Vessel List A'!GP25=10,10,IF('Vessel List A'!GP25=11,11,IF('Vessel List A'!GP25=12,12,IF('Vessel List A'!GP25=13,13,IF('Vessel List A'!GP25=14,14,IF('Vessel List A'!GP25=15,15,IF('Vessel List A'!GP25=16,16,0))))))))))))))))))</f>
        <v xml:space="preserve"> </v>
      </c>
      <c r="DD26" s="154"/>
      <c r="DE26" s="158"/>
      <c r="DF26" s="390" t="str">
        <f t="shared" si="30"/>
        <v/>
      </c>
      <c r="DG26" s="158"/>
      <c r="DH26" s="137"/>
      <c r="DI26" s="388" t="str">
        <f t="shared" si="31"/>
        <v/>
      </c>
      <c r="DJ26" s="157" t="str">
        <f>IF(VALUE(IF('Vessel List A'!HC25=1,1,IF('Vessel List A'!HC25=2,2,IF('Vessel List A'!HC25=3,3,IF('Vessel List A'!HC25=4,4,IF('Vessel List A'!HC25=5,5,IF('Vessel List A'!HC25=6,6,IF('Vessel List A'!HC25=7,7,IF('Vessel List A'!HC25=8,8,IF('Vessel List A'!HC25=9,9,IF('Vessel List A'!HC25=10,10,IF('Vessel List A'!HC25=11,11,IF('Vessel List A'!HC25=12,12,IF('Vessel List A'!HC25=13,13,IF('Vessel List A'!HC25=14,14,IF('Vessel List A'!HC25=15,15,IF('Vessel List A'!HC25=16,16,0)))))))))))))))))=0," ",VALUE(IF('Vessel List A'!HC25=1,1,IF('Vessel List A'!HC25=2,2,IF('Vessel List A'!HC25=3,3,IF('Vessel List A'!HC25=4,4,IF('Vessel List A'!HC25=5,5,IF('Vessel List A'!HC25=6,6,IF('Vessel List A'!HC25=7,7,IF('Vessel List A'!HC25=8,8,IF('Vessel List A'!HC25=9,9,IF('Vessel List A'!HC25=10,10,IF('Vessel List A'!HC25=11,11,IF('Vessel List A'!HC25=12,12,IF('Vessel List A'!HC25=13,13,IF('Vessel List A'!HC25=14,14,IF('Vessel List A'!HC25=15,15,IF('Vessel List A'!HC25=16,16,0))))))))))))))))))</f>
        <v xml:space="preserve"> </v>
      </c>
      <c r="DK26" s="154"/>
      <c r="DL26" s="158"/>
      <c r="DM26" s="390" t="str">
        <f t="shared" si="32"/>
        <v/>
      </c>
      <c r="DN26" s="158"/>
      <c r="DO26" s="137"/>
      <c r="DP26" s="388" t="str">
        <f t="shared" si="33"/>
        <v/>
      </c>
      <c r="DQ26" s="157" t="str">
        <f>IF(VALUE(IF('Vessel List A'!HP25=1,1,IF('Vessel List A'!HP25=2,2,IF('Vessel List A'!HP25=3,3,IF('Vessel List A'!HP25=4,4,IF('Vessel List A'!HP25=5,5,IF('Vessel List A'!HP25=6,6,IF('Vessel List A'!HP25=7,7,IF('Vessel List A'!HP25=8,8,IF('Vessel List A'!HP25=9,9,IF('Vessel List A'!HP25=10,10,IF('Vessel List A'!HP25=11,11,IF('Vessel List A'!HP25=12,12,IF('Vessel List A'!HP25=13,13,IF('Vessel List A'!HP25=14,14,IF('Vessel List A'!HP25=15,15,IF('Vessel List A'!HP25=16,16,0)))))))))))))))))=0," ",VALUE(IF('Vessel List A'!HP25=1,1,IF('Vessel List A'!HP25=2,2,IF('Vessel List A'!HP25=3,3,IF('Vessel List A'!HP25=4,4,IF('Vessel List A'!HP25=5,5,IF('Vessel List A'!HP25=6,6,IF('Vessel List A'!HP25=7,7,IF('Vessel List A'!HP25=8,8,IF('Vessel List A'!HP25=9,9,IF('Vessel List A'!HP25=10,10,IF('Vessel List A'!HP25=11,11,IF('Vessel List A'!HP25=12,12,IF('Vessel List A'!HP25=13,13,IF('Vessel List A'!HP25=14,14,IF('Vessel List A'!HP25=15,15,IF('Vessel List A'!HP25=16,16,0))))))))))))))))))</f>
        <v xml:space="preserve"> </v>
      </c>
      <c r="DR26" s="154"/>
      <c r="DS26" s="158"/>
      <c r="DT26" s="390" t="str">
        <f t="shared" si="34"/>
        <v/>
      </c>
      <c r="DU26" s="158"/>
      <c r="DV26" s="137"/>
      <c r="DW26" s="388" t="str">
        <f t="shared" si="35"/>
        <v/>
      </c>
      <c r="DX26" s="157" t="str">
        <f>IF(VALUE(IF('Vessel List A'!IC25=1,1,IF('Vessel List A'!IC25=2,2,IF('Vessel List A'!IC25=3,3,IF('Vessel List A'!IC25=4,4,IF('Vessel List A'!IC25=5,5,IF('Vessel List A'!IC25=6,6,IF('Vessel List A'!IC25=7,7,IF('Vessel List A'!IC25=8,8,IF('Vessel List A'!IC25=9,9,IF('Vessel List A'!IC25=10,10,IF('Vessel List A'!IC25=11,11,IF('Vessel List A'!IC25=12,12,IF('Vessel List A'!IC25=13,13,IF('Vessel List A'!IC25=14,14,IF('Vessel List A'!IC25=15,15,IF('Vessel List A'!IC25=16,16,0)))))))))))))))))=0," ",VALUE(IF('Vessel List A'!IC25=1,1,IF('Vessel List A'!IC25=2,2,IF('Vessel List A'!IC25=3,3,IF('Vessel List A'!IC25=4,4,IF('Vessel List A'!IC25=5,5,IF('Vessel List A'!IC25=6,6,IF('Vessel List A'!IC25=7,7,IF('Vessel List A'!IC25=8,8,IF('Vessel List A'!IC25=9,9,IF('Vessel List A'!IC25=10,10,IF('Vessel List A'!IC25=11,11,IF('Vessel List A'!IC25=12,12,IF('Vessel List A'!IC25=13,13,IF('Vessel List A'!IC25=14,14,IF('Vessel List A'!IC25=15,15,IF('Vessel List A'!IC25=16,16,0))))))))))))))))))</f>
        <v xml:space="preserve"> </v>
      </c>
      <c r="DY26" s="154"/>
      <c r="DZ26" s="158"/>
      <c r="EA26" s="390" t="str">
        <f t="shared" si="36"/>
        <v/>
      </c>
      <c r="EB26" s="158"/>
      <c r="EC26" s="137"/>
      <c r="ED26" s="388" t="str">
        <f t="shared" si="37"/>
        <v/>
      </c>
      <c r="EE26" s="157" t="str">
        <f>IF(VALUE(IF('Vessel List A'!IP25=1,1,IF('Vessel List A'!IP25=2,2,IF('Vessel List A'!IP25=3,3,IF('Vessel List A'!IP25=4,4,IF('Vessel List A'!IP25=5,5,IF('Vessel List A'!IP25=6,6,IF('Vessel List A'!IP25=7,7,IF('Vessel List A'!IP25=8,8,IF('Vessel List A'!IP25=9,9,IF('Vessel List A'!IP25=10,10,IF('Vessel List A'!IP25=11,11,IF('Vessel List A'!IP25=12,12,IF('Vessel List A'!IP25=13,13,IF('Vessel List A'!IP25=14,14,IF('Vessel List A'!IP25=15,15,IF('Vessel List A'!IP25=16,16,0)))))))))))))))))=0," ",VALUE(IF('Vessel List A'!IP25=1,1,IF('Vessel List A'!IP25=2,2,IF('Vessel List A'!IP25=3,3,IF('Vessel List A'!IP25=4,4,IF('Vessel List A'!IP25=5,5,IF('Vessel List A'!IP25=6,6,IF('Vessel List A'!IP25=7,7,IF('Vessel List A'!IP25=8,8,IF('Vessel List A'!IP25=9,9,IF('Vessel List A'!IP25=10,10,IF('Vessel List A'!IP25=11,11,IF('Vessel List A'!IP25=12,12,IF('Vessel List A'!IP25=13,13,IF('Vessel List A'!IP25=14,14,IF('Vessel List A'!IP25=15,15,IF('Vessel List A'!IP25=16,16,0))))))))))))))))))</f>
        <v xml:space="preserve"> </v>
      </c>
      <c r="EF26" s="154"/>
      <c r="EG26" s="158"/>
      <c r="EH26" s="390" t="str">
        <f t="shared" si="38"/>
        <v/>
      </c>
      <c r="EI26" s="158"/>
      <c r="EJ26" s="137"/>
      <c r="EK26" s="397" t="str">
        <f t="shared" si="39"/>
        <v/>
      </c>
      <c r="EL26" s="144"/>
      <c r="EM26" s="157" t="str">
        <f>IF(VALUE(IF('Vessel List B'!C25=1,1,IF('Vessel List B'!C25=2,2,IF('Vessel List B'!C25=3,3,IF('Vessel List B'!C25=4,4,IF('Vessel List B'!C25=5,5,IF('Vessel List B'!C25=6,6,IF('Vessel List B'!C25=7,7,IF('Vessel List B'!C25=8,8,IF('Vessel List B'!C25=9,9,IF('Vessel List B'!C25=10,10,IF('Vessel List B'!C25=11,11,IF('Vessel List B'!C25=12,12,IF('Vessel List B'!C25=13,13,IF('Vessel List B'!C25=14,14,IF('Vessel List B'!C25=15,15,IF('Vessel List B'!C25=16,16,0)))))))))))))))))=0," ",VALUE(IF('Vessel List B'!C25=1,1,IF('Vessel List B'!C25=2,2,IF('Vessel List B'!C25=3,3,IF('Vessel List B'!C25=4,4,IF('Vessel List B'!C25=5,5,IF('Vessel List B'!C25=6,6,IF('Vessel List B'!C25=7,7,IF('Vessel List B'!C25=8,8,IF('Vessel List B'!C25=9,9,IF('Vessel List B'!C25=10,10,IF('Vessel List B'!C25=11,11,IF('Vessel List B'!C25=12,12,IF('Vessel List B'!C25=13,13,IF('Vessel List B'!C25=14,14,IF('Vessel List B'!C25=15,15,IF('Vessel List B'!C25=16,16,0))))))))))))))))))</f>
        <v xml:space="preserve"> </v>
      </c>
      <c r="EN26" s="154"/>
      <c r="EO26" s="158"/>
      <c r="EP26" s="390" t="str">
        <f t="shared" si="40"/>
        <v/>
      </c>
      <c r="EQ26" s="158"/>
      <c r="ER26" s="137"/>
      <c r="ES26" s="388" t="str">
        <f t="shared" si="41"/>
        <v/>
      </c>
      <c r="ET26" s="157" t="str">
        <f>IF(VALUE(IF('Vessel List B'!P25=1,1,IF('Vessel List B'!P25=2,2,IF('Vessel List B'!P25=3,3,IF('Vessel List B'!P25=4,4,IF('Vessel List B'!P25=5,5,IF('Vessel List B'!P25=6,6,IF('Vessel List B'!P25=7,7,IF('Vessel List B'!P25=8,8,IF('Vessel List B'!P25=9,9,IF('Vessel List B'!P25=10,10,IF('Vessel List B'!P25=11,11,IF('Vessel List B'!P25=12,12,IF('Vessel List B'!P25=13,13,IF('Vessel List B'!P25=14,14,IF('Vessel List B'!P25=15,15,IF('Vessel List B'!P25=16,16,0)))))))))))))))))=0," ",VALUE(IF('Vessel List B'!P25=1,1,IF('Vessel List B'!P25=2,2,IF('Vessel List B'!P25=3,3,IF('Vessel List B'!P25=4,4,IF('Vessel List B'!P25=5,5,IF('Vessel List B'!P25=6,6,IF('Vessel List B'!P25=7,7,IF('Vessel List B'!P25=8,8,IF('Vessel List B'!P25=9,9,IF('Vessel List B'!P25=10,10,IF('Vessel List B'!P25=11,11,IF('Vessel List B'!P25=12,12,IF('Vessel List B'!P25=13,13,IF('Vessel List B'!P25=14,14,IF('Vessel List B'!P25=15,15,IF('Vessel List B'!P25=16,16,0))))))))))))))))))</f>
        <v xml:space="preserve"> </v>
      </c>
      <c r="EU26" s="154"/>
      <c r="EV26" s="158"/>
      <c r="EW26" s="390" t="str">
        <f t="shared" si="42"/>
        <v/>
      </c>
      <c r="EX26" s="158"/>
      <c r="EY26" s="137"/>
      <c r="EZ26" s="388" t="str">
        <f t="shared" si="43"/>
        <v/>
      </c>
      <c r="FA26" s="157" t="str">
        <f>IF(VALUE(IF('Vessel List B'!AC25=1,1,IF('Vessel List B'!AC25=2,2,IF('Vessel List B'!AC25=3,3,IF('Vessel List B'!AC25=4,4,IF('Vessel List B'!AC25=5,5,IF('Vessel List B'!AC25=6,6,IF('Vessel List B'!AC25=7,7,IF('Vessel List B'!AC25=8,8,IF('Vessel List B'!AC25=9,9,IF('Vessel List B'!AC25=10,10,IF('Vessel List B'!AC25=11,11,IF('Vessel List B'!AC25=12,12,IF('Vessel List B'!AC25=13,13,IF('Vessel List B'!AC25=14,14,IF('Vessel List B'!AC25=15,15,IF('Vessel List B'!AC25=16,16,0)))))))))))))))))=0," ",VALUE(IF('Vessel List B'!AC25=1,1,IF('Vessel List B'!AC25=2,2,IF('Vessel List B'!AC25=3,3,IF('Vessel List B'!AC25=4,4,IF('Vessel List B'!AC25=5,5,IF('Vessel List B'!AC25=6,6,IF('Vessel List B'!AC25=7,7,IF('Vessel List B'!AC25=8,8,IF('Vessel List B'!AC25=9,9,IF('Vessel List B'!AC25=10,10,IF('Vessel List B'!AC25=11,11,IF('Vessel List B'!AC25=12,12,IF('Vessel List B'!AC25=13,13,IF('Vessel List B'!AC25=14,14,IF('Vessel List B'!AC25=15,15,IF('Vessel List B'!AC25=16,16,0))))))))))))))))))</f>
        <v xml:space="preserve"> </v>
      </c>
      <c r="FB26" s="154"/>
      <c r="FC26" s="158"/>
      <c r="FD26" s="390" t="str">
        <f t="shared" si="44"/>
        <v/>
      </c>
      <c r="FE26" s="158"/>
      <c r="FF26" s="137"/>
      <c r="FG26" s="388" t="str">
        <f t="shared" si="45"/>
        <v/>
      </c>
      <c r="FH26" s="157" t="str">
        <f>IF(VALUE(IF('Vessel List B'!AP25=1,1,IF('Vessel List B'!AP25=2,2,IF('Vessel List B'!AP25=3,3,IF('Vessel List B'!AP25=4,4,IF('Vessel List B'!AP25=5,5,IF('Vessel List B'!AP25=6,6,IF('Vessel List B'!AP25=7,7,IF('Vessel List B'!AP25=8,8,IF('Vessel List B'!AP25=9,9,IF('Vessel List B'!AP25=10,10,IF('Vessel List B'!AP25=11,11,IF('Vessel List B'!AP25=12,12,IF('Vessel List B'!AP25=13,13,IF('Vessel List B'!AP25=14,14,IF('Vessel List B'!AP25=15,15,IF('Vessel List B'!AP25=16,16,0)))))))))))))))))=0," ",VALUE(IF('Vessel List B'!AP25=1,1,IF('Vessel List B'!AP25=2,2,IF('Vessel List B'!AP25=3,3,IF('Vessel List B'!AP25=4,4,IF('Vessel List B'!AP25=5,5,IF('Vessel List B'!AP25=6,6,IF('Vessel List B'!AP25=7,7,IF('Vessel List B'!AP25=8,8,IF('Vessel List B'!AP25=9,9,IF('Vessel List B'!AP25=10,10,IF('Vessel List B'!AP25=11,11,IF('Vessel List B'!AP25=12,12,IF('Vessel List B'!AP25=13,13,IF('Vessel List B'!AP25=14,14,IF('Vessel List B'!AP25=15,15,IF('Vessel List B'!AP25=16,16,0))))))))))))))))))</f>
        <v xml:space="preserve"> </v>
      </c>
      <c r="FI26" s="154"/>
      <c r="FJ26" s="158"/>
      <c r="FK26" s="390" t="str">
        <f t="shared" si="46"/>
        <v/>
      </c>
      <c r="FL26" s="158"/>
      <c r="FM26" s="137"/>
      <c r="FN26" s="388" t="str">
        <f t="shared" si="47"/>
        <v/>
      </c>
      <c r="FO26" s="157" t="str">
        <f>IF(VALUE(IF('Vessel List B'!BC25=1,1,IF('Vessel List B'!BC25=2,2,IF('Vessel List B'!BC25=3,3,IF('Vessel List B'!BC25=4,4,IF('Vessel List B'!BC25=5,5,IF('Vessel List B'!BC25=6,6,IF('Vessel List B'!BC25=7,7,IF('Vessel List B'!BC25=8,8,IF('Vessel List B'!BC25=9,9,IF('Vessel List B'!BC25=10,10,IF('Vessel List B'!BC25=11,11,IF('Vessel List B'!BC25=12,12,IF('Vessel List B'!BC25=13,13,IF('Vessel List B'!BC25=14,14,IF('Vessel List B'!BC25=15,15,IF('Vessel List B'!BC25=16,16,0)))))))))))))))))=0," ",VALUE(IF('Vessel List B'!BC25=1,1,IF('Vessel List B'!BC25=2,2,IF('Vessel List B'!BC25=3,3,IF('Vessel List B'!BC25=4,4,IF('Vessel List B'!BC25=5,5,IF('Vessel List B'!BC25=6,6,IF('Vessel List B'!BC25=7,7,IF('Vessel List B'!BC25=8,8,IF('Vessel List B'!BC25=9,9,IF('Vessel List B'!BC25=10,10,IF('Vessel List B'!BC25=11,11,IF('Vessel List B'!BC25=12,12,IF('Vessel List B'!BC25=13,13,IF('Vessel List B'!BC25=14,14,IF('Vessel List B'!BC25=15,15,IF('Vessel List B'!BC25=16,16,0))))))))))))))))))</f>
        <v xml:space="preserve"> </v>
      </c>
      <c r="FP26" s="154"/>
      <c r="FQ26" s="158"/>
      <c r="FR26" s="390" t="str">
        <f t="shared" si="48"/>
        <v/>
      </c>
      <c r="FS26" s="158"/>
      <c r="FT26" s="137"/>
      <c r="FU26" s="388" t="str">
        <f t="shared" si="49"/>
        <v/>
      </c>
      <c r="FV26" s="157" t="str">
        <f>IF(VALUE(IF('Vessel List B'!BP25=1,1,IF('Vessel List B'!BP25=2,2,IF('Vessel List B'!BP25=3,3,IF('Vessel List B'!BP25=4,4,IF('Vessel List B'!BP25=5,5,IF('Vessel List B'!BP25=6,6,IF('Vessel List B'!BP25=7,7,IF('Vessel List B'!BP25=8,8,IF('Vessel List B'!BP25=9,9,IF('Vessel List B'!BP25=10,10,IF('Vessel List B'!BP25=11,11,IF('Vessel List B'!BP25=12,12,IF('Vessel List B'!BP25=13,13,IF('Vessel List B'!BP25=14,14,IF('Vessel List B'!BP25=15,15,IF('Vessel List B'!BP25=16,16,0)))))))))))))))))=0," ",VALUE(IF('Vessel List B'!BP25=1,1,IF('Vessel List B'!BP25=2,2,IF('Vessel List B'!BP25=3,3,IF('Vessel List B'!BP25=4,4,IF('Vessel List B'!BP25=5,5,IF('Vessel List B'!BP25=6,6,IF('Vessel List B'!BP25=7,7,IF('Vessel List B'!BP25=8,8,IF('Vessel List B'!BP25=9,9,IF('Vessel List B'!BP25=10,10,IF('Vessel List B'!BP25=11,11,IF('Vessel List B'!BP25=12,12,IF('Vessel List B'!BP25=13,13,IF('Vessel List B'!BP25=14,14,IF('Vessel List B'!BP25=15,15,IF('Vessel List B'!BP25=16,16,0))))))))))))))))))</f>
        <v xml:space="preserve"> </v>
      </c>
      <c r="FW26" s="154"/>
      <c r="FX26" s="158"/>
      <c r="FY26" s="390" t="str">
        <f t="shared" si="50"/>
        <v/>
      </c>
      <c r="FZ26" s="158"/>
      <c r="GA26" s="137"/>
      <c r="GB26" s="388" t="str">
        <f t="shared" si="51"/>
        <v/>
      </c>
      <c r="GC26" s="157" t="str">
        <f>IF(VALUE(IF('Vessel List B'!CC25=1,1,IF('Vessel List B'!CC25=2,2,IF('Vessel List B'!CC25=3,3,IF('Vessel List B'!CC25=4,4,IF('Vessel List B'!CC25=5,5,IF('Vessel List B'!CC25=6,6,IF('Vessel List B'!CC25=7,7,IF('Vessel List B'!CC25=8,8,IF('Vessel List B'!CC25=9,9,IF('Vessel List B'!CC25=10,10,IF('Vessel List B'!CC25=11,11,IF('Vessel List B'!CC25=12,12,IF('Vessel List B'!CC25=13,13,IF('Vessel List B'!CC25=14,14,IF('Vessel List B'!CC25=15,15,IF('Vessel List B'!CC25=16,16,0)))))))))))))))))=0," ",VALUE(IF('Vessel List B'!CC25=1,1,IF('Vessel List B'!CC25=2,2,IF('Vessel List B'!CC25=3,3,IF('Vessel List B'!CC25=4,4,IF('Vessel List B'!CC25=5,5,IF('Vessel List B'!CC25=6,6,IF('Vessel List B'!CC25=7,7,IF('Vessel List B'!CC25=8,8,IF('Vessel List B'!CC25=9,9,IF('Vessel List B'!CC25=10,10,IF('Vessel List B'!CC25=11,11,IF('Vessel List B'!CC25=12,12,IF('Vessel List B'!CC25=13,13,IF('Vessel List B'!CC25=14,14,IF('Vessel List B'!CC25=15,15,IF('Vessel List B'!CC25=16,16,0))))))))))))))))))</f>
        <v xml:space="preserve"> </v>
      </c>
      <c r="GD26" s="154"/>
      <c r="GE26" s="158"/>
      <c r="GF26" s="390" t="str">
        <f t="shared" si="52"/>
        <v/>
      </c>
      <c r="GG26" s="158"/>
      <c r="GH26" s="137"/>
      <c r="GI26" s="388" t="str">
        <f t="shared" si="53"/>
        <v/>
      </c>
      <c r="GJ26" s="157" t="str">
        <f>IF(VALUE(IF('Vessel List B'!CP25=1,1,IF('Vessel List B'!CP25=2,2,IF('Vessel List B'!CP25=3,3,IF('Vessel List B'!CP25=4,4,IF('Vessel List B'!CP25=5,5,IF('Vessel List B'!CP25=6,6,IF('Vessel List B'!CP25=7,7,IF('Vessel List B'!CP25=8,8,IF('Vessel List B'!CP25=9,9,IF('Vessel List B'!CP25=10,10,IF('Vessel List B'!CP25=11,11,IF('Vessel List B'!CP25=12,12,IF('Vessel List B'!CP25=13,13,IF('Vessel List B'!CP25=14,14,IF('Vessel List B'!CP25=15,15,IF('Vessel List B'!CP25=16,16,0)))))))))))))))))=0," ",VALUE(IF('Vessel List B'!CP25=1,1,IF('Vessel List B'!CP25=2,2,IF('Vessel List B'!CP25=3,3,IF('Vessel List B'!CP25=4,4,IF('Vessel List B'!CP25=5,5,IF('Vessel List B'!CP25=6,6,IF('Vessel List B'!CP25=7,7,IF('Vessel List B'!CP25=8,8,IF('Vessel List B'!CP25=9,9,IF('Vessel List B'!CP25=10,10,IF('Vessel List B'!CP25=11,11,IF('Vessel List B'!CP25=12,12,IF('Vessel List B'!CP25=13,13,IF('Vessel List B'!CP25=14,14,IF('Vessel List B'!CP25=15,15,IF('Vessel List B'!CP25=16,16,0))))))))))))))))))</f>
        <v xml:space="preserve"> </v>
      </c>
      <c r="GK26" s="154"/>
      <c r="GL26" s="158"/>
      <c r="GM26" s="390" t="str">
        <f t="shared" si="54"/>
        <v/>
      </c>
      <c r="GN26" s="158"/>
      <c r="GO26" s="137"/>
      <c r="GP26" s="388" t="str">
        <f t="shared" si="55"/>
        <v/>
      </c>
      <c r="GQ26" s="157" t="str">
        <f>IF(VALUE(IF('Vessel List B'!DC25=1,1,IF('Vessel List B'!DC25=2,2,IF('Vessel List B'!DC25=3,3,IF('Vessel List B'!DC25=4,4,IF('Vessel List B'!DC25=5,5,IF('Vessel List B'!DC25=6,6,IF('Vessel List B'!DC25=7,7,IF('Vessel List B'!DC25=8,8,IF('Vessel List B'!DC25=9,9,IF('Vessel List B'!DC25=10,10,IF('Vessel List B'!DC25=11,11,IF('Vessel List B'!DC25=12,12,IF('Vessel List B'!DC25=13,13,IF('Vessel List B'!DC25=14,14,IF('Vessel List B'!DC25=15,15,IF('Vessel List B'!DC25=16,16,0)))))))))))))))))=0," ",VALUE(IF('Vessel List B'!DC25=1,1,IF('Vessel List B'!DC25=2,2,IF('Vessel List B'!DC25=3,3,IF('Vessel List B'!DC25=4,4,IF('Vessel List B'!DC25=5,5,IF('Vessel List B'!DC25=6,6,IF('Vessel List B'!DC25=7,7,IF('Vessel List B'!DC25=8,8,IF('Vessel List B'!DC25=9,9,IF('Vessel List B'!DC25=10,10,IF('Vessel List B'!DC25=11,11,IF('Vessel List B'!DC25=12,12,IF('Vessel List B'!DC25=13,13,IF('Vessel List B'!DC25=14,14,IF('Vessel List B'!DC25=15,15,IF('Vessel List B'!DC25=16,16,0))))))))))))))))))</f>
        <v xml:space="preserve"> </v>
      </c>
      <c r="GR26" s="154"/>
      <c r="GS26" s="158"/>
      <c r="GT26" s="390" t="str">
        <f t="shared" si="56"/>
        <v/>
      </c>
      <c r="GU26" s="158"/>
      <c r="GV26" s="137"/>
      <c r="GW26" s="388" t="str">
        <f t="shared" si="57"/>
        <v/>
      </c>
      <c r="GX26" s="157" t="str">
        <f>IF(VALUE(IF('Vessel List B'!DP25=1,1,IF('Vessel List B'!DP25=2,2,IF('Vessel List B'!DP25=3,3,IF('Vessel List B'!DP25=4,4,IF('Vessel List B'!DP25=5,5,IF('Vessel List B'!DP25=6,6,IF('Vessel List B'!DP25=7,7,IF('Vessel List B'!DP25=8,8,IF('Vessel List B'!DP25=9,9,IF('Vessel List B'!DP25=10,10,IF('Vessel List B'!DP25=11,11,IF('Vessel List B'!DP25=12,12,IF('Vessel List B'!DP25=13,13,IF('Vessel List B'!DP25=14,14,IF('Vessel List B'!DP25=15,15,IF('Vessel List B'!DP25=16,16,0)))))))))))))))))=0," ",VALUE(IF('Vessel List B'!DP25=1,1,IF('Vessel List B'!DP25=2,2,IF('Vessel List B'!DP25=3,3,IF('Vessel List B'!DP25=4,4,IF('Vessel List B'!DP25=5,5,IF('Vessel List B'!DP25=6,6,IF('Vessel List B'!DP25=7,7,IF('Vessel List B'!DP25=8,8,IF('Vessel List B'!DP25=9,9,IF('Vessel List B'!DP25=10,10,IF('Vessel List B'!DP25=11,11,IF('Vessel List B'!DP25=12,12,IF('Vessel List B'!DP25=13,13,IF('Vessel List B'!DP25=14,14,IF('Vessel List B'!DP25=15,15,IF('Vessel List B'!DP25=16,16,0))))))))))))))))))</f>
        <v xml:space="preserve"> </v>
      </c>
      <c r="GY26" s="154"/>
      <c r="GZ26" s="158"/>
      <c r="HA26" s="390" t="str">
        <f t="shared" si="58"/>
        <v/>
      </c>
      <c r="HB26" s="158"/>
      <c r="HC26" s="137"/>
      <c r="HD26" s="388" t="str">
        <f t="shared" si="59"/>
        <v/>
      </c>
      <c r="HE26" s="157" t="str">
        <f>IF(VALUE(IF('Vessel List B'!EC25=1,1,IF('Vessel List B'!EC25=2,2,IF('Vessel List B'!EC25=3,3,IF('Vessel List B'!EC25=4,4,IF('Vessel List B'!EC25=5,5,IF('Vessel List B'!EC25=6,6,IF('Vessel List B'!EC25=7,7,IF('Vessel List B'!EC25=8,8,IF('Vessel List B'!EC25=9,9,IF('Vessel List B'!EC25=10,10,IF('Vessel List B'!EC25=11,11,IF('Vessel List B'!EC25=12,12,IF('Vessel List B'!EC25=13,13,IF('Vessel List B'!EC25=14,14,IF('Vessel List B'!EC25=15,15,IF('Vessel List B'!EC25=16,16,0)))))))))))))))))=0," ",VALUE(IF('Vessel List B'!EC25=1,1,IF('Vessel List B'!EC25=2,2,IF('Vessel List B'!EC25=3,3,IF('Vessel List B'!EC25=4,4,IF('Vessel List B'!EC25=5,5,IF('Vessel List B'!EC25=6,6,IF('Vessel List B'!EC25=7,7,IF('Vessel List B'!EC25=8,8,IF('Vessel List B'!EC25=9,9,IF('Vessel List B'!EC25=10,10,IF('Vessel List B'!EC25=11,11,IF('Vessel List B'!EC25=12,12,IF('Vessel List B'!EC25=13,13,IF('Vessel List B'!EC25=14,14,IF('Vessel List B'!EC25=15,15,IF('Vessel List B'!EC25=16,16,0))))))))))))))))))</f>
        <v xml:space="preserve"> </v>
      </c>
      <c r="HF26" s="154"/>
      <c r="HG26" s="158"/>
      <c r="HH26" s="390" t="str">
        <f t="shared" si="60"/>
        <v/>
      </c>
      <c r="HI26" s="158"/>
      <c r="HJ26" s="137"/>
      <c r="HK26" s="388" t="str">
        <f t="shared" si="61"/>
        <v/>
      </c>
      <c r="HL26" s="157" t="str">
        <f>IF(VALUE(IF('Vessel List B'!EP25=1,1,IF('Vessel List B'!EP25=2,2,IF('Vessel List B'!EP25=3,3,IF('Vessel List B'!EP25=4,4,IF('Vessel List B'!EP25=5,5,IF('Vessel List B'!EP25=6,6,IF('Vessel List B'!EP25=7,7,IF('Vessel List B'!EP25=8,8,IF('Vessel List B'!EP25=9,9,IF('Vessel List B'!EP25=10,10,IF('Vessel List B'!EP25=11,11,IF('Vessel List B'!EP25=12,12,IF('Vessel List B'!EP25=13,13,IF('Vessel List B'!EP25=14,14,IF('Vessel List B'!EP25=15,15,IF('Vessel List B'!EP25=16,16,0)))))))))))))))))=0," ",VALUE(IF('Vessel List B'!EP25=1,1,IF('Vessel List B'!EP25=2,2,IF('Vessel List B'!EP25=3,3,IF('Vessel List B'!EP25=4,4,IF('Vessel List B'!EP25=5,5,IF('Vessel List B'!EP25=6,6,IF('Vessel List B'!EP25=7,7,IF('Vessel List B'!EP25=8,8,IF('Vessel List B'!EP25=9,9,IF('Vessel List B'!EP25=10,10,IF('Vessel List B'!EP25=11,11,IF('Vessel List B'!EP25=12,12,IF('Vessel List B'!EP25=13,13,IF('Vessel List B'!EP25=14,14,IF('Vessel List B'!EP25=15,15,IF('Vessel List B'!EP25=16,16,0))))))))))))))))))</f>
        <v xml:space="preserve"> </v>
      </c>
      <c r="HM26" s="154"/>
      <c r="HN26" s="158"/>
      <c r="HO26" s="390" t="str">
        <f t="shared" si="62"/>
        <v/>
      </c>
      <c r="HP26" s="158"/>
      <c r="HQ26" s="137"/>
      <c r="HR26" s="388" t="str">
        <f t="shared" si="63"/>
        <v/>
      </c>
      <c r="HS26" s="157" t="str">
        <f>IF(VALUE(IF('Vessel List B'!FC25=1,1,IF('Vessel List B'!FC25=2,2,IF('Vessel List B'!FC25=3,3,IF('Vessel List B'!FC25=4,4,IF('Vessel List B'!FC25=5,5,IF('Vessel List B'!FC25=6,6,IF('Vessel List B'!FC25=7,7,IF('Vessel List B'!FC25=8,8,IF('Vessel List B'!FC25=9,9,IF('Vessel List B'!FC25=10,10,IF('Vessel List B'!FC25=11,11,IF('Vessel List B'!FC25=12,12,IF('Vessel List B'!FC25=13,13,IF('Vessel List B'!FC25=14,14,IF('Vessel List B'!FC25=15,15,IF('Vessel List B'!FC25=16,16,0)))))))))))))))))=0," ",VALUE(IF('Vessel List B'!FC25=1,1,IF('Vessel List B'!FC25=2,2,IF('Vessel List B'!FC25=3,3,IF('Vessel List B'!FC25=4,4,IF('Vessel List B'!FC25=5,5,IF('Vessel List B'!FC25=6,6,IF('Vessel List B'!FC25=7,7,IF('Vessel List B'!FC25=8,8,IF('Vessel List B'!FC25=9,9,IF('Vessel List B'!FC25=10,10,IF('Vessel List B'!FC25=11,11,IF('Vessel List B'!FC25=12,12,IF('Vessel List B'!FC25=13,13,IF('Vessel List B'!FC25=14,14,IF('Vessel List B'!FC25=15,15,IF('Vessel List B'!FC25=16,16,0))))))))))))))))))</f>
        <v xml:space="preserve"> </v>
      </c>
      <c r="HT26" s="154"/>
      <c r="HU26" s="158"/>
      <c r="HV26" s="390" t="str">
        <f t="shared" si="64"/>
        <v/>
      </c>
      <c r="HW26" s="158"/>
      <c r="HX26" s="137"/>
      <c r="HY26" s="388" t="str">
        <f t="shared" si="65"/>
        <v/>
      </c>
      <c r="HZ26" s="157" t="str">
        <f>IF(VALUE(IF('Vessel List B'!FP25=1,1,IF('Vessel List B'!FP25=2,2,IF('Vessel List B'!FP25=3,3,IF('Vessel List B'!FP25=4,4,IF('Vessel List B'!FP25=5,5,IF('Vessel List B'!FP25=6,6,IF('Vessel List B'!FP25=7,7,IF('Vessel List B'!FP25=8,8,IF('Vessel List B'!FP25=9,9,IF('Vessel List B'!FP25=10,10,IF('Vessel List B'!FP25=11,11,IF('Vessel List B'!FP25=12,12,IF('Vessel List B'!FP25=13,13,IF('Vessel List B'!FP25=14,14,IF('Vessel List B'!FP25=15,15,IF('Vessel List B'!FP25=16,16,0)))))))))))))))))=0," ",VALUE(IF('Vessel List B'!FP25=1,1,IF('Vessel List B'!FP25=2,2,IF('Vessel List B'!FP25=3,3,IF('Vessel List B'!FP25=4,4,IF('Vessel List B'!FP25=5,5,IF('Vessel List B'!FP25=6,6,IF('Vessel List B'!FP25=7,7,IF('Vessel List B'!FP25=8,8,IF('Vessel List B'!FP25=9,9,IF('Vessel List B'!FP25=10,10,IF('Vessel List B'!FP25=11,11,IF('Vessel List B'!FP25=12,12,IF('Vessel List B'!FP25=13,13,IF('Vessel List B'!FP25=14,14,IF('Vessel List B'!FP25=15,15,IF('Vessel List B'!FP25=16,16,0))))))))))))))))))</f>
        <v xml:space="preserve"> </v>
      </c>
      <c r="IA26" s="154"/>
      <c r="IB26" s="158"/>
      <c r="IC26" s="390" t="str">
        <f t="shared" si="66"/>
        <v/>
      </c>
      <c r="ID26" s="158"/>
      <c r="IE26" s="137"/>
      <c r="IF26" s="388" t="str">
        <f t="shared" si="67"/>
        <v/>
      </c>
      <c r="IG26" s="157" t="str">
        <f>IF(VALUE(IF('Vessel List B'!GC25=1,1,IF('Vessel List B'!GC25=2,2,IF('Vessel List B'!GC25=3,3,IF('Vessel List B'!GC25=4,4,IF('Vessel List B'!GC25=5,5,IF('Vessel List B'!GC25=6,6,IF('Vessel List B'!GC25=7,7,IF('Vessel List B'!GC25=8,8,IF('Vessel List B'!GC25=9,9,IF('Vessel List B'!GC25=10,10,IF('Vessel List B'!GC25=11,11,IF('Vessel List B'!GC25=12,12,IF('Vessel List B'!GC25=13,13,IF('Vessel List B'!GC25=14,14,IF('Vessel List B'!GC25=15,15,IF('Vessel List B'!GC25=16,16,0)))))))))))))))))=0," ",VALUE(IF('Vessel List B'!GC25=1,1,IF('Vessel List B'!GC25=2,2,IF('Vessel List B'!GC25=3,3,IF('Vessel List B'!GC25=4,4,IF('Vessel List B'!GC25=5,5,IF('Vessel List B'!GC25=6,6,IF('Vessel List B'!GC25=7,7,IF('Vessel List B'!GC25=8,8,IF('Vessel List B'!GC25=9,9,IF('Vessel List B'!GC25=10,10,IF('Vessel List B'!GC25=11,11,IF('Vessel List B'!GC25=12,12,IF('Vessel List B'!GC25=13,13,IF('Vessel List B'!GC25=14,14,IF('Vessel List B'!GC25=15,15,IF('Vessel List B'!GC25=16,16,0))))))))))))))))))</f>
        <v xml:space="preserve"> </v>
      </c>
      <c r="IH26" s="154"/>
      <c r="II26" s="158"/>
      <c r="IJ26" s="390" t="str">
        <f t="shared" si="68"/>
        <v/>
      </c>
      <c r="IK26" s="158"/>
      <c r="IL26" s="137"/>
      <c r="IM26" s="388" t="str">
        <f t="shared" si="69"/>
        <v/>
      </c>
      <c r="IN26" s="157" t="str">
        <f>IF(VALUE(IF('Vessel List B'!GP25=1,1,IF('Vessel List B'!GP25=2,2,IF('Vessel List B'!GP25=3,3,IF('Vessel List B'!GP25=4,4,IF('Vessel List B'!GP25=5,5,IF('Vessel List B'!GP25=6,6,IF('Vessel List B'!GP25=7,7,IF('Vessel List B'!GP25=8,8,IF('Vessel List B'!GP25=9,9,IF('Vessel List B'!GP25=10,10,IF('Vessel List B'!GP25=11,11,IF('Vessel List B'!GP25=12,12,IF('Vessel List B'!GP25=13,13,IF('Vessel List B'!GP25=14,14,IF('Vessel List B'!GP25=15,15,IF('Vessel List B'!GP25=16,16,0)))))))))))))))))=0," ",VALUE(IF('Vessel List B'!GP25=1,1,IF('Vessel List B'!GP25=2,2,IF('Vessel List B'!GP25=3,3,IF('Vessel List B'!GP25=4,4,IF('Vessel List B'!GP25=5,5,IF('Vessel List B'!GP25=6,6,IF('Vessel List B'!GP25=7,7,IF('Vessel List B'!GP25=8,8,IF('Vessel List B'!GP25=9,9,IF('Vessel List B'!GP25=10,10,IF('Vessel List B'!GP25=11,11,IF('Vessel List B'!GP25=12,12,IF('Vessel List B'!GP25=13,13,IF('Vessel List B'!GP25=14,14,IF('Vessel List B'!GP25=15,15,IF('Vessel List B'!GP25=16,16,0))))))))))))))))))</f>
        <v xml:space="preserve"> </v>
      </c>
      <c r="IO26" s="154"/>
      <c r="IP26" s="158"/>
      <c r="IQ26" s="390" t="str">
        <f t="shared" si="70"/>
        <v/>
      </c>
      <c r="IR26" s="158"/>
      <c r="IS26" s="137"/>
      <c r="IT26" s="388" t="str">
        <f t="shared" si="71"/>
        <v/>
      </c>
      <c r="IU26" s="157" t="str">
        <f>IF(VALUE(IF('Vessel List B'!HC25=1,1,IF('Vessel List B'!HC25=2,2,IF('Vessel List B'!HC25=3,3,IF('Vessel List B'!HC25=4,4,IF('Vessel List B'!HC25=5,5,IF('Vessel List B'!HC25=6,6,IF('Vessel List B'!HC25=7,7,IF('Vessel List B'!HC25=8,8,IF('Vessel List B'!HC25=9,9,IF('Vessel List B'!HC25=10,10,IF('Vessel List B'!HC25=11,11,IF('Vessel List B'!HC25=12,12,IF('Vessel List B'!HC25=13,13,IF('Vessel List B'!HC25=14,14,IF('Vessel List B'!HC25=15,15,IF('Vessel List B'!HC25=16,16,0)))))))))))))))))=0," ",VALUE(IF('Vessel List B'!HC25=1,1,IF('Vessel List B'!HC25=2,2,IF('Vessel List B'!HC25=3,3,IF('Vessel List B'!HC25=4,4,IF('Vessel List B'!HC25=5,5,IF('Vessel List B'!HC25=6,6,IF('Vessel List B'!HC25=7,7,IF('Vessel List B'!HC25=8,8,IF('Vessel List B'!HC25=9,9,IF('Vessel List B'!HC25=10,10,IF('Vessel List B'!HC25=11,11,IF('Vessel List B'!HC25=12,12,IF('Vessel List B'!HC25=13,13,IF('Vessel List B'!HC25=14,14,IF('Vessel List B'!HC25=15,15,IF('Vessel List B'!HC25=16,16,0))))))))))))))))))</f>
        <v xml:space="preserve"> </v>
      </c>
      <c r="IV26" s="154"/>
      <c r="IW26" s="158"/>
      <c r="IX26" s="390" t="str">
        <f t="shared" si="72"/>
        <v/>
      </c>
      <c r="IY26" s="158"/>
      <c r="IZ26" s="137"/>
      <c r="JA26" s="388" t="str">
        <f t="shared" si="73"/>
        <v/>
      </c>
      <c r="JB26" s="157" t="str">
        <f>IF(VALUE(IF('Vessel List B'!HP25=1,1,IF('Vessel List B'!HP25=2,2,IF('Vessel List B'!HP25=3,3,IF('Vessel List B'!HP25=4,4,IF('Vessel List B'!HP25=5,5,IF('Vessel List B'!HP25=6,6,IF('Vessel List B'!HP25=7,7,IF('Vessel List B'!HP25=8,8,IF('Vessel List B'!HP25=9,9,IF('Vessel List B'!HP25=10,10,IF('Vessel List B'!HP25=11,11,IF('Vessel List B'!HP25=12,12,IF('Vessel List B'!HP25=13,13,IF('Vessel List B'!HP25=14,14,IF('Vessel List B'!HP25=15,15,IF('Vessel List B'!HP25=16,16,0)))))))))))))))))=0," ",VALUE(IF('Vessel List B'!HP25=1,1,IF('Vessel List B'!HP25=2,2,IF('Vessel List B'!HP25=3,3,IF('Vessel List B'!HP25=4,4,IF('Vessel List B'!HP25=5,5,IF('Vessel List B'!HP25=6,6,IF('Vessel List B'!HP25=7,7,IF('Vessel List B'!HP25=8,8,IF('Vessel List B'!HP25=9,9,IF('Vessel List B'!HP25=10,10,IF('Vessel List B'!HP25=11,11,IF('Vessel List B'!HP25=12,12,IF('Vessel List B'!HP25=13,13,IF('Vessel List B'!HP25=14,14,IF('Vessel List B'!HP25=15,15,IF('Vessel List B'!HP25=16,16,0))))))))))))))))))</f>
        <v xml:space="preserve"> </v>
      </c>
      <c r="JC26" s="154"/>
      <c r="JD26" s="158"/>
      <c r="JE26" s="390" t="str">
        <f t="shared" si="74"/>
        <v/>
      </c>
      <c r="JF26" s="158"/>
      <c r="JG26" s="137"/>
      <c r="JH26" s="388" t="str">
        <f t="shared" si="75"/>
        <v/>
      </c>
      <c r="JI26" s="157" t="str">
        <f>IF(VALUE(IF('Vessel List B'!IC25=1,1,IF('Vessel List B'!IC25=2,2,IF('Vessel List B'!IC25=3,3,IF('Vessel List B'!IC25=4,4,IF('Vessel List B'!IC25=5,5,IF('Vessel List B'!IC25=6,6,IF('Vessel List B'!IC25=7,7,IF('Vessel List B'!IC25=8,8,IF('Vessel List B'!IC25=9,9,IF('Vessel List B'!IC25=10,10,IF('Vessel List B'!IC25=11,11,IF('Vessel List B'!IC25=12,12,IF('Vessel List B'!IC25=13,13,IF('Vessel List B'!IC25=14,14,IF('Vessel List B'!IC25=15,15,IF('Vessel List B'!IC25=16,16,0)))))))))))))))))=0," ",VALUE(IF('Vessel List B'!IC25=1,1,IF('Vessel List B'!IC25=2,2,IF('Vessel List B'!IC25=3,3,IF('Vessel List B'!IC25=4,4,IF('Vessel List B'!IC25=5,5,IF('Vessel List B'!IC25=6,6,IF('Vessel List B'!IC25=7,7,IF('Vessel List B'!IC25=8,8,IF('Vessel List B'!IC25=9,9,IF('Vessel List B'!IC25=10,10,IF('Vessel List B'!IC25=11,11,IF('Vessel List B'!IC25=12,12,IF('Vessel List B'!IC25=13,13,IF('Vessel List B'!IC25=14,14,IF('Vessel List B'!IC25=15,15,IF('Vessel List B'!IC25=16,16,0))))))))))))))))))</f>
        <v xml:space="preserve"> </v>
      </c>
      <c r="JJ26" s="154"/>
      <c r="JK26" s="158"/>
      <c r="JL26" s="390" t="str">
        <f t="shared" si="76"/>
        <v/>
      </c>
      <c r="JM26" s="158"/>
      <c r="JN26" s="137"/>
      <c r="JO26" s="388" t="str">
        <f t="shared" si="77"/>
        <v/>
      </c>
      <c r="JP26" s="157" t="str">
        <f>IF(VALUE(IF('Vessel List B'!IP25=1,1,IF('Vessel List B'!IP25=2,2,IF('Vessel List B'!IP25=3,3,IF('Vessel List B'!IP25=4,4,IF('Vessel List B'!IP25=5,5,IF('Vessel List B'!IP25=6,6,IF('Vessel List B'!IP25=7,7,IF('Vessel List B'!IP25=8,8,IF('Vessel List B'!IP25=9,9,IF('Vessel List B'!IP25=10,10,IF('Vessel List B'!IP25=11,11,IF('Vessel List B'!IP25=12,12,IF('Vessel List B'!IP25=13,13,IF('Vessel List B'!IP25=14,14,IF('Vessel List B'!IP25=15,15,IF('Vessel List B'!IP25=16,16,0)))))))))))))))))=0," ",VALUE(IF('Vessel List B'!IP25=1,1,IF('Vessel List B'!IP25=2,2,IF('Vessel List B'!IP25=3,3,IF('Vessel List B'!IP25=4,4,IF('Vessel List B'!IP25=5,5,IF('Vessel List B'!IP25=6,6,IF('Vessel List B'!IP25=7,7,IF('Vessel List B'!IP25=8,8,IF('Vessel List B'!IP25=9,9,IF('Vessel List B'!IP25=10,10,IF('Vessel List B'!IP25=11,11,IF('Vessel List B'!IP25=12,12,IF('Vessel List B'!IP25=13,13,IF('Vessel List B'!IP25=14,14,IF('Vessel List B'!IP25=15,15,IF('Vessel List B'!IP25=16,16,0))))))))))))))))))</f>
        <v xml:space="preserve"> </v>
      </c>
      <c r="JQ26" s="154"/>
      <c r="JR26" s="158"/>
      <c r="JS26" s="390" t="str">
        <f t="shared" si="78"/>
        <v/>
      </c>
      <c r="JT26" s="158"/>
      <c r="JU26" s="137"/>
      <c r="JV26" s="397" t="str">
        <f t="shared" si="79"/>
        <v/>
      </c>
      <c r="JW26" s="403"/>
      <c r="JX26" s="409" t="e">
        <f t="shared" si="82"/>
        <v>#VALUE!</v>
      </c>
    </row>
    <row r="27" spans="1:291" ht="15" x14ac:dyDescent="0.25">
      <c r="A27" s="132">
        <f>'Vessel List A'!B26</f>
        <v>41601</v>
      </c>
      <c r="B27" s="157" t="str">
        <f>IF(VALUE(IF('Vessel List A'!C26=1,1,IF('Vessel List A'!C26=2,2,IF('Vessel List A'!C26=3,3,IF('Vessel List A'!C26=4,4,IF('Vessel List A'!C26=5,5,IF('Vessel List A'!C26=6,6,IF('Vessel List A'!C26=7,7,IF('Vessel List A'!C26=8,8,IF('Vessel List A'!C26=9,9,IF('Vessel List A'!C26=10,10,IF('Vessel List A'!C26=11,11,IF('Vessel List A'!C26=12,12,IF('Vessel List A'!C26=13,13,IF('Vessel List A'!C26=14,14,IF('Vessel List A'!C26=15,15,IF('Vessel List A'!C26=16,16,0)))))))))))))))))=0," ",VALUE(IF('Vessel List A'!C26=1,1,IF('Vessel List A'!C26=2,2,IF('Vessel List A'!C26=3,3,IF('Vessel List A'!C26=4,4,IF('Vessel List A'!C26=5,5,IF('Vessel List A'!C26=6,6,IF('Vessel List A'!C26=7,7,IF('Vessel List A'!C26=8,8,IF('Vessel List A'!C26=9,9,IF('Vessel List A'!C26=10,10,IF('Vessel List A'!C26=11,11,IF('Vessel List A'!C26=12,12,IF('Vessel List A'!C26=13,13,IF('Vessel List A'!C26=14,14,IF('Vessel List A'!C26=15,15,IF('Vessel List A'!C26=16,16,0))))))))))))))))))</f>
        <v xml:space="preserve"> </v>
      </c>
      <c r="C27" s="154"/>
      <c r="D27" s="158"/>
      <c r="E27" s="390" t="str">
        <f t="shared" si="0"/>
        <v/>
      </c>
      <c r="F27" s="158"/>
      <c r="G27" s="137"/>
      <c r="H27" s="388" t="str">
        <f t="shared" si="1"/>
        <v/>
      </c>
      <c r="I27" s="157" t="str">
        <f>IF(VALUE(IF('Vessel List A'!P26=1,1,IF('Vessel List A'!P26=2,2,IF('Vessel List A'!P26=3,3,IF('Vessel List A'!P26=4,4,IF('Vessel List A'!P26=5,5,IF('Vessel List A'!P26=6,6,IF('Vessel List A'!P26=7,7,IF('Vessel List A'!P26=8,8,IF('Vessel List A'!P26=9,9,IF('Vessel List A'!P26=10,10,IF('Vessel List A'!P26=11,11,IF('Vessel List A'!P26=12,12,IF('Vessel List A'!P26=13,13,IF('Vessel List A'!P26=14,14,IF('Vessel List A'!P26=15,15,IF('Vessel List A'!P26=16,16,0)))))))))))))))))=0," ",VALUE(IF('Vessel List A'!P26=1,1,IF('Vessel List A'!P26=2,2,IF('Vessel List A'!P26=3,3,IF('Vessel List A'!P26=4,4,IF('Vessel List A'!P26=5,5,IF('Vessel List A'!P26=6,6,IF('Vessel List A'!P26=7,7,IF('Vessel List A'!P26=8,8,IF('Vessel List A'!P26=9,9,IF('Vessel List A'!P26=10,10,IF('Vessel List A'!P26=11,11,IF('Vessel List A'!P26=12,12,IF('Vessel List A'!P26=13,13,IF('Vessel List A'!P26=14,14,IF('Vessel List A'!P26=15,15,IF('Vessel List A'!P26=16,16,0))))))))))))))))))</f>
        <v xml:space="preserve"> </v>
      </c>
      <c r="J27" s="154"/>
      <c r="K27" s="158"/>
      <c r="L27" s="390" t="str">
        <f t="shared" si="2"/>
        <v/>
      </c>
      <c r="M27" s="158"/>
      <c r="N27" s="137"/>
      <c r="O27" s="388" t="str">
        <f t="shared" si="3"/>
        <v/>
      </c>
      <c r="P27" s="157" t="str">
        <f>IF(VALUE(IF('Vessel List A'!AC26=1,1,IF('Vessel List A'!AC26=2,2,IF('Vessel List A'!AC26=3,3,IF('Vessel List A'!AC26=4,4,IF('Vessel List A'!AC26=5,5,IF('Vessel List A'!AC26=6,6,IF('Vessel List A'!AC26=7,7,IF('Vessel List A'!AC26=8,8,IF('Vessel List A'!AC26=9,9,IF('Vessel List A'!AC26=10,10,IF('Vessel List A'!AC26=11,11,IF('Vessel List A'!AC26=12,12,IF('Vessel List A'!AC26=13,13,IF('Vessel List A'!AC26=14,14,IF('Vessel List A'!AC26=15,15,IF('Vessel List A'!AC26=16,16,0)))))))))))))))))=0," ",VALUE(IF('Vessel List A'!AC26=1,1,IF('Vessel List A'!AC26=2,2,IF('Vessel List A'!AC26=3,3,IF('Vessel List A'!AC26=4,4,IF('Vessel List A'!AC26=5,5,IF('Vessel List A'!AC26=6,6,IF('Vessel List A'!AC26=7,7,IF('Vessel List A'!AC26=8,8,IF('Vessel List A'!AC26=9,9,IF('Vessel List A'!AC26=10,10,IF('Vessel List A'!AC26=11,11,IF('Vessel List A'!AC26=12,12,IF('Vessel List A'!AC26=13,13,IF('Vessel List A'!AC26=14,14,IF('Vessel List A'!AC26=15,15,IF('Vessel List A'!AC26=16,16,0))))))))))))))))))</f>
        <v xml:space="preserve"> </v>
      </c>
      <c r="Q27" s="154"/>
      <c r="R27" s="158"/>
      <c r="S27" s="390" t="str">
        <f t="shared" si="4"/>
        <v/>
      </c>
      <c r="T27" s="158"/>
      <c r="U27" s="137"/>
      <c r="V27" s="388" t="str">
        <f t="shared" si="5"/>
        <v/>
      </c>
      <c r="W27" s="157" t="str">
        <f>IF(VALUE(IF('Vessel List A'!AP26=1,1,IF('Vessel List A'!AP26=2,2,IF('Vessel List A'!AP26=3,3,IF('Vessel List A'!AP26=4,4,IF('Vessel List A'!AP26=5,5,IF('Vessel List A'!AP26=6,6,IF('Vessel List A'!AP26=7,7,IF('Vessel List A'!AP26=8,8,IF('Vessel List A'!AP26=9,9,IF('Vessel List A'!AP26=10,10,IF('Vessel List A'!AP26=11,11,IF('Vessel List A'!AP26=12,12,IF('Vessel List A'!AP26=13,13,IF('Vessel List A'!AP26=14,14,IF('Vessel List A'!AP26=15,15,IF('Vessel List A'!AP26=16,16,0)))))))))))))))))=0," ",VALUE(IF('Vessel List A'!AP26=1,1,IF('Vessel List A'!AP26=2,2,IF('Vessel List A'!AP26=3,3,IF('Vessel List A'!AP26=4,4,IF('Vessel List A'!AP26=5,5,IF('Vessel List A'!AP26=6,6,IF('Vessel List A'!AP26=7,7,IF('Vessel List A'!AP26=8,8,IF('Vessel List A'!AP26=9,9,IF('Vessel List A'!AP26=10,10,IF('Vessel List A'!AP26=11,11,IF('Vessel List A'!AP26=12,12,IF('Vessel List A'!AP26=13,13,IF('Vessel List A'!AP26=14,14,IF('Vessel List A'!AP26=15,15,IF('Vessel List A'!AP26=16,16,0))))))))))))))))))</f>
        <v xml:space="preserve"> </v>
      </c>
      <c r="X27" s="154"/>
      <c r="Y27" s="158"/>
      <c r="Z27" s="390" t="str">
        <f t="shared" si="6"/>
        <v/>
      </c>
      <c r="AA27" s="158"/>
      <c r="AB27" s="137"/>
      <c r="AC27" s="388" t="str">
        <f t="shared" si="7"/>
        <v/>
      </c>
      <c r="AD27" s="157" t="str">
        <f>IF(VALUE(IF('Vessel List A'!BC26=1,1,IF('Vessel List A'!BC26=2,2,IF('Vessel List A'!BC26=3,3,IF('Vessel List A'!BC26=4,4,IF('Vessel List A'!BC26=5,5,IF('Vessel List A'!BC26=6,6,IF('Vessel List A'!BC26=7,7,IF('Vessel List A'!BC26=8,8,IF('Vessel List A'!BC26=9,9,IF('Vessel List A'!BC26=10,10,IF('Vessel List A'!BC26=11,11,IF('Vessel List A'!BC26=12,12,IF('Vessel List A'!BC26=13,13,IF('Vessel List A'!BC26=14,14,IF('Vessel List A'!BC26=15,15,IF('Vessel List A'!BC26=16,16,0)))))))))))))))))=0," ",VALUE(IF('Vessel List A'!BC26=1,1,IF('Vessel List A'!BC26=2,2,IF('Vessel List A'!BC26=3,3,IF('Vessel List A'!BC26=4,4,IF('Vessel List A'!BC26=5,5,IF('Vessel List A'!BC26=6,6,IF('Vessel List A'!BC26=7,7,IF('Vessel List A'!BC26=8,8,IF('Vessel List A'!BC26=9,9,IF('Vessel List A'!BC26=10,10,IF('Vessel List A'!BC26=11,11,IF('Vessel List A'!BC26=12,12,IF('Vessel List A'!BC26=13,13,IF('Vessel List A'!BC26=14,14,IF('Vessel List A'!BC26=15,15,IF('Vessel List A'!BC26=16,16,0))))))))))))))))))</f>
        <v xml:space="preserve"> </v>
      </c>
      <c r="AE27" s="154"/>
      <c r="AF27" s="158"/>
      <c r="AG27" s="390" t="str">
        <f t="shared" si="8"/>
        <v/>
      </c>
      <c r="AH27" s="158"/>
      <c r="AI27" s="137"/>
      <c r="AJ27" s="388" t="str">
        <f t="shared" si="9"/>
        <v/>
      </c>
      <c r="AK27" s="157" t="str">
        <f>IF(VALUE(IF('Vessel List A'!BP26=1,1,IF('Vessel List A'!BP26=2,2,IF('Vessel List A'!BP26=3,3,IF('Vessel List A'!BP26=4,4,IF('Vessel List A'!BP26=5,5,IF('Vessel List A'!BP26=6,6,IF('Vessel List A'!BP26=7,7,IF('Vessel List A'!BP26=8,8,IF('Vessel List A'!BP26=9,9,IF('Vessel List A'!BP26=10,10,IF('Vessel List A'!BP26=11,11,IF('Vessel List A'!BP26=12,12,IF('Vessel List A'!BP26=13,13,IF('Vessel List A'!BP26=14,14,IF('Vessel List A'!BP26=15,15,IF('Vessel List A'!BP26=16,16,0)))))))))))))))))=0," ",VALUE(IF('Vessel List A'!BP26=1,1,IF('Vessel List A'!BP26=2,2,IF('Vessel List A'!BP26=3,3,IF('Vessel List A'!BP26=4,4,IF('Vessel List A'!BP26=5,5,IF('Vessel List A'!BP26=6,6,IF('Vessel List A'!BP26=7,7,IF('Vessel List A'!BP26=8,8,IF('Vessel List A'!BP26=9,9,IF('Vessel List A'!BP26=10,10,IF('Vessel List A'!BP26=11,11,IF('Vessel List A'!BP26=12,12,IF('Vessel List A'!BP26=13,13,IF('Vessel List A'!BP26=14,14,IF('Vessel List A'!BP26=15,15,IF('Vessel List A'!BP26=16,16,0))))))))))))))))))</f>
        <v xml:space="preserve"> </v>
      </c>
      <c r="AL27" s="154"/>
      <c r="AM27" s="158"/>
      <c r="AN27" s="390" t="str">
        <f t="shared" si="10"/>
        <v/>
      </c>
      <c r="AO27" s="158"/>
      <c r="AP27" s="137"/>
      <c r="AQ27" s="388" t="str">
        <f t="shared" si="11"/>
        <v/>
      </c>
      <c r="AR27" s="157" t="str">
        <f>IF(VALUE(IF('Vessel List A'!CC26=1,1,IF('Vessel List A'!CC26=2,2,IF('Vessel List A'!CC26=3,3,IF('Vessel List A'!CC26=4,4,IF('Vessel List A'!CC26=5,5,IF('Vessel List A'!CC26=6,6,IF('Vessel List A'!CC26=7,7,IF('Vessel List A'!CC26=8,8,IF('Vessel List A'!CC26=9,9,IF('Vessel List A'!CC26=10,10,IF('Vessel List A'!CC26=11,11,IF('Vessel List A'!CC26=12,12,IF('Vessel List A'!CC26=13,13,IF('Vessel List A'!CC26=14,14,IF('Vessel List A'!CC26=15,15,IF('Vessel List A'!CC26=16,16,0)))))))))))))))))=0," ",VALUE(IF('Vessel List A'!CC26=1,1,IF('Vessel List A'!CC26=2,2,IF('Vessel List A'!CC26=3,3,IF('Vessel List A'!CC26=4,4,IF('Vessel List A'!CC26=5,5,IF('Vessel List A'!CC26=6,6,IF('Vessel List A'!CC26=7,7,IF('Vessel List A'!CC26=8,8,IF('Vessel List A'!CC26=9,9,IF('Vessel List A'!CC26=10,10,IF('Vessel List A'!CC26=11,11,IF('Vessel List A'!CC26=12,12,IF('Vessel List A'!CC26=13,13,IF('Vessel List A'!CC26=14,14,IF('Vessel List A'!CC26=15,15,IF('Vessel List A'!CC26=16,16,0))))))))))))))))))</f>
        <v xml:space="preserve"> </v>
      </c>
      <c r="AS27" s="154"/>
      <c r="AT27" s="158"/>
      <c r="AU27" s="390" t="str">
        <f t="shared" si="12"/>
        <v/>
      </c>
      <c r="AV27" s="158"/>
      <c r="AW27" s="137"/>
      <c r="AX27" s="388" t="str">
        <f t="shared" si="13"/>
        <v/>
      </c>
      <c r="AY27" s="157" t="str">
        <f>IF(VALUE(IF('Vessel List A'!CP26=1,1,IF('Vessel List A'!CP26=2,2,IF('Vessel List A'!CP26=3,3,IF('Vessel List A'!CP26=4,4,IF('Vessel List A'!CP26=5,5,IF('Vessel List A'!CP26=6,6,IF('Vessel List A'!CP26=7,7,IF('Vessel List A'!CP26=8,8,IF('Vessel List A'!CP26=9,9,IF('Vessel List A'!CP26=10,10,IF('Vessel List A'!CP26=11,11,IF('Vessel List A'!CP26=12,12,IF('Vessel List A'!CP26=13,13,IF('Vessel List A'!CP26=14,14,IF('Vessel List A'!CP26=15,15,IF('Vessel List A'!CP26=16,16,0)))))))))))))))))=0," ",VALUE(IF('Vessel List A'!CP26=1,1,IF('Vessel List A'!CP26=2,2,IF('Vessel List A'!CP26=3,3,IF('Vessel List A'!CP26=4,4,IF('Vessel List A'!CP26=5,5,IF('Vessel List A'!CP26=6,6,IF('Vessel List A'!CP26=7,7,IF('Vessel List A'!CP26=8,8,IF('Vessel List A'!CP26=9,9,IF('Vessel List A'!CP26=10,10,IF('Vessel List A'!CP26=11,11,IF('Vessel List A'!CP26=12,12,IF('Vessel List A'!CP26=13,13,IF('Vessel List A'!CP26=14,14,IF('Vessel List A'!CP26=15,15,IF('Vessel List A'!CP26=16,16,0))))))))))))))))))</f>
        <v xml:space="preserve"> </v>
      </c>
      <c r="AZ27" s="154"/>
      <c r="BA27" s="158"/>
      <c r="BB27" s="390" t="str">
        <f t="shared" si="14"/>
        <v/>
      </c>
      <c r="BC27" s="158"/>
      <c r="BD27" s="137"/>
      <c r="BE27" s="388" t="str">
        <f t="shared" si="15"/>
        <v/>
      </c>
      <c r="BF27" s="157" t="str">
        <f>IF(VALUE(IF('Vessel List A'!DC26=1,1,IF('Vessel List A'!DC26=2,2,IF('Vessel List A'!DC26=3,3,IF('Vessel List A'!DC26=4,4,IF('Vessel List A'!DC26=5,5,IF('Vessel List A'!DC26=6,6,IF('Vessel List A'!DC26=7,7,IF('Vessel List A'!DC26=8,8,IF('Vessel List A'!DC26=9,9,IF('Vessel List A'!DC26=10,10,IF('Vessel List A'!DC26=11,11,IF('Vessel List A'!DC26=12,12,IF('Vessel List A'!DC26=13,13,IF('Vessel List A'!DC26=14,14,IF('Vessel List A'!DC26=15,15,IF('Vessel List A'!DC26=16,16,0)))))))))))))))))=0," ",VALUE(IF('Vessel List A'!DC26=1,1,IF('Vessel List A'!DC26=2,2,IF('Vessel List A'!DC26=3,3,IF('Vessel List A'!DC26=4,4,IF('Vessel List A'!DC26=5,5,IF('Vessel List A'!DC26=6,6,IF('Vessel List A'!DC26=7,7,IF('Vessel List A'!DC26=8,8,IF('Vessel List A'!DC26=9,9,IF('Vessel List A'!DC26=10,10,IF('Vessel List A'!DC26=11,11,IF('Vessel List A'!DC26=12,12,IF('Vessel List A'!DC26=13,13,IF('Vessel List A'!DC26=14,14,IF('Vessel List A'!DC26=15,15,IF('Vessel List A'!DC26=16,16,0))))))))))))))))))</f>
        <v xml:space="preserve"> </v>
      </c>
      <c r="BG27" s="154"/>
      <c r="BH27" s="158"/>
      <c r="BI27" s="390" t="str">
        <f t="shared" si="16"/>
        <v/>
      </c>
      <c r="BJ27" s="158"/>
      <c r="BK27" s="137"/>
      <c r="BL27" s="388" t="str">
        <f t="shared" si="17"/>
        <v/>
      </c>
      <c r="BM27" s="157" t="str">
        <f>IF(VALUE(IF('Vessel List A'!DP26=1,1,IF('Vessel List A'!DP26=2,2,IF('Vessel List A'!DP26=3,3,IF('Vessel List A'!DP26=4,4,IF('Vessel List A'!DP26=5,5,IF('Vessel List A'!DP26=6,6,IF('Vessel List A'!DP26=7,7,IF('Vessel List A'!DP26=8,8,IF('Vessel List A'!DP26=9,9,IF('Vessel List A'!DP26=10,10,IF('Vessel List A'!DP26=11,11,IF('Vessel List A'!DP26=12,12,IF('Vessel List A'!DP26=13,13,IF('Vessel List A'!DP26=14,14,IF('Vessel List A'!DP26=15,15,IF('Vessel List A'!DP26=16,16,0)))))))))))))))))=0," ",VALUE(IF('Vessel List A'!DP26=1,1,IF('Vessel List A'!DP26=2,2,IF('Vessel List A'!DP26=3,3,IF('Vessel List A'!DP26=4,4,IF('Vessel List A'!DP26=5,5,IF('Vessel List A'!DP26=6,6,IF('Vessel List A'!DP26=7,7,IF('Vessel List A'!DP26=8,8,IF('Vessel List A'!DP26=9,9,IF('Vessel List A'!DP26=10,10,IF('Vessel List A'!DP26=11,11,IF('Vessel List A'!DP26=12,12,IF('Vessel List A'!DP26=13,13,IF('Vessel List A'!DP26=14,14,IF('Vessel List A'!DP26=15,15,IF('Vessel List A'!DP26=16,16,0))))))))))))))))))</f>
        <v xml:space="preserve"> </v>
      </c>
      <c r="BN27" s="154"/>
      <c r="BO27" s="158"/>
      <c r="BP27" s="390" t="str">
        <f t="shared" si="18"/>
        <v/>
      </c>
      <c r="BQ27" s="158"/>
      <c r="BR27" s="137"/>
      <c r="BS27" s="388" t="str">
        <f t="shared" si="19"/>
        <v/>
      </c>
      <c r="BT27" s="157" t="str">
        <f>IF(VALUE(IF('Vessel List A'!EC26=1,1,IF('Vessel List A'!EC26=2,2,IF('Vessel List A'!EC26=3,3,IF('Vessel List A'!EC26=4,4,IF('Vessel List A'!EC26=5,5,IF('Vessel List A'!EC26=6,6,IF('Vessel List A'!EC26=7,7,IF('Vessel List A'!EC26=8,8,IF('Vessel List A'!EC26=9,9,IF('Vessel List A'!EC26=10,10,IF('Vessel List A'!EC26=11,11,IF('Vessel List A'!EC26=12,12,IF('Vessel List A'!EC26=13,13,IF('Vessel List A'!EC26=14,14,IF('Vessel List A'!EC26=15,15,IF('Vessel List A'!EC26=16,16,0)))))))))))))))))=0," ",VALUE(IF('Vessel List A'!EC26=1,1,IF('Vessel List A'!EC26=2,2,IF('Vessel List A'!EC26=3,3,IF('Vessel List A'!EC26=4,4,IF('Vessel List A'!EC26=5,5,IF('Vessel List A'!EC26=6,6,IF('Vessel List A'!EC26=7,7,IF('Vessel List A'!EC26=8,8,IF('Vessel List A'!EC26=9,9,IF('Vessel List A'!EC26=10,10,IF('Vessel List A'!EC26=11,11,IF('Vessel List A'!EC26=12,12,IF('Vessel List A'!EC26=13,13,IF('Vessel List A'!EC26=14,14,IF('Vessel List A'!EC26=15,15,IF('Vessel List A'!EC26=16,16,0))))))))))))))))))</f>
        <v xml:space="preserve"> </v>
      </c>
      <c r="BU27" s="154"/>
      <c r="BV27" s="158"/>
      <c r="BW27" s="390" t="str">
        <f t="shared" si="20"/>
        <v/>
      </c>
      <c r="BX27" s="158"/>
      <c r="BY27" s="137"/>
      <c r="BZ27" s="388" t="str">
        <f t="shared" si="21"/>
        <v/>
      </c>
      <c r="CA27" s="157" t="str">
        <f>IF(VALUE(IF('Vessel List A'!EP26=1,1,IF('Vessel List A'!EP26=2,2,IF('Vessel List A'!EP26=3,3,IF('Vessel List A'!EP26=4,4,IF('Vessel List A'!EP26=5,5,IF('Vessel List A'!EP26=6,6,IF('Vessel List A'!EP26=7,7,IF('Vessel List A'!EP26=8,8,IF('Vessel List A'!EP26=9,9,IF('Vessel List A'!EP26=10,10,IF('Vessel List A'!EP26=11,11,IF('Vessel List A'!EP26=12,12,IF('Vessel List A'!EP26=13,13,IF('Vessel List A'!EP26=14,14,IF('Vessel List A'!EP26=15,15,IF('Vessel List A'!EP26=16,16,0)))))))))))))))))=0," ",VALUE(IF('Vessel List A'!EP26=1,1,IF('Vessel List A'!EP26=2,2,IF('Vessel List A'!EP26=3,3,IF('Vessel List A'!EP26=4,4,IF('Vessel List A'!EP26=5,5,IF('Vessel List A'!EP26=6,6,IF('Vessel List A'!EP26=7,7,IF('Vessel List A'!EP26=8,8,IF('Vessel List A'!EP26=9,9,IF('Vessel List A'!EP26=10,10,IF('Vessel List A'!EP26=11,11,IF('Vessel List A'!EP26=12,12,IF('Vessel List A'!EP26=13,13,IF('Vessel List A'!EP26=14,14,IF('Vessel List A'!EP26=15,15,IF('Vessel List A'!EP26=16,16,0))))))))))))))))))</f>
        <v xml:space="preserve"> </v>
      </c>
      <c r="CB27" s="154"/>
      <c r="CC27" s="158"/>
      <c r="CD27" s="390" t="str">
        <f t="shared" si="22"/>
        <v/>
      </c>
      <c r="CE27" s="158"/>
      <c r="CF27" s="137"/>
      <c r="CG27" s="388" t="str">
        <f t="shared" si="23"/>
        <v/>
      </c>
      <c r="CH27" s="157" t="str">
        <f>IF(VALUE(IF('Vessel List A'!FC26=1,1,IF('Vessel List A'!FC26=2,2,IF('Vessel List A'!FC26=3,3,IF('Vessel List A'!FC26=4,4,IF('Vessel List A'!FC26=5,5,IF('Vessel List A'!FC26=6,6,IF('Vessel List A'!FC26=7,7,IF('Vessel List A'!FC26=8,8,IF('Vessel List A'!FC26=9,9,IF('Vessel List A'!FC26=10,10,IF('Vessel List A'!FC26=11,11,IF('Vessel List A'!FC26=12,12,IF('Vessel List A'!FC26=13,13,IF('Vessel List A'!FC26=14,14,IF('Vessel List A'!FC26=15,15,IF('Vessel List A'!FC26=16,16,0)))))))))))))))))=0," ",VALUE(IF('Vessel List A'!FC26=1,1,IF('Vessel List A'!FC26=2,2,IF('Vessel List A'!FC26=3,3,IF('Vessel List A'!FC26=4,4,IF('Vessel List A'!FC26=5,5,IF('Vessel List A'!FC26=6,6,IF('Vessel List A'!FC26=7,7,IF('Vessel List A'!FC26=8,8,IF('Vessel List A'!FC26=9,9,IF('Vessel List A'!FC26=10,10,IF('Vessel List A'!FC26=11,11,IF('Vessel List A'!FC26=12,12,IF('Vessel List A'!FC26=13,13,IF('Vessel List A'!FC26=14,14,IF('Vessel List A'!FC26=15,15,IF('Vessel List A'!FC26=16,16,0))))))))))))))))))</f>
        <v xml:space="preserve"> </v>
      </c>
      <c r="CI27" s="154"/>
      <c r="CJ27" s="158"/>
      <c r="CK27" s="390" t="str">
        <f t="shared" si="24"/>
        <v/>
      </c>
      <c r="CL27" s="158"/>
      <c r="CM27" s="137"/>
      <c r="CN27" s="388" t="str">
        <f t="shared" si="25"/>
        <v/>
      </c>
      <c r="CO27" s="157" t="str">
        <f>IF(VALUE(IF('Vessel List A'!FP26=1,1,IF('Vessel List A'!FP26=2,2,IF('Vessel List A'!FP26=3,3,IF('Vessel List A'!FP26=4,4,IF('Vessel List A'!FP26=5,5,IF('Vessel List A'!FP26=6,6,IF('Vessel List A'!FP26=7,7,IF('Vessel List A'!FP26=8,8,IF('Vessel List A'!FP26=9,9,IF('Vessel List A'!FP26=10,10,IF('Vessel List A'!FP26=11,11,IF('Vessel List A'!FP26=12,12,IF('Vessel List A'!FP26=13,13,IF('Vessel List A'!FP26=14,14,IF('Vessel List A'!FP26=15,15,IF('Vessel List A'!FP26=16,16,0)))))))))))))))))=0," ",VALUE(IF('Vessel List A'!FP26=1,1,IF('Vessel List A'!FP26=2,2,IF('Vessel List A'!FP26=3,3,IF('Vessel List A'!FP26=4,4,IF('Vessel List A'!FP26=5,5,IF('Vessel List A'!FP26=6,6,IF('Vessel List A'!FP26=7,7,IF('Vessel List A'!FP26=8,8,IF('Vessel List A'!FP26=9,9,IF('Vessel List A'!FP26=10,10,IF('Vessel List A'!FP26=11,11,IF('Vessel List A'!FP26=12,12,IF('Vessel List A'!FP26=13,13,IF('Vessel List A'!FP26=14,14,IF('Vessel List A'!FP26=15,15,IF('Vessel List A'!FP26=16,16,0))))))))))))))))))</f>
        <v xml:space="preserve"> </v>
      </c>
      <c r="CP27" s="154"/>
      <c r="CQ27" s="158"/>
      <c r="CR27" s="390" t="str">
        <f t="shared" si="26"/>
        <v/>
      </c>
      <c r="CS27" s="158"/>
      <c r="CT27" s="137"/>
      <c r="CU27" s="388" t="str">
        <f t="shared" si="27"/>
        <v/>
      </c>
      <c r="CV27" s="157" t="str">
        <f>IF(VALUE(IF('Vessel List A'!GC26=1,1,IF('Vessel List A'!GC26=2,2,IF('Vessel List A'!GC26=3,3,IF('Vessel List A'!GC26=4,4,IF('Vessel List A'!GC26=5,5,IF('Vessel List A'!GC26=6,6,IF('Vessel List A'!GC26=7,7,IF('Vessel List A'!GC26=8,8,IF('Vessel List A'!GC26=9,9,IF('Vessel List A'!GC26=10,10,IF('Vessel List A'!GC26=11,11,IF('Vessel List A'!GC26=12,12,IF('Vessel List A'!GC26=13,13,IF('Vessel List A'!GC26=14,14,IF('Vessel List A'!GC26=15,15,IF('Vessel List A'!GC26=16,16,0)))))))))))))))))=0," ",VALUE(IF('Vessel List A'!GC26=1,1,IF('Vessel List A'!GC26=2,2,IF('Vessel List A'!GC26=3,3,IF('Vessel List A'!GC26=4,4,IF('Vessel List A'!GC26=5,5,IF('Vessel List A'!GC26=6,6,IF('Vessel List A'!GC26=7,7,IF('Vessel List A'!GC26=8,8,IF('Vessel List A'!GC26=9,9,IF('Vessel List A'!GC26=10,10,IF('Vessel List A'!GC26=11,11,IF('Vessel List A'!GC26=12,12,IF('Vessel List A'!GC26=13,13,IF('Vessel List A'!GC26=14,14,IF('Vessel List A'!GC26=15,15,IF('Vessel List A'!GC26=16,16,0))))))))))))))))))</f>
        <v xml:space="preserve"> </v>
      </c>
      <c r="CW27" s="154"/>
      <c r="CX27" s="158"/>
      <c r="CY27" s="390" t="str">
        <f t="shared" si="28"/>
        <v/>
      </c>
      <c r="CZ27" s="158"/>
      <c r="DA27" s="137"/>
      <c r="DB27" s="388" t="str">
        <f t="shared" si="29"/>
        <v/>
      </c>
      <c r="DC27" s="157" t="str">
        <f>IF(VALUE(IF('Vessel List A'!GP26=1,1,IF('Vessel List A'!GP26=2,2,IF('Vessel List A'!GP26=3,3,IF('Vessel List A'!GP26=4,4,IF('Vessel List A'!GP26=5,5,IF('Vessel List A'!GP26=6,6,IF('Vessel List A'!GP26=7,7,IF('Vessel List A'!GP26=8,8,IF('Vessel List A'!GP26=9,9,IF('Vessel List A'!GP26=10,10,IF('Vessel List A'!GP26=11,11,IF('Vessel List A'!GP26=12,12,IF('Vessel List A'!GP26=13,13,IF('Vessel List A'!GP26=14,14,IF('Vessel List A'!GP26=15,15,IF('Vessel List A'!GP26=16,16,0)))))))))))))))))=0," ",VALUE(IF('Vessel List A'!GP26=1,1,IF('Vessel List A'!GP26=2,2,IF('Vessel List A'!GP26=3,3,IF('Vessel List A'!GP26=4,4,IF('Vessel List A'!GP26=5,5,IF('Vessel List A'!GP26=6,6,IF('Vessel List A'!GP26=7,7,IF('Vessel List A'!GP26=8,8,IF('Vessel List A'!GP26=9,9,IF('Vessel List A'!GP26=10,10,IF('Vessel List A'!GP26=11,11,IF('Vessel List A'!GP26=12,12,IF('Vessel List A'!GP26=13,13,IF('Vessel List A'!GP26=14,14,IF('Vessel List A'!GP26=15,15,IF('Vessel List A'!GP26=16,16,0))))))))))))))))))</f>
        <v xml:space="preserve"> </v>
      </c>
      <c r="DD27" s="154"/>
      <c r="DE27" s="158"/>
      <c r="DF27" s="390" t="str">
        <f t="shared" si="30"/>
        <v/>
      </c>
      <c r="DG27" s="158"/>
      <c r="DH27" s="137"/>
      <c r="DI27" s="388" t="str">
        <f t="shared" si="31"/>
        <v/>
      </c>
      <c r="DJ27" s="157" t="str">
        <f>IF(VALUE(IF('Vessel List A'!HC26=1,1,IF('Vessel List A'!HC26=2,2,IF('Vessel List A'!HC26=3,3,IF('Vessel List A'!HC26=4,4,IF('Vessel List A'!HC26=5,5,IF('Vessel List A'!HC26=6,6,IF('Vessel List A'!HC26=7,7,IF('Vessel List A'!HC26=8,8,IF('Vessel List A'!HC26=9,9,IF('Vessel List A'!HC26=10,10,IF('Vessel List A'!HC26=11,11,IF('Vessel List A'!HC26=12,12,IF('Vessel List A'!HC26=13,13,IF('Vessel List A'!HC26=14,14,IF('Vessel List A'!HC26=15,15,IF('Vessel List A'!HC26=16,16,0)))))))))))))))))=0," ",VALUE(IF('Vessel List A'!HC26=1,1,IF('Vessel List A'!HC26=2,2,IF('Vessel List A'!HC26=3,3,IF('Vessel List A'!HC26=4,4,IF('Vessel List A'!HC26=5,5,IF('Vessel List A'!HC26=6,6,IF('Vessel List A'!HC26=7,7,IF('Vessel List A'!HC26=8,8,IF('Vessel List A'!HC26=9,9,IF('Vessel List A'!HC26=10,10,IF('Vessel List A'!HC26=11,11,IF('Vessel List A'!HC26=12,12,IF('Vessel List A'!HC26=13,13,IF('Vessel List A'!HC26=14,14,IF('Vessel List A'!HC26=15,15,IF('Vessel List A'!HC26=16,16,0))))))))))))))))))</f>
        <v xml:space="preserve"> </v>
      </c>
      <c r="DK27" s="154"/>
      <c r="DL27" s="158"/>
      <c r="DM27" s="390" t="str">
        <f t="shared" si="32"/>
        <v/>
      </c>
      <c r="DN27" s="158"/>
      <c r="DO27" s="137"/>
      <c r="DP27" s="388" t="str">
        <f t="shared" si="33"/>
        <v/>
      </c>
      <c r="DQ27" s="157" t="str">
        <f>IF(VALUE(IF('Vessel List A'!HP26=1,1,IF('Vessel List A'!HP26=2,2,IF('Vessel List A'!HP26=3,3,IF('Vessel List A'!HP26=4,4,IF('Vessel List A'!HP26=5,5,IF('Vessel List A'!HP26=6,6,IF('Vessel List A'!HP26=7,7,IF('Vessel List A'!HP26=8,8,IF('Vessel List A'!HP26=9,9,IF('Vessel List A'!HP26=10,10,IF('Vessel List A'!HP26=11,11,IF('Vessel List A'!HP26=12,12,IF('Vessel List A'!HP26=13,13,IF('Vessel List A'!HP26=14,14,IF('Vessel List A'!HP26=15,15,IF('Vessel List A'!HP26=16,16,0)))))))))))))))))=0," ",VALUE(IF('Vessel List A'!HP26=1,1,IF('Vessel List A'!HP26=2,2,IF('Vessel List A'!HP26=3,3,IF('Vessel List A'!HP26=4,4,IF('Vessel List A'!HP26=5,5,IF('Vessel List A'!HP26=6,6,IF('Vessel List A'!HP26=7,7,IF('Vessel List A'!HP26=8,8,IF('Vessel List A'!HP26=9,9,IF('Vessel List A'!HP26=10,10,IF('Vessel List A'!HP26=11,11,IF('Vessel List A'!HP26=12,12,IF('Vessel List A'!HP26=13,13,IF('Vessel List A'!HP26=14,14,IF('Vessel List A'!HP26=15,15,IF('Vessel List A'!HP26=16,16,0))))))))))))))))))</f>
        <v xml:space="preserve"> </v>
      </c>
      <c r="DR27" s="154"/>
      <c r="DS27" s="158"/>
      <c r="DT27" s="390" t="str">
        <f t="shared" si="34"/>
        <v/>
      </c>
      <c r="DU27" s="158"/>
      <c r="DV27" s="137"/>
      <c r="DW27" s="388" t="str">
        <f t="shared" si="35"/>
        <v/>
      </c>
      <c r="DX27" s="157" t="str">
        <f>IF(VALUE(IF('Vessel List A'!IC26=1,1,IF('Vessel List A'!IC26=2,2,IF('Vessel List A'!IC26=3,3,IF('Vessel List A'!IC26=4,4,IF('Vessel List A'!IC26=5,5,IF('Vessel List A'!IC26=6,6,IF('Vessel List A'!IC26=7,7,IF('Vessel List A'!IC26=8,8,IF('Vessel List A'!IC26=9,9,IF('Vessel List A'!IC26=10,10,IF('Vessel List A'!IC26=11,11,IF('Vessel List A'!IC26=12,12,IF('Vessel List A'!IC26=13,13,IF('Vessel List A'!IC26=14,14,IF('Vessel List A'!IC26=15,15,IF('Vessel List A'!IC26=16,16,0)))))))))))))))))=0," ",VALUE(IF('Vessel List A'!IC26=1,1,IF('Vessel List A'!IC26=2,2,IF('Vessel List A'!IC26=3,3,IF('Vessel List A'!IC26=4,4,IF('Vessel List A'!IC26=5,5,IF('Vessel List A'!IC26=6,6,IF('Vessel List A'!IC26=7,7,IF('Vessel List A'!IC26=8,8,IF('Vessel List A'!IC26=9,9,IF('Vessel List A'!IC26=10,10,IF('Vessel List A'!IC26=11,11,IF('Vessel List A'!IC26=12,12,IF('Vessel List A'!IC26=13,13,IF('Vessel List A'!IC26=14,14,IF('Vessel List A'!IC26=15,15,IF('Vessel List A'!IC26=16,16,0))))))))))))))))))</f>
        <v xml:space="preserve"> </v>
      </c>
      <c r="DY27" s="154"/>
      <c r="DZ27" s="158"/>
      <c r="EA27" s="390" t="str">
        <f t="shared" si="36"/>
        <v/>
      </c>
      <c r="EB27" s="158"/>
      <c r="EC27" s="137"/>
      <c r="ED27" s="388" t="str">
        <f t="shared" si="37"/>
        <v/>
      </c>
      <c r="EE27" s="157" t="str">
        <f>IF(VALUE(IF('Vessel List A'!IP26=1,1,IF('Vessel List A'!IP26=2,2,IF('Vessel List A'!IP26=3,3,IF('Vessel List A'!IP26=4,4,IF('Vessel List A'!IP26=5,5,IF('Vessel List A'!IP26=6,6,IF('Vessel List A'!IP26=7,7,IF('Vessel List A'!IP26=8,8,IF('Vessel List A'!IP26=9,9,IF('Vessel List A'!IP26=10,10,IF('Vessel List A'!IP26=11,11,IF('Vessel List A'!IP26=12,12,IF('Vessel List A'!IP26=13,13,IF('Vessel List A'!IP26=14,14,IF('Vessel List A'!IP26=15,15,IF('Vessel List A'!IP26=16,16,0)))))))))))))))))=0," ",VALUE(IF('Vessel List A'!IP26=1,1,IF('Vessel List A'!IP26=2,2,IF('Vessel List A'!IP26=3,3,IF('Vessel List A'!IP26=4,4,IF('Vessel List A'!IP26=5,5,IF('Vessel List A'!IP26=6,6,IF('Vessel List A'!IP26=7,7,IF('Vessel List A'!IP26=8,8,IF('Vessel List A'!IP26=9,9,IF('Vessel List A'!IP26=10,10,IF('Vessel List A'!IP26=11,11,IF('Vessel List A'!IP26=12,12,IF('Vessel List A'!IP26=13,13,IF('Vessel List A'!IP26=14,14,IF('Vessel List A'!IP26=15,15,IF('Vessel List A'!IP26=16,16,0))))))))))))))))))</f>
        <v xml:space="preserve"> </v>
      </c>
      <c r="EF27" s="154"/>
      <c r="EG27" s="158"/>
      <c r="EH27" s="390" t="str">
        <f t="shared" si="38"/>
        <v/>
      </c>
      <c r="EI27" s="158"/>
      <c r="EJ27" s="137"/>
      <c r="EK27" s="397" t="str">
        <f t="shared" si="39"/>
        <v/>
      </c>
      <c r="EL27" s="144"/>
      <c r="EM27" s="157" t="str">
        <f>IF(VALUE(IF('Vessel List B'!C26=1,1,IF('Vessel List B'!C26=2,2,IF('Vessel List B'!C26=3,3,IF('Vessel List B'!C26=4,4,IF('Vessel List B'!C26=5,5,IF('Vessel List B'!C26=6,6,IF('Vessel List B'!C26=7,7,IF('Vessel List B'!C26=8,8,IF('Vessel List B'!C26=9,9,IF('Vessel List B'!C26=10,10,IF('Vessel List B'!C26=11,11,IF('Vessel List B'!C26=12,12,IF('Vessel List B'!C26=13,13,IF('Vessel List B'!C26=14,14,IF('Vessel List B'!C26=15,15,IF('Vessel List B'!C26=16,16,0)))))))))))))))))=0," ",VALUE(IF('Vessel List B'!C26=1,1,IF('Vessel List B'!C26=2,2,IF('Vessel List B'!C26=3,3,IF('Vessel List B'!C26=4,4,IF('Vessel List B'!C26=5,5,IF('Vessel List B'!C26=6,6,IF('Vessel List B'!C26=7,7,IF('Vessel List B'!C26=8,8,IF('Vessel List B'!C26=9,9,IF('Vessel List B'!C26=10,10,IF('Vessel List B'!C26=11,11,IF('Vessel List B'!C26=12,12,IF('Vessel List B'!C26=13,13,IF('Vessel List B'!C26=14,14,IF('Vessel List B'!C26=15,15,IF('Vessel List B'!C26=16,16,0))))))))))))))))))</f>
        <v xml:space="preserve"> </v>
      </c>
      <c r="EN27" s="154"/>
      <c r="EO27" s="158"/>
      <c r="EP27" s="390" t="str">
        <f t="shared" si="40"/>
        <v/>
      </c>
      <c r="EQ27" s="158"/>
      <c r="ER27" s="137"/>
      <c r="ES27" s="388" t="str">
        <f t="shared" si="41"/>
        <v/>
      </c>
      <c r="ET27" s="157" t="str">
        <f>IF(VALUE(IF('Vessel List B'!P26=1,1,IF('Vessel List B'!P26=2,2,IF('Vessel List B'!P26=3,3,IF('Vessel List B'!P26=4,4,IF('Vessel List B'!P26=5,5,IF('Vessel List B'!P26=6,6,IF('Vessel List B'!P26=7,7,IF('Vessel List B'!P26=8,8,IF('Vessel List B'!P26=9,9,IF('Vessel List B'!P26=10,10,IF('Vessel List B'!P26=11,11,IF('Vessel List B'!P26=12,12,IF('Vessel List B'!P26=13,13,IF('Vessel List B'!P26=14,14,IF('Vessel List B'!P26=15,15,IF('Vessel List B'!P26=16,16,0)))))))))))))))))=0," ",VALUE(IF('Vessel List B'!P26=1,1,IF('Vessel List B'!P26=2,2,IF('Vessel List B'!P26=3,3,IF('Vessel List B'!P26=4,4,IF('Vessel List B'!P26=5,5,IF('Vessel List B'!P26=6,6,IF('Vessel List B'!P26=7,7,IF('Vessel List B'!P26=8,8,IF('Vessel List B'!P26=9,9,IF('Vessel List B'!P26=10,10,IF('Vessel List B'!P26=11,11,IF('Vessel List B'!P26=12,12,IF('Vessel List B'!P26=13,13,IF('Vessel List B'!P26=14,14,IF('Vessel List B'!P26=15,15,IF('Vessel List B'!P26=16,16,0))))))))))))))))))</f>
        <v xml:space="preserve"> </v>
      </c>
      <c r="EU27" s="154"/>
      <c r="EV27" s="158"/>
      <c r="EW27" s="390" t="str">
        <f t="shared" si="42"/>
        <v/>
      </c>
      <c r="EX27" s="158"/>
      <c r="EY27" s="137"/>
      <c r="EZ27" s="388" t="str">
        <f t="shared" si="43"/>
        <v/>
      </c>
      <c r="FA27" s="157" t="str">
        <f>IF(VALUE(IF('Vessel List B'!AC26=1,1,IF('Vessel List B'!AC26=2,2,IF('Vessel List B'!AC26=3,3,IF('Vessel List B'!AC26=4,4,IF('Vessel List B'!AC26=5,5,IF('Vessel List B'!AC26=6,6,IF('Vessel List B'!AC26=7,7,IF('Vessel List B'!AC26=8,8,IF('Vessel List B'!AC26=9,9,IF('Vessel List B'!AC26=10,10,IF('Vessel List B'!AC26=11,11,IF('Vessel List B'!AC26=12,12,IF('Vessel List B'!AC26=13,13,IF('Vessel List B'!AC26=14,14,IF('Vessel List B'!AC26=15,15,IF('Vessel List B'!AC26=16,16,0)))))))))))))))))=0," ",VALUE(IF('Vessel List B'!AC26=1,1,IF('Vessel List B'!AC26=2,2,IF('Vessel List B'!AC26=3,3,IF('Vessel List B'!AC26=4,4,IF('Vessel List B'!AC26=5,5,IF('Vessel List B'!AC26=6,6,IF('Vessel List B'!AC26=7,7,IF('Vessel List B'!AC26=8,8,IF('Vessel List B'!AC26=9,9,IF('Vessel List B'!AC26=10,10,IF('Vessel List B'!AC26=11,11,IF('Vessel List B'!AC26=12,12,IF('Vessel List B'!AC26=13,13,IF('Vessel List B'!AC26=14,14,IF('Vessel List B'!AC26=15,15,IF('Vessel List B'!AC26=16,16,0))))))))))))))))))</f>
        <v xml:space="preserve"> </v>
      </c>
      <c r="FB27" s="154"/>
      <c r="FC27" s="158"/>
      <c r="FD27" s="390" t="str">
        <f t="shared" si="44"/>
        <v/>
      </c>
      <c r="FE27" s="158"/>
      <c r="FF27" s="137"/>
      <c r="FG27" s="388" t="str">
        <f t="shared" si="45"/>
        <v/>
      </c>
      <c r="FH27" s="157" t="str">
        <f>IF(VALUE(IF('Vessel List B'!AP26=1,1,IF('Vessel List B'!AP26=2,2,IF('Vessel List B'!AP26=3,3,IF('Vessel List B'!AP26=4,4,IF('Vessel List B'!AP26=5,5,IF('Vessel List B'!AP26=6,6,IF('Vessel List B'!AP26=7,7,IF('Vessel List B'!AP26=8,8,IF('Vessel List B'!AP26=9,9,IF('Vessel List B'!AP26=10,10,IF('Vessel List B'!AP26=11,11,IF('Vessel List B'!AP26=12,12,IF('Vessel List B'!AP26=13,13,IF('Vessel List B'!AP26=14,14,IF('Vessel List B'!AP26=15,15,IF('Vessel List B'!AP26=16,16,0)))))))))))))))))=0," ",VALUE(IF('Vessel List B'!AP26=1,1,IF('Vessel List B'!AP26=2,2,IF('Vessel List B'!AP26=3,3,IF('Vessel List B'!AP26=4,4,IF('Vessel List B'!AP26=5,5,IF('Vessel List B'!AP26=6,6,IF('Vessel List B'!AP26=7,7,IF('Vessel List B'!AP26=8,8,IF('Vessel List B'!AP26=9,9,IF('Vessel List B'!AP26=10,10,IF('Vessel List B'!AP26=11,11,IF('Vessel List B'!AP26=12,12,IF('Vessel List B'!AP26=13,13,IF('Vessel List B'!AP26=14,14,IF('Vessel List B'!AP26=15,15,IF('Vessel List B'!AP26=16,16,0))))))))))))))))))</f>
        <v xml:space="preserve"> </v>
      </c>
      <c r="FI27" s="154"/>
      <c r="FJ27" s="158"/>
      <c r="FK27" s="390" t="str">
        <f t="shared" si="46"/>
        <v/>
      </c>
      <c r="FL27" s="158"/>
      <c r="FM27" s="137"/>
      <c r="FN27" s="388" t="str">
        <f t="shared" si="47"/>
        <v/>
      </c>
      <c r="FO27" s="157" t="str">
        <f>IF(VALUE(IF('Vessel List B'!BC26=1,1,IF('Vessel List B'!BC26=2,2,IF('Vessel List B'!BC26=3,3,IF('Vessel List B'!BC26=4,4,IF('Vessel List B'!BC26=5,5,IF('Vessel List B'!BC26=6,6,IF('Vessel List B'!BC26=7,7,IF('Vessel List B'!BC26=8,8,IF('Vessel List B'!BC26=9,9,IF('Vessel List B'!BC26=10,10,IF('Vessel List B'!BC26=11,11,IF('Vessel List B'!BC26=12,12,IF('Vessel List B'!BC26=13,13,IF('Vessel List B'!BC26=14,14,IF('Vessel List B'!BC26=15,15,IF('Vessel List B'!BC26=16,16,0)))))))))))))))))=0," ",VALUE(IF('Vessel List B'!BC26=1,1,IF('Vessel List B'!BC26=2,2,IF('Vessel List B'!BC26=3,3,IF('Vessel List B'!BC26=4,4,IF('Vessel List B'!BC26=5,5,IF('Vessel List B'!BC26=6,6,IF('Vessel List B'!BC26=7,7,IF('Vessel List B'!BC26=8,8,IF('Vessel List B'!BC26=9,9,IF('Vessel List B'!BC26=10,10,IF('Vessel List B'!BC26=11,11,IF('Vessel List B'!BC26=12,12,IF('Vessel List B'!BC26=13,13,IF('Vessel List B'!BC26=14,14,IF('Vessel List B'!BC26=15,15,IF('Vessel List B'!BC26=16,16,0))))))))))))))))))</f>
        <v xml:space="preserve"> </v>
      </c>
      <c r="FP27" s="154"/>
      <c r="FQ27" s="158"/>
      <c r="FR27" s="390" t="str">
        <f t="shared" si="48"/>
        <v/>
      </c>
      <c r="FS27" s="158"/>
      <c r="FT27" s="137"/>
      <c r="FU27" s="388" t="str">
        <f t="shared" si="49"/>
        <v/>
      </c>
      <c r="FV27" s="157" t="str">
        <f>IF(VALUE(IF('Vessel List B'!BP26=1,1,IF('Vessel List B'!BP26=2,2,IF('Vessel List B'!BP26=3,3,IF('Vessel List B'!BP26=4,4,IF('Vessel List B'!BP26=5,5,IF('Vessel List B'!BP26=6,6,IF('Vessel List B'!BP26=7,7,IF('Vessel List B'!BP26=8,8,IF('Vessel List B'!BP26=9,9,IF('Vessel List B'!BP26=10,10,IF('Vessel List B'!BP26=11,11,IF('Vessel List B'!BP26=12,12,IF('Vessel List B'!BP26=13,13,IF('Vessel List B'!BP26=14,14,IF('Vessel List B'!BP26=15,15,IF('Vessel List B'!BP26=16,16,0)))))))))))))))))=0," ",VALUE(IF('Vessel List B'!BP26=1,1,IF('Vessel List B'!BP26=2,2,IF('Vessel List B'!BP26=3,3,IF('Vessel List B'!BP26=4,4,IF('Vessel List B'!BP26=5,5,IF('Vessel List B'!BP26=6,6,IF('Vessel List B'!BP26=7,7,IF('Vessel List B'!BP26=8,8,IF('Vessel List B'!BP26=9,9,IF('Vessel List B'!BP26=10,10,IF('Vessel List B'!BP26=11,11,IF('Vessel List B'!BP26=12,12,IF('Vessel List B'!BP26=13,13,IF('Vessel List B'!BP26=14,14,IF('Vessel List B'!BP26=15,15,IF('Vessel List B'!BP26=16,16,0))))))))))))))))))</f>
        <v xml:space="preserve"> </v>
      </c>
      <c r="FW27" s="154"/>
      <c r="FX27" s="158"/>
      <c r="FY27" s="390" t="str">
        <f t="shared" si="50"/>
        <v/>
      </c>
      <c r="FZ27" s="158"/>
      <c r="GA27" s="137"/>
      <c r="GB27" s="388" t="str">
        <f t="shared" si="51"/>
        <v/>
      </c>
      <c r="GC27" s="157" t="str">
        <f>IF(VALUE(IF('Vessel List B'!CC26=1,1,IF('Vessel List B'!CC26=2,2,IF('Vessel List B'!CC26=3,3,IF('Vessel List B'!CC26=4,4,IF('Vessel List B'!CC26=5,5,IF('Vessel List B'!CC26=6,6,IF('Vessel List B'!CC26=7,7,IF('Vessel List B'!CC26=8,8,IF('Vessel List B'!CC26=9,9,IF('Vessel List B'!CC26=10,10,IF('Vessel List B'!CC26=11,11,IF('Vessel List B'!CC26=12,12,IF('Vessel List B'!CC26=13,13,IF('Vessel List B'!CC26=14,14,IF('Vessel List B'!CC26=15,15,IF('Vessel List B'!CC26=16,16,0)))))))))))))))))=0," ",VALUE(IF('Vessel List B'!CC26=1,1,IF('Vessel List B'!CC26=2,2,IF('Vessel List B'!CC26=3,3,IF('Vessel List B'!CC26=4,4,IF('Vessel List B'!CC26=5,5,IF('Vessel List B'!CC26=6,6,IF('Vessel List B'!CC26=7,7,IF('Vessel List B'!CC26=8,8,IF('Vessel List B'!CC26=9,9,IF('Vessel List B'!CC26=10,10,IF('Vessel List B'!CC26=11,11,IF('Vessel List B'!CC26=12,12,IF('Vessel List B'!CC26=13,13,IF('Vessel List B'!CC26=14,14,IF('Vessel List B'!CC26=15,15,IF('Vessel List B'!CC26=16,16,0))))))))))))))))))</f>
        <v xml:space="preserve"> </v>
      </c>
      <c r="GD27" s="154"/>
      <c r="GE27" s="158"/>
      <c r="GF27" s="390" t="str">
        <f t="shared" si="52"/>
        <v/>
      </c>
      <c r="GG27" s="158"/>
      <c r="GH27" s="137"/>
      <c r="GI27" s="388" t="str">
        <f t="shared" si="53"/>
        <v/>
      </c>
      <c r="GJ27" s="157" t="str">
        <f>IF(VALUE(IF('Vessel List B'!CP26=1,1,IF('Vessel List B'!CP26=2,2,IF('Vessel List B'!CP26=3,3,IF('Vessel List B'!CP26=4,4,IF('Vessel List B'!CP26=5,5,IF('Vessel List B'!CP26=6,6,IF('Vessel List B'!CP26=7,7,IF('Vessel List B'!CP26=8,8,IF('Vessel List B'!CP26=9,9,IF('Vessel List B'!CP26=10,10,IF('Vessel List B'!CP26=11,11,IF('Vessel List B'!CP26=12,12,IF('Vessel List B'!CP26=13,13,IF('Vessel List B'!CP26=14,14,IF('Vessel List B'!CP26=15,15,IF('Vessel List B'!CP26=16,16,0)))))))))))))))))=0," ",VALUE(IF('Vessel List B'!CP26=1,1,IF('Vessel List B'!CP26=2,2,IF('Vessel List B'!CP26=3,3,IF('Vessel List B'!CP26=4,4,IF('Vessel List B'!CP26=5,5,IF('Vessel List B'!CP26=6,6,IF('Vessel List B'!CP26=7,7,IF('Vessel List B'!CP26=8,8,IF('Vessel List B'!CP26=9,9,IF('Vessel List B'!CP26=10,10,IF('Vessel List B'!CP26=11,11,IF('Vessel List B'!CP26=12,12,IF('Vessel List B'!CP26=13,13,IF('Vessel List B'!CP26=14,14,IF('Vessel List B'!CP26=15,15,IF('Vessel List B'!CP26=16,16,0))))))))))))))))))</f>
        <v xml:space="preserve"> </v>
      </c>
      <c r="GK27" s="154"/>
      <c r="GL27" s="158"/>
      <c r="GM27" s="390" t="str">
        <f t="shared" si="54"/>
        <v/>
      </c>
      <c r="GN27" s="158"/>
      <c r="GO27" s="137"/>
      <c r="GP27" s="388" t="str">
        <f t="shared" si="55"/>
        <v/>
      </c>
      <c r="GQ27" s="157" t="str">
        <f>IF(VALUE(IF('Vessel List B'!DC26=1,1,IF('Vessel List B'!DC26=2,2,IF('Vessel List B'!DC26=3,3,IF('Vessel List B'!DC26=4,4,IF('Vessel List B'!DC26=5,5,IF('Vessel List B'!DC26=6,6,IF('Vessel List B'!DC26=7,7,IF('Vessel List B'!DC26=8,8,IF('Vessel List B'!DC26=9,9,IF('Vessel List B'!DC26=10,10,IF('Vessel List B'!DC26=11,11,IF('Vessel List B'!DC26=12,12,IF('Vessel List B'!DC26=13,13,IF('Vessel List B'!DC26=14,14,IF('Vessel List B'!DC26=15,15,IF('Vessel List B'!DC26=16,16,0)))))))))))))))))=0," ",VALUE(IF('Vessel List B'!DC26=1,1,IF('Vessel List B'!DC26=2,2,IF('Vessel List B'!DC26=3,3,IF('Vessel List B'!DC26=4,4,IF('Vessel List B'!DC26=5,5,IF('Vessel List B'!DC26=6,6,IF('Vessel List B'!DC26=7,7,IF('Vessel List B'!DC26=8,8,IF('Vessel List B'!DC26=9,9,IF('Vessel List B'!DC26=10,10,IF('Vessel List B'!DC26=11,11,IF('Vessel List B'!DC26=12,12,IF('Vessel List B'!DC26=13,13,IF('Vessel List B'!DC26=14,14,IF('Vessel List B'!DC26=15,15,IF('Vessel List B'!DC26=16,16,0))))))))))))))))))</f>
        <v xml:space="preserve"> </v>
      </c>
      <c r="GR27" s="154"/>
      <c r="GS27" s="158"/>
      <c r="GT27" s="390" t="str">
        <f t="shared" si="56"/>
        <v/>
      </c>
      <c r="GU27" s="158"/>
      <c r="GV27" s="137"/>
      <c r="GW27" s="388" t="str">
        <f t="shared" si="57"/>
        <v/>
      </c>
      <c r="GX27" s="157" t="str">
        <f>IF(VALUE(IF('Vessel List B'!DP26=1,1,IF('Vessel List B'!DP26=2,2,IF('Vessel List B'!DP26=3,3,IF('Vessel List B'!DP26=4,4,IF('Vessel List B'!DP26=5,5,IF('Vessel List B'!DP26=6,6,IF('Vessel List B'!DP26=7,7,IF('Vessel List B'!DP26=8,8,IF('Vessel List B'!DP26=9,9,IF('Vessel List B'!DP26=10,10,IF('Vessel List B'!DP26=11,11,IF('Vessel List B'!DP26=12,12,IF('Vessel List B'!DP26=13,13,IF('Vessel List B'!DP26=14,14,IF('Vessel List B'!DP26=15,15,IF('Vessel List B'!DP26=16,16,0)))))))))))))))))=0," ",VALUE(IF('Vessel List B'!DP26=1,1,IF('Vessel List B'!DP26=2,2,IF('Vessel List B'!DP26=3,3,IF('Vessel List B'!DP26=4,4,IF('Vessel List B'!DP26=5,5,IF('Vessel List B'!DP26=6,6,IF('Vessel List B'!DP26=7,7,IF('Vessel List B'!DP26=8,8,IF('Vessel List B'!DP26=9,9,IF('Vessel List B'!DP26=10,10,IF('Vessel List B'!DP26=11,11,IF('Vessel List B'!DP26=12,12,IF('Vessel List B'!DP26=13,13,IF('Vessel List B'!DP26=14,14,IF('Vessel List B'!DP26=15,15,IF('Vessel List B'!DP26=16,16,0))))))))))))))))))</f>
        <v xml:space="preserve"> </v>
      </c>
      <c r="GY27" s="154"/>
      <c r="GZ27" s="158"/>
      <c r="HA27" s="390" t="str">
        <f t="shared" si="58"/>
        <v/>
      </c>
      <c r="HB27" s="158"/>
      <c r="HC27" s="137"/>
      <c r="HD27" s="388" t="str">
        <f t="shared" si="59"/>
        <v/>
      </c>
      <c r="HE27" s="157" t="str">
        <f>IF(VALUE(IF('Vessel List B'!EC26=1,1,IF('Vessel List B'!EC26=2,2,IF('Vessel List B'!EC26=3,3,IF('Vessel List B'!EC26=4,4,IF('Vessel List B'!EC26=5,5,IF('Vessel List B'!EC26=6,6,IF('Vessel List B'!EC26=7,7,IF('Vessel List B'!EC26=8,8,IF('Vessel List B'!EC26=9,9,IF('Vessel List B'!EC26=10,10,IF('Vessel List B'!EC26=11,11,IF('Vessel List B'!EC26=12,12,IF('Vessel List B'!EC26=13,13,IF('Vessel List B'!EC26=14,14,IF('Vessel List B'!EC26=15,15,IF('Vessel List B'!EC26=16,16,0)))))))))))))))))=0," ",VALUE(IF('Vessel List B'!EC26=1,1,IF('Vessel List B'!EC26=2,2,IF('Vessel List B'!EC26=3,3,IF('Vessel List B'!EC26=4,4,IF('Vessel List B'!EC26=5,5,IF('Vessel List B'!EC26=6,6,IF('Vessel List B'!EC26=7,7,IF('Vessel List B'!EC26=8,8,IF('Vessel List B'!EC26=9,9,IF('Vessel List B'!EC26=10,10,IF('Vessel List B'!EC26=11,11,IF('Vessel List B'!EC26=12,12,IF('Vessel List B'!EC26=13,13,IF('Vessel List B'!EC26=14,14,IF('Vessel List B'!EC26=15,15,IF('Vessel List B'!EC26=16,16,0))))))))))))))))))</f>
        <v xml:space="preserve"> </v>
      </c>
      <c r="HF27" s="154"/>
      <c r="HG27" s="158"/>
      <c r="HH27" s="390" t="str">
        <f t="shared" si="60"/>
        <v/>
      </c>
      <c r="HI27" s="158"/>
      <c r="HJ27" s="137"/>
      <c r="HK27" s="388" t="str">
        <f t="shared" si="61"/>
        <v/>
      </c>
      <c r="HL27" s="157" t="str">
        <f>IF(VALUE(IF('Vessel List B'!EP26=1,1,IF('Vessel List B'!EP26=2,2,IF('Vessel List B'!EP26=3,3,IF('Vessel List B'!EP26=4,4,IF('Vessel List B'!EP26=5,5,IF('Vessel List B'!EP26=6,6,IF('Vessel List B'!EP26=7,7,IF('Vessel List B'!EP26=8,8,IF('Vessel List B'!EP26=9,9,IF('Vessel List B'!EP26=10,10,IF('Vessel List B'!EP26=11,11,IF('Vessel List B'!EP26=12,12,IF('Vessel List B'!EP26=13,13,IF('Vessel List B'!EP26=14,14,IF('Vessel List B'!EP26=15,15,IF('Vessel List B'!EP26=16,16,0)))))))))))))))))=0," ",VALUE(IF('Vessel List B'!EP26=1,1,IF('Vessel List B'!EP26=2,2,IF('Vessel List B'!EP26=3,3,IF('Vessel List B'!EP26=4,4,IF('Vessel List B'!EP26=5,5,IF('Vessel List B'!EP26=6,6,IF('Vessel List B'!EP26=7,7,IF('Vessel List B'!EP26=8,8,IF('Vessel List B'!EP26=9,9,IF('Vessel List B'!EP26=10,10,IF('Vessel List B'!EP26=11,11,IF('Vessel List B'!EP26=12,12,IF('Vessel List B'!EP26=13,13,IF('Vessel List B'!EP26=14,14,IF('Vessel List B'!EP26=15,15,IF('Vessel List B'!EP26=16,16,0))))))))))))))))))</f>
        <v xml:space="preserve"> </v>
      </c>
      <c r="HM27" s="154"/>
      <c r="HN27" s="158"/>
      <c r="HO27" s="390" t="str">
        <f t="shared" si="62"/>
        <v/>
      </c>
      <c r="HP27" s="158"/>
      <c r="HQ27" s="137"/>
      <c r="HR27" s="388" t="str">
        <f t="shared" si="63"/>
        <v/>
      </c>
      <c r="HS27" s="157" t="str">
        <f>IF(VALUE(IF('Vessel List B'!FC26=1,1,IF('Vessel List B'!FC26=2,2,IF('Vessel List B'!FC26=3,3,IF('Vessel List B'!FC26=4,4,IF('Vessel List B'!FC26=5,5,IF('Vessel List B'!FC26=6,6,IF('Vessel List B'!FC26=7,7,IF('Vessel List B'!FC26=8,8,IF('Vessel List B'!FC26=9,9,IF('Vessel List B'!FC26=10,10,IF('Vessel List B'!FC26=11,11,IF('Vessel List B'!FC26=12,12,IF('Vessel List B'!FC26=13,13,IF('Vessel List B'!FC26=14,14,IF('Vessel List B'!FC26=15,15,IF('Vessel List B'!FC26=16,16,0)))))))))))))))))=0," ",VALUE(IF('Vessel List B'!FC26=1,1,IF('Vessel List B'!FC26=2,2,IF('Vessel List B'!FC26=3,3,IF('Vessel List B'!FC26=4,4,IF('Vessel List B'!FC26=5,5,IF('Vessel List B'!FC26=6,6,IF('Vessel List B'!FC26=7,7,IF('Vessel List B'!FC26=8,8,IF('Vessel List B'!FC26=9,9,IF('Vessel List B'!FC26=10,10,IF('Vessel List B'!FC26=11,11,IF('Vessel List B'!FC26=12,12,IF('Vessel List B'!FC26=13,13,IF('Vessel List B'!FC26=14,14,IF('Vessel List B'!FC26=15,15,IF('Vessel List B'!FC26=16,16,0))))))))))))))))))</f>
        <v xml:space="preserve"> </v>
      </c>
      <c r="HT27" s="154"/>
      <c r="HU27" s="158"/>
      <c r="HV27" s="390" t="str">
        <f t="shared" si="64"/>
        <v/>
      </c>
      <c r="HW27" s="158"/>
      <c r="HX27" s="137"/>
      <c r="HY27" s="388" t="str">
        <f t="shared" si="65"/>
        <v/>
      </c>
      <c r="HZ27" s="157" t="str">
        <f>IF(VALUE(IF('Vessel List B'!FP26=1,1,IF('Vessel List B'!FP26=2,2,IF('Vessel List B'!FP26=3,3,IF('Vessel List B'!FP26=4,4,IF('Vessel List B'!FP26=5,5,IF('Vessel List B'!FP26=6,6,IF('Vessel List B'!FP26=7,7,IF('Vessel List B'!FP26=8,8,IF('Vessel List B'!FP26=9,9,IF('Vessel List B'!FP26=10,10,IF('Vessel List B'!FP26=11,11,IF('Vessel List B'!FP26=12,12,IF('Vessel List B'!FP26=13,13,IF('Vessel List B'!FP26=14,14,IF('Vessel List B'!FP26=15,15,IF('Vessel List B'!FP26=16,16,0)))))))))))))))))=0," ",VALUE(IF('Vessel List B'!FP26=1,1,IF('Vessel List B'!FP26=2,2,IF('Vessel List B'!FP26=3,3,IF('Vessel List B'!FP26=4,4,IF('Vessel List B'!FP26=5,5,IF('Vessel List B'!FP26=6,6,IF('Vessel List B'!FP26=7,7,IF('Vessel List B'!FP26=8,8,IF('Vessel List B'!FP26=9,9,IF('Vessel List B'!FP26=10,10,IF('Vessel List B'!FP26=11,11,IF('Vessel List B'!FP26=12,12,IF('Vessel List B'!FP26=13,13,IF('Vessel List B'!FP26=14,14,IF('Vessel List B'!FP26=15,15,IF('Vessel List B'!FP26=16,16,0))))))))))))))))))</f>
        <v xml:space="preserve"> </v>
      </c>
      <c r="IA27" s="154"/>
      <c r="IB27" s="158"/>
      <c r="IC27" s="390" t="str">
        <f t="shared" si="66"/>
        <v/>
      </c>
      <c r="ID27" s="158"/>
      <c r="IE27" s="137"/>
      <c r="IF27" s="388" t="str">
        <f t="shared" si="67"/>
        <v/>
      </c>
      <c r="IG27" s="157" t="str">
        <f>IF(VALUE(IF('Vessel List B'!GC26=1,1,IF('Vessel List B'!GC26=2,2,IF('Vessel List B'!GC26=3,3,IF('Vessel List B'!GC26=4,4,IF('Vessel List B'!GC26=5,5,IF('Vessel List B'!GC26=6,6,IF('Vessel List B'!GC26=7,7,IF('Vessel List B'!GC26=8,8,IF('Vessel List B'!GC26=9,9,IF('Vessel List B'!GC26=10,10,IF('Vessel List B'!GC26=11,11,IF('Vessel List B'!GC26=12,12,IF('Vessel List B'!GC26=13,13,IF('Vessel List B'!GC26=14,14,IF('Vessel List B'!GC26=15,15,IF('Vessel List B'!GC26=16,16,0)))))))))))))))))=0," ",VALUE(IF('Vessel List B'!GC26=1,1,IF('Vessel List B'!GC26=2,2,IF('Vessel List B'!GC26=3,3,IF('Vessel List B'!GC26=4,4,IF('Vessel List B'!GC26=5,5,IF('Vessel List B'!GC26=6,6,IF('Vessel List B'!GC26=7,7,IF('Vessel List B'!GC26=8,8,IF('Vessel List B'!GC26=9,9,IF('Vessel List B'!GC26=10,10,IF('Vessel List B'!GC26=11,11,IF('Vessel List B'!GC26=12,12,IF('Vessel List B'!GC26=13,13,IF('Vessel List B'!GC26=14,14,IF('Vessel List B'!GC26=15,15,IF('Vessel List B'!GC26=16,16,0))))))))))))))))))</f>
        <v xml:space="preserve"> </v>
      </c>
      <c r="IH27" s="154"/>
      <c r="II27" s="158"/>
      <c r="IJ27" s="390" t="str">
        <f t="shared" si="68"/>
        <v/>
      </c>
      <c r="IK27" s="158"/>
      <c r="IL27" s="137"/>
      <c r="IM27" s="388" t="str">
        <f t="shared" si="69"/>
        <v/>
      </c>
      <c r="IN27" s="157" t="str">
        <f>IF(VALUE(IF('Vessel List B'!GP26=1,1,IF('Vessel List B'!GP26=2,2,IF('Vessel List B'!GP26=3,3,IF('Vessel List B'!GP26=4,4,IF('Vessel List B'!GP26=5,5,IF('Vessel List B'!GP26=6,6,IF('Vessel List B'!GP26=7,7,IF('Vessel List B'!GP26=8,8,IF('Vessel List B'!GP26=9,9,IF('Vessel List B'!GP26=10,10,IF('Vessel List B'!GP26=11,11,IF('Vessel List B'!GP26=12,12,IF('Vessel List B'!GP26=13,13,IF('Vessel List B'!GP26=14,14,IF('Vessel List B'!GP26=15,15,IF('Vessel List B'!GP26=16,16,0)))))))))))))))))=0," ",VALUE(IF('Vessel List B'!GP26=1,1,IF('Vessel List B'!GP26=2,2,IF('Vessel List B'!GP26=3,3,IF('Vessel List B'!GP26=4,4,IF('Vessel List B'!GP26=5,5,IF('Vessel List B'!GP26=6,6,IF('Vessel List B'!GP26=7,7,IF('Vessel List B'!GP26=8,8,IF('Vessel List B'!GP26=9,9,IF('Vessel List B'!GP26=10,10,IF('Vessel List B'!GP26=11,11,IF('Vessel List B'!GP26=12,12,IF('Vessel List B'!GP26=13,13,IF('Vessel List B'!GP26=14,14,IF('Vessel List B'!GP26=15,15,IF('Vessel List B'!GP26=16,16,0))))))))))))))))))</f>
        <v xml:space="preserve"> </v>
      </c>
      <c r="IO27" s="154"/>
      <c r="IP27" s="158"/>
      <c r="IQ27" s="390" t="str">
        <f t="shared" si="70"/>
        <v/>
      </c>
      <c r="IR27" s="158"/>
      <c r="IS27" s="137"/>
      <c r="IT27" s="388" t="str">
        <f t="shared" si="71"/>
        <v/>
      </c>
      <c r="IU27" s="157" t="str">
        <f>IF(VALUE(IF('Vessel List B'!HC26=1,1,IF('Vessel List B'!HC26=2,2,IF('Vessel List B'!HC26=3,3,IF('Vessel List B'!HC26=4,4,IF('Vessel List B'!HC26=5,5,IF('Vessel List B'!HC26=6,6,IF('Vessel List B'!HC26=7,7,IF('Vessel List B'!HC26=8,8,IF('Vessel List B'!HC26=9,9,IF('Vessel List B'!HC26=10,10,IF('Vessel List B'!HC26=11,11,IF('Vessel List B'!HC26=12,12,IF('Vessel List B'!HC26=13,13,IF('Vessel List B'!HC26=14,14,IF('Vessel List B'!HC26=15,15,IF('Vessel List B'!HC26=16,16,0)))))))))))))))))=0," ",VALUE(IF('Vessel List B'!HC26=1,1,IF('Vessel List B'!HC26=2,2,IF('Vessel List B'!HC26=3,3,IF('Vessel List B'!HC26=4,4,IF('Vessel List B'!HC26=5,5,IF('Vessel List B'!HC26=6,6,IF('Vessel List B'!HC26=7,7,IF('Vessel List B'!HC26=8,8,IF('Vessel List B'!HC26=9,9,IF('Vessel List B'!HC26=10,10,IF('Vessel List B'!HC26=11,11,IF('Vessel List B'!HC26=12,12,IF('Vessel List B'!HC26=13,13,IF('Vessel List B'!HC26=14,14,IF('Vessel List B'!HC26=15,15,IF('Vessel List B'!HC26=16,16,0))))))))))))))))))</f>
        <v xml:space="preserve"> </v>
      </c>
      <c r="IV27" s="154"/>
      <c r="IW27" s="158"/>
      <c r="IX27" s="390" t="str">
        <f t="shared" si="72"/>
        <v/>
      </c>
      <c r="IY27" s="158"/>
      <c r="IZ27" s="137"/>
      <c r="JA27" s="388" t="str">
        <f t="shared" si="73"/>
        <v/>
      </c>
      <c r="JB27" s="157" t="str">
        <f>IF(VALUE(IF('Vessel List B'!HP26=1,1,IF('Vessel List B'!HP26=2,2,IF('Vessel List B'!HP26=3,3,IF('Vessel List B'!HP26=4,4,IF('Vessel List B'!HP26=5,5,IF('Vessel List B'!HP26=6,6,IF('Vessel List B'!HP26=7,7,IF('Vessel List B'!HP26=8,8,IF('Vessel List B'!HP26=9,9,IF('Vessel List B'!HP26=10,10,IF('Vessel List B'!HP26=11,11,IF('Vessel List B'!HP26=12,12,IF('Vessel List B'!HP26=13,13,IF('Vessel List B'!HP26=14,14,IF('Vessel List B'!HP26=15,15,IF('Vessel List B'!HP26=16,16,0)))))))))))))))))=0," ",VALUE(IF('Vessel List B'!HP26=1,1,IF('Vessel List B'!HP26=2,2,IF('Vessel List B'!HP26=3,3,IF('Vessel List B'!HP26=4,4,IF('Vessel List B'!HP26=5,5,IF('Vessel List B'!HP26=6,6,IF('Vessel List B'!HP26=7,7,IF('Vessel List B'!HP26=8,8,IF('Vessel List B'!HP26=9,9,IF('Vessel List B'!HP26=10,10,IF('Vessel List B'!HP26=11,11,IF('Vessel List B'!HP26=12,12,IF('Vessel List B'!HP26=13,13,IF('Vessel List B'!HP26=14,14,IF('Vessel List B'!HP26=15,15,IF('Vessel List B'!HP26=16,16,0))))))))))))))))))</f>
        <v xml:space="preserve"> </v>
      </c>
      <c r="JC27" s="154"/>
      <c r="JD27" s="158"/>
      <c r="JE27" s="390" t="str">
        <f t="shared" si="74"/>
        <v/>
      </c>
      <c r="JF27" s="158"/>
      <c r="JG27" s="137"/>
      <c r="JH27" s="388" t="str">
        <f t="shared" si="75"/>
        <v/>
      </c>
      <c r="JI27" s="157" t="str">
        <f>IF(VALUE(IF('Vessel List B'!IC26=1,1,IF('Vessel List B'!IC26=2,2,IF('Vessel List B'!IC26=3,3,IF('Vessel List B'!IC26=4,4,IF('Vessel List B'!IC26=5,5,IF('Vessel List B'!IC26=6,6,IF('Vessel List B'!IC26=7,7,IF('Vessel List B'!IC26=8,8,IF('Vessel List B'!IC26=9,9,IF('Vessel List B'!IC26=10,10,IF('Vessel List B'!IC26=11,11,IF('Vessel List B'!IC26=12,12,IF('Vessel List B'!IC26=13,13,IF('Vessel List B'!IC26=14,14,IF('Vessel List B'!IC26=15,15,IF('Vessel List B'!IC26=16,16,0)))))))))))))))))=0," ",VALUE(IF('Vessel List B'!IC26=1,1,IF('Vessel List B'!IC26=2,2,IF('Vessel List B'!IC26=3,3,IF('Vessel List B'!IC26=4,4,IF('Vessel List B'!IC26=5,5,IF('Vessel List B'!IC26=6,6,IF('Vessel List B'!IC26=7,7,IF('Vessel List B'!IC26=8,8,IF('Vessel List B'!IC26=9,9,IF('Vessel List B'!IC26=10,10,IF('Vessel List B'!IC26=11,11,IF('Vessel List B'!IC26=12,12,IF('Vessel List B'!IC26=13,13,IF('Vessel List B'!IC26=14,14,IF('Vessel List B'!IC26=15,15,IF('Vessel List B'!IC26=16,16,0))))))))))))))))))</f>
        <v xml:space="preserve"> </v>
      </c>
      <c r="JJ27" s="154"/>
      <c r="JK27" s="158"/>
      <c r="JL27" s="390" t="str">
        <f t="shared" si="76"/>
        <v/>
      </c>
      <c r="JM27" s="158"/>
      <c r="JN27" s="137"/>
      <c r="JO27" s="388" t="str">
        <f t="shared" si="77"/>
        <v/>
      </c>
      <c r="JP27" s="157" t="str">
        <f>IF(VALUE(IF('Vessel List B'!IP26=1,1,IF('Vessel List B'!IP26=2,2,IF('Vessel List B'!IP26=3,3,IF('Vessel List B'!IP26=4,4,IF('Vessel List B'!IP26=5,5,IF('Vessel List B'!IP26=6,6,IF('Vessel List B'!IP26=7,7,IF('Vessel List B'!IP26=8,8,IF('Vessel List B'!IP26=9,9,IF('Vessel List B'!IP26=10,10,IF('Vessel List B'!IP26=11,11,IF('Vessel List B'!IP26=12,12,IF('Vessel List B'!IP26=13,13,IF('Vessel List B'!IP26=14,14,IF('Vessel List B'!IP26=15,15,IF('Vessel List B'!IP26=16,16,0)))))))))))))))))=0," ",VALUE(IF('Vessel List B'!IP26=1,1,IF('Vessel List B'!IP26=2,2,IF('Vessel List B'!IP26=3,3,IF('Vessel List B'!IP26=4,4,IF('Vessel List B'!IP26=5,5,IF('Vessel List B'!IP26=6,6,IF('Vessel List B'!IP26=7,7,IF('Vessel List B'!IP26=8,8,IF('Vessel List B'!IP26=9,9,IF('Vessel List B'!IP26=10,10,IF('Vessel List B'!IP26=11,11,IF('Vessel List B'!IP26=12,12,IF('Vessel List B'!IP26=13,13,IF('Vessel List B'!IP26=14,14,IF('Vessel List B'!IP26=15,15,IF('Vessel List B'!IP26=16,16,0))))))))))))))))))</f>
        <v xml:space="preserve"> </v>
      </c>
      <c r="JQ27" s="154"/>
      <c r="JR27" s="158"/>
      <c r="JS27" s="390" t="str">
        <f t="shared" si="78"/>
        <v/>
      </c>
      <c r="JT27" s="158"/>
      <c r="JU27" s="137"/>
      <c r="JV27" s="397" t="str">
        <f t="shared" si="79"/>
        <v/>
      </c>
      <c r="JW27" s="403"/>
      <c r="JX27" s="409" t="e">
        <f t="shared" si="82"/>
        <v>#VALUE!</v>
      </c>
    </row>
    <row r="28" spans="1:291" ht="15" x14ac:dyDescent="0.25">
      <c r="A28" s="132">
        <f>'Vessel List A'!B27</f>
        <v>41602</v>
      </c>
      <c r="B28" s="157" t="str">
        <f>IF(VALUE(IF('Vessel List A'!C27=1,1,IF('Vessel List A'!C27=2,2,IF('Vessel List A'!C27=3,3,IF('Vessel List A'!C27=4,4,IF('Vessel List A'!C27=5,5,IF('Vessel List A'!C27=6,6,IF('Vessel List A'!C27=7,7,IF('Vessel List A'!C27=8,8,IF('Vessel List A'!C27=9,9,IF('Vessel List A'!C27=10,10,IF('Vessel List A'!C27=11,11,IF('Vessel List A'!C27=12,12,IF('Vessel List A'!C27=13,13,IF('Vessel List A'!C27=14,14,IF('Vessel List A'!C27=15,15,IF('Vessel List A'!C27=16,16,0)))))))))))))))))=0," ",VALUE(IF('Vessel List A'!C27=1,1,IF('Vessel List A'!C27=2,2,IF('Vessel List A'!C27=3,3,IF('Vessel List A'!C27=4,4,IF('Vessel List A'!C27=5,5,IF('Vessel List A'!C27=6,6,IF('Vessel List A'!C27=7,7,IF('Vessel List A'!C27=8,8,IF('Vessel List A'!C27=9,9,IF('Vessel List A'!C27=10,10,IF('Vessel List A'!C27=11,11,IF('Vessel List A'!C27=12,12,IF('Vessel List A'!C27=13,13,IF('Vessel List A'!C27=14,14,IF('Vessel List A'!C27=15,15,IF('Vessel List A'!C27=16,16,0))))))))))))))))))</f>
        <v xml:space="preserve"> </v>
      </c>
      <c r="C28" s="154"/>
      <c r="D28" s="158"/>
      <c r="E28" s="390" t="str">
        <f t="shared" si="0"/>
        <v/>
      </c>
      <c r="F28" s="158"/>
      <c r="G28" s="137"/>
      <c r="H28" s="388" t="str">
        <f t="shared" si="1"/>
        <v/>
      </c>
      <c r="I28" s="157" t="str">
        <f>IF(VALUE(IF('Vessel List A'!P27=1,1,IF('Vessel List A'!P27=2,2,IF('Vessel List A'!P27=3,3,IF('Vessel List A'!P27=4,4,IF('Vessel List A'!P27=5,5,IF('Vessel List A'!P27=6,6,IF('Vessel List A'!P27=7,7,IF('Vessel List A'!P27=8,8,IF('Vessel List A'!P27=9,9,IF('Vessel List A'!P27=10,10,IF('Vessel List A'!P27=11,11,IF('Vessel List A'!P27=12,12,IF('Vessel List A'!P27=13,13,IF('Vessel List A'!P27=14,14,IF('Vessel List A'!P27=15,15,IF('Vessel List A'!P27=16,16,0)))))))))))))))))=0," ",VALUE(IF('Vessel List A'!P27=1,1,IF('Vessel List A'!P27=2,2,IF('Vessel List A'!P27=3,3,IF('Vessel List A'!P27=4,4,IF('Vessel List A'!P27=5,5,IF('Vessel List A'!P27=6,6,IF('Vessel List A'!P27=7,7,IF('Vessel List A'!P27=8,8,IF('Vessel List A'!P27=9,9,IF('Vessel List A'!P27=10,10,IF('Vessel List A'!P27=11,11,IF('Vessel List A'!P27=12,12,IF('Vessel List A'!P27=13,13,IF('Vessel List A'!P27=14,14,IF('Vessel List A'!P27=15,15,IF('Vessel List A'!P27=16,16,0))))))))))))))))))</f>
        <v xml:space="preserve"> </v>
      </c>
      <c r="J28" s="154"/>
      <c r="K28" s="158"/>
      <c r="L28" s="390" t="str">
        <f t="shared" si="2"/>
        <v/>
      </c>
      <c r="M28" s="158"/>
      <c r="N28" s="137"/>
      <c r="O28" s="388" t="str">
        <f t="shared" si="3"/>
        <v/>
      </c>
      <c r="P28" s="157" t="str">
        <f>IF(VALUE(IF('Vessel List A'!AC27=1,1,IF('Vessel List A'!AC27=2,2,IF('Vessel List A'!AC27=3,3,IF('Vessel List A'!AC27=4,4,IF('Vessel List A'!AC27=5,5,IF('Vessel List A'!AC27=6,6,IF('Vessel List A'!AC27=7,7,IF('Vessel List A'!AC27=8,8,IF('Vessel List A'!AC27=9,9,IF('Vessel List A'!AC27=10,10,IF('Vessel List A'!AC27=11,11,IF('Vessel List A'!AC27=12,12,IF('Vessel List A'!AC27=13,13,IF('Vessel List A'!AC27=14,14,IF('Vessel List A'!AC27=15,15,IF('Vessel List A'!AC27=16,16,0)))))))))))))))))=0," ",VALUE(IF('Vessel List A'!AC27=1,1,IF('Vessel List A'!AC27=2,2,IF('Vessel List A'!AC27=3,3,IF('Vessel List A'!AC27=4,4,IF('Vessel List A'!AC27=5,5,IF('Vessel List A'!AC27=6,6,IF('Vessel List A'!AC27=7,7,IF('Vessel List A'!AC27=8,8,IF('Vessel List A'!AC27=9,9,IF('Vessel List A'!AC27=10,10,IF('Vessel List A'!AC27=11,11,IF('Vessel List A'!AC27=12,12,IF('Vessel List A'!AC27=13,13,IF('Vessel List A'!AC27=14,14,IF('Vessel List A'!AC27=15,15,IF('Vessel List A'!AC27=16,16,0))))))))))))))))))</f>
        <v xml:space="preserve"> </v>
      </c>
      <c r="Q28" s="154"/>
      <c r="R28" s="158"/>
      <c r="S28" s="390" t="str">
        <f t="shared" si="4"/>
        <v/>
      </c>
      <c r="T28" s="158"/>
      <c r="U28" s="137"/>
      <c r="V28" s="388" t="str">
        <f t="shared" si="5"/>
        <v/>
      </c>
      <c r="W28" s="157" t="str">
        <f>IF(VALUE(IF('Vessel List A'!AP27=1,1,IF('Vessel List A'!AP27=2,2,IF('Vessel List A'!AP27=3,3,IF('Vessel List A'!AP27=4,4,IF('Vessel List A'!AP27=5,5,IF('Vessel List A'!AP27=6,6,IF('Vessel List A'!AP27=7,7,IF('Vessel List A'!AP27=8,8,IF('Vessel List A'!AP27=9,9,IF('Vessel List A'!AP27=10,10,IF('Vessel List A'!AP27=11,11,IF('Vessel List A'!AP27=12,12,IF('Vessel List A'!AP27=13,13,IF('Vessel List A'!AP27=14,14,IF('Vessel List A'!AP27=15,15,IF('Vessel List A'!AP27=16,16,0)))))))))))))))))=0," ",VALUE(IF('Vessel List A'!AP27=1,1,IF('Vessel List A'!AP27=2,2,IF('Vessel List A'!AP27=3,3,IF('Vessel List A'!AP27=4,4,IF('Vessel List A'!AP27=5,5,IF('Vessel List A'!AP27=6,6,IF('Vessel List A'!AP27=7,7,IF('Vessel List A'!AP27=8,8,IF('Vessel List A'!AP27=9,9,IF('Vessel List A'!AP27=10,10,IF('Vessel List A'!AP27=11,11,IF('Vessel List A'!AP27=12,12,IF('Vessel List A'!AP27=13,13,IF('Vessel List A'!AP27=14,14,IF('Vessel List A'!AP27=15,15,IF('Vessel List A'!AP27=16,16,0))))))))))))))))))</f>
        <v xml:space="preserve"> </v>
      </c>
      <c r="X28" s="154"/>
      <c r="Y28" s="158"/>
      <c r="Z28" s="390" t="str">
        <f t="shared" si="6"/>
        <v/>
      </c>
      <c r="AA28" s="158"/>
      <c r="AB28" s="137"/>
      <c r="AC28" s="388" t="str">
        <f t="shared" si="7"/>
        <v/>
      </c>
      <c r="AD28" s="157" t="str">
        <f>IF(VALUE(IF('Vessel List A'!BC27=1,1,IF('Vessel List A'!BC27=2,2,IF('Vessel List A'!BC27=3,3,IF('Vessel List A'!BC27=4,4,IF('Vessel List A'!BC27=5,5,IF('Vessel List A'!BC27=6,6,IF('Vessel List A'!BC27=7,7,IF('Vessel List A'!BC27=8,8,IF('Vessel List A'!BC27=9,9,IF('Vessel List A'!BC27=10,10,IF('Vessel List A'!BC27=11,11,IF('Vessel List A'!BC27=12,12,IF('Vessel List A'!BC27=13,13,IF('Vessel List A'!BC27=14,14,IF('Vessel List A'!BC27=15,15,IF('Vessel List A'!BC27=16,16,0)))))))))))))))))=0," ",VALUE(IF('Vessel List A'!BC27=1,1,IF('Vessel List A'!BC27=2,2,IF('Vessel List A'!BC27=3,3,IF('Vessel List A'!BC27=4,4,IF('Vessel List A'!BC27=5,5,IF('Vessel List A'!BC27=6,6,IF('Vessel List A'!BC27=7,7,IF('Vessel List A'!BC27=8,8,IF('Vessel List A'!BC27=9,9,IF('Vessel List A'!BC27=10,10,IF('Vessel List A'!BC27=11,11,IF('Vessel List A'!BC27=12,12,IF('Vessel List A'!BC27=13,13,IF('Vessel List A'!BC27=14,14,IF('Vessel List A'!BC27=15,15,IF('Vessel List A'!BC27=16,16,0))))))))))))))))))</f>
        <v xml:space="preserve"> </v>
      </c>
      <c r="AE28" s="154"/>
      <c r="AF28" s="158"/>
      <c r="AG28" s="390" t="str">
        <f t="shared" si="8"/>
        <v/>
      </c>
      <c r="AH28" s="158"/>
      <c r="AI28" s="137"/>
      <c r="AJ28" s="388" t="str">
        <f t="shared" si="9"/>
        <v/>
      </c>
      <c r="AK28" s="157" t="str">
        <f>IF(VALUE(IF('Vessel List A'!BP27=1,1,IF('Vessel List A'!BP27=2,2,IF('Vessel List A'!BP27=3,3,IF('Vessel List A'!BP27=4,4,IF('Vessel List A'!BP27=5,5,IF('Vessel List A'!BP27=6,6,IF('Vessel List A'!BP27=7,7,IF('Vessel List A'!BP27=8,8,IF('Vessel List A'!BP27=9,9,IF('Vessel List A'!BP27=10,10,IF('Vessel List A'!BP27=11,11,IF('Vessel List A'!BP27=12,12,IF('Vessel List A'!BP27=13,13,IF('Vessel List A'!BP27=14,14,IF('Vessel List A'!BP27=15,15,IF('Vessel List A'!BP27=16,16,0)))))))))))))))))=0," ",VALUE(IF('Vessel List A'!BP27=1,1,IF('Vessel List A'!BP27=2,2,IF('Vessel List A'!BP27=3,3,IF('Vessel List A'!BP27=4,4,IF('Vessel List A'!BP27=5,5,IF('Vessel List A'!BP27=6,6,IF('Vessel List A'!BP27=7,7,IF('Vessel List A'!BP27=8,8,IF('Vessel List A'!BP27=9,9,IF('Vessel List A'!BP27=10,10,IF('Vessel List A'!BP27=11,11,IF('Vessel List A'!BP27=12,12,IF('Vessel List A'!BP27=13,13,IF('Vessel List A'!BP27=14,14,IF('Vessel List A'!BP27=15,15,IF('Vessel List A'!BP27=16,16,0))))))))))))))))))</f>
        <v xml:space="preserve"> </v>
      </c>
      <c r="AL28" s="154"/>
      <c r="AM28" s="158"/>
      <c r="AN28" s="390" t="str">
        <f t="shared" si="10"/>
        <v/>
      </c>
      <c r="AO28" s="158"/>
      <c r="AP28" s="137"/>
      <c r="AQ28" s="388" t="str">
        <f t="shared" si="11"/>
        <v/>
      </c>
      <c r="AR28" s="157" t="str">
        <f>IF(VALUE(IF('Vessel List A'!CC27=1,1,IF('Vessel List A'!CC27=2,2,IF('Vessel List A'!CC27=3,3,IF('Vessel List A'!CC27=4,4,IF('Vessel List A'!CC27=5,5,IF('Vessel List A'!CC27=6,6,IF('Vessel List A'!CC27=7,7,IF('Vessel List A'!CC27=8,8,IF('Vessel List A'!CC27=9,9,IF('Vessel List A'!CC27=10,10,IF('Vessel List A'!CC27=11,11,IF('Vessel List A'!CC27=12,12,IF('Vessel List A'!CC27=13,13,IF('Vessel List A'!CC27=14,14,IF('Vessel List A'!CC27=15,15,IF('Vessel List A'!CC27=16,16,0)))))))))))))))))=0," ",VALUE(IF('Vessel List A'!CC27=1,1,IF('Vessel List A'!CC27=2,2,IF('Vessel List A'!CC27=3,3,IF('Vessel List A'!CC27=4,4,IF('Vessel List A'!CC27=5,5,IF('Vessel List A'!CC27=6,6,IF('Vessel List A'!CC27=7,7,IF('Vessel List A'!CC27=8,8,IF('Vessel List A'!CC27=9,9,IF('Vessel List A'!CC27=10,10,IF('Vessel List A'!CC27=11,11,IF('Vessel List A'!CC27=12,12,IF('Vessel List A'!CC27=13,13,IF('Vessel List A'!CC27=14,14,IF('Vessel List A'!CC27=15,15,IF('Vessel List A'!CC27=16,16,0))))))))))))))))))</f>
        <v xml:space="preserve"> </v>
      </c>
      <c r="AS28" s="154"/>
      <c r="AT28" s="158"/>
      <c r="AU28" s="390" t="str">
        <f t="shared" si="12"/>
        <v/>
      </c>
      <c r="AV28" s="158"/>
      <c r="AW28" s="137"/>
      <c r="AX28" s="388" t="str">
        <f t="shared" si="13"/>
        <v/>
      </c>
      <c r="AY28" s="157" t="str">
        <f>IF(VALUE(IF('Vessel List A'!CP27=1,1,IF('Vessel List A'!CP27=2,2,IF('Vessel List A'!CP27=3,3,IF('Vessel List A'!CP27=4,4,IF('Vessel List A'!CP27=5,5,IF('Vessel List A'!CP27=6,6,IF('Vessel List A'!CP27=7,7,IF('Vessel List A'!CP27=8,8,IF('Vessel List A'!CP27=9,9,IF('Vessel List A'!CP27=10,10,IF('Vessel List A'!CP27=11,11,IF('Vessel List A'!CP27=12,12,IF('Vessel List A'!CP27=13,13,IF('Vessel List A'!CP27=14,14,IF('Vessel List A'!CP27=15,15,IF('Vessel List A'!CP27=16,16,0)))))))))))))))))=0," ",VALUE(IF('Vessel List A'!CP27=1,1,IF('Vessel List A'!CP27=2,2,IF('Vessel List A'!CP27=3,3,IF('Vessel List A'!CP27=4,4,IF('Vessel List A'!CP27=5,5,IF('Vessel List A'!CP27=6,6,IF('Vessel List A'!CP27=7,7,IF('Vessel List A'!CP27=8,8,IF('Vessel List A'!CP27=9,9,IF('Vessel List A'!CP27=10,10,IF('Vessel List A'!CP27=11,11,IF('Vessel List A'!CP27=12,12,IF('Vessel List A'!CP27=13,13,IF('Vessel List A'!CP27=14,14,IF('Vessel List A'!CP27=15,15,IF('Vessel List A'!CP27=16,16,0))))))))))))))))))</f>
        <v xml:space="preserve"> </v>
      </c>
      <c r="AZ28" s="154"/>
      <c r="BA28" s="158"/>
      <c r="BB28" s="390" t="str">
        <f t="shared" si="14"/>
        <v/>
      </c>
      <c r="BC28" s="158"/>
      <c r="BD28" s="137"/>
      <c r="BE28" s="388" t="str">
        <f t="shared" si="15"/>
        <v/>
      </c>
      <c r="BF28" s="157" t="str">
        <f>IF(VALUE(IF('Vessel List A'!DC27=1,1,IF('Vessel List A'!DC27=2,2,IF('Vessel List A'!DC27=3,3,IF('Vessel List A'!DC27=4,4,IF('Vessel List A'!DC27=5,5,IF('Vessel List A'!DC27=6,6,IF('Vessel List A'!DC27=7,7,IF('Vessel List A'!DC27=8,8,IF('Vessel List A'!DC27=9,9,IF('Vessel List A'!DC27=10,10,IF('Vessel List A'!DC27=11,11,IF('Vessel List A'!DC27=12,12,IF('Vessel List A'!DC27=13,13,IF('Vessel List A'!DC27=14,14,IF('Vessel List A'!DC27=15,15,IF('Vessel List A'!DC27=16,16,0)))))))))))))))))=0," ",VALUE(IF('Vessel List A'!DC27=1,1,IF('Vessel List A'!DC27=2,2,IF('Vessel List A'!DC27=3,3,IF('Vessel List A'!DC27=4,4,IF('Vessel List A'!DC27=5,5,IF('Vessel List A'!DC27=6,6,IF('Vessel List A'!DC27=7,7,IF('Vessel List A'!DC27=8,8,IF('Vessel List A'!DC27=9,9,IF('Vessel List A'!DC27=10,10,IF('Vessel List A'!DC27=11,11,IF('Vessel List A'!DC27=12,12,IF('Vessel List A'!DC27=13,13,IF('Vessel List A'!DC27=14,14,IF('Vessel List A'!DC27=15,15,IF('Vessel List A'!DC27=16,16,0))))))))))))))))))</f>
        <v xml:space="preserve"> </v>
      </c>
      <c r="BG28" s="154"/>
      <c r="BH28" s="158"/>
      <c r="BI28" s="390" t="str">
        <f t="shared" si="16"/>
        <v/>
      </c>
      <c r="BJ28" s="158"/>
      <c r="BK28" s="137"/>
      <c r="BL28" s="388" t="str">
        <f t="shared" si="17"/>
        <v/>
      </c>
      <c r="BM28" s="157" t="str">
        <f>IF(VALUE(IF('Vessel List A'!DP27=1,1,IF('Vessel List A'!DP27=2,2,IF('Vessel List A'!DP27=3,3,IF('Vessel List A'!DP27=4,4,IF('Vessel List A'!DP27=5,5,IF('Vessel List A'!DP27=6,6,IF('Vessel List A'!DP27=7,7,IF('Vessel List A'!DP27=8,8,IF('Vessel List A'!DP27=9,9,IF('Vessel List A'!DP27=10,10,IF('Vessel List A'!DP27=11,11,IF('Vessel List A'!DP27=12,12,IF('Vessel List A'!DP27=13,13,IF('Vessel List A'!DP27=14,14,IF('Vessel List A'!DP27=15,15,IF('Vessel List A'!DP27=16,16,0)))))))))))))))))=0," ",VALUE(IF('Vessel List A'!DP27=1,1,IF('Vessel List A'!DP27=2,2,IF('Vessel List A'!DP27=3,3,IF('Vessel List A'!DP27=4,4,IF('Vessel List A'!DP27=5,5,IF('Vessel List A'!DP27=6,6,IF('Vessel List A'!DP27=7,7,IF('Vessel List A'!DP27=8,8,IF('Vessel List A'!DP27=9,9,IF('Vessel List A'!DP27=10,10,IF('Vessel List A'!DP27=11,11,IF('Vessel List A'!DP27=12,12,IF('Vessel List A'!DP27=13,13,IF('Vessel List A'!DP27=14,14,IF('Vessel List A'!DP27=15,15,IF('Vessel List A'!DP27=16,16,0))))))))))))))))))</f>
        <v xml:space="preserve"> </v>
      </c>
      <c r="BN28" s="154"/>
      <c r="BO28" s="158"/>
      <c r="BP28" s="390" t="str">
        <f t="shared" si="18"/>
        <v/>
      </c>
      <c r="BQ28" s="158"/>
      <c r="BR28" s="137"/>
      <c r="BS28" s="388" t="str">
        <f t="shared" si="19"/>
        <v/>
      </c>
      <c r="BT28" s="157" t="str">
        <f>IF(VALUE(IF('Vessel List A'!EC27=1,1,IF('Vessel List A'!EC27=2,2,IF('Vessel List A'!EC27=3,3,IF('Vessel List A'!EC27=4,4,IF('Vessel List A'!EC27=5,5,IF('Vessel List A'!EC27=6,6,IF('Vessel List A'!EC27=7,7,IF('Vessel List A'!EC27=8,8,IF('Vessel List A'!EC27=9,9,IF('Vessel List A'!EC27=10,10,IF('Vessel List A'!EC27=11,11,IF('Vessel List A'!EC27=12,12,IF('Vessel List A'!EC27=13,13,IF('Vessel List A'!EC27=14,14,IF('Vessel List A'!EC27=15,15,IF('Vessel List A'!EC27=16,16,0)))))))))))))))))=0," ",VALUE(IF('Vessel List A'!EC27=1,1,IF('Vessel List A'!EC27=2,2,IF('Vessel List A'!EC27=3,3,IF('Vessel List A'!EC27=4,4,IF('Vessel List A'!EC27=5,5,IF('Vessel List A'!EC27=6,6,IF('Vessel List A'!EC27=7,7,IF('Vessel List A'!EC27=8,8,IF('Vessel List A'!EC27=9,9,IF('Vessel List A'!EC27=10,10,IF('Vessel List A'!EC27=11,11,IF('Vessel List A'!EC27=12,12,IF('Vessel List A'!EC27=13,13,IF('Vessel List A'!EC27=14,14,IF('Vessel List A'!EC27=15,15,IF('Vessel List A'!EC27=16,16,0))))))))))))))))))</f>
        <v xml:space="preserve"> </v>
      </c>
      <c r="BU28" s="154"/>
      <c r="BV28" s="158"/>
      <c r="BW28" s="390" t="str">
        <f t="shared" si="20"/>
        <v/>
      </c>
      <c r="BX28" s="158"/>
      <c r="BY28" s="137"/>
      <c r="BZ28" s="388" t="str">
        <f t="shared" si="21"/>
        <v/>
      </c>
      <c r="CA28" s="157" t="str">
        <f>IF(VALUE(IF('Vessel List A'!EP27=1,1,IF('Vessel List A'!EP27=2,2,IF('Vessel List A'!EP27=3,3,IF('Vessel List A'!EP27=4,4,IF('Vessel List A'!EP27=5,5,IF('Vessel List A'!EP27=6,6,IF('Vessel List A'!EP27=7,7,IF('Vessel List A'!EP27=8,8,IF('Vessel List A'!EP27=9,9,IF('Vessel List A'!EP27=10,10,IF('Vessel List A'!EP27=11,11,IF('Vessel List A'!EP27=12,12,IF('Vessel List A'!EP27=13,13,IF('Vessel List A'!EP27=14,14,IF('Vessel List A'!EP27=15,15,IF('Vessel List A'!EP27=16,16,0)))))))))))))))))=0," ",VALUE(IF('Vessel List A'!EP27=1,1,IF('Vessel List A'!EP27=2,2,IF('Vessel List A'!EP27=3,3,IF('Vessel List A'!EP27=4,4,IF('Vessel List A'!EP27=5,5,IF('Vessel List A'!EP27=6,6,IF('Vessel List A'!EP27=7,7,IF('Vessel List A'!EP27=8,8,IF('Vessel List A'!EP27=9,9,IF('Vessel List A'!EP27=10,10,IF('Vessel List A'!EP27=11,11,IF('Vessel List A'!EP27=12,12,IF('Vessel List A'!EP27=13,13,IF('Vessel List A'!EP27=14,14,IF('Vessel List A'!EP27=15,15,IF('Vessel List A'!EP27=16,16,0))))))))))))))))))</f>
        <v xml:space="preserve"> </v>
      </c>
      <c r="CB28" s="154"/>
      <c r="CC28" s="158"/>
      <c r="CD28" s="390" t="str">
        <f t="shared" si="22"/>
        <v/>
      </c>
      <c r="CE28" s="158"/>
      <c r="CF28" s="137"/>
      <c r="CG28" s="388" t="str">
        <f t="shared" si="23"/>
        <v/>
      </c>
      <c r="CH28" s="157" t="str">
        <f>IF(VALUE(IF('Vessel List A'!FC27=1,1,IF('Vessel List A'!FC27=2,2,IF('Vessel List A'!FC27=3,3,IF('Vessel List A'!FC27=4,4,IF('Vessel List A'!FC27=5,5,IF('Vessel List A'!FC27=6,6,IF('Vessel List A'!FC27=7,7,IF('Vessel List A'!FC27=8,8,IF('Vessel List A'!FC27=9,9,IF('Vessel List A'!FC27=10,10,IF('Vessel List A'!FC27=11,11,IF('Vessel List A'!FC27=12,12,IF('Vessel List A'!FC27=13,13,IF('Vessel List A'!FC27=14,14,IF('Vessel List A'!FC27=15,15,IF('Vessel List A'!FC27=16,16,0)))))))))))))))))=0," ",VALUE(IF('Vessel List A'!FC27=1,1,IF('Vessel List A'!FC27=2,2,IF('Vessel List A'!FC27=3,3,IF('Vessel List A'!FC27=4,4,IF('Vessel List A'!FC27=5,5,IF('Vessel List A'!FC27=6,6,IF('Vessel List A'!FC27=7,7,IF('Vessel List A'!FC27=8,8,IF('Vessel List A'!FC27=9,9,IF('Vessel List A'!FC27=10,10,IF('Vessel List A'!FC27=11,11,IF('Vessel List A'!FC27=12,12,IF('Vessel List A'!FC27=13,13,IF('Vessel List A'!FC27=14,14,IF('Vessel List A'!FC27=15,15,IF('Vessel List A'!FC27=16,16,0))))))))))))))))))</f>
        <v xml:space="preserve"> </v>
      </c>
      <c r="CI28" s="154"/>
      <c r="CJ28" s="158"/>
      <c r="CK28" s="390" t="str">
        <f t="shared" si="24"/>
        <v/>
      </c>
      <c r="CL28" s="158"/>
      <c r="CM28" s="137"/>
      <c r="CN28" s="388" t="str">
        <f t="shared" si="25"/>
        <v/>
      </c>
      <c r="CO28" s="157" t="str">
        <f>IF(VALUE(IF('Vessel List A'!FP27=1,1,IF('Vessel List A'!FP27=2,2,IF('Vessel List A'!FP27=3,3,IF('Vessel List A'!FP27=4,4,IF('Vessel List A'!FP27=5,5,IF('Vessel List A'!FP27=6,6,IF('Vessel List A'!FP27=7,7,IF('Vessel List A'!FP27=8,8,IF('Vessel List A'!FP27=9,9,IF('Vessel List A'!FP27=10,10,IF('Vessel List A'!FP27=11,11,IF('Vessel List A'!FP27=12,12,IF('Vessel List A'!FP27=13,13,IF('Vessel List A'!FP27=14,14,IF('Vessel List A'!FP27=15,15,IF('Vessel List A'!FP27=16,16,0)))))))))))))))))=0," ",VALUE(IF('Vessel List A'!FP27=1,1,IF('Vessel List A'!FP27=2,2,IF('Vessel List A'!FP27=3,3,IF('Vessel List A'!FP27=4,4,IF('Vessel List A'!FP27=5,5,IF('Vessel List A'!FP27=6,6,IF('Vessel List A'!FP27=7,7,IF('Vessel List A'!FP27=8,8,IF('Vessel List A'!FP27=9,9,IF('Vessel List A'!FP27=10,10,IF('Vessel List A'!FP27=11,11,IF('Vessel List A'!FP27=12,12,IF('Vessel List A'!FP27=13,13,IF('Vessel List A'!FP27=14,14,IF('Vessel List A'!FP27=15,15,IF('Vessel List A'!FP27=16,16,0))))))))))))))))))</f>
        <v xml:space="preserve"> </v>
      </c>
      <c r="CP28" s="154"/>
      <c r="CQ28" s="158"/>
      <c r="CR28" s="390" t="str">
        <f t="shared" si="26"/>
        <v/>
      </c>
      <c r="CS28" s="158"/>
      <c r="CT28" s="137"/>
      <c r="CU28" s="388" t="str">
        <f t="shared" si="27"/>
        <v/>
      </c>
      <c r="CV28" s="157" t="str">
        <f>IF(VALUE(IF('Vessel List A'!GC27=1,1,IF('Vessel List A'!GC27=2,2,IF('Vessel List A'!GC27=3,3,IF('Vessel List A'!GC27=4,4,IF('Vessel List A'!GC27=5,5,IF('Vessel List A'!GC27=6,6,IF('Vessel List A'!GC27=7,7,IF('Vessel List A'!GC27=8,8,IF('Vessel List A'!GC27=9,9,IF('Vessel List A'!GC27=10,10,IF('Vessel List A'!GC27=11,11,IF('Vessel List A'!GC27=12,12,IF('Vessel List A'!GC27=13,13,IF('Vessel List A'!GC27=14,14,IF('Vessel List A'!GC27=15,15,IF('Vessel List A'!GC27=16,16,0)))))))))))))))))=0," ",VALUE(IF('Vessel List A'!GC27=1,1,IF('Vessel List A'!GC27=2,2,IF('Vessel List A'!GC27=3,3,IF('Vessel List A'!GC27=4,4,IF('Vessel List A'!GC27=5,5,IF('Vessel List A'!GC27=6,6,IF('Vessel List A'!GC27=7,7,IF('Vessel List A'!GC27=8,8,IF('Vessel List A'!GC27=9,9,IF('Vessel List A'!GC27=10,10,IF('Vessel List A'!GC27=11,11,IF('Vessel List A'!GC27=12,12,IF('Vessel List A'!GC27=13,13,IF('Vessel List A'!GC27=14,14,IF('Vessel List A'!GC27=15,15,IF('Vessel List A'!GC27=16,16,0))))))))))))))))))</f>
        <v xml:space="preserve"> </v>
      </c>
      <c r="CW28" s="154"/>
      <c r="CX28" s="158"/>
      <c r="CY28" s="390" t="str">
        <f t="shared" si="28"/>
        <v/>
      </c>
      <c r="CZ28" s="158"/>
      <c r="DA28" s="137"/>
      <c r="DB28" s="388" t="str">
        <f t="shared" si="29"/>
        <v/>
      </c>
      <c r="DC28" s="157" t="str">
        <f>IF(VALUE(IF('Vessel List A'!GP27=1,1,IF('Vessel List A'!GP27=2,2,IF('Vessel List A'!GP27=3,3,IF('Vessel List A'!GP27=4,4,IF('Vessel List A'!GP27=5,5,IF('Vessel List A'!GP27=6,6,IF('Vessel List A'!GP27=7,7,IF('Vessel List A'!GP27=8,8,IF('Vessel List A'!GP27=9,9,IF('Vessel List A'!GP27=10,10,IF('Vessel List A'!GP27=11,11,IF('Vessel List A'!GP27=12,12,IF('Vessel List A'!GP27=13,13,IF('Vessel List A'!GP27=14,14,IF('Vessel List A'!GP27=15,15,IF('Vessel List A'!GP27=16,16,0)))))))))))))))))=0," ",VALUE(IF('Vessel List A'!GP27=1,1,IF('Vessel List A'!GP27=2,2,IF('Vessel List A'!GP27=3,3,IF('Vessel List A'!GP27=4,4,IF('Vessel List A'!GP27=5,5,IF('Vessel List A'!GP27=6,6,IF('Vessel List A'!GP27=7,7,IF('Vessel List A'!GP27=8,8,IF('Vessel List A'!GP27=9,9,IF('Vessel List A'!GP27=10,10,IF('Vessel List A'!GP27=11,11,IF('Vessel List A'!GP27=12,12,IF('Vessel List A'!GP27=13,13,IF('Vessel List A'!GP27=14,14,IF('Vessel List A'!GP27=15,15,IF('Vessel List A'!GP27=16,16,0))))))))))))))))))</f>
        <v xml:space="preserve"> </v>
      </c>
      <c r="DD28" s="154"/>
      <c r="DE28" s="158"/>
      <c r="DF28" s="390" t="str">
        <f t="shared" si="30"/>
        <v/>
      </c>
      <c r="DG28" s="158"/>
      <c r="DH28" s="137"/>
      <c r="DI28" s="388" t="str">
        <f t="shared" si="31"/>
        <v/>
      </c>
      <c r="DJ28" s="157" t="str">
        <f>IF(VALUE(IF('Vessel List A'!HC27=1,1,IF('Vessel List A'!HC27=2,2,IF('Vessel List A'!HC27=3,3,IF('Vessel List A'!HC27=4,4,IF('Vessel List A'!HC27=5,5,IF('Vessel List A'!HC27=6,6,IF('Vessel List A'!HC27=7,7,IF('Vessel List A'!HC27=8,8,IF('Vessel List A'!HC27=9,9,IF('Vessel List A'!HC27=10,10,IF('Vessel List A'!HC27=11,11,IF('Vessel List A'!HC27=12,12,IF('Vessel List A'!HC27=13,13,IF('Vessel List A'!HC27=14,14,IF('Vessel List A'!HC27=15,15,IF('Vessel List A'!HC27=16,16,0)))))))))))))))))=0," ",VALUE(IF('Vessel List A'!HC27=1,1,IF('Vessel List A'!HC27=2,2,IF('Vessel List A'!HC27=3,3,IF('Vessel List A'!HC27=4,4,IF('Vessel List A'!HC27=5,5,IF('Vessel List A'!HC27=6,6,IF('Vessel List A'!HC27=7,7,IF('Vessel List A'!HC27=8,8,IF('Vessel List A'!HC27=9,9,IF('Vessel List A'!HC27=10,10,IF('Vessel List A'!HC27=11,11,IF('Vessel List A'!HC27=12,12,IF('Vessel List A'!HC27=13,13,IF('Vessel List A'!HC27=14,14,IF('Vessel List A'!HC27=15,15,IF('Vessel List A'!HC27=16,16,0))))))))))))))))))</f>
        <v xml:space="preserve"> </v>
      </c>
      <c r="DK28" s="154"/>
      <c r="DL28" s="158"/>
      <c r="DM28" s="390" t="str">
        <f t="shared" si="32"/>
        <v/>
      </c>
      <c r="DN28" s="158"/>
      <c r="DO28" s="137"/>
      <c r="DP28" s="388" t="str">
        <f t="shared" si="33"/>
        <v/>
      </c>
      <c r="DQ28" s="157" t="str">
        <f>IF(VALUE(IF('Vessel List A'!HP27=1,1,IF('Vessel List A'!HP27=2,2,IF('Vessel List A'!HP27=3,3,IF('Vessel List A'!HP27=4,4,IF('Vessel List A'!HP27=5,5,IF('Vessel List A'!HP27=6,6,IF('Vessel List A'!HP27=7,7,IF('Vessel List A'!HP27=8,8,IF('Vessel List A'!HP27=9,9,IF('Vessel List A'!HP27=10,10,IF('Vessel List A'!HP27=11,11,IF('Vessel List A'!HP27=12,12,IF('Vessel List A'!HP27=13,13,IF('Vessel List A'!HP27=14,14,IF('Vessel List A'!HP27=15,15,IF('Vessel List A'!HP27=16,16,0)))))))))))))))))=0," ",VALUE(IF('Vessel List A'!HP27=1,1,IF('Vessel List A'!HP27=2,2,IF('Vessel List A'!HP27=3,3,IF('Vessel List A'!HP27=4,4,IF('Vessel List A'!HP27=5,5,IF('Vessel List A'!HP27=6,6,IF('Vessel List A'!HP27=7,7,IF('Vessel List A'!HP27=8,8,IF('Vessel List A'!HP27=9,9,IF('Vessel List A'!HP27=10,10,IF('Vessel List A'!HP27=11,11,IF('Vessel List A'!HP27=12,12,IF('Vessel List A'!HP27=13,13,IF('Vessel List A'!HP27=14,14,IF('Vessel List A'!HP27=15,15,IF('Vessel List A'!HP27=16,16,0))))))))))))))))))</f>
        <v xml:space="preserve"> </v>
      </c>
      <c r="DR28" s="154"/>
      <c r="DS28" s="158"/>
      <c r="DT28" s="390" t="str">
        <f t="shared" si="34"/>
        <v/>
      </c>
      <c r="DU28" s="158"/>
      <c r="DV28" s="137"/>
      <c r="DW28" s="388" t="str">
        <f t="shared" si="35"/>
        <v/>
      </c>
      <c r="DX28" s="157" t="str">
        <f>IF(VALUE(IF('Vessel List A'!IC27=1,1,IF('Vessel List A'!IC27=2,2,IF('Vessel List A'!IC27=3,3,IF('Vessel List A'!IC27=4,4,IF('Vessel List A'!IC27=5,5,IF('Vessel List A'!IC27=6,6,IF('Vessel List A'!IC27=7,7,IF('Vessel List A'!IC27=8,8,IF('Vessel List A'!IC27=9,9,IF('Vessel List A'!IC27=10,10,IF('Vessel List A'!IC27=11,11,IF('Vessel List A'!IC27=12,12,IF('Vessel List A'!IC27=13,13,IF('Vessel List A'!IC27=14,14,IF('Vessel List A'!IC27=15,15,IF('Vessel List A'!IC27=16,16,0)))))))))))))))))=0," ",VALUE(IF('Vessel List A'!IC27=1,1,IF('Vessel List A'!IC27=2,2,IF('Vessel List A'!IC27=3,3,IF('Vessel List A'!IC27=4,4,IF('Vessel List A'!IC27=5,5,IF('Vessel List A'!IC27=6,6,IF('Vessel List A'!IC27=7,7,IF('Vessel List A'!IC27=8,8,IF('Vessel List A'!IC27=9,9,IF('Vessel List A'!IC27=10,10,IF('Vessel List A'!IC27=11,11,IF('Vessel List A'!IC27=12,12,IF('Vessel List A'!IC27=13,13,IF('Vessel List A'!IC27=14,14,IF('Vessel List A'!IC27=15,15,IF('Vessel List A'!IC27=16,16,0))))))))))))))))))</f>
        <v xml:space="preserve"> </v>
      </c>
      <c r="DY28" s="154"/>
      <c r="DZ28" s="158"/>
      <c r="EA28" s="390" t="str">
        <f t="shared" si="36"/>
        <v/>
      </c>
      <c r="EB28" s="158"/>
      <c r="EC28" s="137"/>
      <c r="ED28" s="388" t="str">
        <f t="shared" si="37"/>
        <v/>
      </c>
      <c r="EE28" s="157" t="str">
        <f>IF(VALUE(IF('Vessel List A'!IP27=1,1,IF('Vessel List A'!IP27=2,2,IF('Vessel List A'!IP27=3,3,IF('Vessel List A'!IP27=4,4,IF('Vessel List A'!IP27=5,5,IF('Vessel List A'!IP27=6,6,IF('Vessel List A'!IP27=7,7,IF('Vessel List A'!IP27=8,8,IF('Vessel List A'!IP27=9,9,IF('Vessel List A'!IP27=10,10,IF('Vessel List A'!IP27=11,11,IF('Vessel List A'!IP27=12,12,IF('Vessel List A'!IP27=13,13,IF('Vessel List A'!IP27=14,14,IF('Vessel List A'!IP27=15,15,IF('Vessel List A'!IP27=16,16,0)))))))))))))))))=0," ",VALUE(IF('Vessel List A'!IP27=1,1,IF('Vessel List A'!IP27=2,2,IF('Vessel List A'!IP27=3,3,IF('Vessel List A'!IP27=4,4,IF('Vessel List A'!IP27=5,5,IF('Vessel List A'!IP27=6,6,IF('Vessel List A'!IP27=7,7,IF('Vessel List A'!IP27=8,8,IF('Vessel List A'!IP27=9,9,IF('Vessel List A'!IP27=10,10,IF('Vessel List A'!IP27=11,11,IF('Vessel List A'!IP27=12,12,IF('Vessel List A'!IP27=13,13,IF('Vessel List A'!IP27=14,14,IF('Vessel List A'!IP27=15,15,IF('Vessel List A'!IP27=16,16,0))))))))))))))))))</f>
        <v xml:space="preserve"> </v>
      </c>
      <c r="EF28" s="154"/>
      <c r="EG28" s="158"/>
      <c r="EH28" s="390" t="str">
        <f t="shared" si="38"/>
        <v/>
      </c>
      <c r="EI28" s="158"/>
      <c r="EJ28" s="137"/>
      <c r="EK28" s="397" t="str">
        <f t="shared" si="39"/>
        <v/>
      </c>
      <c r="EL28" s="144"/>
      <c r="EM28" s="157" t="str">
        <f>IF(VALUE(IF('Vessel List B'!C27=1,1,IF('Vessel List B'!C27=2,2,IF('Vessel List B'!C27=3,3,IF('Vessel List B'!C27=4,4,IF('Vessel List B'!C27=5,5,IF('Vessel List B'!C27=6,6,IF('Vessel List B'!C27=7,7,IF('Vessel List B'!C27=8,8,IF('Vessel List B'!C27=9,9,IF('Vessel List B'!C27=10,10,IF('Vessel List B'!C27=11,11,IF('Vessel List B'!C27=12,12,IF('Vessel List B'!C27=13,13,IF('Vessel List B'!C27=14,14,IF('Vessel List B'!C27=15,15,IF('Vessel List B'!C27=16,16,0)))))))))))))))))=0," ",VALUE(IF('Vessel List B'!C27=1,1,IF('Vessel List B'!C27=2,2,IF('Vessel List B'!C27=3,3,IF('Vessel List B'!C27=4,4,IF('Vessel List B'!C27=5,5,IF('Vessel List B'!C27=6,6,IF('Vessel List B'!C27=7,7,IF('Vessel List B'!C27=8,8,IF('Vessel List B'!C27=9,9,IF('Vessel List B'!C27=10,10,IF('Vessel List B'!C27=11,11,IF('Vessel List B'!C27=12,12,IF('Vessel List B'!C27=13,13,IF('Vessel List B'!C27=14,14,IF('Vessel List B'!C27=15,15,IF('Vessel List B'!C27=16,16,0))))))))))))))))))</f>
        <v xml:space="preserve"> </v>
      </c>
      <c r="EN28" s="154"/>
      <c r="EO28" s="158"/>
      <c r="EP28" s="390" t="str">
        <f t="shared" si="40"/>
        <v/>
      </c>
      <c r="EQ28" s="158"/>
      <c r="ER28" s="137"/>
      <c r="ES28" s="388" t="str">
        <f t="shared" si="41"/>
        <v/>
      </c>
      <c r="ET28" s="157" t="str">
        <f>IF(VALUE(IF('Vessel List B'!P27=1,1,IF('Vessel List B'!P27=2,2,IF('Vessel List B'!P27=3,3,IF('Vessel List B'!P27=4,4,IF('Vessel List B'!P27=5,5,IF('Vessel List B'!P27=6,6,IF('Vessel List B'!P27=7,7,IF('Vessel List B'!P27=8,8,IF('Vessel List B'!P27=9,9,IF('Vessel List B'!P27=10,10,IF('Vessel List B'!P27=11,11,IF('Vessel List B'!P27=12,12,IF('Vessel List B'!P27=13,13,IF('Vessel List B'!P27=14,14,IF('Vessel List B'!P27=15,15,IF('Vessel List B'!P27=16,16,0)))))))))))))))))=0," ",VALUE(IF('Vessel List B'!P27=1,1,IF('Vessel List B'!P27=2,2,IF('Vessel List B'!P27=3,3,IF('Vessel List B'!P27=4,4,IF('Vessel List B'!P27=5,5,IF('Vessel List B'!P27=6,6,IF('Vessel List B'!P27=7,7,IF('Vessel List B'!P27=8,8,IF('Vessel List B'!P27=9,9,IF('Vessel List B'!P27=10,10,IF('Vessel List B'!P27=11,11,IF('Vessel List B'!P27=12,12,IF('Vessel List B'!P27=13,13,IF('Vessel List B'!P27=14,14,IF('Vessel List B'!P27=15,15,IF('Vessel List B'!P27=16,16,0))))))))))))))))))</f>
        <v xml:space="preserve"> </v>
      </c>
      <c r="EU28" s="154"/>
      <c r="EV28" s="158"/>
      <c r="EW28" s="390" t="str">
        <f t="shared" si="42"/>
        <v/>
      </c>
      <c r="EX28" s="158"/>
      <c r="EY28" s="137"/>
      <c r="EZ28" s="388" t="str">
        <f t="shared" si="43"/>
        <v/>
      </c>
      <c r="FA28" s="157" t="str">
        <f>IF(VALUE(IF('Vessel List B'!AC27=1,1,IF('Vessel List B'!AC27=2,2,IF('Vessel List B'!AC27=3,3,IF('Vessel List B'!AC27=4,4,IF('Vessel List B'!AC27=5,5,IF('Vessel List B'!AC27=6,6,IF('Vessel List B'!AC27=7,7,IF('Vessel List B'!AC27=8,8,IF('Vessel List B'!AC27=9,9,IF('Vessel List B'!AC27=10,10,IF('Vessel List B'!AC27=11,11,IF('Vessel List B'!AC27=12,12,IF('Vessel List B'!AC27=13,13,IF('Vessel List B'!AC27=14,14,IF('Vessel List B'!AC27=15,15,IF('Vessel List B'!AC27=16,16,0)))))))))))))))))=0," ",VALUE(IF('Vessel List B'!AC27=1,1,IF('Vessel List B'!AC27=2,2,IF('Vessel List B'!AC27=3,3,IF('Vessel List B'!AC27=4,4,IF('Vessel List B'!AC27=5,5,IF('Vessel List B'!AC27=6,6,IF('Vessel List B'!AC27=7,7,IF('Vessel List B'!AC27=8,8,IF('Vessel List B'!AC27=9,9,IF('Vessel List B'!AC27=10,10,IF('Vessel List B'!AC27=11,11,IF('Vessel List B'!AC27=12,12,IF('Vessel List B'!AC27=13,13,IF('Vessel List B'!AC27=14,14,IF('Vessel List B'!AC27=15,15,IF('Vessel List B'!AC27=16,16,0))))))))))))))))))</f>
        <v xml:space="preserve"> </v>
      </c>
      <c r="FB28" s="154"/>
      <c r="FC28" s="158"/>
      <c r="FD28" s="390" t="str">
        <f t="shared" si="44"/>
        <v/>
      </c>
      <c r="FE28" s="158"/>
      <c r="FF28" s="137"/>
      <c r="FG28" s="388" t="str">
        <f t="shared" si="45"/>
        <v/>
      </c>
      <c r="FH28" s="157" t="str">
        <f>IF(VALUE(IF('Vessel List B'!AP27=1,1,IF('Vessel List B'!AP27=2,2,IF('Vessel List B'!AP27=3,3,IF('Vessel List B'!AP27=4,4,IF('Vessel List B'!AP27=5,5,IF('Vessel List B'!AP27=6,6,IF('Vessel List B'!AP27=7,7,IF('Vessel List B'!AP27=8,8,IF('Vessel List B'!AP27=9,9,IF('Vessel List B'!AP27=10,10,IF('Vessel List B'!AP27=11,11,IF('Vessel List B'!AP27=12,12,IF('Vessel List B'!AP27=13,13,IF('Vessel List B'!AP27=14,14,IF('Vessel List B'!AP27=15,15,IF('Vessel List B'!AP27=16,16,0)))))))))))))))))=0," ",VALUE(IF('Vessel List B'!AP27=1,1,IF('Vessel List B'!AP27=2,2,IF('Vessel List B'!AP27=3,3,IF('Vessel List B'!AP27=4,4,IF('Vessel List B'!AP27=5,5,IF('Vessel List B'!AP27=6,6,IF('Vessel List B'!AP27=7,7,IF('Vessel List B'!AP27=8,8,IF('Vessel List B'!AP27=9,9,IF('Vessel List B'!AP27=10,10,IF('Vessel List B'!AP27=11,11,IF('Vessel List B'!AP27=12,12,IF('Vessel List B'!AP27=13,13,IF('Vessel List B'!AP27=14,14,IF('Vessel List B'!AP27=15,15,IF('Vessel List B'!AP27=16,16,0))))))))))))))))))</f>
        <v xml:space="preserve"> </v>
      </c>
      <c r="FI28" s="154"/>
      <c r="FJ28" s="158"/>
      <c r="FK28" s="390" t="str">
        <f t="shared" si="46"/>
        <v/>
      </c>
      <c r="FL28" s="158"/>
      <c r="FM28" s="137"/>
      <c r="FN28" s="388" t="str">
        <f t="shared" si="47"/>
        <v/>
      </c>
      <c r="FO28" s="157" t="str">
        <f>IF(VALUE(IF('Vessel List B'!BC27=1,1,IF('Vessel List B'!BC27=2,2,IF('Vessel List B'!BC27=3,3,IF('Vessel List B'!BC27=4,4,IF('Vessel List B'!BC27=5,5,IF('Vessel List B'!BC27=6,6,IF('Vessel List B'!BC27=7,7,IF('Vessel List B'!BC27=8,8,IF('Vessel List B'!BC27=9,9,IF('Vessel List B'!BC27=10,10,IF('Vessel List B'!BC27=11,11,IF('Vessel List B'!BC27=12,12,IF('Vessel List B'!BC27=13,13,IF('Vessel List B'!BC27=14,14,IF('Vessel List B'!BC27=15,15,IF('Vessel List B'!BC27=16,16,0)))))))))))))))))=0," ",VALUE(IF('Vessel List B'!BC27=1,1,IF('Vessel List B'!BC27=2,2,IF('Vessel List B'!BC27=3,3,IF('Vessel List B'!BC27=4,4,IF('Vessel List B'!BC27=5,5,IF('Vessel List B'!BC27=6,6,IF('Vessel List B'!BC27=7,7,IF('Vessel List B'!BC27=8,8,IF('Vessel List B'!BC27=9,9,IF('Vessel List B'!BC27=10,10,IF('Vessel List B'!BC27=11,11,IF('Vessel List B'!BC27=12,12,IF('Vessel List B'!BC27=13,13,IF('Vessel List B'!BC27=14,14,IF('Vessel List B'!BC27=15,15,IF('Vessel List B'!BC27=16,16,0))))))))))))))))))</f>
        <v xml:space="preserve"> </v>
      </c>
      <c r="FP28" s="154"/>
      <c r="FQ28" s="158"/>
      <c r="FR28" s="390" t="str">
        <f t="shared" si="48"/>
        <v/>
      </c>
      <c r="FS28" s="158"/>
      <c r="FT28" s="137"/>
      <c r="FU28" s="388" t="str">
        <f t="shared" si="49"/>
        <v/>
      </c>
      <c r="FV28" s="157" t="str">
        <f>IF(VALUE(IF('Vessel List B'!BP27=1,1,IF('Vessel List B'!BP27=2,2,IF('Vessel List B'!BP27=3,3,IF('Vessel List B'!BP27=4,4,IF('Vessel List B'!BP27=5,5,IF('Vessel List B'!BP27=6,6,IF('Vessel List B'!BP27=7,7,IF('Vessel List B'!BP27=8,8,IF('Vessel List B'!BP27=9,9,IF('Vessel List B'!BP27=10,10,IF('Vessel List B'!BP27=11,11,IF('Vessel List B'!BP27=12,12,IF('Vessel List B'!BP27=13,13,IF('Vessel List B'!BP27=14,14,IF('Vessel List B'!BP27=15,15,IF('Vessel List B'!BP27=16,16,0)))))))))))))))))=0," ",VALUE(IF('Vessel List B'!BP27=1,1,IF('Vessel List B'!BP27=2,2,IF('Vessel List B'!BP27=3,3,IF('Vessel List B'!BP27=4,4,IF('Vessel List B'!BP27=5,5,IF('Vessel List B'!BP27=6,6,IF('Vessel List B'!BP27=7,7,IF('Vessel List B'!BP27=8,8,IF('Vessel List B'!BP27=9,9,IF('Vessel List B'!BP27=10,10,IF('Vessel List B'!BP27=11,11,IF('Vessel List B'!BP27=12,12,IF('Vessel List B'!BP27=13,13,IF('Vessel List B'!BP27=14,14,IF('Vessel List B'!BP27=15,15,IF('Vessel List B'!BP27=16,16,0))))))))))))))))))</f>
        <v xml:space="preserve"> </v>
      </c>
      <c r="FW28" s="154"/>
      <c r="FX28" s="158"/>
      <c r="FY28" s="390" t="str">
        <f t="shared" si="50"/>
        <v/>
      </c>
      <c r="FZ28" s="158"/>
      <c r="GA28" s="137"/>
      <c r="GB28" s="388" t="str">
        <f t="shared" si="51"/>
        <v/>
      </c>
      <c r="GC28" s="157" t="str">
        <f>IF(VALUE(IF('Vessel List B'!CC27=1,1,IF('Vessel List B'!CC27=2,2,IF('Vessel List B'!CC27=3,3,IF('Vessel List B'!CC27=4,4,IF('Vessel List B'!CC27=5,5,IF('Vessel List B'!CC27=6,6,IF('Vessel List B'!CC27=7,7,IF('Vessel List B'!CC27=8,8,IF('Vessel List B'!CC27=9,9,IF('Vessel List B'!CC27=10,10,IF('Vessel List B'!CC27=11,11,IF('Vessel List B'!CC27=12,12,IF('Vessel List B'!CC27=13,13,IF('Vessel List B'!CC27=14,14,IF('Vessel List B'!CC27=15,15,IF('Vessel List B'!CC27=16,16,0)))))))))))))))))=0," ",VALUE(IF('Vessel List B'!CC27=1,1,IF('Vessel List B'!CC27=2,2,IF('Vessel List B'!CC27=3,3,IF('Vessel List B'!CC27=4,4,IF('Vessel List B'!CC27=5,5,IF('Vessel List B'!CC27=6,6,IF('Vessel List B'!CC27=7,7,IF('Vessel List B'!CC27=8,8,IF('Vessel List B'!CC27=9,9,IF('Vessel List B'!CC27=10,10,IF('Vessel List B'!CC27=11,11,IF('Vessel List B'!CC27=12,12,IF('Vessel List B'!CC27=13,13,IF('Vessel List B'!CC27=14,14,IF('Vessel List B'!CC27=15,15,IF('Vessel List B'!CC27=16,16,0))))))))))))))))))</f>
        <v xml:space="preserve"> </v>
      </c>
      <c r="GD28" s="154"/>
      <c r="GE28" s="158"/>
      <c r="GF28" s="390" t="str">
        <f t="shared" si="52"/>
        <v/>
      </c>
      <c r="GG28" s="158"/>
      <c r="GH28" s="137"/>
      <c r="GI28" s="388" t="str">
        <f t="shared" si="53"/>
        <v/>
      </c>
      <c r="GJ28" s="157" t="str">
        <f>IF(VALUE(IF('Vessel List B'!CP27=1,1,IF('Vessel List B'!CP27=2,2,IF('Vessel List B'!CP27=3,3,IF('Vessel List B'!CP27=4,4,IF('Vessel List B'!CP27=5,5,IF('Vessel List B'!CP27=6,6,IF('Vessel List B'!CP27=7,7,IF('Vessel List B'!CP27=8,8,IF('Vessel List B'!CP27=9,9,IF('Vessel List B'!CP27=10,10,IF('Vessel List B'!CP27=11,11,IF('Vessel List B'!CP27=12,12,IF('Vessel List B'!CP27=13,13,IF('Vessel List B'!CP27=14,14,IF('Vessel List B'!CP27=15,15,IF('Vessel List B'!CP27=16,16,0)))))))))))))))))=0," ",VALUE(IF('Vessel List B'!CP27=1,1,IF('Vessel List B'!CP27=2,2,IF('Vessel List B'!CP27=3,3,IF('Vessel List B'!CP27=4,4,IF('Vessel List B'!CP27=5,5,IF('Vessel List B'!CP27=6,6,IF('Vessel List B'!CP27=7,7,IF('Vessel List B'!CP27=8,8,IF('Vessel List B'!CP27=9,9,IF('Vessel List B'!CP27=10,10,IF('Vessel List B'!CP27=11,11,IF('Vessel List B'!CP27=12,12,IF('Vessel List B'!CP27=13,13,IF('Vessel List B'!CP27=14,14,IF('Vessel List B'!CP27=15,15,IF('Vessel List B'!CP27=16,16,0))))))))))))))))))</f>
        <v xml:space="preserve"> </v>
      </c>
      <c r="GK28" s="154"/>
      <c r="GL28" s="158"/>
      <c r="GM28" s="390" t="str">
        <f t="shared" si="54"/>
        <v/>
      </c>
      <c r="GN28" s="158"/>
      <c r="GO28" s="137"/>
      <c r="GP28" s="388" t="str">
        <f t="shared" si="55"/>
        <v/>
      </c>
      <c r="GQ28" s="157" t="str">
        <f>IF(VALUE(IF('Vessel List B'!DC27=1,1,IF('Vessel List B'!DC27=2,2,IF('Vessel List B'!DC27=3,3,IF('Vessel List B'!DC27=4,4,IF('Vessel List B'!DC27=5,5,IF('Vessel List B'!DC27=6,6,IF('Vessel List B'!DC27=7,7,IF('Vessel List B'!DC27=8,8,IF('Vessel List B'!DC27=9,9,IF('Vessel List B'!DC27=10,10,IF('Vessel List B'!DC27=11,11,IF('Vessel List B'!DC27=12,12,IF('Vessel List B'!DC27=13,13,IF('Vessel List B'!DC27=14,14,IF('Vessel List B'!DC27=15,15,IF('Vessel List B'!DC27=16,16,0)))))))))))))))))=0," ",VALUE(IF('Vessel List B'!DC27=1,1,IF('Vessel List B'!DC27=2,2,IF('Vessel List B'!DC27=3,3,IF('Vessel List B'!DC27=4,4,IF('Vessel List B'!DC27=5,5,IF('Vessel List B'!DC27=6,6,IF('Vessel List B'!DC27=7,7,IF('Vessel List B'!DC27=8,8,IF('Vessel List B'!DC27=9,9,IF('Vessel List B'!DC27=10,10,IF('Vessel List B'!DC27=11,11,IF('Vessel List B'!DC27=12,12,IF('Vessel List B'!DC27=13,13,IF('Vessel List B'!DC27=14,14,IF('Vessel List B'!DC27=15,15,IF('Vessel List B'!DC27=16,16,0))))))))))))))))))</f>
        <v xml:space="preserve"> </v>
      </c>
      <c r="GR28" s="154"/>
      <c r="GS28" s="158"/>
      <c r="GT28" s="390" t="str">
        <f t="shared" si="56"/>
        <v/>
      </c>
      <c r="GU28" s="158"/>
      <c r="GV28" s="137"/>
      <c r="GW28" s="388" t="str">
        <f t="shared" si="57"/>
        <v/>
      </c>
      <c r="GX28" s="157" t="str">
        <f>IF(VALUE(IF('Vessel List B'!DP27=1,1,IF('Vessel List B'!DP27=2,2,IF('Vessel List B'!DP27=3,3,IF('Vessel List B'!DP27=4,4,IF('Vessel List B'!DP27=5,5,IF('Vessel List B'!DP27=6,6,IF('Vessel List B'!DP27=7,7,IF('Vessel List B'!DP27=8,8,IF('Vessel List B'!DP27=9,9,IF('Vessel List B'!DP27=10,10,IF('Vessel List B'!DP27=11,11,IF('Vessel List B'!DP27=12,12,IF('Vessel List B'!DP27=13,13,IF('Vessel List B'!DP27=14,14,IF('Vessel List B'!DP27=15,15,IF('Vessel List B'!DP27=16,16,0)))))))))))))))))=0," ",VALUE(IF('Vessel List B'!DP27=1,1,IF('Vessel List B'!DP27=2,2,IF('Vessel List B'!DP27=3,3,IF('Vessel List B'!DP27=4,4,IF('Vessel List B'!DP27=5,5,IF('Vessel List B'!DP27=6,6,IF('Vessel List B'!DP27=7,7,IF('Vessel List B'!DP27=8,8,IF('Vessel List B'!DP27=9,9,IF('Vessel List B'!DP27=10,10,IF('Vessel List B'!DP27=11,11,IF('Vessel List B'!DP27=12,12,IF('Vessel List B'!DP27=13,13,IF('Vessel List B'!DP27=14,14,IF('Vessel List B'!DP27=15,15,IF('Vessel List B'!DP27=16,16,0))))))))))))))))))</f>
        <v xml:space="preserve"> </v>
      </c>
      <c r="GY28" s="154"/>
      <c r="GZ28" s="158"/>
      <c r="HA28" s="390" t="str">
        <f t="shared" si="58"/>
        <v/>
      </c>
      <c r="HB28" s="158"/>
      <c r="HC28" s="137"/>
      <c r="HD28" s="388" t="str">
        <f t="shared" si="59"/>
        <v/>
      </c>
      <c r="HE28" s="157" t="str">
        <f>IF(VALUE(IF('Vessel List B'!EC27=1,1,IF('Vessel List B'!EC27=2,2,IF('Vessel List B'!EC27=3,3,IF('Vessel List B'!EC27=4,4,IF('Vessel List B'!EC27=5,5,IF('Vessel List B'!EC27=6,6,IF('Vessel List B'!EC27=7,7,IF('Vessel List B'!EC27=8,8,IF('Vessel List B'!EC27=9,9,IF('Vessel List B'!EC27=10,10,IF('Vessel List B'!EC27=11,11,IF('Vessel List B'!EC27=12,12,IF('Vessel List B'!EC27=13,13,IF('Vessel List B'!EC27=14,14,IF('Vessel List B'!EC27=15,15,IF('Vessel List B'!EC27=16,16,0)))))))))))))))))=0," ",VALUE(IF('Vessel List B'!EC27=1,1,IF('Vessel List B'!EC27=2,2,IF('Vessel List B'!EC27=3,3,IF('Vessel List B'!EC27=4,4,IF('Vessel List B'!EC27=5,5,IF('Vessel List B'!EC27=6,6,IF('Vessel List B'!EC27=7,7,IF('Vessel List B'!EC27=8,8,IF('Vessel List B'!EC27=9,9,IF('Vessel List B'!EC27=10,10,IF('Vessel List B'!EC27=11,11,IF('Vessel List B'!EC27=12,12,IF('Vessel List B'!EC27=13,13,IF('Vessel List B'!EC27=14,14,IF('Vessel List B'!EC27=15,15,IF('Vessel List B'!EC27=16,16,0))))))))))))))))))</f>
        <v xml:space="preserve"> </v>
      </c>
      <c r="HF28" s="154"/>
      <c r="HG28" s="158"/>
      <c r="HH28" s="390" t="str">
        <f t="shared" si="60"/>
        <v/>
      </c>
      <c r="HI28" s="158"/>
      <c r="HJ28" s="137"/>
      <c r="HK28" s="388" t="str">
        <f t="shared" si="61"/>
        <v/>
      </c>
      <c r="HL28" s="157" t="str">
        <f>IF(VALUE(IF('Vessel List B'!EP27=1,1,IF('Vessel List B'!EP27=2,2,IF('Vessel List B'!EP27=3,3,IF('Vessel List B'!EP27=4,4,IF('Vessel List B'!EP27=5,5,IF('Vessel List B'!EP27=6,6,IF('Vessel List B'!EP27=7,7,IF('Vessel List B'!EP27=8,8,IF('Vessel List B'!EP27=9,9,IF('Vessel List B'!EP27=10,10,IF('Vessel List B'!EP27=11,11,IF('Vessel List B'!EP27=12,12,IF('Vessel List B'!EP27=13,13,IF('Vessel List B'!EP27=14,14,IF('Vessel List B'!EP27=15,15,IF('Vessel List B'!EP27=16,16,0)))))))))))))))))=0," ",VALUE(IF('Vessel List B'!EP27=1,1,IF('Vessel List B'!EP27=2,2,IF('Vessel List B'!EP27=3,3,IF('Vessel List B'!EP27=4,4,IF('Vessel List B'!EP27=5,5,IF('Vessel List B'!EP27=6,6,IF('Vessel List B'!EP27=7,7,IF('Vessel List B'!EP27=8,8,IF('Vessel List B'!EP27=9,9,IF('Vessel List B'!EP27=10,10,IF('Vessel List B'!EP27=11,11,IF('Vessel List B'!EP27=12,12,IF('Vessel List B'!EP27=13,13,IF('Vessel List B'!EP27=14,14,IF('Vessel List B'!EP27=15,15,IF('Vessel List B'!EP27=16,16,0))))))))))))))))))</f>
        <v xml:space="preserve"> </v>
      </c>
      <c r="HM28" s="154"/>
      <c r="HN28" s="158"/>
      <c r="HO28" s="390" t="str">
        <f t="shared" si="62"/>
        <v/>
      </c>
      <c r="HP28" s="158"/>
      <c r="HQ28" s="137"/>
      <c r="HR28" s="388" t="str">
        <f t="shared" si="63"/>
        <v/>
      </c>
      <c r="HS28" s="157" t="str">
        <f>IF(VALUE(IF('Vessel List B'!FC27=1,1,IF('Vessel List B'!FC27=2,2,IF('Vessel List B'!FC27=3,3,IF('Vessel List B'!FC27=4,4,IF('Vessel List B'!FC27=5,5,IF('Vessel List B'!FC27=6,6,IF('Vessel List B'!FC27=7,7,IF('Vessel List B'!FC27=8,8,IF('Vessel List B'!FC27=9,9,IF('Vessel List B'!FC27=10,10,IF('Vessel List B'!FC27=11,11,IF('Vessel List B'!FC27=12,12,IF('Vessel List B'!FC27=13,13,IF('Vessel List B'!FC27=14,14,IF('Vessel List B'!FC27=15,15,IF('Vessel List B'!FC27=16,16,0)))))))))))))))))=0," ",VALUE(IF('Vessel List B'!FC27=1,1,IF('Vessel List B'!FC27=2,2,IF('Vessel List B'!FC27=3,3,IF('Vessel List B'!FC27=4,4,IF('Vessel List B'!FC27=5,5,IF('Vessel List B'!FC27=6,6,IF('Vessel List B'!FC27=7,7,IF('Vessel List B'!FC27=8,8,IF('Vessel List B'!FC27=9,9,IF('Vessel List B'!FC27=10,10,IF('Vessel List B'!FC27=11,11,IF('Vessel List B'!FC27=12,12,IF('Vessel List B'!FC27=13,13,IF('Vessel List B'!FC27=14,14,IF('Vessel List B'!FC27=15,15,IF('Vessel List B'!FC27=16,16,0))))))))))))))))))</f>
        <v xml:space="preserve"> </v>
      </c>
      <c r="HT28" s="154"/>
      <c r="HU28" s="158"/>
      <c r="HV28" s="390" t="str">
        <f t="shared" si="64"/>
        <v/>
      </c>
      <c r="HW28" s="158"/>
      <c r="HX28" s="137"/>
      <c r="HY28" s="388" t="str">
        <f t="shared" si="65"/>
        <v/>
      </c>
      <c r="HZ28" s="157" t="str">
        <f>IF(VALUE(IF('Vessel List B'!FP27=1,1,IF('Vessel List B'!FP27=2,2,IF('Vessel List B'!FP27=3,3,IF('Vessel List B'!FP27=4,4,IF('Vessel List B'!FP27=5,5,IF('Vessel List B'!FP27=6,6,IF('Vessel List B'!FP27=7,7,IF('Vessel List B'!FP27=8,8,IF('Vessel List B'!FP27=9,9,IF('Vessel List B'!FP27=10,10,IF('Vessel List B'!FP27=11,11,IF('Vessel List B'!FP27=12,12,IF('Vessel List B'!FP27=13,13,IF('Vessel List B'!FP27=14,14,IF('Vessel List B'!FP27=15,15,IF('Vessel List B'!FP27=16,16,0)))))))))))))))))=0," ",VALUE(IF('Vessel List B'!FP27=1,1,IF('Vessel List B'!FP27=2,2,IF('Vessel List B'!FP27=3,3,IF('Vessel List B'!FP27=4,4,IF('Vessel List B'!FP27=5,5,IF('Vessel List B'!FP27=6,6,IF('Vessel List B'!FP27=7,7,IF('Vessel List B'!FP27=8,8,IF('Vessel List B'!FP27=9,9,IF('Vessel List B'!FP27=10,10,IF('Vessel List B'!FP27=11,11,IF('Vessel List B'!FP27=12,12,IF('Vessel List B'!FP27=13,13,IF('Vessel List B'!FP27=14,14,IF('Vessel List B'!FP27=15,15,IF('Vessel List B'!FP27=16,16,0))))))))))))))))))</f>
        <v xml:space="preserve"> </v>
      </c>
      <c r="IA28" s="154"/>
      <c r="IB28" s="158"/>
      <c r="IC28" s="390" t="str">
        <f t="shared" si="66"/>
        <v/>
      </c>
      <c r="ID28" s="158"/>
      <c r="IE28" s="137"/>
      <c r="IF28" s="388" t="str">
        <f t="shared" si="67"/>
        <v/>
      </c>
      <c r="IG28" s="157" t="str">
        <f>IF(VALUE(IF('Vessel List B'!GC27=1,1,IF('Vessel List B'!GC27=2,2,IF('Vessel List B'!GC27=3,3,IF('Vessel List B'!GC27=4,4,IF('Vessel List B'!GC27=5,5,IF('Vessel List B'!GC27=6,6,IF('Vessel List B'!GC27=7,7,IF('Vessel List B'!GC27=8,8,IF('Vessel List B'!GC27=9,9,IF('Vessel List B'!GC27=10,10,IF('Vessel List B'!GC27=11,11,IF('Vessel List B'!GC27=12,12,IF('Vessel List B'!GC27=13,13,IF('Vessel List B'!GC27=14,14,IF('Vessel List B'!GC27=15,15,IF('Vessel List B'!GC27=16,16,0)))))))))))))))))=0," ",VALUE(IF('Vessel List B'!GC27=1,1,IF('Vessel List B'!GC27=2,2,IF('Vessel List B'!GC27=3,3,IF('Vessel List B'!GC27=4,4,IF('Vessel List B'!GC27=5,5,IF('Vessel List B'!GC27=6,6,IF('Vessel List B'!GC27=7,7,IF('Vessel List B'!GC27=8,8,IF('Vessel List B'!GC27=9,9,IF('Vessel List B'!GC27=10,10,IF('Vessel List B'!GC27=11,11,IF('Vessel List B'!GC27=12,12,IF('Vessel List B'!GC27=13,13,IF('Vessel List B'!GC27=14,14,IF('Vessel List B'!GC27=15,15,IF('Vessel List B'!GC27=16,16,0))))))))))))))))))</f>
        <v xml:space="preserve"> </v>
      </c>
      <c r="IH28" s="154"/>
      <c r="II28" s="158"/>
      <c r="IJ28" s="390" t="str">
        <f t="shared" si="68"/>
        <v/>
      </c>
      <c r="IK28" s="158"/>
      <c r="IL28" s="137"/>
      <c r="IM28" s="388" t="str">
        <f t="shared" si="69"/>
        <v/>
      </c>
      <c r="IN28" s="157" t="str">
        <f>IF(VALUE(IF('Vessel List B'!GP27=1,1,IF('Vessel List B'!GP27=2,2,IF('Vessel List B'!GP27=3,3,IF('Vessel List B'!GP27=4,4,IF('Vessel List B'!GP27=5,5,IF('Vessel List B'!GP27=6,6,IF('Vessel List B'!GP27=7,7,IF('Vessel List B'!GP27=8,8,IF('Vessel List B'!GP27=9,9,IF('Vessel List B'!GP27=10,10,IF('Vessel List B'!GP27=11,11,IF('Vessel List B'!GP27=12,12,IF('Vessel List B'!GP27=13,13,IF('Vessel List B'!GP27=14,14,IF('Vessel List B'!GP27=15,15,IF('Vessel List B'!GP27=16,16,0)))))))))))))))))=0," ",VALUE(IF('Vessel List B'!GP27=1,1,IF('Vessel List B'!GP27=2,2,IF('Vessel List B'!GP27=3,3,IF('Vessel List B'!GP27=4,4,IF('Vessel List B'!GP27=5,5,IF('Vessel List B'!GP27=6,6,IF('Vessel List B'!GP27=7,7,IF('Vessel List B'!GP27=8,8,IF('Vessel List B'!GP27=9,9,IF('Vessel List B'!GP27=10,10,IF('Vessel List B'!GP27=11,11,IF('Vessel List B'!GP27=12,12,IF('Vessel List B'!GP27=13,13,IF('Vessel List B'!GP27=14,14,IF('Vessel List B'!GP27=15,15,IF('Vessel List B'!GP27=16,16,0))))))))))))))))))</f>
        <v xml:space="preserve"> </v>
      </c>
      <c r="IO28" s="154"/>
      <c r="IP28" s="158"/>
      <c r="IQ28" s="390" t="str">
        <f t="shared" si="70"/>
        <v/>
      </c>
      <c r="IR28" s="158"/>
      <c r="IS28" s="137"/>
      <c r="IT28" s="388" t="str">
        <f t="shared" si="71"/>
        <v/>
      </c>
      <c r="IU28" s="157" t="str">
        <f>IF(VALUE(IF('Vessel List B'!HC27=1,1,IF('Vessel List B'!HC27=2,2,IF('Vessel List B'!HC27=3,3,IF('Vessel List B'!HC27=4,4,IF('Vessel List B'!HC27=5,5,IF('Vessel List B'!HC27=6,6,IF('Vessel List B'!HC27=7,7,IF('Vessel List B'!HC27=8,8,IF('Vessel List B'!HC27=9,9,IF('Vessel List B'!HC27=10,10,IF('Vessel List B'!HC27=11,11,IF('Vessel List B'!HC27=12,12,IF('Vessel List B'!HC27=13,13,IF('Vessel List B'!HC27=14,14,IF('Vessel List B'!HC27=15,15,IF('Vessel List B'!HC27=16,16,0)))))))))))))))))=0," ",VALUE(IF('Vessel List B'!HC27=1,1,IF('Vessel List B'!HC27=2,2,IF('Vessel List B'!HC27=3,3,IF('Vessel List B'!HC27=4,4,IF('Vessel List B'!HC27=5,5,IF('Vessel List B'!HC27=6,6,IF('Vessel List B'!HC27=7,7,IF('Vessel List B'!HC27=8,8,IF('Vessel List B'!HC27=9,9,IF('Vessel List B'!HC27=10,10,IF('Vessel List B'!HC27=11,11,IF('Vessel List B'!HC27=12,12,IF('Vessel List B'!HC27=13,13,IF('Vessel List B'!HC27=14,14,IF('Vessel List B'!HC27=15,15,IF('Vessel List B'!HC27=16,16,0))))))))))))))))))</f>
        <v xml:space="preserve"> </v>
      </c>
      <c r="IV28" s="154"/>
      <c r="IW28" s="158"/>
      <c r="IX28" s="390" t="str">
        <f t="shared" si="72"/>
        <v/>
      </c>
      <c r="IY28" s="158"/>
      <c r="IZ28" s="137"/>
      <c r="JA28" s="388" t="str">
        <f t="shared" si="73"/>
        <v/>
      </c>
      <c r="JB28" s="157" t="str">
        <f>IF(VALUE(IF('Vessel List B'!HP27=1,1,IF('Vessel List B'!HP27=2,2,IF('Vessel List B'!HP27=3,3,IF('Vessel List B'!HP27=4,4,IF('Vessel List B'!HP27=5,5,IF('Vessel List B'!HP27=6,6,IF('Vessel List B'!HP27=7,7,IF('Vessel List B'!HP27=8,8,IF('Vessel List B'!HP27=9,9,IF('Vessel List B'!HP27=10,10,IF('Vessel List B'!HP27=11,11,IF('Vessel List B'!HP27=12,12,IF('Vessel List B'!HP27=13,13,IF('Vessel List B'!HP27=14,14,IF('Vessel List B'!HP27=15,15,IF('Vessel List B'!HP27=16,16,0)))))))))))))))))=0," ",VALUE(IF('Vessel List B'!HP27=1,1,IF('Vessel List B'!HP27=2,2,IF('Vessel List B'!HP27=3,3,IF('Vessel List B'!HP27=4,4,IF('Vessel List B'!HP27=5,5,IF('Vessel List B'!HP27=6,6,IF('Vessel List B'!HP27=7,7,IF('Vessel List B'!HP27=8,8,IF('Vessel List B'!HP27=9,9,IF('Vessel List B'!HP27=10,10,IF('Vessel List B'!HP27=11,11,IF('Vessel List B'!HP27=12,12,IF('Vessel List B'!HP27=13,13,IF('Vessel List B'!HP27=14,14,IF('Vessel List B'!HP27=15,15,IF('Vessel List B'!HP27=16,16,0))))))))))))))))))</f>
        <v xml:space="preserve"> </v>
      </c>
      <c r="JC28" s="154"/>
      <c r="JD28" s="158"/>
      <c r="JE28" s="390" t="str">
        <f t="shared" si="74"/>
        <v/>
      </c>
      <c r="JF28" s="158"/>
      <c r="JG28" s="137"/>
      <c r="JH28" s="388" t="str">
        <f t="shared" si="75"/>
        <v/>
      </c>
      <c r="JI28" s="157" t="str">
        <f>IF(VALUE(IF('Vessel List B'!IC27=1,1,IF('Vessel List B'!IC27=2,2,IF('Vessel List B'!IC27=3,3,IF('Vessel List B'!IC27=4,4,IF('Vessel List B'!IC27=5,5,IF('Vessel List B'!IC27=6,6,IF('Vessel List B'!IC27=7,7,IF('Vessel List B'!IC27=8,8,IF('Vessel List B'!IC27=9,9,IF('Vessel List B'!IC27=10,10,IF('Vessel List B'!IC27=11,11,IF('Vessel List B'!IC27=12,12,IF('Vessel List B'!IC27=13,13,IF('Vessel List B'!IC27=14,14,IF('Vessel List B'!IC27=15,15,IF('Vessel List B'!IC27=16,16,0)))))))))))))))))=0," ",VALUE(IF('Vessel List B'!IC27=1,1,IF('Vessel List B'!IC27=2,2,IF('Vessel List B'!IC27=3,3,IF('Vessel List B'!IC27=4,4,IF('Vessel List B'!IC27=5,5,IF('Vessel List B'!IC27=6,6,IF('Vessel List B'!IC27=7,7,IF('Vessel List B'!IC27=8,8,IF('Vessel List B'!IC27=9,9,IF('Vessel List B'!IC27=10,10,IF('Vessel List B'!IC27=11,11,IF('Vessel List B'!IC27=12,12,IF('Vessel List B'!IC27=13,13,IF('Vessel List B'!IC27=14,14,IF('Vessel List B'!IC27=15,15,IF('Vessel List B'!IC27=16,16,0))))))))))))))))))</f>
        <v xml:space="preserve"> </v>
      </c>
      <c r="JJ28" s="154"/>
      <c r="JK28" s="158"/>
      <c r="JL28" s="390" t="str">
        <f t="shared" si="76"/>
        <v/>
      </c>
      <c r="JM28" s="158"/>
      <c r="JN28" s="137"/>
      <c r="JO28" s="388" t="str">
        <f t="shared" si="77"/>
        <v/>
      </c>
      <c r="JP28" s="157" t="str">
        <f>IF(VALUE(IF('Vessel List B'!IP27=1,1,IF('Vessel List B'!IP27=2,2,IF('Vessel List B'!IP27=3,3,IF('Vessel List B'!IP27=4,4,IF('Vessel List B'!IP27=5,5,IF('Vessel List B'!IP27=6,6,IF('Vessel List B'!IP27=7,7,IF('Vessel List B'!IP27=8,8,IF('Vessel List B'!IP27=9,9,IF('Vessel List B'!IP27=10,10,IF('Vessel List B'!IP27=11,11,IF('Vessel List B'!IP27=12,12,IF('Vessel List B'!IP27=13,13,IF('Vessel List B'!IP27=14,14,IF('Vessel List B'!IP27=15,15,IF('Vessel List B'!IP27=16,16,0)))))))))))))))))=0," ",VALUE(IF('Vessel List B'!IP27=1,1,IF('Vessel List B'!IP27=2,2,IF('Vessel List B'!IP27=3,3,IF('Vessel List B'!IP27=4,4,IF('Vessel List B'!IP27=5,5,IF('Vessel List B'!IP27=6,6,IF('Vessel List B'!IP27=7,7,IF('Vessel List B'!IP27=8,8,IF('Vessel List B'!IP27=9,9,IF('Vessel List B'!IP27=10,10,IF('Vessel List B'!IP27=11,11,IF('Vessel List B'!IP27=12,12,IF('Vessel List B'!IP27=13,13,IF('Vessel List B'!IP27=14,14,IF('Vessel List B'!IP27=15,15,IF('Vessel List B'!IP27=16,16,0))))))))))))))))))</f>
        <v xml:space="preserve"> </v>
      </c>
      <c r="JQ28" s="154"/>
      <c r="JR28" s="158"/>
      <c r="JS28" s="390" t="str">
        <f t="shared" si="78"/>
        <v/>
      </c>
      <c r="JT28" s="158"/>
      <c r="JU28" s="137"/>
      <c r="JV28" s="397" t="str">
        <f t="shared" si="79"/>
        <v/>
      </c>
      <c r="JW28" s="403"/>
      <c r="JX28" s="409" t="e">
        <f t="shared" si="82"/>
        <v>#VALUE!</v>
      </c>
    </row>
    <row r="29" spans="1:291" ht="15" x14ac:dyDescent="0.25">
      <c r="A29" s="132">
        <f>'Vessel List A'!B28</f>
        <v>41603</v>
      </c>
      <c r="B29" s="157" t="str">
        <f>IF(VALUE(IF('Vessel List A'!C28=1,1,IF('Vessel List A'!C28=2,2,IF('Vessel List A'!C28=3,3,IF('Vessel List A'!C28=4,4,IF('Vessel List A'!C28=5,5,IF('Vessel List A'!C28=6,6,IF('Vessel List A'!C28=7,7,IF('Vessel List A'!C28=8,8,IF('Vessel List A'!C28=9,9,IF('Vessel List A'!C28=10,10,IF('Vessel List A'!C28=11,11,IF('Vessel List A'!C28=12,12,IF('Vessel List A'!C28=13,13,IF('Vessel List A'!C28=14,14,IF('Vessel List A'!C28=15,15,IF('Vessel List A'!C28=16,16,0)))))))))))))))))=0," ",VALUE(IF('Vessel List A'!C28=1,1,IF('Vessel List A'!C28=2,2,IF('Vessel List A'!C28=3,3,IF('Vessel List A'!C28=4,4,IF('Vessel List A'!C28=5,5,IF('Vessel List A'!C28=6,6,IF('Vessel List A'!C28=7,7,IF('Vessel List A'!C28=8,8,IF('Vessel List A'!C28=9,9,IF('Vessel List A'!C28=10,10,IF('Vessel List A'!C28=11,11,IF('Vessel List A'!C28=12,12,IF('Vessel List A'!C28=13,13,IF('Vessel List A'!C28=14,14,IF('Vessel List A'!C28=15,15,IF('Vessel List A'!C28=16,16,0))))))))))))))))))</f>
        <v xml:space="preserve"> </v>
      </c>
      <c r="C29" s="154"/>
      <c r="D29" s="158"/>
      <c r="E29" s="390" t="str">
        <f t="shared" si="0"/>
        <v/>
      </c>
      <c r="F29" s="158"/>
      <c r="G29" s="137"/>
      <c r="H29" s="388" t="str">
        <f t="shared" si="1"/>
        <v/>
      </c>
      <c r="I29" s="157" t="str">
        <f>IF(VALUE(IF('Vessel List A'!P28=1,1,IF('Vessel List A'!P28=2,2,IF('Vessel List A'!P28=3,3,IF('Vessel List A'!P28=4,4,IF('Vessel List A'!P28=5,5,IF('Vessel List A'!P28=6,6,IF('Vessel List A'!P28=7,7,IF('Vessel List A'!P28=8,8,IF('Vessel List A'!P28=9,9,IF('Vessel List A'!P28=10,10,IF('Vessel List A'!P28=11,11,IF('Vessel List A'!P28=12,12,IF('Vessel List A'!P28=13,13,IF('Vessel List A'!P28=14,14,IF('Vessel List A'!P28=15,15,IF('Vessel List A'!P28=16,16,0)))))))))))))))))=0," ",VALUE(IF('Vessel List A'!P28=1,1,IF('Vessel List A'!P28=2,2,IF('Vessel List A'!P28=3,3,IF('Vessel List A'!P28=4,4,IF('Vessel List A'!P28=5,5,IF('Vessel List A'!P28=6,6,IF('Vessel List A'!P28=7,7,IF('Vessel List A'!P28=8,8,IF('Vessel List A'!P28=9,9,IF('Vessel List A'!P28=10,10,IF('Vessel List A'!P28=11,11,IF('Vessel List A'!P28=12,12,IF('Vessel List A'!P28=13,13,IF('Vessel List A'!P28=14,14,IF('Vessel List A'!P28=15,15,IF('Vessel List A'!P28=16,16,0))))))))))))))))))</f>
        <v xml:space="preserve"> </v>
      </c>
      <c r="J29" s="154"/>
      <c r="K29" s="158"/>
      <c r="L29" s="390" t="str">
        <f t="shared" si="2"/>
        <v/>
      </c>
      <c r="M29" s="158"/>
      <c r="N29" s="137"/>
      <c r="O29" s="388" t="str">
        <f t="shared" si="3"/>
        <v/>
      </c>
      <c r="P29" s="157" t="str">
        <f>IF(VALUE(IF('Vessel List A'!AC28=1,1,IF('Vessel List A'!AC28=2,2,IF('Vessel List A'!AC28=3,3,IF('Vessel List A'!AC28=4,4,IF('Vessel List A'!AC28=5,5,IF('Vessel List A'!AC28=6,6,IF('Vessel List A'!AC28=7,7,IF('Vessel List A'!AC28=8,8,IF('Vessel List A'!AC28=9,9,IF('Vessel List A'!AC28=10,10,IF('Vessel List A'!AC28=11,11,IF('Vessel List A'!AC28=12,12,IF('Vessel List A'!AC28=13,13,IF('Vessel List A'!AC28=14,14,IF('Vessel List A'!AC28=15,15,IF('Vessel List A'!AC28=16,16,0)))))))))))))))))=0," ",VALUE(IF('Vessel List A'!AC28=1,1,IF('Vessel List A'!AC28=2,2,IF('Vessel List A'!AC28=3,3,IF('Vessel List A'!AC28=4,4,IF('Vessel List A'!AC28=5,5,IF('Vessel List A'!AC28=6,6,IF('Vessel List A'!AC28=7,7,IF('Vessel List A'!AC28=8,8,IF('Vessel List A'!AC28=9,9,IF('Vessel List A'!AC28=10,10,IF('Vessel List A'!AC28=11,11,IF('Vessel List A'!AC28=12,12,IF('Vessel List A'!AC28=13,13,IF('Vessel List A'!AC28=14,14,IF('Vessel List A'!AC28=15,15,IF('Vessel List A'!AC28=16,16,0))))))))))))))))))</f>
        <v xml:space="preserve"> </v>
      </c>
      <c r="Q29" s="154"/>
      <c r="R29" s="158"/>
      <c r="S29" s="390" t="str">
        <f t="shared" si="4"/>
        <v/>
      </c>
      <c r="T29" s="158"/>
      <c r="U29" s="137"/>
      <c r="V29" s="388" t="str">
        <f t="shared" si="5"/>
        <v/>
      </c>
      <c r="W29" s="157" t="str">
        <f>IF(VALUE(IF('Vessel List A'!AP28=1,1,IF('Vessel List A'!AP28=2,2,IF('Vessel List A'!AP28=3,3,IF('Vessel List A'!AP28=4,4,IF('Vessel List A'!AP28=5,5,IF('Vessel List A'!AP28=6,6,IF('Vessel List A'!AP28=7,7,IF('Vessel List A'!AP28=8,8,IF('Vessel List A'!AP28=9,9,IF('Vessel List A'!AP28=10,10,IF('Vessel List A'!AP28=11,11,IF('Vessel List A'!AP28=12,12,IF('Vessel List A'!AP28=13,13,IF('Vessel List A'!AP28=14,14,IF('Vessel List A'!AP28=15,15,IF('Vessel List A'!AP28=16,16,0)))))))))))))))))=0," ",VALUE(IF('Vessel List A'!AP28=1,1,IF('Vessel List A'!AP28=2,2,IF('Vessel List A'!AP28=3,3,IF('Vessel List A'!AP28=4,4,IF('Vessel List A'!AP28=5,5,IF('Vessel List A'!AP28=6,6,IF('Vessel List A'!AP28=7,7,IF('Vessel List A'!AP28=8,8,IF('Vessel List A'!AP28=9,9,IF('Vessel List A'!AP28=10,10,IF('Vessel List A'!AP28=11,11,IF('Vessel List A'!AP28=12,12,IF('Vessel List A'!AP28=13,13,IF('Vessel List A'!AP28=14,14,IF('Vessel List A'!AP28=15,15,IF('Vessel List A'!AP28=16,16,0))))))))))))))))))</f>
        <v xml:space="preserve"> </v>
      </c>
      <c r="X29" s="154"/>
      <c r="Y29" s="158"/>
      <c r="Z29" s="390" t="str">
        <f t="shared" si="6"/>
        <v/>
      </c>
      <c r="AA29" s="158"/>
      <c r="AB29" s="137"/>
      <c r="AC29" s="388" t="str">
        <f t="shared" si="7"/>
        <v/>
      </c>
      <c r="AD29" s="157" t="str">
        <f>IF(VALUE(IF('Vessel List A'!BC28=1,1,IF('Vessel List A'!BC28=2,2,IF('Vessel List A'!BC28=3,3,IF('Vessel List A'!BC28=4,4,IF('Vessel List A'!BC28=5,5,IF('Vessel List A'!BC28=6,6,IF('Vessel List A'!BC28=7,7,IF('Vessel List A'!BC28=8,8,IF('Vessel List A'!BC28=9,9,IF('Vessel List A'!BC28=10,10,IF('Vessel List A'!BC28=11,11,IF('Vessel List A'!BC28=12,12,IF('Vessel List A'!BC28=13,13,IF('Vessel List A'!BC28=14,14,IF('Vessel List A'!BC28=15,15,IF('Vessel List A'!BC28=16,16,0)))))))))))))))))=0," ",VALUE(IF('Vessel List A'!BC28=1,1,IF('Vessel List A'!BC28=2,2,IF('Vessel List A'!BC28=3,3,IF('Vessel List A'!BC28=4,4,IF('Vessel List A'!BC28=5,5,IF('Vessel List A'!BC28=6,6,IF('Vessel List A'!BC28=7,7,IF('Vessel List A'!BC28=8,8,IF('Vessel List A'!BC28=9,9,IF('Vessel List A'!BC28=10,10,IF('Vessel List A'!BC28=11,11,IF('Vessel List A'!BC28=12,12,IF('Vessel List A'!BC28=13,13,IF('Vessel List A'!BC28=14,14,IF('Vessel List A'!BC28=15,15,IF('Vessel List A'!BC28=16,16,0))))))))))))))))))</f>
        <v xml:space="preserve"> </v>
      </c>
      <c r="AE29" s="154"/>
      <c r="AF29" s="158"/>
      <c r="AG29" s="390" t="str">
        <f t="shared" si="8"/>
        <v/>
      </c>
      <c r="AH29" s="158"/>
      <c r="AI29" s="137"/>
      <c r="AJ29" s="388" t="str">
        <f t="shared" si="9"/>
        <v/>
      </c>
      <c r="AK29" s="157" t="str">
        <f>IF(VALUE(IF('Vessel List A'!BP28=1,1,IF('Vessel List A'!BP28=2,2,IF('Vessel List A'!BP28=3,3,IF('Vessel List A'!BP28=4,4,IF('Vessel List A'!BP28=5,5,IF('Vessel List A'!BP28=6,6,IF('Vessel List A'!BP28=7,7,IF('Vessel List A'!BP28=8,8,IF('Vessel List A'!BP28=9,9,IF('Vessel List A'!BP28=10,10,IF('Vessel List A'!BP28=11,11,IF('Vessel List A'!BP28=12,12,IF('Vessel List A'!BP28=13,13,IF('Vessel List A'!BP28=14,14,IF('Vessel List A'!BP28=15,15,IF('Vessel List A'!BP28=16,16,0)))))))))))))))))=0," ",VALUE(IF('Vessel List A'!BP28=1,1,IF('Vessel List A'!BP28=2,2,IF('Vessel List A'!BP28=3,3,IF('Vessel List A'!BP28=4,4,IF('Vessel List A'!BP28=5,5,IF('Vessel List A'!BP28=6,6,IF('Vessel List A'!BP28=7,7,IF('Vessel List A'!BP28=8,8,IF('Vessel List A'!BP28=9,9,IF('Vessel List A'!BP28=10,10,IF('Vessel List A'!BP28=11,11,IF('Vessel List A'!BP28=12,12,IF('Vessel List A'!BP28=13,13,IF('Vessel List A'!BP28=14,14,IF('Vessel List A'!BP28=15,15,IF('Vessel List A'!BP28=16,16,0))))))))))))))))))</f>
        <v xml:space="preserve"> </v>
      </c>
      <c r="AL29" s="154"/>
      <c r="AM29" s="158"/>
      <c r="AN29" s="390" t="str">
        <f t="shared" si="10"/>
        <v/>
      </c>
      <c r="AO29" s="158"/>
      <c r="AP29" s="137"/>
      <c r="AQ29" s="388" t="str">
        <f t="shared" si="11"/>
        <v/>
      </c>
      <c r="AR29" s="157" t="str">
        <f>IF(VALUE(IF('Vessel List A'!CC28=1,1,IF('Vessel List A'!CC28=2,2,IF('Vessel List A'!CC28=3,3,IF('Vessel List A'!CC28=4,4,IF('Vessel List A'!CC28=5,5,IF('Vessel List A'!CC28=6,6,IF('Vessel List A'!CC28=7,7,IF('Vessel List A'!CC28=8,8,IF('Vessel List A'!CC28=9,9,IF('Vessel List A'!CC28=10,10,IF('Vessel List A'!CC28=11,11,IF('Vessel List A'!CC28=12,12,IF('Vessel List A'!CC28=13,13,IF('Vessel List A'!CC28=14,14,IF('Vessel List A'!CC28=15,15,IF('Vessel List A'!CC28=16,16,0)))))))))))))))))=0," ",VALUE(IF('Vessel List A'!CC28=1,1,IF('Vessel List A'!CC28=2,2,IF('Vessel List A'!CC28=3,3,IF('Vessel List A'!CC28=4,4,IF('Vessel List A'!CC28=5,5,IF('Vessel List A'!CC28=6,6,IF('Vessel List A'!CC28=7,7,IF('Vessel List A'!CC28=8,8,IF('Vessel List A'!CC28=9,9,IF('Vessel List A'!CC28=10,10,IF('Vessel List A'!CC28=11,11,IF('Vessel List A'!CC28=12,12,IF('Vessel List A'!CC28=13,13,IF('Vessel List A'!CC28=14,14,IF('Vessel List A'!CC28=15,15,IF('Vessel List A'!CC28=16,16,0))))))))))))))))))</f>
        <v xml:space="preserve"> </v>
      </c>
      <c r="AS29" s="154"/>
      <c r="AT29" s="158"/>
      <c r="AU29" s="390" t="str">
        <f t="shared" si="12"/>
        <v/>
      </c>
      <c r="AV29" s="158"/>
      <c r="AW29" s="137"/>
      <c r="AX29" s="388" t="str">
        <f t="shared" si="13"/>
        <v/>
      </c>
      <c r="AY29" s="157" t="str">
        <f>IF(VALUE(IF('Vessel List A'!CP28=1,1,IF('Vessel List A'!CP28=2,2,IF('Vessel List A'!CP28=3,3,IF('Vessel List A'!CP28=4,4,IF('Vessel List A'!CP28=5,5,IF('Vessel List A'!CP28=6,6,IF('Vessel List A'!CP28=7,7,IF('Vessel List A'!CP28=8,8,IF('Vessel List A'!CP28=9,9,IF('Vessel List A'!CP28=10,10,IF('Vessel List A'!CP28=11,11,IF('Vessel List A'!CP28=12,12,IF('Vessel List A'!CP28=13,13,IF('Vessel List A'!CP28=14,14,IF('Vessel List A'!CP28=15,15,IF('Vessel List A'!CP28=16,16,0)))))))))))))))))=0," ",VALUE(IF('Vessel List A'!CP28=1,1,IF('Vessel List A'!CP28=2,2,IF('Vessel List A'!CP28=3,3,IF('Vessel List A'!CP28=4,4,IF('Vessel List A'!CP28=5,5,IF('Vessel List A'!CP28=6,6,IF('Vessel List A'!CP28=7,7,IF('Vessel List A'!CP28=8,8,IF('Vessel List A'!CP28=9,9,IF('Vessel List A'!CP28=10,10,IF('Vessel List A'!CP28=11,11,IF('Vessel List A'!CP28=12,12,IF('Vessel List A'!CP28=13,13,IF('Vessel List A'!CP28=14,14,IF('Vessel List A'!CP28=15,15,IF('Vessel List A'!CP28=16,16,0))))))))))))))))))</f>
        <v xml:space="preserve"> </v>
      </c>
      <c r="AZ29" s="154"/>
      <c r="BA29" s="158"/>
      <c r="BB29" s="390" t="str">
        <f t="shared" si="14"/>
        <v/>
      </c>
      <c r="BC29" s="158"/>
      <c r="BD29" s="137"/>
      <c r="BE29" s="388" t="str">
        <f t="shared" si="15"/>
        <v/>
      </c>
      <c r="BF29" s="157" t="str">
        <f>IF(VALUE(IF('Vessel List A'!DC28=1,1,IF('Vessel List A'!DC28=2,2,IF('Vessel List A'!DC28=3,3,IF('Vessel List A'!DC28=4,4,IF('Vessel List A'!DC28=5,5,IF('Vessel List A'!DC28=6,6,IF('Vessel List A'!DC28=7,7,IF('Vessel List A'!DC28=8,8,IF('Vessel List A'!DC28=9,9,IF('Vessel List A'!DC28=10,10,IF('Vessel List A'!DC28=11,11,IF('Vessel List A'!DC28=12,12,IF('Vessel List A'!DC28=13,13,IF('Vessel List A'!DC28=14,14,IF('Vessel List A'!DC28=15,15,IF('Vessel List A'!DC28=16,16,0)))))))))))))))))=0," ",VALUE(IF('Vessel List A'!DC28=1,1,IF('Vessel List A'!DC28=2,2,IF('Vessel List A'!DC28=3,3,IF('Vessel List A'!DC28=4,4,IF('Vessel List A'!DC28=5,5,IF('Vessel List A'!DC28=6,6,IF('Vessel List A'!DC28=7,7,IF('Vessel List A'!DC28=8,8,IF('Vessel List A'!DC28=9,9,IF('Vessel List A'!DC28=10,10,IF('Vessel List A'!DC28=11,11,IF('Vessel List A'!DC28=12,12,IF('Vessel List A'!DC28=13,13,IF('Vessel List A'!DC28=14,14,IF('Vessel List A'!DC28=15,15,IF('Vessel List A'!DC28=16,16,0))))))))))))))))))</f>
        <v xml:space="preserve"> </v>
      </c>
      <c r="BG29" s="154"/>
      <c r="BH29" s="158"/>
      <c r="BI29" s="390" t="str">
        <f t="shared" si="16"/>
        <v/>
      </c>
      <c r="BJ29" s="158"/>
      <c r="BK29" s="137"/>
      <c r="BL29" s="388" t="str">
        <f t="shared" si="17"/>
        <v/>
      </c>
      <c r="BM29" s="157" t="str">
        <f>IF(VALUE(IF('Vessel List A'!DP28=1,1,IF('Vessel List A'!DP28=2,2,IF('Vessel List A'!DP28=3,3,IF('Vessel List A'!DP28=4,4,IF('Vessel List A'!DP28=5,5,IF('Vessel List A'!DP28=6,6,IF('Vessel List A'!DP28=7,7,IF('Vessel List A'!DP28=8,8,IF('Vessel List A'!DP28=9,9,IF('Vessel List A'!DP28=10,10,IF('Vessel List A'!DP28=11,11,IF('Vessel List A'!DP28=12,12,IF('Vessel List A'!DP28=13,13,IF('Vessel List A'!DP28=14,14,IF('Vessel List A'!DP28=15,15,IF('Vessel List A'!DP28=16,16,0)))))))))))))))))=0," ",VALUE(IF('Vessel List A'!DP28=1,1,IF('Vessel List A'!DP28=2,2,IF('Vessel List A'!DP28=3,3,IF('Vessel List A'!DP28=4,4,IF('Vessel List A'!DP28=5,5,IF('Vessel List A'!DP28=6,6,IF('Vessel List A'!DP28=7,7,IF('Vessel List A'!DP28=8,8,IF('Vessel List A'!DP28=9,9,IF('Vessel List A'!DP28=10,10,IF('Vessel List A'!DP28=11,11,IF('Vessel List A'!DP28=12,12,IF('Vessel List A'!DP28=13,13,IF('Vessel List A'!DP28=14,14,IF('Vessel List A'!DP28=15,15,IF('Vessel List A'!DP28=16,16,0))))))))))))))))))</f>
        <v xml:space="preserve"> </v>
      </c>
      <c r="BN29" s="154"/>
      <c r="BO29" s="158"/>
      <c r="BP29" s="390" t="str">
        <f t="shared" si="18"/>
        <v/>
      </c>
      <c r="BQ29" s="158"/>
      <c r="BR29" s="137"/>
      <c r="BS29" s="388" t="str">
        <f t="shared" si="19"/>
        <v/>
      </c>
      <c r="BT29" s="157" t="str">
        <f>IF(VALUE(IF('Vessel List A'!EC28=1,1,IF('Vessel List A'!EC28=2,2,IF('Vessel List A'!EC28=3,3,IF('Vessel List A'!EC28=4,4,IF('Vessel List A'!EC28=5,5,IF('Vessel List A'!EC28=6,6,IF('Vessel List A'!EC28=7,7,IF('Vessel List A'!EC28=8,8,IF('Vessel List A'!EC28=9,9,IF('Vessel List A'!EC28=10,10,IF('Vessel List A'!EC28=11,11,IF('Vessel List A'!EC28=12,12,IF('Vessel List A'!EC28=13,13,IF('Vessel List A'!EC28=14,14,IF('Vessel List A'!EC28=15,15,IF('Vessel List A'!EC28=16,16,0)))))))))))))))))=0," ",VALUE(IF('Vessel List A'!EC28=1,1,IF('Vessel List A'!EC28=2,2,IF('Vessel List A'!EC28=3,3,IF('Vessel List A'!EC28=4,4,IF('Vessel List A'!EC28=5,5,IF('Vessel List A'!EC28=6,6,IF('Vessel List A'!EC28=7,7,IF('Vessel List A'!EC28=8,8,IF('Vessel List A'!EC28=9,9,IF('Vessel List A'!EC28=10,10,IF('Vessel List A'!EC28=11,11,IF('Vessel List A'!EC28=12,12,IF('Vessel List A'!EC28=13,13,IF('Vessel List A'!EC28=14,14,IF('Vessel List A'!EC28=15,15,IF('Vessel List A'!EC28=16,16,0))))))))))))))))))</f>
        <v xml:space="preserve"> </v>
      </c>
      <c r="BU29" s="154"/>
      <c r="BV29" s="158"/>
      <c r="BW29" s="390" t="str">
        <f t="shared" si="20"/>
        <v/>
      </c>
      <c r="BX29" s="158"/>
      <c r="BY29" s="137"/>
      <c r="BZ29" s="388" t="str">
        <f t="shared" si="21"/>
        <v/>
      </c>
      <c r="CA29" s="157" t="str">
        <f>IF(VALUE(IF('Vessel List A'!EP28=1,1,IF('Vessel List A'!EP28=2,2,IF('Vessel List A'!EP28=3,3,IF('Vessel List A'!EP28=4,4,IF('Vessel List A'!EP28=5,5,IF('Vessel List A'!EP28=6,6,IF('Vessel List A'!EP28=7,7,IF('Vessel List A'!EP28=8,8,IF('Vessel List A'!EP28=9,9,IF('Vessel List A'!EP28=10,10,IF('Vessel List A'!EP28=11,11,IF('Vessel List A'!EP28=12,12,IF('Vessel List A'!EP28=13,13,IF('Vessel List A'!EP28=14,14,IF('Vessel List A'!EP28=15,15,IF('Vessel List A'!EP28=16,16,0)))))))))))))))))=0," ",VALUE(IF('Vessel List A'!EP28=1,1,IF('Vessel List A'!EP28=2,2,IF('Vessel List A'!EP28=3,3,IF('Vessel List A'!EP28=4,4,IF('Vessel List A'!EP28=5,5,IF('Vessel List A'!EP28=6,6,IF('Vessel List A'!EP28=7,7,IF('Vessel List A'!EP28=8,8,IF('Vessel List A'!EP28=9,9,IF('Vessel List A'!EP28=10,10,IF('Vessel List A'!EP28=11,11,IF('Vessel List A'!EP28=12,12,IF('Vessel List A'!EP28=13,13,IF('Vessel List A'!EP28=14,14,IF('Vessel List A'!EP28=15,15,IF('Vessel List A'!EP28=16,16,0))))))))))))))))))</f>
        <v xml:space="preserve"> </v>
      </c>
      <c r="CB29" s="154"/>
      <c r="CC29" s="158"/>
      <c r="CD29" s="390" t="str">
        <f t="shared" si="22"/>
        <v/>
      </c>
      <c r="CE29" s="158"/>
      <c r="CF29" s="137"/>
      <c r="CG29" s="388" t="str">
        <f t="shared" si="23"/>
        <v/>
      </c>
      <c r="CH29" s="157" t="str">
        <f>IF(VALUE(IF('Vessel List A'!FC28=1,1,IF('Vessel List A'!FC28=2,2,IF('Vessel List A'!FC28=3,3,IF('Vessel List A'!FC28=4,4,IF('Vessel List A'!FC28=5,5,IF('Vessel List A'!FC28=6,6,IF('Vessel List A'!FC28=7,7,IF('Vessel List A'!FC28=8,8,IF('Vessel List A'!FC28=9,9,IF('Vessel List A'!FC28=10,10,IF('Vessel List A'!FC28=11,11,IF('Vessel List A'!FC28=12,12,IF('Vessel List A'!FC28=13,13,IF('Vessel List A'!FC28=14,14,IF('Vessel List A'!FC28=15,15,IF('Vessel List A'!FC28=16,16,0)))))))))))))))))=0," ",VALUE(IF('Vessel List A'!FC28=1,1,IF('Vessel List A'!FC28=2,2,IF('Vessel List A'!FC28=3,3,IF('Vessel List A'!FC28=4,4,IF('Vessel List A'!FC28=5,5,IF('Vessel List A'!FC28=6,6,IF('Vessel List A'!FC28=7,7,IF('Vessel List A'!FC28=8,8,IF('Vessel List A'!FC28=9,9,IF('Vessel List A'!FC28=10,10,IF('Vessel List A'!FC28=11,11,IF('Vessel List A'!FC28=12,12,IF('Vessel List A'!FC28=13,13,IF('Vessel List A'!FC28=14,14,IF('Vessel List A'!FC28=15,15,IF('Vessel List A'!FC28=16,16,0))))))))))))))))))</f>
        <v xml:space="preserve"> </v>
      </c>
      <c r="CI29" s="154"/>
      <c r="CJ29" s="158"/>
      <c r="CK29" s="390" t="str">
        <f t="shared" si="24"/>
        <v/>
      </c>
      <c r="CL29" s="158"/>
      <c r="CM29" s="137"/>
      <c r="CN29" s="388" t="str">
        <f t="shared" si="25"/>
        <v/>
      </c>
      <c r="CO29" s="157" t="str">
        <f>IF(VALUE(IF('Vessel List A'!FP28=1,1,IF('Vessel List A'!FP28=2,2,IF('Vessel List A'!FP28=3,3,IF('Vessel List A'!FP28=4,4,IF('Vessel List A'!FP28=5,5,IF('Vessel List A'!FP28=6,6,IF('Vessel List A'!FP28=7,7,IF('Vessel List A'!FP28=8,8,IF('Vessel List A'!FP28=9,9,IF('Vessel List A'!FP28=10,10,IF('Vessel List A'!FP28=11,11,IF('Vessel List A'!FP28=12,12,IF('Vessel List A'!FP28=13,13,IF('Vessel List A'!FP28=14,14,IF('Vessel List A'!FP28=15,15,IF('Vessel List A'!FP28=16,16,0)))))))))))))))))=0," ",VALUE(IF('Vessel List A'!FP28=1,1,IF('Vessel List A'!FP28=2,2,IF('Vessel List A'!FP28=3,3,IF('Vessel List A'!FP28=4,4,IF('Vessel List A'!FP28=5,5,IF('Vessel List A'!FP28=6,6,IF('Vessel List A'!FP28=7,7,IF('Vessel List A'!FP28=8,8,IF('Vessel List A'!FP28=9,9,IF('Vessel List A'!FP28=10,10,IF('Vessel List A'!FP28=11,11,IF('Vessel List A'!FP28=12,12,IF('Vessel List A'!FP28=13,13,IF('Vessel List A'!FP28=14,14,IF('Vessel List A'!FP28=15,15,IF('Vessel List A'!FP28=16,16,0))))))))))))))))))</f>
        <v xml:space="preserve"> </v>
      </c>
      <c r="CP29" s="154"/>
      <c r="CQ29" s="158"/>
      <c r="CR29" s="390" t="str">
        <f t="shared" si="26"/>
        <v/>
      </c>
      <c r="CS29" s="158"/>
      <c r="CT29" s="137"/>
      <c r="CU29" s="388" t="str">
        <f t="shared" si="27"/>
        <v/>
      </c>
      <c r="CV29" s="157" t="str">
        <f>IF(VALUE(IF('Vessel List A'!GC28=1,1,IF('Vessel List A'!GC28=2,2,IF('Vessel List A'!GC28=3,3,IF('Vessel List A'!GC28=4,4,IF('Vessel List A'!GC28=5,5,IF('Vessel List A'!GC28=6,6,IF('Vessel List A'!GC28=7,7,IF('Vessel List A'!GC28=8,8,IF('Vessel List A'!GC28=9,9,IF('Vessel List A'!GC28=10,10,IF('Vessel List A'!GC28=11,11,IF('Vessel List A'!GC28=12,12,IF('Vessel List A'!GC28=13,13,IF('Vessel List A'!GC28=14,14,IF('Vessel List A'!GC28=15,15,IF('Vessel List A'!GC28=16,16,0)))))))))))))))))=0," ",VALUE(IF('Vessel List A'!GC28=1,1,IF('Vessel List A'!GC28=2,2,IF('Vessel List A'!GC28=3,3,IF('Vessel List A'!GC28=4,4,IF('Vessel List A'!GC28=5,5,IF('Vessel List A'!GC28=6,6,IF('Vessel List A'!GC28=7,7,IF('Vessel List A'!GC28=8,8,IF('Vessel List A'!GC28=9,9,IF('Vessel List A'!GC28=10,10,IF('Vessel List A'!GC28=11,11,IF('Vessel List A'!GC28=12,12,IF('Vessel List A'!GC28=13,13,IF('Vessel List A'!GC28=14,14,IF('Vessel List A'!GC28=15,15,IF('Vessel List A'!GC28=16,16,0))))))))))))))))))</f>
        <v xml:space="preserve"> </v>
      </c>
      <c r="CW29" s="154"/>
      <c r="CX29" s="158"/>
      <c r="CY29" s="390" t="str">
        <f t="shared" si="28"/>
        <v/>
      </c>
      <c r="CZ29" s="158"/>
      <c r="DA29" s="137"/>
      <c r="DB29" s="388" t="str">
        <f t="shared" si="29"/>
        <v/>
      </c>
      <c r="DC29" s="157" t="str">
        <f>IF(VALUE(IF('Vessel List A'!GP28=1,1,IF('Vessel List A'!GP28=2,2,IF('Vessel List A'!GP28=3,3,IF('Vessel List A'!GP28=4,4,IF('Vessel List A'!GP28=5,5,IF('Vessel List A'!GP28=6,6,IF('Vessel List A'!GP28=7,7,IF('Vessel List A'!GP28=8,8,IF('Vessel List A'!GP28=9,9,IF('Vessel List A'!GP28=10,10,IF('Vessel List A'!GP28=11,11,IF('Vessel List A'!GP28=12,12,IF('Vessel List A'!GP28=13,13,IF('Vessel List A'!GP28=14,14,IF('Vessel List A'!GP28=15,15,IF('Vessel List A'!GP28=16,16,0)))))))))))))))))=0," ",VALUE(IF('Vessel List A'!GP28=1,1,IF('Vessel List A'!GP28=2,2,IF('Vessel List A'!GP28=3,3,IF('Vessel List A'!GP28=4,4,IF('Vessel List A'!GP28=5,5,IF('Vessel List A'!GP28=6,6,IF('Vessel List A'!GP28=7,7,IF('Vessel List A'!GP28=8,8,IF('Vessel List A'!GP28=9,9,IF('Vessel List A'!GP28=10,10,IF('Vessel List A'!GP28=11,11,IF('Vessel List A'!GP28=12,12,IF('Vessel List A'!GP28=13,13,IF('Vessel List A'!GP28=14,14,IF('Vessel List A'!GP28=15,15,IF('Vessel List A'!GP28=16,16,0))))))))))))))))))</f>
        <v xml:space="preserve"> </v>
      </c>
      <c r="DD29" s="154"/>
      <c r="DE29" s="158"/>
      <c r="DF29" s="390" t="str">
        <f t="shared" si="30"/>
        <v/>
      </c>
      <c r="DG29" s="158"/>
      <c r="DH29" s="137"/>
      <c r="DI29" s="388" t="str">
        <f t="shared" si="31"/>
        <v/>
      </c>
      <c r="DJ29" s="157" t="str">
        <f>IF(VALUE(IF('Vessel List A'!HC28=1,1,IF('Vessel List A'!HC28=2,2,IF('Vessel List A'!HC28=3,3,IF('Vessel List A'!HC28=4,4,IF('Vessel List A'!HC28=5,5,IF('Vessel List A'!HC28=6,6,IF('Vessel List A'!HC28=7,7,IF('Vessel List A'!HC28=8,8,IF('Vessel List A'!HC28=9,9,IF('Vessel List A'!HC28=10,10,IF('Vessel List A'!HC28=11,11,IF('Vessel List A'!HC28=12,12,IF('Vessel List A'!HC28=13,13,IF('Vessel List A'!HC28=14,14,IF('Vessel List A'!HC28=15,15,IF('Vessel List A'!HC28=16,16,0)))))))))))))))))=0," ",VALUE(IF('Vessel List A'!HC28=1,1,IF('Vessel List A'!HC28=2,2,IF('Vessel List A'!HC28=3,3,IF('Vessel List A'!HC28=4,4,IF('Vessel List A'!HC28=5,5,IF('Vessel List A'!HC28=6,6,IF('Vessel List A'!HC28=7,7,IF('Vessel List A'!HC28=8,8,IF('Vessel List A'!HC28=9,9,IF('Vessel List A'!HC28=10,10,IF('Vessel List A'!HC28=11,11,IF('Vessel List A'!HC28=12,12,IF('Vessel List A'!HC28=13,13,IF('Vessel List A'!HC28=14,14,IF('Vessel List A'!HC28=15,15,IF('Vessel List A'!HC28=16,16,0))))))))))))))))))</f>
        <v xml:space="preserve"> </v>
      </c>
      <c r="DK29" s="154"/>
      <c r="DL29" s="158"/>
      <c r="DM29" s="390" t="str">
        <f t="shared" si="32"/>
        <v/>
      </c>
      <c r="DN29" s="158"/>
      <c r="DO29" s="137"/>
      <c r="DP29" s="388" t="str">
        <f t="shared" si="33"/>
        <v/>
      </c>
      <c r="DQ29" s="157" t="str">
        <f>IF(VALUE(IF('Vessel List A'!HP28=1,1,IF('Vessel List A'!HP28=2,2,IF('Vessel List A'!HP28=3,3,IF('Vessel List A'!HP28=4,4,IF('Vessel List A'!HP28=5,5,IF('Vessel List A'!HP28=6,6,IF('Vessel List A'!HP28=7,7,IF('Vessel List A'!HP28=8,8,IF('Vessel List A'!HP28=9,9,IF('Vessel List A'!HP28=10,10,IF('Vessel List A'!HP28=11,11,IF('Vessel List A'!HP28=12,12,IF('Vessel List A'!HP28=13,13,IF('Vessel List A'!HP28=14,14,IF('Vessel List A'!HP28=15,15,IF('Vessel List A'!HP28=16,16,0)))))))))))))))))=0," ",VALUE(IF('Vessel List A'!HP28=1,1,IF('Vessel List A'!HP28=2,2,IF('Vessel List A'!HP28=3,3,IF('Vessel List A'!HP28=4,4,IF('Vessel List A'!HP28=5,5,IF('Vessel List A'!HP28=6,6,IF('Vessel List A'!HP28=7,7,IF('Vessel List A'!HP28=8,8,IF('Vessel List A'!HP28=9,9,IF('Vessel List A'!HP28=10,10,IF('Vessel List A'!HP28=11,11,IF('Vessel List A'!HP28=12,12,IF('Vessel List A'!HP28=13,13,IF('Vessel List A'!HP28=14,14,IF('Vessel List A'!HP28=15,15,IF('Vessel List A'!HP28=16,16,0))))))))))))))))))</f>
        <v xml:space="preserve"> </v>
      </c>
      <c r="DR29" s="154"/>
      <c r="DS29" s="158"/>
      <c r="DT29" s="390" t="str">
        <f t="shared" si="34"/>
        <v/>
      </c>
      <c r="DU29" s="158"/>
      <c r="DV29" s="137"/>
      <c r="DW29" s="388" t="str">
        <f t="shared" si="35"/>
        <v/>
      </c>
      <c r="DX29" s="157" t="str">
        <f>IF(VALUE(IF('Vessel List A'!IC28=1,1,IF('Vessel List A'!IC28=2,2,IF('Vessel List A'!IC28=3,3,IF('Vessel List A'!IC28=4,4,IF('Vessel List A'!IC28=5,5,IF('Vessel List A'!IC28=6,6,IF('Vessel List A'!IC28=7,7,IF('Vessel List A'!IC28=8,8,IF('Vessel List A'!IC28=9,9,IF('Vessel List A'!IC28=10,10,IF('Vessel List A'!IC28=11,11,IF('Vessel List A'!IC28=12,12,IF('Vessel List A'!IC28=13,13,IF('Vessel List A'!IC28=14,14,IF('Vessel List A'!IC28=15,15,IF('Vessel List A'!IC28=16,16,0)))))))))))))))))=0," ",VALUE(IF('Vessel List A'!IC28=1,1,IF('Vessel List A'!IC28=2,2,IF('Vessel List A'!IC28=3,3,IF('Vessel List A'!IC28=4,4,IF('Vessel List A'!IC28=5,5,IF('Vessel List A'!IC28=6,6,IF('Vessel List A'!IC28=7,7,IF('Vessel List A'!IC28=8,8,IF('Vessel List A'!IC28=9,9,IF('Vessel List A'!IC28=10,10,IF('Vessel List A'!IC28=11,11,IF('Vessel List A'!IC28=12,12,IF('Vessel List A'!IC28=13,13,IF('Vessel List A'!IC28=14,14,IF('Vessel List A'!IC28=15,15,IF('Vessel List A'!IC28=16,16,0))))))))))))))))))</f>
        <v xml:space="preserve"> </v>
      </c>
      <c r="DY29" s="154"/>
      <c r="DZ29" s="158"/>
      <c r="EA29" s="390" t="str">
        <f t="shared" si="36"/>
        <v/>
      </c>
      <c r="EB29" s="158"/>
      <c r="EC29" s="137"/>
      <c r="ED29" s="388" t="str">
        <f t="shared" si="37"/>
        <v/>
      </c>
      <c r="EE29" s="157" t="str">
        <f>IF(VALUE(IF('Vessel List A'!IP28=1,1,IF('Vessel List A'!IP28=2,2,IF('Vessel List A'!IP28=3,3,IF('Vessel List A'!IP28=4,4,IF('Vessel List A'!IP28=5,5,IF('Vessel List A'!IP28=6,6,IF('Vessel List A'!IP28=7,7,IF('Vessel List A'!IP28=8,8,IF('Vessel List A'!IP28=9,9,IF('Vessel List A'!IP28=10,10,IF('Vessel List A'!IP28=11,11,IF('Vessel List A'!IP28=12,12,IF('Vessel List A'!IP28=13,13,IF('Vessel List A'!IP28=14,14,IF('Vessel List A'!IP28=15,15,IF('Vessel List A'!IP28=16,16,0)))))))))))))))))=0," ",VALUE(IF('Vessel List A'!IP28=1,1,IF('Vessel List A'!IP28=2,2,IF('Vessel List A'!IP28=3,3,IF('Vessel List A'!IP28=4,4,IF('Vessel List A'!IP28=5,5,IF('Vessel List A'!IP28=6,6,IF('Vessel List A'!IP28=7,7,IF('Vessel List A'!IP28=8,8,IF('Vessel List A'!IP28=9,9,IF('Vessel List A'!IP28=10,10,IF('Vessel List A'!IP28=11,11,IF('Vessel List A'!IP28=12,12,IF('Vessel List A'!IP28=13,13,IF('Vessel List A'!IP28=14,14,IF('Vessel List A'!IP28=15,15,IF('Vessel List A'!IP28=16,16,0))))))))))))))))))</f>
        <v xml:space="preserve"> </v>
      </c>
      <c r="EF29" s="154"/>
      <c r="EG29" s="158"/>
      <c r="EH29" s="390" t="str">
        <f t="shared" si="38"/>
        <v/>
      </c>
      <c r="EI29" s="158"/>
      <c r="EJ29" s="137"/>
      <c r="EK29" s="397" t="str">
        <f t="shared" si="39"/>
        <v/>
      </c>
      <c r="EL29" s="144"/>
      <c r="EM29" s="157" t="str">
        <f>IF(VALUE(IF('Vessel List B'!C28=1,1,IF('Vessel List B'!C28=2,2,IF('Vessel List B'!C28=3,3,IF('Vessel List B'!C28=4,4,IF('Vessel List B'!C28=5,5,IF('Vessel List B'!C28=6,6,IF('Vessel List B'!C28=7,7,IF('Vessel List B'!C28=8,8,IF('Vessel List B'!C28=9,9,IF('Vessel List B'!C28=10,10,IF('Vessel List B'!C28=11,11,IF('Vessel List B'!C28=12,12,IF('Vessel List B'!C28=13,13,IF('Vessel List B'!C28=14,14,IF('Vessel List B'!C28=15,15,IF('Vessel List B'!C28=16,16,0)))))))))))))))))=0," ",VALUE(IF('Vessel List B'!C28=1,1,IF('Vessel List B'!C28=2,2,IF('Vessel List B'!C28=3,3,IF('Vessel List B'!C28=4,4,IF('Vessel List B'!C28=5,5,IF('Vessel List B'!C28=6,6,IF('Vessel List B'!C28=7,7,IF('Vessel List B'!C28=8,8,IF('Vessel List B'!C28=9,9,IF('Vessel List B'!C28=10,10,IF('Vessel List B'!C28=11,11,IF('Vessel List B'!C28=12,12,IF('Vessel List B'!C28=13,13,IF('Vessel List B'!C28=14,14,IF('Vessel List B'!C28=15,15,IF('Vessel List B'!C28=16,16,0))))))))))))))))))</f>
        <v xml:space="preserve"> </v>
      </c>
      <c r="EN29" s="154"/>
      <c r="EO29" s="158"/>
      <c r="EP29" s="390" t="str">
        <f t="shared" si="40"/>
        <v/>
      </c>
      <c r="EQ29" s="158"/>
      <c r="ER29" s="137"/>
      <c r="ES29" s="388" t="str">
        <f t="shared" si="41"/>
        <v/>
      </c>
      <c r="ET29" s="157" t="str">
        <f>IF(VALUE(IF('Vessel List B'!P28=1,1,IF('Vessel List B'!P28=2,2,IF('Vessel List B'!P28=3,3,IF('Vessel List B'!P28=4,4,IF('Vessel List B'!P28=5,5,IF('Vessel List B'!P28=6,6,IF('Vessel List B'!P28=7,7,IF('Vessel List B'!P28=8,8,IF('Vessel List B'!P28=9,9,IF('Vessel List B'!P28=10,10,IF('Vessel List B'!P28=11,11,IF('Vessel List B'!P28=12,12,IF('Vessel List B'!P28=13,13,IF('Vessel List B'!P28=14,14,IF('Vessel List B'!P28=15,15,IF('Vessel List B'!P28=16,16,0)))))))))))))))))=0," ",VALUE(IF('Vessel List B'!P28=1,1,IF('Vessel List B'!P28=2,2,IF('Vessel List B'!P28=3,3,IF('Vessel List B'!P28=4,4,IF('Vessel List B'!P28=5,5,IF('Vessel List B'!P28=6,6,IF('Vessel List B'!P28=7,7,IF('Vessel List B'!P28=8,8,IF('Vessel List B'!P28=9,9,IF('Vessel List B'!P28=10,10,IF('Vessel List B'!P28=11,11,IF('Vessel List B'!P28=12,12,IF('Vessel List B'!P28=13,13,IF('Vessel List B'!P28=14,14,IF('Vessel List B'!P28=15,15,IF('Vessel List B'!P28=16,16,0))))))))))))))))))</f>
        <v xml:space="preserve"> </v>
      </c>
      <c r="EU29" s="154"/>
      <c r="EV29" s="158"/>
      <c r="EW29" s="390" t="str">
        <f t="shared" si="42"/>
        <v/>
      </c>
      <c r="EX29" s="158"/>
      <c r="EY29" s="137"/>
      <c r="EZ29" s="388" t="str">
        <f t="shared" si="43"/>
        <v/>
      </c>
      <c r="FA29" s="157" t="str">
        <f>IF(VALUE(IF('Vessel List B'!AC28=1,1,IF('Vessel List B'!AC28=2,2,IF('Vessel List B'!AC28=3,3,IF('Vessel List B'!AC28=4,4,IF('Vessel List B'!AC28=5,5,IF('Vessel List B'!AC28=6,6,IF('Vessel List B'!AC28=7,7,IF('Vessel List B'!AC28=8,8,IF('Vessel List B'!AC28=9,9,IF('Vessel List B'!AC28=10,10,IF('Vessel List B'!AC28=11,11,IF('Vessel List B'!AC28=12,12,IF('Vessel List B'!AC28=13,13,IF('Vessel List B'!AC28=14,14,IF('Vessel List B'!AC28=15,15,IF('Vessel List B'!AC28=16,16,0)))))))))))))))))=0," ",VALUE(IF('Vessel List B'!AC28=1,1,IF('Vessel List B'!AC28=2,2,IF('Vessel List B'!AC28=3,3,IF('Vessel List B'!AC28=4,4,IF('Vessel List B'!AC28=5,5,IF('Vessel List B'!AC28=6,6,IF('Vessel List B'!AC28=7,7,IF('Vessel List B'!AC28=8,8,IF('Vessel List B'!AC28=9,9,IF('Vessel List B'!AC28=10,10,IF('Vessel List B'!AC28=11,11,IF('Vessel List B'!AC28=12,12,IF('Vessel List B'!AC28=13,13,IF('Vessel List B'!AC28=14,14,IF('Vessel List B'!AC28=15,15,IF('Vessel List B'!AC28=16,16,0))))))))))))))))))</f>
        <v xml:space="preserve"> </v>
      </c>
      <c r="FB29" s="154"/>
      <c r="FC29" s="158"/>
      <c r="FD29" s="390" t="str">
        <f t="shared" si="44"/>
        <v/>
      </c>
      <c r="FE29" s="158"/>
      <c r="FF29" s="137"/>
      <c r="FG29" s="388" t="str">
        <f t="shared" si="45"/>
        <v/>
      </c>
      <c r="FH29" s="157" t="str">
        <f>IF(VALUE(IF('Vessel List B'!AP28=1,1,IF('Vessel List B'!AP28=2,2,IF('Vessel List B'!AP28=3,3,IF('Vessel List B'!AP28=4,4,IF('Vessel List B'!AP28=5,5,IF('Vessel List B'!AP28=6,6,IF('Vessel List B'!AP28=7,7,IF('Vessel List B'!AP28=8,8,IF('Vessel List B'!AP28=9,9,IF('Vessel List B'!AP28=10,10,IF('Vessel List B'!AP28=11,11,IF('Vessel List B'!AP28=12,12,IF('Vessel List B'!AP28=13,13,IF('Vessel List B'!AP28=14,14,IF('Vessel List B'!AP28=15,15,IF('Vessel List B'!AP28=16,16,0)))))))))))))))))=0," ",VALUE(IF('Vessel List B'!AP28=1,1,IF('Vessel List B'!AP28=2,2,IF('Vessel List B'!AP28=3,3,IF('Vessel List B'!AP28=4,4,IF('Vessel List B'!AP28=5,5,IF('Vessel List B'!AP28=6,6,IF('Vessel List B'!AP28=7,7,IF('Vessel List B'!AP28=8,8,IF('Vessel List B'!AP28=9,9,IF('Vessel List B'!AP28=10,10,IF('Vessel List B'!AP28=11,11,IF('Vessel List B'!AP28=12,12,IF('Vessel List B'!AP28=13,13,IF('Vessel List B'!AP28=14,14,IF('Vessel List B'!AP28=15,15,IF('Vessel List B'!AP28=16,16,0))))))))))))))))))</f>
        <v xml:space="preserve"> </v>
      </c>
      <c r="FI29" s="154"/>
      <c r="FJ29" s="158"/>
      <c r="FK29" s="390" t="str">
        <f t="shared" si="46"/>
        <v/>
      </c>
      <c r="FL29" s="158"/>
      <c r="FM29" s="137"/>
      <c r="FN29" s="388" t="str">
        <f t="shared" si="47"/>
        <v/>
      </c>
      <c r="FO29" s="157" t="str">
        <f>IF(VALUE(IF('Vessel List B'!BC28=1,1,IF('Vessel List B'!BC28=2,2,IF('Vessel List B'!BC28=3,3,IF('Vessel List B'!BC28=4,4,IF('Vessel List B'!BC28=5,5,IF('Vessel List B'!BC28=6,6,IF('Vessel List B'!BC28=7,7,IF('Vessel List B'!BC28=8,8,IF('Vessel List B'!BC28=9,9,IF('Vessel List B'!BC28=10,10,IF('Vessel List B'!BC28=11,11,IF('Vessel List B'!BC28=12,12,IF('Vessel List B'!BC28=13,13,IF('Vessel List B'!BC28=14,14,IF('Vessel List B'!BC28=15,15,IF('Vessel List B'!BC28=16,16,0)))))))))))))))))=0," ",VALUE(IF('Vessel List B'!BC28=1,1,IF('Vessel List B'!BC28=2,2,IF('Vessel List B'!BC28=3,3,IF('Vessel List B'!BC28=4,4,IF('Vessel List B'!BC28=5,5,IF('Vessel List B'!BC28=6,6,IF('Vessel List B'!BC28=7,7,IF('Vessel List B'!BC28=8,8,IF('Vessel List B'!BC28=9,9,IF('Vessel List B'!BC28=10,10,IF('Vessel List B'!BC28=11,11,IF('Vessel List B'!BC28=12,12,IF('Vessel List B'!BC28=13,13,IF('Vessel List B'!BC28=14,14,IF('Vessel List B'!BC28=15,15,IF('Vessel List B'!BC28=16,16,0))))))))))))))))))</f>
        <v xml:space="preserve"> </v>
      </c>
      <c r="FP29" s="154"/>
      <c r="FQ29" s="158"/>
      <c r="FR29" s="390" t="str">
        <f t="shared" si="48"/>
        <v/>
      </c>
      <c r="FS29" s="158"/>
      <c r="FT29" s="137"/>
      <c r="FU29" s="388" t="str">
        <f t="shared" si="49"/>
        <v/>
      </c>
      <c r="FV29" s="157" t="str">
        <f>IF(VALUE(IF('Vessel List B'!BP28=1,1,IF('Vessel List B'!BP28=2,2,IF('Vessel List B'!BP28=3,3,IF('Vessel List B'!BP28=4,4,IF('Vessel List B'!BP28=5,5,IF('Vessel List B'!BP28=6,6,IF('Vessel List B'!BP28=7,7,IF('Vessel List B'!BP28=8,8,IF('Vessel List B'!BP28=9,9,IF('Vessel List B'!BP28=10,10,IF('Vessel List B'!BP28=11,11,IF('Vessel List B'!BP28=12,12,IF('Vessel List B'!BP28=13,13,IF('Vessel List B'!BP28=14,14,IF('Vessel List B'!BP28=15,15,IF('Vessel List B'!BP28=16,16,0)))))))))))))))))=0," ",VALUE(IF('Vessel List B'!BP28=1,1,IF('Vessel List B'!BP28=2,2,IF('Vessel List B'!BP28=3,3,IF('Vessel List B'!BP28=4,4,IF('Vessel List B'!BP28=5,5,IF('Vessel List B'!BP28=6,6,IF('Vessel List B'!BP28=7,7,IF('Vessel List B'!BP28=8,8,IF('Vessel List B'!BP28=9,9,IF('Vessel List B'!BP28=10,10,IF('Vessel List B'!BP28=11,11,IF('Vessel List B'!BP28=12,12,IF('Vessel List B'!BP28=13,13,IF('Vessel List B'!BP28=14,14,IF('Vessel List B'!BP28=15,15,IF('Vessel List B'!BP28=16,16,0))))))))))))))))))</f>
        <v xml:space="preserve"> </v>
      </c>
      <c r="FW29" s="154"/>
      <c r="FX29" s="158"/>
      <c r="FY29" s="390" t="str">
        <f t="shared" si="50"/>
        <v/>
      </c>
      <c r="FZ29" s="158"/>
      <c r="GA29" s="137"/>
      <c r="GB29" s="388" t="str">
        <f t="shared" si="51"/>
        <v/>
      </c>
      <c r="GC29" s="157" t="str">
        <f>IF(VALUE(IF('Vessel List B'!CC28=1,1,IF('Vessel List B'!CC28=2,2,IF('Vessel List B'!CC28=3,3,IF('Vessel List B'!CC28=4,4,IF('Vessel List B'!CC28=5,5,IF('Vessel List B'!CC28=6,6,IF('Vessel List B'!CC28=7,7,IF('Vessel List B'!CC28=8,8,IF('Vessel List B'!CC28=9,9,IF('Vessel List B'!CC28=10,10,IF('Vessel List B'!CC28=11,11,IF('Vessel List B'!CC28=12,12,IF('Vessel List B'!CC28=13,13,IF('Vessel List B'!CC28=14,14,IF('Vessel List B'!CC28=15,15,IF('Vessel List B'!CC28=16,16,0)))))))))))))))))=0," ",VALUE(IF('Vessel List B'!CC28=1,1,IF('Vessel List B'!CC28=2,2,IF('Vessel List B'!CC28=3,3,IF('Vessel List B'!CC28=4,4,IF('Vessel List B'!CC28=5,5,IF('Vessel List B'!CC28=6,6,IF('Vessel List B'!CC28=7,7,IF('Vessel List B'!CC28=8,8,IF('Vessel List B'!CC28=9,9,IF('Vessel List B'!CC28=10,10,IF('Vessel List B'!CC28=11,11,IF('Vessel List B'!CC28=12,12,IF('Vessel List B'!CC28=13,13,IF('Vessel List B'!CC28=14,14,IF('Vessel List B'!CC28=15,15,IF('Vessel List B'!CC28=16,16,0))))))))))))))))))</f>
        <v xml:space="preserve"> </v>
      </c>
      <c r="GD29" s="154"/>
      <c r="GE29" s="158"/>
      <c r="GF29" s="390" t="str">
        <f t="shared" si="52"/>
        <v/>
      </c>
      <c r="GG29" s="158"/>
      <c r="GH29" s="137"/>
      <c r="GI29" s="388" t="str">
        <f t="shared" si="53"/>
        <v/>
      </c>
      <c r="GJ29" s="157" t="str">
        <f>IF(VALUE(IF('Vessel List B'!CP28=1,1,IF('Vessel List B'!CP28=2,2,IF('Vessel List B'!CP28=3,3,IF('Vessel List B'!CP28=4,4,IF('Vessel List B'!CP28=5,5,IF('Vessel List B'!CP28=6,6,IF('Vessel List B'!CP28=7,7,IF('Vessel List B'!CP28=8,8,IF('Vessel List B'!CP28=9,9,IF('Vessel List B'!CP28=10,10,IF('Vessel List B'!CP28=11,11,IF('Vessel List B'!CP28=12,12,IF('Vessel List B'!CP28=13,13,IF('Vessel List B'!CP28=14,14,IF('Vessel List B'!CP28=15,15,IF('Vessel List B'!CP28=16,16,0)))))))))))))))))=0," ",VALUE(IF('Vessel List B'!CP28=1,1,IF('Vessel List B'!CP28=2,2,IF('Vessel List B'!CP28=3,3,IF('Vessel List B'!CP28=4,4,IF('Vessel List B'!CP28=5,5,IF('Vessel List B'!CP28=6,6,IF('Vessel List B'!CP28=7,7,IF('Vessel List B'!CP28=8,8,IF('Vessel List B'!CP28=9,9,IF('Vessel List B'!CP28=10,10,IF('Vessel List B'!CP28=11,11,IF('Vessel List B'!CP28=12,12,IF('Vessel List B'!CP28=13,13,IF('Vessel List B'!CP28=14,14,IF('Vessel List B'!CP28=15,15,IF('Vessel List B'!CP28=16,16,0))))))))))))))))))</f>
        <v xml:space="preserve"> </v>
      </c>
      <c r="GK29" s="154"/>
      <c r="GL29" s="158"/>
      <c r="GM29" s="390" t="str">
        <f t="shared" si="54"/>
        <v/>
      </c>
      <c r="GN29" s="158"/>
      <c r="GO29" s="137"/>
      <c r="GP29" s="388" t="str">
        <f t="shared" si="55"/>
        <v/>
      </c>
      <c r="GQ29" s="157" t="str">
        <f>IF(VALUE(IF('Vessel List B'!DC28=1,1,IF('Vessel List B'!DC28=2,2,IF('Vessel List B'!DC28=3,3,IF('Vessel List B'!DC28=4,4,IF('Vessel List B'!DC28=5,5,IF('Vessel List B'!DC28=6,6,IF('Vessel List B'!DC28=7,7,IF('Vessel List B'!DC28=8,8,IF('Vessel List B'!DC28=9,9,IF('Vessel List B'!DC28=10,10,IF('Vessel List B'!DC28=11,11,IF('Vessel List B'!DC28=12,12,IF('Vessel List B'!DC28=13,13,IF('Vessel List B'!DC28=14,14,IF('Vessel List B'!DC28=15,15,IF('Vessel List B'!DC28=16,16,0)))))))))))))))))=0," ",VALUE(IF('Vessel List B'!DC28=1,1,IF('Vessel List B'!DC28=2,2,IF('Vessel List B'!DC28=3,3,IF('Vessel List B'!DC28=4,4,IF('Vessel List B'!DC28=5,5,IF('Vessel List B'!DC28=6,6,IF('Vessel List B'!DC28=7,7,IF('Vessel List B'!DC28=8,8,IF('Vessel List B'!DC28=9,9,IF('Vessel List B'!DC28=10,10,IF('Vessel List B'!DC28=11,11,IF('Vessel List B'!DC28=12,12,IF('Vessel List B'!DC28=13,13,IF('Vessel List B'!DC28=14,14,IF('Vessel List B'!DC28=15,15,IF('Vessel List B'!DC28=16,16,0))))))))))))))))))</f>
        <v xml:space="preserve"> </v>
      </c>
      <c r="GR29" s="154"/>
      <c r="GS29" s="158"/>
      <c r="GT29" s="390" t="str">
        <f t="shared" si="56"/>
        <v/>
      </c>
      <c r="GU29" s="158"/>
      <c r="GV29" s="137"/>
      <c r="GW29" s="388" t="str">
        <f t="shared" si="57"/>
        <v/>
      </c>
      <c r="GX29" s="157" t="str">
        <f>IF(VALUE(IF('Vessel List B'!DP28=1,1,IF('Vessel List B'!DP28=2,2,IF('Vessel List B'!DP28=3,3,IF('Vessel List B'!DP28=4,4,IF('Vessel List B'!DP28=5,5,IF('Vessel List B'!DP28=6,6,IF('Vessel List B'!DP28=7,7,IF('Vessel List B'!DP28=8,8,IF('Vessel List B'!DP28=9,9,IF('Vessel List B'!DP28=10,10,IF('Vessel List B'!DP28=11,11,IF('Vessel List B'!DP28=12,12,IF('Vessel List B'!DP28=13,13,IF('Vessel List B'!DP28=14,14,IF('Vessel List B'!DP28=15,15,IF('Vessel List B'!DP28=16,16,0)))))))))))))))))=0," ",VALUE(IF('Vessel List B'!DP28=1,1,IF('Vessel List B'!DP28=2,2,IF('Vessel List B'!DP28=3,3,IF('Vessel List B'!DP28=4,4,IF('Vessel List B'!DP28=5,5,IF('Vessel List B'!DP28=6,6,IF('Vessel List B'!DP28=7,7,IF('Vessel List B'!DP28=8,8,IF('Vessel List B'!DP28=9,9,IF('Vessel List B'!DP28=10,10,IF('Vessel List B'!DP28=11,11,IF('Vessel List B'!DP28=12,12,IF('Vessel List B'!DP28=13,13,IF('Vessel List B'!DP28=14,14,IF('Vessel List B'!DP28=15,15,IF('Vessel List B'!DP28=16,16,0))))))))))))))))))</f>
        <v xml:space="preserve"> </v>
      </c>
      <c r="GY29" s="154"/>
      <c r="GZ29" s="158"/>
      <c r="HA29" s="390" t="str">
        <f t="shared" si="58"/>
        <v/>
      </c>
      <c r="HB29" s="158"/>
      <c r="HC29" s="137"/>
      <c r="HD29" s="388" t="str">
        <f t="shared" si="59"/>
        <v/>
      </c>
      <c r="HE29" s="157" t="str">
        <f>IF(VALUE(IF('Vessel List B'!EC28=1,1,IF('Vessel List B'!EC28=2,2,IF('Vessel List B'!EC28=3,3,IF('Vessel List B'!EC28=4,4,IF('Vessel List B'!EC28=5,5,IF('Vessel List B'!EC28=6,6,IF('Vessel List B'!EC28=7,7,IF('Vessel List B'!EC28=8,8,IF('Vessel List B'!EC28=9,9,IF('Vessel List B'!EC28=10,10,IF('Vessel List B'!EC28=11,11,IF('Vessel List B'!EC28=12,12,IF('Vessel List B'!EC28=13,13,IF('Vessel List B'!EC28=14,14,IF('Vessel List B'!EC28=15,15,IF('Vessel List B'!EC28=16,16,0)))))))))))))))))=0," ",VALUE(IF('Vessel List B'!EC28=1,1,IF('Vessel List B'!EC28=2,2,IF('Vessel List B'!EC28=3,3,IF('Vessel List B'!EC28=4,4,IF('Vessel List B'!EC28=5,5,IF('Vessel List B'!EC28=6,6,IF('Vessel List B'!EC28=7,7,IF('Vessel List B'!EC28=8,8,IF('Vessel List B'!EC28=9,9,IF('Vessel List B'!EC28=10,10,IF('Vessel List B'!EC28=11,11,IF('Vessel List B'!EC28=12,12,IF('Vessel List B'!EC28=13,13,IF('Vessel List B'!EC28=14,14,IF('Vessel List B'!EC28=15,15,IF('Vessel List B'!EC28=16,16,0))))))))))))))))))</f>
        <v xml:space="preserve"> </v>
      </c>
      <c r="HF29" s="154"/>
      <c r="HG29" s="158"/>
      <c r="HH29" s="390" t="str">
        <f t="shared" si="60"/>
        <v/>
      </c>
      <c r="HI29" s="158"/>
      <c r="HJ29" s="137"/>
      <c r="HK29" s="388" t="str">
        <f t="shared" si="61"/>
        <v/>
      </c>
      <c r="HL29" s="157" t="str">
        <f>IF(VALUE(IF('Vessel List B'!EP28=1,1,IF('Vessel List B'!EP28=2,2,IF('Vessel List B'!EP28=3,3,IF('Vessel List B'!EP28=4,4,IF('Vessel List B'!EP28=5,5,IF('Vessel List B'!EP28=6,6,IF('Vessel List B'!EP28=7,7,IF('Vessel List B'!EP28=8,8,IF('Vessel List B'!EP28=9,9,IF('Vessel List B'!EP28=10,10,IF('Vessel List B'!EP28=11,11,IF('Vessel List B'!EP28=12,12,IF('Vessel List B'!EP28=13,13,IF('Vessel List B'!EP28=14,14,IF('Vessel List B'!EP28=15,15,IF('Vessel List B'!EP28=16,16,0)))))))))))))))))=0," ",VALUE(IF('Vessel List B'!EP28=1,1,IF('Vessel List B'!EP28=2,2,IF('Vessel List B'!EP28=3,3,IF('Vessel List B'!EP28=4,4,IF('Vessel List B'!EP28=5,5,IF('Vessel List B'!EP28=6,6,IF('Vessel List B'!EP28=7,7,IF('Vessel List B'!EP28=8,8,IF('Vessel List B'!EP28=9,9,IF('Vessel List B'!EP28=10,10,IF('Vessel List B'!EP28=11,11,IF('Vessel List B'!EP28=12,12,IF('Vessel List B'!EP28=13,13,IF('Vessel List B'!EP28=14,14,IF('Vessel List B'!EP28=15,15,IF('Vessel List B'!EP28=16,16,0))))))))))))))))))</f>
        <v xml:space="preserve"> </v>
      </c>
      <c r="HM29" s="154"/>
      <c r="HN29" s="158"/>
      <c r="HO29" s="390" t="str">
        <f t="shared" si="62"/>
        <v/>
      </c>
      <c r="HP29" s="158"/>
      <c r="HQ29" s="137"/>
      <c r="HR29" s="388" t="str">
        <f t="shared" si="63"/>
        <v/>
      </c>
      <c r="HS29" s="157" t="str">
        <f>IF(VALUE(IF('Vessel List B'!FC28=1,1,IF('Vessel List B'!FC28=2,2,IF('Vessel List B'!FC28=3,3,IF('Vessel List B'!FC28=4,4,IF('Vessel List B'!FC28=5,5,IF('Vessel List B'!FC28=6,6,IF('Vessel List B'!FC28=7,7,IF('Vessel List B'!FC28=8,8,IF('Vessel List B'!FC28=9,9,IF('Vessel List B'!FC28=10,10,IF('Vessel List B'!FC28=11,11,IF('Vessel List B'!FC28=12,12,IF('Vessel List B'!FC28=13,13,IF('Vessel List B'!FC28=14,14,IF('Vessel List B'!FC28=15,15,IF('Vessel List B'!FC28=16,16,0)))))))))))))))))=0," ",VALUE(IF('Vessel List B'!FC28=1,1,IF('Vessel List B'!FC28=2,2,IF('Vessel List B'!FC28=3,3,IF('Vessel List B'!FC28=4,4,IF('Vessel List B'!FC28=5,5,IF('Vessel List B'!FC28=6,6,IF('Vessel List B'!FC28=7,7,IF('Vessel List B'!FC28=8,8,IF('Vessel List B'!FC28=9,9,IF('Vessel List B'!FC28=10,10,IF('Vessel List B'!FC28=11,11,IF('Vessel List B'!FC28=12,12,IF('Vessel List B'!FC28=13,13,IF('Vessel List B'!FC28=14,14,IF('Vessel List B'!FC28=15,15,IF('Vessel List B'!FC28=16,16,0))))))))))))))))))</f>
        <v xml:space="preserve"> </v>
      </c>
      <c r="HT29" s="154"/>
      <c r="HU29" s="158"/>
      <c r="HV29" s="390" t="str">
        <f t="shared" si="64"/>
        <v/>
      </c>
      <c r="HW29" s="158"/>
      <c r="HX29" s="137"/>
      <c r="HY29" s="388" t="str">
        <f t="shared" si="65"/>
        <v/>
      </c>
      <c r="HZ29" s="157" t="str">
        <f>IF(VALUE(IF('Vessel List B'!FP28=1,1,IF('Vessel List B'!FP28=2,2,IF('Vessel List B'!FP28=3,3,IF('Vessel List B'!FP28=4,4,IF('Vessel List B'!FP28=5,5,IF('Vessel List B'!FP28=6,6,IF('Vessel List B'!FP28=7,7,IF('Vessel List B'!FP28=8,8,IF('Vessel List B'!FP28=9,9,IF('Vessel List B'!FP28=10,10,IF('Vessel List B'!FP28=11,11,IF('Vessel List B'!FP28=12,12,IF('Vessel List B'!FP28=13,13,IF('Vessel List B'!FP28=14,14,IF('Vessel List B'!FP28=15,15,IF('Vessel List B'!FP28=16,16,0)))))))))))))))))=0," ",VALUE(IF('Vessel List B'!FP28=1,1,IF('Vessel List B'!FP28=2,2,IF('Vessel List B'!FP28=3,3,IF('Vessel List B'!FP28=4,4,IF('Vessel List B'!FP28=5,5,IF('Vessel List B'!FP28=6,6,IF('Vessel List B'!FP28=7,7,IF('Vessel List B'!FP28=8,8,IF('Vessel List B'!FP28=9,9,IF('Vessel List B'!FP28=10,10,IF('Vessel List B'!FP28=11,11,IF('Vessel List B'!FP28=12,12,IF('Vessel List B'!FP28=13,13,IF('Vessel List B'!FP28=14,14,IF('Vessel List B'!FP28=15,15,IF('Vessel List B'!FP28=16,16,0))))))))))))))))))</f>
        <v xml:space="preserve"> </v>
      </c>
      <c r="IA29" s="154"/>
      <c r="IB29" s="158"/>
      <c r="IC29" s="390" t="str">
        <f t="shared" si="66"/>
        <v/>
      </c>
      <c r="ID29" s="158"/>
      <c r="IE29" s="137"/>
      <c r="IF29" s="388" t="str">
        <f t="shared" si="67"/>
        <v/>
      </c>
      <c r="IG29" s="157" t="str">
        <f>IF(VALUE(IF('Vessel List B'!GC28=1,1,IF('Vessel List B'!GC28=2,2,IF('Vessel List B'!GC28=3,3,IF('Vessel List B'!GC28=4,4,IF('Vessel List B'!GC28=5,5,IF('Vessel List B'!GC28=6,6,IF('Vessel List B'!GC28=7,7,IF('Vessel List B'!GC28=8,8,IF('Vessel List B'!GC28=9,9,IF('Vessel List B'!GC28=10,10,IF('Vessel List B'!GC28=11,11,IF('Vessel List B'!GC28=12,12,IF('Vessel List B'!GC28=13,13,IF('Vessel List B'!GC28=14,14,IF('Vessel List B'!GC28=15,15,IF('Vessel List B'!GC28=16,16,0)))))))))))))))))=0," ",VALUE(IF('Vessel List B'!GC28=1,1,IF('Vessel List B'!GC28=2,2,IF('Vessel List B'!GC28=3,3,IF('Vessel List B'!GC28=4,4,IF('Vessel List B'!GC28=5,5,IF('Vessel List B'!GC28=6,6,IF('Vessel List B'!GC28=7,7,IF('Vessel List B'!GC28=8,8,IF('Vessel List B'!GC28=9,9,IF('Vessel List B'!GC28=10,10,IF('Vessel List B'!GC28=11,11,IF('Vessel List B'!GC28=12,12,IF('Vessel List B'!GC28=13,13,IF('Vessel List B'!GC28=14,14,IF('Vessel List B'!GC28=15,15,IF('Vessel List B'!GC28=16,16,0))))))))))))))))))</f>
        <v xml:space="preserve"> </v>
      </c>
      <c r="IH29" s="154"/>
      <c r="II29" s="158"/>
      <c r="IJ29" s="390" t="str">
        <f t="shared" si="68"/>
        <v/>
      </c>
      <c r="IK29" s="158"/>
      <c r="IL29" s="137"/>
      <c r="IM29" s="388" t="str">
        <f t="shared" si="69"/>
        <v/>
      </c>
      <c r="IN29" s="157" t="str">
        <f>IF(VALUE(IF('Vessel List B'!GP28=1,1,IF('Vessel List B'!GP28=2,2,IF('Vessel List B'!GP28=3,3,IF('Vessel List B'!GP28=4,4,IF('Vessel List B'!GP28=5,5,IF('Vessel List B'!GP28=6,6,IF('Vessel List B'!GP28=7,7,IF('Vessel List B'!GP28=8,8,IF('Vessel List B'!GP28=9,9,IF('Vessel List B'!GP28=10,10,IF('Vessel List B'!GP28=11,11,IF('Vessel List B'!GP28=12,12,IF('Vessel List B'!GP28=13,13,IF('Vessel List B'!GP28=14,14,IF('Vessel List B'!GP28=15,15,IF('Vessel List B'!GP28=16,16,0)))))))))))))))))=0," ",VALUE(IF('Vessel List B'!GP28=1,1,IF('Vessel List B'!GP28=2,2,IF('Vessel List B'!GP28=3,3,IF('Vessel List B'!GP28=4,4,IF('Vessel List B'!GP28=5,5,IF('Vessel List B'!GP28=6,6,IF('Vessel List B'!GP28=7,7,IF('Vessel List B'!GP28=8,8,IF('Vessel List B'!GP28=9,9,IF('Vessel List B'!GP28=10,10,IF('Vessel List B'!GP28=11,11,IF('Vessel List B'!GP28=12,12,IF('Vessel List B'!GP28=13,13,IF('Vessel List B'!GP28=14,14,IF('Vessel List B'!GP28=15,15,IF('Vessel List B'!GP28=16,16,0))))))))))))))))))</f>
        <v xml:space="preserve"> </v>
      </c>
      <c r="IO29" s="154"/>
      <c r="IP29" s="158"/>
      <c r="IQ29" s="390" t="str">
        <f t="shared" si="70"/>
        <v/>
      </c>
      <c r="IR29" s="158"/>
      <c r="IS29" s="137"/>
      <c r="IT29" s="388" t="str">
        <f t="shared" si="71"/>
        <v/>
      </c>
      <c r="IU29" s="157" t="str">
        <f>IF(VALUE(IF('Vessel List B'!HC28=1,1,IF('Vessel List B'!HC28=2,2,IF('Vessel List B'!HC28=3,3,IF('Vessel List B'!HC28=4,4,IF('Vessel List B'!HC28=5,5,IF('Vessel List B'!HC28=6,6,IF('Vessel List B'!HC28=7,7,IF('Vessel List B'!HC28=8,8,IF('Vessel List B'!HC28=9,9,IF('Vessel List B'!HC28=10,10,IF('Vessel List B'!HC28=11,11,IF('Vessel List B'!HC28=12,12,IF('Vessel List B'!HC28=13,13,IF('Vessel List B'!HC28=14,14,IF('Vessel List B'!HC28=15,15,IF('Vessel List B'!HC28=16,16,0)))))))))))))))))=0," ",VALUE(IF('Vessel List B'!HC28=1,1,IF('Vessel List B'!HC28=2,2,IF('Vessel List B'!HC28=3,3,IF('Vessel List B'!HC28=4,4,IF('Vessel List B'!HC28=5,5,IF('Vessel List B'!HC28=6,6,IF('Vessel List B'!HC28=7,7,IF('Vessel List B'!HC28=8,8,IF('Vessel List B'!HC28=9,9,IF('Vessel List B'!HC28=10,10,IF('Vessel List B'!HC28=11,11,IF('Vessel List B'!HC28=12,12,IF('Vessel List B'!HC28=13,13,IF('Vessel List B'!HC28=14,14,IF('Vessel List B'!HC28=15,15,IF('Vessel List B'!HC28=16,16,0))))))))))))))))))</f>
        <v xml:space="preserve"> </v>
      </c>
      <c r="IV29" s="154"/>
      <c r="IW29" s="158"/>
      <c r="IX29" s="390" t="str">
        <f t="shared" si="72"/>
        <v/>
      </c>
      <c r="IY29" s="158"/>
      <c r="IZ29" s="137"/>
      <c r="JA29" s="388" t="str">
        <f t="shared" si="73"/>
        <v/>
      </c>
      <c r="JB29" s="157" t="str">
        <f>IF(VALUE(IF('Vessel List B'!HP28=1,1,IF('Vessel List B'!HP28=2,2,IF('Vessel List B'!HP28=3,3,IF('Vessel List B'!HP28=4,4,IF('Vessel List B'!HP28=5,5,IF('Vessel List B'!HP28=6,6,IF('Vessel List B'!HP28=7,7,IF('Vessel List B'!HP28=8,8,IF('Vessel List B'!HP28=9,9,IF('Vessel List B'!HP28=10,10,IF('Vessel List B'!HP28=11,11,IF('Vessel List B'!HP28=12,12,IF('Vessel List B'!HP28=13,13,IF('Vessel List B'!HP28=14,14,IF('Vessel List B'!HP28=15,15,IF('Vessel List B'!HP28=16,16,0)))))))))))))))))=0," ",VALUE(IF('Vessel List B'!HP28=1,1,IF('Vessel List B'!HP28=2,2,IF('Vessel List B'!HP28=3,3,IF('Vessel List B'!HP28=4,4,IF('Vessel List B'!HP28=5,5,IF('Vessel List B'!HP28=6,6,IF('Vessel List B'!HP28=7,7,IF('Vessel List B'!HP28=8,8,IF('Vessel List B'!HP28=9,9,IF('Vessel List B'!HP28=10,10,IF('Vessel List B'!HP28=11,11,IF('Vessel List B'!HP28=12,12,IF('Vessel List B'!HP28=13,13,IF('Vessel List B'!HP28=14,14,IF('Vessel List B'!HP28=15,15,IF('Vessel List B'!HP28=16,16,0))))))))))))))))))</f>
        <v xml:space="preserve"> </v>
      </c>
      <c r="JC29" s="154"/>
      <c r="JD29" s="158"/>
      <c r="JE29" s="390" t="str">
        <f t="shared" si="74"/>
        <v/>
      </c>
      <c r="JF29" s="158"/>
      <c r="JG29" s="137"/>
      <c r="JH29" s="388" t="str">
        <f t="shared" si="75"/>
        <v/>
      </c>
      <c r="JI29" s="157" t="str">
        <f>IF(VALUE(IF('Vessel List B'!IC28=1,1,IF('Vessel List B'!IC28=2,2,IF('Vessel List B'!IC28=3,3,IF('Vessel List B'!IC28=4,4,IF('Vessel List B'!IC28=5,5,IF('Vessel List B'!IC28=6,6,IF('Vessel List B'!IC28=7,7,IF('Vessel List B'!IC28=8,8,IF('Vessel List B'!IC28=9,9,IF('Vessel List B'!IC28=10,10,IF('Vessel List B'!IC28=11,11,IF('Vessel List B'!IC28=12,12,IF('Vessel List B'!IC28=13,13,IF('Vessel List B'!IC28=14,14,IF('Vessel List B'!IC28=15,15,IF('Vessel List B'!IC28=16,16,0)))))))))))))))))=0," ",VALUE(IF('Vessel List B'!IC28=1,1,IF('Vessel List B'!IC28=2,2,IF('Vessel List B'!IC28=3,3,IF('Vessel List B'!IC28=4,4,IF('Vessel List B'!IC28=5,5,IF('Vessel List B'!IC28=6,6,IF('Vessel List B'!IC28=7,7,IF('Vessel List B'!IC28=8,8,IF('Vessel List B'!IC28=9,9,IF('Vessel List B'!IC28=10,10,IF('Vessel List B'!IC28=11,11,IF('Vessel List B'!IC28=12,12,IF('Vessel List B'!IC28=13,13,IF('Vessel List B'!IC28=14,14,IF('Vessel List B'!IC28=15,15,IF('Vessel List B'!IC28=16,16,0))))))))))))))))))</f>
        <v xml:space="preserve"> </v>
      </c>
      <c r="JJ29" s="154"/>
      <c r="JK29" s="158"/>
      <c r="JL29" s="390" t="str">
        <f t="shared" si="76"/>
        <v/>
      </c>
      <c r="JM29" s="158"/>
      <c r="JN29" s="137"/>
      <c r="JO29" s="388" t="str">
        <f t="shared" si="77"/>
        <v/>
      </c>
      <c r="JP29" s="157" t="str">
        <f>IF(VALUE(IF('Vessel List B'!IP28=1,1,IF('Vessel List B'!IP28=2,2,IF('Vessel List B'!IP28=3,3,IF('Vessel List B'!IP28=4,4,IF('Vessel List B'!IP28=5,5,IF('Vessel List B'!IP28=6,6,IF('Vessel List B'!IP28=7,7,IF('Vessel List B'!IP28=8,8,IF('Vessel List B'!IP28=9,9,IF('Vessel List B'!IP28=10,10,IF('Vessel List B'!IP28=11,11,IF('Vessel List B'!IP28=12,12,IF('Vessel List B'!IP28=13,13,IF('Vessel List B'!IP28=14,14,IF('Vessel List B'!IP28=15,15,IF('Vessel List B'!IP28=16,16,0)))))))))))))))))=0," ",VALUE(IF('Vessel List B'!IP28=1,1,IF('Vessel List B'!IP28=2,2,IF('Vessel List B'!IP28=3,3,IF('Vessel List B'!IP28=4,4,IF('Vessel List B'!IP28=5,5,IF('Vessel List B'!IP28=6,6,IF('Vessel List B'!IP28=7,7,IF('Vessel List B'!IP28=8,8,IF('Vessel List B'!IP28=9,9,IF('Vessel List B'!IP28=10,10,IF('Vessel List B'!IP28=11,11,IF('Vessel List B'!IP28=12,12,IF('Vessel List B'!IP28=13,13,IF('Vessel List B'!IP28=14,14,IF('Vessel List B'!IP28=15,15,IF('Vessel List B'!IP28=16,16,0))))))))))))))))))</f>
        <v xml:space="preserve"> </v>
      </c>
      <c r="JQ29" s="154"/>
      <c r="JR29" s="158"/>
      <c r="JS29" s="390" t="str">
        <f t="shared" si="78"/>
        <v/>
      </c>
      <c r="JT29" s="158"/>
      <c r="JU29" s="137"/>
      <c r="JV29" s="397" t="str">
        <f t="shared" si="79"/>
        <v/>
      </c>
      <c r="JW29" s="403"/>
    </row>
    <row r="30" spans="1:291" ht="15" x14ac:dyDescent="0.25">
      <c r="A30" s="132">
        <f>'Vessel List A'!B29</f>
        <v>41604</v>
      </c>
      <c r="B30" s="157" t="str">
        <f>IF(VALUE(IF('Vessel List A'!C29=1,1,IF('Vessel List A'!C29=2,2,IF('Vessel List A'!C29=3,3,IF('Vessel List A'!C29=4,4,IF('Vessel List A'!C29=5,5,IF('Vessel List A'!C29=6,6,IF('Vessel List A'!C29=7,7,IF('Vessel List A'!C29=8,8,IF('Vessel List A'!C29=9,9,IF('Vessel List A'!C29=10,10,IF('Vessel List A'!C29=11,11,IF('Vessel List A'!C29=12,12,IF('Vessel List A'!C29=13,13,IF('Vessel List A'!C29=14,14,IF('Vessel List A'!C29=15,15,IF('Vessel List A'!C29=16,16,0)))))))))))))))))=0," ",VALUE(IF('Vessel List A'!C29=1,1,IF('Vessel List A'!C29=2,2,IF('Vessel List A'!C29=3,3,IF('Vessel List A'!C29=4,4,IF('Vessel List A'!C29=5,5,IF('Vessel List A'!C29=6,6,IF('Vessel List A'!C29=7,7,IF('Vessel List A'!C29=8,8,IF('Vessel List A'!C29=9,9,IF('Vessel List A'!C29=10,10,IF('Vessel List A'!C29=11,11,IF('Vessel List A'!C29=12,12,IF('Vessel List A'!C29=13,13,IF('Vessel List A'!C29=14,14,IF('Vessel List A'!C29=15,15,IF('Vessel List A'!C29=16,16,0))))))))))))))))))</f>
        <v xml:space="preserve"> </v>
      </c>
      <c r="C30" s="154"/>
      <c r="D30" s="158"/>
      <c r="E30" s="390" t="str">
        <f t="shared" si="0"/>
        <v/>
      </c>
      <c r="F30" s="158"/>
      <c r="G30" s="137"/>
      <c r="H30" s="388" t="str">
        <f t="shared" si="1"/>
        <v/>
      </c>
      <c r="I30" s="157" t="str">
        <f>IF(VALUE(IF('Vessel List A'!P29=1,1,IF('Vessel List A'!P29=2,2,IF('Vessel List A'!P29=3,3,IF('Vessel List A'!P29=4,4,IF('Vessel List A'!P29=5,5,IF('Vessel List A'!P29=6,6,IF('Vessel List A'!P29=7,7,IF('Vessel List A'!P29=8,8,IF('Vessel List A'!P29=9,9,IF('Vessel List A'!P29=10,10,IF('Vessel List A'!P29=11,11,IF('Vessel List A'!P29=12,12,IF('Vessel List A'!P29=13,13,IF('Vessel List A'!P29=14,14,IF('Vessel List A'!P29=15,15,IF('Vessel List A'!P29=16,16,0)))))))))))))))))=0," ",VALUE(IF('Vessel List A'!P29=1,1,IF('Vessel List A'!P29=2,2,IF('Vessel List A'!P29=3,3,IF('Vessel List A'!P29=4,4,IF('Vessel List A'!P29=5,5,IF('Vessel List A'!P29=6,6,IF('Vessel List A'!P29=7,7,IF('Vessel List A'!P29=8,8,IF('Vessel List A'!P29=9,9,IF('Vessel List A'!P29=10,10,IF('Vessel List A'!P29=11,11,IF('Vessel List A'!P29=12,12,IF('Vessel List A'!P29=13,13,IF('Vessel List A'!P29=14,14,IF('Vessel List A'!P29=15,15,IF('Vessel List A'!P29=16,16,0))))))))))))))))))</f>
        <v xml:space="preserve"> </v>
      </c>
      <c r="J30" s="154"/>
      <c r="K30" s="158"/>
      <c r="L30" s="390" t="str">
        <f t="shared" si="2"/>
        <v/>
      </c>
      <c r="M30" s="158"/>
      <c r="N30" s="137"/>
      <c r="O30" s="388" t="str">
        <f t="shared" si="3"/>
        <v/>
      </c>
      <c r="P30" s="157" t="str">
        <f>IF(VALUE(IF('Vessel List A'!AC29=1,1,IF('Vessel List A'!AC29=2,2,IF('Vessel List A'!AC29=3,3,IF('Vessel List A'!AC29=4,4,IF('Vessel List A'!AC29=5,5,IF('Vessel List A'!AC29=6,6,IF('Vessel List A'!AC29=7,7,IF('Vessel List A'!AC29=8,8,IF('Vessel List A'!AC29=9,9,IF('Vessel List A'!AC29=10,10,IF('Vessel List A'!AC29=11,11,IF('Vessel List A'!AC29=12,12,IF('Vessel List A'!AC29=13,13,IF('Vessel List A'!AC29=14,14,IF('Vessel List A'!AC29=15,15,IF('Vessel List A'!AC29=16,16,0)))))))))))))))))=0," ",VALUE(IF('Vessel List A'!AC29=1,1,IF('Vessel List A'!AC29=2,2,IF('Vessel List A'!AC29=3,3,IF('Vessel List A'!AC29=4,4,IF('Vessel List A'!AC29=5,5,IF('Vessel List A'!AC29=6,6,IF('Vessel List A'!AC29=7,7,IF('Vessel List A'!AC29=8,8,IF('Vessel List A'!AC29=9,9,IF('Vessel List A'!AC29=10,10,IF('Vessel List A'!AC29=11,11,IF('Vessel List A'!AC29=12,12,IF('Vessel List A'!AC29=13,13,IF('Vessel List A'!AC29=14,14,IF('Vessel List A'!AC29=15,15,IF('Vessel List A'!AC29=16,16,0))))))))))))))))))</f>
        <v xml:space="preserve"> </v>
      </c>
      <c r="Q30" s="154"/>
      <c r="R30" s="158"/>
      <c r="S30" s="390" t="str">
        <f t="shared" si="4"/>
        <v/>
      </c>
      <c r="T30" s="158"/>
      <c r="U30" s="137"/>
      <c r="V30" s="388" t="str">
        <f t="shared" si="5"/>
        <v/>
      </c>
      <c r="W30" s="157" t="str">
        <f>IF(VALUE(IF('Vessel List A'!AP29=1,1,IF('Vessel List A'!AP29=2,2,IF('Vessel List A'!AP29=3,3,IF('Vessel List A'!AP29=4,4,IF('Vessel List A'!AP29=5,5,IF('Vessel List A'!AP29=6,6,IF('Vessel List A'!AP29=7,7,IF('Vessel List A'!AP29=8,8,IF('Vessel List A'!AP29=9,9,IF('Vessel List A'!AP29=10,10,IF('Vessel List A'!AP29=11,11,IF('Vessel List A'!AP29=12,12,IF('Vessel List A'!AP29=13,13,IF('Vessel List A'!AP29=14,14,IF('Vessel List A'!AP29=15,15,IF('Vessel List A'!AP29=16,16,0)))))))))))))))))=0," ",VALUE(IF('Vessel List A'!AP29=1,1,IF('Vessel List A'!AP29=2,2,IF('Vessel List A'!AP29=3,3,IF('Vessel List A'!AP29=4,4,IF('Vessel List A'!AP29=5,5,IF('Vessel List A'!AP29=6,6,IF('Vessel List A'!AP29=7,7,IF('Vessel List A'!AP29=8,8,IF('Vessel List A'!AP29=9,9,IF('Vessel List A'!AP29=10,10,IF('Vessel List A'!AP29=11,11,IF('Vessel List A'!AP29=12,12,IF('Vessel List A'!AP29=13,13,IF('Vessel List A'!AP29=14,14,IF('Vessel List A'!AP29=15,15,IF('Vessel List A'!AP29=16,16,0))))))))))))))))))</f>
        <v xml:space="preserve"> </v>
      </c>
      <c r="X30" s="154"/>
      <c r="Y30" s="158"/>
      <c r="Z30" s="390" t="str">
        <f t="shared" si="6"/>
        <v/>
      </c>
      <c r="AA30" s="158"/>
      <c r="AB30" s="137"/>
      <c r="AC30" s="388" t="str">
        <f t="shared" si="7"/>
        <v/>
      </c>
      <c r="AD30" s="157" t="str">
        <f>IF(VALUE(IF('Vessel List A'!BC29=1,1,IF('Vessel List A'!BC29=2,2,IF('Vessel List A'!BC29=3,3,IF('Vessel List A'!BC29=4,4,IF('Vessel List A'!BC29=5,5,IF('Vessel List A'!BC29=6,6,IF('Vessel List A'!BC29=7,7,IF('Vessel List A'!BC29=8,8,IF('Vessel List A'!BC29=9,9,IF('Vessel List A'!BC29=10,10,IF('Vessel List A'!BC29=11,11,IF('Vessel List A'!BC29=12,12,IF('Vessel List A'!BC29=13,13,IF('Vessel List A'!BC29=14,14,IF('Vessel List A'!BC29=15,15,IF('Vessel List A'!BC29=16,16,0)))))))))))))))))=0," ",VALUE(IF('Vessel List A'!BC29=1,1,IF('Vessel List A'!BC29=2,2,IF('Vessel List A'!BC29=3,3,IF('Vessel List A'!BC29=4,4,IF('Vessel List A'!BC29=5,5,IF('Vessel List A'!BC29=6,6,IF('Vessel List A'!BC29=7,7,IF('Vessel List A'!BC29=8,8,IF('Vessel List A'!BC29=9,9,IF('Vessel List A'!BC29=10,10,IF('Vessel List A'!BC29=11,11,IF('Vessel List A'!BC29=12,12,IF('Vessel List A'!BC29=13,13,IF('Vessel List A'!BC29=14,14,IF('Vessel List A'!BC29=15,15,IF('Vessel List A'!BC29=16,16,0))))))))))))))))))</f>
        <v xml:space="preserve"> </v>
      </c>
      <c r="AE30" s="154"/>
      <c r="AF30" s="158"/>
      <c r="AG30" s="390" t="str">
        <f t="shared" si="8"/>
        <v/>
      </c>
      <c r="AH30" s="158"/>
      <c r="AI30" s="137"/>
      <c r="AJ30" s="388" t="str">
        <f t="shared" si="9"/>
        <v/>
      </c>
      <c r="AK30" s="157" t="str">
        <f>IF(VALUE(IF('Vessel List A'!BP29=1,1,IF('Vessel List A'!BP29=2,2,IF('Vessel List A'!BP29=3,3,IF('Vessel List A'!BP29=4,4,IF('Vessel List A'!BP29=5,5,IF('Vessel List A'!BP29=6,6,IF('Vessel List A'!BP29=7,7,IF('Vessel List A'!BP29=8,8,IF('Vessel List A'!BP29=9,9,IF('Vessel List A'!BP29=10,10,IF('Vessel List A'!BP29=11,11,IF('Vessel List A'!BP29=12,12,IF('Vessel List A'!BP29=13,13,IF('Vessel List A'!BP29=14,14,IF('Vessel List A'!BP29=15,15,IF('Vessel List A'!BP29=16,16,0)))))))))))))))))=0," ",VALUE(IF('Vessel List A'!BP29=1,1,IF('Vessel List A'!BP29=2,2,IF('Vessel List A'!BP29=3,3,IF('Vessel List A'!BP29=4,4,IF('Vessel List A'!BP29=5,5,IF('Vessel List A'!BP29=6,6,IF('Vessel List A'!BP29=7,7,IF('Vessel List A'!BP29=8,8,IF('Vessel List A'!BP29=9,9,IF('Vessel List A'!BP29=10,10,IF('Vessel List A'!BP29=11,11,IF('Vessel List A'!BP29=12,12,IF('Vessel List A'!BP29=13,13,IF('Vessel List A'!BP29=14,14,IF('Vessel List A'!BP29=15,15,IF('Vessel List A'!BP29=16,16,0))))))))))))))))))</f>
        <v xml:space="preserve"> </v>
      </c>
      <c r="AL30" s="154"/>
      <c r="AM30" s="158"/>
      <c r="AN30" s="390" t="str">
        <f t="shared" si="10"/>
        <v/>
      </c>
      <c r="AO30" s="158"/>
      <c r="AP30" s="137"/>
      <c r="AQ30" s="388" t="str">
        <f t="shared" si="11"/>
        <v/>
      </c>
      <c r="AR30" s="157" t="str">
        <f>IF(VALUE(IF('Vessel List A'!CC29=1,1,IF('Vessel List A'!CC29=2,2,IF('Vessel List A'!CC29=3,3,IF('Vessel List A'!CC29=4,4,IF('Vessel List A'!CC29=5,5,IF('Vessel List A'!CC29=6,6,IF('Vessel List A'!CC29=7,7,IF('Vessel List A'!CC29=8,8,IF('Vessel List A'!CC29=9,9,IF('Vessel List A'!CC29=10,10,IF('Vessel List A'!CC29=11,11,IF('Vessel List A'!CC29=12,12,IF('Vessel List A'!CC29=13,13,IF('Vessel List A'!CC29=14,14,IF('Vessel List A'!CC29=15,15,IF('Vessel List A'!CC29=16,16,0)))))))))))))))))=0," ",VALUE(IF('Vessel List A'!CC29=1,1,IF('Vessel List A'!CC29=2,2,IF('Vessel List A'!CC29=3,3,IF('Vessel List A'!CC29=4,4,IF('Vessel List A'!CC29=5,5,IF('Vessel List A'!CC29=6,6,IF('Vessel List A'!CC29=7,7,IF('Vessel List A'!CC29=8,8,IF('Vessel List A'!CC29=9,9,IF('Vessel List A'!CC29=10,10,IF('Vessel List A'!CC29=11,11,IF('Vessel List A'!CC29=12,12,IF('Vessel List A'!CC29=13,13,IF('Vessel List A'!CC29=14,14,IF('Vessel List A'!CC29=15,15,IF('Vessel List A'!CC29=16,16,0))))))))))))))))))</f>
        <v xml:space="preserve"> </v>
      </c>
      <c r="AS30" s="154"/>
      <c r="AT30" s="158"/>
      <c r="AU30" s="390" t="str">
        <f t="shared" si="12"/>
        <v/>
      </c>
      <c r="AV30" s="158"/>
      <c r="AW30" s="137"/>
      <c r="AX30" s="388" t="str">
        <f t="shared" si="13"/>
        <v/>
      </c>
      <c r="AY30" s="157" t="str">
        <f>IF(VALUE(IF('Vessel List A'!CP29=1,1,IF('Vessel List A'!CP29=2,2,IF('Vessel List A'!CP29=3,3,IF('Vessel List A'!CP29=4,4,IF('Vessel List A'!CP29=5,5,IF('Vessel List A'!CP29=6,6,IF('Vessel List A'!CP29=7,7,IF('Vessel List A'!CP29=8,8,IF('Vessel List A'!CP29=9,9,IF('Vessel List A'!CP29=10,10,IF('Vessel List A'!CP29=11,11,IF('Vessel List A'!CP29=12,12,IF('Vessel List A'!CP29=13,13,IF('Vessel List A'!CP29=14,14,IF('Vessel List A'!CP29=15,15,IF('Vessel List A'!CP29=16,16,0)))))))))))))))))=0," ",VALUE(IF('Vessel List A'!CP29=1,1,IF('Vessel List A'!CP29=2,2,IF('Vessel List A'!CP29=3,3,IF('Vessel List A'!CP29=4,4,IF('Vessel List A'!CP29=5,5,IF('Vessel List A'!CP29=6,6,IF('Vessel List A'!CP29=7,7,IF('Vessel List A'!CP29=8,8,IF('Vessel List A'!CP29=9,9,IF('Vessel List A'!CP29=10,10,IF('Vessel List A'!CP29=11,11,IF('Vessel List A'!CP29=12,12,IF('Vessel List A'!CP29=13,13,IF('Vessel List A'!CP29=14,14,IF('Vessel List A'!CP29=15,15,IF('Vessel List A'!CP29=16,16,0))))))))))))))))))</f>
        <v xml:space="preserve"> </v>
      </c>
      <c r="AZ30" s="154"/>
      <c r="BA30" s="158"/>
      <c r="BB30" s="390" t="str">
        <f t="shared" si="14"/>
        <v/>
      </c>
      <c r="BC30" s="158"/>
      <c r="BD30" s="137"/>
      <c r="BE30" s="388" t="str">
        <f t="shared" si="15"/>
        <v/>
      </c>
      <c r="BF30" s="157" t="str">
        <f>IF(VALUE(IF('Vessel List A'!DC29=1,1,IF('Vessel List A'!DC29=2,2,IF('Vessel List A'!DC29=3,3,IF('Vessel List A'!DC29=4,4,IF('Vessel List A'!DC29=5,5,IF('Vessel List A'!DC29=6,6,IF('Vessel List A'!DC29=7,7,IF('Vessel List A'!DC29=8,8,IF('Vessel List A'!DC29=9,9,IF('Vessel List A'!DC29=10,10,IF('Vessel List A'!DC29=11,11,IF('Vessel List A'!DC29=12,12,IF('Vessel List A'!DC29=13,13,IF('Vessel List A'!DC29=14,14,IF('Vessel List A'!DC29=15,15,IF('Vessel List A'!DC29=16,16,0)))))))))))))))))=0," ",VALUE(IF('Vessel List A'!DC29=1,1,IF('Vessel List A'!DC29=2,2,IF('Vessel List A'!DC29=3,3,IF('Vessel List A'!DC29=4,4,IF('Vessel List A'!DC29=5,5,IF('Vessel List A'!DC29=6,6,IF('Vessel List A'!DC29=7,7,IF('Vessel List A'!DC29=8,8,IF('Vessel List A'!DC29=9,9,IF('Vessel List A'!DC29=10,10,IF('Vessel List A'!DC29=11,11,IF('Vessel List A'!DC29=12,12,IF('Vessel List A'!DC29=13,13,IF('Vessel List A'!DC29=14,14,IF('Vessel List A'!DC29=15,15,IF('Vessel List A'!DC29=16,16,0))))))))))))))))))</f>
        <v xml:space="preserve"> </v>
      </c>
      <c r="BG30" s="154"/>
      <c r="BH30" s="158"/>
      <c r="BI30" s="390" t="str">
        <f t="shared" si="16"/>
        <v/>
      </c>
      <c r="BJ30" s="158"/>
      <c r="BK30" s="137"/>
      <c r="BL30" s="388" t="str">
        <f t="shared" si="17"/>
        <v/>
      </c>
      <c r="BM30" s="157" t="str">
        <f>IF(VALUE(IF('Vessel List A'!DP29=1,1,IF('Vessel List A'!DP29=2,2,IF('Vessel List A'!DP29=3,3,IF('Vessel List A'!DP29=4,4,IF('Vessel List A'!DP29=5,5,IF('Vessel List A'!DP29=6,6,IF('Vessel List A'!DP29=7,7,IF('Vessel List A'!DP29=8,8,IF('Vessel List A'!DP29=9,9,IF('Vessel List A'!DP29=10,10,IF('Vessel List A'!DP29=11,11,IF('Vessel List A'!DP29=12,12,IF('Vessel List A'!DP29=13,13,IF('Vessel List A'!DP29=14,14,IF('Vessel List A'!DP29=15,15,IF('Vessel List A'!DP29=16,16,0)))))))))))))))))=0," ",VALUE(IF('Vessel List A'!DP29=1,1,IF('Vessel List A'!DP29=2,2,IF('Vessel List A'!DP29=3,3,IF('Vessel List A'!DP29=4,4,IF('Vessel List A'!DP29=5,5,IF('Vessel List A'!DP29=6,6,IF('Vessel List A'!DP29=7,7,IF('Vessel List A'!DP29=8,8,IF('Vessel List A'!DP29=9,9,IF('Vessel List A'!DP29=10,10,IF('Vessel List A'!DP29=11,11,IF('Vessel List A'!DP29=12,12,IF('Vessel List A'!DP29=13,13,IF('Vessel List A'!DP29=14,14,IF('Vessel List A'!DP29=15,15,IF('Vessel List A'!DP29=16,16,0))))))))))))))))))</f>
        <v xml:space="preserve"> </v>
      </c>
      <c r="BN30" s="154"/>
      <c r="BO30" s="158"/>
      <c r="BP30" s="390" t="str">
        <f t="shared" si="18"/>
        <v/>
      </c>
      <c r="BQ30" s="158"/>
      <c r="BR30" s="137"/>
      <c r="BS30" s="388" t="str">
        <f t="shared" si="19"/>
        <v/>
      </c>
      <c r="BT30" s="157" t="str">
        <f>IF(VALUE(IF('Vessel List A'!EC29=1,1,IF('Vessel List A'!EC29=2,2,IF('Vessel List A'!EC29=3,3,IF('Vessel List A'!EC29=4,4,IF('Vessel List A'!EC29=5,5,IF('Vessel List A'!EC29=6,6,IF('Vessel List A'!EC29=7,7,IF('Vessel List A'!EC29=8,8,IF('Vessel List A'!EC29=9,9,IF('Vessel List A'!EC29=10,10,IF('Vessel List A'!EC29=11,11,IF('Vessel List A'!EC29=12,12,IF('Vessel List A'!EC29=13,13,IF('Vessel List A'!EC29=14,14,IF('Vessel List A'!EC29=15,15,IF('Vessel List A'!EC29=16,16,0)))))))))))))))))=0," ",VALUE(IF('Vessel List A'!EC29=1,1,IF('Vessel List A'!EC29=2,2,IF('Vessel List A'!EC29=3,3,IF('Vessel List A'!EC29=4,4,IF('Vessel List A'!EC29=5,5,IF('Vessel List A'!EC29=6,6,IF('Vessel List A'!EC29=7,7,IF('Vessel List A'!EC29=8,8,IF('Vessel List A'!EC29=9,9,IF('Vessel List A'!EC29=10,10,IF('Vessel List A'!EC29=11,11,IF('Vessel List A'!EC29=12,12,IF('Vessel List A'!EC29=13,13,IF('Vessel List A'!EC29=14,14,IF('Vessel List A'!EC29=15,15,IF('Vessel List A'!EC29=16,16,0))))))))))))))))))</f>
        <v xml:space="preserve"> </v>
      </c>
      <c r="BU30" s="154"/>
      <c r="BV30" s="158"/>
      <c r="BW30" s="390" t="str">
        <f t="shared" si="20"/>
        <v/>
      </c>
      <c r="BX30" s="158"/>
      <c r="BY30" s="137"/>
      <c r="BZ30" s="388" t="str">
        <f t="shared" si="21"/>
        <v/>
      </c>
      <c r="CA30" s="157" t="str">
        <f>IF(VALUE(IF('Vessel List A'!EP29=1,1,IF('Vessel List A'!EP29=2,2,IF('Vessel List A'!EP29=3,3,IF('Vessel List A'!EP29=4,4,IF('Vessel List A'!EP29=5,5,IF('Vessel List A'!EP29=6,6,IF('Vessel List A'!EP29=7,7,IF('Vessel List A'!EP29=8,8,IF('Vessel List A'!EP29=9,9,IF('Vessel List A'!EP29=10,10,IF('Vessel List A'!EP29=11,11,IF('Vessel List A'!EP29=12,12,IF('Vessel List A'!EP29=13,13,IF('Vessel List A'!EP29=14,14,IF('Vessel List A'!EP29=15,15,IF('Vessel List A'!EP29=16,16,0)))))))))))))))))=0," ",VALUE(IF('Vessel List A'!EP29=1,1,IF('Vessel List A'!EP29=2,2,IF('Vessel List A'!EP29=3,3,IF('Vessel List A'!EP29=4,4,IF('Vessel List A'!EP29=5,5,IF('Vessel List A'!EP29=6,6,IF('Vessel List A'!EP29=7,7,IF('Vessel List A'!EP29=8,8,IF('Vessel List A'!EP29=9,9,IF('Vessel List A'!EP29=10,10,IF('Vessel List A'!EP29=11,11,IF('Vessel List A'!EP29=12,12,IF('Vessel List A'!EP29=13,13,IF('Vessel List A'!EP29=14,14,IF('Vessel List A'!EP29=15,15,IF('Vessel List A'!EP29=16,16,0))))))))))))))))))</f>
        <v xml:space="preserve"> </v>
      </c>
      <c r="CB30" s="154"/>
      <c r="CC30" s="158"/>
      <c r="CD30" s="390" t="str">
        <f t="shared" si="22"/>
        <v/>
      </c>
      <c r="CE30" s="158"/>
      <c r="CF30" s="137"/>
      <c r="CG30" s="388" t="str">
        <f t="shared" si="23"/>
        <v/>
      </c>
      <c r="CH30" s="157" t="str">
        <f>IF(VALUE(IF('Vessel List A'!FC29=1,1,IF('Vessel List A'!FC29=2,2,IF('Vessel List A'!FC29=3,3,IF('Vessel List A'!FC29=4,4,IF('Vessel List A'!FC29=5,5,IF('Vessel List A'!FC29=6,6,IF('Vessel List A'!FC29=7,7,IF('Vessel List A'!FC29=8,8,IF('Vessel List A'!FC29=9,9,IF('Vessel List A'!FC29=10,10,IF('Vessel List A'!FC29=11,11,IF('Vessel List A'!FC29=12,12,IF('Vessel List A'!FC29=13,13,IF('Vessel List A'!FC29=14,14,IF('Vessel List A'!FC29=15,15,IF('Vessel List A'!FC29=16,16,0)))))))))))))))))=0," ",VALUE(IF('Vessel List A'!FC29=1,1,IF('Vessel List A'!FC29=2,2,IF('Vessel List A'!FC29=3,3,IF('Vessel List A'!FC29=4,4,IF('Vessel List A'!FC29=5,5,IF('Vessel List A'!FC29=6,6,IF('Vessel List A'!FC29=7,7,IF('Vessel List A'!FC29=8,8,IF('Vessel List A'!FC29=9,9,IF('Vessel List A'!FC29=10,10,IF('Vessel List A'!FC29=11,11,IF('Vessel List A'!FC29=12,12,IF('Vessel List A'!FC29=13,13,IF('Vessel List A'!FC29=14,14,IF('Vessel List A'!FC29=15,15,IF('Vessel List A'!FC29=16,16,0))))))))))))))))))</f>
        <v xml:space="preserve"> </v>
      </c>
      <c r="CI30" s="154"/>
      <c r="CJ30" s="158"/>
      <c r="CK30" s="390" t="str">
        <f t="shared" si="24"/>
        <v/>
      </c>
      <c r="CL30" s="158"/>
      <c r="CM30" s="137"/>
      <c r="CN30" s="388" t="str">
        <f t="shared" si="25"/>
        <v/>
      </c>
      <c r="CO30" s="157" t="str">
        <f>IF(VALUE(IF('Vessel List A'!FP29=1,1,IF('Vessel List A'!FP29=2,2,IF('Vessel List A'!FP29=3,3,IF('Vessel List A'!FP29=4,4,IF('Vessel List A'!FP29=5,5,IF('Vessel List A'!FP29=6,6,IF('Vessel List A'!FP29=7,7,IF('Vessel List A'!FP29=8,8,IF('Vessel List A'!FP29=9,9,IF('Vessel List A'!FP29=10,10,IF('Vessel List A'!FP29=11,11,IF('Vessel List A'!FP29=12,12,IF('Vessel List A'!FP29=13,13,IF('Vessel List A'!FP29=14,14,IF('Vessel List A'!FP29=15,15,IF('Vessel List A'!FP29=16,16,0)))))))))))))))))=0," ",VALUE(IF('Vessel List A'!FP29=1,1,IF('Vessel List A'!FP29=2,2,IF('Vessel List A'!FP29=3,3,IF('Vessel List A'!FP29=4,4,IF('Vessel List A'!FP29=5,5,IF('Vessel List A'!FP29=6,6,IF('Vessel List A'!FP29=7,7,IF('Vessel List A'!FP29=8,8,IF('Vessel List A'!FP29=9,9,IF('Vessel List A'!FP29=10,10,IF('Vessel List A'!FP29=11,11,IF('Vessel List A'!FP29=12,12,IF('Vessel List A'!FP29=13,13,IF('Vessel List A'!FP29=14,14,IF('Vessel List A'!FP29=15,15,IF('Vessel List A'!FP29=16,16,0))))))))))))))))))</f>
        <v xml:space="preserve"> </v>
      </c>
      <c r="CP30" s="154"/>
      <c r="CQ30" s="158"/>
      <c r="CR30" s="390" t="str">
        <f t="shared" si="26"/>
        <v/>
      </c>
      <c r="CS30" s="158"/>
      <c r="CT30" s="137"/>
      <c r="CU30" s="388" t="str">
        <f t="shared" si="27"/>
        <v/>
      </c>
      <c r="CV30" s="157" t="str">
        <f>IF(VALUE(IF('Vessel List A'!GC29=1,1,IF('Vessel List A'!GC29=2,2,IF('Vessel List A'!GC29=3,3,IF('Vessel List A'!GC29=4,4,IF('Vessel List A'!GC29=5,5,IF('Vessel List A'!GC29=6,6,IF('Vessel List A'!GC29=7,7,IF('Vessel List A'!GC29=8,8,IF('Vessel List A'!GC29=9,9,IF('Vessel List A'!GC29=10,10,IF('Vessel List A'!GC29=11,11,IF('Vessel List A'!GC29=12,12,IF('Vessel List A'!GC29=13,13,IF('Vessel List A'!GC29=14,14,IF('Vessel List A'!GC29=15,15,IF('Vessel List A'!GC29=16,16,0)))))))))))))))))=0," ",VALUE(IF('Vessel List A'!GC29=1,1,IF('Vessel List A'!GC29=2,2,IF('Vessel List A'!GC29=3,3,IF('Vessel List A'!GC29=4,4,IF('Vessel List A'!GC29=5,5,IF('Vessel List A'!GC29=6,6,IF('Vessel List A'!GC29=7,7,IF('Vessel List A'!GC29=8,8,IF('Vessel List A'!GC29=9,9,IF('Vessel List A'!GC29=10,10,IF('Vessel List A'!GC29=11,11,IF('Vessel List A'!GC29=12,12,IF('Vessel List A'!GC29=13,13,IF('Vessel List A'!GC29=14,14,IF('Vessel List A'!GC29=15,15,IF('Vessel List A'!GC29=16,16,0))))))))))))))))))</f>
        <v xml:space="preserve"> </v>
      </c>
      <c r="CW30" s="154"/>
      <c r="CX30" s="158"/>
      <c r="CY30" s="390" t="str">
        <f t="shared" si="28"/>
        <v/>
      </c>
      <c r="CZ30" s="158"/>
      <c r="DA30" s="137"/>
      <c r="DB30" s="388" t="str">
        <f t="shared" si="29"/>
        <v/>
      </c>
      <c r="DC30" s="157" t="str">
        <f>IF(VALUE(IF('Vessel List A'!GP29=1,1,IF('Vessel List A'!GP29=2,2,IF('Vessel List A'!GP29=3,3,IF('Vessel List A'!GP29=4,4,IF('Vessel List A'!GP29=5,5,IF('Vessel List A'!GP29=6,6,IF('Vessel List A'!GP29=7,7,IF('Vessel List A'!GP29=8,8,IF('Vessel List A'!GP29=9,9,IF('Vessel List A'!GP29=10,10,IF('Vessel List A'!GP29=11,11,IF('Vessel List A'!GP29=12,12,IF('Vessel List A'!GP29=13,13,IF('Vessel List A'!GP29=14,14,IF('Vessel List A'!GP29=15,15,IF('Vessel List A'!GP29=16,16,0)))))))))))))))))=0," ",VALUE(IF('Vessel List A'!GP29=1,1,IF('Vessel List A'!GP29=2,2,IF('Vessel List A'!GP29=3,3,IF('Vessel List A'!GP29=4,4,IF('Vessel List A'!GP29=5,5,IF('Vessel List A'!GP29=6,6,IF('Vessel List A'!GP29=7,7,IF('Vessel List A'!GP29=8,8,IF('Vessel List A'!GP29=9,9,IF('Vessel List A'!GP29=10,10,IF('Vessel List A'!GP29=11,11,IF('Vessel List A'!GP29=12,12,IF('Vessel List A'!GP29=13,13,IF('Vessel List A'!GP29=14,14,IF('Vessel List A'!GP29=15,15,IF('Vessel List A'!GP29=16,16,0))))))))))))))))))</f>
        <v xml:space="preserve"> </v>
      </c>
      <c r="DD30" s="154"/>
      <c r="DE30" s="158"/>
      <c r="DF30" s="390" t="str">
        <f t="shared" si="30"/>
        <v/>
      </c>
      <c r="DG30" s="158"/>
      <c r="DH30" s="137"/>
      <c r="DI30" s="388" t="str">
        <f t="shared" si="31"/>
        <v/>
      </c>
      <c r="DJ30" s="157" t="str">
        <f>IF(VALUE(IF('Vessel List A'!HC29=1,1,IF('Vessel List A'!HC29=2,2,IF('Vessel List A'!HC29=3,3,IF('Vessel List A'!HC29=4,4,IF('Vessel List A'!HC29=5,5,IF('Vessel List A'!HC29=6,6,IF('Vessel List A'!HC29=7,7,IF('Vessel List A'!HC29=8,8,IF('Vessel List A'!HC29=9,9,IF('Vessel List A'!HC29=10,10,IF('Vessel List A'!HC29=11,11,IF('Vessel List A'!HC29=12,12,IF('Vessel List A'!HC29=13,13,IF('Vessel List A'!HC29=14,14,IF('Vessel List A'!HC29=15,15,IF('Vessel List A'!HC29=16,16,0)))))))))))))))))=0," ",VALUE(IF('Vessel List A'!HC29=1,1,IF('Vessel List A'!HC29=2,2,IF('Vessel List A'!HC29=3,3,IF('Vessel List A'!HC29=4,4,IF('Vessel List A'!HC29=5,5,IF('Vessel List A'!HC29=6,6,IF('Vessel List A'!HC29=7,7,IF('Vessel List A'!HC29=8,8,IF('Vessel List A'!HC29=9,9,IF('Vessel List A'!HC29=10,10,IF('Vessel List A'!HC29=11,11,IF('Vessel List A'!HC29=12,12,IF('Vessel List A'!HC29=13,13,IF('Vessel List A'!HC29=14,14,IF('Vessel List A'!HC29=15,15,IF('Vessel List A'!HC29=16,16,0))))))))))))))))))</f>
        <v xml:space="preserve"> </v>
      </c>
      <c r="DK30" s="154"/>
      <c r="DL30" s="158"/>
      <c r="DM30" s="390" t="str">
        <f t="shared" si="32"/>
        <v/>
      </c>
      <c r="DN30" s="158"/>
      <c r="DO30" s="137"/>
      <c r="DP30" s="388" t="str">
        <f t="shared" si="33"/>
        <v/>
      </c>
      <c r="DQ30" s="157" t="str">
        <f>IF(VALUE(IF('Vessel List A'!HP29=1,1,IF('Vessel List A'!HP29=2,2,IF('Vessel List A'!HP29=3,3,IF('Vessel List A'!HP29=4,4,IF('Vessel List A'!HP29=5,5,IF('Vessel List A'!HP29=6,6,IF('Vessel List A'!HP29=7,7,IF('Vessel List A'!HP29=8,8,IF('Vessel List A'!HP29=9,9,IF('Vessel List A'!HP29=10,10,IF('Vessel List A'!HP29=11,11,IF('Vessel List A'!HP29=12,12,IF('Vessel List A'!HP29=13,13,IF('Vessel List A'!HP29=14,14,IF('Vessel List A'!HP29=15,15,IF('Vessel List A'!HP29=16,16,0)))))))))))))))))=0," ",VALUE(IF('Vessel List A'!HP29=1,1,IF('Vessel List A'!HP29=2,2,IF('Vessel List A'!HP29=3,3,IF('Vessel List A'!HP29=4,4,IF('Vessel List A'!HP29=5,5,IF('Vessel List A'!HP29=6,6,IF('Vessel List A'!HP29=7,7,IF('Vessel List A'!HP29=8,8,IF('Vessel List A'!HP29=9,9,IF('Vessel List A'!HP29=10,10,IF('Vessel List A'!HP29=11,11,IF('Vessel List A'!HP29=12,12,IF('Vessel List A'!HP29=13,13,IF('Vessel List A'!HP29=14,14,IF('Vessel List A'!HP29=15,15,IF('Vessel List A'!HP29=16,16,0))))))))))))))))))</f>
        <v xml:space="preserve"> </v>
      </c>
      <c r="DR30" s="154"/>
      <c r="DS30" s="158"/>
      <c r="DT30" s="390" t="str">
        <f t="shared" si="34"/>
        <v/>
      </c>
      <c r="DU30" s="158"/>
      <c r="DV30" s="137"/>
      <c r="DW30" s="388" t="str">
        <f t="shared" si="35"/>
        <v/>
      </c>
      <c r="DX30" s="157" t="str">
        <f>IF(VALUE(IF('Vessel List A'!IC29=1,1,IF('Vessel List A'!IC29=2,2,IF('Vessel List A'!IC29=3,3,IF('Vessel List A'!IC29=4,4,IF('Vessel List A'!IC29=5,5,IF('Vessel List A'!IC29=6,6,IF('Vessel List A'!IC29=7,7,IF('Vessel List A'!IC29=8,8,IF('Vessel List A'!IC29=9,9,IF('Vessel List A'!IC29=10,10,IF('Vessel List A'!IC29=11,11,IF('Vessel List A'!IC29=12,12,IF('Vessel List A'!IC29=13,13,IF('Vessel List A'!IC29=14,14,IF('Vessel List A'!IC29=15,15,IF('Vessel List A'!IC29=16,16,0)))))))))))))))))=0," ",VALUE(IF('Vessel List A'!IC29=1,1,IF('Vessel List A'!IC29=2,2,IF('Vessel List A'!IC29=3,3,IF('Vessel List A'!IC29=4,4,IF('Vessel List A'!IC29=5,5,IF('Vessel List A'!IC29=6,6,IF('Vessel List A'!IC29=7,7,IF('Vessel List A'!IC29=8,8,IF('Vessel List A'!IC29=9,9,IF('Vessel List A'!IC29=10,10,IF('Vessel List A'!IC29=11,11,IF('Vessel List A'!IC29=12,12,IF('Vessel List A'!IC29=13,13,IF('Vessel List A'!IC29=14,14,IF('Vessel List A'!IC29=15,15,IF('Vessel List A'!IC29=16,16,0))))))))))))))))))</f>
        <v xml:space="preserve"> </v>
      </c>
      <c r="DY30" s="154"/>
      <c r="DZ30" s="158"/>
      <c r="EA30" s="390" t="str">
        <f t="shared" si="36"/>
        <v/>
      </c>
      <c r="EB30" s="158"/>
      <c r="EC30" s="137"/>
      <c r="ED30" s="388" t="str">
        <f t="shared" si="37"/>
        <v/>
      </c>
      <c r="EE30" s="157" t="str">
        <f>IF(VALUE(IF('Vessel List A'!IP29=1,1,IF('Vessel List A'!IP29=2,2,IF('Vessel List A'!IP29=3,3,IF('Vessel List A'!IP29=4,4,IF('Vessel List A'!IP29=5,5,IF('Vessel List A'!IP29=6,6,IF('Vessel List A'!IP29=7,7,IF('Vessel List A'!IP29=8,8,IF('Vessel List A'!IP29=9,9,IF('Vessel List A'!IP29=10,10,IF('Vessel List A'!IP29=11,11,IF('Vessel List A'!IP29=12,12,IF('Vessel List A'!IP29=13,13,IF('Vessel List A'!IP29=14,14,IF('Vessel List A'!IP29=15,15,IF('Vessel List A'!IP29=16,16,0)))))))))))))))))=0," ",VALUE(IF('Vessel List A'!IP29=1,1,IF('Vessel List A'!IP29=2,2,IF('Vessel List A'!IP29=3,3,IF('Vessel List A'!IP29=4,4,IF('Vessel List A'!IP29=5,5,IF('Vessel List A'!IP29=6,6,IF('Vessel List A'!IP29=7,7,IF('Vessel List A'!IP29=8,8,IF('Vessel List A'!IP29=9,9,IF('Vessel List A'!IP29=10,10,IF('Vessel List A'!IP29=11,11,IF('Vessel List A'!IP29=12,12,IF('Vessel List A'!IP29=13,13,IF('Vessel List A'!IP29=14,14,IF('Vessel List A'!IP29=15,15,IF('Vessel List A'!IP29=16,16,0))))))))))))))))))</f>
        <v xml:space="preserve"> </v>
      </c>
      <c r="EF30" s="154"/>
      <c r="EG30" s="158"/>
      <c r="EH30" s="390" t="str">
        <f t="shared" si="38"/>
        <v/>
      </c>
      <c r="EI30" s="158"/>
      <c r="EJ30" s="137"/>
      <c r="EK30" s="397" t="str">
        <f t="shared" si="39"/>
        <v/>
      </c>
      <c r="EL30" s="144"/>
      <c r="EM30" s="157" t="str">
        <f>IF(VALUE(IF('Vessel List B'!C29=1,1,IF('Vessel List B'!C29=2,2,IF('Vessel List B'!C29=3,3,IF('Vessel List B'!C29=4,4,IF('Vessel List B'!C29=5,5,IF('Vessel List B'!C29=6,6,IF('Vessel List B'!C29=7,7,IF('Vessel List B'!C29=8,8,IF('Vessel List B'!C29=9,9,IF('Vessel List B'!C29=10,10,IF('Vessel List B'!C29=11,11,IF('Vessel List B'!C29=12,12,IF('Vessel List B'!C29=13,13,IF('Vessel List B'!C29=14,14,IF('Vessel List B'!C29=15,15,IF('Vessel List B'!C29=16,16,0)))))))))))))))))=0," ",VALUE(IF('Vessel List B'!C29=1,1,IF('Vessel List B'!C29=2,2,IF('Vessel List B'!C29=3,3,IF('Vessel List B'!C29=4,4,IF('Vessel List B'!C29=5,5,IF('Vessel List B'!C29=6,6,IF('Vessel List B'!C29=7,7,IF('Vessel List B'!C29=8,8,IF('Vessel List B'!C29=9,9,IF('Vessel List B'!C29=10,10,IF('Vessel List B'!C29=11,11,IF('Vessel List B'!C29=12,12,IF('Vessel List B'!C29=13,13,IF('Vessel List B'!C29=14,14,IF('Vessel List B'!C29=15,15,IF('Vessel List B'!C29=16,16,0))))))))))))))))))</f>
        <v xml:space="preserve"> </v>
      </c>
      <c r="EN30" s="154"/>
      <c r="EO30" s="158"/>
      <c r="EP30" s="390" t="str">
        <f t="shared" si="40"/>
        <v/>
      </c>
      <c r="EQ30" s="158"/>
      <c r="ER30" s="137"/>
      <c r="ES30" s="388" t="str">
        <f t="shared" si="41"/>
        <v/>
      </c>
      <c r="ET30" s="157" t="str">
        <f>IF(VALUE(IF('Vessel List B'!P29=1,1,IF('Vessel List B'!P29=2,2,IF('Vessel List B'!P29=3,3,IF('Vessel List B'!P29=4,4,IF('Vessel List B'!P29=5,5,IF('Vessel List B'!P29=6,6,IF('Vessel List B'!P29=7,7,IF('Vessel List B'!P29=8,8,IF('Vessel List B'!P29=9,9,IF('Vessel List B'!P29=10,10,IF('Vessel List B'!P29=11,11,IF('Vessel List B'!P29=12,12,IF('Vessel List B'!P29=13,13,IF('Vessel List B'!P29=14,14,IF('Vessel List B'!P29=15,15,IF('Vessel List B'!P29=16,16,0)))))))))))))))))=0," ",VALUE(IF('Vessel List B'!P29=1,1,IF('Vessel List B'!P29=2,2,IF('Vessel List B'!P29=3,3,IF('Vessel List B'!P29=4,4,IF('Vessel List B'!P29=5,5,IF('Vessel List B'!P29=6,6,IF('Vessel List B'!P29=7,7,IF('Vessel List B'!P29=8,8,IF('Vessel List B'!P29=9,9,IF('Vessel List B'!P29=10,10,IF('Vessel List B'!P29=11,11,IF('Vessel List B'!P29=12,12,IF('Vessel List B'!P29=13,13,IF('Vessel List B'!P29=14,14,IF('Vessel List B'!P29=15,15,IF('Vessel List B'!P29=16,16,0))))))))))))))))))</f>
        <v xml:space="preserve"> </v>
      </c>
      <c r="EU30" s="154"/>
      <c r="EV30" s="158"/>
      <c r="EW30" s="390" t="str">
        <f t="shared" si="42"/>
        <v/>
      </c>
      <c r="EX30" s="158"/>
      <c r="EY30" s="137"/>
      <c r="EZ30" s="388" t="str">
        <f t="shared" si="43"/>
        <v/>
      </c>
      <c r="FA30" s="157" t="str">
        <f>IF(VALUE(IF('Vessel List B'!AC29=1,1,IF('Vessel List B'!AC29=2,2,IF('Vessel List B'!AC29=3,3,IF('Vessel List B'!AC29=4,4,IF('Vessel List B'!AC29=5,5,IF('Vessel List B'!AC29=6,6,IF('Vessel List B'!AC29=7,7,IF('Vessel List B'!AC29=8,8,IF('Vessel List B'!AC29=9,9,IF('Vessel List B'!AC29=10,10,IF('Vessel List B'!AC29=11,11,IF('Vessel List B'!AC29=12,12,IF('Vessel List B'!AC29=13,13,IF('Vessel List B'!AC29=14,14,IF('Vessel List B'!AC29=15,15,IF('Vessel List B'!AC29=16,16,0)))))))))))))))))=0," ",VALUE(IF('Vessel List B'!AC29=1,1,IF('Vessel List B'!AC29=2,2,IF('Vessel List B'!AC29=3,3,IF('Vessel List B'!AC29=4,4,IF('Vessel List B'!AC29=5,5,IF('Vessel List B'!AC29=6,6,IF('Vessel List B'!AC29=7,7,IF('Vessel List B'!AC29=8,8,IF('Vessel List B'!AC29=9,9,IF('Vessel List B'!AC29=10,10,IF('Vessel List B'!AC29=11,11,IF('Vessel List B'!AC29=12,12,IF('Vessel List B'!AC29=13,13,IF('Vessel List B'!AC29=14,14,IF('Vessel List B'!AC29=15,15,IF('Vessel List B'!AC29=16,16,0))))))))))))))))))</f>
        <v xml:space="preserve"> </v>
      </c>
      <c r="FB30" s="154"/>
      <c r="FC30" s="158"/>
      <c r="FD30" s="390" t="str">
        <f t="shared" si="44"/>
        <v/>
      </c>
      <c r="FE30" s="158"/>
      <c r="FF30" s="137"/>
      <c r="FG30" s="388" t="str">
        <f t="shared" si="45"/>
        <v/>
      </c>
      <c r="FH30" s="157" t="str">
        <f>IF(VALUE(IF('Vessel List B'!AP29=1,1,IF('Vessel List B'!AP29=2,2,IF('Vessel List B'!AP29=3,3,IF('Vessel List B'!AP29=4,4,IF('Vessel List B'!AP29=5,5,IF('Vessel List B'!AP29=6,6,IF('Vessel List B'!AP29=7,7,IF('Vessel List B'!AP29=8,8,IF('Vessel List B'!AP29=9,9,IF('Vessel List B'!AP29=10,10,IF('Vessel List B'!AP29=11,11,IF('Vessel List B'!AP29=12,12,IF('Vessel List B'!AP29=13,13,IF('Vessel List B'!AP29=14,14,IF('Vessel List B'!AP29=15,15,IF('Vessel List B'!AP29=16,16,0)))))))))))))))))=0," ",VALUE(IF('Vessel List B'!AP29=1,1,IF('Vessel List B'!AP29=2,2,IF('Vessel List B'!AP29=3,3,IF('Vessel List B'!AP29=4,4,IF('Vessel List B'!AP29=5,5,IF('Vessel List B'!AP29=6,6,IF('Vessel List B'!AP29=7,7,IF('Vessel List B'!AP29=8,8,IF('Vessel List B'!AP29=9,9,IF('Vessel List B'!AP29=10,10,IF('Vessel List B'!AP29=11,11,IF('Vessel List B'!AP29=12,12,IF('Vessel List B'!AP29=13,13,IF('Vessel List B'!AP29=14,14,IF('Vessel List B'!AP29=15,15,IF('Vessel List B'!AP29=16,16,0))))))))))))))))))</f>
        <v xml:space="preserve"> </v>
      </c>
      <c r="FI30" s="154"/>
      <c r="FJ30" s="158"/>
      <c r="FK30" s="390" t="str">
        <f t="shared" si="46"/>
        <v/>
      </c>
      <c r="FL30" s="158"/>
      <c r="FM30" s="137"/>
      <c r="FN30" s="388" t="str">
        <f t="shared" si="47"/>
        <v/>
      </c>
      <c r="FO30" s="157" t="str">
        <f>IF(VALUE(IF('Vessel List B'!BC29=1,1,IF('Vessel List B'!BC29=2,2,IF('Vessel List B'!BC29=3,3,IF('Vessel List B'!BC29=4,4,IF('Vessel List B'!BC29=5,5,IF('Vessel List B'!BC29=6,6,IF('Vessel List B'!BC29=7,7,IF('Vessel List B'!BC29=8,8,IF('Vessel List B'!BC29=9,9,IF('Vessel List B'!BC29=10,10,IF('Vessel List B'!BC29=11,11,IF('Vessel List B'!BC29=12,12,IF('Vessel List B'!BC29=13,13,IF('Vessel List B'!BC29=14,14,IF('Vessel List B'!BC29=15,15,IF('Vessel List B'!BC29=16,16,0)))))))))))))))))=0," ",VALUE(IF('Vessel List B'!BC29=1,1,IF('Vessel List B'!BC29=2,2,IF('Vessel List B'!BC29=3,3,IF('Vessel List B'!BC29=4,4,IF('Vessel List B'!BC29=5,5,IF('Vessel List B'!BC29=6,6,IF('Vessel List B'!BC29=7,7,IF('Vessel List B'!BC29=8,8,IF('Vessel List B'!BC29=9,9,IF('Vessel List B'!BC29=10,10,IF('Vessel List B'!BC29=11,11,IF('Vessel List B'!BC29=12,12,IF('Vessel List B'!BC29=13,13,IF('Vessel List B'!BC29=14,14,IF('Vessel List B'!BC29=15,15,IF('Vessel List B'!BC29=16,16,0))))))))))))))))))</f>
        <v xml:space="preserve"> </v>
      </c>
      <c r="FP30" s="154"/>
      <c r="FQ30" s="158"/>
      <c r="FR30" s="390" t="str">
        <f t="shared" si="48"/>
        <v/>
      </c>
      <c r="FS30" s="158"/>
      <c r="FT30" s="137"/>
      <c r="FU30" s="388" t="str">
        <f t="shared" si="49"/>
        <v/>
      </c>
      <c r="FV30" s="157" t="str">
        <f>IF(VALUE(IF('Vessel List B'!BP29=1,1,IF('Vessel List B'!BP29=2,2,IF('Vessel List B'!BP29=3,3,IF('Vessel List B'!BP29=4,4,IF('Vessel List B'!BP29=5,5,IF('Vessel List B'!BP29=6,6,IF('Vessel List B'!BP29=7,7,IF('Vessel List B'!BP29=8,8,IF('Vessel List B'!BP29=9,9,IF('Vessel List B'!BP29=10,10,IF('Vessel List B'!BP29=11,11,IF('Vessel List B'!BP29=12,12,IF('Vessel List B'!BP29=13,13,IF('Vessel List B'!BP29=14,14,IF('Vessel List B'!BP29=15,15,IF('Vessel List B'!BP29=16,16,0)))))))))))))))))=0," ",VALUE(IF('Vessel List B'!BP29=1,1,IF('Vessel List B'!BP29=2,2,IF('Vessel List B'!BP29=3,3,IF('Vessel List B'!BP29=4,4,IF('Vessel List B'!BP29=5,5,IF('Vessel List B'!BP29=6,6,IF('Vessel List B'!BP29=7,7,IF('Vessel List B'!BP29=8,8,IF('Vessel List B'!BP29=9,9,IF('Vessel List B'!BP29=10,10,IF('Vessel List B'!BP29=11,11,IF('Vessel List B'!BP29=12,12,IF('Vessel List B'!BP29=13,13,IF('Vessel List B'!BP29=14,14,IF('Vessel List B'!BP29=15,15,IF('Vessel List B'!BP29=16,16,0))))))))))))))))))</f>
        <v xml:space="preserve"> </v>
      </c>
      <c r="FW30" s="154"/>
      <c r="FX30" s="158"/>
      <c r="FY30" s="390" t="str">
        <f t="shared" si="50"/>
        <v/>
      </c>
      <c r="FZ30" s="158"/>
      <c r="GA30" s="137"/>
      <c r="GB30" s="388" t="str">
        <f t="shared" si="51"/>
        <v/>
      </c>
      <c r="GC30" s="157" t="str">
        <f>IF(VALUE(IF('Vessel List B'!CC29=1,1,IF('Vessel List B'!CC29=2,2,IF('Vessel List B'!CC29=3,3,IF('Vessel List B'!CC29=4,4,IF('Vessel List B'!CC29=5,5,IF('Vessel List B'!CC29=6,6,IF('Vessel List B'!CC29=7,7,IF('Vessel List B'!CC29=8,8,IF('Vessel List B'!CC29=9,9,IF('Vessel List B'!CC29=10,10,IF('Vessel List B'!CC29=11,11,IF('Vessel List B'!CC29=12,12,IF('Vessel List B'!CC29=13,13,IF('Vessel List B'!CC29=14,14,IF('Vessel List B'!CC29=15,15,IF('Vessel List B'!CC29=16,16,0)))))))))))))))))=0," ",VALUE(IF('Vessel List B'!CC29=1,1,IF('Vessel List B'!CC29=2,2,IF('Vessel List B'!CC29=3,3,IF('Vessel List B'!CC29=4,4,IF('Vessel List B'!CC29=5,5,IF('Vessel List B'!CC29=6,6,IF('Vessel List B'!CC29=7,7,IF('Vessel List B'!CC29=8,8,IF('Vessel List B'!CC29=9,9,IF('Vessel List B'!CC29=10,10,IF('Vessel List B'!CC29=11,11,IF('Vessel List B'!CC29=12,12,IF('Vessel List B'!CC29=13,13,IF('Vessel List B'!CC29=14,14,IF('Vessel List B'!CC29=15,15,IF('Vessel List B'!CC29=16,16,0))))))))))))))))))</f>
        <v xml:space="preserve"> </v>
      </c>
      <c r="GD30" s="154"/>
      <c r="GE30" s="158"/>
      <c r="GF30" s="390" t="str">
        <f t="shared" si="52"/>
        <v/>
      </c>
      <c r="GG30" s="158"/>
      <c r="GH30" s="137"/>
      <c r="GI30" s="388" t="str">
        <f t="shared" si="53"/>
        <v/>
      </c>
      <c r="GJ30" s="157" t="str">
        <f>IF(VALUE(IF('Vessel List B'!CP29=1,1,IF('Vessel List B'!CP29=2,2,IF('Vessel List B'!CP29=3,3,IF('Vessel List B'!CP29=4,4,IF('Vessel List B'!CP29=5,5,IF('Vessel List B'!CP29=6,6,IF('Vessel List B'!CP29=7,7,IF('Vessel List B'!CP29=8,8,IF('Vessel List B'!CP29=9,9,IF('Vessel List B'!CP29=10,10,IF('Vessel List B'!CP29=11,11,IF('Vessel List B'!CP29=12,12,IF('Vessel List B'!CP29=13,13,IF('Vessel List B'!CP29=14,14,IF('Vessel List B'!CP29=15,15,IF('Vessel List B'!CP29=16,16,0)))))))))))))))))=0," ",VALUE(IF('Vessel List B'!CP29=1,1,IF('Vessel List B'!CP29=2,2,IF('Vessel List B'!CP29=3,3,IF('Vessel List B'!CP29=4,4,IF('Vessel List B'!CP29=5,5,IF('Vessel List B'!CP29=6,6,IF('Vessel List B'!CP29=7,7,IF('Vessel List B'!CP29=8,8,IF('Vessel List B'!CP29=9,9,IF('Vessel List B'!CP29=10,10,IF('Vessel List B'!CP29=11,11,IF('Vessel List B'!CP29=12,12,IF('Vessel List B'!CP29=13,13,IF('Vessel List B'!CP29=14,14,IF('Vessel List B'!CP29=15,15,IF('Vessel List B'!CP29=16,16,0))))))))))))))))))</f>
        <v xml:space="preserve"> </v>
      </c>
      <c r="GK30" s="154"/>
      <c r="GL30" s="158"/>
      <c r="GM30" s="390" t="str">
        <f t="shared" si="54"/>
        <v/>
      </c>
      <c r="GN30" s="158"/>
      <c r="GO30" s="137"/>
      <c r="GP30" s="388" t="str">
        <f t="shared" si="55"/>
        <v/>
      </c>
      <c r="GQ30" s="157" t="str">
        <f>IF(VALUE(IF('Vessel List B'!DC29=1,1,IF('Vessel List B'!DC29=2,2,IF('Vessel List B'!DC29=3,3,IF('Vessel List B'!DC29=4,4,IF('Vessel List B'!DC29=5,5,IF('Vessel List B'!DC29=6,6,IF('Vessel List B'!DC29=7,7,IF('Vessel List B'!DC29=8,8,IF('Vessel List B'!DC29=9,9,IF('Vessel List B'!DC29=10,10,IF('Vessel List B'!DC29=11,11,IF('Vessel List B'!DC29=12,12,IF('Vessel List B'!DC29=13,13,IF('Vessel List B'!DC29=14,14,IF('Vessel List B'!DC29=15,15,IF('Vessel List B'!DC29=16,16,0)))))))))))))))))=0," ",VALUE(IF('Vessel List B'!DC29=1,1,IF('Vessel List B'!DC29=2,2,IF('Vessel List B'!DC29=3,3,IF('Vessel List B'!DC29=4,4,IF('Vessel List B'!DC29=5,5,IF('Vessel List B'!DC29=6,6,IF('Vessel List B'!DC29=7,7,IF('Vessel List B'!DC29=8,8,IF('Vessel List B'!DC29=9,9,IF('Vessel List B'!DC29=10,10,IF('Vessel List B'!DC29=11,11,IF('Vessel List B'!DC29=12,12,IF('Vessel List B'!DC29=13,13,IF('Vessel List B'!DC29=14,14,IF('Vessel List B'!DC29=15,15,IF('Vessel List B'!DC29=16,16,0))))))))))))))))))</f>
        <v xml:space="preserve"> </v>
      </c>
      <c r="GR30" s="154"/>
      <c r="GS30" s="158"/>
      <c r="GT30" s="390" t="str">
        <f t="shared" si="56"/>
        <v/>
      </c>
      <c r="GU30" s="158"/>
      <c r="GV30" s="137"/>
      <c r="GW30" s="388" t="str">
        <f t="shared" si="57"/>
        <v/>
      </c>
      <c r="GX30" s="157" t="str">
        <f>IF(VALUE(IF('Vessel List B'!DP29=1,1,IF('Vessel List B'!DP29=2,2,IF('Vessel List B'!DP29=3,3,IF('Vessel List B'!DP29=4,4,IF('Vessel List B'!DP29=5,5,IF('Vessel List B'!DP29=6,6,IF('Vessel List B'!DP29=7,7,IF('Vessel List B'!DP29=8,8,IF('Vessel List B'!DP29=9,9,IF('Vessel List B'!DP29=10,10,IF('Vessel List B'!DP29=11,11,IF('Vessel List B'!DP29=12,12,IF('Vessel List B'!DP29=13,13,IF('Vessel List B'!DP29=14,14,IF('Vessel List B'!DP29=15,15,IF('Vessel List B'!DP29=16,16,0)))))))))))))))))=0," ",VALUE(IF('Vessel List B'!DP29=1,1,IF('Vessel List B'!DP29=2,2,IF('Vessel List B'!DP29=3,3,IF('Vessel List B'!DP29=4,4,IF('Vessel List B'!DP29=5,5,IF('Vessel List B'!DP29=6,6,IF('Vessel List B'!DP29=7,7,IF('Vessel List B'!DP29=8,8,IF('Vessel List B'!DP29=9,9,IF('Vessel List B'!DP29=10,10,IF('Vessel List B'!DP29=11,11,IF('Vessel List B'!DP29=12,12,IF('Vessel List B'!DP29=13,13,IF('Vessel List B'!DP29=14,14,IF('Vessel List B'!DP29=15,15,IF('Vessel List B'!DP29=16,16,0))))))))))))))))))</f>
        <v xml:space="preserve"> </v>
      </c>
      <c r="GY30" s="154"/>
      <c r="GZ30" s="158"/>
      <c r="HA30" s="390" t="str">
        <f t="shared" si="58"/>
        <v/>
      </c>
      <c r="HB30" s="158"/>
      <c r="HC30" s="137"/>
      <c r="HD30" s="388" t="str">
        <f t="shared" si="59"/>
        <v/>
      </c>
      <c r="HE30" s="157" t="str">
        <f>IF(VALUE(IF('Vessel List B'!EC29=1,1,IF('Vessel List B'!EC29=2,2,IF('Vessel List B'!EC29=3,3,IF('Vessel List B'!EC29=4,4,IF('Vessel List B'!EC29=5,5,IF('Vessel List B'!EC29=6,6,IF('Vessel List B'!EC29=7,7,IF('Vessel List B'!EC29=8,8,IF('Vessel List B'!EC29=9,9,IF('Vessel List B'!EC29=10,10,IF('Vessel List B'!EC29=11,11,IF('Vessel List B'!EC29=12,12,IF('Vessel List B'!EC29=13,13,IF('Vessel List B'!EC29=14,14,IF('Vessel List B'!EC29=15,15,IF('Vessel List B'!EC29=16,16,0)))))))))))))))))=0," ",VALUE(IF('Vessel List B'!EC29=1,1,IF('Vessel List B'!EC29=2,2,IF('Vessel List B'!EC29=3,3,IF('Vessel List B'!EC29=4,4,IF('Vessel List B'!EC29=5,5,IF('Vessel List B'!EC29=6,6,IF('Vessel List B'!EC29=7,7,IF('Vessel List B'!EC29=8,8,IF('Vessel List B'!EC29=9,9,IF('Vessel List B'!EC29=10,10,IF('Vessel List B'!EC29=11,11,IF('Vessel List B'!EC29=12,12,IF('Vessel List B'!EC29=13,13,IF('Vessel List B'!EC29=14,14,IF('Vessel List B'!EC29=15,15,IF('Vessel List B'!EC29=16,16,0))))))))))))))))))</f>
        <v xml:space="preserve"> </v>
      </c>
      <c r="HF30" s="154"/>
      <c r="HG30" s="158"/>
      <c r="HH30" s="390" t="str">
        <f t="shared" si="60"/>
        <v/>
      </c>
      <c r="HI30" s="158"/>
      <c r="HJ30" s="137"/>
      <c r="HK30" s="388" t="str">
        <f t="shared" si="61"/>
        <v/>
      </c>
      <c r="HL30" s="157" t="str">
        <f>IF(VALUE(IF('Vessel List B'!EP29=1,1,IF('Vessel List B'!EP29=2,2,IF('Vessel List B'!EP29=3,3,IF('Vessel List B'!EP29=4,4,IF('Vessel List B'!EP29=5,5,IF('Vessel List B'!EP29=6,6,IF('Vessel List B'!EP29=7,7,IF('Vessel List B'!EP29=8,8,IF('Vessel List B'!EP29=9,9,IF('Vessel List B'!EP29=10,10,IF('Vessel List B'!EP29=11,11,IF('Vessel List B'!EP29=12,12,IF('Vessel List B'!EP29=13,13,IF('Vessel List B'!EP29=14,14,IF('Vessel List B'!EP29=15,15,IF('Vessel List B'!EP29=16,16,0)))))))))))))))))=0," ",VALUE(IF('Vessel List B'!EP29=1,1,IF('Vessel List B'!EP29=2,2,IF('Vessel List B'!EP29=3,3,IF('Vessel List B'!EP29=4,4,IF('Vessel List B'!EP29=5,5,IF('Vessel List B'!EP29=6,6,IF('Vessel List B'!EP29=7,7,IF('Vessel List B'!EP29=8,8,IF('Vessel List B'!EP29=9,9,IF('Vessel List B'!EP29=10,10,IF('Vessel List B'!EP29=11,11,IF('Vessel List B'!EP29=12,12,IF('Vessel List B'!EP29=13,13,IF('Vessel List B'!EP29=14,14,IF('Vessel List B'!EP29=15,15,IF('Vessel List B'!EP29=16,16,0))))))))))))))))))</f>
        <v xml:space="preserve"> </v>
      </c>
      <c r="HM30" s="154"/>
      <c r="HN30" s="158"/>
      <c r="HO30" s="390" t="str">
        <f t="shared" si="62"/>
        <v/>
      </c>
      <c r="HP30" s="158"/>
      <c r="HQ30" s="137"/>
      <c r="HR30" s="388" t="str">
        <f t="shared" si="63"/>
        <v/>
      </c>
      <c r="HS30" s="157" t="str">
        <f>IF(VALUE(IF('Vessel List B'!FC29=1,1,IF('Vessel List B'!FC29=2,2,IF('Vessel List B'!FC29=3,3,IF('Vessel List B'!FC29=4,4,IF('Vessel List B'!FC29=5,5,IF('Vessel List B'!FC29=6,6,IF('Vessel List B'!FC29=7,7,IF('Vessel List B'!FC29=8,8,IF('Vessel List B'!FC29=9,9,IF('Vessel List B'!FC29=10,10,IF('Vessel List B'!FC29=11,11,IF('Vessel List B'!FC29=12,12,IF('Vessel List B'!FC29=13,13,IF('Vessel List B'!FC29=14,14,IF('Vessel List B'!FC29=15,15,IF('Vessel List B'!FC29=16,16,0)))))))))))))))))=0," ",VALUE(IF('Vessel List B'!FC29=1,1,IF('Vessel List B'!FC29=2,2,IF('Vessel List B'!FC29=3,3,IF('Vessel List B'!FC29=4,4,IF('Vessel List B'!FC29=5,5,IF('Vessel List B'!FC29=6,6,IF('Vessel List B'!FC29=7,7,IF('Vessel List B'!FC29=8,8,IF('Vessel List B'!FC29=9,9,IF('Vessel List B'!FC29=10,10,IF('Vessel List B'!FC29=11,11,IF('Vessel List B'!FC29=12,12,IF('Vessel List B'!FC29=13,13,IF('Vessel List B'!FC29=14,14,IF('Vessel List B'!FC29=15,15,IF('Vessel List B'!FC29=16,16,0))))))))))))))))))</f>
        <v xml:space="preserve"> </v>
      </c>
      <c r="HT30" s="154"/>
      <c r="HU30" s="158"/>
      <c r="HV30" s="390" t="str">
        <f t="shared" si="64"/>
        <v/>
      </c>
      <c r="HW30" s="158"/>
      <c r="HX30" s="137"/>
      <c r="HY30" s="388" t="str">
        <f t="shared" si="65"/>
        <v/>
      </c>
      <c r="HZ30" s="157" t="str">
        <f>IF(VALUE(IF('Vessel List B'!FP29=1,1,IF('Vessel List B'!FP29=2,2,IF('Vessel List B'!FP29=3,3,IF('Vessel List B'!FP29=4,4,IF('Vessel List B'!FP29=5,5,IF('Vessel List B'!FP29=6,6,IF('Vessel List B'!FP29=7,7,IF('Vessel List B'!FP29=8,8,IF('Vessel List B'!FP29=9,9,IF('Vessel List B'!FP29=10,10,IF('Vessel List B'!FP29=11,11,IF('Vessel List B'!FP29=12,12,IF('Vessel List B'!FP29=13,13,IF('Vessel List B'!FP29=14,14,IF('Vessel List B'!FP29=15,15,IF('Vessel List B'!FP29=16,16,0)))))))))))))))))=0," ",VALUE(IF('Vessel List B'!FP29=1,1,IF('Vessel List B'!FP29=2,2,IF('Vessel List B'!FP29=3,3,IF('Vessel List B'!FP29=4,4,IF('Vessel List B'!FP29=5,5,IF('Vessel List B'!FP29=6,6,IF('Vessel List B'!FP29=7,7,IF('Vessel List B'!FP29=8,8,IF('Vessel List B'!FP29=9,9,IF('Vessel List B'!FP29=10,10,IF('Vessel List B'!FP29=11,11,IF('Vessel List B'!FP29=12,12,IF('Vessel List B'!FP29=13,13,IF('Vessel List B'!FP29=14,14,IF('Vessel List B'!FP29=15,15,IF('Vessel List B'!FP29=16,16,0))))))))))))))))))</f>
        <v xml:space="preserve"> </v>
      </c>
      <c r="IA30" s="154"/>
      <c r="IB30" s="158"/>
      <c r="IC30" s="390" t="str">
        <f t="shared" si="66"/>
        <v/>
      </c>
      <c r="ID30" s="158"/>
      <c r="IE30" s="137"/>
      <c r="IF30" s="388" t="str">
        <f t="shared" si="67"/>
        <v/>
      </c>
      <c r="IG30" s="157" t="str">
        <f>IF(VALUE(IF('Vessel List B'!GC29=1,1,IF('Vessel List B'!GC29=2,2,IF('Vessel List B'!GC29=3,3,IF('Vessel List B'!GC29=4,4,IF('Vessel List B'!GC29=5,5,IF('Vessel List B'!GC29=6,6,IF('Vessel List B'!GC29=7,7,IF('Vessel List B'!GC29=8,8,IF('Vessel List B'!GC29=9,9,IF('Vessel List B'!GC29=10,10,IF('Vessel List B'!GC29=11,11,IF('Vessel List B'!GC29=12,12,IF('Vessel List B'!GC29=13,13,IF('Vessel List B'!GC29=14,14,IF('Vessel List B'!GC29=15,15,IF('Vessel List B'!GC29=16,16,0)))))))))))))))))=0," ",VALUE(IF('Vessel List B'!GC29=1,1,IF('Vessel List B'!GC29=2,2,IF('Vessel List B'!GC29=3,3,IF('Vessel List B'!GC29=4,4,IF('Vessel List B'!GC29=5,5,IF('Vessel List B'!GC29=6,6,IF('Vessel List B'!GC29=7,7,IF('Vessel List B'!GC29=8,8,IF('Vessel List B'!GC29=9,9,IF('Vessel List B'!GC29=10,10,IF('Vessel List B'!GC29=11,11,IF('Vessel List B'!GC29=12,12,IF('Vessel List B'!GC29=13,13,IF('Vessel List B'!GC29=14,14,IF('Vessel List B'!GC29=15,15,IF('Vessel List B'!GC29=16,16,0))))))))))))))))))</f>
        <v xml:space="preserve"> </v>
      </c>
      <c r="IH30" s="154"/>
      <c r="II30" s="158"/>
      <c r="IJ30" s="390" t="str">
        <f t="shared" si="68"/>
        <v/>
      </c>
      <c r="IK30" s="158"/>
      <c r="IL30" s="137"/>
      <c r="IM30" s="388" t="str">
        <f t="shared" si="69"/>
        <v/>
      </c>
      <c r="IN30" s="157" t="str">
        <f>IF(VALUE(IF('Vessel List B'!GP29=1,1,IF('Vessel List B'!GP29=2,2,IF('Vessel List B'!GP29=3,3,IF('Vessel List B'!GP29=4,4,IF('Vessel List B'!GP29=5,5,IF('Vessel List B'!GP29=6,6,IF('Vessel List B'!GP29=7,7,IF('Vessel List B'!GP29=8,8,IF('Vessel List B'!GP29=9,9,IF('Vessel List B'!GP29=10,10,IF('Vessel List B'!GP29=11,11,IF('Vessel List B'!GP29=12,12,IF('Vessel List B'!GP29=13,13,IF('Vessel List B'!GP29=14,14,IF('Vessel List B'!GP29=15,15,IF('Vessel List B'!GP29=16,16,0)))))))))))))))))=0," ",VALUE(IF('Vessel List B'!GP29=1,1,IF('Vessel List B'!GP29=2,2,IF('Vessel List B'!GP29=3,3,IF('Vessel List B'!GP29=4,4,IF('Vessel List B'!GP29=5,5,IF('Vessel List B'!GP29=6,6,IF('Vessel List B'!GP29=7,7,IF('Vessel List B'!GP29=8,8,IF('Vessel List B'!GP29=9,9,IF('Vessel List B'!GP29=10,10,IF('Vessel List B'!GP29=11,11,IF('Vessel List B'!GP29=12,12,IF('Vessel List B'!GP29=13,13,IF('Vessel List B'!GP29=14,14,IF('Vessel List B'!GP29=15,15,IF('Vessel List B'!GP29=16,16,0))))))))))))))))))</f>
        <v xml:space="preserve"> </v>
      </c>
      <c r="IO30" s="154"/>
      <c r="IP30" s="158"/>
      <c r="IQ30" s="390" t="str">
        <f t="shared" si="70"/>
        <v/>
      </c>
      <c r="IR30" s="158"/>
      <c r="IS30" s="137"/>
      <c r="IT30" s="388" t="str">
        <f t="shared" si="71"/>
        <v/>
      </c>
      <c r="IU30" s="157" t="str">
        <f>IF(VALUE(IF('Vessel List B'!HC29=1,1,IF('Vessel List B'!HC29=2,2,IF('Vessel List B'!HC29=3,3,IF('Vessel List B'!HC29=4,4,IF('Vessel List B'!HC29=5,5,IF('Vessel List B'!HC29=6,6,IF('Vessel List B'!HC29=7,7,IF('Vessel List B'!HC29=8,8,IF('Vessel List B'!HC29=9,9,IF('Vessel List B'!HC29=10,10,IF('Vessel List B'!HC29=11,11,IF('Vessel List B'!HC29=12,12,IF('Vessel List B'!HC29=13,13,IF('Vessel List B'!HC29=14,14,IF('Vessel List B'!HC29=15,15,IF('Vessel List B'!HC29=16,16,0)))))))))))))))))=0," ",VALUE(IF('Vessel List B'!HC29=1,1,IF('Vessel List B'!HC29=2,2,IF('Vessel List B'!HC29=3,3,IF('Vessel List B'!HC29=4,4,IF('Vessel List B'!HC29=5,5,IF('Vessel List B'!HC29=6,6,IF('Vessel List B'!HC29=7,7,IF('Vessel List B'!HC29=8,8,IF('Vessel List B'!HC29=9,9,IF('Vessel List B'!HC29=10,10,IF('Vessel List B'!HC29=11,11,IF('Vessel List B'!HC29=12,12,IF('Vessel List B'!HC29=13,13,IF('Vessel List B'!HC29=14,14,IF('Vessel List B'!HC29=15,15,IF('Vessel List B'!HC29=16,16,0))))))))))))))))))</f>
        <v xml:space="preserve"> </v>
      </c>
      <c r="IV30" s="154"/>
      <c r="IW30" s="158"/>
      <c r="IX30" s="390" t="str">
        <f t="shared" si="72"/>
        <v/>
      </c>
      <c r="IY30" s="158"/>
      <c r="IZ30" s="137"/>
      <c r="JA30" s="388" t="str">
        <f t="shared" si="73"/>
        <v/>
      </c>
      <c r="JB30" s="157" t="str">
        <f>IF(VALUE(IF('Vessel List B'!HP29=1,1,IF('Vessel List B'!HP29=2,2,IF('Vessel List B'!HP29=3,3,IF('Vessel List B'!HP29=4,4,IF('Vessel List B'!HP29=5,5,IF('Vessel List B'!HP29=6,6,IF('Vessel List B'!HP29=7,7,IF('Vessel List B'!HP29=8,8,IF('Vessel List B'!HP29=9,9,IF('Vessel List B'!HP29=10,10,IF('Vessel List B'!HP29=11,11,IF('Vessel List B'!HP29=12,12,IF('Vessel List B'!HP29=13,13,IF('Vessel List B'!HP29=14,14,IF('Vessel List B'!HP29=15,15,IF('Vessel List B'!HP29=16,16,0)))))))))))))))))=0," ",VALUE(IF('Vessel List B'!HP29=1,1,IF('Vessel List B'!HP29=2,2,IF('Vessel List B'!HP29=3,3,IF('Vessel List B'!HP29=4,4,IF('Vessel List B'!HP29=5,5,IF('Vessel List B'!HP29=6,6,IF('Vessel List B'!HP29=7,7,IF('Vessel List B'!HP29=8,8,IF('Vessel List B'!HP29=9,9,IF('Vessel List B'!HP29=10,10,IF('Vessel List B'!HP29=11,11,IF('Vessel List B'!HP29=12,12,IF('Vessel List B'!HP29=13,13,IF('Vessel List B'!HP29=14,14,IF('Vessel List B'!HP29=15,15,IF('Vessel List B'!HP29=16,16,0))))))))))))))))))</f>
        <v xml:space="preserve"> </v>
      </c>
      <c r="JC30" s="154"/>
      <c r="JD30" s="158"/>
      <c r="JE30" s="390" t="str">
        <f t="shared" si="74"/>
        <v/>
      </c>
      <c r="JF30" s="158"/>
      <c r="JG30" s="137"/>
      <c r="JH30" s="388" t="str">
        <f t="shared" si="75"/>
        <v/>
      </c>
      <c r="JI30" s="157" t="str">
        <f>IF(VALUE(IF('Vessel List B'!IC29=1,1,IF('Vessel List B'!IC29=2,2,IF('Vessel List B'!IC29=3,3,IF('Vessel List B'!IC29=4,4,IF('Vessel List B'!IC29=5,5,IF('Vessel List B'!IC29=6,6,IF('Vessel List B'!IC29=7,7,IF('Vessel List B'!IC29=8,8,IF('Vessel List B'!IC29=9,9,IF('Vessel List B'!IC29=10,10,IF('Vessel List B'!IC29=11,11,IF('Vessel List B'!IC29=12,12,IF('Vessel List B'!IC29=13,13,IF('Vessel List B'!IC29=14,14,IF('Vessel List B'!IC29=15,15,IF('Vessel List B'!IC29=16,16,0)))))))))))))))))=0," ",VALUE(IF('Vessel List B'!IC29=1,1,IF('Vessel List B'!IC29=2,2,IF('Vessel List B'!IC29=3,3,IF('Vessel List B'!IC29=4,4,IF('Vessel List B'!IC29=5,5,IF('Vessel List B'!IC29=6,6,IF('Vessel List B'!IC29=7,7,IF('Vessel List B'!IC29=8,8,IF('Vessel List B'!IC29=9,9,IF('Vessel List B'!IC29=10,10,IF('Vessel List B'!IC29=11,11,IF('Vessel List B'!IC29=12,12,IF('Vessel List B'!IC29=13,13,IF('Vessel List B'!IC29=14,14,IF('Vessel List B'!IC29=15,15,IF('Vessel List B'!IC29=16,16,0))))))))))))))))))</f>
        <v xml:space="preserve"> </v>
      </c>
      <c r="JJ30" s="154"/>
      <c r="JK30" s="158"/>
      <c r="JL30" s="390" t="str">
        <f t="shared" si="76"/>
        <v/>
      </c>
      <c r="JM30" s="158"/>
      <c r="JN30" s="137"/>
      <c r="JO30" s="388" t="str">
        <f t="shared" si="77"/>
        <v/>
      </c>
      <c r="JP30" s="157" t="str">
        <f>IF(VALUE(IF('Vessel List B'!IP29=1,1,IF('Vessel List B'!IP29=2,2,IF('Vessel List B'!IP29=3,3,IF('Vessel List B'!IP29=4,4,IF('Vessel List B'!IP29=5,5,IF('Vessel List B'!IP29=6,6,IF('Vessel List B'!IP29=7,7,IF('Vessel List B'!IP29=8,8,IF('Vessel List B'!IP29=9,9,IF('Vessel List B'!IP29=10,10,IF('Vessel List B'!IP29=11,11,IF('Vessel List B'!IP29=12,12,IF('Vessel List B'!IP29=13,13,IF('Vessel List B'!IP29=14,14,IF('Vessel List B'!IP29=15,15,IF('Vessel List B'!IP29=16,16,0)))))))))))))))))=0," ",VALUE(IF('Vessel List B'!IP29=1,1,IF('Vessel List B'!IP29=2,2,IF('Vessel List B'!IP29=3,3,IF('Vessel List B'!IP29=4,4,IF('Vessel List B'!IP29=5,5,IF('Vessel List B'!IP29=6,6,IF('Vessel List B'!IP29=7,7,IF('Vessel List B'!IP29=8,8,IF('Vessel List B'!IP29=9,9,IF('Vessel List B'!IP29=10,10,IF('Vessel List B'!IP29=11,11,IF('Vessel List B'!IP29=12,12,IF('Vessel List B'!IP29=13,13,IF('Vessel List B'!IP29=14,14,IF('Vessel List B'!IP29=15,15,IF('Vessel List B'!IP29=16,16,0))))))))))))))))))</f>
        <v xml:space="preserve"> </v>
      </c>
      <c r="JQ30" s="154"/>
      <c r="JR30" s="158"/>
      <c r="JS30" s="390" t="str">
        <f t="shared" si="78"/>
        <v/>
      </c>
      <c r="JT30" s="158"/>
      <c r="JU30" s="137"/>
      <c r="JV30" s="397" t="str">
        <f t="shared" si="79"/>
        <v/>
      </c>
      <c r="JW30" s="403"/>
    </row>
    <row r="31" spans="1:291" ht="15" x14ac:dyDescent="0.25">
      <c r="A31" s="132">
        <f>'Vessel List A'!B30</f>
        <v>41605</v>
      </c>
      <c r="B31" s="157" t="str">
        <f>IF(VALUE(IF('Vessel List A'!C30=1,1,IF('Vessel List A'!C30=2,2,IF('Vessel List A'!C30=3,3,IF('Vessel List A'!C30=4,4,IF('Vessel List A'!C30=5,5,IF('Vessel List A'!C30=6,6,IF('Vessel List A'!C30=7,7,IF('Vessel List A'!C30=8,8,IF('Vessel List A'!C30=9,9,IF('Vessel List A'!C30=10,10,IF('Vessel List A'!C30=11,11,IF('Vessel List A'!C30=12,12,IF('Vessel List A'!C30=13,13,IF('Vessel List A'!C30=14,14,IF('Vessel List A'!C30=15,15,IF('Vessel List A'!C30=16,16,0)))))))))))))))))=0," ",VALUE(IF('Vessel List A'!C30=1,1,IF('Vessel List A'!C30=2,2,IF('Vessel List A'!C30=3,3,IF('Vessel List A'!C30=4,4,IF('Vessel List A'!C30=5,5,IF('Vessel List A'!C30=6,6,IF('Vessel List A'!C30=7,7,IF('Vessel List A'!C30=8,8,IF('Vessel List A'!C30=9,9,IF('Vessel List A'!C30=10,10,IF('Vessel List A'!C30=11,11,IF('Vessel List A'!C30=12,12,IF('Vessel List A'!C30=13,13,IF('Vessel List A'!C30=14,14,IF('Vessel List A'!C30=15,15,IF('Vessel List A'!C30=16,16,0))))))))))))))))))</f>
        <v xml:space="preserve"> </v>
      </c>
      <c r="C31" s="154"/>
      <c r="D31" s="158"/>
      <c r="E31" s="390" t="str">
        <f t="shared" si="0"/>
        <v/>
      </c>
      <c r="F31" s="158"/>
      <c r="G31" s="137"/>
      <c r="H31" s="388" t="str">
        <f t="shared" si="1"/>
        <v/>
      </c>
      <c r="I31" s="157" t="str">
        <f>IF(VALUE(IF('Vessel List A'!P30=1,1,IF('Vessel List A'!P30=2,2,IF('Vessel List A'!P30=3,3,IF('Vessel List A'!P30=4,4,IF('Vessel List A'!P30=5,5,IF('Vessel List A'!P30=6,6,IF('Vessel List A'!P30=7,7,IF('Vessel List A'!P30=8,8,IF('Vessel List A'!P30=9,9,IF('Vessel List A'!P30=10,10,IF('Vessel List A'!P30=11,11,IF('Vessel List A'!P30=12,12,IF('Vessel List A'!P30=13,13,IF('Vessel List A'!P30=14,14,IF('Vessel List A'!P30=15,15,IF('Vessel List A'!P30=16,16,0)))))))))))))))))=0," ",VALUE(IF('Vessel List A'!P30=1,1,IF('Vessel List A'!P30=2,2,IF('Vessel List A'!P30=3,3,IF('Vessel List A'!P30=4,4,IF('Vessel List A'!P30=5,5,IF('Vessel List A'!P30=6,6,IF('Vessel List A'!P30=7,7,IF('Vessel List A'!P30=8,8,IF('Vessel List A'!P30=9,9,IF('Vessel List A'!P30=10,10,IF('Vessel List A'!P30=11,11,IF('Vessel List A'!P30=12,12,IF('Vessel List A'!P30=13,13,IF('Vessel List A'!P30=14,14,IF('Vessel List A'!P30=15,15,IF('Vessel List A'!P30=16,16,0))))))))))))))))))</f>
        <v xml:space="preserve"> </v>
      </c>
      <c r="J31" s="154"/>
      <c r="K31" s="158"/>
      <c r="L31" s="390" t="str">
        <f t="shared" si="2"/>
        <v/>
      </c>
      <c r="M31" s="158"/>
      <c r="N31" s="137"/>
      <c r="O31" s="388" t="str">
        <f t="shared" si="3"/>
        <v/>
      </c>
      <c r="P31" s="157" t="str">
        <f>IF(VALUE(IF('Vessel List A'!AC30=1,1,IF('Vessel List A'!AC30=2,2,IF('Vessel List A'!AC30=3,3,IF('Vessel List A'!AC30=4,4,IF('Vessel List A'!AC30=5,5,IF('Vessel List A'!AC30=6,6,IF('Vessel List A'!AC30=7,7,IF('Vessel List A'!AC30=8,8,IF('Vessel List A'!AC30=9,9,IF('Vessel List A'!AC30=10,10,IF('Vessel List A'!AC30=11,11,IF('Vessel List A'!AC30=12,12,IF('Vessel List A'!AC30=13,13,IF('Vessel List A'!AC30=14,14,IF('Vessel List A'!AC30=15,15,IF('Vessel List A'!AC30=16,16,0)))))))))))))))))=0," ",VALUE(IF('Vessel List A'!AC30=1,1,IF('Vessel List A'!AC30=2,2,IF('Vessel List A'!AC30=3,3,IF('Vessel List A'!AC30=4,4,IF('Vessel List A'!AC30=5,5,IF('Vessel List A'!AC30=6,6,IF('Vessel List A'!AC30=7,7,IF('Vessel List A'!AC30=8,8,IF('Vessel List A'!AC30=9,9,IF('Vessel List A'!AC30=10,10,IF('Vessel List A'!AC30=11,11,IF('Vessel List A'!AC30=12,12,IF('Vessel List A'!AC30=13,13,IF('Vessel List A'!AC30=14,14,IF('Vessel List A'!AC30=15,15,IF('Vessel List A'!AC30=16,16,0))))))))))))))))))</f>
        <v xml:space="preserve"> </v>
      </c>
      <c r="Q31" s="154"/>
      <c r="R31" s="158"/>
      <c r="S31" s="390" t="str">
        <f t="shared" si="4"/>
        <v/>
      </c>
      <c r="T31" s="158"/>
      <c r="U31" s="137"/>
      <c r="V31" s="388" t="str">
        <f t="shared" si="5"/>
        <v/>
      </c>
      <c r="W31" s="157" t="str">
        <f>IF(VALUE(IF('Vessel List A'!AP30=1,1,IF('Vessel List A'!AP30=2,2,IF('Vessel List A'!AP30=3,3,IF('Vessel List A'!AP30=4,4,IF('Vessel List A'!AP30=5,5,IF('Vessel List A'!AP30=6,6,IF('Vessel List A'!AP30=7,7,IF('Vessel List A'!AP30=8,8,IF('Vessel List A'!AP30=9,9,IF('Vessel List A'!AP30=10,10,IF('Vessel List A'!AP30=11,11,IF('Vessel List A'!AP30=12,12,IF('Vessel List A'!AP30=13,13,IF('Vessel List A'!AP30=14,14,IF('Vessel List A'!AP30=15,15,IF('Vessel List A'!AP30=16,16,0)))))))))))))))))=0," ",VALUE(IF('Vessel List A'!AP30=1,1,IF('Vessel List A'!AP30=2,2,IF('Vessel List A'!AP30=3,3,IF('Vessel List A'!AP30=4,4,IF('Vessel List A'!AP30=5,5,IF('Vessel List A'!AP30=6,6,IF('Vessel List A'!AP30=7,7,IF('Vessel List A'!AP30=8,8,IF('Vessel List A'!AP30=9,9,IF('Vessel List A'!AP30=10,10,IF('Vessel List A'!AP30=11,11,IF('Vessel List A'!AP30=12,12,IF('Vessel List A'!AP30=13,13,IF('Vessel List A'!AP30=14,14,IF('Vessel List A'!AP30=15,15,IF('Vessel List A'!AP30=16,16,0))))))))))))))))))</f>
        <v xml:space="preserve"> </v>
      </c>
      <c r="X31" s="154"/>
      <c r="Y31" s="158"/>
      <c r="Z31" s="390" t="str">
        <f t="shared" si="6"/>
        <v/>
      </c>
      <c r="AA31" s="158"/>
      <c r="AB31" s="137"/>
      <c r="AC31" s="388" t="str">
        <f t="shared" si="7"/>
        <v/>
      </c>
      <c r="AD31" s="157" t="str">
        <f>IF(VALUE(IF('Vessel List A'!BC30=1,1,IF('Vessel List A'!BC30=2,2,IF('Vessel List A'!BC30=3,3,IF('Vessel List A'!BC30=4,4,IF('Vessel List A'!BC30=5,5,IF('Vessel List A'!BC30=6,6,IF('Vessel List A'!BC30=7,7,IF('Vessel List A'!BC30=8,8,IF('Vessel List A'!BC30=9,9,IF('Vessel List A'!BC30=10,10,IF('Vessel List A'!BC30=11,11,IF('Vessel List A'!BC30=12,12,IF('Vessel List A'!BC30=13,13,IF('Vessel List A'!BC30=14,14,IF('Vessel List A'!BC30=15,15,IF('Vessel List A'!BC30=16,16,0)))))))))))))))))=0," ",VALUE(IF('Vessel List A'!BC30=1,1,IF('Vessel List A'!BC30=2,2,IF('Vessel List A'!BC30=3,3,IF('Vessel List A'!BC30=4,4,IF('Vessel List A'!BC30=5,5,IF('Vessel List A'!BC30=6,6,IF('Vessel List A'!BC30=7,7,IF('Vessel List A'!BC30=8,8,IF('Vessel List A'!BC30=9,9,IF('Vessel List A'!BC30=10,10,IF('Vessel List A'!BC30=11,11,IF('Vessel List A'!BC30=12,12,IF('Vessel List A'!BC30=13,13,IF('Vessel List A'!BC30=14,14,IF('Vessel List A'!BC30=15,15,IF('Vessel List A'!BC30=16,16,0))))))))))))))))))</f>
        <v xml:space="preserve"> </v>
      </c>
      <c r="AE31" s="154"/>
      <c r="AF31" s="158"/>
      <c r="AG31" s="390" t="str">
        <f t="shared" si="8"/>
        <v/>
      </c>
      <c r="AH31" s="158"/>
      <c r="AI31" s="137"/>
      <c r="AJ31" s="388" t="str">
        <f t="shared" si="9"/>
        <v/>
      </c>
      <c r="AK31" s="157" t="str">
        <f>IF(VALUE(IF('Vessel List A'!BP30=1,1,IF('Vessel List A'!BP30=2,2,IF('Vessel List A'!BP30=3,3,IF('Vessel List A'!BP30=4,4,IF('Vessel List A'!BP30=5,5,IF('Vessel List A'!BP30=6,6,IF('Vessel List A'!BP30=7,7,IF('Vessel List A'!BP30=8,8,IF('Vessel List A'!BP30=9,9,IF('Vessel List A'!BP30=10,10,IF('Vessel List A'!BP30=11,11,IF('Vessel List A'!BP30=12,12,IF('Vessel List A'!BP30=13,13,IF('Vessel List A'!BP30=14,14,IF('Vessel List A'!BP30=15,15,IF('Vessel List A'!BP30=16,16,0)))))))))))))))))=0," ",VALUE(IF('Vessel List A'!BP30=1,1,IF('Vessel List A'!BP30=2,2,IF('Vessel List A'!BP30=3,3,IF('Vessel List A'!BP30=4,4,IF('Vessel List A'!BP30=5,5,IF('Vessel List A'!BP30=6,6,IF('Vessel List A'!BP30=7,7,IF('Vessel List A'!BP30=8,8,IF('Vessel List A'!BP30=9,9,IF('Vessel List A'!BP30=10,10,IF('Vessel List A'!BP30=11,11,IF('Vessel List A'!BP30=12,12,IF('Vessel List A'!BP30=13,13,IF('Vessel List A'!BP30=14,14,IF('Vessel List A'!BP30=15,15,IF('Vessel List A'!BP30=16,16,0))))))))))))))))))</f>
        <v xml:space="preserve"> </v>
      </c>
      <c r="AL31" s="154"/>
      <c r="AM31" s="158"/>
      <c r="AN31" s="390" t="str">
        <f t="shared" si="10"/>
        <v/>
      </c>
      <c r="AO31" s="158"/>
      <c r="AP31" s="137"/>
      <c r="AQ31" s="388" t="str">
        <f t="shared" si="11"/>
        <v/>
      </c>
      <c r="AR31" s="157" t="str">
        <f>IF(VALUE(IF('Vessel List A'!CC30=1,1,IF('Vessel List A'!CC30=2,2,IF('Vessel List A'!CC30=3,3,IF('Vessel List A'!CC30=4,4,IF('Vessel List A'!CC30=5,5,IF('Vessel List A'!CC30=6,6,IF('Vessel List A'!CC30=7,7,IF('Vessel List A'!CC30=8,8,IF('Vessel List A'!CC30=9,9,IF('Vessel List A'!CC30=10,10,IF('Vessel List A'!CC30=11,11,IF('Vessel List A'!CC30=12,12,IF('Vessel List A'!CC30=13,13,IF('Vessel List A'!CC30=14,14,IF('Vessel List A'!CC30=15,15,IF('Vessel List A'!CC30=16,16,0)))))))))))))))))=0," ",VALUE(IF('Vessel List A'!CC30=1,1,IF('Vessel List A'!CC30=2,2,IF('Vessel List A'!CC30=3,3,IF('Vessel List A'!CC30=4,4,IF('Vessel List A'!CC30=5,5,IF('Vessel List A'!CC30=6,6,IF('Vessel List A'!CC30=7,7,IF('Vessel List A'!CC30=8,8,IF('Vessel List A'!CC30=9,9,IF('Vessel List A'!CC30=10,10,IF('Vessel List A'!CC30=11,11,IF('Vessel List A'!CC30=12,12,IF('Vessel List A'!CC30=13,13,IF('Vessel List A'!CC30=14,14,IF('Vessel List A'!CC30=15,15,IF('Vessel List A'!CC30=16,16,0))))))))))))))))))</f>
        <v xml:space="preserve"> </v>
      </c>
      <c r="AS31" s="154"/>
      <c r="AT31" s="158"/>
      <c r="AU31" s="390" t="str">
        <f t="shared" si="12"/>
        <v/>
      </c>
      <c r="AV31" s="158"/>
      <c r="AW31" s="137"/>
      <c r="AX31" s="388" t="str">
        <f t="shared" si="13"/>
        <v/>
      </c>
      <c r="AY31" s="157" t="str">
        <f>IF(VALUE(IF('Vessel List A'!CP30=1,1,IF('Vessel List A'!CP30=2,2,IF('Vessel List A'!CP30=3,3,IF('Vessel List A'!CP30=4,4,IF('Vessel List A'!CP30=5,5,IF('Vessel List A'!CP30=6,6,IF('Vessel List A'!CP30=7,7,IF('Vessel List A'!CP30=8,8,IF('Vessel List A'!CP30=9,9,IF('Vessel List A'!CP30=10,10,IF('Vessel List A'!CP30=11,11,IF('Vessel List A'!CP30=12,12,IF('Vessel List A'!CP30=13,13,IF('Vessel List A'!CP30=14,14,IF('Vessel List A'!CP30=15,15,IF('Vessel List A'!CP30=16,16,0)))))))))))))))))=0," ",VALUE(IF('Vessel List A'!CP30=1,1,IF('Vessel List A'!CP30=2,2,IF('Vessel List A'!CP30=3,3,IF('Vessel List A'!CP30=4,4,IF('Vessel List A'!CP30=5,5,IF('Vessel List A'!CP30=6,6,IF('Vessel List A'!CP30=7,7,IF('Vessel List A'!CP30=8,8,IF('Vessel List A'!CP30=9,9,IF('Vessel List A'!CP30=10,10,IF('Vessel List A'!CP30=11,11,IF('Vessel List A'!CP30=12,12,IF('Vessel List A'!CP30=13,13,IF('Vessel List A'!CP30=14,14,IF('Vessel List A'!CP30=15,15,IF('Vessel List A'!CP30=16,16,0))))))))))))))))))</f>
        <v xml:space="preserve"> </v>
      </c>
      <c r="AZ31" s="154"/>
      <c r="BA31" s="158"/>
      <c r="BB31" s="390" t="str">
        <f t="shared" si="14"/>
        <v/>
      </c>
      <c r="BC31" s="158"/>
      <c r="BD31" s="137"/>
      <c r="BE31" s="388" t="str">
        <f t="shared" si="15"/>
        <v/>
      </c>
      <c r="BF31" s="157" t="str">
        <f>IF(VALUE(IF('Vessel List A'!DC30=1,1,IF('Vessel List A'!DC30=2,2,IF('Vessel List A'!DC30=3,3,IF('Vessel List A'!DC30=4,4,IF('Vessel List A'!DC30=5,5,IF('Vessel List A'!DC30=6,6,IF('Vessel List A'!DC30=7,7,IF('Vessel List A'!DC30=8,8,IF('Vessel List A'!DC30=9,9,IF('Vessel List A'!DC30=10,10,IF('Vessel List A'!DC30=11,11,IF('Vessel List A'!DC30=12,12,IF('Vessel List A'!DC30=13,13,IF('Vessel List A'!DC30=14,14,IF('Vessel List A'!DC30=15,15,IF('Vessel List A'!DC30=16,16,0)))))))))))))))))=0," ",VALUE(IF('Vessel List A'!DC30=1,1,IF('Vessel List A'!DC30=2,2,IF('Vessel List A'!DC30=3,3,IF('Vessel List A'!DC30=4,4,IF('Vessel List A'!DC30=5,5,IF('Vessel List A'!DC30=6,6,IF('Vessel List A'!DC30=7,7,IF('Vessel List A'!DC30=8,8,IF('Vessel List A'!DC30=9,9,IF('Vessel List A'!DC30=10,10,IF('Vessel List A'!DC30=11,11,IF('Vessel List A'!DC30=12,12,IF('Vessel List A'!DC30=13,13,IF('Vessel List A'!DC30=14,14,IF('Vessel List A'!DC30=15,15,IF('Vessel List A'!DC30=16,16,0))))))))))))))))))</f>
        <v xml:space="preserve"> </v>
      </c>
      <c r="BG31" s="154"/>
      <c r="BH31" s="158"/>
      <c r="BI31" s="390" t="str">
        <f t="shared" si="16"/>
        <v/>
      </c>
      <c r="BJ31" s="158"/>
      <c r="BK31" s="137"/>
      <c r="BL31" s="388" t="str">
        <f t="shared" si="17"/>
        <v/>
      </c>
      <c r="BM31" s="157" t="str">
        <f>IF(VALUE(IF('Vessel List A'!DP30=1,1,IF('Vessel List A'!DP30=2,2,IF('Vessel List A'!DP30=3,3,IF('Vessel List A'!DP30=4,4,IF('Vessel List A'!DP30=5,5,IF('Vessel List A'!DP30=6,6,IF('Vessel List A'!DP30=7,7,IF('Vessel List A'!DP30=8,8,IF('Vessel List A'!DP30=9,9,IF('Vessel List A'!DP30=10,10,IF('Vessel List A'!DP30=11,11,IF('Vessel List A'!DP30=12,12,IF('Vessel List A'!DP30=13,13,IF('Vessel List A'!DP30=14,14,IF('Vessel List A'!DP30=15,15,IF('Vessel List A'!DP30=16,16,0)))))))))))))))))=0," ",VALUE(IF('Vessel List A'!DP30=1,1,IF('Vessel List A'!DP30=2,2,IF('Vessel List A'!DP30=3,3,IF('Vessel List A'!DP30=4,4,IF('Vessel List A'!DP30=5,5,IF('Vessel List A'!DP30=6,6,IF('Vessel List A'!DP30=7,7,IF('Vessel List A'!DP30=8,8,IF('Vessel List A'!DP30=9,9,IF('Vessel List A'!DP30=10,10,IF('Vessel List A'!DP30=11,11,IF('Vessel List A'!DP30=12,12,IF('Vessel List A'!DP30=13,13,IF('Vessel List A'!DP30=14,14,IF('Vessel List A'!DP30=15,15,IF('Vessel List A'!DP30=16,16,0))))))))))))))))))</f>
        <v xml:space="preserve"> </v>
      </c>
      <c r="BN31" s="154"/>
      <c r="BO31" s="158"/>
      <c r="BP31" s="390" t="str">
        <f t="shared" si="18"/>
        <v/>
      </c>
      <c r="BQ31" s="158"/>
      <c r="BR31" s="137"/>
      <c r="BS31" s="388" t="str">
        <f t="shared" si="19"/>
        <v/>
      </c>
      <c r="BT31" s="157" t="str">
        <f>IF(VALUE(IF('Vessel List A'!EC30=1,1,IF('Vessel List A'!EC30=2,2,IF('Vessel List A'!EC30=3,3,IF('Vessel List A'!EC30=4,4,IF('Vessel List A'!EC30=5,5,IF('Vessel List A'!EC30=6,6,IF('Vessel List A'!EC30=7,7,IF('Vessel List A'!EC30=8,8,IF('Vessel List A'!EC30=9,9,IF('Vessel List A'!EC30=10,10,IF('Vessel List A'!EC30=11,11,IF('Vessel List A'!EC30=12,12,IF('Vessel List A'!EC30=13,13,IF('Vessel List A'!EC30=14,14,IF('Vessel List A'!EC30=15,15,IF('Vessel List A'!EC30=16,16,0)))))))))))))))))=0," ",VALUE(IF('Vessel List A'!EC30=1,1,IF('Vessel List A'!EC30=2,2,IF('Vessel List A'!EC30=3,3,IF('Vessel List A'!EC30=4,4,IF('Vessel List A'!EC30=5,5,IF('Vessel List A'!EC30=6,6,IF('Vessel List A'!EC30=7,7,IF('Vessel List A'!EC30=8,8,IF('Vessel List A'!EC30=9,9,IF('Vessel List A'!EC30=10,10,IF('Vessel List A'!EC30=11,11,IF('Vessel List A'!EC30=12,12,IF('Vessel List A'!EC30=13,13,IF('Vessel List A'!EC30=14,14,IF('Vessel List A'!EC30=15,15,IF('Vessel List A'!EC30=16,16,0))))))))))))))))))</f>
        <v xml:space="preserve"> </v>
      </c>
      <c r="BU31" s="154"/>
      <c r="BV31" s="158"/>
      <c r="BW31" s="390" t="str">
        <f t="shared" si="20"/>
        <v/>
      </c>
      <c r="BX31" s="158"/>
      <c r="BY31" s="137"/>
      <c r="BZ31" s="388" t="str">
        <f t="shared" si="21"/>
        <v/>
      </c>
      <c r="CA31" s="157" t="str">
        <f>IF(VALUE(IF('Vessel List A'!EP30=1,1,IF('Vessel List A'!EP30=2,2,IF('Vessel List A'!EP30=3,3,IF('Vessel List A'!EP30=4,4,IF('Vessel List A'!EP30=5,5,IF('Vessel List A'!EP30=6,6,IF('Vessel List A'!EP30=7,7,IF('Vessel List A'!EP30=8,8,IF('Vessel List A'!EP30=9,9,IF('Vessel List A'!EP30=10,10,IF('Vessel List A'!EP30=11,11,IF('Vessel List A'!EP30=12,12,IF('Vessel List A'!EP30=13,13,IF('Vessel List A'!EP30=14,14,IF('Vessel List A'!EP30=15,15,IF('Vessel List A'!EP30=16,16,0)))))))))))))))))=0," ",VALUE(IF('Vessel List A'!EP30=1,1,IF('Vessel List A'!EP30=2,2,IF('Vessel List A'!EP30=3,3,IF('Vessel List A'!EP30=4,4,IF('Vessel List A'!EP30=5,5,IF('Vessel List A'!EP30=6,6,IF('Vessel List A'!EP30=7,7,IF('Vessel List A'!EP30=8,8,IF('Vessel List A'!EP30=9,9,IF('Vessel List A'!EP30=10,10,IF('Vessel List A'!EP30=11,11,IF('Vessel List A'!EP30=12,12,IF('Vessel List A'!EP30=13,13,IF('Vessel List A'!EP30=14,14,IF('Vessel List A'!EP30=15,15,IF('Vessel List A'!EP30=16,16,0))))))))))))))))))</f>
        <v xml:space="preserve"> </v>
      </c>
      <c r="CB31" s="154"/>
      <c r="CC31" s="158"/>
      <c r="CD31" s="390" t="str">
        <f t="shared" si="22"/>
        <v/>
      </c>
      <c r="CE31" s="158"/>
      <c r="CF31" s="137"/>
      <c r="CG31" s="388" t="str">
        <f t="shared" si="23"/>
        <v/>
      </c>
      <c r="CH31" s="157" t="str">
        <f>IF(VALUE(IF('Vessel List A'!FC30=1,1,IF('Vessel List A'!FC30=2,2,IF('Vessel List A'!FC30=3,3,IF('Vessel List A'!FC30=4,4,IF('Vessel List A'!FC30=5,5,IF('Vessel List A'!FC30=6,6,IF('Vessel List A'!FC30=7,7,IF('Vessel List A'!FC30=8,8,IF('Vessel List A'!FC30=9,9,IF('Vessel List A'!FC30=10,10,IF('Vessel List A'!FC30=11,11,IF('Vessel List A'!FC30=12,12,IF('Vessel List A'!FC30=13,13,IF('Vessel List A'!FC30=14,14,IF('Vessel List A'!FC30=15,15,IF('Vessel List A'!FC30=16,16,0)))))))))))))))))=0," ",VALUE(IF('Vessel List A'!FC30=1,1,IF('Vessel List A'!FC30=2,2,IF('Vessel List A'!FC30=3,3,IF('Vessel List A'!FC30=4,4,IF('Vessel List A'!FC30=5,5,IF('Vessel List A'!FC30=6,6,IF('Vessel List A'!FC30=7,7,IF('Vessel List A'!FC30=8,8,IF('Vessel List A'!FC30=9,9,IF('Vessel List A'!FC30=10,10,IF('Vessel List A'!FC30=11,11,IF('Vessel List A'!FC30=12,12,IF('Vessel List A'!FC30=13,13,IF('Vessel List A'!FC30=14,14,IF('Vessel List A'!FC30=15,15,IF('Vessel List A'!FC30=16,16,0))))))))))))))))))</f>
        <v xml:space="preserve"> </v>
      </c>
      <c r="CI31" s="154"/>
      <c r="CJ31" s="158"/>
      <c r="CK31" s="390" t="str">
        <f t="shared" si="24"/>
        <v/>
      </c>
      <c r="CL31" s="158"/>
      <c r="CM31" s="137"/>
      <c r="CN31" s="388" t="str">
        <f t="shared" si="25"/>
        <v/>
      </c>
      <c r="CO31" s="157" t="str">
        <f>IF(VALUE(IF('Vessel List A'!FP30=1,1,IF('Vessel List A'!FP30=2,2,IF('Vessel List A'!FP30=3,3,IF('Vessel List A'!FP30=4,4,IF('Vessel List A'!FP30=5,5,IF('Vessel List A'!FP30=6,6,IF('Vessel List A'!FP30=7,7,IF('Vessel List A'!FP30=8,8,IF('Vessel List A'!FP30=9,9,IF('Vessel List A'!FP30=10,10,IF('Vessel List A'!FP30=11,11,IF('Vessel List A'!FP30=12,12,IF('Vessel List A'!FP30=13,13,IF('Vessel List A'!FP30=14,14,IF('Vessel List A'!FP30=15,15,IF('Vessel List A'!FP30=16,16,0)))))))))))))))))=0," ",VALUE(IF('Vessel List A'!FP30=1,1,IF('Vessel List A'!FP30=2,2,IF('Vessel List A'!FP30=3,3,IF('Vessel List A'!FP30=4,4,IF('Vessel List A'!FP30=5,5,IF('Vessel List A'!FP30=6,6,IF('Vessel List A'!FP30=7,7,IF('Vessel List A'!FP30=8,8,IF('Vessel List A'!FP30=9,9,IF('Vessel List A'!FP30=10,10,IF('Vessel List A'!FP30=11,11,IF('Vessel List A'!FP30=12,12,IF('Vessel List A'!FP30=13,13,IF('Vessel List A'!FP30=14,14,IF('Vessel List A'!FP30=15,15,IF('Vessel List A'!FP30=16,16,0))))))))))))))))))</f>
        <v xml:space="preserve"> </v>
      </c>
      <c r="CP31" s="154"/>
      <c r="CQ31" s="158"/>
      <c r="CR31" s="390" t="str">
        <f t="shared" si="26"/>
        <v/>
      </c>
      <c r="CS31" s="158"/>
      <c r="CT31" s="137"/>
      <c r="CU31" s="388" t="str">
        <f t="shared" si="27"/>
        <v/>
      </c>
      <c r="CV31" s="157" t="str">
        <f>IF(VALUE(IF('Vessel List A'!GC30=1,1,IF('Vessel List A'!GC30=2,2,IF('Vessel List A'!GC30=3,3,IF('Vessel List A'!GC30=4,4,IF('Vessel List A'!GC30=5,5,IF('Vessel List A'!GC30=6,6,IF('Vessel List A'!GC30=7,7,IF('Vessel List A'!GC30=8,8,IF('Vessel List A'!GC30=9,9,IF('Vessel List A'!GC30=10,10,IF('Vessel List A'!GC30=11,11,IF('Vessel List A'!GC30=12,12,IF('Vessel List A'!GC30=13,13,IF('Vessel List A'!GC30=14,14,IF('Vessel List A'!GC30=15,15,IF('Vessel List A'!GC30=16,16,0)))))))))))))))))=0," ",VALUE(IF('Vessel List A'!GC30=1,1,IF('Vessel List A'!GC30=2,2,IF('Vessel List A'!GC30=3,3,IF('Vessel List A'!GC30=4,4,IF('Vessel List A'!GC30=5,5,IF('Vessel List A'!GC30=6,6,IF('Vessel List A'!GC30=7,7,IF('Vessel List A'!GC30=8,8,IF('Vessel List A'!GC30=9,9,IF('Vessel List A'!GC30=10,10,IF('Vessel List A'!GC30=11,11,IF('Vessel List A'!GC30=12,12,IF('Vessel List A'!GC30=13,13,IF('Vessel List A'!GC30=14,14,IF('Vessel List A'!GC30=15,15,IF('Vessel List A'!GC30=16,16,0))))))))))))))))))</f>
        <v xml:space="preserve"> </v>
      </c>
      <c r="CW31" s="154"/>
      <c r="CX31" s="158"/>
      <c r="CY31" s="390" t="str">
        <f t="shared" si="28"/>
        <v/>
      </c>
      <c r="CZ31" s="158"/>
      <c r="DA31" s="137"/>
      <c r="DB31" s="388" t="str">
        <f t="shared" si="29"/>
        <v/>
      </c>
      <c r="DC31" s="157" t="str">
        <f>IF(VALUE(IF('Vessel List A'!GP30=1,1,IF('Vessel List A'!GP30=2,2,IF('Vessel List A'!GP30=3,3,IF('Vessel List A'!GP30=4,4,IF('Vessel List A'!GP30=5,5,IF('Vessel List A'!GP30=6,6,IF('Vessel List A'!GP30=7,7,IF('Vessel List A'!GP30=8,8,IF('Vessel List A'!GP30=9,9,IF('Vessel List A'!GP30=10,10,IF('Vessel List A'!GP30=11,11,IF('Vessel List A'!GP30=12,12,IF('Vessel List A'!GP30=13,13,IF('Vessel List A'!GP30=14,14,IF('Vessel List A'!GP30=15,15,IF('Vessel List A'!GP30=16,16,0)))))))))))))))))=0," ",VALUE(IF('Vessel List A'!GP30=1,1,IF('Vessel List A'!GP30=2,2,IF('Vessel List A'!GP30=3,3,IF('Vessel List A'!GP30=4,4,IF('Vessel List A'!GP30=5,5,IF('Vessel List A'!GP30=6,6,IF('Vessel List A'!GP30=7,7,IF('Vessel List A'!GP30=8,8,IF('Vessel List A'!GP30=9,9,IF('Vessel List A'!GP30=10,10,IF('Vessel List A'!GP30=11,11,IF('Vessel List A'!GP30=12,12,IF('Vessel List A'!GP30=13,13,IF('Vessel List A'!GP30=14,14,IF('Vessel List A'!GP30=15,15,IF('Vessel List A'!GP30=16,16,0))))))))))))))))))</f>
        <v xml:space="preserve"> </v>
      </c>
      <c r="DD31" s="154"/>
      <c r="DE31" s="158"/>
      <c r="DF31" s="390" t="str">
        <f t="shared" si="30"/>
        <v/>
      </c>
      <c r="DG31" s="158"/>
      <c r="DH31" s="137"/>
      <c r="DI31" s="388" t="str">
        <f t="shared" si="31"/>
        <v/>
      </c>
      <c r="DJ31" s="157" t="str">
        <f>IF(VALUE(IF('Vessel List A'!HC30=1,1,IF('Vessel List A'!HC30=2,2,IF('Vessel List A'!HC30=3,3,IF('Vessel List A'!HC30=4,4,IF('Vessel List A'!HC30=5,5,IF('Vessel List A'!HC30=6,6,IF('Vessel List A'!HC30=7,7,IF('Vessel List A'!HC30=8,8,IF('Vessel List A'!HC30=9,9,IF('Vessel List A'!HC30=10,10,IF('Vessel List A'!HC30=11,11,IF('Vessel List A'!HC30=12,12,IF('Vessel List A'!HC30=13,13,IF('Vessel List A'!HC30=14,14,IF('Vessel List A'!HC30=15,15,IF('Vessel List A'!HC30=16,16,0)))))))))))))))))=0," ",VALUE(IF('Vessel List A'!HC30=1,1,IF('Vessel List A'!HC30=2,2,IF('Vessel List A'!HC30=3,3,IF('Vessel List A'!HC30=4,4,IF('Vessel List A'!HC30=5,5,IF('Vessel List A'!HC30=6,6,IF('Vessel List A'!HC30=7,7,IF('Vessel List A'!HC30=8,8,IF('Vessel List A'!HC30=9,9,IF('Vessel List A'!HC30=10,10,IF('Vessel List A'!HC30=11,11,IF('Vessel List A'!HC30=12,12,IF('Vessel List A'!HC30=13,13,IF('Vessel List A'!HC30=14,14,IF('Vessel List A'!HC30=15,15,IF('Vessel List A'!HC30=16,16,0))))))))))))))))))</f>
        <v xml:space="preserve"> </v>
      </c>
      <c r="DK31" s="154"/>
      <c r="DL31" s="158"/>
      <c r="DM31" s="390" t="str">
        <f t="shared" si="32"/>
        <v/>
      </c>
      <c r="DN31" s="158"/>
      <c r="DO31" s="137"/>
      <c r="DP31" s="388" t="str">
        <f t="shared" si="33"/>
        <v/>
      </c>
      <c r="DQ31" s="157" t="str">
        <f>IF(VALUE(IF('Vessel List A'!HP30=1,1,IF('Vessel List A'!HP30=2,2,IF('Vessel List A'!HP30=3,3,IF('Vessel List A'!HP30=4,4,IF('Vessel List A'!HP30=5,5,IF('Vessel List A'!HP30=6,6,IF('Vessel List A'!HP30=7,7,IF('Vessel List A'!HP30=8,8,IF('Vessel List A'!HP30=9,9,IF('Vessel List A'!HP30=10,10,IF('Vessel List A'!HP30=11,11,IF('Vessel List A'!HP30=12,12,IF('Vessel List A'!HP30=13,13,IF('Vessel List A'!HP30=14,14,IF('Vessel List A'!HP30=15,15,IF('Vessel List A'!HP30=16,16,0)))))))))))))))))=0," ",VALUE(IF('Vessel List A'!HP30=1,1,IF('Vessel List A'!HP30=2,2,IF('Vessel List A'!HP30=3,3,IF('Vessel List A'!HP30=4,4,IF('Vessel List A'!HP30=5,5,IF('Vessel List A'!HP30=6,6,IF('Vessel List A'!HP30=7,7,IF('Vessel List A'!HP30=8,8,IF('Vessel List A'!HP30=9,9,IF('Vessel List A'!HP30=10,10,IF('Vessel List A'!HP30=11,11,IF('Vessel List A'!HP30=12,12,IF('Vessel List A'!HP30=13,13,IF('Vessel List A'!HP30=14,14,IF('Vessel List A'!HP30=15,15,IF('Vessel List A'!HP30=16,16,0))))))))))))))))))</f>
        <v xml:space="preserve"> </v>
      </c>
      <c r="DR31" s="154"/>
      <c r="DS31" s="158"/>
      <c r="DT31" s="390" t="str">
        <f t="shared" si="34"/>
        <v/>
      </c>
      <c r="DU31" s="158"/>
      <c r="DV31" s="137"/>
      <c r="DW31" s="388" t="str">
        <f t="shared" si="35"/>
        <v/>
      </c>
      <c r="DX31" s="157" t="str">
        <f>IF(VALUE(IF('Vessel List A'!IC30=1,1,IF('Vessel List A'!IC30=2,2,IF('Vessel List A'!IC30=3,3,IF('Vessel List A'!IC30=4,4,IF('Vessel List A'!IC30=5,5,IF('Vessel List A'!IC30=6,6,IF('Vessel List A'!IC30=7,7,IF('Vessel List A'!IC30=8,8,IF('Vessel List A'!IC30=9,9,IF('Vessel List A'!IC30=10,10,IF('Vessel List A'!IC30=11,11,IF('Vessel List A'!IC30=12,12,IF('Vessel List A'!IC30=13,13,IF('Vessel List A'!IC30=14,14,IF('Vessel List A'!IC30=15,15,IF('Vessel List A'!IC30=16,16,0)))))))))))))))))=0," ",VALUE(IF('Vessel List A'!IC30=1,1,IF('Vessel List A'!IC30=2,2,IF('Vessel List A'!IC30=3,3,IF('Vessel List A'!IC30=4,4,IF('Vessel List A'!IC30=5,5,IF('Vessel List A'!IC30=6,6,IF('Vessel List A'!IC30=7,7,IF('Vessel List A'!IC30=8,8,IF('Vessel List A'!IC30=9,9,IF('Vessel List A'!IC30=10,10,IF('Vessel List A'!IC30=11,11,IF('Vessel List A'!IC30=12,12,IF('Vessel List A'!IC30=13,13,IF('Vessel List A'!IC30=14,14,IF('Vessel List A'!IC30=15,15,IF('Vessel List A'!IC30=16,16,0))))))))))))))))))</f>
        <v xml:space="preserve"> </v>
      </c>
      <c r="DY31" s="154"/>
      <c r="DZ31" s="158"/>
      <c r="EA31" s="390" t="str">
        <f t="shared" si="36"/>
        <v/>
      </c>
      <c r="EB31" s="158"/>
      <c r="EC31" s="137"/>
      <c r="ED31" s="388" t="str">
        <f t="shared" si="37"/>
        <v/>
      </c>
      <c r="EE31" s="157" t="str">
        <f>IF(VALUE(IF('Vessel List A'!IP30=1,1,IF('Vessel List A'!IP30=2,2,IF('Vessel List A'!IP30=3,3,IF('Vessel List A'!IP30=4,4,IF('Vessel List A'!IP30=5,5,IF('Vessel List A'!IP30=6,6,IF('Vessel List A'!IP30=7,7,IF('Vessel List A'!IP30=8,8,IF('Vessel List A'!IP30=9,9,IF('Vessel List A'!IP30=10,10,IF('Vessel List A'!IP30=11,11,IF('Vessel List A'!IP30=12,12,IF('Vessel List A'!IP30=13,13,IF('Vessel List A'!IP30=14,14,IF('Vessel List A'!IP30=15,15,IF('Vessel List A'!IP30=16,16,0)))))))))))))))))=0," ",VALUE(IF('Vessel List A'!IP30=1,1,IF('Vessel List A'!IP30=2,2,IF('Vessel List A'!IP30=3,3,IF('Vessel List A'!IP30=4,4,IF('Vessel List A'!IP30=5,5,IF('Vessel List A'!IP30=6,6,IF('Vessel List A'!IP30=7,7,IF('Vessel List A'!IP30=8,8,IF('Vessel List A'!IP30=9,9,IF('Vessel List A'!IP30=10,10,IF('Vessel List A'!IP30=11,11,IF('Vessel List A'!IP30=12,12,IF('Vessel List A'!IP30=13,13,IF('Vessel List A'!IP30=14,14,IF('Vessel List A'!IP30=15,15,IF('Vessel List A'!IP30=16,16,0))))))))))))))))))</f>
        <v xml:space="preserve"> </v>
      </c>
      <c r="EF31" s="154"/>
      <c r="EG31" s="158"/>
      <c r="EH31" s="390" t="str">
        <f t="shared" si="38"/>
        <v/>
      </c>
      <c r="EI31" s="158"/>
      <c r="EJ31" s="137"/>
      <c r="EK31" s="397" t="str">
        <f t="shared" si="39"/>
        <v/>
      </c>
      <c r="EL31" s="144"/>
      <c r="EM31" s="157" t="str">
        <f>IF(VALUE(IF('Vessel List B'!C30=1,1,IF('Vessel List B'!C30=2,2,IF('Vessel List B'!C30=3,3,IF('Vessel List B'!C30=4,4,IF('Vessel List B'!C30=5,5,IF('Vessel List B'!C30=6,6,IF('Vessel List B'!C30=7,7,IF('Vessel List B'!C30=8,8,IF('Vessel List B'!C30=9,9,IF('Vessel List B'!C30=10,10,IF('Vessel List B'!C30=11,11,IF('Vessel List B'!C30=12,12,IF('Vessel List B'!C30=13,13,IF('Vessel List B'!C30=14,14,IF('Vessel List B'!C30=15,15,IF('Vessel List B'!C30=16,16,0)))))))))))))))))=0," ",VALUE(IF('Vessel List B'!C30=1,1,IF('Vessel List B'!C30=2,2,IF('Vessel List B'!C30=3,3,IF('Vessel List B'!C30=4,4,IF('Vessel List B'!C30=5,5,IF('Vessel List B'!C30=6,6,IF('Vessel List B'!C30=7,7,IF('Vessel List B'!C30=8,8,IF('Vessel List B'!C30=9,9,IF('Vessel List B'!C30=10,10,IF('Vessel List B'!C30=11,11,IF('Vessel List B'!C30=12,12,IF('Vessel List B'!C30=13,13,IF('Vessel List B'!C30=14,14,IF('Vessel List B'!C30=15,15,IF('Vessel List B'!C30=16,16,0))))))))))))))))))</f>
        <v xml:space="preserve"> </v>
      </c>
      <c r="EN31" s="154"/>
      <c r="EO31" s="158"/>
      <c r="EP31" s="390" t="str">
        <f t="shared" si="40"/>
        <v/>
      </c>
      <c r="EQ31" s="158"/>
      <c r="ER31" s="137"/>
      <c r="ES31" s="388" t="str">
        <f t="shared" si="41"/>
        <v/>
      </c>
      <c r="ET31" s="157" t="str">
        <f>IF(VALUE(IF('Vessel List B'!P30=1,1,IF('Vessel List B'!P30=2,2,IF('Vessel List B'!P30=3,3,IF('Vessel List B'!P30=4,4,IF('Vessel List B'!P30=5,5,IF('Vessel List B'!P30=6,6,IF('Vessel List B'!P30=7,7,IF('Vessel List B'!P30=8,8,IF('Vessel List B'!P30=9,9,IF('Vessel List B'!P30=10,10,IF('Vessel List B'!P30=11,11,IF('Vessel List B'!P30=12,12,IF('Vessel List B'!P30=13,13,IF('Vessel List B'!P30=14,14,IF('Vessel List B'!P30=15,15,IF('Vessel List B'!P30=16,16,0)))))))))))))))))=0," ",VALUE(IF('Vessel List B'!P30=1,1,IF('Vessel List B'!P30=2,2,IF('Vessel List B'!P30=3,3,IF('Vessel List B'!P30=4,4,IF('Vessel List B'!P30=5,5,IF('Vessel List B'!P30=6,6,IF('Vessel List B'!P30=7,7,IF('Vessel List B'!P30=8,8,IF('Vessel List B'!P30=9,9,IF('Vessel List B'!P30=10,10,IF('Vessel List B'!P30=11,11,IF('Vessel List B'!P30=12,12,IF('Vessel List B'!P30=13,13,IF('Vessel List B'!P30=14,14,IF('Vessel List B'!P30=15,15,IF('Vessel List B'!P30=16,16,0))))))))))))))))))</f>
        <v xml:space="preserve"> </v>
      </c>
      <c r="EU31" s="154"/>
      <c r="EV31" s="158"/>
      <c r="EW31" s="390" t="str">
        <f t="shared" si="42"/>
        <v/>
      </c>
      <c r="EX31" s="158"/>
      <c r="EY31" s="137"/>
      <c r="EZ31" s="388" t="str">
        <f t="shared" si="43"/>
        <v/>
      </c>
      <c r="FA31" s="157" t="str">
        <f>IF(VALUE(IF('Vessel List B'!AC30=1,1,IF('Vessel List B'!AC30=2,2,IF('Vessel List B'!AC30=3,3,IF('Vessel List B'!AC30=4,4,IF('Vessel List B'!AC30=5,5,IF('Vessel List B'!AC30=6,6,IF('Vessel List B'!AC30=7,7,IF('Vessel List B'!AC30=8,8,IF('Vessel List B'!AC30=9,9,IF('Vessel List B'!AC30=10,10,IF('Vessel List B'!AC30=11,11,IF('Vessel List B'!AC30=12,12,IF('Vessel List B'!AC30=13,13,IF('Vessel List B'!AC30=14,14,IF('Vessel List B'!AC30=15,15,IF('Vessel List B'!AC30=16,16,0)))))))))))))))))=0," ",VALUE(IF('Vessel List B'!AC30=1,1,IF('Vessel List B'!AC30=2,2,IF('Vessel List B'!AC30=3,3,IF('Vessel List B'!AC30=4,4,IF('Vessel List B'!AC30=5,5,IF('Vessel List B'!AC30=6,6,IF('Vessel List B'!AC30=7,7,IF('Vessel List B'!AC30=8,8,IF('Vessel List B'!AC30=9,9,IF('Vessel List B'!AC30=10,10,IF('Vessel List B'!AC30=11,11,IF('Vessel List B'!AC30=12,12,IF('Vessel List B'!AC30=13,13,IF('Vessel List B'!AC30=14,14,IF('Vessel List B'!AC30=15,15,IF('Vessel List B'!AC30=16,16,0))))))))))))))))))</f>
        <v xml:space="preserve"> </v>
      </c>
      <c r="FB31" s="154"/>
      <c r="FC31" s="158"/>
      <c r="FD31" s="390" t="str">
        <f t="shared" si="44"/>
        <v/>
      </c>
      <c r="FE31" s="158"/>
      <c r="FF31" s="137"/>
      <c r="FG31" s="388" t="str">
        <f t="shared" si="45"/>
        <v/>
      </c>
      <c r="FH31" s="157" t="str">
        <f>IF(VALUE(IF('Vessel List B'!AP30=1,1,IF('Vessel List B'!AP30=2,2,IF('Vessel List B'!AP30=3,3,IF('Vessel List B'!AP30=4,4,IF('Vessel List B'!AP30=5,5,IF('Vessel List B'!AP30=6,6,IF('Vessel List B'!AP30=7,7,IF('Vessel List B'!AP30=8,8,IF('Vessel List B'!AP30=9,9,IF('Vessel List B'!AP30=10,10,IF('Vessel List B'!AP30=11,11,IF('Vessel List B'!AP30=12,12,IF('Vessel List B'!AP30=13,13,IF('Vessel List B'!AP30=14,14,IF('Vessel List B'!AP30=15,15,IF('Vessel List B'!AP30=16,16,0)))))))))))))))))=0," ",VALUE(IF('Vessel List B'!AP30=1,1,IF('Vessel List B'!AP30=2,2,IF('Vessel List B'!AP30=3,3,IF('Vessel List B'!AP30=4,4,IF('Vessel List B'!AP30=5,5,IF('Vessel List B'!AP30=6,6,IF('Vessel List B'!AP30=7,7,IF('Vessel List B'!AP30=8,8,IF('Vessel List B'!AP30=9,9,IF('Vessel List B'!AP30=10,10,IF('Vessel List B'!AP30=11,11,IF('Vessel List B'!AP30=12,12,IF('Vessel List B'!AP30=13,13,IF('Vessel List B'!AP30=14,14,IF('Vessel List B'!AP30=15,15,IF('Vessel List B'!AP30=16,16,0))))))))))))))))))</f>
        <v xml:space="preserve"> </v>
      </c>
      <c r="FI31" s="154"/>
      <c r="FJ31" s="158"/>
      <c r="FK31" s="390" t="str">
        <f t="shared" si="46"/>
        <v/>
      </c>
      <c r="FL31" s="158"/>
      <c r="FM31" s="137"/>
      <c r="FN31" s="388" t="str">
        <f t="shared" si="47"/>
        <v/>
      </c>
      <c r="FO31" s="157" t="str">
        <f>IF(VALUE(IF('Vessel List B'!BC30=1,1,IF('Vessel List B'!BC30=2,2,IF('Vessel List B'!BC30=3,3,IF('Vessel List B'!BC30=4,4,IF('Vessel List B'!BC30=5,5,IF('Vessel List B'!BC30=6,6,IF('Vessel List B'!BC30=7,7,IF('Vessel List B'!BC30=8,8,IF('Vessel List B'!BC30=9,9,IF('Vessel List B'!BC30=10,10,IF('Vessel List B'!BC30=11,11,IF('Vessel List B'!BC30=12,12,IF('Vessel List B'!BC30=13,13,IF('Vessel List B'!BC30=14,14,IF('Vessel List B'!BC30=15,15,IF('Vessel List B'!BC30=16,16,0)))))))))))))))))=0," ",VALUE(IF('Vessel List B'!BC30=1,1,IF('Vessel List B'!BC30=2,2,IF('Vessel List B'!BC30=3,3,IF('Vessel List B'!BC30=4,4,IF('Vessel List B'!BC30=5,5,IF('Vessel List B'!BC30=6,6,IF('Vessel List B'!BC30=7,7,IF('Vessel List B'!BC30=8,8,IF('Vessel List B'!BC30=9,9,IF('Vessel List B'!BC30=10,10,IF('Vessel List B'!BC30=11,11,IF('Vessel List B'!BC30=12,12,IF('Vessel List B'!BC30=13,13,IF('Vessel List B'!BC30=14,14,IF('Vessel List B'!BC30=15,15,IF('Vessel List B'!BC30=16,16,0))))))))))))))))))</f>
        <v xml:space="preserve"> </v>
      </c>
      <c r="FP31" s="154"/>
      <c r="FQ31" s="158"/>
      <c r="FR31" s="390" t="str">
        <f t="shared" si="48"/>
        <v/>
      </c>
      <c r="FS31" s="158"/>
      <c r="FT31" s="137"/>
      <c r="FU31" s="388" t="str">
        <f t="shared" si="49"/>
        <v/>
      </c>
      <c r="FV31" s="157" t="str">
        <f>IF(VALUE(IF('Vessel List B'!BP30=1,1,IF('Vessel List B'!BP30=2,2,IF('Vessel List B'!BP30=3,3,IF('Vessel List B'!BP30=4,4,IF('Vessel List B'!BP30=5,5,IF('Vessel List B'!BP30=6,6,IF('Vessel List B'!BP30=7,7,IF('Vessel List B'!BP30=8,8,IF('Vessel List B'!BP30=9,9,IF('Vessel List B'!BP30=10,10,IF('Vessel List B'!BP30=11,11,IF('Vessel List B'!BP30=12,12,IF('Vessel List B'!BP30=13,13,IF('Vessel List B'!BP30=14,14,IF('Vessel List B'!BP30=15,15,IF('Vessel List B'!BP30=16,16,0)))))))))))))))))=0," ",VALUE(IF('Vessel List B'!BP30=1,1,IF('Vessel List B'!BP30=2,2,IF('Vessel List B'!BP30=3,3,IF('Vessel List B'!BP30=4,4,IF('Vessel List B'!BP30=5,5,IF('Vessel List B'!BP30=6,6,IF('Vessel List B'!BP30=7,7,IF('Vessel List B'!BP30=8,8,IF('Vessel List B'!BP30=9,9,IF('Vessel List B'!BP30=10,10,IF('Vessel List B'!BP30=11,11,IF('Vessel List B'!BP30=12,12,IF('Vessel List B'!BP30=13,13,IF('Vessel List B'!BP30=14,14,IF('Vessel List B'!BP30=15,15,IF('Vessel List B'!BP30=16,16,0))))))))))))))))))</f>
        <v xml:space="preserve"> </v>
      </c>
      <c r="FW31" s="154"/>
      <c r="FX31" s="158"/>
      <c r="FY31" s="390" t="str">
        <f t="shared" si="50"/>
        <v/>
      </c>
      <c r="FZ31" s="158"/>
      <c r="GA31" s="137"/>
      <c r="GB31" s="388" t="str">
        <f t="shared" si="51"/>
        <v/>
      </c>
      <c r="GC31" s="157" t="str">
        <f>IF(VALUE(IF('Vessel List B'!CC30=1,1,IF('Vessel List B'!CC30=2,2,IF('Vessel List B'!CC30=3,3,IF('Vessel List B'!CC30=4,4,IF('Vessel List B'!CC30=5,5,IF('Vessel List B'!CC30=6,6,IF('Vessel List B'!CC30=7,7,IF('Vessel List B'!CC30=8,8,IF('Vessel List B'!CC30=9,9,IF('Vessel List B'!CC30=10,10,IF('Vessel List B'!CC30=11,11,IF('Vessel List B'!CC30=12,12,IF('Vessel List B'!CC30=13,13,IF('Vessel List B'!CC30=14,14,IF('Vessel List B'!CC30=15,15,IF('Vessel List B'!CC30=16,16,0)))))))))))))))))=0," ",VALUE(IF('Vessel List B'!CC30=1,1,IF('Vessel List B'!CC30=2,2,IF('Vessel List B'!CC30=3,3,IF('Vessel List B'!CC30=4,4,IF('Vessel List B'!CC30=5,5,IF('Vessel List B'!CC30=6,6,IF('Vessel List B'!CC30=7,7,IF('Vessel List B'!CC30=8,8,IF('Vessel List B'!CC30=9,9,IF('Vessel List B'!CC30=10,10,IF('Vessel List B'!CC30=11,11,IF('Vessel List B'!CC30=12,12,IF('Vessel List B'!CC30=13,13,IF('Vessel List B'!CC30=14,14,IF('Vessel List B'!CC30=15,15,IF('Vessel List B'!CC30=16,16,0))))))))))))))))))</f>
        <v xml:space="preserve"> </v>
      </c>
      <c r="GD31" s="154"/>
      <c r="GE31" s="158"/>
      <c r="GF31" s="390" t="str">
        <f t="shared" si="52"/>
        <v/>
      </c>
      <c r="GG31" s="158"/>
      <c r="GH31" s="137"/>
      <c r="GI31" s="388" t="str">
        <f t="shared" si="53"/>
        <v/>
      </c>
      <c r="GJ31" s="157" t="str">
        <f>IF(VALUE(IF('Vessel List B'!CP30=1,1,IF('Vessel List B'!CP30=2,2,IF('Vessel List B'!CP30=3,3,IF('Vessel List B'!CP30=4,4,IF('Vessel List B'!CP30=5,5,IF('Vessel List B'!CP30=6,6,IF('Vessel List B'!CP30=7,7,IF('Vessel List B'!CP30=8,8,IF('Vessel List B'!CP30=9,9,IF('Vessel List B'!CP30=10,10,IF('Vessel List B'!CP30=11,11,IF('Vessel List B'!CP30=12,12,IF('Vessel List B'!CP30=13,13,IF('Vessel List B'!CP30=14,14,IF('Vessel List B'!CP30=15,15,IF('Vessel List B'!CP30=16,16,0)))))))))))))))))=0," ",VALUE(IF('Vessel List B'!CP30=1,1,IF('Vessel List B'!CP30=2,2,IF('Vessel List B'!CP30=3,3,IF('Vessel List B'!CP30=4,4,IF('Vessel List B'!CP30=5,5,IF('Vessel List B'!CP30=6,6,IF('Vessel List B'!CP30=7,7,IF('Vessel List B'!CP30=8,8,IF('Vessel List B'!CP30=9,9,IF('Vessel List B'!CP30=10,10,IF('Vessel List B'!CP30=11,11,IF('Vessel List B'!CP30=12,12,IF('Vessel List B'!CP30=13,13,IF('Vessel List B'!CP30=14,14,IF('Vessel List B'!CP30=15,15,IF('Vessel List B'!CP30=16,16,0))))))))))))))))))</f>
        <v xml:space="preserve"> </v>
      </c>
      <c r="GK31" s="154"/>
      <c r="GL31" s="158"/>
      <c r="GM31" s="390" t="str">
        <f t="shared" si="54"/>
        <v/>
      </c>
      <c r="GN31" s="158"/>
      <c r="GO31" s="137"/>
      <c r="GP31" s="388" t="str">
        <f t="shared" si="55"/>
        <v/>
      </c>
      <c r="GQ31" s="157" t="str">
        <f>IF(VALUE(IF('Vessel List B'!DC30=1,1,IF('Vessel List B'!DC30=2,2,IF('Vessel List B'!DC30=3,3,IF('Vessel List B'!DC30=4,4,IF('Vessel List B'!DC30=5,5,IF('Vessel List B'!DC30=6,6,IF('Vessel List B'!DC30=7,7,IF('Vessel List B'!DC30=8,8,IF('Vessel List B'!DC30=9,9,IF('Vessel List B'!DC30=10,10,IF('Vessel List B'!DC30=11,11,IF('Vessel List B'!DC30=12,12,IF('Vessel List B'!DC30=13,13,IF('Vessel List B'!DC30=14,14,IF('Vessel List B'!DC30=15,15,IF('Vessel List B'!DC30=16,16,0)))))))))))))))))=0," ",VALUE(IF('Vessel List B'!DC30=1,1,IF('Vessel List B'!DC30=2,2,IF('Vessel List B'!DC30=3,3,IF('Vessel List B'!DC30=4,4,IF('Vessel List B'!DC30=5,5,IF('Vessel List B'!DC30=6,6,IF('Vessel List B'!DC30=7,7,IF('Vessel List B'!DC30=8,8,IF('Vessel List B'!DC30=9,9,IF('Vessel List B'!DC30=10,10,IF('Vessel List B'!DC30=11,11,IF('Vessel List B'!DC30=12,12,IF('Vessel List B'!DC30=13,13,IF('Vessel List B'!DC30=14,14,IF('Vessel List B'!DC30=15,15,IF('Vessel List B'!DC30=16,16,0))))))))))))))))))</f>
        <v xml:space="preserve"> </v>
      </c>
      <c r="GR31" s="154"/>
      <c r="GS31" s="158"/>
      <c r="GT31" s="390" t="str">
        <f t="shared" si="56"/>
        <v/>
      </c>
      <c r="GU31" s="158"/>
      <c r="GV31" s="137"/>
      <c r="GW31" s="388" t="str">
        <f t="shared" si="57"/>
        <v/>
      </c>
      <c r="GX31" s="157" t="str">
        <f>IF(VALUE(IF('Vessel List B'!DP30=1,1,IF('Vessel List B'!DP30=2,2,IF('Vessel List B'!DP30=3,3,IF('Vessel List B'!DP30=4,4,IF('Vessel List B'!DP30=5,5,IF('Vessel List B'!DP30=6,6,IF('Vessel List B'!DP30=7,7,IF('Vessel List B'!DP30=8,8,IF('Vessel List B'!DP30=9,9,IF('Vessel List B'!DP30=10,10,IF('Vessel List B'!DP30=11,11,IF('Vessel List B'!DP30=12,12,IF('Vessel List B'!DP30=13,13,IF('Vessel List B'!DP30=14,14,IF('Vessel List B'!DP30=15,15,IF('Vessel List B'!DP30=16,16,0)))))))))))))))))=0," ",VALUE(IF('Vessel List B'!DP30=1,1,IF('Vessel List B'!DP30=2,2,IF('Vessel List B'!DP30=3,3,IF('Vessel List B'!DP30=4,4,IF('Vessel List B'!DP30=5,5,IF('Vessel List B'!DP30=6,6,IF('Vessel List B'!DP30=7,7,IF('Vessel List B'!DP30=8,8,IF('Vessel List B'!DP30=9,9,IF('Vessel List B'!DP30=10,10,IF('Vessel List B'!DP30=11,11,IF('Vessel List B'!DP30=12,12,IF('Vessel List B'!DP30=13,13,IF('Vessel List B'!DP30=14,14,IF('Vessel List B'!DP30=15,15,IF('Vessel List B'!DP30=16,16,0))))))))))))))))))</f>
        <v xml:space="preserve"> </v>
      </c>
      <c r="GY31" s="154"/>
      <c r="GZ31" s="158"/>
      <c r="HA31" s="390" t="str">
        <f t="shared" si="58"/>
        <v/>
      </c>
      <c r="HB31" s="158"/>
      <c r="HC31" s="137"/>
      <c r="HD31" s="388" t="str">
        <f t="shared" si="59"/>
        <v/>
      </c>
      <c r="HE31" s="157" t="str">
        <f>IF(VALUE(IF('Vessel List B'!EC30=1,1,IF('Vessel List B'!EC30=2,2,IF('Vessel List B'!EC30=3,3,IF('Vessel List B'!EC30=4,4,IF('Vessel List B'!EC30=5,5,IF('Vessel List B'!EC30=6,6,IF('Vessel List B'!EC30=7,7,IF('Vessel List B'!EC30=8,8,IF('Vessel List B'!EC30=9,9,IF('Vessel List B'!EC30=10,10,IF('Vessel List B'!EC30=11,11,IF('Vessel List B'!EC30=12,12,IF('Vessel List B'!EC30=13,13,IF('Vessel List B'!EC30=14,14,IF('Vessel List B'!EC30=15,15,IF('Vessel List B'!EC30=16,16,0)))))))))))))))))=0," ",VALUE(IF('Vessel List B'!EC30=1,1,IF('Vessel List B'!EC30=2,2,IF('Vessel List B'!EC30=3,3,IF('Vessel List B'!EC30=4,4,IF('Vessel List B'!EC30=5,5,IF('Vessel List B'!EC30=6,6,IF('Vessel List B'!EC30=7,7,IF('Vessel List B'!EC30=8,8,IF('Vessel List B'!EC30=9,9,IF('Vessel List B'!EC30=10,10,IF('Vessel List B'!EC30=11,11,IF('Vessel List B'!EC30=12,12,IF('Vessel List B'!EC30=13,13,IF('Vessel List B'!EC30=14,14,IF('Vessel List B'!EC30=15,15,IF('Vessel List B'!EC30=16,16,0))))))))))))))))))</f>
        <v xml:space="preserve"> </v>
      </c>
      <c r="HF31" s="154"/>
      <c r="HG31" s="158"/>
      <c r="HH31" s="390" t="str">
        <f t="shared" si="60"/>
        <v/>
      </c>
      <c r="HI31" s="158"/>
      <c r="HJ31" s="137"/>
      <c r="HK31" s="388" t="str">
        <f t="shared" si="61"/>
        <v/>
      </c>
      <c r="HL31" s="157" t="str">
        <f>IF(VALUE(IF('Vessel List B'!EP30=1,1,IF('Vessel List B'!EP30=2,2,IF('Vessel List B'!EP30=3,3,IF('Vessel List B'!EP30=4,4,IF('Vessel List B'!EP30=5,5,IF('Vessel List B'!EP30=6,6,IF('Vessel List B'!EP30=7,7,IF('Vessel List B'!EP30=8,8,IF('Vessel List B'!EP30=9,9,IF('Vessel List B'!EP30=10,10,IF('Vessel List B'!EP30=11,11,IF('Vessel List B'!EP30=12,12,IF('Vessel List B'!EP30=13,13,IF('Vessel List B'!EP30=14,14,IF('Vessel List B'!EP30=15,15,IF('Vessel List B'!EP30=16,16,0)))))))))))))))))=0," ",VALUE(IF('Vessel List B'!EP30=1,1,IF('Vessel List B'!EP30=2,2,IF('Vessel List B'!EP30=3,3,IF('Vessel List B'!EP30=4,4,IF('Vessel List B'!EP30=5,5,IF('Vessel List B'!EP30=6,6,IF('Vessel List B'!EP30=7,7,IF('Vessel List B'!EP30=8,8,IF('Vessel List B'!EP30=9,9,IF('Vessel List B'!EP30=10,10,IF('Vessel List B'!EP30=11,11,IF('Vessel List B'!EP30=12,12,IF('Vessel List B'!EP30=13,13,IF('Vessel List B'!EP30=14,14,IF('Vessel List B'!EP30=15,15,IF('Vessel List B'!EP30=16,16,0))))))))))))))))))</f>
        <v xml:space="preserve"> </v>
      </c>
      <c r="HM31" s="154"/>
      <c r="HN31" s="158"/>
      <c r="HO31" s="390" t="str">
        <f t="shared" si="62"/>
        <v/>
      </c>
      <c r="HP31" s="158"/>
      <c r="HQ31" s="137"/>
      <c r="HR31" s="388" t="str">
        <f t="shared" si="63"/>
        <v/>
      </c>
      <c r="HS31" s="157" t="str">
        <f>IF(VALUE(IF('Vessel List B'!FC30=1,1,IF('Vessel List B'!FC30=2,2,IF('Vessel List B'!FC30=3,3,IF('Vessel List B'!FC30=4,4,IF('Vessel List B'!FC30=5,5,IF('Vessel List B'!FC30=6,6,IF('Vessel List B'!FC30=7,7,IF('Vessel List B'!FC30=8,8,IF('Vessel List B'!FC30=9,9,IF('Vessel List B'!FC30=10,10,IF('Vessel List B'!FC30=11,11,IF('Vessel List B'!FC30=12,12,IF('Vessel List B'!FC30=13,13,IF('Vessel List B'!FC30=14,14,IF('Vessel List B'!FC30=15,15,IF('Vessel List B'!FC30=16,16,0)))))))))))))))))=0," ",VALUE(IF('Vessel List B'!FC30=1,1,IF('Vessel List B'!FC30=2,2,IF('Vessel List B'!FC30=3,3,IF('Vessel List B'!FC30=4,4,IF('Vessel List B'!FC30=5,5,IF('Vessel List B'!FC30=6,6,IF('Vessel List B'!FC30=7,7,IF('Vessel List B'!FC30=8,8,IF('Vessel List B'!FC30=9,9,IF('Vessel List B'!FC30=10,10,IF('Vessel List B'!FC30=11,11,IF('Vessel List B'!FC30=12,12,IF('Vessel List B'!FC30=13,13,IF('Vessel List B'!FC30=14,14,IF('Vessel List B'!FC30=15,15,IF('Vessel List B'!FC30=16,16,0))))))))))))))))))</f>
        <v xml:space="preserve"> </v>
      </c>
      <c r="HT31" s="154"/>
      <c r="HU31" s="158"/>
      <c r="HV31" s="390" t="str">
        <f t="shared" si="64"/>
        <v/>
      </c>
      <c r="HW31" s="158"/>
      <c r="HX31" s="137"/>
      <c r="HY31" s="388" t="str">
        <f t="shared" si="65"/>
        <v/>
      </c>
      <c r="HZ31" s="157" t="str">
        <f>IF(VALUE(IF('Vessel List B'!FP30=1,1,IF('Vessel List B'!FP30=2,2,IF('Vessel List B'!FP30=3,3,IF('Vessel List B'!FP30=4,4,IF('Vessel List B'!FP30=5,5,IF('Vessel List B'!FP30=6,6,IF('Vessel List B'!FP30=7,7,IF('Vessel List B'!FP30=8,8,IF('Vessel List B'!FP30=9,9,IF('Vessel List B'!FP30=10,10,IF('Vessel List B'!FP30=11,11,IF('Vessel List B'!FP30=12,12,IF('Vessel List B'!FP30=13,13,IF('Vessel List B'!FP30=14,14,IF('Vessel List B'!FP30=15,15,IF('Vessel List B'!FP30=16,16,0)))))))))))))))))=0," ",VALUE(IF('Vessel List B'!FP30=1,1,IF('Vessel List B'!FP30=2,2,IF('Vessel List B'!FP30=3,3,IF('Vessel List B'!FP30=4,4,IF('Vessel List B'!FP30=5,5,IF('Vessel List B'!FP30=6,6,IF('Vessel List B'!FP30=7,7,IF('Vessel List B'!FP30=8,8,IF('Vessel List B'!FP30=9,9,IF('Vessel List B'!FP30=10,10,IF('Vessel List B'!FP30=11,11,IF('Vessel List B'!FP30=12,12,IF('Vessel List B'!FP30=13,13,IF('Vessel List B'!FP30=14,14,IF('Vessel List B'!FP30=15,15,IF('Vessel List B'!FP30=16,16,0))))))))))))))))))</f>
        <v xml:space="preserve"> </v>
      </c>
      <c r="IA31" s="154"/>
      <c r="IB31" s="158"/>
      <c r="IC31" s="390" t="str">
        <f t="shared" si="66"/>
        <v/>
      </c>
      <c r="ID31" s="158"/>
      <c r="IE31" s="137"/>
      <c r="IF31" s="388" t="str">
        <f t="shared" si="67"/>
        <v/>
      </c>
      <c r="IG31" s="157" t="str">
        <f>IF(VALUE(IF('Vessel List B'!GC30=1,1,IF('Vessel List B'!GC30=2,2,IF('Vessel List B'!GC30=3,3,IF('Vessel List B'!GC30=4,4,IF('Vessel List B'!GC30=5,5,IF('Vessel List B'!GC30=6,6,IF('Vessel List B'!GC30=7,7,IF('Vessel List B'!GC30=8,8,IF('Vessel List B'!GC30=9,9,IF('Vessel List B'!GC30=10,10,IF('Vessel List B'!GC30=11,11,IF('Vessel List B'!GC30=12,12,IF('Vessel List B'!GC30=13,13,IF('Vessel List B'!GC30=14,14,IF('Vessel List B'!GC30=15,15,IF('Vessel List B'!GC30=16,16,0)))))))))))))))))=0," ",VALUE(IF('Vessel List B'!GC30=1,1,IF('Vessel List B'!GC30=2,2,IF('Vessel List B'!GC30=3,3,IF('Vessel List B'!GC30=4,4,IF('Vessel List B'!GC30=5,5,IF('Vessel List B'!GC30=6,6,IF('Vessel List B'!GC30=7,7,IF('Vessel List B'!GC30=8,8,IF('Vessel List B'!GC30=9,9,IF('Vessel List B'!GC30=10,10,IF('Vessel List B'!GC30=11,11,IF('Vessel List B'!GC30=12,12,IF('Vessel List B'!GC30=13,13,IF('Vessel List B'!GC30=14,14,IF('Vessel List B'!GC30=15,15,IF('Vessel List B'!GC30=16,16,0))))))))))))))))))</f>
        <v xml:space="preserve"> </v>
      </c>
      <c r="IH31" s="154"/>
      <c r="II31" s="158"/>
      <c r="IJ31" s="390" t="str">
        <f t="shared" si="68"/>
        <v/>
      </c>
      <c r="IK31" s="158"/>
      <c r="IL31" s="137"/>
      <c r="IM31" s="388" t="str">
        <f t="shared" si="69"/>
        <v/>
      </c>
      <c r="IN31" s="157" t="str">
        <f>IF(VALUE(IF('Vessel List B'!GP30=1,1,IF('Vessel List B'!GP30=2,2,IF('Vessel List B'!GP30=3,3,IF('Vessel List B'!GP30=4,4,IF('Vessel List B'!GP30=5,5,IF('Vessel List B'!GP30=6,6,IF('Vessel List B'!GP30=7,7,IF('Vessel List B'!GP30=8,8,IF('Vessel List B'!GP30=9,9,IF('Vessel List B'!GP30=10,10,IF('Vessel List B'!GP30=11,11,IF('Vessel List B'!GP30=12,12,IF('Vessel List B'!GP30=13,13,IF('Vessel List B'!GP30=14,14,IF('Vessel List B'!GP30=15,15,IF('Vessel List B'!GP30=16,16,0)))))))))))))))))=0," ",VALUE(IF('Vessel List B'!GP30=1,1,IF('Vessel List B'!GP30=2,2,IF('Vessel List B'!GP30=3,3,IF('Vessel List B'!GP30=4,4,IF('Vessel List B'!GP30=5,5,IF('Vessel List B'!GP30=6,6,IF('Vessel List B'!GP30=7,7,IF('Vessel List B'!GP30=8,8,IF('Vessel List B'!GP30=9,9,IF('Vessel List B'!GP30=10,10,IF('Vessel List B'!GP30=11,11,IF('Vessel List B'!GP30=12,12,IF('Vessel List B'!GP30=13,13,IF('Vessel List B'!GP30=14,14,IF('Vessel List B'!GP30=15,15,IF('Vessel List B'!GP30=16,16,0))))))))))))))))))</f>
        <v xml:space="preserve"> </v>
      </c>
      <c r="IO31" s="154"/>
      <c r="IP31" s="158"/>
      <c r="IQ31" s="390" t="str">
        <f t="shared" si="70"/>
        <v/>
      </c>
      <c r="IR31" s="158"/>
      <c r="IS31" s="137"/>
      <c r="IT31" s="388" t="str">
        <f t="shared" si="71"/>
        <v/>
      </c>
      <c r="IU31" s="157" t="str">
        <f>IF(VALUE(IF('Vessel List B'!HC30=1,1,IF('Vessel List B'!HC30=2,2,IF('Vessel List B'!HC30=3,3,IF('Vessel List B'!HC30=4,4,IF('Vessel List B'!HC30=5,5,IF('Vessel List B'!HC30=6,6,IF('Vessel List B'!HC30=7,7,IF('Vessel List B'!HC30=8,8,IF('Vessel List B'!HC30=9,9,IF('Vessel List B'!HC30=10,10,IF('Vessel List B'!HC30=11,11,IF('Vessel List B'!HC30=12,12,IF('Vessel List B'!HC30=13,13,IF('Vessel List B'!HC30=14,14,IF('Vessel List B'!HC30=15,15,IF('Vessel List B'!HC30=16,16,0)))))))))))))))))=0," ",VALUE(IF('Vessel List B'!HC30=1,1,IF('Vessel List B'!HC30=2,2,IF('Vessel List B'!HC30=3,3,IF('Vessel List B'!HC30=4,4,IF('Vessel List B'!HC30=5,5,IF('Vessel List B'!HC30=6,6,IF('Vessel List B'!HC30=7,7,IF('Vessel List B'!HC30=8,8,IF('Vessel List B'!HC30=9,9,IF('Vessel List B'!HC30=10,10,IF('Vessel List B'!HC30=11,11,IF('Vessel List B'!HC30=12,12,IF('Vessel List B'!HC30=13,13,IF('Vessel List B'!HC30=14,14,IF('Vessel List B'!HC30=15,15,IF('Vessel List B'!HC30=16,16,0))))))))))))))))))</f>
        <v xml:space="preserve"> </v>
      </c>
      <c r="IV31" s="154"/>
      <c r="IW31" s="158"/>
      <c r="IX31" s="390" t="str">
        <f t="shared" si="72"/>
        <v/>
      </c>
      <c r="IY31" s="158"/>
      <c r="IZ31" s="137"/>
      <c r="JA31" s="388" t="str">
        <f t="shared" si="73"/>
        <v/>
      </c>
      <c r="JB31" s="157" t="str">
        <f>IF(VALUE(IF('Vessel List B'!HP30=1,1,IF('Vessel List B'!HP30=2,2,IF('Vessel List B'!HP30=3,3,IF('Vessel List B'!HP30=4,4,IF('Vessel List B'!HP30=5,5,IF('Vessel List B'!HP30=6,6,IF('Vessel List B'!HP30=7,7,IF('Vessel List B'!HP30=8,8,IF('Vessel List B'!HP30=9,9,IF('Vessel List B'!HP30=10,10,IF('Vessel List B'!HP30=11,11,IF('Vessel List B'!HP30=12,12,IF('Vessel List B'!HP30=13,13,IF('Vessel List B'!HP30=14,14,IF('Vessel List B'!HP30=15,15,IF('Vessel List B'!HP30=16,16,0)))))))))))))))))=0," ",VALUE(IF('Vessel List B'!HP30=1,1,IF('Vessel List B'!HP30=2,2,IF('Vessel List B'!HP30=3,3,IF('Vessel List B'!HP30=4,4,IF('Vessel List B'!HP30=5,5,IF('Vessel List B'!HP30=6,6,IF('Vessel List B'!HP30=7,7,IF('Vessel List B'!HP30=8,8,IF('Vessel List B'!HP30=9,9,IF('Vessel List B'!HP30=10,10,IF('Vessel List B'!HP30=11,11,IF('Vessel List B'!HP30=12,12,IF('Vessel List B'!HP30=13,13,IF('Vessel List B'!HP30=14,14,IF('Vessel List B'!HP30=15,15,IF('Vessel List B'!HP30=16,16,0))))))))))))))))))</f>
        <v xml:space="preserve"> </v>
      </c>
      <c r="JC31" s="154"/>
      <c r="JD31" s="158"/>
      <c r="JE31" s="390" t="str">
        <f t="shared" si="74"/>
        <v/>
      </c>
      <c r="JF31" s="158"/>
      <c r="JG31" s="137"/>
      <c r="JH31" s="388" t="str">
        <f t="shared" si="75"/>
        <v/>
      </c>
      <c r="JI31" s="157" t="str">
        <f>IF(VALUE(IF('Vessel List B'!IC30=1,1,IF('Vessel List B'!IC30=2,2,IF('Vessel List B'!IC30=3,3,IF('Vessel List B'!IC30=4,4,IF('Vessel List B'!IC30=5,5,IF('Vessel List B'!IC30=6,6,IF('Vessel List B'!IC30=7,7,IF('Vessel List B'!IC30=8,8,IF('Vessel List B'!IC30=9,9,IF('Vessel List B'!IC30=10,10,IF('Vessel List B'!IC30=11,11,IF('Vessel List B'!IC30=12,12,IF('Vessel List B'!IC30=13,13,IF('Vessel List B'!IC30=14,14,IF('Vessel List B'!IC30=15,15,IF('Vessel List B'!IC30=16,16,0)))))))))))))))))=0," ",VALUE(IF('Vessel List B'!IC30=1,1,IF('Vessel List B'!IC30=2,2,IF('Vessel List B'!IC30=3,3,IF('Vessel List B'!IC30=4,4,IF('Vessel List B'!IC30=5,5,IF('Vessel List B'!IC30=6,6,IF('Vessel List B'!IC30=7,7,IF('Vessel List B'!IC30=8,8,IF('Vessel List B'!IC30=9,9,IF('Vessel List B'!IC30=10,10,IF('Vessel List B'!IC30=11,11,IF('Vessel List B'!IC30=12,12,IF('Vessel List B'!IC30=13,13,IF('Vessel List B'!IC30=14,14,IF('Vessel List B'!IC30=15,15,IF('Vessel List B'!IC30=16,16,0))))))))))))))))))</f>
        <v xml:space="preserve"> </v>
      </c>
      <c r="JJ31" s="154"/>
      <c r="JK31" s="158"/>
      <c r="JL31" s="390" t="str">
        <f t="shared" si="76"/>
        <v/>
      </c>
      <c r="JM31" s="158"/>
      <c r="JN31" s="137"/>
      <c r="JO31" s="388" t="str">
        <f t="shared" si="77"/>
        <v/>
      </c>
      <c r="JP31" s="157" t="str">
        <f>IF(VALUE(IF('Vessel List B'!IP30=1,1,IF('Vessel List B'!IP30=2,2,IF('Vessel List B'!IP30=3,3,IF('Vessel List B'!IP30=4,4,IF('Vessel List B'!IP30=5,5,IF('Vessel List B'!IP30=6,6,IF('Vessel List B'!IP30=7,7,IF('Vessel List B'!IP30=8,8,IF('Vessel List B'!IP30=9,9,IF('Vessel List B'!IP30=10,10,IF('Vessel List B'!IP30=11,11,IF('Vessel List B'!IP30=12,12,IF('Vessel List B'!IP30=13,13,IF('Vessel List B'!IP30=14,14,IF('Vessel List B'!IP30=15,15,IF('Vessel List B'!IP30=16,16,0)))))))))))))))))=0," ",VALUE(IF('Vessel List B'!IP30=1,1,IF('Vessel List B'!IP30=2,2,IF('Vessel List B'!IP30=3,3,IF('Vessel List B'!IP30=4,4,IF('Vessel List B'!IP30=5,5,IF('Vessel List B'!IP30=6,6,IF('Vessel List B'!IP30=7,7,IF('Vessel List B'!IP30=8,8,IF('Vessel List B'!IP30=9,9,IF('Vessel List B'!IP30=10,10,IF('Vessel List B'!IP30=11,11,IF('Vessel List B'!IP30=12,12,IF('Vessel List B'!IP30=13,13,IF('Vessel List B'!IP30=14,14,IF('Vessel List B'!IP30=15,15,IF('Vessel List B'!IP30=16,16,0))))))))))))))))))</f>
        <v xml:space="preserve"> </v>
      </c>
      <c r="JQ31" s="154"/>
      <c r="JR31" s="158"/>
      <c r="JS31" s="390" t="str">
        <f t="shared" si="78"/>
        <v/>
      </c>
      <c r="JT31" s="158"/>
      <c r="JU31" s="137"/>
      <c r="JV31" s="397" t="str">
        <f t="shared" si="79"/>
        <v/>
      </c>
      <c r="JW31" s="403"/>
    </row>
    <row r="32" spans="1:291" ht="15" x14ac:dyDescent="0.25">
      <c r="A32" s="132">
        <f>'Vessel List A'!B31</f>
        <v>41606</v>
      </c>
      <c r="B32" s="157" t="str">
        <f>IF(VALUE(IF('Vessel List A'!C31=1,1,IF('Vessel List A'!C31=2,2,IF('Vessel List A'!C31=3,3,IF('Vessel List A'!C31=4,4,IF('Vessel List A'!C31=5,5,IF('Vessel List A'!C31=6,6,IF('Vessel List A'!C31=7,7,IF('Vessel List A'!C31=8,8,IF('Vessel List A'!C31=9,9,IF('Vessel List A'!C31=10,10,IF('Vessel List A'!C31=11,11,IF('Vessel List A'!C31=12,12,IF('Vessel List A'!C31=13,13,IF('Vessel List A'!C31=14,14,IF('Vessel List A'!C31=15,15,IF('Vessel List A'!C31=16,16,0)))))))))))))))))=0," ",VALUE(IF('Vessel List A'!C31=1,1,IF('Vessel List A'!C31=2,2,IF('Vessel List A'!C31=3,3,IF('Vessel List A'!C31=4,4,IF('Vessel List A'!C31=5,5,IF('Vessel List A'!C31=6,6,IF('Vessel List A'!C31=7,7,IF('Vessel List A'!C31=8,8,IF('Vessel List A'!C31=9,9,IF('Vessel List A'!C31=10,10,IF('Vessel List A'!C31=11,11,IF('Vessel List A'!C31=12,12,IF('Vessel List A'!C31=13,13,IF('Vessel List A'!C31=14,14,IF('Vessel List A'!C31=15,15,IF('Vessel List A'!C31=16,16,0))))))))))))))))))</f>
        <v xml:space="preserve"> </v>
      </c>
      <c r="C32" s="154"/>
      <c r="D32" s="158"/>
      <c r="E32" s="390" t="str">
        <f t="shared" si="0"/>
        <v/>
      </c>
      <c r="F32" s="158"/>
      <c r="G32" s="137"/>
      <c r="H32" s="388" t="str">
        <f t="shared" si="1"/>
        <v/>
      </c>
      <c r="I32" s="157" t="str">
        <f>IF(VALUE(IF('Vessel List A'!P31=1,1,IF('Vessel List A'!P31=2,2,IF('Vessel List A'!P31=3,3,IF('Vessel List A'!P31=4,4,IF('Vessel List A'!P31=5,5,IF('Vessel List A'!P31=6,6,IF('Vessel List A'!P31=7,7,IF('Vessel List A'!P31=8,8,IF('Vessel List A'!P31=9,9,IF('Vessel List A'!P31=10,10,IF('Vessel List A'!P31=11,11,IF('Vessel List A'!P31=12,12,IF('Vessel List A'!P31=13,13,IF('Vessel List A'!P31=14,14,IF('Vessel List A'!P31=15,15,IF('Vessel List A'!P31=16,16,0)))))))))))))))))=0," ",VALUE(IF('Vessel List A'!P31=1,1,IF('Vessel List A'!P31=2,2,IF('Vessel List A'!P31=3,3,IF('Vessel List A'!P31=4,4,IF('Vessel List A'!P31=5,5,IF('Vessel List A'!P31=6,6,IF('Vessel List A'!P31=7,7,IF('Vessel List A'!P31=8,8,IF('Vessel List A'!P31=9,9,IF('Vessel List A'!P31=10,10,IF('Vessel List A'!P31=11,11,IF('Vessel List A'!P31=12,12,IF('Vessel List A'!P31=13,13,IF('Vessel List A'!P31=14,14,IF('Vessel List A'!P31=15,15,IF('Vessel List A'!P31=16,16,0))))))))))))))))))</f>
        <v xml:space="preserve"> </v>
      </c>
      <c r="J32" s="154"/>
      <c r="K32" s="158"/>
      <c r="L32" s="390" t="str">
        <f t="shared" si="2"/>
        <v/>
      </c>
      <c r="M32" s="158"/>
      <c r="N32" s="137"/>
      <c r="O32" s="388" t="str">
        <f t="shared" si="3"/>
        <v/>
      </c>
      <c r="P32" s="157" t="str">
        <f>IF(VALUE(IF('Vessel List A'!AC31=1,1,IF('Vessel List A'!AC31=2,2,IF('Vessel List A'!AC31=3,3,IF('Vessel List A'!AC31=4,4,IF('Vessel List A'!AC31=5,5,IF('Vessel List A'!AC31=6,6,IF('Vessel List A'!AC31=7,7,IF('Vessel List A'!AC31=8,8,IF('Vessel List A'!AC31=9,9,IF('Vessel List A'!AC31=10,10,IF('Vessel List A'!AC31=11,11,IF('Vessel List A'!AC31=12,12,IF('Vessel List A'!AC31=13,13,IF('Vessel List A'!AC31=14,14,IF('Vessel List A'!AC31=15,15,IF('Vessel List A'!AC31=16,16,0)))))))))))))))))=0," ",VALUE(IF('Vessel List A'!AC31=1,1,IF('Vessel List A'!AC31=2,2,IF('Vessel List A'!AC31=3,3,IF('Vessel List A'!AC31=4,4,IF('Vessel List A'!AC31=5,5,IF('Vessel List A'!AC31=6,6,IF('Vessel List A'!AC31=7,7,IF('Vessel List A'!AC31=8,8,IF('Vessel List A'!AC31=9,9,IF('Vessel List A'!AC31=10,10,IF('Vessel List A'!AC31=11,11,IF('Vessel List A'!AC31=12,12,IF('Vessel List A'!AC31=13,13,IF('Vessel List A'!AC31=14,14,IF('Vessel List A'!AC31=15,15,IF('Vessel List A'!AC31=16,16,0))))))))))))))))))</f>
        <v xml:space="preserve"> </v>
      </c>
      <c r="Q32" s="154"/>
      <c r="R32" s="158"/>
      <c r="S32" s="390" t="str">
        <f t="shared" si="4"/>
        <v/>
      </c>
      <c r="T32" s="158"/>
      <c r="U32" s="137"/>
      <c r="V32" s="388" t="str">
        <f t="shared" si="5"/>
        <v/>
      </c>
      <c r="W32" s="157" t="str">
        <f>IF(VALUE(IF('Vessel List A'!AP31=1,1,IF('Vessel List A'!AP31=2,2,IF('Vessel List A'!AP31=3,3,IF('Vessel List A'!AP31=4,4,IF('Vessel List A'!AP31=5,5,IF('Vessel List A'!AP31=6,6,IF('Vessel List A'!AP31=7,7,IF('Vessel List A'!AP31=8,8,IF('Vessel List A'!AP31=9,9,IF('Vessel List A'!AP31=10,10,IF('Vessel List A'!AP31=11,11,IF('Vessel List A'!AP31=12,12,IF('Vessel List A'!AP31=13,13,IF('Vessel List A'!AP31=14,14,IF('Vessel List A'!AP31=15,15,IF('Vessel List A'!AP31=16,16,0)))))))))))))))))=0," ",VALUE(IF('Vessel List A'!AP31=1,1,IF('Vessel List A'!AP31=2,2,IF('Vessel List A'!AP31=3,3,IF('Vessel List A'!AP31=4,4,IF('Vessel List A'!AP31=5,5,IF('Vessel List A'!AP31=6,6,IF('Vessel List A'!AP31=7,7,IF('Vessel List A'!AP31=8,8,IF('Vessel List A'!AP31=9,9,IF('Vessel List A'!AP31=10,10,IF('Vessel List A'!AP31=11,11,IF('Vessel List A'!AP31=12,12,IF('Vessel List A'!AP31=13,13,IF('Vessel List A'!AP31=14,14,IF('Vessel List A'!AP31=15,15,IF('Vessel List A'!AP31=16,16,0))))))))))))))))))</f>
        <v xml:space="preserve"> </v>
      </c>
      <c r="X32" s="154"/>
      <c r="Y32" s="158"/>
      <c r="Z32" s="390" t="str">
        <f t="shared" si="6"/>
        <v/>
      </c>
      <c r="AA32" s="158"/>
      <c r="AB32" s="137"/>
      <c r="AC32" s="388" t="str">
        <f t="shared" si="7"/>
        <v/>
      </c>
      <c r="AD32" s="157" t="str">
        <f>IF(VALUE(IF('Vessel List A'!BC31=1,1,IF('Vessel List A'!BC31=2,2,IF('Vessel List A'!BC31=3,3,IF('Vessel List A'!BC31=4,4,IF('Vessel List A'!BC31=5,5,IF('Vessel List A'!BC31=6,6,IF('Vessel List A'!BC31=7,7,IF('Vessel List A'!BC31=8,8,IF('Vessel List A'!BC31=9,9,IF('Vessel List A'!BC31=10,10,IF('Vessel List A'!BC31=11,11,IF('Vessel List A'!BC31=12,12,IF('Vessel List A'!BC31=13,13,IF('Vessel List A'!BC31=14,14,IF('Vessel List A'!BC31=15,15,IF('Vessel List A'!BC31=16,16,0)))))))))))))))))=0," ",VALUE(IF('Vessel List A'!BC31=1,1,IF('Vessel List A'!BC31=2,2,IF('Vessel List A'!BC31=3,3,IF('Vessel List A'!BC31=4,4,IF('Vessel List A'!BC31=5,5,IF('Vessel List A'!BC31=6,6,IF('Vessel List A'!BC31=7,7,IF('Vessel List A'!BC31=8,8,IF('Vessel List A'!BC31=9,9,IF('Vessel List A'!BC31=10,10,IF('Vessel List A'!BC31=11,11,IF('Vessel List A'!BC31=12,12,IF('Vessel List A'!BC31=13,13,IF('Vessel List A'!BC31=14,14,IF('Vessel List A'!BC31=15,15,IF('Vessel List A'!BC31=16,16,0))))))))))))))))))</f>
        <v xml:space="preserve"> </v>
      </c>
      <c r="AE32" s="154"/>
      <c r="AF32" s="158"/>
      <c r="AG32" s="390" t="str">
        <f t="shared" si="8"/>
        <v/>
      </c>
      <c r="AH32" s="158"/>
      <c r="AI32" s="137"/>
      <c r="AJ32" s="388" t="str">
        <f t="shared" si="9"/>
        <v/>
      </c>
      <c r="AK32" s="157" t="str">
        <f>IF(VALUE(IF('Vessel List A'!BP31=1,1,IF('Vessel List A'!BP31=2,2,IF('Vessel List A'!BP31=3,3,IF('Vessel List A'!BP31=4,4,IF('Vessel List A'!BP31=5,5,IF('Vessel List A'!BP31=6,6,IF('Vessel List A'!BP31=7,7,IF('Vessel List A'!BP31=8,8,IF('Vessel List A'!BP31=9,9,IF('Vessel List A'!BP31=10,10,IF('Vessel List A'!BP31=11,11,IF('Vessel List A'!BP31=12,12,IF('Vessel List A'!BP31=13,13,IF('Vessel List A'!BP31=14,14,IF('Vessel List A'!BP31=15,15,IF('Vessel List A'!BP31=16,16,0)))))))))))))))))=0," ",VALUE(IF('Vessel List A'!BP31=1,1,IF('Vessel List A'!BP31=2,2,IF('Vessel List A'!BP31=3,3,IF('Vessel List A'!BP31=4,4,IF('Vessel List A'!BP31=5,5,IF('Vessel List A'!BP31=6,6,IF('Vessel List A'!BP31=7,7,IF('Vessel List A'!BP31=8,8,IF('Vessel List A'!BP31=9,9,IF('Vessel List A'!BP31=10,10,IF('Vessel List A'!BP31=11,11,IF('Vessel List A'!BP31=12,12,IF('Vessel List A'!BP31=13,13,IF('Vessel List A'!BP31=14,14,IF('Vessel List A'!BP31=15,15,IF('Vessel List A'!BP31=16,16,0))))))))))))))))))</f>
        <v xml:space="preserve"> </v>
      </c>
      <c r="AL32" s="154"/>
      <c r="AM32" s="158"/>
      <c r="AN32" s="390" t="str">
        <f t="shared" si="10"/>
        <v/>
      </c>
      <c r="AO32" s="158"/>
      <c r="AP32" s="137"/>
      <c r="AQ32" s="388" t="str">
        <f t="shared" si="11"/>
        <v/>
      </c>
      <c r="AR32" s="157" t="str">
        <f>IF(VALUE(IF('Vessel List A'!CC31=1,1,IF('Vessel List A'!CC31=2,2,IF('Vessel List A'!CC31=3,3,IF('Vessel List A'!CC31=4,4,IF('Vessel List A'!CC31=5,5,IF('Vessel List A'!CC31=6,6,IF('Vessel List A'!CC31=7,7,IF('Vessel List A'!CC31=8,8,IF('Vessel List A'!CC31=9,9,IF('Vessel List A'!CC31=10,10,IF('Vessel List A'!CC31=11,11,IF('Vessel List A'!CC31=12,12,IF('Vessel List A'!CC31=13,13,IF('Vessel List A'!CC31=14,14,IF('Vessel List A'!CC31=15,15,IF('Vessel List A'!CC31=16,16,0)))))))))))))))))=0," ",VALUE(IF('Vessel List A'!CC31=1,1,IF('Vessel List A'!CC31=2,2,IF('Vessel List A'!CC31=3,3,IF('Vessel List A'!CC31=4,4,IF('Vessel List A'!CC31=5,5,IF('Vessel List A'!CC31=6,6,IF('Vessel List A'!CC31=7,7,IF('Vessel List A'!CC31=8,8,IF('Vessel List A'!CC31=9,9,IF('Vessel List A'!CC31=10,10,IF('Vessel List A'!CC31=11,11,IF('Vessel List A'!CC31=12,12,IF('Vessel List A'!CC31=13,13,IF('Vessel List A'!CC31=14,14,IF('Vessel List A'!CC31=15,15,IF('Vessel List A'!CC31=16,16,0))))))))))))))))))</f>
        <v xml:space="preserve"> </v>
      </c>
      <c r="AS32" s="154"/>
      <c r="AT32" s="158"/>
      <c r="AU32" s="390" t="str">
        <f t="shared" si="12"/>
        <v/>
      </c>
      <c r="AV32" s="158"/>
      <c r="AW32" s="137"/>
      <c r="AX32" s="388" t="str">
        <f t="shared" si="13"/>
        <v/>
      </c>
      <c r="AY32" s="157" t="str">
        <f>IF(VALUE(IF('Vessel List A'!CP31=1,1,IF('Vessel List A'!CP31=2,2,IF('Vessel List A'!CP31=3,3,IF('Vessel List A'!CP31=4,4,IF('Vessel List A'!CP31=5,5,IF('Vessel List A'!CP31=6,6,IF('Vessel List A'!CP31=7,7,IF('Vessel List A'!CP31=8,8,IF('Vessel List A'!CP31=9,9,IF('Vessel List A'!CP31=10,10,IF('Vessel List A'!CP31=11,11,IF('Vessel List A'!CP31=12,12,IF('Vessel List A'!CP31=13,13,IF('Vessel List A'!CP31=14,14,IF('Vessel List A'!CP31=15,15,IF('Vessel List A'!CP31=16,16,0)))))))))))))))))=0," ",VALUE(IF('Vessel List A'!CP31=1,1,IF('Vessel List A'!CP31=2,2,IF('Vessel List A'!CP31=3,3,IF('Vessel List A'!CP31=4,4,IF('Vessel List A'!CP31=5,5,IF('Vessel List A'!CP31=6,6,IF('Vessel List A'!CP31=7,7,IF('Vessel List A'!CP31=8,8,IF('Vessel List A'!CP31=9,9,IF('Vessel List A'!CP31=10,10,IF('Vessel List A'!CP31=11,11,IF('Vessel List A'!CP31=12,12,IF('Vessel List A'!CP31=13,13,IF('Vessel List A'!CP31=14,14,IF('Vessel List A'!CP31=15,15,IF('Vessel List A'!CP31=16,16,0))))))))))))))))))</f>
        <v xml:space="preserve"> </v>
      </c>
      <c r="AZ32" s="154"/>
      <c r="BA32" s="158"/>
      <c r="BB32" s="390" t="str">
        <f t="shared" si="14"/>
        <v/>
      </c>
      <c r="BC32" s="158"/>
      <c r="BD32" s="137"/>
      <c r="BE32" s="388" t="str">
        <f t="shared" si="15"/>
        <v/>
      </c>
      <c r="BF32" s="157" t="str">
        <f>IF(VALUE(IF('Vessel List A'!DC31=1,1,IF('Vessel List A'!DC31=2,2,IF('Vessel List A'!DC31=3,3,IF('Vessel List A'!DC31=4,4,IF('Vessel List A'!DC31=5,5,IF('Vessel List A'!DC31=6,6,IF('Vessel List A'!DC31=7,7,IF('Vessel List A'!DC31=8,8,IF('Vessel List A'!DC31=9,9,IF('Vessel List A'!DC31=10,10,IF('Vessel List A'!DC31=11,11,IF('Vessel List A'!DC31=12,12,IF('Vessel List A'!DC31=13,13,IF('Vessel List A'!DC31=14,14,IF('Vessel List A'!DC31=15,15,IF('Vessel List A'!DC31=16,16,0)))))))))))))))))=0," ",VALUE(IF('Vessel List A'!DC31=1,1,IF('Vessel List A'!DC31=2,2,IF('Vessel List A'!DC31=3,3,IF('Vessel List A'!DC31=4,4,IF('Vessel List A'!DC31=5,5,IF('Vessel List A'!DC31=6,6,IF('Vessel List A'!DC31=7,7,IF('Vessel List A'!DC31=8,8,IF('Vessel List A'!DC31=9,9,IF('Vessel List A'!DC31=10,10,IF('Vessel List A'!DC31=11,11,IF('Vessel List A'!DC31=12,12,IF('Vessel List A'!DC31=13,13,IF('Vessel List A'!DC31=14,14,IF('Vessel List A'!DC31=15,15,IF('Vessel List A'!DC31=16,16,0))))))))))))))))))</f>
        <v xml:space="preserve"> </v>
      </c>
      <c r="BG32" s="154"/>
      <c r="BH32" s="158"/>
      <c r="BI32" s="390" t="str">
        <f t="shared" si="16"/>
        <v/>
      </c>
      <c r="BJ32" s="158"/>
      <c r="BK32" s="137"/>
      <c r="BL32" s="388" t="str">
        <f t="shared" si="17"/>
        <v/>
      </c>
      <c r="BM32" s="157" t="str">
        <f>IF(VALUE(IF('Vessel List A'!DP31=1,1,IF('Vessel List A'!DP31=2,2,IF('Vessel List A'!DP31=3,3,IF('Vessel List A'!DP31=4,4,IF('Vessel List A'!DP31=5,5,IF('Vessel List A'!DP31=6,6,IF('Vessel List A'!DP31=7,7,IF('Vessel List A'!DP31=8,8,IF('Vessel List A'!DP31=9,9,IF('Vessel List A'!DP31=10,10,IF('Vessel List A'!DP31=11,11,IF('Vessel List A'!DP31=12,12,IF('Vessel List A'!DP31=13,13,IF('Vessel List A'!DP31=14,14,IF('Vessel List A'!DP31=15,15,IF('Vessel List A'!DP31=16,16,0)))))))))))))))))=0," ",VALUE(IF('Vessel List A'!DP31=1,1,IF('Vessel List A'!DP31=2,2,IF('Vessel List A'!DP31=3,3,IF('Vessel List A'!DP31=4,4,IF('Vessel List A'!DP31=5,5,IF('Vessel List A'!DP31=6,6,IF('Vessel List A'!DP31=7,7,IF('Vessel List A'!DP31=8,8,IF('Vessel List A'!DP31=9,9,IF('Vessel List A'!DP31=10,10,IF('Vessel List A'!DP31=11,11,IF('Vessel List A'!DP31=12,12,IF('Vessel List A'!DP31=13,13,IF('Vessel List A'!DP31=14,14,IF('Vessel List A'!DP31=15,15,IF('Vessel List A'!DP31=16,16,0))))))))))))))))))</f>
        <v xml:space="preserve"> </v>
      </c>
      <c r="BN32" s="154"/>
      <c r="BO32" s="158"/>
      <c r="BP32" s="390" t="str">
        <f t="shared" si="18"/>
        <v/>
      </c>
      <c r="BQ32" s="158"/>
      <c r="BR32" s="137"/>
      <c r="BS32" s="388" t="str">
        <f t="shared" si="19"/>
        <v/>
      </c>
      <c r="BT32" s="157" t="str">
        <f>IF(VALUE(IF('Vessel List A'!EC31=1,1,IF('Vessel List A'!EC31=2,2,IF('Vessel List A'!EC31=3,3,IF('Vessel List A'!EC31=4,4,IF('Vessel List A'!EC31=5,5,IF('Vessel List A'!EC31=6,6,IF('Vessel List A'!EC31=7,7,IF('Vessel List A'!EC31=8,8,IF('Vessel List A'!EC31=9,9,IF('Vessel List A'!EC31=10,10,IF('Vessel List A'!EC31=11,11,IF('Vessel List A'!EC31=12,12,IF('Vessel List A'!EC31=13,13,IF('Vessel List A'!EC31=14,14,IF('Vessel List A'!EC31=15,15,IF('Vessel List A'!EC31=16,16,0)))))))))))))))))=0," ",VALUE(IF('Vessel List A'!EC31=1,1,IF('Vessel List A'!EC31=2,2,IF('Vessel List A'!EC31=3,3,IF('Vessel List A'!EC31=4,4,IF('Vessel List A'!EC31=5,5,IF('Vessel List A'!EC31=6,6,IF('Vessel List A'!EC31=7,7,IF('Vessel List A'!EC31=8,8,IF('Vessel List A'!EC31=9,9,IF('Vessel List A'!EC31=10,10,IF('Vessel List A'!EC31=11,11,IF('Vessel List A'!EC31=12,12,IF('Vessel List A'!EC31=13,13,IF('Vessel List A'!EC31=14,14,IF('Vessel List A'!EC31=15,15,IF('Vessel List A'!EC31=16,16,0))))))))))))))))))</f>
        <v xml:space="preserve"> </v>
      </c>
      <c r="BU32" s="154"/>
      <c r="BV32" s="158"/>
      <c r="BW32" s="390" t="str">
        <f t="shared" si="20"/>
        <v/>
      </c>
      <c r="BX32" s="158"/>
      <c r="BY32" s="137"/>
      <c r="BZ32" s="388" t="str">
        <f t="shared" si="21"/>
        <v/>
      </c>
      <c r="CA32" s="157" t="str">
        <f>IF(VALUE(IF('Vessel List A'!EP31=1,1,IF('Vessel List A'!EP31=2,2,IF('Vessel List A'!EP31=3,3,IF('Vessel List A'!EP31=4,4,IF('Vessel List A'!EP31=5,5,IF('Vessel List A'!EP31=6,6,IF('Vessel List A'!EP31=7,7,IF('Vessel List A'!EP31=8,8,IF('Vessel List A'!EP31=9,9,IF('Vessel List A'!EP31=10,10,IF('Vessel List A'!EP31=11,11,IF('Vessel List A'!EP31=12,12,IF('Vessel List A'!EP31=13,13,IF('Vessel List A'!EP31=14,14,IF('Vessel List A'!EP31=15,15,IF('Vessel List A'!EP31=16,16,0)))))))))))))))))=0," ",VALUE(IF('Vessel List A'!EP31=1,1,IF('Vessel List A'!EP31=2,2,IF('Vessel List A'!EP31=3,3,IF('Vessel List A'!EP31=4,4,IF('Vessel List A'!EP31=5,5,IF('Vessel List A'!EP31=6,6,IF('Vessel List A'!EP31=7,7,IF('Vessel List A'!EP31=8,8,IF('Vessel List A'!EP31=9,9,IF('Vessel List A'!EP31=10,10,IF('Vessel List A'!EP31=11,11,IF('Vessel List A'!EP31=12,12,IF('Vessel List A'!EP31=13,13,IF('Vessel List A'!EP31=14,14,IF('Vessel List A'!EP31=15,15,IF('Vessel List A'!EP31=16,16,0))))))))))))))))))</f>
        <v xml:space="preserve"> </v>
      </c>
      <c r="CB32" s="154"/>
      <c r="CC32" s="158"/>
      <c r="CD32" s="390" t="str">
        <f t="shared" si="22"/>
        <v/>
      </c>
      <c r="CE32" s="158"/>
      <c r="CF32" s="137"/>
      <c r="CG32" s="388" t="str">
        <f t="shared" si="23"/>
        <v/>
      </c>
      <c r="CH32" s="157" t="str">
        <f>IF(VALUE(IF('Vessel List A'!FC31=1,1,IF('Vessel List A'!FC31=2,2,IF('Vessel List A'!FC31=3,3,IF('Vessel List A'!FC31=4,4,IF('Vessel List A'!FC31=5,5,IF('Vessel List A'!FC31=6,6,IF('Vessel List A'!FC31=7,7,IF('Vessel List A'!FC31=8,8,IF('Vessel List A'!FC31=9,9,IF('Vessel List A'!FC31=10,10,IF('Vessel List A'!FC31=11,11,IF('Vessel List A'!FC31=12,12,IF('Vessel List A'!FC31=13,13,IF('Vessel List A'!FC31=14,14,IF('Vessel List A'!FC31=15,15,IF('Vessel List A'!FC31=16,16,0)))))))))))))))))=0," ",VALUE(IF('Vessel List A'!FC31=1,1,IF('Vessel List A'!FC31=2,2,IF('Vessel List A'!FC31=3,3,IF('Vessel List A'!FC31=4,4,IF('Vessel List A'!FC31=5,5,IF('Vessel List A'!FC31=6,6,IF('Vessel List A'!FC31=7,7,IF('Vessel List A'!FC31=8,8,IF('Vessel List A'!FC31=9,9,IF('Vessel List A'!FC31=10,10,IF('Vessel List A'!FC31=11,11,IF('Vessel List A'!FC31=12,12,IF('Vessel List A'!FC31=13,13,IF('Vessel List A'!FC31=14,14,IF('Vessel List A'!FC31=15,15,IF('Vessel List A'!FC31=16,16,0))))))))))))))))))</f>
        <v xml:space="preserve"> </v>
      </c>
      <c r="CI32" s="154"/>
      <c r="CJ32" s="158"/>
      <c r="CK32" s="390" t="str">
        <f t="shared" si="24"/>
        <v/>
      </c>
      <c r="CL32" s="158"/>
      <c r="CM32" s="137"/>
      <c r="CN32" s="388" t="str">
        <f t="shared" si="25"/>
        <v/>
      </c>
      <c r="CO32" s="157" t="str">
        <f>IF(VALUE(IF('Vessel List A'!FP31=1,1,IF('Vessel List A'!FP31=2,2,IF('Vessel List A'!FP31=3,3,IF('Vessel List A'!FP31=4,4,IF('Vessel List A'!FP31=5,5,IF('Vessel List A'!FP31=6,6,IF('Vessel List A'!FP31=7,7,IF('Vessel List A'!FP31=8,8,IF('Vessel List A'!FP31=9,9,IF('Vessel List A'!FP31=10,10,IF('Vessel List A'!FP31=11,11,IF('Vessel List A'!FP31=12,12,IF('Vessel List A'!FP31=13,13,IF('Vessel List A'!FP31=14,14,IF('Vessel List A'!FP31=15,15,IF('Vessel List A'!FP31=16,16,0)))))))))))))))))=0," ",VALUE(IF('Vessel List A'!FP31=1,1,IF('Vessel List A'!FP31=2,2,IF('Vessel List A'!FP31=3,3,IF('Vessel List A'!FP31=4,4,IF('Vessel List A'!FP31=5,5,IF('Vessel List A'!FP31=6,6,IF('Vessel List A'!FP31=7,7,IF('Vessel List A'!FP31=8,8,IF('Vessel List A'!FP31=9,9,IF('Vessel List A'!FP31=10,10,IF('Vessel List A'!FP31=11,11,IF('Vessel List A'!FP31=12,12,IF('Vessel List A'!FP31=13,13,IF('Vessel List A'!FP31=14,14,IF('Vessel List A'!FP31=15,15,IF('Vessel List A'!FP31=16,16,0))))))))))))))))))</f>
        <v xml:space="preserve"> </v>
      </c>
      <c r="CP32" s="154"/>
      <c r="CQ32" s="158"/>
      <c r="CR32" s="390" t="str">
        <f t="shared" si="26"/>
        <v/>
      </c>
      <c r="CS32" s="158"/>
      <c r="CT32" s="137"/>
      <c r="CU32" s="388" t="str">
        <f t="shared" si="27"/>
        <v/>
      </c>
      <c r="CV32" s="157" t="str">
        <f>IF(VALUE(IF('Vessel List A'!GC31=1,1,IF('Vessel List A'!GC31=2,2,IF('Vessel List A'!GC31=3,3,IF('Vessel List A'!GC31=4,4,IF('Vessel List A'!GC31=5,5,IF('Vessel List A'!GC31=6,6,IF('Vessel List A'!GC31=7,7,IF('Vessel List A'!GC31=8,8,IF('Vessel List A'!GC31=9,9,IF('Vessel List A'!GC31=10,10,IF('Vessel List A'!GC31=11,11,IF('Vessel List A'!GC31=12,12,IF('Vessel List A'!GC31=13,13,IF('Vessel List A'!GC31=14,14,IF('Vessel List A'!GC31=15,15,IF('Vessel List A'!GC31=16,16,0)))))))))))))))))=0," ",VALUE(IF('Vessel List A'!GC31=1,1,IF('Vessel List A'!GC31=2,2,IF('Vessel List A'!GC31=3,3,IF('Vessel List A'!GC31=4,4,IF('Vessel List A'!GC31=5,5,IF('Vessel List A'!GC31=6,6,IF('Vessel List A'!GC31=7,7,IF('Vessel List A'!GC31=8,8,IF('Vessel List A'!GC31=9,9,IF('Vessel List A'!GC31=10,10,IF('Vessel List A'!GC31=11,11,IF('Vessel List A'!GC31=12,12,IF('Vessel List A'!GC31=13,13,IF('Vessel List A'!GC31=14,14,IF('Vessel List A'!GC31=15,15,IF('Vessel List A'!GC31=16,16,0))))))))))))))))))</f>
        <v xml:space="preserve"> </v>
      </c>
      <c r="CW32" s="154"/>
      <c r="CX32" s="158"/>
      <c r="CY32" s="390" t="str">
        <f t="shared" si="28"/>
        <v/>
      </c>
      <c r="CZ32" s="158"/>
      <c r="DA32" s="137"/>
      <c r="DB32" s="388" t="str">
        <f t="shared" si="29"/>
        <v/>
      </c>
      <c r="DC32" s="157" t="str">
        <f>IF(VALUE(IF('Vessel List A'!GP31=1,1,IF('Vessel List A'!GP31=2,2,IF('Vessel List A'!GP31=3,3,IF('Vessel List A'!GP31=4,4,IF('Vessel List A'!GP31=5,5,IF('Vessel List A'!GP31=6,6,IF('Vessel List A'!GP31=7,7,IF('Vessel List A'!GP31=8,8,IF('Vessel List A'!GP31=9,9,IF('Vessel List A'!GP31=10,10,IF('Vessel List A'!GP31=11,11,IF('Vessel List A'!GP31=12,12,IF('Vessel List A'!GP31=13,13,IF('Vessel List A'!GP31=14,14,IF('Vessel List A'!GP31=15,15,IF('Vessel List A'!GP31=16,16,0)))))))))))))))))=0," ",VALUE(IF('Vessel List A'!GP31=1,1,IF('Vessel List A'!GP31=2,2,IF('Vessel List A'!GP31=3,3,IF('Vessel List A'!GP31=4,4,IF('Vessel List A'!GP31=5,5,IF('Vessel List A'!GP31=6,6,IF('Vessel List A'!GP31=7,7,IF('Vessel List A'!GP31=8,8,IF('Vessel List A'!GP31=9,9,IF('Vessel List A'!GP31=10,10,IF('Vessel List A'!GP31=11,11,IF('Vessel List A'!GP31=12,12,IF('Vessel List A'!GP31=13,13,IF('Vessel List A'!GP31=14,14,IF('Vessel List A'!GP31=15,15,IF('Vessel List A'!GP31=16,16,0))))))))))))))))))</f>
        <v xml:space="preserve"> </v>
      </c>
      <c r="DD32" s="154"/>
      <c r="DE32" s="158"/>
      <c r="DF32" s="390" t="str">
        <f t="shared" si="30"/>
        <v/>
      </c>
      <c r="DG32" s="158"/>
      <c r="DH32" s="137"/>
      <c r="DI32" s="388" t="str">
        <f t="shared" si="31"/>
        <v/>
      </c>
      <c r="DJ32" s="157" t="str">
        <f>IF(VALUE(IF('Vessel List A'!HC31=1,1,IF('Vessel List A'!HC31=2,2,IF('Vessel List A'!HC31=3,3,IF('Vessel List A'!HC31=4,4,IF('Vessel List A'!HC31=5,5,IF('Vessel List A'!HC31=6,6,IF('Vessel List A'!HC31=7,7,IF('Vessel List A'!HC31=8,8,IF('Vessel List A'!HC31=9,9,IF('Vessel List A'!HC31=10,10,IF('Vessel List A'!HC31=11,11,IF('Vessel List A'!HC31=12,12,IF('Vessel List A'!HC31=13,13,IF('Vessel List A'!HC31=14,14,IF('Vessel List A'!HC31=15,15,IF('Vessel List A'!HC31=16,16,0)))))))))))))))))=0," ",VALUE(IF('Vessel List A'!HC31=1,1,IF('Vessel List A'!HC31=2,2,IF('Vessel List A'!HC31=3,3,IF('Vessel List A'!HC31=4,4,IF('Vessel List A'!HC31=5,5,IF('Vessel List A'!HC31=6,6,IF('Vessel List A'!HC31=7,7,IF('Vessel List A'!HC31=8,8,IF('Vessel List A'!HC31=9,9,IF('Vessel List A'!HC31=10,10,IF('Vessel List A'!HC31=11,11,IF('Vessel List A'!HC31=12,12,IF('Vessel List A'!HC31=13,13,IF('Vessel List A'!HC31=14,14,IF('Vessel List A'!HC31=15,15,IF('Vessel List A'!HC31=16,16,0))))))))))))))))))</f>
        <v xml:space="preserve"> </v>
      </c>
      <c r="DK32" s="154"/>
      <c r="DL32" s="158"/>
      <c r="DM32" s="390" t="str">
        <f t="shared" si="32"/>
        <v/>
      </c>
      <c r="DN32" s="158"/>
      <c r="DO32" s="137"/>
      <c r="DP32" s="388" t="str">
        <f t="shared" si="33"/>
        <v/>
      </c>
      <c r="DQ32" s="157" t="str">
        <f>IF(VALUE(IF('Vessel List A'!HP31=1,1,IF('Vessel List A'!HP31=2,2,IF('Vessel List A'!HP31=3,3,IF('Vessel List A'!HP31=4,4,IF('Vessel List A'!HP31=5,5,IF('Vessel List A'!HP31=6,6,IF('Vessel List A'!HP31=7,7,IF('Vessel List A'!HP31=8,8,IF('Vessel List A'!HP31=9,9,IF('Vessel List A'!HP31=10,10,IF('Vessel List A'!HP31=11,11,IF('Vessel List A'!HP31=12,12,IF('Vessel List A'!HP31=13,13,IF('Vessel List A'!HP31=14,14,IF('Vessel List A'!HP31=15,15,IF('Vessel List A'!HP31=16,16,0)))))))))))))))))=0," ",VALUE(IF('Vessel List A'!HP31=1,1,IF('Vessel List A'!HP31=2,2,IF('Vessel List A'!HP31=3,3,IF('Vessel List A'!HP31=4,4,IF('Vessel List A'!HP31=5,5,IF('Vessel List A'!HP31=6,6,IF('Vessel List A'!HP31=7,7,IF('Vessel List A'!HP31=8,8,IF('Vessel List A'!HP31=9,9,IF('Vessel List A'!HP31=10,10,IF('Vessel List A'!HP31=11,11,IF('Vessel List A'!HP31=12,12,IF('Vessel List A'!HP31=13,13,IF('Vessel List A'!HP31=14,14,IF('Vessel List A'!HP31=15,15,IF('Vessel List A'!HP31=16,16,0))))))))))))))))))</f>
        <v xml:space="preserve"> </v>
      </c>
      <c r="DR32" s="154"/>
      <c r="DS32" s="158"/>
      <c r="DT32" s="390" t="str">
        <f t="shared" si="34"/>
        <v/>
      </c>
      <c r="DU32" s="158"/>
      <c r="DV32" s="137"/>
      <c r="DW32" s="388" t="str">
        <f t="shared" si="35"/>
        <v/>
      </c>
      <c r="DX32" s="157" t="str">
        <f>IF(VALUE(IF('Vessel List A'!IC31=1,1,IF('Vessel List A'!IC31=2,2,IF('Vessel List A'!IC31=3,3,IF('Vessel List A'!IC31=4,4,IF('Vessel List A'!IC31=5,5,IF('Vessel List A'!IC31=6,6,IF('Vessel List A'!IC31=7,7,IF('Vessel List A'!IC31=8,8,IF('Vessel List A'!IC31=9,9,IF('Vessel List A'!IC31=10,10,IF('Vessel List A'!IC31=11,11,IF('Vessel List A'!IC31=12,12,IF('Vessel List A'!IC31=13,13,IF('Vessel List A'!IC31=14,14,IF('Vessel List A'!IC31=15,15,IF('Vessel List A'!IC31=16,16,0)))))))))))))))))=0," ",VALUE(IF('Vessel List A'!IC31=1,1,IF('Vessel List A'!IC31=2,2,IF('Vessel List A'!IC31=3,3,IF('Vessel List A'!IC31=4,4,IF('Vessel List A'!IC31=5,5,IF('Vessel List A'!IC31=6,6,IF('Vessel List A'!IC31=7,7,IF('Vessel List A'!IC31=8,8,IF('Vessel List A'!IC31=9,9,IF('Vessel List A'!IC31=10,10,IF('Vessel List A'!IC31=11,11,IF('Vessel List A'!IC31=12,12,IF('Vessel List A'!IC31=13,13,IF('Vessel List A'!IC31=14,14,IF('Vessel List A'!IC31=15,15,IF('Vessel List A'!IC31=16,16,0))))))))))))))))))</f>
        <v xml:space="preserve"> </v>
      </c>
      <c r="DY32" s="154"/>
      <c r="DZ32" s="158"/>
      <c r="EA32" s="390" t="str">
        <f t="shared" si="36"/>
        <v/>
      </c>
      <c r="EB32" s="158"/>
      <c r="EC32" s="137"/>
      <c r="ED32" s="388" t="str">
        <f t="shared" si="37"/>
        <v/>
      </c>
      <c r="EE32" s="157" t="str">
        <f>IF(VALUE(IF('Vessel List A'!IP31=1,1,IF('Vessel List A'!IP31=2,2,IF('Vessel List A'!IP31=3,3,IF('Vessel List A'!IP31=4,4,IF('Vessel List A'!IP31=5,5,IF('Vessel List A'!IP31=6,6,IF('Vessel List A'!IP31=7,7,IF('Vessel List A'!IP31=8,8,IF('Vessel List A'!IP31=9,9,IF('Vessel List A'!IP31=10,10,IF('Vessel List A'!IP31=11,11,IF('Vessel List A'!IP31=12,12,IF('Vessel List A'!IP31=13,13,IF('Vessel List A'!IP31=14,14,IF('Vessel List A'!IP31=15,15,IF('Vessel List A'!IP31=16,16,0)))))))))))))))))=0," ",VALUE(IF('Vessel List A'!IP31=1,1,IF('Vessel List A'!IP31=2,2,IF('Vessel List A'!IP31=3,3,IF('Vessel List A'!IP31=4,4,IF('Vessel List A'!IP31=5,5,IF('Vessel List A'!IP31=6,6,IF('Vessel List A'!IP31=7,7,IF('Vessel List A'!IP31=8,8,IF('Vessel List A'!IP31=9,9,IF('Vessel List A'!IP31=10,10,IF('Vessel List A'!IP31=11,11,IF('Vessel List A'!IP31=12,12,IF('Vessel List A'!IP31=13,13,IF('Vessel List A'!IP31=14,14,IF('Vessel List A'!IP31=15,15,IF('Vessel List A'!IP31=16,16,0))))))))))))))))))</f>
        <v xml:space="preserve"> </v>
      </c>
      <c r="EF32" s="154"/>
      <c r="EG32" s="158"/>
      <c r="EH32" s="390" t="str">
        <f t="shared" si="38"/>
        <v/>
      </c>
      <c r="EI32" s="158"/>
      <c r="EJ32" s="137"/>
      <c r="EK32" s="397" t="str">
        <f t="shared" si="39"/>
        <v/>
      </c>
      <c r="EL32" s="144"/>
      <c r="EM32" s="157" t="str">
        <f>IF(VALUE(IF('Vessel List B'!C31=1,1,IF('Vessel List B'!C31=2,2,IF('Vessel List B'!C31=3,3,IF('Vessel List B'!C31=4,4,IF('Vessel List B'!C31=5,5,IF('Vessel List B'!C31=6,6,IF('Vessel List B'!C31=7,7,IF('Vessel List B'!C31=8,8,IF('Vessel List B'!C31=9,9,IF('Vessel List B'!C31=10,10,IF('Vessel List B'!C31=11,11,IF('Vessel List B'!C31=12,12,IF('Vessel List B'!C31=13,13,IF('Vessel List B'!C31=14,14,IF('Vessel List B'!C31=15,15,IF('Vessel List B'!C31=16,16,0)))))))))))))))))=0," ",VALUE(IF('Vessel List B'!C31=1,1,IF('Vessel List B'!C31=2,2,IF('Vessel List B'!C31=3,3,IF('Vessel List B'!C31=4,4,IF('Vessel List B'!C31=5,5,IF('Vessel List B'!C31=6,6,IF('Vessel List B'!C31=7,7,IF('Vessel List B'!C31=8,8,IF('Vessel List B'!C31=9,9,IF('Vessel List B'!C31=10,10,IF('Vessel List B'!C31=11,11,IF('Vessel List B'!C31=12,12,IF('Vessel List B'!C31=13,13,IF('Vessel List B'!C31=14,14,IF('Vessel List B'!C31=15,15,IF('Vessel List B'!C31=16,16,0))))))))))))))))))</f>
        <v xml:space="preserve"> </v>
      </c>
      <c r="EN32" s="154"/>
      <c r="EO32" s="158"/>
      <c r="EP32" s="390" t="str">
        <f t="shared" si="40"/>
        <v/>
      </c>
      <c r="EQ32" s="158"/>
      <c r="ER32" s="137"/>
      <c r="ES32" s="388" t="str">
        <f t="shared" si="41"/>
        <v/>
      </c>
      <c r="ET32" s="157" t="str">
        <f>IF(VALUE(IF('Vessel List B'!P31=1,1,IF('Vessel List B'!P31=2,2,IF('Vessel List B'!P31=3,3,IF('Vessel List B'!P31=4,4,IF('Vessel List B'!P31=5,5,IF('Vessel List B'!P31=6,6,IF('Vessel List B'!P31=7,7,IF('Vessel List B'!P31=8,8,IF('Vessel List B'!P31=9,9,IF('Vessel List B'!P31=10,10,IF('Vessel List B'!P31=11,11,IF('Vessel List B'!P31=12,12,IF('Vessel List B'!P31=13,13,IF('Vessel List B'!P31=14,14,IF('Vessel List B'!P31=15,15,IF('Vessel List B'!P31=16,16,0)))))))))))))))))=0," ",VALUE(IF('Vessel List B'!P31=1,1,IF('Vessel List B'!P31=2,2,IF('Vessel List B'!P31=3,3,IF('Vessel List B'!P31=4,4,IF('Vessel List B'!P31=5,5,IF('Vessel List B'!P31=6,6,IF('Vessel List B'!P31=7,7,IF('Vessel List B'!P31=8,8,IF('Vessel List B'!P31=9,9,IF('Vessel List B'!P31=10,10,IF('Vessel List B'!P31=11,11,IF('Vessel List B'!P31=12,12,IF('Vessel List B'!P31=13,13,IF('Vessel List B'!P31=14,14,IF('Vessel List B'!P31=15,15,IF('Vessel List B'!P31=16,16,0))))))))))))))))))</f>
        <v xml:space="preserve"> </v>
      </c>
      <c r="EU32" s="154"/>
      <c r="EV32" s="158"/>
      <c r="EW32" s="390" t="str">
        <f t="shared" si="42"/>
        <v/>
      </c>
      <c r="EX32" s="158"/>
      <c r="EY32" s="137"/>
      <c r="EZ32" s="388" t="str">
        <f t="shared" si="43"/>
        <v/>
      </c>
      <c r="FA32" s="157" t="str">
        <f>IF(VALUE(IF('Vessel List B'!AC31=1,1,IF('Vessel List B'!AC31=2,2,IF('Vessel List B'!AC31=3,3,IF('Vessel List B'!AC31=4,4,IF('Vessel List B'!AC31=5,5,IF('Vessel List B'!AC31=6,6,IF('Vessel List B'!AC31=7,7,IF('Vessel List B'!AC31=8,8,IF('Vessel List B'!AC31=9,9,IF('Vessel List B'!AC31=10,10,IF('Vessel List B'!AC31=11,11,IF('Vessel List B'!AC31=12,12,IF('Vessel List B'!AC31=13,13,IF('Vessel List B'!AC31=14,14,IF('Vessel List B'!AC31=15,15,IF('Vessel List B'!AC31=16,16,0)))))))))))))))))=0," ",VALUE(IF('Vessel List B'!AC31=1,1,IF('Vessel List B'!AC31=2,2,IF('Vessel List B'!AC31=3,3,IF('Vessel List B'!AC31=4,4,IF('Vessel List B'!AC31=5,5,IF('Vessel List B'!AC31=6,6,IF('Vessel List B'!AC31=7,7,IF('Vessel List B'!AC31=8,8,IF('Vessel List B'!AC31=9,9,IF('Vessel List B'!AC31=10,10,IF('Vessel List B'!AC31=11,11,IF('Vessel List B'!AC31=12,12,IF('Vessel List B'!AC31=13,13,IF('Vessel List B'!AC31=14,14,IF('Vessel List B'!AC31=15,15,IF('Vessel List B'!AC31=16,16,0))))))))))))))))))</f>
        <v xml:space="preserve"> </v>
      </c>
      <c r="FB32" s="154"/>
      <c r="FC32" s="158"/>
      <c r="FD32" s="390" t="str">
        <f t="shared" si="44"/>
        <v/>
      </c>
      <c r="FE32" s="158"/>
      <c r="FF32" s="137"/>
      <c r="FG32" s="388" t="str">
        <f t="shared" si="45"/>
        <v/>
      </c>
      <c r="FH32" s="157" t="str">
        <f>IF(VALUE(IF('Vessel List B'!AP31=1,1,IF('Vessel List B'!AP31=2,2,IF('Vessel List B'!AP31=3,3,IF('Vessel List B'!AP31=4,4,IF('Vessel List B'!AP31=5,5,IF('Vessel List B'!AP31=6,6,IF('Vessel List B'!AP31=7,7,IF('Vessel List B'!AP31=8,8,IF('Vessel List B'!AP31=9,9,IF('Vessel List B'!AP31=10,10,IF('Vessel List B'!AP31=11,11,IF('Vessel List B'!AP31=12,12,IF('Vessel List B'!AP31=13,13,IF('Vessel List B'!AP31=14,14,IF('Vessel List B'!AP31=15,15,IF('Vessel List B'!AP31=16,16,0)))))))))))))))))=0," ",VALUE(IF('Vessel List B'!AP31=1,1,IF('Vessel List B'!AP31=2,2,IF('Vessel List B'!AP31=3,3,IF('Vessel List B'!AP31=4,4,IF('Vessel List B'!AP31=5,5,IF('Vessel List B'!AP31=6,6,IF('Vessel List B'!AP31=7,7,IF('Vessel List B'!AP31=8,8,IF('Vessel List B'!AP31=9,9,IF('Vessel List B'!AP31=10,10,IF('Vessel List B'!AP31=11,11,IF('Vessel List B'!AP31=12,12,IF('Vessel List B'!AP31=13,13,IF('Vessel List B'!AP31=14,14,IF('Vessel List B'!AP31=15,15,IF('Vessel List B'!AP31=16,16,0))))))))))))))))))</f>
        <v xml:space="preserve"> </v>
      </c>
      <c r="FI32" s="154"/>
      <c r="FJ32" s="158"/>
      <c r="FK32" s="390" t="str">
        <f t="shared" si="46"/>
        <v/>
      </c>
      <c r="FL32" s="158"/>
      <c r="FM32" s="137"/>
      <c r="FN32" s="388" t="str">
        <f t="shared" si="47"/>
        <v/>
      </c>
      <c r="FO32" s="157" t="str">
        <f>IF(VALUE(IF('Vessel List B'!BC31=1,1,IF('Vessel List B'!BC31=2,2,IF('Vessel List B'!BC31=3,3,IF('Vessel List B'!BC31=4,4,IF('Vessel List B'!BC31=5,5,IF('Vessel List B'!BC31=6,6,IF('Vessel List B'!BC31=7,7,IF('Vessel List B'!BC31=8,8,IF('Vessel List B'!BC31=9,9,IF('Vessel List B'!BC31=10,10,IF('Vessel List B'!BC31=11,11,IF('Vessel List B'!BC31=12,12,IF('Vessel List B'!BC31=13,13,IF('Vessel List B'!BC31=14,14,IF('Vessel List B'!BC31=15,15,IF('Vessel List B'!BC31=16,16,0)))))))))))))))))=0," ",VALUE(IF('Vessel List B'!BC31=1,1,IF('Vessel List B'!BC31=2,2,IF('Vessel List B'!BC31=3,3,IF('Vessel List B'!BC31=4,4,IF('Vessel List B'!BC31=5,5,IF('Vessel List B'!BC31=6,6,IF('Vessel List B'!BC31=7,7,IF('Vessel List B'!BC31=8,8,IF('Vessel List B'!BC31=9,9,IF('Vessel List B'!BC31=10,10,IF('Vessel List B'!BC31=11,11,IF('Vessel List B'!BC31=12,12,IF('Vessel List B'!BC31=13,13,IF('Vessel List B'!BC31=14,14,IF('Vessel List B'!BC31=15,15,IF('Vessel List B'!BC31=16,16,0))))))))))))))))))</f>
        <v xml:space="preserve"> </v>
      </c>
      <c r="FP32" s="154"/>
      <c r="FQ32" s="158"/>
      <c r="FR32" s="390" t="str">
        <f t="shared" si="48"/>
        <v/>
      </c>
      <c r="FS32" s="158"/>
      <c r="FT32" s="137"/>
      <c r="FU32" s="388" t="str">
        <f t="shared" si="49"/>
        <v/>
      </c>
      <c r="FV32" s="157" t="str">
        <f>IF(VALUE(IF('Vessel List B'!BP31=1,1,IF('Vessel List B'!BP31=2,2,IF('Vessel List B'!BP31=3,3,IF('Vessel List B'!BP31=4,4,IF('Vessel List B'!BP31=5,5,IF('Vessel List B'!BP31=6,6,IF('Vessel List B'!BP31=7,7,IF('Vessel List B'!BP31=8,8,IF('Vessel List B'!BP31=9,9,IF('Vessel List B'!BP31=10,10,IF('Vessel List B'!BP31=11,11,IF('Vessel List B'!BP31=12,12,IF('Vessel List B'!BP31=13,13,IF('Vessel List B'!BP31=14,14,IF('Vessel List B'!BP31=15,15,IF('Vessel List B'!BP31=16,16,0)))))))))))))))))=0," ",VALUE(IF('Vessel List B'!BP31=1,1,IF('Vessel List B'!BP31=2,2,IF('Vessel List B'!BP31=3,3,IF('Vessel List B'!BP31=4,4,IF('Vessel List B'!BP31=5,5,IF('Vessel List B'!BP31=6,6,IF('Vessel List B'!BP31=7,7,IF('Vessel List B'!BP31=8,8,IF('Vessel List B'!BP31=9,9,IF('Vessel List B'!BP31=10,10,IF('Vessel List B'!BP31=11,11,IF('Vessel List B'!BP31=12,12,IF('Vessel List B'!BP31=13,13,IF('Vessel List B'!BP31=14,14,IF('Vessel List B'!BP31=15,15,IF('Vessel List B'!BP31=16,16,0))))))))))))))))))</f>
        <v xml:space="preserve"> </v>
      </c>
      <c r="FW32" s="154"/>
      <c r="FX32" s="158"/>
      <c r="FY32" s="390" t="str">
        <f t="shared" si="50"/>
        <v/>
      </c>
      <c r="FZ32" s="158"/>
      <c r="GA32" s="137"/>
      <c r="GB32" s="388" t="str">
        <f t="shared" si="51"/>
        <v/>
      </c>
      <c r="GC32" s="157" t="str">
        <f>IF(VALUE(IF('Vessel List B'!CC31=1,1,IF('Vessel List B'!CC31=2,2,IF('Vessel List B'!CC31=3,3,IF('Vessel List B'!CC31=4,4,IF('Vessel List B'!CC31=5,5,IF('Vessel List B'!CC31=6,6,IF('Vessel List B'!CC31=7,7,IF('Vessel List B'!CC31=8,8,IF('Vessel List B'!CC31=9,9,IF('Vessel List B'!CC31=10,10,IF('Vessel List B'!CC31=11,11,IF('Vessel List B'!CC31=12,12,IF('Vessel List B'!CC31=13,13,IF('Vessel List B'!CC31=14,14,IF('Vessel List B'!CC31=15,15,IF('Vessel List B'!CC31=16,16,0)))))))))))))))))=0," ",VALUE(IF('Vessel List B'!CC31=1,1,IF('Vessel List B'!CC31=2,2,IF('Vessel List B'!CC31=3,3,IF('Vessel List B'!CC31=4,4,IF('Vessel List B'!CC31=5,5,IF('Vessel List B'!CC31=6,6,IF('Vessel List B'!CC31=7,7,IF('Vessel List B'!CC31=8,8,IF('Vessel List B'!CC31=9,9,IF('Vessel List B'!CC31=10,10,IF('Vessel List B'!CC31=11,11,IF('Vessel List B'!CC31=12,12,IF('Vessel List B'!CC31=13,13,IF('Vessel List B'!CC31=14,14,IF('Vessel List B'!CC31=15,15,IF('Vessel List B'!CC31=16,16,0))))))))))))))))))</f>
        <v xml:space="preserve"> </v>
      </c>
      <c r="GD32" s="154"/>
      <c r="GE32" s="158"/>
      <c r="GF32" s="390" t="str">
        <f t="shared" si="52"/>
        <v/>
      </c>
      <c r="GG32" s="158"/>
      <c r="GH32" s="137"/>
      <c r="GI32" s="388" t="str">
        <f t="shared" si="53"/>
        <v/>
      </c>
      <c r="GJ32" s="157" t="str">
        <f>IF(VALUE(IF('Vessel List B'!CP31=1,1,IF('Vessel List B'!CP31=2,2,IF('Vessel List B'!CP31=3,3,IF('Vessel List B'!CP31=4,4,IF('Vessel List B'!CP31=5,5,IF('Vessel List B'!CP31=6,6,IF('Vessel List B'!CP31=7,7,IF('Vessel List B'!CP31=8,8,IF('Vessel List B'!CP31=9,9,IF('Vessel List B'!CP31=10,10,IF('Vessel List B'!CP31=11,11,IF('Vessel List B'!CP31=12,12,IF('Vessel List B'!CP31=13,13,IF('Vessel List B'!CP31=14,14,IF('Vessel List B'!CP31=15,15,IF('Vessel List B'!CP31=16,16,0)))))))))))))))))=0," ",VALUE(IF('Vessel List B'!CP31=1,1,IF('Vessel List B'!CP31=2,2,IF('Vessel List B'!CP31=3,3,IF('Vessel List B'!CP31=4,4,IF('Vessel List B'!CP31=5,5,IF('Vessel List B'!CP31=6,6,IF('Vessel List B'!CP31=7,7,IF('Vessel List B'!CP31=8,8,IF('Vessel List B'!CP31=9,9,IF('Vessel List B'!CP31=10,10,IF('Vessel List B'!CP31=11,11,IF('Vessel List B'!CP31=12,12,IF('Vessel List B'!CP31=13,13,IF('Vessel List B'!CP31=14,14,IF('Vessel List B'!CP31=15,15,IF('Vessel List B'!CP31=16,16,0))))))))))))))))))</f>
        <v xml:space="preserve"> </v>
      </c>
      <c r="GK32" s="154"/>
      <c r="GL32" s="158"/>
      <c r="GM32" s="390" t="str">
        <f t="shared" si="54"/>
        <v/>
      </c>
      <c r="GN32" s="158"/>
      <c r="GO32" s="137"/>
      <c r="GP32" s="388" t="str">
        <f t="shared" si="55"/>
        <v/>
      </c>
      <c r="GQ32" s="157" t="str">
        <f>IF(VALUE(IF('Vessel List B'!DC31=1,1,IF('Vessel List B'!DC31=2,2,IF('Vessel List B'!DC31=3,3,IF('Vessel List B'!DC31=4,4,IF('Vessel List B'!DC31=5,5,IF('Vessel List B'!DC31=6,6,IF('Vessel List B'!DC31=7,7,IF('Vessel List B'!DC31=8,8,IF('Vessel List B'!DC31=9,9,IF('Vessel List B'!DC31=10,10,IF('Vessel List B'!DC31=11,11,IF('Vessel List B'!DC31=12,12,IF('Vessel List B'!DC31=13,13,IF('Vessel List B'!DC31=14,14,IF('Vessel List B'!DC31=15,15,IF('Vessel List B'!DC31=16,16,0)))))))))))))))))=0," ",VALUE(IF('Vessel List B'!DC31=1,1,IF('Vessel List B'!DC31=2,2,IF('Vessel List B'!DC31=3,3,IF('Vessel List B'!DC31=4,4,IF('Vessel List B'!DC31=5,5,IF('Vessel List B'!DC31=6,6,IF('Vessel List B'!DC31=7,7,IF('Vessel List B'!DC31=8,8,IF('Vessel List B'!DC31=9,9,IF('Vessel List B'!DC31=10,10,IF('Vessel List B'!DC31=11,11,IF('Vessel List B'!DC31=12,12,IF('Vessel List B'!DC31=13,13,IF('Vessel List B'!DC31=14,14,IF('Vessel List B'!DC31=15,15,IF('Vessel List B'!DC31=16,16,0))))))))))))))))))</f>
        <v xml:space="preserve"> </v>
      </c>
      <c r="GR32" s="154"/>
      <c r="GS32" s="158"/>
      <c r="GT32" s="390" t="str">
        <f t="shared" si="56"/>
        <v/>
      </c>
      <c r="GU32" s="158"/>
      <c r="GV32" s="137"/>
      <c r="GW32" s="388" t="str">
        <f t="shared" si="57"/>
        <v/>
      </c>
      <c r="GX32" s="157" t="str">
        <f>IF(VALUE(IF('Vessel List B'!DP31=1,1,IF('Vessel List B'!DP31=2,2,IF('Vessel List B'!DP31=3,3,IF('Vessel List B'!DP31=4,4,IF('Vessel List B'!DP31=5,5,IF('Vessel List B'!DP31=6,6,IF('Vessel List B'!DP31=7,7,IF('Vessel List B'!DP31=8,8,IF('Vessel List B'!DP31=9,9,IF('Vessel List B'!DP31=10,10,IF('Vessel List B'!DP31=11,11,IF('Vessel List B'!DP31=12,12,IF('Vessel List B'!DP31=13,13,IF('Vessel List B'!DP31=14,14,IF('Vessel List B'!DP31=15,15,IF('Vessel List B'!DP31=16,16,0)))))))))))))))))=0," ",VALUE(IF('Vessel List B'!DP31=1,1,IF('Vessel List B'!DP31=2,2,IF('Vessel List B'!DP31=3,3,IF('Vessel List B'!DP31=4,4,IF('Vessel List B'!DP31=5,5,IF('Vessel List B'!DP31=6,6,IF('Vessel List B'!DP31=7,7,IF('Vessel List B'!DP31=8,8,IF('Vessel List B'!DP31=9,9,IF('Vessel List B'!DP31=10,10,IF('Vessel List B'!DP31=11,11,IF('Vessel List B'!DP31=12,12,IF('Vessel List B'!DP31=13,13,IF('Vessel List B'!DP31=14,14,IF('Vessel List B'!DP31=15,15,IF('Vessel List B'!DP31=16,16,0))))))))))))))))))</f>
        <v xml:space="preserve"> </v>
      </c>
      <c r="GY32" s="154"/>
      <c r="GZ32" s="158"/>
      <c r="HA32" s="390" t="str">
        <f t="shared" si="58"/>
        <v/>
      </c>
      <c r="HB32" s="158"/>
      <c r="HC32" s="137"/>
      <c r="HD32" s="388" t="str">
        <f t="shared" si="59"/>
        <v/>
      </c>
      <c r="HE32" s="157" t="str">
        <f>IF(VALUE(IF('Vessel List B'!EC31=1,1,IF('Vessel List B'!EC31=2,2,IF('Vessel List B'!EC31=3,3,IF('Vessel List B'!EC31=4,4,IF('Vessel List B'!EC31=5,5,IF('Vessel List B'!EC31=6,6,IF('Vessel List B'!EC31=7,7,IF('Vessel List B'!EC31=8,8,IF('Vessel List B'!EC31=9,9,IF('Vessel List B'!EC31=10,10,IF('Vessel List B'!EC31=11,11,IF('Vessel List B'!EC31=12,12,IF('Vessel List B'!EC31=13,13,IF('Vessel List B'!EC31=14,14,IF('Vessel List B'!EC31=15,15,IF('Vessel List B'!EC31=16,16,0)))))))))))))))))=0," ",VALUE(IF('Vessel List B'!EC31=1,1,IF('Vessel List B'!EC31=2,2,IF('Vessel List B'!EC31=3,3,IF('Vessel List B'!EC31=4,4,IF('Vessel List B'!EC31=5,5,IF('Vessel List B'!EC31=6,6,IF('Vessel List B'!EC31=7,7,IF('Vessel List B'!EC31=8,8,IF('Vessel List B'!EC31=9,9,IF('Vessel List B'!EC31=10,10,IF('Vessel List B'!EC31=11,11,IF('Vessel List B'!EC31=12,12,IF('Vessel List B'!EC31=13,13,IF('Vessel List B'!EC31=14,14,IF('Vessel List B'!EC31=15,15,IF('Vessel List B'!EC31=16,16,0))))))))))))))))))</f>
        <v xml:space="preserve"> </v>
      </c>
      <c r="HF32" s="154"/>
      <c r="HG32" s="158"/>
      <c r="HH32" s="390" t="str">
        <f t="shared" si="60"/>
        <v/>
      </c>
      <c r="HI32" s="158"/>
      <c r="HJ32" s="137"/>
      <c r="HK32" s="388" t="str">
        <f t="shared" si="61"/>
        <v/>
      </c>
      <c r="HL32" s="157" t="str">
        <f>IF(VALUE(IF('Vessel List B'!EP31=1,1,IF('Vessel List B'!EP31=2,2,IF('Vessel List B'!EP31=3,3,IF('Vessel List B'!EP31=4,4,IF('Vessel List B'!EP31=5,5,IF('Vessel List B'!EP31=6,6,IF('Vessel List B'!EP31=7,7,IF('Vessel List B'!EP31=8,8,IF('Vessel List B'!EP31=9,9,IF('Vessel List B'!EP31=10,10,IF('Vessel List B'!EP31=11,11,IF('Vessel List B'!EP31=12,12,IF('Vessel List B'!EP31=13,13,IF('Vessel List B'!EP31=14,14,IF('Vessel List B'!EP31=15,15,IF('Vessel List B'!EP31=16,16,0)))))))))))))))))=0," ",VALUE(IF('Vessel List B'!EP31=1,1,IF('Vessel List B'!EP31=2,2,IF('Vessel List B'!EP31=3,3,IF('Vessel List B'!EP31=4,4,IF('Vessel List B'!EP31=5,5,IF('Vessel List B'!EP31=6,6,IF('Vessel List B'!EP31=7,7,IF('Vessel List B'!EP31=8,8,IF('Vessel List B'!EP31=9,9,IF('Vessel List B'!EP31=10,10,IF('Vessel List B'!EP31=11,11,IF('Vessel List B'!EP31=12,12,IF('Vessel List B'!EP31=13,13,IF('Vessel List B'!EP31=14,14,IF('Vessel List B'!EP31=15,15,IF('Vessel List B'!EP31=16,16,0))))))))))))))))))</f>
        <v xml:space="preserve"> </v>
      </c>
      <c r="HM32" s="154"/>
      <c r="HN32" s="158"/>
      <c r="HO32" s="390" t="str">
        <f t="shared" si="62"/>
        <v/>
      </c>
      <c r="HP32" s="158"/>
      <c r="HQ32" s="137"/>
      <c r="HR32" s="388" t="str">
        <f t="shared" si="63"/>
        <v/>
      </c>
      <c r="HS32" s="157" t="str">
        <f>IF(VALUE(IF('Vessel List B'!FC31=1,1,IF('Vessel List B'!FC31=2,2,IF('Vessel List B'!FC31=3,3,IF('Vessel List B'!FC31=4,4,IF('Vessel List B'!FC31=5,5,IF('Vessel List B'!FC31=6,6,IF('Vessel List B'!FC31=7,7,IF('Vessel List B'!FC31=8,8,IF('Vessel List B'!FC31=9,9,IF('Vessel List B'!FC31=10,10,IF('Vessel List B'!FC31=11,11,IF('Vessel List B'!FC31=12,12,IF('Vessel List B'!FC31=13,13,IF('Vessel List B'!FC31=14,14,IF('Vessel List B'!FC31=15,15,IF('Vessel List B'!FC31=16,16,0)))))))))))))))))=0," ",VALUE(IF('Vessel List B'!FC31=1,1,IF('Vessel List B'!FC31=2,2,IF('Vessel List B'!FC31=3,3,IF('Vessel List B'!FC31=4,4,IF('Vessel List B'!FC31=5,5,IF('Vessel List B'!FC31=6,6,IF('Vessel List B'!FC31=7,7,IF('Vessel List B'!FC31=8,8,IF('Vessel List B'!FC31=9,9,IF('Vessel List B'!FC31=10,10,IF('Vessel List B'!FC31=11,11,IF('Vessel List B'!FC31=12,12,IF('Vessel List B'!FC31=13,13,IF('Vessel List B'!FC31=14,14,IF('Vessel List B'!FC31=15,15,IF('Vessel List B'!FC31=16,16,0))))))))))))))))))</f>
        <v xml:space="preserve"> </v>
      </c>
      <c r="HT32" s="154"/>
      <c r="HU32" s="158"/>
      <c r="HV32" s="390" t="str">
        <f t="shared" si="64"/>
        <v/>
      </c>
      <c r="HW32" s="158"/>
      <c r="HX32" s="137"/>
      <c r="HY32" s="388" t="str">
        <f t="shared" si="65"/>
        <v/>
      </c>
      <c r="HZ32" s="157" t="str">
        <f>IF(VALUE(IF('Vessel List B'!FP31=1,1,IF('Vessel List B'!FP31=2,2,IF('Vessel List B'!FP31=3,3,IF('Vessel List B'!FP31=4,4,IF('Vessel List B'!FP31=5,5,IF('Vessel List B'!FP31=6,6,IF('Vessel List B'!FP31=7,7,IF('Vessel List B'!FP31=8,8,IF('Vessel List B'!FP31=9,9,IF('Vessel List B'!FP31=10,10,IF('Vessel List B'!FP31=11,11,IF('Vessel List B'!FP31=12,12,IF('Vessel List B'!FP31=13,13,IF('Vessel List B'!FP31=14,14,IF('Vessel List B'!FP31=15,15,IF('Vessel List B'!FP31=16,16,0)))))))))))))))))=0," ",VALUE(IF('Vessel List B'!FP31=1,1,IF('Vessel List B'!FP31=2,2,IF('Vessel List B'!FP31=3,3,IF('Vessel List B'!FP31=4,4,IF('Vessel List B'!FP31=5,5,IF('Vessel List B'!FP31=6,6,IF('Vessel List B'!FP31=7,7,IF('Vessel List B'!FP31=8,8,IF('Vessel List B'!FP31=9,9,IF('Vessel List B'!FP31=10,10,IF('Vessel List B'!FP31=11,11,IF('Vessel List B'!FP31=12,12,IF('Vessel List B'!FP31=13,13,IF('Vessel List B'!FP31=14,14,IF('Vessel List B'!FP31=15,15,IF('Vessel List B'!FP31=16,16,0))))))))))))))))))</f>
        <v xml:space="preserve"> </v>
      </c>
      <c r="IA32" s="154"/>
      <c r="IB32" s="158"/>
      <c r="IC32" s="390" t="str">
        <f t="shared" si="66"/>
        <v/>
      </c>
      <c r="ID32" s="158"/>
      <c r="IE32" s="137"/>
      <c r="IF32" s="388" t="str">
        <f t="shared" si="67"/>
        <v/>
      </c>
      <c r="IG32" s="157" t="str">
        <f>IF(VALUE(IF('Vessel List B'!GC31=1,1,IF('Vessel List B'!GC31=2,2,IF('Vessel List B'!GC31=3,3,IF('Vessel List B'!GC31=4,4,IF('Vessel List B'!GC31=5,5,IF('Vessel List B'!GC31=6,6,IF('Vessel List B'!GC31=7,7,IF('Vessel List B'!GC31=8,8,IF('Vessel List B'!GC31=9,9,IF('Vessel List B'!GC31=10,10,IF('Vessel List B'!GC31=11,11,IF('Vessel List B'!GC31=12,12,IF('Vessel List B'!GC31=13,13,IF('Vessel List B'!GC31=14,14,IF('Vessel List B'!GC31=15,15,IF('Vessel List B'!GC31=16,16,0)))))))))))))))))=0," ",VALUE(IF('Vessel List B'!GC31=1,1,IF('Vessel List B'!GC31=2,2,IF('Vessel List B'!GC31=3,3,IF('Vessel List B'!GC31=4,4,IF('Vessel List B'!GC31=5,5,IF('Vessel List B'!GC31=6,6,IF('Vessel List B'!GC31=7,7,IF('Vessel List B'!GC31=8,8,IF('Vessel List B'!GC31=9,9,IF('Vessel List B'!GC31=10,10,IF('Vessel List B'!GC31=11,11,IF('Vessel List B'!GC31=12,12,IF('Vessel List B'!GC31=13,13,IF('Vessel List B'!GC31=14,14,IF('Vessel List B'!GC31=15,15,IF('Vessel List B'!GC31=16,16,0))))))))))))))))))</f>
        <v xml:space="preserve"> </v>
      </c>
      <c r="IH32" s="154"/>
      <c r="II32" s="158"/>
      <c r="IJ32" s="390" t="str">
        <f t="shared" si="68"/>
        <v/>
      </c>
      <c r="IK32" s="158"/>
      <c r="IL32" s="137"/>
      <c r="IM32" s="388" t="str">
        <f t="shared" si="69"/>
        <v/>
      </c>
      <c r="IN32" s="157" t="str">
        <f>IF(VALUE(IF('Vessel List B'!GP31=1,1,IF('Vessel List B'!GP31=2,2,IF('Vessel List B'!GP31=3,3,IF('Vessel List B'!GP31=4,4,IF('Vessel List B'!GP31=5,5,IF('Vessel List B'!GP31=6,6,IF('Vessel List B'!GP31=7,7,IF('Vessel List B'!GP31=8,8,IF('Vessel List B'!GP31=9,9,IF('Vessel List B'!GP31=10,10,IF('Vessel List B'!GP31=11,11,IF('Vessel List B'!GP31=12,12,IF('Vessel List B'!GP31=13,13,IF('Vessel List B'!GP31=14,14,IF('Vessel List B'!GP31=15,15,IF('Vessel List B'!GP31=16,16,0)))))))))))))))))=0," ",VALUE(IF('Vessel List B'!GP31=1,1,IF('Vessel List B'!GP31=2,2,IF('Vessel List B'!GP31=3,3,IF('Vessel List B'!GP31=4,4,IF('Vessel List B'!GP31=5,5,IF('Vessel List B'!GP31=6,6,IF('Vessel List B'!GP31=7,7,IF('Vessel List B'!GP31=8,8,IF('Vessel List B'!GP31=9,9,IF('Vessel List B'!GP31=10,10,IF('Vessel List B'!GP31=11,11,IF('Vessel List B'!GP31=12,12,IF('Vessel List B'!GP31=13,13,IF('Vessel List B'!GP31=14,14,IF('Vessel List B'!GP31=15,15,IF('Vessel List B'!GP31=16,16,0))))))))))))))))))</f>
        <v xml:space="preserve"> </v>
      </c>
      <c r="IO32" s="154"/>
      <c r="IP32" s="158"/>
      <c r="IQ32" s="390" t="str">
        <f t="shared" si="70"/>
        <v/>
      </c>
      <c r="IR32" s="158"/>
      <c r="IS32" s="137"/>
      <c r="IT32" s="388" t="str">
        <f t="shared" si="71"/>
        <v/>
      </c>
      <c r="IU32" s="157" t="str">
        <f>IF(VALUE(IF('Vessel List B'!HC31=1,1,IF('Vessel List B'!HC31=2,2,IF('Vessel List B'!HC31=3,3,IF('Vessel List B'!HC31=4,4,IF('Vessel List B'!HC31=5,5,IF('Vessel List B'!HC31=6,6,IF('Vessel List B'!HC31=7,7,IF('Vessel List B'!HC31=8,8,IF('Vessel List B'!HC31=9,9,IF('Vessel List B'!HC31=10,10,IF('Vessel List B'!HC31=11,11,IF('Vessel List B'!HC31=12,12,IF('Vessel List B'!HC31=13,13,IF('Vessel List B'!HC31=14,14,IF('Vessel List B'!HC31=15,15,IF('Vessel List B'!HC31=16,16,0)))))))))))))))))=0," ",VALUE(IF('Vessel List B'!HC31=1,1,IF('Vessel List B'!HC31=2,2,IF('Vessel List B'!HC31=3,3,IF('Vessel List B'!HC31=4,4,IF('Vessel List B'!HC31=5,5,IF('Vessel List B'!HC31=6,6,IF('Vessel List B'!HC31=7,7,IF('Vessel List B'!HC31=8,8,IF('Vessel List B'!HC31=9,9,IF('Vessel List B'!HC31=10,10,IF('Vessel List B'!HC31=11,11,IF('Vessel List B'!HC31=12,12,IF('Vessel List B'!HC31=13,13,IF('Vessel List B'!HC31=14,14,IF('Vessel List B'!HC31=15,15,IF('Vessel List B'!HC31=16,16,0))))))))))))))))))</f>
        <v xml:space="preserve"> </v>
      </c>
      <c r="IV32" s="154"/>
      <c r="IW32" s="158"/>
      <c r="IX32" s="390" t="str">
        <f t="shared" si="72"/>
        <v/>
      </c>
      <c r="IY32" s="158"/>
      <c r="IZ32" s="137"/>
      <c r="JA32" s="388" t="str">
        <f t="shared" si="73"/>
        <v/>
      </c>
      <c r="JB32" s="157" t="str">
        <f>IF(VALUE(IF('Vessel List B'!HP31=1,1,IF('Vessel List B'!HP31=2,2,IF('Vessel List B'!HP31=3,3,IF('Vessel List B'!HP31=4,4,IF('Vessel List B'!HP31=5,5,IF('Vessel List B'!HP31=6,6,IF('Vessel List B'!HP31=7,7,IF('Vessel List B'!HP31=8,8,IF('Vessel List B'!HP31=9,9,IF('Vessel List B'!HP31=10,10,IF('Vessel List B'!HP31=11,11,IF('Vessel List B'!HP31=12,12,IF('Vessel List B'!HP31=13,13,IF('Vessel List B'!HP31=14,14,IF('Vessel List B'!HP31=15,15,IF('Vessel List B'!HP31=16,16,0)))))))))))))))))=0," ",VALUE(IF('Vessel List B'!HP31=1,1,IF('Vessel List B'!HP31=2,2,IF('Vessel List B'!HP31=3,3,IF('Vessel List B'!HP31=4,4,IF('Vessel List B'!HP31=5,5,IF('Vessel List B'!HP31=6,6,IF('Vessel List B'!HP31=7,7,IF('Vessel List B'!HP31=8,8,IF('Vessel List B'!HP31=9,9,IF('Vessel List B'!HP31=10,10,IF('Vessel List B'!HP31=11,11,IF('Vessel List B'!HP31=12,12,IF('Vessel List B'!HP31=13,13,IF('Vessel List B'!HP31=14,14,IF('Vessel List B'!HP31=15,15,IF('Vessel List B'!HP31=16,16,0))))))))))))))))))</f>
        <v xml:space="preserve"> </v>
      </c>
      <c r="JC32" s="154"/>
      <c r="JD32" s="158"/>
      <c r="JE32" s="390" t="str">
        <f t="shared" si="74"/>
        <v/>
      </c>
      <c r="JF32" s="158"/>
      <c r="JG32" s="137"/>
      <c r="JH32" s="388" t="str">
        <f t="shared" si="75"/>
        <v/>
      </c>
      <c r="JI32" s="157" t="str">
        <f>IF(VALUE(IF('Vessel List B'!IC31=1,1,IF('Vessel List B'!IC31=2,2,IF('Vessel List B'!IC31=3,3,IF('Vessel List B'!IC31=4,4,IF('Vessel List B'!IC31=5,5,IF('Vessel List B'!IC31=6,6,IF('Vessel List B'!IC31=7,7,IF('Vessel List B'!IC31=8,8,IF('Vessel List B'!IC31=9,9,IF('Vessel List B'!IC31=10,10,IF('Vessel List B'!IC31=11,11,IF('Vessel List B'!IC31=12,12,IF('Vessel List B'!IC31=13,13,IF('Vessel List B'!IC31=14,14,IF('Vessel List B'!IC31=15,15,IF('Vessel List B'!IC31=16,16,0)))))))))))))))))=0," ",VALUE(IF('Vessel List B'!IC31=1,1,IF('Vessel List B'!IC31=2,2,IF('Vessel List B'!IC31=3,3,IF('Vessel List B'!IC31=4,4,IF('Vessel List B'!IC31=5,5,IF('Vessel List B'!IC31=6,6,IF('Vessel List B'!IC31=7,7,IF('Vessel List B'!IC31=8,8,IF('Vessel List B'!IC31=9,9,IF('Vessel List B'!IC31=10,10,IF('Vessel List B'!IC31=11,11,IF('Vessel List B'!IC31=12,12,IF('Vessel List B'!IC31=13,13,IF('Vessel List B'!IC31=14,14,IF('Vessel List B'!IC31=15,15,IF('Vessel List B'!IC31=16,16,0))))))))))))))))))</f>
        <v xml:space="preserve"> </v>
      </c>
      <c r="JJ32" s="154"/>
      <c r="JK32" s="158"/>
      <c r="JL32" s="390" t="str">
        <f t="shared" si="76"/>
        <v/>
      </c>
      <c r="JM32" s="158"/>
      <c r="JN32" s="137"/>
      <c r="JO32" s="388" t="str">
        <f t="shared" si="77"/>
        <v/>
      </c>
      <c r="JP32" s="157" t="str">
        <f>IF(VALUE(IF('Vessel List B'!IP31=1,1,IF('Vessel List B'!IP31=2,2,IF('Vessel List B'!IP31=3,3,IF('Vessel List B'!IP31=4,4,IF('Vessel List B'!IP31=5,5,IF('Vessel List B'!IP31=6,6,IF('Vessel List B'!IP31=7,7,IF('Vessel List B'!IP31=8,8,IF('Vessel List B'!IP31=9,9,IF('Vessel List B'!IP31=10,10,IF('Vessel List B'!IP31=11,11,IF('Vessel List B'!IP31=12,12,IF('Vessel List B'!IP31=13,13,IF('Vessel List B'!IP31=14,14,IF('Vessel List B'!IP31=15,15,IF('Vessel List B'!IP31=16,16,0)))))))))))))))))=0," ",VALUE(IF('Vessel List B'!IP31=1,1,IF('Vessel List B'!IP31=2,2,IF('Vessel List B'!IP31=3,3,IF('Vessel List B'!IP31=4,4,IF('Vessel List B'!IP31=5,5,IF('Vessel List B'!IP31=6,6,IF('Vessel List B'!IP31=7,7,IF('Vessel List B'!IP31=8,8,IF('Vessel List B'!IP31=9,9,IF('Vessel List B'!IP31=10,10,IF('Vessel List B'!IP31=11,11,IF('Vessel List B'!IP31=12,12,IF('Vessel List B'!IP31=13,13,IF('Vessel List B'!IP31=14,14,IF('Vessel List B'!IP31=15,15,IF('Vessel List B'!IP31=16,16,0))))))))))))))))))</f>
        <v xml:space="preserve"> </v>
      </c>
      <c r="JQ32" s="154"/>
      <c r="JR32" s="158"/>
      <c r="JS32" s="390" t="str">
        <f t="shared" si="78"/>
        <v/>
      </c>
      <c r="JT32" s="158"/>
      <c r="JU32" s="137"/>
      <c r="JV32" s="397" t="str">
        <f t="shared" si="79"/>
        <v/>
      </c>
      <c r="JW32" s="403"/>
    </row>
    <row r="33" spans="1:283" ht="15" x14ac:dyDescent="0.25">
      <c r="A33" s="132">
        <f>'Vessel List A'!B32</f>
        <v>41607</v>
      </c>
      <c r="B33" s="157" t="str">
        <f>IF(VALUE(IF('Vessel List A'!C32=1,1,IF('Vessel List A'!C32=2,2,IF('Vessel List A'!C32=3,3,IF('Vessel List A'!C32=4,4,IF('Vessel List A'!C32=5,5,IF('Vessel List A'!C32=6,6,IF('Vessel List A'!C32=7,7,IF('Vessel List A'!C32=8,8,IF('Vessel List A'!C32=9,9,IF('Vessel List A'!C32=10,10,IF('Vessel List A'!C32=11,11,IF('Vessel List A'!C32=12,12,IF('Vessel List A'!C32=13,13,IF('Vessel List A'!C32=14,14,IF('Vessel List A'!C32=15,15,IF('Vessel List A'!C32=16,16,0)))))))))))))))))=0," ",VALUE(IF('Vessel List A'!C32=1,1,IF('Vessel List A'!C32=2,2,IF('Vessel List A'!C32=3,3,IF('Vessel List A'!C32=4,4,IF('Vessel List A'!C32=5,5,IF('Vessel List A'!C32=6,6,IF('Vessel List A'!C32=7,7,IF('Vessel List A'!C32=8,8,IF('Vessel List A'!C32=9,9,IF('Vessel List A'!C32=10,10,IF('Vessel List A'!C32=11,11,IF('Vessel List A'!C32=12,12,IF('Vessel List A'!C32=13,13,IF('Vessel List A'!C32=14,14,IF('Vessel List A'!C32=15,15,IF('Vessel List A'!C32=16,16,0))))))))))))))))))</f>
        <v xml:space="preserve"> </v>
      </c>
      <c r="C33" s="154"/>
      <c r="D33" s="158"/>
      <c r="E33" s="390" t="str">
        <f t="shared" si="0"/>
        <v/>
      </c>
      <c r="F33" s="158"/>
      <c r="G33" s="137"/>
      <c r="H33" s="388" t="str">
        <f t="shared" si="1"/>
        <v/>
      </c>
      <c r="I33" s="157" t="str">
        <f>IF(VALUE(IF('Vessel List A'!P32=1,1,IF('Vessel List A'!P32=2,2,IF('Vessel List A'!P32=3,3,IF('Vessel List A'!P32=4,4,IF('Vessel List A'!P32=5,5,IF('Vessel List A'!P32=6,6,IF('Vessel List A'!P32=7,7,IF('Vessel List A'!P32=8,8,IF('Vessel List A'!P32=9,9,IF('Vessel List A'!P32=10,10,IF('Vessel List A'!P32=11,11,IF('Vessel List A'!P32=12,12,IF('Vessel List A'!P32=13,13,IF('Vessel List A'!P32=14,14,IF('Vessel List A'!P32=15,15,IF('Vessel List A'!P32=16,16,0)))))))))))))))))=0," ",VALUE(IF('Vessel List A'!P32=1,1,IF('Vessel List A'!P32=2,2,IF('Vessel List A'!P32=3,3,IF('Vessel List A'!P32=4,4,IF('Vessel List A'!P32=5,5,IF('Vessel List A'!P32=6,6,IF('Vessel List A'!P32=7,7,IF('Vessel List A'!P32=8,8,IF('Vessel List A'!P32=9,9,IF('Vessel List A'!P32=10,10,IF('Vessel List A'!P32=11,11,IF('Vessel List A'!P32=12,12,IF('Vessel List A'!P32=13,13,IF('Vessel List A'!P32=14,14,IF('Vessel List A'!P32=15,15,IF('Vessel List A'!P32=16,16,0))))))))))))))))))</f>
        <v xml:space="preserve"> </v>
      </c>
      <c r="J33" s="154"/>
      <c r="K33" s="158"/>
      <c r="L33" s="390" t="str">
        <f t="shared" si="2"/>
        <v/>
      </c>
      <c r="M33" s="158"/>
      <c r="N33" s="137"/>
      <c r="O33" s="388" t="str">
        <f t="shared" si="3"/>
        <v/>
      </c>
      <c r="P33" s="157" t="str">
        <f>IF(VALUE(IF('Vessel List A'!AC32=1,1,IF('Vessel List A'!AC32=2,2,IF('Vessel List A'!AC32=3,3,IF('Vessel List A'!AC32=4,4,IF('Vessel List A'!AC32=5,5,IF('Vessel List A'!AC32=6,6,IF('Vessel List A'!AC32=7,7,IF('Vessel List A'!AC32=8,8,IF('Vessel List A'!AC32=9,9,IF('Vessel List A'!AC32=10,10,IF('Vessel List A'!AC32=11,11,IF('Vessel List A'!AC32=12,12,IF('Vessel List A'!AC32=13,13,IF('Vessel List A'!AC32=14,14,IF('Vessel List A'!AC32=15,15,IF('Vessel List A'!AC32=16,16,0)))))))))))))))))=0," ",VALUE(IF('Vessel List A'!AC32=1,1,IF('Vessel List A'!AC32=2,2,IF('Vessel List A'!AC32=3,3,IF('Vessel List A'!AC32=4,4,IF('Vessel List A'!AC32=5,5,IF('Vessel List A'!AC32=6,6,IF('Vessel List A'!AC32=7,7,IF('Vessel List A'!AC32=8,8,IF('Vessel List A'!AC32=9,9,IF('Vessel List A'!AC32=10,10,IF('Vessel List A'!AC32=11,11,IF('Vessel List A'!AC32=12,12,IF('Vessel List A'!AC32=13,13,IF('Vessel List A'!AC32=14,14,IF('Vessel List A'!AC32=15,15,IF('Vessel List A'!AC32=16,16,0))))))))))))))))))</f>
        <v xml:space="preserve"> </v>
      </c>
      <c r="Q33" s="154"/>
      <c r="R33" s="158"/>
      <c r="S33" s="390" t="str">
        <f t="shared" si="4"/>
        <v/>
      </c>
      <c r="T33" s="158"/>
      <c r="U33" s="137"/>
      <c r="V33" s="388" t="str">
        <f t="shared" si="5"/>
        <v/>
      </c>
      <c r="W33" s="157" t="str">
        <f>IF(VALUE(IF('Vessel List A'!AP32=1,1,IF('Vessel List A'!AP32=2,2,IF('Vessel List A'!AP32=3,3,IF('Vessel List A'!AP32=4,4,IF('Vessel List A'!AP32=5,5,IF('Vessel List A'!AP32=6,6,IF('Vessel List A'!AP32=7,7,IF('Vessel List A'!AP32=8,8,IF('Vessel List A'!AP32=9,9,IF('Vessel List A'!AP32=10,10,IF('Vessel List A'!AP32=11,11,IF('Vessel List A'!AP32=12,12,IF('Vessel List A'!AP32=13,13,IF('Vessel List A'!AP32=14,14,IF('Vessel List A'!AP32=15,15,IF('Vessel List A'!AP32=16,16,0)))))))))))))))))=0," ",VALUE(IF('Vessel List A'!AP32=1,1,IF('Vessel List A'!AP32=2,2,IF('Vessel List A'!AP32=3,3,IF('Vessel List A'!AP32=4,4,IF('Vessel List A'!AP32=5,5,IF('Vessel List A'!AP32=6,6,IF('Vessel List A'!AP32=7,7,IF('Vessel List A'!AP32=8,8,IF('Vessel List A'!AP32=9,9,IF('Vessel List A'!AP32=10,10,IF('Vessel List A'!AP32=11,11,IF('Vessel List A'!AP32=12,12,IF('Vessel List A'!AP32=13,13,IF('Vessel List A'!AP32=14,14,IF('Vessel List A'!AP32=15,15,IF('Vessel List A'!AP32=16,16,0))))))))))))))))))</f>
        <v xml:space="preserve"> </v>
      </c>
      <c r="X33" s="154"/>
      <c r="Y33" s="158"/>
      <c r="Z33" s="390" t="str">
        <f t="shared" si="6"/>
        <v/>
      </c>
      <c r="AA33" s="158"/>
      <c r="AB33" s="137"/>
      <c r="AC33" s="388" t="str">
        <f t="shared" si="7"/>
        <v/>
      </c>
      <c r="AD33" s="157" t="str">
        <f>IF(VALUE(IF('Vessel List A'!BC32=1,1,IF('Vessel List A'!BC32=2,2,IF('Vessel List A'!BC32=3,3,IF('Vessel List A'!BC32=4,4,IF('Vessel List A'!BC32=5,5,IF('Vessel List A'!BC32=6,6,IF('Vessel List A'!BC32=7,7,IF('Vessel List A'!BC32=8,8,IF('Vessel List A'!BC32=9,9,IF('Vessel List A'!BC32=10,10,IF('Vessel List A'!BC32=11,11,IF('Vessel List A'!BC32=12,12,IF('Vessel List A'!BC32=13,13,IF('Vessel List A'!BC32=14,14,IF('Vessel List A'!BC32=15,15,IF('Vessel List A'!BC32=16,16,0)))))))))))))))))=0," ",VALUE(IF('Vessel List A'!BC32=1,1,IF('Vessel List A'!BC32=2,2,IF('Vessel List A'!BC32=3,3,IF('Vessel List A'!BC32=4,4,IF('Vessel List A'!BC32=5,5,IF('Vessel List A'!BC32=6,6,IF('Vessel List A'!BC32=7,7,IF('Vessel List A'!BC32=8,8,IF('Vessel List A'!BC32=9,9,IF('Vessel List A'!BC32=10,10,IF('Vessel List A'!BC32=11,11,IF('Vessel List A'!BC32=12,12,IF('Vessel List A'!BC32=13,13,IF('Vessel List A'!BC32=14,14,IF('Vessel List A'!BC32=15,15,IF('Vessel List A'!BC32=16,16,0))))))))))))))))))</f>
        <v xml:space="preserve"> </v>
      </c>
      <c r="AE33" s="154"/>
      <c r="AF33" s="158"/>
      <c r="AG33" s="390" t="str">
        <f t="shared" si="8"/>
        <v/>
      </c>
      <c r="AH33" s="158"/>
      <c r="AI33" s="137"/>
      <c r="AJ33" s="388" t="str">
        <f t="shared" si="9"/>
        <v/>
      </c>
      <c r="AK33" s="157" t="str">
        <f>IF(VALUE(IF('Vessel List A'!BP32=1,1,IF('Vessel List A'!BP32=2,2,IF('Vessel List A'!BP32=3,3,IF('Vessel List A'!BP32=4,4,IF('Vessel List A'!BP32=5,5,IF('Vessel List A'!BP32=6,6,IF('Vessel List A'!BP32=7,7,IF('Vessel List A'!BP32=8,8,IF('Vessel List A'!BP32=9,9,IF('Vessel List A'!BP32=10,10,IF('Vessel List A'!BP32=11,11,IF('Vessel List A'!BP32=12,12,IF('Vessel List A'!BP32=13,13,IF('Vessel List A'!BP32=14,14,IF('Vessel List A'!BP32=15,15,IF('Vessel List A'!BP32=16,16,0)))))))))))))))))=0," ",VALUE(IF('Vessel List A'!BP32=1,1,IF('Vessel List A'!BP32=2,2,IF('Vessel List A'!BP32=3,3,IF('Vessel List A'!BP32=4,4,IF('Vessel List A'!BP32=5,5,IF('Vessel List A'!BP32=6,6,IF('Vessel List A'!BP32=7,7,IF('Vessel List A'!BP32=8,8,IF('Vessel List A'!BP32=9,9,IF('Vessel List A'!BP32=10,10,IF('Vessel List A'!BP32=11,11,IF('Vessel List A'!BP32=12,12,IF('Vessel List A'!BP32=13,13,IF('Vessel List A'!BP32=14,14,IF('Vessel List A'!BP32=15,15,IF('Vessel List A'!BP32=16,16,0))))))))))))))))))</f>
        <v xml:space="preserve"> </v>
      </c>
      <c r="AL33" s="154"/>
      <c r="AM33" s="158"/>
      <c r="AN33" s="390" t="str">
        <f t="shared" si="10"/>
        <v/>
      </c>
      <c r="AO33" s="158"/>
      <c r="AP33" s="137"/>
      <c r="AQ33" s="388" t="str">
        <f t="shared" si="11"/>
        <v/>
      </c>
      <c r="AR33" s="157" t="str">
        <f>IF(VALUE(IF('Vessel List A'!CC32=1,1,IF('Vessel List A'!CC32=2,2,IF('Vessel List A'!CC32=3,3,IF('Vessel List A'!CC32=4,4,IF('Vessel List A'!CC32=5,5,IF('Vessel List A'!CC32=6,6,IF('Vessel List A'!CC32=7,7,IF('Vessel List A'!CC32=8,8,IF('Vessel List A'!CC32=9,9,IF('Vessel List A'!CC32=10,10,IF('Vessel List A'!CC32=11,11,IF('Vessel List A'!CC32=12,12,IF('Vessel List A'!CC32=13,13,IF('Vessel List A'!CC32=14,14,IF('Vessel List A'!CC32=15,15,IF('Vessel List A'!CC32=16,16,0)))))))))))))))))=0," ",VALUE(IF('Vessel List A'!CC32=1,1,IF('Vessel List A'!CC32=2,2,IF('Vessel List A'!CC32=3,3,IF('Vessel List A'!CC32=4,4,IF('Vessel List A'!CC32=5,5,IF('Vessel List A'!CC32=6,6,IF('Vessel List A'!CC32=7,7,IF('Vessel List A'!CC32=8,8,IF('Vessel List A'!CC32=9,9,IF('Vessel List A'!CC32=10,10,IF('Vessel List A'!CC32=11,11,IF('Vessel List A'!CC32=12,12,IF('Vessel List A'!CC32=13,13,IF('Vessel List A'!CC32=14,14,IF('Vessel List A'!CC32=15,15,IF('Vessel List A'!CC32=16,16,0))))))))))))))))))</f>
        <v xml:space="preserve"> </v>
      </c>
      <c r="AS33" s="154"/>
      <c r="AT33" s="158"/>
      <c r="AU33" s="390" t="str">
        <f t="shared" si="12"/>
        <v/>
      </c>
      <c r="AV33" s="158"/>
      <c r="AW33" s="137"/>
      <c r="AX33" s="388" t="str">
        <f t="shared" si="13"/>
        <v/>
      </c>
      <c r="AY33" s="157" t="str">
        <f>IF(VALUE(IF('Vessel List A'!CP32=1,1,IF('Vessel List A'!CP32=2,2,IF('Vessel List A'!CP32=3,3,IF('Vessel List A'!CP32=4,4,IF('Vessel List A'!CP32=5,5,IF('Vessel List A'!CP32=6,6,IF('Vessel List A'!CP32=7,7,IF('Vessel List A'!CP32=8,8,IF('Vessel List A'!CP32=9,9,IF('Vessel List A'!CP32=10,10,IF('Vessel List A'!CP32=11,11,IF('Vessel List A'!CP32=12,12,IF('Vessel List A'!CP32=13,13,IF('Vessel List A'!CP32=14,14,IF('Vessel List A'!CP32=15,15,IF('Vessel List A'!CP32=16,16,0)))))))))))))))))=0," ",VALUE(IF('Vessel List A'!CP32=1,1,IF('Vessel List A'!CP32=2,2,IF('Vessel List A'!CP32=3,3,IF('Vessel List A'!CP32=4,4,IF('Vessel List A'!CP32=5,5,IF('Vessel List A'!CP32=6,6,IF('Vessel List A'!CP32=7,7,IF('Vessel List A'!CP32=8,8,IF('Vessel List A'!CP32=9,9,IF('Vessel List A'!CP32=10,10,IF('Vessel List A'!CP32=11,11,IF('Vessel List A'!CP32=12,12,IF('Vessel List A'!CP32=13,13,IF('Vessel List A'!CP32=14,14,IF('Vessel List A'!CP32=15,15,IF('Vessel List A'!CP32=16,16,0))))))))))))))))))</f>
        <v xml:space="preserve"> </v>
      </c>
      <c r="AZ33" s="154"/>
      <c r="BA33" s="158"/>
      <c r="BB33" s="390" t="str">
        <f t="shared" si="14"/>
        <v/>
      </c>
      <c r="BC33" s="158"/>
      <c r="BD33" s="137"/>
      <c r="BE33" s="388" t="str">
        <f t="shared" si="15"/>
        <v/>
      </c>
      <c r="BF33" s="157" t="str">
        <f>IF(VALUE(IF('Vessel List A'!DC32=1,1,IF('Vessel List A'!DC32=2,2,IF('Vessel List A'!DC32=3,3,IF('Vessel List A'!DC32=4,4,IF('Vessel List A'!DC32=5,5,IF('Vessel List A'!DC32=6,6,IF('Vessel List A'!DC32=7,7,IF('Vessel List A'!DC32=8,8,IF('Vessel List A'!DC32=9,9,IF('Vessel List A'!DC32=10,10,IF('Vessel List A'!DC32=11,11,IF('Vessel List A'!DC32=12,12,IF('Vessel List A'!DC32=13,13,IF('Vessel List A'!DC32=14,14,IF('Vessel List A'!DC32=15,15,IF('Vessel List A'!DC32=16,16,0)))))))))))))))))=0," ",VALUE(IF('Vessel List A'!DC32=1,1,IF('Vessel List A'!DC32=2,2,IF('Vessel List A'!DC32=3,3,IF('Vessel List A'!DC32=4,4,IF('Vessel List A'!DC32=5,5,IF('Vessel List A'!DC32=6,6,IF('Vessel List A'!DC32=7,7,IF('Vessel List A'!DC32=8,8,IF('Vessel List A'!DC32=9,9,IF('Vessel List A'!DC32=10,10,IF('Vessel List A'!DC32=11,11,IF('Vessel List A'!DC32=12,12,IF('Vessel List A'!DC32=13,13,IF('Vessel List A'!DC32=14,14,IF('Vessel List A'!DC32=15,15,IF('Vessel List A'!DC32=16,16,0))))))))))))))))))</f>
        <v xml:space="preserve"> </v>
      </c>
      <c r="BG33" s="154"/>
      <c r="BH33" s="158"/>
      <c r="BI33" s="390" t="str">
        <f t="shared" si="16"/>
        <v/>
      </c>
      <c r="BJ33" s="158"/>
      <c r="BK33" s="137"/>
      <c r="BL33" s="388" t="str">
        <f t="shared" si="17"/>
        <v/>
      </c>
      <c r="BM33" s="157" t="str">
        <f>IF(VALUE(IF('Vessel List A'!DP32=1,1,IF('Vessel List A'!DP32=2,2,IF('Vessel List A'!DP32=3,3,IF('Vessel List A'!DP32=4,4,IF('Vessel List A'!DP32=5,5,IF('Vessel List A'!DP32=6,6,IF('Vessel List A'!DP32=7,7,IF('Vessel List A'!DP32=8,8,IF('Vessel List A'!DP32=9,9,IF('Vessel List A'!DP32=10,10,IF('Vessel List A'!DP32=11,11,IF('Vessel List A'!DP32=12,12,IF('Vessel List A'!DP32=13,13,IF('Vessel List A'!DP32=14,14,IF('Vessel List A'!DP32=15,15,IF('Vessel List A'!DP32=16,16,0)))))))))))))))))=0," ",VALUE(IF('Vessel List A'!DP32=1,1,IF('Vessel List A'!DP32=2,2,IF('Vessel List A'!DP32=3,3,IF('Vessel List A'!DP32=4,4,IF('Vessel List A'!DP32=5,5,IF('Vessel List A'!DP32=6,6,IF('Vessel List A'!DP32=7,7,IF('Vessel List A'!DP32=8,8,IF('Vessel List A'!DP32=9,9,IF('Vessel List A'!DP32=10,10,IF('Vessel List A'!DP32=11,11,IF('Vessel List A'!DP32=12,12,IF('Vessel List A'!DP32=13,13,IF('Vessel List A'!DP32=14,14,IF('Vessel List A'!DP32=15,15,IF('Vessel List A'!DP32=16,16,0))))))))))))))))))</f>
        <v xml:space="preserve"> </v>
      </c>
      <c r="BN33" s="154"/>
      <c r="BO33" s="158"/>
      <c r="BP33" s="390" t="str">
        <f t="shared" si="18"/>
        <v/>
      </c>
      <c r="BQ33" s="158"/>
      <c r="BR33" s="137"/>
      <c r="BS33" s="388" t="str">
        <f t="shared" si="19"/>
        <v/>
      </c>
      <c r="BT33" s="157" t="str">
        <f>IF(VALUE(IF('Vessel List A'!EC32=1,1,IF('Vessel List A'!EC32=2,2,IF('Vessel List A'!EC32=3,3,IF('Vessel List A'!EC32=4,4,IF('Vessel List A'!EC32=5,5,IF('Vessel List A'!EC32=6,6,IF('Vessel List A'!EC32=7,7,IF('Vessel List A'!EC32=8,8,IF('Vessel List A'!EC32=9,9,IF('Vessel List A'!EC32=10,10,IF('Vessel List A'!EC32=11,11,IF('Vessel List A'!EC32=12,12,IF('Vessel List A'!EC32=13,13,IF('Vessel List A'!EC32=14,14,IF('Vessel List A'!EC32=15,15,IF('Vessel List A'!EC32=16,16,0)))))))))))))))))=0," ",VALUE(IF('Vessel List A'!EC32=1,1,IF('Vessel List A'!EC32=2,2,IF('Vessel List A'!EC32=3,3,IF('Vessel List A'!EC32=4,4,IF('Vessel List A'!EC32=5,5,IF('Vessel List A'!EC32=6,6,IF('Vessel List A'!EC32=7,7,IF('Vessel List A'!EC32=8,8,IF('Vessel List A'!EC32=9,9,IF('Vessel List A'!EC32=10,10,IF('Vessel List A'!EC32=11,11,IF('Vessel List A'!EC32=12,12,IF('Vessel List A'!EC32=13,13,IF('Vessel List A'!EC32=14,14,IF('Vessel List A'!EC32=15,15,IF('Vessel List A'!EC32=16,16,0))))))))))))))))))</f>
        <v xml:space="preserve"> </v>
      </c>
      <c r="BU33" s="154"/>
      <c r="BV33" s="158"/>
      <c r="BW33" s="390" t="str">
        <f t="shared" si="20"/>
        <v/>
      </c>
      <c r="BX33" s="158"/>
      <c r="BY33" s="137"/>
      <c r="BZ33" s="388" t="str">
        <f t="shared" si="21"/>
        <v/>
      </c>
      <c r="CA33" s="157" t="str">
        <f>IF(VALUE(IF('Vessel List A'!EP32=1,1,IF('Vessel List A'!EP32=2,2,IF('Vessel List A'!EP32=3,3,IF('Vessel List A'!EP32=4,4,IF('Vessel List A'!EP32=5,5,IF('Vessel List A'!EP32=6,6,IF('Vessel List A'!EP32=7,7,IF('Vessel List A'!EP32=8,8,IF('Vessel List A'!EP32=9,9,IF('Vessel List A'!EP32=10,10,IF('Vessel List A'!EP32=11,11,IF('Vessel List A'!EP32=12,12,IF('Vessel List A'!EP32=13,13,IF('Vessel List A'!EP32=14,14,IF('Vessel List A'!EP32=15,15,IF('Vessel List A'!EP32=16,16,0)))))))))))))))))=0," ",VALUE(IF('Vessel List A'!EP32=1,1,IF('Vessel List A'!EP32=2,2,IF('Vessel List A'!EP32=3,3,IF('Vessel List A'!EP32=4,4,IF('Vessel List A'!EP32=5,5,IF('Vessel List A'!EP32=6,6,IF('Vessel List A'!EP32=7,7,IF('Vessel List A'!EP32=8,8,IF('Vessel List A'!EP32=9,9,IF('Vessel List A'!EP32=10,10,IF('Vessel List A'!EP32=11,11,IF('Vessel List A'!EP32=12,12,IF('Vessel List A'!EP32=13,13,IF('Vessel List A'!EP32=14,14,IF('Vessel List A'!EP32=15,15,IF('Vessel List A'!EP32=16,16,0))))))))))))))))))</f>
        <v xml:space="preserve"> </v>
      </c>
      <c r="CB33" s="154"/>
      <c r="CC33" s="158"/>
      <c r="CD33" s="390" t="str">
        <f t="shared" si="22"/>
        <v/>
      </c>
      <c r="CE33" s="158"/>
      <c r="CF33" s="137"/>
      <c r="CG33" s="388" t="str">
        <f t="shared" si="23"/>
        <v/>
      </c>
      <c r="CH33" s="157" t="str">
        <f>IF(VALUE(IF('Vessel List A'!FC32=1,1,IF('Vessel List A'!FC32=2,2,IF('Vessel List A'!FC32=3,3,IF('Vessel List A'!FC32=4,4,IF('Vessel List A'!FC32=5,5,IF('Vessel List A'!FC32=6,6,IF('Vessel List A'!FC32=7,7,IF('Vessel List A'!FC32=8,8,IF('Vessel List A'!FC32=9,9,IF('Vessel List A'!FC32=10,10,IF('Vessel List A'!FC32=11,11,IF('Vessel List A'!FC32=12,12,IF('Vessel List A'!FC32=13,13,IF('Vessel List A'!FC32=14,14,IF('Vessel List A'!FC32=15,15,IF('Vessel List A'!FC32=16,16,0)))))))))))))))))=0," ",VALUE(IF('Vessel List A'!FC32=1,1,IF('Vessel List A'!FC32=2,2,IF('Vessel List A'!FC32=3,3,IF('Vessel List A'!FC32=4,4,IF('Vessel List A'!FC32=5,5,IF('Vessel List A'!FC32=6,6,IF('Vessel List A'!FC32=7,7,IF('Vessel List A'!FC32=8,8,IF('Vessel List A'!FC32=9,9,IF('Vessel List A'!FC32=10,10,IF('Vessel List A'!FC32=11,11,IF('Vessel List A'!FC32=12,12,IF('Vessel List A'!FC32=13,13,IF('Vessel List A'!FC32=14,14,IF('Vessel List A'!FC32=15,15,IF('Vessel List A'!FC32=16,16,0))))))))))))))))))</f>
        <v xml:space="preserve"> </v>
      </c>
      <c r="CI33" s="154"/>
      <c r="CJ33" s="158"/>
      <c r="CK33" s="390" t="str">
        <f t="shared" si="24"/>
        <v/>
      </c>
      <c r="CL33" s="158"/>
      <c r="CM33" s="137"/>
      <c r="CN33" s="388" t="str">
        <f t="shared" si="25"/>
        <v/>
      </c>
      <c r="CO33" s="157" t="str">
        <f>IF(VALUE(IF('Vessel List A'!FP32=1,1,IF('Vessel List A'!FP32=2,2,IF('Vessel List A'!FP32=3,3,IF('Vessel List A'!FP32=4,4,IF('Vessel List A'!FP32=5,5,IF('Vessel List A'!FP32=6,6,IF('Vessel List A'!FP32=7,7,IF('Vessel List A'!FP32=8,8,IF('Vessel List A'!FP32=9,9,IF('Vessel List A'!FP32=10,10,IF('Vessel List A'!FP32=11,11,IF('Vessel List A'!FP32=12,12,IF('Vessel List A'!FP32=13,13,IF('Vessel List A'!FP32=14,14,IF('Vessel List A'!FP32=15,15,IF('Vessel List A'!FP32=16,16,0)))))))))))))))))=0," ",VALUE(IF('Vessel List A'!FP32=1,1,IF('Vessel List A'!FP32=2,2,IF('Vessel List A'!FP32=3,3,IF('Vessel List A'!FP32=4,4,IF('Vessel List A'!FP32=5,5,IF('Vessel List A'!FP32=6,6,IF('Vessel List A'!FP32=7,7,IF('Vessel List A'!FP32=8,8,IF('Vessel List A'!FP32=9,9,IF('Vessel List A'!FP32=10,10,IF('Vessel List A'!FP32=11,11,IF('Vessel List A'!FP32=12,12,IF('Vessel List A'!FP32=13,13,IF('Vessel List A'!FP32=14,14,IF('Vessel List A'!FP32=15,15,IF('Vessel List A'!FP32=16,16,0))))))))))))))))))</f>
        <v xml:space="preserve"> </v>
      </c>
      <c r="CP33" s="154"/>
      <c r="CQ33" s="158"/>
      <c r="CR33" s="390" t="str">
        <f t="shared" si="26"/>
        <v/>
      </c>
      <c r="CS33" s="158"/>
      <c r="CT33" s="137"/>
      <c r="CU33" s="388" t="str">
        <f t="shared" si="27"/>
        <v/>
      </c>
      <c r="CV33" s="157" t="str">
        <f>IF(VALUE(IF('Vessel List A'!GC32=1,1,IF('Vessel List A'!GC32=2,2,IF('Vessel List A'!GC32=3,3,IF('Vessel List A'!GC32=4,4,IF('Vessel List A'!GC32=5,5,IF('Vessel List A'!GC32=6,6,IF('Vessel List A'!GC32=7,7,IF('Vessel List A'!GC32=8,8,IF('Vessel List A'!GC32=9,9,IF('Vessel List A'!GC32=10,10,IF('Vessel List A'!GC32=11,11,IF('Vessel List A'!GC32=12,12,IF('Vessel List A'!GC32=13,13,IF('Vessel List A'!GC32=14,14,IF('Vessel List A'!GC32=15,15,IF('Vessel List A'!GC32=16,16,0)))))))))))))))))=0," ",VALUE(IF('Vessel List A'!GC32=1,1,IF('Vessel List A'!GC32=2,2,IF('Vessel List A'!GC32=3,3,IF('Vessel List A'!GC32=4,4,IF('Vessel List A'!GC32=5,5,IF('Vessel List A'!GC32=6,6,IF('Vessel List A'!GC32=7,7,IF('Vessel List A'!GC32=8,8,IF('Vessel List A'!GC32=9,9,IF('Vessel List A'!GC32=10,10,IF('Vessel List A'!GC32=11,11,IF('Vessel List A'!GC32=12,12,IF('Vessel List A'!GC32=13,13,IF('Vessel List A'!GC32=14,14,IF('Vessel List A'!GC32=15,15,IF('Vessel List A'!GC32=16,16,0))))))))))))))))))</f>
        <v xml:space="preserve"> </v>
      </c>
      <c r="CW33" s="154"/>
      <c r="CX33" s="158"/>
      <c r="CY33" s="390" t="str">
        <f t="shared" si="28"/>
        <v/>
      </c>
      <c r="CZ33" s="158"/>
      <c r="DA33" s="137"/>
      <c r="DB33" s="388" t="str">
        <f t="shared" si="29"/>
        <v/>
      </c>
      <c r="DC33" s="157" t="str">
        <f>IF(VALUE(IF('Vessel List A'!GP32=1,1,IF('Vessel List A'!GP32=2,2,IF('Vessel List A'!GP32=3,3,IF('Vessel List A'!GP32=4,4,IF('Vessel List A'!GP32=5,5,IF('Vessel List A'!GP32=6,6,IF('Vessel List A'!GP32=7,7,IF('Vessel List A'!GP32=8,8,IF('Vessel List A'!GP32=9,9,IF('Vessel List A'!GP32=10,10,IF('Vessel List A'!GP32=11,11,IF('Vessel List A'!GP32=12,12,IF('Vessel List A'!GP32=13,13,IF('Vessel List A'!GP32=14,14,IF('Vessel List A'!GP32=15,15,IF('Vessel List A'!GP32=16,16,0)))))))))))))))))=0," ",VALUE(IF('Vessel List A'!GP32=1,1,IF('Vessel List A'!GP32=2,2,IF('Vessel List A'!GP32=3,3,IF('Vessel List A'!GP32=4,4,IF('Vessel List A'!GP32=5,5,IF('Vessel List A'!GP32=6,6,IF('Vessel List A'!GP32=7,7,IF('Vessel List A'!GP32=8,8,IF('Vessel List A'!GP32=9,9,IF('Vessel List A'!GP32=10,10,IF('Vessel List A'!GP32=11,11,IF('Vessel List A'!GP32=12,12,IF('Vessel List A'!GP32=13,13,IF('Vessel List A'!GP32=14,14,IF('Vessel List A'!GP32=15,15,IF('Vessel List A'!GP32=16,16,0))))))))))))))))))</f>
        <v xml:space="preserve"> </v>
      </c>
      <c r="DD33" s="154"/>
      <c r="DE33" s="158"/>
      <c r="DF33" s="390" t="str">
        <f t="shared" si="30"/>
        <v/>
      </c>
      <c r="DG33" s="158"/>
      <c r="DH33" s="137"/>
      <c r="DI33" s="388" t="str">
        <f t="shared" si="31"/>
        <v/>
      </c>
      <c r="DJ33" s="157" t="str">
        <f>IF(VALUE(IF('Vessel List A'!HC32=1,1,IF('Vessel List A'!HC32=2,2,IF('Vessel List A'!HC32=3,3,IF('Vessel List A'!HC32=4,4,IF('Vessel List A'!HC32=5,5,IF('Vessel List A'!HC32=6,6,IF('Vessel List A'!HC32=7,7,IF('Vessel List A'!HC32=8,8,IF('Vessel List A'!HC32=9,9,IF('Vessel List A'!HC32=10,10,IF('Vessel List A'!HC32=11,11,IF('Vessel List A'!HC32=12,12,IF('Vessel List A'!HC32=13,13,IF('Vessel List A'!HC32=14,14,IF('Vessel List A'!HC32=15,15,IF('Vessel List A'!HC32=16,16,0)))))))))))))))))=0," ",VALUE(IF('Vessel List A'!HC32=1,1,IF('Vessel List A'!HC32=2,2,IF('Vessel List A'!HC32=3,3,IF('Vessel List A'!HC32=4,4,IF('Vessel List A'!HC32=5,5,IF('Vessel List A'!HC32=6,6,IF('Vessel List A'!HC32=7,7,IF('Vessel List A'!HC32=8,8,IF('Vessel List A'!HC32=9,9,IF('Vessel List A'!HC32=10,10,IF('Vessel List A'!HC32=11,11,IF('Vessel List A'!HC32=12,12,IF('Vessel List A'!HC32=13,13,IF('Vessel List A'!HC32=14,14,IF('Vessel List A'!HC32=15,15,IF('Vessel List A'!HC32=16,16,0))))))))))))))))))</f>
        <v xml:space="preserve"> </v>
      </c>
      <c r="DK33" s="154"/>
      <c r="DL33" s="158"/>
      <c r="DM33" s="390" t="str">
        <f t="shared" si="32"/>
        <v/>
      </c>
      <c r="DN33" s="158"/>
      <c r="DO33" s="137"/>
      <c r="DP33" s="388" t="str">
        <f t="shared" si="33"/>
        <v/>
      </c>
      <c r="DQ33" s="157" t="str">
        <f>IF(VALUE(IF('Vessel List A'!HP32=1,1,IF('Vessel List A'!HP32=2,2,IF('Vessel List A'!HP32=3,3,IF('Vessel List A'!HP32=4,4,IF('Vessel List A'!HP32=5,5,IF('Vessel List A'!HP32=6,6,IF('Vessel List A'!HP32=7,7,IF('Vessel List A'!HP32=8,8,IF('Vessel List A'!HP32=9,9,IF('Vessel List A'!HP32=10,10,IF('Vessel List A'!HP32=11,11,IF('Vessel List A'!HP32=12,12,IF('Vessel List A'!HP32=13,13,IF('Vessel List A'!HP32=14,14,IF('Vessel List A'!HP32=15,15,IF('Vessel List A'!HP32=16,16,0)))))))))))))))))=0," ",VALUE(IF('Vessel List A'!HP32=1,1,IF('Vessel List A'!HP32=2,2,IF('Vessel List A'!HP32=3,3,IF('Vessel List A'!HP32=4,4,IF('Vessel List A'!HP32=5,5,IF('Vessel List A'!HP32=6,6,IF('Vessel List A'!HP32=7,7,IF('Vessel List A'!HP32=8,8,IF('Vessel List A'!HP32=9,9,IF('Vessel List A'!HP32=10,10,IF('Vessel List A'!HP32=11,11,IF('Vessel List A'!HP32=12,12,IF('Vessel List A'!HP32=13,13,IF('Vessel List A'!HP32=14,14,IF('Vessel List A'!HP32=15,15,IF('Vessel List A'!HP32=16,16,0))))))))))))))))))</f>
        <v xml:space="preserve"> </v>
      </c>
      <c r="DR33" s="154"/>
      <c r="DS33" s="158"/>
      <c r="DT33" s="390" t="str">
        <f t="shared" si="34"/>
        <v/>
      </c>
      <c r="DU33" s="158"/>
      <c r="DV33" s="137"/>
      <c r="DW33" s="388" t="str">
        <f t="shared" si="35"/>
        <v/>
      </c>
      <c r="DX33" s="157" t="str">
        <f>IF(VALUE(IF('Vessel List A'!IC32=1,1,IF('Vessel List A'!IC32=2,2,IF('Vessel List A'!IC32=3,3,IF('Vessel List A'!IC32=4,4,IF('Vessel List A'!IC32=5,5,IF('Vessel List A'!IC32=6,6,IF('Vessel List A'!IC32=7,7,IF('Vessel List A'!IC32=8,8,IF('Vessel List A'!IC32=9,9,IF('Vessel List A'!IC32=10,10,IF('Vessel List A'!IC32=11,11,IF('Vessel List A'!IC32=12,12,IF('Vessel List A'!IC32=13,13,IF('Vessel List A'!IC32=14,14,IF('Vessel List A'!IC32=15,15,IF('Vessel List A'!IC32=16,16,0)))))))))))))))))=0," ",VALUE(IF('Vessel List A'!IC32=1,1,IF('Vessel List A'!IC32=2,2,IF('Vessel List A'!IC32=3,3,IF('Vessel List A'!IC32=4,4,IF('Vessel List A'!IC32=5,5,IF('Vessel List A'!IC32=6,6,IF('Vessel List A'!IC32=7,7,IF('Vessel List A'!IC32=8,8,IF('Vessel List A'!IC32=9,9,IF('Vessel List A'!IC32=10,10,IF('Vessel List A'!IC32=11,11,IF('Vessel List A'!IC32=12,12,IF('Vessel List A'!IC32=13,13,IF('Vessel List A'!IC32=14,14,IF('Vessel List A'!IC32=15,15,IF('Vessel List A'!IC32=16,16,0))))))))))))))))))</f>
        <v xml:space="preserve"> </v>
      </c>
      <c r="DY33" s="154"/>
      <c r="DZ33" s="158"/>
      <c r="EA33" s="390" t="str">
        <f t="shared" si="36"/>
        <v/>
      </c>
      <c r="EB33" s="158"/>
      <c r="EC33" s="137"/>
      <c r="ED33" s="388" t="str">
        <f t="shared" si="37"/>
        <v/>
      </c>
      <c r="EE33" s="157" t="str">
        <f>IF(VALUE(IF('Vessel List A'!IP32=1,1,IF('Vessel List A'!IP32=2,2,IF('Vessel List A'!IP32=3,3,IF('Vessel List A'!IP32=4,4,IF('Vessel List A'!IP32=5,5,IF('Vessel List A'!IP32=6,6,IF('Vessel List A'!IP32=7,7,IF('Vessel List A'!IP32=8,8,IF('Vessel List A'!IP32=9,9,IF('Vessel List A'!IP32=10,10,IF('Vessel List A'!IP32=11,11,IF('Vessel List A'!IP32=12,12,IF('Vessel List A'!IP32=13,13,IF('Vessel List A'!IP32=14,14,IF('Vessel List A'!IP32=15,15,IF('Vessel List A'!IP32=16,16,0)))))))))))))))))=0," ",VALUE(IF('Vessel List A'!IP32=1,1,IF('Vessel List A'!IP32=2,2,IF('Vessel List A'!IP32=3,3,IF('Vessel List A'!IP32=4,4,IF('Vessel List A'!IP32=5,5,IF('Vessel List A'!IP32=6,6,IF('Vessel List A'!IP32=7,7,IF('Vessel List A'!IP32=8,8,IF('Vessel List A'!IP32=9,9,IF('Vessel List A'!IP32=10,10,IF('Vessel List A'!IP32=11,11,IF('Vessel List A'!IP32=12,12,IF('Vessel List A'!IP32=13,13,IF('Vessel List A'!IP32=14,14,IF('Vessel List A'!IP32=15,15,IF('Vessel List A'!IP32=16,16,0))))))))))))))))))</f>
        <v xml:space="preserve"> </v>
      </c>
      <c r="EF33" s="154"/>
      <c r="EG33" s="158"/>
      <c r="EH33" s="390" t="str">
        <f t="shared" si="38"/>
        <v/>
      </c>
      <c r="EI33" s="158"/>
      <c r="EJ33" s="137"/>
      <c r="EK33" s="397" t="str">
        <f t="shared" si="39"/>
        <v/>
      </c>
      <c r="EL33" s="144"/>
      <c r="EM33" s="157" t="str">
        <f>IF(VALUE(IF('Vessel List B'!C32=1,1,IF('Vessel List B'!C32=2,2,IF('Vessel List B'!C32=3,3,IF('Vessel List B'!C32=4,4,IF('Vessel List B'!C32=5,5,IF('Vessel List B'!C32=6,6,IF('Vessel List B'!C32=7,7,IF('Vessel List B'!C32=8,8,IF('Vessel List B'!C32=9,9,IF('Vessel List B'!C32=10,10,IF('Vessel List B'!C32=11,11,IF('Vessel List B'!C32=12,12,IF('Vessel List B'!C32=13,13,IF('Vessel List B'!C32=14,14,IF('Vessel List B'!C32=15,15,IF('Vessel List B'!C32=16,16,0)))))))))))))))))=0," ",VALUE(IF('Vessel List B'!C32=1,1,IF('Vessel List B'!C32=2,2,IF('Vessel List B'!C32=3,3,IF('Vessel List B'!C32=4,4,IF('Vessel List B'!C32=5,5,IF('Vessel List B'!C32=6,6,IF('Vessel List B'!C32=7,7,IF('Vessel List B'!C32=8,8,IF('Vessel List B'!C32=9,9,IF('Vessel List B'!C32=10,10,IF('Vessel List B'!C32=11,11,IF('Vessel List B'!C32=12,12,IF('Vessel List B'!C32=13,13,IF('Vessel List B'!C32=14,14,IF('Vessel List B'!C32=15,15,IF('Vessel List B'!C32=16,16,0))))))))))))))))))</f>
        <v xml:space="preserve"> </v>
      </c>
      <c r="EN33" s="154"/>
      <c r="EO33" s="158"/>
      <c r="EP33" s="390" t="str">
        <f t="shared" si="40"/>
        <v/>
      </c>
      <c r="EQ33" s="158"/>
      <c r="ER33" s="137"/>
      <c r="ES33" s="388" t="str">
        <f t="shared" si="41"/>
        <v/>
      </c>
      <c r="ET33" s="157" t="str">
        <f>IF(VALUE(IF('Vessel List B'!P32=1,1,IF('Vessel List B'!P32=2,2,IF('Vessel List B'!P32=3,3,IF('Vessel List B'!P32=4,4,IF('Vessel List B'!P32=5,5,IF('Vessel List B'!P32=6,6,IF('Vessel List B'!P32=7,7,IF('Vessel List B'!P32=8,8,IF('Vessel List B'!P32=9,9,IF('Vessel List B'!P32=10,10,IF('Vessel List B'!P32=11,11,IF('Vessel List B'!P32=12,12,IF('Vessel List B'!P32=13,13,IF('Vessel List B'!P32=14,14,IF('Vessel List B'!P32=15,15,IF('Vessel List B'!P32=16,16,0)))))))))))))))))=0," ",VALUE(IF('Vessel List B'!P32=1,1,IF('Vessel List B'!P32=2,2,IF('Vessel List B'!P32=3,3,IF('Vessel List B'!P32=4,4,IF('Vessel List B'!P32=5,5,IF('Vessel List B'!P32=6,6,IF('Vessel List B'!P32=7,7,IF('Vessel List B'!P32=8,8,IF('Vessel List B'!P32=9,9,IF('Vessel List B'!P32=10,10,IF('Vessel List B'!P32=11,11,IF('Vessel List B'!P32=12,12,IF('Vessel List B'!P32=13,13,IF('Vessel List B'!P32=14,14,IF('Vessel List B'!P32=15,15,IF('Vessel List B'!P32=16,16,0))))))))))))))))))</f>
        <v xml:space="preserve"> </v>
      </c>
      <c r="EU33" s="154"/>
      <c r="EV33" s="158"/>
      <c r="EW33" s="390" t="str">
        <f t="shared" si="42"/>
        <v/>
      </c>
      <c r="EX33" s="158"/>
      <c r="EY33" s="137"/>
      <c r="EZ33" s="388" t="str">
        <f t="shared" si="43"/>
        <v/>
      </c>
      <c r="FA33" s="157" t="str">
        <f>IF(VALUE(IF('Vessel List B'!AC32=1,1,IF('Vessel List B'!AC32=2,2,IF('Vessel List B'!AC32=3,3,IF('Vessel List B'!AC32=4,4,IF('Vessel List B'!AC32=5,5,IF('Vessel List B'!AC32=6,6,IF('Vessel List B'!AC32=7,7,IF('Vessel List B'!AC32=8,8,IF('Vessel List B'!AC32=9,9,IF('Vessel List B'!AC32=10,10,IF('Vessel List B'!AC32=11,11,IF('Vessel List B'!AC32=12,12,IF('Vessel List B'!AC32=13,13,IF('Vessel List B'!AC32=14,14,IF('Vessel List B'!AC32=15,15,IF('Vessel List B'!AC32=16,16,0)))))))))))))))))=0," ",VALUE(IF('Vessel List B'!AC32=1,1,IF('Vessel List B'!AC32=2,2,IF('Vessel List B'!AC32=3,3,IF('Vessel List B'!AC32=4,4,IF('Vessel List B'!AC32=5,5,IF('Vessel List B'!AC32=6,6,IF('Vessel List B'!AC32=7,7,IF('Vessel List B'!AC32=8,8,IF('Vessel List B'!AC32=9,9,IF('Vessel List B'!AC32=10,10,IF('Vessel List B'!AC32=11,11,IF('Vessel List B'!AC32=12,12,IF('Vessel List B'!AC32=13,13,IF('Vessel List B'!AC32=14,14,IF('Vessel List B'!AC32=15,15,IF('Vessel List B'!AC32=16,16,0))))))))))))))))))</f>
        <v xml:space="preserve"> </v>
      </c>
      <c r="FB33" s="154"/>
      <c r="FC33" s="158"/>
      <c r="FD33" s="390" t="str">
        <f t="shared" si="44"/>
        <v/>
      </c>
      <c r="FE33" s="158"/>
      <c r="FF33" s="137"/>
      <c r="FG33" s="388" t="str">
        <f t="shared" si="45"/>
        <v/>
      </c>
      <c r="FH33" s="157" t="str">
        <f>IF(VALUE(IF('Vessel List B'!AP32=1,1,IF('Vessel List B'!AP32=2,2,IF('Vessel List B'!AP32=3,3,IF('Vessel List B'!AP32=4,4,IF('Vessel List B'!AP32=5,5,IF('Vessel List B'!AP32=6,6,IF('Vessel List B'!AP32=7,7,IF('Vessel List B'!AP32=8,8,IF('Vessel List B'!AP32=9,9,IF('Vessel List B'!AP32=10,10,IF('Vessel List B'!AP32=11,11,IF('Vessel List B'!AP32=12,12,IF('Vessel List B'!AP32=13,13,IF('Vessel List B'!AP32=14,14,IF('Vessel List B'!AP32=15,15,IF('Vessel List B'!AP32=16,16,0)))))))))))))))))=0," ",VALUE(IF('Vessel List B'!AP32=1,1,IF('Vessel List B'!AP32=2,2,IF('Vessel List B'!AP32=3,3,IF('Vessel List B'!AP32=4,4,IF('Vessel List B'!AP32=5,5,IF('Vessel List B'!AP32=6,6,IF('Vessel List B'!AP32=7,7,IF('Vessel List B'!AP32=8,8,IF('Vessel List B'!AP32=9,9,IF('Vessel List B'!AP32=10,10,IF('Vessel List B'!AP32=11,11,IF('Vessel List B'!AP32=12,12,IF('Vessel List B'!AP32=13,13,IF('Vessel List B'!AP32=14,14,IF('Vessel List B'!AP32=15,15,IF('Vessel List B'!AP32=16,16,0))))))))))))))))))</f>
        <v xml:space="preserve"> </v>
      </c>
      <c r="FI33" s="154"/>
      <c r="FJ33" s="158"/>
      <c r="FK33" s="390" t="str">
        <f t="shared" si="46"/>
        <v/>
      </c>
      <c r="FL33" s="158"/>
      <c r="FM33" s="137"/>
      <c r="FN33" s="388" t="str">
        <f t="shared" si="47"/>
        <v/>
      </c>
      <c r="FO33" s="157" t="str">
        <f>IF(VALUE(IF('Vessel List B'!BC32=1,1,IF('Vessel List B'!BC32=2,2,IF('Vessel List B'!BC32=3,3,IF('Vessel List B'!BC32=4,4,IF('Vessel List B'!BC32=5,5,IF('Vessel List B'!BC32=6,6,IF('Vessel List B'!BC32=7,7,IF('Vessel List B'!BC32=8,8,IF('Vessel List B'!BC32=9,9,IF('Vessel List B'!BC32=10,10,IF('Vessel List B'!BC32=11,11,IF('Vessel List B'!BC32=12,12,IF('Vessel List B'!BC32=13,13,IF('Vessel List B'!BC32=14,14,IF('Vessel List B'!BC32=15,15,IF('Vessel List B'!BC32=16,16,0)))))))))))))))))=0," ",VALUE(IF('Vessel List B'!BC32=1,1,IF('Vessel List B'!BC32=2,2,IF('Vessel List B'!BC32=3,3,IF('Vessel List B'!BC32=4,4,IF('Vessel List B'!BC32=5,5,IF('Vessel List B'!BC32=6,6,IF('Vessel List B'!BC32=7,7,IF('Vessel List B'!BC32=8,8,IF('Vessel List B'!BC32=9,9,IF('Vessel List B'!BC32=10,10,IF('Vessel List B'!BC32=11,11,IF('Vessel List B'!BC32=12,12,IF('Vessel List B'!BC32=13,13,IF('Vessel List B'!BC32=14,14,IF('Vessel List B'!BC32=15,15,IF('Vessel List B'!BC32=16,16,0))))))))))))))))))</f>
        <v xml:space="preserve"> </v>
      </c>
      <c r="FP33" s="154"/>
      <c r="FQ33" s="158"/>
      <c r="FR33" s="390" t="str">
        <f t="shared" si="48"/>
        <v/>
      </c>
      <c r="FS33" s="158"/>
      <c r="FT33" s="137"/>
      <c r="FU33" s="388" t="str">
        <f t="shared" si="49"/>
        <v/>
      </c>
      <c r="FV33" s="157" t="str">
        <f>IF(VALUE(IF('Vessel List B'!BP32=1,1,IF('Vessel List B'!BP32=2,2,IF('Vessel List B'!BP32=3,3,IF('Vessel List B'!BP32=4,4,IF('Vessel List B'!BP32=5,5,IF('Vessel List B'!BP32=6,6,IF('Vessel List B'!BP32=7,7,IF('Vessel List B'!BP32=8,8,IF('Vessel List B'!BP32=9,9,IF('Vessel List B'!BP32=10,10,IF('Vessel List B'!BP32=11,11,IF('Vessel List B'!BP32=12,12,IF('Vessel List B'!BP32=13,13,IF('Vessel List B'!BP32=14,14,IF('Vessel List B'!BP32=15,15,IF('Vessel List B'!BP32=16,16,0)))))))))))))))))=0," ",VALUE(IF('Vessel List B'!BP32=1,1,IF('Vessel List B'!BP32=2,2,IF('Vessel List B'!BP32=3,3,IF('Vessel List B'!BP32=4,4,IF('Vessel List B'!BP32=5,5,IF('Vessel List B'!BP32=6,6,IF('Vessel List B'!BP32=7,7,IF('Vessel List B'!BP32=8,8,IF('Vessel List B'!BP32=9,9,IF('Vessel List B'!BP32=10,10,IF('Vessel List B'!BP32=11,11,IF('Vessel List B'!BP32=12,12,IF('Vessel List B'!BP32=13,13,IF('Vessel List B'!BP32=14,14,IF('Vessel List B'!BP32=15,15,IF('Vessel List B'!BP32=16,16,0))))))))))))))))))</f>
        <v xml:space="preserve"> </v>
      </c>
      <c r="FW33" s="154"/>
      <c r="FX33" s="158"/>
      <c r="FY33" s="390" t="str">
        <f t="shared" si="50"/>
        <v/>
      </c>
      <c r="FZ33" s="158"/>
      <c r="GA33" s="137"/>
      <c r="GB33" s="388" t="str">
        <f t="shared" si="51"/>
        <v/>
      </c>
      <c r="GC33" s="157" t="str">
        <f>IF(VALUE(IF('Vessel List B'!CC32=1,1,IF('Vessel List B'!CC32=2,2,IF('Vessel List B'!CC32=3,3,IF('Vessel List B'!CC32=4,4,IF('Vessel List B'!CC32=5,5,IF('Vessel List B'!CC32=6,6,IF('Vessel List B'!CC32=7,7,IF('Vessel List B'!CC32=8,8,IF('Vessel List B'!CC32=9,9,IF('Vessel List B'!CC32=10,10,IF('Vessel List B'!CC32=11,11,IF('Vessel List B'!CC32=12,12,IF('Vessel List B'!CC32=13,13,IF('Vessel List B'!CC32=14,14,IF('Vessel List B'!CC32=15,15,IF('Vessel List B'!CC32=16,16,0)))))))))))))))))=0," ",VALUE(IF('Vessel List B'!CC32=1,1,IF('Vessel List B'!CC32=2,2,IF('Vessel List B'!CC32=3,3,IF('Vessel List B'!CC32=4,4,IF('Vessel List B'!CC32=5,5,IF('Vessel List B'!CC32=6,6,IF('Vessel List B'!CC32=7,7,IF('Vessel List B'!CC32=8,8,IF('Vessel List B'!CC32=9,9,IF('Vessel List B'!CC32=10,10,IF('Vessel List B'!CC32=11,11,IF('Vessel List B'!CC32=12,12,IF('Vessel List B'!CC32=13,13,IF('Vessel List B'!CC32=14,14,IF('Vessel List B'!CC32=15,15,IF('Vessel List B'!CC32=16,16,0))))))))))))))))))</f>
        <v xml:space="preserve"> </v>
      </c>
      <c r="GD33" s="154"/>
      <c r="GE33" s="158"/>
      <c r="GF33" s="390" t="str">
        <f t="shared" si="52"/>
        <v/>
      </c>
      <c r="GG33" s="158"/>
      <c r="GH33" s="137"/>
      <c r="GI33" s="388" t="str">
        <f t="shared" si="53"/>
        <v/>
      </c>
      <c r="GJ33" s="157" t="str">
        <f>IF(VALUE(IF('Vessel List B'!CP32=1,1,IF('Vessel List B'!CP32=2,2,IF('Vessel List B'!CP32=3,3,IF('Vessel List B'!CP32=4,4,IF('Vessel List B'!CP32=5,5,IF('Vessel List B'!CP32=6,6,IF('Vessel List B'!CP32=7,7,IF('Vessel List B'!CP32=8,8,IF('Vessel List B'!CP32=9,9,IF('Vessel List B'!CP32=10,10,IF('Vessel List B'!CP32=11,11,IF('Vessel List B'!CP32=12,12,IF('Vessel List B'!CP32=13,13,IF('Vessel List B'!CP32=14,14,IF('Vessel List B'!CP32=15,15,IF('Vessel List B'!CP32=16,16,0)))))))))))))))))=0," ",VALUE(IF('Vessel List B'!CP32=1,1,IF('Vessel List B'!CP32=2,2,IF('Vessel List B'!CP32=3,3,IF('Vessel List B'!CP32=4,4,IF('Vessel List B'!CP32=5,5,IF('Vessel List B'!CP32=6,6,IF('Vessel List B'!CP32=7,7,IF('Vessel List B'!CP32=8,8,IF('Vessel List B'!CP32=9,9,IF('Vessel List B'!CP32=10,10,IF('Vessel List B'!CP32=11,11,IF('Vessel List B'!CP32=12,12,IF('Vessel List B'!CP32=13,13,IF('Vessel List B'!CP32=14,14,IF('Vessel List B'!CP32=15,15,IF('Vessel List B'!CP32=16,16,0))))))))))))))))))</f>
        <v xml:space="preserve"> </v>
      </c>
      <c r="GK33" s="154"/>
      <c r="GL33" s="158"/>
      <c r="GM33" s="390" t="str">
        <f t="shared" si="54"/>
        <v/>
      </c>
      <c r="GN33" s="158"/>
      <c r="GO33" s="137"/>
      <c r="GP33" s="388" t="str">
        <f t="shared" si="55"/>
        <v/>
      </c>
      <c r="GQ33" s="157" t="str">
        <f>IF(VALUE(IF('Vessel List B'!DC32=1,1,IF('Vessel List B'!DC32=2,2,IF('Vessel List B'!DC32=3,3,IF('Vessel List B'!DC32=4,4,IF('Vessel List B'!DC32=5,5,IF('Vessel List B'!DC32=6,6,IF('Vessel List B'!DC32=7,7,IF('Vessel List B'!DC32=8,8,IF('Vessel List B'!DC32=9,9,IF('Vessel List B'!DC32=10,10,IF('Vessel List B'!DC32=11,11,IF('Vessel List B'!DC32=12,12,IF('Vessel List B'!DC32=13,13,IF('Vessel List B'!DC32=14,14,IF('Vessel List B'!DC32=15,15,IF('Vessel List B'!DC32=16,16,0)))))))))))))))))=0," ",VALUE(IF('Vessel List B'!DC32=1,1,IF('Vessel List B'!DC32=2,2,IF('Vessel List B'!DC32=3,3,IF('Vessel List B'!DC32=4,4,IF('Vessel List B'!DC32=5,5,IF('Vessel List B'!DC32=6,6,IF('Vessel List B'!DC32=7,7,IF('Vessel List B'!DC32=8,8,IF('Vessel List B'!DC32=9,9,IF('Vessel List B'!DC32=10,10,IF('Vessel List B'!DC32=11,11,IF('Vessel List B'!DC32=12,12,IF('Vessel List B'!DC32=13,13,IF('Vessel List B'!DC32=14,14,IF('Vessel List B'!DC32=15,15,IF('Vessel List B'!DC32=16,16,0))))))))))))))))))</f>
        <v xml:space="preserve"> </v>
      </c>
      <c r="GR33" s="154"/>
      <c r="GS33" s="158"/>
      <c r="GT33" s="390" t="str">
        <f t="shared" si="56"/>
        <v/>
      </c>
      <c r="GU33" s="158"/>
      <c r="GV33" s="137"/>
      <c r="GW33" s="388" t="str">
        <f t="shared" si="57"/>
        <v/>
      </c>
      <c r="GX33" s="157" t="str">
        <f>IF(VALUE(IF('Vessel List B'!DP32=1,1,IF('Vessel List B'!DP32=2,2,IF('Vessel List B'!DP32=3,3,IF('Vessel List B'!DP32=4,4,IF('Vessel List B'!DP32=5,5,IF('Vessel List B'!DP32=6,6,IF('Vessel List B'!DP32=7,7,IF('Vessel List B'!DP32=8,8,IF('Vessel List B'!DP32=9,9,IF('Vessel List B'!DP32=10,10,IF('Vessel List B'!DP32=11,11,IF('Vessel List B'!DP32=12,12,IF('Vessel List B'!DP32=13,13,IF('Vessel List B'!DP32=14,14,IF('Vessel List B'!DP32=15,15,IF('Vessel List B'!DP32=16,16,0)))))))))))))))))=0," ",VALUE(IF('Vessel List B'!DP32=1,1,IF('Vessel List B'!DP32=2,2,IF('Vessel List B'!DP32=3,3,IF('Vessel List B'!DP32=4,4,IF('Vessel List B'!DP32=5,5,IF('Vessel List B'!DP32=6,6,IF('Vessel List B'!DP32=7,7,IF('Vessel List B'!DP32=8,8,IF('Vessel List B'!DP32=9,9,IF('Vessel List B'!DP32=10,10,IF('Vessel List B'!DP32=11,11,IF('Vessel List B'!DP32=12,12,IF('Vessel List B'!DP32=13,13,IF('Vessel List B'!DP32=14,14,IF('Vessel List B'!DP32=15,15,IF('Vessel List B'!DP32=16,16,0))))))))))))))))))</f>
        <v xml:space="preserve"> </v>
      </c>
      <c r="GY33" s="154"/>
      <c r="GZ33" s="158"/>
      <c r="HA33" s="390" t="str">
        <f t="shared" si="58"/>
        <v/>
      </c>
      <c r="HB33" s="158"/>
      <c r="HC33" s="137"/>
      <c r="HD33" s="388" t="str">
        <f t="shared" si="59"/>
        <v/>
      </c>
      <c r="HE33" s="157" t="str">
        <f>IF(VALUE(IF('Vessel List B'!EC32=1,1,IF('Vessel List B'!EC32=2,2,IF('Vessel List B'!EC32=3,3,IF('Vessel List B'!EC32=4,4,IF('Vessel List B'!EC32=5,5,IF('Vessel List B'!EC32=6,6,IF('Vessel List B'!EC32=7,7,IF('Vessel List B'!EC32=8,8,IF('Vessel List B'!EC32=9,9,IF('Vessel List B'!EC32=10,10,IF('Vessel List B'!EC32=11,11,IF('Vessel List B'!EC32=12,12,IF('Vessel List B'!EC32=13,13,IF('Vessel List B'!EC32=14,14,IF('Vessel List B'!EC32=15,15,IF('Vessel List B'!EC32=16,16,0)))))))))))))))))=0," ",VALUE(IF('Vessel List B'!EC32=1,1,IF('Vessel List B'!EC32=2,2,IF('Vessel List B'!EC32=3,3,IF('Vessel List B'!EC32=4,4,IF('Vessel List B'!EC32=5,5,IF('Vessel List B'!EC32=6,6,IF('Vessel List B'!EC32=7,7,IF('Vessel List B'!EC32=8,8,IF('Vessel List B'!EC32=9,9,IF('Vessel List B'!EC32=10,10,IF('Vessel List B'!EC32=11,11,IF('Vessel List B'!EC32=12,12,IF('Vessel List B'!EC32=13,13,IF('Vessel List B'!EC32=14,14,IF('Vessel List B'!EC32=15,15,IF('Vessel List B'!EC32=16,16,0))))))))))))))))))</f>
        <v xml:space="preserve"> </v>
      </c>
      <c r="HF33" s="154"/>
      <c r="HG33" s="158"/>
      <c r="HH33" s="390" t="str">
        <f t="shared" si="60"/>
        <v/>
      </c>
      <c r="HI33" s="158"/>
      <c r="HJ33" s="137"/>
      <c r="HK33" s="388" t="str">
        <f t="shared" si="61"/>
        <v/>
      </c>
      <c r="HL33" s="157" t="str">
        <f>IF(VALUE(IF('Vessel List B'!EP32=1,1,IF('Vessel List B'!EP32=2,2,IF('Vessel List B'!EP32=3,3,IF('Vessel List B'!EP32=4,4,IF('Vessel List B'!EP32=5,5,IF('Vessel List B'!EP32=6,6,IF('Vessel List B'!EP32=7,7,IF('Vessel List B'!EP32=8,8,IF('Vessel List B'!EP32=9,9,IF('Vessel List B'!EP32=10,10,IF('Vessel List B'!EP32=11,11,IF('Vessel List B'!EP32=12,12,IF('Vessel List B'!EP32=13,13,IF('Vessel List B'!EP32=14,14,IF('Vessel List B'!EP32=15,15,IF('Vessel List B'!EP32=16,16,0)))))))))))))))))=0," ",VALUE(IF('Vessel List B'!EP32=1,1,IF('Vessel List B'!EP32=2,2,IF('Vessel List B'!EP32=3,3,IF('Vessel List B'!EP32=4,4,IF('Vessel List B'!EP32=5,5,IF('Vessel List B'!EP32=6,6,IF('Vessel List B'!EP32=7,7,IF('Vessel List B'!EP32=8,8,IF('Vessel List B'!EP32=9,9,IF('Vessel List B'!EP32=10,10,IF('Vessel List B'!EP32=11,11,IF('Vessel List B'!EP32=12,12,IF('Vessel List B'!EP32=13,13,IF('Vessel List B'!EP32=14,14,IF('Vessel List B'!EP32=15,15,IF('Vessel List B'!EP32=16,16,0))))))))))))))))))</f>
        <v xml:space="preserve"> </v>
      </c>
      <c r="HM33" s="154"/>
      <c r="HN33" s="158"/>
      <c r="HO33" s="390" t="str">
        <f t="shared" si="62"/>
        <v/>
      </c>
      <c r="HP33" s="158"/>
      <c r="HQ33" s="137"/>
      <c r="HR33" s="388" t="str">
        <f t="shared" si="63"/>
        <v/>
      </c>
      <c r="HS33" s="157" t="str">
        <f>IF(VALUE(IF('Vessel List B'!FC32=1,1,IF('Vessel List B'!FC32=2,2,IF('Vessel List B'!FC32=3,3,IF('Vessel List B'!FC32=4,4,IF('Vessel List B'!FC32=5,5,IF('Vessel List B'!FC32=6,6,IF('Vessel List B'!FC32=7,7,IF('Vessel List B'!FC32=8,8,IF('Vessel List B'!FC32=9,9,IF('Vessel List B'!FC32=10,10,IF('Vessel List B'!FC32=11,11,IF('Vessel List B'!FC32=12,12,IF('Vessel List B'!FC32=13,13,IF('Vessel List B'!FC32=14,14,IF('Vessel List B'!FC32=15,15,IF('Vessel List B'!FC32=16,16,0)))))))))))))))))=0," ",VALUE(IF('Vessel List B'!FC32=1,1,IF('Vessel List B'!FC32=2,2,IF('Vessel List B'!FC32=3,3,IF('Vessel List B'!FC32=4,4,IF('Vessel List B'!FC32=5,5,IF('Vessel List B'!FC32=6,6,IF('Vessel List B'!FC32=7,7,IF('Vessel List B'!FC32=8,8,IF('Vessel List B'!FC32=9,9,IF('Vessel List B'!FC32=10,10,IF('Vessel List B'!FC32=11,11,IF('Vessel List B'!FC32=12,12,IF('Vessel List B'!FC32=13,13,IF('Vessel List B'!FC32=14,14,IF('Vessel List B'!FC32=15,15,IF('Vessel List B'!FC32=16,16,0))))))))))))))))))</f>
        <v xml:space="preserve"> </v>
      </c>
      <c r="HT33" s="154"/>
      <c r="HU33" s="158"/>
      <c r="HV33" s="390" t="str">
        <f t="shared" si="64"/>
        <v/>
      </c>
      <c r="HW33" s="158"/>
      <c r="HX33" s="137"/>
      <c r="HY33" s="388" t="str">
        <f t="shared" si="65"/>
        <v/>
      </c>
      <c r="HZ33" s="157" t="str">
        <f>IF(VALUE(IF('Vessel List B'!FP32=1,1,IF('Vessel List B'!FP32=2,2,IF('Vessel List B'!FP32=3,3,IF('Vessel List B'!FP32=4,4,IF('Vessel List B'!FP32=5,5,IF('Vessel List B'!FP32=6,6,IF('Vessel List B'!FP32=7,7,IF('Vessel List B'!FP32=8,8,IF('Vessel List B'!FP32=9,9,IF('Vessel List B'!FP32=10,10,IF('Vessel List B'!FP32=11,11,IF('Vessel List B'!FP32=12,12,IF('Vessel List B'!FP32=13,13,IF('Vessel List B'!FP32=14,14,IF('Vessel List B'!FP32=15,15,IF('Vessel List B'!FP32=16,16,0)))))))))))))))))=0," ",VALUE(IF('Vessel List B'!FP32=1,1,IF('Vessel List B'!FP32=2,2,IF('Vessel List B'!FP32=3,3,IF('Vessel List B'!FP32=4,4,IF('Vessel List B'!FP32=5,5,IF('Vessel List B'!FP32=6,6,IF('Vessel List B'!FP32=7,7,IF('Vessel List B'!FP32=8,8,IF('Vessel List B'!FP32=9,9,IF('Vessel List B'!FP32=10,10,IF('Vessel List B'!FP32=11,11,IF('Vessel List B'!FP32=12,12,IF('Vessel List B'!FP32=13,13,IF('Vessel List B'!FP32=14,14,IF('Vessel List B'!FP32=15,15,IF('Vessel List B'!FP32=16,16,0))))))))))))))))))</f>
        <v xml:space="preserve"> </v>
      </c>
      <c r="IA33" s="154"/>
      <c r="IB33" s="158"/>
      <c r="IC33" s="390" t="str">
        <f t="shared" si="66"/>
        <v/>
      </c>
      <c r="ID33" s="158"/>
      <c r="IE33" s="137"/>
      <c r="IF33" s="388" t="str">
        <f t="shared" si="67"/>
        <v/>
      </c>
      <c r="IG33" s="157" t="str">
        <f>IF(VALUE(IF('Vessel List B'!GC32=1,1,IF('Vessel List B'!GC32=2,2,IF('Vessel List B'!GC32=3,3,IF('Vessel List B'!GC32=4,4,IF('Vessel List B'!GC32=5,5,IF('Vessel List B'!GC32=6,6,IF('Vessel List B'!GC32=7,7,IF('Vessel List B'!GC32=8,8,IF('Vessel List B'!GC32=9,9,IF('Vessel List B'!GC32=10,10,IF('Vessel List B'!GC32=11,11,IF('Vessel List B'!GC32=12,12,IF('Vessel List B'!GC32=13,13,IF('Vessel List B'!GC32=14,14,IF('Vessel List B'!GC32=15,15,IF('Vessel List B'!GC32=16,16,0)))))))))))))))))=0," ",VALUE(IF('Vessel List B'!GC32=1,1,IF('Vessel List B'!GC32=2,2,IF('Vessel List B'!GC32=3,3,IF('Vessel List B'!GC32=4,4,IF('Vessel List B'!GC32=5,5,IF('Vessel List B'!GC32=6,6,IF('Vessel List B'!GC32=7,7,IF('Vessel List B'!GC32=8,8,IF('Vessel List B'!GC32=9,9,IF('Vessel List B'!GC32=10,10,IF('Vessel List B'!GC32=11,11,IF('Vessel List B'!GC32=12,12,IF('Vessel List B'!GC32=13,13,IF('Vessel List B'!GC32=14,14,IF('Vessel List B'!GC32=15,15,IF('Vessel List B'!GC32=16,16,0))))))))))))))))))</f>
        <v xml:space="preserve"> </v>
      </c>
      <c r="IH33" s="154"/>
      <c r="II33" s="158"/>
      <c r="IJ33" s="390" t="str">
        <f t="shared" si="68"/>
        <v/>
      </c>
      <c r="IK33" s="158"/>
      <c r="IL33" s="137"/>
      <c r="IM33" s="388" t="str">
        <f t="shared" si="69"/>
        <v/>
      </c>
      <c r="IN33" s="157" t="str">
        <f>IF(VALUE(IF('Vessel List B'!GP32=1,1,IF('Vessel List B'!GP32=2,2,IF('Vessel List B'!GP32=3,3,IF('Vessel List B'!GP32=4,4,IF('Vessel List B'!GP32=5,5,IF('Vessel List B'!GP32=6,6,IF('Vessel List B'!GP32=7,7,IF('Vessel List B'!GP32=8,8,IF('Vessel List B'!GP32=9,9,IF('Vessel List B'!GP32=10,10,IF('Vessel List B'!GP32=11,11,IF('Vessel List B'!GP32=12,12,IF('Vessel List B'!GP32=13,13,IF('Vessel List B'!GP32=14,14,IF('Vessel List B'!GP32=15,15,IF('Vessel List B'!GP32=16,16,0)))))))))))))))))=0," ",VALUE(IF('Vessel List B'!GP32=1,1,IF('Vessel List B'!GP32=2,2,IF('Vessel List B'!GP32=3,3,IF('Vessel List B'!GP32=4,4,IF('Vessel List B'!GP32=5,5,IF('Vessel List B'!GP32=6,6,IF('Vessel List B'!GP32=7,7,IF('Vessel List B'!GP32=8,8,IF('Vessel List B'!GP32=9,9,IF('Vessel List B'!GP32=10,10,IF('Vessel List B'!GP32=11,11,IF('Vessel List B'!GP32=12,12,IF('Vessel List B'!GP32=13,13,IF('Vessel List B'!GP32=14,14,IF('Vessel List B'!GP32=15,15,IF('Vessel List B'!GP32=16,16,0))))))))))))))))))</f>
        <v xml:space="preserve"> </v>
      </c>
      <c r="IO33" s="154"/>
      <c r="IP33" s="158"/>
      <c r="IQ33" s="390" t="str">
        <f t="shared" si="70"/>
        <v/>
      </c>
      <c r="IR33" s="158"/>
      <c r="IS33" s="137"/>
      <c r="IT33" s="388" t="str">
        <f t="shared" si="71"/>
        <v/>
      </c>
      <c r="IU33" s="157" t="str">
        <f>IF(VALUE(IF('Vessel List B'!HC32=1,1,IF('Vessel List B'!HC32=2,2,IF('Vessel List B'!HC32=3,3,IF('Vessel List B'!HC32=4,4,IF('Vessel List B'!HC32=5,5,IF('Vessel List B'!HC32=6,6,IF('Vessel List B'!HC32=7,7,IF('Vessel List B'!HC32=8,8,IF('Vessel List B'!HC32=9,9,IF('Vessel List B'!HC32=10,10,IF('Vessel List B'!HC32=11,11,IF('Vessel List B'!HC32=12,12,IF('Vessel List B'!HC32=13,13,IF('Vessel List B'!HC32=14,14,IF('Vessel List B'!HC32=15,15,IF('Vessel List B'!HC32=16,16,0)))))))))))))))))=0," ",VALUE(IF('Vessel List B'!HC32=1,1,IF('Vessel List B'!HC32=2,2,IF('Vessel List B'!HC32=3,3,IF('Vessel List B'!HC32=4,4,IF('Vessel List B'!HC32=5,5,IF('Vessel List B'!HC32=6,6,IF('Vessel List B'!HC32=7,7,IF('Vessel List B'!HC32=8,8,IF('Vessel List B'!HC32=9,9,IF('Vessel List B'!HC32=10,10,IF('Vessel List B'!HC32=11,11,IF('Vessel List B'!HC32=12,12,IF('Vessel List B'!HC32=13,13,IF('Vessel List B'!HC32=14,14,IF('Vessel List B'!HC32=15,15,IF('Vessel List B'!HC32=16,16,0))))))))))))))))))</f>
        <v xml:space="preserve"> </v>
      </c>
      <c r="IV33" s="154"/>
      <c r="IW33" s="158"/>
      <c r="IX33" s="390" t="str">
        <f t="shared" si="72"/>
        <v/>
      </c>
      <c r="IY33" s="158"/>
      <c r="IZ33" s="137"/>
      <c r="JA33" s="388" t="str">
        <f t="shared" si="73"/>
        <v/>
      </c>
      <c r="JB33" s="157" t="str">
        <f>IF(VALUE(IF('Vessel List B'!HP32=1,1,IF('Vessel List B'!HP32=2,2,IF('Vessel List B'!HP32=3,3,IF('Vessel List B'!HP32=4,4,IF('Vessel List B'!HP32=5,5,IF('Vessel List B'!HP32=6,6,IF('Vessel List B'!HP32=7,7,IF('Vessel List B'!HP32=8,8,IF('Vessel List B'!HP32=9,9,IF('Vessel List B'!HP32=10,10,IF('Vessel List B'!HP32=11,11,IF('Vessel List B'!HP32=12,12,IF('Vessel List B'!HP32=13,13,IF('Vessel List B'!HP32=14,14,IF('Vessel List B'!HP32=15,15,IF('Vessel List B'!HP32=16,16,0)))))))))))))))))=0," ",VALUE(IF('Vessel List B'!HP32=1,1,IF('Vessel List B'!HP32=2,2,IF('Vessel List B'!HP32=3,3,IF('Vessel List B'!HP32=4,4,IF('Vessel List B'!HP32=5,5,IF('Vessel List B'!HP32=6,6,IF('Vessel List B'!HP32=7,7,IF('Vessel List B'!HP32=8,8,IF('Vessel List B'!HP32=9,9,IF('Vessel List B'!HP32=10,10,IF('Vessel List B'!HP32=11,11,IF('Vessel List B'!HP32=12,12,IF('Vessel List B'!HP32=13,13,IF('Vessel List B'!HP32=14,14,IF('Vessel List B'!HP32=15,15,IF('Vessel List B'!HP32=16,16,0))))))))))))))))))</f>
        <v xml:space="preserve"> </v>
      </c>
      <c r="JC33" s="154"/>
      <c r="JD33" s="158"/>
      <c r="JE33" s="390" t="str">
        <f t="shared" si="74"/>
        <v/>
      </c>
      <c r="JF33" s="158"/>
      <c r="JG33" s="137"/>
      <c r="JH33" s="388" t="str">
        <f t="shared" si="75"/>
        <v/>
      </c>
      <c r="JI33" s="157" t="str">
        <f>IF(VALUE(IF('Vessel List B'!IC32=1,1,IF('Vessel List B'!IC32=2,2,IF('Vessel List B'!IC32=3,3,IF('Vessel List B'!IC32=4,4,IF('Vessel List B'!IC32=5,5,IF('Vessel List B'!IC32=6,6,IF('Vessel List B'!IC32=7,7,IF('Vessel List B'!IC32=8,8,IF('Vessel List B'!IC32=9,9,IF('Vessel List B'!IC32=10,10,IF('Vessel List B'!IC32=11,11,IF('Vessel List B'!IC32=12,12,IF('Vessel List B'!IC32=13,13,IF('Vessel List B'!IC32=14,14,IF('Vessel List B'!IC32=15,15,IF('Vessel List B'!IC32=16,16,0)))))))))))))))))=0," ",VALUE(IF('Vessel List B'!IC32=1,1,IF('Vessel List B'!IC32=2,2,IF('Vessel List B'!IC32=3,3,IF('Vessel List B'!IC32=4,4,IF('Vessel List B'!IC32=5,5,IF('Vessel List B'!IC32=6,6,IF('Vessel List B'!IC32=7,7,IF('Vessel List B'!IC32=8,8,IF('Vessel List B'!IC32=9,9,IF('Vessel List B'!IC32=10,10,IF('Vessel List B'!IC32=11,11,IF('Vessel List B'!IC32=12,12,IF('Vessel List B'!IC32=13,13,IF('Vessel List B'!IC32=14,14,IF('Vessel List B'!IC32=15,15,IF('Vessel List B'!IC32=16,16,0))))))))))))))))))</f>
        <v xml:space="preserve"> </v>
      </c>
      <c r="JJ33" s="154"/>
      <c r="JK33" s="158"/>
      <c r="JL33" s="390" t="str">
        <f t="shared" si="76"/>
        <v/>
      </c>
      <c r="JM33" s="158"/>
      <c r="JN33" s="137"/>
      <c r="JO33" s="388" t="str">
        <f t="shared" si="77"/>
        <v/>
      </c>
      <c r="JP33" s="157" t="str">
        <f>IF(VALUE(IF('Vessel List B'!IP32=1,1,IF('Vessel List B'!IP32=2,2,IF('Vessel List B'!IP32=3,3,IF('Vessel List B'!IP32=4,4,IF('Vessel List B'!IP32=5,5,IF('Vessel List B'!IP32=6,6,IF('Vessel List B'!IP32=7,7,IF('Vessel List B'!IP32=8,8,IF('Vessel List B'!IP32=9,9,IF('Vessel List B'!IP32=10,10,IF('Vessel List B'!IP32=11,11,IF('Vessel List B'!IP32=12,12,IF('Vessel List B'!IP32=13,13,IF('Vessel List B'!IP32=14,14,IF('Vessel List B'!IP32=15,15,IF('Vessel List B'!IP32=16,16,0)))))))))))))))))=0," ",VALUE(IF('Vessel List B'!IP32=1,1,IF('Vessel List B'!IP32=2,2,IF('Vessel List B'!IP32=3,3,IF('Vessel List B'!IP32=4,4,IF('Vessel List B'!IP32=5,5,IF('Vessel List B'!IP32=6,6,IF('Vessel List B'!IP32=7,7,IF('Vessel List B'!IP32=8,8,IF('Vessel List B'!IP32=9,9,IF('Vessel List B'!IP32=10,10,IF('Vessel List B'!IP32=11,11,IF('Vessel List B'!IP32=12,12,IF('Vessel List B'!IP32=13,13,IF('Vessel List B'!IP32=14,14,IF('Vessel List B'!IP32=15,15,IF('Vessel List B'!IP32=16,16,0))))))))))))))))))</f>
        <v xml:space="preserve"> </v>
      </c>
      <c r="JQ33" s="154"/>
      <c r="JR33" s="158"/>
      <c r="JS33" s="390" t="str">
        <f t="shared" si="78"/>
        <v/>
      </c>
      <c r="JT33" s="158"/>
      <c r="JU33" s="137"/>
      <c r="JV33" s="397" t="str">
        <f t="shared" si="79"/>
        <v/>
      </c>
      <c r="JW33" s="403"/>
    </row>
    <row r="34" spans="1:283" ht="15" x14ac:dyDescent="0.25">
      <c r="A34" s="142">
        <f>'Vessel List A'!B33</f>
        <v>41608</v>
      </c>
      <c r="B34" s="159" t="str">
        <f>IF(VALUE(IF('Vessel List A'!C33=1,1,IF('Vessel List A'!C33=2,2,IF('Vessel List A'!C33=3,3,IF('Vessel List A'!C33=4,4,IF('Vessel List A'!C33=5,5,IF('Vessel List A'!C33=6,6,IF('Vessel List A'!C33=7,7,IF('Vessel List A'!C33=8,8,IF('Vessel List A'!C33=9,9,IF('Vessel List A'!C33=10,10,IF('Vessel List A'!C33=11,11,IF('Vessel List A'!C33=12,12,IF('Vessel List A'!C33=13,13,IF('Vessel List A'!C33=14,14,IF('Vessel List A'!C33=15,15,IF('Vessel List A'!C33=16,16,0)))))))))))))))))=0," ",VALUE(IF('Vessel List A'!C33=1,1,IF('Vessel List A'!C33=2,2,IF('Vessel List A'!C33=3,3,IF('Vessel List A'!C33=4,4,IF('Vessel List A'!C33=5,5,IF('Vessel List A'!C33=6,6,IF('Vessel List A'!C33=7,7,IF('Vessel List A'!C33=8,8,IF('Vessel List A'!C33=9,9,IF('Vessel List A'!C33=10,10,IF('Vessel List A'!C33=11,11,IF('Vessel List A'!C33=12,12,IF('Vessel List A'!C33=13,13,IF('Vessel List A'!C33=14,14,IF('Vessel List A'!C33=15,15,IF('Vessel List A'!C33=16,16,0))))))))))))))))))</f>
        <v xml:space="preserve"> </v>
      </c>
      <c r="C34" s="160"/>
      <c r="D34" s="161"/>
      <c r="E34" s="391" t="str">
        <f t="shared" si="0"/>
        <v/>
      </c>
      <c r="F34" s="161"/>
      <c r="G34" s="386"/>
      <c r="H34" s="389" t="str">
        <f t="shared" si="1"/>
        <v/>
      </c>
      <c r="I34" s="159" t="str">
        <f>IF(VALUE(IF('Vessel List A'!P33=1,1,IF('Vessel List A'!P33=2,2,IF('Vessel List A'!P33=3,3,IF('Vessel List A'!P33=4,4,IF('Vessel List A'!P33=5,5,IF('Vessel List A'!P33=6,6,IF('Vessel List A'!P33=7,7,IF('Vessel List A'!P33=8,8,IF('Vessel List A'!P33=9,9,IF('Vessel List A'!P33=10,10,IF('Vessel List A'!P33=11,11,IF('Vessel List A'!P33=12,12,IF('Vessel List A'!P33=13,13,IF('Vessel List A'!P33=14,14,IF('Vessel List A'!P33=15,15,IF('Vessel List A'!P33=16,16,0)))))))))))))))))=0," ",VALUE(IF('Vessel List A'!P33=1,1,IF('Vessel List A'!P33=2,2,IF('Vessel List A'!P33=3,3,IF('Vessel List A'!P33=4,4,IF('Vessel List A'!P33=5,5,IF('Vessel List A'!P33=6,6,IF('Vessel List A'!P33=7,7,IF('Vessel List A'!P33=8,8,IF('Vessel List A'!P33=9,9,IF('Vessel List A'!P33=10,10,IF('Vessel List A'!P33=11,11,IF('Vessel List A'!P33=12,12,IF('Vessel List A'!P33=13,13,IF('Vessel List A'!P33=14,14,IF('Vessel List A'!P33=15,15,IF('Vessel List A'!P33=16,16,0))))))))))))))))))</f>
        <v xml:space="preserve"> </v>
      </c>
      <c r="J34" s="160"/>
      <c r="K34" s="161"/>
      <c r="L34" s="391" t="str">
        <f t="shared" si="2"/>
        <v/>
      </c>
      <c r="M34" s="161"/>
      <c r="N34" s="386"/>
      <c r="O34" s="389" t="str">
        <f t="shared" si="3"/>
        <v/>
      </c>
      <c r="P34" s="159" t="str">
        <f>IF(VALUE(IF('Vessel List A'!AC33=1,1,IF('Vessel List A'!AC33=2,2,IF('Vessel List A'!AC33=3,3,IF('Vessel List A'!AC33=4,4,IF('Vessel List A'!AC33=5,5,IF('Vessel List A'!AC33=6,6,IF('Vessel List A'!AC33=7,7,IF('Vessel List A'!AC33=8,8,IF('Vessel List A'!AC33=9,9,IF('Vessel List A'!AC33=10,10,IF('Vessel List A'!AC33=11,11,IF('Vessel List A'!AC33=12,12,IF('Vessel List A'!AC33=13,13,IF('Vessel List A'!AC33=14,14,IF('Vessel List A'!AC33=15,15,IF('Vessel List A'!AC33=16,16,0)))))))))))))))))=0," ",VALUE(IF('Vessel List A'!AC33=1,1,IF('Vessel List A'!AC33=2,2,IF('Vessel List A'!AC33=3,3,IF('Vessel List A'!AC33=4,4,IF('Vessel List A'!AC33=5,5,IF('Vessel List A'!AC33=6,6,IF('Vessel List A'!AC33=7,7,IF('Vessel List A'!AC33=8,8,IF('Vessel List A'!AC33=9,9,IF('Vessel List A'!AC33=10,10,IF('Vessel List A'!AC33=11,11,IF('Vessel List A'!AC33=12,12,IF('Vessel List A'!AC33=13,13,IF('Vessel List A'!AC33=14,14,IF('Vessel List A'!AC33=15,15,IF('Vessel List A'!AC33=16,16,0))))))))))))))))))</f>
        <v xml:space="preserve"> </v>
      </c>
      <c r="Q34" s="160"/>
      <c r="R34" s="161"/>
      <c r="S34" s="391" t="str">
        <f t="shared" si="4"/>
        <v/>
      </c>
      <c r="T34" s="161"/>
      <c r="U34" s="386"/>
      <c r="V34" s="389" t="str">
        <f t="shared" si="5"/>
        <v/>
      </c>
      <c r="W34" s="159" t="str">
        <f>IF(VALUE(IF('Vessel List A'!AP33=1,1,IF('Vessel List A'!AP33=2,2,IF('Vessel List A'!AP33=3,3,IF('Vessel List A'!AP33=4,4,IF('Vessel List A'!AP33=5,5,IF('Vessel List A'!AP33=6,6,IF('Vessel List A'!AP33=7,7,IF('Vessel List A'!AP33=8,8,IF('Vessel List A'!AP33=9,9,IF('Vessel List A'!AP33=10,10,IF('Vessel List A'!AP33=11,11,IF('Vessel List A'!AP33=12,12,IF('Vessel List A'!AP33=13,13,IF('Vessel List A'!AP33=14,14,IF('Vessel List A'!AP33=15,15,IF('Vessel List A'!AP33=16,16,0)))))))))))))))))=0," ",VALUE(IF('Vessel List A'!AP33=1,1,IF('Vessel List A'!AP33=2,2,IF('Vessel List A'!AP33=3,3,IF('Vessel List A'!AP33=4,4,IF('Vessel List A'!AP33=5,5,IF('Vessel List A'!AP33=6,6,IF('Vessel List A'!AP33=7,7,IF('Vessel List A'!AP33=8,8,IF('Vessel List A'!AP33=9,9,IF('Vessel List A'!AP33=10,10,IF('Vessel List A'!AP33=11,11,IF('Vessel List A'!AP33=12,12,IF('Vessel List A'!AP33=13,13,IF('Vessel List A'!AP33=14,14,IF('Vessel List A'!AP33=15,15,IF('Vessel List A'!AP33=16,16,0))))))))))))))))))</f>
        <v xml:space="preserve"> </v>
      </c>
      <c r="X34" s="160"/>
      <c r="Y34" s="161"/>
      <c r="Z34" s="391" t="str">
        <f t="shared" si="6"/>
        <v/>
      </c>
      <c r="AA34" s="161"/>
      <c r="AB34" s="386"/>
      <c r="AC34" s="389" t="str">
        <f t="shared" si="7"/>
        <v/>
      </c>
      <c r="AD34" s="159" t="str">
        <f>IF(VALUE(IF('Vessel List A'!BC33=1,1,IF('Vessel List A'!BC33=2,2,IF('Vessel List A'!BC33=3,3,IF('Vessel List A'!BC33=4,4,IF('Vessel List A'!BC33=5,5,IF('Vessel List A'!BC33=6,6,IF('Vessel List A'!BC33=7,7,IF('Vessel List A'!BC33=8,8,IF('Vessel List A'!BC33=9,9,IF('Vessel List A'!BC33=10,10,IF('Vessel List A'!BC33=11,11,IF('Vessel List A'!BC33=12,12,IF('Vessel List A'!BC33=13,13,IF('Vessel List A'!BC33=14,14,IF('Vessel List A'!BC33=15,15,IF('Vessel List A'!BC33=16,16,0)))))))))))))))))=0," ",VALUE(IF('Vessel List A'!BC33=1,1,IF('Vessel List A'!BC33=2,2,IF('Vessel List A'!BC33=3,3,IF('Vessel List A'!BC33=4,4,IF('Vessel List A'!BC33=5,5,IF('Vessel List A'!BC33=6,6,IF('Vessel List A'!BC33=7,7,IF('Vessel List A'!BC33=8,8,IF('Vessel List A'!BC33=9,9,IF('Vessel List A'!BC33=10,10,IF('Vessel List A'!BC33=11,11,IF('Vessel List A'!BC33=12,12,IF('Vessel List A'!BC33=13,13,IF('Vessel List A'!BC33=14,14,IF('Vessel List A'!BC33=15,15,IF('Vessel List A'!BC33=16,16,0))))))))))))))))))</f>
        <v xml:space="preserve"> </v>
      </c>
      <c r="AE34" s="160"/>
      <c r="AF34" s="161"/>
      <c r="AG34" s="391" t="str">
        <f t="shared" si="8"/>
        <v/>
      </c>
      <c r="AH34" s="161"/>
      <c r="AI34" s="386"/>
      <c r="AJ34" s="389" t="str">
        <f t="shared" si="9"/>
        <v/>
      </c>
      <c r="AK34" s="159" t="str">
        <f>IF(VALUE(IF('Vessel List A'!BP33=1,1,IF('Vessel List A'!BP33=2,2,IF('Vessel List A'!BP33=3,3,IF('Vessel List A'!BP33=4,4,IF('Vessel List A'!BP33=5,5,IF('Vessel List A'!BP33=6,6,IF('Vessel List A'!BP33=7,7,IF('Vessel List A'!BP33=8,8,IF('Vessel List A'!BP33=9,9,IF('Vessel List A'!BP33=10,10,IF('Vessel List A'!BP33=11,11,IF('Vessel List A'!BP33=12,12,IF('Vessel List A'!BP33=13,13,IF('Vessel List A'!BP33=14,14,IF('Vessel List A'!BP33=15,15,IF('Vessel List A'!BP33=16,16,0)))))))))))))))))=0," ",VALUE(IF('Vessel List A'!BP33=1,1,IF('Vessel List A'!BP33=2,2,IF('Vessel List A'!BP33=3,3,IF('Vessel List A'!BP33=4,4,IF('Vessel List A'!BP33=5,5,IF('Vessel List A'!BP33=6,6,IF('Vessel List A'!BP33=7,7,IF('Vessel List A'!BP33=8,8,IF('Vessel List A'!BP33=9,9,IF('Vessel List A'!BP33=10,10,IF('Vessel List A'!BP33=11,11,IF('Vessel List A'!BP33=12,12,IF('Vessel List A'!BP33=13,13,IF('Vessel List A'!BP33=14,14,IF('Vessel List A'!BP33=15,15,IF('Vessel List A'!BP33=16,16,0))))))))))))))))))</f>
        <v xml:space="preserve"> </v>
      </c>
      <c r="AL34" s="160"/>
      <c r="AM34" s="161"/>
      <c r="AN34" s="391" t="str">
        <f t="shared" si="10"/>
        <v/>
      </c>
      <c r="AO34" s="161"/>
      <c r="AP34" s="386"/>
      <c r="AQ34" s="389" t="str">
        <f t="shared" si="11"/>
        <v/>
      </c>
      <c r="AR34" s="159" t="str">
        <f>IF(VALUE(IF('Vessel List A'!CC33=1,1,IF('Vessel List A'!CC33=2,2,IF('Vessel List A'!CC33=3,3,IF('Vessel List A'!CC33=4,4,IF('Vessel List A'!CC33=5,5,IF('Vessel List A'!CC33=6,6,IF('Vessel List A'!CC33=7,7,IF('Vessel List A'!CC33=8,8,IF('Vessel List A'!CC33=9,9,IF('Vessel List A'!CC33=10,10,IF('Vessel List A'!CC33=11,11,IF('Vessel List A'!CC33=12,12,IF('Vessel List A'!CC33=13,13,IF('Vessel List A'!CC33=14,14,IF('Vessel List A'!CC33=15,15,IF('Vessel List A'!CC33=16,16,0)))))))))))))))))=0," ",VALUE(IF('Vessel List A'!CC33=1,1,IF('Vessel List A'!CC33=2,2,IF('Vessel List A'!CC33=3,3,IF('Vessel List A'!CC33=4,4,IF('Vessel List A'!CC33=5,5,IF('Vessel List A'!CC33=6,6,IF('Vessel List A'!CC33=7,7,IF('Vessel List A'!CC33=8,8,IF('Vessel List A'!CC33=9,9,IF('Vessel List A'!CC33=10,10,IF('Vessel List A'!CC33=11,11,IF('Vessel List A'!CC33=12,12,IF('Vessel List A'!CC33=13,13,IF('Vessel List A'!CC33=14,14,IF('Vessel List A'!CC33=15,15,IF('Vessel List A'!CC33=16,16,0))))))))))))))))))</f>
        <v xml:space="preserve"> </v>
      </c>
      <c r="AS34" s="160"/>
      <c r="AT34" s="161"/>
      <c r="AU34" s="391" t="str">
        <f t="shared" si="12"/>
        <v/>
      </c>
      <c r="AV34" s="161"/>
      <c r="AW34" s="386"/>
      <c r="AX34" s="389" t="str">
        <f t="shared" si="13"/>
        <v/>
      </c>
      <c r="AY34" s="159" t="str">
        <f>IF(VALUE(IF('Vessel List A'!CP33=1,1,IF('Vessel List A'!CP33=2,2,IF('Vessel List A'!CP33=3,3,IF('Vessel List A'!CP33=4,4,IF('Vessel List A'!CP33=5,5,IF('Vessel List A'!CP33=6,6,IF('Vessel List A'!CP33=7,7,IF('Vessel List A'!CP33=8,8,IF('Vessel List A'!CP33=9,9,IF('Vessel List A'!CP33=10,10,IF('Vessel List A'!CP33=11,11,IF('Vessel List A'!CP33=12,12,IF('Vessel List A'!CP33=13,13,IF('Vessel List A'!CP33=14,14,IF('Vessel List A'!CP33=15,15,IF('Vessel List A'!CP33=16,16,0)))))))))))))))))=0," ",VALUE(IF('Vessel List A'!CP33=1,1,IF('Vessel List A'!CP33=2,2,IF('Vessel List A'!CP33=3,3,IF('Vessel List A'!CP33=4,4,IF('Vessel List A'!CP33=5,5,IF('Vessel List A'!CP33=6,6,IF('Vessel List A'!CP33=7,7,IF('Vessel List A'!CP33=8,8,IF('Vessel List A'!CP33=9,9,IF('Vessel List A'!CP33=10,10,IF('Vessel List A'!CP33=11,11,IF('Vessel List A'!CP33=12,12,IF('Vessel List A'!CP33=13,13,IF('Vessel List A'!CP33=14,14,IF('Vessel List A'!CP33=15,15,IF('Vessel List A'!CP33=16,16,0))))))))))))))))))</f>
        <v xml:space="preserve"> </v>
      </c>
      <c r="AZ34" s="160"/>
      <c r="BA34" s="161"/>
      <c r="BB34" s="391" t="str">
        <f t="shared" si="14"/>
        <v/>
      </c>
      <c r="BC34" s="161"/>
      <c r="BD34" s="386"/>
      <c r="BE34" s="389" t="str">
        <f t="shared" si="15"/>
        <v/>
      </c>
      <c r="BF34" s="159" t="str">
        <f>IF(VALUE(IF('Vessel List A'!DC33=1,1,IF('Vessel List A'!DC33=2,2,IF('Vessel List A'!DC33=3,3,IF('Vessel List A'!DC33=4,4,IF('Vessel List A'!DC33=5,5,IF('Vessel List A'!DC33=6,6,IF('Vessel List A'!DC33=7,7,IF('Vessel List A'!DC33=8,8,IF('Vessel List A'!DC33=9,9,IF('Vessel List A'!DC33=10,10,IF('Vessel List A'!DC33=11,11,IF('Vessel List A'!DC33=12,12,IF('Vessel List A'!DC33=13,13,IF('Vessel List A'!DC33=14,14,IF('Vessel List A'!DC33=15,15,IF('Vessel List A'!DC33=16,16,0)))))))))))))))))=0," ",VALUE(IF('Vessel List A'!DC33=1,1,IF('Vessel List A'!DC33=2,2,IF('Vessel List A'!DC33=3,3,IF('Vessel List A'!DC33=4,4,IF('Vessel List A'!DC33=5,5,IF('Vessel List A'!DC33=6,6,IF('Vessel List A'!DC33=7,7,IF('Vessel List A'!DC33=8,8,IF('Vessel List A'!DC33=9,9,IF('Vessel List A'!DC33=10,10,IF('Vessel List A'!DC33=11,11,IF('Vessel List A'!DC33=12,12,IF('Vessel List A'!DC33=13,13,IF('Vessel List A'!DC33=14,14,IF('Vessel List A'!DC33=15,15,IF('Vessel List A'!DC33=16,16,0))))))))))))))))))</f>
        <v xml:space="preserve"> </v>
      </c>
      <c r="BG34" s="160"/>
      <c r="BH34" s="161"/>
      <c r="BI34" s="391" t="str">
        <f t="shared" si="16"/>
        <v/>
      </c>
      <c r="BJ34" s="161"/>
      <c r="BK34" s="386"/>
      <c r="BL34" s="389" t="str">
        <f t="shared" si="17"/>
        <v/>
      </c>
      <c r="BM34" s="159" t="str">
        <f>IF(VALUE(IF('Vessel List A'!DP33=1,1,IF('Vessel List A'!DP33=2,2,IF('Vessel List A'!DP33=3,3,IF('Vessel List A'!DP33=4,4,IF('Vessel List A'!DP33=5,5,IF('Vessel List A'!DP33=6,6,IF('Vessel List A'!DP33=7,7,IF('Vessel List A'!DP33=8,8,IF('Vessel List A'!DP33=9,9,IF('Vessel List A'!DP33=10,10,IF('Vessel List A'!DP33=11,11,IF('Vessel List A'!DP33=12,12,IF('Vessel List A'!DP33=13,13,IF('Vessel List A'!DP33=14,14,IF('Vessel List A'!DP33=15,15,IF('Vessel List A'!DP33=16,16,0)))))))))))))))))=0," ",VALUE(IF('Vessel List A'!DP33=1,1,IF('Vessel List A'!DP33=2,2,IF('Vessel List A'!DP33=3,3,IF('Vessel List A'!DP33=4,4,IF('Vessel List A'!DP33=5,5,IF('Vessel List A'!DP33=6,6,IF('Vessel List A'!DP33=7,7,IF('Vessel List A'!DP33=8,8,IF('Vessel List A'!DP33=9,9,IF('Vessel List A'!DP33=10,10,IF('Vessel List A'!DP33=11,11,IF('Vessel List A'!DP33=12,12,IF('Vessel List A'!DP33=13,13,IF('Vessel List A'!DP33=14,14,IF('Vessel List A'!DP33=15,15,IF('Vessel List A'!DP33=16,16,0))))))))))))))))))</f>
        <v xml:space="preserve"> </v>
      </c>
      <c r="BN34" s="160"/>
      <c r="BO34" s="161"/>
      <c r="BP34" s="391" t="str">
        <f t="shared" si="18"/>
        <v/>
      </c>
      <c r="BQ34" s="161"/>
      <c r="BR34" s="386"/>
      <c r="BS34" s="389" t="str">
        <f t="shared" si="19"/>
        <v/>
      </c>
      <c r="BT34" s="159" t="str">
        <f>IF(VALUE(IF('Vessel List A'!EC33=1,1,IF('Vessel List A'!EC33=2,2,IF('Vessel List A'!EC33=3,3,IF('Vessel List A'!EC33=4,4,IF('Vessel List A'!EC33=5,5,IF('Vessel List A'!EC33=6,6,IF('Vessel List A'!EC33=7,7,IF('Vessel List A'!EC33=8,8,IF('Vessel List A'!EC33=9,9,IF('Vessel List A'!EC33=10,10,IF('Vessel List A'!EC33=11,11,IF('Vessel List A'!EC33=12,12,IF('Vessel List A'!EC33=13,13,IF('Vessel List A'!EC33=14,14,IF('Vessel List A'!EC33=15,15,IF('Vessel List A'!EC33=16,16,0)))))))))))))))))=0," ",VALUE(IF('Vessel List A'!EC33=1,1,IF('Vessel List A'!EC33=2,2,IF('Vessel List A'!EC33=3,3,IF('Vessel List A'!EC33=4,4,IF('Vessel List A'!EC33=5,5,IF('Vessel List A'!EC33=6,6,IF('Vessel List A'!EC33=7,7,IF('Vessel List A'!EC33=8,8,IF('Vessel List A'!EC33=9,9,IF('Vessel List A'!EC33=10,10,IF('Vessel List A'!EC33=11,11,IF('Vessel List A'!EC33=12,12,IF('Vessel List A'!EC33=13,13,IF('Vessel List A'!EC33=14,14,IF('Vessel List A'!EC33=15,15,IF('Vessel List A'!EC33=16,16,0))))))))))))))))))</f>
        <v xml:space="preserve"> </v>
      </c>
      <c r="BU34" s="160"/>
      <c r="BV34" s="161"/>
      <c r="BW34" s="391" t="str">
        <f t="shared" si="20"/>
        <v/>
      </c>
      <c r="BX34" s="161"/>
      <c r="BY34" s="386"/>
      <c r="BZ34" s="389" t="str">
        <f t="shared" si="21"/>
        <v/>
      </c>
      <c r="CA34" s="159" t="str">
        <f>IF(VALUE(IF('Vessel List A'!EP33=1,1,IF('Vessel List A'!EP33=2,2,IF('Vessel List A'!EP33=3,3,IF('Vessel List A'!EP33=4,4,IF('Vessel List A'!EP33=5,5,IF('Vessel List A'!EP33=6,6,IF('Vessel List A'!EP33=7,7,IF('Vessel List A'!EP33=8,8,IF('Vessel List A'!EP33=9,9,IF('Vessel List A'!EP33=10,10,IF('Vessel List A'!EP33=11,11,IF('Vessel List A'!EP33=12,12,IF('Vessel List A'!EP33=13,13,IF('Vessel List A'!EP33=14,14,IF('Vessel List A'!EP33=15,15,IF('Vessel List A'!EP33=16,16,0)))))))))))))))))=0," ",VALUE(IF('Vessel List A'!EP33=1,1,IF('Vessel List A'!EP33=2,2,IF('Vessel List A'!EP33=3,3,IF('Vessel List A'!EP33=4,4,IF('Vessel List A'!EP33=5,5,IF('Vessel List A'!EP33=6,6,IF('Vessel List A'!EP33=7,7,IF('Vessel List A'!EP33=8,8,IF('Vessel List A'!EP33=9,9,IF('Vessel List A'!EP33=10,10,IF('Vessel List A'!EP33=11,11,IF('Vessel List A'!EP33=12,12,IF('Vessel List A'!EP33=13,13,IF('Vessel List A'!EP33=14,14,IF('Vessel List A'!EP33=15,15,IF('Vessel List A'!EP33=16,16,0))))))))))))))))))</f>
        <v xml:space="preserve"> </v>
      </c>
      <c r="CB34" s="160"/>
      <c r="CC34" s="161"/>
      <c r="CD34" s="391" t="str">
        <f t="shared" si="22"/>
        <v/>
      </c>
      <c r="CE34" s="161"/>
      <c r="CF34" s="386"/>
      <c r="CG34" s="389" t="str">
        <f t="shared" si="23"/>
        <v/>
      </c>
      <c r="CH34" s="159" t="str">
        <f>IF(VALUE(IF('Vessel List A'!FC33=1,1,IF('Vessel List A'!FC33=2,2,IF('Vessel List A'!FC33=3,3,IF('Vessel List A'!FC33=4,4,IF('Vessel List A'!FC33=5,5,IF('Vessel List A'!FC33=6,6,IF('Vessel List A'!FC33=7,7,IF('Vessel List A'!FC33=8,8,IF('Vessel List A'!FC33=9,9,IF('Vessel List A'!FC33=10,10,IF('Vessel List A'!FC33=11,11,IF('Vessel List A'!FC33=12,12,IF('Vessel List A'!FC33=13,13,IF('Vessel List A'!FC33=14,14,IF('Vessel List A'!FC33=15,15,IF('Vessel List A'!FC33=16,16,0)))))))))))))))))=0," ",VALUE(IF('Vessel List A'!FC33=1,1,IF('Vessel List A'!FC33=2,2,IF('Vessel List A'!FC33=3,3,IF('Vessel List A'!FC33=4,4,IF('Vessel List A'!FC33=5,5,IF('Vessel List A'!FC33=6,6,IF('Vessel List A'!FC33=7,7,IF('Vessel List A'!FC33=8,8,IF('Vessel List A'!FC33=9,9,IF('Vessel List A'!FC33=10,10,IF('Vessel List A'!FC33=11,11,IF('Vessel List A'!FC33=12,12,IF('Vessel List A'!FC33=13,13,IF('Vessel List A'!FC33=14,14,IF('Vessel List A'!FC33=15,15,IF('Vessel List A'!FC33=16,16,0))))))))))))))))))</f>
        <v xml:space="preserve"> </v>
      </c>
      <c r="CI34" s="160"/>
      <c r="CJ34" s="161"/>
      <c r="CK34" s="391" t="str">
        <f t="shared" si="24"/>
        <v/>
      </c>
      <c r="CL34" s="161"/>
      <c r="CM34" s="386"/>
      <c r="CN34" s="389" t="str">
        <f t="shared" si="25"/>
        <v/>
      </c>
      <c r="CO34" s="159" t="str">
        <f>IF(VALUE(IF('Vessel List A'!FP33=1,1,IF('Vessel List A'!FP33=2,2,IF('Vessel List A'!FP33=3,3,IF('Vessel List A'!FP33=4,4,IF('Vessel List A'!FP33=5,5,IF('Vessel List A'!FP33=6,6,IF('Vessel List A'!FP33=7,7,IF('Vessel List A'!FP33=8,8,IF('Vessel List A'!FP33=9,9,IF('Vessel List A'!FP33=10,10,IF('Vessel List A'!FP33=11,11,IF('Vessel List A'!FP33=12,12,IF('Vessel List A'!FP33=13,13,IF('Vessel List A'!FP33=14,14,IF('Vessel List A'!FP33=15,15,IF('Vessel List A'!FP33=16,16,0)))))))))))))))))=0," ",VALUE(IF('Vessel List A'!FP33=1,1,IF('Vessel List A'!FP33=2,2,IF('Vessel List A'!FP33=3,3,IF('Vessel List A'!FP33=4,4,IF('Vessel List A'!FP33=5,5,IF('Vessel List A'!FP33=6,6,IF('Vessel List A'!FP33=7,7,IF('Vessel List A'!FP33=8,8,IF('Vessel List A'!FP33=9,9,IF('Vessel List A'!FP33=10,10,IF('Vessel List A'!FP33=11,11,IF('Vessel List A'!FP33=12,12,IF('Vessel List A'!FP33=13,13,IF('Vessel List A'!FP33=14,14,IF('Vessel List A'!FP33=15,15,IF('Vessel List A'!FP33=16,16,0))))))))))))))))))</f>
        <v xml:space="preserve"> </v>
      </c>
      <c r="CP34" s="160"/>
      <c r="CQ34" s="161"/>
      <c r="CR34" s="391" t="str">
        <f t="shared" si="26"/>
        <v/>
      </c>
      <c r="CS34" s="161"/>
      <c r="CT34" s="386"/>
      <c r="CU34" s="389" t="str">
        <f t="shared" si="27"/>
        <v/>
      </c>
      <c r="CV34" s="159" t="str">
        <f>IF(VALUE(IF('Vessel List A'!GC33=1,1,IF('Vessel List A'!GC33=2,2,IF('Vessel List A'!GC33=3,3,IF('Vessel List A'!GC33=4,4,IF('Vessel List A'!GC33=5,5,IF('Vessel List A'!GC33=6,6,IF('Vessel List A'!GC33=7,7,IF('Vessel List A'!GC33=8,8,IF('Vessel List A'!GC33=9,9,IF('Vessel List A'!GC33=10,10,IF('Vessel List A'!GC33=11,11,IF('Vessel List A'!GC33=12,12,IF('Vessel List A'!GC33=13,13,IF('Vessel List A'!GC33=14,14,IF('Vessel List A'!GC33=15,15,IF('Vessel List A'!GC33=16,16,0)))))))))))))))))=0," ",VALUE(IF('Vessel List A'!GC33=1,1,IF('Vessel List A'!GC33=2,2,IF('Vessel List A'!GC33=3,3,IF('Vessel List A'!GC33=4,4,IF('Vessel List A'!GC33=5,5,IF('Vessel List A'!GC33=6,6,IF('Vessel List A'!GC33=7,7,IF('Vessel List A'!GC33=8,8,IF('Vessel List A'!GC33=9,9,IF('Vessel List A'!GC33=10,10,IF('Vessel List A'!GC33=11,11,IF('Vessel List A'!GC33=12,12,IF('Vessel List A'!GC33=13,13,IF('Vessel List A'!GC33=14,14,IF('Vessel List A'!GC33=15,15,IF('Vessel List A'!GC33=16,16,0))))))))))))))))))</f>
        <v xml:space="preserve"> </v>
      </c>
      <c r="CW34" s="160"/>
      <c r="CX34" s="161"/>
      <c r="CY34" s="391" t="str">
        <f t="shared" si="28"/>
        <v/>
      </c>
      <c r="CZ34" s="161"/>
      <c r="DA34" s="386"/>
      <c r="DB34" s="389" t="str">
        <f t="shared" si="29"/>
        <v/>
      </c>
      <c r="DC34" s="159" t="str">
        <f>IF(VALUE(IF('Vessel List A'!GP33=1,1,IF('Vessel List A'!GP33=2,2,IF('Vessel List A'!GP33=3,3,IF('Vessel List A'!GP33=4,4,IF('Vessel List A'!GP33=5,5,IF('Vessel List A'!GP33=6,6,IF('Vessel List A'!GP33=7,7,IF('Vessel List A'!GP33=8,8,IF('Vessel List A'!GP33=9,9,IF('Vessel List A'!GP33=10,10,IF('Vessel List A'!GP33=11,11,IF('Vessel List A'!GP33=12,12,IF('Vessel List A'!GP33=13,13,IF('Vessel List A'!GP33=14,14,IF('Vessel List A'!GP33=15,15,IF('Vessel List A'!GP33=16,16,0)))))))))))))))))=0," ",VALUE(IF('Vessel List A'!GP33=1,1,IF('Vessel List A'!GP33=2,2,IF('Vessel List A'!GP33=3,3,IF('Vessel List A'!GP33=4,4,IF('Vessel List A'!GP33=5,5,IF('Vessel List A'!GP33=6,6,IF('Vessel List A'!GP33=7,7,IF('Vessel List A'!GP33=8,8,IF('Vessel List A'!GP33=9,9,IF('Vessel List A'!GP33=10,10,IF('Vessel List A'!GP33=11,11,IF('Vessel List A'!GP33=12,12,IF('Vessel List A'!GP33=13,13,IF('Vessel List A'!GP33=14,14,IF('Vessel List A'!GP33=15,15,IF('Vessel List A'!GP33=16,16,0))))))))))))))))))</f>
        <v xml:space="preserve"> </v>
      </c>
      <c r="DD34" s="160"/>
      <c r="DE34" s="161"/>
      <c r="DF34" s="391" t="str">
        <f t="shared" si="30"/>
        <v/>
      </c>
      <c r="DG34" s="161"/>
      <c r="DH34" s="386"/>
      <c r="DI34" s="389" t="str">
        <f t="shared" si="31"/>
        <v/>
      </c>
      <c r="DJ34" s="159" t="str">
        <f>IF(VALUE(IF('Vessel List A'!HC33=1,1,IF('Vessel List A'!HC33=2,2,IF('Vessel List A'!HC33=3,3,IF('Vessel List A'!HC33=4,4,IF('Vessel List A'!HC33=5,5,IF('Vessel List A'!HC33=6,6,IF('Vessel List A'!HC33=7,7,IF('Vessel List A'!HC33=8,8,IF('Vessel List A'!HC33=9,9,IF('Vessel List A'!HC33=10,10,IF('Vessel List A'!HC33=11,11,IF('Vessel List A'!HC33=12,12,IF('Vessel List A'!HC33=13,13,IF('Vessel List A'!HC33=14,14,IF('Vessel List A'!HC33=15,15,IF('Vessel List A'!HC33=16,16,0)))))))))))))))))=0," ",VALUE(IF('Vessel List A'!HC33=1,1,IF('Vessel List A'!HC33=2,2,IF('Vessel List A'!HC33=3,3,IF('Vessel List A'!HC33=4,4,IF('Vessel List A'!HC33=5,5,IF('Vessel List A'!HC33=6,6,IF('Vessel List A'!HC33=7,7,IF('Vessel List A'!HC33=8,8,IF('Vessel List A'!HC33=9,9,IF('Vessel List A'!HC33=10,10,IF('Vessel List A'!HC33=11,11,IF('Vessel List A'!HC33=12,12,IF('Vessel List A'!HC33=13,13,IF('Vessel List A'!HC33=14,14,IF('Vessel List A'!HC33=15,15,IF('Vessel List A'!HC33=16,16,0))))))))))))))))))</f>
        <v xml:space="preserve"> </v>
      </c>
      <c r="DK34" s="160"/>
      <c r="DL34" s="161"/>
      <c r="DM34" s="391" t="str">
        <f t="shared" si="32"/>
        <v/>
      </c>
      <c r="DN34" s="161"/>
      <c r="DO34" s="386"/>
      <c r="DP34" s="389" t="str">
        <f t="shared" si="33"/>
        <v/>
      </c>
      <c r="DQ34" s="159" t="str">
        <f>IF(VALUE(IF('Vessel List A'!HP33=1,1,IF('Vessel List A'!HP33=2,2,IF('Vessel List A'!HP33=3,3,IF('Vessel List A'!HP33=4,4,IF('Vessel List A'!HP33=5,5,IF('Vessel List A'!HP33=6,6,IF('Vessel List A'!HP33=7,7,IF('Vessel List A'!HP33=8,8,IF('Vessel List A'!HP33=9,9,IF('Vessel List A'!HP33=10,10,IF('Vessel List A'!HP33=11,11,IF('Vessel List A'!HP33=12,12,IF('Vessel List A'!HP33=13,13,IF('Vessel List A'!HP33=14,14,IF('Vessel List A'!HP33=15,15,IF('Vessel List A'!HP33=16,16,0)))))))))))))))))=0," ",VALUE(IF('Vessel List A'!HP33=1,1,IF('Vessel List A'!HP33=2,2,IF('Vessel List A'!HP33=3,3,IF('Vessel List A'!HP33=4,4,IF('Vessel List A'!HP33=5,5,IF('Vessel List A'!HP33=6,6,IF('Vessel List A'!HP33=7,7,IF('Vessel List A'!HP33=8,8,IF('Vessel List A'!HP33=9,9,IF('Vessel List A'!HP33=10,10,IF('Vessel List A'!HP33=11,11,IF('Vessel List A'!HP33=12,12,IF('Vessel List A'!HP33=13,13,IF('Vessel List A'!HP33=14,14,IF('Vessel List A'!HP33=15,15,IF('Vessel List A'!HP33=16,16,0))))))))))))))))))</f>
        <v xml:space="preserve"> </v>
      </c>
      <c r="DR34" s="160"/>
      <c r="DS34" s="161"/>
      <c r="DT34" s="391" t="str">
        <f t="shared" si="34"/>
        <v/>
      </c>
      <c r="DU34" s="161"/>
      <c r="DV34" s="386"/>
      <c r="DW34" s="389" t="str">
        <f t="shared" si="35"/>
        <v/>
      </c>
      <c r="DX34" s="159" t="str">
        <f>IF(VALUE(IF('Vessel List A'!IC33=1,1,IF('Vessel List A'!IC33=2,2,IF('Vessel List A'!IC33=3,3,IF('Vessel List A'!IC33=4,4,IF('Vessel List A'!IC33=5,5,IF('Vessel List A'!IC33=6,6,IF('Vessel List A'!IC33=7,7,IF('Vessel List A'!IC33=8,8,IF('Vessel List A'!IC33=9,9,IF('Vessel List A'!IC33=10,10,IF('Vessel List A'!IC33=11,11,IF('Vessel List A'!IC33=12,12,IF('Vessel List A'!IC33=13,13,IF('Vessel List A'!IC33=14,14,IF('Vessel List A'!IC33=15,15,IF('Vessel List A'!IC33=16,16,0)))))))))))))))))=0," ",VALUE(IF('Vessel List A'!IC33=1,1,IF('Vessel List A'!IC33=2,2,IF('Vessel List A'!IC33=3,3,IF('Vessel List A'!IC33=4,4,IF('Vessel List A'!IC33=5,5,IF('Vessel List A'!IC33=6,6,IF('Vessel List A'!IC33=7,7,IF('Vessel List A'!IC33=8,8,IF('Vessel List A'!IC33=9,9,IF('Vessel List A'!IC33=10,10,IF('Vessel List A'!IC33=11,11,IF('Vessel List A'!IC33=12,12,IF('Vessel List A'!IC33=13,13,IF('Vessel List A'!IC33=14,14,IF('Vessel List A'!IC33=15,15,IF('Vessel List A'!IC33=16,16,0))))))))))))))))))</f>
        <v xml:space="preserve"> </v>
      </c>
      <c r="DY34" s="160"/>
      <c r="DZ34" s="161"/>
      <c r="EA34" s="391" t="str">
        <f t="shared" si="36"/>
        <v/>
      </c>
      <c r="EB34" s="161"/>
      <c r="EC34" s="386"/>
      <c r="ED34" s="389" t="str">
        <f t="shared" si="37"/>
        <v/>
      </c>
      <c r="EE34" s="159" t="str">
        <f>IF(VALUE(IF('Vessel List A'!IP33=1,1,IF('Vessel List A'!IP33=2,2,IF('Vessel List A'!IP33=3,3,IF('Vessel List A'!IP33=4,4,IF('Vessel List A'!IP33=5,5,IF('Vessel List A'!IP33=6,6,IF('Vessel List A'!IP33=7,7,IF('Vessel List A'!IP33=8,8,IF('Vessel List A'!IP33=9,9,IF('Vessel List A'!IP33=10,10,IF('Vessel List A'!IP33=11,11,IF('Vessel List A'!IP33=12,12,IF('Vessel List A'!IP33=13,13,IF('Vessel List A'!IP33=14,14,IF('Vessel List A'!IP33=15,15,IF('Vessel List A'!IP33=16,16,0)))))))))))))))))=0," ",VALUE(IF('Vessel List A'!IP33=1,1,IF('Vessel List A'!IP33=2,2,IF('Vessel List A'!IP33=3,3,IF('Vessel List A'!IP33=4,4,IF('Vessel List A'!IP33=5,5,IF('Vessel List A'!IP33=6,6,IF('Vessel List A'!IP33=7,7,IF('Vessel List A'!IP33=8,8,IF('Vessel List A'!IP33=9,9,IF('Vessel List A'!IP33=10,10,IF('Vessel List A'!IP33=11,11,IF('Vessel List A'!IP33=12,12,IF('Vessel List A'!IP33=13,13,IF('Vessel List A'!IP33=14,14,IF('Vessel List A'!IP33=15,15,IF('Vessel List A'!IP33=16,16,0))))))))))))))))))</f>
        <v xml:space="preserve"> </v>
      </c>
      <c r="EF34" s="160"/>
      <c r="EG34" s="161"/>
      <c r="EH34" s="391" t="str">
        <f t="shared" si="38"/>
        <v/>
      </c>
      <c r="EI34" s="161"/>
      <c r="EJ34" s="386"/>
      <c r="EK34" s="398" t="str">
        <f t="shared" si="39"/>
        <v/>
      </c>
      <c r="EL34" s="144"/>
      <c r="EM34" s="159" t="str">
        <f>IF(VALUE(IF('Vessel List B'!C33=1,1,IF('Vessel List B'!C33=2,2,IF('Vessel List B'!C33=3,3,IF('Vessel List B'!C33=4,4,IF('Vessel List B'!C33=5,5,IF('Vessel List B'!C33=6,6,IF('Vessel List B'!C33=7,7,IF('Vessel List B'!C33=8,8,IF('Vessel List B'!C33=9,9,IF('Vessel List B'!C33=10,10,IF('Vessel List B'!C33=11,11,IF('Vessel List B'!C33=12,12,IF('Vessel List B'!C33=13,13,IF('Vessel List B'!C33=14,14,IF('Vessel List B'!C33=15,15,IF('Vessel List B'!C33=16,16,0)))))))))))))))))=0," ",VALUE(IF('Vessel List B'!C33=1,1,IF('Vessel List B'!C33=2,2,IF('Vessel List B'!C33=3,3,IF('Vessel List B'!C33=4,4,IF('Vessel List B'!C33=5,5,IF('Vessel List B'!C33=6,6,IF('Vessel List B'!C33=7,7,IF('Vessel List B'!C33=8,8,IF('Vessel List B'!C33=9,9,IF('Vessel List B'!C33=10,10,IF('Vessel List B'!C33=11,11,IF('Vessel List B'!C33=12,12,IF('Vessel List B'!C33=13,13,IF('Vessel List B'!C33=14,14,IF('Vessel List B'!C33=15,15,IF('Vessel List B'!C33=16,16,0))))))))))))))))))</f>
        <v xml:space="preserve"> </v>
      </c>
      <c r="EN34" s="160"/>
      <c r="EO34" s="161"/>
      <c r="EP34" s="391" t="str">
        <f t="shared" si="40"/>
        <v/>
      </c>
      <c r="EQ34" s="161"/>
      <c r="ER34" s="386"/>
      <c r="ES34" s="389" t="str">
        <f t="shared" si="41"/>
        <v/>
      </c>
      <c r="ET34" s="159" t="str">
        <f>IF(VALUE(IF('Vessel List B'!P33=1,1,IF('Vessel List B'!P33=2,2,IF('Vessel List B'!P33=3,3,IF('Vessel List B'!P33=4,4,IF('Vessel List B'!P33=5,5,IF('Vessel List B'!P33=6,6,IF('Vessel List B'!P33=7,7,IF('Vessel List B'!P33=8,8,IF('Vessel List B'!P33=9,9,IF('Vessel List B'!P33=10,10,IF('Vessel List B'!P33=11,11,IF('Vessel List B'!P33=12,12,IF('Vessel List B'!P33=13,13,IF('Vessel List B'!P33=14,14,IF('Vessel List B'!P33=15,15,IF('Vessel List B'!P33=16,16,0)))))))))))))))))=0," ",VALUE(IF('Vessel List B'!P33=1,1,IF('Vessel List B'!P33=2,2,IF('Vessel List B'!P33=3,3,IF('Vessel List B'!P33=4,4,IF('Vessel List B'!P33=5,5,IF('Vessel List B'!P33=6,6,IF('Vessel List B'!P33=7,7,IF('Vessel List B'!P33=8,8,IF('Vessel List B'!P33=9,9,IF('Vessel List B'!P33=10,10,IF('Vessel List B'!P33=11,11,IF('Vessel List B'!P33=12,12,IF('Vessel List B'!P33=13,13,IF('Vessel List B'!P33=14,14,IF('Vessel List B'!P33=15,15,IF('Vessel List B'!P33=16,16,0))))))))))))))))))</f>
        <v xml:space="preserve"> </v>
      </c>
      <c r="EU34" s="160"/>
      <c r="EV34" s="161"/>
      <c r="EW34" s="391" t="str">
        <f t="shared" si="42"/>
        <v/>
      </c>
      <c r="EX34" s="161"/>
      <c r="EY34" s="386"/>
      <c r="EZ34" s="389" t="str">
        <f t="shared" si="43"/>
        <v/>
      </c>
      <c r="FA34" s="159" t="str">
        <f>IF(VALUE(IF('Vessel List B'!AC33=1,1,IF('Vessel List B'!AC33=2,2,IF('Vessel List B'!AC33=3,3,IF('Vessel List B'!AC33=4,4,IF('Vessel List B'!AC33=5,5,IF('Vessel List B'!AC33=6,6,IF('Vessel List B'!AC33=7,7,IF('Vessel List B'!AC33=8,8,IF('Vessel List B'!AC33=9,9,IF('Vessel List B'!AC33=10,10,IF('Vessel List B'!AC33=11,11,IF('Vessel List B'!AC33=12,12,IF('Vessel List B'!AC33=13,13,IF('Vessel List B'!AC33=14,14,IF('Vessel List B'!AC33=15,15,IF('Vessel List B'!AC33=16,16,0)))))))))))))))))=0," ",VALUE(IF('Vessel List B'!AC33=1,1,IF('Vessel List B'!AC33=2,2,IF('Vessel List B'!AC33=3,3,IF('Vessel List B'!AC33=4,4,IF('Vessel List B'!AC33=5,5,IF('Vessel List B'!AC33=6,6,IF('Vessel List B'!AC33=7,7,IF('Vessel List B'!AC33=8,8,IF('Vessel List B'!AC33=9,9,IF('Vessel List B'!AC33=10,10,IF('Vessel List B'!AC33=11,11,IF('Vessel List B'!AC33=12,12,IF('Vessel List B'!AC33=13,13,IF('Vessel List B'!AC33=14,14,IF('Vessel List B'!AC33=15,15,IF('Vessel List B'!AC33=16,16,0))))))))))))))))))</f>
        <v xml:space="preserve"> </v>
      </c>
      <c r="FB34" s="160"/>
      <c r="FC34" s="161"/>
      <c r="FD34" s="391" t="str">
        <f t="shared" si="44"/>
        <v/>
      </c>
      <c r="FE34" s="161"/>
      <c r="FF34" s="386"/>
      <c r="FG34" s="389" t="str">
        <f t="shared" si="45"/>
        <v/>
      </c>
      <c r="FH34" s="159" t="str">
        <f>IF(VALUE(IF('Vessel List B'!AP33=1,1,IF('Vessel List B'!AP33=2,2,IF('Vessel List B'!AP33=3,3,IF('Vessel List B'!AP33=4,4,IF('Vessel List B'!AP33=5,5,IF('Vessel List B'!AP33=6,6,IF('Vessel List B'!AP33=7,7,IF('Vessel List B'!AP33=8,8,IF('Vessel List B'!AP33=9,9,IF('Vessel List B'!AP33=10,10,IF('Vessel List B'!AP33=11,11,IF('Vessel List B'!AP33=12,12,IF('Vessel List B'!AP33=13,13,IF('Vessel List B'!AP33=14,14,IF('Vessel List B'!AP33=15,15,IF('Vessel List B'!AP33=16,16,0)))))))))))))))))=0," ",VALUE(IF('Vessel List B'!AP33=1,1,IF('Vessel List B'!AP33=2,2,IF('Vessel List B'!AP33=3,3,IF('Vessel List B'!AP33=4,4,IF('Vessel List B'!AP33=5,5,IF('Vessel List B'!AP33=6,6,IF('Vessel List B'!AP33=7,7,IF('Vessel List B'!AP33=8,8,IF('Vessel List B'!AP33=9,9,IF('Vessel List B'!AP33=10,10,IF('Vessel List B'!AP33=11,11,IF('Vessel List B'!AP33=12,12,IF('Vessel List B'!AP33=13,13,IF('Vessel List B'!AP33=14,14,IF('Vessel List B'!AP33=15,15,IF('Vessel List B'!AP33=16,16,0))))))))))))))))))</f>
        <v xml:space="preserve"> </v>
      </c>
      <c r="FI34" s="160"/>
      <c r="FJ34" s="161"/>
      <c r="FK34" s="391" t="str">
        <f t="shared" si="46"/>
        <v/>
      </c>
      <c r="FL34" s="161"/>
      <c r="FM34" s="386"/>
      <c r="FN34" s="389" t="str">
        <f t="shared" si="47"/>
        <v/>
      </c>
      <c r="FO34" s="159" t="str">
        <f>IF(VALUE(IF('Vessel List B'!BC33=1,1,IF('Vessel List B'!BC33=2,2,IF('Vessel List B'!BC33=3,3,IF('Vessel List B'!BC33=4,4,IF('Vessel List B'!BC33=5,5,IF('Vessel List B'!BC33=6,6,IF('Vessel List B'!BC33=7,7,IF('Vessel List B'!BC33=8,8,IF('Vessel List B'!BC33=9,9,IF('Vessel List B'!BC33=10,10,IF('Vessel List B'!BC33=11,11,IF('Vessel List B'!BC33=12,12,IF('Vessel List B'!BC33=13,13,IF('Vessel List B'!BC33=14,14,IF('Vessel List B'!BC33=15,15,IF('Vessel List B'!BC33=16,16,0)))))))))))))))))=0," ",VALUE(IF('Vessel List B'!BC33=1,1,IF('Vessel List B'!BC33=2,2,IF('Vessel List B'!BC33=3,3,IF('Vessel List B'!BC33=4,4,IF('Vessel List B'!BC33=5,5,IF('Vessel List B'!BC33=6,6,IF('Vessel List B'!BC33=7,7,IF('Vessel List B'!BC33=8,8,IF('Vessel List B'!BC33=9,9,IF('Vessel List B'!BC33=10,10,IF('Vessel List B'!BC33=11,11,IF('Vessel List B'!BC33=12,12,IF('Vessel List B'!BC33=13,13,IF('Vessel List B'!BC33=14,14,IF('Vessel List B'!BC33=15,15,IF('Vessel List B'!BC33=16,16,0))))))))))))))))))</f>
        <v xml:space="preserve"> </v>
      </c>
      <c r="FP34" s="160"/>
      <c r="FQ34" s="161"/>
      <c r="FR34" s="391" t="str">
        <f t="shared" si="48"/>
        <v/>
      </c>
      <c r="FS34" s="161"/>
      <c r="FT34" s="386"/>
      <c r="FU34" s="389" t="str">
        <f t="shared" si="49"/>
        <v/>
      </c>
      <c r="FV34" s="159" t="str">
        <f>IF(VALUE(IF('Vessel List B'!BP33=1,1,IF('Vessel List B'!BP33=2,2,IF('Vessel List B'!BP33=3,3,IF('Vessel List B'!BP33=4,4,IF('Vessel List B'!BP33=5,5,IF('Vessel List B'!BP33=6,6,IF('Vessel List B'!BP33=7,7,IF('Vessel List B'!BP33=8,8,IF('Vessel List B'!BP33=9,9,IF('Vessel List B'!BP33=10,10,IF('Vessel List B'!BP33=11,11,IF('Vessel List B'!BP33=12,12,IF('Vessel List B'!BP33=13,13,IF('Vessel List B'!BP33=14,14,IF('Vessel List B'!BP33=15,15,IF('Vessel List B'!BP33=16,16,0)))))))))))))))))=0," ",VALUE(IF('Vessel List B'!BP33=1,1,IF('Vessel List B'!BP33=2,2,IF('Vessel List B'!BP33=3,3,IF('Vessel List B'!BP33=4,4,IF('Vessel List B'!BP33=5,5,IF('Vessel List B'!BP33=6,6,IF('Vessel List B'!BP33=7,7,IF('Vessel List B'!BP33=8,8,IF('Vessel List B'!BP33=9,9,IF('Vessel List B'!BP33=10,10,IF('Vessel List B'!BP33=11,11,IF('Vessel List B'!BP33=12,12,IF('Vessel List B'!BP33=13,13,IF('Vessel List B'!BP33=14,14,IF('Vessel List B'!BP33=15,15,IF('Vessel List B'!BP33=16,16,0))))))))))))))))))</f>
        <v xml:space="preserve"> </v>
      </c>
      <c r="FW34" s="160"/>
      <c r="FX34" s="161"/>
      <c r="FY34" s="391" t="str">
        <f t="shared" si="50"/>
        <v/>
      </c>
      <c r="FZ34" s="161"/>
      <c r="GA34" s="386"/>
      <c r="GB34" s="389" t="str">
        <f t="shared" si="51"/>
        <v/>
      </c>
      <c r="GC34" s="159" t="str">
        <f>IF(VALUE(IF('Vessel List B'!CC33=1,1,IF('Vessel List B'!CC33=2,2,IF('Vessel List B'!CC33=3,3,IF('Vessel List B'!CC33=4,4,IF('Vessel List B'!CC33=5,5,IF('Vessel List B'!CC33=6,6,IF('Vessel List B'!CC33=7,7,IF('Vessel List B'!CC33=8,8,IF('Vessel List B'!CC33=9,9,IF('Vessel List B'!CC33=10,10,IF('Vessel List B'!CC33=11,11,IF('Vessel List B'!CC33=12,12,IF('Vessel List B'!CC33=13,13,IF('Vessel List B'!CC33=14,14,IF('Vessel List B'!CC33=15,15,IF('Vessel List B'!CC33=16,16,0)))))))))))))))))=0," ",VALUE(IF('Vessel List B'!CC33=1,1,IF('Vessel List B'!CC33=2,2,IF('Vessel List B'!CC33=3,3,IF('Vessel List B'!CC33=4,4,IF('Vessel List B'!CC33=5,5,IF('Vessel List B'!CC33=6,6,IF('Vessel List B'!CC33=7,7,IF('Vessel List B'!CC33=8,8,IF('Vessel List B'!CC33=9,9,IF('Vessel List B'!CC33=10,10,IF('Vessel List B'!CC33=11,11,IF('Vessel List B'!CC33=12,12,IF('Vessel List B'!CC33=13,13,IF('Vessel List B'!CC33=14,14,IF('Vessel List B'!CC33=15,15,IF('Vessel List B'!CC33=16,16,0))))))))))))))))))</f>
        <v xml:space="preserve"> </v>
      </c>
      <c r="GD34" s="160"/>
      <c r="GE34" s="161"/>
      <c r="GF34" s="391" t="str">
        <f t="shared" si="52"/>
        <v/>
      </c>
      <c r="GG34" s="161"/>
      <c r="GH34" s="386"/>
      <c r="GI34" s="389" t="str">
        <f t="shared" si="53"/>
        <v/>
      </c>
      <c r="GJ34" s="159" t="str">
        <f>IF(VALUE(IF('Vessel List B'!CP33=1,1,IF('Vessel List B'!CP33=2,2,IF('Vessel List B'!CP33=3,3,IF('Vessel List B'!CP33=4,4,IF('Vessel List B'!CP33=5,5,IF('Vessel List B'!CP33=6,6,IF('Vessel List B'!CP33=7,7,IF('Vessel List B'!CP33=8,8,IF('Vessel List B'!CP33=9,9,IF('Vessel List B'!CP33=10,10,IF('Vessel List B'!CP33=11,11,IF('Vessel List B'!CP33=12,12,IF('Vessel List B'!CP33=13,13,IF('Vessel List B'!CP33=14,14,IF('Vessel List B'!CP33=15,15,IF('Vessel List B'!CP33=16,16,0)))))))))))))))))=0," ",VALUE(IF('Vessel List B'!CP33=1,1,IF('Vessel List B'!CP33=2,2,IF('Vessel List B'!CP33=3,3,IF('Vessel List B'!CP33=4,4,IF('Vessel List B'!CP33=5,5,IF('Vessel List B'!CP33=6,6,IF('Vessel List B'!CP33=7,7,IF('Vessel List B'!CP33=8,8,IF('Vessel List B'!CP33=9,9,IF('Vessel List B'!CP33=10,10,IF('Vessel List B'!CP33=11,11,IF('Vessel List B'!CP33=12,12,IF('Vessel List B'!CP33=13,13,IF('Vessel List B'!CP33=14,14,IF('Vessel List B'!CP33=15,15,IF('Vessel List B'!CP33=16,16,0))))))))))))))))))</f>
        <v xml:space="preserve"> </v>
      </c>
      <c r="GK34" s="160"/>
      <c r="GL34" s="161"/>
      <c r="GM34" s="391" t="str">
        <f t="shared" si="54"/>
        <v/>
      </c>
      <c r="GN34" s="161"/>
      <c r="GO34" s="386"/>
      <c r="GP34" s="389" t="str">
        <f t="shared" si="55"/>
        <v/>
      </c>
      <c r="GQ34" s="159" t="str">
        <f>IF(VALUE(IF('Vessel List B'!DC33=1,1,IF('Vessel List B'!DC33=2,2,IF('Vessel List B'!DC33=3,3,IF('Vessel List B'!DC33=4,4,IF('Vessel List B'!DC33=5,5,IF('Vessel List B'!DC33=6,6,IF('Vessel List B'!DC33=7,7,IF('Vessel List B'!DC33=8,8,IF('Vessel List B'!DC33=9,9,IF('Vessel List B'!DC33=10,10,IF('Vessel List B'!DC33=11,11,IF('Vessel List B'!DC33=12,12,IF('Vessel List B'!DC33=13,13,IF('Vessel List B'!DC33=14,14,IF('Vessel List B'!DC33=15,15,IF('Vessel List B'!DC33=16,16,0)))))))))))))))))=0," ",VALUE(IF('Vessel List B'!DC33=1,1,IF('Vessel List B'!DC33=2,2,IF('Vessel List B'!DC33=3,3,IF('Vessel List B'!DC33=4,4,IF('Vessel List B'!DC33=5,5,IF('Vessel List B'!DC33=6,6,IF('Vessel List B'!DC33=7,7,IF('Vessel List B'!DC33=8,8,IF('Vessel List B'!DC33=9,9,IF('Vessel List B'!DC33=10,10,IF('Vessel List B'!DC33=11,11,IF('Vessel List B'!DC33=12,12,IF('Vessel List B'!DC33=13,13,IF('Vessel List B'!DC33=14,14,IF('Vessel List B'!DC33=15,15,IF('Vessel List B'!DC33=16,16,0))))))))))))))))))</f>
        <v xml:space="preserve"> </v>
      </c>
      <c r="GR34" s="160"/>
      <c r="GS34" s="161"/>
      <c r="GT34" s="391" t="str">
        <f t="shared" si="56"/>
        <v/>
      </c>
      <c r="GU34" s="161"/>
      <c r="GV34" s="386"/>
      <c r="GW34" s="389" t="str">
        <f t="shared" si="57"/>
        <v/>
      </c>
      <c r="GX34" s="159" t="str">
        <f>IF(VALUE(IF('Vessel List B'!DP33=1,1,IF('Vessel List B'!DP33=2,2,IF('Vessel List B'!DP33=3,3,IF('Vessel List B'!DP33=4,4,IF('Vessel List B'!DP33=5,5,IF('Vessel List B'!DP33=6,6,IF('Vessel List B'!DP33=7,7,IF('Vessel List B'!DP33=8,8,IF('Vessel List B'!DP33=9,9,IF('Vessel List B'!DP33=10,10,IF('Vessel List B'!DP33=11,11,IF('Vessel List B'!DP33=12,12,IF('Vessel List B'!DP33=13,13,IF('Vessel List B'!DP33=14,14,IF('Vessel List B'!DP33=15,15,IF('Vessel List B'!DP33=16,16,0)))))))))))))))))=0," ",VALUE(IF('Vessel List B'!DP33=1,1,IF('Vessel List B'!DP33=2,2,IF('Vessel List B'!DP33=3,3,IF('Vessel List B'!DP33=4,4,IF('Vessel List B'!DP33=5,5,IF('Vessel List B'!DP33=6,6,IF('Vessel List B'!DP33=7,7,IF('Vessel List B'!DP33=8,8,IF('Vessel List B'!DP33=9,9,IF('Vessel List B'!DP33=10,10,IF('Vessel List B'!DP33=11,11,IF('Vessel List B'!DP33=12,12,IF('Vessel List B'!DP33=13,13,IF('Vessel List B'!DP33=14,14,IF('Vessel List B'!DP33=15,15,IF('Vessel List B'!DP33=16,16,0))))))))))))))))))</f>
        <v xml:space="preserve"> </v>
      </c>
      <c r="GY34" s="160"/>
      <c r="GZ34" s="161"/>
      <c r="HA34" s="391" t="str">
        <f t="shared" si="58"/>
        <v/>
      </c>
      <c r="HB34" s="161"/>
      <c r="HC34" s="386"/>
      <c r="HD34" s="389" t="str">
        <f t="shared" si="59"/>
        <v/>
      </c>
      <c r="HE34" s="159" t="str">
        <f>IF(VALUE(IF('Vessel List B'!EC33=1,1,IF('Vessel List B'!EC33=2,2,IF('Vessel List B'!EC33=3,3,IF('Vessel List B'!EC33=4,4,IF('Vessel List B'!EC33=5,5,IF('Vessel List B'!EC33=6,6,IF('Vessel List B'!EC33=7,7,IF('Vessel List B'!EC33=8,8,IF('Vessel List B'!EC33=9,9,IF('Vessel List B'!EC33=10,10,IF('Vessel List B'!EC33=11,11,IF('Vessel List B'!EC33=12,12,IF('Vessel List B'!EC33=13,13,IF('Vessel List B'!EC33=14,14,IF('Vessel List B'!EC33=15,15,IF('Vessel List B'!EC33=16,16,0)))))))))))))))))=0," ",VALUE(IF('Vessel List B'!EC33=1,1,IF('Vessel List B'!EC33=2,2,IF('Vessel List B'!EC33=3,3,IF('Vessel List B'!EC33=4,4,IF('Vessel List B'!EC33=5,5,IF('Vessel List B'!EC33=6,6,IF('Vessel List B'!EC33=7,7,IF('Vessel List B'!EC33=8,8,IF('Vessel List B'!EC33=9,9,IF('Vessel List B'!EC33=10,10,IF('Vessel List B'!EC33=11,11,IF('Vessel List B'!EC33=12,12,IF('Vessel List B'!EC33=13,13,IF('Vessel List B'!EC33=14,14,IF('Vessel List B'!EC33=15,15,IF('Vessel List B'!EC33=16,16,0))))))))))))))))))</f>
        <v xml:space="preserve"> </v>
      </c>
      <c r="HF34" s="160"/>
      <c r="HG34" s="161"/>
      <c r="HH34" s="391" t="str">
        <f t="shared" si="60"/>
        <v/>
      </c>
      <c r="HI34" s="161"/>
      <c r="HJ34" s="386"/>
      <c r="HK34" s="389" t="str">
        <f t="shared" si="61"/>
        <v/>
      </c>
      <c r="HL34" s="159" t="str">
        <f>IF(VALUE(IF('Vessel List B'!EP33=1,1,IF('Vessel List B'!EP33=2,2,IF('Vessel List B'!EP33=3,3,IF('Vessel List B'!EP33=4,4,IF('Vessel List B'!EP33=5,5,IF('Vessel List B'!EP33=6,6,IF('Vessel List B'!EP33=7,7,IF('Vessel List B'!EP33=8,8,IF('Vessel List B'!EP33=9,9,IF('Vessel List B'!EP33=10,10,IF('Vessel List B'!EP33=11,11,IF('Vessel List B'!EP33=12,12,IF('Vessel List B'!EP33=13,13,IF('Vessel List B'!EP33=14,14,IF('Vessel List B'!EP33=15,15,IF('Vessel List B'!EP33=16,16,0)))))))))))))))))=0," ",VALUE(IF('Vessel List B'!EP33=1,1,IF('Vessel List B'!EP33=2,2,IF('Vessel List B'!EP33=3,3,IF('Vessel List B'!EP33=4,4,IF('Vessel List B'!EP33=5,5,IF('Vessel List B'!EP33=6,6,IF('Vessel List B'!EP33=7,7,IF('Vessel List B'!EP33=8,8,IF('Vessel List B'!EP33=9,9,IF('Vessel List B'!EP33=10,10,IF('Vessel List B'!EP33=11,11,IF('Vessel List B'!EP33=12,12,IF('Vessel List B'!EP33=13,13,IF('Vessel List B'!EP33=14,14,IF('Vessel List B'!EP33=15,15,IF('Vessel List B'!EP33=16,16,0))))))))))))))))))</f>
        <v xml:space="preserve"> </v>
      </c>
      <c r="HM34" s="160"/>
      <c r="HN34" s="161"/>
      <c r="HO34" s="391" t="str">
        <f t="shared" si="62"/>
        <v/>
      </c>
      <c r="HP34" s="161"/>
      <c r="HQ34" s="386"/>
      <c r="HR34" s="389" t="str">
        <f t="shared" si="63"/>
        <v/>
      </c>
      <c r="HS34" s="159" t="str">
        <f>IF(VALUE(IF('Vessel List B'!FC33=1,1,IF('Vessel List B'!FC33=2,2,IF('Vessel List B'!FC33=3,3,IF('Vessel List B'!FC33=4,4,IF('Vessel List B'!FC33=5,5,IF('Vessel List B'!FC33=6,6,IF('Vessel List B'!FC33=7,7,IF('Vessel List B'!FC33=8,8,IF('Vessel List B'!FC33=9,9,IF('Vessel List B'!FC33=10,10,IF('Vessel List B'!FC33=11,11,IF('Vessel List B'!FC33=12,12,IF('Vessel List B'!FC33=13,13,IF('Vessel List B'!FC33=14,14,IF('Vessel List B'!FC33=15,15,IF('Vessel List B'!FC33=16,16,0)))))))))))))))))=0," ",VALUE(IF('Vessel List B'!FC33=1,1,IF('Vessel List B'!FC33=2,2,IF('Vessel List B'!FC33=3,3,IF('Vessel List B'!FC33=4,4,IF('Vessel List B'!FC33=5,5,IF('Vessel List B'!FC33=6,6,IF('Vessel List B'!FC33=7,7,IF('Vessel List B'!FC33=8,8,IF('Vessel List B'!FC33=9,9,IF('Vessel List B'!FC33=10,10,IF('Vessel List B'!FC33=11,11,IF('Vessel List B'!FC33=12,12,IF('Vessel List B'!FC33=13,13,IF('Vessel List B'!FC33=14,14,IF('Vessel List B'!FC33=15,15,IF('Vessel List B'!FC33=16,16,0))))))))))))))))))</f>
        <v xml:space="preserve"> </v>
      </c>
      <c r="HT34" s="160"/>
      <c r="HU34" s="161"/>
      <c r="HV34" s="391" t="str">
        <f t="shared" si="64"/>
        <v/>
      </c>
      <c r="HW34" s="161"/>
      <c r="HX34" s="386"/>
      <c r="HY34" s="389" t="str">
        <f t="shared" si="65"/>
        <v/>
      </c>
      <c r="HZ34" s="159" t="str">
        <f>IF(VALUE(IF('Vessel List B'!FP33=1,1,IF('Vessel List B'!FP33=2,2,IF('Vessel List B'!FP33=3,3,IF('Vessel List B'!FP33=4,4,IF('Vessel List B'!FP33=5,5,IF('Vessel List B'!FP33=6,6,IF('Vessel List B'!FP33=7,7,IF('Vessel List B'!FP33=8,8,IF('Vessel List B'!FP33=9,9,IF('Vessel List B'!FP33=10,10,IF('Vessel List B'!FP33=11,11,IF('Vessel List B'!FP33=12,12,IF('Vessel List B'!FP33=13,13,IF('Vessel List B'!FP33=14,14,IF('Vessel List B'!FP33=15,15,IF('Vessel List B'!FP33=16,16,0)))))))))))))))))=0," ",VALUE(IF('Vessel List B'!FP33=1,1,IF('Vessel List B'!FP33=2,2,IF('Vessel List B'!FP33=3,3,IF('Vessel List B'!FP33=4,4,IF('Vessel List B'!FP33=5,5,IF('Vessel List B'!FP33=6,6,IF('Vessel List B'!FP33=7,7,IF('Vessel List B'!FP33=8,8,IF('Vessel List B'!FP33=9,9,IF('Vessel List B'!FP33=10,10,IF('Vessel List B'!FP33=11,11,IF('Vessel List B'!FP33=12,12,IF('Vessel List B'!FP33=13,13,IF('Vessel List B'!FP33=14,14,IF('Vessel List B'!FP33=15,15,IF('Vessel List B'!FP33=16,16,0))))))))))))))))))</f>
        <v xml:space="preserve"> </v>
      </c>
      <c r="IA34" s="160"/>
      <c r="IB34" s="161"/>
      <c r="IC34" s="391" t="str">
        <f t="shared" si="66"/>
        <v/>
      </c>
      <c r="ID34" s="161"/>
      <c r="IE34" s="386"/>
      <c r="IF34" s="389" t="str">
        <f t="shared" si="67"/>
        <v/>
      </c>
      <c r="IG34" s="159" t="str">
        <f>IF(VALUE(IF('Vessel List B'!GC33=1,1,IF('Vessel List B'!GC33=2,2,IF('Vessel List B'!GC33=3,3,IF('Vessel List B'!GC33=4,4,IF('Vessel List B'!GC33=5,5,IF('Vessel List B'!GC33=6,6,IF('Vessel List B'!GC33=7,7,IF('Vessel List B'!GC33=8,8,IF('Vessel List B'!GC33=9,9,IF('Vessel List B'!GC33=10,10,IF('Vessel List B'!GC33=11,11,IF('Vessel List B'!GC33=12,12,IF('Vessel List B'!GC33=13,13,IF('Vessel List B'!GC33=14,14,IF('Vessel List B'!GC33=15,15,IF('Vessel List B'!GC33=16,16,0)))))))))))))))))=0," ",VALUE(IF('Vessel List B'!GC33=1,1,IF('Vessel List B'!GC33=2,2,IF('Vessel List B'!GC33=3,3,IF('Vessel List B'!GC33=4,4,IF('Vessel List B'!GC33=5,5,IF('Vessel List B'!GC33=6,6,IF('Vessel List B'!GC33=7,7,IF('Vessel List B'!GC33=8,8,IF('Vessel List B'!GC33=9,9,IF('Vessel List B'!GC33=10,10,IF('Vessel List B'!GC33=11,11,IF('Vessel List B'!GC33=12,12,IF('Vessel List B'!GC33=13,13,IF('Vessel List B'!GC33=14,14,IF('Vessel List B'!GC33=15,15,IF('Vessel List B'!GC33=16,16,0))))))))))))))))))</f>
        <v xml:space="preserve"> </v>
      </c>
      <c r="IH34" s="160"/>
      <c r="II34" s="161"/>
      <c r="IJ34" s="391" t="str">
        <f t="shared" si="68"/>
        <v/>
      </c>
      <c r="IK34" s="161"/>
      <c r="IL34" s="386"/>
      <c r="IM34" s="389" t="str">
        <f t="shared" si="69"/>
        <v/>
      </c>
      <c r="IN34" s="159" t="str">
        <f>IF(VALUE(IF('Vessel List B'!GP33=1,1,IF('Vessel List B'!GP33=2,2,IF('Vessel List B'!GP33=3,3,IF('Vessel List B'!GP33=4,4,IF('Vessel List B'!GP33=5,5,IF('Vessel List B'!GP33=6,6,IF('Vessel List B'!GP33=7,7,IF('Vessel List B'!GP33=8,8,IF('Vessel List B'!GP33=9,9,IF('Vessel List B'!GP33=10,10,IF('Vessel List B'!GP33=11,11,IF('Vessel List B'!GP33=12,12,IF('Vessel List B'!GP33=13,13,IF('Vessel List B'!GP33=14,14,IF('Vessel List B'!GP33=15,15,IF('Vessel List B'!GP33=16,16,0)))))))))))))))))=0," ",VALUE(IF('Vessel List B'!GP33=1,1,IF('Vessel List B'!GP33=2,2,IF('Vessel List B'!GP33=3,3,IF('Vessel List B'!GP33=4,4,IF('Vessel List B'!GP33=5,5,IF('Vessel List B'!GP33=6,6,IF('Vessel List B'!GP33=7,7,IF('Vessel List B'!GP33=8,8,IF('Vessel List B'!GP33=9,9,IF('Vessel List B'!GP33=10,10,IF('Vessel List B'!GP33=11,11,IF('Vessel List B'!GP33=12,12,IF('Vessel List B'!GP33=13,13,IF('Vessel List B'!GP33=14,14,IF('Vessel List B'!GP33=15,15,IF('Vessel List B'!GP33=16,16,0))))))))))))))))))</f>
        <v xml:space="preserve"> </v>
      </c>
      <c r="IO34" s="160"/>
      <c r="IP34" s="161"/>
      <c r="IQ34" s="391" t="str">
        <f t="shared" si="70"/>
        <v/>
      </c>
      <c r="IR34" s="161"/>
      <c r="IS34" s="386"/>
      <c r="IT34" s="389" t="str">
        <f t="shared" si="71"/>
        <v/>
      </c>
      <c r="IU34" s="159" t="str">
        <f>IF(VALUE(IF('Vessel List B'!HC33=1,1,IF('Vessel List B'!HC33=2,2,IF('Vessel List B'!HC33=3,3,IF('Vessel List B'!HC33=4,4,IF('Vessel List B'!HC33=5,5,IF('Vessel List B'!HC33=6,6,IF('Vessel List B'!HC33=7,7,IF('Vessel List B'!HC33=8,8,IF('Vessel List B'!HC33=9,9,IF('Vessel List B'!HC33=10,10,IF('Vessel List B'!HC33=11,11,IF('Vessel List B'!HC33=12,12,IF('Vessel List B'!HC33=13,13,IF('Vessel List B'!HC33=14,14,IF('Vessel List B'!HC33=15,15,IF('Vessel List B'!HC33=16,16,0)))))))))))))))))=0," ",VALUE(IF('Vessel List B'!HC33=1,1,IF('Vessel List B'!HC33=2,2,IF('Vessel List B'!HC33=3,3,IF('Vessel List B'!HC33=4,4,IF('Vessel List B'!HC33=5,5,IF('Vessel List B'!HC33=6,6,IF('Vessel List B'!HC33=7,7,IF('Vessel List B'!HC33=8,8,IF('Vessel List B'!HC33=9,9,IF('Vessel List B'!HC33=10,10,IF('Vessel List B'!HC33=11,11,IF('Vessel List B'!HC33=12,12,IF('Vessel List B'!HC33=13,13,IF('Vessel List B'!HC33=14,14,IF('Vessel List B'!HC33=15,15,IF('Vessel List B'!HC33=16,16,0))))))))))))))))))</f>
        <v xml:space="preserve"> </v>
      </c>
      <c r="IV34" s="160"/>
      <c r="IW34" s="161"/>
      <c r="IX34" s="391" t="str">
        <f t="shared" si="72"/>
        <v/>
      </c>
      <c r="IY34" s="161"/>
      <c r="IZ34" s="386"/>
      <c r="JA34" s="389" t="str">
        <f t="shared" si="73"/>
        <v/>
      </c>
      <c r="JB34" s="159" t="str">
        <f>IF(VALUE(IF('Vessel List B'!HP33=1,1,IF('Vessel List B'!HP33=2,2,IF('Vessel List B'!HP33=3,3,IF('Vessel List B'!HP33=4,4,IF('Vessel List B'!HP33=5,5,IF('Vessel List B'!HP33=6,6,IF('Vessel List B'!HP33=7,7,IF('Vessel List B'!HP33=8,8,IF('Vessel List B'!HP33=9,9,IF('Vessel List B'!HP33=10,10,IF('Vessel List B'!HP33=11,11,IF('Vessel List B'!HP33=12,12,IF('Vessel List B'!HP33=13,13,IF('Vessel List B'!HP33=14,14,IF('Vessel List B'!HP33=15,15,IF('Vessel List B'!HP33=16,16,0)))))))))))))))))=0," ",VALUE(IF('Vessel List B'!HP33=1,1,IF('Vessel List B'!HP33=2,2,IF('Vessel List B'!HP33=3,3,IF('Vessel List B'!HP33=4,4,IF('Vessel List B'!HP33=5,5,IF('Vessel List B'!HP33=6,6,IF('Vessel List B'!HP33=7,7,IF('Vessel List B'!HP33=8,8,IF('Vessel List B'!HP33=9,9,IF('Vessel List B'!HP33=10,10,IF('Vessel List B'!HP33=11,11,IF('Vessel List B'!HP33=12,12,IF('Vessel List B'!HP33=13,13,IF('Vessel List B'!HP33=14,14,IF('Vessel List B'!HP33=15,15,IF('Vessel List B'!HP33=16,16,0))))))))))))))))))</f>
        <v xml:space="preserve"> </v>
      </c>
      <c r="JC34" s="160"/>
      <c r="JD34" s="161"/>
      <c r="JE34" s="391" t="str">
        <f t="shared" si="74"/>
        <v/>
      </c>
      <c r="JF34" s="161"/>
      <c r="JG34" s="386"/>
      <c r="JH34" s="389" t="str">
        <f t="shared" si="75"/>
        <v/>
      </c>
      <c r="JI34" s="159" t="str">
        <f>IF(VALUE(IF('Vessel List B'!IC33=1,1,IF('Vessel List B'!IC33=2,2,IF('Vessel List B'!IC33=3,3,IF('Vessel List B'!IC33=4,4,IF('Vessel List B'!IC33=5,5,IF('Vessel List B'!IC33=6,6,IF('Vessel List B'!IC33=7,7,IF('Vessel List B'!IC33=8,8,IF('Vessel List B'!IC33=9,9,IF('Vessel List B'!IC33=10,10,IF('Vessel List B'!IC33=11,11,IF('Vessel List B'!IC33=12,12,IF('Vessel List B'!IC33=13,13,IF('Vessel List B'!IC33=14,14,IF('Vessel List B'!IC33=15,15,IF('Vessel List B'!IC33=16,16,0)))))))))))))))))=0," ",VALUE(IF('Vessel List B'!IC33=1,1,IF('Vessel List B'!IC33=2,2,IF('Vessel List B'!IC33=3,3,IF('Vessel List B'!IC33=4,4,IF('Vessel List B'!IC33=5,5,IF('Vessel List B'!IC33=6,6,IF('Vessel List B'!IC33=7,7,IF('Vessel List B'!IC33=8,8,IF('Vessel List B'!IC33=9,9,IF('Vessel List B'!IC33=10,10,IF('Vessel List B'!IC33=11,11,IF('Vessel List B'!IC33=12,12,IF('Vessel List B'!IC33=13,13,IF('Vessel List B'!IC33=14,14,IF('Vessel List B'!IC33=15,15,IF('Vessel List B'!IC33=16,16,0))))))))))))))))))</f>
        <v xml:space="preserve"> </v>
      </c>
      <c r="JJ34" s="160"/>
      <c r="JK34" s="161"/>
      <c r="JL34" s="391" t="str">
        <f t="shared" si="76"/>
        <v/>
      </c>
      <c r="JM34" s="161"/>
      <c r="JN34" s="386"/>
      <c r="JO34" s="389" t="str">
        <f t="shared" si="77"/>
        <v/>
      </c>
      <c r="JP34" s="159" t="str">
        <f>IF(VALUE(IF('Vessel List B'!IP33=1,1,IF('Vessel List B'!IP33=2,2,IF('Vessel List B'!IP33=3,3,IF('Vessel List B'!IP33=4,4,IF('Vessel List B'!IP33=5,5,IF('Vessel List B'!IP33=6,6,IF('Vessel List B'!IP33=7,7,IF('Vessel List B'!IP33=8,8,IF('Vessel List B'!IP33=9,9,IF('Vessel List B'!IP33=10,10,IF('Vessel List B'!IP33=11,11,IF('Vessel List B'!IP33=12,12,IF('Vessel List B'!IP33=13,13,IF('Vessel List B'!IP33=14,14,IF('Vessel List B'!IP33=15,15,IF('Vessel List B'!IP33=16,16,0)))))))))))))))))=0," ",VALUE(IF('Vessel List B'!IP33=1,1,IF('Vessel List B'!IP33=2,2,IF('Vessel List B'!IP33=3,3,IF('Vessel List B'!IP33=4,4,IF('Vessel List B'!IP33=5,5,IF('Vessel List B'!IP33=6,6,IF('Vessel List B'!IP33=7,7,IF('Vessel List B'!IP33=8,8,IF('Vessel List B'!IP33=9,9,IF('Vessel List B'!IP33=10,10,IF('Vessel List B'!IP33=11,11,IF('Vessel List B'!IP33=12,12,IF('Vessel List B'!IP33=13,13,IF('Vessel List B'!IP33=14,14,IF('Vessel List B'!IP33=15,15,IF('Vessel List B'!IP33=16,16,0))))))))))))))))))</f>
        <v xml:space="preserve"> </v>
      </c>
      <c r="JQ34" s="160"/>
      <c r="JR34" s="161"/>
      <c r="JS34" s="391" t="str">
        <f t="shared" si="78"/>
        <v/>
      </c>
      <c r="JT34" s="161"/>
      <c r="JU34" s="386"/>
      <c r="JV34" s="398" t="str">
        <f t="shared" si="79"/>
        <v/>
      </c>
      <c r="JW34" s="403"/>
    </row>
    <row r="35" spans="1:283" ht="15" x14ac:dyDescent="0.25">
      <c r="A35" s="132">
        <f>'Vessel List A'!B34</f>
        <v>41609</v>
      </c>
      <c r="B35" s="157" t="str">
        <f>IF(VALUE(IF('Vessel List A'!C34=1,1,IF('Vessel List A'!C34=2,2,IF('Vessel List A'!C34=3,3,IF('Vessel List A'!C34=4,4,IF('Vessel List A'!C34=5,5,IF('Vessel List A'!C34=6,6,IF('Vessel List A'!C34=7,7,IF('Vessel List A'!C34=8,8,IF('Vessel List A'!C34=9,9,IF('Vessel List A'!C34=10,10,IF('Vessel List A'!C34=11,11,IF('Vessel List A'!C34=12,12,IF('Vessel List A'!C34=13,13,IF('Vessel List A'!C34=14,14,IF('Vessel List A'!C34=15,15,IF('Vessel List A'!C34=16,16,0)))))))))))))))))=0," ",VALUE(IF('Vessel List A'!C34=1,1,IF('Vessel List A'!C34=2,2,IF('Vessel List A'!C34=3,3,IF('Vessel List A'!C34=4,4,IF('Vessel List A'!C34=5,5,IF('Vessel List A'!C34=6,6,IF('Vessel List A'!C34=7,7,IF('Vessel List A'!C34=8,8,IF('Vessel List A'!C34=9,9,IF('Vessel List A'!C34=10,10,IF('Vessel List A'!C34=11,11,IF('Vessel List A'!C34=12,12,IF('Vessel List A'!C34=13,13,IF('Vessel List A'!C34=14,14,IF('Vessel List A'!C34=15,15,IF('Vessel List A'!C34=16,16,0))))))))))))))))))</f>
        <v xml:space="preserve"> </v>
      </c>
      <c r="C35" s="154"/>
      <c r="D35" s="158"/>
      <c r="E35" s="390" t="str">
        <f t="shared" si="0"/>
        <v/>
      </c>
      <c r="F35" s="158"/>
      <c r="G35" s="137"/>
      <c r="H35" s="388" t="str">
        <f t="shared" si="1"/>
        <v/>
      </c>
      <c r="I35" s="157" t="str">
        <f>IF(VALUE(IF('Vessel List A'!P34=1,1,IF('Vessel List A'!P34=2,2,IF('Vessel List A'!P34=3,3,IF('Vessel List A'!P34=4,4,IF('Vessel List A'!P34=5,5,IF('Vessel List A'!P34=6,6,IF('Vessel List A'!P34=7,7,IF('Vessel List A'!P34=8,8,IF('Vessel List A'!P34=9,9,IF('Vessel List A'!P34=10,10,IF('Vessel List A'!P34=11,11,IF('Vessel List A'!P34=12,12,IF('Vessel List A'!P34=13,13,IF('Vessel List A'!P34=14,14,IF('Vessel List A'!P34=15,15,IF('Vessel List A'!P34=16,16,0)))))))))))))))))=0," ",VALUE(IF('Vessel List A'!P34=1,1,IF('Vessel List A'!P34=2,2,IF('Vessel List A'!P34=3,3,IF('Vessel List A'!P34=4,4,IF('Vessel List A'!P34=5,5,IF('Vessel List A'!P34=6,6,IF('Vessel List A'!P34=7,7,IF('Vessel List A'!P34=8,8,IF('Vessel List A'!P34=9,9,IF('Vessel List A'!P34=10,10,IF('Vessel List A'!P34=11,11,IF('Vessel List A'!P34=12,12,IF('Vessel List A'!P34=13,13,IF('Vessel List A'!P34=14,14,IF('Vessel List A'!P34=15,15,IF('Vessel List A'!P34=16,16,0))))))))))))))))))</f>
        <v xml:space="preserve"> </v>
      </c>
      <c r="J35" s="154"/>
      <c r="K35" s="158"/>
      <c r="L35" s="390" t="str">
        <f t="shared" si="2"/>
        <v/>
      </c>
      <c r="M35" s="158"/>
      <c r="N35" s="137"/>
      <c r="O35" s="388" t="str">
        <f t="shared" si="3"/>
        <v/>
      </c>
      <c r="P35" s="157" t="str">
        <f>IF(VALUE(IF('Vessel List A'!AC34=1,1,IF('Vessel List A'!AC34=2,2,IF('Vessel List A'!AC34=3,3,IF('Vessel List A'!AC34=4,4,IF('Vessel List A'!AC34=5,5,IF('Vessel List A'!AC34=6,6,IF('Vessel List A'!AC34=7,7,IF('Vessel List A'!AC34=8,8,IF('Vessel List A'!AC34=9,9,IF('Vessel List A'!AC34=10,10,IF('Vessel List A'!AC34=11,11,IF('Vessel List A'!AC34=12,12,IF('Vessel List A'!AC34=13,13,IF('Vessel List A'!AC34=14,14,IF('Vessel List A'!AC34=15,15,IF('Vessel List A'!AC34=16,16,0)))))))))))))))))=0," ",VALUE(IF('Vessel List A'!AC34=1,1,IF('Vessel List A'!AC34=2,2,IF('Vessel List A'!AC34=3,3,IF('Vessel List A'!AC34=4,4,IF('Vessel List A'!AC34=5,5,IF('Vessel List A'!AC34=6,6,IF('Vessel List A'!AC34=7,7,IF('Vessel List A'!AC34=8,8,IF('Vessel List A'!AC34=9,9,IF('Vessel List A'!AC34=10,10,IF('Vessel List A'!AC34=11,11,IF('Vessel List A'!AC34=12,12,IF('Vessel List A'!AC34=13,13,IF('Vessel List A'!AC34=14,14,IF('Vessel List A'!AC34=15,15,IF('Vessel List A'!AC34=16,16,0))))))))))))))))))</f>
        <v xml:space="preserve"> </v>
      </c>
      <c r="Q35" s="154"/>
      <c r="R35" s="158"/>
      <c r="S35" s="390" t="str">
        <f t="shared" si="4"/>
        <v/>
      </c>
      <c r="T35" s="158"/>
      <c r="U35" s="137"/>
      <c r="V35" s="388" t="str">
        <f t="shared" si="5"/>
        <v/>
      </c>
      <c r="W35" s="157" t="str">
        <f>IF(VALUE(IF('Vessel List A'!AP34=1,1,IF('Vessel List A'!AP34=2,2,IF('Vessel List A'!AP34=3,3,IF('Vessel List A'!AP34=4,4,IF('Vessel List A'!AP34=5,5,IF('Vessel List A'!AP34=6,6,IF('Vessel List A'!AP34=7,7,IF('Vessel List A'!AP34=8,8,IF('Vessel List A'!AP34=9,9,IF('Vessel List A'!AP34=10,10,IF('Vessel List A'!AP34=11,11,IF('Vessel List A'!AP34=12,12,IF('Vessel List A'!AP34=13,13,IF('Vessel List A'!AP34=14,14,IF('Vessel List A'!AP34=15,15,IF('Vessel List A'!AP34=16,16,0)))))))))))))))))=0," ",VALUE(IF('Vessel List A'!AP34=1,1,IF('Vessel List A'!AP34=2,2,IF('Vessel List A'!AP34=3,3,IF('Vessel List A'!AP34=4,4,IF('Vessel List A'!AP34=5,5,IF('Vessel List A'!AP34=6,6,IF('Vessel List A'!AP34=7,7,IF('Vessel List A'!AP34=8,8,IF('Vessel List A'!AP34=9,9,IF('Vessel List A'!AP34=10,10,IF('Vessel List A'!AP34=11,11,IF('Vessel List A'!AP34=12,12,IF('Vessel List A'!AP34=13,13,IF('Vessel List A'!AP34=14,14,IF('Vessel List A'!AP34=15,15,IF('Vessel List A'!AP34=16,16,0))))))))))))))))))</f>
        <v xml:space="preserve"> </v>
      </c>
      <c r="X35" s="154"/>
      <c r="Y35" s="158"/>
      <c r="Z35" s="390" t="str">
        <f t="shared" si="6"/>
        <v/>
      </c>
      <c r="AA35" s="158"/>
      <c r="AB35" s="137"/>
      <c r="AC35" s="388" t="str">
        <f t="shared" si="7"/>
        <v/>
      </c>
      <c r="AD35" s="157" t="str">
        <f>IF(VALUE(IF('Vessel List A'!BC34=1,1,IF('Vessel List A'!BC34=2,2,IF('Vessel List A'!BC34=3,3,IF('Vessel List A'!BC34=4,4,IF('Vessel List A'!BC34=5,5,IF('Vessel List A'!BC34=6,6,IF('Vessel List A'!BC34=7,7,IF('Vessel List A'!BC34=8,8,IF('Vessel List A'!BC34=9,9,IF('Vessel List A'!BC34=10,10,IF('Vessel List A'!BC34=11,11,IF('Vessel List A'!BC34=12,12,IF('Vessel List A'!BC34=13,13,IF('Vessel List A'!BC34=14,14,IF('Vessel List A'!BC34=15,15,IF('Vessel List A'!BC34=16,16,0)))))))))))))))))=0," ",VALUE(IF('Vessel List A'!BC34=1,1,IF('Vessel List A'!BC34=2,2,IF('Vessel List A'!BC34=3,3,IF('Vessel List A'!BC34=4,4,IF('Vessel List A'!BC34=5,5,IF('Vessel List A'!BC34=6,6,IF('Vessel List A'!BC34=7,7,IF('Vessel List A'!BC34=8,8,IF('Vessel List A'!BC34=9,9,IF('Vessel List A'!BC34=10,10,IF('Vessel List A'!BC34=11,11,IF('Vessel List A'!BC34=12,12,IF('Vessel List A'!BC34=13,13,IF('Vessel List A'!BC34=14,14,IF('Vessel List A'!BC34=15,15,IF('Vessel List A'!BC34=16,16,0))))))))))))))))))</f>
        <v xml:space="preserve"> </v>
      </c>
      <c r="AE35" s="154"/>
      <c r="AF35" s="158"/>
      <c r="AG35" s="390" t="str">
        <f t="shared" si="8"/>
        <v/>
      </c>
      <c r="AH35" s="158"/>
      <c r="AI35" s="137"/>
      <c r="AJ35" s="388" t="str">
        <f t="shared" si="9"/>
        <v/>
      </c>
      <c r="AK35" s="157" t="str">
        <f>IF(VALUE(IF('Vessel List A'!BP34=1,1,IF('Vessel List A'!BP34=2,2,IF('Vessel List A'!BP34=3,3,IF('Vessel List A'!BP34=4,4,IF('Vessel List A'!BP34=5,5,IF('Vessel List A'!BP34=6,6,IF('Vessel List A'!BP34=7,7,IF('Vessel List A'!BP34=8,8,IF('Vessel List A'!BP34=9,9,IF('Vessel List A'!BP34=10,10,IF('Vessel List A'!BP34=11,11,IF('Vessel List A'!BP34=12,12,IF('Vessel List A'!BP34=13,13,IF('Vessel List A'!BP34=14,14,IF('Vessel List A'!BP34=15,15,IF('Vessel List A'!BP34=16,16,0)))))))))))))))))=0," ",VALUE(IF('Vessel List A'!BP34=1,1,IF('Vessel List A'!BP34=2,2,IF('Vessel List A'!BP34=3,3,IF('Vessel List A'!BP34=4,4,IF('Vessel List A'!BP34=5,5,IF('Vessel List A'!BP34=6,6,IF('Vessel List A'!BP34=7,7,IF('Vessel List A'!BP34=8,8,IF('Vessel List A'!BP34=9,9,IF('Vessel List A'!BP34=10,10,IF('Vessel List A'!BP34=11,11,IF('Vessel List A'!BP34=12,12,IF('Vessel List A'!BP34=13,13,IF('Vessel List A'!BP34=14,14,IF('Vessel List A'!BP34=15,15,IF('Vessel List A'!BP34=16,16,0))))))))))))))))))</f>
        <v xml:space="preserve"> </v>
      </c>
      <c r="AL35" s="154"/>
      <c r="AM35" s="158"/>
      <c r="AN35" s="390" t="str">
        <f t="shared" si="10"/>
        <v/>
      </c>
      <c r="AO35" s="158"/>
      <c r="AP35" s="137"/>
      <c r="AQ35" s="388" t="str">
        <f t="shared" si="11"/>
        <v/>
      </c>
      <c r="AR35" s="157" t="str">
        <f>IF(VALUE(IF('Vessel List A'!CC34=1,1,IF('Vessel List A'!CC34=2,2,IF('Vessel List A'!CC34=3,3,IF('Vessel List A'!CC34=4,4,IF('Vessel List A'!CC34=5,5,IF('Vessel List A'!CC34=6,6,IF('Vessel List A'!CC34=7,7,IF('Vessel List A'!CC34=8,8,IF('Vessel List A'!CC34=9,9,IF('Vessel List A'!CC34=10,10,IF('Vessel List A'!CC34=11,11,IF('Vessel List A'!CC34=12,12,IF('Vessel List A'!CC34=13,13,IF('Vessel List A'!CC34=14,14,IF('Vessel List A'!CC34=15,15,IF('Vessel List A'!CC34=16,16,0)))))))))))))))))=0," ",VALUE(IF('Vessel List A'!CC34=1,1,IF('Vessel List A'!CC34=2,2,IF('Vessel List A'!CC34=3,3,IF('Vessel List A'!CC34=4,4,IF('Vessel List A'!CC34=5,5,IF('Vessel List A'!CC34=6,6,IF('Vessel List A'!CC34=7,7,IF('Vessel List A'!CC34=8,8,IF('Vessel List A'!CC34=9,9,IF('Vessel List A'!CC34=10,10,IF('Vessel List A'!CC34=11,11,IF('Vessel List A'!CC34=12,12,IF('Vessel List A'!CC34=13,13,IF('Vessel List A'!CC34=14,14,IF('Vessel List A'!CC34=15,15,IF('Vessel List A'!CC34=16,16,0))))))))))))))))))</f>
        <v xml:space="preserve"> </v>
      </c>
      <c r="AS35" s="154"/>
      <c r="AT35" s="158"/>
      <c r="AU35" s="390" t="str">
        <f t="shared" si="12"/>
        <v/>
      </c>
      <c r="AV35" s="158"/>
      <c r="AW35" s="137"/>
      <c r="AX35" s="388" t="str">
        <f t="shared" si="13"/>
        <v/>
      </c>
      <c r="AY35" s="157" t="str">
        <f>IF(VALUE(IF('Vessel List A'!CP34=1,1,IF('Vessel List A'!CP34=2,2,IF('Vessel List A'!CP34=3,3,IF('Vessel List A'!CP34=4,4,IF('Vessel List A'!CP34=5,5,IF('Vessel List A'!CP34=6,6,IF('Vessel List A'!CP34=7,7,IF('Vessel List A'!CP34=8,8,IF('Vessel List A'!CP34=9,9,IF('Vessel List A'!CP34=10,10,IF('Vessel List A'!CP34=11,11,IF('Vessel List A'!CP34=12,12,IF('Vessel List A'!CP34=13,13,IF('Vessel List A'!CP34=14,14,IF('Vessel List A'!CP34=15,15,IF('Vessel List A'!CP34=16,16,0)))))))))))))))))=0," ",VALUE(IF('Vessel List A'!CP34=1,1,IF('Vessel List A'!CP34=2,2,IF('Vessel List A'!CP34=3,3,IF('Vessel List A'!CP34=4,4,IF('Vessel List A'!CP34=5,5,IF('Vessel List A'!CP34=6,6,IF('Vessel List A'!CP34=7,7,IF('Vessel List A'!CP34=8,8,IF('Vessel List A'!CP34=9,9,IF('Vessel List A'!CP34=10,10,IF('Vessel List A'!CP34=11,11,IF('Vessel List A'!CP34=12,12,IF('Vessel List A'!CP34=13,13,IF('Vessel List A'!CP34=14,14,IF('Vessel List A'!CP34=15,15,IF('Vessel List A'!CP34=16,16,0))))))))))))))))))</f>
        <v xml:space="preserve"> </v>
      </c>
      <c r="AZ35" s="154"/>
      <c r="BA35" s="158"/>
      <c r="BB35" s="390" t="str">
        <f t="shared" si="14"/>
        <v/>
      </c>
      <c r="BC35" s="158"/>
      <c r="BD35" s="137"/>
      <c r="BE35" s="388" t="str">
        <f t="shared" si="15"/>
        <v/>
      </c>
      <c r="BF35" s="157" t="str">
        <f>IF(VALUE(IF('Vessel List A'!DC34=1,1,IF('Vessel List A'!DC34=2,2,IF('Vessel List A'!DC34=3,3,IF('Vessel List A'!DC34=4,4,IF('Vessel List A'!DC34=5,5,IF('Vessel List A'!DC34=6,6,IF('Vessel List A'!DC34=7,7,IF('Vessel List A'!DC34=8,8,IF('Vessel List A'!DC34=9,9,IF('Vessel List A'!DC34=10,10,IF('Vessel List A'!DC34=11,11,IF('Vessel List A'!DC34=12,12,IF('Vessel List A'!DC34=13,13,IF('Vessel List A'!DC34=14,14,IF('Vessel List A'!DC34=15,15,IF('Vessel List A'!DC34=16,16,0)))))))))))))))))=0," ",VALUE(IF('Vessel List A'!DC34=1,1,IF('Vessel List A'!DC34=2,2,IF('Vessel List A'!DC34=3,3,IF('Vessel List A'!DC34=4,4,IF('Vessel List A'!DC34=5,5,IF('Vessel List A'!DC34=6,6,IF('Vessel List A'!DC34=7,7,IF('Vessel List A'!DC34=8,8,IF('Vessel List A'!DC34=9,9,IF('Vessel List A'!DC34=10,10,IF('Vessel List A'!DC34=11,11,IF('Vessel List A'!DC34=12,12,IF('Vessel List A'!DC34=13,13,IF('Vessel List A'!DC34=14,14,IF('Vessel List A'!DC34=15,15,IF('Vessel List A'!DC34=16,16,0))))))))))))))))))</f>
        <v xml:space="preserve"> </v>
      </c>
      <c r="BG35" s="154"/>
      <c r="BH35" s="158"/>
      <c r="BI35" s="390" t="str">
        <f t="shared" si="16"/>
        <v/>
      </c>
      <c r="BJ35" s="158"/>
      <c r="BK35" s="137"/>
      <c r="BL35" s="388" t="str">
        <f t="shared" si="17"/>
        <v/>
      </c>
      <c r="BM35" s="157" t="str">
        <f>IF(VALUE(IF('Vessel List A'!DP34=1,1,IF('Vessel List A'!DP34=2,2,IF('Vessel List A'!DP34=3,3,IF('Vessel List A'!DP34=4,4,IF('Vessel List A'!DP34=5,5,IF('Vessel List A'!DP34=6,6,IF('Vessel List A'!DP34=7,7,IF('Vessel List A'!DP34=8,8,IF('Vessel List A'!DP34=9,9,IF('Vessel List A'!DP34=10,10,IF('Vessel List A'!DP34=11,11,IF('Vessel List A'!DP34=12,12,IF('Vessel List A'!DP34=13,13,IF('Vessel List A'!DP34=14,14,IF('Vessel List A'!DP34=15,15,IF('Vessel List A'!DP34=16,16,0)))))))))))))))))=0," ",VALUE(IF('Vessel List A'!DP34=1,1,IF('Vessel List A'!DP34=2,2,IF('Vessel List A'!DP34=3,3,IF('Vessel List A'!DP34=4,4,IF('Vessel List A'!DP34=5,5,IF('Vessel List A'!DP34=6,6,IF('Vessel List A'!DP34=7,7,IF('Vessel List A'!DP34=8,8,IF('Vessel List A'!DP34=9,9,IF('Vessel List A'!DP34=10,10,IF('Vessel List A'!DP34=11,11,IF('Vessel List A'!DP34=12,12,IF('Vessel List A'!DP34=13,13,IF('Vessel List A'!DP34=14,14,IF('Vessel List A'!DP34=15,15,IF('Vessel List A'!DP34=16,16,0))))))))))))))))))</f>
        <v xml:space="preserve"> </v>
      </c>
      <c r="BN35" s="154"/>
      <c r="BO35" s="158"/>
      <c r="BP35" s="390" t="str">
        <f t="shared" si="18"/>
        <v/>
      </c>
      <c r="BQ35" s="158"/>
      <c r="BR35" s="137"/>
      <c r="BS35" s="388" t="str">
        <f t="shared" si="19"/>
        <v/>
      </c>
      <c r="BT35" s="157" t="str">
        <f>IF(VALUE(IF('Vessel List A'!EC34=1,1,IF('Vessel List A'!EC34=2,2,IF('Vessel List A'!EC34=3,3,IF('Vessel List A'!EC34=4,4,IF('Vessel List A'!EC34=5,5,IF('Vessel List A'!EC34=6,6,IF('Vessel List A'!EC34=7,7,IF('Vessel List A'!EC34=8,8,IF('Vessel List A'!EC34=9,9,IF('Vessel List A'!EC34=10,10,IF('Vessel List A'!EC34=11,11,IF('Vessel List A'!EC34=12,12,IF('Vessel List A'!EC34=13,13,IF('Vessel List A'!EC34=14,14,IF('Vessel List A'!EC34=15,15,IF('Vessel List A'!EC34=16,16,0)))))))))))))))))=0," ",VALUE(IF('Vessel List A'!EC34=1,1,IF('Vessel List A'!EC34=2,2,IF('Vessel List A'!EC34=3,3,IF('Vessel List A'!EC34=4,4,IF('Vessel List A'!EC34=5,5,IF('Vessel List A'!EC34=6,6,IF('Vessel List A'!EC34=7,7,IF('Vessel List A'!EC34=8,8,IF('Vessel List A'!EC34=9,9,IF('Vessel List A'!EC34=10,10,IF('Vessel List A'!EC34=11,11,IF('Vessel List A'!EC34=12,12,IF('Vessel List A'!EC34=13,13,IF('Vessel List A'!EC34=14,14,IF('Vessel List A'!EC34=15,15,IF('Vessel List A'!EC34=16,16,0))))))))))))))))))</f>
        <v xml:space="preserve"> </v>
      </c>
      <c r="BU35" s="154"/>
      <c r="BV35" s="158"/>
      <c r="BW35" s="390" t="str">
        <f t="shared" si="20"/>
        <v/>
      </c>
      <c r="BX35" s="158"/>
      <c r="BY35" s="137"/>
      <c r="BZ35" s="388" t="str">
        <f t="shared" si="21"/>
        <v/>
      </c>
      <c r="CA35" s="157" t="str">
        <f>IF(VALUE(IF('Vessel List A'!EP34=1,1,IF('Vessel List A'!EP34=2,2,IF('Vessel List A'!EP34=3,3,IF('Vessel List A'!EP34=4,4,IF('Vessel List A'!EP34=5,5,IF('Vessel List A'!EP34=6,6,IF('Vessel List A'!EP34=7,7,IF('Vessel List A'!EP34=8,8,IF('Vessel List A'!EP34=9,9,IF('Vessel List A'!EP34=10,10,IF('Vessel List A'!EP34=11,11,IF('Vessel List A'!EP34=12,12,IF('Vessel List A'!EP34=13,13,IF('Vessel List A'!EP34=14,14,IF('Vessel List A'!EP34=15,15,IF('Vessel List A'!EP34=16,16,0)))))))))))))))))=0," ",VALUE(IF('Vessel List A'!EP34=1,1,IF('Vessel List A'!EP34=2,2,IF('Vessel List A'!EP34=3,3,IF('Vessel List A'!EP34=4,4,IF('Vessel List A'!EP34=5,5,IF('Vessel List A'!EP34=6,6,IF('Vessel List A'!EP34=7,7,IF('Vessel List A'!EP34=8,8,IF('Vessel List A'!EP34=9,9,IF('Vessel List A'!EP34=10,10,IF('Vessel List A'!EP34=11,11,IF('Vessel List A'!EP34=12,12,IF('Vessel List A'!EP34=13,13,IF('Vessel List A'!EP34=14,14,IF('Vessel List A'!EP34=15,15,IF('Vessel List A'!EP34=16,16,0))))))))))))))))))</f>
        <v xml:space="preserve"> </v>
      </c>
      <c r="CB35" s="154"/>
      <c r="CC35" s="158"/>
      <c r="CD35" s="390" t="str">
        <f t="shared" si="22"/>
        <v/>
      </c>
      <c r="CE35" s="158"/>
      <c r="CF35" s="137"/>
      <c r="CG35" s="388" t="str">
        <f t="shared" si="23"/>
        <v/>
      </c>
      <c r="CH35" s="157" t="str">
        <f>IF(VALUE(IF('Vessel List A'!FC34=1,1,IF('Vessel List A'!FC34=2,2,IF('Vessel List A'!FC34=3,3,IF('Vessel List A'!FC34=4,4,IF('Vessel List A'!FC34=5,5,IF('Vessel List A'!FC34=6,6,IF('Vessel List A'!FC34=7,7,IF('Vessel List A'!FC34=8,8,IF('Vessel List A'!FC34=9,9,IF('Vessel List A'!FC34=10,10,IF('Vessel List A'!FC34=11,11,IF('Vessel List A'!FC34=12,12,IF('Vessel List A'!FC34=13,13,IF('Vessel List A'!FC34=14,14,IF('Vessel List A'!FC34=15,15,IF('Vessel List A'!FC34=16,16,0)))))))))))))))))=0," ",VALUE(IF('Vessel List A'!FC34=1,1,IF('Vessel List A'!FC34=2,2,IF('Vessel List A'!FC34=3,3,IF('Vessel List A'!FC34=4,4,IF('Vessel List A'!FC34=5,5,IF('Vessel List A'!FC34=6,6,IF('Vessel List A'!FC34=7,7,IF('Vessel List A'!FC34=8,8,IF('Vessel List A'!FC34=9,9,IF('Vessel List A'!FC34=10,10,IF('Vessel List A'!FC34=11,11,IF('Vessel List A'!FC34=12,12,IF('Vessel List A'!FC34=13,13,IF('Vessel List A'!FC34=14,14,IF('Vessel List A'!FC34=15,15,IF('Vessel List A'!FC34=16,16,0))))))))))))))))))</f>
        <v xml:space="preserve"> </v>
      </c>
      <c r="CI35" s="154"/>
      <c r="CJ35" s="158"/>
      <c r="CK35" s="390" t="str">
        <f t="shared" si="24"/>
        <v/>
      </c>
      <c r="CL35" s="158"/>
      <c r="CM35" s="137"/>
      <c r="CN35" s="388" t="str">
        <f t="shared" si="25"/>
        <v/>
      </c>
      <c r="CO35" s="157" t="str">
        <f>IF(VALUE(IF('Vessel List A'!FP34=1,1,IF('Vessel List A'!FP34=2,2,IF('Vessel List A'!FP34=3,3,IF('Vessel List A'!FP34=4,4,IF('Vessel List A'!FP34=5,5,IF('Vessel List A'!FP34=6,6,IF('Vessel List A'!FP34=7,7,IF('Vessel List A'!FP34=8,8,IF('Vessel List A'!FP34=9,9,IF('Vessel List A'!FP34=10,10,IF('Vessel List A'!FP34=11,11,IF('Vessel List A'!FP34=12,12,IF('Vessel List A'!FP34=13,13,IF('Vessel List A'!FP34=14,14,IF('Vessel List A'!FP34=15,15,IF('Vessel List A'!FP34=16,16,0)))))))))))))))))=0," ",VALUE(IF('Vessel List A'!FP34=1,1,IF('Vessel List A'!FP34=2,2,IF('Vessel List A'!FP34=3,3,IF('Vessel List A'!FP34=4,4,IF('Vessel List A'!FP34=5,5,IF('Vessel List A'!FP34=6,6,IF('Vessel List A'!FP34=7,7,IF('Vessel List A'!FP34=8,8,IF('Vessel List A'!FP34=9,9,IF('Vessel List A'!FP34=10,10,IF('Vessel List A'!FP34=11,11,IF('Vessel List A'!FP34=12,12,IF('Vessel List A'!FP34=13,13,IF('Vessel List A'!FP34=14,14,IF('Vessel List A'!FP34=15,15,IF('Vessel List A'!FP34=16,16,0))))))))))))))))))</f>
        <v xml:space="preserve"> </v>
      </c>
      <c r="CP35" s="154"/>
      <c r="CQ35" s="158"/>
      <c r="CR35" s="390" t="str">
        <f t="shared" si="26"/>
        <v/>
      </c>
      <c r="CS35" s="158"/>
      <c r="CT35" s="137"/>
      <c r="CU35" s="388" t="str">
        <f t="shared" si="27"/>
        <v/>
      </c>
      <c r="CV35" s="157" t="str">
        <f>IF(VALUE(IF('Vessel List A'!GC34=1,1,IF('Vessel List A'!GC34=2,2,IF('Vessel List A'!GC34=3,3,IF('Vessel List A'!GC34=4,4,IF('Vessel List A'!GC34=5,5,IF('Vessel List A'!GC34=6,6,IF('Vessel List A'!GC34=7,7,IF('Vessel List A'!GC34=8,8,IF('Vessel List A'!GC34=9,9,IF('Vessel List A'!GC34=10,10,IF('Vessel List A'!GC34=11,11,IF('Vessel List A'!GC34=12,12,IF('Vessel List A'!GC34=13,13,IF('Vessel List A'!GC34=14,14,IF('Vessel List A'!GC34=15,15,IF('Vessel List A'!GC34=16,16,0)))))))))))))))))=0," ",VALUE(IF('Vessel List A'!GC34=1,1,IF('Vessel List A'!GC34=2,2,IF('Vessel List A'!GC34=3,3,IF('Vessel List A'!GC34=4,4,IF('Vessel List A'!GC34=5,5,IF('Vessel List A'!GC34=6,6,IF('Vessel List A'!GC34=7,7,IF('Vessel List A'!GC34=8,8,IF('Vessel List A'!GC34=9,9,IF('Vessel List A'!GC34=10,10,IF('Vessel List A'!GC34=11,11,IF('Vessel List A'!GC34=12,12,IF('Vessel List A'!GC34=13,13,IF('Vessel List A'!GC34=14,14,IF('Vessel List A'!GC34=15,15,IF('Vessel List A'!GC34=16,16,0))))))))))))))))))</f>
        <v xml:space="preserve"> </v>
      </c>
      <c r="CW35" s="154"/>
      <c r="CX35" s="158"/>
      <c r="CY35" s="390" t="str">
        <f t="shared" si="28"/>
        <v/>
      </c>
      <c r="CZ35" s="158"/>
      <c r="DA35" s="137"/>
      <c r="DB35" s="388" t="str">
        <f t="shared" si="29"/>
        <v/>
      </c>
      <c r="DC35" s="157" t="str">
        <f>IF(VALUE(IF('Vessel List A'!GP34=1,1,IF('Vessel List A'!GP34=2,2,IF('Vessel List A'!GP34=3,3,IF('Vessel List A'!GP34=4,4,IF('Vessel List A'!GP34=5,5,IF('Vessel List A'!GP34=6,6,IF('Vessel List A'!GP34=7,7,IF('Vessel List A'!GP34=8,8,IF('Vessel List A'!GP34=9,9,IF('Vessel List A'!GP34=10,10,IF('Vessel List A'!GP34=11,11,IF('Vessel List A'!GP34=12,12,IF('Vessel List A'!GP34=13,13,IF('Vessel List A'!GP34=14,14,IF('Vessel List A'!GP34=15,15,IF('Vessel List A'!GP34=16,16,0)))))))))))))))))=0," ",VALUE(IF('Vessel List A'!GP34=1,1,IF('Vessel List A'!GP34=2,2,IF('Vessel List A'!GP34=3,3,IF('Vessel List A'!GP34=4,4,IF('Vessel List A'!GP34=5,5,IF('Vessel List A'!GP34=6,6,IF('Vessel List A'!GP34=7,7,IF('Vessel List A'!GP34=8,8,IF('Vessel List A'!GP34=9,9,IF('Vessel List A'!GP34=10,10,IF('Vessel List A'!GP34=11,11,IF('Vessel List A'!GP34=12,12,IF('Vessel List A'!GP34=13,13,IF('Vessel List A'!GP34=14,14,IF('Vessel List A'!GP34=15,15,IF('Vessel List A'!GP34=16,16,0))))))))))))))))))</f>
        <v xml:space="preserve"> </v>
      </c>
      <c r="DD35" s="154"/>
      <c r="DE35" s="158"/>
      <c r="DF35" s="390" t="str">
        <f t="shared" si="30"/>
        <v/>
      </c>
      <c r="DG35" s="158"/>
      <c r="DH35" s="137"/>
      <c r="DI35" s="388" t="str">
        <f t="shared" si="31"/>
        <v/>
      </c>
      <c r="DJ35" s="157" t="str">
        <f>IF(VALUE(IF('Vessel List A'!HC34=1,1,IF('Vessel List A'!HC34=2,2,IF('Vessel List A'!HC34=3,3,IF('Vessel List A'!HC34=4,4,IF('Vessel List A'!HC34=5,5,IF('Vessel List A'!HC34=6,6,IF('Vessel List A'!HC34=7,7,IF('Vessel List A'!HC34=8,8,IF('Vessel List A'!HC34=9,9,IF('Vessel List A'!HC34=10,10,IF('Vessel List A'!HC34=11,11,IF('Vessel List A'!HC34=12,12,IF('Vessel List A'!HC34=13,13,IF('Vessel List A'!HC34=14,14,IF('Vessel List A'!HC34=15,15,IF('Vessel List A'!HC34=16,16,0)))))))))))))))))=0," ",VALUE(IF('Vessel List A'!HC34=1,1,IF('Vessel List A'!HC34=2,2,IF('Vessel List A'!HC34=3,3,IF('Vessel List A'!HC34=4,4,IF('Vessel List A'!HC34=5,5,IF('Vessel List A'!HC34=6,6,IF('Vessel List A'!HC34=7,7,IF('Vessel List A'!HC34=8,8,IF('Vessel List A'!HC34=9,9,IF('Vessel List A'!HC34=10,10,IF('Vessel List A'!HC34=11,11,IF('Vessel List A'!HC34=12,12,IF('Vessel List A'!HC34=13,13,IF('Vessel List A'!HC34=14,14,IF('Vessel List A'!HC34=15,15,IF('Vessel List A'!HC34=16,16,0))))))))))))))))))</f>
        <v xml:space="preserve"> </v>
      </c>
      <c r="DK35" s="154"/>
      <c r="DL35" s="158"/>
      <c r="DM35" s="390" t="str">
        <f t="shared" si="32"/>
        <v/>
      </c>
      <c r="DN35" s="158"/>
      <c r="DO35" s="137"/>
      <c r="DP35" s="388" t="str">
        <f t="shared" si="33"/>
        <v/>
      </c>
      <c r="DQ35" s="157" t="str">
        <f>IF(VALUE(IF('Vessel List A'!HP34=1,1,IF('Vessel List A'!HP34=2,2,IF('Vessel List A'!HP34=3,3,IF('Vessel List A'!HP34=4,4,IF('Vessel List A'!HP34=5,5,IF('Vessel List A'!HP34=6,6,IF('Vessel List A'!HP34=7,7,IF('Vessel List A'!HP34=8,8,IF('Vessel List A'!HP34=9,9,IF('Vessel List A'!HP34=10,10,IF('Vessel List A'!HP34=11,11,IF('Vessel List A'!HP34=12,12,IF('Vessel List A'!HP34=13,13,IF('Vessel List A'!HP34=14,14,IF('Vessel List A'!HP34=15,15,IF('Vessel List A'!HP34=16,16,0)))))))))))))))))=0," ",VALUE(IF('Vessel List A'!HP34=1,1,IF('Vessel List A'!HP34=2,2,IF('Vessel List A'!HP34=3,3,IF('Vessel List A'!HP34=4,4,IF('Vessel List A'!HP34=5,5,IF('Vessel List A'!HP34=6,6,IF('Vessel List A'!HP34=7,7,IF('Vessel List A'!HP34=8,8,IF('Vessel List A'!HP34=9,9,IF('Vessel List A'!HP34=10,10,IF('Vessel List A'!HP34=11,11,IF('Vessel List A'!HP34=12,12,IF('Vessel List A'!HP34=13,13,IF('Vessel List A'!HP34=14,14,IF('Vessel List A'!HP34=15,15,IF('Vessel List A'!HP34=16,16,0))))))))))))))))))</f>
        <v xml:space="preserve"> </v>
      </c>
      <c r="DR35" s="154"/>
      <c r="DS35" s="158"/>
      <c r="DT35" s="390" t="str">
        <f t="shared" si="34"/>
        <v/>
      </c>
      <c r="DU35" s="158"/>
      <c r="DV35" s="137"/>
      <c r="DW35" s="388" t="str">
        <f t="shared" si="35"/>
        <v/>
      </c>
      <c r="DX35" s="157" t="str">
        <f>IF(VALUE(IF('Vessel List A'!IC34=1,1,IF('Vessel List A'!IC34=2,2,IF('Vessel List A'!IC34=3,3,IF('Vessel List A'!IC34=4,4,IF('Vessel List A'!IC34=5,5,IF('Vessel List A'!IC34=6,6,IF('Vessel List A'!IC34=7,7,IF('Vessel List A'!IC34=8,8,IF('Vessel List A'!IC34=9,9,IF('Vessel List A'!IC34=10,10,IF('Vessel List A'!IC34=11,11,IF('Vessel List A'!IC34=12,12,IF('Vessel List A'!IC34=13,13,IF('Vessel List A'!IC34=14,14,IF('Vessel List A'!IC34=15,15,IF('Vessel List A'!IC34=16,16,0)))))))))))))))))=0," ",VALUE(IF('Vessel List A'!IC34=1,1,IF('Vessel List A'!IC34=2,2,IF('Vessel List A'!IC34=3,3,IF('Vessel List A'!IC34=4,4,IF('Vessel List A'!IC34=5,5,IF('Vessel List A'!IC34=6,6,IF('Vessel List A'!IC34=7,7,IF('Vessel List A'!IC34=8,8,IF('Vessel List A'!IC34=9,9,IF('Vessel List A'!IC34=10,10,IF('Vessel List A'!IC34=11,11,IF('Vessel List A'!IC34=12,12,IF('Vessel List A'!IC34=13,13,IF('Vessel List A'!IC34=14,14,IF('Vessel List A'!IC34=15,15,IF('Vessel List A'!IC34=16,16,0))))))))))))))))))</f>
        <v xml:space="preserve"> </v>
      </c>
      <c r="DY35" s="154"/>
      <c r="DZ35" s="158"/>
      <c r="EA35" s="390" t="str">
        <f t="shared" si="36"/>
        <v/>
      </c>
      <c r="EB35" s="158"/>
      <c r="EC35" s="137"/>
      <c r="ED35" s="388" t="str">
        <f t="shared" si="37"/>
        <v/>
      </c>
      <c r="EE35" s="157" t="str">
        <f>IF(VALUE(IF('Vessel List A'!IP34=1,1,IF('Vessel List A'!IP34=2,2,IF('Vessel List A'!IP34=3,3,IF('Vessel List A'!IP34=4,4,IF('Vessel List A'!IP34=5,5,IF('Vessel List A'!IP34=6,6,IF('Vessel List A'!IP34=7,7,IF('Vessel List A'!IP34=8,8,IF('Vessel List A'!IP34=9,9,IF('Vessel List A'!IP34=10,10,IF('Vessel List A'!IP34=11,11,IF('Vessel List A'!IP34=12,12,IF('Vessel List A'!IP34=13,13,IF('Vessel List A'!IP34=14,14,IF('Vessel List A'!IP34=15,15,IF('Vessel List A'!IP34=16,16,0)))))))))))))))))=0," ",VALUE(IF('Vessel List A'!IP34=1,1,IF('Vessel List A'!IP34=2,2,IF('Vessel List A'!IP34=3,3,IF('Vessel List A'!IP34=4,4,IF('Vessel List A'!IP34=5,5,IF('Vessel List A'!IP34=6,6,IF('Vessel List A'!IP34=7,7,IF('Vessel List A'!IP34=8,8,IF('Vessel List A'!IP34=9,9,IF('Vessel List A'!IP34=10,10,IF('Vessel List A'!IP34=11,11,IF('Vessel List A'!IP34=12,12,IF('Vessel List A'!IP34=13,13,IF('Vessel List A'!IP34=14,14,IF('Vessel List A'!IP34=15,15,IF('Vessel List A'!IP34=16,16,0))))))))))))))))))</f>
        <v xml:space="preserve"> </v>
      </c>
      <c r="EF35" s="154"/>
      <c r="EG35" s="158"/>
      <c r="EH35" s="390" t="str">
        <f t="shared" si="38"/>
        <v/>
      </c>
      <c r="EI35" s="158"/>
      <c r="EJ35" s="137"/>
      <c r="EK35" s="397" t="str">
        <f t="shared" si="39"/>
        <v/>
      </c>
      <c r="EL35" s="144"/>
      <c r="EM35" s="157" t="str">
        <f>IF(VALUE(IF('Vessel List B'!C34=1,1,IF('Vessel List B'!C34=2,2,IF('Vessel List B'!C34=3,3,IF('Vessel List B'!C34=4,4,IF('Vessel List B'!C34=5,5,IF('Vessel List B'!C34=6,6,IF('Vessel List B'!C34=7,7,IF('Vessel List B'!C34=8,8,IF('Vessel List B'!C34=9,9,IF('Vessel List B'!C34=10,10,IF('Vessel List B'!C34=11,11,IF('Vessel List B'!C34=12,12,IF('Vessel List B'!C34=13,13,IF('Vessel List B'!C34=14,14,IF('Vessel List B'!C34=15,15,IF('Vessel List B'!C34=16,16,0)))))))))))))))))=0," ",VALUE(IF('Vessel List B'!C34=1,1,IF('Vessel List B'!C34=2,2,IF('Vessel List B'!C34=3,3,IF('Vessel List B'!C34=4,4,IF('Vessel List B'!C34=5,5,IF('Vessel List B'!C34=6,6,IF('Vessel List B'!C34=7,7,IF('Vessel List B'!C34=8,8,IF('Vessel List B'!C34=9,9,IF('Vessel List B'!C34=10,10,IF('Vessel List B'!C34=11,11,IF('Vessel List B'!C34=12,12,IF('Vessel List B'!C34=13,13,IF('Vessel List B'!C34=14,14,IF('Vessel List B'!C34=15,15,IF('Vessel List B'!C34=16,16,0))))))))))))))))))</f>
        <v xml:space="preserve"> </v>
      </c>
      <c r="EN35" s="154"/>
      <c r="EO35" s="158"/>
      <c r="EP35" s="390" t="str">
        <f t="shared" si="40"/>
        <v/>
      </c>
      <c r="EQ35" s="158"/>
      <c r="ER35" s="137"/>
      <c r="ES35" s="388" t="str">
        <f t="shared" si="41"/>
        <v/>
      </c>
      <c r="ET35" s="157" t="str">
        <f>IF(VALUE(IF('Vessel List B'!P34=1,1,IF('Vessel List B'!P34=2,2,IF('Vessel List B'!P34=3,3,IF('Vessel List B'!P34=4,4,IF('Vessel List B'!P34=5,5,IF('Vessel List B'!P34=6,6,IF('Vessel List B'!P34=7,7,IF('Vessel List B'!P34=8,8,IF('Vessel List B'!P34=9,9,IF('Vessel List B'!P34=10,10,IF('Vessel List B'!P34=11,11,IF('Vessel List B'!P34=12,12,IF('Vessel List B'!P34=13,13,IF('Vessel List B'!P34=14,14,IF('Vessel List B'!P34=15,15,IF('Vessel List B'!P34=16,16,0)))))))))))))))))=0," ",VALUE(IF('Vessel List B'!P34=1,1,IF('Vessel List B'!P34=2,2,IF('Vessel List B'!P34=3,3,IF('Vessel List B'!P34=4,4,IF('Vessel List B'!P34=5,5,IF('Vessel List B'!P34=6,6,IF('Vessel List B'!P34=7,7,IF('Vessel List B'!P34=8,8,IF('Vessel List B'!P34=9,9,IF('Vessel List B'!P34=10,10,IF('Vessel List B'!P34=11,11,IF('Vessel List B'!P34=12,12,IF('Vessel List B'!P34=13,13,IF('Vessel List B'!P34=14,14,IF('Vessel List B'!P34=15,15,IF('Vessel List B'!P34=16,16,0))))))))))))))))))</f>
        <v xml:space="preserve"> </v>
      </c>
      <c r="EU35" s="154"/>
      <c r="EV35" s="158"/>
      <c r="EW35" s="390" t="str">
        <f t="shared" si="42"/>
        <v/>
      </c>
      <c r="EX35" s="158"/>
      <c r="EY35" s="137"/>
      <c r="EZ35" s="388" t="str">
        <f t="shared" si="43"/>
        <v/>
      </c>
      <c r="FA35" s="157" t="str">
        <f>IF(VALUE(IF('Vessel List B'!AC34=1,1,IF('Vessel List B'!AC34=2,2,IF('Vessel List B'!AC34=3,3,IF('Vessel List B'!AC34=4,4,IF('Vessel List B'!AC34=5,5,IF('Vessel List B'!AC34=6,6,IF('Vessel List B'!AC34=7,7,IF('Vessel List B'!AC34=8,8,IF('Vessel List B'!AC34=9,9,IF('Vessel List B'!AC34=10,10,IF('Vessel List B'!AC34=11,11,IF('Vessel List B'!AC34=12,12,IF('Vessel List B'!AC34=13,13,IF('Vessel List B'!AC34=14,14,IF('Vessel List B'!AC34=15,15,IF('Vessel List B'!AC34=16,16,0)))))))))))))))))=0," ",VALUE(IF('Vessel List B'!AC34=1,1,IF('Vessel List B'!AC34=2,2,IF('Vessel List B'!AC34=3,3,IF('Vessel List B'!AC34=4,4,IF('Vessel List B'!AC34=5,5,IF('Vessel List B'!AC34=6,6,IF('Vessel List B'!AC34=7,7,IF('Vessel List B'!AC34=8,8,IF('Vessel List B'!AC34=9,9,IF('Vessel List B'!AC34=10,10,IF('Vessel List B'!AC34=11,11,IF('Vessel List B'!AC34=12,12,IF('Vessel List B'!AC34=13,13,IF('Vessel List B'!AC34=14,14,IF('Vessel List B'!AC34=15,15,IF('Vessel List B'!AC34=16,16,0))))))))))))))))))</f>
        <v xml:space="preserve"> </v>
      </c>
      <c r="FB35" s="154"/>
      <c r="FC35" s="158"/>
      <c r="FD35" s="390" t="str">
        <f t="shared" si="44"/>
        <v/>
      </c>
      <c r="FE35" s="158"/>
      <c r="FF35" s="137"/>
      <c r="FG35" s="388" t="str">
        <f t="shared" si="45"/>
        <v/>
      </c>
      <c r="FH35" s="157" t="str">
        <f>IF(VALUE(IF('Vessel List B'!AP34=1,1,IF('Vessel List B'!AP34=2,2,IF('Vessel List B'!AP34=3,3,IF('Vessel List B'!AP34=4,4,IF('Vessel List B'!AP34=5,5,IF('Vessel List B'!AP34=6,6,IF('Vessel List B'!AP34=7,7,IF('Vessel List B'!AP34=8,8,IF('Vessel List B'!AP34=9,9,IF('Vessel List B'!AP34=10,10,IF('Vessel List B'!AP34=11,11,IF('Vessel List B'!AP34=12,12,IF('Vessel List B'!AP34=13,13,IF('Vessel List B'!AP34=14,14,IF('Vessel List B'!AP34=15,15,IF('Vessel List B'!AP34=16,16,0)))))))))))))))))=0," ",VALUE(IF('Vessel List B'!AP34=1,1,IF('Vessel List B'!AP34=2,2,IF('Vessel List B'!AP34=3,3,IF('Vessel List B'!AP34=4,4,IF('Vessel List B'!AP34=5,5,IF('Vessel List B'!AP34=6,6,IF('Vessel List B'!AP34=7,7,IF('Vessel List B'!AP34=8,8,IF('Vessel List B'!AP34=9,9,IF('Vessel List B'!AP34=10,10,IF('Vessel List B'!AP34=11,11,IF('Vessel List B'!AP34=12,12,IF('Vessel List B'!AP34=13,13,IF('Vessel List B'!AP34=14,14,IF('Vessel List B'!AP34=15,15,IF('Vessel List B'!AP34=16,16,0))))))))))))))))))</f>
        <v xml:space="preserve"> </v>
      </c>
      <c r="FI35" s="154"/>
      <c r="FJ35" s="158"/>
      <c r="FK35" s="390" t="str">
        <f t="shared" si="46"/>
        <v/>
      </c>
      <c r="FL35" s="158"/>
      <c r="FM35" s="137"/>
      <c r="FN35" s="388" t="str">
        <f t="shared" si="47"/>
        <v/>
      </c>
      <c r="FO35" s="157" t="str">
        <f>IF(VALUE(IF('Vessel List B'!BC34=1,1,IF('Vessel List B'!BC34=2,2,IF('Vessel List B'!BC34=3,3,IF('Vessel List B'!BC34=4,4,IF('Vessel List B'!BC34=5,5,IF('Vessel List B'!BC34=6,6,IF('Vessel List B'!BC34=7,7,IF('Vessel List B'!BC34=8,8,IF('Vessel List B'!BC34=9,9,IF('Vessel List B'!BC34=10,10,IF('Vessel List B'!BC34=11,11,IF('Vessel List B'!BC34=12,12,IF('Vessel List B'!BC34=13,13,IF('Vessel List B'!BC34=14,14,IF('Vessel List B'!BC34=15,15,IF('Vessel List B'!BC34=16,16,0)))))))))))))))))=0," ",VALUE(IF('Vessel List B'!BC34=1,1,IF('Vessel List B'!BC34=2,2,IF('Vessel List B'!BC34=3,3,IF('Vessel List B'!BC34=4,4,IF('Vessel List B'!BC34=5,5,IF('Vessel List B'!BC34=6,6,IF('Vessel List B'!BC34=7,7,IF('Vessel List B'!BC34=8,8,IF('Vessel List B'!BC34=9,9,IF('Vessel List B'!BC34=10,10,IF('Vessel List B'!BC34=11,11,IF('Vessel List B'!BC34=12,12,IF('Vessel List B'!BC34=13,13,IF('Vessel List B'!BC34=14,14,IF('Vessel List B'!BC34=15,15,IF('Vessel List B'!BC34=16,16,0))))))))))))))))))</f>
        <v xml:space="preserve"> </v>
      </c>
      <c r="FP35" s="154"/>
      <c r="FQ35" s="158"/>
      <c r="FR35" s="390" t="str">
        <f t="shared" si="48"/>
        <v/>
      </c>
      <c r="FS35" s="158"/>
      <c r="FT35" s="137"/>
      <c r="FU35" s="388" t="str">
        <f t="shared" si="49"/>
        <v/>
      </c>
      <c r="FV35" s="157" t="str">
        <f>IF(VALUE(IF('Vessel List B'!BP34=1,1,IF('Vessel List B'!BP34=2,2,IF('Vessel List B'!BP34=3,3,IF('Vessel List B'!BP34=4,4,IF('Vessel List B'!BP34=5,5,IF('Vessel List B'!BP34=6,6,IF('Vessel List B'!BP34=7,7,IF('Vessel List B'!BP34=8,8,IF('Vessel List B'!BP34=9,9,IF('Vessel List B'!BP34=10,10,IF('Vessel List B'!BP34=11,11,IF('Vessel List B'!BP34=12,12,IF('Vessel List B'!BP34=13,13,IF('Vessel List B'!BP34=14,14,IF('Vessel List B'!BP34=15,15,IF('Vessel List B'!BP34=16,16,0)))))))))))))))))=0," ",VALUE(IF('Vessel List B'!BP34=1,1,IF('Vessel List B'!BP34=2,2,IF('Vessel List B'!BP34=3,3,IF('Vessel List B'!BP34=4,4,IF('Vessel List B'!BP34=5,5,IF('Vessel List B'!BP34=6,6,IF('Vessel List B'!BP34=7,7,IF('Vessel List B'!BP34=8,8,IF('Vessel List B'!BP34=9,9,IF('Vessel List B'!BP34=10,10,IF('Vessel List B'!BP34=11,11,IF('Vessel List B'!BP34=12,12,IF('Vessel List B'!BP34=13,13,IF('Vessel List B'!BP34=14,14,IF('Vessel List B'!BP34=15,15,IF('Vessel List B'!BP34=16,16,0))))))))))))))))))</f>
        <v xml:space="preserve"> </v>
      </c>
      <c r="FW35" s="154"/>
      <c r="FX35" s="158"/>
      <c r="FY35" s="390" t="str">
        <f t="shared" si="50"/>
        <v/>
      </c>
      <c r="FZ35" s="158"/>
      <c r="GA35" s="137"/>
      <c r="GB35" s="388" t="str">
        <f t="shared" si="51"/>
        <v/>
      </c>
      <c r="GC35" s="157" t="str">
        <f>IF(VALUE(IF('Vessel List B'!CC34=1,1,IF('Vessel List B'!CC34=2,2,IF('Vessel List B'!CC34=3,3,IF('Vessel List B'!CC34=4,4,IF('Vessel List B'!CC34=5,5,IF('Vessel List B'!CC34=6,6,IF('Vessel List B'!CC34=7,7,IF('Vessel List B'!CC34=8,8,IF('Vessel List B'!CC34=9,9,IF('Vessel List B'!CC34=10,10,IF('Vessel List B'!CC34=11,11,IF('Vessel List B'!CC34=12,12,IF('Vessel List B'!CC34=13,13,IF('Vessel List B'!CC34=14,14,IF('Vessel List B'!CC34=15,15,IF('Vessel List B'!CC34=16,16,0)))))))))))))))))=0," ",VALUE(IF('Vessel List B'!CC34=1,1,IF('Vessel List B'!CC34=2,2,IF('Vessel List B'!CC34=3,3,IF('Vessel List B'!CC34=4,4,IF('Vessel List B'!CC34=5,5,IF('Vessel List B'!CC34=6,6,IF('Vessel List B'!CC34=7,7,IF('Vessel List B'!CC34=8,8,IF('Vessel List B'!CC34=9,9,IF('Vessel List B'!CC34=10,10,IF('Vessel List B'!CC34=11,11,IF('Vessel List B'!CC34=12,12,IF('Vessel List B'!CC34=13,13,IF('Vessel List B'!CC34=14,14,IF('Vessel List B'!CC34=15,15,IF('Vessel List B'!CC34=16,16,0))))))))))))))))))</f>
        <v xml:space="preserve"> </v>
      </c>
      <c r="GD35" s="154"/>
      <c r="GE35" s="158"/>
      <c r="GF35" s="390" t="str">
        <f t="shared" si="52"/>
        <v/>
      </c>
      <c r="GG35" s="158"/>
      <c r="GH35" s="137"/>
      <c r="GI35" s="388" t="str">
        <f t="shared" si="53"/>
        <v/>
      </c>
      <c r="GJ35" s="157" t="str">
        <f>IF(VALUE(IF('Vessel List B'!CP34=1,1,IF('Vessel List B'!CP34=2,2,IF('Vessel List B'!CP34=3,3,IF('Vessel List B'!CP34=4,4,IF('Vessel List B'!CP34=5,5,IF('Vessel List B'!CP34=6,6,IF('Vessel List B'!CP34=7,7,IF('Vessel List B'!CP34=8,8,IF('Vessel List B'!CP34=9,9,IF('Vessel List B'!CP34=10,10,IF('Vessel List B'!CP34=11,11,IF('Vessel List B'!CP34=12,12,IF('Vessel List B'!CP34=13,13,IF('Vessel List B'!CP34=14,14,IF('Vessel List B'!CP34=15,15,IF('Vessel List B'!CP34=16,16,0)))))))))))))))))=0," ",VALUE(IF('Vessel List B'!CP34=1,1,IF('Vessel List B'!CP34=2,2,IF('Vessel List B'!CP34=3,3,IF('Vessel List B'!CP34=4,4,IF('Vessel List B'!CP34=5,5,IF('Vessel List B'!CP34=6,6,IF('Vessel List B'!CP34=7,7,IF('Vessel List B'!CP34=8,8,IF('Vessel List B'!CP34=9,9,IF('Vessel List B'!CP34=10,10,IF('Vessel List B'!CP34=11,11,IF('Vessel List B'!CP34=12,12,IF('Vessel List B'!CP34=13,13,IF('Vessel List B'!CP34=14,14,IF('Vessel List B'!CP34=15,15,IF('Vessel List B'!CP34=16,16,0))))))))))))))))))</f>
        <v xml:space="preserve"> </v>
      </c>
      <c r="GK35" s="154"/>
      <c r="GL35" s="158"/>
      <c r="GM35" s="390" t="str">
        <f t="shared" si="54"/>
        <v/>
      </c>
      <c r="GN35" s="158"/>
      <c r="GO35" s="137"/>
      <c r="GP35" s="388" t="str">
        <f t="shared" si="55"/>
        <v/>
      </c>
      <c r="GQ35" s="157" t="str">
        <f>IF(VALUE(IF('Vessel List B'!DC34=1,1,IF('Vessel List B'!DC34=2,2,IF('Vessel List B'!DC34=3,3,IF('Vessel List B'!DC34=4,4,IF('Vessel List B'!DC34=5,5,IF('Vessel List B'!DC34=6,6,IF('Vessel List B'!DC34=7,7,IF('Vessel List B'!DC34=8,8,IF('Vessel List B'!DC34=9,9,IF('Vessel List B'!DC34=10,10,IF('Vessel List B'!DC34=11,11,IF('Vessel List B'!DC34=12,12,IF('Vessel List B'!DC34=13,13,IF('Vessel List B'!DC34=14,14,IF('Vessel List B'!DC34=15,15,IF('Vessel List B'!DC34=16,16,0)))))))))))))))))=0," ",VALUE(IF('Vessel List B'!DC34=1,1,IF('Vessel List B'!DC34=2,2,IF('Vessel List B'!DC34=3,3,IF('Vessel List B'!DC34=4,4,IF('Vessel List B'!DC34=5,5,IF('Vessel List B'!DC34=6,6,IF('Vessel List B'!DC34=7,7,IF('Vessel List B'!DC34=8,8,IF('Vessel List B'!DC34=9,9,IF('Vessel List B'!DC34=10,10,IF('Vessel List B'!DC34=11,11,IF('Vessel List B'!DC34=12,12,IF('Vessel List B'!DC34=13,13,IF('Vessel List B'!DC34=14,14,IF('Vessel List B'!DC34=15,15,IF('Vessel List B'!DC34=16,16,0))))))))))))))))))</f>
        <v xml:space="preserve"> </v>
      </c>
      <c r="GR35" s="154"/>
      <c r="GS35" s="158"/>
      <c r="GT35" s="390" t="str">
        <f t="shared" si="56"/>
        <v/>
      </c>
      <c r="GU35" s="158"/>
      <c r="GV35" s="137"/>
      <c r="GW35" s="388" t="str">
        <f t="shared" si="57"/>
        <v/>
      </c>
      <c r="GX35" s="157" t="str">
        <f>IF(VALUE(IF('Vessel List B'!DP34=1,1,IF('Vessel List B'!DP34=2,2,IF('Vessel List B'!DP34=3,3,IF('Vessel List B'!DP34=4,4,IF('Vessel List B'!DP34=5,5,IF('Vessel List B'!DP34=6,6,IF('Vessel List B'!DP34=7,7,IF('Vessel List B'!DP34=8,8,IF('Vessel List B'!DP34=9,9,IF('Vessel List B'!DP34=10,10,IF('Vessel List B'!DP34=11,11,IF('Vessel List B'!DP34=12,12,IF('Vessel List B'!DP34=13,13,IF('Vessel List B'!DP34=14,14,IF('Vessel List B'!DP34=15,15,IF('Vessel List B'!DP34=16,16,0)))))))))))))))))=0," ",VALUE(IF('Vessel List B'!DP34=1,1,IF('Vessel List B'!DP34=2,2,IF('Vessel List B'!DP34=3,3,IF('Vessel List B'!DP34=4,4,IF('Vessel List B'!DP34=5,5,IF('Vessel List B'!DP34=6,6,IF('Vessel List B'!DP34=7,7,IF('Vessel List B'!DP34=8,8,IF('Vessel List B'!DP34=9,9,IF('Vessel List B'!DP34=10,10,IF('Vessel List B'!DP34=11,11,IF('Vessel List B'!DP34=12,12,IF('Vessel List B'!DP34=13,13,IF('Vessel List B'!DP34=14,14,IF('Vessel List B'!DP34=15,15,IF('Vessel List B'!DP34=16,16,0))))))))))))))))))</f>
        <v xml:space="preserve"> </v>
      </c>
      <c r="GY35" s="154"/>
      <c r="GZ35" s="158"/>
      <c r="HA35" s="390" t="str">
        <f t="shared" si="58"/>
        <v/>
      </c>
      <c r="HB35" s="158"/>
      <c r="HC35" s="137"/>
      <c r="HD35" s="388" t="str">
        <f t="shared" si="59"/>
        <v/>
      </c>
      <c r="HE35" s="157" t="str">
        <f>IF(VALUE(IF('Vessel List B'!EC34=1,1,IF('Vessel List B'!EC34=2,2,IF('Vessel List B'!EC34=3,3,IF('Vessel List B'!EC34=4,4,IF('Vessel List B'!EC34=5,5,IF('Vessel List B'!EC34=6,6,IF('Vessel List B'!EC34=7,7,IF('Vessel List B'!EC34=8,8,IF('Vessel List B'!EC34=9,9,IF('Vessel List B'!EC34=10,10,IF('Vessel List B'!EC34=11,11,IF('Vessel List B'!EC34=12,12,IF('Vessel List B'!EC34=13,13,IF('Vessel List B'!EC34=14,14,IF('Vessel List B'!EC34=15,15,IF('Vessel List B'!EC34=16,16,0)))))))))))))))))=0," ",VALUE(IF('Vessel List B'!EC34=1,1,IF('Vessel List B'!EC34=2,2,IF('Vessel List B'!EC34=3,3,IF('Vessel List B'!EC34=4,4,IF('Vessel List B'!EC34=5,5,IF('Vessel List B'!EC34=6,6,IF('Vessel List B'!EC34=7,7,IF('Vessel List B'!EC34=8,8,IF('Vessel List B'!EC34=9,9,IF('Vessel List B'!EC34=10,10,IF('Vessel List B'!EC34=11,11,IF('Vessel List B'!EC34=12,12,IF('Vessel List B'!EC34=13,13,IF('Vessel List B'!EC34=14,14,IF('Vessel List B'!EC34=15,15,IF('Vessel List B'!EC34=16,16,0))))))))))))))))))</f>
        <v xml:space="preserve"> </v>
      </c>
      <c r="HF35" s="154"/>
      <c r="HG35" s="158"/>
      <c r="HH35" s="390" t="str">
        <f t="shared" si="60"/>
        <v/>
      </c>
      <c r="HI35" s="158"/>
      <c r="HJ35" s="137"/>
      <c r="HK35" s="388" t="str">
        <f t="shared" si="61"/>
        <v/>
      </c>
      <c r="HL35" s="157" t="str">
        <f>IF(VALUE(IF('Vessel List B'!EP34=1,1,IF('Vessel List B'!EP34=2,2,IF('Vessel List B'!EP34=3,3,IF('Vessel List B'!EP34=4,4,IF('Vessel List B'!EP34=5,5,IF('Vessel List B'!EP34=6,6,IF('Vessel List B'!EP34=7,7,IF('Vessel List B'!EP34=8,8,IF('Vessel List B'!EP34=9,9,IF('Vessel List B'!EP34=10,10,IF('Vessel List B'!EP34=11,11,IF('Vessel List B'!EP34=12,12,IF('Vessel List B'!EP34=13,13,IF('Vessel List B'!EP34=14,14,IF('Vessel List B'!EP34=15,15,IF('Vessel List B'!EP34=16,16,0)))))))))))))))))=0," ",VALUE(IF('Vessel List B'!EP34=1,1,IF('Vessel List B'!EP34=2,2,IF('Vessel List B'!EP34=3,3,IF('Vessel List B'!EP34=4,4,IF('Vessel List B'!EP34=5,5,IF('Vessel List B'!EP34=6,6,IF('Vessel List B'!EP34=7,7,IF('Vessel List B'!EP34=8,8,IF('Vessel List B'!EP34=9,9,IF('Vessel List B'!EP34=10,10,IF('Vessel List B'!EP34=11,11,IF('Vessel List B'!EP34=12,12,IF('Vessel List B'!EP34=13,13,IF('Vessel List B'!EP34=14,14,IF('Vessel List B'!EP34=15,15,IF('Vessel List B'!EP34=16,16,0))))))))))))))))))</f>
        <v xml:space="preserve"> </v>
      </c>
      <c r="HM35" s="154"/>
      <c r="HN35" s="158"/>
      <c r="HO35" s="390" t="str">
        <f t="shared" si="62"/>
        <v/>
      </c>
      <c r="HP35" s="158"/>
      <c r="HQ35" s="137"/>
      <c r="HR35" s="388" t="str">
        <f t="shared" si="63"/>
        <v/>
      </c>
      <c r="HS35" s="157" t="str">
        <f>IF(VALUE(IF('Vessel List B'!FC34=1,1,IF('Vessel List B'!FC34=2,2,IF('Vessel List B'!FC34=3,3,IF('Vessel List B'!FC34=4,4,IF('Vessel List B'!FC34=5,5,IF('Vessel List B'!FC34=6,6,IF('Vessel List B'!FC34=7,7,IF('Vessel List B'!FC34=8,8,IF('Vessel List B'!FC34=9,9,IF('Vessel List B'!FC34=10,10,IF('Vessel List B'!FC34=11,11,IF('Vessel List B'!FC34=12,12,IF('Vessel List B'!FC34=13,13,IF('Vessel List B'!FC34=14,14,IF('Vessel List B'!FC34=15,15,IF('Vessel List B'!FC34=16,16,0)))))))))))))))))=0," ",VALUE(IF('Vessel List B'!FC34=1,1,IF('Vessel List B'!FC34=2,2,IF('Vessel List B'!FC34=3,3,IF('Vessel List B'!FC34=4,4,IF('Vessel List B'!FC34=5,5,IF('Vessel List B'!FC34=6,6,IF('Vessel List B'!FC34=7,7,IF('Vessel List B'!FC34=8,8,IF('Vessel List B'!FC34=9,9,IF('Vessel List B'!FC34=10,10,IF('Vessel List B'!FC34=11,11,IF('Vessel List B'!FC34=12,12,IF('Vessel List B'!FC34=13,13,IF('Vessel List B'!FC34=14,14,IF('Vessel List B'!FC34=15,15,IF('Vessel List B'!FC34=16,16,0))))))))))))))))))</f>
        <v xml:space="preserve"> </v>
      </c>
      <c r="HT35" s="154"/>
      <c r="HU35" s="158"/>
      <c r="HV35" s="390" t="str">
        <f t="shared" si="64"/>
        <v/>
      </c>
      <c r="HW35" s="158"/>
      <c r="HX35" s="137"/>
      <c r="HY35" s="388" t="str">
        <f t="shared" si="65"/>
        <v/>
      </c>
      <c r="HZ35" s="157" t="str">
        <f>IF(VALUE(IF('Vessel List B'!FP34=1,1,IF('Vessel List B'!FP34=2,2,IF('Vessel List B'!FP34=3,3,IF('Vessel List B'!FP34=4,4,IF('Vessel List B'!FP34=5,5,IF('Vessel List B'!FP34=6,6,IF('Vessel List B'!FP34=7,7,IF('Vessel List B'!FP34=8,8,IF('Vessel List B'!FP34=9,9,IF('Vessel List B'!FP34=10,10,IF('Vessel List B'!FP34=11,11,IF('Vessel List B'!FP34=12,12,IF('Vessel List B'!FP34=13,13,IF('Vessel List B'!FP34=14,14,IF('Vessel List B'!FP34=15,15,IF('Vessel List B'!FP34=16,16,0)))))))))))))))))=0," ",VALUE(IF('Vessel List B'!FP34=1,1,IF('Vessel List B'!FP34=2,2,IF('Vessel List B'!FP34=3,3,IF('Vessel List B'!FP34=4,4,IF('Vessel List B'!FP34=5,5,IF('Vessel List B'!FP34=6,6,IF('Vessel List B'!FP34=7,7,IF('Vessel List B'!FP34=8,8,IF('Vessel List B'!FP34=9,9,IF('Vessel List B'!FP34=10,10,IF('Vessel List B'!FP34=11,11,IF('Vessel List B'!FP34=12,12,IF('Vessel List B'!FP34=13,13,IF('Vessel List B'!FP34=14,14,IF('Vessel List B'!FP34=15,15,IF('Vessel List B'!FP34=16,16,0))))))))))))))))))</f>
        <v xml:space="preserve"> </v>
      </c>
      <c r="IA35" s="154"/>
      <c r="IB35" s="158"/>
      <c r="IC35" s="390" t="str">
        <f t="shared" si="66"/>
        <v/>
      </c>
      <c r="ID35" s="158"/>
      <c r="IE35" s="137"/>
      <c r="IF35" s="388" t="str">
        <f t="shared" si="67"/>
        <v/>
      </c>
      <c r="IG35" s="157" t="str">
        <f>IF(VALUE(IF('Vessel List B'!GC34=1,1,IF('Vessel List B'!GC34=2,2,IF('Vessel List B'!GC34=3,3,IF('Vessel List B'!GC34=4,4,IF('Vessel List B'!GC34=5,5,IF('Vessel List B'!GC34=6,6,IF('Vessel List B'!GC34=7,7,IF('Vessel List B'!GC34=8,8,IF('Vessel List B'!GC34=9,9,IF('Vessel List B'!GC34=10,10,IF('Vessel List B'!GC34=11,11,IF('Vessel List B'!GC34=12,12,IF('Vessel List B'!GC34=13,13,IF('Vessel List B'!GC34=14,14,IF('Vessel List B'!GC34=15,15,IF('Vessel List B'!GC34=16,16,0)))))))))))))))))=0," ",VALUE(IF('Vessel List B'!GC34=1,1,IF('Vessel List B'!GC34=2,2,IF('Vessel List B'!GC34=3,3,IF('Vessel List B'!GC34=4,4,IF('Vessel List B'!GC34=5,5,IF('Vessel List B'!GC34=6,6,IF('Vessel List B'!GC34=7,7,IF('Vessel List B'!GC34=8,8,IF('Vessel List B'!GC34=9,9,IF('Vessel List B'!GC34=10,10,IF('Vessel List B'!GC34=11,11,IF('Vessel List B'!GC34=12,12,IF('Vessel List B'!GC34=13,13,IF('Vessel List B'!GC34=14,14,IF('Vessel List B'!GC34=15,15,IF('Vessel List B'!GC34=16,16,0))))))))))))))))))</f>
        <v xml:space="preserve"> </v>
      </c>
      <c r="IH35" s="154"/>
      <c r="II35" s="158"/>
      <c r="IJ35" s="390" t="str">
        <f t="shared" si="68"/>
        <v/>
      </c>
      <c r="IK35" s="158"/>
      <c r="IL35" s="137"/>
      <c r="IM35" s="388" t="str">
        <f t="shared" si="69"/>
        <v/>
      </c>
      <c r="IN35" s="157" t="str">
        <f>IF(VALUE(IF('Vessel List B'!GP34=1,1,IF('Vessel List B'!GP34=2,2,IF('Vessel List B'!GP34=3,3,IF('Vessel List B'!GP34=4,4,IF('Vessel List B'!GP34=5,5,IF('Vessel List B'!GP34=6,6,IF('Vessel List B'!GP34=7,7,IF('Vessel List B'!GP34=8,8,IF('Vessel List B'!GP34=9,9,IF('Vessel List B'!GP34=10,10,IF('Vessel List B'!GP34=11,11,IF('Vessel List B'!GP34=12,12,IF('Vessel List B'!GP34=13,13,IF('Vessel List B'!GP34=14,14,IF('Vessel List B'!GP34=15,15,IF('Vessel List B'!GP34=16,16,0)))))))))))))))))=0," ",VALUE(IF('Vessel List B'!GP34=1,1,IF('Vessel List B'!GP34=2,2,IF('Vessel List B'!GP34=3,3,IF('Vessel List B'!GP34=4,4,IF('Vessel List B'!GP34=5,5,IF('Vessel List B'!GP34=6,6,IF('Vessel List B'!GP34=7,7,IF('Vessel List B'!GP34=8,8,IF('Vessel List B'!GP34=9,9,IF('Vessel List B'!GP34=10,10,IF('Vessel List B'!GP34=11,11,IF('Vessel List B'!GP34=12,12,IF('Vessel List B'!GP34=13,13,IF('Vessel List B'!GP34=14,14,IF('Vessel List B'!GP34=15,15,IF('Vessel List B'!GP34=16,16,0))))))))))))))))))</f>
        <v xml:space="preserve"> </v>
      </c>
      <c r="IO35" s="154"/>
      <c r="IP35" s="158"/>
      <c r="IQ35" s="390" t="str">
        <f t="shared" si="70"/>
        <v/>
      </c>
      <c r="IR35" s="158"/>
      <c r="IS35" s="137"/>
      <c r="IT35" s="388" t="str">
        <f t="shared" si="71"/>
        <v/>
      </c>
      <c r="IU35" s="157" t="str">
        <f>IF(VALUE(IF('Vessel List B'!HC34=1,1,IF('Vessel List B'!HC34=2,2,IF('Vessel List B'!HC34=3,3,IF('Vessel List B'!HC34=4,4,IF('Vessel List B'!HC34=5,5,IF('Vessel List B'!HC34=6,6,IF('Vessel List B'!HC34=7,7,IF('Vessel List B'!HC34=8,8,IF('Vessel List B'!HC34=9,9,IF('Vessel List B'!HC34=10,10,IF('Vessel List B'!HC34=11,11,IF('Vessel List B'!HC34=12,12,IF('Vessel List B'!HC34=13,13,IF('Vessel List B'!HC34=14,14,IF('Vessel List B'!HC34=15,15,IF('Vessel List B'!HC34=16,16,0)))))))))))))))))=0," ",VALUE(IF('Vessel List B'!HC34=1,1,IF('Vessel List B'!HC34=2,2,IF('Vessel List B'!HC34=3,3,IF('Vessel List B'!HC34=4,4,IF('Vessel List B'!HC34=5,5,IF('Vessel List B'!HC34=6,6,IF('Vessel List B'!HC34=7,7,IF('Vessel List B'!HC34=8,8,IF('Vessel List B'!HC34=9,9,IF('Vessel List B'!HC34=10,10,IF('Vessel List B'!HC34=11,11,IF('Vessel List B'!HC34=12,12,IF('Vessel List B'!HC34=13,13,IF('Vessel List B'!HC34=14,14,IF('Vessel List B'!HC34=15,15,IF('Vessel List B'!HC34=16,16,0))))))))))))))))))</f>
        <v xml:space="preserve"> </v>
      </c>
      <c r="IV35" s="154"/>
      <c r="IW35" s="158"/>
      <c r="IX35" s="390" t="str">
        <f t="shared" si="72"/>
        <v/>
      </c>
      <c r="IY35" s="158"/>
      <c r="IZ35" s="137"/>
      <c r="JA35" s="388" t="str">
        <f t="shared" si="73"/>
        <v/>
      </c>
      <c r="JB35" s="157" t="str">
        <f>IF(VALUE(IF('Vessel List B'!HP34=1,1,IF('Vessel List B'!HP34=2,2,IF('Vessel List B'!HP34=3,3,IF('Vessel List B'!HP34=4,4,IF('Vessel List B'!HP34=5,5,IF('Vessel List B'!HP34=6,6,IF('Vessel List B'!HP34=7,7,IF('Vessel List B'!HP34=8,8,IF('Vessel List B'!HP34=9,9,IF('Vessel List B'!HP34=10,10,IF('Vessel List B'!HP34=11,11,IF('Vessel List B'!HP34=12,12,IF('Vessel List B'!HP34=13,13,IF('Vessel List B'!HP34=14,14,IF('Vessel List B'!HP34=15,15,IF('Vessel List B'!HP34=16,16,0)))))))))))))))))=0," ",VALUE(IF('Vessel List B'!HP34=1,1,IF('Vessel List B'!HP34=2,2,IF('Vessel List B'!HP34=3,3,IF('Vessel List B'!HP34=4,4,IF('Vessel List B'!HP34=5,5,IF('Vessel List B'!HP34=6,6,IF('Vessel List B'!HP34=7,7,IF('Vessel List B'!HP34=8,8,IF('Vessel List B'!HP34=9,9,IF('Vessel List B'!HP34=10,10,IF('Vessel List B'!HP34=11,11,IF('Vessel List B'!HP34=12,12,IF('Vessel List B'!HP34=13,13,IF('Vessel List B'!HP34=14,14,IF('Vessel List B'!HP34=15,15,IF('Vessel List B'!HP34=16,16,0))))))))))))))))))</f>
        <v xml:space="preserve"> </v>
      </c>
      <c r="JC35" s="154"/>
      <c r="JD35" s="158"/>
      <c r="JE35" s="390" t="str">
        <f t="shared" si="74"/>
        <v/>
      </c>
      <c r="JF35" s="158"/>
      <c r="JG35" s="137"/>
      <c r="JH35" s="388" t="str">
        <f t="shared" si="75"/>
        <v/>
      </c>
      <c r="JI35" s="157" t="str">
        <f>IF(VALUE(IF('Vessel List B'!IC34=1,1,IF('Vessel List B'!IC34=2,2,IF('Vessel List B'!IC34=3,3,IF('Vessel List B'!IC34=4,4,IF('Vessel List B'!IC34=5,5,IF('Vessel List B'!IC34=6,6,IF('Vessel List B'!IC34=7,7,IF('Vessel List B'!IC34=8,8,IF('Vessel List B'!IC34=9,9,IF('Vessel List B'!IC34=10,10,IF('Vessel List B'!IC34=11,11,IF('Vessel List B'!IC34=12,12,IF('Vessel List B'!IC34=13,13,IF('Vessel List B'!IC34=14,14,IF('Vessel List B'!IC34=15,15,IF('Vessel List B'!IC34=16,16,0)))))))))))))))))=0," ",VALUE(IF('Vessel List B'!IC34=1,1,IF('Vessel List B'!IC34=2,2,IF('Vessel List B'!IC34=3,3,IF('Vessel List B'!IC34=4,4,IF('Vessel List B'!IC34=5,5,IF('Vessel List B'!IC34=6,6,IF('Vessel List B'!IC34=7,7,IF('Vessel List B'!IC34=8,8,IF('Vessel List B'!IC34=9,9,IF('Vessel List B'!IC34=10,10,IF('Vessel List B'!IC34=11,11,IF('Vessel List B'!IC34=12,12,IF('Vessel List B'!IC34=13,13,IF('Vessel List B'!IC34=14,14,IF('Vessel List B'!IC34=15,15,IF('Vessel List B'!IC34=16,16,0))))))))))))))))))</f>
        <v xml:space="preserve"> </v>
      </c>
      <c r="JJ35" s="154"/>
      <c r="JK35" s="158"/>
      <c r="JL35" s="390" t="str">
        <f t="shared" si="76"/>
        <v/>
      </c>
      <c r="JM35" s="158"/>
      <c r="JN35" s="137"/>
      <c r="JO35" s="388" t="str">
        <f t="shared" si="77"/>
        <v/>
      </c>
      <c r="JP35" s="157" t="str">
        <f>IF(VALUE(IF('Vessel List B'!IP34=1,1,IF('Vessel List B'!IP34=2,2,IF('Vessel List B'!IP34=3,3,IF('Vessel List B'!IP34=4,4,IF('Vessel List B'!IP34=5,5,IF('Vessel List B'!IP34=6,6,IF('Vessel List B'!IP34=7,7,IF('Vessel List B'!IP34=8,8,IF('Vessel List B'!IP34=9,9,IF('Vessel List B'!IP34=10,10,IF('Vessel List B'!IP34=11,11,IF('Vessel List B'!IP34=12,12,IF('Vessel List B'!IP34=13,13,IF('Vessel List B'!IP34=14,14,IF('Vessel List B'!IP34=15,15,IF('Vessel List B'!IP34=16,16,0)))))))))))))))))=0," ",VALUE(IF('Vessel List B'!IP34=1,1,IF('Vessel List B'!IP34=2,2,IF('Vessel List B'!IP34=3,3,IF('Vessel List B'!IP34=4,4,IF('Vessel List B'!IP34=5,5,IF('Vessel List B'!IP34=6,6,IF('Vessel List B'!IP34=7,7,IF('Vessel List B'!IP34=8,8,IF('Vessel List B'!IP34=9,9,IF('Vessel List B'!IP34=10,10,IF('Vessel List B'!IP34=11,11,IF('Vessel List B'!IP34=12,12,IF('Vessel List B'!IP34=13,13,IF('Vessel List B'!IP34=14,14,IF('Vessel List B'!IP34=15,15,IF('Vessel List B'!IP34=16,16,0))))))))))))))))))</f>
        <v xml:space="preserve"> </v>
      </c>
      <c r="JQ35" s="154"/>
      <c r="JR35" s="158"/>
      <c r="JS35" s="390" t="str">
        <f t="shared" si="78"/>
        <v/>
      </c>
      <c r="JT35" s="158"/>
      <c r="JU35" s="137"/>
      <c r="JV35" s="397" t="str">
        <f t="shared" si="79"/>
        <v/>
      </c>
      <c r="JW35" s="403"/>
    </row>
    <row r="36" spans="1:283" ht="15" x14ac:dyDescent="0.25">
      <c r="A36" s="132">
        <f>'Vessel List A'!B35</f>
        <v>41610</v>
      </c>
      <c r="B36" s="157" t="str">
        <f>IF(VALUE(IF('Vessel List A'!C35=1,1,IF('Vessel List A'!C35=2,2,IF('Vessel List A'!C35=3,3,IF('Vessel List A'!C35=4,4,IF('Vessel List A'!C35=5,5,IF('Vessel List A'!C35=6,6,IF('Vessel List A'!C35=7,7,IF('Vessel List A'!C35=8,8,IF('Vessel List A'!C35=9,9,IF('Vessel List A'!C35=10,10,IF('Vessel List A'!C35=11,11,IF('Vessel List A'!C35=12,12,IF('Vessel List A'!C35=13,13,IF('Vessel List A'!C35=14,14,IF('Vessel List A'!C35=15,15,IF('Vessel List A'!C35=16,16,0)))))))))))))))))=0," ",VALUE(IF('Vessel List A'!C35=1,1,IF('Vessel List A'!C35=2,2,IF('Vessel List A'!C35=3,3,IF('Vessel List A'!C35=4,4,IF('Vessel List A'!C35=5,5,IF('Vessel List A'!C35=6,6,IF('Vessel List A'!C35=7,7,IF('Vessel List A'!C35=8,8,IF('Vessel List A'!C35=9,9,IF('Vessel List A'!C35=10,10,IF('Vessel List A'!C35=11,11,IF('Vessel List A'!C35=12,12,IF('Vessel List A'!C35=13,13,IF('Vessel List A'!C35=14,14,IF('Vessel List A'!C35=15,15,IF('Vessel List A'!C35=16,16,0))))))))))))))))))</f>
        <v xml:space="preserve"> </v>
      </c>
      <c r="C36" s="154"/>
      <c r="D36" s="158"/>
      <c r="E36" s="390" t="str">
        <f t="shared" si="0"/>
        <v/>
      </c>
      <c r="F36" s="158"/>
      <c r="G36" s="137"/>
      <c r="H36" s="388" t="str">
        <f t="shared" si="1"/>
        <v/>
      </c>
      <c r="I36" s="157" t="str">
        <f>IF(VALUE(IF('Vessel List A'!P35=1,1,IF('Vessel List A'!P35=2,2,IF('Vessel List A'!P35=3,3,IF('Vessel List A'!P35=4,4,IF('Vessel List A'!P35=5,5,IF('Vessel List A'!P35=6,6,IF('Vessel List A'!P35=7,7,IF('Vessel List A'!P35=8,8,IF('Vessel List A'!P35=9,9,IF('Vessel List A'!P35=10,10,IF('Vessel List A'!P35=11,11,IF('Vessel List A'!P35=12,12,IF('Vessel List A'!P35=13,13,IF('Vessel List A'!P35=14,14,IF('Vessel List A'!P35=15,15,IF('Vessel List A'!P35=16,16,0)))))))))))))))))=0," ",VALUE(IF('Vessel List A'!P35=1,1,IF('Vessel List A'!P35=2,2,IF('Vessel List A'!P35=3,3,IF('Vessel List A'!P35=4,4,IF('Vessel List A'!P35=5,5,IF('Vessel List A'!P35=6,6,IF('Vessel List A'!P35=7,7,IF('Vessel List A'!P35=8,8,IF('Vessel List A'!P35=9,9,IF('Vessel List A'!P35=10,10,IF('Vessel List A'!P35=11,11,IF('Vessel List A'!P35=12,12,IF('Vessel List A'!P35=13,13,IF('Vessel List A'!P35=14,14,IF('Vessel List A'!P35=15,15,IF('Vessel List A'!P35=16,16,0))))))))))))))))))</f>
        <v xml:space="preserve"> </v>
      </c>
      <c r="J36" s="154"/>
      <c r="K36" s="158"/>
      <c r="L36" s="390" t="str">
        <f t="shared" si="2"/>
        <v/>
      </c>
      <c r="M36" s="158"/>
      <c r="N36" s="137"/>
      <c r="O36" s="388" t="str">
        <f t="shared" si="3"/>
        <v/>
      </c>
      <c r="P36" s="157" t="str">
        <f>IF(VALUE(IF('Vessel List A'!AC35=1,1,IF('Vessel List A'!AC35=2,2,IF('Vessel List A'!AC35=3,3,IF('Vessel List A'!AC35=4,4,IF('Vessel List A'!AC35=5,5,IF('Vessel List A'!AC35=6,6,IF('Vessel List A'!AC35=7,7,IF('Vessel List A'!AC35=8,8,IF('Vessel List A'!AC35=9,9,IF('Vessel List A'!AC35=10,10,IF('Vessel List A'!AC35=11,11,IF('Vessel List A'!AC35=12,12,IF('Vessel List A'!AC35=13,13,IF('Vessel List A'!AC35=14,14,IF('Vessel List A'!AC35=15,15,IF('Vessel List A'!AC35=16,16,0)))))))))))))))))=0," ",VALUE(IF('Vessel List A'!AC35=1,1,IF('Vessel List A'!AC35=2,2,IF('Vessel List A'!AC35=3,3,IF('Vessel List A'!AC35=4,4,IF('Vessel List A'!AC35=5,5,IF('Vessel List A'!AC35=6,6,IF('Vessel List A'!AC35=7,7,IF('Vessel List A'!AC35=8,8,IF('Vessel List A'!AC35=9,9,IF('Vessel List A'!AC35=10,10,IF('Vessel List A'!AC35=11,11,IF('Vessel List A'!AC35=12,12,IF('Vessel List A'!AC35=13,13,IF('Vessel List A'!AC35=14,14,IF('Vessel List A'!AC35=15,15,IF('Vessel List A'!AC35=16,16,0))))))))))))))))))</f>
        <v xml:space="preserve"> </v>
      </c>
      <c r="Q36" s="154"/>
      <c r="R36" s="158"/>
      <c r="S36" s="390" t="str">
        <f t="shared" si="4"/>
        <v/>
      </c>
      <c r="T36" s="158"/>
      <c r="U36" s="137"/>
      <c r="V36" s="388" t="str">
        <f t="shared" si="5"/>
        <v/>
      </c>
      <c r="W36" s="157" t="str">
        <f>IF(VALUE(IF('Vessel List A'!AP35=1,1,IF('Vessel List A'!AP35=2,2,IF('Vessel List A'!AP35=3,3,IF('Vessel List A'!AP35=4,4,IF('Vessel List A'!AP35=5,5,IF('Vessel List A'!AP35=6,6,IF('Vessel List A'!AP35=7,7,IF('Vessel List A'!AP35=8,8,IF('Vessel List A'!AP35=9,9,IF('Vessel List A'!AP35=10,10,IF('Vessel List A'!AP35=11,11,IF('Vessel List A'!AP35=12,12,IF('Vessel List A'!AP35=13,13,IF('Vessel List A'!AP35=14,14,IF('Vessel List A'!AP35=15,15,IF('Vessel List A'!AP35=16,16,0)))))))))))))))))=0," ",VALUE(IF('Vessel List A'!AP35=1,1,IF('Vessel List A'!AP35=2,2,IF('Vessel List A'!AP35=3,3,IF('Vessel List A'!AP35=4,4,IF('Vessel List A'!AP35=5,5,IF('Vessel List A'!AP35=6,6,IF('Vessel List A'!AP35=7,7,IF('Vessel List A'!AP35=8,8,IF('Vessel List A'!AP35=9,9,IF('Vessel List A'!AP35=10,10,IF('Vessel List A'!AP35=11,11,IF('Vessel List A'!AP35=12,12,IF('Vessel List A'!AP35=13,13,IF('Vessel List A'!AP35=14,14,IF('Vessel List A'!AP35=15,15,IF('Vessel List A'!AP35=16,16,0))))))))))))))))))</f>
        <v xml:space="preserve"> </v>
      </c>
      <c r="X36" s="154"/>
      <c r="Y36" s="158"/>
      <c r="Z36" s="390" t="str">
        <f t="shared" si="6"/>
        <v/>
      </c>
      <c r="AA36" s="158"/>
      <c r="AB36" s="137"/>
      <c r="AC36" s="388" t="str">
        <f t="shared" si="7"/>
        <v/>
      </c>
      <c r="AD36" s="157" t="str">
        <f>IF(VALUE(IF('Vessel List A'!BC35=1,1,IF('Vessel List A'!BC35=2,2,IF('Vessel List A'!BC35=3,3,IF('Vessel List A'!BC35=4,4,IF('Vessel List A'!BC35=5,5,IF('Vessel List A'!BC35=6,6,IF('Vessel List A'!BC35=7,7,IF('Vessel List A'!BC35=8,8,IF('Vessel List A'!BC35=9,9,IF('Vessel List A'!BC35=10,10,IF('Vessel List A'!BC35=11,11,IF('Vessel List A'!BC35=12,12,IF('Vessel List A'!BC35=13,13,IF('Vessel List A'!BC35=14,14,IF('Vessel List A'!BC35=15,15,IF('Vessel List A'!BC35=16,16,0)))))))))))))))))=0," ",VALUE(IF('Vessel List A'!BC35=1,1,IF('Vessel List A'!BC35=2,2,IF('Vessel List A'!BC35=3,3,IF('Vessel List A'!BC35=4,4,IF('Vessel List A'!BC35=5,5,IF('Vessel List A'!BC35=6,6,IF('Vessel List A'!BC35=7,7,IF('Vessel List A'!BC35=8,8,IF('Vessel List A'!BC35=9,9,IF('Vessel List A'!BC35=10,10,IF('Vessel List A'!BC35=11,11,IF('Vessel List A'!BC35=12,12,IF('Vessel List A'!BC35=13,13,IF('Vessel List A'!BC35=14,14,IF('Vessel List A'!BC35=15,15,IF('Vessel List A'!BC35=16,16,0))))))))))))))))))</f>
        <v xml:space="preserve"> </v>
      </c>
      <c r="AE36" s="154"/>
      <c r="AF36" s="158"/>
      <c r="AG36" s="390" t="str">
        <f t="shared" si="8"/>
        <v/>
      </c>
      <c r="AH36" s="158"/>
      <c r="AI36" s="137"/>
      <c r="AJ36" s="388" t="str">
        <f t="shared" si="9"/>
        <v/>
      </c>
      <c r="AK36" s="157" t="str">
        <f>IF(VALUE(IF('Vessel List A'!BP35=1,1,IF('Vessel List A'!BP35=2,2,IF('Vessel List A'!BP35=3,3,IF('Vessel List A'!BP35=4,4,IF('Vessel List A'!BP35=5,5,IF('Vessel List A'!BP35=6,6,IF('Vessel List A'!BP35=7,7,IF('Vessel List A'!BP35=8,8,IF('Vessel List A'!BP35=9,9,IF('Vessel List A'!BP35=10,10,IF('Vessel List A'!BP35=11,11,IF('Vessel List A'!BP35=12,12,IF('Vessel List A'!BP35=13,13,IF('Vessel List A'!BP35=14,14,IF('Vessel List A'!BP35=15,15,IF('Vessel List A'!BP35=16,16,0)))))))))))))))))=0," ",VALUE(IF('Vessel List A'!BP35=1,1,IF('Vessel List A'!BP35=2,2,IF('Vessel List A'!BP35=3,3,IF('Vessel List A'!BP35=4,4,IF('Vessel List A'!BP35=5,5,IF('Vessel List A'!BP35=6,6,IF('Vessel List A'!BP35=7,7,IF('Vessel List A'!BP35=8,8,IF('Vessel List A'!BP35=9,9,IF('Vessel List A'!BP35=10,10,IF('Vessel List A'!BP35=11,11,IF('Vessel List A'!BP35=12,12,IF('Vessel List A'!BP35=13,13,IF('Vessel List A'!BP35=14,14,IF('Vessel List A'!BP35=15,15,IF('Vessel List A'!BP35=16,16,0))))))))))))))))))</f>
        <v xml:space="preserve"> </v>
      </c>
      <c r="AL36" s="154"/>
      <c r="AM36" s="158"/>
      <c r="AN36" s="390" t="str">
        <f t="shared" si="10"/>
        <v/>
      </c>
      <c r="AO36" s="158"/>
      <c r="AP36" s="137"/>
      <c r="AQ36" s="388" t="str">
        <f t="shared" si="11"/>
        <v/>
      </c>
      <c r="AR36" s="157" t="str">
        <f>IF(VALUE(IF('Vessel List A'!CC35=1,1,IF('Vessel List A'!CC35=2,2,IF('Vessel List A'!CC35=3,3,IF('Vessel List A'!CC35=4,4,IF('Vessel List A'!CC35=5,5,IF('Vessel List A'!CC35=6,6,IF('Vessel List A'!CC35=7,7,IF('Vessel List A'!CC35=8,8,IF('Vessel List A'!CC35=9,9,IF('Vessel List A'!CC35=10,10,IF('Vessel List A'!CC35=11,11,IF('Vessel List A'!CC35=12,12,IF('Vessel List A'!CC35=13,13,IF('Vessel List A'!CC35=14,14,IF('Vessel List A'!CC35=15,15,IF('Vessel List A'!CC35=16,16,0)))))))))))))))))=0," ",VALUE(IF('Vessel List A'!CC35=1,1,IF('Vessel List A'!CC35=2,2,IF('Vessel List A'!CC35=3,3,IF('Vessel List A'!CC35=4,4,IF('Vessel List A'!CC35=5,5,IF('Vessel List A'!CC35=6,6,IF('Vessel List A'!CC35=7,7,IF('Vessel List A'!CC35=8,8,IF('Vessel List A'!CC35=9,9,IF('Vessel List A'!CC35=10,10,IF('Vessel List A'!CC35=11,11,IF('Vessel List A'!CC35=12,12,IF('Vessel List A'!CC35=13,13,IF('Vessel List A'!CC35=14,14,IF('Vessel List A'!CC35=15,15,IF('Vessel List A'!CC35=16,16,0))))))))))))))))))</f>
        <v xml:space="preserve"> </v>
      </c>
      <c r="AS36" s="154"/>
      <c r="AT36" s="158"/>
      <c r="AU36" s="390" t="str">
        <f t="shared" si="12"/>
        <v/>
      </c>
      <c r="AV36" s="158"/>
      <c r="AW36" s="137"/>
      <c r="AX36" s="388" t="str">
        <f t="shared" si="13"/>
        <v/>
      </c>
      <c r="AY36" s="157" t="str">
        <f>IF(VALUE(IF('Vessel List A'!CP35=1,1,IF('Vessel List A'!CP35=2,2,IF('Vessel List A'!CP35=3,3,IF('Vessel List A'!CP35=4,4,IF('Vessel List A'!CP35=5,5,IF('Vessel List A'!CP35=6,6,IF('Vessel List A'!CP35=7,7,IF('Vessel List A'!CP35=8,8,IF('Vessel List A'!CP35=9,9,IF('Vessel List A'!CP35=10,10,IF('Vessel List A'!CP35=11,11,IF('Vessel List A'!CP35=12,12,IF('Vessel List A'!CP35=13,13,IF('Vessel List A'!CP35=14,14,IF('Vessel List A'!CP35=15,15,IF('Vessel List A'!CP35=16,16,0)))))))))))))))))=0," ",VALUE(IF('Vessel List A'!CP35=1,1,IF('Vessel List A'!CP35=2,2,IF('Vessel List A'!CP35=3,3,IF('Vessel List A'!CP35=4,4,IF('Vessel List A'!CP35=5,5,IF('Vessel List A'!CP35=6,6,IF('Vessel List A'!CP35=7,7,IF('Vessel List A'!CP35=8,8,IF('Vessel List A'!CP35=9,9,IF('Vessel List A'!CP35=10,10,IF('Vessel List A'!CP35=11,11,IF('Vessel List A'!CP35=12,12,IF('Vessel List A'!CP35=13,13,IF('Vessel List A'!CP35=14,14,IF('Vessel List A'!CP35=15,15,IF('Vessel List A'!CP35=16,16,0))))))))))))))))))</f>
        <v xml:space="preserve"> </v>
      </c>
      <c r="AZ36" s="154"/>
      <c r="BA36" s="158"/>
      <c r="BB36" s="390" t="str">
        <f t="shared" si="14"/>
        <v/>
      </c>
      <c r="BC36" s="158"/>
      <c r="BD36" s="137"/>
      <c r="BE36" s="388" t="str">
        <f t="shared" si="15"/>
        <v/>
      </c>
      <c r="BF36" s="157" t="str">
        <f>IF(VALUE(IF('Vessel List A'!DC35=1,1,IF('Vessel List A'!DC35=2,2,IF('Vessel List A'!DC35=3,3,IF('Vessel List A'!DC35=4,4,IF('Vessel List A'!DC35=5,5,IF('Vessel List A'!DC35=6,6,IF('Vessel List A'!DC35=7,7,IF('Vessel List A'!DC35=8,8,IF('Vessel List A'!DC35=9,9,IF('Vessel List A'!DC35=10,10,IF('Vessel List A'!DC35=11,11,IF('Vessel List A'!DC35=12,12,IF('Vessel List A'!DC35=13,13,IF('Vessel List A'!DC35=14,14,IF('Vessel List A'!DC35=15,15,IF('Vessel List A'!DC35=16,16,0)))))))))))))))))=0," ",VALUE(IF('Vessel List A'!DC35=1,1,IF('Vessel List A'!DC35=2,2,IF('Vessel List A'!DC35=3,3,IF('Vessel List A'!DC35=4,4,IF('Vessel List A'!DC35=5,5,IF('Vessel List A'!DC35=6,6,IF('Vessel List A'!DC35=7,7,IF('Vessel List A'!DC35=8,8,IF('Vessel List A'!DC35=9,9,IF('Vessel List A'!DC35=10,10,IF('Vessel List A'!DC35=11,11,IF('Vessel List A'!DC35=12,12,IF('Vessel List A'!DC35=13,13,IF('Vessel List A'!DC35=14,14,IF('Vessel List A'!DC35=15,15,IF('Vessel List A'!DC35=16,16,0))))))))))))))))))</f>
        <v xml:space="preserve"> </v>
      </c>
      <c r="BG36" s="154"/>
      <c r="BH36" s="158"/>
      <c r="BI36" s="390" t="str">
        <f t="shared" si="16"/>
        <v/>
      </c>
      <c r="BJ36" s="158"/>
      <c r="BK36" s="137"/>
      <c r="BL36" s="388" t="str">
        <f t="shared" si="17"/>
        <v/>
      </c>
      <c r="BM36" s="157" t="str">
        <f>IF(VALUE(IF('Vessel List A'!DP35=1,1,IF('Vessel List A'!DP35=2,2,IF('Vessel List A'!DP35=3,3,IF('Vessel List A'!DP35=4,4,IF('Vessel List A'!DP35=5,5,IF('Vessel List A'!DP35=6,6,IF('Vessel List A'!DP35=7,7,IF('Vessel List A'!DP35=8,8,IF('Vessel List A'!DP35=9,9,IF('Vessel List A'!DP35=10,10,IF('Vessel List A'!DP35=11,11,IF('Vessel List A'!DP35=12,12,IF('Vessel List A'!DP35=13,13,IF('Vessel List A'!DP35=14,14,IF('Vessel List A'!DP35=15,15,IF('Vessel List A'!DP35=16,16,0)))))))))))))))))=0," ",VALUE(IF('Vessel List A'!DP35=1,1,IF('Vessel List A'!DP35=2,2,IF('Vessel List A'!DP35=3,3,IF('Vessel List A'!DP35=4,4,IF('Vessel List A'!DP35=5,5,IF('Vessel List A'!DP35=6,6,IF('Vessel List A'!DP35=7,7,IF('Vessel List A'!DP35=8,8,IF('Vessel List A'!DP35=9,9,IF('Vessel List A'!DP35=10,10,IF('Vessel List A'!DP35=11,11,IF('Vessel List A'!DP35=12,12,IF('Vessel List A'!DP35=13,13,IF('Vessel List A'!DP35=14,14,IF('Vessel List A'!DP35=15,15,IF('Vessel List A'!DP35=16,16,0))))))))))))))))))</f>
        <v xml:space="preserve"> </v>
      </c>
      <c r="BN36" s="154"/>
      <c r="BO36" s="158"/>
      <c r="BP36" s="390" t="str">
        <f t="shared" si="18"/>
        <v/>
      </c>
      <c r="BQ36" s="158"/>
      <c r="BR36" s="137"/>
      <c r="BS36" s="388" t="str">
        <f t="shared" si="19"/>
        <v/>
      </c>
      <c r="BT36" s="157" t="str">
        <f>IF(VALUE(IF('Vessel List A'!EC35=1,1,IF('Vessel List A'!EC35=2,2,IF('Vessel List A'!EC35=3,3,IF('Vessel List A'!EC35=4,4,IF('Vessel List A'!EC35=5,5,IF('Vessel List A'!EC35=6,6,IF('Vessel List A'!EC35=7,7,IF('Vessel List A'!EC35=8,8,IF('Vessel List A'!EC35=9,9,IF('Vessel List A'!EC35=10,10,IF('Vessel List A'!EC35=11,11,IF('Vessel List A'!EC35=12,12,IF('Vessel List A'!EC35=13,13,IF('Vessel List A'!EC35=14,14,IF('Vessel List A'!EC35=15,15,IF('Vessel List A'!EC35=16,16,0)))))))))))))))))=0," ",VALUE(IF('Vessel List A'!EC35=1,1,IF('Vessel List A'!EC35=2,2,IF('Vessel List A'!EC35=3,3,IF('Vessel List A'!EC35=4,4,IF('Vessel List A'!EC35=5,5,IF('Vessel List A'!EC35=6,6,IF('Vessel List A'!EC35=7,7,IF('Vessel List A'!EC35=8,8,IF('Vessel List A'!EC35=9,9,IF('Vessel List A'!EC35=10,10,IF('Vessel List A'!EC35=11,11,IF('Vessel List A'!EC35=12,12,IF('Vessel List A'!EC35=13,13,IF('Vessel List A'!EC35=14,14,IF('Vessel List A'!EC35=15,15,IF('Vessel List A'!EC35=16,16,0))))))))))))))))))</f>
        <v xml:space="preserve"> </v>
      </c>
      <c r="BU36" s="154"/>
      <c r="BV36" s="158"/>
      <c r="BW36" s="390" t="str">
        <f t="shared" si="20"/>
        <v/>
      </c>
      <c r="BX36" s="158"/>
      <c r="BY36" s="137"/>
      <c r="BZ36" s="388" t="str">
        <f t="shared" si="21"/>
        <v/>
      </c>
      <c r="CA36" s="157" t="str">
        <f>IF(VALUE(IF('Vessel List A'!EP35=1,1,IF('Vessel List A'!EP35=2,2,IF('Vessel List A'!EP35=3,3,IF('Vessel List A'!EP35=4,4,IF('Vessel List A'!EP35=5,5,IF('Vessel List A'!EP35=6,6,IF('Vessel List A'!EP35=7,7,IF('Vessel List A'!EP35=8,8,IF('Vessel List A'!EP35=9,9,IF('Vessel List A'!EP35=10,10,IF('Vessel List A'!EP35=11,11,IF('Vessel List A'!EP35=12,12,IF('Vessel List A'!EP35=13,13,IF('Vessel List A'!EP35=14,14,IF('Vessel List A'!EP35=15,15,IF('Vessel List A'!EP35=16,16,0)))))))))))))))))=0," ",VALUE(IF('Vessel List A'!EP35=1,1,IF('Vessel List A'!EP35=2,2,IF('Vessel List A'!EP35=3,3,IF('Vessel List A'!EP35=4,4,IF('Vessel List A'!EP35=5,5,IF('Vessel List A'!EP35=6,6,IF('Vessel List A'!EP35=7,7,IF('Vessel List A'!EP35=8,8,IF('Vessel List A'!EP35=9,9,IF('Vessel List A'!EP35=10,10,IF('Vessel List A'!EP35=11,11,IF('Vessel List A'!EP35=12,12,IF('Vessel List A'!EP35=13,13,IF('Vessel List A'!EP35=14,14,IF('Vessel List A'!EP35=15,15,IF('Vessel List A'!EP35=16,16,0))))))))))))))))))</f>
        <v xml:space="preserve"> </v>
      </c>
      <c r="CB36" s="154"/>
      <c r="CC36" s="158"/>
      <c r="CD36" s="390" t="str">
        <f t="shared" si="22"/>
        <v/>
      </c>
      <c r="CE36" s="158"/>
      <c r="CF36" s="137"/>
      <c r="CG36" s="388" t="str">
        <f t="shared" si="23"/>
        <v/>
      </c>
      <c r="CH36" s="157" t="str">
        <f>IF(VALUE(IF('Vessel List A'!FC35=1,1,IF('Vessel List A'!FC35=2,2,IF('Vessel List A'!FC35=3,3,IF('Vessel List A'!FC35=4,4,IF('Vessel List A'!FC35=5,5,IF('Vessel List A'!FC35=6,6,IF('Vessel List A'!FC35=7,7,IF('Vessel List A'!FC35=8,8,IF('Vessel List A'!FC35=9,9,IF('Vessel List A'!FC35=10,10,IF('Vessel List A'!FC35=11,11,IF('Vessel List A'!FC35=12,12,IF('Vessel List A'!FC35=13,13,IF('Vessel List A'!FC35=14,14,IF('Vessel List A'!FC35=15,15,IF('Vessel List A'!FC35=16,16,0)))))))))))))))))=0," ",VALUE(IF('Vessel List A'!FC35=1,1,IF('Vessel List A'!FC35=2,2,IF('Vessel List A'!FC35=3,3,IF('Vessel List A'!FC35=4,4,IF('Vessel List A'!FC35=5,5,IF('Vessel List A'!FC35=6,6,IF('Vessel List A'!FC35=7,7,IF('Vessel List A'!FC35=8,8,IF('Vessel List A'!FC35=9,9,IF('Vessel List A'!FC35=10,10,IF('Vessel List A'!FC35=11,11,IF('Vessel List A'!FC35=12,12,IF('Vessel List A'!FC35=13,13,IF('Vessel List A'!FC35=14,14,IF('Vessel List A'!FC35=15,15,IF('Vessel List A'!FC35=16,16,0))))))))))))))))))</f>
        <v xml:space="preserve"> </v>
      </c>
      <c r="CI36" s="154"/>
      <c r="CJ36" s="158"/>
      <c r="CK36" s="390" t="str">
        <f t="shared" si="24"/>
        <v/>
      </c>
      <c r="CL36" s="158"/>
      <c r="CM36" s="137"/>
      <c r="CN36" s="388" t="str">
        <f t="shared" si="25"/>
        <v/>
      </c>
      <c r="CO36" s="157" t="str">
        <f>IF(VALUE(IF('Vessel List A'!FP35=1,1,IF('Vessel List A'!FP35=2,2,IF('Vessel List A'!FP35=3,3,IF('Vessel List A'!FP35=4,4,IF('Vessel List A'!FP35=5,5,IF('Vessel List A'!FP35=6,6,IF('Vessel List A'!FP35=7,7,IF('Vessel List A'!FP35=8,8,IF('Vessel List A'!FP35=9,9,IF('Vessel List A'!FP35=10,10,IF('Vessel List A'!FP35=11,11,IF('Vessel List A'!FP35=12,12,IF('Vessel List A'!FP35=13,13,IF('Vessel List A'!FP35=14,14,IF('Vessel List A'!FP35=15,15,IF('Vessel List A'!FP35=16,16,0)))))))))))))))))=0," ",VALUE(IF('Vessel List A'!FP35=1,1,IF('Vessel List A'!FP35=2,2,IF('Vessel List A'!FP35=3,3,IF('Vessel List A'!FP35=4,4,IF('Vessel List A'!FP35=5,5,IF('Vessel List A'!FP35=6,6,IF('Vessel List A'!FP35=7,7,IF('Vessel List A'!FP35=8,8,IF('Vessel List A'!FP35=9,9,IF('Vessel List A'!FP35=10,10,IF('Vessel List A'!FP35=11,11,IF('Vessel List A'!FP35=12,12,IF('Vessel List A'!FP35=13,13,IF('Vessel List A'!FP35=14,14,IF('Vessel List A'!FP35=15,15,IF('Vessel List A'!FP35=16,16,0))))))))))))))))))</f>
        <v xml:space="preserve"> </v>
      </c>
      <c r="CP36" s="154"/>
      <c r="CQ36" s="158"/>
      <c r="CR36" s="390" t="str">
        <f t="shared" si="26"/>
        <v/>
      </c>
      <c r="CS36" s="158"/>
      <c r="CT36" s="137"/>
      <c r="CU36" s="388" t="str">
        <f t="shared" si="27"/>
        <v/>
      </c>
      <c r="CV36" s="157" t="str">
        <f>IF(VALUE(IF('Vessel List A'!GC35=1,1,IF('Vessel List A'!GC35=2,2,IF('Vessel List A'!GC35=3,3,IF('Vessel List A'!GC35=4,4,IF('Vessel List A'!GC35=5,5,IF('Vessel List A'!GC35=6,6,IF('Vessel List A'!GC35=7,7,IF('Vessel List A'!GC35=8,8,IF('Vessel List A'!GC35=9,9,IF('Vessel List A'!GC35=10,10,IF('Vessel List A'!GC35=11,11,IF('Vessel List A'!GC35=12,12,IF('Vessel List A'!GC35=13,13,IF('Vessel List A'!GC35=14,14,IF('Vessel List A'!GC35=15,15,IF('Vessel List A'!GC35=16,16,0)))))))))))))))))=0," ",VALUE(IF('Vessel List A'!GC35=1,1,IF('Vessel List A'!GC35=2,2,IF('Vessel List A'!GC35=3,3,IF('Vessel List A'!GC35=4,4,IF('Vessel List A'!GC35=5,5,IF('Vessel List A'!GC35=6,6,IF('Vessel List A'!GC35=7,7,IF('Vessel List A'!GC35=8,8,IF('Vessel List A'!GC35=9,9,IF('Vessel List A'!GC35=10,10,IF('Vessel List A'!GC35=11,11,IF('Vessel List A'!GC35=12,12,IF('Vessel List A'!GC35=13,13,IF('Vessel List A'!GC35=14,14,IF('Vessel List A'!GC35=15,15,IF('Vessel List A'!GC35=16,16,0))))))))))))))))))</f>
        <v xml:space="preserve"> </v>
      </c>
      <c r="CW36" s="154"/>
      <c r="CX36" s="158"/>
      <c r="CY36" s="390" t="str">
        <f t="shared" si="28"/>
        <v/>
      </c>
      <c r="CZ36" s="158"/>
      <c r="DA36" s="137"/>
      <c r="DB36" s="388" t="str">
        <f t="shared" si="29"/>
        <v/>
      </c>
      <c r="DC36" s="157" t="str">
        <f>IF(VALUE(IF('Vessel List A'!GP35=1,1,IF('Vessel List A'!GP35=2,2,IF('Vessel List A'!GP35=3,3,IF('Vessel List A'!GP35=4,4,IF('Vessel List A'!GP35=5,5,IF('Vessel List A'!GP35=6,6,IF('Vessel List A'!GP35=7,7,IF('Vessel List A'!GP35=8,8,IF('Vessel List A'!GP35=9,9,IF('Vessel List A'!GP35=10,10,IF('Vessel List A'!GP35=11,11,IF('Vessel List A'!GP35=12,12,IF('Vessel List A'!GP35=13,13,IF('Vessel List A'!GP35=14,14,IF('Vessel List A'!GP35=15,15,IF('Vessel List A'!GP35=16,16,0)))))))))))))))))=0," ",VALUE(IF('Vessel List A'!GP35=1,1,IF('Vessel List A'!GP35=2,2,IF('Vessel List A'!GP35=3,3,IF('Vessel List A'!GP35=4,4,IF('Vessel List A'!GP35=5,5,IF('Vessel List A'!GP35=6,6,IF('Vessel List A'!GP35=7,7,IF('Vessel List A'!GP35=8,8,IF('Vessel List A'!GP35=9,9,IF('Vessel List A'!GP35=10,10,IF('Vessel List A'!GP35=11,11,IF('Vessel List A'!GP35=12,12,IF('Vessel List A'!GP35=13,13,IF('Vessel List A'!GP35=14,14,IF('Vessel List A'!GP35=15,15,IF('Vessel List A'!GP35=16,16,0))))))))))))))))))</f>
        <v xml:space="preserve"> </v>
      </c>
      <c r="DD36" s="154"/>
      <c r="DE36" s="158"/>
      <c r="DF36" s="390" t="str">
        <f t="shared" si="30"/>
        <v/>
      </c>
      <c r="DG36" s="158"/>
      <c r="DH36" s="137"/>
      <c r="DI36" s="388" t="str">
        <f t="shared" si="31"/>
        <v/>
      </c>
      <c r="DJ36" s="157" t="str">
        <f>IF(VALUE(IF('Vessel List A'!HC35=1,1,IF('Vessel List A'!HC35=2,2,IF('Vessel List A'!HC35=3,3,IF('Vessel List A'!HC35=4,4,IF('Vessel List A'!HC35=5,5,IF('Vessel List A'!HC35=6,6,IF('Vessel List A'!HC35=7,7,IF('Vessel List A'!HC35=8,8,IF('Vessel List A'!HC35=9,9,IF('Vessel List A'!HC35=10,10,IF('Vessel List A'!HC35=11,11,IF('Vessel List A'!HC35=12,12,IF('Vessel List A'!HC35=13,13,IF('Vessel List A'!HC35=14,14,IF('Vessel List A'!HC35=15,15,IF('Vessel List A'!HC35=16,16,0)))))))))))))))))=0," ",VALUE(IF('Vessel List A'!HC35=1,1,IF('Vessel List A'!HC35=2,2,IF('Vessel List A'!HC35=3,3,IF('Vessel List A'!HC35=4,4,IF('Vessel List A'!HC35=5,5,IF('Vessel List A'!HC35=6,6,IF('Vessel List A'!HC35=7,7,IF('Vessel List A'!HC35=8,8,IF('Vessel List A'!HC35=9,9,IF('Vessel List A'!HC35=10,10,IF('Vessel List A'!HC35=11,11,IF('Vessel List A'!HC35=12,12,IF('Vessel List A'!HC35=13,13,IF('Vessel List A'!HC35=14,14,IF('Vessel List A'!HC35=15,15,IF('Vessel List A'!HC35=16,16,0))))))))))))))))))</f>
        <v xml:space="preserve"> </v>
      </c>
      <c r="DK36" s="154"/>
      <c r="DL36" s="158"/>
      <c r="DM36" s="390" t="str">
        <f t="shared" si="32"/>
        <v/>
      </c>
      <c r="DN36" s="158"/>
      <c r="DO36" s="137"/>
      <c r="DP36" s="388" t="str">
        <f t="shared" si="33"/>
        <v/>
      </c>
      <c r="DQ36" s="157" t="str">
        <f>IF(VALUE(IF('Vessel List A'!HP35=1,1,IF('Vessel List A'!HP35=2,2,IF('Vessel List A'!HP35=3,3,IF('Vessel List A'!HP35=4,4,IF('Vessel List A'!HP35=5,5,IF('Vessel List A'!HP35=6,6,IF('Vessel List A'!HP35=7,7,IF('Vessel List A'!HP35=8,8,IF('Vessel List A'!HP35=9,9,IF('Vessel List A'!HP35=10,10,IF('Vessel List A'!HP35=11,11,IF('Vessel List A'!HP35=12,12,IF('Vessel List A'!HP35=13,13,IF('Vessel List A'!HP35=14,14,IF('Vessel List A'!HP35=15,15,IF('Vessel List A'!HP35=16,16,0)))))))))))))))))=0," ",VALUE(IF('Vessel List A'!HP35=1,1,IF('Vessel List A'!HP35=2,2,IF('Vessel List A'!HP35=3,3,IF('Vessel List A'!HP35=4,4,IF('Vessel List A'!HP35=5,5,IF('Vessel List A'!HP35=6,6,IF('Vessel List A'!HP35=7,7,IF('Vessel List A'!HP35=8,8,IF('Vessel List A'!HP35=9,9,IF('Vessel List A'!HP35=10,10,IF('Vessel List A'!HP35=11,11,IF('Vessel List A'!HP35=12,12,IF('Vessel List A'!HP35=13,13,IF('Vessel List A'!HP35=14,14,IF('Vessel List A'!HP35=15,15,IF('Vessel List A'!HP35=16,16,0))))))))))))))))))</f>
        <v xml:space="preserve"> </v>
      </c>
      <c r="DR36" s="154"/>
      <c r="DS36" s="158"/>
      <c r="DT36" s="390" t="str">
        <f t="shared" si="34"/>
        <v/>
      </c>
      <c r="DU36" s="158"/>
      <c r="DV36" s="137"/>
      <c r="DW36" s="388" t="str">
        <f t="shared" si="35"/>
        <v/>
      </c>
      <c r="DX36" s="157" t="str">
        <f>IF(VALUE(IF('Vessel List A'!IC35=1,1,IF('Vessel List A'!IC35=2,2,IF('Vessel List A'!IC35=3,3,IF('Vessel List A'!IC35=4,4,IF('Vessel List A'!IC35=5,5,IF('Vessel List A'!IC35=6,6,IF('Vessel List A'!IC35=7,7,IF('Vessel List A'!IC35=8,8,IF('Vessel List A'!IC35=9,9,IF('Vessel List A'!IC35=10,10,IF('Vessel List A'!IC35=11,11,IF('Vessel List A'!IC35=12,12,IF('Vessel List A'!IC35=13,13,IF('Vessel List A'!IC35=14,14,IF('Vessel List A'!IC35=15,15,IF('Vessel List A'!IC35=16,16,0)))))))))))))))))=0," ",VALUE(IF('Vessel List A'!IC35=1,1,IF('Vessel List A'!IC35=2,2,IF('Vessel List A'!IC35=3,3,IF('Vessel List A'!IC35=4,4,IF('Vessel List A'!IC35=5,5,IF('Vessel List A'!IC35=6,6,IF('Vessel List A'!IC35=7,7,IF('Vessel List A'!IC35=8,8,IF('Vessel List A'!IC35=9,9,IF('Vessel List A'!IC35=10,10,IF('Vessel List A'!IC35=11,11,IF('Vessel List A'!IC35=12,12,IF('Vessel List A'!IC35=13,13,IF('Vessel List A'!IC35=14,14,IF('Vessel List A'!IC35=15,15,IF('Vessel List A'!IC35=16,16,0))))))))))))))))))</f>
        <v xml:space="preserve"> </v>
      </c>
      <c r="DY36" s="154"/>
      <c r="DZ36" s="158"/>
      <c r="EA36" s="390" t="str">
        <f t="shared" si="36"/>
        <v/>
      </c>
      <c r="EB36" s="158"/>
      <c r="EC36" s="137"/>
      <c r="ED36" s="388" t="str">
        <f t="shared" si="37"/>
        <v/>
      </c>
      <c r="EE36" s="157" t="str">
        <f>IF(VALUE(IF('Vessel List A'!IP35=1,1,IF('Vessel List A'!IP35=2,2,IF('Vessel List A'!IP35=3,3,IF('Vessel List A'!IP35=4,4,IF('Vessel List A'!IP35=5,5,IF('Vessel List A'!IP35=6,6,IF('Vessel List A'!IP35=7,7,IF('Vessel List A'!IP35=8,8,IF('Vessel List A'!IP35=9,9,IF('Vessel List A'!IP35=10,10,IF('Vessel List A'!IP35=11,11,IF('Vessel List A'!IP35=12,12,IF('Vessel List A'!IP35=13,13,IF('Vessel List A'!IP35=14,14,IF('Vessel List A'!IP35=15,15,IF('Vessel List A'!IP35=16,16,0)))))))))))))))))=0," ",VALUE(IF('Vessel List A'!IP35=1,1,IF('Vessel List A'!IP35=2,2,IF('Vessel List A'!IP35=3,3,IF('Vessel List A'!IP35=4,4,IF('Vessel List A'!IP35=5,5,IF('Vessel List A'!IP35=6,6,IF('Vessel List A'!IP35=7,7,IF('Vessel List A'!IP35=8,8,IF('Vessel List A'!IP35=9,9,IF('Vessel List A'!IP35=10,10,IF('Vessel List A'!IP35=11,11,IF('Vessel List A'!IP35=12,12,IF('Vessel List A'!IP35=13,13,IF('Vessel List A'!IP35=14,14,IF('Vessel List A'!IP35=15,15,IF('Vessel List A'!IP35=16,16,0))))))))))))))))))</f>
        <v xml:space="preserve"> </v>
      </c>
      <c r="EF36" s="154"/>
      <c r="EG36" s="158"/>
      <c r="EH36" s="390" t="str">
        <f t="shared" si="38"/>
        <v/>
      </c>
      <c r="EI36" s="158"/>
      <c r="EJ36" s="137"/>
      <c r="EK36" s="397" t="str">
        <f t="shared" si="39"/>
        <v/>
      </c>
      <c r="EL36" s="144"/>
      <c r="EM36" s="157" t="str">
        <f>IF(VALUE(IF('Vessel List B'!C35=1,1,IF('Vessel List B'!C35=2,2,IF('Vessel List B'!C35=3,3,IF('Vessel List B'!C35=4,4,IF('Vessel List B'!C35=5,5,IF('Vessel List B'!C35=6,6,IF('Vessel List B'!C35=7,7,IF('Vessel List B'!C35=8,8,IF('Vessel List B'!C35=9,9,IF('Vessel List B'!C35=10,10,IF('Vessel List B'!C35=11,11,IF('Vessel List B'!C35=12,12,IF('Vessel List B'!C35=13,13,IF('Vessel List B'!C35=14,14,IF('Vessel List B'!C35=15,15,IF('Vessel List B'!C35=16,16,0)))))))))))))))))=0," ",VALUE(IF('Vessel List B'!C35=1,1,IF('Vessel List B'!C35=2,2,IF('Vessel List B'!C35=3,3,IF('Vessel List B'!C35=4,4,IF('Vessel List B'!C35=5,5,IF('Vessel List B'!C35=6,6,IF('Vessel List B'!C35=7,7,IF('Vessel List B'!C35=8,8,IF('Vessel List B'!C35=9,9,IF('Vessel List B'!C35=10,10,IF('Vessel List B'!C35=11,11,IF('Vessel List B'!C35=12,12,IF('Vessel List B'!C35=13,13,IF('Vessel List B'!C35=14,14,IF('Vessel List B'!C35=15,15,IF('Vessel List B'!C35=16,16,0))))))))))))))))))</f>
        <v xml:space="preserve"> </v>
      </c>
      <c r="EN36" s="154"/>
      <c r="EO36" s="158"/>
      <c r="EP36" s="390" t="str">
        <f t="shared" si="40"/>
        <v/>
      </c>
      <c r="EQ36" s="158"/>
      <c r="ER36" s="137"/>
      <c r="ES36" s="388" t="str">
        <f t="shared" si="41"/>
        <v/>
      </c>
      <c r="ET36" s="157" t="str">
        <f>IF(VALUE(IF('Vessel List B'!P35=1,1,IF('Vessel List B'!P35=2,2,IF('Vessel List B'!P35=3,3,IF('Vessel List B'!P35=4,4,IF('Vessel List B'!P35=5,5,IF('Vessel List B'!P35=6,6,IF('Vessel List B'!P35=7,7,IF('Vessel List B'!P35=8,8,IF('Vessel List B'!P35=9,9,IF('Vessel List B'!P35=10,10,IF('Vessel List B'!P35=11,11,IF('Vessel List B'!P35=12,12,IF('Vessel List B'!P35=13,13,IF('Vessel List B'!P35=14,14,IF('Vessel List B'!P35=15,15,IF('Vessel List B'!P35=16,16,0)))))))))))))))))=0," ",VALUE(IF('Vessel List B'!P35=1,1,IF('Vessel List B'!P35=2,2,IF('Vessel List B'!P35=3,3,IF('Vessel List B'!P35=4,4,IF('Vessel List B'!P35=5,5,IF('Vessel List B'!P35=6,6,IF('Vessel List B'!P35=7,7,IF('Vessel List B'!P35=8,8,IF('Vessel List B'!P35=9,9,IF('Vessel List B'!P35=10,10,IF('Vessel List B'!P35=11,11,IF('Vessel List B'!P35=12,12,IF('Vessel List B'!P35=13,13,IF('Vessel List B'!P35=14,14,IF('Vessel List B'!P35=15,15,IF('Vessel List B'!P35=16,16,0))))))))))))))))))</f>
        <v xml:space="preserve"> </v>
      </c>
      <c r="EU36" s="154"/>
      <c r="EV36" s="158"/>
      <c r="EW36" s="390" t="str">
        <f t="shared" si="42"/>
        <v/>
      </c>
      <c r="EX36" s="158"/>
      <c r="EY36" s="137"/>
      <c r="EZ36" s="388" t="str">
        <f t="shared" si="43"/>
        <v/>
      </c>
      <c r="FA36" s="157" t="str">
        <f>IF(VALUE(IF('Vessel List B'!AC35=1,1,IF('Vessel List B'!AC35=2,2,IF('Vessel List B'!AC35=3,3,IF('Vessel List B'!AC35=4,4,IF('Vessel List B'!AC35=5,5,IF('Vessel List B'!AC35=6,6,IF('Vessel List B'!AC35=7,7,IF('Vessel List B'!AC35=8,8,IF('Vessel List B'!AC35=9,9,IF('Vessel List B'!AC35=10,10,IF('Vessel List B'!AC35=11,11,IF('Vessel List B'!AC35=12,12,IF('Vessel List B'!AC35=13,13,IF('Vessel List B'!AC35=14,14,IF('Vessel List B'!AC35=15,15,IF('Vessel List B'!AC35=16,16,0)))))))))))))))))=0," ",VALUE(IF('Vessel List B'!AC35=1,1,IF('Vessel List B'!AC35=2,2,IF('Vessel List B'!AC35=3,3,IF('Vessel List B'!AC35=4,4,IF('Vessel List B'!AC35=5,5,IF('Vessel List B'!AC35=6,6,IF('Vessel List B'!AC35=7,7,IF('Vessel List B'!AC35=8,8,IF('Vessel List B'!AC35=9,9,IF('Vessel List B'!AC35=10,10,IF('Vessel List B'!AC35=11,11,IF('Vessel List B'!AC35=12,12,IF('Vessel List B'!AC35=13,13,IF('Vessel List B'!AC35=14,14,IF('Vessel List B'!AC35=15,15,IF('Vessel List B'!AC35=16,16,0))))))))))))))))))</f>
        <v xml:space="preserve"> </v>
      </c>
      <c r="FB36" s="154"/>
      <c r="FC36" s="158"/>
      <c r="FD36" s="390" t="str">
        <f t="shared" si="44"/>
        <v/>
      </c>
      <c r="FE36" s="158"/>
      <c r="FF36" s="137"/>
      <c r="FG36" s="388" t="str">
        <f t="shared" si="45"/>
        <v/>
      </c>
      <c r="FH36" s="157" t="str">
        <f>IF(VALUE(IF('Vessel List B'!AP35=1,1,IF('Vessel List B'!AP35=2,2,IF('Vessel List B'!AP35=3,3,IF('Vessel List B'!AP35=4,4,IF('Vessel List B'!AP35=5,5,IF('Vessel List B'!AP35=6,6,IF('Vessel List B'!AP35=7,7,IF('Vessel List B'!AP35=8,8,IF('Vessel List B'!AP35=9,9,IF('Vessel List B'!AP35=10,10,IF('Vessel List B'!AP35=11,11,IF('Vessel List B'!AP35=12,12,IF('Vessel List B'!AP35=13,13,IF('Vessel List B'!AP35=14,14,IF('Vessel List B'!AP35=15,15,IF('Vessel List B'!AP35=16,16,0)))))))))))))))))=0," ",VALUE(IF('Vessel List B'!AP35=1,1,IF('Vessel List B'!AP35=2,2,IF('Vessel List B'!AP35=3,3,IF('Vessel List B'!AP35=4,4,IF('Vessel List B'!AP35=5,5,IF('Vessel List B'!AP35=6,6,IF('Vessel List B'!AP35=7,7,IF('Vessel List B'!AP35=8,8,IF('Vessel List B'!AP35=9,9,IF('Vessel List B'!AP35=10,10,IF('Vessel List B'!AP35=11,11,IF('Vessel List B'!AP35=12,12,IF('Vessel List B'!AP35=13,13,IF('Vessel List B'!AP35=14,14,IF('Vessel List B'!AP35=15,15,IF('Vessel List B'!AP35=16,16,0))))))))))))))))))</f>
        <v xml:space="preserve"> </v>
      </c>
      <c r="FI36" s="154"/>
      <c r="FJ36" s="158"/>
      <c r="FK36" s="390" t="str">
        <f t="shared" si="46"/>
        <v/>
      </c>
      <c r="FL36" s="158"/>
      <c r="FM36" s="137"/>
      <c r="FN36" s="388" t="str">
        <f t="shared" si="47"/>
        <v/>
      </c>
      <c r="FO36" s="157" t="str">
        <f>IF(VALUE(IF('Vessel List B'!BC35=1,1,IF('Vessel List B'!BC35=2,2,IF('Vessel List B'!BC35=3,3,IF('Vessel List B'!BC35=4,4,IF('Vessel List B'!BC35=5,5,IF('Vessel List B'!BC35=6,6,IF('Vessel List B'!BC35=7,7,IF('Vessel List B'!BC35=8,8,IF('Vessel List B'!BC35=9,9,IF('Vessel List B'!BC35=10,10,IF('Vessel List B'!BC35=11,11,IF('Vessel List B'!BC35=12,12,IF('Vessel List B'!BC35=13,13,IF('Vessel List B'!BC35=14,14,IF('Vessel List B'!BC35=15,15,IF('Vessel List B'!BC35=16,16,0)))))))))))))))))=0," ",VALUE(IF('Vessel List B'!BC35=1,1,IF('Vessel List B'!BC35=2,2,IF('Vessel List B'!BC35=3,3,IF('Vessel List B'!BC35=4,4,IF('Vessel List B'!BC35=5,5,IF('Vessel List B'!BC35=6,6,IF('Vessel List B'!BC35=7,7,IF('Vessel List B'!BC35=8,8,IF('Vessel List B'!BC35=9,9,IF('Vessel List B'!BC35=10,10,IF('Vessel List B'!BC35=11,11,IF('Vessel List B'!BC35=12,12,IF('Vessel List B'!BC35=13,13,IF('Vessel List B'!BC35=14,14,IF('Vessel List B'!BC35=15,15,IF('Vessel List B'!BC35=16,16,0))))))))))))))))))</f>
        <v xml:space="preserve"> </v>
      </c>
      <c r="FP36" s="154"/>
      <c r="FQ36" s="158"/>
      <c r="FR36" s="390" t="str">
        <f t="shared" si="48"/>
        <v/>
      </c>
      <c r="FS36" s="158"/>
      <c r="FT36" s="137"/>
      <c r="FU36" s="388" t="str">
        <f t="shared" si="49"/>
        <v/>
      </c>
      <c r="FV36" s="157" t="str">
        <f>IF(VALUE(IF('Vessel List B'!BP35=1,1,IF('Vessel List B'!BP35=2,2,IF('Vessel List B'!BP35=3,3,IF('Vessel List B'!BP35=4,4,IF('Vessel List B'!BP35=5,5,IF('Vessel List B'!BP35=6,6,IF('Vessel List B'!BP35=7,7,IF('Vessel List B'!BP35=8,8,IF('Vessel List B'!BP35=9,9,IF('Vessel List B'!BP35=10,10,IF('Vessel List B'!BP35=11,11,IF('Vessel List B'!BP35=12,12,IF('Vessel List B'!BP35=13,13,IF('Vessel List B'!BP35=14,14,IF('Vessel List B'!BP35=15,15,IF('Vessel List B'!BP35=16,16,0)))))))))))))))))=0," ",VALUE(IF('Vessel List B'!BP35=1,1,IF('Vessel List B'!BP35=2,2,IF('Vessel List B'!BP35=3,3,IF('Vessel List B'!BP35=4,4,IF('Vessel List B'!BP35=5,5,IF('Vessel List B'!BP35=6,6,IF('Vessel List B'!BP35=7,7,IF('Vessel List B'!BP35=8,8,IF('Vessel List B'!BP35=9,9,IF('Vessel List B'!BP35=10,10,IF('Vessel List B'!BP35=11,11,IF('Vessel List B'!BP35=12,12,IF('Vessel List B'!BP35=13,13,IF('Vessel List B'!BP35=14,14,IF('Vessel List B'!BP35=15,15,IF('Vessel List B'!BP35=16,16,0))))))))))))))))))</f>
        <v xml:space="preserve"> </v>
      </c>
      <c r="FW36" s="154"/>
      <c r="FX36" s="158"/>
      <c r="FY36" s="390" t="str">
        <f t="shared" si="50"/>
        <v/>
      </c>
      <c r="FZ36" s="158"/>
      <c r="GA36" s="137"/>
      <c r="GB36" s="388" t="str">
        <f t="shared" si="51"/>
        <v/>
      </c>
      <c r="GC36" s="157" t="str">
        <f>IF(VALUE(IF('Vessel List B'!CC35=1,1,IF('Vessel List B'!CC35=2,2,IF('Vessel List B'!CC35=3,3,IF('Vessel List B'!CC35=4,4,IF('Vessel List B'!CC35=5,5,IF('Vessel List B'!CC35=6,6,IF('Vessel List B'!CC35=7,7,IF('Vessel List B'!CC35=8,8,IF('Vessel List B'!CC35=9,9,IF('Vessel List B'!CC35=10,10,IF('Vessel List B'!CC35=11,11,IF('Vessel List B'!CC35=12,12,IF('Vessel List B'!CC35=13,13,IF('Vessel List B'!CC35=14,14,IF('Vessel List B'!CC35=15,15,IF('Vessel List B'!CC35=16,16,0)))))))))))))))))=0," ",VALUE(IF('Vessel List B'!CC35=1,1,IF('Vessel List B'!CC35=2,2,IF('Vessel List B'!CC35=3,3,IF('Vessel List B'!CC35=4,4,IF('Vessel List B'!CC35=5,5,IF('Vessel List B'!CC35=6,6,IF('Vessel List B'!CC35=7,7,IF('Vessel List B'!CC35=8,8,IF('Vessel List B'!CC35=9,9,IF('Vessel List B'!CC35=10,10,IF('Vessel List B'!CC35=11,11,IF('Vessel List B'!CC35=12,12,IF('Vessel List B'!CC35=13,13,IF('Vessel List B'!CC35=14,14,IF('Vessel List B'!CC35=15,15,IF('Vessel List B'!CC35=16,16,0))))))))))))))))))</f>
        <v xml:space="preserve"> </v>
      </c>
      <c r="GD36" s="154"/>
      <c r="GE36" s="158"/>
      <c r="GF36" s="390" t="str">
        <f t="shared" si="52"/>
        <v/>
      </c>
      <c r="GG36" s="158"/>
      <c r="GH36" s="137"/>
      <c r="GI36" s="388" t="str">
        <f t="shared" si="53"/>
        <v/>
      </c>
      <c r="GJ36" s="157" t="str">
        <f>IF(VALUE(IF('Vessel List B'!CP35=1,1,IF('Vessel List B'!CP35=2,2,IF('Vessel List B'!CP35=3,3,IF('Vessel List B'!CP35=4,4,IF('Vessel List B'!CP35=5,5,IF('Vessel List B'!CP35=6,6,IF('Vessel List B'!CP35=7,7,IF('Vessel List B'!CP35=8,8,IF('Vessel List B'!CP35=9,9,IF('Vessel List B'!CP35=10,10,IF('Vessel List B'!CP35=11,11,IF('Vessel List B'!CP35=12,12,IF('Vessel List B'!CP35=13,13,IF('Vessel List B'!CP35=14,14,IF('Vessel List B'!CP35=15,15,IF('Vessel List B'!CP35=16,16,0)))))))))))))))))=0," ",VALUE(IF('Vessel List B'!CP35=1,1,IF('Vessel List B'!CP35=2,2,IF('Vessel List B'!CP35=3,3,IF('Vessel List B'!CP35=4,4,IF('Vessel List B'!CP35=5,5,IF('Vessel List B'!CP35=6,6,IF('Vessel List B'!CP35=7,7,IF('Vessel List B'!CP35=8,8,IF('Vessel List B'!CP35=9,9,IF('Vessel List B'!CP35=10,10,IF('Vessel List B'!CP35=11,11,IF('Vessel List B'!CP35=12,12,IF('Vessel List B'!CP35=13,13,IF('Vessel List B'!CP35=14,14,IF('Vessel List B'!CP35=15,15,IF('Vessel List B'!CP35=16,16,0))))))))))))))))))</f>
        <v xml:space="preserve"> </v>
      </c>
      <c r="GK36" s="154"/>
      <c r="GL36" s="158"/>
      <c r="GM36" s="390" t="str">
        <f t="shared" si="54"/>
        <v/>
      </c>
      <c r="GN36" s="158"/>
      <c r="GO36" s="137"/>
      <c r="GP36" s="388" t="str">
        <f t="shared" si="55"/>
        <v/>
      </c>
      <c r="GQ36" s="157" t="str">
        <f>IF(VALUE(IF('Vessel List B'!DC35=1,1,IF('Vessel List B'!DC35=2,2,IF('Vessel List B'!DC35=3,3,IF('Vessel List B'!DC35=4,4,IF('Vessel List B'!DC35=5,5,IF('Vessel List B'!DC35=6,6,IF('Vessel List B'!DC35=7,7,IF('Vessel List B'!DC35=8,8,IF('Vessel List B'!DC35=9,9,IF('Vessel List B'!DC35=10,10,IF('Vessel List B'!DC35=11,11,IF('Vessel List B'!DC35=12,12,IF('Vessel List B'!DC35=13,13,IF('Vessel List B'!DC35=14,14,IF('Vessel List B'!DC35=15,15,IF('Vessel List B'!DC35=16,16,0)))))))))))))))))=0," ",VALUE(IF('Vessel List B'!DC35=1,1,IF('Vessel List B'!DC35=2,2,IF('Vessel List B'!DC35=3,3,IF('Vessel List B'!DC35=4,4,IF('Vessel List B'!DC35=5,5,IF('Vessel List B'!DC35=6,6,IF('Vessel List B'!DC35=7,7,IF('Vessel List B'!DC35=8,8,IF('Vessel List B'!DC35=9,9,IF('Vessel List B'!DC35=10,10,IF('Vessel List B'!DC35=11,11,IF('Vessel List B'!DC35=12,12,IF('Vessel List B'!DC35=13,13,IF('Vessel List B'!DC35=14,14,IF('Vessel List B'!DC35=15,15,IF('Vessel List B'!DC35=16,16,0))))))))))))))))))</f>
        <v xml:space="preserve"> </v>
      </c>
      <c r="GR36" s="154"/>
      <c r="GS36" s="158"/>
      <c r="GT36" s="390" t="str">
        <f t="shared" si="56"/>
        <v/>
      </c>
      <c r="GU36" s="158"/>
      <c r="GV36" s="137"/>
      <c r="GW36" s="388" t="str">
        <f t="shared" si="57"/>
        <v/>
      </c>
      <c r="GX36" s="157" t="str">
        <f>IF(VALUE(IF('Vessel List B'!DP35=1,1,IF('Vessel List B'!DP35=2,2,IF('Vessel List B'!DP35=3,3,IF('Vessel List B'!DP35=4,4,IF('Vessel List B'!DP35=5,5,IF('Vessel List B'!DP35=6,6,IF('Vessel List B'!DP35=7,7,IF('Vessel List B'!DP35=8,8,IF('Vessel List B'!DP35=9,9,IF('Vessel List B'!DP35=10,10,IF('Vessel List B'!DP35=11,11,IF('Vessel List B'!DP35=12,12,IF('Vessel List B'!DP35=13,13,IF('Vessel List B'!DP35=14,14,IF('Vessel List B'!DP35=15,15,IF('Vessel List B'!DP35=16,16,0)))))))))))))))))=0," ",VALUE(IF('Vessel List B'!DP35=1,1,IF('Vessel List B'!DP35=2,2,IF('Vessel List B'!DP35=3,3,IF('Vessel List B'!DP35=4,4,IF('Vessel List B'!DP35=5,5,IF('Vessel List B'!DP35=6,6,IF('Vessel List B'!DP35=7,7,IF('Vessel List B'!DP35=8,8,IF('Vessel List B'!DP35=9,9,IF('Vessel List B'!DP35=10,10,IF('Vessel List B'!DP35=11,11,IF('Vessel List B'!DP35=12,12,IF('Vessel List B'!DP35=13,13,IF('Vessel List B'!DP35=14,14,IF('Vessel List B'!DP35=15,15,IF('Vessel List B'!DP35=16,16,0))))))))))))))))))</f>
        <v xml:space="preserve"> </v>
      </c>
      <c r="GY36" s="154"/>
      <c r="GZ36" s="158"/>
      <c r="HA36" s="390" t="str">
        <f t="shared" si="58"/>
        <v/>
      </c>
      <c r="HB36" s="158"/>
      <c r="HC36" s="137"/>
      <c r="HD36" s="388" t="str">
        <f t="shared" si="59"/>
        <v/>
      </c>
      <c r="HE36" s="157" t="str">
        <f>IF(VALUE(IF('Vessel List B'!EC35=1,1,IF('Vessel List B'!EC35=2,2,IF('Vessel List B'!EC35=3,3,IF('Vessel List B'!EC35=4,4,IF('Vessel List B'!EC35=5,5,IF('Vessel List B'!EC35=6,6,IF('Vessel List B'!EC35=7,7,IF('Vessel List B'!EC35=8,8,IF('Vessel List B'!EC35=9,9,IF('Vessel List B'!EC35=10,10,IF('Vessel List B'!EC35=11,11,IF('Vessel List B'!EC35=12,12,IF('Vessel List B'!EC35=13,13,IF('Vessel List B'!EC35=14,14,IF('Vessel List B'!EC35=15,15,IF('Vessel List B'!EC35=16,16,0)))))))))))))))))=0," ",VALUE(IF('Vessel List B'!EC35=1,1,IF('Vessel List B'!EC35=2,2,IF('Vessel List B'!EC35=3,3,IF('Vessel List B'!EC35=4,4,IF('Vessel List B'!EC35=5,5,IF('Vessel List B'!EC35=6,6,IF('Vessel List B'!EC35=7,7,IF('Vessel List B'!EC35=8,8,IF('Vessel List B'!EC35=9,9,IF('Vessel List B'!EC35=10,10,IF('Vessel List B'!EC35=11,11,IF('Vessel List B'!EC35=12,12,IF('Vessel List B'!EC35=13,13,IF('Vessel List B'!EC35=14,14,IF('Vessel List B'!EC35=15,15,IF('Vessel List B'!EC35=16,16,0))))))))))))))))))</f>
        <v xml:space="preserve"> </v>
      </c>
      <c r="HF36" s="154"/>
      <c r="HG36" s="158"/>
      <c r="HH36" s="390" t="str">
        <f t="shared" si="60"/>
        <v/>
      </c>
      <c r="HI36" s="158"/>
      <c r="HJ36" s="137"/>
      <c r="HK36" s="388" t="str">
        <f t="shared" si="61"/>
        <v/>
      </c>
      <c r="HL36" s="157" t="str">
        <f>IF(VALUE(IF('Vessel List B'!EP35=1,1,IF('Vessel List B'!EP35=2,2,IF('Vessel List B'!EP35=3,3,IF('Vessel List B'!EP35=4,4,IF('Vessel List B'!EP35=5,5,IF('Vessel List B'!EP35=6,6,IF('Vessel List B'!EP35=7,7,IF('Vessel List B'!EP35=8,8,IF('Vessel List B'!EP35=9,9,IF('Vessel List B'!EP35=10,10,IF('Vessel List B'!EP35=11,11,IF('Vessel List B'!EP35=12,12,IF('Vessel List B'!EP35=13,13,IF('Vessel List B'!EP35=14,14,IF('Vessel List B'!EP35=15,15,IF('Vessel List B'!EP35=16,16,0)))))))))))))))))=0," ",VALUE(IF('Vessel List B'!EP35=1,1,IF('Vessel List B'!EP35=2,2,IF('Vessel List B'!EP35=3,3,IF('Vessel List B'!EP35=4,4,IF('Vessel List B'!EP35=5,5,IF('Vessel List B'!EP35=6,6,IF('Vessel List B'!EP35=7,7,IF('Vessel List B'!EP35=8,8,IF('Vessel List B'!EP35=9,9,IF('Vessel List B'!EP35=10,10,IF('Vessel List B'!EP35=11,11,IF('Vessel List B'!EP35=12,12,IF('Vessel List B'!EP35=13,13,IF('Vessel List B'!EP35=14,14,IF('Vessel List B'!EP35=15,15,IF('Vessel List B'!EP35=16,16,0))))))))))))))))))</f>
        <v xml:space="preserve"> </v>
      </c>
      <c r="HM36" s="154"/>
      <c r="HN36" s="158"/>
      <c r="HO36" s="390" t="str">
        <f t="shared" si="62"/>
        <v/>
      </c>
      <c r="HP36" s="158"/>
      <c r="HQ36" s="137"/>
      <c r="HR36" s="388" t="str">
        <f t="shared" si="63"/>
        <v/>
      </c>
      <c r="HS36" s="157" t="str">
        <f>IF(VALUE(IF('Vessel List B'!FC35=1,1,IF('Vessel List B'!FC35=2,2,IF('Vessel List B'!FC35=3,3,IF('Vessel List B'!FC35=4,4,IF('Vessel List B'!FC35=5,5,IF('Vessel List B'!FC35=6,6,IF('Vessel List B'!FC35=7,7,IF('Vessel List B'!FC35=8,8,IF('Vessel List B'!FC35=9,9,IF('Vessel List B'!FC35=10,10,IF('Vessel List B'!FC35=11,11,IF('Vessel List B'!FC35=12,12,IF('Vessel List B'!FC35=13,13,IF('Vessel List B'!FC35=14,14,IF('Vessel List B'!FC35=15,15,IF('Vessel List B'!FC35=16,16,0)))))))))))))))))=0," ",VALUE(IF('Vessel List B'!FC35=1,1,IF('Vessel List B'!FC35=2,2,IF('Vessel List B'!FC35=3,3,IF('Vessel List B'!FC35=4,4,IF('Vessel List B'!FC35=5,5,IF('Vessel List B'!FC35=6,6,IF('Vessel List B'!FC35=7,7,IF('Vessel List B'!FC35=8,8,IF('Vessel List B'!FC35=9,9,IF('Vessel List B'!FC35=10,10,IF('Vessel List B'!FC35=11,11,IF('Vessel List B'!FC35=12,12,IF('Vessel List B'!FC35=13,13,IF('Vessel List B'!FC35=14,14,IF('Vessel List B'!FC35=15,15,IF('Vessel List B'!FC35=16,16,0))))))))))))))))))</f>
        <v xml:space="preserve"> </v>
      </c>
      <c r="HT36" s="154"/>
      <c r="HU36" s="158"/>
      <c r="HV36" s="390" t="str">
        <f t="shared" si="64"/>
        <v/>
      </c>
      <c r="HW36" s="158"/>
      <c r="HX36" s="137"/>
      <c r="HY36" s="388" t="str">
        <f t="shared" si="65"/>
        <v/>
      </c>
      <c r="HZ36" s="157" t="str">
        <f>IF(VALUE(IF('Vessel List B'!FP35=1,1,IF('Vessel List B'!FP35=2,2,IF('Vessel List B'!FP35=3,3,IF('Vessel List B'!FP35=4,4,IF('Vessel List B'!FP35=5,5,IF('Vessel List B'!FP35=6,6,IF('Vessel List B'!FP35=7,7,IF('Vessel List B'!FP35=8,8,IF('Vessel List B'!FP35=9,9,IF('Vessel List B'!FP35=10,10,IF('Vessel List B'!FP35=11,11,IF('Vessel List B'!FP35=12,12,IF('Vessel List B'!FP35=13,13,IF('Vessel List B'!FP35=14,14,IF('Vessel List B'!FP35=15,15,IF('Vessel List B'!FP35=16,16,0)))))))))))))))))=0," ",VALUE(IF('Vessel List B'!FP35=1,1,IF('Vessel List B'!FP35=2,2,IF('Vessel List B'!FP35=3,3,IF('Vessel List B'!FP35=4,4,IF('Vessel List B'!FP35=5,5,IF('Vessel List B'!FP35=6,6,IF('Vessel List B'!FP35=7,7,IF('Vessel List B'!FP35=8,8,IF('Vessel List B'!FP35=9,9,IF('Vessel List B'!FP35=10,10,IF('Vessel List B'!FP35=11,11,IF('Vessel List B'!FP35=12,12,IF('Vessel List B'!FP35=13,13,IF('Vessel List B'!FP35=14,14,IF('Vessel List B'!FP35=15,15,IF('Vessel List B'!FP35=16,16,0))))))))))))))))))</f>
        <v xml:space="preserve"> </v>
      </c>
      <c r="IA36" s="154"/>
      <c r="IB36" s="158"/>
      <c r="IC36" s="390" t="str">
        <f t="shared" si="66"/>
        <v/>
      </c>
      <c r="ID36" s="158"/>
      <c r="IE36" s="137"/>
      <c r="IF36" s="388" t="str">
        <f t="shared" si="67"/>
        <v/>
      </c>
      <c r="IG36" s="157" t="str">
        <f>IF(VALUE(IF('Vessel List B'!GC35=1,1,IF('Vessel List B'!GC35=2,2,IF('Vessel List B'!GC35=3,3,IF('Vessel List B'!GC35=4,4,IF('Vessel List B'!GC35=5,5,IF('Vessel List B'!GC35=6,6,IF('Vessel List B'!GC35=7,7,IF('Vessel List B'!GC35=8,8,IF('Vessel List B'!GC35=9,9,IF('Vessel List B'!GC35=10,10,IF('Vessel List B'!GC35=11,11,IF('Vessel List B'!GC35=12,12,IF('Vessel List B'!GC35=13,13,IF('Vessel List B'!GC35=14,14,IF('Vessel List B'!GC35=15,15,IF('Vessel List B'!GC35=16,16,0)))))))))))))))))=0," ",VALUE(IF('Vessel List B'!GC35=1,1,IF('Vessel List B'!GC35=2,2,IF('Vessel List B'!GC35=3,3,IF('Vessel List B'!GC35=4,4,IF('Vessel List B'!GC35=5,5,IF('Vessel List B'!GC35=6,6,IF('Vessel List B'!GC35=7,7,IF('Vessel List B'!GC35=8,8,IF('Vessel List B'!GC35=9,9,IF('Vessel List B'!GC35=10,10,IF('Vessel List B'!GC35=11,11,IF('Vessel List B'!GC35=12,12,IF('Vessel List B'!GC35=13,13,IF('Vessel List B'!GC35=14,14,IF('Vessel List B'!GC35=15,15,IF('Vessel List B'!GC35=16,16,0))))))))))))))))))</f>
        <v xml:space="preserve"> </v>
      </c>
      <c r="IH36" s="154"/>
      <c r="II36" s="158"/>
      <c r="IJ36" s="390" t="str">
        <f t="shared" si="68"/>
        <v/>
      </c>
      <c r="IK36" s="158"/>
      <c r="IL36" s="137"/>
      <c r="IM36" s="388" t="str">
        <f t="shared" si="69"/>
        <v/>
      </c>
      <c r="IN36" s="157" t="str">
        <f>IF(VALUE(IF('Vessel List B'!GP35=1,1,IF('Vessel List B'!GP35=2,2,IF('Vessel List B'!GP35=3,3,IF('Vessel List B'!GP35=4,4,IF('Vessel List B'!GP35=5,5,IF('Vessel List B'!GP35=6,6,IF('Vessel List B'!GP35=7,7,IF('Vessel List B'!GP35=8,8,IF('Vessel List B'!GP35=9,9,IF('Vessel List B'!GP35=10,10,IF('Vessel List B'!GP35=11,11,IF('Vessel List B'!GP35=12,12,IF('Vessel List B'!GP35=13,13,IF('Vessel List B'!GP35=14,14,IF('Vessel List B'!GP35=15,15,IF('Vessel List B'!GP35=16,16,0)))))))))))))))))=0," ",VALUE(IF('Vessel List B'!GP35=1,1,IF('Vessel List B'!GP35=2,2,IF('Vessel List B'!GP35=3,3,IF('Vessel List B'!GP35=4,4,IF('Vessel List B'!GP35=5,5,IF('Vessel List B'!GP35=6,6,IF('Vessel List B'!GP35=7,7,IF('Vessel List B'!GP35=8,8,IF('Vessel List B'!GP35=9,9,IF('Vessel List B'!GP35=10,10,IF('Vessel List B'!GP35=11,11,IF('Vessel List B'!GP35=12,12,IF('Vessel List B'!GP35=13,13,IF('Vessel List B'!GP35=14,14,IF('Vessel List B'!GP35=15,15,IF('Vessel List B'!GP35=16,16,0))))))))))))))))))</f>
        <v xml:space="preserve"> </v>
      </c>
      <c r="IO36" s="154"/>
      <c r="IP36" s="158"/>
      <c r="IQ36" s="390" t="str">
        <f t="shared" si="70"/>
        <v/>
      </c>
      <c r="IR36" s="158"/>
      <c r="IS36" s="137"/>
      <c r="IT36" s="388" t="str">
        <f t="shared" si="71"/>
        <v/>
      </c>
      <c r="IU36" s="157" t="str">
        <f>IF(VALUE(IF('Vessel List B'!HC35=1,1,IF('Vessel List B'!HC35=2,2,IF('Vessel List B'!HC35=3,3,IF('Vessel List B'!HC35=4,4,IF('Vessel List B'!HC35=5,5,IF('Vessel List B'!HC35=6,6,IF('Vessel List B'!HC35=7,7,IF('Vessel List B'!HC35=8,8,IF('Vessel List B'!HC35=9,9,IF('Vessel List B'!HC35=10,10,IF('Vessel List B'!HC35=11,11,IF('Vessel List B'!HC35=12,12,IF('Vessel List B'!HC35=13,13,IF('Vessel List B'!HC35=14,14,IF('Vessel List B'!HC35=15,15,IF('Vessel List B'!HC35=16,16,0)))))))))))))))))=0," ",VALUE(IF('Vessel List B'!HC35=1,1,IF('Vessel List B'!HC35=2,2,IF('Vessel List B'!HC35=3,3,IF('Vessel List B'!HC35=4,4,IF('Vessel List B'!HC35=5,5,IF('Vessel List B'!HC35=6,6,IF('Vessel List B'!HC35=7,7,IF('Vessel List B'!HC35=8,8,IF('Vessel List B'!HC35=9,9,IF('Vessel List B'!HC35=10,10,IF('Vessel List B'!HC35=11,11,IF('Vessel List B'!HC35=12,12,IF('Vessel List B'!HC35=13,13,IF('Vessel List B'!HC35=14,14,IF('Vessel List B'!HC35=15,15,IF('Vessel List B'!HC35=16,16,0))))))))))))))))))</f>
        <v xml:space="preserve"> </v>
      </c>
      <c r="IV36" s="154"/>
      <c r="IW36" s="158"/>
      <c r="IX36" s="390" t="str">
        <f t="shared" si="72"/>
        <v/>
      </c>
      <c r="IY36" s="158"/>
      <c r="IZ36" s="137"/>
      <c r="JA36" s="388" t="str">
        <f t="shared" si="73"/>
        <v/>
      </c>
      <c r="JB36" s="157" t="str">
        <f>IF(VALUE(IF('Vessel List B'!HP35=1,1,IF('Vessel List B'!HP35=2,2,IF('Vessel List B'!HP35=3,3,IF('Vessel List B'!HP35=4,4,IF('Vessel List B'!HP35=5,5,IF('Vessel List B'!HP35=6,6,IF('Vessel List B'!HP35=7,7,IF('Vessel List B'!HP35=8,8,IF('Vessel List B'!HP35=9,9,IF('Vessel List B'!HP35=10,10,IF('Vessel List B'!HP35=11,11,IF('Vessel List B'!HP35=12,12,IF('Vessel List B'!HP35=13,13,IF('Vessel List B'!HP35=14,14,IF('Vessel List B'!HP35=15,15,IF('Vessel List B'!HP35=16,16,0)))))))))))))))))=0," ",VALUE(IF('Vessel List B'!HP35=1,1,IF('Vessel List B'!HP35=2,2,IF('Vessel List B'!HP35=3,3,IF('Vessel List B'!HP35=4,4,IF('Vessel List B'!HP35=5,5,IF('Vessel List B'!HP35=6,6,IF('Vessel List B'!HP35=7,7,IF('Vessel List B'!HP35=8,8,IF('Vessel List B'!HP35=9,9,IF('Vessel List B'!HP35=10,10,IF('Vessel List B'!HP35=11,11,IF('Vessel List B'!HP35=12,12,IF('Vessel List B'!HP35=13,13,IF('Vessel List B'!HP35=14,14,IF('Vessel List B'!HP35=15,15,IF('Vessel List B'!HP35=16,16,0))))))))))))))))))</f>
        <v xml:space="preserve"> </v>
      </c>
      <c r="JC36" s="154"/>
      <c r="JD36" s="158"/>
      <c r="JE36" s="390" t="str">
        <f t="shared" si="74"/>
        <v/>
      </c>
      <c r="JF36" s="158"/>
      <c r="JG36" s="137"/>
      <c r="JH36" s="388" t="str">
        <f t="shared" si="75"/>
        <v/>
      </c>
      <c r="JI36" s="157" t="str">
        <f>IF(VALUE(IF('Vessel List B'!IC35=1,1,IF('Vessel List B'!IC35=2,2,IF('Vessel List B'!IC35=3,3,IF('Vessel List B'!IC35=4,4,IF('Vessel List B'!IC35=5,5,IF('Vessel List B'!IC35=6,6,IF('Vessel List B'!IC35=7,7,IF('Vessel List B'!IC35=8,8,IF('Vessel List B'!IC35=9,9,IF('Vessel List B'!IC35=10,10,IF('Vessel List B'!IC35=11,11,IF('Vessel List B'!IC35=12,12,IF('Vessel List B'!IC35=13,13,IF('Vessel List B'!IC35=14,14,IF('Vessel List B'!IC35=15,15,IF('Vessel List B'!IC35=16,16,0)))))))))))))))))=0," ",VALUE(IF('Vessel List B'!IC35=1,1,IF('Vessel List B'!IC35=2,2,IF('Vessel List B'!IC35=3,3,IF('Vessel List B'!IC35=4,4,IF('Vessel List B'!IC35=5,5,IF('Vessel List B'!IC35=6,6,IF('Vessel List B'!IC35=7,7,IF('Vessel List B'!IC35=8,8,IF('Vessel List B'!IC35=9,9,IF('Vessel List B'!IC35=10,10,IF('Vessel List B'!IC35=11,11,IF('Vessel List B'!IC35=12,12,IF('Vessel List B'!IC35=13,13,IF('Vessel List B'!IC35=14,14,IF('Vessel List B'!IC35=15,15,IF('Vessel List B'!IC35=16,16,0))))))))))))))))))</f>
        <v xml:space="preserve"> </v>
      </c>
      <c r="JJ36" s="154"/>
      <c r="JK36" s="158"/>
      <c r="JL36" s="390" t="str">
        <f t="shared" si="76"/>
        <v/>
      </c>
      <c r="JM36" s="158"/>
      <c r="JN36" s="137"/>
      <c r="JO36" s="388" t="str">
        <f t="shared" si="77"/>
        <v/>
      </c>
      <c r="JP36" s="157" t="str">
        <f>IF(VALUE(IF('Vessel List B'!IP35=1,1,IF('Vessel List B'!IP35=2,2,IF('Vessel List B'!IP35=3,3,IF('Vessel List B'!IP35=4,4,IF('Vessel List B'!IP35=5,5,IF('Vessel List B'!IP35=6,6,IF('Vessel List B'!IP35=7,7,IF('Vessel List B'!IP35=8,8,IF('Vessel List B'!IP35=9,9,IF('Vessel List B'!IP35=10,10,IF('Vessel List B'!IP35=11,11,IF('Vessel List B'!IP35=12,12,IF('Vessel List B'!IP35=13,13,IF('Vessel List B'!IP35=14,14,IF('Vessel List B'!IP35=15,15,IF('Vessel List B'!IP35=16,16,0)))))))))))))))))=0," ",VALUE(IF('Vessel List B'!IP35=1,1,IF('Vessel List B'!IP35=2,2,IF('Vessel List B'!IP35=3,3,IF('Vessel List B'!IP35=4,4,IF('Vessel List B'!IP35=5,5,IF('Vessel List B'!IP35=6,6,IF('Vessel List B'!IP35=7,7,IF('Vessel List B'!IP35=8,8,IF('Vessel List B'!IP35=9,9,IF('Vessel List B'!IP35=10,10,IF('Vessel List B'!IP35=11,11,IF('Vessel List B'!IP35=12,12,IF('Vessel List B'!IP35=13,13,IF('Vessel List B'!IP35=14,14,IF('Vessel List B'!IP35=15,15,IF('Vessel List B'!IP35=16,16,0))))))))))))))))))</f>
        <v xml:space="preserve"> </v>
      </c>
      <c r="JQ36" s="154"/>
      <c r="JR36" s="158"/>
      <c r="JS36" s="390" t="str">
        <f t="shared" si="78"/>
        <v/>
      </c>
      <c r="JT36" s="158"/>
      <c r="JU36" s="137"/>
      <c r="JV36" s="397" t="str">
        <f t="shared" si="79"/>
        <v/>
      </c>
      <c r="JW36" s="403"/>
    </row>
    <row r="37" spans="1:283" ht="15" x14ac:dyDescent="0.25">
      <c r="A37" s="132">
        <f>'Vessel List A'!B36</f>
        <v>41611</v>
      </c>
      <c r="B37" s="157" t="str">
        <f>IF(VALUE(IF('Vessel List A'!C36=1,1,IF('Vessel List A'!C36=2,2,IF('Vessel List A'!C36=3,3,IF('Vessel List A'!C36=4,4,IF('Vessel List A'!C36=5,5,IF('Vessel List A'!C36=6,6,IF('Vessel List A'!C36=7,7,IF('Vessel List A'!C36=8,8,IF('Vessel List A'!C36=9,9,IF('Vessel List A'!C36=10,10,IF('Vessel List A'!C36=11,11,IF('Vessel List A'!C36=12,12,IF('Vessel List A'!C36=13,13,IF('Vessel List A'!C36=14,14,IF('Vessel List A'!C36=15,15,IF('Vessel List A'!C36=16,16,0)))))))))))))))))=0," ",VALUE(IF('Vessel List A'!C36=1,1,IF('Vessel List A'!C36=2,2,IF('Vessel List A'!C36=3,3,IF('Vessel List A'!C36=4,4,IF('Vessel List A'!C36=5,5,IF('Vessel List A'!C36=6,6,IF('Vessel List A'!C36=7,7,IF('Vessel List A'!C36=8,8,IF('Vessel List A'!C36=9,9,IF('Vessel List A'!C36=10,10,IF('Vessel List A'!C36=11,11,IF('Vessel List A'!C36=12,12,IF('Vessel List A'!C36=13,13,IF('Vessel List A'!C36=14,14,IF('Vessel List A'!C36=15,15,IF('Vessel List A'!C36=16,16,0))))))))))))))))))</f>
        <v xml:space="preserve"> </v>
      </c>
      <c r="C37" s="154"/>
      <c r="D37" s="158"/>
      <c r="E37" s="390" t="str">
        <f t="shared" si="0"/>
        <v/>
      </c>
      <c r="F37" s="158"/>
      <c r="G37" s="137"/>
      <c r="H37" s="388" t="str">
        <f t="shared" si="1"/>
        <v/>
      </c>
      <c r="I37" s="157" t="str">
        <f>IF(VALUE(IF('Vessel List A'!P36=1,1,IF('Vessel List A'!P36=2,2,IF('Vessel List A'!P36=3,3,IF('Vessel List A'!P36=4,4,IF('Vessel List A'!P36=5,5,IF('Vessel List A'!P36=6,6,IF('Vessel List A'!P36=7,7,IF('Vessel List A'!P36=8,8,IF('Vessel List A'!P36=9,9,IF('Vessel List A'!P36=10,10,IF('Vessel List A'!P36=11,11,IF('Vessel List A'!P36=12,12,IF('Vessel List A'!P36=13,13,IF('Vessel List A'!P36=14,14,IF('Vessel List A'!P36=15,15,IF('Vessel List A'!P36=16,16,0)))))))))))))))))=0," ",VALUE(IF('Vessel List A'!P36=1,1,IF('Vessel List A'!P36=2,2,IF('Vessel List A'!P36=3,3,IF('Vessel List A'!P36=4,4,IF('Vessel List A'!P36=5,5,IF('Vessel List A'!P36=6,6,IF('Vessel List A'!P36=7,7,IF('Vessel List A'!P36=8,8,IF('Vessel List A'!P36=9,9,IF('Vessel List A'!P36=10,10,IF('Vessel List A'!P36=11,11,IF('Vessel List A'!P36=12,12,IF('Vessel List A'!P36=13,13,IF('Vessel List A'!P36=14,14,IF('Vessel List A'!P36=15,15,IF('Vessel List A'!P36=16,16,0))))))))))))))))))</f>
        <v xml:space="preserve"> </v>
      </c>
      <c r="J37" s="154"/>
      <c r="K37" s="158"/>
      <c r="L37" s="390" t="str">
        <f t="shared" si="2"/>
        <v/>
      </c>
      <c r="M37" s="158"/>
      <c r="N37" s="137"/>
      <c r="O37" s="388" t="str">
        <f t="shared" si="3"/>
        <v/>
      </c>
      <c r="P37" s="157" t="str">
        <f>IF(VALUE(IF('Vessel List A'!AC36=1,1,IF('Vessel List A'!AC36=2,2,IF('Vessel List A'!AC36=3,3,IF('Vessel List A'!AC36=4,4,IF('Vessel List A'!AC36=5,5,IF('Vessel List A'!AC36=6,6,IF('Vessel List A'!AC36=7,7,IF('Vessel List A'!AC36=8,8,IF('Vessel List A'!AC36=9,9,IF('Vessel List A'!AC36=10,10,IF('Vessel List A'!AC36=11,11,IF('Vessel List A'!AC36=12,12,IF('Vessel List A'!AC36=13,13,IF('Vessel List A'!AC36=14,14,IF('Vessel List A'!AC36=15,15,IF('Vessel List A'!AC36=16,16,0)))))))))))))))))=0," ",VALUE(IF('Vessel List A'!AC36=1,1,IF('Vessel List A'!AC36=2,2,IF('Vessel List A'!AC36=3,3,IF('Vessel List A'!AC36=4,4,IF('Vessel List A'!AC36=5,5,IF('Vessel List A'!AC36=6,6,IF('Vessel List A'!AC36=7,7,IF('Vessel List A'!AC36=8,8,IF('Vessel List A'!AC36=9,9,IF('Vessel List A'!AC36=10,10,IF('Vessel List A'!AC36=11,11,IF('Vessel List A'!AC36=12,12,IF('Vessel List A'!AC36=13,13,IF('Vessel List A'!AC36=14,14,IF('Vessel List A'!AC36=15,15,IF('Vessel List A'!AC36=16,16,0))))))))))))))))))</f>
        <v xml:space="preserve"> </v>
      </c>
      <c r="Q37" s="154"/>
      <c r="R37" s="158"/>
      <c r="S37" s="390" t="str">
        <f t="shared" si="4"/>
        <v/>
      </c>
      <c r="T37" s="158"/>
      <c r="U37" s="137"/>
      <c r="V37" s="388" t="str">
        <f t="shared" si="5"/>
        <v/>
      </c>
      <c r="W37" s="157" t="str">
        <f>IF(VALUE(IF('Vessel List A'!AP36=1,1,IF('Vessel List A'!AP36=2,2,IF('Vessel List A'!AP36=3,3,IF('Vessel List A'!AP36=4,4,IF('Vessel List A'!AP36=5,5,IF('Vessel List A'!AP36=6,6,IF('Vessel List A'!AP36=7,7,IF('Vessel List A'!AP36=8,8,IF('Vessel List A'!AP36=9,9,IF('Vessel List A'!AP36=10,10,IF('Vessel List A'!AP36=11,11,IF('Vessel List A'!AP36=12,12,IF('Vessel List A'!AP36=13,13,IF('Vessel List A'!AP36=14,14,IF('Vessel List A'!AP36=15,15,IF('Vessel List A'!AP36=16,16,0)))))))))))))))))=0," ",VALUE(IF('Vessel List A'!AP36=1,1,IF('Vessel List A'!AP36=2,2,IF('Vessel List A'!AP36=3,3,IF('Vessel List A'!AP36=4,4,IF('Vessel List A'!AP36=5,5,IF('Vessel List A'!AP36=6,6,IF('Vessel List A'!AP36=7,7,IF('Vessel List A'!AP36=8,8,IF('Vessel List A'!AP36=9,9,IF('Vessel List A'!AP36=10,10,IF('Vessel List A'!AP36=11,11,IF('Vessel List A'!AP36=12,12,IF('Vessel List A'!AP36=13,13,IF('Vessel List A'!AP36=14,14,IF('Vessel List A'!AP36=15,15,IF('Vessel List A'!AP36=16,16,0))))))))))))))))))</f>
        <v xml:space="preserve"> </v>
      </c>
      <c r="X37" s="154"/>
      <c r="Y37" s="158"/>
      <c r="Z37" s="390" t="str">
        <f t="shared" si="6"/>
        <v/>
      </c>
      <c r="AA37" s="158"/>
      <c r="AB37" s="137"/>
      <c r="AC37" s="388" t="str">
        <f t="shared" si="7"/>
        <v/>
      </c>
      <c r="AD37" s="157" t="str">
        <f>IF(VALUE(IF('Vessel List A'!BC36=1,1,IF('Vessel List A'!BC36=2,2,IF('Vessel List A'!BC36=3,3,IF('Vessel List A'!BC36=4,4,IF('Vessel List A'!BC36=5,5,IF('Vessel List A'!BC36=6,6,IF('Vessel List A'!BC36=7,7,IF('Vessel List A'!BC36=8,8,IF('Vessel List A'!BC36=9,9,IF('Vessel List A'!BC36=10,10,IF('Vessel List A'!BC36=11,11,IF('Vessel List A'!BC36=12,12,IF('Vessel List A'!BC36=13,13,IF('Vessel List A'!BC36=14,14,IF('Vessel List A'!BC36=15,15,IF('Vessel List A'!BC36=16,16,0)))))))))))))))))=0," ",VALUE(IF('Vessel List A'!BC36=1,1,IF('Vessel List A'!BC36=2,2,IF('Vessel List A'!BC36=3,3,IF('Vessel List A'!BC36=4,4,IF('Vessel List A'!BC36=5,5,IF('Vessel List A'!BC36=6,6,IF('Vessel List A'!BC36=7,7,IF('Vessel List A'!BC36=8,8,IF('Vessel List A'!BC36=9,9,IF('Vessel List A'!BC36=10,10,IF('Vessel List A'!BC36=11,11,IF('Vessel List A'!BC36=12,12,IF('Vessel List A'!BC36=13,13,IF('Vessel List A'!BC36=14,14,IF('Vessel List A'!BC36=15,15,IF('Vessel List A'!BC36=16,16,0))))))))))))))))))</f>
        <v xml:space="preserve"> </v>
      </c>
      <c r="AE37" s="154"/>
      <c r="AF37" s="158"/>
      <c r="AG37" s="390" t="str">
        <f t="shared" si="8"/>
        <v/>
      </c>
      <c r="AH37" s="158"/>
      <c r="AI37" s="137"/>
      <c r="AJ37" s="388" t="str">
        <f t="shared" si="9"/>
        <v/>
      </c>
      <c r="AK37" s="157" t="str">
        <f>IF(VALUE(IF('Vessel List A'!BP36=1,1,IF('Vessel List A'!BP36=2,2,IF('Vessel List A'!BP36=3,3,IF('Vessel List A'!BP36=4,4,IF('Vessel List A'!BP36=5,5,IF('Vessel List A'!BP36=6,6,IF('Vessel List A'!BP36=7,7,IF('Vessel List A'!BP36=8,8,IF('Vessel List A'!BP36=9,9,IF('Vessel List A'!BP36=10,10,IF('Vessel List A'!BP36=11,11,IF('Vessel List A'!BP36=12,12,IF('Vessel List A'!BP36=13,13,IF('Vessel List A'!BP36=14,14,IF('Vessel List A'!BP36=15,15,IF('Vessel List A'!BP36=16,16,0)))))))))))))))))=0," ",VALUE(IF('Vessel List A'!BP36=1,1,IF('Vessel List A'!BP36=2,2,IF('Vessel List A'!BP36=3,3,IF('Vessel List A'!BP36=4,4,IF('Vessel List A'!BP36=5,5,IF('Vessel List A'!BP36=6,6,IF('Vessel List A'!BP36=7,7,IF('Vessel List A'!BP36=8,8,IF('Vessel List A'!BP36=9,9,IF('Vessel List A'!BP36=10,10,IF('Vessel List A'!BP36=11,11,IF('Vessel List A'!BP36=12,12,IF('Vessel List A'!BP36=13,13,IF('Vessel List A'!BP36=14,14,IF('Vessel List A'!BP36=15,15,IF('Vessel List A'!BP36=16,16,0))))))))))))))))))</f>
        <v xml:space="preserve"> </v>
      </c>
      <c r="AL37" s="154"/>
      <c r="AM37" s="158"/>
      <c r="AN37" s="390" t="str">
        <f t="shared" si="10"/>
        <v/>
      </c>
      <c r="AO37" s="158"/>
      <c r="AP37" s="137"/>
      <c r="AQ37" s="388" t="str">
        <f t="shared" si="11"/>
        <v/>
      </c>
      <c r="AR37" s="157" t="str">
        <f>IF(VALUE(IF('Vessel List A'!CC36=1,1,IF('Vessel List A'!CC36=2,2,IF('Vessel List A'!CC36=3,3,IF('Vessel List A'!CC36=4,4,IF('Vessel List A'!CC36=5,5,IF('Vessel List A'!CC36=6,6,IF('Vessel List A'!CC36=7,7,IF('Vessel List A'!CC36=8,8,IF('Vessel List A'!CC36=9,9,IF('Vessel List A'!CC36=10,10,IF('Vessel List A'!CC36=11,11,IF('Vessel List A'!CC36=12,12,IF('Vessel List A'!CC36=13,13,IF('Vessel List A'!CC36=14,14,IF('Vessel List A'!CC36=15,15,IF('Vessel List A'!CC36=16,16,0)))))))))))))))))=0," ",VALUE(IF('Vessel List A'!CC36=1,1,IF('Vessel List A'!CC36=2,2,IF('Vessel List A'!CC36=3,3,IF('Vessel List A'!CC36=4,4,IF('Vessel List A'!CC36=5,5,IF('Vessel List A'!CC36=6,6,IF('Vessel List A'!CC36=7,7,IF('Vessel List A'!CC36=8,8,IF('Vessel List A'!CC36=9,9,IF('Vessel List A'!CC36=10,10,IF('Vessel List A'!CC36=11,11,IF('Vessel List A'!CC36=12,12,IF('Vessel List A'!CC36=13,13,IF('Vessel List A'!CC36=14,14,IF('Vessel List A'!CC36=15,15,IF('Vessel List A'!CC36=16,16,0))))))))))))))))))</f>
        <v xml:space="preserve"> </v>
      </c>
      <c r="AS37" s="154"/>
      <c r="AT37" s="158"/>
      <c r="AU37" s="390" t="str">
        <f t="shared" si="12"/>
        <v/>
      </c>
      <c r="AV37" s="158"/>
      <c r="AW37" s="137"/>
      <c r="AX37" s="388" t="str">
        <f t="shared" si="13"/>
        <v/>
      </c>
      <c r="AY37" s="157" t="str">
        <f>IF(VALUE(IF('Vessel List A'!CP36=1,1,IF('Vessel List A'!CP36=2,2,IF('Vessel List A'!CP36=3,3,IF('Vessel List A'!CP36=4,4,IF('Vessel List A'!CP36=5,5,IF('Vessel List A'!CP36=6,6,IF('Vessel List A'!CP36=7,7,IF('Vessel List A'!CP36=8,8,IF('Vessel List A'!CP36=9,9,IF('Vessel List A'!CP36=10,10,IF('Vessel List A'!CP36=11,11,IF('Vessel List A'!CP36=12,12,IF('Vessel List A'!CP36=13,13,IF('Vessel List A'!CP36=14,14,IF('Vessel List A'!CP36=15,15,IF('Vessel List A'!CP36=16,16,0)))))))))))))))))=0," ",VALUE(IF('Vessel List A'!CP36=1,1,IF('Vessel List A'!CP36=2,2,IF('Vessel List A'!CP36=3,3,IF('Vessel List A'!CP36=4,4,IF('Vessel List A'!CP36=5,5,IF('Vessel List A'!CP36=6,6,IF('Vessel List A'!CP36=7,7,IF('Vessel List A'!CP36=8,8,IF('Vessel List A'!CP36=9,9,IF('Vessel List A'!CP36=10,10,IF('Vessel List A'!CP36=11,11,IF('Vessel List A'!CP36=12,12,IF('Vessel List A'!CP36=13,13,IF('Vessel List A'!CP36=14,14,IF('Vessel List A'!CP36=15,15,IF('Vessel List A'!CP36=16,16,0))))))))))))))))))</f>
        <v xml:space="preserve"> </v>
      </c>
      <c r="AZ37" s="154"/>
      <c r="BA37" s="158"/>
      <c r="BB37" s="390" t="str">
        <f t="shared" si="14"/>
        <v/>
      </c>
      <c r="BC37" s="158"/>
      <c r="BD37" s="137"/>
      <c r="BE37" s="388" t="str">
        <f t="shared" si="15"/>
        <v/>
      </c>
      <c r="BF37" s="157" t="str">
        <f>IF(VALUE(IF('Vessel List A'!DC36=1,1,IF('Vessel List A'!DC36=2,2,IF('Vessel List A'!DC36=3,3,IF('Vessel List A'!DC36=4,4,IF('Vessel List A'!DC36=5,5,IF('Vessel List A'!DC36=6,6,IF('Vessel List A'!DC36=7,7,IF('Vessel List A'!DC36=8,8,IF('Vessel List A'!DC36=9,9,IF('Vessel List A'!DC36=10,10,IF('Vessel List A'!DC36=11,11,IF('Vessel List A'!DC36=12,12,IF('Vessel List A'!DC36=13,13,IF('Vessel List A'!DC36=14,14,IF('Vessel List A'!DC36=15,15,IF('Vessel List A'!DC36=16,16,0)))))))))))))))))=0," ",VALUE(IF('Vessel List A'!DC36=1,1,IF('Vessel List A'!DC36=2,2,IF('Vessel List A'!DC36=3,3,IF('Vessel List A'!DC36=4,4,IF('Vessel List A'!DC36=5,5,IF('Vessel List A'!DC36=6,6,IF('Vessel List A'!DC36=7,7,IF('Vessel List A'!DC36=8,8,IF('Vessel List A'!DC36=9,9,IF('Vessel List A'!DC36=10,10,IF('Vessel List A'!DC36=11,11,IF('Vessel List A'!DC36=12,12,IF('Vessel List A'!DC36=13,13,IF('Vessel List A'!DC36=14,14,IF('Vessel List A'!DC36=15,15,IF('Vessel List A'!DC36=16,16,0))))))))))))))))))</f>
        <v xml:space="preserve"> </v>
      </c>
      <c r="BG37" s="154"/>
      <c r="BH37" s="158"/>
      <c r="BI37" s="390" t="str">
        <f t="shared" si="16"/>
        <v/>
      </c>
      <c r="BJ37" s="158"/>
      <c r="BK37" s="137"/>
      <c r="BL37" s="388" t="str">
        <f t="shared" si="17"/>
        <v/>
      </c>
      <c r="BM37" s="157" t="str">
        <f>IF(VALUE(IF('Vessel List A'!DP36=1,1,IF('Vessel List A'!DP36=2,2,IF('Vessel List A'!DP36=3,3,IF('Vessel List A'!DP36=4,4,IF('Vessel List A'!DP36=5,5,IF('Vessel List A'!DP36=6,6,IF('Vessel List A'!DP36=7,7,IF('Vessel List A'!DP36=8,8,IF('Vessel List A'!DP36=9,9,IF('Vessel List A'!DP36=10,10,IF('Vessel List A'!DP36=11,11,IF('Vessel List A'!DP36=12,12,IF('Vessel List A'!DP36=13,13,IF('Vessel List A'!DP36=14,14,IF('Vessel List A'!DP36=15,15,IF('Vessel List A'!DP36=16,16,0)))))))))))))))))=0," ",VALUE(IF('Vessel List A'!DP36=1,1,IF('Vessel List A'!DP36=2,2,IF('Vessel List A'!DP36=3,3,IF('Vessel List A'!DP36=4,4,IF('Vessel List A'!DP36=5,5,IF('Vessel List A'!DP36=6,6,IF('Vessel List A'!DP36=7,7,IF('Vessel List A'!DP36=8,8,IF('Vessel List A'!DP36=9,9,IF('Vessel List A'!DP36=10,10,IF('Vessel List A'!DP36=11,11,IF('Vessel List A'!DP36=12,12,IF('Vessel List A'!DP36=13,13,IF('Vessel List A'!DP36=14,14,IF('Vessel List A'!DP36=15,15,IF('Vessel List A'!DP36=16,16,0))))))))))))))))))</f>
        <v xml:space="preserve"> </v>
      </c>
      <c r="BN37" s="154"/>
      <c r="BO37" s="158"/>
      <c r="BP37" s="390" t="str">
        <f t="shared" si="18"/>
        <v/>
      </c>
      <c r="BQ37" s="158"/>
      <c r="BR37" s="137"/>
      <c r="BS37" s="388" t="str">
        <f t="shared" si="19"/>
        <v/>
      </c>
      <c r="BT37" s="157" t="str">
        <f>IF(VALUE(IF('Vessel List A'!EC36=1,1,IF('Vessel List A'!EC36=2,2,IF('Vessel List A'!EC36=3,3,IF('Vessel List A'!EC36=4,4,IF('Vessel List A'!EC36=5,5,IF('Vessel List A'!EC36=6,6,IF('Vessel List A'!EC36=7,7,IF('Vessel List A'!EC36=8,8,IF('Vessel List A'!EC36=9,9,IF('Vessel List A'!EC36=10,10,IF('Vessel List A'!EC36=11,11,IF('Vessel List A'!EC36=12,12,IF('Vessel List A'!EC36=13,13,IF('Vessel List A'!EC36=14,14,IF('Vessel List A'!EC36=15,15,IF('Vessel List A'!EC36=16,16,0)))))))))))))))))=0," ",VALUE(IF('Vessel List A'!EC36=1,1,IF('Vessel List A'!EC36=2,2,IF('Vessel List A'!EC36=3,3,IF('Vessel List A'!EC36=4,4,IF('Vessel List A'!EC36=5,5,IF('Vessel List A'!EC36=6,6,IF('Vessel List A'!EC36=7,7,IF('Vessel List A'!EC36=8,8,IF('Vessel List A'!EC36=9,9,IF('Vessel List A'!EC36=10,10,IF('Vessel List A'!EC36=11,11,IF('Vessel List A'!EC36=12,12,IF('Vessel List A'!EC36=13,13,IF('Vessel List A'!EC36=14,14,IF('Vessel List A'!EC36=15,15,IF('Vessel List A'!EC36=16,16,0))))))))))))))))))</f>
        <v xml:space="preserve"> </v>
      </c>
      <c r="BU37" s="154"/>
      <c r="BV37" s="158"/>
      <c r="BW37" s="390" t="str">
        <f t="shared" si="20"/>
        <v/>
      </c>
      <c r="BX37" s="158"/>
      <c r="BY37" s="137"/>
      <c r="BZ37" s="388" t="str">
        <f t="shared" si="21"/>
        <v/>
      </c>
      <c r="CA37" s="157" t="str">
        <f>IF(VALUE(IF('Vessel List A'!EP36=1,1,IF('Vessel List A'!EP36=2,2,IF('Vessel List A'!EP36=3,3,IF('Vessel List A'!EP36=4,4,IF('Vessel List A'!EP36=5,5,IF('Vessel List A'!EP36=6,6,IF('Vessel List A'!EP36=7,7,IF('Vessel List A'!EP36=8,8,IF('Vessel List A'!EP36=9,9,IF('Vessel List A'!EP36=10,10,IF('Vessel List A'!EP36=11,11,IF('Vessel List A'!EP36=12,12,IF('Vessel List A'!EP36=13,13,IF('Vessel List A'!EP36=14,14,IF('Vessel List A'!EP36=15,15,IF('Vessel List A'!EP36=16,16,0)))))))))))))))))=0," ",VALUE(IF('Vessel List A'!EP36=1,1,IF('Vessel List A'!EP36=2,2,IF('Vessel List A'!EP36=3,3,IF('Vessel List A'!EP36=4,4,IF('Vessel List A'!EP36=5,5,IF('Vessel List A'!EP36=6,6,IF('Vessel List A'!EP36=7,7,IF('Vessel List A'!EP36=8,8,IF('Vessel List A'!EP36=9,9,IF('Vessel List A'!EP36=10,10,IF('Vessel List A'!EP36=11,11,IF('Vessel List A'!EP36=12,12,IF('Vessel List A'!EP36=13,13,IF('Vessel List A'!EP36=14,14,IF('Vessel List A'!EP36=15,15,IF('Vessel List A'!EP36=16,16,0))))))))))))))))))</f>
        <v xml:space="preserve"> </v>
      </c>
      <c r="CB37" s="154"/>
      <c r="CC37" s="158"/>
      <c r="CD37" s="390" t="str">
        <f t="shared" si="22"/>
        <v/>
      </c>
      <c r="CE37" s="158"/>
      <c r="CF37" s="137"/>
      <c r="CG37" s="388" t="str">
        <f t="shared" si="23"/>
        <v/>
      </c>
      <c r="CH37" s="157" t="str">
        <f>IF(VALUE(IF('Vessel List A'!FC36=1,1,IF('Vessel List A'!FC36=2,2,IF('Vessel List A'!FC36=3,3,IF('Vessel List A'!FC36=4,4,IF('Vessel List A'!FC36=5,5,IF('Vessel List A'!FC36=6,6,IF('Vessel List A'!FC36=7,7,IF('Vessel List A'!FC36=8,8,IF('Vessel List A'!FC36=9,9,IF('Vessel List A'!FC36=10,10,IF('Vessel List A'!FC36=11,11,IF('Vessel List A'!FC36=12,12,IF('Vessel List A'!FC36=13,13,IF('Vessel List A'!FC36=14,14,IF('Vessel List A'!FC36=15,15,IF('Vessel List A'!FC36=16,16,0)))))))))))))))))=0," ",VALUE(IF('Vessel List A'!FC36=1,1,IF('Vessel List A'!FC36=2,2,IF('Vessel List A'!FC36=3,3,IF('Vessel List A'!FC36=4,4,IF('Vessel List A'!FC36=5,5,IF('Vessel List A'!FC36=6,6,IF('Vessel List A'!FC36=7,7,IF('Vessel List A'!FC36=8,8,IF('Vessel List A'!FC36=9,9,IF('Vessel List A'!FC36=10,10,IF('Vessel List A'!FC36=11,11,IF('Vessel List A'!FC36=12,12,IF('Vessel List A'!FC36=13,13,IF('Vessel List A'!FC36=14,14,IF('Vessel List A'!FC36=15,15,IF('Vessel List A'!FC36=16,16,0))))))))))))))))))</f>
        <v xml:space="preserve"> </v>
      </c>
      <c r="CI37" s="154"/>
      <c r="CJ37" s="158"/>
      <c r="CK37" s="390" t="str">
        <f t="shared" si="24"/>
        <v/>
      </c>
      <c r="CL37" s="158"/>
      <c r="CM37" s="137"/>
      <c r="CN37" s="388" t="str">
        <f t="shared" si="25"/>
        <v/>
      </c>
      <c r="CO37" s="157" t="str">
        <f>IF(VALUE(IF('Vessel List A'!FP36=1,1,IF('Vessel List A'!FP36=2,2,IF('Vessel List A'!FP36=3,3,IF('Vessel List A'!FP36=4,4,IF('Vessel List A'!FP36=5,5,IF('Vessel List A'!FP36=6,6,IF('Vessel List A'!FP36=7,7,IF('Vessel List A'!FP36=8,8,IF('Vessel List A'!FP36=9,9,IF('Vessel List A'!FP36=10,10,IF('Vessel List A'!FP36=11,11,IF('Vessel List A'!FP36=12,12,IF('Vessel List A'!FP36=13,13,IF('Vessel List A'!FP36=14,14,IF('Vessel List A'!FP36=15,15,IF('Vessel List A'!FP36=16,16,0)))))))))))))))))=0," ",VALUE(IF('Vessel List A'!FP36=1,1,IF('Vessel List A'!FP36=2,2,IF('Vessel List A'!FP36=3,3,IF('Vessel List A'!FP36=4,4,IF('Vessel List A'!FP36=5,5,IF('Vessel List A'!FP36=6,6,IF('Vessel List A'!FP36=7,7,IF('Vessel List A'!FP36=8,8,IF('Vessel List A'!FP36=9,9,IF('Vessel List A'!FP36=10,10,IF('Vessel List A'!FP36=11,11,IF('Vessel List A'!FP36=12,12,IF('Vessel List A'!FP36=13,13,IF('Vessel List A'!FP36=14,14,IF('Vessel List A'!FP36=15,15,IF('Vessel List A'!FP36=16,16,0))))))))))))))))))</f>
        <v xml:space="preserve"> </v>
      </c>
      <c r="CP37" s="154"/>
      <c r="CQ37" s="158"/>
      <c r="CR37" s="390" t="str">
        <f t="shared" si="26"/>
        <v/>
      </c>
      <c r="CS37" s="158"/>
      <c r="CT37" s="137"/>
      <c r="CU37" s="388" t="str">
        <f t="shared" si="27"/>
        <v/>
      </c>
      <c r="CV37" s="157" t="str">
        <f>IF(VALUE(IF('Vessel List A'!GC36=1,1,IF('Vessel List A'!GC36=2,2,IF('Vessel List A'!GC36=3,3,IF('Vessel List A'!GC36=4,4,IF('Vessel List A'!GC36=5,5,IF('Vessel List A'!GC36=6,6,IF('Vessel List A'!GC36=7,7,IF('Vessel List A'!GC36=8,8,IF('Vessel List A'!GC36=9,9,IF('Vessel List A'!GC36=10,10,IF('Vessel List A'!GC36=11,11,IF('Vessel List A'!GC36=12,12,IF('Vessel List A'!GC36=13,13,IF('Vessel List A'!GC36=14,14,IF('Vessel List A'!GC36=15,15,IF('Vessel List A'!GC36=16,16,0)))))))))))))))))=0," ",VALUE(IF('Vessel List A'!GC36=1,1,IF('Vessel List A'!GC36=2,2,IF('Vessel List A'!GC36=3,3,IF('Vessel List A'!GC36=4,4,IF('Vessel List A'!GC36=5,5,IF('Vessel List A'!GC36=6,6,IF('Vessel List A'!GC36=7,7,IF('Vessel List A'!GC36=8,8,IF('Vessel List A'!GC36=9,9,IF('Vessel List A'!GC36=10,10,IF('Vessel List A'!GC36=11,11,IF('Vessel List A'!GC36=12,12,IF('Vessel List A'!GC36=13,13,IF('Vessel List A'!GC36=14,14,IF('Vessel List A'!GC36=15,15,IF('Vessel List A'!GC36=16,16,0))))))))))))))))))</f>
        <v xml:space="preserve"> </v>
      </c>
      <c r="CW37" s="154"/>
      <c r="CX37" s="158"/>
      <c r="CY37" s="390" t="str">
        <f t="shared" si="28"/>
        <v/>
      </c>
      <c r="CZ37" s="158"/>
      <c r="DA37" s="137"/>
      <c r="DB37" s="388" t="str">
        <f t="shared" si="29"/>
        <v/>
      </c>
      <c r="DC37" s="157" t="str">
        <f>IF(VALUE(IF('Vessel List A'!GP36=1,1,IF('Vessel List A'!GP36=2,2,IF('Vessel List A'!GP36=3,3,IF('Vessel List A'!GP36=4,4,IF('Vessel List A'!GP36=5,5,IF('Vessel List A'!GP36=6,6,IF('Vessel List A'!GP36=7,7,IF('Vessel List A'!GP36=8,8,IF('Vessel List A'!GP36=9,9,IF('Vessel List A'!GP36=10,10,IF('Vessel List A'!GP36=11,11,IF('Vessel List A'!GP36=12,12,IF('Vessel List A'!GP36=13,13,IF('Vessel List A'!GP36=14,14,IF('Vessel List A'!GP36=15,15,IF('Vessel List A'!GP36=16,16,0)))))))))))))))))=0," ",VALUE(IF('Vessel List A'!GP36=1,1,IF('Vessel List A'!GP36=2,2,IF('Vessel List A'!GP36=3,3,IF('Vessel List A'!GP36=4,4,IF('Vessel List A'!GP36=5,5,IF('Vessel List A'!GP36=6,6,IF('Vessel List A'!GP36=7,7,IF('Vessel List A'!GP36=8,8,IF('Vessel List A'!GP36=9,9,IF('Vessel List A'!GP36=10,10,IF('Vessel List A'!GP36=11,11,IF('Vessel List A'!GP36=12,12,IF('Vessel List A'!GP36=13,13,IF('Vessel List A'!GP36=14,14,IF('Vessel List A'!GP36=15,15,IF('Vessel List A'!GP36=16,16,0))))))))))))))))))</f>
        <v xml:space="preserve"> </v>
      </c>
      <c r="DD37" s="154"/>
      <c r="DE37" s="158"/>
      <c r="DF37" s="390" t="str">
        <f t="shared" si="30"/>
        <v/>
      </c>
      <c r="DG37" s="158"/>
      <c r="DH37" s="137"/>
      <c r="DI37" s="388" t="str">
        <f t="shared" si="31"/>
        <v/>
      </c>
      <c r="DJ37" s="157" t="str">
        <f>IF(VALUE(IF('Vessel List A'!HC36=1,1,IF('Vessel List A'!HC36=2,2,IF('Vessel List A'!HC36=3,3,IF('Vessel List A'!HC36=4,4,IF('Vessel List A'!HC36=5,5,IF('Vessel List A'!HC36=6,6,IF('Vessel List A'!HC36=7,7,IF('Vessel List A'!HC36=8,8,IF('Vessel List A'!HC36=9,9,IF('Vessel List A'!HC36=10,10,IF('Vessel List A'!HC36=11,11,IF('Vessel List A'!HC36=12,12,IF('Vessel List A'!HC36=13,13,IF('Vessel List A'!HC36=14,14,IF('Vessel List A'!HC36=15,15,IF('Vessel List A'!HC36=16,16,0)))))))))))))))))=0," ",VALUE(IF('Vessel List A'!HC36=1,1,IF('Vessel List A'!HC36=2,2,IF('Vessel List A'!HC36=3,3,IF('Vessel List A'!HC36=4,4,IF('Vessel List A'!HC36=5,5,IF('Vessel List A'!HC36=6,6,IF('Vessel List A'!HC36=7,7,IF('Vessel List A'!HC36=8,8,IF('Vessel List A'!HC36=9,9,IF('Vessel List A'!HC36=10,10,IF('Vessel List A'!HC36=11,11,IF('Vessel List A'!HC36=12,12,IF('Vessel List A'!HC36=13,13,IF('Vessel List A'!HC36=14,14,IF('Vessel List A'!HC36=15,15,IF('Vessel List A'!HC36=16,16,0))))))))))))))))))</f>
        <v xml:space="preserve"> </v>
      </c>
      <c r="DK37" s="154"/>
      <c r="DL37" s="158"/>
      <c r="DM37" s="390" t="str">
        <f t="shared" si="32"/>
        <v/>
      </c>
      <c r="DN37" s="158"/>
      <c r="DO37" s="137"/>
      <c r="DP37" s="388" t="str">
        <f t="shared" si="33"/>
        <v/>
      </c>
      <c r="DQ37" s="157" t="str">
        <f>IF(VALUE(IF('Vessel List A'!HP36=1,1,IF('Vessel List A'!HP36=2,2,IF('Vessel List A'!HP36=3,3,IF('Vessel List A'!HP36=4,4,IF('Vessel List A'!HP36=5,5,IF('Vessel List A'!HP36=6,6,IF('Vessel List A'!HP36=7,7,IF('Vessel List A'!HP36=8,8,IF('Vessel List A'!HP36=9,9,IF('Vessel List A'!HP36=10,10,IF('Vessel List A'!HP36=11,11,IF('Vessel List A'!HP36=12,12,IF('Vessel List A'!HP36=13,13,IF('Vessel List A'!HP36=14,14,IF('Vessel List A'!HP36=15,15,IF('Vessel List A'!HP36=16,16,0)))))))))))))))))=0," ",VALUE(IF('Vessel List A'!HP36=1,1,IF('Vessel List A'!HP36=2,2,IF('Vessel List A'!HP36=3,3,IF('Vessel List A'!HP36=4,4,IF('Vessel List A'!HP36=5,5,IF('Vessel List A'!HP36=6,6,IF('Vessel List A'!HP36=7,7,IF('Vessel List A'!HP36=8,8,IF('Vessel List A'!HP36=9,9,IF('Vessel List A'!HP36=10,10,IF('Vessel List A'!HP36=11,11,IF('Vessel List A'!HP36=12,12,IF('Vessel List A'!HP36=13,13,IF('Vessel List A'!HP36=14,14,IF('Vessel List A'!HP36=15,15,IF('Vessel List A'!HP36=16,16,0))))))))))))))))))</f>
        <v xml:space="preserve"> </v>
      </c>
      <c r="DR37" s="154"/>
      <c r="DS37" s="158"/>
      <c r="DT37" s="390" t="str">
        <f t="shared" si="34"/>
        <v/>
      </c>
      <c r="DU37" s="158"/>
      <c r="DV37" s="137"/>
      <c r="DW37" s="388" t="str">
        <f t="shared" si="35"/>
        <v/>
      </c>
      <c r="DX37" s="157" t="str">
        <f>IF(VALUE(IF('Vessel List A'!IC36=1,1,IF('Vessel List A'!IC36=2,2,IF('Vessel List A'!IC36=3,3,IF('Vessel List A'!IC36=4,4,IF('Vessel List A'!IC36=5,5,IF('Vessel List A'!IC36=6,6,IF('Vessel List A'!IC36=7,7,IF('Vessel List A'!IC36=8,8,IF('Vessel List A'!IC36=9,9,IF('Vessel List A'!IC36=10,10,IF('Vessel List A'!IC36=11,11,IF('Vessel List A'!IC36=12,12,IF('Vessel List A'!IC36=13,13,IF('Vessel List A'!IC36=14,14,IF('Vessel List A'!IC36=15,15,IF('Vessel List A'!IC36=16,16,0)))))))))))))))))=0," ",VALUE(IF('Vessel List A'!IC36=1,1,IF('Vessel List A'!IC36=2,2,IF('Vessel List A'!IC36=3,3,IF('Vessel List A'!IC36=4,4,IF('Vessel List A'!IC36=5,5,IF('Vessel List A'!IC36=6,6,IF('Vessel List A'!IC36=7,7,IF('Vessel List A'!IC36=8,8,IF('Vessel List A'!IC36=9,9,IF('Vessel List A'!IC36=10,10,IF('Vessel List A'!IC36=11,11,IF('Vessel List A'!IC36=12,12,IF('Vessel List A'!IC36=13,13,IF('Vessel List A'!IC36=14,14,IF('Vessel List A'!IC36=15,15,IF('Vessel List A'!IC36=16,16,0))))))))))))))))))</f>
        <v xml:space="preserve"> </v>
      </c>
      <c r="DY37" s="154"/>
      <c r="DZ37" s="158"/>
      <c r="EA37" s="390" t="str">
        <f t="shared" si="36"/>
        <v/>
      </c>
      <c r="EB37" s="158"/>
      <c r="EC37" s="137"/>
      <c r="ED37" s="388" t="str">
        <f t="shared" si="37"/>
        <v/>
      </c>
      <c r="EE37" s="157" t="str">
        <f>IF(VALUE(IF('Vessel List A'!IP36=1,1,IF('Vessel List A'!IP36=2,2,IF('Vessel List A'!IP36=3,3,IF('Vessel List A'!IP36=4,4,IF('Vessel List A'!IP36=5,5,IF('Vessel List A'!IP36=6,6,IF('Vessel List A'!IP36=7,7,IF('Vessel List A'!IP36=8,8,IF('Vessel List A'!IP36=9,9,IF('Vessel List A'!IP36=10,10,IF('Vessel List A'!IP36=11,11,IF('Vessel List A'!IP36=12,12,IF('Vessel List A'!IP36=13,13,IF('Vessel List A'!IP36=14,14,IF('Vessel List A'!IP36=15,15,IF('Vessel List A'!IP36=16,16,0)))))))))))))))))=0," ",VALUE(IF('Vessel List A'!IP36=1,1,IF('Vessel List A'!IP36=2,2,IF('Vessel List A'!IP36=3,3,IF('Vessel List A'!IP36=4,4,IF('Vessel List A'!IP36=5,5,IF('Vessel List A'!IP36=6,6,IF('Vessel List A'!IP36=7,7,IF('Vessel List A'!IP36=8,8,IF('Vessel List A'!IP36=9,9,IF('Vessel List A'!IP36=10,10,IF('Vessel List A'!IP36=11,11,IF('Vessel List A'!IP36=12,12,IF('Vessel List A'!IP36=13,13,IF('Vessel List A'!IP36=14,14,IF('Vessel List A'!IP36=15,15,IF('Vessel List A'!IP36=16,16,0))))))))))))))))))</f>
        <v xml:space="preserve"> </v>
      </c>
      <c r="EF37" s="154"/>
      <c r="EG37" s="158"/>
      <c r="EH37" s="390" t="str">
        <f t="shared" si="38"/>
        <v/>
      </c>
      <c r="EI37" s="158"/>
      <c r="EJ37" s="137"/>
      <c r="EK37" s="397" t="str">
        <f t="shared" si="39"/>
        <v/>
      </c>
      <c r="EL37" s="144"/>
      <c r="EM37" s="157" t="str">
        <f>IF(VALUE(IF('Vessel List B'!C36=1,1,IF('Vessel List B'!C36=2,2,IF('Vessel List B'!C36=3,3,IF('Vessel List B'!C36=4,4,IF('Vessel List B'!C36=5,5,IF('Vessel List B'!C36=6,6,IF('Vessel List B'!C36=7,7,IF('Vessel List B'!C36=8,8,IF('Vessel List B'!C36=9,9,IF('Vessel List B'!C36=10,10,IF('Vessel List B'!C36=11,11,IF('Vessel List B'!C36=12,12,IF('Vessel List B'!C36=13,13,IF('Vessel List B'!C36=14,14,IF('Vessel List B'!C36=15,15,IF('Vessel List B'!C36=16,16,0)))))))))))))))))=0," ",VALUE(IF('Vessel List B'!C36=1,1,IF('Vessel List B'!C36=2,2,IF('Vessel List B'!C36=3,3,IF('Vessel List B'!C36=4,4,IF('Vessel List B'!C36=5,5,IF('Vessel List B'!C36=6,6,IF('Vessel List B'!C36=7,7,IF('Vessel List B'!C36=8,8,IF('Vessel List B'!C36=9,9,IF('Vessel List B'!C36=10,10,IF('Vessel List B'!C36=11,11,IF('Vessel List B'!C36=12,12,IF('Vessel List B'!C36=13,13,IF('Vessel List B'!C36=14,14,IF('Vessel List B'!C36=15,15,IF('Vessel List B'!C36=16,16,0))))))))))))))))))</f>
        <v xml:space="preserve"> </v>
      </c>
      <c r="EN37" s="154"/>
      <c r="EO37" s="158"/>
      <c r="EP37" s="390" t="str">
        <f t="shared" si="40"/>
        <v/>
      </c>
      <c r="EQ37" s="158"/>
      <c r="ER37" s="137"/>
      <c r="ES37" s="388" t="str">
        <f t="shared" si="41"/>
        <v/>
      </c>
      <c r="ET37" s="157" t="str">
        <f>IF(VALUE(IF('Vessel List B'!P36=1,1,IF('Vessel List B'!P36=2,2,IF('Vessel List B'!P36=3,3,IF('Vessel List B'!P36=4,4,IF('Vessel List B'!P36=5,5,IF('Vessel List B'!P36=6,6,IF('Vessel List B'!P36=7,7,IF('Vessel List B'!P36=8,8,IF('Vessel List B'!P36=9,9,IF('Vessel List B'!P36=10,10,IF('Vessel List B'!P36=11,11,IF('Vessel List B'!P36=12,12,IF('Vessel List B'!P36=13,13,IF('Vessel List B'!P36=14,14,IF('Vessel List B'!P36=15,15,IF('Vessel List B'!P36=16,16,0)))))))))))))))))=0," ",VALUE(IF('Vessel List B'!P36=1,1,IF('Vessel List B'!P36=2,2,IF('Vessel List B'!P36=3,3,IF('Vessel List B'!P36=4,4,IF('Vessel List B'!P36=5,5,IF('Vessel List B'!P36=6,6,IF('Vessel List B'!P36=7,7,IF('Vessel List B'!P36=8,8,IF('Vessel List B'!P36=9,9,IF('Vessel List B'!P36=10,10,IF('Vessel List B'!P36=11,11,IF('Vessel List B'!P36=12,12,IF('Vessel List B'!P36=13,13,IF('Vessel List B'!P36=14,14,IF('Vessel List B'!P36=15,15,IF('Vessel List B'!P36=16,16,0))))))))))))))))))</f>
        <v xml:space="preserve"> </v>
      </c>
      <c r="EU37" s="154"/>
      <c r="EV37" s="158"/>
      <c r="EW37" s="390" t="str">
        <f t="shared" si="42"/>
        <v/>
      </c>
      <c r="EX37" s="158"/>
      <c r="EY37" s="137"/>
      <c r="EZ37" s="388" t="str">
        <f t="shared" si="43"/>
        <v/>
      </c>
      <c r="FA37" s="157" t="str">
        <f>IF(VALUE(IF('Vessel List B'!AC36=1,1,IF('Vessel List B'!AC36=2,2,IF('Vessel List B'!AC36=3,3,IF('Vessel List B'!AC36=4,4,IF('Vessel List B'!AC36=5,5,IF('Vessel List B'!AC36=6,6,IF('Vessel List B'!AC36=7,7,IF('Vessel List B'!AC36=8,8,IF('Vessel List B'!AC36=9,9,IF('Vessel List B'!AC36=10,10,IF('Vessel List B'!AC36=11,11,IF('Vessel List B'!AC36=12,12,IF('Vessel List B'!AC36=13,13,IF('Vessel List B'!AC36=14,14,IF('Vessel List B'!AC36=15,15,IF('Vessel List B'!AC36=16,16,0)))))))))))))))))=0," ",VALUE(IF('Vessel List B'!AC36=1,1,IF('Vessel List B'!AC36=2,2,IF('Vessel List B'!AC36=3,3,IF('Vessel List B'!AC36=4,4,IF('Vessel List B'!AC36=5,5,IF('Vessel List B'!AC36=6,6,IF('Vessel List B'!AC36=7,7,IF('Vessel List B'!AC36=8,8,IF('Vessel List B'!AC36=9,9,IF('Vessel List B'!AC36=10,10,IF('Vessel List B'!AC36=11,11,IF('Vessel List B'!AC36=12,12,IF('Vessel List B'!AC36=13,13,IF('Vessel List B'!AC36=14,14,IF('Vessel List B'!AC36=15,15,IF('Vessel List B'!AC36=16,16,0))))))))))))))))))</f>
        <v xml:space="preserve"> </v>
      </c>
      <c r="FB37" s="154"/>
      <c r="FC37" s="158"/>
      <c r="FD37" s="390" t="str">
        <f t="shared" si="44"/>
        <v/>
      </c>
      <c r="FE37" s="158"/>
      <c r="FF37" s="137"/>
      <c r="FG37" s="388" t="str">
        <f t="shared" si="45"/>
        <v/>
      </c>
      <c r="FH37" s="157" t="str">
        <f>IF(VALUE(IF('Vessel List B'!AP36=1,1,IF('Vessel List B'!AP36=2,2,IF('Vessel List B'!AP36=3,3,IF('Vessel List B'!AP36=4,4,IF('Vessel List B'!AP36=5,5,IF('Vessel List B'!AP36=6,6,IF('Vessel List B'!AP36=7,7,IF('Vessel List B'!AP36=8,8,IF('Vessel List B'!AP36=9,9,IF('Vessel List B'!AP36=10,10,IF('Vessel List B'!AP36=11,11,IF('Vessel List B'!AP36=12,12,IF('Vessel List B'!AP36=13,13,IF('Vessel List B'!AP36=14,14,IF('Vessel List B'!AP36=15,15,IF('Vessel List B'!AP36=16,16,0)))))))))))))))))=0," ",VALUE(IF('Vessel List B'!AP36=1,1,IF('Vessel List B'!AP36=2,2,IF('Vessel List B'!AP36=3,3,IF('Vessel List B'!AP36=4,4,IF('Vessel List B'!AP36=5,5,IF('Vessel List B'!AP36=6,6,IF('Vessel List B'!AP36=7,7,IF('Vessel List B'!AP36=8,8,IF('Vessel List B'!AP36=9,9,IF('Vessel List B'!AP36=10,10,IF('Vessel List B'!AP36=11,11,IF('Vessel List B'!AP36=12,12,IF('Vessel List B'!AP36=13,13,IF('Vessel List B'!AP36=14,14,IF('Vessel List B'!AP36=15,15,IF('Vessel List B'!AP36=16,16,0))))))))))))))))))</f>
        <v xml:space="preserve"> </v>
      </c>
      <c r="FI37" s="154"/>
      <c r="FJ37" s="158"/>
      <c r="FK37" s="390" t="str">
        <f t="shared" si="46"/>
        <v/>
      </c>
      <c r="FL37" s="158"/>
      <c r="FM37" s="137"/>
      <c r="FN37" s="388" t="str">
        <f t="shared" si="47"/>
        <v/>
      </c>
      <c r="FO37" s="157" t="str">
        <f>IF(VALUE(IF('Vessel List B'!BC36=1,1,IF('Vessel List B'!BC36=2,2,IF('Vessel List B'!BC36=3,3,IF('Vessel List B'!BC36=4,4,IF('Vessel List B'!BC36=5,5,IF('Vessel List B'!BC36=6,6,IF('Vessel List B'!BC36=7,7,IF('Vessel List B'!BC36=8,8,IF('Vessel List B'!BC36=9,9,IF('Vessel List B'!BC36=10,10,IF('Vessel List B'!BC36=11,11,IF('Vessel List B'!BC36=12,12,IF('Vessel List B'!BC36=13,13,IF('Vessel List B'!BC36=14,14,IF('Vessel List B'!BC36=15,15,IF('Vessel List B'!BC36=16,16,0)))))))))))))))))=0," ",VALUE(IF('Vessel List B'!BC36=1,1,IF('Vessel List B'!BC36=2,2,IF('Vessel List B'!BC36=3,3,IF('Vessel List B'!BC36=4,4,IF('Vessel List B'!BC36=5,5,IF('Vessel List B'!BC36=6,6,IF('Vessel List B'!BC36=7,7,IF('Vessel List B'!BC36=8,8,IF('Vessel List B'!BC36=9,9,IF('Vessel List B'!BC36=10,10,IF('Vessel List B'!BC36=11,11,IF('Vessel List B'!BC36=12,12,IF('Vessel List B'!BC36=13,13,IF('Vessel List B'!BC36=14,14,IF('Vessel List B'!BC36=15,15,IF('Vessel List B'!BC36=16,16,0))))))))))))))))))</f>
        <v xml:space="preserve"> </v>
      </c>
      <c r="FP37" s="154"/>
      <c r="FQ37" s="158"/>
      <c r="FR37" s="390" t="str">
        <f t="shared" si="48"/>
        <v/>
      </c>
      <c r="FS37" s="158"/>
      <c r="FT37" s="137"/>
      <c r="FU37" s="388" t="str">
        <f t="shared" si="49"/>
        <v/>
      </c>
      <c r="FV37" s="157" t="str">
        <f>IF(VALUE(IF('Vessel List B'!BP36=1,1,IF('Vessel List B'!BP36=2,2,IF('Vessel List B'!BP36=3,3,IF('Vessel List B'!BP36=4,4,IF('Vessel List B'!BP36=5,5,IF('Vessel List B'!BP36=6,6,IF('Vessel List B'!BP36=7,7,IF('Vessel List B'!BP36=8,8,IF('Vessel List B'!BP36=9,9,IF('Vessel List B'!BP36=10,10,IF('Vessel List B'!BP36=11,11,IF('Vessel List B'!BP36=12,12,IF('Vessel List B'!BP36=13,13,IF('Vessel List B'!BP36=14,14,IF('Vessel List B'!BP36=15,15,IF('Vessel List B'!BP36=16,16,0)))))))))))))))))=0," ",VALUE(IF('Vessel List B'!BP36=1,1,IF('Vessel List B'!BP36=2,2,IF('Vessel List B'!BP36=3,3,IF('Vessel List B'!BP36=4,4,IF('Vessel List B'!BP36=5,5,IF('Vessel List B'!BP36=6,6,IF('Vessel List B'!BP36=7,7,IF('Vessel List B'!BP36=8,8,IF('Vessel List B'!BP36=9,9,IF('Vessel List B'!BP36=10,10,IF('Vessel List B'!BP36=11,11,IF('Vessel List B'!BP36=12,12,IF('Vessel List B'!BP36=13,13,IF('Vessel List B'!BP36=14,14,IF('Vessel List B'!BP36=15,15,IF('Vessel List B'!BP36=16,16,0))))))))))))))))))</f>
        <v xml:space="preserve"> </v>
      </c>
      <c r="FW37" s="154"/>
      <c r="FX37" s="158"/>
      <c r="FY37" s="390" t="str">
        <f t="shared" si="50"/>
        <v/>
      </c>
      <c r="FZ37" s="158"/>
      <c r="GA37" s="137"/>
      <c r="GB37" s="388" t="str">
        <f t="shared" si="51"/>
        <v/>
      </c>
      <c r="GC37" s="157" t="str">
        <f>IF(VALUE(IF('Vessel List B'!CC36=1,1,IF('Vessel List B'!CC36=2,2,IF('Vessel List B'!CC36=3,3,IF('Vessel List B'!CC36=4,4,IF('Vessel List B'!CC36=5,5,IF('Vessel List B'!CC36=6,6,IF('Vessel List B'!CC36=7,7,IF('Vessel List B'!CC36=8,8,IF('Vessel List B'!CC36=9,9,IF('Vessel List B'!CC36=10,10,IF('Vessel List B'!CC36=11,11,IF('Vessel List B'!CC36=12,12,IF('Vessel List B'!CC36=13,13,IF('Vessel List B'!CC36=14,14,IF('Vessel List B'!CC36=15,15,IF('Vessel List B'!CC36=16,16,0)))))))))))))))))=0," ",VALUE(IF('Vessel List B'!CC36=1,1,IF('Vessel List B'!CC36=2,2,IF('Vessel List B'!CC36=3,3,IF('Vessel List B'!CC36=4,4,IF('Vessel List B'!CC36=5,5,IF('Vessel List B'!CC36=6,6,IF('Vessel List B'!CC36=7,7,IF('Vessel List B'!CC36=8,8,IF('Vessel List B'!CC36=9,9,IF('Vessel List B'!CC36=10,10,IF('Vessel List B'!CC36=11,11,IF('Vessel List B'!CC36=12,12,IF('Vessel List B'!CC36=13,13,IF('Vessel List B'!CC36=14,14,IF('Vessel List B'!CC36=15,15,IF('Vessel List B'!CC36=16,16,0))))))))))))))))))</f>
        <v xml:space="preserve"> </v>
      </c>
      <c r="GD37" s="154"/>
      <c r="GE37" s="158"/>
      <c r="GF37" s="390" t="str">
        <f t="shared" si="52"/>
        <v/>
      </c>
      <c r="GG37" s="158"/>
      <c r="GH37" s="137"/>
      <c r="GI37" s="388" t="str">
        <f t="shared" si="53"/>
        <v/>
      </c>
      <c r="GJ37" s="157" t="str">
        <f>IF(VALUE(IF('Vessel List B'!CP36=1,1,IF('Vessel List B'!CP36=2,2,IF('Vessel List B'!CP36=3,3,IF('Vessel List B'!CP36=4,4,IF('Vessel List B'!CP36=5,5,IF('Vessel List B'!CP36=6,6,IF('Vessel List B'!CP36=7,7,IF('Vessel List B'!CP36=8,8,IF('Vessel List B'!CP36=9,9,IF('Vessel List B'!CP36=10,10,IF('Vessel List B'!CP36=11,11,IF('Vessel List B'!CP36=12,12,IF('Vessel List B'!CP36=13,13,IF('Vessel List B'!CP36=14,14,IF('Vessel List B'!CP36=15,15,IF('Vessel List B'!CP36=16,16,0)))))))))))))))))=0," ",VALUE(IF('Vessel List B'!CP36=1,1,IF('Vessel List B'!CP36=2,2,IF('Vessel List B'!CP36=3,3,IF('Vessel List B'!CP36=4,4,IF('Vessel List B'!CP36=5,5,IF('Vessel List B'!CP36=6,6,IF('Vessel List B'!CP36=7,7,IF('Vessel List B'!CP36=8,8,IF('Vessel List B'!CP36=9,9,IF('Vessel List B'!CP36=10,10,IF('Vessel List B'!CP36=11,11,IF('Vessel List B'!CP36=12,12,IF('Vessel List B'!CP36=13,13,IF('Vessel List B'!CP36=14,14,IF('Vessel List B'!CP36=15,15,IF('Vessel List B'!CP36=16,16,0))))))))))))))))))</f>
        <v xml:space="preserve"> </v>
      </c>
      <c r="GK37" s="154"/>
      <c r="GL37" s="158"/>
      <c r="GM37" s="390" t="str">
        <f t="shared" si="54"/>
        <v/>
      </c>
      <c r="GN37" s="158"/>
      <c r="GO37" s="137"/>
      <c r="GP37" s="388" t="str">
        <f t="shared" si="55"/>
        <v/>
      </c>
      <c r="GQ37" s="157" t="str">
        <f>IF(VALUE(IF('Vessel List B'!DC36=1,1,IF('Vessel List B'!DC36=2,2,IF('Vessel List B'!DC36=3,3,IF('Vessel List B'!DC36=4,4,IF('Vessel List B'!DC36=5,5,IF('Vessel List B'!DC36=6,6,IF('Vessel List B'!DC36=7,7,IF('Vessel List B'!DC36=8,8,IF('Vessel List B'!DC36=9,9,IF('Vessel List B'!DC36=10,10,IF('Vessel List B'!DC36=11,11,IF('Vessel List B'!DC36=12,12,IF('Vessel List B'!DC36=13,13,IF('Vessel List B'!DC36=14,14,IF('Vessel List B'!DC36=15,15,IF('Vessel List B'!DC36=16,16,0)))))))))))))))))=0," ",VALUE(IF('Vessel List B'!DC36=1,1,IF('Vessel List B'!DC36=2,2,IF('Vessel List B'!DC36=3,3,IF('Vessel List B'!DC36=4,4,IF('Vessel List B'!DC36=5,5,IF('Vessel List B'!DC36=6,6,IF('Vessel List B'!DC36=7,7,IF('Vessel List B'!DC36=8,8,IF('Vessel List B'!DC36=9,9,IF('Vessel List B'!DC36=10,10,IF('Vessel List B'!DC36=11,11,IF('Vessel List B'!DC36=12,12,IF('Vessel List B'!DC36=13,13,IF('Vessel List B'!DC36=14,14,IF('Vessel List B'!DC36=15,15,IF('Vessel List B'!DC36=16,16,0))))))))))))))))))</f>
        <v xml:space="preserve"> </v>
      </c>
      <c r="GR37" s="154"/>
      <c r="GS37" s="158"/>
      <c r="GT37" s="390" t="str">
        <f t="shared" si="56"/>
        <v/>
      </c>
      <c r="GU37" s="158"/>
      <c r="GV37" s="137"/>
      <c r="GW37" s="388" t="str">
        <f t="shared" si="57"/>
        <v/>
      </c>
      <c r="GX37" s="157" t="str">
        <f>IF(VALUE(IF('Vessel List B'!DP36=1,1,IF('Vessel List B'!DP36=2,2,IF('Vessel List B'!DP36=3,3,IF('Vessel List B'!DP36=4,4,IF('Vessel List B'!DP36=5,5,IF('Vessel List B'!DP36=6,6,IF('Vessel List B'!DP36=7,7,IF('Vessel List B'!DP36=8,8,IF('Vessel List B'!DP36=9,9,IF('Vessel List B'!DP36=10,10,IF('Vessel List B'!DP36=11,11,IF('Vessel List B'!DP36=12,12,IF('Vessel List B'!DP36=13,13,IF('Vessel List B'!DP36=14,14,IF('Vessel List B'!DP36=15,15,IF('Vessel List B'!DP36=16,16,0)))))))))))))))))=0," ",VALUE(IF('Vessel List B'!DP36=1,1,IF('Vessel List B'!DP36=2,2,IF('Vessel List B'!DP36=3,3,IF('Vessel List B'!DP36=4,4,IF('Vessel List B'!DP36=5,5,IF('Vessel List B'!DP36=6,6,IF('Vessel List B'!DP36=7,7,IF('Vessel List B'!DP36=8,8,IF('Vessel List B'!DP36=9,9,IF('Vessel List B'!DP36=10,10,IF('Vessel List B'!DP36=11,11,IF('Vessel List B'!DP36=12,12,IF('Vessel List B'!DP36=13,13,IF('Vessel List B'!DP36=14,14,IF('Vessel List B'!DP36=15,15,IF('Vessel List B'!DP36=16,16,0))))))))))))))))))</f>
        <v xml:space="preserve"> </v>
      </c>
      <c r="GY37" s="154"/>
      <c r="GZ37" s="158"/>
      <c r="HA37" s="390" t="str">
        <f t="shared" si="58"/>
        <v/>
      </c>
      <c r="HB37" s="158"/>
      <c r="HC37" s="137"/>
      <c r="HD37" s="388" t="str">
        <f t="shared" si="59"/>
        <v/>
      </c>
      <c r="HE37" s="157" t="str">
        <f>IF(VALUE(IF('Vessel List B'!EC36=1,1,IF('Vessel List B'!EC36=2,2,IF('Vessel List B'!EC36=3,3,IF('Vessel List B'!EC36=4,4,IF('Vessel List B'!EC36=5,5,IF('Vessel List B'!EC36=6,6,IF('Vessel List B'!EC36=7,7,IF('Vessel List B'!EC36=8,8,IF('Vessel List B'!EC36=9,9,IF('Vessel List B'!EC36=10,10,IF('Vessel List B'!EC36=11,11,IF('Vessel List B'!EC36=12,12,IF('Vessel List B'!EC36=13,13,IF('Vessel List B'!EC36=14,14,IF('Vessel List B'!EC36=15,15,IF('Vessel List B'!EC36=16,16,0)))))))))))))))))=0," ",VALUE(IF('Vessel List B'!EC36=1,1,IF('Vessel List B'!EC36=2,2,IF('Vessel List B'!EC36=3,3,IF('Vessel List B'!EC36=4,4,IF('Vessel List B'!EC36=5,5,IF('Vessel List B'!EC36=6,6,IF('Vessel List B'!EC36=7,7,IF('Vessel List B'!EC36=8,8,IF('Vessel List B'!EC36=9,9,IF('Vessel List B'!EC36=10,10,IF('Vessel List B'!EC36=11,11,IF('Vessel List B'!EC36=12,12,IF('Vessel List B'!EC36=13,13,IF('Vessel List B'!EC36=14,14,IF('Vessel List B'!EC36=15,15,IF('Vessel List B'!EC36=16,16,0))))))))))))))))))</f>
        <v xml:space="preserve"> </v>
      </c>
      <c r="HF37" s="154"/>
      <c r="HG37" s="158"/>
      <c r="HH37" s="390" t="str">
        <f t="shared" si="60"/>
        <v/>
      </c>
      <c r="HI37" s="158"/>
      <c r="HJ37" s="137"/>
      <c r="HK37" s="388" t="str">
        <f t="shared" si="61"/>
        <v/>
      </c>
      <c r="HL37" s="157" t="str">
        <f>IF(VALUE(IF('Vessel List B'!EP36=1,1,IF('Vessel List B'!EP36=2,2,IF('Vessel List B'!EP36=3,3,IF('Vessel List B'!EP36=4,4,IF('Vessel List B'!EP36=5,5,IF('Vessel List B'!EP36=6,6,IF('Vessel List B'!EP36=7,7,IF('Vessel List B'!EP36=8,8,IF('Vessel List B'!EP36=9,9,IF('Vessel List B'!EP36=10,10,IF('Vessel List B'!EP36=11,11,IF('Vessel List B'!EP36=12,12,IF('Vessel List B'!EP36=13,13,IF('Vessel List B'!EP36=14,14,IF('Vessel List B'!EP36=15,15,IF('Vessel List B'!EP36=16,16,0)))))))))))))))))=0," ",VALUE(IF('Vessel List B'!EP36=1,1,IF('Vessel List B'!EP36=2,2,IF('Vessel List B'!EP36=3,3,IF('Vessel List B'!EP36=4,4,IF('Vessel List B'!EP36=5,5,IF('Vessel List B'!EP36=6,6,IF('Vessel List B'!EP36=7,7,IF('Vessel List B'!EP36=8,8,IF('Vessel List B'!EP36=9,9,IF('Vessel List B'!EP36=10,10,IF('Vessel List B'!EP36=11,11,IF('Vessel List B'!EP36=12,12,IF('Vessel List B'!EP36=13,13,IF('Vessel List B'!EP36=14,14,IF('Vessel List B'!EP36=15,15,IF('Vessel List B'!EP36=16,16,0))))))))))))))))))</f>
        <v xml:space="preserve"> </v>
      </c>
      <c r="HM37" s="154"/>
      <c r="HN37" s="158"/>
      <c r="HO37" s="390" t="str">
        <f t="shared" si="62"/>
        <v/>
      </c>
      <c r="HP37" s="158"/>
      <c r="HQ37" s="137"/>
      <c r="HR37" s="388" t="str">
        <f t="shared" si="63"/>
        <v/>
      </c>
      <c r="HS37" s="157" t="str">
        <f>IF(VALUE(IF('Vessel List B'!FC36=1,1,IF('Vessel List B'!FC36=2,2,IF('Vessel List B'!FC36=3,3,IF('Vessel List B'!FC36=4,4,IF('Vessel List B'!FC36=5,5,IF('Vessel List B'!FC36=6,6,IF('Vessel List B'!FC36=7,7,IF('Vessel List B'!FC36=8,8,IF('Vessel List B'!FC36=9,9,IF('Vessel List B'!FC36=10,10,IF('Vessel List B'!FC36=11,11,IF('Vessel List B'!FC36=12,12,IF('Vessel List B'!FC36=13,13,IF('Vessel List B'!FC36=14,14,IF('Vessel List B'!FC36=15,15,IF('Vessel List B'!FC36=16,16,0)))))))))))))))))=0," ",VALUE(IF('Vessel List B'!FC36=1,1,IF('Vessel List B'!FC36=2,2,IF('Vessel List B'!FC36=3,3,IF('Vessel List B'!FC36=4,4,IF('Vessel List B'!FC36=5,5,IF('Vessel List B'!FC36=6,6,IF('Vessel List B'!FC36=7,7,IF('Vessel List B'!FC36=8,8,IF('Vessel List B'!FC36=9,9,IF('Vessel List B'!FC36=10,10,IF('Vessel List B'!FC36=11,11,IF('Vessel List B'!FC36=12,12,IF('Vessel List B'!FC36=13,13,IF('Vessel List B'!FC36=14,14,IF('Vessel List B'!FC36=15,15,IF('Vessel List B'!FC36=16,16,0))))))))))))))))))</f>
        <v xml:space="preserve"> </v>
      </c>
      <c r="HT37" s="154"/>
      <c r="HU37" s="158"/>
      <c r="HV37" s="390" t="str">
        <f t="shared" si="64"/>
        <v/>
      </c>
      <c r="HW37" s="158"/>
      <c r="HX37" s="137"/>
      <c r="HY37" s="388" t="str">
        <f t="shared" si="65"/>
        <v/>
      </c>
      <c r="HZ37" s="157" t="str">
        <f>IF(VALUE(IF('Vessel List B'!FP36=1,1,IF('Vessel List B'!FP36=2,2,IF('Vessel List B'!FP36=3,3,IF('Vessel List B'!FP36=4,4,IF('Vessel List B'!FP36=5,5,IF('Vessel List B'!FP36=6,6,IF('Vessel List B'!FP36=7,7,IF('Vessel List B'!FP36=8,8,IF('Vessel List B'!FP36=9,9,IF('Vessel List B'!FP36=10,10,IF('Vessel List B'!FP36=11,11,IF('Vessel List B'!FP36=12,12,IF('Vessel List B'!FP36=13,13,IF('Vessel List B'!FP36=14,14,IF('Vessel List B'!FP36=15,15,IF('Vessel List B'!FP36=16,16,0)))))))))))))))))=0," ",VALUE(IF('Vessel List B'!FP36=1,1,IF('Vessel List B'!FP36=2,2,IF('Vessel List B'!FP36=3,3,IF('Vessel List B'!FP36=4,4,IF('Vessel List B'!FP36=5,5,IF('Vessel List B'!FP36=6,6,IF('Vessel List B'!FP36=7,7,IF('Vessel List B'!FP36=8,8,IF('Vessel List B'!FP36=9,9,IF('Vessel List B'!FP36=10,10,IF('Vessel List B'!FP36=11,11,IF('Vessel List B'!FP36=12,12,IF('Vessel List B'!FP36=13,13,IF('Vessel List B'!FP36=14,14,IF('Vessel List B'!FP36=15,15,IF('Vessel List B'!FP36=16,16,0))))))))))))))))))</f>
        <v xml:space="preserve"> </v>
      </c>
      <c r="IA37" s="154"/>
      <c r="IB37" s="158"/>
      <c r="IC37" s="390" t="str">
        <f t="shared" si="66"/>
        <v/>
      </c>
      <c r="ID37" s="158"/>
      <c r="IE37" s="137"/>
      <c r="IF37" s="388" t="str">
        <f t="shared" si="67"/>
        <v/>
      </c>
      <c r="IG37" s="157" t="str">
        <f>IF(VALUE(IF('Vessel List B'!GC36=1,1,IF('Vessel List B'!GC36=2,2,IF('Vessel List B'!GC36=3,3,IF('Vessel List B'!GC36=4,4,IF('Vessel List B'!GC36=5,5,IF('Vessel List B'!GC36=6,6,IF('Vessel List B'!GC36=7,7,IF('Vessel List B'!GC36=8,8,IF('Vessel List B'!GC36=9,9,IF('Vessel List B'!GC36=10,10,IF('Vessel List B'!GC36=11,11,IF('Vessel List B'!GC36=12,12,IF('Vessel List B'!GC36=13,13,IF('Vessel List B'!GC36=14,14,IF('Vessel List B'!GC36=15,15,IF('Vessel List B'!GC36=16,16,0)))))))))))))))))=0," ",VALUE(IF('Vessel List B'!GC36=1,1,IF('Vessel List B'!GC36=2,2,IF('Vessel List B'!GC36=3,3,IF('Vessel List B'!GC36=4,4,IF('Vessel List B'!GC36=5,5,IF('Vessel List B'!GC36=6,6,IF('Vessel List B'!GC36=7,7,IF('Vessel List B'!GC36=8,8,IF('Vessel List B'!GC36=9,9,IF('Vessel List B'!GC36=10,10,IF('Vessel List B'!GC36=11,11,IF('Vessel List B'!GC36=12,12,IF('Vessel List B'!GC36=13,13,IF('Vessel List B'!GC36=14,14,IF('Vessel List B'!GC36=15,15,IF('Vessel List B'!GC36=16,16,0))))))))))))))))))</f>
        <v xml:space="preserve"> </v>
      </c>
      <c r="IH37" s="154"/>
      <c r="II37" s="158"/>
      <c r="IJ37" s="390" t="str">
        <f t="shared" si="68"/>
        <v/>
      </c>
      <c r="IK37" s="158"/>
      <c r="IL37" s="137"/>
      <c r="IM37" s="388" t="str">
        <f t="shared" si="69"/>
        <v/>
      </c>
      <c r="IN37" s="157" t="str">
        <f>IF(VALUE(IF('Vessel List B'!GP36=1,1,IF('Vessel List B'!GP36=2,2,IF('Vessel List B'!GP36=3,3,IF('Vessel List B'!GP36=4,4,IF('Vessel List B'!GP36=5,5,IF('Vessel List B'!GP36=6,6,IF('Vessel List B'!GP36=7,7,IF('Vessel List B'!GP36=8,8,IF('Vessel List B'!GP36=9,9,IF('Vessel List B'!GP36=10,10,IF('Vessel List B'!GP36=11,11,IF('Vessel List B'!GP36=12,12,IF('Vessel List B'!GP36=13,13,IF('Vessel List B'!GP36=14,14,IF('Vessel List B'!GP36=15,15,IF('Vessel List B'!GP36=16,16,0)))))))))))))))))=0," ",VALUE(IF('Vessel List B'!GP36=1,1,IF('Vessel List B'!GP36=2,2,IF('Vessel List B'!GP36=3,3,IF('Vessel List B'!GP36=4,4,IF('Vessel List B'!GP36=5,5,IF('Vessel List B'!GP36=6,6,IF('Vessel List B'!GP36=7,7,IF('Vessel List B'!GP36=8,8,IF('Vessel List B'!GP36=9,9,IF('Vessel List B'!GP36=10,10,IF('Vessel List B'!GP36=11,11,IF('Vessel List B'!GP36=12,12,IF('Vessel List B'!GP36=13,13,IF('Vessel List B'!GP36=14,14,IF('Vessel List B'!GP36=15,15,IF('Vessel List B'!GP36=16,16,0))))))))))))))))))</f>
        <v xml:space="preserve"> </v>
      </c>
      <c r="IO37" s="154"/>
      <c r="IP37" s="158"/>
      <c r="IQ37" s="390" t="str">
        <f t="shared" si="70"/>
        <v/>
      </c>
      <c r="IR37" s="158"/>
      <c r="IS37" s="137"/>
      <c r="IT37" s="388" t="str">
        <f t="shared" si="71"/>
        <v/>
      </c>
      <c r="IU37" s="157" t="str">
        <f>IF(VALUE(IF('Vessel List B'!HC36=1,1,IF('Vessel List B'!HC36=2,2,IF('Vessel List B'!HC36=3,3,IF('Vessel List B'!HC36=4,4,IF('Vessel List B'!HC36=5,5,IF('Vessel List B'!HC36=6,6,IF('Vessel List B'!HC36=7,7,IF('Vessel List B'!HC36=8,8,IF('Vessel List B'!HC36=9,9,IF('Vessel List B'!HC36=10,10,IF('Vessel List B'!HC36=11,11,IF('Vessel List B'!HC36=12,12,IF('Vessel List B'!HC36=13,13,IF('Vessel List B'!HC36=14,14,IF('Vessel List B'!HC36=15,15,IF('Vessel List B'!HC36=16,16,0)))))))))))))))))=0," ",VALUE(IF('Vessel List B'!HC36=1,1,IF('Vessel List B'!HC36=2,2,IF('Vessel List B'!HC36=3,3,IF('Vessel List B'!HC36=4,4,IF('Vessel List B'!HC36=5,5,IF('Vessel List B'!HC36=6,6,IF('Vessel List B'!HC36=7,7,IF('Vessel List B'!HC36=8,8,IF('Vessel List B'!HC36=9,9,IF('Vessel List B'!HC36=10,10,IF('Vessel List B'!HC36=11,11,IF('Vessel List B'!HC36=12,12,IF('Vessel List B'!HC36=13,13,IF('Vessel List B'!HC36=14,14,IF('Vessel List B'!HC36=15,15,IF('Vessel List B'!HC36=16,16,0))))))))))))))))))</f>
        <v xml:space="preserve"> </v>
      </c>
      <c r="IV37" s="154"/>
      <c r="IW37" s="158"/>
      <c r="IX37" s="390" t="str">
        <f t="shared" si="72"/>
        <v/>
      </c>
      <c r="IY37" s="158"/>
      <c r="IZ37" s="137"/>
      <c r="JA37" s="388" t="str">
        <f t="shared" si="73"/>
        <v/>
      </c>
      <c r="JB37" s="157" t="str">
        <f>IF(VALUE(IF('Vessel List B'!HP36=1,1,IF('Vessel List B'!HP36=2,2,IF('Vessel List B'!HP36=3,3,IF('Vessel List B'!HP36=4,4,IF('Vessel List B'!HP36=5,5,IF('Vessel List B'!HP36=6,6,IF('Vessel List B'!HP36=7,7,IF('Vessel List B'!HP36=8,8,IF('Vessel List B'!HP36=9,9,IF('Vessel List B'!HP36=10,10,IF('Vessel List B'!HP36=11,11,IF('Vessel List B'!HP36=12,12,IF('Vessel List B'!HP36=13,13,IF('Vessel List B'!HP36=14,14,IF('Vessel List B'!HP36=15,15,IF('Vessel List B'!HP36=16,16,0)))))))))))))))))=0," ",VALUE(IF('Vessel List B'!HP36=1,1,IF('Vessel List B'!HP36=2,2,IF('Vessel List B'!HP36=3,3,IF('Vessel List B'!HP36=4,4,IF('Vessel List B'!HP36=5,5,IF('Vessel List B'!HP36=6,6,IF('Vessel List B'!HP36=7,7,IF('Vessel List B'!HP36=8,8,IF('Vessel List B'!HP36=9,9,IF('Vessel List B'!HP36=10,10,IF('Vessel List B'!HP36=11,11,IF('Vessel List B'!HP36=12,12,IF('Vessel List B'!HP36=13,13,IF('Vessel List B'!HP36=14,14,IF('Vessel List B'!HP36=15,15,IF('Vessel List B'!HP36=16,16,0))))))))))))))))))</f>
        <v xml:space="preserve"> </v>
      </c>
      <c r="JC37" s="154"/>
      <c r="JD37" s="158"/>
      <c r="JE37" s="390" t="str">
        <f t="shared" si="74"/>
        <v/>
      </c>
      <c r="JF37" s="158"/>
      <c r="JG37" s="137"/>
      <c r="JH37" s="388" t="str">
        <f t="shared" si="75"/>
        <v/>
      </c>
      <c r="JI37" s="157" t="str">
        <f>IF(VALUE(IF('Vessel List B'!IC36=1,1,IF('Vessel List B'!IC36=2,2,IF('Vessel List B'!IC36=3,3,IF('Vessel List B'!IC36=4,4,IF('Vessel List B'!IC36=5,5,IF('Vessel List B'!IC36=6,6,IF('Vessel List B'!IC36=7,7,IF('Vessel List B'!IC36=8,8,IF('Vessel List B'!IC36=9,9,IF('Vessel List B'!IC36=10,10,IF('Vessel List B'!IC36=11,11,IF('Vessel List B'!IC36=12,12,IF('Vessel List B'!IC36=13,13,IF('Vessel List B'!IC36=14,14,IF('Vessel List B'!IC36=15,15,IF('Vessel List B'!IC36=16,16,0)))))))))))))))))=0," ",VALUE(IF('Vessel List B'!IC36=1,1,IF('Vessel List B'!IC36=2,2,IF('Vessel List B'!IC36=3,3,IF('Vessel List B'!IC36=4,4,IF('Vessel List B'!IC36=5,5,IF('Vessel List B'!IC36=6,6,IF('Vessel List B'!IC36=7,7,IF('Vessel List B'!IC36=8,8,IF('Vessel List B'!IC36=9,9,IF('Vessel List B'!IC36=10,10,IF('Vessel List B'!IC36=11,11,IF('Vessel List B'!IC36=12,12,IF('Vessel List B'!IC36=13,13,IF('Vessel List B'!IC36=14,14,IF('Vessel List B'!IC36=15,15,IF('Vessel List B'!IC36=16,16,0))))))))))))))))))</f>
        <v xml:space="preserve"> </v>
      </c>
      <c r="JJ37" s="154"/>
      <c r="JK37" s="158"/>
      <c r="JL37" s="390" t="str">
        <f t="shared" si="76"/>
        <v/>
      </c>
      <c r="JM37" s="158"/>
      <c r="JN37" s="137"/>
      <c r="JO37" s="388" t="str">
        <f t="shared" si="77"/>
        <v/>
      </c>
      <c r="JP37" s="157" t="str">
        <f>IF(VALUE(IF('Vessel List B'!IP36=1,1,IF('Vessel List B'!IP36=2,2,IF('Vessel List B'!IP36=3,3,IF('Vessel List B'!IP36=4,4,IF('Vessel List B'!IP36=5,5,IF('Vessel List B'!IP36=6,6,IF('Vessel List B'!IP36=7,7,IF('Vessel List B'!IP36=8,8,IF('Vessel List B'!IP36=9,9,IF('Vessel List B'!IP36=10,10,IF('Vessel List B'!IP36=11,11,IF('Vessel List B'!IP36=12,12,IF('Vessel List B'!IP36=13,13,IF('Vessel List B'!IP36=14,14,IF('Vessel List B'!IP36=15,15,IF('Vessel List B'!IP36=16,16,0)))))))))))))))))=0," ",VALUE(IF('Vessel List B'!IP36=1,1,IF('Vessel List B'!IP36=2,2,IF('Vessel List B'!IP36=3,3,IF('Vessel List B'!IP36=4,4,IF('Vessel List B'!IP36=5,5,IF('Vessel List B'!IP36=6,6,IF('Vessel List B'!IP36=7,7,IF('Vessel List B'!IP36=8,8,IF('Vessel List B'!IP36=9,9,IF('Vessel List B'!IP36=10,10,IF('Vessel List B'!IP36=11,11,IF('Vessel List B'!IP36=12,12,IF('Vessel List B'!IP36=13,13,IF('Vessel List B'!IP36=14,14,IF('Vessel List B'!IP36=15,15,IF('Vessel List B'!IP36=16,16,0))))))))))))))))))</f>
        <v xml:space="preserve"> </v>
      </c>
      <c r="JQ37" s="154"/>
      <c r="JR37" s="158"/>
      <c r="JS37" s="390" t="str">
        <f t="shared" si="78"/>
        <v/>
      </c>
      <c r="JT37" s="158"/>
      <c r="JU37" s="137"/>
      <c r="JV37" s="397" t="str">
        <f t="shared" si="79"/>
        <v/>
      </c>
      <c r="JW37" s="403"/>
    </row>
    <row r="38" spans="1:283" ht="15" x14ac:dyDescent="0.25">
      <c r="A38" s="132">
        <f>'Vessel List A'!B37</f>
        <v>41612</v>
      </c>
      <c r="B38" s="157" t="str">
        <f>IF(VALUE(IF('Vessel List A'!C37=1,1,IF('Vessel List A'!C37=2,2,IF('Vessel List A'!C37=3,3,IF('Vessel List A'!C37=4,4,IF('Vessel List A'!C37=5,5,IF('Vessel List A'!C37=6,6,IF('Vessel List A'!C37=7,7,IF('Vessel List A'!C37=8,8,IF('Vessel List A'!C37=9,9,IF('Vessel List A'!C37=10,10,IF('Vessel List A'!C37=11,11,IF('Vessel List A'!C37=12,12,IF('Vessel List A'!C37=13,13,IF('Vessel List A'!C37=14,14,IF('Vessel List A'!C37=15,15,IF('Vessel List A'!C37=16,16,0)))))))))))))))))=0," ",VALUE(IF('Vessel List A'!C37=1,1,IF('Vessel List A'!C37=2,2,IF('Vessel List A'!C37=3,3,IF('Vessel List A'!C37=4,4,IF('Vessel List A'!C37=5,5,IF('Vessel List A'!C37=6,6,IF('Vessel List A'!C37=7,7,IF('Vessel List A'!C37=8,8,IF('Vessel List A'!C37=9,9,IF('Vessel List A'!C37=10,10,IF('Vessel List A'!C37=11,11,IF('Vessel List A'!C37=12,12,IF('Vessel List A'!C37=13,13,IF('Vessel List A'!C37=14,14,IF('Vessel List A'!C37=15,15,IF('Vessel List A'!C37=16,16,0))))))))))))))))))</f>
        <v xml:space="preserve"> </v>
      </c>
      <c r="C38" s="154"/>
      <c r="D38" s="158"/>
      <c r="E38" s="390" t="str">
        <f t="shared" si="0"/>
        <v/>
      </c>
      <c r="F38" s="158"/>
      <c r="G38" s="137"/>
      <c r="H38" s="388" t="str">
        <f t="shared" si="1"/>
        <v/>
      </c>
      <c r="I38" s="157" t="str">
        <f>IF(VALUE(IF('Vessel List A'!P37=1,1,IF('Vessel List A'!P37=2,2,IF('Vessel List A'!P37=3,3,IF('Vessel List A'!P37=4,4,IF('Vessel List A'!P37=5,5,IF('Vessel List A'!P37=6,6,IF('Vessel List A'!P37=7,7,IF('Vessel List A'!P37=8,8,IF('Vessel List A'!P37=9,9,IF('Vessel List A'!P37=10,10,IF('Vessel List A'!P37=11,11,IF('Vessel List A'!P37=12,12,IF('Vessel List A'!P37=13,13,IF('Vessel List A'!P37=14,14,IF('Vessel List A'!P37=15,15,IF('Vessel List A'!P37=16,16,0)))))))))))))))))=0," ",VALUE(IF('Vessel List A'!P37=1,1,IF('Vessel List A'!P37=2,2,IF('Vessel List A'!P37=3,3,IF('Vessel List A'!P37=4,4,IF('Vessel List A'!P37=5,5,IF('Vessel List A'!P37=6,6,IF('Vessel List A'!P37=7,7,IF('Vessel List A'!P37=8,8,IF('Vessel List A'!P37=9,9,IF('Vessel List A'!P37=10,10,IF('Vessel List A'!P37=11,11,IF('Vessel List A'!P37=12,12,IF('Vessel List A'!P37=13,13,IF('Vessel List A'!P37=14,14,IF('Vessel List A'!P37=15,15,IF('Vessel List A'!P37=16,16,0))))))))))))))))))</f>
        <v xml:space="preserve"> </v>
      </c>
      <c r="J38" s="154"/>
      <c r="K38" s="158"/>
      <c r="L38" s="390" t="str">
        <f t="shared" si="2"/>
        <v/>
      </c>
      <c r="M38" s="158"/>
      <c r="N38" s="137"/>
      <c r="O38" s="388" t="str">
        <f t="shared" si="3"/>
        <v/>
      </c>
      <c r="P38" s="157" t="str">
        <f>IF(VALUE(IF('Vessel List A'!AC37=1,1,IF('Vessel List A'!AC37=2,2,IF('Vessel List A'!AC37=3,3,IF('Vessel List A'!AC37=4,4,IF('Vessel List A'!AC37=5,5,IF('Vessel List A'!AC37=6,6,IF('Vessel List A'!AC37=7,7,IF('Vessel List A'!AC37=8,8,IF('Vessel List A'!AC37=9,9,IF('Vessel List A'!AC37=10,10,IF('Vessel List A'!AC37=11,11,IF('Vessel List A'!AC37=12,12,IF('Vessel List A'!AC37=13,13,IF('Vessel List A'!AC37=14,14,IF('Vessel List A'!AC37=15,15,IF('Vessel List A'!AC37=16,16,0)))))))))))))))))=0," ",VALUE(IF('Vessel List A'!AC37=1,1,IF('Vessel List A'!AC37=2,2,IF('Vessel List A'!AC37=3,3,IF('Vessel List A'!AC37=4,4,IF('Vessel List A'!AC37=5,5,IF('Vessel List A'!AC37=6,6,IF('Vessel List A'!AC37=7,7,IF('Vessel List A'!AC37=8,8,IF('Vessel List A'!AC37=9,9,IF('Vessel List A'!AC37=10,10,IF('Vessel List A'!AC37=11,11,IF('Vessel List A'!AC37=12,12,IF('Vessel List A'!AC37=13,13,IF('Vessel List A'!AC37=14,14,IF('Vessel List A'!AC37=15,15,IF('Vessel List A'!AC37=16,16,0))))))))))))))))))</f>
        <v xml:space="preserve"> </v>
      </c>
      <c r="Q38" s="154"/>
      <c r="R38" s="158"/>
      <c r="S38" s="390" t="str">
        <f t="shared" si="4"/>
        <v/>
      </c>
      <c r="T38" s="158"/>
      <c r="U38" s="137"/>
      <c r="V38" s="388" t="str">
        <f t="shared" si="5"/>
        <v/>
      </c>
      <c r="W38" s="157" t="str">
        <f>IF(VALUE(IF('Vessel List A'!AP37=1,1,IF('Vessel List A'!AP37=2,2,IF('Vessel List A'!AP37=3,3,IF('Vessel List A'!AP37=4,4,IF('Vessel List A'!AP37=5,5,IF('Vessel List A'!AP37=6,6,IF('Vessel List A'!AP37=7,7,IF('Vessel List A'!AP37=8,8,IF('Vessel List A'!AP37=9,9,IF('Vessel List A'!AP37=10,10,IF('Vessel List A'!AP37=11,11,IF('Vessel List A'!AP37=12,12,IF('Vessel List A'!AP37=13,13,IF('Vessel List A'!AP37=14,14,IF('Vessel List A'!AP37=15,15,IF('Vessel List A'!AP37=16,16,0)))))))))))))))))=0," ",VALUE(IF('Vessel List A'!AP37=1,1,IF('Vessel List A'!AP37=2,2,IF('Vessel List A'!AP37=3,3,IF('Vessel List A'!AP37=4,4,IF('Vessel List A'!AP37=5,5,IF('Vessel List A'!AP37=6,6,IF('Vessel List A'!AP37=7,7,IF('Vessel List A'!AP37=8,8,IF('Vessel List A'!AP37=9,9,IF('Vessel List A'!AP37=10,10,IF('Vessel List A'!AP37=11,11,IF('Vessel List A'!AP37=12,12,IF('Vessel List A'!AP37=13,13,IF('Vessel List A'!AP37=14,14,IF('Vessel List A'!AP37=15,15,IF('Vessel List A'!AP37=16,16,0))))))))))))))))))</f>
        <v xml:space="preserve"> </v>
      </c>
      <c r="X38" s="154"/>
      <c r="Y38" s="158"/>
      <c r="Z38" s="390" t="str">
        <f t="shared" si="6"/>
        <v/>
      </c>
      <c r="AA38" s="158"/>
      <c r="AB38" s="137"/>
      <c r="AC38" s="388" t="str">
        <f t="shared" si="7"/>
        <v/>
      </c>
      <c r="AD38" s="157" t="str">
        <f>IF(VALUE(IF('Vessel List A'!BC37=1,1,IF('Vessel List A'!BC37=2,2,IF('Vessel List A'!BC37=3,3,IF('Vessel List A'!BC37=4,4,IF('Vessel List A'!BC37=5,5,IF('Vessel List A'!BC37=6,6,IF('Vessel List A'!BC37=7,7,IF('Vessel List A'!BC37=8,8,IF('Vessel List A'!BC37=9,9,IF('Vessel List A'!BC37=10,10,IF('Vessel List A'!BC37=11,11,IF('Vessel List A'!BC37=12,12,IF('Vessel List A'!BC37=13,13,IF('Vessel List A'!BC37=14,14,IF('Vessel List A'!BC37=15,15,IF('Vessel List A'!BC37=16,16,0)))))))))))))))))=0," ",VALUE(IF('Vessel List A'!BC37=1,1,IF('Vessel List A'!BC37=2,2,IF('Vessel List A'!BC37=3,3,IF('Vessel List A'!BC37=4,4,IF('Vessel List A'!BC37=5,5,IF('Vessel List A'!BC37=6,6,IF('Vessel List A'!BC37=7,7,IF('Vessel List A'!BC37=8,8,IF('Vessel List A'!BC37=9,9,IF('Vessel List A'!BC37=10,10,IF('Vessel List A'!BC37=11,11,IF('Vessel List A'!BC37=12,12,IF('Vessel List A'!BC37=13,13,IF('Vessel List A'!BC37=14,14,IF('Vessel List A'!BC37=15,15,IF('Vessel List A'!BC37=16,16,0))))))))))))))))))</f>
        <v xml:space="preserve"> </v>
      </c>
      <c r="AE38" s="154"/>
      <c r="AF38" s="158"/>
      <c r="AG38" s="390" t="str">
        <f t="shared" si="8"/>
        <v/>
      </c>
      <c r="AH38" s="158"/>
      <c r="AI38" s="137"/>
      <c r="AJ38" s="388" t="str">
        <f t="shared" si="9"/>
        <v/>
      </c>
      <c r="AK38" s="157" t="str">
        <f>IF(VALUE(IF('Vessel List A'!BP37=1,1,IF('Vessel List A'!BP37=2,2,IF('Vessel List A'!BP37=3,3,IF('Vessel List A'!BP37=4,4,IF('Vessel List A'!BP37=5,5,IF('Vessel List A'!BP37=6,6,IF('Vessel List A'!BP37=7,7,IF('Vessel List A'!BP37=8,8,IF('Vessel List A'!BP37=9,9,IF('Vessel List A'!BP37=10,10,IF('Vessel List A'!BP37=11,11,IF('Vessel List A'!BP37=12,12,IF('Vessel List A'!BP37=13,13,IF('Vessel List A'!BP37=14,14,IF('Vessel List A'!BP37=15,15,IF('Vessel List A'!BP37=16,16,0)))))))))))))))))=0," ",VALUE(IF('Vessel List A'!BP37=1,1,IF('Vessel List A'!BP37=2,2,IF('Vessel List A'!BP37=3,3,IF('Vessel List A'!BP37=4,4,IF('Vessel List A'!BP37=5,5,IF('Vessel List A'!BP37=6,6,IF('Vessel List A'!BP37=7,7,IF('Vessel List A'!BP37=8,8,IF('Vessel List A'!BP37=9,9,IF('Vessel List A'!BP37=10,10,IF('Vessel List A'!BP37=11,11,IF('Vessel List A'!BP37=12,12,IF('Vessel List A'!BP37=13,13,IF('Vessel List A'!BP37=14,14,IF('Vessel List A'!BP37=15,15,IF('Vessel List A'!BP37=16,16,0))))))))))))))))))</f>
        <v xml:space="preserve"> </v>
      </c>
      <c r="AL38" s="154"/>
      <c r="AM38" s="158"/>
      <c r="AN38" s="390" t="str">
        <f t="shared" si="10"/>
        <v/>
      </c>
      <c r="AO38" s="158"/>
      <c r="AP38" s="137"/>
      <c r="AQ38" s="388" t="str">
        <f t="shared" si="11"/>
        <v/>
      </c>
      <c r="AR38" s="157" t="str">
        <f>IF(VALUE(IF('Vessel List A'!CC37=1,1,IF('Vessel List A'!CC37=2,2,IF('Vessel List A'!CC37=3,3,IF('Vessel List A'!CC37=4,4,IF('Vessel List A'!CC37=5,5,IF('Vessel List A'!CC37=6,6,IF('Vessel List A'!CC37=7,7,IF('Vessel List A'!CC37=8,8,IF('Vessel List A'!CC37=9,9,IF('Vessel List A'!CC37=10,10,IF('Vessel List A'!CC37=11,11,IF('Vessel List A'!CC37=12,12,IF('Vessel List A'!CC37=13,13,IF('Vessel List A'!CC37=14,14,IF('Vessel List A'!CC37=15,15,IF('Vessel List A'!CC37=16,16,0)))))))))))))))))=0," ",VALUE(IF('Vessel List A'!CC37=1,1,IF('Vessel List A'!CC37=2,2,IF('Vessel List A'!CC37=3,3,IF('Vessel List A'!CC37=4,4,IF('Vessel List A'!CC37=5,5,IF('Vessel List A'!CC37=6,6,IF('Vessel List A'!CC37=7,7,IF('Vessel List A'!CC37=8,8,IF('Vessel List A'!CC37=9,9,IF('Vessel List A'!CC37=10,10,IF('Vessel List A'!CC37=11,11,IF('Vessel List A'!CC37=12,12,IF('Vessel List A'!CC37=13,13,IF('Vessel List A'!CC37=14,14,IF('Vessel List A'!CC37=15,15,IF('Vessel List A'!CC37=16,16,0))))))))))))))))))</f>
        <v xml:space="preserve"> </v>
      </c>
      <c r="AS38" s="154"/>
      <c r="AT38" s="158"/>
      <c r="AU38" s="390" t="str">
        <f t="shared" si="12"/>
        <v/>
      </c>
      <c r="AV38" s="158"/>
      <c r="AW38" s="137"/>
      <c r="AX38" s="388" t="str">
        <f t="shared" si="13"/>
        <v/>
      </c>
      <c r="AY38" s="157" t="str">
        <f>IF(VALUE(IF('Vessel List A'!CP37=1,1,IF('Vessel List A'!CP37=2,2,IF('Vessel List A'!CP37=3,3,IF('Vessel List A'!CP37=4,4,IF('Vessel List A'!CP37=5,5,IF('Vessel List A'!CP37=6,6,IF('Vessel List A'!CP37=7,7,IF('Vessel List A'!CP37=8,8,IF('Vessel List A'!CP37=9,9,IF('Vessel List A'!CP37=10,10,IF('Vessel List A'!CP37=11,11,IF('Vessel List A'!CP37=12,12,IF('Vessel List A'!CP37=13,13,IF('Vessel List A'!CP37=14,14,IF('Vessel List A'!CP37=15,15,IF('Vessel List A'!CP37=16,16,0)))))))))))))))))=0," ",VALUE(IF('Vessel List A'!CP37=1,1,IF('Vessel List A'!CP37=2,2,IF('Vessel List A'!CP37=3,3,IF('Vessel List A'!CP37=4,4,IF('Vessel List A'!CP37=5,5,IF('Vessel List A'!CP37=6,6,IF('Vessel List A'!CP37=7,7,IF('Vessel List A'!CP37=8,8,IF('Vessel List A'!CP37=9,9,IF('Vessel List A'!CP37=10,10,IF('Vessel List A'!CP37=11,11,IF('Vessel List A'!CP37=12,12,IF('Vessel List A'!CP37=13,13,IF('Vessel List A'!CP37=14,14,IF('Vessel List A'!CP37=15,15,IF('Vessel List A'!CP37=16,16,0))))))))))))))))))</f>
        <v xml:space="preserve"> </v>
      </c>
      <c r="AZ38" s="154"/>
      <c r="BA38" s="158"/>
      <c r="BB38" s="390" t="str">
        <f t="shared" si="14"/>
        <v/>
      </c>
      <c r="BC38" s="158"/>
      <c r="BD38" s="137"/>
      <c r="BE38" s="388" t="str">
        <f t="shared" si="15"/>
        <v/>
      </c>
      <c r="BF38" s="157" t="str">
        <f>IF(VALUE(IF('Vessel List A'!DC37=1,1,IF('Vessel List A'!DC37=2,2,IF('Vessel List A'!DC37=3,3,IF('Vessel List A'!DC37=4,4,IF('Vessel List A'!DC37=5,5,IF('Vessel List A'!DC37=6,6,IF('Vessel List A'!DC37=7,7,IF('Vessel List A'!DC37=8,8,IF('Vessel List A'!DC37=9,9,IF('Vessel List A'!DC37=10,10,IF('Vessel List A'!DC37=11,11,IF('Vessel List A'!DC37=12,12,IF('Vessel List A'!DC37=13,13,IF('Vessel List A'!DC37=14,14,IF('Vessel List A'!DC37=15,15,IF('Vessel List A'!DC37=16,16,0)))))))))))))))))=0," ",VALUE(IF('Vessel List A'!DC37=1,1,IF('Vessel List A'!DC37=2,2,IF('Vessel List A'!DC37=3,3,IF('Vessel List A'!DC37=4,4,IF('Vessel List A'!DC37=5,5,IF('Vessel List A'!DC37=6,6,IF('Vessel List A'!DC37=7,7,IF('Vessel List A'!DC37=8,8,IF('Vessel List A'!DC37=9,9,IF('Vessel List A'!DC37=10,10,IF('Vessel List A'!DC37=11,11,IF('Vessel List A'!DC37=12,12,IF('Vessel List A'!DC37=13,13,IF('Vessel List A'!DC37=14,14,IF('Vessel List A'!DC37=15,15,IF('Vessel List A'!DC37=16,16,0))))))))))))))))))</f>
        <v xml:space="preserve"> </v>
      </c>
      <c r="BG38" s="154"/>
      <c r="BH38" s="158"/>
      <c r="BI38" s="390" t="str">
        <f t="shared" si="16"/>
        <v/>
      </c>
      <c r="BJ38" s="158"/>
      <c r="BK38" s="137"/>
      <c r="BL38" s="388" t="str">
        <f t="shared" si="17"/>
        <v/>
      </c>
      <c r="BM38" s="157" t="str">
        <f>IF(VALUE(IF('Vessel List A'!DP37=1,1,IF('Vessel List A'!DP37=2,2,IF('Vessel List A'!DP37=3,3,IF('Vessel List A'!DP37=4,4,IF('Vessel List A'!DP37=5,5,IF('Vessel List A'!DP37=6,6,IF('Vessel List A'!DP37=7,7,IF('Vessel List A'!DP37=8,8,IF('Vessel List A'!DP37=9,9,IF('Vessel List A'!DP37=10,10,IF('Vessel List A'!DP37=11,11,IF('Vessel List A'!DP37=12,12,IF('Vessel List A'!DP37=13,13,IF('Vessel List A'!DP37=14,14,IF('Vessel List A'!DP37=15,15,IF('Vessel List A'!DP37=16,16,0)))))))))))))))))=0," ",VALUE(IF('Vessel List A'!DP37=1,1,IF('Vessel List A'!DP37=2,2,IF('Vessel List A'!DP37=3,3,IF('Vessel List A'!DP37=4,4,IF('Vessel List A'!DP37=5,5,IF('Vessel List A'!DP37=6,6,IF('Vessel List A'!DP37=7,7,IF('Vessel List A'!DP37=8,8,IF('Vessel List A'!DP37=9,9,IF('Vessel List A'!DP37=10,10,IF('Vessel List A'!DP37=11,11,IF('Vessel List A'!DP37=12,12,IF('Vessel List A'!DP37=13,13,IF('Vessel List A'!DP37=14,14,IF('Vessel List A'!DP37=15,15,IF('Vessel List A'!DP37=16,16,0))))))))))))))))))</f>
        <v xml:space="preserve"> </v>
      </c>
      <c r="BN38" s="154"/>
      <c r="BO38" s="158"/>
      <c r="BP38" s="390" t="str">
        <f t="shared" si="18"/>
        <v/>
      </c>
      <c r="BQ38" s="158"/>
      <c r="BR38" s="137"/>
      <c r="BS38" s="388" t="str">
        <f t="shared" si="19"/>
        <v/>
      </c>
      <c r="BT38" s="157" t="str">
        <f>IF(VALUE(IF('Vessel List A'!EC37=1,1,IF('Vessel List A'!EC37=2,2,IF('Vessel List A'!EC37=3,3,IF('Vessel List A'!EC37=4,4,IF('Vessel List A'!EC37=5,5,IF('Vessel List A'!EC37=6,6,IF('Vessel List A'!EC37=7,7,IF('Vessel List A'!EC37=8,8,IF('Vessel List A'!EC37=9,9,IF('Vessel List A'!EC37=10,10,IF('Vessel List A'!EC37=11,11,IF('Vessel List A'!EC37=12,12,IF('Vessel List A'!EC37=13,13,IF('Vessel List A'!EC37=14,14,IF('Vessel List A'!EC37=15,15,IF('Vessel List A'!EC37=16,16,0)))))))))))))))))=0," ",VALUE(IF('Vessel List A'!EC37=1,1,IF('Vessel List A'!EC37=2,2,IF('Vessel List A'!EC37=3,3,IF('Vessel List A'!EC37=4,4,IF('Vessel List A'!EC37=5,5,IF('Vessel List A'!EC37=6,6,IF('Vessel List A'!EC37=7,7,IF('Vessel List A'!EC37=8,8,IF('Vessel List A'!EC37=9,9,IF('Vessel List A'!EC37=10,10,IF('Vessel List A'!EC37=11,11,IF('Vessel List A'!EC37=12,12,IF('Vessel List A'!EC37=13,13,IF('Vessel List A'!EC37=14,14,IF('Vessel List A'!EC37=15,15,IF('Vessel List A'!EC37=16,16,0))))))))))))))))))</f>
        <v xml:space="preserve"> </v>
      </c>
      <c r="BU38" s="154"/>
      <c r="BV38" s="158"/>
      <c r="BW38" s="390" t="str">
        <f t="shared" si="20"/>
        <v/>
      </c>
      <c r="BX38" s="158"/>
      <c r="BY38" s="137"/>
      <c r="BZ38" s="388" t="str">
        <f t="shared" si="21"/>
        <v/>
      </c>
      <c r="CA38" s="157" t="str">
        <f>IF(VALUE(IF('Vessel List A'!EP37=1,1,IF('Vessel List A'!EP37=2,2,IF('Vessel List A'!EP37=3,3,IF('Vessel List A'!EP37=4,4,IF('Vessel List A'!EP37=5,5,IF('Vessel List A'!EP37=6,6,IF('Vessel List A'!EP37=7,7,IF('Vessel List A'!EP37=8,8,IF('Vessel List A'!EP37=9,9,IF('Vessel List A'!EP37=10,10,IF('Vessel List A'!EP37=11,11,IF('Vessel List A'!EP37=12,12,IF('Vessel List A'!EP37=13,13,IF('Vessel List A'!EP37=14,14,IF('Vessel List A'!EP37=15,15,IF('Vessel List A'!EP37=16,16,0)))))))))))))))))=0," ",VALUE(IF('Vessel List A'!EP37=1,1,IF('Vessel List A'!EP37=2,2,IF('Vessel List A'!EP37=3,3,IF('Vessel List A'!EP37=4,4,IF('Vessel List A'!EP37=5,5,IF('Vessel List A'!EP37=6,6,IF('Vessel List A'!EP37=7,7,IF('Vessel List A'!EP37=8,8,IF('Vessel List A'!EP37=9,9,IF('Vessel List A'!EP37=10,10,IF('Vessel List A'!EP37=11,11,IF('Vessel List A'!EP37=12,12,IF('Vessel List A'!EP37=13,13,IF('Vessel List A'!EP37=14,14,IF('Vessel List A'!EP37=15,15,IF('Vessel List A'!EP37=16,16,0))))))))))))))))))</f>
        <v xml:space="preserve"> </v>
      </c>
      <c r="CB38" s="154"/>
      <c r="CC38" s="158"/>
      <c r="CD38" s="390" t="str">
        <f t="shared" si="22"/>
        <v/>
      </c>
      <c r="CE38" s="158"/>
      <c r="CF38" s="137"/>
      <c r="CG38" s="388" t="str">
        <f t="shared" si="23"/>
        <v/>
      </c>
      <c r="CH38" s="157" t="str">
        <f>IF(VALUE(IF('Vessel List A'!FC37=1,1,IF('Vessel List A'!FC37=2,2,IF('Vessel List A'!FC37=3,3,IF('Vessel List A'!FC37=4,4,IF('Vessel List A'!FC37=5,5,IF('Vessel List A'!FC37=6,6,IF('Vessel List A'!FC37=7,7,IF('Vessel List A'!FC37=8,8,IF('Vessel List A'!FC37=9,9,IF('Vessel List A'!FC37=10,10,IF('Vessel List A'!FC37=11,11,IF('Vessel List A'!FC37=12,12,IF('Vessel List A'!FC37=13,13,IF('Vessel List A'!FC37=14,14,IF('Vessel List A'!FC37=15,15,IF('Vessel List A'!FC37=16,16,0)))))))))))))))))=0," ",VALUE(IF('Vessel List A'!FC37=1,1,IF('Vessel List A'!FC37=2,2,IF('Vessel List A'!FC37=3,3,IF('Vessel List A'!FC37=4,4,IF('Vessel List A'!FC37=5,5,IF('Vessel List A'!FC37=6,6,IF('Vessel List A'!FC37=7,7,IF('Vessel List A'!FC37=8,8,IF('Vessel List A'!FC37=9,9,IF('Vessel List A'!FC37=10,10,IF('Vessel List A'!FC37=11,11,IF('Vessel List A'!FC37=12,12,IF('Vessel List A'!FC37=13,13,IF('Vessel List A'!FC37=14,14,IF('Vessel List A'!FC37=15,15,IF('Vessel List A'!FC37=16,16,0))))))))))))))))))</f>
        <v xml:space="preserve"> </v>
      </c>
      <c r="CI38" s="154"/>
      <c r="CJ38" s="158"/>
      <c r="CK38" s="390" t="str">
        <f t="shared" si="24"/>
        <v/>
      </c>
      <c r="CL38" s="158"/>
      <c r="CM38" s="137"/>
      <c r="CN38" s="388" t="str">
        <f t="shared" si="25"/>
        <v/>
      </c>
      <c r="CO38" s="157" t="str">
        <f>IF(VALUE(IF('Vessel List A'!FP37=1,1,IF('Vessel List A'!FP37=2,2,IF('Vessel List A'!FP37=3,3,IF('Vessel List A'!FP37=4,4,IF('Vessel List A'!FP37=5,5,IF('Vessel List A'!FP37=6,6,IF('Vessel List A'!FP37=7,7,IF('Vessel List A'!FP37=8,8,IF('Vessel List A'!FP37=9,9,IF('Vessel List A'!FP37=10,10,IF('Vessel List A'!FP37=11,11,IF('Vessel List A'!FP37=12,12,IF('Vessel List A'!FP37=13,13,IF('Vessel List A'!FP37=14,14,IF('Vessel List A'!FP37=15,15,IF('Vessel List A'!FP37=16,16,0)))))))))))))))))=0," ",VALUE(IF('Vessel List A'!FP37=1,1,IF('Vessel List A'!FP37=2,2,IF('Vessel List A'!FP37=3,3,IF('Vessel List A'!FP37=4,4,IF('Vessel List A'!FP37=5,5,IF('Vessel List A'!FP37=6,6,IF('Vessel List A'!FP37=7,7,IF('Vessel List A'!FP37=8,8,IF('Vessel List A'!FP37=9,9,IF('Vessel List A'!FP37=10,10,IF('Vessel List A'!FP37=11,11,IF('Vessel List A'!FP37=12,12,IF('Vessel List A'!FP37=13,13,IF('Vessel List A'!FP37=14,14,IF('Vessel List A'!FP37=15,15,IF('Vessel List A'!FP37=16,16,0))))))))))))))))))</f>
        <v xml:space="preserve"> </v>
      </c>
      <c r="CP38" s="154"/>
      <c r="CQ38" s="158"/>
      <c r="CR38" s="390" t="str">
        <f t="shared" si="26"/>
        <v/>
      </c>
      <c r="CS38" s="158"/>
      <c r="CT38" s="137"/>
      <c r="CU38" s="388" t="str">
        <f t="shared" si="27"/>
        <v/>
      </c>
      <c r="CV38" s="157" t="str">
        <f>IF(VALUE(IF('Vessel List A'!GC37=1,1,IF('Vessel List A'!GC37=2,2,IF('Vessel List A'!GC37=3,3,IF('Vessel List A'!GC37=4,4,IF('Vessel List A'!GC37=5,5,IF('Vessel List A'!GC37=6,6,IF('Vessel List A'!GC37=7,7,IF('Vessel List A'!GC37=8,8,IF('Vessel List A'!GC37=9,9,IF('Vessel List A'!GC37=10,10,IF('Vessel List A'!GC37=11,11,IF('Vessel List A'!GC37=12,12,IF('Vessel List A'!GC37=13,13,IF('Vessel List A'!GC37=14,14,IF('Vessel List A'!GC37=15,15,IF('Vessel List A'!GC37=16,16,0)))))))))))))))))=0," ",VALUE(IF('Vessel List A'!GC37=1,1,IF('Vessel List A'!GC37=2,2,IF('Vessel List A'!GC37=3,3,IF('Vessel List A'!GC37=4,4,IF('Vessel List A'!GC37=5,5,IF('Vessel List A'!GC37=6,6,IF('Vessel List A'!GC37=7,7,IF('Vessel List A'!GC37=8,8,IF('Vessel List A'!GC37=9,9,IF('Vessel List A'!GC37=10,10,IF('Vessel List A'!GC37=11,11,IF('Vessel List A'!GC37=12,12,IF('Vessel List A'!GC37=13,13,IF('Vessel List A'!GC37=14,14,IF('Vessel List A'!GC37=15,15,IF('Vessel List A'!GC37=16,16,0))))))))))))))))))</f>
        <v xml:space="preserve"> </v>
      </c>
      <c r="CW38" s="154"/>
      <c r="CX38" s="158"/>
      <c r="CY38" s="390" t="str">
        <f t="shared" si="28"/>
        <v/>
      </c>
      <c r="CZ38" s="158"/>
      <c r="DA38" s="137"/>
      <c r="DB38" s="388" t="str">
        <f t="shared" si="29"/>
        <v/>
      </c>
      <c r="DC38" s="157" t="str">
        <f>IF(VALUE(IF('Vessel List A'!GP37=1,1,IF('Vessel List A'!GP37=2,2,IF('Vessel List A'!GP37=3,3,IF('Vessel List A'!GP37=4,4,IF('Vessel List A'!GP37=5,5,IF('Vessel List A'!GP37=6,6,IF('Vessel List A'!GP37=7,7,IF('Vessel List A'!GP37=8,8,IF('Vessel List A'!GP37=9,9,IF('Vessel List A'!GP37=10,10,IF('Vessel List A'!GP37=11,11,IF('Vessel List A'!GP37=12,12,IF('Vessel List A'!GP37=13,13,IF('Vessel List A'!GP37=14,14,IF('Vessel List A'!GP37=15,15,IF('Vessel List A'!GP37=16,16,0)))))))))))))))))=0," ",VALUE(IF('Vessel List A'!GP37=1,1,IF('Vessel List A'!GP37=2,2,IF('Vessel List A'!GP37=3,3,IF('Vessel List A'!GP37=4,4,IF('Vessel List A'!GP37=5,5,IF('Vessel List A'!GP37=6,6,IF('Vessel List A'!GP37=7,7,IF('Vessel List A'!GP37=8,8,IF('Vessel List A'!GP37=9,9,IF('Vessel List A'!GP37=10,10,IF('Vessel List A'!GP37=11,11,IF('Vessel List A'!GP37=12,12,IF('Vessel List A'!GP37=13,13,IF('Vessel List A'!GP37=14,14,IF('Vessel List A'!GP37=15,15,IF('Vessel List A'!GP37=16,16,0))))))))))))))))))</f>
        <v xml:space="preserve"> </v>
      </c>
      <c r="DD38" s="154"/>
      <c r="DE38" s="158"/>
      <c r="DF38" s="390" t="str">
        <f t="shared" si="30"/>
        <v/>
      </c>
      <c r="DG38" s="158"/>
      <c r="DH38" s="137"/>
      <c r="DI38" s="388" t="str">
        <f t="shared" si="31"/>
        <v/>
      </c>
      <c r="DJ38" s="157" t="str">
        <f>IF(VALUE(IF('Vessel List A'!HC37=1,1,IF('Vessel List A'!HC37=2,2,IF('Vessel List A'!HC37=3,3,IF('Vessel List A'!HC37=4,4,IF('Vessel List A'!HC37=5,5,IF('Vessel List A'!HC37=6,6,IF('Vessel List A'!HC37=7,7,IF('Vessel List A'!HC37=8,8,IF('Vessel List A'!HC37=9,9,IF('Vessel List A'!HC37=10,10,IF('Vessel List A'!HC37=11,11,IF('Vessel List A'!HC37=12,12,IF('Vessel List A'!HC37=13,13,IF('Vessel List A'!HC37=14,14,IF('Vessel List A'!HC37=15,15,IF('Vessel List A'!HC37=16,16,0)))))))))))))))))=0," ",VALUE(IF('Vessel List A'!HC37=1,1,IF('Vessel List A'!HC37=2,2,IF('Vessel List A'!HC37=3,3,IF('Vessel List A'!HC37=4,4,IF('Vessel List A'!HC37=5,5,IF('Vessel List A'!HC37=6,6,IF('Vessel List A'!HC37=7,7,IF('Vessel List A'!HC37=8,8,IF('Vessel List A'!HC37=9,9,IF('Vessel List A'!HC37=10,10,IF('Vessel List A'!HC37=11,11,IF('Vessel List A'!HC37=12,12,IF('Vessel List A'!HC37=13,13,IF('Vessel List A'!HC37=14,14,IF('Vessel List A'!HC37=15,15,IF('Vessel List A'!HC37=16,16,0))))))))))))))))))</f>
        <v xml:space="preserve"> </v>
      </c>
      <c r="DK38" s="154"/>
      <c r="DL38" s="158"/>
      <c r="DM38" s="390" t="str">
        <f t="shared" si="32"/>
        <v/>
      </c>
      <c r="DN38" s="158"/>
      <c r="DO38" s="137"/>
      <c r="DP38" s="388" t="str">
        <f t="shared" si="33"/>
        <v/>
      </c>
      <c r="DQ38" s="157" t="str">
        <f>IF(VALUE(IF('Vessel List A'!HP37=1,1,IF('Vessel List A'!HP37=2,2,IF('Vessel List A'!HP37=3,3,IF('Vessel List A'!HP37=4,4,IF('Vessel List A'!HP37=5,5,IF('Vessel List A'!HP37=6,6,IF('Vessel List A'!HP37=7,7,IF('Vessel List A'!HP37=8,8,IF('Vessel List A'!HP37=9,9,IF('Vessel List A'!HP37=10,10,IF('Vessel List A'!HP37=11,11,IF('Vessel List A'!HP37=12,12,IF('Vessel List A'!HP37=13,13,IF('Vessel List A'!HP37=14,14,IF('Vessel List A'!HP37=15,15,IF('Vessel List A'!HP37=16,16,0)))))))))))))))))=0," ",VALUE(IF('Vessel List A'!HP37=1,1,IF('Vessel List A'!HP37=2,2,IF('Vessel List A'!HP37=3,3,IF('Vessel List A'!HP37=4,4,IF('Vessel List A'!HP37=5,5,IF('Vessel List A'!HP37=6,6,IF('Vessel List A'!HP37=7,7,IF('Vessel List A'!HP37=8,8,IF('Vessel List A'!HP37=9,9,IF('Vessel List A'!HP37=10,10,IF('Vessel List A'!HP37=11,11,IF('Vessel List A'!HP37=12,12,IF('Vessel List A'!HP37=13,13,IF('Vessel List A'!HP37=14,14,IF('Vessel List A'!HP37=15,15,IF('Vessel List A'!HP37=16,16,0))))))))))))))))))</f>
        <v xml:space="preserve"> </v>
      </c>
      <c r="DR38" s="154"/>
      <c r="DS38" s="158"/>
      <c r="DT38" s="390" t="str">
        <f t="shared" si="34"/>
        <v/>
      </c>
      <c r="DU38" s="158"/>
      <c r="DV38" s="137"/>
      <c r="DW38" s="388" t="str">
        <f t="shared" si="35"/>
        <v/>
      </c>
      <c r="DX38" s="157" t="str">
        <f>IF(VALUE(IF('Vessel List A'!IC37=1,1,IF('Vessel List A'!IC37=2,2,IF('Vessel List A'!IC37=3,3,IF('Vessel List A'!IC37=4,4,IF('Vessel List A'!IC37=5,5,IF('Vessel List A'!IC37=6,6,IF('Vessel List A'!IC37=7,7,IF('Vessel List A'!IC37=8,8,IF('Vessel List A'!IC37=9,9,IF('Vessel List A'!IC37=10,10,IF('Vessel List A'!IC37=11,11,IF('Vessel List A'!IC37=12,12,IF('Vessel List A'!IC37=13,13,IF('Vessel List A'!IC37=14,14,IF('Vessel List A'!IC37=15,15,IF('Vessel List A'!IC37=16,16,0)))))))))))))))))=0," ",VALUE(IF('Vessel List A'!IC37=1,1,IF('Vessel List A'!IC37=2,2,IF('Vessel List A'!IC37=3,3,IF('Vessel List A'!IC37=4,4,IF('Vessel List A'!IC37=5,5,IF('Vessel List A'!IC37=6,6,IF('Vessel List A'!IC37=7,7,IF('Vessel List A'!IC37=8,8,IF('Vessel List A'!IC37=9,9,IF('Vessel List A'!IC37=10,10,IF('Vessel List A'!IC37=11,11,IF('Vessel List A'!IC37=12,12,IF('Vessel List A'!IC37=13,13,IF('Vessel List A'!IC37=14,14,IF('Vessel List A'!IC37=15,15,IF('Vessel List A'!IC37=16,16,0))))))))))))))))))</f>
        <v xml:space="preserve"> </v>
      </c>
      <c r="DY38" s="154"/>
      <c r="DZ38" s="158"/>
      <c r="EA38" s="390" t="str">
        <f t="shared" si="36"/>
        <v/>
      </c>
      <c r="EB38" s="158"/>
      <c r="EC38" s="137"/>
      <c r="ED38" s="388" t="str">
        <f t="shared" si="37"/>
        <v/>
      </c>
      <c r="EE38" s="157" t="str">
        <f>IF(VALUE(IF('Vessel List A'!IP37=1,1,IF('Vessel List A'!IP37=2,2,IF('Vessel List A'!IP37=3,3,IF('Vessel List A'!IP37=4,4,IF('Vessel List A'!IP37=5,5,IF('Vessel List A'!IP37=6,6,IF('Vessel List A'!IP37=7,7,IF('Vessel List A'!IP37=8,8,IF('Vessel List A'!IP37=9,9,IF('Vessel List A'!IP37=10,10,IF('Vessel List A'!IP37=11,11,IF('Vessel List A'!IP37=12,12,IF('Vessel List A'!IP37=13,13,IF('Vessel List A'!IP37=14,14,IF('Vessel List A'!IP37=15,15,IF('Vessel List A'!IP37=16,16,0)))))))))))))))))=0," ",VALUE(IF('Vessel List A'!IP37=1,1,IF('Vessel List A'!IP37=2,2,IF('Vessel List A'!IP37=3,3,IF('Vessel List A'!IP37=4,4,IF('Vessel List A'!IP37=5,5,IF('Vessel List A'!IP37=6,6,IF('Vessel List A'!IP37=7,7,IF('Vessel List A'!IP37=8,8,IF('Vessel List A'!IP37=9,9,IF('Vessel List A'!IP37=10,10,IF('Vessel List A'!IP37=11,11,IF('Vessel List A'!IP37=12,12,IF('Vessel List A'!IP37=13,13,IF('Vessel List A'!IP37=14,14,IF('Vessel List A'!IP37=15,15,IF('Vessel List A'!IP37=16,16,0))))))))))))))))))</f>
        <v xml:space="preserve"> </v>
      </c>
      <c r="EF38" s="154"/>
      <c r="EG38" s="158"/>
      <c r="EH38" s="390" t="str">
        <f t="shared" si="38"/>
        <v/>
      </c>
      <c r="EI38" s="158"/>
      <c r="EJ38" s="137"/>
      <c r="EK38" s="397" t="str">
        <f t="shared" si="39"/>
        <v/>
      </c>
      <c r="EL38" s="144"/>
      <c r="EM38" s="157" t="str">
        <f>IF(VALUE(IF('Vessel List B'!C37=1,1,IF('Vessel List B'!C37=2,2,IF('Vessel List B'!C37=3,3,IF('Vessel List B'!C37=4,4,IF('Vessel List B'!C37=5,5,IF('Vessel List B'!C37=6,6,IF('Vessel List B'!C37=7,7,IF('Vessel List B'!C37=8,8,IF('Vessel List B'!C37=9,9,IF('Vessel List B'!C37=10,10,IF('Vessel List B'!C37=11,11,IF('Vessel List B'!C37=12,12,IF('Vessel List B'!C37=13,13,IF('Vessel List B'!C37=14,14,IF('Vessel List B'!C37=15,15,IF('Vessel List B'!C37=16,16,0)))))))))))))))))=0," ",VALUE(IF('Vessel List B'!C37=1,1,IF('Vessel List B'!C37=2,2,IF('Vessel List B'!C37=3,3,IF('Vessel List B'!C37=4,4,IF('Vessel List B'!C37=5,5,IF('Vessel List B'!C37=6,6,IF('Vessel List B'!C37=7,7,IF('Vessel List B'!C37=8,8,IF('Vessel List B'!C37=9,9,IF('Vessel List B'!C37=10,10,IF('Vessel List B'!C37=11,11,IF('Vessel List B'!C37=12,12,IF('Vessel List B'!C37=13,13,IF('Vessel List B'!C37=14,14,IF('Vessel List B'!C37=15,15,IF('Vessel List B'!C37=16,16,0))))))))))))))))))</f>
        <v xml:space="preserve"> </v>
      </c>
      <c r="EN38" s="154"/>
      <c r="EO38" s="158"/>
      <c r="EP38" s="390" t="str">
        <f t="shared" si="40"/>
        <v/>
      </c>
      <c r="EQ38" s="158"/>
      <c r="ER38" s="137"/>
      <c r="ES38" s="388" t="str">
        <f t="shared" si="41"/>
        <v/>
      </c>
      <c r="ET38" s="157" t="str">
        <f>IF(VALUE(IF('Vessel List B'!P37=1,1,IF('Vessel List B'!P37=2,2,IF('Vessel List B'!P37=3,3,IF('Vessel List B'!P37=4,4,IF('Vessel List B'!P37=5,5,IF('Vessel List B'!P37=6,6,IF('Vessel List B'!P37=7,7,IF('Vessel List B'!P37=8,8,IF('Vessel List B'!P37=9,9,IF('Vessel List B'!P37=10,10,IF('Vessel List B'!P37=11,11,IF('Vessel List B'!P37=12,12,IF('Vessel List B'!P37=13,13,IF('Vessel List B'!P37=14,14,IF('Vessel List B'!P37=15,15,IF('Vessel List B'!P37=16,16,0)))))))))))))))))=0," ",VALUE(IF('Vessel List B'!P37=1,1,IF('Vessel List B'!P37=2,2,IF('Vessel List B'!P37=3,3,IF('Vessel List B'!P37=4,4,IF('Vessel List B'!P37=5,5,IF('Vessel List B'!P37=6,6,IF('Vessel List B'!P37=7,7,IF('Vessel List B'!P37=8,8,IF('Vessel List B'!P37=9,9,IF('Vessel List B'!P37=10,10,IF('Vessel List B'!P37=11,11,IF('Vessel List B'!P37=12,12,IF('Vessel List B'!P37=13,13,IF('Vessel List B'!P37=14,14,IF('Vessel List B'!P37=15,15,IF('Vessel List B'!P37=16,16,0))))))))))))))))))</f>
        <v xml:space="preserve"> </v>
      </c>
      <c r="EU38" s="154"/>
      <c r="EV38" s="158"/>
      <c r="EW38" s="390" t="str">
        <f t="shared" si="42"/>
        <v/>
      </c>
      <c r="EX38" s="158"/>
      <c r="EY38" s="137"/>
      <c r="EZ38" s="388" t="str">
        <f t="shared" si="43"/>
        <v/>
      </c>
      <c r="FA38" s="157" t="str">
        <f>IF(VALUE(IF('Vessel List B'!AC37=1,1,IF('Vessel List B'!AC37=2,2,IF('Vessel List B'!AC37=3,3,IF('Vessel List B'!AC37=4,4,IF('Vessel List B'!AC37=5,5,IF('Vessel List B'!AC37=6,6,IF('Vessel List B'!AC37=7,7,IF('Vessel List B'!AC37=8,8,IF('Vessel List B'!AC37=9,9,IF('Vessel List B'!AC37=10,10,IF('Vessel List B'!AC37=11,11,IF('Vessel List B'!AC37=12,12,IF('Vessel List B'!AC37=13,13,IF('Vessel List B'!AC37=14,14,IF('Vessel List B'!AC37=15,15,IF('Vessel List B'!AC37=16,16,0)))))))))))))))))=0," ",VALUE(IF('Vessel List B'!AC37=1,1,IF('Vessel List B'!AC37=2,2,IF('Vessel List B'!AC37=3,3,IF('Vessel List B'!AC37=4,4,IF('Vessel List B'!AC37=5,5,IF('Vessel List B'!AC37=6,6,IF('Vessel List B'!AC37=7,7,IF('Vessel List B'!AC37=8,8,IF('Vessel List B'!AC37=9,9,IF('Vessel List B'!AC37=10,10,IF('Vessel List B'!AC37=11,11,IF('Vessel List B'!AC37=12,12,IF('Vessel List B'!AC37=13,13,IF('Vessel List B'!AC37=14,14,IF('Vessel List B'!AC37=15,15,IF('Vessel List B'!AC37=16,16,0))))))))))))))))))</f>
        <v xml:space="preserve"> </v>
      </c>
      <c r="FB38" s="154"/>
      <c r="FC38" s="158"/>
      <c r="FD38" s="390" t="str">
        <f t="shared" si="44"/>
        <v/>
      </c>
      <c r="FE38" s="158"/>
      <c r="FF38" s="137"/>
      <c r="FG38" s="388" t="str">
        <f t="shared" si="45"/>
        <v/>
      </c>
      <c r="FH38" s="157" t="str">
        <f>IF(VALUE(IF('Vessel List B'!AP37=1,1,IF('Vessel List B'!AP37=2,2,IF('Vessel List B'!AP37=3,3,IF('Vessel List B'!AP37=4,4,IF('Vessel List B'!AP37=5,5,IF('Vessel List B'!AP37=6,6,IF('Vessel List B'!AP37=7,7,IF('Vessel List B'!AP37=8,8,IF('Vessel List B'!AP37=9,9,IF('Vessel List B'!AP37=10,10,IF('Vessel List B'!AP37=11,11,IF('Vessel List B'!AP37=12,12,IF('Vessel List B'!AP37=13,13,IF('Vessel List B'!AP37=14,14,IF('Vessel List B'!AP37=15,15,IF('Vessel List B'!AP37=16,16,0)))))))))))))))))=0," ",VALUE(IF('Vessel List B'!AP37=1,1,IF('Vessel List B'!AP37=2,2,IF('Vessel List B'!AP37=3,3,IF('Vessel List B'!AP37=4,4,IF('Vessel List B'!AP37=5,5,IF('Vessel List B'!AP37=6,6,IF('Vessel List B'!AP37=7,7,IF('Vessel List B'!AP37=8,8,IF('Vessel List B'!AP37=9,9,IF('Vessel List B'!AP37=10,10,IF('Vessel List B'!AP37=11,11,IF('Vessel List B'!AP37=12,12,IF('Vessel List B'!AP37=13,13,IF('Vessel List B'!AP37=14,14,IF('Vessel List B'!AP37=15,15,IF('Vessel List B'!AP37=16,16,0))))))))))))))))))</f>
        <v xml:space="preserve"> </v>
      </c>
      <c r="FI38" s="154"/>
      <c r="FJ38" s="158"/>
      <c r="FK38" s="390" t="str">
        <f t="shared" si="46"/>
        <v/>
      </c>
      <c r="FL38" s="158"/>
      <c r="FM38" s="137"/>
      <c r="FN38" s="388" t="str">
        <f t="shared" si="47"/>
        <v/>
      </c>
      <c r="FO38" s="157" t="str">
        <f>IF(VALUE(IF('Vessel List B'!BC37=1,1,IF('Vessel List B'!BC37=2,2,IF('Vessel List B'!BC37=3,3,IF('Vessel List B'!BC37=4,4,IF('Vessel List B'!BC37=5,5,IF('Vessel List B'!BC37=6,6,IF('Vessel List B'!BC37=7,7,IF('Vessel List B'!BC37=8,8,IF('Vessel List B'!BC37=9,9,IF('Vessel List B'!BC37=10,10,IF('Vessel List B'!BC37=11,11,IF('Vessel List B'!BC37=12,12,IF('Vessel List B'!BC37=13,13,IF('Vessel List B'!BC37=14,14,IF('Vessel List B'!BC37=15,15,IF('Vessel List B'!BC37=16,16,0)))))))))))))))))=0," ",VALUE(IF('Vessel List B'!BC37=1,1,IF('Vessel List B'!BC37=2,2,IF('Vessel List B'!BC37=3,3,IF('Vessel List B'!BC37=4,4,IF('Vessel List B'!BC37=5,5,IF('Vessel List B'!BC37=6,6,IF('Vessel List B'!BC37=7,7,IF('Vessel List B'!BC37=8,8,IF('Vessel List B'!BC37=9,9,IF('Vessel List B'!BC37=10,10,IF('Vessel List B'!BC37=11,11,IF('Vessel List B'!BC37=12,12,IF('Vessel List B'!BC37=13,13,IF('Vessel List B'!BC37=14,14,IF('Vessel List B'!BC37=15,15,IF('Vessel List B'!BC37=16,16,0))))))))))))))))))</f>
        <v xml:space="preserve"> </v>
      </c>
      <c r="FP38" s="154"/>
      <c r="FQ38" s="158"/>
      <c r="FR38" s="390" t="str">
        <f t="shared" si="48"/>
        <v/>
      </c>
      <c r="FS38" s="158"/>
      <c r="FT38" s="137"/>
      <c r="FU38" s="388" t="str">
        <f t="shared" si="49"/>
        <v/>
      </c>
      <c r="FV38" s="157" t="str">
        <f>IF(VALUE(IF('Vessel List B'!BP37=1,1,IF('Vessel List B'!BP37=2,2,IF('Vessel List B'!BP37=3,3,IF('Vessel List B'!BP37=4,4,IF('Vessel List B'!BP37=5,5,IF('Vessel List B'!BP37=6,6,IF('Vessel List B'!BP37=7,7,IF('Vessel List B'!BP37=8,8,IF('Vessel List B'!BP37=9,9,IF('Vessel List B'!BP37=10,10,IF('Vessel List B'!BP37=11,11,IF('Vessel List B'!BP37=12,12,IF('Vessel List B'!BP37=13,13,IF('Vessel List B'!BP37=14,14,IF('Vessel List B'!BP37=15,15,IF('Vessel List B'!BP37=16,16,0)))))))))))))))))=0," ",VALUE(IF('Vessel List B'!BP37=1,1,IF('Vessel List B'!BP37=2,2,IF('Vessel List B'!BP37=3,3,IF('Vessel List B'!BP37=4,4,IF('Vessel List B'!BP37=5,5,IF('Vessel List B'!BP37=6,6,IF('Vessel List B'!BP37=7,7,IF('Vessel List B'!BP37=8,8,IF('Vessel List B'!BP37=9,9,IF('Vessel List B'!BP37=10,10,IF('Vessel List B'!BP37=11,11,IF('Vessel List B'!BP37=12,12,IF('Vessel List B'!BP37=13,13,IF('Vessel List B'!BP37=14,14,IF('Vessel List B'!BP37=15,15,IF('Vessel List B'!BP37=16,16,0))))))))))))))))))</f>
        <v xml:space="preserve"> </v>
      </c>
      <c r="FW38" s="154"/>
      <c r="FX38" s="158"/>
      <c r="FY38" s="390" t="str">
        <f t="shared" si="50"/>
        <v/>
      </c>
      <c r="FZ38" s="158"/>
      <c r="GA38" s="137"/>
      <c r="GB38" s="388" t="str">
        <f t="shared" si="51"/>
        <v/>
      </c>
      <c r="GC38" s="157" t="str">
        <f>IF(VALUE(IF('Vessel List B'!CC37=1,1,IF('Vessel List B'!CC37=2,2,IF('Vessel List B'!CC37=3,3,IF('Vessel List B'!CC37=4,4,IF('Vessel List B'!CC37=5,5,IF('Vessel List B'!CC37=6,6,IF('Vessel List B'!CC37=7,7,IF('Vessel List B'!CC37=8,8,IF('Vessel List B'!CC37=9,9,IF('Vessel List B'!CC37=10,10,IF('Vessel List B'!CC37=11,11,IF('Vessel List B'!CC37=12,12,IF('Vessel List B'!CC37=13,13,IF('Vessel List B'!CC37=14,14,IF('Vessel List B'!CC37=15,15,IF('Vessel List B'!CC37=16,16,0)))))))))))))))))=0," ",VALUE(IF('Vessel List B'!CC37=1,1,IF('Vessel List B'!CC37=2,2,IF('Vessel List B'!CC37=3,3,IF('Vessel List B'!CC37=4,4,IF('Vessel List B'!CC37=5,5,IF('Vessel List B'!CC37=6,6,IF('Vessel List B'!CC37=7,7,IF('Vessel List B'!CC37=8,8,IF('Vessel List B'!CC37=9,9,IF('Vessel List B'!CC37=10,10,IF('Vessel List B'!CC37=11,11,IF('Vessel List B'!CC37=12,12,IF('Vessel List B'!CC37=13,13,IF('Vessel List B'!CC37=14,14,IF('Vessel List B'!CC37=15,15,IF('Vessel List B'!CC37=16,16,0))))))))))))))))))</f>
        <v xml:space="preserve"> </v>
      </c>
      <c r="GD38" s="154"/>
      <c r="GE38" s="158"/>
      <c r="GF38" s="390" t="str">
        <f t="shared" si="52"/>
        <v/>
      </c>
      <c r="GG38" s="158"/>
      <c r="GH38" s="137"/>
      <c r="GI38" s="388" t="str">
        <f t="shared" si="53"/>
        <v/>
      </c>
      <c r="GJ38" s="157" t="str">
        <f>IF(VALUE(IF('Vessel List B'!CP37=1,1,IF('Vessel List B'!CP37=2,2,IF('Vessel List B'!CP37=3,3,IF('Vessel List B'!CP37=4,4,IF('Vessel List B'!CP37=5,5,IF('Vessel List B'!CP37=6,6,IF('Vessel List B'!CP37=7,7,IF('Vessel List B'!CP37=8,8,IF('Vessel List B'!CP37=9,9,IF('Vessel List B'!CP37=10,10,IF('Vessel List B'!CP37=11,11,IF('Vessel List B'!CP37=12,12,IF('Vessel List B'!CP37=13,13,IF('Vessel List B'!CP37=14,14,IF('Vessel List B'!CP37=15,15,IF('Vessel List B'!CP37=16,16,0)))))))))))))))))=0," ",VALUE(IF('Vessel List B'!CP37=1,1,IF('Vessel List B'!CP37=2,2,IF('Vessel List B'!CP37=3,3,IF('Vessel List B'!CP37=4,4,IF('Vessel List B'!CP37=5,5,IF('Vessel List B'!CP37=6,6,IF('Vessel List B'!CP37=7,7,IF('Vessel List B'!CP37=8,8,IF('Vessel List B'!CP37=9,9,IF('Vessel List B'!CP37=10,10,IF('Vessel List B'!CP37=11,11,IF('Vessel List B'!CP37=12,12,IF('Vessel List B'!CP37=13,13,IF('Vessel List B'!CP37=14,14,IF('Vessel List B'!CP37=15,15,IF('Vessel List B'!CP37=16,16,0))))))))))))))))))</f>
        <v xml:space="preserve"> </v>
      </c>
      <c r="GK38" s="154"/>
      <c r="GL38" s="158"/>
      <c r="GM38" s="390" t="str">
        <f t="shared" si="54"/>
        <v/>
      </c>
      <c r="GN38" s="158"/>
      <c r="GO38" s="137"/>
      <c r="GP38" s="388" t="str">
        <f t="shared" si="55"/>
        <v/>
      </c>
      <c r="GQ38" s="157" t="str">
        <f>IF(VALUE(IF('Vessel List B'!DC37=1,1,IF('Vessel List B'!DC37=2,2,IF('Vessel List B'!DC37=3,3,IF('Vessel List B'!DC37=4,4,IF('Vessel List B'!DC37=5,5,IF('Vessel List B'!DC37=6,6,IF('Vessel List B'!DC37=7,7,IF('Vessel List B'!DC37=8,8,IF('Vessel List B'!DC37=9,9,IF('Vessel List B'!DC37=10,10,IF('Vessel List B'!DC37=11,11,IF('Vessel List B'!DC37=12,12,IF('Vessel List B'!DC37=13,13,IF('Vessel List B'!DC37=14,14,IF('Vessel List B'!DC37=15,15,IF('Vessel List B'!DC37=16,16,0)))))))))))))))))=0," ",VALUE(IF('Vessel List B'!DC37=1,1,IF('Vessel List B'!DC37=2,2,IF('Vessel List B'!DC37=3,3,IF('Vessel List B'!DC37=4,4,IF('Vessel List B'!DC37=5,5,IF('Vessel List B'!DC37=6,6,IF('Vessel List B'!DC37=7,7,IF('Vessel List B'!DC37=8,8,IF('Vessel List B'!DC37=9,9,IF('Vessel List B'!DC37=10,10,IF('Vessel List B'!DC37=11,11,IF('Vessel List B'!DC37=12,12,IF('Vessel List B'!DC37=13,13,IF('Vessel List B'!DC37=14,14,IF('Vessel List B'!DC37=15,15,IF('Vessel List B'!DC37=16,16,0))))))))))))))))))</f>
        <v xml:space="preserve"> </v>
      </c>
      <c r="GR38" s="154"/>
      <c r="GS38" s="158"/>
      <c r="GT38" s="390" t="str">
        <f t="shared" si="56"/>
        <v/>
      </c>
      <c r="GU38" s="158"/>
      <c r="GV38" s="137"/>
      <c r="GW38" s="388" t="str">
        <f t="shared" si="57"/>
        <v/>
      </c>
      <c r="GX38" s="157" t="str">
        <f>IF(VALUE(IF('Vessel List B'!DP37=1,1,IF('Vessel List B'!DP37=2,2,IF('Vessel List B'!DP37=3,3,IF('Vessel List B'!DP37=4,4,IF('Vessel List B'!DP37=5,5,IF('Vessel List B'!DP37=6,6,IF('Vessel List B'!DP37=7,7,IF('Vessel List B'!DP37=8,8,IF('Vessel List B'!DP37=9,9,IF('Vessel List B'!DP37=10,10,IF('Vessel List B'!DP37=11,11,IF('Vessel List B'!DP37=12,12,IF('Vessel List B'!DP37=13,13,IF('Vessel List B'!DP37=14,14,IF('Vessel List B'!DP37=15,15,IF('Vessel List B'!DP37=16,16,0)))))))))))))))))=0," ",VALUE(IF('Vessel List B'!DP37=1,1,IF('Vessel List B'!DP37=2,2,IF('Vessel List B'!DP37=3,3,IF('Vessel List B'!DP37=4,4,IF('Vessel List B'!DP37=5,5,IF('Vessel List B'!DP37=6,6,IF('Vessel List B'!DP37=7,7,IF('Vessel List B'!DP37=8,8,IF('Vessel List B'!DP37=9,9,IF('Vessel List B'!DP37=10,10,IF('Vessel List B'!DP37=11,11,IF('Vessel List B'!DP37=12,12,IF('Vessel List B'!DP37=13,13,IF('Vessel List B'!DP37=14,14,IF('Vessel List B'!DP37=15,15,IF('Vessel List B'!DP37=16,16,0))))))))))))))))))</f>
        <v xml:space="preserve"> </v>
      </c>
      <c r="GY38" s="154"/>
      <c r="GZ38" s="158"/>
      <c r="HA38" s="390" t="str">
        <f t="shared" si="58"/>
        <v/>
      </c>
      <c r="HB38" s="158"/>
      <c r="HC38" s="137"/>
      <c r="HD38" s="388" t="str">
        <f t="shared" si="59"/>
        <v/>
      </c>
      <c r="HE38" s="157" t="str">
        <f>IF(VALUE(IF('Vessel List B'!EC37=1,1,IF('Vessel List B'!EC37=2,2,IF('Vessel List B'!EC37=3,3,IF('Vessel List B'!EC37=4,4,IF('Vessel List B'!EC37=5,5,IF('Vessel List B'!EC37=6,6,IF('Vessel List B'!EC37=7,7,IF('Vessel List B'!EC37=8,8,IF('Vessel List B'!EC37=9,9,IF('Vessel List B'!EC37=10,10,IF('Vessel List B'!EC37=11,11,IF('Vessel List B'!EC37=12,12,IF('Vessel List B'!EC37=13,13,IF('Vessel List B'!EC37=14,14,IF('Vessel List B'!EC37=15,15,IF('Vessel List B'!EC37=16,16,0)))))))))))))))))=0," ",VALUE(IF('Vessel List B'!EC37=1,1,IF('Vessel List B'!EC37=2,2,IF('Vessel List B'!EC37=3,3,IF('Vessel List B'!EC37=4,4,IF('Vessel List B'!EC37=5,5,IF('Vessel List B'!EC37=6,6,IF('Vessel List B'!EC37=7,7,IF('Vessel List B'!EC37=8,8,IF('Vessel List B'!EC37=9,9,IF('Vessel List B'!EC37=10,10,IF('Vessel List B'!EC37=11,11,IF('Vessel List B'!EC37=12,12,IF('Vessel List B'!EC37=13,13,IF('Vessel List B'!EC37=14,14,IF('Vessel List B'!EC37=15,15,IF('Vessel List B'!EC37=16,16,0))))))))))))))))))</f>
        <v xml:space="preserve"> </v>
      </c>
      <c r="HF38" s="154"/>
      <c r="HG38" s="158"/>
      <c r="HH38" s="390" t="str">
        <f t="shared" si="60"/>
        <v/>
      </c>
      <c r="HI38" s="158"/>
      <c r="HJ38" s="137"/>
      <c r="HK38" s="388" t="str">
        <f t="shared" si="61"/>
        <v/>
      </c>
      <c r="HL38" s="157" t="str">
        <f>IF(VALUE(IF('Vessel List B'!EP37=1,1,IF('Vessel List B'!EP37=2,2,IF('Vessel List B'!EP37=3,3,IF('Vessel List B'!EP37=4,4,IF('Vessel List B'!EP37=5,5,IF('Vessel List B'!EP37=6,6,IF('Vessel List B'!EP37=7,7,IF('Vessel List B'!EP37=8,8,IF('Vessel List B'!EP37=9,9,IF('Vessel List B'!EP37=10,10,IF('Vessel List B'!EP37=11,11,IF('Vessel List B'!EP37=12,12,IF('Vessel List B'!EP37=13,13,IF('Vessel List B'!EP37=14,14,IF('Vessel List B'!EP37=15,15,IF('Vessel List B'!EP37=16,16,0)))))))))))))))))=0," ",VALUE(IF('Vessel List B'!EP37=1,1,IF('Vessel List B'!EP37=2,2,IF('Vessel List B'!EP37=3,3,IF('Vessel List B'!EP37=4,4,IF('Vessel List B'!EP37=5,5,IF('Vessel List B'!EP37=6,6,IF('Vessel List B'!EP37=7,7,IF('Vessel List B'!EP37=8,8,IF('Vessel List B'!EP37=9,9,IF('Vessel List B'!EP37=10,10,IF('Vessel List B'!EP37=11,11,IF('Vessel List B'!EP37=12,12,IF('Vessel List B'!EP37=13,13,IF('Vessel List B'!EP37=14,14,IF('Vessel List B'!EP37=15,15,IF('Vessel List B'!EP37=16,16,0))))))))))))))))))</f>
        <v xml:space="preserve"> </v>
      </c>
      <c r="HM38" s="154"/>
      <c r="HN38" s="158"/>
      <c r="HO38" s="390" t="str">
        <f t="shared" si="62"/>
        <v/>
      </c>
      <c r="HP38" s="158"/>
      <c r="HQ38" s="137"/>
      <c r="HR38" s="388" t="str">
        <f t="shared" si="63"/>
        <v/>
      </c>
      <c r="HS38" s="157" t="str">
        <f>IF(VALUE(IF('Vessel List B'!FC37=1,1,IF('Vessel List B'!FC37=2,2,IF('Vessel List B'!FC37=3,3,IF('Vessel List B'!FC37=4,4,IF('Vessel List B'!FC37=5,5,IF('Vessel List B'!FC37=6,6,IF('Vessel List B'!FC37=7,7,IF('Vessel List B'!FC37=8,8,IF('Vessel List B'!FC37=9,9,IF('Vessel List B'!FC37=10,10,IF('Vessel List B'!FC37=11,11,IF('Vessel List B'!FC37=12,12,IF('Vessel List B'!FC37=13,13,IF('Vessel List B'!FC37=14,14,IF('Vessel List B'!FC37=15,15,IF('Vessel List B'!FC37=16,16,0)))))))))))))))))=0," ",VALUE(IF('Vessel List B'!FC37=1,1,IF('Vessel List B'!FC37=2,2,IF('Vessel List B'!FC37=3,3,IF('Vessel List B'!FC37=4,4,IF('Vessel List B'!FC37=5,5,IF('Vessel List B'!FC37=6,6,IF('Vessel List B'!FC37=7,7,IF('Vessel List B'!FC37=8,8,IF('Vessel List B'!FC37=9,9,IF('Vessel List B'!FC37=10,10,IF('Vessel List B'!FC37=11,11,IF('Vessel List B'!FC37=12,12,IF('Vessel List B'!FC37=13,13,IF('Vessel List B'!FC37=14,14,IF('Vessel List B'!FC37=15,15,IF('Vessel List B'!FC37=16,16,0))))))))))))))))))</f>
        <v xml:space="preserve"> </v>
      </c>
      <c r="HT38" s="154"/>
      <c r="HU38" s="158"/>
      <c r="HV38" s="390" t="str">
        <f t="shared" si="64"/>
        <v/>
      </c>
      <c r="HW38" s="158"/>
      <c r="HX38" s="137"/>
      <c r="HY38" s="388" t="str">
        <f t="shared" si="65"/>
        <v/>
      </c>
      <c r="HZ38" s="157" t="str">
        <f>IF(VALUE(IF('Vessel List B'!FP37=1,1,IF('Vessel List B'!FP37=2,2,IF('Vessel List B'!FP37=3,3,IF('Vessel List B'!FP37=4,4,IF('Vessel List B'!FP37=5,5,IF('Vessel List B'!FP37=6,6,IF('Vessel List B'!FP37=7,7,IF('Vessel List B'!FP37=8,8,IF('Vessel List B'!FP37=9,9,IF('Vessel List B'!FP37=10,10,IF('Vessel List B'!FP37=11,11,IF('Vessel List B'!FP37=12,12,IF('Vessel List B'!FP37=13,13,IF('Vessel List B'!FP37=14,14,IF('Vessel List B'!FP37=15,15,IF('Vessel List B'!FP37=16,16,0)))))))))))))))))=0," ",VALUE(IF('Vessel List B'!FP37=1,1,IF('Vessel List B'!FP37=2,2,IF('Vessel List B'!FP37=3,3,IF('Vessel List B'!FP37=4,4,IF('Vessel List B'!FP37=5,5,IF('Vessel List B'!FP37=6,6,IF('Vessel List B'!FP37=7,7,IF('Vessel List B'!FP37=8,8,IF('Vessel List B'!FP37=9,9,IF('Vessel List B'!FP37=10,10,IF('Vessel List B'!FP37=11,11,IF('Vessel List B'!FP37=12,12,IF('Vessel List B'!FP37=13,13,IF('Vessel List B'!FP37=14,14,IF('Vessel List B'!FP37=15,15,IF('Vessel List B'!FP37=16,16,0))))))))))))))))))</f>
        <v xml:space="preserve"> </v>
      </c>
      <c r="IA38" s="154"/>
      <c r="IB38" s="158"/>
      <c r="IC38" s="390" t="str">
        <f t="shared" si="66"/>
        <v/>
      </c>
      <c r="ID38" s="158"/>
      <c r="IE38" s="137"/>
      <c r="IF38" s="388" t="str">
        <f t="shared" si="67"/>
        <v/>
      </c>
      <c r="IG38" s="157" t="str">
        <f>IF(VALUE(IF('Vessel List B'!GC37=1,1,IF('Vessel List B'!GC37=2,2,IF('Vessel List B'!GC37=3,3,IF('Vessel List B'!GC37=4,4,IF('Vessel List B'!GC37=5,5,IF('Vessel List B'!GC37=6,6,IF('Vessel List B'!GC37=7,7,IF('Vessel List B'!GC37=8,8,IF('Vessel List B'!GC37=9,9,IF('Vessel List B'!GC37=10,10,IF('Vessel List B'!GC37=11,11,IF('Vessel List B'!GC37=12,12,IF('Vessel List B'!GC37=13,13,IF('Vessel List B'!GC37=14,14,IF('Vessel List B'!GC37=15,15,IF('Vessel List B'!GC37=16,16,0)))))))))))))))))=0," ",VALUE(IF('Vessel List B'!GC37=1,1,IF('Vessel List B'!GC37=2,2,IF('Vessel List B'!GC37=3,3,IF('Vessel List B'!GC37=4,4,IF('Vessel List B'!GC37=5,5,IF('Vessel List B'!GC37=6,6,IF('Vessel List B'!GC37=7,7,IF('Vessel List B'!GC37=8,8,IF('Vessel List B'!GC37=9,9,IF('Vessel List B'!GC37=10,10,IF('Vessel List B'!GC37=11,11,IF('Vessel List B'!GC37=12,12,IF('Vessel List B'!GC37=13,13,IF('Vessel List B'!GC37=14,14,IF('Vessel List B'!GC37=15,15,IF('Vessel List B'!GC37=16,16,0))))))))))))))))))</f>
        <v xml:space="preserve"> </v>
      </c>
      <c r="IH38" s="154"/>
      <c r="II38" s="158"/>
      <c r="IJ38" s="390" t="str">
        <f t="shared" si="68"/>
        <v/>
      </c>
      <c r="IK38" s="158"/>
      <c r="IL38" s="137"/>
      <c r="IM38" s="388" t="str">
        <f t="shared" si="69"/>
        <v/>
      </c>
      <c r="IN38" s="157" t="str">
        <f>IF(VALUE(IF('Vessel List B'!GP37=1,1,IF('Vessel List B'!GP37=2,2,IF('Vessel List B'!GP37=3,3,IF('Vessel List B'!GP37=4,4,IF('Vessel List B'!GP37=5,5,IF('Vessel List B'!GP37=6,6,IF('Vessel List B'!GP37=7,7,IF('Vessel List B'!GP37=8,8,IF('Vessel List B'!GP37=9,9,IF('Vessel List B'!GP37=10,10,IF('Vessel List B'!GP37=11,11,IF('Vessel List B'!GP37=12,12,IF('Vessel List B'!GP37=13,13,IF('Vessel List B'!GP37=14,14,IF('Vessel List B'!GP37=15,15,IF('Vessel List B'!GP37=16,16,0)))))))))))))))))=0," ",VALUE(IF('Vessel List B'!GP37=1,1,IF('Vessel List B'!GP37=2,2,IF('Vessel List B'!GP37=3,3,IF('Vessel List B'!GP37=4,4,IF('Vessel List B'!GP37=5,5,IF('Vessel List B'!GP37=6,6,IF('Vessel List B'!GP37=7,7,IF('Vessel List B'!GP37=8,8,IF('Vessel List B'!GP37=9,9,IF('Vessel List B'!GP37=10,10,IF('Vessel List B'!GP37=11,11,IF('Vessel List B'!GP37=12,12,IF('Vessel List B'!GP37=13,13,IF('Vessel List B'!GP37=14,14,IF('Vessel List B'!GP37=15,15,IF('Vessel List B'!GP37=16,16,0))))))))))))))))))</f>
        <v xml:space="preserve"> </v>
      </c>
      <c r="IO38" s="154"/>
      <c r="IP38" s="158"/>
      <c r="IQ38" s="390" t="str">
        <f t="shared" si="70"/>
        <v/>
      </c>
      <c r="IR38" s="158"/>
      <c r="IS38" s="137"/>
      <c r="IT38" s="388" t="str">
        <f t="shared" si="71"/>
        <v/>
      </c>
      <c r="IU38" s="157" t="str">
        <f>IF(VALUE(IF('Vessel List B'!HC37=1,1,IF('Vessel List B'!HC37=2,2,IF('Vessel List B'!HC37=3,3,IF('Vessel List B'!HC37=4,4,IF('Vessel List B'!HC37=5,5,IF('Vessel List B'!HC37=6,6,IF('Vessel List B'!HC37=7,7,IF('Vessel List B'!HC37=8,8,IF('Vessel List B'!HC37=9,9,IF('Vessel List B'!HC37=10,10,IF('Vessel List B'!HC37=11,11,IF('Vessel List B'!HC37=12,12,IF('Vessel List B'!HC37=13,13,IF('Vessel List B'!HC37=14,14,IF('Vessel List B'!HC37=15,15,IF('Vessel List B'!HC37=16,16,0)))))))))))))))))=0," ",VALUE(IF('Vessel List B'!HC37=1,1,IF('Vessel List B'!HC37=2,2,IF('Vessel List B'!HC37=3,3,IF('Vessel List B'!HC37=4,4,IF('Vessel List B'!HC37=5,5,IF('Vessel List B'!HC37=6,6,IF('Vessel List B'!HC37=7,7,IF('Vessel List B'!HC37=8,8,IF('Vessel List B'!HC37=9,9,IF('Vessel List B'!HC37=10,10,IF('Vessel List B'!HC37=11,11,IF('Vessel List B'!HC37=12,12,IF('Vessel List B'!HC37=13,13,IF('Vessel List B'!HC37=14,14,IF('Vessel List B'!HC37=15,15,IF('Vessel List B'!HC37=16,16,0))))))))))))))))))</f>
        <v xml:space="preserve"> </v>
      </c>
      <c r="IV38" s="154"/>
      <c r="IW38" s="158"/>
      <c r="IX38" s="390" t="str">
        <f t="shared" si="72"/>
        <v/>
      </c>
      <c r="IY38" s="158"/>
      <c r="IZ38" s="137"/>
      <c r="JA38" s="388" t="str">
        <f t="shared" si="73"/>
        <v/>
      </c>
      <c r="JB38" s="157" t="str">
        <f>IF(VALUE(IF('Vessel List B'!HP37=1,1,IF('Vessel List B'!HP37=2,2,IF('Vessel List B'!HP37=3,3,IF('Vessel List B'!HP37=4,4,IF('Vessel List B'!HP37=5,5,IF('Vessel List B'!HP37=6,6,IF('Vessel List B'!HP37=7,7,IF('Vessel List B'!HP37=8,8,IF('Vessel List B'!HP37=9,9,IF('Vessel List B'!HP37=10,10,IF('Vessel List B'!HP37=11,11,IF('Vessel List B'!HP37=12,12,IF('Vessel List B'!HP37=13,13,IF('Vessel List B'!HP37=14,14,IF('Vessel List B'!HP37=15,15,IF('Vessel List B'!HP37=16,16,0)))))))))))))))))=0," ",VALUE(IF('Vessel List B'!HP37=1,1,IF('Vessel List B'!HP37=2,2,IF('Vessel List B'!HP37=3,3,IF('Vessel List B'!HP37=4,4,IF('Vessel List B'!HP37=5,5,IF('Vessel List B'!HP37=6,6,IF('Vessel List B'!HP37=7,7,IF('Vessel List B'!HP37=8,8,IF('Vessel List B'!HP37=9,9,IF('Vessel List B'!HP37=10,10,IF('Vessel List B'!HP37=11,11,IF('Vessel List B'!HP37=12,12,IF('Vessel List B'!HP37=13,13,IF('Vessel List B'!HP37=14,14,IF('Vessel List B'!HP37=15,15,IF('Vessel List B'!HP37=16,16,0))))))))))))))))))</f>
        <v xml:space="preserve"> </v>
      </c>
      <c r="JC38" s="154"/>
      <c r="JD38" s="158"/>
      <c r="JE38" s="390" t="str">
        <f t="shared" si="74"/>
        <v/>
      </c>
      <c r="JF38" s="158"/>
      <c r="JG38" s="137"/>
      <c r="JH38" s="388" t="str">
        <f t="shared" si="75"/>
        <v/>
      </c>
      <c r="JI38" s="157" t="str">
        <f>IF(VALUE(IF('Vessel List B'!IC37=1,1,IF('Vessel List B'!IC37=2,2,IF('Vessel List B'!IC37=3,3,IF('Vessel List B'!IC37=4,4,IF('Vessel List B'!IC37=5,5,IF('Vessel List B'!IC37=6,6,IF('Vessel List B'!IC37=7,7,IF('Vessel List B'!IC37=8,8,IF('Vessel List B'!IC37=9,9,IF('Vessel List B'!IC37=10,10,IF('Vessel List B'!IC37=11,11,IF('Vessel List B'!IC37=12,12,IF('Vessel List B'!IC37=13,13,IF('Vessel List B'!IC37=14,14,IF('Vessel List B'!IC37=15,15,IF('Vessel List B'!IC37=16,16,0)))))))))))))))))=0," ",VALUE(IF('Vessel List B'!IC37=1,1,IF('Vessel List B'!IC37=2,2,IF('Vessel List B'!IC37=3,3,IF('Vessel List B'!IC37=4,4,IF('Vessel List B'!IC37=5,5,IF('Vessel List B'!IC37=6,6,IF('Vessel List B'!IC37=7,7,IF('Vessel List B'!IC37=8,8,IF('Vessel List B'!IC37=9,9,IF('Vessel List B'!IC37=10,10,IF('Vessel List B'!IC37=11,11,IF('Vessel List B'!IC37=12,12,IF('Vessel List B'!IC37=13,13,IF('Vessel List B'!IC37=14,14,IF('Vessel List B'!IC37=15,15,IF('Vessel List B'!IC37=16,16,0))))))))))))))))))</f>
        <v xml:space="preserve"> </v>
      </c>
      <c r="JJ38" s="154"/>
      <c r="JK38" s="158"/>
      <c r="JL38" s="390" t="str">
        <f t="shared" si="76"/>
        <v/>
      </c>
      <c r="JM38" s="158"/>
      <c r="JN38" s="137"/>
      <c r="JO38" s="388" t="str">
        <f t="shared" si="77"/>
        <v/>
      </c>
      <c r="JP38" s="157" t="str">
        <f>IF(VALUE(IF('Vessel List B'!IP37=1,1,IF('Vessel List B'!IP37=2,2,IF('Vessel List B'!IP37=3,3,IF('Vessel List B'!IP37=4,4,IF('Vessel List B'!IP37=5,5,IF('Vessel List B'!IP37=6,6,IF('Vessel List B'!IP37=7,7,IF('Vessel List B'!IP37=8,8,IF('Vessel List B'!IP37=9,9,IF('Vessel List B'!IP37=10,10,IF('Vessel List B'!IP37=11,11,IF('Vessel List B'!IP37=12,12,IF('Vessel List B'!IP37=13,13,IF('Vessel List B'!IP37=14,14,IF('Vessel List B'!IP37=15,15,IF('Vessel List B'!IP37=16,16,0)))))))))))))))))=0," ",VALUE(IF('Vessel List B'!IP37=1,1,IF('Vessel List B'!IP37=2,2,IF('Vessel List B'!IP37=3,3,IF('Vessel List B'!IP37=4,4,IF('Vessel List B'!IP37=5,5,IF('Vessel List B'!IP37=6,6,IF('Vessel List B'!IP37=7,7,IF('Vessel List B'!IP37=8,8,IF('Vessel List B'!IP37=9,9,IF('Vessel List B'!IP37=10,10,IF('Vessel List B'!IP37=11,11,IF('Vessel List B'!IP37=12,12,IF('Vessel List B'!IP37=13,13,IF('Vessel List B'!IP37=14,14,IF('Vessel List B'!IP37=15,15,IF('Vessel List B'!IP37=16,16,0))))))))))))))))))</f>
        <v xml:space="preserve"> </v>
      </c>
      <c r="JQ38" s="154"/>
      <c r="JR38" s="158"/>
      <c r="JS38" s="390" t="str">
        <f t="shared" si="78"/>
        <v/>
      </c>
      <c r="JT38" s="158"/>
      <c r="JU38" s="137"/>
      <c r="JV38" s="397" t="str">
        <f t="shared" si="79"/>
        <v/>
      </c>
      <c r="JW38" s="403"/>
    </row>
    <row r="39" spans="1:283" ht="15" x14ac:dyDescent="0.25">
      <c r="A39" s="132">
        <f>'Vessel List A'!B38</f>
        <v>41613</v>
      </c>
      <c r="B39" s="157" t="str">
        <f>IF(VALUE(IF('Vessel List A'!C38=1,1,IF('Vessel List A'!C38=2,2,IF('Vessel List A'!C38=3,3,IF('Vessel List A'!C38=4,4,IF('Vessel List A'!C38=5,5,IF('Vessel List A'!C38=6,6,IF('Vessel List A'!C38=7,7,IF('Vessel List A'!C38=8,8,IF('Vessel List A'!C38=9,9,IF('Vessel List A'!C38=10,10,IF('Vessel List A'!C38=11,11,IF('Vessel List A'!C38=12,12,IF('Vessel List A'!C38=13,13,IF('Vessel List A'!C38=14,14,IF('Vessel List A'!C38=15,15,IF('Vessel List A'!C38=16,16,0)))))))))))))))))=0," ",VALUE(IF('Vessel List A'!C38=1,1,IF('Vessel List A'!C38=2,2,IF('Vessel List A'!C38=3,3,IF('Vessel List A'!C38=4,4,IF('Vessel List A'!C38=5,5,IF('Vessel List A'!C38=6,6,IF('Vessel List A'!C38=7,7,IF('Vessel List A'!C38=8,8,IF('Vessel List A'!C38=9,9,IF('Vessel List A'!C38=10,10,IF('Vessel List A'!C38=11,11,IF('Vessel List A'!C38=12,12,IF('Vessel List A'!C38=13,13,IF('Vessel List A'!C38=14,14,IF('Vessel List A'!C38=15,15,IF('Vessel List A'!C38=16,16,0))))))))))))))))))</f>
        <v xml:space="preserve"> </v>
      </c>
      <c r="C39" s="154"/>
      <c r="D39" s="158"/>
      <c r="E39" s="390" t="str">
        <f t="shared" si="0"/>
        <v/>
      </c>
      <c r="F39" s="158"/>
      <c r="G39" s="137"/>
      <c r="H39" s="388" t="str">
        <f t="shared" si="1"/>
        <v/>
      </c>
      <c r="I39" s="157" t="str">
        <f>IF(VALUE(IF('Vessel List A'!P38=1,1,IF('Vessel List A'!P38=2,2,IF('Vessel List A'!P38=3,3,IF('Vessel List A'!P38=4,4,IF('Vessel List A'!P38=5,5,IF('Vessel List A'!P38=6,6,IF('Vessel List A'!P38=7,7,IF('Vessel List A'!P38=8,8,IF('Vessel List A'!P38=9,9,IF('Vessel List A'!P38=10,10,IF('Vessel List A'!P38=11,11,IF('Vessel List A'!P38=12,12,IF('Vessel List A'!P38=13,13,IF('Vessel List A'!P38=14,14,IF('Vessel List A'!P38=15,15,IF('Vessel List A'!P38=16,16,0)))))))))))))))))=0," ",VALUE(IF('Vessel List A'!P38=1,1,IF('Vessel List A'!P38=2,2,IF('Vessel List A'!P38=3,3,IF('Vessel List A'!P38=4,4,IF('Vessel List A'!P38=5,5,IF('Vessel List A'!P38=6,6,IF('Vessel List A'!P38=7,7,IF('Vessel List A'!P38=8,8,IF('Vessel List A'!P38=9,9,IF('Vessel List A'!P38=10,10,IF('Vessel List A'!P38=11,11,IF('Vessel List A'!P38=12,12,IF('Vessel List A'!P38=13,13,IF('Vessel List A'!P38=14,14,IF('Vessel List A'!P38=15,15,IF('Vessel List A'!P38=16,16,0))))))))))))))))))</f>
        <v xml:space="preserve"> </v>
      </c>
      <c r="J39" s="154"/>
      <c r="K39" s="158"/>
      <c r="L39" s="390" t="str">
        <f t="shared" si="2"/>
        <v/>
      </c>
      <c r="M39" s="158"/>
      <c r="N39" s="137"/>
      <c r="O39" s="388" t="str">
        <f t="shared" si="3"/>
        <v/>
      </c>
      <c r="P39" s="157" t="str">
        <f>IF(VALUE(IF('Vessel List A'!AC38=1,1,IF('Vessel List A'!AC38=2,2,IF('Vessel List A'!AC38=3,3,IF('Vessel List A'!AC38=4,4,IF('Vessel List A'!AC38=5,5,IF('Vessel List A'!AC38=6,6,IF('Vessel List A'!AC38=7,7,IF('Vessel List A'!AC38=8,8,IF('Vessel List A'!AC38=9,9,IF('Vessel List A'!AC38=10,10,IF('Vessel List A'!AC38=11,11,IF('Vessel List A'!AC38=12,12,IF('Vessel List A'!AC38=13,13,IF('Vessel List A'!AC38=14,14,IF('Vessel List A'!AC38=15,15,IF('Vessel List A'!AC38=16,16,0)))))))))))))))))=0," ",VALUE(IF('Vessel List A'!AC38=1,1,IF('Vessel List A'!AC38=2,2,IF('Vessel List A'!AC38=3,3,IF('Vessel List A'!AC38=4,4,IF('Vessel List A'!AC38=5,5,IF('Vessel List A'!AC38=6,6,IF('Vessel List A'!AC38=7,7,IF('Vessel List A'!AC38=8,8,IF('Vessel List A'!AC38=9,9,IF('Vessel List A'!AC38=10,10,IF('Vessel List A'!AC38=11,11,IF('Vessel List A'!AC38=12,12,IF('Vessel List A'!AC38=13,13,IF('Vessel List A'!AC38=14,14,IF('Vessel List A'!AC38=15,15,IF('Vessel List A'!AC38=16,16,0))))))))))))))))))</f>
        <v xml:space="preserve"> </v>
      </c>
      <c r="Q39" s="154"/>
      <c r="R39" s="158"/>
      <c r="S39" s="390" t="str">
        <f t="shared" si="4"/>
        <v/>
      </c>
      <c r="T39" s="158"/>
      <c r="U39" s="137"/>
      <c r="V39" s="388" t="str">
        <f t="shared" si="5"/>
        <v/>
      </c>
      <c r="W39" s="157" t="str">
        <f>IF(VALUE(IF('Vessel List A'!AP38=1,1,IF('Vessel List A'!AP38=2,2,IF('Vessel List A'!AP38=3,3,IF('Vessel List A'!AP38=4,4,IF('Vessel List A'!AP38=5,5,IF('Vessel List A'!AP38=6,6,IF('Vessel List A'!AP38=7,7,IF('Vessel List A'!AP38=8,8,IF('Vessel List A'!AP38=9,9,IF('Vessel List A'!AP38=10,10,IF('Vessel List A'!AP38=11,11,IF('Vessel List A'!AP38=12,12,IF('Vessel List A'!AP38=13,13,IF('Vessel List A'!AP38=14,14,IF('Vessel List A'!AP38=15,15,IF('Vessel List A'!AP38=16,16,0)))))))))))))))))=0," ",VALUE(IF('Vessel List A'!AP38=1,1,IF('Vessel List A'!AP38=2,2,IF('Vessel List A'!AP38=3,3,IF('Vessel List A'!AP38=4,4,IF('Vessel List A'!AP38=5,5,IF('Vessel List A'!AP38=6,6,IF('Vessel List A'!AP38=7,7,IF('Vessel List A'!AP38=8,8,IF('Vessel List A'!AP38=9,9,IF('Vessel List A'!AP38=10,10,IF('Vessel List A'!AP38=11,11,IF('Vessel List A'!AP38=12,12,IF('Vessel List A'!AP38=13,13,IF('Vessel List A'!AP38=14,14,IF('Vessel List A'!AP38=15,15,IF('Vessel List A'!AP38=16,16,0))))))))))))))))))</f>
        <v xml:space="preserve"> </v>
      </c>
      <c r="X39" s="154"/>
      <c r="Y39" s="158"/>
      <c r="Z39" s="390" t="str">
        <f t="shared" si="6"/>
        <v/>
      </c>
      <c r="AA39" s="158"/>
      <c r="AB39" s="137"/>
      <c r="AC39" s="388" t="str">
        <f t="shared" si="7"/>
        <v/>
      </c>
      <c r="AD39" s="157" t="str">
        <f>IF(VALUE(IF('Vessel List A'!BC38=1,1,IF('Vessel List A'!BC38=2,2,IF('Vessel List A'!BC38=3,3,IF('Vessel List A'!BC38=4,4,IF('Vessel List A'!BC38=5,5,IF('Vessel List A'!BC38=6,6,IF('Vessel List A'!BC38=7,7,IF('Vessel List A'!BC38=8,8,IF('Vessel List A'!BC38=9,9,IF('Vessel List A'!BC38=10,10,IF('Vessel List A'!BC38=11,11,IF('Vessel List A'!BC38=12,12,IF('Vessel List A'!BC38=13,13,IF('Vessel List A'!BC38=14,14,IF('Vessel List A'!BC38=15,15,IF('Vessel List A'!BC38=16,16,0)))))))))))))))))=0," ",VALUE(IF('Vessel List A'!BC38=1,1,IF('Vessel List A'!BC38=2,2,IF('Vessel List A'!BC38=3,3,IF('Vessel List A'!BC38=4,4,IF('Vessel List A'!BC38=5,5,IF('Vessel List A'!BC38=6,6,IF('Vessel List A'!BC38=7,7,IF('Vessel List A'!BC38=8,8,IF('Vessel List A'!BC38=9,9,IF('Vessel List A'!BC38=10,10,IF('Vessel List A'!BC38=11,11,IF('Vessel List A'!BC38=12,12,IF('Vessel List A'!BC38=13,13,IF('Vessel List A'!BC38=14,14,IF('Vessel List A'!BC38=15,15,IF('Vessel List A'!BC38=16,16,0))))))))))))))))))</f>
        <v xml:space="preserve"> </v>
      </c>
      <c r="AE39" s="154"/>
      <c r="AF39" s="158"/>
      <c r="AG39" s="390" t="str">
        <f t="shared" si="8"/>
        <v/>
      </c>
      <c r="AH39" s="158"/>
      <c r="AI39" s="137"/>
      <c r="AJ39" s="388" t="str">
        <f t="shared" si="9"/>
        <v/>
      </c>
      <c r="AK39" s="157" t="str">
        <f>IF(VALUE(IF('Vessel List A'!BP38=1,1,IF('Vessel List A'!BP38=2,2,IF('Vessel List A'!BP38=3,3,IF('Vessel List A'!BP38=4,4,IF('Vessel List A'!BP38=5,5,IF('Vessel List A'!BP38=6,6,IF('Vessel List A'!BP38=7,7,IF('Vessel List A'!BP38=8,8,IF('Vessel List A'!BP38=9,9,IF('Vessel List A'!BP38=10,10,IF('Vessel List A'!BP38=11,11,IF('Vessel List A'!BP38=12,12,IF('Vessel List A'!BP38=13,13,IF('Vessel List A'!BP38=14,14,IF('Vessel List A'!BP38=15,15,IF('Vessel List A'!BP38=16,16,0)))))))))))))))))=0," ",VALUE(IF('Vessel List A'!BP38=1,1,IF('Vessel List A'!BP38=2,2,IF('Vessel List A'!BP38=3,3,IF('Vessel List A'!BP38=4,4,IF('Vessel List A'!BP38=5,5,IF('Vessel List A'!BP38=6,6,IF('Vessel List A'!BP38=7,7,IF('Vessel List A'!BP38=8,8,IF('Vessel List A'!BP38=9,9,IF('Vessel List A'!BP38=10,10,IF('Vessel List A'!BP38=11,11,IF('Vessel List A'!BP38=12,12,IF('Vessel List A'!BP38=13,13,IF('Vessel List A'!BP38=14,14,IF('Vessel List A'!BP38=15,15,IF('Vessel List A'!BP38=16,16,0))))))))))))))))))</f>
        <v xml:space="preserve"> </v>
      </c>
      <c r="AL39" s="154"/>
      <c r="AM39" s="158"/>
      <c r="AN39" s="390" t="str">
        <f t="shared" si="10"/>
        <v/>
      </c>
      <c r="AO39" s="158"/>
      <c r="AP39" s="137"/>
      <c r="AQ39" s="388" t="str">
        <f t="shared" si="11"/>
        <v/>
      </c>
      <c r="AR39" s="157" t="str">
        <f>IF(VALUE(IF('Vessel List A'!CC38=1,1,IF('Vessel List A'!CC38=2,2,IF('Vessel List A'!CC38=3,3,IF('Vessel List A'!CC38=4,4,IF('Vessel List A'!CC38=5,5,IF('Vessel List A'!CC38=6,6,IF('Vessel List A'!CC38=7,7,IF('Vessel List A'!CC38=8,8,IF('Vessel List A'!CC38=9,9,IF('Vessel List A'!CC38=10,10,IF('Vessel List A'!CC38=11,11,IF('Vessel List A'!CC38=12,12,IF('Vessel List A'!CC38=13,13,IF('Vessel List A'!CC38=14,14,IF('Vessel List A'!CC38=15,15,IF('Vessel List A'!CC38=16,16,0)))))))))))))))))=0," ",VALUE(IF('Vessel List A'!CC38=1,1,IF('Vessel List A'!CC38=2,2,IF('Vessel List A'!CC38=3,3,IF('Vessel List A'!CC38=4,4,IF('Vessel List A'!CC38=5,5,IF('Vessel List A'!CC38=6,6,IF('Vessel List A'!CC38=7,7,IF('Vessel List A'!CC38=8,8,IF('Vessel List A'!CC38=9,9,IF('Vessel List A'!CC38=10,10,IF('Vessel List A'!CC38=11,11,IF('Vessel List A'!CC38=12,12,IF('Vessel List A'!CC38=13,13,IF('Vessel List A'!CC38=14,14,IF('Vessel List A'!CC38=15,15,IF('Vessel List A'!CC38=16,16,0))))))))))))))))))</f>
        <v xml:space="preserve"> </v>
      </c>
      <c r="AS39" s="154"/>
      <c r="AT39" s="158"/>
      <c r="AU39" s="390" t="str">
        <f t="shared" si="12"/>
        <v/>
      </c>
      <c r="AV39" s="158"/>
      <c r="AW39" s="137"/>
      <c r="AX39" s="388" t="str">
        <f t="shared" si="13"/>
        <v/>
      </c>
      <c r="AY39" s="157" t="str">
        <f>IF(VALUE(IF('Vessel List A'!CP38=1,1,IF('Vessel List A'!CP38=2,2,IF('Vessel List A'!CP38=3,3,IF('Vessel List A'!CP38=4,4,IF('Vessel List A'!CP38=5,5,IF('Vessel List A'!CP38=6,6,IF('Vessel List A'!CP38=7,7,IF('Vessel List A'!CP38=8,8,IF('Vessel List A'!CP38=9,9,IF('Vessel List A'!CP38=10,10,IF('Vessel List A'!CP38=11,11,IF('Vessel List A'!CP38=12,12,IF('Vessel List A'!CP38=13,13,IF('Vessel List A'!CP38=14,14,IF('Vessel List A'!CP38=15,15,IF('Vessel List A'!CP38=16,16,0)))))))))))))))))=0," ",VALUE(IF('Vessel List A'!CP38=1,1,IF('Vessel List A'!CP38=2,2,IF('Vessel List A'!CP38=3,3,IF('Vessel List A'!CP38=4,4,IF('Vessel List A'!CP38=5,5,IF('Vessel List A'!CP38=6,6,IF('Vessel List A'!CP38=7,7,IF('Vessel List A'!CP38=8,8,IF('Vessel List A'!CP38=9,9,IF('Vessel List A'!CP38=10,10,IF('Vessel List A'!CP38=11,11,IF('Vessel List A'!CP38=12,12,IF('Vessel List A'!CP38=13,13,IF('Vessel List A'!CP38=14,14,IF('Vessel List A'!CP38=15,15,IF('Vessel List A'!CP38=16,16,0))))))))))))))))))</f>
        <v xml:space="preserve"> </v>
      </c>
      <c r="AZ39" s="154"/>
      <c r="BA39" s="158"/>
      <c r="BB39" s="390" t="str">
        <f t="shared" si="14"/>
        <v/>
      </c>
      <c r="BC39" s="158"/>
      <c r="BD39" s="137"/>
      <c r="BE39" s="388" t="str">
        <f t="shared" si="15"/>
        <v/>
      </c>
      <c r="BF39" s="157" t="str">
        <f>IF(VALUE(IF('Vessel List A'!DC38=1,1,IF('Vessel List A'!DC38=2,2,IF('Vessel List A'!DC38=3,3,IF('Vessel List A'!DC38=4,4,IF('Vessel List A'!DC38=5,5,IF('Vessel List A'!DC38=6,6,IF('Vessel List A'!DC38=7,7,IF('Vessel List A'!DC38=8,8,IF('Vessel List A'!DC38=9,9,IF('Vessel List A'!DC38=10,10,IF('Vessel List A'!DC38=11,11,IF('Vessel List A'!DC38=12,12,IF('Vessel List A'!DC38=13,13,IF('Vessel List A'!DC38=14,14,IF('Vessel List A'!DC38=15,15,IF('Vessel List A'!DC38=16,16,0)))))))))))))))))=0," ",VALUE(IF('Vessel List A'!DC38=1,1,IF('Vessel List A'!DC38=2,2,IF('Vessel List A'!DC38=3,3,IF('Vessel List A'!DC38=4,4,IF('Vessel List A'!DC38=5,5,IF('Vessel List A'!DC38=6,6,IF('Vessel List A'!DC38=7,7,IF('Vessel List A'!DC38=8,8,IF('Vessel List A'!DC38=9,9,IF('Vessel List A'!DC38=10,10,IF('Vessel List A'!DC38=11,11,IF('Vessel List A'!DC38=12,12,IF('Vessel List A'!DC38=13,13,IF('Vessel List A'!DC38=14,14,IF('Vessel List A'!DC38=15,15,IF('Vessel List A'!DC38=16,16,0))))))))))))))))))</f>
        <v xml:space="preserve"> </v>
      </c>
      <c r="BG39" s="154"/>
      <c r="BH39" s="158"/>
      <c r="BI39" s="390" t="str">
        <f t="shared" si="16"/>
        <v/>
      </c>
      <c r="BJ39" s="158"/>
      <c r="BK39" s="137"/>
      <c r="BL39" s="388" t="str">
        <f t="shared" si="17"/>
        <v/>
      </c>
      <c r="BM39" s="157" t="str">
        <f>IF(VALUE(IF('Vessel List A'!DP38=1,1,IF('Vessel List A'!DP38=2,2,IF('Vessel List A'!DP38=3,3,IF('Vessel List A'!DP38=4,4,IF('Vessel List A'!DP38=5,5,IF('Vessel List A'!DP38=6,6,IF('Vessel List A'!DP38=7,7,IF('Vessel List A'!DP38=8,8,IF('Vessel List A'!DP38=9,9,IF('Vessel List A'!DP38=10,10,IF('Vessel List A'!DP38=11,11,IF('Vessel List A'!DP38=12,12,IF('Vessel List A'!DP38=13,13,IF('Vessel List A'!DP38=14,14,IF('Vessel List A'!DP38=15,15,IF('Vessel List A'!DP38=16,16,0)))))))))))))))))=0," ",VALUE(IF('Vessel List A'!DP38=1,1,IF('Vessel List A'!DP38=2,2,IF('Vessel List A'!DP38=3,3,IF('Vessel List A'!DP38=4,4,IF('Vessel List A'!DP38=5,5,IF('Vessel List A'!DP38=6,6,IF('Vessel List A'!DP38=7,7,IF('Vessel List A'!DP38=8,8,IF('Vessel List A'!DP38=9,9,IF('Vessel List A'!DP38=10,10,IF('Vessel List A'!DP38=11,11,IF('Vessel List A'!DP38=12,12,IF('Vessel List A'!DP38=13,13,IF('Vessel List A'!DP38=14,14,IF('Vessel List A'!DP38=15,15,IF('Vessel List A'!DP38=16,16,0))))))))))))))))))</f>
        <v xml:space="preserve"> </v>
      </c>
      <c r="BN39" s="154"/>
      <c r="BO39" s="158"/>
      <c r="BP39" s="390" t="str">
        <f t="shared" si="18"/>
        <v/>
      </c>
      <c r="BQ39" s="158"/>
      <c r="BR39" s="137"/>
      <c r="BS39" s="388" t="str">
        <f t="shared" si="19"/>
        <v/>
      </c>
      <c r="BT39" s="157" t="str">
        <f>IF(VALUE(IF('Vessel List A'!EC38=1,1,IF('Vessel List A'!EC38=2,2,IF('Vessel List A'!EC38=3,3,IF('Vessel List A'!EC38=4,4,IF('Vessel List A'!EC38=5,5,IF('Vessel List A'!EC38=6,6,IF('Vessel List A'!EC38=7,7,IF('Vessel List A'!EC38=8,8,IF('Vessel List A'!EC38=9,9,IF('Vessel List A'!EC38=10,10,IF('Vessel List A'!EC38=11,11,IF('Vessel List A'!EC38=12,12,IF('Vessel List A'!EC38=13,13,IF('Vessel List A'!EC38=14,14,IF('Vessel List A'!EC38=15,15,IF('Vessel List A'!EC38=16,16,0)))))))))))))))))=0," ",VALUE(IF('Vessel List A'!EC38=1,1,IF('Vessel List A'!EC38=2,2,IF('Vessel List A'!EC38=3,3,IF('Vessel List A'!EC38=4,4,IF('Vessel List A'!EC38=5,5,IF('Vessel List A'!EC38=6,6,IF('Vessel List A'!EC38=7,7,IF('Vessel List A'!EC38=8,8,IF('Vessel List A'!EC38=9,9,IF('Vessel List A'!EC38=10,10,IF('Vessel List A'!EC38=11,11,IF('Vessel List A'!EC38=12,12,IF('Vessel List A'!EC38=13,13,IF('Vessel List A'!EC38=14,14,IF('Vessel List A'!EC38=15,15,IF('Vessel List A'!EC38=16,16,0))))))))))))))))))</f>
        <v xml:space="preserve"> </v>
      </c>
      <c r="BU39" s="154"/>
      <c r="BV39" s="158"/>
      <c r="BW39" s="390" t="str">
        <f t="shared" si="20"/>
        <v/>
      </c>
      <c r="BX39" s="158"/>
      <c r="BY39" s="137"/>
      <c r="BZ39" s="388" t="str">
        <f t="shared" si="21"/>
        <v/>
      </c>
      <c r="CA39" s="157" t="str">
        <f>IF(VALUE(IF('Vessel List A'!EP38=1,1,IF('Vessel List A'!EP38=2,2,IF('Vessel List A'!EP38=3,3,IF('Vessel List A'!EP38=4,4,IF('Vessel List A'!EP38=5,5,IF('Vessel List A'!EP38=6,6,IF('Vessel List A'!EP38=7,7,IF('Vessel List A'!EP38=8,8,IF('Vessel List A'!EP38=9,9,IF('Vessel List A'!EP38=10,10,IF('Vessel List A'!EP38=11,11,IF('Vessel List A'!EP38=12,12,IF('Vessel List A'!EP38=13,13,IF('Vessel List A'!EP38=14,14,IF('Vessel List A'!EP38=15,15,IF('Vessel List A'!EP38=16,16,0)))))))))))))))))=0," ",VALUE(IF('Vessel List A'!EP38=1,1,IF('Vessel List A'!EP38=2,2,IF('Vessel List A'!EP38=3,3,IF('Vessel List A'!EP38=4,4,IF('Vessel List A'!EP38=5,5,IF('Vessel List A'!EP38=6,6,IF('Vessel List A'!EP38=7,7,IF('Vessel List A'!EP38=8,8,IF('Vessel List A'!EP38=9,9,IF('Vessel List A'!EP38=10,10,IF('Vessel List A'!EP38=11,11,IF('Vessel List A'!EP38=12,12,IF('Vessel List A'!EP38=13,13,IF('Vessel List A'!EP38=14,14,IF('Vessel List A'!EP38=15,15,IF('Vessel List A'!EP38=16,16,0))))))))))))))))))</f>
        <v xml:space="preserve"> </v>
      </c>
      <c r="CB39" s="154"/>
      <c r="CC39" s="158"/>
      <c r="CD39" s="390" t="str">
        <f t="shared" si="22"/>
        <v/>
      </c>
      <c r="CE39" s="158"/>
      <c r="CF39" s="137"/>
      <c r="CG39" s="388" t="str">
        <f t="shared" si="23"/>
        <v/>
      </c>
      <c r="CH39" s="157" t="str">
        <f>IF(VALUE(IF('Vessel List A'!FC38=1,1,IF('Vessel List A'!FC38=2,2,IF('Vessel List A'!FC38=3,3,IF('Vessel List A'!FC38=4,4,IF('Vessel List A'!FC38=5,5,IF('Vessel List A'!FC38=6,6,IF('Vessel List A'!FC38=7,7,IF('Vessel List A'!FC38=8,8,IF('Vessel List A'!FC38=9,9,IF('Vessel List A'!FC38=10,10,IF('Vessel List A'!FC38=11,11,IF('Vessel List A'!FC38=12,12,IF('Vessel List A'!FC38=13,13,IF('Vessel List A'!FC38=14,14,IF('Vessel List A'!FC38=15,15,IF('Vessel List A'!FC38=16,16,0)))))))))))))))))=0," ",VALUE(IF('Vessel List A'!FC38=1,1,IF('Vessel List A'!FC38=2,2,IF('Vessel List A'!FC38=3,3,IF('Vessel List A'!FC38=4,4,IF('Vessel List A'!FC38=5,5,IF('Vessel List A'!FC38=6,6,IF('Vessel List A'!FC38=7,7,IF('Vessel List A'!FC38=8,8,IF('Vessel List A'!FC38=9,9,IF('Vessel List A'!FC38=10,10,IF('Vessel List A'!FC38=11,11,IF('Vessel List A'!FC38=12,12,IF('Vessel List A'!FC38=13,13,IF('Vessel List A'!FC38=14,14,IF('Vessel List A'!FC38=15,15,IF('Vessel List A'!FC38=16,16,0))))))))))))))))))</f>
        <v xml:space="preserve"> </v>
      </c>
      <c r="CI39" s="154"/>
      <c r="CJ39" s="158"/>
      <c r="CK39" s="390" t="str">
        <f t="shared" si="24"/>
        <v/>
      </c>
      <c r="CL39" s="158"/>
      <c r="CM39" s="137"/>
      <c r="CN39" s="388" t="str">
        <f t="shared" si="25"/>
        <v/>
      </c>
      <c r="CO39" s="157" t="str">
        <f>IF(VALUE(IF('Vessel List A'!FP38=1,1,IF('Vessel List A'!FP38=2,2,IF('Vessel List A'!FP38=3,3,IF('Vessel List A'!FP38=4,4,IF('Vessel List A'!FP38=5,5,IF('Vessel List A'!FP38=6,6,IF('Vessel List A'!FP38=7,7,IF('Vessel List A'!FP38=8,8,IF('Vessel List A'!FP38=9,9,IF('Vessel List A'!FP38=10,10,IF('Vessel List A'!FP38=11,11,IF('Vessel List A'!FP38=12,12,IF('Vessel List A'!FP38=13,13,IF('Vessel List A'!FP38=14,14,IF('Vessel List A'!FP38=15,15,IF('Vessel List A'!FP38=16,16,0)))))))))))))))))=0," ",VALUE(IF('Vessel List A'!FP38=1,1,IF('Vessel List A'!FP38=2,2,IF('Vessel List A'!FP38=3,3,IF('Vessel List A'!FP38=4,4,IF('Vessel List A'!FP38=5,5,IF('Vessel List A'!FP38=6,6,IF('Vessel List A'!FP38=7,7,IF('Vessel List A'!FP38=8,8,IF('Vessel List A'!FP38=9,9,IF('Vessel List A'!FP38=10,10,IF('Vessel List A'!FP38=11,11,IF('Vessel List A'!FP38=12,12,IF('Vessel List A'!FP38=13,13,IF('Vessel List A'!FP38=14,14,IF('Vessel List A'!FP38=15,15,IF('Vessel List A'!FP38=16,16,0))))))))))))))))))</f>
        <v xml:space="preserve"> </v>
      </c>
      <c r="CP39" s="154"/>
      <c r="CQ39" s="158"/>
      <c r="CR39" s="390" t="str">
        <f t="shared" si="26"/>
        <v/>
      </c>
      <c r="CS39" s="158"/>
      <c r="CT39" s="137"/>
      <c r="CU39" s="388" t="str">
        <f t="shared" si="27"/>
        <v/>
      </c>
      <c r="CV39" s="157" t="str">
        <f>IF(VALUE(IF('Vessel List A'!GC38=1,1,IF('Vessel List A'!GC38=2,2,IF('Vessel List A'!GC38=3,3,IF('Vessel List A'!GC38=4,4,IF('Vessel List A'!GC38=5,5,IF('Vessel List A'!GC38=6,6,IF('Vessel List A'!GC38=7,7,IF('Vessel List A'!GC38=8,8,IF('Vessel List A'!GC38=9,9,IF('Vessel List A'!GC38=10,10,IF('Vessel List A'!GC38=11,11,IF('Vessel List A'!GC38=12,12,IF('Vessel List A'!GC38=13,13,IF('Vessel List A'!GC38=14,14,IF('Vessel List A'!GC38=15,15,IF('Vessel List A'!GC38=16,16,0)))))))))))))))))=0," ",VALUE(IF('Vessel List A'!GC38=1,1,IF('Vessel List A'!GC38=2,2,IF('Vessel List A'!GC38=3,3,IF('Vessel List A'!GC38=4,4,IF('Vessel List A'!GC38=5,5,IF('Vessel List A'!GC38=6,6,IF('Vessel List A'!GC38=7,7,IF('Vessel List A'!GC38=8,8,IF('Vessel List A'!GC38=9,9,IF('Vessel List A'!GC38=10,10,IF('Vessel List A'!GC38=11,11,IF('Vessel List A'!GC38=12,12,IF('Vessel List A'!GC38=13,13,IF('Vessel List A'!GC38=14,14,IF('Vessel List A'!GC38=15,15,IF('Vessel List A'!GC38=16,16,0))))))))))))))))))</f>
        <v xml:space="preserve"> </v>
      </c>
      <c r="CW39" s="154"/>
      <c r="CX39" s="158"/>
      <c r="CY39" s="390" t="str">
        <f t="shared" si="28"/>
        <v/>
      </c>
      <c r="CZ39" s="158"/>
      <c r="DA39" s="137"/>
      <c r="DB39" s="388" t="str">
        <f t="shared" si="29"/>
        <v/>
      </c>
      <c r="DC39" s="157" t="str">
        <f>IF(VALUE(IF('Vessel List A'!GP38=1,1,IF('Vessel List A'!GP38=2,2,IF('Vessel List A'!GP38=3,3,IF('Vessel List A'!GP38=4,4,IF('Vessel List A'!GP38=5,5,IF('Vessel List A'!GP38=6,6,IF('Vessel List A'!GP38=7,7,IF('Vessel List A'!GP38=8,8,IF('Vessel List A'!GP38=9,9,IF('Vessel List A'!GP38=10,10,IF('Vessel List A'!GP38=11,11,IF('Vessel List A'!GP38=12,12,IF('Vessel List A'!GP38=13,13,IF('Vessel List A'!GP38=14,14,IF('Vessel List A'!GP38=15,15,IF('Vessel List A'!GP38=16,16,0)))))))))))))))))=0," ",VALUE(IF('Vessel List A'!GP38=1,1,IF('Vessel List A'!GP38=2,2,IF('Vessel List A'!GP38=3,3,IF('Vessel List A'!GP38=4,4,IF('Vessel List A'!GP38=5,5,IF('Vessel List A'!GP38=6,6,IF('Vessel List A'!GP38=7,7,IF('Vessel List A'!GP38=8,8,IF('Vessel List A'!GP38=9,9,IF('Vessel List A'!GP38=10,10,IF('Vessel List A'!GP38=11,11,IF('Vessel List A'!GP38=12,12,IF('Vessel List A'!GP38=13,13,IF('Vessel List A'!GP38=14,14,IF('Vessel List A'!GP38=15,15,IF('Vessel List A'!GP38=16,16,0))))))))))))))))))</f>
        <v xml:space="preserve"> </v>
      </c>
      <c r="DD39" s="154"/>
      <c r="DE39" s="158"/>
      <c r="DF39" s="390" t="str">
        <f t="shared" si="30"/>
        <v/>
      </c>
      <c r="DG39" s="158"/>
      <c r="DH39" s="137"/>
      <c r="DI39" s="388" t="str">
        <f t="shared" si="31"/>
        <v/>
      </c>
      <c r="DJ39" s="157" t="str">
        <f>IF(VALUE(IF('Vessel List A'!HC38=1,1,IF('Vessel List A'!HC38=2,2,IF('Vessel List A'!HC38=3,3,IF('Vessel List A'!HC38=4,4,IF('Vessel List A'!HC38=5,5,IF('Vessel List A'!HC38=6,6,IF('Vessel List A'!HC38=7,7,IF('Vessel List A'!HC38=8,8,IF('Vessel List A'!HC38=9,9,IF('Vessel List A'!HC38=10,10,IF('Vessel List A'!HC38=11,11,IF('Vessel List A'!HC38=12,12,IF('Vessel List A'!HC38=13,13,IF('Vessel List A'!HC38=14,14,IF('Vessel List A'!HC38=15,15,IF('Vessel List A'!HC38=16,16,0)))))))))))))))))=0," ",VALUE(IF('Vessel List A'!HC38=1,1,IF('Vessel List A'!HC38=2,2,IF('Vessel List A'!HC38=3,3,IF('Vessel List A'!HC38=4,4,IF('Vessel List A'!HC38=5,5,IF('Vessel List A'!HC38=6,6,IF('Vessel List A'!HC38=7,7,IF('Vessel List A'!HC38=8,8,IF('Vessel List A'!HC38=9,9,IF('Vessel List A'!HC38=10,10,IF('Vessel List A'!HC38=11,11,IF('Vessel List A'!HC38=12,12,IF('Vessel List A'!HC38=13,13,IF('Vessel List A'!HC38=14,14,IF('Vessel List A'!HC38=15,15,IF('Vessel List A'!HC38=16,16,0))))))))))))))))))</f>
        <v xml:space="preserve"> </v>
      </c>
      <c r="DK39" s="154"/>
      <c r="DL39" s="158"/>
      <c r="DM39" s="390" t="str">
        <f t="shared" si="32"/>
        <v/>
      </c>
      <c r="DN39" s="158"/>
      <c r="DO39" s="137"/>
      <c r="DP39" s="388" t="str">
        <f t="shared" si="33"/>
        <v/>
      </c>
      <c r="DQ39" s="157" t="str">
        <f>IF(VALUE(IF('Vessel List A'!HP38=1,1,IF('Vessel List A'!HP38=2,2,IF('Vessel List A'!HP38=3,3,IF('Vessel List A'!HP38=4,4,IF('Vessel List A'!HP38=5,5,IF('Vessel List A'!HP38=6,6,IF('Vessel List A'!HP38=7,7,IF('Vessel List A'!HP38=8,8,IF('Vessel List A'!HP38=9,9,IF('Vessel List A'!HP38=10,10,IF('Vessel List A'!HP38=11,11,IF('Vessel List A'!HP38=12,12,IF('Vessel List A'!HP38=13,13,IF('Vessel List A'!HP38=14,14,IF('Vessel List A'!HP38=15,15,IF('Vessel List A'!HP38=16,16,0)))))))))))))))))=0," ",VALUE(IF('Vessel List A'!HP38=1,1,IF('Vessel List A'!HP38=2,2,IF('Vessel List A'!HP38=3,3,IF('Vessel List A'!HP38=4,4,IF('Vessel List A'!HP38=5,5,IF('Vessel List A'!HP38=6,6,IF('Vessel List A'!HP38=7,7,IF('Vessel List A'!HP38=8,8,IF('Vessel List A'!HP38=9,9,IF('Vessel List A'!HP38=10,10,IF('Vessel List A'!HP38=11,11,IF('Vessel List A'!HP38=12,12,IF('Vessel List A'!HP38=13,13,IF('Vessel List A'!HP38=14,14,IF('Vessel List A'!HP38=15,15,IF('Vessel List A'!HP38=16,16,0))))))))))))))))))</f>
        <v xml:space="preserve"> </v>
      </c>
      <c r="DR39" s="154"/>
      <c r="DS39" s="158"/>
      <c r="DT39" s="390" t="str">
        <f t="shared" si="34"/>
        <v/>
      </c>
      <c r="DU39" s="158"/>
      <c r="DV39" s="137"/>
      <c r="DW39" s="388" t="str">
        <f t="shared" si="35"/>
        <v/>
      </c>
      <c r="DX39" s="157" t="str">
        <f>IF(VALUE(IF('Vessel List A'!IC38=1,1,IF('Vessel List A'!IC38=2,2,IF('Vessel List A'!IC38=3,3,IF('Vessel List A'!IC38=4,4,IF('Vessel List A'!IC38=5,5,IF('Vessel List A'!IC38=6,6,IF('Vessel List A'!IC38=7,7,IF('Vessel List A'!IC38=8,8,IF('Vessel List A'!IC38=9,9,IF('Vessel List A'!IC38=10,10,IF('Vessel List A'!IC38=11,11,IF('Vessel List A'!IC38=12,12,IF('Vessel List A'!IC38=13,13,IF('Vessel List A'!IC38=14,14,IF('Vessel List A'!IC38=15,15,IF('Vessel List A'!IC38=16,16,0)))))))))))))))))=0," ",VALUE(IF('Vessel List A'!IC38=1,1,IF('Vessel List A'!IC38=2,2,IF('Vessel List A'!IC38=3,3,IF('Vessel List A'!IC38=4,4,IF('Vessel List A'!IC38=5,5,IF('Vessel List A'!IC38=6,6,IF('Vessel List A'!IC38=7,7,IF('Vessel List A'!IC38=8,8,IF('Vessel List A'!IC38=9,9,IF('Vessel List A'!IC38=10,10,IF('Vessel List A'!IC38=11,11,IF('Vessel List A'!IC38=12,12,IF('Vessel List A'!IC38=13,13,IF('Vessel List A'!IC38=14,14,IF('Vessel List A'!IC38=15,15,IF('Vessel List A'!IC38=16,16,0))))))))))))))))))</f>
        <v xml:space="preserve"> </v>
      </c>
      <c r="DY39" s="154"/>
      <c r="DZ39" s="158"/>
      <c r="EA39" s="390" t="str">
        <f t="shared" si="36"/>
        <v/>
      </c>
      <c r="EB39" s="158"/>
      <c r="EC39" s="137"/>
      <c r="ED39" s="388" t="str">
        <f t="shared" si="37"/>
        <v/>
      </c>
      <c r="EE39" s="157" t="str">
        <f>IF(VALUE(IF('Vessel List A'!IP38=1,1,IF('Vessel List A'!IP38=2,2,IF('Vessel List A'!IP38=3,3,IF('Vessel List A'!IP38=4,4,IF('Vessel List A'!IP38=5,5,IF('Vessel List A'!IP38=6,6,IF('Vessel List A'!IP38=7,7,IF('Vessel List A'!IP38=8,8,IF('Vessel List A'!IP38=9,9,IF('Vessel List A'!IP38=10,10,IF('Vessel List A'!IP38=11,11,IF('Vessel List A'!IP38=12,12,IF('Vessel List A'!IP38=13,13,IF('Vessel List A'!IP38=14,14,IF('Vessel List A'!IP38=15,15,IF('Vessel List A'!IP38=16,16,0)))))))))))))))))=0," ",VALUE(IF('Vessel List A'!IP38=1,1,IF('Vessel List A'!IP38=2,2,IF('Vessel List A'!IP38=3,3,IF('Vessel List A'!IP38=4,4,IF('Vessel List A'!IP38=5,5,IF('Vessel List A'!IP38=6,6,IF('Vessel List A'!IP38=7,7,IF('Vessel List A'!IP38=8,8,IF('Vessel List A'!IP38=9,9,IF('Vessel List A'!IP38=10,10,IF('Vessel List A'!IP38=11,11,IF('Vessel List A'!IP38=12,12,IF('Vessel List A'!IP38=13,13,IF('Vessel List A'!IP38=14,14,IF('Vessel List A'!IP38=15,15,IF('Vessel List A'!IP38=16,16,0))))))))))))))))))</f>
        <v xml:space="preserve"> </v>
      </c>
      <c r="EF39" s="154"/>
      <c r="EG39" s="158"/>
      <c r="EH39" s="390" t="str">
        <f t="shared" si="38"/>
        <v/>
      </c>
      <c r="EI39" s="158"/>
      <c r="EJ39" s="137"/>
      <c r="EK39" s="397" t="str">
        <f t="shared" si="39"/>
        <v/>
      </c>
      <c r="EL39" s="144"/>
      <c r="EM39" s="157" t="str">
        <f>IF(VALUE(IF('Vessel List B'!C38=1,1,IF('Vessel List B'!C38=2,2,IF('Vessel List B'!C38=3,3,IF('Vessel List B'!C38=4,4,IF('Vessel List B'!C38=5,5,IF('Vessel List B'!C38=6,6,IF('Vessel List B'!C38=7,7,IF('Vessel List B'!C38=8,8,IF('Vessel List B'!C38=9,9,IF('Vessel List B'!C38=10,10,IF('Vessel List B'!C38=11,11,IF('Vessel List B'!C38=12,12,IF('Vessel List B'!C38=13,13,IF('Vessel List B'!C38=14,14,IF('Vessel List B'!C38=15,15,IF('Vessel List B'!C38=16,16,0)))))))))))))))))=0," ",VALUE(IF('Vessel List B'!C38=1,1,IF('Vessel List B'!C38=2,2,IF('Vessel List B'!C38=3,3,IF('Vessel List B'!C38=4,4,IF('Vessel List B'!C38=5,5,IF('Vessel List B'!C38=6,6,IF('Vessel List B'!C38=7,7,IF('Vessel List B'!C38=8,8,IF('Vessel List B'!C38=9,9,IF('Vessel List B'!C38=10,10,IF('Vessel List B'!C38=11,11,IF('Vessel List B'!C38=12,12,IF('Vessel List B'!C38=13,13,IF('Vessel List B'!C38=14,14,IF('Vessel List B'!C38=15,15,IF('Vessel List B'!C38=16,16,0))))))))))))))))))</f>
        <v xml:space="preserve"> </v>
      </c>
      <c r="EN39" s="154"/>
      <c r="EO39" s="158"/>
      <c r="EP39" s="390" t="str">
        <f t="shared" si="40"/>
        <v/>
      </c>
      <c r="EQ39" s="158"/>
      <c r="ER39" s="137"/>
      <c r="ES39" s="388" t="str">
        <f t="shared" si="41"/>
        <v/>
      </c>
      <c r="ET39" s="157" t="str">
        <f>IF(VALUE(IF('Vessel List B'!P38=1,1,IF('Vessel List B'!P38=2,2,IF('Vessel List B'!P38=3,3,IF('Vessel List B'!P38=4,4,IF('Vessel List B'!P38=5,5,IF('Vessel List B'!P38=6,6,IF('Vessel List B'!P38=7,7,IF('Vessel List B'!P38=8,8,IF('Vessel List B'!P38=9,9,IF('Vessel List B'!P38=10,10,IF('Vessel List B'!P38=11,11,IF('Vessel List B'!P38=12,12,IF('Vessel List B'!P38=13,13,IF('Vessel List B'!P38=14,14,IF('Vessel List B'!P38=15,15,IF('Vessel List B'!P38=16,16,0)))))))))))))))))=0," ",VALUE(IF('Vessel List B'!P38=1,1,IF('Vessel List B'!P38=2,2,IF('Vessel List B'!P38=3,3,IF('Vessel List B'!P38=4,4,IF('Vessel List B'!P38=5,5,IF('Vessel List B'!P38=6,6,IF('Vessel List B'!P38=7,7,IF('Vessel List B'!P38=8,8,IF('Vessel List B'!P38=9,9,IF('Vessel List B'!P38=10,10,IF('Vessel List B'!P38=11,11,IF('Vessel List B'!P38=12,12,IF('Vessel List B'!P38=13,13,IF('Vessel List B'!P38=14,14,IF('Vessel List B'!P38=15,15,IF('Vessel List B'!P38=16,16,0))))))))))))))))))</f>
        <v xml:space="preserve"> </v>
      </c>
      <c r="EU39" s="154"/>
      <c r="EV39" s="158"/>
      <c r="EW39" s="390" t="str">
        <f t="shared" si="42"/>
        <v/>
      </c>
      <c r="EX39" s="158"/>
      <c r="EY39" s="137"/>
      <c r="EZ39" s="388" t="str">
        <f t="shared" si="43"/>
        <v/>
      </c>
      <c r="FA39" s="157" t="str">
        <f>IF(VALUE(IF('Vessel List B'!AC38=1,1,IF('Vessel List B'!AC38=2,2,IF('Vessel List B'!AC38=3,3,IF('Vessel List B'!AC38=4,4,IF('Vessel List B'!AC38=5,5,IF('Vessel List B'!AC38=6,6,IF('Vessel List B'!AC38=7,7,IF('Vessel List B'!AC38=8,8,IF('Vessel List B'!AC38=9,9,IF('Vessel List B'!AC38=10,10,IF('Vessel List B'!AC38=11,11,IF('Vessel List B'!AC38=12,12,IF('Vessel List B'!AC38=13,13,IF('Vessel List B'!AC38=14,14,IF('Vessel List B'!AC38=15,15,IF('Vessel List B'!AC38=16,16,0)))))))))))))))))=0," ",VALUE(IF('Vessel List B'!AC38=1,1,IF('Vessel List B'!AC38=2,2,IF('Vessel List B'!AC38=3,3,IF('Vessel List B'!AC38=4,4,IF('Vessel List B'!AC38=5,5,IF('Vessel List B'!AC38=6,6,IF('Vessel List B'!AC38=7,7,IF('Vessel List B'!AC38=8,8,IF('Vessel List B'!AC38=9,9,IF('Vessel List B'!AC38=10,10,IF('Vessel List B'!AC38=11,11,IF('Vessel List B'!AC38=12,12,IF('Vessel List B'!AC38=13,13,IF('Vessel List B'!AC38=14,14,IF('Vessel List B'!AC38=15,15,IF('Vessel List B'!AC38=16,16,0))))))))))))))))))</f>
        <v xml:space="preserve"> </v>
      </c>
      <c r="FB39" s="154"/>
      <c r="FC39" s="158"/>
      <c r="FD39" s="390" t="str">
        <f t="shared" si="44"/>
        <v/>
      </c>
      <c r="FE39" s="158"/>
      <c r="FF39" s="137"/>
      <c r="FG39" s="388" t="str">
        <f t="shared" si="45"/>
        <v/>
      </c>
      <c r="FH39" s="157" t="str">
        <f>IF(VALUE(IF('Vessel List B'!AP38=1,1,IF('Vessel List B'!AP38=2,2,IF('Vessel List B'!AP38=3,3,IF('Vessel List B'!AP38=4,4,IF('Vessel List B'!AP38=5,5,IF('Vessel List B'!AP38=6,6,IF('Vessel List B'!AP38=7,7,IF('Vessel List B'!AP38=8,8,IF('Vessel List B'!AP38=9,9,IF('Vessel List B'!AP38=10,10,IF('Vessel List B'!AP38=11,11,IF('Vessel List B'!AP38=12,12,IF('Vessel List B'!AP38=13,13,IF('Vessel List B'!AP38=14,14,IF('Vessel List B'!AP38=15,15,IF('Vessel List B'!AP38=16,16,0)))))))))))))))))=0," ",VALUE(IF('Vessel List B'!AP38=1,1,IF('Vessel List B'!AP38=2,2,IF('Vessel List B'!AP38=3,3,IF('Vessel List B'!AP38=4,4,IF('Vessel List B'!AP38=5,5,IF('Vessel List B'!AP38=6,6,IF('Vessel List B'!AP38=7,7,IF('Vessel List B'!AP38=8,8,IF('Vessel List B'!AP38=9,9,IF('Vessel List B'!AP38=10,10,IF('Vessel List B'!AP38=11,11,IF('Vessel List B'!AP38=12,12,IF('Vessel List B'!AP38=13,13,IF('Vessel List B'!AP38=14,14,IF('Vessel List B'!AP38=15,15,IF('Vessel List B'!AP38=16,16,0))))))))))))))))))</f>
        <v xml:space="preserve"> </v>
      </c>
      <c r="FI39" s="154"/>
      <c r="FJ39" s="158"/>
      <c r="FK39" s="390" t="str">
        <f t="shared" si="46"/>
        <v/>
      </c>
      <c r="FL39" s="158"/>
      <c r="FM39" s="137"/>
      <c r="FN39" s="388" t="str">
        <f t="shared" si="47"/>
        <v/>
      </c>
      <c r="FO39" s="157" t="str">
        <f>IF(VALUE(IF('Vessel List B'!BC38=1,1,IF('Vessel List B'!BC38=2,2,IF('Vessel List B'!BC38=3,3,IF('Vessel List B'!BC38=4,4,IF('Vessel List B'!BC38=5,5,IF('Vessel List B'!BC38=6,6,IF('Vessel List B'!BC38=7,7,IF('Vessel List B'!BC38=8,8,IF('Vessel List B'!BC38=9,9,IF('Vessel List B'!BC38=10,10,IF('Vessel List B'!BC38=11,11,IF('Vessel List B'!BC38=12,12,IF('Vessel List B'!BC38=13,13,IF('Vessel List B'!BC38=14,14,IF('Vessel List B'!BC38=15,15,IF('Vessel List B'!BC38=16,16,0)))))))))))))))))=0," ",VALUE(IF('Vessel List B'!BC38=1,1,IF('Vessel List B'!BC38=2,2,IF('Vessel List B'!BC38=3,3,IF('Vessel List B'!BC38=4,4,IF('Vessel List B'!BC38=5,5,IF('Vessel List B'!BC38=6,6,IF('Vessel List B'!BC38=7,7,IF('Vessel List B'!BC38=8,8,IF('Vessel List B'!BC38=9,9,IF('Vessel List B'!BC38=10,10,IF('Vessel List B'!BC38=11,11,IF('Vessel List B'!BC38=12,12,IF('Vessel List B'!BC38=13,13,IF('Vessel List B'!BC38=14,14,IF('Vessel List B'!BC38=15,15,IF('Vessel List B'!BC38=16,16,0))))))))))))))))))</f>
        <v xml:space="preserve"> </v>
      </c>
      <c r="FP39" s="154"/>
      <c r="FQ39" s="158"/>
      <c r="FR39" s="390" t="str">
        <f t="shared" si="48"/>
        <v/>
      </c>
      <c r="FS39" s="158"/>
      <c r="FT39" s="137"/>
      <c r="FU39" s="388" t="str">
        <f t="shared" si="49"/>
        <v/>
      </c>
      <c r="FV39" s="157" t="str">
        <f>IF(VALUE(IF('Vessel List B'!BP38=1,1,IF('Vessel List B'!BP38=2,2,IF('Vessel List B'!BP38=3,3,IF('Vessel List B'!BP38=4,4,IF('Vessel List B'!BP38=5,5,IF('Vessel List B'!BP38=6,6,IF('Vessel List B'!BP38=7,7,IF('Vessel List B'!BP38=8,8,IF('Vessel List B'!BP38=9,9,IF('Vessel List B'!BP38=10,10,IF('Vessel List B'!BP38=11,11,IF('Vessel List B'!BP38=12,12,IF('Vessel List B'!BP38=13,13,IF('Vessel List B'!BP38=14,14,IF('Vessel List B'!BP38=15,15,IF('Vessel List B'!BP38=16,16,0)))))))))))))))))=0," ",VALUE(IF('Vessel List B'!BP38=1,1,IF('Vessel List B'!BP38=2,2,IF('Vessel List B'!BP38=3,3,IF('Vessel List B'!BP38=4,4,IF('Vessel List B'!BP38=5,5,IF('Vessel List B'!BP38=6,6,IF('Vessel List B'!BP38=7,7,IF('Vessel List B'!BP38=8,8,IF('Vessel List B'!BP38=9,9,IF('Vessel List B'!BP38=10,10,IF('Vessel List B'!BP38=11,11,IF('Vessel List B'!BP38=12,12,IF('Vessel List B'!BP38=13,13,IF('Vessel List B'!BP38=14,14,IF('Vessel List B'!BP38=15,15,IF('Vessel List B'!BP38=16,16,0))))))))))))))))))</f>
        <v xml:space="preserve"> </v>
      </c>
      <c r="FW39" s="154"/>
      <c r="FX39" s="158"/>
      <c r="FY39" s="390" t="str">
        <f t="shared" si="50"/>
        <v/>
      </c>
      <c r="FZ39" s="158"/>
      <c r="GA39" s="137"/>
      <c r="GB39" s="388" t="str">
        <f t="shared" si="51"/>
        <v/>
      </c>
      <c r="GC39" s="157" t="str">
        <f>IF(VALUE(IF('Vessel List B'!CC38=1,1,IF('Vessel List B'!CC38=2,2,IF('Vessel List B'!CC38=3,3,IF('Vessel List B'!CC38=4,4,IF('Vessel List B'!CC38=5,5,IF('Vessel List B'!CC38=6,6,IF('Vessel List B'!CC38=7,7,IF('Vessel List B'!CC38=8,8,IF('Vessel List B'!CC38=9,9,IF('Vessel List B'!CC38=10,10,IF('Vessel List B'!CC38=11,11,IF('Vessel List B'!CC38=12,12,IF('Vessel List B'!CC38=13,13,IF('Vessel List B'!CC38=14,14,IF('Vessel List B'!CC38=15,15,IF('Vessel List B'!CC38=16,16,0)))))))))))))))))=0," ",VALUE(IF('Vessel List B'!CC38=1,1,IF('Vessel List B'!CC38=2,2,IF('Vessel List B'!CC38=3,3,IF('Vessel List B'!CC38=4,4,IF('Vessel List B'!CC38=5,5,IF('Vessel List B'!CC38=6,6,IF('Vessel List B'!CC38=7,7,IF('Vessel List B'!CC38=8,8,IF('Vessel List B'!CC38=9,9,IF('Vessel List B'!CC38=10,10,IF('Vessel List B'!CC38=11,11,IF('Vessel List B'!CC38=12,12,IF('Vessel List B'!CC38=13,13,IF('Vessel List B'!CC38=14,14,IF('Vessel List B'!CC38=15,15,IF('Vessel List B'!CC38=16,16,0))))))))))))))))))</f>
        <v xml:space="preserve"> </v>
      </c>
      <c r="GD39" s="154"/>
      <c r="GE39" s="158"/>
      <c r="GF39" s="390" t="str">
        <f t="shared" si="52"/>
        <v/>
      </c>
      <c r="GG39" s="158"/>
      <c r="GH39" s="137"/>
      <c r="GI39" s="388" t="str">
        <f t="shared" si="53"/>
        <v/>
      </c>
      <c r="GJ39" s="157" t="str">
        <f>IF(VALUE(IF('Vessel List B'!CP38=1,1,IF('Vessel List B'!CP38=2,2,IF('Vessel List B'!CP38=3,3,IF('Vessel List B'!CP38=4,4,IF('Vessel List B'!CP38=5,5,IF('Vessel List B'!CP38=6,6,IF('Vessel List B'!CP38=7,7,IF('Vessel List B'!CP38=8,8,IF('Vessel List B'!CP38=9,9,IF('Vessel List B'!CP38=10,10,IF('Vessel List B'!CP38=11,11,IF('Vessel List B'!CP38=12,12,IF('Vessel List B'!CP38=13,13,IF('Vessel List B'!CP38=14,14,IF('Vessel List B'!CP38=15,15,IF('Vessel List B'!CP38=16,16,0)))))))))))))))))=0," ",VALUE(IF('Vessel List B'!CP38=1,1,IF('Vessel List B'!CP38=2,2,IF('Vessel List B'!CP38=3,3,IF('Vessel List B'!CP38=4,4,IF('Vessel List B'!CP38=5,5,IF('Vessel List B'!CP38=6,6,IF('Vessel List B'!CP38=7,7,IF('Vessel List B'!CP38=8,8,IF('Vessel List B'!CP38=9,9,IF('Vessel List B'!CP38=10,10,IF('Vessel List B'!CP38=11,11,IF('Vessel List B'!CP38=12,12,IF('Vessel List B'!CP38=13,13,IF('Vessel List B'!CP38=14,14,IF('Vessel List B'!CP38=15,15,IF('Vessel List B'!CP38=16,16,0))))))))))))))))))</f>
        <v xml:space="preserve"> </v>
      </c>
      <c r="GK39" s="154"/>
      <c r="GL39" s="158"/>
      <c r="GM39" s="390" t="str">
        <f t="shared" si="54"/>
        <v/>
      </c>
      <c r="GN39" s="158"/>
      <c r="GO39" s="137"/>
      <c r="GP39" s="388" t="str">
        <f t="shared" si="55"/>
        <v/>
      </c>
      <c r="GQ39" s="157" t="str">
        <f>IF(VALUE(IF('Vessel List B'!DC38=1,1,IF('Vessel List B'!DC38=2,2,IF('Vessel List B'!DC38=3,3,IF('Vessel List B'!DC38=4,4,IF('Vessel List B'!DC38=5,5,IF('Vessel List B'!DC38=6,6,IF('Vessel List B'!DC38=7,7,IF('Vessel List B'!DC38=8,8,IF('Vessel List B'!DC38=9,9,IF('Vessel List B'!DC38=10,10,IF('Vessel List B'!DC38=11,11,IF('Vessel List B'!DC38=12,12,IF('Vessel List B'!DC38=13,13,IF('Vessel List B'!DC38=14,14,IF('Vessel List B'!DC38=15,15,IF('Vessel List B'!DC38=16,16,0)))))))))))))))))=0," ",VALUE(IF('Vessel List B'!DC38=1,1,IF('Vessel List B'!DC38=2,2,IF('Vessel List B'!DC38=3,3,IF('Vessel List B'!DC38=4,4,IF('Vessel List B'!DC38=5,5,IF('Vessel List B'!DC38=6,6,IF('Vessel List B'!DC38=7,7,IF('Vessel List B'!DC38=8,8,IF('Vessel List B'!DC38=9,9,IF('Vessel List B'!DC38=10,10,IF('Vessel List B'!DC38=11,11,IF('Vessel List B'!DC38=12,12,IF('Vessel List B'!DC38=13,13,IF('Vessel List B'!DC38=14,14,IF('Vessel List B'!DC38=15,15,IF('Vessel List B'!DC38=16,16,0))))))))))))))))))</f>
        <v xml:space="preserve"> </v>
      </c>
      <c r="GR39" s="154"/>
      <c r="GS39" s="158"/>
      <c r="GT39" s="390" t="str">
        <f t="shared" si="56"/>
        <v/>
      </c>
      <c r="GU39" s="158"/>
      <c r="GV39" s="137"/>
      <c r="GW39" s="388" t="str">
        <f t="shared" si="57"/>
        <v/>
      </c>
      <c r="GX39" s="157" t="str">
        <f>IF(VALUE(IF('Vessel List B'!DP38=1,1,IF('Vessel List B'!DP38=2,2,IF('Vessel List B'!DP38=3,3,IF('Vessel List B'!DP38=4,4,IF('Vessel List B'!DP38=5,5,IF('Vessel List B'!DP38=6,6,IF('Vessel List B'!DP38=7,7,IF('Vessel List B'!DP38=8,8,IF('Vessel List B'!DP38=9,9,IF('Vessel List B'!DP38=10,10,IF('Vessel List B'!DP38=11,11,IF('Vessel List B'!DP38=12,12,IF('Vessel List B'!DP38=13,13,IF('Vessel List B'!DP38=14,14,IF('Vessel List B'!DP38=15,15,IF('Vessel List B'!DP38=16,16,0)))))))))))))))))=0," ",VALUE(IF('Vessel List B'!DP38=1,1,IF('Vessel List B'!DP38=2,2,IF('Vessel List B'!DP38=3,3,IF('Vessel List B'!DP38=4,4,IF('Vessel List B'!DP38=5,5,IF('Vessel List B'!DP38=6,6,IF('Vessel List B'!DP38=7,7,IF('Vessel List B'!DP38=8,8,IF('Vessel List B'!DP38=9,9,IF('Vessel List B'!DP38=10,10,IF('Vessel List B'!DP38=11,11,IF('Vessel List B'!DP38=12,12,IF('Vessel List B'!DP38=13,13,IF('Vessel List B'!DP38=14,14,IF('Vessel List B'!DP38=15,15,IF('Vessel List B'!DP38=16,16,0))))))))))))))))))</f>
        <v xml:space="preserve"> </v>
      </c>
      <c r="GY39" s="154"/>
      <c r="GZ39" s="158"/>
      <c r="HA39" s="390" t="str">
        <f t="shared" si="58"/>
        <v/>
      </c>
      <c r="HB39" s="158"/>
      <c r="HC39" s="137"/>
      <c r="HD39" s="388" t="str">
        <f t="shared" si="59"/>
        <v/>
      </c>
      <c r="HE39" s="157" t="str">
        <f>IF(VALUE(IF('Vessel List B'!EC38=1,1,IF('Vessel List B'!EC38=2,2,IF('Vessel List B'!EC38=3,3,IF('Vessel List B'!EC38=4,4,IF('Vessel List B'!EC38=5,5,IF('Vessel List B'!EC38=6,6,IF('Vessel List B'!EC38=7,7,IF('Vessel List B'!EC38=8,8,IF('Vessel List B'!EC38=9,9,IF('Vessel List B'!EC38=10,10,IF('Vessel List B'!EC38=11,11,IF('Vessel List B'!EC38=12,12,IF('Vessel List B'!EC38=13,13,IF('Vessel List B'!EC38=14,14,IF('Vessel List B'!EC38=15,15,IF('Vessel List B'!EC38=16,16,0)))))))))))))))))=0," ",VALUE(IF('Vessel List B'!EC38=1,1,IF('Vessel List B'!EC38=2,2,IF('Vessel List B'!EC38=3,3,IF('Vessel List B'!EC38=4,4,IF('Vessel List B'!EC38=5,5,IF('Vessel List B'!EC38=6,6,IF('Vessel List B'!EC38=7,7,IF('Vessel List B'!EC38=8,8,IF('Vessel List B'!EC38=9,9,IF('Vessel List B'!EC38=10,10,IF('Vessel List B'!EC38=11,11,IF('Vessel List B'!EC38=12,12,IF('Vessel List B'!EC38=13,13,IF('Vessel List B'!EC38=14,14,IF('Vessel List B'!EC38=15,15,IF('Vessel List B'!EC38=16,16,0))))))))))))))))))</f>
        <v xml:space="preserve"> </v>
      </c>
      <c r="HF39" s="154"/>
      <c r="HG39" s="158"/>
      <c r="HH39" s="390" t="str">
        <f t="shared" si="60"/>
        <v/>
      </c>
      <c r="HI39" s="158"/>
      <c r="HJ39" s="137"/>
      <c r="HK39" s="388" t="str">
        <f t="shared" si="61"/>
        <v/>
      </c>
      <c r="HL39" s="157" t="str">
        <f>IF(VALUE(IF('Vessel List B'!EP38=1,1,IF('Vessel List B'!EP38=2,2,IF('Vessel List B'!EP38=3,3,IF('Vessel List B'!EP38=4,4,IF('Vessel List B'!EP38=5,5,IF('Vessel List B'!EP38=6,6,IF('Vessel List B'!EP38=7,7,IF('Vessel List B'!EP38=8,8,IF('Vessel List B'!EP38=9,9,IF('Vessel List B'!EP38=10,10,IF('Vessel List B'!EP38=11,11,IF('Vessel List B'!EP38=12,12,IF('Vessel List B'!EP38=13,13,IF('Vessel List B'!EP38=14,14,IF('Vessel List B'!EP38=15,15,IF('Vessel List B'!EP38=16,16,0)))))))))))))))))=0," ",VALUE(IF('Vessel List B'!EP38=1,1,IF('Vessel List B'!EP38=2,2,IF('Vessel List B'!EP38=3,3,IF('Vessel List B'!EP38=4,4,IF('Vessel List B'!EP38=5,5,IF('Vessel List B'!EP38=6,6,IF('Vessel List B'!EP38=7,7,IF('Vessel List B'!EP38=8,8,IF('Vessel List B'!EP38=9,9,IF('Vessel List B'!EP38=10,10,IF('Vessel List B'!EP38=11,11,IF('Vessel List B'!EP38=12,12,IF('Vessel List B'!EP38=13,13,IF('Vessel List B'!EP38=14,14,IF('Vessel List B'!EP38=15,15,IF('Vessel List B'!EP38=16,16,0))))))))))))))))))</f>
        <v xml:space="preserve"> </v>
      </c>
      <c r="HM39" s="154"/>
      <c r="HN39" s="158"/>
      <c r="HO39" s="390" t="str">
        <f t="shared" si="62"/>
        <v/>
      </c>
      <c r="HP39" s="158"/>
      <c r="HQ39" s="137"/>
      <c r="HR39" s="388" t="str">
        <f t="shared" si="63"/>
        <v/>
      </c>
      <c r="HS39" s="157" t="str">
        <f>IF(VALUE(IF('Vessel List B'!FC38=1,1,IF('Vessel List B'!FC38=2,2,IF('Vessel List B'!FC38=3,3,IF('Vessel List B'!FC38=4,4,IF('Vessel List B'!FC38=5,5,IF('Vessel List B'!FC38=6,6,IF('Vessel List B'!FC38=7,7,IF('Vessel List B'!FC38=8,8,IF('Vessel List B'!FC38=9,9,IF('Vessel List B'!FC38=10,10,IF('Vessel List B'!FC38=11,11,IF('Vessel List B'!FC38=12,12,IF('Vessel List B'!FC38=13,13,IF('Vessel List B'!FC38=14,14,IF('Vessel List B'!FC38=15,15,IF('Vessel List B'!FC38=16,16,0)))))))))))))))))=0," ",VALUE(IF('Vessel List B'!FC38=1,1,IF('Vessel List B'!FC38=2,2,IF('Vessel List B'!FC38=3,3,IF('Vessel List B'!FC38=4,4,IF('Vessel List B'!FC38=5,5,IF('Vessel List B'!FC38=6,6,IF('Vessel List B'!FC38=7,7,IF('Vessel List B'!FC38=8,8,IF('Vessel List B'!FC38=9,9,IF('Vessel List B'!FC38=10,10,IF('Vessel List B'!FC38=11,11,IF('Vessel List B'!FC38=12,12,IF('Vessel List B'!FC38=13,13,IF('Vessel List B'!FC38=14,14,IF('Vessel List B'!FC38=15,15,IF('Vessel List B'!FC38=16,16,0))))))))))))))))))</f>
        <v xml:space="preserve"> </v>
      </c>
      <c r="HT39" s="154"/>
      <c r="HU39" s="158"/>
      <c r="HV39" s="390" t="str">
        <f t="shared" si="64"/>
        <v/>
      </c>
      <c r="HW39" s="158"/>
      <c r="HX39" s="137"/>
      <c r="HY39" s="388" t="str">
        <f t="shared" si="65"/>
        <v/>
      </c>
      <c r="HZ39" s="157" t="str">
        <f>IF(VALUE(IF('Vessel List B'!FP38=1,1,IF('Vessel List B'!FP38=2,2,IF('Vessel List B'!FP38=3,3,IF('Vessel List B'!FP38=4,4,IF('Vessel List B'!FP38=5,5,IF('Vessel List B'!FP38=6,6,IF('Vessel List B'!FP38=7,7,IF('Vessel List B'!FP38=8,8,IF('Vessel List B'!FP38=9,9,IF('Vessel List B'!FP38=10,10,IF('Vessel List B'!FP38=11,11,IF('Vessel List B'!FP38=12,12,IF('Vessel List B'!FP38=13,13,IF('Vessel List B'!FP38=14,14,IF('Vessel List B'!FP38=15,15,IF('Vessel List B'!FP38=16,16,0)))))))))))))))))=0," ",VALUE(IF('Vessel List B'!FP38=1,1,IF('Vessel List B'!FP38=2,2,IF('Vessel List B'!FP38=3,3,IF('Vessel List B'!FP38=4,4,IF('Vessel List B'!FP38=5,5,IF('Vessel List B'!FP38=6,6,IF('Vessel List B'!FP38=7,7,IF('Vessel List B'!FP38=8,8,IF('Vessel List B'!FP38=9,9,IF('Vessel List B'!FP38=10,10,IF('Vessel List B'!FP38=11,11,IF('Vessel List B'!FP38=12,12,IF('Vessel List B'!FP38=13,13,IF('Vessel List B'!FP38=14,14,IF('Vessel List B'!FP38=15,15,IF('Vessel List B'!FP38=16,16,0))))))))))))))))))</f>
        <v xml:space="preserve"> </v>
      </c>
      <c r="IA39" s="154"/>
      <c r="IB39" s="158"/>
      <c r="IC39" s="390" t="str">
        <f t="shared" si="66"/>
        <v/>
      </c>
      <c r="ID39" s="158"/>
      <c r="IE39" s="137"/>
      <c r="IF39" s="388" t="str">
        <f t="shared" si="67"/>
        <v/>
      </c>
      <c r="IG39" s="157" t="str">
        <f>IF(VALUE(IF('Vessel List B'!GC38=1,1,IF('Vessel List B'!GC38=2,2,IF('Vessel List B'!GC38=3,3,IF('Vessel List B'!GC38=4,4,IF('Vessel List B'!GC38=5,5,IF('Vessel List B'!GC38=6,6,IF('Vessel List B'!GC38=7,7,IF('Vessel List B'!GC38=8,8,IF('Vessel List B'!GC38=9,9,IF('Vessel List B'!GC38=10,10,IF('Vessel List B'!GC38=11,11,IF('Vessel List B'!GC38=12,12,IF('Vessel List B'!GC38=13,13,IF('Vessel List B'!GC38=14,14,IF('Vessel List B'!GC38=15,15,IF('Vessel List B'!GC38=16,16,0)))))))))))))))))=0," ",VALUE(IF('Vessel List B'!GC38=1,1,IF('Vessel List B'!GC38=2,2,IF('Vessel List B'!GC38=3,3,IF('Vessel List B'!GC38=4,4,IF('Vessel List B'!GC38=5,5,IF('Vessel List B'!GC38=6,6,IF('Vessel List B'!GC38=7,7,IF('Vessel List B'!GC38=8,8,IF('Vessel List B'!GC38=9,9,IF('Vessel List B'!GC38=10,10,IF('Vessel List B'!GC38=11,11,IF('Vessel List B'!GC38=12,12,IF('Vessel List B'!GC38=13,13,IF('Vessel List B'!GC38=14,14,IF('Vessel List B'!GC38=15,15,IF('Vessel List B'!GC38=16,16,0))))))))))))))))))</f>
        <v xml:space="preserve"> </v>
      </c>
      <c r="IH39" s="154"/>
      <c r="II39" s="158"/>
      <c r="IJ39" s="390" t="str">
        <f t="shared" si="68"/>
        <v/>
      </c>
      <c r="IK39" s="158"/>
      <c r="IL39" s="137"/>
      <c r="IM39" s="388" t="str">
        <f t="shared" si="69"/>
        <v/>
      </c>
      <c r="IN39" s="157" t="str">
        <f>IF(VALUE(IF('Vessel List B'!GP38=1,1,IF('Vessel List B'!GP38=2,2,IF('Vessel List B'!GP38=3,3,IF('Vessel List B'!GP38=4,4,IF('Vessel List B'!GP38=5,5,IF('Vessel List B'!GP38=6,6,IF('Vessel List B'!GP38=7,7,IF('Vessel List B'!GP38=8,8,IF('Vessel List B'!GP38=9,9,IF('Vessel List B'!GP38=10,10,IF('Vessel List B'!GP38=11,11,IF('Vessel List B'!GP38=12,12,IF('Vessel List B'!GP38=13,13,IF('Vessel List B'!GP38=14,14,IF('Vessel List B'!GP38=15,15,IF('Vessel List B'!GP38=16,16,0)))))))))))))))))=0," ",VALUE(IF('Vessel List B'!GP38=1,1,IF('Vessel List B'!GP38=2,2,IF('Vessel List B'!GP38=3,3,IF('Vessel List B'!GP38=4,4,IF('Vessel List B'!GP38=5,5,IF('Vessel List B'!GP38=6,6,IF('Vessel List B'!GP38=7,7,IF('Vessel List B'!GP38=8,8,IF('Vessel List B'!GP38=9,9,IF('Vessel List B'!GP38=10,10,IF('Vessel List B'!GP38=11,11,IF('Vessel List B'!GP38=12,12,IF('Vessel List B'!GP38=13,13,IF('Vessel List B'!GP38=14,14,IF('Vessel List B'!GP38=15,15,IF('Vessel List B'!GP38=16,16,0))))))))))))))))))</f>
        <v xml:space="preserve"> </v>
      </c>
      <c r="IO39" s="154"/>
      <c r="IP39" s="158"/>
      <c r="IQ39" s="390" t="str">
        <f t="shared" si="70"/>
        <v/>
      </c>
      <c r="IR39" s="158"/>
      <c r="IS39" s="137"/>
      <c r="IT39" s="388" t="str">
        <f t="shared" si="71"/>
        <v/>
      </c>
      <c r="IU39" s="157" t="str">
        <f>IF(VALUE(IF('Vessel List B'!HC38=1,1,IF('Vessel List B'!HC38=2,2,IF('Vessel List B'!HC38=3,3,IF('Vessel List B'!HC38=4,4,IF('Vessel List B'!HC38=5,5,IF('Vessel List B'!HC38=6,6,IF('Vessel List B'!HC38=7,7,IF('Vessel List B'!HC38=8,8,IF('Vessel List B'!HC38=9,9,IF('Vessel List B'!HC38=10,10,IF('Vessel List B'!HC38=11,11,IF('Vessel List B'!HC38=12,12,IF('Vessel List B'!HC38=13,13,IF('Vessel List B'!HC38=14,14,IF('Vessel List B'!HC38=15,15,IF('Vessel List B'!HC38=16,16,0)))))))))))))))))=0," ",VALUE(IF('Vessel List B'!HC38=1,1,IF('Vessel List B'!HC38=2,2,IF('Vessel List B'!HC38=3,3,IF('Vessel List B'!HC38=4,4,IF('Vessel List B'!HC38=5,5,IF('Vessel List B'!HC38=6,6,IF('Vessel List B'!HC38=7,7,IF('Vessel List B'!HC38=8,8,IF('Vessel List B'!HC38=9,9,IF('Vessel List B'!HC38=10,10,IF('Vessel List B'!HC38=11,11,IF('Vessel List B'!HC38=12,12,IF('Vessel List B'!HC38=13,13,IF('Vessel List B'!HC38=14,14,IF('Vessel List B'!HC38=15,15,IF('Vessel List B'!HC38=16,16,0))))))))))))))))))</f>
        <v xml:space="preserve"> </v>
      </c>
      <c r="IV39" s="154"/>
      <c r="IW39" s="158"/>
      <c r="IX39" s="390" t="str">
        <f t="shared" si="72"/>
        <v/>
      </c>
      <c r="IY39" s="158"/>
      <c r="IZ39" s="137"/>
      <c r="JA39" s="388" t="str">
        <f t="shared" si="73"/>
        <v/>
      </c>
      <c r="JB39" s="157" t="str">
        <f>IF(VALUE(IF('Vessel List B'!HP38=1,1,IF('Vessel List B'!HP38=2,2,IF('Vessel List B'!HP38=3,3,IF('Vessel List B'!HP38=4,4,IF('Vessel List B'!HP38=5,5,IF('Vessel List B'!HP38=6,6,IF('Vessel List B'!HP38=7,7,IF('Vessel List B'!HP38=8,8,IF('Vessel List B'!HP38=9,9,IF('Vessel List B'!HP38=10,10,IF('Vessel List B'!HP38=11,11,IF('Vessel List B'!HP38=12,12,IF('Vessel List B'!HP38=13,13,IF('Vessel List B'!HP38=14,14,IF('Vessel List B'!HP38=15,15,IF('Vessel List B'!HP38=16,16,0)))))))))))))))))=0," ",VALUE(IF('Vessel List B'!HP38=1,1,IF('Vessel List B'!HP38=2,2,IF('Vessel List B'!HP38=3,3,IF('Vessel List B'!HP38=4,4,IF('Vessel List B'!HP38=5,5,IF('Vessel List B'!HP38=6,6,IF('Vessel List B'!HP38=7,7,IF('Vessel List B'!HP38=8,8,IF('Vessel List B'!HP38=9,9,IF('Vessel List B'!HP38=10,10,IF('Vessel List B'!HP38=11,11,IF('Vessel List B'!HP38=12,12,IF('Vessel List B'!HP38=13,13,IF('Vessel List B'!HP38=14,14,IF('Vessel List B'!HP38=15,15,IF('Vessel List B'!HP38=16,16,0))))))))))))))))))</f>
        <v xml:space="preserve"> </v>
      </c>
      <c r="JC39" s="154"/>
      <c r="JD39" s="158"/>
      <c r="JE39" s="390" t="str">
        <f t="shared" si="74"/>
        <v/>
      </c>
      <c r="JF39" s="158"/>
      <c r="JG39" s="137"/>
      <c r="JH39" s="388" t="str">
        <f t="shared" si="75"/>
        <v/>
      </c>
      <c r="JI39" s="157" t="str">
        <f>IF(VALUE(IF('Vessel List B'!IC38=1,1,IF('Vessel List B'!IC38=2,2,IF('Vessel List B'!IC38=3,3,IF('Vessel List B'!IC38=4,4,IF('Vessel List B'!IC38=5,5,IF('Vessel List B'!IC38=6,6,IF('Vessel List B'!IC38=7,7,IF('Vessel List B'!IC38=8,8,IF('Vessel List B'!IC38=9,9,IF('Vessel List B'!IC38=10,10,IF('Vessel List B'!IC38=11,11,IF('Vessel List B'!IC38=12,12,IF('Vessel List B'!IC38=13,13,IF('Vessel List B'!IC38=14,14,IF('Vessel List B'!IC38=15,15,IF('Vessel List B'!IC38=16,16,0)))))))))))))))))=0," ",VALUE(IF('Vessel List B'!IC38=1,1,IF('Vessel List B'!IC38=2,2,IF('Vessel List B'!IC38=3,3,IF('Vessel List B'!IC38=4,4,IF('Vessel List B'!IC38=5,5,IF('Vessel List B'!IC38=6,6,IF('Vessel List B'!IC38=7,7,IF('Vessel List B'!IC38=8,8,IF('Vessel List B'!IC38=9,9,IF('Vessel List B'!IC38=10,10,IF('Vessel List B'!IC38=11,11,IF('Vessel List B'!IC38=12,12,IF('Vessel List B'!IC38=13,13,IF('Vessel List B'!IC38=14,14,IF('Vessel List B'!IC38=15,15,IF('Vessel List B'!IC38=16,16,0))))))))))))))))))</f>
        <v xml:space="preserve"> </v>
      </c>
      <c r="JJ39" s="154"/>
      <c r="JK39" s="158"/>
      <c r="JL39" s="390" t="str">
        <f t="shared" si="76"/>
        <v/>
      </c>
      <c r="JM39" s="158"/>
      <c r="JN39" s="137"/>
      <c r="JO39" s="388" t="str">
        <f t="shared" si="77"/>
        <v/>
      </c>
      <c r="JP39" s="157" t="str">
        <f>IF(VALUE(IF('Vessel List B'!IP38=1,1,IF('Vessel List B'!IP38=2,2,IF('Vessel List B'!IP38=3,3,IF('Vessel List B'!IP38=4,4,IF('Vessel List B'!IP38=5,5,IF('Vessel List B'!IP38=6,6,IF('Vessel List B'!IP38=7,7,IF('Vessel List B'!IP38=8,8,IF('Vessel List B'!IP38=9,9,IF('Vessel List B'!IP38=10,10,IF('Vessel List B'!IP38=11,11,IF('Vessel List B'!IP38=12,12,IF('Vessel List B'!IP38=13,13,IF('Vessel List B'!IP38=14,14,IF('Vessel List B'!IP38=15,15,IF('Vessel List B'!IP38=16,16,0)))))))))))))))))=0," ",VALUE(IF('Vessel List B'!IP38=1,1,IF('Vessel List B'!IP38=2,2,IF('Vessel List B'!IP38=3,3,IF('Vessel List B'!IP38=4,4,IF('Vessel List B'!IP38=5,5,IF('Vessel List B'!IP38=6,6,IF('Vessel List B'!IP38=7,7,IF('Vessel List B'!IP38=8,8,IF('Vessel List B'!IP38=9,9,IF('Vessel List B'!IP38=10,10,IF('Vessel List B'!IP38=11,11,IF('Vessel List B'!IP38=12,12,IF('Vessel List B'!IP38=13,13,IF('Vessel List B'!IP38=14,14,IF('Vessel List B'!IP38=15,15,IF('Vessel List B'!IP38=16,16,0))))))))))))))))))</f>
        <v xml:space="preserve"> </v>
      </c>
      <c r="JQ39" s="154"/>
      <c r="JR39" s="158"/>
      <c r="JS39" s="390" t="str">
        <f t="shared" si="78"/>
        <v/>
      </c>
      <c r="JT39" s="158"/>
      <c r="JU39" s="137"/>
      <c r="JV39" s="397" t="str">
        <f t="shared" si="79"/>
        <v/>
      </c>
      <c r="JW39" s="403"/>
    </row>
    <row r="40" spans="1:283" ht="15" x14ac:dyDescent="0.25">
      <c r="A40" s="132">
        <f>'Vessel List A'!B39</f>
        <v>41614</v>
      </c>
      <c r="B40" s="157" t="str">
        <f>IF(VALUE(IF('Vessel List A'!C39=1,1,IF('Vessel List A'!C39=2,2,IF('Vessel List A'!C39=3,3,IF('Vessel List A'!C39=4,4,IF('Vessel List A'!C39=5,5,IF('Vessel List A'!C39=6,6,IF('Vessel List A'!C39=7,7,IF('Vessel List A'!C39=8,8,IF('Vessel List A'!C39=9,9,IF('Vessel List A'!C39=10,10,IF('Vessel List A'!C39=11,11,IF('Vessel List A'!C39=12,12,IF('Vessel List A'!C39=13,13,IF('Vessel List A'!C39=14,14,IF('Vessel List A'!C39=15,15,IF('Vessel List A'!C39=16,16,0)))))))))))))))))=0," ",VALUE(IF('Vessel List A'!C39=1,1,IF('Vessel List A'!C39=2,2,IF('Vessel List A'!C39=3,3,IF('Vessel List A'!C39=4,4,IF('Vessel List A'!C39=5,5,IF('Vessel List A'!C39=6,6,IF('Vessel List A'!C39=7,7,IF('Vessel List A'!C39=8,8,IF('Vessel List A'!C39=9,9,IF('Vessel List A'!C39=10,10,IF('Vessel List A'!C39=11,11,IF('Vessel List A'!C39=12,12,IF('Vessel List A'!C39=13,13,IF('Vessel List A'!C39=14,14,IF('Vessel List A'!C39=15,15,IF('Vessel List A'!C39=16,16,0))))))))))))))))))</f>
        <v xml:space="preserve"> </v>
      </c>
      <c r="C40" s="154"/>
      <c r="D40" s="158"/>
      <c r="E40" s="390" t="str">
        <f t="shared" si="0"/>
        <v/>
      </c>
      <c r="F40" s="158"/>
      <c r="G40" s="137"/>
      <c r="H40" s="388" t="str">
        <f t="shared" si="1"/>
        <v/>
      </c>
      <c r="I40" s="157" t="str">
        <f>IF(VALUE(IF('Vessel List A'!P39=1,1,IF('Vessel List A'!P39=2,2,IF('Vessel List A'!P39=3,3,IF('Vessel List A'!P39=4,4,IF('Vessel List A'!P39=5,5,IF('Vessel List A'!P39=6,6,IF('Vessel List A'!P39=7,7,IF('Vessel List A'!P39=8,8,IF('Vessel List A'!P39=9,9,IF('Vessel List A'!P39=10,10,IF('Vessel List A'!P39=11,11,IF('Vessel List A'!P39=12,12,IF('Vessel List A'!P39=13,13,IF('Vessel List A'!P39=14,14,IF('Vessel List A'!P39=15,15,IF('Vessel List A'!P39=16,16,0)))))))))))))))))=0," ",VALUE(IF('Vessel List A'!P39=1,1,IF('Vessel List A'!P39=2,2,IF('Vessel List A'!P39=3,3,IF('Vessel List A'!P39=4,4,IF('Vessel List A'!P39=5,5,IF('Vessel List A'!P39=6,6,IF('Vessel List A'!P39=7,7,IF('Vessel List A'!P39=8,8,IF('Vessel List A'!P39=9,9,IF('Vessel List A'!P39=10,10,IF('Vessel List A'!P39=11,11,IF('Vessel List A'!P39=12,12,IF('Vessel List A'!P39=13,13,IF('Vessel List A'!P39=14,14,IF('Vessel List A'!P39=15,15,IF('Vessel List A'!P39=16,16,0))))))))))))))))))</f>
        <v xml:space="preserve"> </v>
      </c>
      <c r="J40" s="154"/>
      <c r="K40" s="158"/>
      <c r="L40" s="390" t="str">
        <f t="shared" si="2"/>
        <v/>
      </c>
      <c r="M40" s="158"/>
      <c r="N40" s="137"/>
      <c r="O40" s="388" t="str">
        <f t="shared" si="3"/>
        <v/>
      </c>
      <c r="P40" s="157" t="str">
        <f>IF(VALUE(IF('Vessel List A'!AC39=1,1,IF('Vessel List A'!AC39=2,2,IF('Vessel List A'!AC39=3,3,IF('Vessel List A'!AC39=4,4,IF('Vessel List A'!AC39=5,5,IF('Vessel List A'!AC39=6,6,IF('Vessel List A'!AC39=7,7,IF('Vessel List A'!AC39=8,8,IF('Vessel List A'!AC39=9,9,IF('Vessel List A'!AC39=10,10,IF('Vessel List A'!AC39=11,11,IF('Vessel List A'!AC39=12,12,IF('Vessel List A'!AC39=13,13,IF('Vessel List A'!AC39=14,14,IF('Vessel List A'!AC39=15,15,IF('Vessel List A'!AC39=16,16,0)))))))))))))))))=0," ",VALUE(IF('Vessel List A'!AC39=1,1,IF('Vessel List A'!AC39=2,2,IF('Vessel List A'!AC39=3,3,IF('Vessel List A'!AC39=4,4,IF('Vessel List A'!AC39=5,5,IF('Vessel List A'!AC39=6,6,IF('Vessel List A'!AC39=7,7,IF('Vessel List A'!AC39=8,8,IF('Vessel List A'!AC39=9,9,IF('Vessel List A'!AC39=10,10,IF('Vessel List A'!AC39=11,11,IF('Vessel List A'!AC39=12,12,IF('Vessel List A'!AC39=13,13,IF('Vessel List A'!AC39=14,14,IF('Vessel List A'!AC39=15,15,IF('Vessel List A'!AC39=16,16,0))))))))))))))))))</f>
        <v xml:space="preserve"> </v>
      </c>
      <c r="Q40" s="154"/>
      <c r="R40" s="158"/>
      <c r="S40" s="390" t="str">
        <f t="shared" si="4"/>
        <v/>
      </c>
      <c r="T40" s="158"/>
      <c r="U40" s="137"/>
      <c r="V40" s="388" t="str">
        <f t="shared" si="5"/>
        <v/>
      </c>
      <c r="W40" s="157" t="str">
        <f>IF(VALUE(IF('Vessel List A'!AP39=1,1,IF('Vessel List A'!AP39=2,2,IF('Vessel List A'!AP39=3,3,IF('Vessel List A'!AP39=4,4,IF('Vessel List A'!AP39=5,5,IF('Vessel List A'!AP39=6,6,IF('Vessel List A'!AP39=7,7,IF('Vessel List A'!AP39=8,8,IF('Vessel List A'!AP39=9,9,IF('Vessel List A'!AP39=10,10,IF('Vessel List A'!AP39=11,11,IF('Vessel List A'!AP39=12,12,IF('Vessel List A'!AP39=13,13,IF('Vessel List A'!AP39=14,14,IF('Vessel List A'!AP39=15,15,IF('Vessel List A'!AP39=16,16,0)))))))))))))))))=0," ",VALUE(IF('Vessel List A'!AP39=1,1,IF('Vessel List A'!AP39=2,2,IF('Vessel List A'!AP39=3,3,IF('Vessel List A'!AP39=4,4,IF('Vessel List A'!AP39=5,5,IF('Vessel List A'!AP39=6,6,IF('Vessel List A'!AP39=7,7,IF('Vessel List A'!AP39=8,8,IF('Vessel List A'!AP39=9,9,IF('Vessel List A'!AP39=10,10,IF('Vessel List A'!AP39=11,11,IF('Vessel List A'!AP39=12,12,IF('Vessel List A'!AP39=13,13,IF('Vessel List A'!AP39=14,14,IF('Vessel List A'!AP39=15,15,IF('Vessel List A'!AP39=16,16,0))))))))))))))))))</f>
        <v xml:space="preserve"> </v>
      </c>
      <c r="X40" s="154"/>
      <c r="Y40" s="158"/>
      <c r="Z40" s="390" t="str">
        <f t="shared" si="6"/>
        <v/>
      </c>
      <c r="AA40" s="158"/>
      <c r="AB40" s="137"/>
      <c r="AC40" s="388" t="str">
        <f t="shared" si="7"/>
        <v/>
      </c>
      <c r="AD40" s="157" t="str">
        <f>IF(VALUE(IF('Vessel List A'!BC39=1,1,IF('Vessel List A'!BC39=2,2,IF('Vessel List A'!BC39=3,3,IF('Vessel List A'!BC39=4,4,IF('Vessel List A'!BC39=5,5,IF('Vessel List A'!BC39=6,6,IF('Vessel List A'!BC39=7,7,IF('Vessel List A'!BC39=8,8,IF('Vessel List A'!BC39=9,9,IF('Vessel List A'!BC39=10,10,IF('Vessel List A'!BC39=11,11,IF('Vessel List A'!BC39=12,12,IF('Vessel List A'!BC39=13,13,IF('Vessel List A'!BC39=14,14,IF('Vessel List A'!BC39=15,15,IF('Vessel List A'!BC39=16,16,0)))))))))))))))))=0," ",VALUE(IF('Vessel List A'!BC39=1,1,IF('Vessel List A'!BC39=2,2,IF('Vessel List A'!BC39=3,3,IF('Vessel List A'!BC39=4,4,IF('Vessel List A'!BC39=5,5,IF('Vessel List A'!BC39=6,6,IF('Vessel List A'!BC39=7,7,IF('Vessel List A'!BC39=8,8,IF('Vessel List A'!BC39=9,9,IF('Vessel List A'!BC39=10,10,IF('Vessel List A'!BC39=11,11,IF('Vessel List A'!BC39=12,12,IF('Vessel List A'!BC39=13,13,IF('Vessel List A'!BC39=14,14,IF('Vessel List A'!BC39=15,15,IF('Vessel List A'!BC39=16,16,0))))))))))))))))))</f>
        <v xml:space="preserve"> </v>
      </c>
      <c r="AE40" s="154"/>
      <c r="AF40" s="158"/>
      <c r="AG40" s="390" t="str">
        <f t="shared" si="8"/>
        <v/>
      </c>
      <c r="AH40" s="158"/>
      <c r="AI40" s="137"/>
      <c r="AJ40" s="388" t="str">
        <f t="shared" si="9"/>
        <v/>
      </c>
      <c r="AK40" s="157" t="str">
        <f>IF(VALUE(IF('Vessel List A'!BP39=1,1,IF('Vessel List A'!BP39=2,2,IF('Vessel List A'!BP39=3,3,IF('Vessel List A'!BP39=4,4,IF('Vessel List A'!BP39=5,5,IF('Vessel List A'!BP39=6,6,IF('Vessel List A'!BP39=7,7,IF('Vessel List A'!BP39=8,8,IF('Vessel List A'!BP39=9,9,IF('Vessel List A'!BP39=10,10,IF('Vessel List A'!BP39=11,11,IF('Vessel List A'!BP39=12,12,IF('Vessel List A'!BP39=13,13,IF('Vessel List A'!BP39=14,14,IF('Vessel List A'!BP39=15,15,IF('Vessel List A'!BP39=16,16,0)))))))))))))))))=0," ",VALUE(IF('Vessel List A'!BP39=1,1,IF('Vessel List A'!BP39=2,2,IF('Vessel List A'!BP39=3,3,IF('Vessel List A'!BP39=4,4,IF('Vessel List A'!BP39=5,5,IF('Vessel List A'!BP39=6,6,IF('Vessel List A'!BP39=7,7,IF('Vessel List A'!BP39=8,8,IF('Vessel List A'!BP39=9,9,IF('Vessel List A'!BP39=10,10,IF('Vessel List A'!BP39=11,11,IF('Vessel List A'!BP39=12,12,IF('Vessel List A'!BP39=13,13,IF('Vessel List A'!BP39=14,14,IF('Vessel List A'!BP39=15,15,IF('Vessel List A'!BP39=16,16,0))))))))))))))))))</f>
        <v xml:space="preserve"> </v>
      </c>
      <c r="AL40" s="154"/>
      <c r="AM40" s="158"/>
      <c r="AN40" s="390" t="str">
        <f t="shared" si="10"/>
        <v/>
      </c>
      <c r="AO40" s="158"/>
      <c r="AP40" s="137"/>
      <c r="AQ40" s="388" t="str">
        <f t="shared" si="11"/>
        <v/>
      </c>
      <c r="AR40" s="157" t="str">
        <f>IF(VALUE(IF('Vessel List A'!CC39=1,1,IF('Vessel List A'!CC39=2,2,IF('Vessel List A'!CC39=3,3,IF('Vessel List A'!CC39=4,4,IF('Vessel List A'!CC39=5,5,IF('Vessel List A'!CC39=6,6,IF('Vessel List A'!CC39=7,7,IF('Vessel List A'!CC39=8,8,IF('Vessel List A'!CC39=9,9,IF('Vessel List A'!CC39=10,10,IF('Vessel List A'!CC39=11,11,IF('Vessel List A'!CC39=12,12,IF('Vessel List A'!CC39=13,13,IF('Vessel List A'!CC39=14,14,IF('Vessel List A'!CC39=15,15,IF('Vessel List A'!CC39=16,16,0)))))))))))))))))=0," ",VALUE(IF('Vessel List A'!CC39=1,1,IF('Vessel List A'!CC39=2,2,IF('Vessel List A'!CC39=3,3,IF('Vessel List A'!CC39=4,4,IF('Vessel List A'!CC39=5,5,IF('Vessel List A'!CC39=6,6,IF('Vessel List A'!CC39=7,7,IF('Vessel List A'!CC39=8,8,IF('Vessel List A'!CC39=9,9,IF('Vessel List A'!CC39=10,10,IF('Vessel List A'!CC39=11,11,IF('Vessel List A'!CC39=12,12,IF('Vessel List A'!CC39=13,13,IF('Vessel List A'!CC39=14,14,IF('Vessel List A'!CC39=15,15,IF('Vessel List A'!CC39=16,16,0))))))))))))))))))</f>
        <v xml:space="preserve"> </v>
      </c>
      <c r="AS40" s="154"/>
      <c r="AT40" s="158"/>
      <c r="AU40" s="390" t="str">
        <f t="shared" si="12"/>
        <v/>
      </c>
      <c r="AV40" s="158"/>
      <c r="AW40" s="137"/>
      <c r="AX40" s="388" t="str">
        <f t="shared" si="13"/>
        <v/>
      </c>
      <c r="AY40" s="157" t="str">
        <f>IF(VALUE(IF('Vessel List A'!CP39=1,1,IF('Vessel List A'!CP39=2,2,IF('Vessel List A'!CP39=3,3,IF('Vessel List A'!CP39=4,4,IF('Vessel List A'!CP39=5,5,IF('Vessel List A'!CP39=6,6,IF('Vessel List A'!CP39=7,7,IF('Vessel List A'!CP39=8,8,IF('Vessel List A'!CP39=9,9,IF('Vessel List A'!CP39=10,10,IF('Vessel List A'!CP39=11,11,IF('Vessel List A'!CP39=12,12,IF('Vessel List A'!CP39=13,13,IF('Vessel List A'!CP39=14,14,IF('Vessel List A'!CP39=15,15,IF('Vessel List A'!CP39=16,16,0)))))))))))))))))=0," ",VALUE(IF('Vessel List A'!CP39=1,1,IF('Vessel List A'!CP39=2,2,IF('Vessel List A'!CP39=3,3,IF('Vessel List A'!CP39=4,4,IF('Vessel List A'!CP39=5,5,IF('Vessel List A'!CP39=6,6,IF('Vessel List A'!CP39=7,7,IF('Vessel List A'!CP39=8,8,IF('Vessel List A'!CP39=9,9,IF('Vessel List A'!CP39=10,10,IF('Vessel List A'!CP39=11,11,IF('Vessel List A'!CP39=12,12,IF('Vessel List A'!CP39=13,13,IF('Vessel List A'!CP39=14,14,IF('Vessel List A'!CP39=15,15,IF('Vessel List A'!CP39=16,16,0))))))))))))))))))</f>
        <v xml:space="preserve"> </v>
      </c>
      <c r="AZ40" s="154"/>
      <c r="BA40" s="158"/>
      <c r="BB40" s="390" t="str">
        <f t="shared" si="14"/>
        <v/>
      </c>
      <c r="BC40" s="158"/>
      <c r="BD40" s="137"/>
      <c r="BE40" s="388" t="str">
        <f t="shared" si="15"/>
        <v/>
      </c>
      <c r="BF40" s="157" t="str">
        <f>IF(VALUE(IF('Vessel List A'!DC39=1,1,IF('Vessel List A'!DC39=2,2,IF('Vessel List A'!DC39=3,3,IF('Vessel List A'!DC39=4,4,IF('Vessel List A'!DC39=5,5,IF('Vessel List A'!DC39=6,6,IF('Vessel List A'!DC39=7,7,IF('Vessel List A'!DC39=8,8,IF('Vessel List A'!DC39=9,9,IF('Vessel List A'!DC39=10,10,IF('Vessel List A'!DC39=11,11,IF('Vessel List A'!DC39=12,12,IF('Vessel List A'!DC39=13,13,IF('Vessel List A'!DC39=14,14,IF('Vessel List A'!DC39=15,15,IF('Vessel List A'!DC39=16,16,0)))))))))))))))))=0," ",VALUE(IF('Vessel List A'!DC39=1,1,IF('Vessel List A'!DC39=2,2,IF('Vessel List A'!DC39=3,3,IF('Vessel List A'!DC39=4,4,IF('Vessel List A'!DC39=5,5,IF('Vessel List A'!DC39=6,6,IF('Vessel List A'!DC39=7,7,IF('Vessel List A'!DC39=8,8,IF('Vessel List A'!DC39=9,9,IF('Vessel List A'!DC39=10,10,IF('Vessel List A'!DC39=11,11,IF('Vessel List A'!DC39=12,12,IF('Vessel List A'!DC39=13,13,IF('Vessel List A'!DC39=14,14,IF('Vessel List A'!DC39=15,15,IF('Vessel List A'!DC39=16,16,0))))))))))))))))))</f>
        <v xml:space="preserve"> </v>
      </c>
      <c r="BG40" s="154"/>
      <c r="BH40" s="158"/>
      <c r="BI40" s="390" t="str">
        <f t="shared" si="16"/>
        <v/>
      </c>
      <c r="BJ40" s="158"/>
      <c r="BK40" s="137"/>
      <c r="BL40" s="388" t="str">
        <f t="shared" si="17"/>
        <v/>
      </c>
      <c r="BM40" s="157" t="str">
        <f>IF(VALUE(IF('Vessel List A'!DP39=1,1,IF('Vessel List A'!DP39=2,2,IF('Vessel List A'!DP39=3,3,IF('Vessel List A'!DP39=4,4,IF('Vessel List A'!DP39=5,5,IF('Vessel List A'!DP39=6,6,IF('Vessel List A'!DP39=7,7,IF('Vessel List A'!DP39=8,8,IF('Vessel List A'!DP39=9,9,IF('Vessel List A'!DP39=10,10,IF('Vessel List A'!DP39=11,11,IF('Vessel List A'!DP39=12,12,IF('Vessel List A'!DP39=13,13,IF('Vessel List A'!DP39=14,14,IF('Vessel List A'!DP39=15,15,IF('Vessel List A'!DP39=16,16,0)))))))))))))))))=0," ",VALUE(IF('Vessel List A'!DP39=1,1,IF('Vessel List A'!DP39=2,2,IF('Vessel List A'!DP39=3,3,IF('Vessel List A'!DP39=4,4,IF('Vessel List A'!DP39=5,5,IF('Vessel List A'!DP39=6,6,IF('Vessel List A'!DP39=7,7,IF('Vessel List A'!DP39=8,8,IF('Vessel List A'!DP39=9,9,IF('Vessel List A'!DP39=10,10,IF('Vessel List A'!DP39=11,11,IF('Vessel List A'!DP39=12,12,IF('Vessel List A'!DP39=13,13,IF('Vessel List A'!DP39=14,14,IF('Vessel List A'!DP39=15,15,IF('Vessel List A'!DP39=16,16,0))))))))))))))))))</f>
        <v xml:space="preserve"> </v>
      </c>
      <c r="BN40" s="154"/>
      <c r="BO40" s="158"/>
      <c r="BP40" s="390" t="str">
        <f t="shared" si="18"/>
        <v/>
      </c>
      <c r="BQ40" s="158"/>
      <c r="BR40" s="137"/>
      <c r="BS40" s="388" t="str">
        <f t="shared" si="19"/>
        <v/>
      </c>
      <c r="BT40" s="157" t="str">
        <f>IF(VALUE(IF('Vessel List A'!EC39=1,1,IF('Vessel List A'!EC39=2,2,IF('Vessel List A'!EC39=3,3,IF('Vessel List A'!EC39=4,4,IF('Vessel List A'!EC39=5,5,IF('Vessel List A'!EC39=6,6,IF('Vessel List A'!EC39=7,7,IF('Vessel List A'!EC39=8,8,IF('Vessel List A'!EC39=9,9,IF('Vessel List A'!EC39=10,10,IF('Vessel List A'!EC39=11,11,IF('Vessel List A'!EC39=12,12,IF('Vessel List A'!EC39=13,13,IF('Vessel List A'!EC39=14,14,IF('Vessel List A'!EC39=15,15,IF('Vessel List A'!EC39=16,16,0)))))))))))))))))=0," ",VALUE(IF('Vessel List A'!EC39=1,1,IF('Vessel List A'!EC39=2,2,IF('Vessel List A'!EC39=3,3,IF('Vessel List A'!EC39=4,4,IF('Vessel List A'!EC39=5,5,IF('Vessel List A'!EC39=6,6,IF('Vessel List A'!EC39=7,7,IF('Vessel List A'!EC39=8,8,IF('Vessel List A'!EC39=9,9,IF('Vessel List A'!EC39=10,10,IF('Vessel List A'!EC39=11,11,IF('Vessel List A'!EC39=12,12,IF('Vessel List A'!EC39=13,13,IF('Vessel List A'!EC39=14,14,IF('Vessel List A'!EC39=15,15,IF('Vessel List A'!EC39=16,16,0))))))))))))))))))</f>
        <v xml:space="preserve"> </v>
      </c>
      <c r="BU40" s="154"/>
      <c r="BV40" s="158"/>
      <c r="BW40" s="390" t="str">
        <f t="shared" si="20"/>
        <v/>
      </c>
      <c r="BX40" s="158"/>
      <c r="BY40" s="137"/>
      <c r="BZ40" s="388" t="str">
        <f t="shared" si="21"/>
        <v/>
      </c>
      <c r="CA40" s="157" t="str">
        <f>IF(VALUE(IF('Vessel List A'!EP39=1,1,IF('Vessel List A'!EP39=2,2,IF('Vessel List A'!EP39=3,3,IF('Vessel List A'!EP39=4,4,IF('Vessel List A'!EP39=5,5,IF('Vessel List A'!EP39=6,6,IF('Vessel List A'!EP39=7,7,IF('Vessel List A'!EP39=8,8,IF('Vessel List A'!EP39=9,9,IF('Vessel List A'!EP39=10,10,IF('Vessel List A'!EP39=11,11,IF('Vessel List A'!EP39=12,12,IF('Vessel List A'!EP39=13,13,IF('Vessel List A'!EP39=14,14,IF('Vessel List A'!EP39=15,15,IF('Vessel List A'!EP39=16,16,0)))))))))))))))))=0," ",VALUE(IF('Vessel List A'!EP39=1,1,IF('Vessel List A'!EP39=2,2,IF('Vessel List A'!EP39=3,3,IF('Vessel List A'!EP39=4,4,IF('Vessel List A'!EP39=5,5,IF('Vessel List A'!EP39=6,6,IF('Vessel List A'!EP39=7,7,IF('Vessel List A'!EP39=8,8,IF('Vessel List A'!EP39=9,9,IF('Vessel List A'!EP39=10,10,IF('Vessel List A'!EP39=11,11,IF('Vessel List A'!EP39=12,12,IF('Vessel List A'!EP39=13,13,IF('Vessel List A'!EP39=14,14,IF('Vessel List A'!EP39=15,15,IF('Vessel List A'!EP39=16,16,0))))))))))))))))))</f>
        <v xml:space="preserve"> </v>
      </c>
      <c r="CB40" s="154"/>
      <c r="CC40" s="158"/>
      <c r="CD40" s="390" t="str">
        <f t="shared" si="22"/>
        <v/>
      </c>
      <c r="CE40" s="158"/>
      <c r="CF40" s="137"/>
      <c r="CG40" s="388" t="str">
        <f t="shared" si="23"/>
        <v/>
      </c>
      <c r="CH40" s="157" t="str">
        <f>IF(VALUE(IF('Vessel List A'!FC39=1,1,IF('Vessel List A'!FC39=2,2,IF('Vessel List A'!FC39=3,3,IF('Vessel List A'!FC39=4,4,IF('Vessel List A'!FC39=5,5,IF('Vessel List A'!FC39=6,6,IF('Vessel List A'!FC39=7,7,IF('Vessel List A'!FC39=8,8,IF('Vessel List A'!FC39=9,9,IF('Vessel List A'!FC39=10,10,IF('Vessel List A'!FC39=11,11,IF('Vessel List A'!FC39=12,12,IF('Vessel List A'!FC39=13,13,IF('Vessel List A'!FC39=14,14,IF('Vessel List A'!FC39=15,15,IF('Vessel List A'!FC39=16,16,0)))))))))))))))))=0," ",VALUE(IF('Vessel List A'!FC39=1,1,IF('Vessel List A'!FC39=2,2,IF('Vessel List A'!FC39=3,3,IF('Vessel List A'!FC39=4,4,IF('Vessel List A'!FC39=5,5,IF('Vessel List A'!FC39=6,6,IF('Vessel List A'!FC39=7,7,IF('Vessel List A'!FC39=8,8,IF('Vessel List A'!FC39=9,9,IF('Vessel List A'!FC39=10,10,IF('Vessel List A'!FC39=11,11,IF('Vessel List A'!FC39=12,12,IF('Vessel List A'!FC39=13,13,IF('Vessel List A'!FC39=14,14,IF('Vessel List A'!FC39=15,15,IF('Vessel List A'!FC39=16,16,0))))))))))))))))))</f>
        <v xml:space="preserve"> </v>
      </c>
      <c r="CI40" s="154"/>
      <c r="CJ40" s="158"/>
      <c r="CK40" s="390" t="str">
        <f t="shared" si="24"/>
        <v/>
      </c>
      <c r="CL40" s="158"/>
      <c r="CM40" s="137"/>
      <c r="CN40" s="388" t="str">
        <f t="shared" si="25"/>
        <v/>
      </c>
      <c r="CO40" s="157" t="str">
        <f>IF(VALUE(IF('Vessel List A'!FP39=1,1,IF('Vessel List A'!FP39=2,2,IF('Vessel List A'!FP39=3,3,IF('Vessel List A'!FP39=4,4,IF('Vessel List A'!FP39=5,5,IF('Vessel List A'!FP39=6,6,IF('Vessel List A'!FP39=7,7,IF('Vessel List A'!FP39=8,8,IF('Vessel List A'!FP39=9,9,IF('Vessel List A'!FP39=10,10,IF('Vessel List A'!FP39=11,11,IF('Vessel List A'!FP39=12,12,IF('Vessel List A'!FP39=13,13,IF('Vessel List A'!FP39=14,14,IF('Vessel List A'!FP39=15,15,IF('Vessel List A'!FP39=16,16,0)))))))))))))))))=0," ",VALUE(IF('Vessel List A'!FP39=1,1,IF('Vessel List A'!FP39=2,2,IF('Vessel List A'!FP39=3,3,IF('Vessel List A'!FP39=4,4,IF('Vessel List A'!FP39=5,5,IF('Vessel List A'!FP39=6,6,IF('Vessel List A'!FP39=7,7,IF('Vessel List A'!FP39=8,8,IF('Vessel List A'!FP39=9,9,IF('Vessel List A'!FP39=10,10,IF('Vessel List A'!FP39=11,11,IF('Vessel List A'!FP39=12,12,IF('Vessel List A'!FP39=13,13,IF('Vessel List A'!FP39=14,14,IF('Vessel List A'!FP39=15,15,IF('Vessel List A'!FP39=16,16,0))))))))))))))))))</f>
        <v xml:space="preserve"> </v>
      </c>
      <c r="CP40" s="154"/>
      <c r="CQ40" s="158"/>
      <c r="CR40" s="390" t="str">
        <f t="shared" si="26"/>
        <v/>
      </c>
      <c r="CS40" s="158"/>
      <c r="CT40" s="137"/>
      <c r="CU40" s="388" t="str">
        <f t="shared" si="27"/>
        <v/>
      </c>
      <c r="CV40" s="157" t="str">
        <f>IF(VALUE(IF('Vessel List A'!GC39=1,1,IF('Vessel List A'!GC39=2,2,IF('Vessel List A'!GC39=3,3,IF('Vessel List A'!GC39=4,4,IF('Vessel List A'!GC39=5,5,IF('Vessel List A'!GC39=6,6,IF('Vessel List A'!GC39=7,7,IF('Vessel List A'!GC39=8,8,IF('Vessel List A'!GC39=9,9,IF('Vessel List A'!GC39=10,10,IF('Vessel List A'!GC39=11,11,IF('Vessel List A'!GC39=12,12,IF('Vessel List A'!GC39=13,13,IF('Vessel List A'!GC39=14,14,IF('Vessel List A'!GC39=15,15,IF('Vessel List A'!GC39=16,16,0)))))))))))))))))=0," ",VALUE(IF('Vessel List A'!GC39=1,1,IF('Vessel List A'!GC39=2,2,IF('Vessel List A'!GC39=3,3,IF('Vessel List A'!GC39=4,4,IF('Vessel List A'!GC39=5,5,IF('Vessel List A'!GC39=6,6,IF('Vessel List A'!GC39=7,7,IF('Vessel List A'!GC39=8,8,IF('Vessel List A'!GC39=9,9,IF('Vessel List A'!GC39=10,10,IF('Vessel List A'!GC39=11,11,IF('Vessel List A'!GC39=12,12,IF('Vessel List A'!GC39=13,13,IF('Vessel List A'!GC39=14,14,IF('Vessel List A'!GC39=15,15,IF('Vessel List A'!GC39=16,16,0))))))))))))))))))</f>
        <v xml:space="preserve"> </v>
      </c>
      <c r="CW40" s="154"/>
      <c r="CX40" s="158"/>
      <c r="CY40" s="390" t="str">
        <f t="shared" si="28"/>
        <v/>
      </c>
      <c r="CZ40" s="158"/>
      <c r="DA40" s="137"/>
      <c r="DB40" s="388" t="str">
        <f t="shared" si="29"/>
        <v/>
      </c>
      <c r="DC40" s="157" t="str">
        <f>IF(VALUE(IF('Vessel List A'!GP39=1,1,IF('Vessel List A'!GP39=2,2,IF('Vessel List A'!GP39=3,3,IF('Vessel List A'!GP39=4,4,IF('Vessel List A'!GP39=5,5,IF('Vessel List A'!GP39=6,6,IF('Vessel List A'!GP39=7,7,IF('Vessel List A'!GP39=8,8,IF('Vessel List A'!GP39=9,9,IF('Vessel List A'!GP39=10,10,IF('Vessel List A'!GP39=11,11,IF('Vessel List A'!GP39=12,12,IF('Vessel List A'!GP39=13,13,IF('Vessel List A'!GP39=14,14,IF('Vessel List A'!GP39=15,15,IF('Vessel List A'!GP39=16,16,0)))))))))))))))))=0," ",VALUE(IF('Vessel List A'!GP39=1,1,IF('Vessel List A'!GP39=2,2,IF('Vessel List A'!GP39=3,3,IF('Vessel List A'!GP39=4,4,IF('Vessel List A'!GP39=5,5,IF('Vessel List A'!GP39=6,6,IF('Vessel List A'!GP39=7,7,IF('Vessel List A'!GP39=8,8,IF('Vessel List A'!GP39=9,9,IF('Vessel List A'!GP39=10,10,IF('Vessel List A'!GP39=11,11,IF('Vessel List A'!GP39=12,12,IF('Vessel List A'!GP39=13,13,IF('Vessel List A'!GP39=14,14,IF('Vessel List A'!GP39=15,15,IF('Vessel List A'!GP39=16,16,0))))))))))))))))))</f>
        <v xml:space="preserve"> </v>
      </c>
      <c r="DD40" s="154"/>
      <c r="DE40" s="158"/>
      <c r="DF40" s="390" t="str">
        <f t="shared" si="30"/>
        <v/>
      </c>
      <c r="DG40" s="158"/>
      <c r="DH40" s="137"/>
      <c r="DI40" s="388" t="str">
        <f t="shared" si="31"/>
        <v/>
      </c>
      <c r="DJ40" s="157" t="str">
        <f>IF(VALUE(IF('Vessel List A'!HC39=1,1,IF('Vessel List A'!HC39=2,2,IF('Vessel List A'!HC39=3,3,IF('Vessel List A'!HC39=4,4,IF('Vessel List A'!HC39=5,5,IF('Vessel List A'!HC39=6,6,IF('Vessel List A'!HC39=7,7,IF('Vessel List A'!HC39=8,8,IF('Vessel List A'!HC39=9,9,IF('Vessel List A'!HC39=10,10,IF('Vessel List A'!HC39=11,11,IF('Vessel List A'!HC39=12,12,IF('Vessel List A'!HC39=13,13,IF('Vessel List A'!HC39=14,14,IF('Vessel List A'!HC39=15,15,IF('Vessel List A'!HC39=16,16,0)))))))))))))))))=0," ",VALUE(IF('Vessel List A'!HC39=1,1,IF('Vessel List A'!HC39=2,2,IF('Vessel List A'!HC39=3,3,IF('Vessel List A'!HC39=4,4,IF('Vessel List A'!HC39=5,5,IF('Vessel List A'!HC39=6,6,IF('Vessel List A'!HC39=7,7,IF('Vessel List A'!HC39=8,8,IF('Vessel List A'!HC39=9,9,IF('Vessel List A'!HC39=10,10,IF('Vessel List A'!HC39=11,11,IF('Vessel List A'!HC39=12,12,IF('Vessel List A'!HC39=13,13,IF('Vessel List A'!HC39=14,14,IF('Vessel List A'!HC39=15,15,IF('Vessel List A'!HC39=16,16,0))))))))))))))))))</f>
        <v xml:space="preserve"> </v>
      </c>
      <c r="DK40" s="154"/>
      <c r="DL40" s="158"/>
      <c r="DM40" s="390" t="str">
        <f t="shared" si="32"/>
        <v/>
      </c>
      <c r="DN40" s="158"/>
      <c r="DO40" s="137"/>
      <c r="DP40" s="388" t="str">
        <f t="shared" si="33"/>
        <v/>
      </c>
      <c r="DQ40" s="157" t="str">
        <f>IF(VALUE(IF('Vessel List A'!HP39=1,1,IF('Vessel List A'!HP39=2,2,IF('Vessel List A'!HP39=3,3,IF('Vessel List A'!HP39=4,4,IF('Vessel List A'!HP39=5,5,IF('Vessel List A'!HP39=6,6,IF('Vessel List A'!HP39=7,7,IF('Vessel List A'!HP39=8,8,IF('Vessel List A'!HP39=9,9,IF('Vessel List A'!HP39=10,10,IF('Vessel List A'!HP39=11,11,IF('Vessel List A'!HP39=12,12,IF('Vessel List A'!HP39=13,13,IF('Vessel List A'!HP39=14,14,IF('Vessel List A'!HP39=15,15,IF('Vessel List A'!HP39=16,16,0)))))))))))))))))=0," ",VALUE(IF('Vessel List A'!HP39=1,1,IF('Vessel List A'!HP39=2,2,IF('Vessel List A'!HP39=3,3,IF('Vessel List A'!HP39=4,4,IF('Vessel List A'!HP39=5,5,IF('Vessel List A'!HP39=6,6,IF('Vessel List A'!HP39=7,7,IF('Vessel List A'!HP39=8,8,IF('Vessel List A'!HP39=9,9,IF('Vessel List A'!HP39=10,10,IF('Vessel List A'!HP39=11,11,IF('Vessel List A'!HP39=12,12,IF('Vessel List A'!HP39=13,13,IF('Vessel List A'!HP39=14,14,IF('Vessel List A'!HP39=15,15,IF('Vessel List A'!HP39=16,16,0))))))))))))))))))</f>
        <v xml:space="preserve"> </v>
      </c>
      <c r="DR40" s="154"/>
      <c r="DS40" s="158"/>
      <c r="DT40" s="390" t="str">
        <f t="shared" si="34"/>
        <v/>
      </c>
      <c r="DU40" s="158"/>
      <c r="DV40" s="137"/>
      <c r="DW40" s="388" t="str">
        <f t="shared" si="35"/>
        <v/>
      </c>
      <c r="DX40" s="157" t="str">
        <f>IF(VALUE(IF('Vessel List A'!IC39=1,1,IF('Vessel List A'!IC39=2,2,IF('Vessel List A'!IC39=3,3,IF('Vessel List A'!IC39=4,4,IF('Vessel List A'!IC39=5,5,IF('Vessel List A'!IC39=6,6,IF('Vessel List A'!IC39=7,7,IF('Vessel List A'!IC39=8,8,IF('Vessel List A'!IC39=9,9,IF('Vessel List A'!IC39=10,10,IF('Vessel List A'!IC39=11,11,IF('Vessel List A'!IC39=12,12,IF('Vessel List A'!IC39=13,13,IF('Vessel List A'!IC39=14,14,IF('Vessel List A'!IC39=15,15,IF('Vessel List A'!IC39=16,16,0)))))))))))))))))=0," ",VALUE(IF('Vessel List A'!IC39=1,1,IF('Vessel List A'!IC39=2,2,IF('Vessel List A'!IC39=3,3,IF('Vessel List A'!IC39=4,4,IF('Vessel List A'!IC39=5,5,IF('Vessel List A'!IC39=6,6,IF('Vessel List A'!IC39=7,7,IF('Vessel List A'!IC39=8,8,IF('Vessel List A'!IC39=9,9,IF('Vessel List A'!IC39=10,10,IF('Vessel List A'!IC39=11,11,IF('Vessel List A'!IC39=12,12,IF('Vessel List A'!IC39=13,13,IF('Vessel List A'!IC39=14,14,IF('Vessel List A'!IC39=15,15,IF('Vessel List A'!IC39=16,16,0))))))))))))))))))</f>
        <v xml:space="preserve"> </v>
      </c>
      <c r="DY40" s="154"/>
      <c r="DZ40" s="158"/>
      <c r="EA40" s="390" t="str">
        <f t="shared" si="36"/>
        <v/>
      </c>
      <c r="EB40" s="158"/>
      <c r="EC40" s="137"/>
      <c r="ED40" s="388" t="str">
        <f t="shared" si="37"/>
        <v/>
      </c>
      <c r="EE40" s="157" t="str">
        <f>IF(VALUE(IF('Vessel List A'!IP39=1,1,IF('Vessel List A'!IP39=2,2,IF('Vessel List A'!IP39=3,3,IF('Vessel List A'!IP39=4,4,IF('Vessel List A'!IP39=5,5,IF('Vessel List A'!IP39=6,6,IF('Vessel List A'!IP39=7,7,IF('Vessel List A'!IP39=8,8,IF('Vessel List A'!IP39=9,9,IF('Vessel List A'!IP39=10,10,IF('Vessel List A'!IP39=11,11,IF('Vessel List A'!IP39=12,12,IF('Vessel List A'!IP39=13,13,IF('Vessel List A'!IP39=14,14,IF('Vessel List A'!IP39=15,15,IF('Vessel List A'!IP39=16,16,0)))))))))))))))))=0," ",VALUE(IF('Vessel List A'!IP39=1,1,IF('Vessel List A'!IP39=2,2,IF('Vessel List A'!IP39=3,3,IF('Vessel List A'!IP39=4,4,IF('Vessel List A'!IP39=5,5,IF('Vessel List A'!IP39=6,6,IF('Vessel List A'!IP39=7,7,IF('Vessel List A'!IP39=8,8,IF('Vessel List A'!IP39=9,9,IF('Vessel List A'!IP39=10,10,IF('Vessel List A'!IP39=11,11,IF('Vessel List A'!IP39=12,12,IF('Vessel List A'!IP39=13,13,IF('Vessel List A'!IP39=14,14,IF('Vessel List A'!IP39=15,15,IF('Vessel List A'!IP39=16,16,0))))))))))))))))))</f>
        <v xml:space="preserve"> </v>
      </c>
      <c r="EF40" s="154"/>
      <c r="EG40" s="158"/>
      <c r="EH40" s="390" t="str">
        <f t="shared" si="38"/>
        <v/>
      </c>
      <c r="EI40" s="158"/>
      <c r="EJ40" s="137"/>
      <c r="EK40" s="397" t="str">
        <f t="shared" si="39"/>
        <v/>
      </c>
      <c r="EL40" s="144"/>
      <c r="EM40" s="157" t="str">
        <f>IF(VALUE(IF('Vessel List B'!C39=1,1,IF('Vessel List B'!C39=2,2,IF('Vessel List B'!C39=3,3,IF('Vessel List B'!C39=4,4,IF('Vessel List B'!C39=5,5,IF('Vessel List B'!C39=6,6,IF('Vessel List B'!C39=7,7,IF('Vessel List B'!C39=8,8,IF('Vessel List B'!C39=9,9,IF('Vessel List B'!C39=10,10,IF('Vessel List B'!C39=11,11,IF('Vessel List B'!C39=12,12,IF('Vessel List B'!C39=13,13,IF('Vessel List B'!C39=14,14,IF('Vessel List B'!C39=15,15,IF('Vessel List B'!C39=16,16,0)))))))))))))))))=0," ",VALUE(IF('Vessel List B'!C39=1,1,IF('Vessel List B'!C39=2,2,IF('Vessel List B'!C39=3,3,IF('Vessel List B'!C39=4,4,IF('Vessel List B'!C39=5,5,IF('Vessel List B'!C39=6,6,IF('Vessel List B'!C39=7,7,IF('Vessel List B'!C39=8,8,IF('Vessel List B'!C39=9,9,IF('Vessel List B'!C39=10,10,IF('Vessel List B'!C39=11,11,IF('Vessel List B'!C39=12,12,IF('Vessel List B'!C39=13,13,IF('Vessel List B'!C39=14,14,IF('Vessel List B'!C39=15,15,IF('Vessel List B'!C39=16,16,0))))))))))))))))))</f>
        <v xml:space="preserve"> </v>
      </c>
      <c r="EN40" s="154"/>
      <c r="EO40" s="158"/>
      <c r="EP40" s="390" t="str">
        <f t="shared" si="40"/>
        <v/>
      </c>
      <c r="EQ40" s="158"/>
      <c r="ER40" s="137"/>
      <c r="ES40" s="388" t="str">
        <f t="shared" si="41"/>
        <v/>
      </c>
      <c r="ET40" s="157" t="str">
        <f>IF(VALUE(IF('Vessel List B'!P39=1,1,IF('Vessel List B'!P39=2,2,IF('Vessel List B'!P39=3,3,IF('Vessel List B'!P39=4,4,IF('Vessel List B'!P39=5,5,IF('Vessel List B'!P39=6,6,IF('Vessel List B'!P39=7,7,IF('Vessel List B'!P39=8,8,IF('Vessel List B'!P39=9,9,IF('Vessel List B'!P39=10,10,IF('Vessel List B'!P39=11,11,IF('Vessel List B'!P39=12,12,IF('Vessel List B'!P39=13,13,IF('Vessel List B'!P39=14,14,IF('Vessel List B'!P39=15,15,IF('Vessel List B'!P39=16,16,0)))))))))))))))))=0," ",VALUE(IF('Vessel List B'!P39=1,1,IF('Vessel List B'!P39=2,2,IF('Vessel List B'!P39=3,3,IF('Vessel List B'!P39=4,4,IF('Vessel List B'!P39=5,5,IF('Vessel List B'!P39=6,6,IF('Vessel List B'!P39=7,7,IF('Vessel List B'!P39=8,8,IF('Vessel List B'!P39=9,9,IF('Vessel List B'!P39=10,10,IF('Vessel List B'!P39=11,11,IF('Vessel List B'!P39=12,12,IF('Vessel List B'!P39=13,13,IF('Vessel List B'!P39=14,14,IF('Vessel List B'!P39=15,15,IF('Vessel List B'!P39=16,16,0))))))))))))))))))</f>
        <v xml:space="preserve"> </v>
      </c>
      <c r="EU40" s="154"/>
      <c r="EV40" s="158"/>
      <c r="EW40" s="390" t="str">
        <f t="shared" si="42"/>
        <v/>
      </c>
      <c r="EX40" s="158"/>
      <c r="EY40" s="137"/>
      <c r="EZ40" s="388" t="str">
        <f t="shared" si="43"/>
        <v/>
      </c>
      <c r="FA40" s="157" t="str">
        <f>IF(VALUE(IF('Vessel List B'!AC39=1,1,IF('Vessel List B'!AC39=2,2,IF('Vessel List B'!AC39=3,3,IF('Vessel List B'!AC39=4,4,IF('Vessel List B'!AC39=5,5,IF('Vessel List B'!AC39=6,6,IF('Vessel List B'!AC39=7,7,IF('Vessel List B'!AC39=8,8,IF('Vessel List B'!AC39=9,9,IF('Vessel List B'!AC39=10,10,IF('Vessel List B'!AC39=11,11,IF('Vessel List B'!AC39=12,12,IF('Vessel List B'!AC39=13,13,IF('Vessel List B'!AC39=14,14,IF('Vessel List B'!AC39=15,15,IF('Vessel List B'!AC39=16,16,0)))))))))))))))))=0," ",VALUE(IF('Vessel List B'!AC39=1,1,IF('Vessel List B'!AC39=2,2,IF('Vessel List B'!AC39=3,3,IF('Vessel List B'!AC39=4,4,IF('Vessel List B'!AC39=5,5,IF('Vessel List B'!AC39=6,6,IF('Vessel List B'!AC39=7,7,IF('Vessel List B'!AC39=8,8,IF('Vessel List B'!AC39=9,9,IF('Vessel List B'!AC39=10,10,IF('Vessel List B'!AC39=11,11,IF('Vessel List B'!AC39=12,12,IF('Vessel List B'!AC39=13,13,IF('Vessel List B'!AC39=14,14,IF('Vessel List B'!AC39=15,15,IF('Vessel List B'!AC39=16,16,0))))))))))))))))))</f>
        <v xml:space="preserve"> </v>
      </c>
      <c r="FB40" s="154"/>
      <c r="FC40" s="158"/>
      <c r="FD40" s="390" t="str">
        <f t="shared" si="44"/>
        <v/>
      </c>
      <c r="FE40" s="158"/>
      <c r="FF40" s="137"/>
      <c r="FG40" s="388" t="str">
        <f t="shared" si="45"/>
        <v/>
      </c>
      <c r="FH40" s="157" t="str">
        <f>IF(VALUE(IF('Vessel List B'!AP39=1,1,IF('Vessel List B'!AP39=2,2,IF('Vessel List B'!AP39=3,3,IF('Vessel List B'!AP39=4,4,IF('Vessel List B'!AP39=5,5,IF('Vessel List B'!AP39=6,6,IF('Vessel List B'!AP39=7,7,IF('Vessel List B'!AP39=8,8,IF('Vessel List B'!AP39=9,9,IF('Vessel List B'!AP39=10,10,IF('Vessel List B'!AP39=11,11,IF('Vessel List B'!AP39=12,12,IF('Vessel List B'!AP39=13,13,IF('Vessel List B'!AP39=14,14,IF('Vessel List B'!AP39=15,15,IF('Vessel List B'!AP39=16,16,0)))))))))))))))))=0," ",VALUE(IF('Vessel List B'!AP39=1,1,IF('Vessel List B'!AP39=2,2,IF('Vessel List B'!AP39=3,3,IF('Vessel List B'!AP39=4,4,IF('Vessel List B'!AP39=5,5,IF('Vessel List B'!AP39=6,6,IF('Vessel List B'!AP39=7,7,IF('Vessel List B'!AP39=8,8,IF('Vessel List B'!AP39=9,9,IF('Vessel List B'!AP39=10,10,IF('Vessel List B'!AP39=11,11,IF('Vessel List B'!AP39=12,12,IF('Vessel List B'!AP39=13,13,IF('Vessel List B'!AP39=14,14,IF('Vessel List B'!AP39=15,15,IF('Vessel List B'!AP39=16,16,0))))))))))))))))))</f>
        <v xml:space="preserve"> </v>
      </c>
      <c r="FI40" s="154"/>
      <c r="FJ40" s="158"/>
      <c r="FK40" s="390" t="str">
        <f t="shared" si="46"/>
        <v/>
      </c>
      <c r="FL40" s="158"/>
      <c r="FM40" s="137"/>
      <c r="FN40" s="388" t="str">
        <f t="shared" si="47"/>
        <v/>
      </c>
      <c r="FO40" s="157" t="str">
        <f>IF(VALUE(IF('Vessel List B'!BC39=1,1,IF('Vessel List B'!BC39=2,2,IF('Vessel List B'!BC39=3,3,IF('Vessel List B'!BC39=4,4,IF('Vessel List B'!BC39=5,5,IF('Vessel List B'!BC39=6,6,IF('Vessel List B'!BC39=7,7,IF('Vessel List B'!BC39=8,8,IF('Vessel List B'!BC39=9,9,IF('Vessel List B'!BC39=10,10,IF('Vessel List B'!BC39=11,11,IF('Vessel List B'!BC39=12,12,IF('Vessel List B'!BC39=13,13,IF('Vessel List B'!BC39=14,14,IF('Vessel List B'!BC39=15,15,IF('Vessel List B'!BC39=16,16,0)))))))))))))))))=0," ",VALUE(IF('Vessel List B'!BC39=1,1,IF('Vessel List B'!BC39=2,2,IF('Vessel List B'!BC39=3,3,IF('Vessel List B'!BC39=4,4,IF('Vessel List B'!BC39=5,5,IF('Vessel List B'!BC39=6,6,IF('Vessel List B'!BC39=7,7,IF('Vessel List B'!BC39=8,8,IF('Vessel List B'!BC39=9,9,IF('Vessel List B'!BC39=10,10,IF('Vessel List B'!BC39=11,11,IF('Vessel List B'!BC39=12,12,IF('Vessel List B'!BC39=13,13,IF('Vessel List B'!BC39=14,14,IF('Vessel List B'!BC39=15,15,IF('Vessel List B'!BC39=16,16,0))))))))))))))))))</f>
        <v xml:space="preserve"> </v>
      </c>
      <c r="FP40" s="154"/>
      <c r="FQ40" s="158"/>
      <c r="FR40" s="390" t="str">
        <f t="shared" si="48"/>
        <v/>
      </c>
      <c r="FS40" s="158"/>
      <c r="FT40" s="137"/>
      <c r="FU40" s="388" t="str">
        <f t="shared" si="49"/>
        <v/>
      </c>
      <c r="FV40" s="157" t="str">
        <f>IF(VALUE(IF('Vessel List B'!BP39=1,1,IF('Vessel List B'!BP39=2,2,IF('Vessel List B'!BP39=3,3,IF('Vessel List B'!BP39=4,4,IF('Vessel List B'!BP39=5,5,IF('Vessel List B'!BP39=6,6,IF('Vessel List B'!BP39=7,7,IF('Vessel List B'!BP39=8,8,IF('Vessel List B'!BP39=9,9,IF('Vessel List B'!BP39=10,10,IF('Vessel List B'!BP39=11,11,IF('Vessel List B'!BP39=12,12,IF('Vessel List B'!BP39=13,13,IF('Vessel List B'!BP39=14,14,IF('Vessel List B'!BP39=15,15,IF('Vessel List B'!BP39=16,16,0)))))))))))))))))=0," ",VALUE(IF('Vessel List B'!BP39=1,1,IF('Vessel List B'!BP39=2,2,IF('Vessel List B'!BP39=3,3,IF('Vessel List B'!BP39=4,4,IF('Vessel List B'!BP39=5,5,IF('Vessel List B'!BP39=6,6,IF('Vessel List B'!BP39=7,7,IF('Vessel List B'!BP39=8,8,IF('Vessel List B'!BP39=9,9,IF('Vessel List B'!BP39=10,10,IF('Vessel List B'!BP39=11,11,IF('Vessel List B'!BP39=12,12,IF('Vessel List B'!BP39=13,13,IF('Vessel List B'!BP39=14,14,IF('Vessel List B'!BP39=15,15,IF('Vessel List B'!BP39=16,16,0))))))))))))))))))</f>
        <v xml:space="preserve"> </v>
      </c>
      <c r="FW40" s="154"/>
      <c r="FX40" s="158"/>
      <c r="FY40" s="390" t="str">
        <f t="shared" si="50"/>
        <v/>
      </c>
      <c r="FZ40" s="158"/>
      <c r="GA40" s="137"/>
      <c r="GB40" s="388" t="str">
        <f t="shared" si="51"/>
        <v/>
      </c>
      <c r="GC40" s="157" t="str">
        <f>IF(VALUE(IF('Vessel List B'!CC39=1,1,IF('Vessel List B'!CC39=2,2,IF('Vessel List B'!CC39=3,3,IF('Vessel List B'!CC39=4,4,IF('Vessel List B'!CC39=5,5,IF('Vessel List B'!CC39=6,6,IF('Vessel List B'!CC39=7,7,IF('Vessel List B'!CC39=8,8,IF('Vessel List B'!CC39=9,9,IF('Vessel List B'!CC39=10,10,IF('Vessel List B'!CC39=11,11,IF('Vessel List B'!CC39=12,12,IF('Vessel List B'!CC39=13,13,IF('Vessel List B'!CC39=14,14,IF('Vessel List B'!CC39=15,15,IF('Vessel List B'!CC39=16,16,0)))))))))))))))))=0," ",VALUE(IF('Vessel List B'!CC39=1,1,IF('Vessel List B'!CC39=2,2,IF('Vessel List B'!CC39=3,3,IF('Vessel List B'!CC39=4,4,IF('Vessel List B'!CC39=5,5,IF('Vessel List B'!CC39=6,6,IF('Vessel List B'!CC39=7,7,IF('Vessel List B'!CC39=8,8,IF('Vessel List B'!CC39=9,9,IF('Vessel List B'!CC39=10,10,IF('Vessel List B'!CC39=11,11,IF('Vessel List B'!CC39=12,12,IF('Vessel List B'!CC39=13,13,IF('Vessel List B'!CC39=14,14,IF('Vessel List B'!CC39=15,15,IF('Vessel List B'!CC39=16,16,0))))))))))))))))))</f>
        <v xml:space="preserve"> </v>
      </c>
      <c r="GD40" s="154"/>
      <c r="GE40" s="158"/>
      <c r="GF40" s="390" t="str">
        <f t="shared" si="52"/>
        <v/>
      </c>
      <c r="GG40" s="158"/>
      <c r="GH40" s="137"/>
      <c r="GI40" s="388" t="str">
        <f t="shared" si="53"/>
        <v/>
      </c>
      <c r="GJ40" s="157" t="str">
        <f>IF(VALUE(IF('Vessel List B'!CP39=1,1,IF('Vessel List B'!CP39=2,2,IF('Vessel List B'!CP39=3,3,IF('Vessel List B'!CP39=4,4,IF('Vessel List B'!CP39=5,5,IF('Vessel List B'!CP39=6,6,IF('Vessel List B'!CP39=7,7,IF('Vessel List B'!CP39=8,8,IF('Vessel List B'!CP39=9,9,IF('Vessel List B'!CP39=10,10,IF('Vessel List B'!CP39=11,11,IF('Vessel List B'!CP39=12,12,IF('Vessel List B'!CP39=13,13,IF('Vessel List B'!CP39=14,14,IF('Vessel List B'!CP39=15,15,IF('Vessel List B'!CP39=16,16,0)))))))))))))))))=0," ",VALUE(IF('Vessel List B'!CP39=1,1,IF('Vessel List B'!CP39=2,2,IF('Vessel List B'!CP39=3,3,IF('Vessel List B'!CP39=4,4,IF('Vessel List B'!CP39=5,5,IF('Vessel List B'!CP39=6,6,IF('Vessel List B'!CP39=7,7,IF('Vessel List B'!CP39=8,8,IF('Vessel List B'!CP39=9,9,IF('Vessel List B'!CP39=10,10,IF('Vessel List B'!CP39=11,11,IF('Vessel List B'!CP39=12,12,IF('Vessel List B'!CP39=13,13,IF('Vessel List B'!CP39=14,14,IF('Vessel List B'!CP39=15,15,IF('Vessel List B'!CP39=16,16,0))))))))))))))))))</f>
        <v xml:space="preserve"> </v>
      </c>
      <c r="GK40" s="154"/>
      <c r="GL40" s="158"/>
      <c r="GM40" s="390" t="str">
        <f t="shared" si="54"/>
        <v/>
      </c>
      <c r="GN40" s="158"/>
      <c r="GO40" s="137"/>
      <c r="GP40" s="388" t="str">
        <f t="shared" si="55"/>
        <v/>
      </c>
      <c r="GQ40" s="157" t="str">
        <f>IF(VALUE(IF('Vessel List B'!DC39=1,1,IF('Vessel List B'!DC39=2,2,IF('Vessel List B'!DC39=3,3,IF('Vessel List B'!DC39=4,4,IF('Vessel List B'!DC39=5,5,IF('Vessel List B'!DC39=6,6,IF('Vessel List B'!DC39=7,7,IF('Vessel List B'!DC39=8,8,IF('Vessel List B'!DC39=9,9,IF('Vessel List B'!DC39=10,10,IF('Vessel List B'!DC39=11,11,IF('Vessel List B'!DC39=12,12,IF('Vessel List B'!DC39=13,13,IF('Vessel List B'!DC39=14,14,IF('Vessel List B'!DC39=15,15,IF('Vessel List B'!DC39=16,16,0)))))))))))))))))=0," ",VALUE(IF('Vessel List B'!DC39=1,1,IF('Vessel List B'!DC39=2,2,IF('Vessel List B'!DC39=3,3,IF('Vessel List B'!DC39=4,4,IF('Vessel List B'!DC39=5,5,IF('Vessel List B'!DC39=6,6,IF('Vessel List B'!DC39=7,7,IF('Vessel List B'!DC39=8,8,IF('Vessel List B'!DC39=9,9,IF('Vessel List B'!DC39=10,10,IF('Vessel List B'!DC39=11,11,IF('Vessel List B'!DC39=12,12,IF('Vessel List B'!DC39=13,13,IF('Vessel List B'!DC39=14,14,IF('Vessel List B'!DC39=15,15,IF('Vessel List B'!DC39=16,16,0))))))))))))))))))</f>
        <v xml:space="preserve"> </v>
      </c>
      <c r="GR40" s="154"/>
      <c r="GS40" s="158"/>
      <c r="GT40" s="390" t="str">
        <f t="shared" si="56"/>
        <v/>
      </c>
      <c r="GU40" s="158"/>
      <c r="GV40" s="137"/>
      <c r="GW40" s="388" t="str">
        <f t="shared" si="57"/>
        <v/>
      </c>
      <c r="GX40" s="157" t="str">
        <f>IF(VALUE(IF('Vessel List B'!DP39=1,1,IF('Vessel List B'!DP39=2,2,IF('Vessel List B'!DP39=3,3,IF('Vessel List B'!DP39=4,4,IF('Vessel List B'!DP39=5,5,IF('Vessel List B'!DP39=6,6,IF('Vessel List B'!DP39=7,7,IF('Vessel List B'!DP39=8,8,IF('Vessel List B'!DP39=9,9,IF('Vessel List B'!DP39=10,10,IF('Vessel List B'!DP39=11,11,IF('Vessel List B'!DP39=12,12,IF('Vessel List B'!DP39=13,13,IF('Vessel List B'!DP39=14,14,IF('Vessel List B'!DP39=15,15,IF('Vessel List B'!DP39=16,16,0)))))))))))))))))=0," ",VALUE(IF('Vessel List B'!DP39=1,1,IF('Vessel List B'!DP39=2,2,IF('Vessel List B'!DP39=3,3,IF('Vessel List B'!DP39=4,4,IF('Vessel List B'!DP39=5,5,IF('Vessel List B'!DP39=6,6,IF('Vessel List B'!DP39=7,7,IF('Vessel List B'!DP39=8,8,IF('Vessel List B'!DP39=9,9,IF('Vessel List B'!DP39=10,10,IF('Vessel List B'!DP39=11,11,IF('Vessel List B'!DP39=12,12,IF('Vessel List B'!DP39=13,13,IF('Vessel List B'!DP39=14,14,IF('Vessel List B'!DP39=15,15,IF('Vessel List B'!DP39=16,16,0))))))))))))))))))</f>
        <v xml:space="preserve"> </v>
      </c>
      <c r="GY40" s="154"/>
      <c r="GZ40" s="158"/>
      <c r="HA40" s="390" t="str">
        <f t="shared" si="58"/>
        <v/>
      </c>
      <c r="HB40" s="158"/>
      <c r="HC40" s="137"/>
      <c r="HD40" s="388" t="str">
        <f t="shared" si="59"/>
        <v/>
      </c>
      <c r="HE40" s="157" t="str">
        <f>IF(VALUE(IF('Vessel List B'!EC39=1,1,IF('Vessel List B'!EC39=2,2,IF('Vessel List B'!EC39=3,3,IF('Vessel List B'!EC39=4,4,IF('Vessel List B'!EC39=5,5,IF('Vessel List B'!EC39=6,6,IF('Vessel List B'!EC39=7,7,IF('Vessel List B'!EC39=8,8,IF('Vessel List B'!EC39=9,9,IF('Vessel List B'!EC39=10,10,IF('Vessel List B'!EC39=11,11,IF('Vessel List B'!EC39=12,12,IF('Vessel List B'!EC39=13,13,IF('Vessel List B'!EC39=14,14,IF('Vessel List B'!EC39=15,15,IF('Vessel List B'!EC39=16,16,0)))))))))))))))))=0," ",VALUE(IF('Vessel List B'!EC39=1,1,IF('Vessel List B'!EC39=2,2,IF('Vessel List B'!EC39=3,3,IF('Vessel List B'!EC39=4,4,IF('Vessel List B'!EC39=5,5,IF('Vessel List B'!EC39=6,6,IF('Vessel List B'!EC39=7,7,IF('Vessel List B'!EC39=8,8,IF('Vessel List B'!EC39=9,9,IF('Vessel List B'!EC39=10,10,IF('Vessel List B'!EC39=11,11,IF('Vessel List B'!EC39=12,12,IF('Vessel List B'!EC39=13,13,IF('Vessel List B'!EC39=14,14,IF('Vessel List B'!EC39=15,15,IF('Vessel List B'!EC39=16,16,0))))))))))))))))))</f>
        <v xml:space="preserve"> </v>
      </c>
      <c r="HF40" s="154"/>
      <c r="HG40" s="158"/>
      <c r="HH40" s="390" t="str">
        <f t="shared" si="60"/>
        <v/>
      </c>
      <c r="HI40" s="158"/>
      <c r="HJ40" s="137"/>
      <c r="HK40" s="388" t="str">
        <f t="shared" si="61"/>
        <v/>
      </c>
      <c r="HL40" s="157" t="str">
        <f>IF(VALUE(IF('Vessel List B'!EP39=1,1,IF('Vessel List B'!EP39=2,2,IF('Vessel List B'!EP39=3,3,IF('Vessel List B'!EP39=4,4,IF('Vessel List B'!EP39=5,5,IF('Vessel List B'!EP39=6,6,IF('Vessel List B'!EP39=7,7,IF('Vessel List B'!EP39=8,8,IF('Vessel List B'!EP39=9,9,IF('Vessel List B'!EP39=10,10,IF('Vessel List B'!EP39=11,11,IF('Vessel List B'!EP39=12,12,IF('Vessel List B'!EP39=13,13,IF('Vessel List B'!EP39=14,14,IF('Vessel List B'!EP39=15,15,IF('Vessel List B'!EP39=16,16,0)))))))))))))))))=0," ",VALUE(IF('Vessel List B'!EP39=1,1,IF('Vessel List B'!EP39=2,2,IF('Vessel List B'!EP39=3,3,IF('Vessel List B'!EP39=4,4,IF('Vessel List B'!EP39=5,5,IF('Vessel List B'!EP39=6,6,IF('Vessel List B'!EP39=7,7,IF('Vessel List B'!EP39=8,8,IF('Vessel List B'!EP39=9,9,IF('Vessel List B'!EP39=10,10,IF('Vessel List B'!EP39=11,11,IF('Vessel List B'!EP39=12,12,IF('Vessel List B'!EP39=13,13,IF('Vessel List B'!EP39=14,14,IF('Vessel List B'!EP39=15,15,IF('Vessel List B'!EP39=16,16,0))))))))))))))))))</f>
        <v xml:space="preserve"> </v>
      </c>
      <c r="HM40" s="154"/>
      <c r="HN40" s="158"/>
      <c r="HO40" s="390" t="str">
        <f t="shared" si="62"/>
        <v/>
      </c>
      <c r="HP40" s="158"/>
      <c r="HQ40" s="137"/>
      <c r="HR40" s="388" t="str">
        <f t="shared" si="63"/>
        <v/>
      </c>
      <c r="HS40" s="157" t="str">
        <f>IF(VALUE(IF('Vessel List B'!FC39=1,1,IF('Vessel List B'!FC39=2,2,IF('Vessel List B'!FC39=3,3,IF('Vessel List B'!FC39=4,4,IF('Vessel List B'!FC39=5,5,IF('Vessel List B'!FC39=6,6,IF('Vessel List B'!FC39=7,7,IF('Vessel List B'!FC39=8,8,IF('Vessel List B'!FC39=9,9,IF('Vessel List B'!FC39=10,10,IF('Vessel List B'!FC39=11,11,IF('Vessel List B'!FC39=12,12,IF('Vessel List B'!FC39=13,13,IF('Vessel List B'!FC39=14,14,IF('Vessel List B'!FC39=15,15,IF('Vessel List B'!FC39=16,16,0)))))))))))))))))=0," ",VALUE(IF('Vessel List B'!FC39=1,1,IF('Vessel List B'!FC39=2,2,IF('Vessel List B'!FC39=3,3,IF('Vessel List B'!FC39=4,4,IF('Vessel List B'!FC39=5,5,IF('Vessel List B'!FC39=6,6,IF('Vessel List B'!FC39=7,7,IF('Vessel List B'!FC39=8,8,IF('Vessel List B'!FC39=9,9,IF('Vessel List B'!FC39=10,10,IF('Vessel List B'!FC39=11,11,IF('Vessel List B'!FC39=12,12,IF('Vessel List B'!FC39=13,13,IF('Vessel List B'!FC39=14,14,IF('Vessel List B'!FC39=15,15,IF('Vessel List B'!FC39=16,16,0))))))))))))))))))</f>
        <v xml:space="preserve"> </v>
      </c>
      <c r="HT40" s="154"/>
      <c r="HU40" s="158"/>
      <c r="HV40" s="390" t="str">
        <f t="shared" si="64"/>
        <v/>
      </c>
      <c r="HW40" s="158"/>
      <c r="HX40" s="137"/>
      <c r="HY40" s="388" t="str">
        <f t="shared" si="65"/>
        <v/>
      </c>
      <c r="HZ40" s="157" t="str">
        <f>IF(VALUE(IF('Vessel List B'!FP39=1,1,IF('Vessel List B'!FP39=2,2,IF('Vessel List B'!FP39=3,3,IF('Vessel List B'!FP39=4,4,IF('Vessel List B'!FP39=5,5,IF('Vessel List B'!FP39=6,6,IF('Vessel List B'!FP39=7,7,IF('Vessel List B'!FP39=8,8,IF('Vessel List B'!FP39=9,9,IF('Vessel List B'!FP39=10,10,IF('Vessel List B'!FP39=11,11,IF('Vessel List B'!FP39=12,12,IF('Vessel List B'!FP39=13,13,IF('Vessel List B'!FP39=14,14,IF('Vessel List B'!FP39=15,15,IF('Vessel List B'!FP39=16,16,0)))))))))))))))))=0," ",VALUE(IF('Vessel List B'!FP39=1,1,IF('Vessel List B'!FP39=2,2,IF('Vessel List B'!FP39=3,3,IF('Vessel List B'!FP39=4,4,IF('Vessel List B'!FP39=5,5,IF('Vessel List B'!FP39=6,6,IF('Vessel List B'!FP39=7,7,IF('Vessel List B'!FP39=8,8,IF('Vessel List B'!FP39=9,9,IF('Vessel List B'!FP39=10,10,IF('Vessel List B'!FP39=11,11,IF('Vessel List B'!FP39=12,12,IF('Vessel List B'!FP39=13,13,IF('Vessel List B'!FP39=14,14,IF('Vessel List B'!FP39=15,15,IF('Vessel List B'!FP39=16,16,0))))))))))))))))))</f>
        <v xml:space="preserve"> </v>
      </c>
      <c r="IA40" s="154"/>
      <c r="IB40" s="158"/>
      <c r="IC40" s="390" t="str">
        <f t="shared" si="66"/>
        <v/>
      </c>
      <c r="ID40" s="158"/>
      <c r="IE40" s="137"/>
      <c r="IF40" s="388" t="str">
        <f t="shared" si="67"/>
        <v/>
      </c>
      <c r="IG40" s="157" t="str">
        <f>IF(VALUE(IF('Vessel List B'!GC39=1,1,IF('Vessel List B'!GC39=2,2,IF('Vessel List B'!GC39=3,3,IF('Vessel List B'!GC39=4,4,IF('Vessel List B'!GC39=5,5,IF('Vessel List B'!GC39=6,6,IF('Vessel List B'!GC39=7,7,IF('Vessel List B'!GC39=8,8,IF('Vessel List B'!GC39=9,9,IF('Vessel List B'!GC39=10,10,IF('Vessel List B'!GC39=11,11,IF('Vessel List B'!GC39=12,12,IF('Vessel List B'!GC39=13,13,IF('Vessel List B'!GC39=14,14,IF('Vessel List B'!GC39=15,15,IF('Vessel List B'!GC39=16,16,0)))))))))))))))))=0," ",VALUE(IF('Vessel List B'!GC39=1,1,IF('Vessel List B'!GC39=2,2,IF('Vessel List B'!GC39=3,3,IF('Vessel List B'!GC39=4,4,IF('Vessel List B'!GC39=5,5,IF('Vessel List B'!GC39=6,6,IF('Vessel List B'!GC39=7,7,IF('Vessel List B'!GC39=8,8,IF('Vessel List B'!GC39=9,9,IF('Vessel List B'!GC39=10,10,IF('Vessel List B'!GC39=11,11,IF('Vessel List B'!GC39=12,12,IF('Vessel List B'!GC39=13,13,IF('Vessel List B'!GC39=14,14,IF('Vessel List B'!GC39=15,15,IF('Vessel List B'!GC39=16,16,0))))))))))))))))))</f>
        <v xml:space="preserve"> </v>
      </c>
      <c r="IH40" s="154"/>
      <c r="II40" s="158"/>
      <c r="IJ40" s="390" t="str">
        <f t="shared" si="68"/>
        <v/>
      </c>
      <c r="IK40" s="158"/>
      <c r="IL40" s="137"/>
      <c r="IM40" s="388" t="str">
        <f t="shared" si="69"/>
        <v/>
      </c>
      <c r="IN40" s="157" t="str">
        <f>IF(VALUE(IF('Vessel List B'!GP39=1,1,IF('Vessel List B'!GP39=2,2,IF('Vessel List B'!GP39=3,3,IF('Vessel List B'!GP39=4,4,IF('Vessel List B'!GP39=5,5,IF('Vessel List B'!GP39=6,6,IF('Vessel List B'!GP39=7,7,IF('Vessel List B'!GP39=8,8,IF('Vessel List B'!GP39=9,9,IF('Vessel List B'!GP39=10,10,IF('Vessel List B'!GP39=11,11,IF('Vessel List B'!GP39=12,12,IF('Vessel List B'!GP39=13,13,IF('Vessel List B'!GP39=14,14,IF('Vessel List B'!GP39=15,15,IF('Vessel List B'!GP39=16,16,0)))))))))))))))))=0," ",VALUE(IF('Vessel List B'!GP39=1,1,IF('Vessel List B'!GP39=2,2,IF('Vessel List B'!GP39=3,3,IF('Vessel List B'!GP39=4,4,IF('Vessel List B'!GP39=5,5,IF('Vessel List B'!GP39=6,6,IF('Vessel List B'!GP39=7,7,IF('Vessel List B'!GP39=8,8,IF('Vessel List B'!GP39=9,9,IF('Vessel List B'!GP39=10,10,IF('Vessel List B'!GP39=11,11,IF('Vessel List B'!GP39=12,12,IF('Vessel List B'!GP39=13,13,IF('Vessel List B'!GP39=14,14,IF('Vessel List B'!GP39=15,15,IF('Vessel List B'!GP39=16,16,0))))))))))))))))))</f>
        <v xml:space="preserve"> </v>
      </c>
      <c r="IO40" s="154"/>
      <c r="IP40" s="158"/>
      <c r="IQ40" s="390" t="str">
        <f t="shared" si="70"/>
        <v/>
      </c>
      <c r="IR40" s="158"/>
      <c r="IS40" s="137"/>
      <c r="IT40" s="388" t="str">
        <f t="shared" si="71"/>
        <v/>
      </c>
      <c r="IU40" s="157" t="str">
        <f>IF(VALUE(IF('Vessel List B'!HC39=1,1,IF('Vessel List B'!HC39=2,2,IF('Vessel List B'!HC39=3,3,IF('Vessel List B'!HC39=4,4,IF('Vessel List B'!HC39=5,5,IF('Vessel List B'!HC39=6,6,IF('Vessel List B'!HC39=7,7,IF('Vessel List B'!HC39=8,8,IF('Vessel List B'!HC39=9,9,IF('Vessel List B'!HC39=10,10,IF('Vessel List B'!HC39=11,11,IF('Vessel List B'!HC39=12,12,IF('Vessel List B'!HC39=13,13,IF('Vessel List B'!HC39=14,14,IF('Vessel List B'!HC39=15,15,IF('Vessel List B'!HC39=16,16,0)))))))))))))))))=0," ",VALUE(IF('Vessel List B'!HC39=1,1,IF('Vessel List B'!HC39=2,2,IF('Vessel List B'!HC39=3,3,IF('Vessel List B'!HC39=4,4,IF('Vessel List B'!HC39=5,5,IF('Vessel List B'!HC39=6,6,IF('Vessel List B'!HC39=7,7,IF('Vessel List B'!HC39=8,8,IF('Vessel List B'!HC39=9,9,IF('Vessel List B'!HC39=10,10,IF('Vessel List B'!HC39=11,11,IF('Vessel List B'!HC39=12,12,IF('Vessel List B'!HC39=13,13,IF('Vessel List B'!HC39=14,14,IF('Vessel List B'!HC39=15,15,IF('Vessel List B'!HC39=16,16,0))))))))))))))))))</f>
        <v xml:space="preserve"> </v>
      </c>
      <c r="IV40" s="154"/>
      <c r="IW40" s="158"/>
      <c r="IX40" s="390" t="str">
        <f t="shared" si="72"/>
        <v/>
      </c>
      <c r="IY40" s="158"/>
      <c r="IZ40" s="137"/>
      <c r="JA40" s="388" t="str">
        <f t="shared" si="73"/>
        <v/>
      </c>
      <c r="JB40" s="157" t="str">
        <f>IF(VALUE(IF('Vessel List B'!HP39=1,1,IF('Vessel List B'!HP39=2,2,IF('Vessel List B'!HP39=3,3,IF('Vessel List B'!HP39=4,4,IF('Vessel List B'!HP39=5,5,IF('Vessel List B'!HP39=6,6,IF('Vessel List B'!HP39=7,7,IF('Vessel List B'!HP39=8,8,IF('Vessel List B'!HP39=9,9,IF('Vessel List B'!HP39=10,10,IF('Vessel List B'!HP39=11,11,IF('Vessel List B'!HP39=12,12,IF('Vessel List B'!HP39=13,13,IF('Vessel List B'!HP39=14,14,IF('Vessel List B'!HP39=15,15,IF('Vessel List B'!HP39=16,16,0)))))))))))))))))=0," ",VALUE(IF('Vessel List B'!HP39=1,1,IF('Vessel List B'!HP39=2,2,IF('Vessel List B'!HP39=3,3,IF('Vessel List B'!HP39=4,4,IF('Vessel List B'!HP39=5,5,IF('Vessel List B'!HP39=6,6,IF('Vessel List B'!HP39=7,7,IF('Vessel List B'!HP39=8,8,IF('Vessel List B'!HP39=9,9,IF('Vessel List B'!HP39=10,10,IF('Vessel List B'!HP39=11,11,IF('Vessel List B'!HP39=12,12,IF('Vessel List B'!HP39=13,13,IF('Vessel List B'!HP39=14,14,IF('Vessel List B'!HP39=15,15,IF('Vessel List B'!HP39=16,16,0))))))))))))))))))</f>
        <v xml:space="preserve"> </v>
      </c>
      <c r="JC40" s="154"/>
      <c r="JD40" s="158"/>
      <c r="JE40" s="390" t="str">
        <f t="shared" si="74"/>
        <v/>
      </c>
      <c r="JF40" s="158"/>
      <c r="JG40" s="137"/>
      <c r="JH40" s="388" t="str">
        <f t="shared" si="75"/>
        <v/>
      </c>
      <c r="JI40" s="157" t="str">
        <f>IF(VALUE(IF('Vessel List B'!IC39=1,1,IF('Vessel List B'!IC39=2,2,IF('Vessel List B'!IC39=3,3,IF('Vessel List B'!IC39=4,4,IF('Vessel List B'!IC39=5,5,IF('Vessel List B'!IC39=6,6,IF('Vessel List B'!IC39=7,7,IF('Vessel List B'!IC39=8,8,IF('Vessel List B'!IC39=9,9,IF('Vessel List B'!IC39=10,10,IF('Vessel List B'!IC39=11,11,IF('Vessel List B'!IC39=12,12,IF('Vessel List B'!IC39=13,13,IF('Vessel List B'!IC39=14,14,IF('Vessel List B'!IC39=15,15,IF('Vessel List B'!IC39=16,16,0)))))))))))))))))=0," ",VALUE(IF('Vessel List B'!IC39=1,1,IF('Vessel List B'!IC39=2,2,IF('Vessel List B'!IC39=3,3,IF('Vessel List B'!IC39=4,4,IF('Vessel List B'!IC39=5,5,IF('Vessel List B'!IC39=6,6,IF('Vessel List B'!IC39=7,7,IF('Vessel List B'!IC39=8,8,IF('Vessel List B'!IC39=9,9,IF('Vessel List B'!IC39=10,10,IF('Vessel List B'!IC39=11,11,IF('Vessel List B'!IC39=12,12,IF('Vessel List B'!IC39=13,13,IF('Vessel List B'!IC39=14,14,IF('Vessel List B'!IC39=15,15,IF('Vessel List B'!IC39=16,16,0))))))))))))))))))</f>
        <v xml:space="preserve"> </v>
      </c>
      <c r="JJ40" s="154"/>
      <c r="JK40" s="158"/>
      <c r="JL40" s="390" t="str">
        <f t="shared" si="76"/>
        <v/>
      </c>
      <c r="JM40" s="158"/>
      <c r="JN40" s="137"/>
      <c r="JO40" s="388" t="str">
        <f t="shared" si="77"/>
        <v/>
      </c>
      <c r="JP40" s="157" t="str">
        <f>IF(VALUE(IF('Vessel List B'!IP39=1,1,IF('Vessel List B'!IP39=2,2,IF('Vessel List B'!IP39=3,3,IF('Vessel List B'!IP39=4,4,IF('Vessel List B'!IP39=5,5,IF('Vessel List B'!IP39=6,6,IF('Vessel List B'!IP39=7,7,IF('Vessel List B'!IP39=8,8,IF('Vessel List B'!IP39=9,9,IF('Vessel List B'!IP39=10,10,IF('Vessel List B'!IP39=11,11,IF('Vessel List B'!IP39=12,12,IF('Vessel List B'!IP39=13,13,IF('Vessel List B'!IP39=14,14,IF('Vessel List B'!IP39=15,15,IF('Vessel List B'!IP39=16,16,0)))))))))))))))))=0," ",VALUE(IF('Vessel List B'!IP39=1,1,IF('Vessel List B'!IP39=2,2,IF('Vessel List B'!IP39=3,3,IF('Vessel List B'!IP39=4,4,IF('Vessel List B'!IP39=5,5,IF('Vessel List B'!IP39=6,6,IF('Vessel List B'!IP39=7,7,IF('Vessel List B'!IP39=8,8,IF('Vessel List B'!IP39=9,9,IF('Vessel List B'!IP39=10,10,IF('Vessel List B'!IP39=11,11,IF('Vessel List B'!IP39=12,12,IF('Vessel List B'!IP39=13,13,IF('Vessel List B'!IP39=14,14,IF('Vessel List B'!IP39=15,15,IF('Vessel List B'!IP39=16,16,0))))))))))))))))))</f>
        <v xml:space="preserve"> </v>
      </c>
      <c r="JQ40" s="154"/>
      <c r="JR40" s="158"/>
      <c r="JS40" s="390" t="str">
        <f t="shared" si="78"/>
        <v/>
      </c>
      <c r="JT40" s="158"/>
      <c r="JU40" s="137"/>
      <c r="JV40" s="397" t="str">
        <f t="shared" si="79"/>
        <v/>
      </c>
      <c r="JW40" s="403"/>
    </row>
    <row r="41" spans="1:283" ht="15" x14ac:dyDescent="0.25">
      <c r="A41" s="132">
        <f>'Vessel List A'!B40</f>
        <v>41615</v>
      </c>
      <c r="B41" s="157" t="str">
        <f>IF(VALUE(IF('Vessel List A'!C40=1,1,IF('Vessel List A'!C40=2,2,IF('Vessel List A'!C40=3,3,IF('Vessel List A'!C40=4,4,IF('Vessel List A'!C40=5,5,IF('Vessel List A'!C40=6,6,IF('Vessel List A'!C40=7,7,IF('Vessel List A'!C40=8,8,IF('Vessel List A'!C40=9,9,IF('Vessel List A'!C40=10,10,IF('Vessel List A'!C40=11,11,IF('Vessel List A'!C40=12,12,IF('Vessel List A'!C40=13,13,IF('Vessel List A'!C40=14,14,IF('Vessel List A'!C40=15,15,IF('Vessel List A'!C40=16,16,0)))))))))))))))))=0," ",VALUE(IF('Vessel List A'!C40=1,1,IF('Vessel List A'!C40=2,2,IF('Vessel List A'!C40=3,3,IF('Vessel List A'!C40=4,4,IF('Vessel List A'!C40=5,5,IF('Vessel List A'!C40=6,6,IF('Vessel List A'!C40=7,7,IF('Vessel List A'!C40=8,8,IF('Vessel List A'!C40=9,9,IF('Vessel List A'!C40=10,10,IF('Vessel List A'!C40=11,11,IF('Vessel List A'!C40=12,12,IF('Vessel List A'!C40=13,13,IF('Vessel List A'!C40=14,14,IF('Vessel List A'!C40=15,15,IF('Vessel List A'!C40=16,16,0))))))))))))))))))</f>
        <v xml:space="preserve"> </v>
      </c>
      <c r="C41" s="154"/>
      <c r="D41" s="158"/>
      <c r="E41" s="390" t="str">
        <f t="shared" si="0"/>
        <v/>
      </c>
      <c r="F41" s="158"/>
      <c r="G41" s="137"/>
      <c r="H41" s="388" t="str">
        <f t="shared" si="1"/>
        <v/>
      </c>
      <c r="I41" s="157" t="str">
        <f>IF(VALUE(IF('Vessel List A'!P40=1,1,IF('Vessel List A'!P40=2,2,IF('Vessel List A'!P40=3,3,IF('Vessel List A'!P40=4,4,IF('Vessel List A'!P40=5,5,IF('Vessel List A'!P40=6,6,IF('Vessel List A'!P40=7,7,IF('Vessel List A'!P40=8,8,IF('Vessel List A'!P40=9,9,IF('Vessel List A'!P40=10,10,IF('Vessel List A'!P40=11,11,IF('Vessel List A'!P40=12,12,IF('Vessel List A'!P40=13,13,IF('Vessel List A'!P40=14,14,IF('Vessel List A'!P40=15,15,IF('Vessel List A'!P40=16,16,0)))))))))))))))))=0," ",VALUE(IF('Vessel List A'!P40=1,1,IF('Vessel List A'!P40=2,2,IF('Vessel List A'!P40=3,3,IF('Vessel List A'!P40=4,4,IF('Vessel List A'!P40=5,5,IF('Vessel List A'!P40=6,6,IF('Vessel List A'!P40=7,7,IF('Vessel List A'!P40=8,8,IF('Vessel List A'!P40=9,9,IF('Vessel List A'!P40=10,10,IF('Vessel List A'!P40=11,11,IF('Vessel List A'!P40=12,12,IF('Vessel List A'!P40=13,13,IF('Vessel List A'!P40=14,14,IF('Vessel List A'!P40=15,15,IF('Vessel List A'!P40=16,16,0))))))))))))))))))</f>
        <v xml:space="preserve"> </v>
      </c>
      <c r="J41" s="154"/>
      <c r="K41" s="158"/>
      <c r="L41" s="390" t="str">
        <f t="shared" si="2"/>
        <v/>
      </c>
      <c r="M41" s="158"/>
      <c r="N41" s="137"/>
      <c r="O41" s="388" t="str">
        <f t="shared" si="3"/>
        <v/>
      </c>
      <c r="P41" s="157" t="str">
        <f>IF(VALUE(IF('Vessel List A'!AC40=1,1,IF('Vessel List A'!AC40=2,2,IF('Vessel List A'!AC40=3,3,IF('Vessel List A'!AC40=4,4,IF('Vessel List A'!AC40=5,5,IF('Vessel List A'!AC40=6,6,IF('Vessel List A'!AC40=7,7,IF('Vessel List A'!AC40=8,8,IF('Vessel List A'!AC40=9,9,IF('Vessel List A'!AC40=10,10,IF('Vessel List A'!AC40=11,11,IF('Vessel List A'!AC40=12,12,IF('Vessel List A'!AC40=13,13,IF('Vessel List A'!AC40=14,14,IF('Vessel List A'!AC40=15,15,IF('Vessel List A'!AC40=16,16,0)))))))))))))))))=0," ",VALUE(IF('Vessel List A'!AC40=1,1,IF('Vessel List A'!AC40=2,2,IF('Vessel List A'!AC40=3,3,IF('Vessel List A'!AC40=4,4,IF('Vessel List A'!AC40=5,5,IF('Vessel List A'!AC40=6,6,IF('Vessel List A'!AC40=7,7,IF('Vessel List A'!AC40=8,8,IF('Vessel List A'!AC40=9,9,IF('Vessel List A'!AC40=10,10,IF('Vessel List A'!AC40=11,11,IF('Vessel List A'!AC40=12,12,IF('Vessel List A'!AC40=13,13,IF('Vessel List A'!AC40=14,14,IF('Vessel List A'!AC40=15,15,IF('Vessel List A'!AC40=16,16,0))))))))))))))))))</f>
        <v xml:space="preserve"> </v>
      </c>
      <c r="Q41" s="154"/>
      <c r="R41" s="158"/>
      <c r="S41" s="390" t="str">
        <f t="shared" si="4"/>
        <v/>
      </c>
      <c r="T41" s="158"/>
      <c r="U41" s="137"/>
      <c r="V41" s="388" t="str">
        <f t="shared" si="5"/>
        <v/>
      </c>
      <c r="W41" s="157" t="str">
        <f>IF(VALUE(IF('Vessel List A'!AP40=1,1,IF('Vessel List A'!AP40=2,2,IF('Vessel List A'!AP40=3,3,IF('Vessel List A'!AP40=4,4,IF('Vessel List A'!AP40=5,5,IF('Vessel List A'!AP40=6,6,IF('Vessel List A'!AP40=7,7,IF('Vessel List A'!AP40=8,8,IF('Vessel List A'!AP40=9,9,IF('Vessel List A'!AP40=10,10,IF('Vessel List A'!AP40=11,11,IF('Vessel List A'!AP40=12,12,IF('Vessel List A'!AP40=13,13,IF('Vessel List A'!AP40=14,14,IF('Vessel List A'!AP40=15,15,IF('Vessel List A'!AP40=16,16,0)))))))))))))))))=0," ",VALUE(IF('Vessel List A'!AP40=1,1,IF('Vessel List A'!AP40=2,2,IF('Vessel List A'!AP40=3,3,IF('Vessel List A'!AP40=4,4,IF('Vessel List A'!AP40=5,5,IF('Vessel List A'!AP40=6,6,IF('Vessel List A'!AP40=7,7,IF('Vessel List A'!AP40=8,8,IF('Vessel List A'!AP40=9,9,IF('Vessel List A'!AP40=10,10,IF('Vessel List A'!AP40=11,11,IF('Vessel List A'!AP40=12,12,IF('Vessel List A'!AP40=13,13,IF('Vessel List A'!AP40=14,14,IF('Vessel List A'!AP40=15,15,IF('Vessel List A'!AP40=16,16,0))))))))))))))))))</f>
        <v xml:space="preserve"> </v>
      </c>
      <c r="X41" s="154"/>
      <c r="Y41" s="158"/>
      <c r="Z41" s="390" t="str">
        <f t="shared" si="6"/>
        <v/>
      </c>
      <c r="AA41" s="158"/>
      <c r="AB41" s="137"/>
      <c r="AC41" s="388" t="str">
        <f t="shared" si="7"/>
        <v/>
      </c>
      <c r="AD41" s="157" t="str">
        <f>IF(VALUE(IF('Vessel List A'!BC40=1,1,IF('Vessel List A'!BC40=2,2,IF('Vessel List A'!BC40=3,3,IF('Vessel List A'!BC40=4,4,IF('Vessel List A'!BC40=5,5,IF('Vessel List A'!BC40=6,6,IF('Vessel List A'!BC40=7,7,IF('Vessel List A'!BC40=8,8,IF('Vessel List A'!BC40=9,9,IF('Vessel List A'!BC40=10,10,IF('Vessel List A'!BC40=11,11,IF('Vessel List A'!BC40=12,12,IF('Vessel List A'!BC40=13,13,IF('Vessel List A'!BC40=14,14,IF('Vessel List A'!BC40=15,15,IF('Vessel List A'!BC40=16,16,0)))))))))))))))))=0," ",VALUE(IF('Vessel List A'!BC40=1,1,IF('Vessel List A'!BC40=2,2,IF('Vessel List A'!BC40=3,3,IF('Vessel List A'!BC40=4,4,IF('Vessel List A'!BC40=5,5,IF('Vessel List A'!BC40=6,6,IF('Vessel List A'!BC40=7,7,IF('Vessel List A'!BC40=8,8,IF('Vessel List A'!BC40=9,9,IF('Vessel List A'!BC40=10,10,IF('Vessel List A'!BC40=11,11,IF('Vessel List A'!BC40=12,12,IF('Vessel List A'!BC40=13,13,IF('Vessel List A'!BC40=14,14,IF('Vessel List A'!BC40=15,15,IF('Vessel List A'!BC40=16,16,0))))))))))))))))))</f>
        <v xml:space="preserve"> </v>
      </c>
      <c r="AE41" s="154"/>
      <c r="AF41" s="158"/>
      <c r="AG41" s="390" t="str">
        <f t="shared" si="8"/>
        <v/>
      </c>
      <c r="AH41" s="158"/>
      <c r="AI41" s="137"/>
      <c r="AJ41" s="388" t="str">
        <f t="shared" si="9"/>
        <v/>
      </c>
      <c r="AK41" s="157" t="str">
        <f>IF(VALUE(IF('Vessel List A'!BP40=1,1,IF('Vessel List A'!BP40=2,2,IF('Vessel List A'!BP40=3,3,IF('Vessel List A'!BP40=4,4,IF('Vessel List A'!BP40=5,5,IF('Vessel List A'!BP40=6,6,IF('Vessel List A'!BP40=7,7,IF('Vessel List A'!BP40=8,8,IF('Vessel List A'!BP40=9,9,IF('Vessel List A'!BP40=10,10,IF('Vessel List A'!BP40=11,11,IF('Vessel List A'!BP40=12,12,IF('Vessel List A'!BP40=13,13,IF('Vessel List A'!BP40=14,14,IF('Vessel List A'!BP40=15,15,IF('Vessel List A'!BP40=16,16,0)))))))))))))))))=0," ",VALUE(IF('Vessel List A'!BP40=1,1,IF('Vessel List A'!BP40=2,2,IF('Vessel List A'!BP40=3,3,IF('Vessel List A'!BP40=4,4,IF('Vessel List A'!BP40=5,5,IF('Vessel List A'!BP40=6,6,IF('Vessel List A'!BP40=7,7,IF('Vessel List A'!BP40=8,8,IF('Vessel List A'!BP40=9,9,IF('Vessel List A'!BP40=10,10,IF('Vessel List A'!BP40=11,11,IF('Vessel List A'!BP40=12,12,IF('Vessel List A'!BP40=13,13,IF('Vessel List A'!BP40=14,14,IF('Vessel List A'!BP40=15,15,IF('Vessel List A'!BP40=16,16,0))))))))))))))))))</f>
        <v xml:space="preserve"> </v>
      </c>
      <c r="AL41" s="154"/>
      <c r="AM41" s="158"/>
      <c r="AN41" s="390" t="str">
        <f t="shared" si="10"/>
        <v/>
      </c>
      <c r="AO41" s="158"/>
      <c r="AP41" s="137"/>
      <c r="AQ41" s="388" t="str">
        <f t="shared" si="11"/>
        <v/>
      </c>
      <c r="AR41" s="157" t="str">
        <f>IF(VALUE(IF('Vessel List A'!CC40=1,1,IF('Vessel List A'!CC40=2,2,IF('Vessel List A'!CC40=3,3,IF('Vessel List A'!CC40=4,4,IF('Vessel List A'!CC40=5,5,IF('Vessel List A'!CC40=6,6,IF('Vessel List A'!CC40=7,7,IF('Vessel List A'!CC40=8,8,IF('Vessel List A'!CC40=9,9,IF('Vessel List A'!CC40=10,10,IF('Vessel List A'!CC40=11,11,IF('Vessel List A'!CC40=12,12,IF('Vessel List A'!CC40=13,13,IF('Vessel List A'!CC40=14,14,IF('Vessel List A'!CC40=15,15,IF('Vessel List A'!CC40=16,16,0)))))))))))))))))=0," ",VALUE(IF('Vessel List A'!CC40=1,1,IF('Vessel List A'!CC40=2,2,IF('Vessel List A'!CC40=3,3,IF('Vessel List A'!CC40=4,4,IF('Vessel List A'!CC40=5,5,IF('Vessel List A'!CC40=6,6,IF('Vessel List A'!CC40=7,7,IF('Vessel List A'!CC40=8,8,IF('Vessel List A'!CC40=9,9,IF('Vessel List A'!CC40=10,10,IF('Vessel List A'!CC40=11,11,IF('Vessel List A'!CC40=12,12,IF('Vessel List A'!CC40=13,13,IF('Vessel List A'!CC40=14,14,IF('Vessel List A'!CC40=15,15,IF('Vessel List A'!CC40=16,16,0))))))))))))))))))</f>
        <v xml:space="preserve"> </v>
      </c>
      <c r="AS41" s="154"/>
      <c r="AT41" s="158"/>
      <c r="AU41" s="390" t="str">
        <f t="shared" si="12"/>
        <v/>
      </c>
      <c r="AV41" s="158"/>
      <c r="AW41" s="137"/>
      <c r="AX41" s="388" t="str">
        <f t="shared" si="13"/>
        <v/>
      </c>
      <c r="AY41" s="157" t="str">
        <f>IF(VALUE(IF('Vessel List A'!CP40=1,1,IF('Vessel List A'!CP40=2,2,IF('Vessel List A'!CP40=3,3,IF('Vessel List A'!CP40=4,4,IF('Vessel List A'!CP40=5,5,IF('Vessel List A'!CP40=6,6,IF('Vessel List A'!CP40=7,7,IF('Vessel List A'!CP40=8,8,IF('Vessel List A'!CP40=9,9,IF('Vessel List A'!CP40=10,10,IF('Vessel List A'!CP40=11,11,IF('Vessel List A'!CP40=12,12,IF('Vessel List A'!CP40=13,13,IF('Vessel List A'!CP40=14,14,IF('Vessel List A'!CP40=15,15,IF('Vessel List A'!CP40=16,16,0)))))))))))))))))=0," ",VALUE(IF('Vessel List A'!CP40=1,1,IF('Vessel List A'!CP40=2,2,IF('Vessel List A'!CP40=3,3,IF('Vessel List A'!CP40=4,4,IF('Vessel List A'!CP40=5,5,IF('Vessel List A'!CP40=6,6,IF('Vessel List A'!CP40=7,7,IF('Vessel List A'!CP40=8,8,IF('Vessel List A'!CP40=9,9,IF('Vessel List A'!CP40=10,10,IF('Vessel List A'!CP40=11,11,IF('Vessel List A'!CP40=12,12,IF('Vessel List A'!CP40=13,13,IF('Vessel List A'!CP40=14,14,IF('Vessel List A'!CP40=15,15,IF('Vessel List A'!CP40=16,16,0))))))))))))))))))</f>
        <v xml:space="preserve"> </v>
      </c>
      <c r="AZ41" s="154"/>
      <c r="BA41" s="158"/>
      <c r="BB41" s="390" t="str">
        <f t="shared" si="14"/>
        <v/>
      </c>
      <c r="BC41" s="158"/>
      <c r="BD41" s="137"/>
      <c r="BE41" s="388" t="str">
        <f t="shared" si="15"/>
        <v/>
      </c>
      <c r="BF41" s="157" t="str">
        <f>IF(VALUE(IF('Vessel List A'!DC40=1,1,IF('Vessel List A'!DC40=2,2,IF('Vessel List A'!DC40=3,3,IF('Vessel List A'!DC40=4,4,IF('Vessel List A'!DC40=5,5,IF('Vessel List A'!DC40=6,6,IF('Vessel List A'!DC40=7,7,IF('Vessel List A'!DC40=8,8,IF('Vessel List A'!DC40=9,9,IF('Vessel List A'!DC40=10,10,IF('Vessel List A'!DC40=11,11,IF('Vessel List A'!DC40=12,12,IF('Vessel List A'!DC40=13,13,IF('Vessel List A'!DC40=14,14,IF('Vessel List A'!DC40=15,15,IF('Vessel List A'!DC40=16,16,0)))))))))))))))))=0," ",VALUE(IF('Vessel List A'!DC40=1,1,IF('Vessel List A'!DC40=2,2,IF('Vessel List A'!DC40=3,3,IF('Vessel List A'!DC40=4,4,IF('Vessel List A'!DC40=5,5,IF('Vessel List A'!DC40=6,6,IF('Vessel List A'!DC40=7,7,IF('Vessel List A'!DC40=8,8,IF('Vessel List A'!DC40=9,9,IF('Vessel List A'!DC40=10,10,IF('Vessel List A'!DC40=11,11,IF('Vessel List A'!DC40=12,12,IF('Vessel List A'!DC40=13,13,IF('Vessel List A'!DC40=14,14,IF('Vessel List A'!DC40=15,15,IF('Vessel List A'!DC40=16,16,0))))))))))))))))))</f>
        <v xml:space="preserve"> </v>
      </c>
      <c r="BG41" s="154"/>
      <c r="BH41" s="158"/>
      <c r="BI41" s="390" t="str">
        <f t="shared" si="16"/>
        <v/>
      </c>
      <c r="BJ41" s="158"/>
      <c r="BK41" s="137"/>
      <c r="BL41" s="388" t="str">
        <f t="shared" si="17"/>
        <v/>
      </c>
      <c r="BM41" s="157" t="str">
        <f>IF(VALUE(IF('Vessel List A'!DP40=1,1,IF('Vessel List A'!DP40=2,2,IF('Vessel List A'!DP40=3,3,IF('Vessel List A'!DP40=4,4,IF('Vessel List A'!DP40=5,5,IF('Vessel List A'!DP40=6,6,IF('Vessel List A'!DP40=7,7,IF('Vessel List A'!DP40=8,8,IF('Vessel List A'!DP40=9,9,IF('Vessel List A'!DP40=10,10,IF('Vessel List A'!DP40=11,11,IF('Vessel List A'!DP40=12,12,IF('Vessel List A'!DP40=13,13,IF('Vessel List A'!DP40=14,14,IF('Vessel List A'!DP40=15,15,IF('Vessel List A'!DP40=16,16,0)))))))))))))))))=0," ",VALUE(IF('Vessel List A'!DP40=1,1,IF('Vessel List A'!DP40=2,2,IF('Vessel List A'!DP40=3,3,IF('Vessel List A'!DP40=4,4,IF('Vessel List A'!DP40=5,5,IF('Vessel List A'!DP40=6,6,IF('Vessel List A'!DP40=7,7,IF('Vessel List A'!DP40=8,8,IF('Vessel List A'!DP40=9,9,IF('Vessel List A'!DP40=10,10,IF('Vessel List A'!DP40=11,11,IF('Vessel List A'!DP40=12,12,IF('Vessel List A'!DP40=13,13,IF('Vessel List A'!DP40=14,14,IF('Vessel List A'!DP40=15,15,IF('Vessel List A'!DP40=16,16,0))))))))))))))))))</f>
        <v xml:space="preserve"> </v>
      </c>
      <c r="BN41" s="154"/>
      <c r="BO41" s="158"/>
      <c r="BP41" s="390" t="str">
        <f t="shared" si="18"/>
        <v/>
      </c>
      <c r="BQ41" s="158"/>
      <c r="BR41" s="137"/>
      <c r="BS41" s="388" t="str">
        <f t="shared" si="19"/>
        <v/>
      </c>
      <c r="BT41" s="157" t="str">
        <f>IF(VALUE(IF('Vessel List A'!EC40=1,1,IF('Vessel List A'!EC40=2,2,IF('Vessel List A'!EC40=3,3,IF('Vessel List A'!EC40=4,4,IF('Vessel List A'!EC40=5,5,IF('Vessel List A'!EC40=6,6,IF('Vessel List A'!EC40=7,7,IF('Vessel List A'!EC40=8,8,IF('Vessel List A'!EC40=9,9,IF('Vessel List A'!EC40=10,10,IF('Vessel List A'!EC40=11,11,IF('Vessel List A'!EC40=12,12,IF('Vessel List A'!EC40=13,13,IF('Vessel List A'!EC40=14,14,IF('Vessel List A'!EC40=15,15,IF('Vessel List A'!EC40=16,16,0)))))))))))))))))=0," ",VALUE(IF('Vessel List A'!EC40=1,1,IF('Vessel List A'!EC40=2,2,IF('Vessel List A'!EC40=3,3,IF('Vessel List A'!EC40=4,4,IF('Vessel List A'!EC40=5,5,IF('Vessel List A'!EC40=6,6,IF('Vessel List A'!EC40=7,7,IF('Vessel List A'!EC40=8,8,IF('Vessel List A'!EC40=9,9,IF('Vessel List A'!EC40=10,10,IF('Vessel List A'!EC40=11,11,IF('Vessel List A'!EC40=12,12,IF('Vessel List A'!EC40=13,13,IF('Vessel List A'!EC40=14,14,IF('Vessel List A'!EC40=15,15,IF('Vessel List A'!EC40=16,16,0))))))))))))))))))</f>
        <v xml:space="preserve"> </v>
      </c>
      <c r="BU41" s="154"/>
      <c r="BV41" s="158"/>
      <c r="BW41" s="390" t="str">
        <f t="shared" si="20"/>
        <v/>
      </c>
      <c r="BX41" s="158"/>
      <c r="BY41" s="137"/>
      <c r="BZ41" s="388" t="str">
        <f t="shared" si="21"/>
        <v/>
      </c>
      <c r="CA41" s="157" t="str">
        <f>IF(VALUE(IF('Vessel List A'!EP40=1,1,IF('Vessel List A'!EP40=2,2,IF('Vessel List A'!EP40=3,3,IF('Vessel List A'!EP40=4,4,IF('Vessel List A'!EP40=5,5,IF('Vessel List A'!EP40=6,6,IF('Vessel List A'!EP40=7,7,IF('Vessel List A'!EP40=8,8,IF('Vessel List A'!EP40=9,9,IF('Vessel List A'!EP40=10,10,IF('Vessel List A'!EP40=11,11,IF('Vessel List A'!EP40=12,12,IF('Vessel List A'!EP40=13,13,IF('Vessel List A'!EP40=14,14,IF('Vessel List A'!EP40=15,15,IF('Vessel List A'!EP40=16,16,0)))))))))))))))))=0," ",VALUE(IF('Vessel List A'!EP40=1,1,IF('Vessel List A'!EP40=2,2,IF('Vessel List A'!EP40=3,3,IF('Vessel List A'!EP40=4,4,IF('Vessel List A'!EP40=5,5,IF('Vessel List A'!EP40=6,6,IF('Vessel List A'!EP40=7,7,IF('Vessel List A'!EP40=8,8,IF('Vessel List A'!EP40=9,9,IF('Vessel List A'!EP40=10,10,IF('Vessel List A'!EP40=11,11,IF('Vessel List A'!EP40=12,12,IF('Vessel List A'!EP40=13,13,IF('Vessel List A'!EP40=14,14,IF('Vessel List A'!EP40=15,15,IF('Vessel List A'!EP40=16,16,0))))))))))))))))))</f>
        <v xml:space="preserve"> </v>
      </c>
      <c r="CB41" s="154"/>
      <c r="CC41" s="158"/>
      <c r="CD41" s="390" t="str">
        <f t="shared" si="22"/>
        <v/>
      </c>
      <c r="CE41" s="158"/>
      <c r="CF41" s="137"/>
      <c r="CG41" s="388" t="str">
        <f t="shared" si="23"/>
        <v/>
      </c>
      <c r="CH41" s="157" t="str">
        <f>IF(VALUE(IF('Vessel List A'!FC40=1,1,IF('Vessel List A'!FC40=2,2,IF('Vessel List A'!FC40=3,3,IF('Vessel List A'!FC40=4,4,IF('Vessel List A'!FC40=5,5,IF('Vessel List A'!FC40=6,6,IF('Vessel List A'!FC40=7,7,IF('Vessel List A'!FC40=8,8,IF('Vessel List A'!FC40=9,9,IF('Vessel List A'!FC40=10,10,IF('Vessel List A'!FC40=11,11,IF('Vessel List A'!FC40=12,12,IF('Vessel List A'!FC40=13,13,IF('Vessel List A'!FC40=14,14,IF('Vessel List A'!FC40=15,15,IF('Vessel List A'!FC40=16,16,0)))))))))))))))))=0," ",VALUE(IF('Vessel List A'!FC40=1,1,IF('Vessel List A'!FC40=2,2,IF('Vessel List A'!FC40=3,3,IF('Vessel List A'!FC40=4,4,IF('Vessel List A'!FC40=5,5,IF('Vessel List A'!FC40=6,6,IF('Vessel List A'!FC40=7,7,IF('Vessel List A'!FC40=8,8,IF('Vessel List A'!FC40=9,9,IF('Vessel List A'!FC40=10,10,IF('Vessel List A'!FC40=11,11,IF('Vessel List A'!FC40=12,12,IF('Vessel List A'!FC40=13,13,IF('Vessel List A'!FC40=14,14,IF('Vessel List A'!FC40=15,15,IF('Vessel List A'!FC40=16,16,0))))))))))))))))))</f>
        <v xml:space="preserve"> </v>
      </c>
      <c r="CI41" s="154"/>
      <c r="CJ41" s="158"/>
      <c r="CK41" s="390" t="str">
        <f t="shared" si="24"/>
        <v/>
      </c>
      <c r="CL41" s="158"/>
      <c r="CM41" s="137"/>
      <c r="CN41" s="388" t="str">
        <f t="shared" si="25"/>
        <v/>
      </c>
      <c r="CO41" s="157" t="str">
        <f>IF(VALUE(IF('Vessel List A'!FP40=1,1,IF('Vessel List A'!FP40=2,2,IF('Vessel List A'!FP40=3,3,IF('Vessel List A'!FP40=4,4,IF('Vessel List A'!FP40=5,5,IF('Vessel List A'!FP40=6,6,IF('Vessel List A'!FP40=7,7,IF('Vessel List A'!FP40=8,8,IF('Vessel List A'!FP40=9,9,IF('Vessel List A'!FP40=10,10,IF('Vessel List A'!FP40=11,11,IF('Vessel List A'!FP40=12,12,IF('Vessel List A'!FP40=13,13,IF('Vessel List A'!FP40=14,14,IF('Vessel List A'!FP40=15,15,IF('Vessel List A'!FP40=16,16,0)))))))))))))))))=0," ",VALUE(IF('Vessel List A'!FP40=1,1,IF('Vessel List A'!FP40=2,2,IF('Vessel List A'!FP40=3,3,IF('Vessel List A'!FP40=4,4,IF('Vessel List A'!FP40=5,5,IF('Vessel List A'!FP40=6,6,IF('Vessel List A'!FP40=7,7,IF('Vessel List A'!FP40=8,8,IF('Vessel List A'!FP40=9,9,IF('Vessel List A'!FP40=10,10,IF('Vessel List A'!FP40=11,11,IF('Vessel List A'!FP40=12,12,IF('Vessel List A'!FP40=13,13,IF('Vessel List A'!FP40=14,14,IF('Vessel List A'!FP40=15,15,IF('Vessel List A'!FP40=16,16,0))))))))))))))))))</f>
        <v xml:space="preserve"> </v>
      </c>
      <c r="CP41" s="154"/>
      <c r="CQ41" s="158"/>
      <c r="CR41" s="390" t="str">
        <f t="shared" si="26"/>
        <v/>
      </c>
      <c r="CS41" s="158"/>
      <c r="CT41" s="137"/>
      <c r="CU41" s="388" t="str">
        <f t="shared" si="27"/>
        <v/>
      </c>
      <c r="CV41" s="157" t="str">
        <f>IF(VALUE(IF('Vessel List A'!GC40=1,1,IF('Vessel List A'!GC40=2,2,IF('Vessel List A'!GC40=3,3,IF('Vessel List A'!GC40=4,4,IF('Vessel List A'!GC40=5,5,IF('Vessel List A'!GC40=6,6,IF('Vessel List A'!GC40=7,7,IF('Vessel List A'!GC40=8,8,IF('Vessel List A'!GC40=9,9,IF('Vessel List A'!GC40=10,10,IF('Vessel List A'!GC40=11,11,IF('Vessel List A'!GC40=12,12,IF('Vessel List A'!GC40=13,13,IF('Vessel List A'!GC40=14,14,IF('Vessel List A'!GC40=15,15,IF('Vessel List A'!GC40=16,16,0)))))))))))))))))=0," ",VALUE(IF('Vessel List A'!GC40=1,1,IF('Vessel List A'!GC40=2,2,IF('Vessel List A'!GC40=3,3,IF('Vessel List A'!GC40=4,4,IF('Vessel List A'!GC40=5,5,IF('Vessel List A'!GC40=6,6,IF('Vessel List A'!GC40=7,7,IF('Vessel List A'!GC40=8,8,IF('Vessel List A'!GC40=9,9,IF('Vessel List A'!GC40=10,10,IF('Vessel List A'!GC40=11,11,IF('Vessel List A'!GC40=12,12,IF('Vessel List A'!GC40=13,13,IF('Vessel List A'!GC40=14,14,IF('Vessel List A'!GC40=15,15,IF('Vessel List A'!GC40=16,16,0))))))))))))))))))</f>
        <v xml:space="preserve"> </v>
      </c>
      <c r="CW41" s="154"/>
      <c r="CX41" s="158"/>
      <c r="CY41" s="390" t="str">
        <f t="shared" si="28"/>
        <v/>
      </c>
      <c r="CZ41" s="158"/>
      <c r="DA41" s="137"/>
      <c r="DB41" s="388" t="str">
        <f t="shared" si="29"/>
        <v/>
      </c>
      <c r="DC41" s="157" t="str">
        <f>IF(VALUE(IF('Vessel List A'!GP40=1,1,IF('Vessel List A'!GP40=2,2,IF('Vessel List A'!GP40=3,3,IF('Vessel List A'!GP40=4,4,IF('Vessel List A'!GP40=5,5,IF('Vessel List A'!GP40=6,6,IF('Vessel List A'!GP40=7,7,IF('Vessel List A'!GP40=8,8,IF('Vessel List A'!GP40=9,9,IF('Vessel List A'!GP40=10,10,IF('Vessel List A'!GP40=11,11,IF('Vessel List A'!GP40=12,12,IF('Vessel List A'!GP40=13,13,IF('Vessel List A'!GP40=14,14,IF('Vessel List A'!GP40=15,15,IF('Vessel List A'!GP40=16,16,0)))))))))))))))))=0," ",VALUE(IF('Vessel List A'!GP40=1,1,IF('Vessel List A'!GP40=2,2,IF('Vessel List A'!GP40=3,3,IF('Vessel List A'!GP40=4,4,IF('Vessel List A'!GP40=5,5,IF('Vessel List A'!GP40=6,6,IF('Vessel List A'!GP40=7,7,IF('Vessel List A'!GP40=8,8,IF('Vessel List A'!GP40=9,9,IF('Vessel List A'!GP40=10,10,IF('Vessel List A'!GP40=11,11,IF('Vessel List A'!GP40=12,12,IF('Vessel List A'!GP40=13,13,IF('Vessel List A'!GP40=14,14,IF('Vessel List A'!GP40=15,15,IF('Vessel List A'!GP40=16,16,0))))))))))))))))))</f>
        <v xml:space="preserve"> </v>
      </c>
      <c r="DD41" s="154"/>
      <c r="DE41" s="158"/>
      <c r="DF41" s="390" t="str">
        <f t="shared" si="30"/>
        <v/>
      </c>
      <c r="DG41" s="158"/>
      <c r="DH41" s="137"/>
      <c r="DI41" s="388" t="str">
        <f t="shared" si="31"/>
        <v/>
      </c>
      <c r="DJ41" s="157" t="str">
        <f>IF(VALUE(IF('Vessel List A'!HC40=1,1,IF('Vessel List A'!HC40=2,2,IF('Vessel List A'!HC40=3,3,IF('Vessel List A'!HC40=4,4,IF('Vessel List A'!HC40=5,5,IF('Vessel List A'!HC40=6,6,IF('Vessel List A'!HC40=7,7,IF('Vessel List A'!HC40=8,8,IF('Vessel List A'!HC40=9,9,IF('Vessel List A'!HC40=10,10,IF('Vessel List A'!HC40=11,11,IF('Vessel List A'!HC40=12,12,IF('Vessel List A'!HC40=13,13,IF('Vessel List A'!HC40=14,14,IF('Vessel List A'!HC40=15,15,IF('Vessel List A'!HC40=16,16,0)))))))))))))))))=0," ",VALUE(IF('Vessel List A'!HC40=1,1,IF('Vessel List A'!HC40=2,2,IF('Vessel List A'!HC40=3,3,IF('Vessel List A'!HC40=4,4,IF('Vessel List A'!HC40=5,5,IF('Vessel List A'!HC40=6,6,IF('Vessel List A'!HC40=7,7,IF('Vessel List A'!HC40=8,8,IF('Vessel List A'!HC40=9,9,IF('Vessel List A'!HC40=10,10,IF('Vessel List A'!HC40=11,11,IF('Vessel List A'!HC40=12,12,IF('Vessel List A'!HC40=13,13,IF('Vessel List A'!HC40=14,14,IF('Vessel List A'!HC40=15,15,IF('Vessel List A'!HC40=16,16,0))))))))))))))))))</f>
        <v xml:space="preserve"> </v>
      </c>
      <c r="DK41" s="154"/>
      <c r="DL41" s="158"/>
      <c r="DM41" s="390" t="str">
        <f t="shared" si="32"/>
        <v/>
      </c>
      <c r="DN41" s="158"/>
      <c r="DO41" s="137"/>
      <c r="DP41" s="388" t="str">
        <f t="shared" si="33"/>
        <v/>
      </c>
      <c r="DQ41" s="157" t="str">
        <f>IF(VALUE(IF('Vessel List A'!HP40=1,1,IF('Vessel List A'!HP40=2,2,IF('Vessel List A'!HP40=3,3,IF('Vessel List A'!HP40=4,4,IF('Vessel List A'!HP40=5,5,IF('Vessel List A'!HP40=6,6,IF('Vessel List A'!HP40=7,7,IF('Vessel List A'!HP40=8,8,IF('Vessel List A'!HP40=9,9,IF('Vessel List A'!HP40=10,10,IF('Vessel List A'!HP40=11,11,IF('Vessel List A'!HP40=12,12,IF('Vessel List A'!HP40=13,13,IF('Vessel List A'!HP40=14,14,IF('Vessel List A'!HP40=15,15,IF('Vessel List A'!HP40=16,16,0)))))))))))))))))=0," ",VALUE(IF('Vessel List A'!HP40=1,1,IF('Vessel List A'!HP40=2,2,IF('Vessel List A'!HP40=3,3,IF('Vessel List A'!HP40=4,4,IF('Vessel List A'!HP40=5,5,IF('Vessel List A'!HP40=6,6,IF('Vessel List A'!HP40=7,7,IF('Vessel List A'!HP40=8,8,IF('Vessel List A'!HP40=9,9,IF('Vessel List A'!HP40=10,10,IF('Vessel List A'!HP40=11,11,IF('Vessel List A'!HP40=12,12,IF('Vessel List A'!HP40=13,13,IF('Vessel List A'!HP40=14,14,IF('Vessel List A'!HP40=15,15,IF('Vessel List A'!HP40=16,16,0))))))))))))))))))</f>
        <v xml:space="preserve"> </v>
      </c>
      <c r="DR41" s="154"/>
      <c r="DS41" s="158"/>
      <c r="DT41" s="390" t="str">
        <f t="shared" si="34"/>
        <v/>
      </c>
      <c r="DU41" s="158"/>
      <c r="DV41" s="137"/>
      <c r="DW41" s="388" t="str">
        <f t="shared" si="35"/>
        <v/>
      </c>
      <c r="DX41" s="157" t="str">
        <f>IF(VALUE(IF('Vessel List A'!IC40=1,1,IF('Vessel List A'!IC40=2,2,IF('Vessel List A'!IC40=3,3,IF('Vessel List A'!IC40=4,4,IF('Vessel List A'!IC40=5,5,IF('Vessel List A'!IC40=6,6,IF('Vessel List A'!IC40=7,7,IF('Vessel List A'!IC40=8,8,IF('Vessel List A'!IC40=9,9,IF('Vessel List A'!IC40=10,10,IF('Vessel List A'!IC40=11,11,IF('Vessel List A'!IC40=12,12,IF('Vessel List A'!IC40=13,13,IF('Vessel List A'!IC40=14,14,IF('Vessel List A'!IC40=15,15,IF('Vessel List A'!IC40=16,16,0)))))))))))))))))=0," ",VALUE(IF('Vessel List A'!IC40=1,1,IF('Vessel List A'!IC40=2,2,IF('Vessel List A'!IC40=3,3,IF('Vessel List A'!IC40=4,4,IF('Vessel List A'!IC40=5,5,IF('Vessel List A'!IC40=6,6,IF('Vessel List A'!IC40=7,7,IF('Vessel List A'!IC40=8,8,IF('Vessel List A'!IC40=9,9,IF('Vessel List A'!IC40=10,10,IF('Vessel List A'!IC40=11,11,IF('Vessel List A'!IC40=12,12,IF('Vessel List A'!IC40=13,13,IF('Vessel List A'!IC40=14,14,IF('Vessel List A'!IC40=15,15,IF('Vessel List A'!IC40=16,16,0))))))))))))))))))</f>
        <v xml:space="preserve"> </v>
      </c>
      <c r="DY41" s="154"/>
      <c r="DZ41" s="158"/>
      <c r="EA41" s="390" t="str">
        <f t="shared" si="36"/>
        <v/>
      </c>
      <c r="EB41" s="158"/>
      <c r="EC41" s="137"/>
      <c r="ED41" s="388" t="str">
        <f t="shared" si="37"/>
        <v/>
      </c>
      <c r="EE41" s="157" t="str">
        <f>IF(VALUE(IF('Vessel List A'!IP40=1,1,IF('Vessel List A'!IP40=2,2,IF('Vessel List A'!IP40=3,3,IF('Vessel List A'!IP40=4,4,IF('Vessel List A'!IP40=5,5,IF('Vessel List A'!IP40=6,6,IF('Vessel List A'!IP40=7,7,IF('Vessel List A'!IP40=8,8,IF('Vessel List A'!IP40=9,9,IF('Vessel List A'!IP40=10,10,IF('Vessel List A'!IP40=11,11,IF('Vessel List A'!IP40=12,12,IF('Vessel List A'!IP40=13,13,IF('Vessel List A'!IP40=14,14,IF('Vessel List A'!IP40=15,15,IF('Vessel List A'!IP40=16,16,0)))))))))))))))))=0," ",VALUE(IF('Vessel List A'!IP40=1,1,IF('Vessel List A'!IP40=2,2,IF('Vessel List A'!IP40=3,3,IF('Vessel List A'!IP40=4,4,IF('Vessel List A'!IP40=5,5,IF('Vessel List A'!IP40=6,6,IF('Vessel List A'!IP40=7,7,IF('Vessel List A'!IP40=8,8,IF('Vessel List A'!IP40=9,9,IF('Vessel List A'!IP40=10,10,IF('Vessel List A'!IP40=11,11,IF('Vessel List A'!IP40=12,12,IF('Vessel List A'!IP40=13,13,IF('Vessel List A'!IP40=14,14,IF('Vessel List A'!IP40=15,15,IF('Vessel List A'!IP40=16,16,0))))))))))))))))))</f>
        <v xml:space="preserve"> </v>
      </c>
      <c r="EF41" s="154"/>
      <c r="EG41" s="158"/>
      <c r="EH41" s="390" t="str">
        <f t="shared" si="38"/>
        <v/>
      </c>
      <c r="EI41" s="158"/>
      <c r="EJ41" s="137"/>
      <c r="EK41" s="397" t="str">
        <f t="shared" si="39"/>
        <v/>
      </c>
      <c r="EL41" s="144"/>
      <c r="EM41" s="157" t="str">
        <f>IF(VALUE(IF('Vessel List B'!C40=1,1,IF('Vessel List B'!C40=2,2,IF('Vessel List B'!C40=3,3,IF('Vessel List B'!C40=4,4,IF('Vessel List B'!C40=5,5,IF('Vessel List B'!C40=6,6,IF('Vessel List B'!C40=7,7,IF('Vessel List B'!C40=8,8,IF('Vessel List B'!C40=9,9,IF('Vessel List B'!C40=10,10,IF('Vessel List B'!C40=11,11,IF('Vessel List B'!C40=12,12,IF('Vessel List B'!C40=13,13,IF('Vessel List B'!C40=14,14,IF('Vessel List B'!C40=15,15,IF('Vessel List B'!C40=16,16,0)))))))))))))))))=0," ",VALUE(IF('Vessel List B'!C40=1,1,IF('Vessel List B'!C40=2,2,IF('Vessel List B'!C40=3,3,IF('Vessel List B'!C40=4,4,IF('Vessel List B'!C40=5,5,IF('Vessel List B'!C40=6,6,IF('Vessel List B'!C40=7,7,IF('Vessel List B'!C40=8,8,IF('Vessel List B'!C40=9,9,IF('Vessel List B'!C40=10,10,IF('Vessel List B'!C40=11,11,IF('Vessel List B'!C40=12,12,IF('Vessel List B'!C40=13,13,IF('Vessel List B'!C40=14,14,IF('Vessel List B'!C40=15,15,IF('Vessel List B'!C40=16,16,0))))))))))))))))))</f>
        <v xml:space="preserve"> </v>
      </c>
      <c r="EN41" s="154"/>
      <c r="EO41" s="158"/>
      <c r="EP41" s="390" t="str">
        <f t="shared" si="40"/>
        <v/>
      </c>
      <c r="EQ41" s="158"/>
      <c r="ER41" s="137"/>
      <c r="ES41" s="388" t="str">
        <f t="shared" si="41"/>
        <v/>
      </c>
      <c r="ET41" s="157" t="str">
        <f>IF(VALUE(IF('Vessel List B'!P40=1,1,IF('Vessel List B'!P40=2,2,IF('Vessel List B'!P40=3,3,IF('Vessel List B'!P40=4,4,IF('Vessel List B'!P40=5,5,IF('Vessel List B'!P40=6,6,IF('Vessel List B'!P40=7,7,IF('Vessel List B'!P40=8,8,IF('Vessel List B'!P40=9,9,IF('Vessel List B'!P40=10,10,IF('Vessel List B'!P40=11,11,IF('Vessel List B'!P40=12,12,IF('Vessel List B'!P40=13,13,IF('Vessel List B'!P40=14,14,IF('Vessel List B'!P40=15,15,IF('Vessel List B'!P40=16,16,0)))))))))))))))))=0," ",VALUE(IF('Vessel List B'!P40=1,1,IF('Vessel List B'!P40=2,2,IF('Vessel List B'!P40=3,3,IF('Vessel List B'!P40=4,4,IF('Vessel List B'!P40=5,5,IF('Vessel List B'!P40=6,6,IF('Vessel List B'!P40=7,7,IF('Vessel List B'!P40=8,8,IF('Vessel List B'!P40=9,9,IF('Vessel List B'!P40=10,10,IF('Vessel List B'!P40=11,11,IF('Vessel List B'!P40=12,12,IF('Vessel List B'!P40=13,13,IF('Vessel List B'!P40=14,14,IF('Vessel List B'!P40=15,15,IF('Vessel List B'!P40=16,16,0))))))))))))))))))</f>
        <v xml:space="preserve"> </v>
      </c>
      <c r="EU41" s="154"/>
      <c r="EV41" s="158"/>
      <c r="EW41" s="390" t="str">
        <f t="shared" si="42"/>
        <v/>
      </c>
      <c r="EX41" s="158"/>
      <c r="EY41" s="137"/>
      <c r="EZ41" s="388" t="str">
        <f t="shared" si="43"/>
        <v/>
      </c>
      <c r="FA41" s="157" t="str">
        <f>IF(VALUE(IF('Vessel List B'!AC40=1,1,IF('Vessel List B'!AC40=2,2,IF('Vessel List B'!AC40=3,3,IF('Vessel List B'!AC40=4,4,IF('Vessel List B'!AC40=5,5,IF('Vessel List B'!AC40=6,6,IF('Vessel List B'!AC40=7,7,IF('Vessel List B'!AC40=8,8,IF('Vessel List B'!AC40=9,9,IF('Vessel List B'!AC40=10,10,IF('Vessel List B'!AC40=11,11,IF('Vessel List B'!AC40=12,12,IF('Vessel List B'!AC40=13,13,IF('Vessel List B'!AC40=14,14,IF('Vessel List B'!AC40=15,15,IF('Vessel List B'!AC40=16,16,0)))))))))))))))))=0," ",VALUE(IF('Vessel List B'!AC40=1,1,IF('Vessel List B'!AC40=2,2,IF('Vessel List B'!AC40=3,3,IF('Vessel List B'!AC40=4,4,IF('Vessel List B'!AC40=5,5,IF('Vessel List B'!AC40=6,6,IF('Vessel List B'!AC40=7,7,IF('Vessel List B'!AC40=8,8,IF('Vessel List B'!AC40=9,9,IF('Vessel List B'!AC40=10,10,IF('Vessel List B'!AC40=11,11,IF('Vessel List B'!AC40=12,12,IF('Vessel List B'!AC40=13,13,IF('Vessel List B'!AC40=14,14,IF('Vessel List B'!AC40=15,15,IF('Vessel List B'!AC40=16,16,0))))))))))))))))))</f>
        <v xml:space="preserve"> </v>
      </c>
      <c r="FB41" s="154"/>
      <c r="FC41" s="158"/>
      <c r="FD41" s="390" t="str">
        <f t="shared" si="44"/>
        <v/>
      </c>
      <c r="FE41" s="158"/>
      <c r="FF41" s="137"/>
      <c r="FG41" s="388" t="str">
        <f t="shared" si="45"/>
        <v/>
      </c>
      <c r="FH41" s="157" t="str">
        <f>IF(VALUE(IF('Vessel List B'!AP40=1,1,IF('Vessel List B'!AP40=2,2,IF('Vessel List B'!AP40=3,3,IF('Vessel List B'!AP40=4,4,IF('Vessel List B'!AP40=5,5,IF('Vessel List B'!AP40=6,6,IF('Vessel List B'!AP40=7,7,IF('Vessel List B'!AP40=8,8,IF('Vessel List B'!AP40=9,9,IF('Vessel List B'!AP40=10,10,IF('Vessel List B'!AP40=11,11,IF('Vessel List B'!AP40=12,12,IF('Vessel List B'!AP40=13,13,IF('Vessel List B'!AP40=14,14,IF('Vessel List B'!AP40=15,15,IF('Vessel List B'!AP40=16,16,0)))))))))))))))))=0," ",VALUE(IF('Vessel List B'!AP40=1,1,IF('Vessel List B'!AP40=2,2,IF('Vessel List B'!AP40=3,3,IF('Vessel List B'!AP40=4,4,IF('Vessel List B'!AP40=5,5,IF('Vessel List B'!AP40=6,6,IF('Vessel List B'!AP40=7,7,IF('Vessel List B'!AP40=8,8,IF('Vessel List B'!AP40=9,9,IF('Vessel List B'!AP40=10,10,IF('Vessel List B'!AP40=11,11,IF('Vessel List B'!AP40=12,12,IF('Vessel List B'!AP40=13,13,IF('Vessel List B'!AP40=14,14,IF('Vessel List B'!AP40=15,15,IF('Vessel List B'!AP40=16,16,0))))))))))))))))))</f>
        <v xml:space="preserve"> </v>
      </c>
      <c r="FI41" s="154"/>
      <c r="FJ41" s="158"/>
      <c r="FK41" s="390" t="str">
        <f t="shared" si="46"/>
        <v/>
      </c>
      <c r="FL41" s="158"/>
      <c r="FM41" s="137"/>
      <c r="FN41" s="388" t="str">
        <f t="shared" si="47"/>
        <v/>
      </c>
      <c r="FO41" s="157" t="str">
        <f>IF(VALUE(IF('Vessel List B'!BC40=1,1,IF('Vessel List B'!BC40=2,2,IF('Vessel List B'!BC40=3,3,IF('Vessel List B'!BC40=4,4,IF('Vessel List B'!BC40=5,5,IF('Vessel List B'!BC40=6,6,IF('Vessel List B'!BC40=7,7,IF('Vessel List B'!BC40=8,8,IF('Vessel List B'!BC40=9,9,IF('Vessel List B'!BC40=10,10,IF('Vessel List B'!BC40=11,11,IF('Vessel List B'!BC40=12,12,IF('Vessel List B'!BC40=13,13,IF('Vessel List B'!BC40=14,14,IF('Vessel List B'!BC40=15,15,IF('Vessel List B'!BC40=16,16,0)))))))))))))))))=0," ",VALUE(IF('Vessel List B'!BC40=1,1,IF('Vessel List B'!BC40=2,2,IF('Vessel List B'!BC40=3,3,IF('Vessel List B'!BC40=4,4,IF('Vessel List B'!BC40=5,5,IF('Vessel List B'!BC40=6,6,IF('Vessel List B'!BC40=7,7,IF('Vessel List B'!BC40=8,8,IF('Vessel List B'!BC40=9,9,IF('Vessel List B'!BC40=10,10,IF('Vessel List B'!BC40=11,11,IF('Vessel List B'!BC40=12,12,IF('Vessel List B'!BC40=13,13,IF('Vessel List B'!BC40=14,14,IF('Vessel List B'!BC40=15,15,IF('Vessel List B'!BC40=16,16,0))))))))))))))))))</f>
        <v xml:space="preserve"> </v>
      </c>
      <c r="FP41" s="154"/>
      <c r="FQ41" s="158"/>
      <c r="FR41" s="390" t="str">
        <f t="shared" si="48"/>
        <v/>
      </c>
      <c r="FS41" s="158"/>
      <c r="FT41" s="137"/>
      <c r="FU41" s="388" t="str">
        <f t="shared" si="49"/>
        <v/>
      </c>
      <c r="FV41" s="157" t="str">
        <f>IF(VALUE(IF('Vessel List B'!BP40=1,1,IF('Vessel List B'!BP40=2,2,IF('Vessel List B'!BP40=3,3,IF('Vessel List B'!BP40=4,4,IF('Vessel List B'!BP40=5,5,IF('Vessel List B'!BP40=6,6,IF('Vessel List B'!BP40=7,7,IF('Vessel List B'!BP40=8,8,IF('Vessel List B'!BP40=9,9,IF('Vessel List B'!BP40=10,10,IF('Vessel List B'!BP40=11,11,IF('Vessel List B'!BP40=12,12,IF('Vessel List B'!BP40=13,13,IF('Vessel List B'!BP40=14,14,IF('Vessel List B'!BP40=15,15,IF('Vessel List B'!BP40=16,16,0)))))))))))))))))=0," ",VALUE(IF('Vessel List B'!BP40=1,1,IF('Vessel List B'!BP40=2,2,IF('Vessel List B'!BP40=3,3,IF('Vessel List B'!BP40=4,4,IF('Vessel List B'!BP40=5,5,IF('Vessel List B'!BP40=6,6,IF('Vessel List B'!BP40=7,7,IF('Vessel List B'!BP40=8,8,IF('Vessel List B'!BP40=9,9,IF('Vessel List B'!BP40=10,10,IF('Vessel List B'!BP40=11,11,IF('Vessel List B'!BP40=12,12,IF('Vessel List B'!BP40=13,13,IF('Vessel List B'!BP40=14,14,IF('Vessel List B'!BP40=15,15,IF('Vessel List B'!BP40=16,16,0))))))))))))))))))</f>
        <v xml:space="preserve"> </v>
      </c>
      <c r="FW41" s="154"/>
      <c r="FX41" s="158"/>
      <c r="FY41" s="390" t="str">
        <f t="shared" si="50"/>
        <v/>
      </c>
      <c r="FZ41" s="158"/>
      <c r="GA41" s="137"/>
      <c r="GB41" s="388" t="str">
        <f t="shared" si="51"/>
        <v/>
      </c>
      <c r="GC41" s="157" t="str">
        <f>IF(VALUE(IF('Vessel List B'!CC40=1,1,IF('Vessel List B'!CC40=2,2,IF('Vessel List B'!CC40=3,3,IF('Vessel List B'!CC40=4,4,IF('Vessel List B'!CC40=5,5,IF('Vessel List B'!CC40=6,6,IF('Vessel List B'!CC40=7,7,IF('Vessel List B'!CC40=8,8,IF('Vessel List B'!CC40=9,9,IF('Vessel List B'!CC40=10,10,IF('Vessel List B'!CC40=11,11,IF('Vessel List B'!CC40=12,12,IF('Vessel List B'!CC40=13,13,IF('Vessel List B'!CC40=14,14,IF('Vessel List B'!CC40=15,15,IF('Vessel List B'!CC40=16,16,0)))))))))))))))))=0," ",VALUE(IF('Vessel List B'!CC40=1,1,IF('Vessel List B'!CC40=2,2,IF('Vessel List B'!CC40=3,3,IF('Vessel List B'!CC40=4,4,IF('Vessel List B'!CC40=5,5,IF('Vessel List B'!CC40=6,6,IF('Vessel List B'!CC40=7,7,IF('Vessel List B'!CC40=8,8,IF('Vessel List B'!CC40=9,9,IF('Vessel List B'!CC40=10,10,IF('Vessel List B'!CC40=11,11,IF('Vessel List B'!CC40=12,12,IF('Vessel List B'!CC40=13,13,IF('Vessel List B'!CC40=14,14,IF('Vessel List B'!CC40=15,15,IF('Vessel List B'!CC40=16,16,0))))))))))))))))))</f>
        <v xml:space="preserve"> </v>
      </c>
      <c r="GD41" s="154"/>
      <c r="GE41" s="158"/>
      <c r="GF41" s="390" t="str">
        <f t="shared" si="52"/>
        <v/>
      </c>
      <c r="GG41" s="158"/>
      <c r="GH41" s="137"/>
      <c r="GI41" s="388" t="str">
        <f t="shared" si="53"/>
        <v/>
      </c>
      <c r="GJ41" s="157" t="str">
        <f>IF(VALUE(IF('Vessel List B'!CP40=1,1,IF('Vessel List B'!CP40=2,2,IF('Vessel List B'!CP40=3,3,IF('Vessel List B'!CP40=4,4,IF('Vessel List B'!CP40=5,5,IF('Vessel List B'!CP40=6,6,IF('Vessel List B'!CP40=7,7,IF('Vessel List B'!CP40=8,8,IF('Vessel List B'!CP40=9,9,IF('Vessel List B'!CP40=10,10,IF('Vessel List B'!CP40=11,11,IF('Vessel List B'!CP40=12,12,IF('Vessel List B'!CP40=13,13,IF('Vessel List B'!CP40=14,14,IF('Vessel List B'!CP40=15,15,IF('Vessel List B'!CP40=16,16,0)))))))))))))))))=0," ",VALUE(IF('Vessel List B'!CP40=1,1,IF('Vessel List B'!CP40=2,2,IF('Vessel List B'!CP40=3,3,IF('Vessel List B'!CP40=4,4,IF('Vessel List B'!CP40=5,5,IF('Vessel List B'!CP40=6,6,IF('Vessel List B'!CP40=7,7,IF('Vessel List B'!CP40=8,8,IF('Vessel List B'!CP40=9,9,IF('Vessel List B'!CP40=10,10,IF('Vessel List B'!CP40=11,11,IF('Vessel List B'!CP40=12,12,IF('Vessel List B'!CP40=13,13,IF('Vessel List B'!CP40=14,14,IF('Vessel List B'!CP40=15,15,IF('Vessel List B'!CP40=16,16,0))))))))))))))))))</f>
        <v xml:space="preserve"> </v>
      </c>
      <c r="GK41" s="154"/>
      <c r="GL41" s="158"/>
      <c r="GM41" s="390" t="str">
        <f t="shared" si="54"/>
        <v/>
      </c>
      <c r="GN41" s="158"/>
      <c r="GO41" s="137"/>
      <c r="GP41" s="388" t="str">
        <f t="shared" si="55"/>
        <v/>
      </c>
      <c r="GQ41" s="157" t="str">
        <f>IF(VALUE(IF('Vessel List B'!DC40=1,1,IF('Vessel List B'!DC40=2,2,IF('Vessel List B'!DC40=3,3,IF('Vessel List B'!DC40=4,4,IF('Vessel List B'!DC40=5,5,IF('Vessel List B'!DC40=6,6,IF('Vessel List B'!DC40=7,7,IF('Vessel List B'!DC40=8,8,IF('Vessel List B'!DC40=9,9,IF('Vessel List B'!DC40=10,10,IF('Vessel List B'!DC40=11,11,IF('Vessel List B'!DC40=12,12,IF('Vessel List B'!DC40=13,13,IF('Vessel List B'!DC40=14,14,IF('Vessel List B'!DC40=15,15,IF('Vessel List B'!DC40=16,16,0)))))))))))))))))=0," ",VALUE(IF('Vessel List B'!DC40=1,1,IF('Vessel List B'!DC40=2,2,IF('Vessel List B'!DC40=3,3,IF('Vessel List B'!DC40=4,4,IF('Vessel List B'!DC40=5,5,IF('Vessel List B'!DC40=6,6,IF('Vessel List B'!DC40=7,7,IF('Vessel List B'!DC40=8,8,IF('Vessel List B'!DC40=9,9,IF('Vessel List B'!DC40=10,10,IF('Vessel List B'!DC40=11,11,IF('Vessel List B'!DC40=12,12,IF('Vessel List B'!DC40=13,13,IF('Vessel List B'!DC40=14,14,IF('Vessel List B'!DC40=15,15,IF('Vessel List B'!DC40=16,16,0))))))))))))))))))</f>
        <v xml:space="preserve"> </v>
      </c>
      <c r="GR41" s="154"/>
      <c r="GS41" s="158"/>
      <c r="GT41" s="390" t="str">
        <f t="shared" si="56"/>
        <v/>
      </c>
      <c r="GU41" s="158"/>
      <c r="GV41" s="137"/>
      <c r="GW41" s="388" t="str">
        <f t="shared" si="57"/>
        <v/>
      </c>
      <c r="GX41" s="157" t="str">
        <f>IF(VALUE(IF('Vessel List B'!DP40=1,1,IF('Vessel List B'!DP40=2,2,IF('Vessel List B'!DP40=3,3,IF('Vessel List B'!DP40=4,4,IF('Vessel List B'!DP40=5,5,IF('Vessel List B'!DP40=6,6,IF('Vessel List B'!DP40=7,7,IF('Vessel List B'!DP40=8,8,IF('Vessel List B'!DP40=9,9,IF('Vessel List B'!DP40=10,10,IF('Vessel List B'!DP40=11,11,IF('Vessel List B'!DP40=12,12,IF('Vessel List B'!DP40=13,13,IF('Vessel List B'!DP40=14,14,IF('Vessel List B'!DP40=15,15,IF('Vessel List B'!DP40=16,16,0)))))))))))))))))=0," ",VALUE(IF('Vessel List B'!DP40=1,1,IF('Vessel List B'!DP40=2,2,IF('Vessel List B'!DP40=3,3,IF('Vessel List B'!DP40=4,4,IF('Vessel List B'!DP40=5,5,IF('Vessel List B'!DP40=6,6,IF('Vessel List B'!DP40=7,7,IF('Vessel List B'!DP40=8,8,IF('Vessel List B'!DP40=9,9,IF('Vessel List B'!DP40=10,10,IF('Vessel List B'!DP40=11,11,IF('Vessel List B'!DP40=12,12,IF('Vessel List B'!DP40=13,13,IF('Vessel List B'!DP40=14,14,IF('Vessel List B'!DP40=15,15,IF('Vessel List B'!DP40=16,16,0))))))))))))))))))</f>
        <v xml:space="preserve"> </v>
      </c>
      <c r="GY41" s="154"/>
      <c r="GZ41" s="158"/>
      <c r="HA41" s="390" t="str">
        <f t="shared" si="58"/>
        <v/>
      </c>
      <c r="HB41" s="158"/>
      <c r="HC41" s="137"/>
      <c r="HD41" s="388" t="str">
        <f t="shared" si="59"/>
        <v/>
      </c>
      <c r="HE41" s="157" t="str">
        <f>IF(VALUE(IF('Vessel List B'!EC40=1,1,IF('Vessel List B'!EC40=2,2,IF('Vessel List B'!EC40=3,3,IF('Vessel List B'!EC40=4,4,IF('Vessel List B'!EC40=5,5,IF('Vessel List B'!EC40=6,6,IF('Vessel List B'!EC40=7,7,IF('Vessel List B'!EC40=8,8,IF('Vessel List B'!EC40=9,9,IF('Vessel List B'!EC40=10,10,IF('Vessel List B'!EC40=11,11,IF('Vessel List B'!EC40=12,12,IF('Vessel List B'!EC40=13,13,IF('Vessel List B'!EC40=14,14,IF('Vessel List B'!EC40=15,15,IF('Vessel List B'!EC40=16,16,0)))))))))))))))))=0," ",VALUE(IF('Vessel List B'!EC40=1,1,IF('Vessel List B'!EC40=2,2,IF('Vessel List B'!EC40=3,3,IF('Vessel List B'!EC40=4,4,IF('Vessel List B'!EC40=5,5,IF('Vessel List B'!EC40=6,6,IF('Vessel List B'!EC40=7,7,IF('Vessel List B'!EC40=8,8,IF('Vessel List B'!EC40=9,9,IF('Vessel List B'!EC40=10,10,IF('Vessel List B'!EC40=11,11,IF('Vessel List B'!EC40=12,12,IF('Vessel List B'!EC40=13,13,IF('Vessel List B'!EC40=14,14,IF('Vessel List B'!EC40=15,15,IF('Vessel List B'!EC40=16,16,0))))))))))))))))))</f>
        <v xml:space="preserve"> </v>
      </c>
      <c r="HF41" s="154"/>
      <c r="HG41" s="158"/>
      <c r="HH41" s="390" t="str">
        <f t="shared" si="60"/>
        <v/>
      </c>
      <c r="HI41" s="158"/>
      <c r="HJ41" s="137"/>
      <c r="HK41" s="388" t="str">
        <f t="shared" si="61"/>
        <v/>
      </c>
      <c r="HL41" s="157" t="str">
        <f>IF(VALUE(IF('Vessel List B'!EP40=1,1,IF('Vessel List B'!EP40=2,2,IF('Vessel List B'!EP40=3,3,IF('Vessel List B'!EP40=4,4,IF('Vessel List B'!EP40=5,5,IF('Vessel List B'!EP40=6,6,IF('Vessel List B'!EP40=7,7,IF('Vessel List B'!EP40=8,8,IF('Vessel List B'!EP40=9,9,IF('Vessel List B'!EP40=10,10,IF('Vessel List B'!EP40=11,11,IF('Vessel List B'!EP40=12,12,IF('Vessel List B'!EP40=13,13,IF('Vessel List B'!EP40=14,14,IF('Vessel List B'!EP40=15,15,IF('Vessel List B'!EP40=16,16,0)))))))))))))))))=0," ",VALUE(IF('Vessel List B'!EP40=1,1,IF('Vessel List B'!EP40=2,2,IF('Vessel List B'!EP40=3,3,IF('Vessel List B'!EP40=4,4,IF('Vessel List B'!EP40=5,5,IF('Vessel List B'!EP40=6,6,IF('Vessel List B'!EP40=7,7,IF('Vessel List B'!EP40=8,8,IF('Vessel List B'!EP40=9,9,IF('Vessel List B'!EP40=10,10,IF('Vessel List B'!EP40=11,11,IF('Vessel List B'!EP40=12,12,IF('Vessel List B'!EP40=13,13,IF('Vessel List B'!EP40=14,14,IF('Vessel List B'!EP40=15,15,IF('Vessel List B'!EP40=16,16,0))))))))))))))))))</f>
        <v xml:space="preserve"> </v>
      </c>
      <c r="HM41" s="154"/>
      <c r="HN41" s="158"/>
      <c r="HO41" s="390" t="str">
        <f t="shared" si="62"/>
        <v/>
      </c>
      <c r="HP41" s="158"/>
      <c r="HQ41" s="137"/>
      <c r="HR41" s="388" t="str">
        <f t="shared" si="63"/>
        <v/>
      </c>
      <c r="HS41" s="157" t="str">
        <f>IF(VALUE(IF('Vessel List B'!FC40=1,1,IF('Vessel List B'!FC40=2,2,IF('Vessel List B'!FC40=3,3,IF('Vessel List B'!FC40=4,4,IF('Vessel List B'!FC40=5,5,IF('Vessel List B'!FC40=6,6,IF('Vessel List B'!FC40=7,7,IF('Vessel List B'!FC40=8,8,IF('Vessel List B'!FC40=9,9,IF('Vessel List B'!FC40=10,10,IF('Vessel List B'!FC40=11,11,IF('Vessel List B'!FC40=12,12,IF('Vessel List B'!FC40=13,13,IF('Vessel List B'!FC40=14,14,IF('Vessel List B'!FC40=15,15,IF('Vessel List B'!FC40=16,16,0)))))))))))))))))=0," ",VALUE(IF('Vessel List B'!FC40=1,1,IF('Vessel List B'!FC40=2,2,IF('Vessel List B'!FC40=3,3,IF('Vessel List B'!FC40=4,4,IF('Vessel List B'!FC40=5,5,IF('Vessel List B'!FC40=6,6,IF('Vessel List B'!FC40=7,7,IF('Vessel List B'!FC40=8,8,IF('Vessel List B'!FC40=9,9,IF('Vessel List B'!FC40=10,10,IF('Vessel List B'!FC40=11,11,IF('Vessel List B'!FC40=12,12,IF('Vessel List B'!FC40=13,13,IF('Vessel List B'!FC40=14,14,IF('Vessel List B'!FC40=15,15,IF('Vessel List B'!FC40=16,16,0))))))))))))))))))</f>
        <v xml:space="preserve"> </v>
      </c>
      <c r="HT41" s="154"/>
      <c r="HU41" s="158"/>
      <c r="HV41" s="390" t="str">
        <f t="shared" si="64"/>
        <v/>
      </c>
      <c r="HW41" s="158"/>
      <c r="HX41" s="137"/>
      <c r="HY41" s="388" t="str">
        <f t="shared" si="65"/>
        <v/>
      </c>
      <c r="HZ41" s="157" t="str">
        <f>IF(VALUE(IF('Vessel List B'!FP40=1,1,IF('Vessel List B'!FP40=2,2,IF('Vessel List B'!FP40=3,3,IF('Vessel List B'!FP40=4,4,IF('Vessel List B'!FP40=5,5,IF('Vessel List B'!FP40=6,6,IF('Vessel List B'!FP40=7,7,IF('Vessel List B'!FP40=8,8,IF('Vessel List B'!FP40=9,9,IF('Vessel List B'!FP40=10,10,IF('Vessel List B'!FP40=11,11,IF('Vessel List B'!FP40=12,12,IF('Vessel List B'!FP40=13,13,IF('Vessel List B'!FP40=14,14,IF('Vessel List B'!FP40=15,15,IF('Vessel List B'!FP40=16,16,0)))))))))))))))))=0," ",VALUE(IF('Vessel List B'!FP40=1,1,IF('Vessel List B'!FP40=2,2,IF('Vessel List B'!FP40=3,3,IF('Vessel List B'!FP40=4,4,IF('Vessel List B'!FP40=5,5,IF('Vessel List B'!FP40=6,6,IF('Vessel List B'!FP40=7,7,IF('Vessel List B'!FP40=8,8,IF('Vessel List B'!FP40=9,9,IF('Vessel List B'!FP40=10,10,IF('Vessel List B'!FP40=11,11,IF('Vessel List B'!FP40=12,12,IF('Vessel List B'!FP40=13,13,IF('Vessel List B'!FP40=14,14,IF('Vessel List B'!FP40=15,15,IF('Vessel List B'!FP40=16,16,0))))))))))))))))))</f>
        <v xml:space="preserve"> </v>
      </c>
      <c r="IA41" s="154"/>
      <c r="IB41" s="158"/>
      <c r="IC41" s="390" t="str">
        <f t="shared" si="66"/>
        <v/>
      </c>
      <c r="ID41" s="158"/>
      <c r="IE41" s="137"/>
      <c r="IF41" s="388" t="str">
        <f t="shared" si="67"/>
        <v/>
      </c>
      <c r="IG41" s="157" t="str">
        <f>IF(VALUE(IF('Vessel List B'!GC40=1,1,IF('Vessel List B'!GC40=2,2,IF('Vessel List B'!GC40=3,3,IF('Vessel List B'!GC40=4,4,IF('Vessel List B'!GC40=5,5,IF('Vessel List B'!GC40=6,6,IF('Vessel List B'!GC40=7,7,IF('Vessel List B'!GC40=8,8,IF('Vessel List B'!GC40=9,9,IF('Vessel List B'!GC40=10,10,IF('Vessel List B'!GC40=11,11,IF('Vessel List B'!GC40=12,12,IF('Vessel List B'!GC40=13,13,IF('Vessel List B'!GC40=14,14,IF('Vessel List B'!GC40=15,15,IF('Vessel List B'!GC40=16,16,0)))))))))))))))))=0," ",VALUE(IF('Vessel List B'!GC40=1,1,IF('Vessel List B'!GC40=2,2,IF('Vessel List B'!GC40=3,3,IF('Vessel List B'!GC40=4,4,IF('Vessel List B'!GC40=5,5,IF('Vessel List B'!GC40=6,6,IF('Vessel List B'!GC40=7,7,IF('Vessel List B'!GC40=8,8,IF('Vessel List B'!GC40=9,9,IF('Vessel List B'!GC40=10,10,IF('Vessel List B'!GC40=11,11,IF('Vessel List B'!GC40=12,12,IF('Vessel List B'!GC40=13,13,IF('Vessel List B'!GC40=14,14,IF('Vessel List B'!GC40=15,15,IF('Vessel List B'!GC40=16,16,0))))))))))))))))))</f>
        <v xml:space="preserve"> </v>
      </c>
      <c r="IH41" s="154"/>
      <c r="II41" s="158"/>
      <c r="IJ41" s="390" t="str">
        <f t="shared" si="68"/>
        <v/>
      </c>
      <c r="IK41" s="158"/>
      <c r="IL41" s="137"/>
      <c r="IM41" s="388" t="str">
        <f t="shared" si="69"/>
        <v/>
      </c>
      <c r="IN41" s="157" t="str">
        <f>IF(VALUE(IF('Vessel List B'!GP40=1,1,IF('Vessel List B'!GP40=2,2,IF('Vessel List B'!GP40=3,3,IF('Vessel List B'!GP40=4,4,IF('Vessel List B'!GP40=5,5,IF('Vessel List B'!GP40=6,6,IF('Vessel List B'!GP40=7,7,IF('Vessel List B'!GP40=8,8,IF('Vessel List B'!GP40=9,9,IF('Vessel List B'!GP40=10,10,IF('Vessel List B'!GP40=11,11,IF('Vessel List B'!GP40=12,12,IF('Vessel List B'!GP40=13,13,IF('Vessel List B'!GP40=14,14,IF('Vessel List B'!GP40=15,15,IF('Vessel List B'!GP40=16,16,0)))))))))))))))))=0," ",VALUE(IF('Vessel List B'!GP40=1,1,IF('Vessel List B'!GP40=2,2,IF('Vessel List B'!GP40=3,3,IF('Vessel List B'!GP40=4,4,IF('Vessel List B'!GP40=5,5,IF('Vessel List B'!GP40=6,6,IF('Vessel List B'!GP40=7,7,IF('Vessel List B'!GP40=8,8,IF('Vessel List B'!GP40=9,9,IF('Vessel List B'!GP40=10,10,IF('Vessel List B'!GP40=11,11,IF('Vessel List B'!GP40=12,12,IF('Vessel List B'!GP40=13,13,IF('Vessel List B'!GP40=14,14,IF('Vessel List B'!GP40=15,15,IF('Vessel List B'!GP40=16,16,0))))))))))))))))))</f>
        <v xml:space="preserve"> </v>
      </c>
      <c r="IO41" s="154"/>
      <c r="IP41" s="158"/>
      <c r="IQ41" s="390" t="str">
        <f t="shared" si="70"/>
        <v/>
      </c>
      <c r="IR41" s="158"/>
      <c r="IS41" s="137"/>
      <c r="IT41" s="388" t="str">
        <f t="shared" si="71"/>
        <v/>
      </c>
      <c r="IU41" s="157" t="str">
        <f>IF(VALUE(IF('Vessel List B'!HC40=1,1,IF('Vessel List B'!HC40=2,2,IF('Vessel List B'!HC40=3,3,IF('Vessel List B'!HC40=4,4,IF('Vessel List B'!HC40=5,5,IF('Vessel List B'!HC40=6,6,IF('Vessel List B'!HC40=7,7,IF('Vessel List B'!HC40=8,8,IF('Vessel List B'!HC40=9,9,IF('Vessel List B'!HC40=10,10,IF('Vessel List B'!HC40=11,11,IF('Vessel List B'!HC40=12,12,IF('Vessel List B'!HC40=13,13,IF('Vessel List B'!HC40=14,14,IF('Vessel List B'!HC40=15,15,IF('Vessel List B'!HC40=16,16,0)))))))))))))))))=0," ",VALUE(IF('Vessel List B'!HC40=1,1,IF('Vessel List B'!HC40=2,2,IF('Vessel List B'!HC40=3,3,IF('Vessel List B'!HC40=4,4,IF('Vessel List B'!HC40=5,5,IF('Vessel List B'!HC40=6,6,IF('Vessel List B'!HC40=7,7,IF('Vessel List B'!HC40=8,8,IF('Vessel List B'!HC40=9,9,IF('Vessel List B'!HC40=10,10,IF('Vessel List B'!HC40=11,11,IF('Vessel List B'!HC40=12,12,IF('Vessel List B'!HC40=13,13,IF('Vessel List B'!HC40=14,14,IF('Vessel List B'!HC40=15,15,IF('Vessel List B'!HC40=16,16,0))))))))))))))))))</f>
        <v xml:space="preserve"> </v>
      </c>
      <c r="IV41" s="154"/>
      <c r="IW41" s="158"/>
      <c r="IX41" s="390" t="str">
        <f t="shared" si="72"/>
        <v/>
      </c>
      <c r="IY41" s="158"/>
      <c r="IZ41" s="137"/>
      <c r="JA41" s="388" t="str">
        <f t="shared" si="73"/>
        <v/>
      </c>
      <c r="JB41" s="157" t="str">
        <f>IF(VALUE(IF('Vessel List B'!HP40=1,1,IF('Vessel List B'!HP40=2,2,IF('Vessel List B'!HP40=3,3,IF('Vessel List B'!HP40=4,4,IF('Vessel List B'!HP40=5,5,IF('Vessel List B'!HP40=6,6,IF('Vessel List B'!HP40=7,7,IF('Vessel List B'!HP40=8,8,IF('Vessel List B'!HP40=9,9,IF('Vessel List B'!HP40=10,10,IF('Vessel List B'!HP40=11,11,IF('Vessel List B'!HP40=12,12,IF('Vessel List B'!HP40=13,13,IF('Vessel List B'!HP40=14,14,IF('Vessel List B'!HP40=15,15,IF('Vessel List B'!HP40=16,16,0)))))))))))))))))=0," ",VALUE(IF('Vessel List B'!HP40=1,1,IF('Vessel List B'!HP40=2,2,IF('Vessel List B'!HP40=3,3,IF('Vessel List B'!HP40=4,4,IF('Vessel List B'!HP40=5,5,IF('Vessel List B'!HP40=6,6,IF('Vessel List B'!HP40=7,7,IF('Vessel List B'!HP40=8,8,IF('Vessel List B'!HP40=9,9,IF('Vessel List B'!HP40=10,10,IF('Vessel List B'!HP40=11,11,IF('Vessel List B'!HP40=12,12,IF('Vessel List B'!HP40=13,13,IF('Vessel List B'!HP40=14,14,IF('Vessel List B'!HP40=15,15,IF('Vessel List B'!HP40=16,16,0))))))))))))))))))</f>
        <v xml:space="preserve"> </v>
      </c>
      <c r="JC41" s="154"/>
      <c r="JD41" s="158"/>
      <c r="JE41" s="390" t="str">
        <f t="shared" si="74"/>
        <v/>
      </c>
      <c r="JF41" s="158"/>
      <c r="JG41" s="137"/>
      <c r="JH41" s="388" t="str">
        <f t="shared" si="75"/>
        <v/>
      </c>
      <c r="JI41" s="157" t="str">
        <f>IF(VALUE(IF('Vessel List B'!IC40=1,1,IF('Vessel List B'!IC40=2,2,IF('Vessel List B'!IC40=3,3,IF('Vessel List B'!IC40=4,4,IF('Vessel List B'!IC40=5,5,IF('Vessel List B'!IC40=6,6,IF('Vessel List B'!IC40=7,7,IF('Vessel List B'!IC40=8,8,IF('Vessel List B'!IC40=9,9,IF('Vessel List B'!IC40=10,10,IF('Vessel List B'!IC40=11,11,IF('Vessel List B'!IC40=12,12,IF('Vessel List B'!IC40=13,13,IF('Vessel List B'!IC40=14,14,IF('Vessel List B'!IC40=15,15,IF('Vessel List B'!IC40=16,16,0)))))))))))))))))=0," ",VALUE(IF('Vessel List B'!IC40=1,1,IF('Vessel List B'!IC40=2,2,IF('Vessel List B'!IC40=3,3,IF('Vessel List B'!IC40=4,4,IF('Vessel List B'!IC40=5,5,IF('Vessel List B'!IC40=6,6,IF('Vessel List B'!IC40=7,7,IF('Vessel List B'!IC40=8,8,IF('Vessel List B'!IC40=9,9,IF('Vessel List B'!IC40=10,10,IF('Vessel List B'!IC40=11,11,IF('Vessel List B'!IC40=12,12,IF('Vessel List B'!IC40=13,13,IF('Vessel List B'!IC40=14,14,IF('Vessel List B'!IC40=15,15,IF('Vessel List B'!IC40=16,16,0))))))))))))))))))</f>
        <v xml:space="preserve"> </v>
      </c>
      <c r="JJ41" s="154"/>
      <c r="JK41" s="158"/>
      <c r="JL41" s="390" t="str">
        <f t="shared" si="76"/>
        <v/>
      </c>
      <c r="JM41" s="158"/>
      <c r="JN41" s="137"/>
      <c r="JO41" s="388" t="str">
        <f t="shared" si="77"/>
        <v/>
      </c>
      <c r="JP41" s="157" t="str">
        <f>IF(VALUE(IF('Vessel List B'!IP40=1,1,IF('Vessel List B'!IP40=2,2,IF('Vessel List B'!IP40=3,3,IF('Vessel List B'!IP40=4,4,IF('Vessel List B'!IP40=5,5,IF('Vessel List B'!IP40=6,6,IF('Vessel List B'!IP40=7,7,IF('Vessel List B'!IP40=8,8,IF('Vessel List B'!IP40=9,9,IF('Vessel List B'!IP40=10,10,IF('Vessel List B'!IP40=11,11,IF('Vessel List B'!IP40=12,12,IF('Vessel List B'!IP40=13,13,IF('Vessel List B'!IP40=14,14,IF('Vessel List B'!IP40=15,15,IF('Vessel List B'!IP40=16,16,0)))))))))))))))))=0," ",VALUE(IF('Vessel List B'!IP40=1,1,IF('Vessel List B'!IP40=2,2,IF('Vessel List B'!IP40=3,3,IF('Vessel List B'!IP40=4,4,IF('Vessel List B'!IP40=5,5,IF('Vessel List B'!IP40=6,6,IF('Vessel List B'!IP40=7,7,IF('Vessel List B'!IP40=8,8,IF('Vessel List B'!IP40=9,9,IF('Vessel List B'!IP40=10,10,IF('Vessel List B'!IP40=11,11,IF('Vessel List B'!IP40=12,12,IF('Vessel List B'!IP40=13,13,IF('Vessel List B'!IP40=14,14,IF('Vessel List B'!IP40=15,15,IF('Vessel List B'!IP40=16,16,0))))))))))))))))))</f>
        <v xml:space="preserve"> </v>
      </c>
      <c r="JQ41" s="154"/>
      <c r="JR41" s="158"/>
      <c r="JS41" s="390" t="str">
        <f t="shared" si="78"/>
        <v/>
      </c>
      <c r="JT41" s="158"/>
      <c r="JU41" s="137"/>
      <c r="JV41" s="397" t="str">
        <f t="shared" si="79"/>
        <v/>
      </c>
      <c r="JW41" s="403"/>
    </row>
    <row r="42" spans="1:283" ht="15" x14ac:dyDescent="0.25">
      <c r="A42" s="132">
        <f>'Vessel List A'!B41</f>
        <v>41616</v>
      </c>
      <c r="B42" s="157" t="str">
        <f>IF(VALUE(IF('Vessel List A'!C41=1,1,IF('Vessel List A'!C41=2,2,IF('Vessel List A'!C41=3,3,IF('Vessel List A'!C41=4,4,IF('Vessel List A'!C41=5,5,IF('Vessel List A'!C41=6,6,IF('Vessel List A'!C41=7,7,IF('Vessel List A'!C41=8,8,IF('Vessel List A'!C41=9,9,IF('Vessel List A'!C41=10,10,IF('Vessel List A'!C41=11,11,IF('Vessel List A'!C41=12,12,IF('Vessel List A'!C41=13,13,IF('Vessel List A'!C41=14,14,IF('Vessel List A'!C41=15,15,IF('Vessel List A'!C41=16,16,0)))))))))))))))))=0," ",VALUE(IF('Vessel List A'!C41=1,1,IF('Vessel List A'!C41=2,2,IF('Vessel List A'!C41=3,3,IF('Vessel List A'!C41=4,4,IF('Vessel List A'!C41=5,5,IF('Vessel List A'!C41=6,6,IF('Vessel List A'!C41=7,7,IF('Vessel List A'!C41=8,8,IF('Vessel List A'!C41=9,9,IF('Vessel List A'!C41=10,10,IF('Vessel List A'!C41=11,11,IF('Vessel List A'!C41=12,12,IF('Vessel List A'!C41=13,13,IF('Vessel List A'!C41=14,14,IF('Vessel List A'!C41=15,15,IF('Vessel List A'!C41=16,16,0))))))))))))))))))</f>
        <v xml:space="preserve"> </v>
      </c>
      <c r="C42" s="154"/>
      <c r="D42" s="158"/>
      <c r="E42" s="390" t="str">
        <f t="shared" si="0"/>
        <v/>
      </c>
      <c r="F42" s="158"/>
      <c r="G42" s="137"/>
      <c r="H42" s="388" t="str">
        <f t="shared" si="1"/>
        <v/>
      </c>
      <c r="I42" s="157" t="str">
        <f>IF(VALUE(IF('Vessel List A'!P41=1,1,IF('Vessel List A'!P41=2,2,IF('Vessel List A'!P41=3,3,IF('Vessel List A'!P41=4,4,IF('Vessel List A'!P41=5,5,IF('Vessel List A'!P41=6,6,IF('Vessel List A'!P41=7,7,IF('Vessel List A'!P41=8,8,IF('Vessel List A'!P41=9,9,IF('Vessel List A'!P41=10,10,IF('Vessel List A'!P41=11,11,IF('Vessel List A'!P41=12,12,IF('Vessel List A'!P41=13,13,IF('Vessel List A'!P41=14,14,IF('Vessel List A'!P41=15,15,IF('Vessel List A'!P41=16,16,0)))))))))))))))))=0," ",VALUE(IF('Vessel List A'!P41=1,1,IF('Vessel List A'!P41=2,2,IF('Vessel List A'!P41=3,3,IF('Vessel List A'!P41=4,4,IF('Vessel List A'!P41=5,5,IF('Vessel List A'!P41=6,6,IF('Vessel List A'!P41=7,7,IF('Vessel List A'!P41=8,8,IF('Vessel List A'!P41=9,9,IF('Vessel List A'!P41=10,10,IF('Vessel List A'!P41=11,11,IF('Vessel List A'!P41=12,12,IF('Vessel List A'!P41=13,13,IF('Vessel List A'!P41=14,14,IF('Vessel List A'!P41=15,15,IF('Vessel List A'!P41=16,16,0))))))))))))))))))</f>
        <v xml:space="preserve"> </v>
      </c>
      <c r="J42" s="154"/>
      <c r="K42" s="158"/>
      <c r="L42" s="390" t="str">
        <f t="shared" si="2"/>
        <v/>
      </c>
      <c r="M42" s="158"/>
      <c r="N42" s="137"/>
      <c r="O42" s="388" t="str">
        <f t="shared" si="3"/>
        <v/>
      </c>
      <c r="P42" s="157" t="str">
        <f>IF(VALUE(IF('Vessel List A'!AC41=1,1,IF('Vessel List A'!AC41=2,2,IF('Vessel List A'!AC41=3,3,IF('Vessel List A'!AC41=4,4,IF('Vessel List A'!AC41=5,5,IF('Vessel List A'!AC41=6,6,IF('Vessel List A'!AC41=7,7,IF('Vessel List A'!AC41=8,8,IF('Vessel List A'!AC41=9,9,IF('Vessel List A'!AC41=10,10,IF('Vessel List A'!AC41=11,11,IF('Vessel List A'!AC41=12,12,IF('Vessel List A'!AC41=13,13,IF('Vessel List A'!AC41=14,14,IF('Vessel List A'!AC41=15,15,IF('Vessel List A'!AC41=16,16,0)))))))))))))))))=0," ",VALUE(IF('Vessel List A'!AC41=1,1,IF('Vessel List A'!AC41=2,2,IF('Vessel List A'!AC41=3,3,IF('Vessel List A'!AC41=4,4,IF('Vessel List A'!AC41=5,5,IF('Vessel List A'!AC41=6,6,IF('Vessel List A'!AC41=7,7,IF('Vessel List A'!AC41=8,8,IF('Vessel List A'!AC41=9,9,IF('Vessel List A'!AC41=10,10,IF('Vessel List A'!AC41=11,11,IF('Vessel List A'!AC41=12,12,IF('Vessel List A'!AC41=13,13,IF('Vessel List A'!AC41=14,14,IF('Vessel List A'!AC41=15,15,IF('Vessel List A'!AC41=16,16,0))))))))))))))))))</f>
        <v xml:space="preserve"> </v>
      </c>
      <c r="Q42" s="154"/>
      <c r="R42" s="158"/>
      <c r="S42" s="390" t="str">
        <f t="shared" si="4"/>
        <v/>
      </c>
      <c r="T42" s="158"/>
      <c r="U42" s="137"/>
      <c r="V42" s="388" t="str">
        <f t="shared" si="5"/>
        <v/>
      </c>
      <c r="W42" s="157" t="str">
        <f>IF(VALUE(IF('Vessel List A'!AP41=1,1,IF('Vessel List A'!AP41=2,2,IF('Vessel List A'!AP41=3,3,IF('Vessel List A'!AP41=4,4,IF('Vessel List A'!AP41=5,5,IF('Vessel List A'!AP41=6,6,IF('Vessel List A'!AP41=7,7,IF('Vessel List A'!AP41=8,8,IF('Vessel List A'!AP41=9,9,IF('Vessel List A'!AP41=10,10,IF('Vessel List A'!AP41=11,11,IF('Vessel List A'!AP41=12,12,IF('Vessel List A'!AP41=13,13,IF('Vessel List A'!AP41=14,14,IF('Vessel List A'!AP41=15,15,IF('Vessel List A'!AP41=16,16,0)))))))))))))))))=0," ",VALUE(IF('Vessel List A'!AP41=1,1,IF('Vessel List A'!AP41=2,2,IF('Vessel List A'!AP41=3,3,IF('Vessel List A'!AP41=4,4,IF('Vessel List A'!AP41=5,5,IF('Vessel List A'!AP41=6,6,IF('Vessel List A'!AP41=7,7,IF('Vessel List A'!AP41=8,8,IF('Vessel List A'!AP41=9,9,IF('Vessel List A'!AP41=10,10,IF('Vessel List A'!AP41=11,11,IF('Vessel List A'!AP41=12,12,IF('Vessel List A'!AP41=13,13,IF('Vessel List A'!AP41=14,14,IF('Vessel List A'!AP41=15,15,IF('Vessel List A'!AP41=16,16,0))))))))))))))))))</f>
        <v xml:space="preserve"> </v>
      </c>
      <c r="X42" s="154"/>
      <c r="Y42" s="158"/>
      <c r="Z42" s="390" t="str">
        <f t="shared" si="6"/>
        <v/>
      </c>
      <c r="AA42" s="158"/>
      <c r="AB42" s="137"/>
      <c r="AC42" s="388" t="str">
        <f t="shared" si="7"/>
        <v/>
      </c>
      <c r="AD42" s="157" t="str">
        <f>IF(VALUE(IF('Vessel List A'!BC41=1,1,IF('Vessel List A'!BC41=2,2,IF('Vessel List A'!BC41=3,3,IF('Vessel List A'!BC41=4,4,IF('Vessel List A'!BC41=5,5,IF('Vessel List A'!BC41=6,6,IF('Vessel List A'!BC41=7,7,IF('Vessel List A'!BC41=8,8,IF('Vessel List A'!BC41=9,9,IF('Vessel List A'!BC41=10,10,IF('Vessel List A'!BC41=11,11,IF('Vessel List A'!BC41=12,12,IF('Vessel List A'!BC41=13,13,IF('Vessel List A'!BC41=14,14,IF('Vessel List A'!BC41=15,15,IF('Vessel List A'!BC41=16,16,0)))))))))))))))))=0," ",VALUE(IF('Vessel List A'!BC41=1,1,IF('Vessel List A'!BC41=2,2,IF('Vessel List A'!BC41=3,3,IF('Vessel List A'!BC41=4,4,IF('Vessel List A'!BC41=5,5,IF('Vessel List A'!BC41=6,6,IF('Vessel List A'!BC41=7,7,IF('Vessel List A'!BC41=8,8,IF('Vessel List A'!BC41=9,9,IF('Vessel List A'!BC41=10,10,IF('Vessel List A'!BC41=11,11,IF('Vessel List A'!BC41=12,12,IF('Vessel List A'!BC41=13,13,IF('Vessel List A'!BC41=14,14,IF('Vessel List A'!BC41=15,15,IF('Vessel List A'!BC41=16,16,0))))))))))))))))))</f>
        <v xml:space="preserve"> </v>
      </c>
      <c r="AE42" s="154"/>
      <c r="AF42" s="158"/>
      <c r="AG42" s="390" t="str">
        <f t="shared" si="8"/>
        <v/>
      </c>
      <c r="AH42" s="158"/>
      <c r="AI42" s="137"/>
      <c r="AJ42" s="388" t="str">
        <f t="shared" si="9"/>
        <v/>
      </c>
      <c r="AK42" s="157" t="str">
        <f>IF(VALUE(IF('Vessel List A'!BP41=1,1,IF('Vessel List A'!BP41=2,2,IF('Vessel List A'!BP41=3,3,IF('Vessel List A'!BP41=4,4,IF('Vessel List A'!BP41=5,5,IF('Vessel List A'!BP41=6,6,IF('Vessel List A'!BP41=7,7,IF('Vessel List A'!BP41=8,8,IF('Vessel List A'!BP41=9,9,IF('Vessel List A'!BP41=10,10,IF('Vessel List A'!BP41=11,11,IF('Vessel List A'!BP41=12,12,IF('Vessel List A'!BP41=13,13,IF('Vessel List A'!BP41=14,14,IF('Vessel List A'!BP41=15,15,IF('Vessel List A'!BP41=16,16,0)))))))))))))))))=0," ",VALUE(IF('Vessel List A'!BP41=1,1,IF('Vessel List A'!BP41=2,2,IF('Vessel List A'!BP41=3,3,IF('Vessel List A'!BP41=4,4,IF('Vessel List A'!BP41=5,5,IF('Vessel List A'!BP41=6,6,IF('Vessel List A'!BP41=7,7,IF('Vessel List A'!BP41=8,8,IF('Vessel List A'!BP41=9,9,IF('Vessel List A'!BP41=10,10,IF('Vessel List A'!BP41=11,11,IF('Vessel List A'!BP41=12,12,IF('Vessel List A'!BP41=13,13,IF('Vessel List A'!BP41=14,14,IF('Vessel List A'!BP41=15,15,IF('Vessel List A'!BP41=16,16,0))))))))))))))))))</f>
        <v xml:space="preserve"> </v>
      </c>
      <c r="AL42" s="154"/>
      <c r="AM42" s="158"/>
      <c r="AN42" s="390" t="str">
        <f t="shared" si="10"/>
        <v/>
      </c>
      <c r="AO42" s="158"/>
      <c r="AP42" s="137"/>
      <c r="AQ42" s="388" t="str">
        <f t="shared" si="11"/>
        <v/>
      </c>
      <c r="AR42" s="157" t="str">
        <f>IF(VALUE(IF('Vessel List A'!CC41=1,1,IF('Vessel List A'!CC41=2,2,IF('Vessel List A'!CC41=3,3,IF('Vessel List A'!CC41=4,4,IF('Vessel List A'!CC41=5,5,IF('Vessel List A'!CC41=6,6,IF('Vessel List A'!CC41=7,7,IF('Vessel List A'!CC41=8,8,IF('Vessel List A'!CC41=9,9,IF('Vessel List A'!CC41=10,10,IF('Vessel List A'!CC41=11,11,IF('Vessel List A'!CC41=12,12,IF('Vessel List A'!CC41=13,13,IF('Vessel List A'!CC41=14,14,IF('Vessel List A'!CC41=15,15,IF('Vessel List A'!CC41=16,16,0)))))))))))))))))=0," ",VALUE(IF('Vessel List A'!CC41=1,1,IF('Vessel List A'!CC41=2,2,IF('Vessel List A'!CC41=3,3,IF('Vessel List A'!CC41=4,4,IF('Vessel List A'!CC41=5,5,IF('Vessel List A'!CC41=6,6,IF('Vessel List A'!CC41=7,7,IF('Vessel List A'!CC41=8,8,IF('Vessel List A'!CC41=9,9,IF('Vessel List A'!CC41=10,10,IF('Vessel List A'!CC41=11,11,IF('Vessel List A'!CC41=12,12,IF('Vessel List A'!CC41=13,13,IF('Vessel List A'!CC41=14,14,IF('Vessel List A'!CC41=15,15,IF('Vessel List A'!CC41=16,16,0))))))))))))))))))</f>
        <v xml:space="preserve"> </v>
      </c>
      <c r="AS42" s="154"/>
      <c r="AT42" s="158"/>
      <c r="AU42" s="390" t="str">
        <f t="shared" si="12"/>
        <v/>
      </c>
      <c r="AV42" s="158"/>
      <c r="AW42" s="137"/>
      <c r="AX42" s="388" t="str">
        <f t="shared" si="13"/>
        <v/>
      </c>
      <c r="AY42" s="157" t="str">
        <f>IF(VALUE(IF('Vessel List A'!CP41=1,1,IF('Vessel List A'!CP41=2,2,IF('Vessel List A'!CP41=3,3,IF('Vessel List A'!CP41=4,4,IF('Vessel List A'!CP41=5,5,IF('Vessel List A'!CP41=6,6,IF('Vessel List A'!CP41=7,7,IF('Vessel List A'!CP41=8,8,IF('Vessel List A'!CP41=9,9,IF('Vessel List A'!CP41=10,10,IF('Vessel List A'!CP41=11,11,IF('Vessel List A'!CP41=12,12,IF('Vessel List A'!CP41=13,13,IF('Vessel List A'!CP41=14,14,IF('Vessel List A'!CP41=15,15,IF('Vessel List A'!CP41=16,16,0)))))))))))))))))=0," ",VALUE(IF('Vessel List A'!CP41=1,1,IF('Vessel List A'!CP41=2,2,IF('Vessel List A'!CP41=3,3,IF('Vessel List A'!CP41=4,4,IF('Vessel List A'!CP41=5,5,IF('Vessel List A'!CP41=6,6,IF('Vessel List A'!CP41=7,7,IF('Vessel List A'!CP41=8,8,IF('Vessel List A'!CP41=9,9,IF('Vessel List A'!CP41=10,10,IF('Vessel List A'!CP41=11,11,IF('Vessel List A'!CP41=12,12,IF('Vessel List A'!CP41=13,13,IF('Vessel List A'!CP41=14,14,IF('Vessel List A'!CP41=15,15,IF('Vessel List A'!CP41=16,16,0))))))))))))))))))</f>
        <v xml:space="preserve"> </v>
      </c>
      <c r="AZ42" s="154"/>
      <c r="BA42" s="158"/>
      <c r="BB42" s="390" t="str">
        <f t="shared" si="14"/>
        <v/>
      </c>
      <c r="BC42" s="158"/>
      <c r="BD42" s="137"/>
      <c r="BE42" s="388" t="str">
        <f t="shared" si="15"/>
        <v/>
      </c>
      <c r="BF42" s="157" t="str">
        <f>IF(VALUE(IF('Vessel List A'!DC41=1,1,IF('Vessel List A'!DC41=2,2,IF('Vessel List A'!DC41=3,3,IF('Vessel List A'!DC41=4,4,IF('Vessel List A'!DC41=5,5,IF('Vessel List A'!DC41=6,6,IF('Vessel List A'!DC41=7,7,IF('Vessel List A'!DC41=8,8,IF('Vessel List A'!DC41=9,9,IF('Vessel List A'!DC41=10,10,IF('Vessel List A'!DC41=11,11,IF('Vessel List A'!DC41=12,12,IF('Vessel List A'!DC41=13,13,IF('Vessel List A'!DC41=14,14,IF('Vessel List A'!DC41=15,15,IF('Vessel List A'!DC41=16,16,0)))))))))))))))))=0," ",VALUE(IF('Vessel List A'!DC41=1,1,IF('Vessel List A'!DC41=2,2,IF('Vessel List A'!DC41=3,3,IF('Vessel List A'!DC41=4,4,IF('Vessel List A'!DC41=5,5,IF('Vessel List A'!DC41=6,6,IF('Vessel List A'!DC41=7,7,IF('Vessel List A'!DC41=8,8,IF('Vessel List A'!DC41=9,9,IF('Vessel List A'!DC41=10,10,IF('Vessel List A'!DC41=11,11,IF('Vessel List A'!DC41=12,12,IF('Vessel List A'!DC41=13,13,IF('Vessel List A'!DC41=14,14,IF('Vessel List A'!DC41=15,15,IF('Vessel List A'!DC41=16,16,0))))))))))))))))))</f>
        <v xml:space="preserve"> </v>
      </c>
      <c r="BG42" s="154"/>
      <c r="BH42" s="158"/>
      <c r="BI42" s="390" t="str">
        <f t="shared" si="16"/>
        <v/>
      </c>
      <c r="BJ42" s="158"/>
      <c r="BK42" s="137"/>
      <c r="BL42" s="388" t="str">
        <f t="shared" si="17"/>
        <v/>
      </c>
      <c r="BM42" s="157" t="str">
        <f>IF(VALUE(IF('Vessel List A'!DP41=1,1,IF('Vessel List A'!DP41=2,2,IF('Vessel List A'!DP41=3,3,IF('Vessel List A'!DP41=4,4,IF('Vessel List A'!DP41=5,5,IF('Vessel List A'!DP41=6,6,IF('Vessel List A'!DP41=7,7,IF('Vessel List A'!DP41=8,8,IF('Vessel List A'!DP41=9,9,IF('Vessel List A'!DP41=10,10,IF('Vessel List A'!DP41=11,11,IF('Vessel List A'!DP41=12,12,IF('Vessel List A'!DP41=13,13,IF('Vessel List A'!DP41=14,14,IF('Vessel List A'!DP41=15,15,IF('Vessel List A'!DP41=16,16,0)))))))))))))))))=0," ",VALUE(IF('Vessel List A'!DP41=1,1,IF('Vessel List A'!DP41=2,2,IF('Vessel List A'!DP41=3,3,IF('Vessel List A'!DP41=4,4,IF('Vessel List A'!DP41=5,5,IF('Vessel List A'!DP41=6,6,IF('Vessel List A'!DP41=7,7,IF('Vessel List A'!DP41=8,8,IF('Vessel List A'!DP41=9,9,IF('Vessel List A'!DP41=10,10,IF('Vessel List A'!DP41=11,11,IF('Vessel List A'!DP41=12,12,IF('Vessel List A'!DP41=13,13,IF('Vessel List A'!DP41=14,14,IF('Vessel List A'!DP41=15,15,IF('Vessel List A'!DP41=16,16,0))))))))))))))))))</f>
        <v xml:space="preserve"> </v>
      </c>
      <c r="BN42" s="154"/>
      <c r="BO42" s="158"/>
      <c r="BP42" s="390" t="str">
        <f t="shared" si="18"/>
        <v/>
      </c>
      <c r="BQ42" s="158"/>
      <c r="BR42" s="137"/>
      <c r="BS42" s="388" t="str">
        <f t="shared" si="19"/>
        <v/>
      </c>
      <c r="BT42" s="157" t="str">
        <f>IF(VALUE(IF('Vessel List A'!EC41=1,1,IF('Vessel List A'!EC41=2,2,IF('Vessel List A'!EC41=3,3,IF('Vessel List A'!EC41=4,4,IF('Vessel List A'!EC41=5,5,IF('Vessel List A'!EC41=6,6,IF('Vessel List A'!EC41=7,7,IF('Vessel List A'!EC41=8,8,IF('Vessel List A'!EC41=9,9,IF('Vessel List A'!EC41=10,10,IF('Vessel List A'!EC41=11,11,IF('Vessel List A'!EC41=12,12,IF('Vessel List A'!EC41=13,13,IF('Vessel List A'!EC41=14,14,IF('Vessel List A'!EC41=15,15,IF('Vessel List A'!EC41=16,16,0)))))))))))))))))=0," ",VALUE(IF('Vessel List A'!EC41=1,1,IF('Vessel List A'!EC41=2,2,IF('Vessel List A'!EC41=3,3,IF('Vessel List A'!EC41=4,4,IF('Vessel List A'!EC41=5,5,IF('Vessel List A'!EC41=6,6,IF('Vessel List A'!EC41=7,7,IF('Vessel List A'!EC41=8,8,IF('Vessel List A'!EC41=9,9,IF('Vessel List A'!EC41=10,10,IF('Vessel List A'!EC41=11,11,IF('Vessel List A'!EC41=12,12,IF('Vessel List A'!EC41=13,13,IF('Vessel List A'!EC41=14,14,IF('Vessel List A'!EC41=15,15,IF('Vessel List A'!EC41=16,16,0))))))))))))))))))</f>
        <v xml:space="preserve"> </v>
      </c>
      <c r="BU42" s="154"/>
      <c r="BV42" s="158"/>
      <c r="BW42" s="390" t="str">
        <f t="shared" si="20"/>
        <v/>
      </c>
      <c r="BX42" s="158"/>
      <c r="BY42" s="137"/>
      <c r="BZ42" s="388" t="str">
        <f t="shared" si="21"/>
        <v/>
      </c>
      <c r="CA42" s="157" t="str">
        <f>IF(VALUE(IF('Vessel List A'!EP41=1,1,IF('Vessel List A'!EP41=2,2,IF('Vessel List A'!EP41=3,3,IF('Vessel List A'!EP41=4,4,IF('Vessel List A'!EP41=5,5,IF('Vessel List A'!EP41=6,6,IF('Vessel List A'!EP41=7,7,IF('Vessel List A'!EP41=8,8,IF('Vessel List A'!EP41=9,9,IF('Vessel List A'!EP41=10,10,IF('Vessel List A'!EP41=11,11,IF('Vessel List A'!EP41=12,12,IF('Vessel List A'!EP41=13,13,IF('Vessel List A'!EP41=14,14,IF('Vessel List A'!EP41=15,15,IF('Vessel List A'!EP41=16,16,0)))))))))))))))))=0," ",VALUE(IF('Vessel List A'!EP41=1,1,IF('Vessel List A'!EP41=2,2,IF('Vessel List A'!EP41=3,3,IF('Vessel List A'!EP41=4,4,IF('Vessel List A'!EP41=5,5,IF('Vessel List A'!EP41=6,6,IF('Vessel List A'!EP41=7,7,IF('Vessel List A'!EP41=8,8,IF('Vessel List A'!EP41=9,9,IF('Vessel List A'!EP41=10,10,IF('Vessel List A'!EP41=11,11,IF('Vessel List A'!EP41=12,12,IF('Vessel List A'!EP41=13,13,IF('Vessel List A'!EP41=14,14,IF('Vessel List A'!EP41=15,15,IF('Vessel List A'!EP41=16,16,0))))))))))))))))))</f>
        <v xml:space="preserve"> </v>
      </c>
      <c r="CB42" s="154"/>
      <c r="CC42" s="158"/>
      <c r="CD42" s="390" t="str">
        <f t="shared" si="22"/>
        <v/>
      </c>
      <c r="CE42" s="158"/>
      <c r="CF42" s="137"/>
      <c r="CG42" s="388" t="str">
        <f t="shared" si="23"/>
        <v/>
      </c>
      <c r="CH42" s="157" t="str">
        <f>IF(VALUE(IF('Vessel List A'!FC41=1,1,IF('Vessel List A'!FC41=2,2,IF('Vessel List A'!FC41=3,3,IF('Vessel List A'!FC41=4,4,IF('Vessel List A'!FC41=5,5,IF('Vessel List A'!FC41=6,6,IF('Vessel List A'!FC41=7,7,IF('Vessel List A'!FC41=8,8,IF('Vessel List A'!FC41=9,9,IF('Vessel List A'!FC41=10,10,IF('Vessel List A'!FC41=11,11,IF('Vessel List A'!FC41=12,12,IF('Vessel List A'!FC41=13,13,IF('Vessel List A'!FC41=14,14,IF('Vessel List A'!FC41=15,15,IF('Vessel List A'!FC41=16,16,0)))))))))))))))))=0," ",VALUE(IF('Vessel List A'!FC41=1,1,IF('Vessel List A'!FC41=2,2,IF('Vessel List A'!FC41=3,3,IF('Vessel List A'!FC41=4,4,IF('Vessel List A'!FC41=5,5,IF('Vessel List A'!FC41=6,6,IF('Vessel List A'!FC41=7,7,IF('Vessel List A'!FC41=8,8,IF('Vessel List A'!FC41=9,9,IF('Vessel List A'!FC41=10,10,IF('Vessel List A'!FC41=11,11,IF('Vessel List A'!FC41=12,12,IF('Vessel List A'!FC41=13,13,IF('Vessel List A'!FC41=14,14,IF('Vessel List A'!FC41=15,15,IF('Vessel List A'!FC41=16,16,0))))))))))))))))))</f>
        <v xml:space="preserve"> </v>
      </c>
      <c r="CI42" s="154"/>
      <c r="CJ42" s="158"/>
      <c r="CK42" s="390" t="str">
        <f t="shared" si="24"/>
        <v/>
      </c>
      <c r="CL42" s="158"/>
      <c r="CM42" s="137"/>
      <c r="CN42" s="388" t="str">
        <f t="shared" si="25"/>
        <v/>
      </c>
      <c r="CO42" s="157" t="str">
        <f>IF(VALUE(IF('Vessel List A'!FP41=1,1,IF('Vessel List A'!FP41=2,2,IF('Vessel List A'!FP41=3,3,IF('Vessel List A'!FP41=4,4,IF('Vessel List A'!FP41=5,5,IF('Vessel List A'!FP41=6,6,IF('Vessel List A'!FP41=7,7,IF('Vessel List A'!FP41=8,8,IF('Vessel List A'!FP41=9,9,IF('Vessel List A'!FP41=10,10,IF('Vessel List A'!FP41=11,11,IF('Vessel List A'!FP41=12,12,IF('Vessel List A'!FP41=13,13,IF('Vessel List A'!FP41=14,14,IF('Vessel List A'!FP41=15,15,IF('Vessel List A'!FP41=16,16,0)))))))))))))))))=0," ",VALUE(IF('Vessel List A'!FP41=1,1,IF('Vessel List A'!FP41=2,2,IF('Vessel List A'!FP41=3,3,IF('Vessel List A'!FP41=4,4,IF('Vessel List A'!FP41=5,5,IF('Vessel List A'!FP41=6,6,IF('Vessel List A'!FP41=7,7,IF('Vessel List A'!FP41=8,8,IF('Vessel List A'!FP41=9,9,IF('Vessel List A'!FP41=10,10,IF('Vessel List A'!FP41=11,11,IF('Vessel List A'!FP41=12,12,IF('Vessel List A'!FP41=13,13,IF('Vessel List A'!FP41=14,14,IF('Vessel List A'!FP41=15,15,IF('Vessel List A'!FP41=16,16,0))))))))))))))))))</f>
        <v xml:space="preserve"> </v>
      </c>
      <c r="CP42" s="154"/>
      <c r="CQ42" s="158"/>
      <c r="CR42" s="390" t="str">
        <f t="shared" si="26"/>
        <v/>
      </c>
      <c r="CS42" s="158"/>
      <c r="CT42" s="137"/>
      <c r="CU42" s="388" t="str">
        <f t="shared" si="27"/>
        <v/>
      </c>
      <c r="CV42" s="157" t="str">
        <f>IF(VALUE(IF('Vessel List A'!GC41=1,1,IF('Vessel List A'!GC41=2,2,IF('Vessel List A'!GC41=3,3,IF('Vessel List A'!GC41=4,4,IF('Vessel List A'!GC41=5,5,IF('Vessel List A'!GC41=6,6,IF('Vessel List A'!GC41=7,7,IF('Vessel List A'!GC41=8,8,IF('Vessel List A'!GC41=9,9,IF('Vessel List A'!GC41=10,10,IF('Vessel List A'!GC41=11,11,IF('Vessel List A'!GC41=12,12,IF('Vessel List A'!GC41=13,13,IF('Vessel List A'!GC41=14,14,IF('Vessel List A'!GC41=15,15,IF('Vessel List A'!GC41=16,16,0)))))))))))))))))=0," ",VALUE(IF('Vessel List A'!GC41=1,1,IF('Vessel List A'!GC41=2,2,IF('Vessel List A'!GC41=3,3,IF('Vessel List A'!GC41=4,4,IF('Vessel List A'!GC41=5,5,IF('Vessel List A'!GC41=6,6,IF('Vessel List A'!GC41=7,7,IF('Vessel List A'!GC41=8,8,IF('Vessel List A'!GC41=9,9,IF('Vessel List A'!GC41=10,10,IF('Vessel List A'!GC41=11,11,IF('Vessel List A'!GC41=12,12,IF('Vessel List A'!GC41=13,13,IF('Vessel List A'!GC41=14,14,IF('Vessel List A'!GC41=15,15,IF('Vessel List A'!GC41=16,16,0))))))))))))))))))</f>
        <v xml:space="preserve"> </v>
      </c>
      <c r="CW42" s="154"/>
      <c r="CX42" s="158"/>
      <c r="CY42" s="390" t="str">
        <f t="shared" si="28"/>
        <v/>
      </c>
      <c r="CZ42" s="158"/>
      <c r="DA42" s="137"/>
      <c r="DB42" s="388" t="str">
        <f t="shared" si="29"/>
        <v/>
      </c>
      <c r="DC42" s="157" t="str">
        <f>IF(VALUE(IF('Vessel List A'!GP41=1,1,IF('Vessel List A'!GP41=2,2,IF('Vessel List A'!GP41=3,3,IF('Vessel List A'!GP41=4,4,IF('Vessel List A'!GP41=5,5,IF('Vessel List A'!GP41=6,6,IF('Vessel List A'!GP41=7,7,IF('Vessel List A'!GP41=8,8,IF('Vessel List A'!GP41=9,9,IF('Vessel List A'!GP41=10,10,IF('Vessel List A'!GP41=11,11,IF('Vessel List A'!GP41=12,12,IF('Vessel List A'!GP41=13,13,IF('Vessel List A'!GP41=14,14,IF('Vessel List A'!GP41=15,15,IF('Vessel List A'!GP41=16,16,0)))))))))))))))))=0," ",VALUE(IF('Vessel List A'!GP41=1,1,IF('Vessel List A'!GP41=2,2,IF('Vessel List A'!GP41=3,3,IF('Vessel List A'!GP41=4,4,IF('Vessel List A'!GP41=5,5,IF('Vessel List A'!GP41=6,6,IF('Vessel List A'!GP41=7,7,IF('Vessel List A'!GP41=8,8,IF('Vessel List A'!GP41=9,9,IF('Vessel List A'!GP41=10,10,IF('Vessel List A'!GP41=11,11,IF('Vessel List A'!GP41=12,12,IF('Vessel List A'!GP41=13,13,IF('Vessel List A'!GP41=14,14,IF('Vessel List A'!GP41=15,15,IF('Vessel List A'!GP41=16,16,0))))))))))))))))))</f>
        <v xml:space="preserve"> </v>
      </c>
      <c r="DD42" s="154"/>
      <c r="DE42" s="158"/>
      <c r="DF42" s="390" t="str">
        <f t="shared" si="30"/>
        <v/>
      </c>
      <c r="DG42" s="158"/>
      <c r="DH42" s="137"/>
      <c r="DI42" s="388" t="str">
        <f t="shared" si="31"/>
        <v/>
      </c>
      <c r="DJ42" s="157" t="str">
        <f>IF(VALUE(IF('Vessel List A'!HC41=1,1,IF('Vessel List A'!HC41=2,2,IF('Vessel List A'!HC41=3,3,IF('Vessel List A'!HC41=4,4,IF('Vessel List A'!HC41=5,5,IF('Vessel List A'!HC41=6,6,IF('Vessel List A'!HC41=7,7,IF('Vessel List A'!HC41=8,8,IF('Vessel List A'!HC41=9,9,IF('Vessel List A'!HC41=10,10,IF('Vessel List A'!HC41=11,11,IF('Vessel List A'!HC41=12,12,IF('Vessel List A'!HC41=13,13,IF('Vessel List A'!HC41=14,14,IF('Vessel List A'!HC41=15,15,IF('Vessel List A'!HC41=16,16,0)))))))))))))))))=0," ",VALUE(IF('Vessel List A'!HC41=1,1,IF('Vessel List A'!HC41=2,2,IF('Vessel List A'!HC41=3,3,IF('Vessel List A'!HC41=4,4,IF('Vessel List A'!HC41=5,5,IF('Vessel List A'!HC41=6,6,IF('Vessel List A'!HC41=7,7,IF('Vessel List A'!HC41=8,8,IF('Vessel List A'!HC41=9,9,IF('Vessel List A'!HC41=10,10,IF('Vessel List A'!HC41=11,11,IF('Vessel List A'!HC41=12,12,IF('Vessel List A'!HC41=13,13,IF('Vessel List A'!HC41=14,14,IF('Vessel List A'!HC41=15,15,IF('Vessel List A'!HC41=16,16,0))))))))))))))))))</f>
        <v xml:space="preserve"> </v>
      </c>
      <c r="DK42" s="154"/>
      <c r="DL42" s="158"/>
      <c r="DM42" s="390" t="str">
        <f t="shared" si="32"/>
        <v/>
      </c>
      <c r="DN42" s="158"/>
      <c r="DO42" s="137"/>
      <c r="DP42" s="388" t="str">
        <f t="shared" si="33"/>
        <v/>
      </c>
      <c r="DQ42" s="157" t="str">
        <f>IF(VALUE(IF('Vessel List A'!HP41=1,1,IF('Vessel List A'!HP41=2,2,IF('Vessel List A'!HP41=3,3,IF('Vessel List A'!HP41=4,4,IF('Vessel List A'!HP41=5,5,IF('Vessel List A'!HP41=6,6,IF('Vessel List A'!HP41=7,7,IF('Vessel List A'!HP41=8,8,IF('Vessel List A'!HP41=9,9,IF('Vessel List A'!HP41=10,10,IF('Vessel List A'!HP41=11,11,IF('Vessel List A'!HP41=12,12,IF('Vessel List A'!HP41=13,13,IF('Vessel List A'!HP41=14,14,IF('Vessel List A'!HP41=15,15,IF('Vessel List A'!HP41=16,16,0)))))))))))))))))=0," ",VALUE(IF('Vessel List A'!HP41=1,1,IF('Vessel List A'!HP41=2,2,IF('Vessel List A'!HP41=3,3,IF('Vessel List A'!HP41=4,4,IF('Vessel List A'!HP41=5,5,IF('Vessel List A'!HP41=6,6,IF('Vessel List A'!HP41=7,7,IF('Vessel List A'!HP41=8,8,IF('Vessel List A'!HP41=9,9,IF('Vessel List A'!HP41=10,10,IF('Vessel List A'!HP41=11,11,IF('Vessel List A'!HP41=12,12,IF('Vessel List A'!HP41=13,13,IF('Vessel List A'!HP41=14,14,IF('Vessel List A'!HP41=15,15,IF('Vessel List A'!HP41=16,16,0))))))))))))))))))</f>
        <v xml:space="preserve"> </v>
      </c>
      <c r="DR42" s="154"/>
      <c r="DS42" s="158"/>
      <c r="DT42" s="390" t="str">
        <f t="shared" si="34"/>
        <v/>
      </c>
      <c r="DU42" s="158"/>
      <c r="DV42" s="137"/>
      <c r="DW42" s="388" t="str">
        <f t="shared" si="35"/>
        <v/>
      </c>
      <c r="DX42" s="157" t="str">
        <f>IF(VALUE(IF('Vessel List A'!IC41=1,1,IF('Vessel List A'!IC41=2,2,IF('Vessel List A'!IC41=3,3,IF('Vessel List A'!IC41=4,4,IF('Vessel List A'!IC41=5,5,IF('Vessel List A'!IC41=6,6,IF('Vessel List A'!IC41=7,7,IF('Vessel List A'!IC41=8,8,IF('Vessel List A'!IC41=9,9,IF('Vessel List A'!IC41=10,10,IF('Vessel List A'!IC41=11,11,IF('Vessel List A'!IC41=12,12,IF('Vessel List A'!IC41=13,13,IF('Vessel List A'!IC41=14,14,IF('Vessel List A'!IC41=15,15,IF('Vessel List A'!IC41=16,16,0)))))))))))))))))=0," ",VALUE(IF('Vessel List A'!IC41=1,1,IF('Vessel List A'!IC41=2,2,IF('Vessel List A'!IC41=3,3,IF('Vessel List A'!IC41=4,4,IF('Vessel List A'!IC41=5,5,IF('Vessel List A'!IC41=6,6,IF('Vessel List A'!IC41=7,7,IF('Vessel List A'!IC41=8,8,IF('Vessel List A'!IC41=9,9,IF('Vessel List A'!IC41=10,10,IF('Vessel List A'!IC41=11,11,IF('Vessel List A'!IC41=12,12,IF('Vessel List A'!IC41=13,13,IF('Vessel List A'!IC41=14,14,IF('Vessel List A'!IC41=15,15,IF('Vessel List A'!IC41=16,16,0))))))))))))))))))</f>
        <v xml:space="preserve"> </v>
      </c>
      <c r="DY42" s="154"/>
      <c r="DZ42" s="158"/>
      <c r="EA42" s="390" t="str">
        <f t="shared" si="36"/>
        <v/>
      </c>
      <c r="EB42" s="158"/>
      <c r="EC42" s="137"/>
      <c r="ED42" s="388" t="str">
        <f t="shared" si="37"/>
        <v/>
      </c>
      <c r="EE42" s="157" t="str">
        <f>IF(VALUE(IF('Vessel List A'!IP41=1,1,IF('Vessel List A'!IP41=2,2,IF('Vessel List A'!IP41=3,3,IF('Vessel List A'!IP41=4,4,IF('Vessel List A'!IP41=5,5,IF('Vessel List A'!IP41=6,6,IF('Vessel List A'!IP41=7,7,IF('Vessel List A'!IP41=8,8,IF('Vessel List A'!IP41=9,9,IF('Vessel List A'!IP41=10,10,IF('Vessel List A'!IP41=11,11,IF('Vessel List A'!IP41=12,12,IF('Vessel List A'!IP41=13,13,IF('Vessel List A'!IP41=14,14,IF('Vessel List A'!IP41=15,15,IF('Vessel List A'!IP41=16,16,0)))))))))))))))))=0," ",VALUE(IF('Vessel List A'!IP41=1,1,IF('Vessel List A'!IP41=2,2,IF('Vessel List A'!IP41=3,3,IF('Vessel List A'!IP41=4,4,IF('Vessel List A'!IP41=5,5,IF('Vessel List A'!IP41=6,6,IF('Vessel List A'!IP41=7,7,IF('Vessel List A'!IP41=8,8,IF('Vessel List A'!IP41=9,9,IF('Vessel List A'!IP41=10,10,IF('Vessel List A'!IP41=11,11,IF('Vessel List A'!IP41=12,12,IF('Vessel List A'!IP41=13,13,IF('Vessel List A'!IP41=14,14,IF('Vessel List A'!IP41=15,15,IF('Vessel List A'!IP41=16,16,0))))))))))))))))))</f>
        <v xml:space="preserve"> </v>
      </c>
      <c r="EF42" s="154"/>
      <c r="EG42" s="158"/>
      <c r="EH42" s="390" t="str">
        <f t="shared" si="38"/>
        <v/>
      </c>
      <c r="EI42" s="158"/>
      <c r="EJ42" s="137"/>
      <c r="EK42" s="397" t="str">
        <f t="shared" si="39"/>
        <v/>
      </c>
      <c r="EL42" s="144"/>
      <c r="EM42" s="157" t="str">
        <f>IF(VALUE(IF('Vessel List B'!C41=1,1,IF('Vessel List B'!C41=2,2,IF('Vessel List B'!C41=3,3,IF('Vessel List B'!C41=4,4,IF('Vessel List B'!C41=5,5,IF('Vessel List B'!C41=6,6,IF('Vessel List B'!C41=7,7,IF('Vessel List B'!C41=8,8,IF('Vessel List B'!C41=9,9,IF('Vessel List B'!C41=10,10,IF('Vessel List B'!C41=11,11,IF('Vessel List B'!C41=12,12,IF('Vessel List B'!C41=13,13,IF('Vessel List B'!C41=14,14,IF('Vessel List B'!C41=15,15,IF('Vessel List B'!C41=16,16,0)))))))))))))))))=0," ",VALUE(IF('Vessel List B'!C41=1,1,IF('Vessel List B'!C41=2,2,IF('Vessel List B'!C41=3,3,IF('Vessel List B'!C41=4,4,IF('Vessel List B'!C41=5,5,IF('Vessel List B'!C41=6,6,IF('Vessel List B'!C41=7,7,IF('Vessel List B'!C41=8,8,IF('Vessel List B'!C41=9,9,IF('Vessel List B'!C41=10,10,IF('Vessel List B'!C41=11,11,IF('Vessel List B'!C41=12,12,IF('Vessel List B'!C41=13,13,IF('Vessel List B'!C41=14,14,IF('Vessel List B'!C41=15,15,IF('Vessel List B'!C41=16,16,0))))))))))))))))))</f>
        <v xml:space="preserve"> </v>
      </c>
      <c r="EN42" s="154"/>
      <c r="EO42" s="158"/>
      <c r="EP42" s="390" t="str">
        <f t="shared" si="40"/>
        <v/>
      </c>
      <c r="EQ42" s="158"/>
      <c r="ER42" s="137"/>
      <c r="ES42" s="388" t="str">
        <f t="shared" si="41"/>
        <v/>
      </c>
      <c r="ET42" s="157" t="str">
        <f>IF(VALUE(IF('Vessel List B'!P41=1,1,IF('Vessel List B'!P41=2,2,IF('Vessel List B'!P41=3,3,IF('Vessel List B'!P41=4,4,IF('Vessel List B'!P41=5,5,IF('Vessel List B'!P41=6,6,IF('Vessel List B'!P41=7,7,IF('Vessel List B'!P41=8,8,IF('Vessel List B'!P41=9,9,IF('Vessel List B'!P41=10,10,IF('Vessel List B'!P41=11,11,IF('Vessel List B'!P41=12,12,IF('Vessel List B'!P41=13,13,IF('Vessel List B'!P41=14,14,IF('Vessel List B'!P41=15,15,IF('Vessel List B'!P41=16,16,0)))))))))))))))))=0," ",VALUE(IF('Vessel List B'!P41=1,1,IF('Vessel List B'!P41=2,2,IF('Vessel List B'!P41=3,3,IF('Vessel List B'!P41=4,4,IF('Vessel List B'!P41=5,5,IF('Vessel List B'!P41=6,6,IF('Vessel List B'!P41=7,7,IF('Vessel List B'!P41=8,8,IF('Vessel List B'!P41=9,9,IF('Vessel List B'!P41=10,10,IF('Vessel List B'!P41=11,11,IF('Vessel List B'!P41=12,12,IF('Vessel List B'!P41=13,13,IF('Vessel List B'!P41=14,14,IF('Vessel List B'!P41=15,15,IF('Vessel List B'!P41=16,16,0))))))))))))))))))</f>
        <v xml:space="preserve"> </v>
      </c>
      <c r="EU42" s="154"/>
      <c r="EV42" s="158"/>
      <c r="EW42" s="390" t="str">
        <f t="shared" si="42"/>
        <v/>
      </c>
      <c r="EX42" s="158"/>
      <c r="EY42" s="137"/>
      <c r="EZ42" s="388" t="str">
        <f t="shared" si="43"/>
        <v/>
      </c>
      <c r="FA42" s="157" t="str">
        <f>IF(VALUE(IF('Vessel List B'!AC41=1,1,IF('Vessel List B'!AC41=2,2,IF('Vessel List B'!AC41=3,3,IF('Vessel List B'!AC41=4,4,IF('Vessel List B'!AC41=5,5,IF('Vessel List B'!AC41=6,6,IF('Vessel List B'!AC41=7,7,IF('Vessel List B'!AC41=8,8,IF('Vessel List B'!AC41=9,9,IF('Vessel List B'!AC41=10,10,IF('Vessel List B'!AC41=11,11,IF('Vessel List B'!AC41=12,12,IF('Vessel List B'!AC41=13,13,IF('Vessel List B'!AC41=14,14,IF('Vessel List B'!AC41=15,15,IF('Vessel List B'!AC41=16,16,0)))))))))))))))))=0," ",VALUE(IF('Vessel List B'!AC41=1,1,IF('Vessel List B'!AC41=2,2,IF('Vessel List B'!AC41=3,3,IF('Vessel List B'!AC41=4,4,IF('Vessel List B'!AC41=5,5,IF('Vessel List B'!AC41=6,6,IF('Vessel List B'!AC41=7,7,IF('Vessel List B'!AC41=8,8,IF('Vessel List B'!AC41=9,9,IF('Vessel List B'!AC41=10,10,IF('Vessel List B'!AC41=11,11,IF('Vessel List B'!AC41=12,12,IF('Vessel List B'!AC41=13,13,IF('Vessel List B'!AC41=14,14,IF('Vessel List B'!AC41=15,15,IF('Vessel List B'!AC41=16,16,0))))))))))))))))))</f>
        <v xml:space="preserve"> </v>
      </c>
      <c r="FB42" s="154"/>
      <c r="FC42" s="158"/>
      <c r="FD42" s="390" t="str">
        <f t="shared" si="44"/>
        <v/>
      </c>
      <c r="FE42" s="158"/>
      <c r="FF42" s="137"/>
      <c r="FG42" s="388" t="str">
        <f t="shared" si="45"/>
        <v/>
      </c>
      <c r="FH42" s="157" t="str">
        <f>IF(VALUE(IF('Vessel List B'!AP41=1,1,IF('Vessel List B'!AP41=2,2,IF('Vessel List B'!AP41=3,3,IF('Vessel List B'!AP41=4,4,IF('Vessel List B'!AP41=5,5,IF('Vessel List B'!AP41=6,6,IF('Vessel List B'!AP41=7,7,IF('Vessel List B'!AP41=8,8,IF('Vessel List B'!AP41=9,9,IF('Vessel List B'!AP41=10,10,IF('Vessel List B'!AP41=11,11,IF('Vessel List B'!AP41=12,12,IF('Vessel List B'!AP41=13,13,IF('Vessel List B'!AP41=14,14,IF('Vessel List B'!AP41=15,15,IF('Vessel List B'!AP41=16,16,0)))))))))))))))))=0," ",VALUE(IF('Vessel List B'!AP41=1,1,IF('Vessel List B'!AP41=2,2,IF('Vessel List B'!AP41=3,3,IF('Vessel List B'!AP41=4,4,IF('Vessel List B'!AP41=5,5,IF('Vessel List B'!AP41=6,6,IF('Vessel List B'!AP41=7,7,IF('Vessel List B'!AP41=8,8,IF('Vessel List B'!AP41=9,9,IF('Vessel List B'!AP41=10,10,IF('Vessel List B'!AP41=11,11,IF('Vessel List B'!AP41=12,12,IF('Vessel List B'!AP41=13,13,IF('Vessel List B'!AP41=14,14,IF('Vessel List B'!AP41=15,15,IF('Vessel List B'!AP41=16,16,0))))))))))))))))))</f>
        <v xml:space="preserve"> </v>
      </c>
      <c r="FI42" s="154"/>
      <c r="FJ42" s="158"/>
      <c r="FK42" s="390" t="str">
        <f t="shared" si="46"/>
        <v/>
      </c>
      <c r="FL42" s="158"/>
      <c r="FM42" s="137"/>
      <c r="FN42" s="388" t="str">
        <f t="shared" si="47"/>
        <v/>
      </c>
      <c r="FO42" s="157" t="str">
        <f>IF(VALUE(IF('Vessel List B'!BC41=1,1,IF('Vessel List B'!BC41=2,2,IF('Vessel List B'!BC41=3,3,IF('Vessel List B'!BC41=4,4,IF('Vessel List B'!BC41=5,5,IF('Vessel List B'!BC41=6,6,IF('Vessel List B'!BC41=7,7,IF('Vessel List B'!BC41=8,8,IF('Vessel List B'!BC41=9,9,IF('Vessel List B'!BC41=10,10,IF('Vessel List B'!BC41=11,11,IF('Vessel List B'!BC41=12,12,IF('Vessel List B'!BC41=13,13,IF('Vessel List B'!BC41=14,14,IF('Vessel List B'!BC41=15,15,IF('Vessel List B'!BC41=16,16,0)))))))))))))))))=0," ",VALUE(IF('Vessel List B'!BC41=1,1,IF('Vessel List B'!BC41=2,2,IF('Vessel List B'!BC41=3,3,IF('Vessel List B'!BC41=4,4,IF('Vessel List B'!BC41=5,5,IF('Vessel List B'!BC41=6,6,IF('Vessel List B'!BC41=7,7,IF('Vessel List B'!BC41=8,8,IF('Vessel List B'!BC41=9,9,IF('Vessel List B'!BC41=10,10,IF('Vessel List B'!BC41=11,11,IF('Vessel List B'!BC41=12,12,IF('Vessel List B'!BC41=13,13,IF('Vessel List B'!BC41=14,14,IF('Vessel List B'!BC41=15,15,IF('Vessel List B'!BC41=16,16,0))))))))))))))))))</f>
        <v xml:space="preserve"> </v>
      </c>
      <c r="FP42" s="154"/>
      <c r="FQ42" s="158"/>
      <c r="FR42" s="390" t="str">
        <f t="shared" si="48"/>
        <v/>
      </c>
      <c r="FS42" s="158"/>
      <c r="FT42" s="137"/>
      <c r="FU42" s="388" t="str">
        <f t="shared" si="49"/>
        <v/>
      </c>
      <c r="FV42" s="157" t="str">
        <f>IF(VALUE(IF('Vessel List B'!BP41=1,1,IF('Vessel List B'!BP41=2,2,IF('Vessel List B'!BP41=3,3,IF('Vessel List B'!BP41=4,4,IF('Vessel List B'!BP41=5,5,IF('Vessel List B'!BP41=6,6,IF('Vessel List B'!BP41=7,7,IF('Vessel List B'!BP41=8,8,IF('Vessel List B'!BP41=9,9,IF('Vessel List B'!BP41=10,10,IF('Vessel List B'!BP41=11,11,IF('Vessel List B'!BP41=12,12,IF('Vessel List B'!BP41=13,13,IF('Vessel List B'!BP41=14,14,IF('Vessel List B'!BP41=15,15,IF('Vessel List B'!BP41=16,16,0)))))))))))))))))=0," ",VALUE(IF('Vessel List B'!BP41=1,1,IF('Vessel List B'!BP41=2,2,IF('Vessel List B'!BP41=3,3,IF('Vessel List B'!BP41=4,4,IF('Vessel List B'!BP41=5,5,IF('Vessel List B'!BP41=6,6,IF('Vessel List B'!BP41=7,7,IF('Vessel List B'!BP41=8,8,IF('Vessel List B'!BP41=9,9,IF('Vessel List B'!BP41=10,10,IF('Vessel List B'!BP41=11,11,IF('Vessel List B'!BP41=12,12,IF('Vessel List B'!BP41=13,13,IF('Vessel List B'!BP41=14,14,IF('Vessel List B'!BP41=15,15,IF('Vessel List B'!BP41=16,16,0))))))))))))))))))</f>
        <v xml:space="preserve"> </v>
      </c>
      <c r="FW42" s="154"/>
      <c r="FX42" s="158"/>
      <c r="FY42" s="390" t="str">
        <f t="shared" si="50"/>
        <v/>
      </c>
      <c r="FZ42" s="158"/>
      <c r="GA42" s="137"/>
      <c r="GB42" s="388" t="str">
        <f t="shared" si="51"/>
        <v/>
      </c>
      <c r="GC42" s="157" t="str">
        <f>IF(VALUE(IF('Vessel List B'!CC41=1,1,IF('Vessel List B'!CC41=2,2,IF('Vessel List B'!CC41=3,3,IF('Vessel List B'!CC41=4,4,IF('Vessel List B'!CC41=5,5,IF('Vessel List B'!CC41=6,6,IF('Vessel List B'!CC41=7,7,IF('Vessel List B'!CC41=8,8,IF('Vessel List B'!CC41=9,9,IF('Vessel List B'!CC41=10,10,IF('Vessel List B'!CC41=11,11,IF('Vessel List B'!CC41=12,12,IF('Vessel List B'!CC41=13,13,IF('Vessel List B'!CC41=14,14,IF('Vessel List B'!CC41=15,15,IF('Vessel List B'!CC41=16,16,0)))))))))))))))))=0," ",VALUE(IF('Vessel List B'!CC41=1,1,IF('Vessel List B'!CC41=2,2,IF('Vessel List B'!CC41=3,3,IF('Vessel List B'!CC41=4,4,IF('Vessel List B'!CC41=5,5,IF('Vessel List B'!CC41=6,6,IF('Vessel List B'!CC41=7,7,IF('Vessel List B'!CC41=8,8,IF('Vessel List B'!CC41=9,9,IF('Vessel List B'!CC41=10,10,IF('Vessel List B'!CC41=11,11,IF('Vessel List B'!CC41=12,12,IF('Vessel List B'!CC41=13,13,IF('Vessel List B'!CC41=14,14,IF('Vessel List B'!CC41=15,15,IF('Vessel List B'!CC41=16,16,0))))))))))))))))))</f>
        <v xml:space="preserve"> </v>
      </c>
      <c r="GD42" s="154"/>
      <c r="GE42" s="158"/>
      <c r="GF42" s="390" t="str">
        <f t="shared" si="52"/>
        <v/>
      </c>
      <c r="GG42" s="158"/>
      <c r="GH42" s="137"/>
      <c r="GI42" s="388" t="str">
        <f t="shared" si="53"/>
        <v/>
      </c>
      <c r="GJ42" s="157" t="str">
        <f>IF(VALUE(IF('Vessel List B'!CP41=1,1,IF('Vessel List B'!CP41=2,2,IF('Vessel List B'!CP41=3,3,IF('Vessel List B'!CP41=4,4,IF('Vessel List B'!CP41=5,5,IF('Vessel List B'!CP41=6,6,IF('Vessel List B'!CP41=7,7,IF('Vessel List B'!CP41=8,8,IF('Vessel List B'!CP41=9,9,IF('Vessel List B'!CP41=10,10,IF('Vessel List B'!CP41=11,11,IF('Vessel List B'!CP41=12,12,IF('Vessel List B'!CP41=13,13,IF('Vessel List B'!CP41=14,14,IF('Vessel List B'!CP41=15,15,IF('Vessel List B'!CP41=16,16,0)))))))))))))))))=0," ",VALUE(IF('Vessel List B'!CP41=1,1,IF('Vessel List B'!CP41=2,2,IF('Vessel List B'!CP41=3,3,IF('Vessel List B'!CP41=4,4,IF('Vessel List B'!CP41=5,5,IF('Vessel List B'!CP41=6,6,IF('Vessel List B'!CP41=7,7,IF('Vessel List B'!CP41=8,8,IF('Vessel List B'!CP41=9,9,IF('Vessel List B'!CP41=10,10,IF('Vessel List B'!CP41=11,11,IF('Vessel List B'!CP41=12,12,IF('Vessel List B'!CP41=13,13,IF('Vessel List B'!CP41=14,14,IF('Vessel List B'!CP41=15,15,IF('Vessel List B'!CP41=16,16,0))))))))))))))))))</f>
        <v xml:space="preserve"> </v>
      </c>
      <c r="GK42" s="154"/>
      <c r="GL42" s="158"/>
      <c r="GM42" s="390" t="str">
        <f t="shared" si="54"/>
        <v/>
      </c>
      <c r="GN42" s="158"/>
      <c r="GO42" s="137"/>
      <c r="GP42" s="388" t="str">
        <f t="shared" si="55"/>
        <v/>
      </c>
      <c r="GQ42" s="157" t="str">
        <f>IF(VALUE(IF('Vessel List B'!DC41=1,1,IF('Vessel List B'!DC41=2,2,IF('Vessel List B'!DC41=3,3,IF('Vessel List B'!DC41=4,4,IF('Vessel List B'!DC41=5,5,IF('Vessel List B'!DC41=6,6,IF('Vessel List B'!DC41=7,7,IF('Vessel List B'!DC41=8,8,IF('Vessel List B'!DC41=9,9,IF('Vessel List B'!DC41=10,10,IF('Vessel List B'!DC41=11,11,IF('Vessel List B'!DC41=12,12,IF('Vessel List B'!DC41=13,13,IF('Vessel List B'!DC41=14,14,IF('Vessel List B'!DC41=15,15,IF('Vessel List B'!DC41=16,16,0)))))))))))))))))=0," ",VALUE(IF('Vessel List B'!DC41=1,1,IF('Vessel List B'!DC41=2,2,IF('Vessel List B'!DC41=3,3,IF('Vessel List B'!DC41=4,4,IF('Vessel List B'!DC41=5,5,IF('Vessel List B'!DC41=6,6,IF('Vessel List B'!DC41=7,7,IF('Vessel List B'!DC41=8,8,IF('Vessel List B'!DC41=9,9,IF('Vessel List B'!DC41=10,10,IF('Vessel List B'!DC41=11,11,IF('Vessel List B'!DC41=12,12,IF('Vessel List B'!DC41=13,13,IF('Vessel List B'!DC41=14,14,IF('Vessel List B'!DC41=15,15,IF('Vessel List B'!DC41=16,16,0))))))))))))))))))</f>
        <v xml:space="preserve"> </v>
      </c>
      <c r="GR42" s="154"/>
      <c r="GS42" s="158"/>
      <c r="GT42" s="390" t="str">
        <f t="shared" si="56"/>
        <v/>
      </c>
      <c r="GU42" s="158"/>
      <c r="GV42" s="137"/>
      <c r="GW42" s="388" t="str">
        <f t="shared" si="57"/>
        <v/>
      </c>
      <c r="GX42" s="157" t="str">
        <f>IF(VALUE(IF('Vessel List B'!DP41=1,1,IF('Vessel List B'!DP41=2,2,IF('Vessel List B'!DP41=3,3,IF('Vessel List B'!DP41=4,4,IF('Vessel List B'!DP41=5,5,IF('Vessel List B'!DP41=6,6,IF('Vessel List B'!DP41=7,7,IF('Vessel List B'!DP41=8,8,IF('Vessel List B'!DP41=9,9,IF('Vessel List B'!DP41=10,10,IF('Vessel List B'!DP41=11,11,IF('Vessel List B'!DP41=12,12,IF('Vessel List B'!DP41=13,13,IF('Vessel List B'!DP41=14,14,IF('Vessel List B'!DP41=15,15,IF('Vessel List B'!DP41=16,16,0)))))))))))))))))=0," ",VALUE(IF('Vessel List B'!DP41=1,1,IF('Vessel List B'!DP41=2,2,IF('Vessel List B'!DP41=3,3,IF('Vessel List B'!DP41=4,4,IF('Vessel List B'!DP41=5,5,IF('Vessel List B'!DP41=6,6,IF('Vessel List B'!DP41=7,7,IF('Vessel List B'!DP41=8,8,IF('Vessel List B'!DP41=9,9,IF('Vessel List B'!DP41=10,10,IF('Vessel List B'!DP41=11,11,IF('Vessel List B'!DP41=12,12,IF('Vessel List B'!DP41=13,13,IF('Vessel List B'!DP41=14,14,IF('Vessel List B'!DP41=15,15,IF('Vessel List B'!DP41=16,16,0))))))))))))))))))</f>
        <v xml:space="preserve"> </v>
      </c>
      <c r="GY42" s="154"/>
      <c r="GZ42" s="158"/>
      <c r="HA42" s="390" t="str">
        <f t="shared" si="58"/>
        <v/>
      </c>
      <c r="HB42" s="158"/>
      <c r="HC42" s="137"/>
      <c r="HD42" s="388" t="str">
        <f t="shared" si="59"/>
        <v/>
      </c>
      <c r="HE42" s="157" t="str">
        <f>IF(VALUE(IF('Vessel List B'!EC41=1,1,IF('Vessel List B'!EC41=2,2,IF('Vessel List B'!EC41=3,3,IF('Vessel List B'!EC41=4,4,IF('Vessel List B'!EC41=5,5,IF('Vessel List B'!EC41=6,6,IF('Vessel List B'!EC41=7,7,IF('Vessel List B'!EC41=8,8,IF('Vessel List B'!EC41=9,9,IF('Vessel List B'!EC41=10,10,IF('Vessel List B'!EC41=11,11,IF('Vessel List B'!EC41=12,12,IF('Vessel List B'!EC41=13,13,IF('Vessel List B'!EC41=14,14,IF('Vessel List B'!EC41=15,15,IF('Vessel List B'!EC41=16,16,0)))))))))))))))))=0," ",VALUE(IF('Vessel List B'!EC41=1,1,IF('Vessel List B'!EC41=2,2,IF('Vessel List B'!EC41=3,3,IF('Vessel List B'!EC41=4,4,IF('Vessel List B'!EC41=5,5,IF('Vessel List B'!EC41=6,6,IF('Vessel List B'!EC41=7,7,IF('Vessel List B'!EC41=8,8,IF('Vessel List B'!EC41=9,9,IF('Vessel List B'!EC41=10,10,IF('Vessel List B'!EC41=11,11,IF('Vessel List B'!EC41=12,12,IF('Vessel List B'!EC41=13,13,IF('Vessel List B'!EC41=14,14,IF('Vessel List B'!EC41=15,15,IF('Vessel List B'!EC41=16,16,0))))))))))))))))))</f>
        <v xml:space="preserve"> </v>
      </c>
      <c r="HF42" s="154"/>
      <c r="HG42" s="158"/>
      <c r="HH42" s="390" t="str">
        <f t="shared" si="60"/>
        <v/>
      </c>
      <c r="HI42" s="158"/>
      <c r="HJ42" s="137"/>
      <c r="HK42" s="388" t="str">
        <f t="shared" si="61"/>
        <v/>
      </c>
      <c r="HL42" s="157" t="str">
        <f>IF(VALUE(IF('Vessel List B'!EP41=1,1,IF('Vessel List B'!EP41=2,2,IF('Vessel List B'!EP41=3,3,IF('Vessel List B'!EP41=4,4,IF('Vessel List B'!EP41=5,5,IF('Vessel List B'!EP41=6,6,IF('Vessel List B'!EP41=7,7,IF('Vessel List B'!EP41=8,8,IF('Vessel List B'!EP41=9,9,IF('Vessel List B'!EP41=10,10,IF('Vessel List B'!EP41=11,11,IF('Vessel List B'!EP41=12,12,IF('Vessel List B'!EP41=13,13,IF('Vessel List B'!EP41=14,14,IF('Vessel List B'!EP41=15,15,IF('Vessel List B'!EP41=16,16,0)))))))))))))))))=0," ",VALUE(IF('Vessel List B'!EP41=1,1,IF('Vessel List B'!EP41=2,2,IF('Vessel List B'!EP41=3,3,IF('Vessel List B'!EP41=4,4,IF('Vessel List B'!EP41=5,5,IF('Vessel List B'!EP41=6,6,IF('Vessel List B'!EP41=7,7,IF('Vessel List B'!EP41=8,8,IF('Vessel List B'!EP41=9,9,IF('Vessel List B'!EP41=10,10,IF('Vessel List B'!EP41=11,11,IF('Vessel List B'!EP41=12,12,IF('Vessel List B'!EP41=13,13,IF('Vessel List B'!EP41=14,14,IF('Vessel List B'!EP41=15,15,IF('Vessel List B'!EP41=16,16,0))))))))))))))))))</f>
        <v xml:space="preserve"> </v>
      </c>
      <c r="HM42" s="154"/>
      <c r="HN42" s="158"/>
      <c r="HO42" s="390" t="str">
        <f t="shared" si="62"/>
        <v/>
      </c>
      <c r="HP42" s="158"/>
      <c r="HQ42" s="137"/>
      <c r="HR42" s="388" t="str">
        <f t="shared" si="63"/>
        <v/>
      </c>
      <c r="HS42" s="157" t="str">
        <f>IF(VALUE(IF('Vessel List B'!FC41=1,1,IF('Vessel List B'!FC41=2,2,IF('Vessel List B'!FC41=3,3,IF('Vessel List B'!FC41=4,4,IF('Vessel List B'!FC41=5,5,IF('Vessel List B'!FC41=6,6,IF('Vessel List B'!FC41=7,7,IF('Vessel List B'!FC41=8,8,IF('Vessel List B'!FC41=9,9,IF('Vessel List B'!FC41=10,10,IF('Vessel List B'!FC41=11,11,IF('Vessel List B'!FC41=12,12,IF('Vessel List B'!FC41=13,13,IF('Vessel List B'!FC41=14,14,IF('Vessel List B'!FC41=15,15,IF('Vessel List B'!FC41=16,16,0)))))))))))))))))=0," ",VALUE(IF('Vessel List B'!FC41=1,1,IF('Vessel List B'!FC41=2,2,IF('Vessel List B'!FC41=3,3,IF('Vessel List B'!FC41=4,4,IF('Vessel List B'!FC41=5,5,IF('Vessel List B'!FC41=6,6,IF('Vessel List B'!FC41=7,7,IF('Vessel List B'!FC41=8,8,IF('Vessel List B'!FC41=9,9,IF('Vessel List B'!FC41=10,10,IF('Vessel List B'!FC41=11,11,IF('Vessel List B'!FC41=12,12,IF('Vessel List B'!FC41=13,13,IF('Vessel List B'!FC41=14,14,IF('Vessel List B'!FC41=15,15,IF('Vessel List B'!FC41=16,16,0))))))))))))))))))</f>
        <v xml:space="preserve"> </v>
      </c>
      <c r="HT42" s="154"/>
      <c r="HU42" s="158"/>
      <c r="HV42" s="390" t="str">
        <f t="shared" si="64"/>
        <v/>
      </c>
      <c r="HW42" s="158"/>
      <c r="HX42" s="137"/>
      <c r="HY42" s="388" t="str">
        <f t="shared" si="65"/>
        <v/>
      </c>
      <c r="HZ42" s="157" t="str">
        <f>IF(VALUE(IF('Vessel List B'!FP41=1,1,IF('Vessel List B'!FP41=2,2,IF('Vessel List B'!FP41=3,3,IF('Vessel List B'!FP41=4,4,IF('Vessel List B'!FP41=5,5,IF('Vessel List B'!FP41=6,6,IF('Vessel List B'!FP41=7,7,IF('Vessel List B'!FP41=8,8,IF('Vessel List B'!FP41=9,9,IF('Vessel List B'!FP41=10,10,IF('Vessel List B'!FP41=11,11,IF('Vessel List B'!FP41=12,12,IF('Vessel List B'!FP41=13,13,IF('Vessel List B'!FP41=14,14,IF('Vessel List B'!FP41=15,15,IF('Vessel List B'!FP41=16,16,0)))))))))))))))))=0," ",VALUE(IF('Vessel List B'!FP41=1,1,IF('Vessel List B'!FP41=2,2,IF('Vessel List B'!FP41=3,3,IF('Vessel List B'!FP41=4,4,IF('Vessel List B'!FP41=5,5,IF('Vessel List B'!FP41=6,6,IF('Vessel List B'!FP41=7,7,IF('Vessel List B'!FP41=8,8,IF('Vessel List B'!FP41=9,9,IF('Vessel List B'!FP41=10,10,IF('Vessel List B'!FP41=11,11,IF('Vessel List B'!FP41=12,12,IF('Vessel List B'!FP41=13,13,IF('Vessel List B'!FP41=14,14,IF('Vessel List B'!FP41=15,15,IF('Vessel List B'!FP41=16,16,0))))))))))))))))))</f>
        <v xml:space="preserve"> </v>
      </c>
      <c r="IA42" s="154"/>
      <c r="IB42" s="158"/>
      <c r="IC42" s="390" t="str">
        <f t="shared" si="66"/>
        <v/>
      </c>
      <c r="ID42" s="158"/>
      <c r="IE42" s="137"/>
      <c r="IF42" s="388" t="str">
        <f t="shared" si="67"/>
        <v/>
      </c>
      <c r="IG42" s="157" t="str">
        <f>IF(VALUE(IF('Vessel List B'!GC41=1,1,IF('Vessel List B'!GC41=2,2,IF('Vessel List B'!GC41=3,3,IF('Vessel List B'!GC41=4,4,IF('Vessel List B'!GC41=5,5,IF('Vessel List B'!GC41=6,6,IF('Vessel List B'!GC41=7,7,IF('Vessel List B'!GC41=8,8,IF('Vessel List B'!GC41=9,9,IF('Vessel List B'!GC41=10,10,IF('Vessel List B'!GC41=11,11,IF('Vessel List B'!GC41=12,12,IF('Vessel List B'!GC41=13,13,IF('Vessel List B'!GC41=14,14,IF('Vessel List B'!GC41=15,15,IF('Vessel List B'!GC41=16,16,0)))))))))))))))))=0," ",VALUE(IF('Vessel List B'!GC41=1,1,IF('Vessel List B'!GC41=2,2,IF('Vessel List B'!GC41=3,3,IF('Vessel List B'!GC41=4,4,IF('Vessel List B'!GC41=5,5,IF('Vessel List B'!GC41=6,6,IF('Vessel List B'!GC41=7,7,IF('Vessel List B'!GC41=8,8,IF('Vessel List B'!GC41=9,9,IF('Vessel List B'!GC41=10,10,IF('Vessel List B'!GC41=11,11,IF('Vessel List B'!GC41=12,12,IF('Vessel List B'!GC41=13,13,IF('Vessel List B'!GC41=14,14,IF('Vessel List B'!GC41=15,15,IF('Vessel List B'!GC41=16,16,0))))))))))))))))))</f>
        <v xml:space="preserve"> </v>
      </c>
      <c r="IH42" s="154"/>
      <c r="II42" s="158"/>
      <c r="IJ42" s="390" t="str">
        <f t="shared" si="68"/>
        <v/>
      </c>
      <c r="IK42" s="158"/>
      <c r="IL42" s="137"/>
      <c r="IM42" s="388" t="str">
        <f t="shared" si="69"/>
        <v/>
      </c>
      <c r="IN42" s="157" t="str">
        <f>IF(VALUE(IF('Vessel List B'!GP41=1,1,IF('Vessel List B'!GP41=2,2,IF('Vessel List B'!GP41=3,3,IF('Vessel List B'!GP41=4,4,IF('Vessel List B'!GP41=5,5,IF('Vessel List B'!GP41=6,6,IF('Vessel List B'!GP41=7,7,IF('Vessel List B'!GP41=8,8,IF('Vessel List B'!GP41=9,9,IF('Vessel List B'!GP41=10,10,IF('Vessel List B'!GP41=11,11,IF('Vessel List B'!GP41=12,12,IF('Vessel List B'!GP41=13,13,IF('Vessel List B'!GP41=14,14,IF('Vessel List B'!GP41=15,15,IF('Vessel List B'!GP41=16,16,0)))))))))))))))))=0," ",VALUE(IF('Vessel List B'!GP41=1,1,IF('Vessel List B'!GP41=2,2,IF('Vessel List B'!GP41=3,3,IF('Vessel List B'!GP41=4,4,IF('Vessel List B'!GP41=5,5,IF('Vessel List B'!GP41=6,6,IF('Vessel List B'!GP41=7,7,IF('Vessel List B'!GP41=8,8,IF('Vessel List B'!GP41=9,9,IF('Vessel List B'!GP41=10,10,IF('Vessel List B'!GP41=11,11,IF('Vessel List B'!GP41=12,12,IF('Vessel List B'!GP41=13,13,IF('Vessel List B'!GP41=14,14,IF('Vessel List B'!GP41=15,15,IF('Vessel List B'!GP41=16,16,0))))))))))))))))))</f>
        <v xml:space="preserve"> </v>
      </c>
      <c r="IO42" s="154"/>
      <c r="IP42" s="158"/>
      <c r="IQ42" s="390" t="str">
        <f t="shared" si="70"/>
        <v/>
      </c>
      <c r="IR42" s="158"/>
      <c r="IS42" s="137"/>
      <c r="IT42" s="388" t="str">
        <f t="shared" si="71"/>
        <v/>
      </c>
      <c r="IU42" s="157" t="str">
        <f>IF(VALUE(IF('Vessel List B'!HC41=1,1,IF('Vessel List B'!HC41=2,2,IF('Vessel List B'!HC41=3,3,IF('Vessel List B'!HC41=4,4,IF('Vessel List B'!HC41=5,5,IF('Vessel List B'!HC41=6,6,IF('Vessel List B'!HC41=7,7,IF('Vessel List B'!HC41=8,8,IF('Vessel List B'!HC41=9,9,IF('Vessel List B'!HC41=10,10,IF('Vessel List B'!HC41=11,11,IF('Vessel List B'!HC41=12,12,IF('Vessel List B'!HC41=13,13,IF('Vessel List B'!HC41=14,14,IF('Vessel List B'!HC41=15,15,IF('Vessel List B'!HC41=16,16,0)))))))))))))))))=0," ",VALUE(IF('Vessel List B'!HC41=1,1,IF('Vessel List B'!HC41=2,2,IF('Vessel List B'!HC41=3,3,IF('Vessel List B'!HC41=4,4,IF('Vessel List B'!HC41=5,5,IF('Vessel List B'!HC41=6,6,IF('Vessel List B'!HC41=7,7,IF('Vessel List B'!HC41=8,8,IF('Vessel List B'!HC41=9,9,IF('Vessel List B'!HC41=10,10,IF('Vessel List B'!HC41=11,11,IF('Vessel List B'!HC41=12,12,IF('Vessel List B'!HC41=13,13,IF('Vessel List B'!HC41=14,14,IF('Vessel List B'!HC41=15,15,IF('Vessel List B'!HC41=16,16,0))))))))))))))))))</f>
        <v xml:space="preserve"> </v>
      </c>
      <c r="IV42" s="154"/>
      <c r="IW42" s="158"/>
      <c r="IX42" s="390" t="str">
        <f t="shared" si="72"/>
        <v/>
      </c>
      <c r="IY42" s="158"/>
      <c r="IZ42" s="137"/>
      <c r="JA42" s="388" t="str">
        <f t="shared" si="73"/>
        <v/>
      </c>
      <c r="JB42" s="157" t="str">
        <f>IF(VALUE(IF('Vessel List B'!HP41=1,1,IF('Vessel List B'!HP41=2,2,IF('Vessel List B'!HP41=3,3,IF('Vessel List B'!HP41=4,4,IF('Vessel List B'!HP41=5,5,IF('Vessel List B'!HP41=6,6,IF('Vessel List B'!HP41=7,7,IF('Vessel List B'!HP41=8,8,IF('Vessel List B'!HP41=9,9,IF('Vessel List B'!HP41=10,10,IF('Vessel List B'!HP41=11,11,IF('Vessel List B'!HP41=12,12,IF('Vessel List B'!HP41=13,13,IF('Vessel List B'!HP41=14,14,IF('Vessel List B'!HP41=15,15,IF('Vessel List B'!HP41=16,16,0)))))))))))))))))=0," ",VALUE(IF('Vessel List B'!HP41=1,1,IF('Vessel List B'!HP41=2,2,IF('Vessel List B'!HP41=3,3,IF('Vessel List B'!HP41=4,4,IF('Vessel List B'!HP41=5,5,IF('Vessel List B'!HP41=6,6,IF('Vessel List B'!HP41=7,7,IF('Vessel List B'!HP41=8,8,IF('Vessel List B'!HP41=9,9,IF('Vessel List B'!HP41=10,10,IF('Vessel List B'!HP41=11,11,IF('Vessel List B'!HP41=12,12,IF('Vessel List B'!HP41=13,13,IF('Vessel List B'!HP41=14,14,IF('Vessel List B'!HP41=15,15,IF('Vessel List B'!HP41=16,16,0))))))))))))))))))</f>
        <v xml:space="preserve"> </v>
      </c>
      <c r="JC42" s="154"/>
      <c r="JD42" s="158"/>
      <c r="JE42" s="390" t="str">
        <f t="shared" si="74"/>
        <v/>
      </c>
      <c r="JF42" s="158"/>
      <c r="JG42" s="137"/>
      <c r="JH42" s="388" t="str">
        <f t="shared" si="75"/>
        <v/>
      </c>
      <c r="JI42" s="157" t="str">
        <f>IF(VALUE(IF('Vessel List B'!IC41=1,1,IF('Vessel List B'!IC41=2,2,IF('Vessel List B'!IC41=3,3,IF('Vessel List B'!IC41=4,4,IF('Vessel List B'!IC41=5,5,IF('Vessel List B'!IC41=6,6,IF('Vessel List B'!IC41=7,7,IF('Vessel List B'!IC41=8,8,IF('Vessel List B'!IC41=9,9,IF('Vessel List B'!IC41=10,10,IF('Vessel List B'!IC41=11,11,IF('Vessel List B'!IC41=12,12,IF('Vessel List B'!IC41=13,13,IF('Vessel List B'!IC41=14,14,IF('Vessel List B'!IC41=15,15,IF('Vessel List B'!IC41=16,16,0)))))))))))))))))=0," ",VALUE(IF('Vessel List B'!IC41=1,1,IF('Vessel List B'!IC41=2,2,IF('Vessel List B'!IC41=3,3,IF('Vessel List B'!IC41=4,4,IF('Vessel List B'!IC41=5,5,IF('Vessel List B'!IC41=6,6,IF('Vessel List B'!IC41=7,7,IF('Vessel List B'!IC41=8,8,IF('Vessel List B'!IC41=9,9,IF('Vessel List B'!IC41=10,10,IF('Vessel List B'!IC41=11,11,IF('Vessel List B'!IC41=12,12,IF('Vessel List B'!IC41=13,13,IF('Vessel List B'!IC41=14,14,IF('Vessel List B'!IC41=15,15,IF('Vessel List B'!IC41=16,16,0))))))))))))))))))</f>
        <v xml:space="preserve"> </v>
      </c>
      <c r="JJ42" s="154"/>
      <c r="JK42" s="158"/>
      <c r="JL42" s="390" t="str">
        <f t="shared" si="76"/>
        <v/>
      </c>
      <c r="JM42" s="158"/>
      <c r="JN42" s="137"/>
      <c r="JO42" s="388" t="str">
        <f t="shared" si="77"/>
        <v/>
      </c>
      <c r="JP42" s="157" t="str">
        <f>IF(VALUE(IF('Vessel List B'!IP41=1,1,IF('Vessel List B'!IP41=2,2,IF('Vessel List B'!IP41=3,3,IF('Vessel List B'!IP41=4,4,IF('Vessel List B'!IP41=5,5,IF('Vessel List B'!IP41=6,6,IF('Vessel List B'!IP41=7,7,IF('Vessel List B'!IP41=8,8,IF('Vessel List B'!IP41=9,9,IF('Vessel List B'!IP41=10,10,IF('Vessel List B'!IP41=11,11,IF('Vessel List B'!IP41=12,12,IF('Vessel List B'!IP41=13,13,IF('Vessel List B'!IP41=14,14,IF('Vessel List B'!IP41=15,15,IF('Vessel List B'!IP41=16,16,0)))))))))))))))))=0," ",VALUE(IF('Vessel List B'!IP41=1,1,IF('Vessel List B'!IP41=2,2,IF('Vessel List B'!IP41=3,3,IF('Vessel List B'!IP41=4,4,IF('Vessel List B'!IP41=5,5,IF('Vessel List B'!IP41=6,6,IF('Vessel List B'!IP41=7,7,IF('Vessel List B'!IP41=8,8,IF('Vessel List B'!IP41=9,9,IF('Vessel List B'!IP41=10,10,IF('Vessel List B'!IP41=11,11,IF('Vessel List B'!IP41=12,12,IF('Vessel List B'!IP41=13,13,IF('Vessel List B'!IP41=14,14,IF('Vessel List B'!IP41=15,15,IF('Vessel List B'!IP41=16,16,0))))))))))))))))))</f>
        <v xml:space="preserve"> </v>
      </c>
      <c r="JQ42" s="154"/>
      <c r="JR42" s="158"/>
      <c r="JS42" s="390" t="str">
        <f t="shared" si="78"/>
        <v/>
      </c>
      <c r="JT42" s="158"/>
      <c r="JU42" s="137"/>
      <c r="JV42" s="397" t="str">
        <f t="shared" si="79"/>
        <v/>
      </c>
      <c r="JW42" s="403"/>
    </row>
    <row r="43" spans="1:283" ht="15" x14ac:dyDescent="0.25">
      <c r="A43" s="132">
        <f>'Vessel List A'!B42</f>
        <v>41617</v>
      </c>
      <c r="B43" s="157" t="str">
        <f>IF(VALUE(IF('Vessel List A'!C42=1,1,IF('Vessel List A'!C42=2,2,IF('Vessel List A'!C42=3,3,IF('Vessel List A'!C42=4,4,IF('Vessel List A'!C42=5,5,IF('Vessel List A'!C42=6,6,IF('Vessel List A'!C42=7,7,IF('Vessel List A'!C42=8,8,IF('Vessel List A'!C42=9,9,IF('Vessel List A'!C42=10,10,IF('Vessel List A'!C42=11,11,IF('Vessel List A'!C42=12,12,IF('Vessel List A'!C42=13,13,IF('Vessel List A'!C42=14,14,IF('Vessel List A'!C42=15,15,IF('Vessel List A'!C42=16,16,0)))))))))))))))))=0," ",VALUE(IF('Vessel List A'!C42=1,1,IF('Vessel List A'!C42=2,2,IF('Vessel List A'!C42=3,3,IF('Vessel List A'!C42=4,4,IF('Vessel List A'!C42=5,5,IF('Vessel List A'!C42=6,6,IF('Vessel List A'!C42=7,7,IF('Vessel List A'!C42=8,8,IF('Vessel List A'!C42=9,9,IF('Vessel List A'!C42=10,10,IF('Vessel List A'!C42=11,11,IF('Vessel List A'!C42=12,12,IF('Vessel List A'!C42=13,13,IF('Vessel List A'!C42=14,14,IF('Vessel List A'!C42=15,15,IF('Vessel List A'!C42=16,16,0))))))))))))))))))</f>
        <v xml:space="preserve"> </v>
      </c>
      <c r="C43" s="154"/>
      <c r="D43" s="158"/>
      <c r="E43" s="390" t="str">
        <f t="shared" si="0"/>
        <v/>
      </c>
      <c r="F43" s="158"/>
      <c r="G43" s="137"/>
      <c r="H43" s="388" t="str">
        <f t="shared" si="1"/>
        <v/>
      </c>
      <c r="I43" s="157" t="str">
        <f>IF(VALUE(IF('Vessel List A'!P42=1,1,IF('Vessel List A'!P42=2,2,IF('Vessel List A'!P42=3,3,IF('Vessel List A'!P42=4,4,IF('Vessel List A'!P42=5,5,IF('Vessel List A'!P42=6,6,IF('Vessel List A'!P42=7,7,IF('Vessel List A'!P42=8,8,IF('Vessel List A'!P42=9,9,IF('Vessel List A'!P42=10,10,IF('Vessel List A'!P42=11,11,IF('Vessel List A'!P42=12,12,IF('Vessel List A'!P42=13,13,IF('Vessel List A'!P42=14,14,IF('Vessel List A'!P42=15,15,IF('Vessel List A'!P42=16,16,0)))))))))))))))))=0," ",VALUE(IF('Vessel List A'!P42=1,1,IF('Vessel List A'!P42=2,2,IF('Vessel List A'!P42=3,3,IF('Vessel List A'!P42=4,4,IF('Vessel List A'!P42=5,5,IF('Vessel List A'!P42=6,6,IF('Vessel List A'!P42=7,7,IF('Vessel List A'!P42=8,8,IF('Vessel List A'!P42=9,9,IF('Vessel List A'!P42=10,10,IF('Vessel List A'!P42=11,11,IF('Vessel List A'!P42=12,12,IF('Vessel List A'!P42=13,13,IF('Vessel List A'!P42=14,14,IF('Vessel List A'!P42=15,15,IF('Vessel List A'!P42=16,16,0))))))))))))))))))</f>
        <v xml:space="preserve"> </v>
      </c>
      <c r="J43" s="154"/>
      <c r="K43" s="158"/>
      <c r="L43" s="390" t="str">
        <f t="shared" si="2"/>
        <v/>
      </c>
      <c r="M43" s="158"/>
      <c r="N43" s="137"/>
      <c r="O43" s="388" t="str">
        <f t="shared" si="3"/>
        <v/>
      </c>
      <c r="P43" s="157" t="str">
        <f>IF(VALUE(IF('Vessel List A'!AC42=1,1,IF('Vessel List A'!AC42=2,2,IF('Vessel List A'!AC42=3,3,IF('Vessel List A'!AC42=4,4,IF('Vessel List A'!AC42=5,5,IF('Vessel List A'!AC42=6,6,IF('Vessel List A'!AC42=7,7,IF('Vessel List A'!AC42=8,8,IF('Vessel List A'!AC42=9,9,IF('Vessel List A'!AC42=10,10,IF('Vessel List A'!AC42=11,11,IF('Vessel List A'!AC42=12,12,IF('Vessel List A'!AC42=13,13,IF('Vessel List A'!AC42=14,14,IF('Vessel List A'!AC42=15,15,IF('Vessel List A'!AC42=16,16,0)))))))))))))))))=0," ",VALUE(IF('Vessel List A'!AC42=1,1,IF('Vessel List A'!AC42=2,2,IF('Vessel List A'!AC42=3,3,IF('Vessel List A'!AC42=4,4,IF('Vessel List A'!AC42=5,5,IF('Vessel List A'!AC42=6,6,IF('Vessel List A'!AC42=7,7,IF('Vessel List A'!AC42=8,8,IF('Vessel List A'!AC42=9,9,IF('Vessel List A'!AC42=10,10,IF('Vessel List A'!AC42=11,11,IF('Vessel List A'!AC42=12,12,IF('Vessel List A'!AC42=13,13,IF('Vessel List A'!AC42=14,14,IF('Vessel List A'!AC42=15,15,IF('Vessel List A'!AC42=16,16,0))))))))))))))))))</f>
        <v xml:space="preserve"> </v>
      </c>
      <c r="Q43" s="154"/>
      <c r="R43" s="158"/>
      <c r="S43" s="390" t="str">
        <f t="shared" si="4"/>
        <v/>
      </c>
      <c r="T43" s="158"/>
      <c r="U43" s="137"/>
      <c r="V43" s="388" t="str">
        <f t="shared" si="5"/>
        <v/>
      </c>
      <c r="W43" s="157" t="str">
        <f>IF(VALUE(IF('Vessel List A'!AP42=1,1,IF('Vessel List A'!AP42=2,2,IF('Vessel List A'!AP42=3,3,IF('Vessel List A'!AP42=4,4,IF('Vessel List A'!AP42=5,5,IF('Vessel List A'!AP42=6,6,IF('Vessel List A'!AP42=7,7,IF('Vessel List A'!AP42=8,8,IF('Vessel List A'!AP42=9,9,IF('Vessel List A'!AP42=10,10,IF('Vessel List A'!AP42=11,11,IF('Vessel List A'!AP42=12,12,IF('Vessel List A'!AP42=13,13,IF('Vessel List A'!AP42=14,14,IF('Vessel List A'!AP42=15,15,IF('Vessel List A'!AP42=16,16,0)))))))))))))))))=0," ",VALUE(IF('Vessel List A'!AP42=1,1,IF('Vessel List A'!AP42=2,2,IF('Vessel List A'!AP42=3,3,IF('Vessel List A'!AP42=4,4,IF('Vessel List A'!AP42=5,5,IF('Vessel List A'!AP42=6,6,IF('Vessel List A'!AP42=7,7,IF('Vessel List A'!AP42=8,8,IF('Vessel List A'!AP42=9,9,IF('Vessel List A'!AP42=10,10,IF('Vessel List A'!AP42=11,11,IF('Vessel List A'!AP42=12,12,IF('Vessel List A'!AP42=13,13,IF('Vessel List A'!AP42=14,14,IF('Vessel List A'!AP42=15,15,IF('Vessel List A'!AP42=16,16,0))))))))))))))))))</f>
        <v xml:space="preserve"> </v>
      </c>
      <c r="X43" s="154"/>
      <c r="Y43" s="158"/>
      <c r="Z43" s="390" t="str">
        <f t="shared" si="6"/>
        <v/>
      </c>
      <c r="AA43" s="158"/>
      <c r="AB43" s="137"/>
      <c r="AC43" s="388" t="str">
        <f t="shared" si="7"/>
        <v/>
      </c>
      <c r="AD43" s="157" t="str">
        <f>IF(VALUE(IF('Vessel List A'!BC42=1,1,IF('Vessel List A'!BC42=2,2,IF('Vessel List A'!BC42=3,3,IF('Vessel List A'!BC42=4,4,IF('Vessel List A'!BC42=5,5,IF('Vessel List A'!BC42=6,6,IF('Vessel List A'!BC42=7,7,IF('Vessel List A'!BC42=8,8,IF('Vessel List A'!BC42=9,9,IF('Vessel List A'!BC42=10,10,IF('Vessel List A'!BC42=11,11,IF('Vessel List A'!BC42=12,12,IF('Vessel List A'!BC42=13,13,IF('Vessel List A'!BC42=14,14,IF('Vessel List A'!BC42=15,15,IF('Vessel List A'!BC42=16,16,0)))))))))))))))))=0," ",VALUE(IF('Vessel List A'!BC42=1,1,IF('Vessel List A'!BC42=2,2,IF('Vessel List A'!BC42=3,3,IF('Vessel List A'!BC42=4,4,IF('Vessel List A'!BC42=5,5,IF('Vessel List A'!BC42=6,6,IF('Vessel List A'!BC42=7,7,IF('Vessel List A'!BC42=8,8,IF('Vessel List A'!BC42=9,9,IF('Vessel List A'!BC42=10,10,IF('Vessel List A'!BC42=11,11,IF('Vessel List A'!BC42=12,12,IF('Vessel List A'!BC42=13,13,IF('Vessel List A'!BC42=14,14,IF('Vessel List A'!BC42=15,15,IF('Vessel List A'!BC42=16,16,0))))))))))))))))))</f>
        <v xml:space="preserve"> </v>
      </c>
      <c r="AE43" s="154"/>
      <c r="AF43" s="158"/>
      <c r="AG43" s="390" t="str">
        <f t="shared" si="8"/>
        <v/>
      </c>
      <c r="AH43" s="158"/>
      <c r="AI43" s="137"/>
      <c r="AJ43" s="388" t="str">
        <f t="shared" si="9"/>
        <v/>
      </c>
      <c r="AK43" s="157" t="str">
        <f>IF(VALUE(IF('Vessel List A'!BP42=1,1,IF('Vessel List A'!BP42=2,2,IF('Vessel List A'!BP42=3,3,IF('Vessel List A'!BP42=4,4,IF('Vessel List A'!BP42=5,5,IF('Vessel List A'!BP42=6,6,IF('Vessel List A'!BP42=7,7,IF('Vessel List A'!BP42=8,8,IF('Vessel List A'!BP42=9,9,IF('Vessel List A'!BP42=10,10,IF('Vessel List A'!BP42=11,11,IF('Vessel List A'!BP42=12,12,IF('Vessel List A'!BP42=13,13,IF('Vessel List A'!BP42=14,14,IF('Vessel List A'!BP42=15,15,IF('Vessel List A'!BP42=16,16,0)))))))))))))))))=0," ",VALUE(IF('Vessel List A'!BP42=1,1,IF('Vessel List A'!BP42=2,2,IF('Vessel List A'!BP42=3,3,IF('Vessel List A'!BP42=4,4,IF('Vessel List A'!BP42=5,5,IF('Vessel List A'!BP42=6,6,IF('Vessel List A'!BP42=7,7,IF('Vessel List A'!BP42=8,8,IF('Vessel List A'!BP42=9,9,IF('Vessel List A'!BP42=10,10,IF('Vessel List A'!BP42=11,11,IF('Vessel List A'!BP42=12,12,IF('Vessel List A'!BP42=13,13,IF('Vessel List A'!BP42=14,14,IF('Vessel List A'!BP42=15,15,IF('Vessel List A'!BP42=16,16,0))))))))))))))))))</f>
        <v xml:space="preserve"> </v>
      </c>
      <c r="AL43" s="154"/>
      <c r="AM43" s="158"/>
      <c r="AN43" s="390" t="str">
        <f t="shared" si="10"/>
        <v/>
      </c>
      <c r="AO43" s="158"/>
      <c r="AP43" s="137"/>
      <c r="AQ43" s="388" t="str">
        <f t="shared" si="11"/>
        <v/>
      </c>
      <c r="AR43" s="157" t="str">
        <f>IF(VALUE(IF('Vessel List A'!CC42=1,1,IF('Vessel List A'!CC42=2,2,IF('Vessel List A'!CC42=3,3,IF('Vessel List A'!CC42=4,4,IF('Vessel List A'!CC42=5,5,IF('Vessel List A'!CC42=6,6,IF('Vessel List A'!CC42=7,7,IF('Vessel List A'!CC42=8,8,IF('Vessel List A'!CC42=9,9,IF('Vessel List A'!CC42=10,10,IF('Vessel List A'!CC42=11,11,IF('Vessel List A'!CC42=12,12,IF('Vessel List A'!CC42=13,13,IF('Vessel List A'!CC42=14,14,IF('Vessel List A'!CC42=15,15,IF('Vessel List A'!CC42=16,16,0)))))))))))))))))=0," ",VALUE(IF('Vessel List A'!CC42=1,1,IF('Vessel List A'!CC42=2,2,IF('Vessel List A'!CC42=3,3,IF('Vessel List A'!CC42=4,4,IF('Vessel List A'!CC42=5,5,IF('Vessel List A'!CC42=6,6,IF('Vessel List A'!CC42=7,7,IF('Vessel List A'!CC42=8,8,IF('Vessel List A'!CC42=9,9,IF('Vessel List A'!CC42=10,10,IF('Vessel List A'!CC42=11,11,IF('Vessel List A'!CC42=12,12,IF('Vessel List A'!CC42=13,13,IF('Vessel List A'!CC42=14,14,IF('Vessel List A'!CC42=15,15,IF('Vessel List A'!CC42=16,16,0))))))))))))))))))</f>
        <v xml:space="preserve"> </v>
      </c>
      <c r="AS43" s="154"/>
      <c r="AT43" s="158"/>
      <c r="AU43" s="390" t="str">
        <f t="shared" si="12"/>
        <v/>
      </c>
      <c r="AV43" s="158"/>
      <c r="AW43" s="137"/>
      <c r="AX43" s="388" t="str">
        <f t="shared" si="13"/>
        <v/>
      </c>
      <c r="AY43" s="157" t="str">
        <f>IF(VALUE(IF('Vessel List A'!CP42=1,1,IF('Vessel List A'!CP42=2,2,IF('Vessel List A'!CP42=3,3,IF('Vessel List A'!CP42=4,4,IF('Vessel List A'!CP42=5,5,IF('Vessel List A'!CP42=6,6,IF('Vessel List A'!CP42=7,7,IF('Vessel List A'!CP42=8,8,IF('Vessel List A'!CP42=9,9,IF('Vessel List A'!CP42=10,10,IF('Vessel List A'!CP42=11,11,IF('Vessel List A'!CP42=12,12,IF('Vessel List A'!CP42=13,13,IF('Vessel List A'!CP42=14,14,IF('Vessel List A'!CP42=15,15,IF('Vessel List A'!CP42=16,16,0)))))))))))))))))=0," ",VALUE(IF('Vessel List A'!CP42=1,1,IF('Vessel List A'!CP42=2,2,IF('Vessel List A'!CP42=3,3,IF('Vessel List A'!CP42=4,4,IF('Vessel List A'!CP42=5,5,IF('Vessel List A'!CP42=6,6,IF('Vessel List A'!CP42=7,7,IF('Vessel List A'!CP42=8,8,IF('Vessel List A'!CP42=9,9,IF('Vessel List A'!CP42=10,10,IF('Vessel List A'!CP42=11,11,IF('Vessel List A'!CP42=12,12,IF('Vessel List A'!CP42=13,13,IF('Vessel List A'!CP42=14,14,IF('Vessel List A'!CP42=15,15,IF('Vessel List A'!CP42=16,16,0))))))))))))))))))</f>
        <v xml:space="preserve"> </v>
      </c>
      <c r="AZ43" s="154"/>
      <c r="BA43" s="158"/>
      <c r="BB43" s="390" t="str">
        <f t="shared" si="14"/>
        <v/>
      </c>
      <c r="BC43" s="158"/>
      <c r="BD43" s="137"/>
      <c r="BE43" s="388" t="str">
        <f t="shared" si="15"/>
        <v/>
      </c>
      <c r="BF43" s="157" t="str">
        <f>IF(VALUE(IF('Vessel List A'!DC42=1,1,IF('Vessel List A'!DC42=2,2,IF('Vessel List A'!DC42=3,3,IF('Vessel List A'!DC42=4,4,IF('Vessel List A'!DC42=5,5,IF('Vessel List A'!DC42=6,6,IF('Vessel List A'!DC42=7,7,IF('Vessel List A'!DC42=8,8,IF('Vessel List A'!DC42=9,9,IF('Vessel List A'!DC42=10,10,IF('Vessel List A'!DC42=11,11,IF('Vessel List A'!DC42=12,12,IF('Vessel List A'!DC42=13,13,IF('Vessel List A'!DC42=14,14,IF('Vessel List A'!DC42=15,15,IF('Vessel List A'!DC42=16,16,0)))))))))))))))))=0," ",VALUE(IF('Vessel List A'!DC42=1,1,IF('Vessel List A'!DC42=2,2,IF('Vessel List A'!DC42=3,3,IF('Vessel List A'!DC42=4,4,IF('Vessel List A'!DC42=5,5,IF('Vessel List A'!DC42=6,6,IF('Vessel List A'!DC42=7,7,IF('Vessel List A'!DC42=8,8,IF('Vessel List A'!DC42=9,9,IF('Vessel List A'!DC42=10,10,IF('Vessel List A'!DC42=11,11,IF('Vessel List A'!DC42=12,12,IF('Vessel List A'!DC42=13,13,IF('Vessel List A'!DC42=14,14,IF('Vessel List A'!DC42=15,15,IF('Vessel List A'!DC42=16,16,0))))))))))))))))))</f>
        <v xml:space="preserve"> </v>
      </c>
      <c r="BG43" s="154"/>
      <c r="BH43" s="158"/>
      <c r="BI43" s="390" t="str">
        <f t="shared" si="16"/>
        <v/>
      </c>
      <c r="BJ43" s="158"/>
      <c r="BK43" s="137"/>
      <c r="BL43" s="388" t="str">
        <f t="shared" si="17"/>
        <v/>
      </c>
      <c r="BM43" s="157" t="str">
        <f>IF(VALUE(IF('Vessel List A'!DP42=1,1,IF('Vessel List A'!DP42=2,2,IF('Vessel List A'!DP42=3,3,IF('Vessel List A'!DP42=4,4,IF('Vessel List A'!DP42=5,5,IF('Vessel List A'!DP42=6,6,IF('Vessel List A'!DP42=7,7,IF('Vessel List A'!DP42=8,8,IF('Vessel List A'!DP42=9,9,IF('Vessel List A'!DP42=10,10,IF('Vessel List A'!DP42=11,11,IF('Vessel List A'!DP42=12,12,IF('Vessel List A'!DP42=13,13,IF('Vessel List A'!DP42=14,14,IF('Vessel List A'!DP42=15,15,IF('Vessel List A'!DP42=16,16,0)))))))))))))))))=0," ",VALUE(IF('Vessel List A'!DP42=1,1,IF('Vessel List A'!DP42=2,2,IF('Vessel List A'!DP42=3,3,IF('Vessel List A'!DP42=4,4,IF('Vessel List A'!DP42=5,5,IF('Vessel List A'!DP42=6,6,IF('Vessel List A'!DP42=7,7,IF('Vessel List A'!DP42=8,8,IF('Vessel List A'!DP42=9,9,IF('Vessel List A'!DP42=10,10,IF('Vessel List A'!DP42=11,11,IF('Vessel List A'!DP42=12,12,IF('Vessel List A'!DP42=13,13,IF('Vessel List A'!DP42=14,14,IF('Vessel List A'!DP42=15,15,IF('Vessel List A'!DP42=16,16,0))))))))))))))))))</f>
        <v xml:space="preserve"> </v>
      </c>
      <c r="BN43" s="154"/>
      <c r="BO43" s="158"/>
      <c r="BP43" s="390" t="str">
        <f t="shared" si="18"/>
        <v/>
      </c>
      <c r="BQ43" s="158"/>
      <c r="BR43" s="137"/>
      <c r="BS43" s="388" t="str">
        <f t="shared" si="19"/>
        <v/>
      </c>
      <c r="BT43" s="157" t="str">
        <f>IF(VALUE(IF('Vessel List A'!EC42=1,1,IF('Vessel List A'!EC42=2,2,IF('Vessel List A'!EC42=3,3,IF('Vessel List A'!EC42=4,4,IF('Vessel List A'!EC42=5,5,IF('Vessel List A'!EC42=6,6,IF('Vessel List A'!EC42=7,7,IF('Vessel List A'!EC42=8,8,IF('Vessel List A'!EC42=9,9,IF('Vessel List A'!EC42=10,10,IF('Vessel List A'!EC42=11,11,IF('Vessel List A'!EC42=12,12,IF('Vessel List A'!EC42=13,13,IF('Vessel List A'!EC42=14,14,IF('Vessel List A'!EC42=15,15,IF('Vessel List A'!EC42=16,16,0)))))))))))))))))=0," ",VALUE(IF('Vessel List A'!EC42=1,1,IF('Vessel List A'!EC42=2,2,IF('Vessel List A'!EC42=3,3,IF('Vessel List A'!EC42=4,4,IF('Vessel List A'!EC42=5,5,IF('Vessel List A'!EC42=6,6,IF('Vessel List A'!EC42=7,7,IF('Vessel List A'!EC42=8,8,IF('Vessel List A'!EC42=9,9,IF('Vessel List A'!EC42=10,10,IF('Vessel List A'!EC42=11,11,IF('Vessel List A'!EC42=12,12,IF('Vessel List A'!EC42=13,13,IF('Vessel List A'!EC42=14,14,IF('Vessel List A'!EC42=15,15,IF('Vessel List A'!EC42=16,16,0))))))))))))))))))</f>
        <v xml:space="preserve"> </v>
      </c>
      <c r="BU43" s="154"/>
      <c r="BV43" s="158"/>
      <c r="BW43" s="390" t="str">
        <f t="shared" si="20"/>
        <v/>
      </c>
      <c r="BX43" s="158"/>
      <c r="BY43" s="137"/>
      <c r="BZ43" s="388" t="str">
        <f t="shared" si="21"/>
        <v/>
      </c>
      <c r="CA43" s="157" t="str">
        <f>IF(VALUE(IF('Vessel List A'!EP42=1,1,IF('Vessel List A'!EP42=2,2,IF('Vessel List A'!EP42=3,3,IF('Vessel List A'!EP42=4,4,IF('Vessel List A'!EP42=5,5,IF('Vessel List A'!EP42=6,6,IF('Vessel List A'!EP42=7,7,IF('Vessel List A'!EP42=8,8,IF('Vessel List A'!EP42=9,9,IF('Vessel List A'!EP42=10,10,IF('Vessel List A'!EP42=11,11,IF('Vessel List A'!EP42=12,12,IF('Vessel List A'!EP42=13,13,IF('Vessel List A'!EP42=14,14,IF('Vessel List A'!EP42=15,15,IF('Vessel List A'!EP42=16,16,0)))))))))))))))))=0," ",VALUE(IF('Vessel List A'!EP42=1,1,IF('Vessel List A'!EP42=2,2,IF('Vessel List A'!EP42=3,3,IF('Vessel List A'!EP42=4,4,IF('Vessel List A'!EP42=5,5,IF('Vessel List A'!EP42=6,6,IF('Vessel List A'!EP42=7,7,IF('Vessel List A'!EP42=8,8,IF('Vessel List A'!EP42=9,9,IF('Vessel List A'!EP42=10,10,IF('Vessel List A'!EP42=11,11,IF('Vessel List A'!EP42=12,12,IF('Vessel List A'!EP42=13,13,IF('Vessel List A'!EP42=14,14,IF('Vessel List A'!EP42=15,15,IF('Vessel List A'!EP42=16,16,0))))))))))))))))))</f>
        <v xml:space="preserve"> </v>
      </c>
      <c r="CB43" s="154"/>
      <c r="CC43" s="158"/>
      <c r="CD43" s="390" t="str">
        <f t="shared" si="22"/>
        <v/>
      </c>
      <c r="CE43" s="158"/>
      <c r="CF43" s="137"/>
      <c r="CG43" s="388" t="str">
        <f t="shared" si="23"/>
        <v/>
      </c>
      <c r="CH43" s="157" t="str">
        <f>IF(VALUE(IF('Vessel List A'!FC42=1,1,IF('Vessel List A'!FC42=2,2,IF('Vessel List A'!FC42=3,3,IF('Vessel List A'!FC42=4,4,IF('Vessel List A'!FC42=5,5,IF('Vessel List A'!FC42=6,6,IF('Vessel List A'!FC42=7,7,IF('Vessel List A'!FC42=8,8,IF('Vessel List A'!FC42=9,9,IF('Vessel List A'!FC42=10,10,IF('Vessel List A'!FC42=11,11,IF('Vessel List A'!FC42=12,12,IF('Vessel List A'!FC42=13,13,IF('Vessel List A'!FC42=14,14,IF('Vessel List A'!FC42=15,15,IF('Vessel List A'!FC42=16,16,0)))))))))))))))))=0," ",VALUE(IF('Vessel List A'!FC42=1,1,IF('Vessel List A'!FC42=2,2,IF('Vessel List A'!FC42=3,3,IF('Vessel List A'!FC42=4,4,IF('Vessel List A'!FC42=5,5,IF('Vessel List A'!FC42=6,6,IF('Vessel List A'!FC42=7,7,IF('Vessel List A'!FC42=8,8,IF('Vessel List A'!FC42=9,9,IF('Vessel List A'!FC42=10,10,IF('Vessel List A'!FC42=11,11,IF('Vessel List A'!FC42=12,12,IF('Vessel List A'!FC42=13,13,IF('Vessel List A'!FC42=14,14,IF('Vessel List A'!FC42=15,15,IF('Vessel List A'!FC42=16,16,0))))))))))))))))))</f>
        <v xml:space="preserve"> </v>
      </c>
      <c r="CI43" s="154"/>
      <c r="CJ43" s="158"/>
      <c r="CK43" s="390" t="str">
        <f t="shared" si="24"/>
        <v/>
      </c>
      <c r="CL43" s="158"/>
      <c r="CM43" s="137"/>
      <c r="CN43" s="388" t="str">
        <f t="shared" si="25"/>
        <v/>
      </c>
      <c r="CO43" s="157" t="str">
        <f>IF(VALUE(IF('Vessel List A'!FP42=1,1,IF('Vessel List A'!FP42=2,2,IF('Vessel List A'!FP42=3,3,IF('Vessel List A'!FP42=4,4,IF('Vessel List A'!FP42=5,5,IF('Vessel List A'!FP42=6,6,IF('Vessel List A'!FP42=7,7,IF('Vessel List A'!FP42=8,8,IF('Vessel List A'!FP42=9,9,IF('Vessel List A'!FP42=10,10,IF('Vessel List A'!FP42=11,11,IF('Vessel List A'!FP42=12,12,IF('Vessel List A'!FP42=13,13,IF('Vessel List A'!FP42=14,14,IF('Vessel List A'!FP42=15,15,IF('Vessel List A'!FP42=16,16,0)))))))))))))))))=0," ",VALUE(IF('Vessel List A'!FP42=1,1,IF('Vessel List A'!FP42=2,2,IF('Vessel List A'!FP42=3,3,IF('Vessel List A'!FP42=4,4,IF('Vessel List A'!FP42=5,5,IF('Vessel List A'!FP42=6,6,IF('Vessel List A'!FP42=7,7,IF('Vessel List A'!FP42=8,8,IF('Vessel List A'!FP42=9,9,IF('Vessel List A'!FP42=10,10,IF('Vessel List A'!FP42=11,11,IF('Vessel List A'!FP42=12,12,IF('Vessel List A'!FP42=13,13,IF('Vessel List A'!FP42=14,14,IF('Vessel List A'!FP42=15,15,IF('Vessel List A'!FP42=16,16,0))))))))))))))))))</f>
        <v xml:space="preserve"> </v>
      </c>
      <c r="CP43" s="154"/>
      <c r="CQ43" s="158"/>
      <c r="CR43" s="390" t="str">
        <f t="shared" si="26"/>
        <v/>
      </c>
      <c r="CS43" s="158"/>
      <c r="CT43" s="137"/>
      <c r="CU43" s="388" t="str">
        <f t="shared" si="27"/>
        <v/>
      </c>
      <c r="CV43" s="157" t="str">
        <f>IF(VALUE(IF('Vessel List A'!GC42=1,1,IF('Vessel List A'!GC42=2,2,IF('Vessel List A'!GC42=3,3,IF('Vessel List A'!GC42=4,4,IF('Vessel List A'!GC42=5,5,IF('Vessel List A'!GC42=6,6,IF('Vessel List A'!GC42=7,7,IF('Vessel List A'!GC42=8,8,IF('Vessel List A'!GC42=9,9,IF('Vessel List A'!GC42=10,10,IF('Vessel List A'!GC42=11,11,IF('Vessel List A'!GC42=12,12,IF('Vessel List A'!GC42=13,13,IF('Vessel List A'!GC42=14,14,IF('Vessel List A'!GC42=15,15,IF('Vessel List A'!GC42=16,16,0)))))))))))))))))=0," ",VALUE(IF('Vessel List A'!GC42=1,1,IF('Vessel List A'!GC42=2,2,IF('Vessel List A'!GC42=3,3,IF('Vessel List A'!GC42=4,4,IF('Vessel List A'!GC42=5,5,IF('Vessel List A'!GC42=6,6,IF('Vessel List A'!GC42=7,7,IF('Vessel List A'!GC42=8,8,IF('Vessel List A'!GC42=9,9,IF('Vessel List A'!GC42=10,10,IF('Vessel List A'!GC42=11,11,IF('Vessel List A'!GC42=12,12,IF('Vessel List A'!GC42=13,13,IF('Vessel List A'!GC42=14,14,IF('Vessel List A'!GC42=15,15,IF('Vessel List A'!GC42=16,16,0))))))))))))))))))</f>
        <v xml:space="preserve"> </v>
      </c>
      <c r="CW43" s="154"/>
      <c r="CX43" s="158"/>
      <c r="CY43" s="390" t="str">
        <f t="shared" si="28"/>
        <v/>
      </c>
      <c r="CZ43" s="158"/>
      <c r="DA43" s="137"/>
      <c r="DB43" s="388" t="str">
        <f t="shared" si="29"/>
        <v/>
      </c>
      <c r="DC43" s="157" t="str">
        <f>IF(VALUE(IF('Vessel List A'!GP42=1,1,IF('Vessel List A'!GP42=2,2,IF('Vessel List A'!GP42=3,3,IF('Vessel List A'!GP42=4,4,IF('Vessel List A'!GP42=5,5,IF('Vessel List A'!GP42=6,6,IF('Vessel List A'!GP42=7,7,IF('Vessel List A'!GP42=8,8,IF('Vessel List A'!GP42=9,9,IF('Vessel List A'!GP42=10,10,IF('Vessel List A'!GP42=11,11,IF('Vessel List A'!GP42=12,12,IF('Vessel List A'!GP42=13,13,IF('Vessel List A'!GP42=14,14,IF('Vessel List A'!GP42=15,15,IF('Vessel List A'!GP42=16,16,0)))))))))))))))))=0," ",VALUE(IF('Vessel List A'!GP42=1,1,IF('Vessel List A'!GP42=2,2,IF('Vessel List A'!GP42=3,3,IF('Vessel List A'!GP42=4,4,IF('Vessel List A'!GP42=5,5,IF('Vessel List A'!GP42=6,6,IF('Vessel List A'!GP42=7,7,IF('Vessel List A'!GP42=8,8,IF('Vessel List A'!GP42=9,9,IF('Vessel List A'!GP42=10,10,IF('Vessel List A'!GP42=11,11,IF('Vessel List A'!GP42=12,12,IF('Vessel List A'!GP42=13,13,IF('Vessel List A'!GP42=14,14,IF('Vessel List A'!GP42=15,15,IF('Vessel List A'!GP42=16,16,0))))))))))))))))))</f>
        <v xml:space="preserve"> </v>
      </c>
      <c r="DD43" s="154"/>
      <c r="DE43" s="158"/>
      <c r="DF43" s="390" t="str">
        <f t="shared" si="30"/>
        <v/>
      </c>
      <c r="DG43" s="158"/>
      <c r="DH43" s="137"/>
      <c r="DI43" s="388" t="str">
        <f t="shared" si="31"/>
        <v/>
      </c>
      <c r="DJ43" s="157" t="str">
        <f>IF(VALUE(IF('Vessel List A'!HC42=1,1,IF('Vessel List A'!HC42=2,2,IF('Vessel List A'!HC42=3,3,IF('Vessel List A'!HC42=4,4,IF('Vessel List A'!HC42=5,5,IF('Vessel List A'!HC42=6,6,IF('Vessel List A'!HC42=7,7,IF('Vessel List A'!HC42=8,8,IF('Vessel List A'!HC42=9,9,IF('Vessel List A'!HC42=10,10,IF('Vessel List A'!HC42=11,11,IF('Vessel List A'!HC42=12,12,IF('Vessel List A'!HC42=13,13,IF('Vessel List A'!HC42=14,14,IF('Vessel List A'!HC42=15,15,IF('Vessel List A'!HC42=16,16,0)))))))))))))))))=0," ",VALUE(IF('Vessel List A'!HC42=1,1,IF('Vessel List A'!HC42=2,2,IF('Vessel List A'!HC42=3,3,IF('Vessel List A'!HC42=4,4,IF('Vessel List A'!HC42=5,5,IF('Vessel List A'!HC42=6,6,IF('Vessel List A'!HC42=7,7,IF('Vessel List A'!HC42=8,8,IF('Vessel List A'!HC42=9,9,IF('Vessel List A'!HC42=10,10,IF('Vessel List A'!HC42=11,11,IF('Vessel List A'!HC42=12,12,IF('Vessel List A'!HC42=13,13,IF('Vessel List A'!HC42=14,14,IF('Vessel List A'!HC42=15,15,IF('Vessel List A'!HC42=16,16,0))))))))))))))))))</f>
        <v xml:space="preserve"> </v>
      </c>
      <c r="DK43" s="154"/>
      <c r="DL43" s="158"/>
      <c r="DM43" s="390" t="str">
        <f t="shared" si="32"/>
        <v/>
      </c>
      <c r="DN43" s="158"/>
      <c r="DO43" s="137"/>
      <c r="DP43" s="388" t="str">
        <f t="shared" si="33"/>
        <v/>
      </c>
      <c r="DQ43" s="157" t="str">
        <f>IF(VALUE(IF('Vessel List A'!HP42=1,1,IF('Vessel List A'!HP42=2,2,IF('Vessel List A'!HP42=3,3,IF('Vessel List A'!HP42=4,4,IF('Vessel List A'!HP42=5,5,IF('Vessel List A'!HP42=6,6,IF('Vessel List A'!HP42=7,7,IF('Vessel List A'!HP42=8,8,IF('Vessel List A'!HP42=9,9,IF('Vessel List A'!HP42=10,10,IF('Vessel List A'!HP42=11,11,IF('Vessel List A'!HP42=12,12,IF('Vessel List A'!HP42=13,13,IF('Vessel List A'!HP42=14,14,IF('Vessel List A'!HP42=15,15,IF('Vessel List A'!HP42=16,16,0)))))))))))))))))=0," ",VALUE(IF('Vessel List A'!HP42=1,1,IF('Vessel List A'!HP42=2,2,IF('Vessel List A'!HP42=3,3,IF('Vessel List A'!HP42=4,4,IF('Vessel List A'!HP42=5,5,IF('Vessel List A'!HP42=6,6,IF('Vessel List A'!HP42=7,7,IF('Vessel List A'!HP42=8,8,IF('Vessel List A'!HP42=9,9,IF('Vessel List A'!HP42=10,10,IF('Vessel List A'!HP42=11,11,IF('Vessel List A'!HP42=12,12,IF('Vessel List A'!HP42=13,13,IF('Vessel List A'!HP42=14,14,IF('Vessel List A'!HP42=15,15,IF('Vessel List A'!HP42=16,16,0))))))))))))))))))</f>
        <v xml:space="preserve"> </v>
      </c>
      <c r="DR43" s="154"/>
      <c r="DS43" s="158"/>
      <c r="DT43" s="390" t="str">
        <f t="shared" si="34"/>
        <v/>
      </c>
      <c r="DU43" s="158"/>
      <c r="DV43" s="137"/>
      <c r="DW43" s="388" t="str">
        <f t="shared" si="35"/>
        <v/>
      </c>
      <c r="DX43" s="157" t="str">
        <f>IF(VALUE(IF('Vessel List A'!IC42=1,1,IF('Vessel List A'!IC42=2,2,IF('Vessel List A'!IC42=3,3,IF('Vessel List A'!IC42=4,4,IF('Vessel List A'!IC42=5,5,IF('Vessel List A'!IC42=6,6,IF('Vessel List A'!IC42=7,7,IF('Vessel List A'!IC42=8,8,IF('Vessel List A'!IC42=9,9,IF('Vessel List A'!IC42=10,10,IF('Vessel List A'!IC42=11,11,IF('Vessel List A'!IC42=12,12,IF('Vessel List A'!IC42=13,13,IF('Vessel List A'!IC42=14,14,IF('Vessel List A'!IC42=15,15,IF('Vessel List A'!IC42=16,16,0)))))))))))))))))=0," ",VALUE(IF('Vessel List A'!IC42=1,1,IF('Vessel List A'!IC42=2,2,IF('Vessel List A'!IC42=3,3,IF('Vessel List A'!IC42=4,4,IF('Vessel List A'!IC42=5,5,IF('Vessel List A'!IC42=6,6,IF('Vessel List A'!IC42=7,7,IF('Vessel List A'!IC42=8,8,IF('Vessel List A'!IC42=9,9,IF('Vessel List A'!IC42=10,10,IF('Vessel List A'!IC42=11,11,IF('Vessel List A'!IC42=12,12,IF('Vessel List A'!IC42=13,13,IF('Vessel List A'!IC42=14,14,IF('Vessel List A'!IC42=15,15,IF('Vessel List A'!IC42=16,16,0))))))))))))))))))</f>
        <v xml:space="preserve"> </v>
      </c>
      <c r="DY43" s="154"/>
      <c r="DZ43" s="158"/>
      <c r="EA43" s="390" t="str">
        <f t="shared" si="36"/>
        <v/>
      </c>
      <c r="EB43" s="158"/>
      <c r="EC43" s="137"/>
      <c r="ED43" s="388" t="str">
        <f t="shared" si="37"/>
        <v/>
      </c>
      <c r="EE43" s="157" t="str">
        <f>IF(VALUE(IF('Vessel List A'!IP42=1,1,IF('Vessel List A'!IP42=2,2,IF('Vessel List A'!IP42=3,3,IF('Vessel List A'!IP42=4,4,IF('Vessel List A'!IP42=5,5,IF('Vessel List A'!IP42=6,6,IF('Vessel List A'!IP42=7,7,IF('Vessel List A'!IP42=8,8,IF('Vessel List A'!IP42=9,9,IF('Vessel List A'!IP42=10,10,IF('Vessel List A'!IP42=11,11,IF('Vessel List A'!IP42=12,12,IF('Vessel List A'!IP42=13,13,IF('Vessel List A'!IP42=14,14,IF('Vessel List A'!IP42=15,15,IF('Vessel List A'!IP42=16,16,0)))))))))))))))))=0," ",VALUE(IF('Vessel List A'!IP42=1,1,IF('Vessel List A'!IP42=2,2,IF('Vessel List A'!IP42=3,3,IF('Vessel List A'!IP42=4,4,IF('Vessel List A'!IP42=5,5,IF('Vessel List A'!IP42=6,6,IF('Vessel List A'!IP42=7,7,IF('Vessel List A'!IP42=8,8,IF('Vessel List A'!IP42=9,9,IF('Vessel List A'!IP42=10,10,IF('Vessel List A'!IP42=11,11,IF('Vessel List A'!IP42=12,12,IF('Vessel List A'!IP42=13,13,IF('Vessel List A'!IP42=14,14,IF('Vessel List A'!IP42=15,15,IF('Vessel List A'!IP42=16,16,0))))))))))))))))))</f>
        <v xml:space="preserve"> </v>
      </c>
      <c r="EF43" s="154"/>
      <c r="EG43" s="158"/>
      <c r="EH43" s="390" t="str">
        <f t="shared" si="38"/>
        <v/>
      </c>
      <c r="EI43" s="158"/>
      <c r="EJ43" s="137"/>
      <c r="EK43" s="397" t="str">
        <f t="shared" si="39"/>
        <v/>
      </c>
      <c r="EL43" s="144"/>
      <c r="EM43" s="157" t="str">
        <f>IF(VALUE(IF('Vessel List B'!C42=1,1,IF('Vessel List B'!C42=2,2,IF('Vessel List B'!C42=3,3,IF('Vessel List B'!C42=4,4,IF('Vessel List B'!C42=5,5,IF('Vessel List B'!C42=6,6,IF('Vessel List B'!C42=7,7,IF('Vessel List B'!C42=8,8,IF('Vessel List B'!C42=9,9,IF('Vessel List B'!C42=10,10,IF('Vessel List B'!C42=11,11,IF('Vessel List B'!C42=12,12,IF('Vessel List B'!C42=13,13,IF('Vessel List B'!C42=14,14,IF('Vessel List B'!C42=15,15,IF('Vessel List B'!C42=16,16,0)))))))))))))))))=0," ",VALUE(IF('Vessel List B'!C42=1,1,IF('Vessel List B'!C42=2,2,IF('Vessel List B'!C42=3,3,IF('Vessel List B'!C42=4,4,IF('Vessel List B'!C42=5,5,IF('Vessel List B'!C42=6,6,IF('Vessel List B'!C42=7,7,IF('Vessel List B'!C42=8,8,IF('Vessel List B'!C42=9,9,IF('Vessel List B'!C42=10,10,IF('Vessel List B'!C42=11,11,IF('Vessel List B'!C42=12,12,IF('Vessel List B'!C42=13,13,IF('Vessel List B'!C42=14,14,IF('Vessel List B'!C42=15,15,IF('Vessel List B'!C42=16,16,0))))))))))))))))))</f>
        <v xml:space="preserve"> </v>
      </c>
      <c r="EN43" s="154"/>
      <c r="EO43" s="158"/>
      <c r="EP43" s="390" t="str">
        <f t="shared" si="40"/>
        <v/>
      </c>
      <c r="EQ43" s="158"/>
      <c r="ER43" s="137"/>
      <c r="ES43" s="388" t="str">
        <f t="shared" si="41"/>
        <v/>
      </c>
      <c r="ET43" s="157" t="str">
        <f>IF(VALUE(IF('Vessel List B'!P42=1,1,IF('Vessel List B'!P42=2,2,IF('Vessel List B'!P42=3,3,IF('Vessel List B'!P42=4,4,IF('Vessel List B'!P42=5,5,IF('Vessel List B'!P42=6,6,IF('Vessel List B'!P42=7,7,IF('Vessel List B'!P42=8,8,IF('Vessel List B'!P42=9,9,IF('Vessel List B'!P42=10,10,IF('Vessel List B'!P42=11,11,IF('Vessel List B'!P42=12,12,IF('Vessel List B'!P42=13,13,IF('Vessel List B'!P42=14,14,IF('Vessel List B'!P42=15,15,IF('Vessel List B'!P42=16,16,0)))))))))))))))))=0," ",VALUE(IF('Vessel List B'!P42=1,1,IF('Vessel List B'!P42=2,2,IF('Vessel List B'!P42=3,3,IF('Vessel List B'!P42=4,4,IF('Vessel List B'!P42=5,5,IF('Vessel List B'!P42=6,6,IF('Vessel List B'!P42=7,7,IF('Vessel List B'!P42=8,8,IF('Vessel List B'!P42=9,9,IF('Vessel List B'!P42=10,10,IF('Vessel List B'!P42=11,11,IF('Vessel List B'!P42=12,12,IF('Vessel List B'!P42=13,13,IF('Vessel List B'!P42=14,14,IF('Vessel List B'!P42=15,15,IF('Vessel List B'!P42=16,16,0))))))))))))))))))</f>
        <v xml:space="preserve"> </v>
      </c>
      <c r="EU43" s="154"/>
      <c r="EV43" s="158"/>
      <c r="EW43" s="390" t="str">
        <f t="shared" si="42"/>
        <v/>
      </c>
      <c r="EX43" s="158"/>
      <c r="EY43" s="137"/>
      <c r="EZ43" s="388" t="str">
        <f t="shared" si="43"/>
        <v/>
      </c>
      <c r="FA43" s="157" t="str">
        <f>IF(VALUE(IF('Vessel List B'!AC42=1,1,IF('Vessel List B'!AC42=2,2,IF('Vessel List B'!AC42=3,3,IF('Vessel List B'!AC42=4,4,IF('Vessel List B'!AC42=5,5,IF('Vessel List B'!AC42=6,6,IF('Vessel List B'!AC42=7,7,IF('Vessel List B'!AC42=8,8,IF('Vessel List B'!AC42=9,9,IF('Vessel List B'!AC42=10,10,IF('Vessel List B'!AC42=11,11,IF('Vessel List B'!AC42=12,12,IF('Vessel List B'!AC42=13,13,IF('Vessel List B'!AC42=14,14,IF('Vessel List B'!AC42=15,15,IF('Vessel List B'!AC42=16,16,0)))))))))))))))))=0," ",VALUE(IF('Vessel List B'!AC42=1,1,IF('Vessel List B'!AC42=2,2,IF('Vessel List B'!AC42=3,3,IF('Vessel List B'!AC42=4,4,IF('Vessel List B'!AC42=5,5,IF('Vessel List B'!AC42=6,6,IF('Vessel List B'!AC42=7,7,IF('Vessel List B'!AC42=8,8,IF('Vessel List B'!AC42=9,9,IF('Vessel List B'!AC42=10,10,IF('Vessel List B'!AC42=11,11,IF('Vessel List B'!AC42=12,12,IF('Vessel List B'!AC42=13,13,IF('Vessel List B'!AC42=14,14,IF('Vessel List B'!AC42=15,15,IF('Vessel List B'!AC42=16,16,0))))))))))))))))))</f>
        <v xml:space="preserve"> </v>
      </c>
      <c r="FB43" s="154"/>
      <c r="FC43" s="158"/>
      <c r="FD43" s="390" t="str">
        <f t="shared" si="44"/>
        <v/>
      </c>
      <c r="FE43" s="158"/>
      <c r="FF43" s="137"/>
      <c r="FG43" s="388" t="str">
        <f t="shared" si="45"/>
        <v/>
      </c>
      <c r="FH43" s="157" t="str">
        <f>IF(VALUE(IF('Vessel List B'!AP42=1,1,IF('Vessel List B'!AP42=2,2,IF('Vessel List B'!AP42=3,3,IF('Vessel List B'!AP42=4,4,IF('Vessel List B'!AP42=5,5,IF('Vessel List B'!AP42=6,6,IF('Vessel List B'!AP42=7,7,IF('Vessel List B'!AP42=8,8,IF('Vessel List B'!AP42=9,9,IF('Vessel List B'!AP42=10,10,IF('Vessel List B'!AP42=11,11,IF('Vessel List B'!AP42=12,12,IF('Vessel List B'!AP42=13,13,IF('Vessel List B'!AP42=14,14,IF('Vessel List B'!AP42=15,15,IF('Vessel List B'!AP42=16,16,0)))))))))))))))))=0," ",VALUE(IF('Vessel List B'!AP42=1,1,IF('Vessel List B'!AP42=2,2,IF('Vessel List B'!AP42=3,3,IF('Vessel List B'!AP42=4,4,IF('Vessel List B'!AP42=5,5,IF('Vessel List B'!AP42=6,6,IF('Vessel List B'!AP42=7,7,IF('Vessel List B'!AP42=8,8,IF('Vessel List B'!AP42=9,9,IF('Vessel List B'!AP42=10,10,IF('Vessel List B'!AP42=11,11,IF('Vessel List B'!AP42=12,12,IF('Vessel List B'!AP42=13,13,IF('Vessel List B'!AP42=14,14,IF('Vessel List B'!AP42=15,15,IF('Vessel List B'!AP42=16,16,0))))))))))))))))))</f>
        <v xml:space="preserve"> </v>
      </c>
      <c r="FI43" s="154"/>
      <c r="FJ43" s="158"/>
      <c r="FK43" s="390" t="str">
        <f t="shared" si="46"/>
        <v/>
      </c>
      <c r="FL43" s="158"/>
      <c r="FM43" s="137"/>
      <c r="FN43" s="388" t="str">
        <f t="shared" si="47"/>
        <v/>
      </c>
      <c r="FO43" s="157" t="str">
        <f>IF(VALUE(IF('Vessel List B'!BC42=1,1,IF('Vessel List B'!BC42=2,2,IF('Vessel List B'!BC42=3,3,IF('Vessel List B'!BC42=4,4,IF('Vessel List B'!BC42=5,5,IF('Vessel List B'!BC42=6,6,IF('Vessel List B'!BC42=7,7,IF('Vessel List B'!BC42=8,8,IF('Vessel List B'!BC42=9,9,IF('Vessel List B'!BC42=10,10,IF('Vessel List B'!BC42=11,11,IF('Vessel List B'!BC42=12,12,IF('Vessel List B'!BC42=13,13,IF('Vessel List B'!BC42=14,14,IF('Vessel List B'!BC42=15,15,IF('Vessel List B'!BC42=16,16,0)))))))))))))))))=0," ",VALUE(IF('Vessel List B'!BC42=1,1,IF('Vessel List B'!BC42=2,2,IF('Vessel List B'!BC42=3,3,IF('Vessel List B'!BC42=4,4,IF('Vessel List B'!BC42=5,5,IF('Vessel List B'!BC42=6,6,IF('Vessel List B'!BC42=7,7,IF('Vessel List B'!BC42=8,8,IF('Vessel List B'!BC42=9,9,IF('Vessel List B'!BC42=10,10,IF('Vessel List B'!BC42=11,11,IF('Vessel List B'!BC42=12,12,IF('Vessel List B'!BC42=13,13,IF('Vessel List B'!BC42=14,14,IF('Vessel List B'!BC42=15,15,IF('Vessel List B'!BC42=16,16,0))))))))))))))))))</f>
        <v xml:space="preserve"> </v>
      </c>
      <c r="FP43" s="154"/>
      <c r="FQ43" s="158"/>
      <c r="FR43" s="390" t="str">
        <f t="shared" si="48"/>
        <v/>
      </c>
      <c r="FS43" s="158"/>
      <c r="FT43" s="137"/>
      <c r="FU43" s="388" t="str">
        <f t="shared" si="49"/>
        <v/>
      </c>
      <c r="FV43" s="157" t="str">
        <f>IF(VALUE(IF('Vessel List B'!BP42=1,1,IF('Vessel List B'!BP42=2,2,IF('Vessel List B'!BP42=3,3,IF('Vessel List B'!BP42=4,4,IF('Vessel List B'!BP42=5,5,IF('Vessel List B'!BP42=6,6,IF('Vessel List B'!BP42=7,7,IF('Vessel List B'!BP42=8,8,IF('Vessel List B'!BP42=9,9,IF('Vessel List B'!BP42=10,10,IF('Vessel List B'!BP42=11,11,IF('Vessel List B'!BP42=12,12,IF('Vessel List B'!BP42=13,13,IF('Vessel List B'!BP42=14,14,IF('Vessel List B'!BP42=15,15,IF('Vessel List B'!BP42=16,16,0)))))))))))))))))=0," ",VALUE(IF('Vessel List B'!BP42=1,1,IF('Vessel List B'!BP42=2,2,IF('Vessel List B'!BP42=3,3,IF('Vessel List B'!BP42=4,4,IF('Vessel List B'!BP42=5,5,IF('Vessel List B'!BP42=6,6,IF('Vessel List B'!BP42=7,7,IF('Vessel List B'!BP42=8,8,IF('Vessel List B'!BP42=9,9,IF('Vessel List B'!BP42=10,10,IF('Vessel List B'!BP42=11,11,IF('Vessel List B'!BP42=12,12,IF('Vessel List B'!BP42=13,13,IF('Vessel List B'!BP42=14,14,IF('Vessel List B'!BP42=15,15,IF('Vessel List B'!BP42=16,16,0))))))))))))))))))</f>
        <v xml:space="preserve"> </v>
      </c>
      <c r="FW43" s="154"/>
      <c r="FX43" s="158"/>
      <c r="FY43" s="390" t="str">
        <f t="shared" si="50"/>
        <v/>
      </c>
      <c r="FZ43" s="158"/>
      <c r="GA43" s="137"/>
      <c r="GB43" s="388" t="str">
        <f t="shared" si="51"/>
        <v/>
      </c>
      <c r="GC43" s="157" t="str">
        <f>IF(VALUE(IF('Vessel List B'!CC42=1,1,IF('Vessel List B'!CC42=2,2,IF('Vessel List B'!CC42=3,3,IF('Vessel List B'!CC42=4,4,IF('Vessel List B'!CC42=5,5,IF('Vessel List B'!CC42=6,6,IF('Vessel List B'!CC42=7,7,IF('Vessel List B'!CC42=8,8,IF('Vessel List B'!CC42=9,9,IF('Vessel List B'!CC42=10,10,IF('Vessel List B'!CC42=11,11,IF('Vessel List B'!CC42=12,12,IF('Vessel List B'!CC42=13,13,IF('Vessel List B'!CC42=14,14,IF('Vessel List B'!CC42=15,15,IF('Vessel List B'!CC42=16,16,0)))))))))))))))))=0," ",VALUE(IF('Vessel List B'!CC42=1,1,IF('Vessel List B'!CC42=2,2,IF('Vessel List B'!CC42=3,3,IF('Vessel List B'!CC42=4,4,IF('Vessel List B'!CC42=5,5,IF('Vessel List B'!CC42=6,6,IF('Vessel List B'!CC42=7,7,IF('Vessel List B'!CC42=8,8,IF('Vessel List B'!CC42=9,9,IF('Vessel List B'!CC42=10,10,IF('Vessel List B'!CC42=11,11,IF('Vessel List B'!CC42=12,12,IF('Vessel List B'!CC42=13,13,IF('Vessel List B'!CC42=14,14,IF('Vessel List B'!CC42=15,15,IF('Vessel List B'!CC42=16,16,0))))))))))))))))))</f>
        <v xml:space="preserve"> </v>
      </c>
      <c r="GD43" s="154"/>
      <c r="GE43" s="158"/>
      <c r="GF43" s="390" t="str">
        <f t="shared" si="52"/>
        <v/>
      </c>
      <c r="GG43" s="158"/>
      <c r="GH43" s="137"/>
      <c r="GI43" s="388" t="str">
        <f t="shared" si="53"/>
        <v/>
      </c>
      <c r="GJ43" s="157" t="str">
        <f>IF(VALUE(IF('Vessel List B'!CP42=1,1,IF('Vessel List B'!CP42=2,2,IF('Vessel List B'!CP42=3,3,IF('Vessel List B'!CP42=4,4,IF('Vessel List B'!CP42=5,5,IF('Vessel List B'!CP42=6,6,IF('Vessel List B'!CP42=7,7,IF('Vessel List B'!CP42=8,8,IF('Vessel List B'!CP42=9,9,IF('Vessel List B'!CP42=10,10,IF('Vessel List B'!CP42=11,11,IF('Vessel List B'!CP42=12,12,IF('Vessel List B'!CP42=13,13,IF('Vessel List B'!CP42=14,14,IF('Vessel List B'!CP42=15,15,IF('Vessel List B'!CP42=16,16,0)))))))))))))))))=0," ",VALUE(IF('Vessel List B'!CP42=1,1,IF('Vessel List B'!CP42=2,2,IF('Vessel List B'!CP42=3,3,IF('Vessel List B'!CP42=4,4,IF('Vessel List B'!CP42=5,5,IF('Vessel List B'!CP42=6,6,IF('Vessel List B'!CP42=7,7,IF('Vessel List B'!CP42=8,8,IF('Vessel List B'!CP42=9,9,IF('Vessel List B'!CP42=10,10,IF('Vessel List B'!CP42=11,11,IF('Vessel List B'!CP42=12,12,IF('Vessel List B'!CP42=13,13,IF('Vessel List B'!CP42=14,14,IF('Vessel List B'!CP42=15,15,IF('Vessel List B'!CP42=16,16,0))))))))))))))))))</f>
        <v xml:space="preserve"> </v>
      </c>
      <c r="GK43" s="154"/>
      <c r="GL43" s="158"/>
      <c r="GM43" s="390" t="str">
        <f t="shared" si="54"/>
        <v/>
      </c>
      <c r="GN43" s="158"/>
      <c r="GO43" s="137"/>
      <c r="GP43" s="388" t="str">
        <f t="shared" si="55"/>
        <v/>
      </c>
      <c r="GQ43" s="157" t="str">
        <f>IF(VALUE(IF('Vessel List B'!DC42=1,1,IF('Vessel List B'!DC42=2,2,IF('Vessel List B'!DC42=3,3,IF('Vessel List B'!DC42=4,4,IF('Vessel List B'!DC42=5,5,IF('Vessel List B'!DC42=6,6,IF('Vessel List B'!DC42=7,7,IF('Vessel List B'!DC42=8,8,IF('Vessel List B'!DC42=9,9,IF('Vessel List B'!DC42=10,10,IF('Vessel List B'!DC42=11,11,IF('Vessel List B'!DC42=12,12,IF('Vessel List B'!DC42=13,13,IF('Vessel List B'!DC42=14,14,IF('Vessel List B'!DC42=15,15,IF('Vessel List B'!DC42=16,16,0)))))))))))))))))=0," ",VALUE(IF('Vessel List B'!DC42=1,1,IF('Vessel List B'!DC42=2,2,IF('Vessel List B'!DC42=3,3,IF('Vessel List B'!DC42=4,4,IF('Vessel List B'!DC42=5,5,IF('Vessel List B'!DC42=6,6,IF('Vessel List B'!DC42=7,7,IF('Vessel List B'!DC42=8,8,IF('Vessel List B'!DC42=9,9,IF('Vessel List B'!DC42=10,10,IF('Vessel List B'!DC42=11,11,IF('Vessel List B'!DC42=12,12,IF('Vessel List B'!DC42=13,13,IF('Vessel List B'!DC42=14,14,IF('Vessel List B'!DC42=15,15,IF('Vessel List B'!DC42=16,16,0))))))))))))))))))</f>
        <v xml:space="preserve"> </v>
      </c>
      <c r="GR43" s="154"/>
      <c r="GS43" s="158"/>
      <c r="GT43" s="390" t="str">
        <f t="shared" si="56"/>
        <v/>
      </c>
      <c r="GU43" s="158"/>
      <c r="GV43" s="137"/>
      <c r="GW43" s="388" t="str">
        <f t="shared" si="57"/>
        <v/>
      </c>
      <c r="GX43" s="157" t="str">
        <f>IF(VALUE(IF('Vessel List B'!DP42=1,1,IF('Vessel List B'!DP42=2,2,IF('Vessel List B'!DP42=3,3,IF('Vessel List B'!DP42=4,4,IF('Vessel List B'!DP42=5,5,IF('Vessel List B'!DP42=6,6,IF('Vessel List B'!DP42=7,7,IF('Vessel List B'!DP42=8,8,IF('Vessel List B'!DP42=9,9,IF('Vessel List B'!DP42=10,10,IF('Vessel List B'!DP42=11,11,IF('Vessel List B'!DP42=12,12,IF('Vessel List B'!DP42=13,13,IF('Vessel List B'!DP42=14,14,IF('Vessel List B'!DP42=15,15,IF('Vessel List B'!DP42=16,16,0)))))))))))))))))=0," ",VALUE(IF('Vessel List B'!DP42=1,1,IF('Vessel List B'!DP42=2,2,IF('Vessel List B'!DP42=3,3,IF('Vessel List B'!DP42=4,4,IF('Vessel List B'!DP42=5,5,IF('Vessel List B'!DP42=6,6,IF('Vessel List B'!DP42=7,7,IF('Vessel List B'!DP42=8,8,IF('Vessel List B'!DP42=9,9,IF('Vessel List B'!DP42=10,10,IF('Vessel List B'!DP42=11,11,IF('Vessel List B'!DP42=12,12,IF('Vessel List B'!DP42=13,13,IF('Vessel List B'!DP42=14,14,IF('Vessel List B'!DP42=15,15,IF('Vessel List B'!DP42=16,16,0))))))))))))))))))</f>
        <v xml:space="preserve"> </v>
      </c>
      <c r="GY43" s="154"/>
      <c r="GZ43" s="158"/>
      <c r="HA43" s="390" t="str">
        <f t="shared" si="58"/>
        <v/>
      </c>
      <c r="HB43" s="158"/>
      <c r="HC43" s="137"/>
      <c r="HD43" s="388" t="str">
        <f t="shared" si="59"/>
        <v/>
      </c>
      <c r="HE43" s="157" t="str">
        <f>IF(VALUE(IF('Vessel List B'!EC42=1,1,IF('Vessel List B'!EC42=2,2,IF('Vessel List B'!EC42=3,3,IF('Vessel List B'!EC42=4,4,IF('Vessel List B'!EC42=5,5,IF('Vessel List B'!EC42=6,6,IF('Vessel List B'!EC42=7,7,IF('Vessel List B'!EC42=8,8,IF('Vessel List B'!EC42=9,9,IF('Vessel List B'!EC42=10,10,IF('Vessel List B'!EC42=11,11,IF('Vessel List B'!EC42=12,12,IF('Vessel List B'!EC42=13,13,IF('Vessel List B'!EC42=14,14,IF('Vessel List B'!EC42=15,15,IF('Vessel List B'!EC42=16,16,0)))))))))))))))))=0," ",VALUE(IF('Vessel List B'!EC42=1,1,IF('Vessel List B'!EC42=2,2,IF('Vessel List B'!EC42=3,3,IF('Vessel List B'!EC42=4,4,IF('Vessel List B'!EC42=5,5,IF('Vessel List B'!EC42=6,6,IF('Vessel List B'!EC42=7,7,IF('Vessel List B'!EC42=8,8,IF('Vessel List B'!EC42=9,9,IF('Vessel List B'!EC42=10,10,IF('Vessel List B'!EC42=11,11,IF('Vessel List B'!EC42=12,12,IF('Vessel List B'!EC42=13,13,IF('Vessel List B'!EC42=14,14,IF('Vessel List B'!EC42=15,15,IF('Vessel List B'!EC42=16,16,0))))))))))))))))))</f>
        <v xml:space="preserve"> </v>
      </c>
      <c r="HF43" s="154"/>
      <c r="HG43" s="158"/>
      <c r="HH43" s="390" t="str">
        <f t="shared" si="60"/>
        <v/>
      </c>
      <c r="HI43" s="158"/>
      <c r="HJ43" s="137"/>
      <c r="HK43" s="388" t="str">
        <f t="shared" si="61"/>
        <v/>
      </c>
      <c r="HL43" s="157" t="str">
        <f>IF(VALUE(IF('Vessel List B'!EP42=1,1,IF('Vessel List B'!EP42=2,2,IF('Vessel List B'!EP42=3,3,IF('Vessel List B'!EP42=4,4,IF('Vessel List B'!EP42=5,5,IF('Vessel List B'!EP42=6,6,IF('Vessel List B'!EP42=7,7,IF('Vessel List B'!EP42=8,8,IF('Vessel List B'!EP42=9,9,IF('Vessel List B'!EP42=10,10,IF('Vessel List B'!EP42=11,11,IF('Vessel List B'!EP42=12,12,IF('Vessel List B'!EP42=13,13,IF('Vessel List B'!EP42=14,14,IF('Vessel List B'!EP42=15,15,IF('Vessel List B'!EP42=16,16,0)))))))))))))))))=0," ",VALUE(IF('Vessel List B'!EP42=1,1,IF('Vessel List B'!EP42=2,2,IF('Vessel List B'!EP42=3,3,IF('Vessel List B'!EP42=4,4,IF('Vessel List B'!EP42=5,5,IF('Vessel List B'!EP42=6,6,IF('Vessel List B'!EP42=7,7,IF('Vessel List B'!EP42=8,8,IF('Vessel List B'!EP42=9,9,IF('Vessel List B'!EP42=10,10,IF('Vessel List B'!EP42=11,11,IF('Vessel List B'!EP42=12,12,IF('Vessel List B'!EP42=13,13,IF('Vessel List B'!EP42=14,14,IF('Vessel List B'!EP42=15,15,IF('Vessel List B'!EP42=16,16,0))))))))))))))))))</f>
        <v xml:space="preserve"> </v>
      </c>
      <c r="HM43" s="154"/>
      <c r="HN43" s="158"/>
      <c r="HO43" s="390" t="str">
        <f t="shared" si="62"/>
        <v/>
      </c>
      <c r="HP43" s="158"/>
      <c r="HQ43" s="137"/>
      <c r="HR43" s="388" t="str">
        <f t="shared" si="63"/>
        <v/>
      </c>
      <c r="HS43" s="157" t="str">
        <f>IF(VALUE(IF('Vessel List B'!FC42=1,1,IF('Vessel List B'!FC42=2,2,IF('Vessel List B'!FC42=3,3,IF('Vessel List B'!FC42=4,4,IF('Vessel List B'!FC42=5,5,IF('Vessel List B'!FC42=6,6,IF('Vessel List B'!FC42=7,7,IF('Vessel List B'!FC42=8,8,IF('Vessel List B'!FC42=9,9,IF('Vessel List B'!FC42=10,10,IF('Vessel List B'!FC42=11,11,IF('Vessel List B'!FC42=12,12,IF('Vessel List B'!FC42=13,13,IF('Vessel List B'!FC42=14,14,IF('Vessel List B'!FC42=15,15,IF('Vessel List B'!FC42=16,16,0)))))))))))))))))=0," ",VALUE(IF('Vessel List B'!FC42=1,1,IF('Vessel List B'!FC42=2,2,IF('Vessel List B'!FC42=3,3,IF('Vessel List B'!FC42=4,4,IF('Vessel List B'!FC42=5,5,IF('Vessel List B'!FC42=6,6,IF('Vessel List B'!FC42=7,7,IF('Vessel List B'!FC42=8,8,IF('Vessel List B'!FC42=9,9,IF('Vessel List B'!FC42=10,10,IF('Vessel List B'!FC42=11,11,IF('Vessel List B'!FC42=12,12,IF('Vessel List B'!FC42=13,13,IF('Vessel List B'!FC42=14,14,IF('Vessel List B'!FC42=15,15,IF('Vessel List B'!FC42=16,16,0))))))))))))))))))</f>
        <v xml:space="preserve"> </v>
      </c>
      <c r="HT43" s="154"/>
      <c r="HU43" s="158"/>
      <c r="HV43" s="390" t="str">
        <f t="shared" si="64"/>
        <v/>
      </c>
      <c r="HW43" s="158"/>
      <c r="HX43" s="137"/>
      <c r="HY43" s="388" t="str">
        <f t="shared" si="65"/>
        <v/>
      </c>
      <c r="HZ43" s="157" t="str">
        <f>IF(VALUE(IF('Vessel List B'!FP42=1,1,IF('Vessel List B'!FP42=2,2,IF('Vessel List B'!FP42=3,3,IF('Vessel List B'!FP42=4,4,IF('Vessel List B'!FP42=5,5,IF('Vessel List B'!FP42=6,6,IF('Vessel List B'!FP42=7,7,IF('Vessel List B'!FP42=8,8,IF('Vessel List B'!FP42=9,9,IF('Vessel List B'!FP42=10,10,IF('Vessel List B'!FP42=11,11,IF('Vessel List B'!FP42=12,12,IF('Vessel List B'!FP42=13,13,IF('Vessel List B'!FP42=14,14,IF('Vessel List B'!FP42=15,15,IF('Vessel List B'!FP42=16,16,0)))))))))))))))))=0," ",VALUE(IF('Vessel List B'!FP42=1,1,IF('Vessel List B'!FP42=2,2,IF('Vessel List B'!FP42=3,3,IF('Vessel List B'!FP42=4,4,IF('Vessel List B'!FP42=5,5,IF('Vessel List B'!FP42=6,6,IF('Vessel List B'!FP42=7,7,IF('Vessel List B'!FP42=8,8,IF('Vessel List B'!FP42=9,9,IF('Vessel List B'!FP42=10,10,IF('Vessel List B'!FP42=11,11,IF('Vessel List B'!FP42=12,12,IF('Vessel List B'!FP42=13,13,IF('Vessel List B'!FP42=14,14,IF('Vessel List B'!FP42=15,15,IF('Vessel List B'!FP42=16,16,0))))))))))))))))))</f>
        <v xml:space="preserve"> </v>
      </c>
      <c r="IA43" s="154"/>
      <c r="IB43" s="158"/>
      <c r="IC43" s="390" t="str">
        <f t="shared" si="66"/>
        <v/>
      </c>
      <c r="ID43" s="158"/>
      <c r="IE43" s="137"/>
      <c r="IF43" s="388" t="str">
        <f t="shared" si="67"/>
        <v/>
      </c>
      <c r="IG43" s="157" t="str">
        <f>IF(VALUE(IF('Vessel List B'!GC42=1,1,IF('Vessel List B'!GC42=2,2,IF('Vessel List B'!GC42=3,3,IF('Vessel List B'!GC42=4,4,IF('Vessel List B'!GC42=5,5,IF('Vessel List B'!GC42=6,6,IF('Vessel List B'!GC42=7,7,IF('Vessel List B'!GC42=8,8,IF('Vessel List B'!GC42=9,9,IF('Vessel List B'!GC42=10,10,IF('Vessel List B'!GC42=11,11,IF('Vessel List B'!GC42=12,12,IF('Vessel List B'!GC42=13,13,IF('Vessel List B'!GC42=14,14,IF('Vessel List B'!GC42=15,15,IF('Vessel List B'!GC42=16,16,0)))))))))))))))))=0," ",VALUE(IF('Vessel List B'!GC42=1,1,IF('Vessel List B'!GC42=2,2,IF('Vessel List B'!GC42=3,3,IF('Vessel List B'!GC42=4,4,IF('Vessel List B'!GC42=5,5,IF('Vessel List B'!GC42=6,6,IF('Vessel List B'!GC42=7,7,IF('Vessel List B'!GC42=8,8,IF('Vessel List B'!GC42=9,9,IF('Vessel List B'!GC42=10,10,IF('Vessel List B'!GC42=11,11,IF('Vessel List B'!GC42=12,12,IF('Vessel List B'!GC42=13,13,IF('Vessel List B'!GC42=14,14,IF('Vessel List B'!GC42=15,15,IF('Vessel List B'!GC42=16,16,0))))))))))))))))))</f>
        <v xml:space="preserve"> </v>
      </c>
      <c r="IH43" s="154"/>
      <c r="II43" s="158"/>
      <c r="IJ43" s="390" t="str">
        <f t="shared" si="68"/>
        <v/>
      </c>
      <c r="IK43" s="158"/>
      <c r="IL43" s="137"/>
      <c r="IM43" s="388" t="str">
        <f t="shared" si="69"/>
        <v/>
      </c>
      <c r="IN43" s="157" t="str">
        <f>IF(VALUE(IF('Vessel List B'!GP42=1,1,IF('Vessel List B'!GP42=2,2,IF('Vessel List B'!GP42=3,3,IF('Vessel List B'!GP42=4,4,IF('Vessel List B'!GP42=5,5,IF('Vessel List B'!GP42=6,6,IF('Vessel List B'!GP42=7,7,IF('Vessel List B'!GP42=8,8,IF('Vessel List B'!GP42=9,9,IF('Vessel List B'!GP42=10,10,IF('Vessel List B'!GP42=11,11,IF('Vessel List B'!GP42=12,12,IF('Vessel List B'!GP42=13,13,IF('Vessel List B'!GP42=14,14,IF('Vessel List B'!GP42=15,15,IF('Vessel List B'!GP42=16,16,0)))))))))))))))))=0," ",VALUE(IF('Vessel List B'!GP42=1,1,IF('Vessel List B'!GP42=2,2,IF('Vessel List B'!GP42=3,3,IF('Vessel List B'!GP42=4,4,IF('Vessel List B'!GP42=5,5,IF('Vessel List B'!GP42=6,6,IF('Vessel List B'!GP42=7,7,IF('Vessel List B'!GP42=8,8,IF('Vessel List B'!GP42=9,9,IF('Vessel List B'!GP42=10,10,IF('Vessel List B'!GP42=11,11,IF('Vessel List B'!GP42=12,12,IF('Vessel List B'!GP42=13,13,IF('Vessel List B'!GP42=14,14,IF('Vessel List B'!GP42=15,15,IF('Vessel List B'!GP42=16,16,0))))))))))))))))))</f>
        <v xml:space="preserve"> </v>
      </c>
      <c r="IO43" s="154"/>
      <c r="IP43" s="158"/>
      <c r="IQ43" s="390" t="str">
        <f t="shared" si="70"/>
        <v/>
      </c>
      <c r="IR43" s="158"/>
      <c r="IS43" s="137"/>
      <c r="IT43" s="388" t="str">
        <f t="shared" si="71"/>
        <v/>
      </c>
      <c r="IU43" s="157" t="str">
        <f>IF(VALUE(IF('Vessel List B'!HC42=1,1,IF('Vessel List B'!HC42=2,2,IF('Vessel List B'!HC42=3,3,IF('Vessel List B'!HC42=4,4,IF('Vessel List B'!HC42=5,5,IF('Vessel List B'!HC42=6,6,IF('Vessel List B'!HC42=7,7,IF('Vessel List B'!HC42=8,8,IF('Vessel List B'!HC42=9,9,IF('Vessel List B'!HC42=10,10,IF('Vessel List B'!HC42=11,11,IF('Vessel List B'!HC42=12,12,IF('Vessel List B'!HC42=13,13,IF('Vessel List B'!HC42=14,14,IF('Vessel List B'!HC42=15,15,IF('Vessel List B'!HC42=16,16,0)))))))))))))))))=0," ",VALUE(IF('Vessel List B'!HC42=1,1,IF('Vessel List B'!HC42=2,2,IF('Vessel List B'!HC42=3,3,IF('Vessel List B'!HC42=4,4,IF('Vessel List B'!HC42=5,5,IF('Vessel List B'!HC42=6,6,IF('Vessel List B'!HC42=7,7,IF('Vessel List B'!HC42=8,8,IF('Vessel List B'!HC42=9,9,IF('Vessel List B'!HC42=10,10,IF('Vessel List B'!HC42=11,11,IF('Vessel List B'!HC42=12,12,IF('Vessel List B'!HC42=13,13,IF('Vessel List B'!HC42=14,14,IF('Vessel List B'!HC42=15,15,IF('Vessel List B'!HC42=16,16,0))))))))))))))))))</f>
        <v xml:space="preserve"> </v>
      </c>
      <c r="IV43" s="154"/>
      <c r="IW43" s="158"/>
      <c r="IX43" s="390" t="str">
        <f t="shared" si="72"/>
        <v/>
      </c>
      <c r="IY43" s="158"/>
      <c r="IZ43" s="137"/>
      <c r="JA43" s="388" t="str">
        <f t="shared" si="73"/>
        <v/>
      </c>
      <c r="JB43" s="157" t="str">
        <f>IF(VALUE(IF('Vessel List B'!HP42=1,1,IF('Vessel List B'!HP42=2,2,IF('Vessel List B'!HP42=3,3,IF('Vessel List B'!HP42=4,4,IF('Vessel List B'!HP42=5,5,IF('Vessel List B'!HP42=6,6,IF('Vessel List B'!HP42=7,7,IF('Vessel List B'!HP42=8,8,IF('Vessel List B'!HP42=9,9,IF('Vessel List B'!HP42=10,10,IF('Vessel List B'!HP42=11,11,IF('Vessel List B'!HP42=12,12,IF('Vessel List B'!HP42=13,13,IF('Vessel List B'!HP42=14,14,IF('Vessel List B'!HP42=15,15,IF('Vessel List B'!HP42=16,16,0)))))))))))))))))=0," ",VALUE(IF('Vessel List B'!HP42=1,1,IF('Vessel List B'!HP42=2,2,IF('Vessel List B'!HP42=3,3,IF('Vessel List B'!HP42=4,4,IF('Vessel List B'!HP42=5,5,IF('Vessel List B'!HP42=6,6,IF('Vessel List B'!HP42=7,7,IF('Vessel List B'!HP42=8,8,IF('Vessel List B'!HP42=9,9,IF('Vessel List B'!HP42=10,10,IF('Vessel List B'!HP42=11,11,IF('Vessel List B'!HP42=12,12,IF('Vessel List B'!HP42=13,13,IF('Vessel List B'!HP42=14,14,IF('Vessel List B'!HP42=15,15,IF('Vessel List B'!HP42=16,16,0))))))))))))))))))</f>
        <v xml:space="preserve"> </v>
      </c>
      <c r="JC43" s="154"/>
      <c r="JD43" s="158"/>
      <c r="JE43" s="390" t="str">
        <f t="shared" si="74"/>
        <v/>
      </c>
      <c r="JF43" s="158"/>
      <c r="JG43" s="137"/>
      <c r="JH43" s="388" t="str">
        <f t="shared" si="75"/>
        <v/>
      </c>
      <c r="JI43" s="157" t="str">
        <f>IF(VALUE(IF('Vessel List B'!IC42=1,1,IF('Vessel List B'!IC42=2,2,IF('Vessel List B'!IC42=3,3,IF('Vessel List B'!IC42=4,4,IF('Vessel List B'!IC42=5,5,IF('Vessel List B'!IC42=6,6,IF('Vessel List B'!IC42=7,7,IF('Vessel List B'!IC42=8,8,IF('Vessel List B'!IC42=9,9,IF('Vessel List B'!IC42=10,10,IF('Vessel List B'!IC42=11,11,IF('Vessel List B'!IC42=12,12,IF('Vessel List B'!IC42=13,13,IF('Vessel List B'!IC42=14,14,IF('Vessel List B'!IC42=15,15,IF('Vessel List B'!IC42=16,16,0)))))))))))))))))=0," ",VALUE(IF('Vessel List B'!IC42=1,1,IF('Vessel List B'!IC42=2,2,IF('Vessel List B'!IC42=3,3,IF('Vessel List B'!IC42=4,4,IF('Vessel List B'!IC42=5,5,IF('Vessel List B'!IC42=6,6,IF('Vessel List B'!IC42=7,7,IF('Vessel List B'!IC42=8,8,IF('Vessel List B'!IC42=9,9,IF('Vessel List B'!IC42=10,10,IF('Vessel List B'!IC42=11,11,IF('Vessel List B'!IC42=12,12,IF('Vessel List B'!IC42=13,13,IF('Vessel List B'!IC42=14,14,IF('Vessel List B'!IC42=15,15,IF('Vessel List B'!IC42=16,16,0))))))))))))))))))</f>
        <v xml:space="preserve"> </v>
      </c>
      <c r="JJ43" s="154"/>
      <c r="JK43" s="158"/>
      <c r="JL43" s="390" t="str">
        <f t="shared" si="76"/>
        <v/>
      </c>
      <c r="JM43" s="158"/>
      <c r="JN43" s="137"/>
      <c r="JO43" s="388" t="str">
        <f t="shared" si="77"/>
        <v/>
      </c>
      <c r="JP43" s="157" t="str">
        <f>IF(VALUE(IF('Vessel List B'!IP42=1,1,IF('Vessel List B'!IP42=2,2,IF('Vessel List B'!IP42=3,3,IF('Vessel List B'!IP42=4,4,IF('Vessel List B'!IP42=5,5,IF('Vessel List B'!IP42=6,6,IF('Vessel List B'!IP42=7,7,IF('Vessel List B'!IP42=8,8,IF('Vessel List B'!IP42=9,9,IF('Vessel List B'!IP42=10,10,IF('Vessel List B'!IP42=11,11,IF('Vessel List B'!IP42=12,12,IF('Vessel List B'!IP42=13,13,IF('Vessel List B'!IP42=14,14,IF('Vessel List B'!IP42=15,15,IF('Vessel List B'!IP42=16,16,0)))))))))))))))))=0," ",VALUE(IF('Vessel List B'!IP42=1,1,IF('Vessel List B'!IP42=2,2,IF('Vessel List B'!IP42=3,3,IF('Vessel List B'!IP42=4,4,IF('Vessel List B'!IP42=5,5,IF('Vessel List B'!IP42=6,6,IF('Vessel List B'!IP42=7,7,IF('Vessel List B'!IP42=8,8,IF('Vessel List B'!IP42=9,9,IF('Vessel List B'!IP42=10,10,IF('Vessel List B'!IP42=11,11,IF('Vessel List B'!IP42=12,12,IF('Vessel List B'!IP42=13,13,IF('Vessel List B'!IP42=14,14,IF('Vessel List B'!IP42=15,15,IF('Vessel List B'!IP42=16,16,0))))))))))))))))))</f>
        <v xml:space="preserve"> </v>
      </c>
      <c r="JQ43" s="154"/>
      <c r="JR43" s="158"/>
      <c r="JS43" s="390" t="str">
        <f t="shared" si="78"/>
        <v/>
      </c>
      <c r="JT43" s="158"/>
      <c r="JU43" s="137"/>
      <c r="JV43" s="397" t="str">
        <f t="shared" si="79"/>
        <v/>
      </c>
      <c r="JW43" s="403"/>
    </row>
    <row r="44" spans="1:283" ht="15" x14ac:dyDescent="0.25">
      <c r="A44" s="132">
        <f>'Vessel List A'!B43</f>
        <v>41618</v>
      </c>
      <c r="B44" s="157" t="str">
        <f>IF(VALUE(IF('Vessel List A'!C43=1,1,IF('Vessel List A'!C43=2,2,IF('Vessel List A'!C43=3,3,IF('Vessel List A'!C43=4,4,IF('Vessel List A'!C43=5,5,IF('Vessel List A'!C43=6,6,IF('Vessel List A'!C43=7,7,IF('Vessel List A'!C43=8,8,IF('Vessel List A'!C43=9,9,IF('Vessel List A'!C43=10,10,IF('Vessel List A'!C43=11,11,IF('Vessel List A'!C43=12,12,IF('Vessel List A'!C43=13,13,IF('Vessel List A'!C43=14,14,IF('Vessel List A'!C43=15,15,IF('Vessel List A'!C43=16,16,0)))))))))))))))))=0," ",VALUE(IF('Vessel List A'!C43=1,1,IF('Vessel List A'!C43=2,2,IF('Vessel List A'!C43=3,3,IF('Vessel List A'!C43=4,4,IF('Vessel List A'!C43=5,5,IF('Vessel List A'!C43=6,6,IF('Vessel List A'!C43=7,7,IF('Vessel List A'!C43=8,8,IF('Vessel List A'!C43=9,9,IF('Vessel List A'!C43=10,10,IF('Vessel List A'!C43=11,11,IF('Vessel List A'!C43=12,12,IF('Vessel List A'!C43=13,13,IF('Vessel List A'!C43=14,14,IF('Vessel List A'!C43=15,15,IF('Vessel List A'!C43=16,16,0))))))))))))))))))</f>
        <v xml:space="preserve"> </v>
      </c>
      <c r="C44" s="154"/>
      <c r="D44" s="158"/>
      <c r="E44" s="390" t="str">
        <f t="shared" si="0"/>
        <v/>
      </c>
      <c r="F44" s="158"/>
      <c r="G44" s="137"/>
      <c r="H44" s="388" t="str">
        <f t="shared" si="1"/>
        <v/>
      </c>
      <c r="I44" s="157" t="str">
        <f>IF(VALUE(IF('Vessel List A'!P43=1,1,IF('Vessel List A'!P43=2,2,IF('Vessel List A'!P43=3,3,IF('Vessel List A'!P43=4,4,IF('Vessel List A'!P43=5,5,IF('Vessel List A'!P43=6,6,IF('Vessel List A'!P43=7,7,IF('Vessel List A'!P43=8,8,IF('Vessel List A'!P43=9,9,IF('Vessel List A'!P43=10,10,IF('Vessel List A'!P43=11,11,IF('Vessel List A'!P43=12,12,IF('Vessel List A'!P43=13,13,IF('Vessel List A'!P43=14,14,IF('Vessel List A'!P43=15,15,IF('Vessel List A'!P43=16,16,0)))))))))))))))))=0," ",VALUE(IF('Vessel List A'!P43=1,1,IF('Vessel List A'!P43=2,2,IF('Vessel List A'!P43=3,3,IF('Vessel List A'!P43=4,4,IF('Vessel List A'!P43=5,5,IF('Vessel List A'!P43=6,6,IF('Vessel List A'!P43=7,7,IF('Vessel List A'!P43=8,8,IF('Vessel List A'!P43=9,9,IF('Vessel List A'!P43=10,10,IF('Vessel List A'!P43=11,11,IF('Vessel List A'!P43=12,12,IF('Vessel List A'!P43=13,13,IF('Vessel List A'!P43=14,14,IF('Vessel List A'!P43=15,15,IF('Vessel List A'!P43=16,16,0))))))))))))))))))</f>
        <v xml:space="preserve"> </v>
      </c>
      <c r="J44" s="154"/>
      <c r="K44" s="158"/>
      <c r="L44" s="390" t="str">
        <f t="shared" si="2"/>
        <v/>
      </c>
      <c r="M44" s="158"/>
      <c r="N44" s="137"/>
      <c r="O44" s="388" t="str">
        <f t="shared" si="3"/>
        <v/>
      </c>
      <c r="P44" s="157" t="str">
        <f>IF(VALUE(IF('Vessel List A'!AC43=1,1,IF('Vessel List A'!AC43=2,2,IF('Vessel List A'!AC43=3,3,IF('Vessel List A'!AC43=4,4,IF('Vessel List A'!AC43=5,5,IF('Vessel List A'!AC43=6,6,IF('Vessel List A'!AC43=7,7,IF('Vessel List A'!AC43=8,8,IF('Vessel List A'!AC43=9,9,IF('Vessel List A'!AC43=10,10,IF('Vessel List A'!AC43=11,11,IF('Vessel List A'!AC43=12,12,IF('Vessel List A'!AC43=13,13,IF('Vessel List A'!AC43=14,14,IF('Vessel List A'!AC43=15,15,IF('Vessel List A'!AC43=16,16,0)))))))))))))))))=0," ",VALUE(IF('Vessel List A'!AC43=1,1,IF('Vessel List A'!AC43=2,2,IF('Vessel List A'!AC43=3,3,IF('Vessel List A'!AC43=4,4,IF('Vessel List A'!AC43=5,5,IF('Vessel List A'!AC43=6,6,IF('Vessel List A'!AC43=7,7,IF('Vessel List A'!AC43=8,8,IF('Vessel List A'!AC43=9,9,IF('Vessel List A'!AC43=10,10,IF('Vessel List A'!AC43=11,11,IF('Vessel List A'!AC43=12,12,IF('Vessel List A'!AC43=13,13,IF('Vessel List A'!AC43=14,14,IF('Vessel List A'!AC43=15,15,IF('Vessel List A'!AC43=16,16,0))))))))))))))))))</f>
        <v xml:space="preserve"> </v>
      </c>
      <c r="Q44" s="154"/>
      <c r="R44" s="158"/>
      <c r="S44" s="390" t="str">
        <f t="shared" si="4"/>
        <v/>
      </c>
      <c r="T44" s="158"/>
      <c r="U44" s="137"/>
      <c r="V44" s="388" t="str">
        <f t="shared" si="5"/>
        <v/>
      </c>
      <c r="W44" s="157" t="str">
        <f>IF(VALUE(IF('Vessel List A'!AP43=1,1,IF('Vessel List A'!AP43=2,2,IF('Vessel List A'!AP43=3,3,IF('Vessel List A'!AP43=4,4,IF('Vessel List A'!AP43=5,5,IF('Vessel List A'!AP43=6,6,IF('Vessel List A'!AP43=7,7,IF('Vessel List A'!AP43=8,8,IF('Vessel List A'!AP43=9,9,IF('Vessel List A'!AP43=10,10,IF('Vessel List A'!AP43=11,11,IF('Vessel List A'!AP43=12,12,IF('Vessel List A'!AP43=13,13,IF('Vessel List A'!AP43=14,14,IF('Vessel List A'!AP43=15,15,IF('Vessel List A'!AP43=16,16,0)))))))))))))))))=0," ",VALUE(IF('Vessel List A'!AP43=1,1,IF('Vessel List A'!AP43=2,2,IF('Vessel List A'!AP43=3,3,IF('Vessel List A'!AP43=4,4,IF('Vessel List A'!AP43=5,5,IF('Vessel List A'!AP43=6,6,IF('Vessel List A'!AP43=7,7,IF('Vessel List A'!AP43=8,8,IF('Vessel List A'!AP43=9,9,IF('Vessel List A'!AP43=10,10,IF('Vessel List A'!AP43=11,11,IF('Vessel List A'!AP43=12,12,IF('Vessel List A'!AP43=13,13,IF('Vessel List A'!AP43=14,14,IF('Vessel List A'!AP43=15,15,IF('Vessel List A'!AP43=16,16,0))))))))))))))))))</f>
        <v xml:space="preserve"> </v>
      </c>
      <c r="X44" s="154"/>
      <c r="Y44" s="158"/>
      <c r="Z44" s="390" t="str">
        <f t="shared" si="6"/>
        <v/>
      </c>
      <c r="AA44" s="158"/>
      <c r="AB44" s="137"/>
      <c r="AC44" s="388" t="str">
        <f t="shared" si="7"/>
        <v/>
      </c>
      <c r="AD44" s="157" t="str">
        <f>IF(VALUE(IF('Vessel List A'!BC43=1,1,IF('Vessel List A'!BC43=2,2,IF('Vessel List A'!BC43=3,3,IF('Vessel List A'!BC43=4,4,IF('Vessel List A'!BC43=5,5,IF('Vessel List A'!BC43=6,6,IF('Vessel List A'!BC43=7,7,IF('Vessel List A'!BC43=8,8,IF('Vessel List A'!BC43=9,9,IF('Vessel List A'!BC43=10,10,IF('Vessel List A'!BC43=11,11,IF('Vessel List A'!BC43=12,12,IF('Vessel List A'!BC43=13,13,IF('Vessel List A'!BC43=14,14,IF('Vessel List A'!BC43=15,15,IF('Vessel List A'!BC43=16,16,0)))))))))))))))))=0," ",VALUE(IF('Vessel List A'!BC43=1,1,IF('Vessel List A'!BC43=2,2,IF('Vessel List A'!BC43=3,3,IF('Vessel List A'!BC43=4,4,IF('Vessel List A'!BC43=5,5,IF('Vessel List A'!BC43=6,6,IF('Vessel List A'!BC43=7,7,IF('Vessel List A'!BC43=8,8,IF('Vessel List A'!BC43=9,9,IF('Vessel List A'!BC43=10,10,IF('Vessel List A'!BC43=11,11,IF('Vessel List A'!BC43=12,12,IF('Vessel List A'!BC43=13,13,IF('Vessel List A'!BC43=14,14,IF('Vessel List A'!BC43=15,15,IF('Vessel List A'!BC43=16,16,0))))))))))))))))))</f>
        <v xml:space="preserve"> </v>
      </c>
      <c r="AE44" s="154"/>
      <c r="AF44" s="158"/>
      <c r="AG44" s="390" t="str">
        <f t="shared" si="8"/>
        <v/>
      </c>
      <c r="AH44" s="158"/>
      <c r="AI44" s="137"/>
      <c r="AJ44" s="388" t="str">
        <f t="shared" si="9"/>
        <v/>
      </c>
      <c r="AK44" s="157" t="str">
        <f>IF(VALUE(IF('Vessel List A'!BP43=1,1,IF('Vessel List A'!BP43=2,2,IF('Vessel List A'!BP43=3,3,IF('Vessel List A'!BP43=4,4,IF('Vessel List A'!BP43=5,5,IF('Vessel List A'!BP43=6,6,IF('Vessel List A'!BP43=7,7,IF('Vessel List A'!BP43=8,8,IF('Vessel List A'!BP43=9,9,IF('Vessel List A'!BP43=10,10,IF('Vessel List A'!BP43=11,11,IF('Vessel List A'!BP43=12,12,IF('Vessel List A'!BP43=13,13,IF('Vessel List A'!BP43=14,14,IF('Vessel List A'!BP43=15,15,IF('Vessel List A'!BP43=16,16,0)))))))))))))))))=0," ",VALUE(IF('Vessel List A'!BP43=1,1,IF('Vessel List A'!BP43=2,2,IF('Vessel List A'!BP43=3,3,IF('Vessel List A'!BP43=4,4,IF('Vessel List A'!BP43=5,5,IF('Vessel List A'!BP43=6,6,IF('Vessel List A'!BP43=7,7,IF('Vessel List A'!BP43=8,8,IF('Vessel List A'!BP43=9,9,IF('Vessel List A'!BP43=10,10,IF('Vessel List A'!BP43=11,11,IF('Vessel List A'!BP43=12,12,IF('Vessel List A'!BP43=13,13,IF('Vessel List A'!BP43=14,14,IF('Vessel List A'!BP43=15,15,IF('Vessel List A'!BP43=16,16,0))))))))))))))))))</f>
        <v xml:space="preserve"> </v>
      </c>
      <c r="AL44" s="154"/>
      <c r="AM44" s="158"/>
      <c r="AN44" s="390" t="str">
        <f t="shared" si="10"/>
        <v/>
      </c>
      <c r="AO44" s="158"/>
      <c r="AP44" s="137"/>
      <c r="AQ44" s="388" t="str">
        <f t="shared" si="11"/>
        <v/>
      </c>
      <c r="AR44" s="157" t="str">
        <f>IF(VALUE(IF('Vessel List A'!CC43=1,1,IF('Vessel List A'!CC43=2,2,IF('Vessel List A'!CC43=3,3,IF('Vessel List A'!CC43=4,4,IF('Vessel List A'!CC43=5,5,IF('Vessel List A'!CC43=6,6,IF('Vessel List A'!CC43=7,7,IF('Vessel List A'!CC43=8,8,IF('Vessel List A'!CC43=9,9,IF('Vessel List A'!CC43=10,10,IF('Vessel List A'!CC43=11,11,IF('Vessel List A'!CC43=12,12,IF('Vessel List A'!CC43=13,13,IF('Vessel List A'!CC43=14,14,IF('Vessel List A'!CC43=15,15,IF('Vessel List A'!CC43=16,16,0)))))))))))))))))=0," ",VALUE(IF('Vessel List A'!CC43=1,1,IF('Vessel List A'!CC43=2,2,IF('Vessel List A'!CC43=3,3,IF('Vessel List A'!CC43=4,4,IF('Vessel List A'!CC43=5,5,IF('Vessel List A'!CC43=6,6,IF('Vessel List A'!CC43=7,7,IF('Vessel List A'!CC43=8,8,IF('Vessel List A'!CC43=9,9,IF('Vessel List A'!CC43=10,10,IF('Vessel List A'!CC43=11,11,IF('Vessel List A'!CC43=12,12,IF('Vessel List A'!CC43=13,13,IF('Vessel List A'!CC43=14,14,IF('Vessel List A'!CC43=15,15,IF('Vessel List A'!CC43=16,16,0))))))))))))))))))</f>
        <v xml:space="preserve"> </v>
      </c>
      <c r="AS44" s="154"/>
      <c r="AT44" s="158"/>
      <c r="AU44" s="390" t="str">
        <f t="shared" si="12"/>
        <v/>
      </c>
      <c r="AV44" s="158"/>
      <c r="AW44" s="137"/>
      <c r="AX44" s="388" t="str">
        <f t="shared" si="13"/>
        <v/>
      </c>
      <c r="AY44" s="157" t="str">
        <f>IF(VALUE(IF('Vessel List A'!CP43=1,1,IF('Vessel List A'!CP43=2,2,IF('Vessel List A'!CP43=3,3,IF('Vessel List A'!CP43=4,4,IF('Vessel List A'!CP43=5,5,IF('Vessel List A'!CP43=6,6,IF('Vessel List A'!CP43=7,7,IF('Vessel List A'!CP43=8,8,IF('Vessel List A'!CP43=9,9,IF('Vessel List A'!CP43=10,10,IF('Vessel List A'!CP43=11,11,IF('Vessel List A'!CP43=12,12,IF('Vessel List A'!CP43=13,13,IF('Vessel List A'!CP43=14,14,IF('Vessel List A'!CP43=15,15,IF('Vessel List A'!CP43=16,16,0)))))))))))))))))=0," ",VALUE(IF('Vessel List A'!CP43=1,1,IF('Vessel List A'!CP43=2,2,IF('Vessel List A'!CP43=3,3,IF('Vessel List A'!CP43=4,4,IF('Vessel List A'!CP43=5,5,IF('Vessel List A'!CP43=6,6,IF('Vessel List A'!CP43=7,7,IF('Vessel List A'!CP43=8,8,IF('Vessel List A'!CP43=9,9,IF('Vessel List A'!CP43=10,10,IF('Vessel List A'!CP43=11,11,IF('Vessel List A'!CP43=12,12,IF('Vessel List A'!CP43=13,13,IF('Vessel List A'!CP43=14,14,IF('Vessel List A'!CP43=15,15,IF('Vessel List A'!CP43=16,16,0))))))))))))))))))</f>
        <v xml:space="preserve"> </v>
      </c>
      <c r="AZ44" s="154"/>
      <c r="BA44" s="158"/>
      <c r="BB44" s="390" t="str">
        <f t="shared" si="14"/>
        <v/>
      </c>
      <c r="BC44" s="158"/>
      <c r="BD44" s="137"/>
      <c r="BE44" s="388" t="str">
        <f t="shared" si="15"/>
        <v/>
      </c>
      <c r="BF44" s="157" t="str">
        <f>IF(VALUE(IF('Vessel List A'!DC43=1,1,IF('Vessel List A'!DC43=2,2,IF('Vessel List A'!DC43=3,3,IF('Vessel List A'!DC43=4,4,IF('Vessel List A'!DC43=5,5,IF('Vessel List A'!DC43=6,6,IF('Vessel List A'!DC43=7,7,IF('Vessel List A'!DC43=8,8,IF('Vessel List A'!DC43=9,9,IF('Vessel List A'!DC43=10,10,IF('Vessel List A'!DC43=11,11,IF('Vessel List A'!DC43=12,12,IF('Vessel List A'!DC43=13,13,IF('Vessel List A'!DC43=14,14,IF('Vessel List A'!DC43=15,15,IF('Vessel List A'!DC43=16,16,0)))))))))))))))))=0," ",VALUE(IF('Vessel List A'!DC43=1,1,IF('Vessel List A'!DC43=2,2,IF('Vessel List A'!DC43=3,3,IF('Vessel List A'!DC43=4,4,IF('Vessel List A'!DC43=5,5,IF('Vessel List A'!DC43=6,6,IF('Vessel List A'!DC43=7,7,IF('Vessel List A'!DC43=8,8,IF('Vessel List A'!DC43=9,9,IF('Vessel List A'!DC43=10,10,IF('Vessel List A'!DC43=11,11,IF('Vessel List A'!DC43=12,12,IF('Vessel List A'!DC43=13,13,IF('Vessel List A'!DC43=14,14,IF('Vessel List A'!DC43=15,15,IF('Vessel List A'!DC43=16,16,0))))))))))))))))))</f>
        <v xml:space="preserve"> </v>
      </c>
      <c r="BG44" s="154"/>
      <c r="BH44" s="158"/>
      <c r="BI44" s="390" t="str">
        <f t="shared" si="16"/>
        <v/>
      </c>
      <c r="BJ44" s="158"/>
      <c r="BK44" s="137"/>
      <c r="BL44" s="388" t="str">
        <f t="shared" si="17"/>
        <v/>
      </c>
      <c r="BM44" s="157" t="str">
        <f>IF(VALUE(IF('Vessel List A'!DP43=1,1,IF('Vessel List A'!DP43=2,2,IF('Vessel List A'!DP43=3,3,IF('Vessel List A'!DP43=4,4,IF('Vessel List A'!DP43=5,5,IF('Vessel List A'!DP43=6,6,IF('Vessel List A'!DP43=7,7,IF('Vessel List A'!DP43=8,8,IF('Vessel List A'!DP43=9,9,IF('Vessel List A'!DP43=10,10,IF('Vessel List A'!DP43=11,11,IF('Vessel List A'!DP43=12,12,IF('Vessel List A'!DP43=13,13,IF('Vessel List A'!DP43=14,14,IF('Vessel List A'!DP43=15,15,IF('Vessel List A'!DP43=16,16,0)))))))))))))))))=0," ",VALUE(IF('Vessel List A'!DP43=1,1,IF('Vessel List A'!DP43=2,2,IF('Vessel List A'!DP43=3,3,IF('Vessel List A'!DP43=4,4,IF('Vessel List A'!DP43=5,5,IF('Vessel List A'!DP43=6,6,IF('Vessel List A'!DP43=7,7,IF('Vessel List A'!DP43=8,8,IF('Vessel List A'!DP43=9,9,IF('Vessel List A'!DP43=10,10,IF('Vessel List A'!DP43=11,11,IF('Vessel List A'!DP43=12,12,IF('Vessel List A'!DP43=13,13,IF('Vessel List A'!DP43=14,14,IF('Vessel List A'!DP43=15,15,IF('Vessel List A'!DP43=16,16,0))))))))))))))))))</f>
        <v xml:space="preserve"> </v>
      </c>
      <c r="BN44" s="154"/>
      <c r="BO44" s="158"/>
      <c r="BP44" s="390" t="str">
        <f t="shared" si="18"/>
        <v/>
      </c>
      <c r="BQ44" s="158"/>
      <c r="BR44" s="137"/>
      <c r="BS44" s="388" t="str">
        <f t="shared" si="19"/>
        <v/>
      </c>
      <c r="BT44" s="157" t="str">
        <f>IF(VALUE(IF('Vessel List A'!EC43=1,1,IF('Vessel List A'!EC43=2,2,IF('Vessel List A'!EC43=3,3,IF('Vessel List A'!EC43=4,4,IF('Vessel List A'!EC43=5,5,IF('Vessel List A'!EC43=6,6,IF('Vessel List A'!EC43=7,7,IF('Vessel List A'!EC43=8,8,IF('Vessel List A'!EC43=9,9,IF('Vessel List A'!EC43=10,10,IF('Vessel List A'!EC43=11,11,IF('Vessel List A'!EC43=12,12,IF('Vessel List A'!EC43=13,13,IF('Vessel List A'!EC43=14,14,IF('Vessel List A'!EC43=15,15,IF('Vessel List A'!EC43=16,16,0)))))))))))))))))=0," ",VALUE(IF('Vessel List A'!EC43=1,1,IF('Vessel List A'!EC43=2,2,IF('Vessel List A'!EC43=3,3,IF('Vessel List A'!EC43=4,4,IF('Vessel List A'!EC43=5,5,IF('Vessel List A'!EC43=6,6,IF('Vessel List A'!EC43=7,7,IF('Vessel List A'!EC43=8,8,IF('Vessel List A'!EC43=9,9,IF('Vessel List A'!EC43=10,10,IF('Vessel List A'!EC43=11,11,IF('Vessel List A'!EC43=12,12,IF('Vessel List A'!EC43=13,13,IF('Vessel List A'!EC43=14,14,IF('Vessel List A'!EC43=15,15,IF('Vessel List A'!EC43=16,16,0))))))))))))))))))</f>
        <v xml:space="preserve"> </v>
      </c>
      <c r="BU44" s="154"/>
      <c r="BV44" s="158"/>
      <c r="BW44" s="390" t="str">
        <f t="shared" si="20"/>
        <v/>
      </c>
      <c r="BX44" s="158"/>
      <c r="BY44" s="137"/>
      <c r="BZ44" s="388" t="str">
        <f t="shared" si="21"/>
        <v/>
      </c>
      <c r="CA44" s="157" t="str">
        <f>IF(VALUE(IF('Vessel List A'!EP43=1,1,IF('Vessel List A'!EP43=2,2,IF('Vessel List A'!EP43=3,3,IF('Vessel List A'!EP43=4,4,IF('Vessel List A'!EP43=5,5,IF('Vessel List A'!EP43=6,6,IF('Vessel List A'!EP43=7,7,IF('Vessel List A'!EP43=8,8,IF('Vessel List A'!EP43=9,9,IF('Vessel List A'!EP43=10,10,IF('Vessel List A'!EP43=11,11,IF('Vessel List A'!EP43=12,12,IF('Vessel List A'!EP43=13,13,IF('Vessel List A'!EP43=14,14,IF('Vessel List A'!EP43=15,15,IF('Vessel List A'!EP43=16,16,0)))))))))))))))))=0," ",VALUE(IF('Vessel List A'!EP43=1,1,IF('Vessel List A'!EP43=2,2,IF('Vessel List A'!EP43=3,3,IF('Vessel List A'!EP43=4,4,IF('Vessel List A'!EP43=5,5,IF('Vessel List A'!EP43=6,6,IF('Vessel List A'!EP43=7,7,IF('Vessel List A'!EP43=8,8,IF('Vessel List A'!EP43=9,9,IF('Vessel List A'!EP43=10,10,IF('Vessel List A'!EP43=11,11,IF('Vessel List A'!EP43=12,12,IF('Vessel List A'!EP43=13,13,IF('Vessel List A'!EP43=14,14,IF('Vessel List A'!EP43=15,15,IF('Vessel List A'!EP43=16,16,0))))))))))))))))))</f>
        <v xml:space="preserve"> </v>
      </c>
      <c r="CB44" s="154"/>
      <c r="CC44" s="158"/>
      <c r="CD44" s="390" t="str">
        <f t="shared" si="22"/>
        <v/>
      </c>
      <c r="CE44" s="158"/>
      <c r="CF44" s="137"/>
      <c r="CG44" s="388" t="str">
        <f t="shared" si="23"/>
        <v/>
      </c>
      <c r="CH44" s="157" t="str">
        <f>IF(VALUE(IF('Vessel List A'!FC43=1,1,IF('Vessel List A'!FC43=2,2,IF('Vessel List A'!FC43=3,3,IF('Vessel List A'!FC43=4,4,IF('Vessel List A'!FC43=5,5,IF('Vessel List A'!FC43=6,6,IF('Vessel List A'!FC43=7,7,IF('Vessel List A'!FC43=8,8,IF('Vessel List A'!FC43=9,9,IF('Vessel List A'!FC43=10,10,IF('Vessel List A'!FC43=11,11,IF('Vessel List A'!FC43=12,12,IF('Vessel List A'!FC43=13,13,IF('Vessel List A'!FC43=14,14,IF('Vessel List A'!FC43=15,15,IF('Vessel List A'!FC43=16,16,0)))))))))))))))))=0," ",VALUE(IF('Vessel List A'!FC43=1,1,IF('Vessel List A'!FC43=2,2,IF('Vessel List A'!FC43=3,3,IF('Vessel List A'!FC43=4,4,IF('Vessel List A'!FC43=5,5,IF('Vessel List A'!FC43=6,6,IF('Vessel List A'!FC43=7,7,IF('Vessel List A'!FC43=8,8,IF('Vessel List A'!FC43=9,9,IF('Vessel List A'!FC43=10,10,IF('Vessel List A'!FC43=11,11,IF('Vessel List A'!FC43=12,12,IF('Vessel List A'!FC43=13,13,IF('Vessel List A'!FC43=14,14,IF('Vessel List A'!FC43=15,15,IF('Vessel List A'!FC43=16,16,0))))))))))))))))))</f>
        <v xml:space="preserve"> </v>
      </c>
      <c r="CI44" s="154"/>
      <c r="CJ44" s="158"/>
      <c r="CK44" s="390" t="str">
        <f t="shared" si="24"/>
        <v/>
      </c>
      <c r="CL44" s="158"/>
      <c r="CM44" s="137"/>
      <c r="CN44" s="388" t="str">
        <f t="shared" si="25"/>
        <v/>
      </c>
      <c r="CO44" s="157" t="str">
        <f>IF(VALUE(IF('Vessel List A'!FP43=1,1,IF('Vessel List A'!FP43=2,2,IF('Vessel List A'!FP43=3,3,IF('Vessel List A'!FP43=4,4,IF('Vessel List A'!FP43=5,5,IF('Vessel List A'!FP43=6,6,IF('Vessel List A'!FP43=7,7,IF('Vessel List A'!FP43=8,8,IF('Vessel List A'!FP43=9,9,IF('Vessel List A'!FP43=10,10,IF('Vessel List A'!FP43=11,11,IF('Vessel List A'!FP43=12,12,IF('Vessel List A'!FP43=13,13,IF('Vessel List A'!FP43=14,14,IF('Vessel List A'!FP43=15,15,IF('Vessel List A'!FP43=16,16,0)))))))))))))))))=0," ",VALUE(IF('Vessel List A'!FP43=1,1,IF('Vessel List A'!FP43=2,2,IF('Vessel List A'!FP43=3,3,IF('Vessel List A'!FP43=4,4,IF('Vessel List A'!FP43=5,5,IF('Vessel List A'!FP43=6,6,IF('Vessel List A'!FP43=7,7,IF('Vessel List A'!FP43=8,8,IF('Vessel List A'!FP43=9,9,IF('Vessel List A'!FP43=10,10,IF('Vessel List A'!FP43=11,11,IF('Vessel List A'!FP43=12,12,IF('Vessel List A'!FP43=13,13,IF('Vessel List A'!FP43=14,14,IF('Vessel List A'!FP43=15,15,IF('Vessel List A'!FP43=16,16,0))))))))))))))))))</f>
        <v xml:space="preserve"> </v>
      </c>
      <c r="CP44" s="154"/>
      <c r="CQ44" s="158"/>
      <c r="CR44" s="390" t="str">
        <f t="shared" si="26"/>
        <v/>
      </c>
      <c r="CS44" s="158"/>
      <c r="CT44" s="137"/>
      <c r="CU44" s="388" t="str">
        <f t="shared" si="27"/>
        <v/>
      </c>
      <c r="CV44" s="157" t="str">
        <f>IF(VALUE(IF('Vessel List A'!GC43=1,1,IF('Vessel List A'!GC43=2,2,IF('Vessel List A'!GC43=3,3,IF('Vessel List A'!GC43=4,4,IF('Vessel List A'!GC43=5,5,IF('Vessel List A'!GC43=6,6,IF('Vessel List A'!GC43=7,7,IF('Vessel List A'!GC43=8,8,IF('Vessel List A'!GC43=9,9,IF('Vessel List A'!GC43=10,10,IF('Vessel List A'!GC43=11,11,IF('Vessel List A'!GC43=12,12,IF('Vessel List A'!GC43=13,13,IF('Vessel List A'!GC43=14,14,IF('Vessel List A'!GC43=15,15,IF('Vessel List A'!GC43=16,16,0)))))))))))))))))=0," ",VALUE(IF('Vessel List A'!GC43=1,1,IF('Vessel List A'!GC43=2,2,IF('Vessel List A'!GC43=3,3,IF('Vessel List A'!GC43=4,4,IF('Vessel List A'!GC43=5,5,IF('Vessel List A'!GC43=6,6,IF('Vessel List A'!GC43=7,7,IF('Vessel List A'!GC43=8,8,IF('Vessel List A'!GC43=9,9,IF('Vessel List A'!GC43=10,10,IF('Vessel List A'!GC43=11,11,IF('Vessel List A'!GC43=12,12,IF('Vessel List A'!GC43=13,13,IF('Vessel List A'!GC43=14,14,IF('Vessel List A'!GC43=15,15,IF('Vessel List A'!GC43=16,16,0))))))))))))))))))</f>
        <v xml:space="preserve"> </v>
      </c>
      <c r="CW44" s="154"/>
      <c r="CX44" s="158"/>
      <c r="CY44" s="390" t="str">
        <f t="shared" si="28"/>
        <v/>
      </c>
      <c r="CZ44" s="158"/>
      <c r="DA44" s="137"/>
      <c r="DB44" s="388" t="str">
        <f t="shared" si="29"/>
        <v/>
      </c>
      <c r="DC44" s="157" t="str">
        <f>IF(VALUE(IF('Vessel List A'!GP43=1,1,IF('Vessel List A'!GP43=2,2,IF('Vessel List A'!GP43=3,3,IF('Vessel List A'!GP43=4,4,IF('Vessel List A'!GP43=5,5,IF('Vessel List A'!GP43=6,6,IF('Vessel List A'!GP43=7,7,IF('Vessel List A'!GP43=8,8,IF('Vessel List A'!GP43=9,9,IF('Vessel List A'!GP43=10,10,IF('Vessel List A'!GP43=11,11,IF('Vessel List A'!GP43=12,12,IF('Vessel List A'!GP43=13,13,IF('Vessel List A'!GP43=14,14,IF('Vessel List A'!GP43=15,15,IF('Vessel List A'!GP43=16,16,0)))))))))))))))))=0," ",VALUE(IF('Vessel List A'!GP43=1,1,IF('Vessel List A'!GP43=2,2,IF('Vessel List A'!GP43=3,3,IF('Vessel List A'!GP43=4,4,IF('Vessel List A'!GP43=5,5,IF('Vessel List A'!GP43=6,6,IF('Vessel List A'!GP43=7,7,IF('Vessel List A'!GP43=8,8,IF('Vessel List A'!GP43=9,9,IF('Vessel List A'!GP43=10,10,IF('Vessel List A'!GP43=11,11,IF('Vessel List A'!GP43=12,12,IF('Vessel List A'!GP43=13,13,IF('Vessel List A'!GP43=14,14,IF('Vessel List A'!GP43=15,15,IF('Vessel List A'!GP43=16,16,0))))))))))))))))))</f>
        <v xml:space="preserve"> </v>
      </c>
      <c r="DD44" s="154"/>
      <c r="DE44" s="158"/>
      <c r="DF44" s="390" t="str">
        <f t="shared" si="30"/>
        <v/>
      </c>
      <c r="DG44" s="158"/>
      <c r="DH44" s="137"/>
      <c r="DI44" s="388" t="str">
        <f t="shared" si="31"/>
        <v/>
      </c>
      <c r="DJ44" s="157" t="str">
        <f>IF(VALUE(IF('Vessel List A'!HC43=1,1,IF('Vessel List A'!HC43=2,2,IF('Vessel List A'!HC43=3,3,IF('Vessel List A'!HC43=4,4,IF('Vessel List A'!HC43=5,5,IF('Vessel List A'!HC43=6,6,IF('Vessel List A'!HC43=7,7,IF('Vessel List A'!HC43=8,8,IF('Vessel List A'!HC43=9,9,IF('Vessel List A'!HC43=10,10,IF('Vessel List A'!HC43=11,11,IF('Vessel List A'!HC43=12,12,IF('Vessel List A'!HC43=13,13,IF('Vessel List A'!HC43=14,14,IF('Vessel List A'!HC43=15,15,IF('Vessel List A'!HC43=16,16,0)))))))))))))))))=0," ",VALUE(IF('Vessel List A'!HC43=1,1,IF('Vessel List A'!HC43=2,2,IF('Vessel List A'!HC43=3,3,IF('Vessel List A'!HC43=4,4,IF('Vessel List A'!HC43=5,5,IF('Vessel List A'!HC43=6,6,IF('Vessel List A'!HC43=7,7,IF('Vessel List A'!HC43=8,8,IF('Vessel List A'!HC43=9,9,IF('Vessel List A'!HC43=10,10,IF('Vessel List A'!HC43=11,11,IF('Vessel List A'!HC43=12,12,IF('Vessel List A'!HC43=13,13,IF('Vessel List A'!HC43=14,14,IF('Vessel List A'!HC43=15,15,IF('Vessel List A'!HC43=16,16,0))))))))))))))))))</f>
        <v xml:space="preserve"> </v>
      </c>
      <c r="DK44" s="154"/>
      <c r="DL44" s="158"/>
      <c r="DM44" s="390" t="str">
        <f t="shared" si="32"/>
        <v/>
      </c>
      <c r="DN44" s="158"/>
      <c r="DO44" s="137"/>
      <c r="DP44" s="388" t="str">
        <f t="shared" si="33"/>
        <v/>
      </c>
      <c r="DQ44" s="157" t="str">
        <f>IF(VALUE(IF('Vessel List A'!HP43=1,1,IF('Vessel List A'!HP43=2,2,IF('Vessel List A'!HP43=3,3,IF('Vessel List A'!HP43=4,4,IF('Vessel List A'!HP43=5,5,IF('Vessel List A'!HP43=6,6,IF('Vessel List A'!HP43=7,7,IF('Vessel List A'!HP43=8,8,IF('Vessel List A'!HP43=9,9,IF('Vessel List A'!HP43=10,10,IF('Vessel List A'!HP43=11,11,IF('Vessel List A'!HP43=12,12,IF('Vessel List A'!HP43=13,13,IF('Vessel List A'!HP43=14,14,IF('Vessel List A'!HP43=15,15,IF('Vessel List A'!HP43=16,16,0)))))))))))))))))=0," ",VALUE(IF('Vessel List A'!HP43=1,1,IF('Vessel List A'!HP43=2,2,IF('Vessel List A'!HP43=3,3,IF('Vessel List A'!HP43=4,4,IF('Vessel List A'!HP43=5,5,IF('Vessel List A'!HP43=6,6,IF('Vessel List A'!HP43=7,7,IF('Vessel List A'!HP43=8,8,IF('Vessel List A'!HP43=9,9,IF('Vessel List A'!HP43=10,10,IF('Vessel List A'!HP43=11,11,IF('Vessel List A'!HP43=12,12,IF('Vessel List A'!HP43=13,13,IF('Vessel List A'!HP43=14,14,IF('Vessel List A'!HP43=15,15,IF('Vessel List A'!HP43=16,16,0))))))))))))))))))</f>
        <v xml:space="preserve"> </v>
      </c>
      <c r="DR44" s="154"/>
      <c r="DS44" s="158"/>
      <c r="DT44" s="390" t="str">
        <f t="shared" si="34"/>
        <v/>
      </c>
      <c r="DU44" s="158"/>
      <c r="DV44" s="137"/>
      <c r="DW44" s="388" t="str">
        <f t="shared" si="35"/>
        <v/>
      </c>
      <c r="DX44" s="157" t="str">
        <f>IF(VALUE(IF('Vessel List A'!IC43=1,1,IF('Vessel List A'!IC43=2,2,IF('Vessel List A'!IC43=3,3,IF('Vessel List A'!IC43=4,4,IF('Vessel List A'!IC43=5,5,IF('Vessel List A'!IC43=6,6,IF('Vessel List A'!IC43=7,7,IF('Vessel List A'!IC43=8,8,IF('Vessel List A'!IC43=9,9,IF('Vessel List A'!IC43=10,10,IF('Vessel List A'!IC43=11,11,IF('Vessel List A'!IC43=12,12,IF('Vessel List A'!IC43=13,13,IF('Vessel List A'!IC43=14,14,IF('Vessel List A'!IC43=15,15,IF('Vessel List A'!IC43=16,16,0)))))))))))))))))=0," ",VALUE(IF('Vessel List A'!IC43=1,1,IF('Vessel List A'!IC43=2,2,IF('Vessel List A'!IC43=3,3,IF('Vessel List A'!IC43=4,4,IF('Vessel List A'!IC43=5,5,IF('Vessel List A'!IC43=6,6,IF('Vessel List A'!IC43=7,7,IF('Vessel List A'!IC43=8,8,IF('Vessel List A'!IC43=9,9,IF('Vessel List A'!IC43=10,10,IF('Vessel List A'!IC43=11,11,IF('Vessel List A'!IC43=12,12,IF('Vessel List A'!IC43=13,13,IF('Vessel List A'!IC43=14,14,IF('Vessel List A'!IC43=15,15,IF('Vessel List A'!IC43=16,16,0))))))))))))))))))</f>
        <v xml:space="preserve"> </v>
      </c>
      <c r="DY44" s="154"/>
      <c r="DZ44" s="158"/>
      <c r="EA44" s="390" t="str">
        <f t="shared" si="36"/>
        <v/>
      </c>
      <c r="EB44" s="158"/>
      <c r="EC44" s="137"/>
      <c r="ED44" s="388" t="str">
        <f t="shared" si="37"/>
        <v/>
      </c>
      <c r="EE44" s="157" t="str">
        <f>IF(VALUE(IF('Vessel List A'!IP43=1,1,IF('Vessel List A'!IP43=2,2,IF('Vessel List A'!IP43=3,3,IF('Vessel List A'!IP43=4,4,IF('Vessel List A'!IP43=5,5,IF('Vessel List A'!IP43=6,6,IF('Vessel List A'!IP43=7,7,IF('Vessel List A'!IP43=8,8,IF('Vessel List A'!IP43=9,9,IF('Vessel List A'!IP43=10,10,IF('Vessel List A'!IP43=11,11,IF('Vessel List A'!IP43=12,12,IF('Vessel List A'!IP43=13,13,IF('Vessel List A'!IP43=14,14,IF('Vessel List A'!IP43=15,15,IF('Vessel List A'!IP43=16,16,0)))))))))))))))))=0," ",VALUE(IF('Vessel List A'!IP43=1,1,IF('Vessel List A'!IP43=2,2,IF('Vessel List A'!IP43=3,3,IF('Vessel List A'!IP43=4,4,IF('Vessel List A'!IP43=5,5,IF('Vessel List A'!IP43=6,6,IF('Vessel List A'!IP43=7,7,IF('Vessel List A'!IP43=8,8,IF('Vessel List A'!IP43=9,9,IF('Vessel List A'!IP43=10,10,IF('Vessel List A'!IP43=11,11,IF('Vessel List A'!IP43=12,12,IF('Vessel List A'!IP43=13,13,IF('Vessel List A'!IP43=14,14,IF('Vessel List A'!IP43=15,15,IF('Vessel List A'!IP43=16,16,0))))))))))))))))))</f>
        <v xml:space="preserve"> </v>
      </c>
      <c r="EF44" s="154"/>
      <c r="EG44" s="158"/>
      <c r="EH44" s="390" t="str">
        <f t="shared" si="38"/>
        <v/>
      </c>
      <c r="EI44" s="158"/>
      <c r="EJ44" s="137"/>
      <c r="EK44" s="397" t="str">
        <f t="shared" si="39"/>
        <v/>
      </c>
      <c r="EL44" s="144"/>
      <c r="EM44" s="157" t="str">
        <f>IF(VALUE(IF('Vessel List B'!C43=1,1,IF('Vessel List B'!C43=2,2,IF('Vessel List B'!C43=3,3,IF('Vessel List B'!C43=4,4,IF('Vessel List B'!C43=5,5,IF('Vessel List B'!C43=6,6,IF('Vessel List B'!C43=7,7,IF('Vessel List B'!C43=8,8,IF('Vessel List B'!C43=9,9,IF('Vessel List B'!C43=10,10,IF('Vessel List B'!C43=11,11,IF('Vessel List B'!C43=12,12,IF('Vessel List B'!C43=13,13,IF('Vessel List B'!C43=14,14,IF('Vessel List B'!C43=15,15,IF('Vessel List B'!C43=16,16,0)))))))))))))))))=0," ",VALUE(IF('Vessel List B'!C43=1,1,IF('Vessel List B'!C43=2,2,IF('Vessel List B'!C43=3,3,IF('Vessel List B'!C43=4,4,IF('Vessel List B'!C43=5,5,IF('Vessel List B'!C43=6,6,IF('Vessel List B'!C43=7,7,IF('Vessel List B'!C43=8,8,IF('Vessel List B'!C43=9,9,IF('Vessel List B'!C43=10,10,IF('Vessel List B'!C43=11,11,IF('Vessel List B'!C43=12,12,IF('Vessel List B'!C43=13,13,IF('Vessel List B'!C43=14,14,IF('Vessel List B'!C43=15,15,IF('Vessel List B'!C43=16,16,0))))))))))))))))))</f>
        <v xml:space="preserve"> </v>
      </c>
      <c r="EN44" s="154"/>
      <c r="EO44" s="158"/>
      <c r="EP44" s="390" t="str">
        <f t="shared" si="40"/>
        <v/>
      </c>
      <c r="EQ44" s="158"/>
      <c r="ER44" s="137"/>
      <c r="ES44" s="388" t="str">
        <f t="shared" si="41"/>
        <v/>
      </c>
      <c r="ET44" s="157" t="str">
        <f>IF(VALUE(IF('Vessel List B'!P43=1,1,IF('Vessel List B'!P43=2,2,IF('Vessel List B'!P43=3,3,IF('Vessel List B'!P43=4,4,IF('Vessel List B'!P43=5,5,IF('Vessel List B'!P43=6,6,IF('Vessel List B'!P43=7,7,IF('Vessel List B'!P43=8,8,IF('Vessel List B'!P43=9,9,IF('Vessel List B'!P43=10,10,IF('Vessel List B'!P43=11,11,IF('Vessel List B'!P43=12,12,IF('Vessel List B'!P43=13,13,IF('Vessel List B'!P43=14,14,IF('Vessel List B'!P43=15,15,IF('Vessel List B'!P43=16,16,0)))))))))))))))))=0," ",VALUE(IF('Vessel List B'!P43=1,1,IF('Vessel List B'!P43=2,2,IF('Vessel List B'!P43=3,3,IF('Vessel List B'!P43=4,4,IF('Vessel List B'!P43=5,5,IF('Vessel List B'!P43=6,6,IF('Vessel List B'!P43=7,7,IF('Vessel List B'!P43=8,8,IF('Vessel List B'!P43=9,9,IF('Vessel List B'!P43=10,10,IF('Vessel List B'!P43=11,11,IF('Vessel List B'!P43=12,12,IF('Vessel List B'!P43=13,13,IF('Vessel List B'!P43=14,14,IF('Vessel List B'!P43=15,15,IF('Vessel List B'!P43=16,16,0))))))))))))))))))</f>
        <v xml:space="preserve"> </v>
      </c>
      <c r="EU44" s="154"/>
      <c r="EV44" s="158"/>
      <c r="EW44" s="390" t="str">
        <f t="shared" si="42"/>
        <v/>
      </c>
      <c r="EX44" s="158"/>
      <c r="EY44" s="137"/>
      <c r="EZ44" s="388" t="str">
        <f t="shared" si="43"/>
        <v/>
      </c>
      <c r="FA44" s="157" t="str">
        <f>IF(VALUE(IF('Vessel List B'!AC43=1,1,IF('Vessel List B'!AC43=2,2,IF('Vessel List B'!AC43=3,3,IF('Vessel List B'!AC43=4,4,IF('Vessel List B'!AC43=5,5,IF('Vessel List B'!AC43=6,6,IF('Vessel List B'!AC43=7,7,IF('Vessel List B'!AC43=8,8,IF('Vessel List B'!AC43=9,9,IF('Vessel List B'!AC43=10,10,IF('Vessel List B'!AC43=11,11,IF('Vessel List B'!AC43=12,12,IF('Vessel List B'!AC43=13,13,IF('Vessel List B'!AC43=14,14,IF('Vessel List B'!AC43=15,15,IF('Vessel List B'!AC43=16,16,0)))))))))))))))))=0," ",VALUE(IF('Vessel List B'!AC43=1,1,IF('Vessel List B'!AC43=2,2,IF('Vessel List B'!AC43=3,3,IF('Vessel List B'!AC43=4,4,IF('Vessel List B'!AC43=5,5,IF('Vessel List B'!AC43=6,6,IF('Vessel List B'!AC43=7,7,IF('Vessel List B'!AC43=8,8,IF('Vessel List B'!AC43=9,9,IF('Vessel List B'!AC43=10,10,IF('Vessel List B'!AC43=11,11,IF('Vessel List B'!AC43=12,12,IF('Vessel List B'!AC43=13,13,IF('Vessel List B'!AC43=14,14,IF('Vessel List B'!AC43=15,15,IF('Vessel List B'!AC43=16,16,0))))))))))))))))))</f>
        <v xml:space="preserve"> </v>
      </c>
      <c r="FB44" s="154"/>
      <c r="FC44" s="158"/>
      <c r="FD44" s="390" t="str">
        <f t="shared" si="44"/>
        <v/>
      </c>
      <c r="FE44" s="158"/>
      <c r="FF44" s="137"/>
      <c r="FG44" s="388" t="str">
        <f t="shared" si="45"/>
        <v/>
      </c>
      <c r="FH44" s="157" t="str">
        <f>IF(VALUE(IF('Vessel List B'!AP43=1,1,IF('Vessel List B'!AP43=2,2,IF('Vessel List B'!AP43=3,3,IF('Vessel List B'!AP43=4,4,IF('Vessel List B'!AP43=5,5,IF('Vessel List B'!AP43=6,6,IF('Vessel List B'!AP43=7,7,IF('Vessel List B'!AP43=8,8,IF('Vessel List B'!AP43=9,9,IF('Vessel List B'!AP43=10,10,IF('Vessel List B'!AP43=11,11,IF('Vessel List B'!AP43=12,12,IF('Vessel List B'!AP43=13,13,IF('Vessel List B'!AP43=14,14,IF('Vessel List B'!AP43=15,15,IF('Vessel List B'!AP43=16,16,0)))))))))))))))))=0," ",VALUE(IF('Vessel List B'!AP43=1,1,IF('Vessel List B'!AP43=2,2,IF('Vessel List B'!AP43=3,3,IF('Vessel List B'!AP43=4,4,IF('Vessel List B'!AP43=5,5,IF('Vessel List B'!AP43=6,6,IF('Vessel List B'!AP43=7,7,IF('Vessel List B'!AP43=8,8,IF('Vessel List B'!AP43=9,9,IF('Vessel List B'!AP43=10,10,IF('Vessel List B'!AP43=11,11,IF('Vessel List B'!AP43=12,12,IF('Vessel List B'!AP43=13,13,IF('Vessel List B'!AP43=14,14,IF('Vessel List B'!AP43=15,15,IF('Vessel List B'!AP43=16,16,0))))))))))))))))))</f>
        <v xml:space="preserve"> </v>
      </c>
      <c r="FI44" s="154"/>
      <c r="FJ44" s="158"/>
      <c r="FK44" s="390" t="str">
        <f t="shared" si="46"/>
        <v/>
      </c>
      <c r="FL44" s="158"/>
      <c r="FM44" s="137"/>
      <c r="FN44" s="388" t="str">
        <f t="shared" si="47"/>
        <v/>
      </c>
      <c r="FO44" s="157" t="str">
        <f>IF(VALUE(IF('Vessel List B'!BC43=1,1,IF('Vessel List B'!BC43=2,2,IF('Vessel List B'!BC43=3,3,IF('Vessel List B'!BC43=4,4,IF('Vessel List B'!BC43=5,5,IF('Vessel List B'!BC43=6,6,IF('Vessel List B'!BC43=7,7,IF('Vessel List B'!BC43=8,8,IF('Vessel List B'!BC43=9,9,IF('Vessel List B'!BC43=10,10,IF('Vessel List B'!BC43=11,11,IF('Vessel List B'!BC43=12,12,IF('Vessel List B'!BC43=13,13,IF('Vessel List B'!BC43=14,14,IF('Vessel List B'!BC43=15,15,IF('Vessel List B'!BC43=16,16,0)))))))))))))))))=0," ",VALUE(IF('Vessel List B'!BC43=1,1,IF('Vessel List B'!BC43=2,2,IF('Vessel List B'!BC43=3,3,IF('Vessel List B'!BC43=4,4,IF('Vessel List B'!BC43=5,5,IF('Vessel List B'!BC43=6,6,IF('Vessel List B'!BC43=7,7,IF('Vessel List B'!BC43=8,8,IF('Vessel List B'!BC43=9,9,IF('Vessel List B'!BC43=10,10,IF('Vessel List B'!BC43=11,11,IF('Vessel List B'!BC43=12,12,IF('Vessel List B'!BC43=13,13,IF('Vessel List B'!BC43=14,14,IF('Vessel List B'!BC43=15,15,IF('Vessel List B'!BC43=16,16,0))))))))))))))))))</f>
        <v xml:space="preserve"> </v>
      </c>
      <c r="FP44" s="154"/>
      <c r="FQ44" s="158"/>
      <c r="FR44" s="390" t="str">
        <f t="shared" si="48"/>
        <v/>
      </c>
      <c r="FS44" s="158"/>
      <c r="FT44" s="137"/>
      <c r="FU44" s="388" t="str">
        <f t="shared" si="49"/>
        <v/>
      </c>
      <c r="FV44" s="157" t="str">
        <f>IF(VALUE(IF('Vessel List B'!BP43=1,1,IF('Vessel List B'!BP43=2,2,IF('Vessel List B'!BP43=3,3,IF('Vessel List B'!BP43=4,4,IF('Vessel List B'!BP43=5,5,IF('Vessel List B'!BP43=6,6,IF('Vessel List B'!BP43=7,7,IF('Vessel List B'!BP43=8,8,IF('Vessel List B'!BP43=9,9,IF('Vessel List B'!BP43=10,10,IF('Vessel List B'!BP43=11,11,IF('Vessel List B'!BP43=12,12,IF('Vessel List B'!BP43=13,13,IF('Vessel List B'!BP43=14,14,IF('Vessel List B'!BP43=15,15,IF('Vessel List B'!BP43=16,16,0)))))))))))))))))=0," ",VALUE(IF('Vessel List B'!BP43=1,1,IF('Vessel List B'!BP43=2,2,IF('Vessel List B'!BP43=3,3,IF('Vessel List B'!BP43=4,4,IF('Vessel List B'!BP43=5,5,IF('Vessel List B'!BP43=6,6,IF('Vessel List B'!BP43=7,7,IF('Vessel List B'!BP43=8,8,IF('Vessel List B'!BP43=9,9,IF('Vessel List B'!BP43=10,10,IF('Vessel List B'!BP43=11,11,IF('Vessel List B'!BP43=12,12,IF('Vessel List B'!BP43=13,13,IF('Vessel List B'!BP43=14,14,IF('Vessel List B'!BP43=15,15,IF('Vessel List B'!BP43=16,16,0))))))))))))))))))</f>
        <v xml:space="preserve"> </v>
      </c>
      <c r="FW44" s="154"/>
      <c r="FX44" s="158"/>
      <c r="FY44" s="390" t="str">
        <f t="shared" si="50"/>
        <v/>
      </c>
      <c r="FZ44" s="158"/>
      <c r="GA44" s="137"/>
      <c r="GB44" s="388" t="str">
        <f t="shared" si="51"/>
        <v/>
      </c>
      <c r="GC44" s="157" t="str">
        <f>IF(VALUE(IF('Vessel List B'!CC43=1,1,IF('Vessel List B'!CC43=2,2,IF('Vessel List B'!CC43=3,3,IF('Vessel List B'!CC43=4,4,IF('Vessel List B'!CC43=5,5,IF('Vessel List B'!CC43=6,6,IF('Vessel List B'!CC43=7,7,IF('Vessel List B'!CC43=8,8,IF('Vessel List B'!CC43=9,9,IF('Vessel List B'!CC43=10,10,IF('Vessel List B'!CC43=11,11,IF('Vessel List B'!CC43=12,12,IF('Vessel List B'!CC43=13,13,IF('Vessel List B'!CC43=14,14,IF('Vessel List B'!CC43=15,15,IF('Vessel List B'!CC43=16,16,0)))))))))))))))))=0," ",VALUE(IF('Vessel List B'!CC43=1,1,IF('Vessel List B'!CC43=2,2,IF('Vessel List B'!CC43=3,3,IF('Vessel List B'!CC43=4,4,IF('Vessel List B'!CC43=5,5,IF('Vessel List B'!CC43=6,6,IF('Vessel List B'!CC43=7,7,IF('Vessel List B'!CC43=8,8,IF('Vessel List B'!CC43=9,9,IF('Vessel List B'!CC43=10,10,IF('Vessel List B'!CC43=11,11,IF('Vessel List B'!CC43=12,12,IF('Vessel List B'!CC43=13,13,IF('Vessel List B'!CC43=14,14,IF('Vessel List B'!CC43=15,15,IF('Vessel List B'!CC43=16,16,0))))))))))))))))))</f>
        <v xml:space="preserve"> </v>
      </c>
      <c r="GD44" s="154"/>
      <c r="GE44" s="158"/>
      <c r="GF44" s="390" t="str">
        <f t="shared" si="52"/>
        <v/>
      </c>
      <c r="GG44" s="158"/>
      <c r="GH44" s="137"/>
      <c r="GI44" s="388" t="str">
        <f t="shared" si="53"/>
        <v/>
      </c>
      <c r="GJ44" s="157" t="str">
        <f>IF(VALUE(IF('Vessel List B'!CP43=1,1,IF('Vessel List B'!CP43=2,2,IF('Vessel List B'!CP43=3,3,IF('Vessel List B'!CP43=4,4,IF('Vessel List B'!CP43=5,5,IF('Vessel List B'!CP43=6,6,IF('Vessel List B'!CP43=7,7,IF('Vessel List B'!CP43=8,8,IF('Vessel List B'!CP43=9,9,IF('Vessel List B'!CP43=10,10,IF('Vessel List B'!CP43=11,11,IF('Vessel List B'!CP43=12,12,IF('Vessel List B'!CP43=13,13,IF('Vessel List B'!CP43=14,14,IF('Vessel List B'!CP43=15,15,IF('Vessel List B'!CP43=16,16,0)))))))))))))))))=0," ",VALUE(IF('Vessel List B'!CP43=1,1,IF('Vessel List B'!CP43=2,2,IF('Vessel List B'!CP43=3,3,IF('Vessel List B'!CP43=4,4,IF('Vessel List B'!CP43=5,5,IF('Vessel List B'!CP43=6,6,IF('Vessel List B'!CP43=7,7,IF('Vessel List B'!CP43=8,8,IF('Vessel List B'!CP43=9,9,IF('Vessel List B'!CP43=10,10,IF('Vessel List B'!CP43=11,11,IF('Vessel List B'!CP43=12,12,IF('Vessel List B'!CP43=13,13,IF('Vessel List B'!CP43=14,14,IF('Vessel List B'!CP43=15,15,IF('Vessel List B'!CP43=16,16,0))))))))))))))))))</f>
        <v xml:space="preserve"> </v>
      </c>
      <c r="GK44" s="154"/>
      <c r="GL44" s="158"/>
      <c r="GM44" s="390" t="str">
        <f t="shared" si="54"/>
        <v/>
      </c>
      <c r="GN44" s="158"/>
      <c r="GO44" s="137"/>
      <c r="GP44" s="388" t="str">
        <f t="shared" si="55"/>
        <v/>
      </c>
      <c r="GQ44" s="157" t="str">
        <f>IF(VALUE(IF('Vessel List B'!DC43=1,1,IF('Vessel List B'!DC43=2,2,IF('Vessel List B'!DC43=3,3,IF('Vessel List B'!DC43=4,4,IF('Vessel List B'!DC43=5,5,IF('Vessel List B'!DC43=6,6,IF('Vessel List B'!DC43=7,7,IF('Vessel List B'!DC43=8,8,IF('Vessel List B'!DC43=9,9,IF('Vessel List B'!DC43=10,10,IF('Vessel List B'!DC43=11,11,IF('Vessel List B'!DC43=12,12,IF('Vessel List B'!DC43=13,13,IF('Vessel List B'!DC43=14,14,IF('Vessel List B'!DC43=15,15,IF('Vessel List B'!DC43=16,16,0)))))))))))))))))=0," ",VALUE(IF('Vessel List B'!DC43=1,1,IF('Vessel List B'!DC43=2,2,IF('Vessel List B'!DC43=3,3,IF('Vessel List B'!DC43=4,4,IF('Vessel List B'!DC43=5,5,IF('Vessel List B'!DC43=6,6,IF('Vessel List B'!DC43=7,7,IF('Vessel List B'!DC43=8,8,IF('Vessel List B'!DC43=9,9,IF('Vessel List B'!DC43=10,10,IF('Vessel List B'!DC43=11,11,IF('Vessel List B'!DC43=12,12,IF('Vessel List B'!DC43=13,13,IF('Vessel List B'!DC43=14,14,IF('Vessel List B'!DC43=15,15,IF('Vessel List B'!DC43=16,16,0))))))))))))))))))</f>
        <v xml:space="preserve"> </v>
      </c>
      <c r="GR44" s="154"/>
      <c r="GS44" s="158"/>
      <c r="GT44" s="390" t="str">
        <f t="shared" si="56"/>
        <v/>
      </c>
      <c r="GU44" s="158"/>
      <c r="GV44" s="137"/>
      <c r="GW44" s="388" t="str">
        <f t="shared" si="57"/>
        <v/>
      </c>
      <c r="GX44" s="157" t="str">
        <f>IF(VALUE(IF('Vessel List B'!DP43=1,1,IF('Vessel List B'!DP43=2,2,IF('Vessel List B'!DP43=3,3,IF('Vessel List B'!DP43=4,4,IF('Vessel List B'!DP43=5,5,IF('Vessel List B'!DP43=6,6,IF('Vessel List B'!DP43=7,7,IF('Vessel List B'!DP43=8,8,IF('Vessel List B'!DP43=9,9,IF('Vessel List B'!DP43=10,10,IF('Vessel List B'!DP43=11,11,IF('Vessel List B'!DP43=12,12,IF('Vessel List B'!DP43=13,13,IF('Vessel List B'!DP43=14,14,IF('Vessel List B'!DP43=15,15,IF('Vessel List B'!DP43=16,16,0)))))))))))))))))=0," ",VALUE(IF('Vessel List B'!DP43=1,1,IF('Vessel List B'!DP43=2,2,IF('Vessel List B'!DP43=3,3,IF('Vessel List B'!DP43=4,4,IF('Vessel List B'!DP43=5,5,IF('Vessel List B'!DP43=6,6,IF('Vessel List B'!DP43=7,7,IF('Vessel List B'!DP43=8,8,IF('Vessel List B'!DP43=9,9,IF('Vessel List B'!DP43=10,10,IF('Vessel List B'!DP43=11,11,IF('Vessel List B'!DP43=12,12,IF('Vessel List B'!DP43=13,13,IF('Vessel List B'!DP43=14,14,IF('Vessel List B'!DP43=15,15,IF('Vessel List B'!DP43=16,16,0))))))))))))))))))</f>
        <v xml:space="preserve"> </v>
      </c>
      <c r="GY44" s="154"/>
      <c r="GZ44" s="158"/>
      <c r="HA44" s="390" t="str">
        <f t="shared" si="58"/>
        <v/>
      </c>
      <c r="HB44" s="158"/>
      <c r="HC44" s="137"/>
      <c r="HD44" s="388" t="str">
        <f t="shared" si="59"/>
        <v/>
      </c>
      <c r="HE44" s="157" t="str">
        <f>IF(VALUE(IF('Vessel List B'!EC43=1,1,IF('Vessel List B'!EC43=2,2,IF('Vessel List B'!EC43=3,3,IF('Vessel List B'!EC43=4,4,IF('Vessel List B'!EC43=5,5,IF('Vessel List B'!EC43=6,6,IF('Vessel List B'!EC43=7,7,IF('Vessel List B'!EC43=8,8,IF('Vessel List B'!EC43=9,9,IF('Vessel List B'!EC43=10,10,IF('Vessel List B'!EC43=11,11,IF('Vessel List B'!EC43=12,12,IF('Vessel List B'!EC43=13,13,IF('Vessel List B'!EC43=14,14,IF('Vessel List B'!EC43=15,15,IF('Vessel List B'!EC43=16,16,0)))))))))))))))))=0," ",VALUE(IF('Vessel List B'!EC43=1,1,IF('Vessel List B'!EC43=2,2,IF('Vessel List B'!EC43=3,3,IF('Vessel List B'!EC43=4,4,IF('Vessel List B'!EC43=5,5,IF('Vessel List B'!EC43=6,6,IF('Vessel List B'!EC43=7,7,IF('Vessel List B'!EC43=8,8,IF('Vessel List B'!EC43=9,9,IF('Vessel List B'!EC43=10,10,IF('Vessel List B'!EC43=11,11,IF('Vessel List B'!EC43=12,12,IF('Vessel List B'!EC43=13,13,IF('Vessel List B'!EC43=14,14,IF('Vessel List B'!EC43=15,15,IF('Vessel List B'!EC43=16,16,0))))))))))))))))))</f>
        <v xml:space="preserve"> </v>
      </c>
      <c r="HF44" s="154"/>
      <c r="HG44" s="158"/>
      <c r="HH44" s="390" t="str">
        <f t="shared" si="60"/>
        <v/>
      </c>
      <c r="HI44" s="158"/>
      <c r="HJ44" s="137"/>
      <c r="HK44" s="388" t="str">
        <f t="shared" si="61"/>
        <v/>
      </c>
      <c r="HL44" s="157" t="str">
        <f>IF(VALUE(IF('Vessel List B'!EP43=1,1,IF('Vessel List B'!EP43=2,2,IF('Vessel List B'!EP43=3,3,IF('Vessel List B'!EP43=4,4,IF('Vessel List B'!EP43=5,5,IF('Vessel List B'!EP43=6,6,IF('Vessel List B'!EP43=7,7,IF('Vessel List B'!EP43=8,8,IF('Vessel List B'!EP43=9,9,IF('Vessel List B'!EP43=10,10,IF('Vessel List B'!EP43=11,11,IF('Vessel List B'!EP43=12,12,IF('Vessel List B'!EP43=13,13,IF('Vessel List B'!EP43=14,14,IF('Vessel List B'!EP43=15,15,IF('Vessel List B'!EP43=16,16,0)))))))))))))))))=0," ",VALUE(IF('Vessel List B'!EP43=1,1,IF('Vessel List B'!EP43=2,2,IF('Vessel List B'!EP43=3,3,IF('Vessel List B'!EP43=4,4,IF('Vessel List B'!EP43=5,5,IF('Vessel List B'!EP43=6,6,IF('Vessel List B'!EP43=7,7,IF('Vessel List B'!EP43=8,8,IF('Vessel List B'!EP43=9,9,IF('Vessel List B'!EP43=10,10,IF('Vessel List B'!EP43=11,11,IF('Vessel List B'!EP43=12,12,IF('Vessel List B'!EP43=13,13,IF('Vessel List B'!EP43=14,14,IF('Vessel List B'!EP43=15,15,IF('Vessel List B'!EP43=16,16,0))))))))))))))))))</f>
        <v xml:space="preserve"> </v>
      </c>
      <c r="HM44" s="154"/>
      <c r="HN44" s="158"/>
      <c r="HO44" s="390" t="str">
        <f t="shared" si="62"/>
        <v/>
      </c>
      <c r="HP44" s="158"/>
      <c r="HQ44" s="137"/>
      <c r="HR44" s="388" t="str">
        <f t="shared" si="63"/>
        <v/>
      </c>
      <c r="HS44" s="157" t="str">
        <f>IF(VALUE(IF('Vessel List B'!FC43=1,1,IF('Vessel List B'!FC43=2,2,IF('Vessel List B'!FC43=3,3,IF('Vessel List B'!FC43=4,4,IF('Vessel List B'!FC43=5,5,IF('Vessel List B'!FC43=6,6,IF('Vessel List B'!FC43=7,7,IF('Vessel List B'!FC43=8,8,IF('Vessel List B'!FC43=9,9,IF('Vessel List B'!FC43=10,10,IF('Vessel List B'!FC43=11,11,IF('Vessel List B'!FC43=12,12,IF('Vessel List B'!FC43=13,13,IF('Vessel List B'!FC43=14,14,IF('Vessel List B'!FC43=15,15,IF('Vessel List B'!FC43=16,16,0)))))))))))))))))=0," ",VALUE(IF('Vessel List B'!FC43=1,1,IF('Vessel List B'!FC43=2,2,IF('Vessel List B'!FC43=3,3,IF('Vessel List B'!FC43=4,4,IF('Vessel List B'!FC43=5,5,IF('Vessel List B'!FC43=6,6,IF('Vessel List B'!FC43=7,7,IF('Vessel List B'!FC43=8,8,IF('Vessel List B'!FC43=9,9,IF('Vessel List B'!FC43=10,10,IF('Vessel List B'!FC43=11,11,IF('Vessel List B'!FC43=12,12,IF('Vessel List B'!FC43=13,13,IF('Vessel List B'!FC43=14,14,IF('Vessel List B'!FC43=15,15,IF('Vessel List B'!FC43=16,16,0))))))))))))))))))</f>
        <v xml:space="preserve"> </v>
      </c>
      <c r="HT44" s="154"/>
      <c r="HU44" s="158"/>
      <c r="HV44" s="390" t="str">
        <f t="shared" si="64"/>
        <v/>
      </c>
      <c r="HW44" s="158"/>
      <c r="HX44" s="137"/>
      <c r="HY44" s="388" t="str">
        <f t="shared" si="65"/>
        <v/>
      </c>
      <c r="HZ44" s="157" t="str">
        <f>IF(VALUE(IF('Vessel List B'!FP43=1,1,IF('Vessel List B'!FP43=2,2,IF('Vessel List B'!FP43=3,3,IF('Vessel List B'!FP43=4,4,IF('Vessel List B'!FP43=5,5,IF('Vessel List B'!FP43=6,6,IF('Vessel List B'!FP43=7,7,IF('Vessel List B'!FP43=8,8,IF('Vessel List B'!FP43=9,9,IF('Vessel List B'!FP43=10,10,IF('Vessel List B'!FP43=11,11,IF('Vessel List B'!FP43=12,12,IF('Vessel List B'!FP43=13,13,IF('Vessel List B'!FP43=14,14,IF('Vessel List B'!FP43=15,15,IF('Vessel List B'!FP43=16,16,0)))))))))))))))))=0," ",VALUE(IF('Vessel List B'!FP43=1,1,IF('Vessel List B'!FP43=2,2,IF('Vessel List B'!FP43=3,3,IF('Vessel List B'!FP43=4,4,IF('Vessel List B'!FP43=5,5,IF('Vessel List B'!FP43=6,6,IF('Vessel List B'!FP43=7,7,IF('Vessel List B'!FP43=8,8,IF('Vessel List B'!FP43=9,9,IF('Vessel List B'!FP43=10,10,IF('Vessel List B'!FP43=11,11,IF('Vessel List B'!FP43=12,12,IF('Vessel List B'!FP43=13,13,IF('Vessel List B'!FP43=14,14,IF('Vessel List B'!FP43=15,15,IF('Vessel List B'!FP43=16,16,0))))))))))))))))))</f>
        <v xml:space="preserve"> </v>
      </c>
      <c r="IA44" s="154"/>
      <c r="IB44" s="158"/>
      <c r="IC44" s="390" t="str">
        <f t="shared" si="66"/>
        <v/>
      </c>
      <c r="ID44" s="158"/>
      <c r="IE44" s="137"/>
      <c r="IF44" s="388" t="str">
        <f t="shared" si="67"/>
        <v/>
      </c>
      <c r="IG44" s="157" t="str">
        <f>IF(VALUE(IF('Vessel List B'!GC43=1,1,IF('Vessel List B'!GC43=2,2,IF('Vessel List B'!GC43=3,3,IF('Vessel List B'!GC43=4,4,IF('Vessel List B'!GC43=5,5,IF('Vessel List B'!GC43=6,6,IF('Vessel List B'!GC43=7,7,IF('Vessel List B'!GC43=8,8,IF('Vessel List B'!GC43=9,9,IF('Vessel List B'!GC43=10,10,IF('Vessel List B'!GC43=11,11,IF('Vessel List B'!GC43=12,12,IF('Vessel List B'!GC43=13,13,IF('Vessel List B'!GC43=14,14,IF('Vessel List B'!GC43=15,15,IF('Vessel List B'!GC43=16,16,0)))))))))))))))))=0," ",VALUE(IF('Vessel List B'!GC43=1,1,IF('Vessel List B'!GC43=2,2,IF('Vessel List B'!GC43=3,3,IF('Vessel List B'!GC43=4,4,IF('Vessel List B'!GC43=5,5,IF('Vessel List B'!GC43=6,6,IF('Vessel List B'!GC43=7,7,IF('Vessel List B'!GC43=8,8,IF('Vessel List B'!GC43=9,9,IF('Vessel List B'!GC43=10,10,IF('Vessel List B'!GC43=11,11,IF('Vessel List B'!GC43=12,12,IF('Vessel List B'!GC43=13,13,IF('Vessel List B'!GC43=14,14,IF('Vessel List B'!GC43=15,15,IF('Vessel List B'!GC43=16,16,0))))))))))))))))))</f>
        <v xml:space="preserve"> </v>
      </c>
      <c r="IH44" s="154"/>
      <c r="II44" s="158"/>
      <c r="IJ44" s="390" t="str">
        <f t="shared" si="68"/>
        <v/>
      </c>
      <c r="IK44" s="158"/>
      <c r="IL44" s="137"/>
      <c r="IM44" s="388" t="str">
        <f t="shared" si="69"/>
        <v/>
      </c>
      <c r="IN44" s="157" t="str">
        <f>IF(VALUE(IF('Vessel List B'!GP43=1,1,IF('Vessel List B'!GP43=2,2,IF('Vessel List B'!GP43=3,3,IF('Vessel List B'!GP43=4,4,IF('Vessel List B'!GP43=5,5,IF('Vessel List B'!GP43=6,6,IF('Vessel List B'!GP43=7,7,IF('Vessel List B'!GP43=8,8,IF('Vessel List B'!GP43=9,9,IF('Vessel List B'!GP43=10,10,IF('Vessel List B'!GP43=11,11,IF('Vessel List B'!GP43=12,12,IF('Vessel List B'!GP43=13,13,IF('Vessel List B'!GP43=14,14,IF('Vessel List B'!GP43=15,15,IF('Vessel List B'!GP43=16,16,0)))))))))))))))))=0," ",VALUE(IF('Vessel List B'!GP43=1,1,IF('Vessel List B'!GP43=2,2,IF('Vessel List B'!GP43=3,3,IF('Vessel List B'!GP43=4,4,IF('Vessel List B'!GP43=5,5,IF('Vessel List B'!GP43=6,6,IF('Vessel List B'!GP43=7,7,IF('Vessel List B'!GP43=8,8,IF('Vessel List B'!GP43=9,9,IF('Vessel List B'!GP43=10,10,IF('Vessel List B'!GP43=11,11,IF('Vessel List B'!GP43=12,12,IF('Vessel List B'!GP43=13,13,IF('Vessel List B'!GP43=14,14,IF('Vessel List B'!GP43=15,15,IF('Vessel List B'!GP43=16,16,0))))))))))))))))))</f>
        <v xml:space="preserve"> </v>
      </c>
      <c r="IO44" s="154"/>
      <c r="IP44" s="158"/>
      <c r="IQ44" s="390" t="str">
        <f t="shared" si="70"/>
        <v/>
      </c>
      <c r="IR44" s="158"/>
      <c r="IS44" s="137"/>
      <c r="IT44" s="388" t="str">
        <f t="shared" si="71"/>
        <v/>
      </c>
      <c r="IU44" s="157" t="str">
        <f>IF(VALUE(IF('Vessel List B'!HC43=1,1,IF('Vessel List B'!HC43=2,2,IF('Vessel List B'!HC43=3,3,IF('Vessel List B'!HC43=4,4,IF('Vessel List B'!HC43=5,5,IF('Vessel List B'!HC43=6,6,IF('Vessel List B'!HC43=7,7,IF('Vessel List B'!HC43=8,8,IF('Vessel List B'!HC43=9,9,IF('Vessel List B'!HC43=10,10,IF('Vessel List B'!HC43=11,11,IF('Vessel List B'!HC43=12,12,IF('Vessel List B'!HC43=13,13,IF('Vessel List B'!HC43=14,14,IF('Vessel List B'!HC43=15,15,IF('Vessel List B'!HC43=16,16,0)))))))))))))))))=0," ",VALUE(IF('Vessel List B'!HC43=1,1,IF('Vessel List B'!HC43=2,2,IF('Vessel List B'!HC43=3,3,IF('Vessel List B'!HC43=4,4,IF('Vessel List B'!HC43=5,5,IF('Vessel List B'!HC43=6,6,IF('Vessel List B'!HC43=7,7,IF('Vessel List B'!HC43=8,8,IF('Vessel List B'!HC43=9,9,IF('Vessel List B'!HC43=10,10,IF('Vessel List B'!HC43=11,11,IF('Vessel List B'!HC43=12,12,IF('Vessel List B'!HC43=13,13,IF('Vessel List B'!HC43=14,14,IF('Vessel List B'!HC43=15,15,IF('Vessel List B'!HC43=16,16,0))))))))))))))))))</f>
        <v xml:space="preserve"> </v>
      </c>
      <c r="IV44" s="154"/>
      <c r="IW44" s="158"/>
      <c r="IX44" s="390" t="str">
        <f t="shared" si="72"/>
        <v/>
      </c>
      <c r="IY44" s="158"/>
      <c r="IZ44" s="137"/>
      <c r="JA44" s="388" t="str">
        <f t="shared" si="73"/>
        <v/>
      </c>
      <c r="JB44" s="157" t="str">
        <f>IF(VALUE(IF('Vessel List B'!HP43=1,1,IF('Vessel List B'!HP43=2,2,IF('Vessel List B'!HP43=3,3,IF('Vessel List B'!HP43=4,4,IF('Vessel List B'!HP43=5,5,IF('Vessel List B'!HP43=6,6,IF('Vessel List B'!HP43=7,7,IF('Vessel List B'!HP43=8,8,IF('Vessel List B'!HP43=9,9,IF('Vessel List B'!HP43=10,10,IF('Vessel List B'!HP43=11,11,IF('Vessel List B'!HP43=12,12,IF('Vessel List B'!HP43=13,13,IF('Vessel List B'!HP43=14,14,IF('Vessel List B'!HP43=15,15,IF('Vessel List B'!HP43=16,16,0)))))))))))))))))=0," ",VALUE(IF('Vessel List B'!HP43=1,1,IF('Vessel List B'!HP43=2,2,IF('Vessel List B'!HP43=3,3,IF('Vessel List B'!HP43=4,4,IF('Vessel List B'!HP43=5,5,IF('Vessel List B'!HP43=6,6,IF('Vessel List B'!HP43=7,7,IF('Vessel List B'!HP43=8,8,IF('Vessel List B'!HP43=9,9,IF('Vessel List B'!HP43=10,10,IF('Vessel List B'!HP43=11,11,IF('Vessel List B'!HP43=12,12,IF('Vessel List B'!HP43=13,13,IF('Vessel List B'!HP43=14,14,IF('Vessel List B'!HP43=15,15,IF('Vessel List B'!HP43=16,16,0))))))))))))))))))</f>
        <v xml:space="preserve"> </v>
      </c>
      <c r="JC44" s="154"/>
      <c r="JD44" s="158"/>
      <c r="JE44" s="390" t="str">
        <f t="shared" si="74"/>
        <v/>
      </c>
      <c r="JF44" s="158"/>
      <c r="JG44" s="137"/>
      <c r="JH44" s="388" t="str">
        <f t="shared" si="75"/>
        <v/>
      </c>
      <c r="JI44" s="157" t="str">
        <f>IF(VALUE(IF('Vessel List B'!IC43=1,1,IF('Vessel List B'!IC43=2,2,IF('Vessel List B'!IC43=3,3,IF('Vessel List B'!IC43=4,4,IF('Vessel List B'!IC43=5,5,IF('Vessel List B'!IC43=6,6,IF('Vessel List B'!IC43=7,7,IF('Vessel List B'!IC43=8,8,IF('Vessel List B'!IC43=9,9,IF('Vessel List B'!IC43=10,10,IF('Vessel List B'!IC43=11,11,IF('Vessel List B'!IC43=12,12,IF('Vessel List B'!IC43=13,13,IF('Vessel List B'!IC43=14,14,IF('Vessel List B'!IC43=15,15,IF('Vessel List B'!IC43=16,16,0)))))))))))))))))=0," ",VALUE(IF('Vessel List B'!IC43=1,1,IF('Vessel List B'!IC43=2,2,IF('Vessel List B'!IC43=3,3,IF('Vessel List B'!IC43=4,4,IF('Vessel List B'!IC43=5,5,IF('Vessel List B'!IC43=6,6,IF('Vessel List B'!IC43=7,7,IF('Vessel List B'!IC43=8,8,IF('Vessel List B'!IC43=9,9,IF('Vessel List B'!IC43=10,10,IF('Vessel List B'!IC43=11,11,IF('Vessel List B'!IC43=12,12,IF('Vessel List B'!IC43=13,13,IF('Vessel List B'!IC43=14,14,IF('Vessel List B'!IC43=15,15,IF('Vessel List B'!IC43=16,16,0))))))))))))))))))</f>
        <v xml:space="preserve"> </v>
      </c>
      <c r="JJ44" s="154"/>
      <c r="JK44" s="158"/>
      <c r="JL44" s="390" t="str">
        <f t="shared" si="76"/>
        <v/>
      </c>
      <c r="JM44" s="158"/>
      <c r="JN44" s="137"/>
      <c r="JO44" s="388" t="str">
        <f t="shared" si="77"/>
        <v/>
      </c>
      <c r="JP44" s="157" t="str">
        <f>IF(VALUE(IF('Vessel List B'!IP43=1,1,IF('Vessel List B'!IP43=2,2,IF('Vessel List B'!IP43=3,3,IF('Vessel List B'!IP43=4,4,IF('Vessel List B'!IP43=5,5,IF('Vessel List B'!IP43=6,6,IF('Vessel List B'!IP43=7,7,IF('Vessel List B'!IP43=8,8,IF('Vessel List B'!IP43=9,9,IF('Vessel List B'!IP43=10,10,IF('Vessel List B'!IP43=11,11,IF('Vessel List B'!IP43=12,12,IF('Vessel List B'!IP43=13,13,IF('Vessel List B'!IP43=14,14,IF('Vessel List B'!IP43=15,15,IF('Vessel List B'!IP43=16,16,0)))))))))))))))))=0," ",VALUE(IF('Vessel List B'!IP43=1,1,IF('Vessel List B'!IP43=2,2,IF('Vessel List B'!IP43=3,3,IF('Vessel List B'!IP43=4,4,IF('Vessel List B'!IP43=5,5,IF('Vessel List B'!IP43=6,6,IF('Vessel List B'!IP43=7,7,IF('Vessel List B'!IP43=8,8,IF('Vessel List B'!IP43=9,9,IF('Vessel List B'!IP43=10,10,IF('Vessel List B'!IP43=11,11,IF('Vessel List B'!IP43=12,12,IF('Vessel List B'!IP43=13,13,IF('Vessel List B'!IP43=14,14,IF('Vessel List B'!IP43=15,15,IF('Vessel List B'!IP43=16,16,0))))))))))))))))))</f>
        <v xml:space="preserve"> </v>
      </c>
      <c r="JQ44" s="154"/>
      <c r="JR44" s="158"/>
      <c r="JS44" s="390" t="str">
        <f t="shared" si="78"/>
        <v/>
      </c>
      <c r="JT44" s="158"/>
      <c r="JU44" s="137"/>
      <c r="JV44" s="397" t="str">
        <f t="shared" si="79"/>
        <v/>
      </c>
      <c r="JW44" s="403"/>
    </row>
    <row r="45" spans="1:283" ht="15" x14ac:dyDescent="0.25">
      <c r="A45" s="132">
        <f>'Vessel List A'!B44</f>
        <v>41619</v>
      </c>
      <c r="B45" s="157" t="str">
        <f>IF(VALUE(IF('Vessel List A'!C44=1,1,IF('Vessel List A'!C44=2,2,IF('Vessel List A'!C44=3,3,IF('Vessel List A'!C44=4,4,IF('Vessel List A'!C44=5,5,IF('Vessel List A'!C44=6,6,IF('Vessel List A'!C44=7,7,IF('Vessel List A'!C44=8,8,IF('Vessel List A'!C44=9,9,IF('Vessel List A'!C44=10,10,IF('Vessel List A'!C44=11,11,IF('Vessel List A'!C44=12,12,IF('Vessel List A'!C44=13,13,IF('Vessel List A'!C44=14,14,IF('Vessel List A'!C44=15,15,IF('Vessel List A'!C44=16,16,0)))))))))))))))))=0," ",VALUE(IF('Vessel List A'!C44=1,1,IF('Vessel List A'!C44=2,2,IF('Vessel List A'!C44=3,3,IF('Vessel List A'!C44=4,4,IF('Vessel List A'!C44=5,5,IF('Vessel List A'!C44=6,6,IF('Vessel List A'!C44=7,7,IF('Vessel List A'!C44=8,8,IF('Vessel List A'!C44=9,9,IF('Vessel List A'!C44=10,10,IF('Vessel List A'!C44=11,11,IF('Vessel List A'!C44=12,12,IF('Vessel List A'!C44=13,13,IF('Vessel List A'!C44=14,14,IF('Vessel List A'!C44=15,15,IF('Vessel List A'!C44=16,16,0))))))))))))))))))</f>
        <v xml:space="preserve"> </v>
      </c>
      <c r="C45" s="154"/>
      <c r="D45" s="158"/>
      <c r="E45" s="390" t="str">
        <f t="shared" si="0"/>
        <v/>
      </c>
      <c r="F45" s="158"/>
      <c r="G45" s="137"/>
      <c r="H45" s="388" t="str">
        <f t="shared" si="1"/>
        <v/>
      </c>
      <c r="I45" s="157" t="str">
        <f>IF(VALUE(IF('Vessel List A'!P44=1,1,IF('Vessel List A'!P44=2,2,IF('Vessel List A'!P44=3,3,IF('Vessel List A'!P44=4,4,IF('Vessel List A'!P44=5,5,IF('Vessel List A'!P44=6,6,IF('Vessel List A'!P44=7,7,IF('Vessel List A'!P44=8,8,IF('Vessel List A'!P44=9,9,IF('Vessel List A'!P44=10,10,IF('Vessel List A'!P44=11,11,IF('Vessel List A'!P44=12,12,IF('Vessel List A'!P44=13,13,IF('Vessel List A'!P44=14,14,IF('Vessel List A'!P44=15,15,IF('Vessel List A'!P44=16,16,0)))))))))))))))))=0," ",VALUE(IF('Vessel List A'!P44=1,1,IF('Vessel List A'!P44=2,2,IF('Vessel List A'!P44=3,3,IF('Vessel List A'!P44=4,4,IF('Vessel List A'!P44=5,5,IF('Vessel List A'!P44=6,6,IF('Vessel List A'!P44=7,7,IF('Vessel List A'!P44=8,8,IF('Vessel List A'!P44=9,9,IF('Vessel List A'!P44=10,10,IF('Vessel List A'!P44=11,11,IF('Vessel List A'!P44=12,12,IF('Vessel List A'!P44=13,13,IF('Vessel List A'!P44=14,14,IF('Vessel List A'!P44=15,15,IF('Vessel List A'!P44=16,16,0))))))))))))))))))</f>
        <v xml:space="preserve"> </v>
      </c>
      <c r="J45" s="154"/>
      <c r="K45" s="158"/>
      <c r="L45" s="390" t="str">
        <f t="shared" si="2"/>
        <v/>
      </c>
      <c r="M45" s="158"/>
      <c r="N45" s="137"/>
      <c r="O45" s="388" t="str">
        <f t="shared" si="3"/>
        <v/>
      </c>
      <c r="P45" s="157" t="str">
        <f>IF(VALUE(IF('Vessel List A'!AC44=1,1,IF('Vessel List A'!AC44=2,2,IF('Vessel List A'!AC44=3,3,IF('Vessel List A'!AC44=4,4,IF('Vessel List A'!AC44=5,5,IF('Vessel List A'!AC44=6,6,IF('Vessel List A'!AC44=7,7,IF('Vessel List A'!AC44=8,8,IF('Vessel List A'!AC44=9,9,IF('Vessel List A'!AC44=10,10,IF('Vessel List A'!AC44=11,11,IF('Vessel List A'!AC44=12,12,IF('Vessel List A'!AC44=13,13,IF('Vessel List A'!AC44=14,14,IF('Vessel List A'!AC44=15,15,IF('Vessel List A'!AC44=16,16,0)))))))))))))))))=0," ",VALUE(IF('Vessel List A'!AC44=1,1,IF('Vessel List A'!AC44=2,2,IF('Vessel List A'!AC44=3,3,IF('Vessel List A'!AC44=4,4,IF('Vessel List A'!AC44=5,5,IF('Vessel List A'!AC44=6,6,IF('Vessel List A'!AC44=7,7,IF('Vessel List A'!AC44=8,8,IF('Vessel List A'!AC44=9,9,IF('Vessel List A'!AC44=10,10,IF('Vessel List A'!AC44=11,11,IF('Vessel List A'!AC44=12,12,IF('Vessel List A'!AC44=13,13,IF('Vessel List A'!AC44=14,14,IF('Vessel List A'!AC44=15,15,IF('Vessel List A'!AC44=16,16,0))))))))))))))))))</f>
        <v xml:space="preserve"> </v>
      </c>
      <c r="Q45" s="154"/>
      <c r="R45" s="158"/>
      <c r="S45" s="390" t="str">
        <f t="shared" si="4"/>
        <v/>
      </c>
      <c r="T45" s="158"/>
      <c r="U45" s="137"/>
      <c r="V45" s="388" t="str">
        <f t="shared" si="5"/>
        <v/>
      </c>
      <c r="W45" s="157" t="str">
        <f>IF(VALUE(IF('Vessel List A'!AP44=1,1,IF('Vessel List A'!AP44=2,2,IF('Vessel List A'!AP44=3,3,IF('Vessel List A'!AP44=4,4,IF('Vessel List A'!AP44=5,5,IF('Vessel List A'!AP44=6,6,IF('Vessel List A'!AP44=7,7,IF('Vessel List A'!AP44=8,8,IF('Vessel List A'!AP44=9,9,IF('Vessel List A'!AP44=10,10,IF('Vessel List A'!AP44=11,11,IF('Vessel List A'!AP44=12,12,IF('Vessel List A'!AP44=13,13,IF('Vessel List A'!AP44=14,14,IF('Vessel List A'!AP44=15,15,IF('Vessel List A'!AP44=16,16,0)))))))))))))))))=0," ",VALUE(IF('Vessel List A'!AP44=1,1,IF('Vessel List A'!AP44=2,2,IF('Vessel List A'!AP44=3,3,IF('Vessel List A'!AP44=4,4,IF('Vessel List A'!AP44=5,5,IF('Vessel List A'!AP44=6,6,IF('Vessel List A'!AP44=7,7,IF('Vessel List A'!AP44=8,8,IF('Vessel List A'!AP44=9,9,IF('Vessel List A'!AP44=10,10,IF('Vessel List A'!AP44=11,11,IF('Vessel List A'!AP44=12,12,IF('Vessel List A'!AP44=13,13,IF('Vessel List A'!AP44=14,14,IF('Vessel List A'!AP44=15,15,IF('Vessel List A'!AP44=16,16,0))))))))))))))))))</f>
        <v xml:space="preserve"> </v>
      </c>
      <c r="X45" s="154"/>
      <c r="Y45" s="158"/>
      <c r="Z45" s="390" t="str">
        <f t="shared" si="6"/>
        <v/>
      </c>
      <c r="AA45" s="158"/>
      <c r="AB45" s="137"/>
      <c r="AC45" s="388" t="str">
        <f t="shared" si="7"/>
        <v/>
      </c>
      <c r="AD45" s="157" t="str">
        <f>IF(VALUE(IF('Vessel List A'!BC44=1,1,IF('Vessel List A'!BC44=2,2,IF('Vessel List A'!BC44=3,3,IF('Vessel List A'!BC44=4,4,IF('Vessel List A'!BC44=5,5,IF('Vessel List A'!BC44=6,6,IF('Vessel List A'!BC44=7,7,IF('Vessel List A'!BC44=8,8,IF('Vessel List A'!BC44=9,9,IF('Vessel List A'!BC44=10,10,IF('Vessel List A'!BC44=11,11,IF('Vessel List A'!BC44=12,12,IF('Vessel List A'!BC44=13,13,IF('Vessel List A'!BC44=14,14,IF('Vessel List A'!BC44=15,15,IF('Vessel List A'!BC44=16,16,0)))))))))))))))))=0," ",VALUE(IF('Vessel List A'!BC44=1,1,IF('Vessel List A'!BC44=2,2,IF('Vessel List A'!BC44=3,3,IF('Vessel List A'!BC44=4,4,IF('Vessel List A'!BC44=5,5,IF('Vessel List A'!BC44=6,6,IF('Vessel List A'!BC44=7,7,IF('Vessel List A'!BC44=8,8,IF('Vessel List A'!BC44=9,9,IF('Vessel List A'!BC44=10,10,IF('Vessel List A'!BC44=11,11,IF('Vessel List A'!BC44=12,12,IF('Vessel List A'!BC44=13,13,IF('Vessel List A'!BC44=14,14,IF('Vessel List A'!BC44=15,15,IF('Vessel List A'!BC44=16,16,0))))))))))))))))))</f>
        <v xml:space="preserve"> </v>
      </c>
      <c r="AE45" s="154"/>
      <c r="AF45" s="158"/>
      <c r="AG45" s="390" t="str">
        <f t="shared" si="8"/>
        <v/>
      </c>
      <c r="AH45" s="158"/>
      <c r="AI45" s="137"/>
      <c r="AJ45" s="388" t="str">
        <f t="shared" si="9"/>
        <v/>
      </c>
      <c r="AK45" s="157" t="str">
        <f>IF(VALUE(IF('Vessel List A'!BP44=1,1,IF('Vessel List A'!BP44=2,2,IF('Vessel List A'!BP44=3,3,IF('Vessel List A'!BP44=4,4,IF('Vessel List A'!BP44=5,5,IF('Vessel List A'!BP44=6,6,IF('Vessel List A'!BP44=7,7,IF('Vessel List A'!BP44=8,8,IF('Vessel List A'!BP44=9,9,IF('Vessel List A'!BP44=10,10,IF('Vessel List A'!BP44=11,11,IF('Vessel List A'!BP44=12,12,IF('Vessel List A'!BP44=13,13,IF('Vessel List A'!BP44=14,14,IF('Vessel List A'!BP44=15,15,IF('Vessel List A'!BP44=16,16,0)))))))))))))))))=0," ",VALUE(IF('Vessel List A'!BP44=1,1,IF('Vessel List A'!BP44=2,2,IF('Vessel List A'!BP44=3,3,IF('Vessel List A'!BP44=4,4,IF('Vessel List A'!BP44=5,5,IF('Vessel List A'!BP44=6,6,IF('Vessel List A'!BP44=7,7,IF('Vessel List A'!BP44=8,8,IF('Vessel List A'!BP44=9,9,IF('Vessel List A'!BP44=10,10,IF('Vessel List A'!BP44=11,11,IF('Vessel List A'!BP44=12,12,IF('Vessel List A'!BP44=13,13,IF('Vessel List A'!BP44=14,14,IF('Vessel List A'!BP44=15,15,IF('Vessel List A'!BP44=16,16,0))))))))))))))))))</f>
        <v xml:space="preserve"> </v>
      </c>
      <c r="AL45" s="154"/>
      <c r="AM45" s="158"/>
      <c r="AN45" s="390" t="str">
        <f t="shared" si="10"/>
        <v/>
      </c>
      <c r="AO45" s="158"/>
      <c r="AP45" s="137"/>
      <c r="AQ45" s="388" t="str">
        <f t="shared" si="11"/>
        <v/>
      </c>
      <c r="AR45" s="157" t="str">
        <f>IF(VALUE(IF('Vessel List A'!CC44=1,1,IF('Vessel List A'!CC44=2,2,IF('Vessel List A'!CC44=3,3,IF('Vessel List A'!CC44=4,4,IF('Vessel List A'!CC44=5,5,IF('Vessel List A'!CC44=6,6,IF('Vessel List A'!CC44=7,7,IF('Vessel List A'!CC44=8,8,IF('Vessel List A'!CC44=9,9,IF('Vessel List A'!CC44=10,10,IF('Vessel List A'!CC44=11,11,IF('Vessel List A'!CC44=12,12,IF('Vessel List A'!CC44=13,13,IF('Vessel List A'!CC44=14,14,IF('Vessel List A'!CC44=15,15,IF('Vessel List A'!CC44=16,16,0)))))))))))))))))=0," ",VALUE(IF('Vessel List A'!CC44=1,1,IF('Vessel List A'!CC44=2,2,IF('Vessel List A'!CC44=3,3,IF('Vessel List A'!CC44=4,4,IF('Vessel List A'!CC44=5,5,IF('Vessel List A'!CC44=6,6,IF('Vessel List A'!CC44=7,7,IF('Vessel List A'!CC44=8,8,IF('Vessel List A'!CC44=9,9,IF('Vessel List A'!CC44=10,10,IF('Vessel List A'!CC44=11,11,IF('Vessel List A'!CC44=12,12,IF('Vessel List A'!CC44=13,13,IF('Vessel List A'!CC44=14,14,IF('Vessel List A'!CC44=15,15,IF('Vessel List A'!CC44=16,16,0))))))))))))))))))</f>
        <v xml:space="preserve"> </v>
      </c>
      <c r="AS45" s="154"/>
      <c r="AT45" s="158"/>
      <c r="AU45" s="390" t="str">
        <f t="shared" si="12"/>
        <v/>
      </c>
      <c r="AV45" s="158"/>
      <c r="AW45" s="137"/>
      <c r="AX45" s="388" t="str">
        <f t="shared" si="13"/>
        <v/>
      </c>
      <c r="AY45" s="157" t="str">
        <f>IF(VALUE(IF('Vessel List A'!CP44=1,1,IF('Vessel List A'!CP44=2,2,IF('Vessel List A'!CP44=3,3,IF('Vessel List A'!CP44=4,4,IF('Vessel List A'!CP44=5,5,IF('Vessel List A'!CP44=6,6,IF('Vessel List A'!CP44=7,7,IF('Vessel List A'!CP44=8,8,IF('Vessel List A'!CP44=9,9,IF('Vessel List A'!CP44=10,10,IF('Vessel List A'!CP44=11,11,IF('Vessel List A'!CP44=12,12,IF('Vessel List A'!CP44=13,13,IF('Vessel List A'!CP44=14,14,IF('Vessel List A'!CP44=15,15,IF('Vessel List A'!CP44=16,16,0)))))))))))))))))=0," ",VALUE(IF('Vessel List A'!CP44=1,1,IF('Vessel List A'!CP44=2,2,IF('Vessel List A'!CP44=3,3,IF('Vessel List A'!CP44=4,4,IF('Vessel List A'!CP44=5,5,IF('Vessel List A'!CP44=6,6,IF('Vessel List A'!CP44=7,7,IF('Vessel List A'!CP44=8,8,IF('Vessel List A'!CP44=9,9,IF('Vessel List A'!CP44=10,10,IF('Vessel List A'!CP44=11,11,IF('Vessel List A'!CP44=12,12,IF('Vessel List A'!CP44=13,13,IF('Vessel List A'!CP44=14,14,IF('Vessel List A'!CP44=15,15,IF('Vessel List A'!CP44=16,16,0))))))))))))))))))</f>
        <v xml:space="preserve"> </v>
      </c>
      <c r="AZ45" s="154"/>
      <c r="BA45" s="158"/>
      <c r="BB45" s="390" t="str">
        <f t="shared" si="14"/>
        <v/>
      </c>
      <c r="BC45" s="158"/>
      <c r="BD45" s="137"/>
      <c r="BE45" s="388" t="str">
        <f t="shared" si="15"/>
        <v/>
      </c>
      <c r="BF45" s="157" t="str">
        <f>IF(VALUE(IF('Vessel List A'!DC44=1,1,IF('Vessel List A'!DC44=2,2,IF('Vessel List A'!DC44=3,3,IF('Vessel List A'!DC44=4,4,IF('Vessel List A'!DC44=5,5,IF('Vessel List A'!DC44=6,6,IF('Vessel List A'!DC44=7,7,IF('Vessel List A'!DC44=8,8,IF('Vessel List A'!DC44=9,9,IF('Vessel List A'!DC44=10,10,IF('Vessel List A'!DC44=11,11,IF('Vessel List A'!DC44=12,12,IF('Vessel List A'!DC44=13,13,IF('Vessel List A'!DC44=14,14,IF('Vessel List A'!DC44=15,15,IF('Vessel List A'!DC44=16,16,0)))))))))))))))))=0," ",VALUE(IF('Vessel List A'!DC44=1,1,IF('Vessel List A'!DC44=2,2,IF('Vessel List A'!DC44=3,3,IF('Vessel List A'!DC44=4,4,IF('Vessel List A'!DC44=5,5,IF('Vessel List A'!DC44=6,6,IF('Vessel List A'!DC44=7,7,IF('Vessel List A'!DC44=8,8,IF('Vessel List A'!DC44=9,9,IF('Vessel List A'!DC44=10,10,IF('Vessel List A'!DC44=11,11,IF('Vessel List A'!DC44=12,12,IF('Vessel List A'!DC44=13,13,IF('Vessel List A'!DC44=14,14,IF('Vessel List A'!DC44=15,15,IF('Vessel List A'!DC44=16,16,0))))))))))))))))))</f>
        <v xml:space="preserve"> </v>
      </c>
      <c r="BG45" s="154"/>
      <c r="BH45" s="158"/>
      <c r="BI45" s="390" t="str">
        <f t="shared" si="16"/>
        <v/>
      </c>
      <c r="BJ45" s="158"/>
      <c r="BK45" s="137"/>
      <c r="BL45" s="388" t="str">
        <f t="shared" si="17"/>
        <v/>
      </c>
      <c r="BM45" s="157" t="str">
        <f>IF(VALUE(IF('Vessel List A'!DP44=1,1,IF('Vessel List A'!DP44=2,2,IF('Vessel List A'!DP44=3,3,IF('Vessel List A'!DP44=4,4,IF('Vessel List A'!DP44=5,5,IF('Vessel List A'!DP44=6,6,IF('Vessel List A'!DP44=7,7,IF('Vessel List A'!DP44=8,8,IF('Vessel List A'!DP44=9,9,IF('Vessel List A'!DP44=10,10,IF('Vessel List A'!DP44=11,11,IF('Vessel List A'!DP44=12,12,IF('Vessel List A'!DP44=13,13,IF('Vessel List A'!DP44=14,14,IF('Vessel List A'!DP44=15,15,IF('Vessel List A'!DP44=16,16,0)))))))))))))))))=0," ",VALUE(IF('Vessel List A'!DP44=1,1,IF('Vessel List A'!DP44=2,2,IF('Vessel List A'!DP44=3,3,IF('Vessel List A'!DP44=4,4,IF('Vessel List A'!DP44=5,5,IF('Vessel List A'!DP44=6,6,IF('Vessel List A'!DP44=7,7,IF('Vessel List A'!DP44=8,8,IF('Vessel List A'!DP44=9,9,IF('Vessel List A'!DP44=10,10,IF('Vessel List A'!DP44=11,11,IF('Vessel List A'!DP44=12,12,IF('Vessel List A'!DP44=13,13,IF('Vessel List A'!DP44=14,14,IF('Vessel List A'!DP44=15,15,IF('Vessel List A'!DP44=16,16,0))))))))))))))))))</f>
        <v xml:space="preserve"> </v>
      </c>
      <c r="BN45" s="154"/>
      <c r="BO45" s="158"/>
      <c r="BP45" s="390" t="str">
        <f t="shared" si="18"/>
        <v/>
      </c>
      <c r="BQ45" s="158"/>
      <c r="BR45" s="137"/>
      <c r="BS45" s="388" t="str">
        <f t="shared" si="19"/>
        <v/>
      </c>
      <c r="BT45" s="157" t="str">
        <f>IF(VALUE(IF('Vessel List A'!EC44=1,1,IF('Vessel List A'!EC44=2,2,IF('Vessel List A'!EC44=3,3,IF('Vessel List A'!EC44=4,4,IF('Vessel List A'!EC44=5,5,IF('Vessel List A'!EC44=6,6,IF('Vessel List A'!EC44=7,7,IF('Vessel List A'!EC44=8,8,IF('Vessel List A'!EC44=9,9,IF('Vessel List A'!EC44=10,10,IF('Vessel List A'!EC44=11,11,IF('Vessel List A'!EC44=12,12,IF('Vessel List A'!EC44=13,13,IF('Vessel List A'!EC44=14,14,IF('Vessel List A'!EC44=15,15,IF('Vessel List A'!EC44=16,16,0)))))))))))))))))=0," ",VALUE(IF('Vessel List A'!EC44=1,1,IF('Vessel List A'!EC44=2,2,IF('Vessel List A'!EC44=3,3,IF('Vessel List A'!EC44=4,4,IF('Vessel List A'!EC44=5,5,IF('Vessel List A'!EC44=6,6,IF('Vessel List A'!EC44=7,7,IF('Vessel List A'!EC44=8,8,IF('Vessel List A'!EC44=9,9,IF('Vessel List A'!EC44=10,10,IF('Vessel List A'!EC44=11,11,IF('Vessel List A'!EC44=12,12,IF('Vessel List A'!EC44=13,13,IF('Vessel List A'!EC44=14,14,IF('Vessel List A'!EC44=15,15,IF('Vessel List A'!EC44=16,16,0))))))))))))))))))</f>
        <v xml:space="preserve"> </v>
      </c>
      <c r="BU45" s="154"/>
      <c r="BV45" s="158"/>
      <c r="BW45" s="390" t="str">
        <f t="shared" si="20"/>
        <v/>
      </c>
      <c r="BX45" s="158"/>
      <c r="BY45" s="137"/>
      <c r="BZ45" s="388" t="str">
        <f t="shared" si="21"/>
        <v/>
      </c>
      <c r="CA45" s="157" t="str">
        <f>IF(VALUE(IF('Vessel List A'!EP44=1,1,IF('Vessel List A'!EP44=2,2,IF('Vessel List A'!EP44=3,3,IF('Vessel List A'!EP44=4,4,IF('Vessel List A'!EP44=5,5,IF('Vessel List A'!EP44=6,6,IF('Vessel List A'!EP44=7,7,IF('Vessel List A'!EP44=8,8,IF('Vessel List A'!EP44=9,9,IF('Vessel List A'!EP44=10,10,IF('Vessel List A'!EP44=11,11,IF('Vessel List A'!EP44=12,12,IF('Vessel List A'!EP44=13,13,IF('Vessel List A'!EP44=14,14,IF('Vessel List A'!EP44=15,15,IF('Vessel List A'!EP44=16,16,0)))))))))))))))))=0," ",VALUE(IF('Vessel List A'!EP44=1,1,IF('Vessel List A'!EP44=2,2,IF('Vessel List A'!EP44=3,3,IF('Vessel List A'!EP44=4,4,IF('Vessel List A'!EP44=5,5,IF('Vessel List A'!EP44=6,6,IF('Vessel List A'!EP44=7,7,IF('Vessel List A'!EP44=8,8,IF('Vessel List A'!EP44=9,9,IF('Vessel List A'!EP44=10,10,IF('Vessel List A'!EP44=11,11,IF('Vessel List A'!EP44=12,12,IF('Vessel List A'!EP44=13,13,IF('Vessel List A'!EP44=14,14,IF('Vessel List A'!EP44=15,15,IF('Vessel List A'!EP44=16,16,0))))))))))))))))))</f>
        <v xml:space="preserve"> </v>
      </c>
      <c r="CB45" s="154"/>
      <c r="CC45" s="158"/>
      <c r="CD45" s="390" t="str">
        <f t="shared" si="22"/>
        <v/>
      </c>
      <c r="CE45" s="158"/>
      <c r="CF45" s="137"/>
      <c r="CG45" s="388" t="str">
        <f t="shared" si="23"/>
        <v/>
      </c>
      <c r="CH45" s="157" t="str">
        <f>IF(VALUE(IF('Vessel List A'!FC44=1,1,IF('Vessel List A'!FC44=2,2,IF('Vessel List A'!FC44=3,3,IF('Vessel List A'!FC44=4,4,IF('Vessel List A'!FC44=5,5,IF('Vessel List A'!FC44=6,6,IF('Vessel List A'!FC44=7,7,IF('Vessel List A'!FC44=8,8,IF('Vessel List A'!FC44=9,9,IF('Vessel List A'!FC44=10,10,IF('Vessel List A'!FC44=11,11,IF('Vessel List A'!FC44=12,12,IF('Vessel List A'!FC44=13,13,IF('Vessel List A'!FC44=14,14,IF('Vessel List A'!FC44=15,15,IF('Vessel List A'!FC44=16,16,0)))))))))))))))))=0," ",VALUE(IF('Vessel List A'!FC44=1,1,IF('Vessel List A'!FC44=2,2,IF('Vessel List A'!FC44=3,3,IF('Vessel List A'!FC44=4,4,IF('Vessel List A'!FC44=5,5,IF('Vessel List A'!FC44=6,6,IF('Vessel List A'!FC44=7,7,IF('Vessel List A'!FC44=8,8,IF('Vessel List A'!FC44=9,9,IF('Vessel List A'!FC44=10,10,IF('Vessel List A'!FC44=11,11,IF('Vessel List A'!FC44=12,12,IF('Vessel List A'!FC44=13,13,IF('Vessel List A'!FC44=14,14,IF('Vessel List A'!FC44=15,15,IF('Vessel List A'!FC44=16,16,0))))))))))))))))))</f>
        <v xml:space="preserve"> </v>
      </c>
      <c r="CI45" s="154"/>
      <c r="CJ45" s="158"/>
      <c r="CK45" s="390" t="str">
        <f t="shared" si="24"/>
        <v/>
      </c>
      <c r="CL45" s="158"/>
      <c r="CM45" s="137"/>
      <c r="CN45" s="388" t="str">
        <f t="shared" si="25"/>
        <v/>
      </c>
      <c r="CO45" s="157" t="str">
        <f>IF(VALUE(IF('Vessel List A'!FP44=1,1,IF('Vessel List A'!FP44=2,2,IF('Vessel List A'!FP44=3,3,IF('Vessel List A'!FP44=4,4,IF('Vessel List A'!FP44=5,5,IF('Vessel List A'!FP44=6,6,IF('Vessel List A'!FP44=7,7,IF('Vessel List A'!FP44=8,8,IF('Vessel List A'!FP44=9,9,IF('Vessel List A'!FP44=10,10,IF('Vessel List A'!FP44=11,11,IF('Vessel List A'!FP44=12,12,IF('Vessel List A'!FP44=13,13,IF('Vessel List A'!FP44=14,14,IF('Vessel List A'!FP44=15,15,IF('Vessel List A'!FP44=16,16,0)))))))))))))))))=0," ",VALUE(IF('Vessel List A'!FP44=1,1,IF('Vessel List A'!FP44=2,2,IF('Vessel List A'!FP44=3,3,IF('Vessel List A'!FP44=4,4,IF('Vessel List A'!FP44=5,5,IF('Vessel List A'!FP44=6,6,IF('Vessel List A'!FP44=7,7,IF('Vessel List A'!FP44=8,8,IF('Vessel List A'!FP44=9,9,IF('Vessel List A'!FP44=10,10,IF('Vessel List A'!FP44=11,11,IF('Vessel List A'!FP44=12,12,IF('Vessel List A'!FP44=13,13,IF('Vessel List A'!FP44=14,14,IF('Vessel List A'!FP44=15,15,IF('Vessel List A'!FP44=16,16,0))))))))))))))))))</f>
        <v xml:space="preserve"> </v>
      </c>
      <c r="CP45" s="154"/>
      <c r="CQ45" s="158"/>
      <c r="CR45" s="390" t="str">
        <f t="shared" si="26"/>
        <v/>
      </c>
      <c r="CS45" s="158"/>
      <c r="CT45" s="137"/>
      <c r="CU45" s="388" t="str">
        <f t="shared" si="27"/>
        <v/>
      </c>
      <c r="CV45" s="157" t="str">
        <f>IF(VALUE(IF('Vessel List A'!GC44=1,1,IF('Vessel List A'!GC44=2,2,IF('Vessel List A'!GC44=3,3,IF('Vessel List A'!GC44=4,4,IF('Vessel List A'!GC44=5,5,IF('Vessel List A'!GC44=6,6,IF('Vessel List A'!GC44=7,7,IF('Vessel List A'!GC44=8,8,IF('Vessel List A'!GC44=9,9,IF('Vessel List A'!GC44=10,10,IF('Vessel List A'!GC44=11,11,IF('Vessel List A'!GC44=12,12,IF('Vessel List A'!GC44=13,13,IF('Vessel List A'!GC44=14,14,IF('Vessel List A'!GC44=15,15,IF('Vessel List A'!GC44=16,16,0)))))))))))))))))=0," ",VALUE(IF('Vessel List A'!GC44=1,1,IF('Vessel List A'!GC44=2,2,IF('Vessel List A'!GC44=3,3,IF('Vessel List A'!GC44=4,4,IF('Vessel List A'!GC44=5,5,IF('Vessel List A'!GC44=6,6,IF('Vessel List A'!GC44=7,7,IF('Vessel List A'!GC44=8,8,IF('Vessel List A'!GC44=9,9,IF('Vessel List A'!GC44=10,10,IF('Vessel List A'!GC44=11,11,IF('Vessel List A'!GC44=12,12,IF('Vessel List A'!GC44=13,13,IF('Vessel List A'!GC44=14,14,IF('Vessel List A'!GC44=15,15,IF('Vessel List A'!GC44=16,16,0))))))))))))))))))</f>
        <v xml:space="preserve"> </v>
      </c>
      <c r="CW45" s="154"/>
      <c r="CX45" s="158"/>
      <c r="CY45" s="390" t="str">
        <f t="shared" si="28"/>
        <v/>
      </c>
      <c r="CZ45" s="158"/>
      <c r="DA45" s="137"/>
      <c r="DB45" s="388" t="str">
        <f t="shared" si="29"/>
        <v/>
      </c>
      <c r="DC45" s="157" t="str">
        <f>IF(VALUE(IF('Vessel List A'!GP44=1,1,IF('Vessel List A'!GP44=2,2,IF('Vessel List A'!GP44=3,3,IF('Vessel List A'!GP44=4,4,IF('Vessel List A'!GP44=5,5,IF('Vessel List A'!GP44=6,6,IF('Vessel List A'!GP44=7,7,IF('Vessel List A'!GP44=8,8,IF('Vessel List A'!GP44=9,9,IF('Vessel List A'!GP44=10,10,IF('Vessel List A'!GP44=11,11,IF('Vessel List A'!GP44=12,12,IF('Vessel List A'!GP44=13,13,IF('Vessel List A'!GP44=14,14,IF('Vessel List A'!GP44=15,15,IF('Vessel List A'!GP44=16,16,0)))))))))))))))))=0," ",VALUE(IF('Vessel List A'!GP44=1,1,IF('Vessel List A'!GP44=2,2,IF('Vessel List A'!GP44=3,3,IF('Vessel List A'!GP44=4,4,IF('Vessel List A'!GP44=5,5,IF('Vessel List A'!GP44=6,6,IF('Vessel List A'!GP44=7,7,IF('Vessel List A'!GP44=8,8,IF('Vessel List A'!GP44=9,9,IF('Vessel List A'!GP44=10,10,IF('Vessel List A'!GP44=11,11,IF('Vessel List A'!GP44=12,12,IF('Vessel List A'!GP44=13,13,IF('Vessel List A'!GP44=14,14,IF('Vessel List A'!GP44=15,15,IF('Vessel List A'!GP44=16,16,0))))))))))))))))))</f>
        <v xml:space="preserve"> </v>
      </c>
      <c r="DD45" s="154"/>
      <c r="DE45" s="158"/>
      <c r="DF45" s="390" t="str">
        <f t="shared" si="30"/>
        <v/>
      </c>
      <c r="DG45" s="158"/>
      <c r="DH45" s="137"/>
      <c r="DI45" s="388" t="str">
        <f t="shared" si="31"/>
        <v/>
      </c>
      <c r="DJ45" s="157" t="str">
        <f>IF(VALUE(IF('Vessel List A'!HC44=1,1,IF('Vessel List A'!HC44=2,2,IF('Vessel List A'!HC44=3,3,IF('Vessel List A'!HC44=4,4,IF('Vessel List A'!HC44=5,5,IF('Vessel List A'!HC44=6,6,IF('Vessel List A'!HC44=7,7,IF('Vessel List A'!HC44=8,8,IF('Vessel List A'!HC44=9,9,IF('Vessel List A'!HC44=10,10,IF('Vessel List A'!HC44=11,11,IF('Vessel List A'!HC44=12,12,IF('Vessel List A'!HC44=13,13,IF('Vessel List A'!HC44=14,14,IF('Vessel List A'!HC44=15,15,IF('Vessel List A'!HC44=16,16,0)))))))))))))))))=0," ",VALUE(IF('Vessel List A'!HC44=1,1,IF('Vessel List A'!HC44=2,2,IF('Vessel List A'!HC44=3,3,IF('Vessel List A'!HC44=4,4,IF('Vessel List A'!HC44=5,5,IF('Vessel List A'!HC44=6,6,IF('Vessel List A'!HC44=7,7,IF('Vessel List A'!HC44=8,8,IF('Vessel List A'!HC44=9,9,IF('Vessel List A'!HC44=10,10,IF('Vessel List A'!HC44=11,11,IF('Vessel List A'!HC44=12,12,IF('Vessel List A'!HC44=13,13,IF('Vessel List A'!HC44=14,14,IF('Vessel List A'!HC44=15,15,IF('Vessel List A'!HC44=16,16,0))))))))))))))))))</f>
        <v xml:space="preserve"> </v>
      </c>
      <c r="DK45" s="154"/>
      <c r="DL45" s="158"/>
      <c r="DM45" s="390" t="str">
        <f t="shared" si="32"/>
        <v/>
      </c>
      <c r="DN45" s="158"/>
      <c r="DO45" s="137"/>
      <c r="DP45" s="388" t="str">
        <f t="shared" si="33"/>
        <v/>
      </c>
      <c r="DQ45" s="157" t="str">
        <f>IF(VALUE(IF('Vessel List A'!HP44=1,1,IF('Vessel List A'!HP44=2,2,IF('Vessel List A'!HP44=3,3,IF('Vessel List A'!HP44=4,4,IF('Vessel List A'!HP44=5,5,IF('Vessel List A'!HP44=6,6,IF('Vessel List A'!HP44=7,7,IF('Vessel List A'!HP44=8,8,IF('Vessel List A'!HP44=9,9,IF('Vessel List A'!HP44=10,10,IF('Vessel List A'!HP44=11,11,IF('Vessel List A'!HP44=12,12,IF('Vessel List A'!HP44=13,13,IF('Vessel List A'!HP44=14,14,IF('Vessel List A'!HP44=15,15,IF('Vessel List A'!HP44=16,16,0)))))))))))))))))=0," ",VALUE(IF('Vessel List A'!HP44=1,1,IF('Vessel List A'!HP44=2,2,IF('Vessel List A'!HP44=3,3,IF('Vessel List A'!HP44=4,4,IF('Vessel List A'!HP44=5,5,IF('Vessel List A'!HP44=6,6,IF('Vessel List A'!HP44=7,7,IF('Vessel List A'!HP44=8,8,IF('Vessel List A'!HP44=9,9,IF('Vessel List A'!HP44=10,10,IF('Vessel List A'!HP44=11,11,IF('Vessel List A'!HP44=12,12,IF('Vessel List A'!HP44=13,13,IF('Vessel List A'!HP44=14,14,IF('Vessel List A'!HP44=15,15,IF('Vessel List A'!HP44=16,16,0))))))))))))))))))</f>
        <v xml:space="preserve"> </v>
      </c>
      <c r="DR45" s="154"/>
      <c r="DS45" s="158"/>
      <c r="DT45" s="390" t="str">
        <f t="shared" si="34"/>
        <v/>
      </c>
      <c r="DU45" s="158"/>
      <c r="DV45" s="137"/>
      <c r="DW45" s="388" t="str">
        <f t="shared" si="35"/>
        <v/>
      </c>
      <c r="DX45" s="157" t="str">
        <f>IF(VALUE(IF('Vessel List A'!IC44=1,1,IF('Vessel List A'!IC44=2,2,IF('Vessel List A'!IC44=3,3,IF('Vessel List A'!IC44=4,4,IF('Vessel List A'!IC44=5,5,IF('Vessel List A'!IC44=6,6,IF('Vessel List A'!IC44=7,7,IF('Vessel List A'!IC44=8,8,IF('Vessel List A'!IC44=9,9,IF('Vessel List A'!IC44=10,10,IF('Vessel List A'!IC44=11,11,IF('Vessel List A'!IC44=12,12,IF('Vessel List A'!IC44=13,13,IF('Vessel List A'!IC44=14,14,IF('Vessel List A'!IC44=15,15,IF('Vessel List A'!IC44=16,16,0)))))))))))))))))=0," ",VALUE(IF('Vessel List A'!IC44=1,1,IF('Vessel List A'!IC44=2,2,IF('Vessel List A'!IC44=3,3,IF('Vessel List A'!IC44=4,4,IF('Vessel List A'!IC44=5,5,IF('Vessel List A'!IC44=6,6,IF('Vessel List A'!IC44=7,7,IF('Vessel List A'!IC44=8,8,IF('Vessel List A'!IC44=9,9,IF('Vessel List A'!IC44=10,10,IF('Vessel List A'!IC44=11,11,IF('Vessel List A'!IC44=12,12,IF('Vessel List A'!IC44=13,13,IF('Vessel List A'!IC44=14,14,IF('Vessel List A'!IC44=15,15,IF('Vessel List A'!IC44=16,16,0))))))))))))))))))</f>
        <v xml:space="preserve"> </v>
      </c>
      <c r="DY45" s="154"/>
      <c r="DZ45" s="158"/>
      <c r="EA45" s="390" t="str">
        <f t="shared" si="36"/>
        <v/>
      </c>
      <c r="EB45" s="158"/>
      <c r="EC45" s="137"/>
      <c r="ED45" s="388" t="str">
        <f t="shared" si="37"/>
        <v/>
      </c>
      <c r="EE45" s="157" t="str">
        <f>IF(VALUE(IF('Vessel List A'!IP44=1,1,IF('Vessel List A'!IP44=2,2,IF('Vessel List A'!IP44=3,3,IF('Vessel List A'!IP44=4,4,IF('Vessel List A'!IP44=5,5,IF('Vessel List A'!IP44=6,6,IF('Vessel List A'!IP44=7,7,IF('Vessel List A'!IP44=8,8,IF('Vessel List A'!IP44=9,9,IF('Vessel List A'!IP44=10,10,IF('Vessel List A'!IP44=11,11,IF('Vessel List A'!IP44=12,12,IF('Vessel List A'!IP44=13,13,IF('Vessel List A'!IP44=14,14,IF('Vessel List A'!IP44=15,15,IF('Vessel List A'!IP44=16,16,0)))))))))))))))))=0," ",VALUE(IF('Vessel List A'!IP44=1,1,IF('Vessel List A'!IP44=2,2,IF('Vessel List A'!IP44=3,3,IF('Vessel List A'!IP44=4,4,IF('Vessel List A'!IP44=5,5,IF('Vessel List A'!IP44=6,6,IF('Vessel List A'!IP44=7,7,IF('Vessel List A'!IP44=8,8,IF('Vessel List A'!IP44=9,9,IF('Vessel List A'!IP44=10,10,IF('Vessel List A'!IP44=11,11,IF('Vessel List A'!IP44=12,12,IF('Vessel List A'!IP44=13,13,IF('Vessel List A'!IP44=14,14,IF('Vessel List A'!IP44=15,15,IF('Vessel List A'!IP44=16,16,0))))))))))))))))))</f>
        <v xml:space="preserve"> </v>
      </c>
      <c r="EF45" s="154"/>
      <c r="EG45" s="158"/>
      <c r="EH45" s="390" t="str">
        <f t="shared" si="38"/>
        <v/>
      </c>
      <c r="EI45" s="158"/>
      <c r="EJ45" s="137"/>
      <c r="EK45" s="397" t="str">
        <f t="shared" si="39"/>
        <v/>
      </c>
      <c r="EL45" s="144"/>
      <c r="EM45" s="157" t="str">
        <f>IF(VALUE(IF('Vessel List B'!C44=1,1,IF('Vessel List B'!C44=2,2,IF('Vessel List B'!C44=3,3,IF('Vessel List B'!C44=4,4,IF('Vessel List B'!C44=5,5,IF('Vessel List B'!C44=6,6,IF('Vessel List B'!C44=7,7,IF('Vessel List B'!C44=8,8,IF('Vessel List B'!C44=9,9,IF('Vessel List B'!C44=10,10,IF('Vessel List B'!C44=11,11,IF('Vessel List B'!C44=12,12,IF('Vessel List B'!C44=13,13,IF('Vessel List B'!C44=14,14,IF('Vessel List B'!C44=15,15,IF('Vessel List B'!C44=16,16,0)))))))))))))))))=0," ",VALUE(IF('Vessel List B'!C44=1,1,IF('Vessel List B'!C44=2,2,IF('Vessel List B'!C44=3,3,IF('Vessel List B'!C44=4,4,IF('Vessel List B'!C44=5,5,IF('Vessel List B'!C44=6,6,IF('Vessel List B'!C44=7,7,IF('Vessel List B'!C44=8,8,IF('Vessel List B'!C44=9,9,IF('Vessel List B'!C44=10,10,IF('Vessel List B'!C44=11,11,IF('Vessel List B'!C44=12,12,IF('Vessel List B'!C44=13,13,IF('Vessel List B'!C44=14,14,IF('Vessel List B'!C44=15,15,IF('Vessel List B'!C44=16,16,0))))))))))))))))))</f>
        <v xml:space="preserve"> </v>
      </c>
      <c r="EN45" s="154"/>
      <c r="EO45" s="158"/>
      <c r="EP45" s="390" t="str">
        <f t="shared" si="40"/>
        <v/>
      </c>
      <c r="EQ45" s="158"/>
      <c r="ER45" s="137"/>
      <c r="ES45" s="388" t="str">
        <f t="shared" si="41"/>
        <v/>
      </c>
      <c r="ET45" s="157" t="str">
        <f>IF(VALUE(IF('Vessel List B'!P44=1,1,IF('Vessel List B'!P44=2,2,IF('Vessel List B'!P44=3,3,IF('Vessel List B'!P44=4,4,IF('Vessel List B'!P44=5,5,IF('Vessel List B'!P44=6,6,IF('Vessel List B'!P44=7,7,IF('Vessel List B'!P44=8,8,IF('Vessel List B'!P44=9,9,IF('Vessel List B'!P44=10,10,IF('Vessel List B'!P44=11,11,IF('Vessel List B'!P44=12,12,IF('Vessel List B'!P44=13,13,IF('Vessel List B'!P44=14,14,IF('Vessel List B'!P44=15,15,IF('Vessel List B'!P44=16,16,0)))))))))))))))))=0," ",VALUE(IF('Vessel List B'!P44=1,1,IF('Vessel List B'!P44=2,2,IF('Vessel List B'!P44=3,3,IF('Vessel List B'!P44=4,4,IF('Vessel List B'!P44=5,5,IF('Vessel List B'!P44=6,6,IF('Vessel List B'!P44=7,7,IF('Vessel List B'!P44=8,8,IF('Vessel List B'!P44=9,9,IF('Vessel List B'!P44=10,10,IF('Vessel List B'!P44=11,11,IF('Vessel List B'!P44=12,12,IF('Vessel List B'!P44=13,13,IF('Vessel List B'!P44=14,14,IF('Vessel List B'!P44=15,15,IF('Vessel List B'!P44=16,16,0))))))))))))))))))</f>
        <v xml:space="preserve"> </v>
      </c>
      <c r="EU45" s="154"/>
      <c r="EV45" s="158"/>
      <c r="EW45" s="390" t="str">
        <f t="shared" si="42"/>
        <v/>
      </c>
      <c r="EX45" s="158"/>
      <c r="EY45" s="137"/>
      <c r="EZ45" s="388" t="str">
        <f t="shared" si="43"/>
        <v/>
      </c>
      <c r="FA45" s="157" t="str">
        <f>IF(VALUE(IF('Vessel List B'!AC44=1,1,IF('Vessel List B'!AC44=2,2,IF('Vessel List B'!AC44=3,3,IF('Vessel List B'!AC44=4,4,IF('Vessel List B'!AC44=5,5,IF('Vessel List B'!AC44=6,6,IF('Vessel List B'!AC44=7,7,IF('Vessel List B'!AC44=8,8,IF('Vessel List B'!AC44=9,9,IF('Vessel List B'!AC44=10,10,IF('Vessel List B'!AC44=11,11,IF('Vessel List B'!AC44=12,12,IF('Vessel List B'!AC44=13,13,IF('Vessel List B'!AC44=14,14,IF('Vessel List B'!AC44=15,15,IF('Vessel List B'!AC44=16,16,0)))))))))))))))))=0," ",VALUE(IF('Vessel List B'!AC44=1,1,IF('Vessel List B'!AC44=2,2,IF('Vessel List B'!AC44=3,3,IF('Vessel List B'!AC44=4,4,IF('Vessel List B'!AC44=5,5,IF('Vessel List B'!AC44=6,6,IF('Vessel List B'!AC44=7,7,IF('Vessel List B'!AC44=8,8,IF('Vessel List B'!AC44=9,9,IF('Vessel List B'!AC44=10,10,IF('Vessel List B'!AC44=11,11,IF('Vessel List B'!AC44=12,12,IF('Vessel List B'!AC44=13,13,IF('Vessel List B'!AC44=14,14,IF('Vessel List B'!AC44=15,15,IF('Vessel List B'!AC44=16,16,0))))))))))))))))))</f>
        <v xml:space="preserve"> </v>
      </c>
      <c r="FB45" s="154"/>
      <c r="FC45" s="158"/>
      <c r="FD45" s="390" t="str">
        <f t="shared" si="44"/>
        <v/>
      </c>
      <c r="FE45" s="158"/>
      <c r="FF45" s="137"/>
      <c r="FG45" s="388" t="str">
        <f t="shared" si="45"/>
        <v/>
      </c>
      <c r="FH45" s="157" t="str">
        <f>IF(VALUE(IF('Vessel List B'!AP44=1,1,IF('Vessel List B'!AP44=2,2,IF('Vessel List B'!AP44=3,3,IF('Vessel List B'!AP44=4,4,IF('Vessel List B'!AP44=5,5,IF('Vessel List B'!AP44=6,6,IF('Vessel List B'!AP44=7,7,IF('Vessel List B'!AP44=8,8,IF('Vessel List B'!AP44=9,9,IF('Vessel List B'!AP44=10,10,IF('Vessel List B'!AP44=11,11,IF('Vessel List B'!AP44=12,12,IF('Vessel List B'!AP44=13,13,IF('Vessel List B'!AP44=14,14,IF('Vessel List B'!AP44=15,15,IF('Vessel List B'!AP44=16,16,0)))))))))))))))))=0," ",VALUE(IF('Vessel List B'!AP44=1,1,IF('Vessel List B'!AP44=2,2,IF('Vessel List B'!AP44=3,3,IF('Vessel List B'!AP44=4,4,IF('Vessel List B'!AP44=5,5,IF('Vessel List B'!AP44=6,6,IF('Vessel List B'!AP44=7,7,IF('Vessel List B'!AP44=8,8,IF('Vessel List B'!AP44=9,9,IF('Vessel List B'!AP44=10,10,IF('Vessel List B'!AP44=11,11,IF('Vessel List B'!AP44=12,12,IF('Vessel List B'!AP44=13,13,IF('Vessel List B'!AP44=14,14,IF('Vessel List B'!AP44=15,15,IF('Vessel List B'!AP44=16,16,0))))))))))))))))))</f>
        <v xml:space="preserve"> </v>
      </c>
      <c r="FI45" s="154"/>
      <c r="FJ45" s="158"/>
      <c r="FK45" s="390" t="str">
        <f t="shared" si="46"/>
        <v/>
      </c>
      <c r="FL45" s="158"/>
      <c r="FM45" s="137"/>
      <c r="FN45" s="388" t="str">
        <f t="shared" si="47"/>
        <v/>
      </c>
      <c r="FO45" s="157" t="str">
        <f>IF(VALUE(IF('Vessel List B'!BC44=1,1,IF('Vessel List B'!BC44=2,2,IF('Vessel List B'!BC44=3,3,IF('Vessel List B'!BC44=4,4,IF('Vessel List B'!BC44=5,5,IF('Vessel List B'!BC44=6,6,IF('Vessel List B'!BC44=7,7,IF('Vessel List B'!BC44=8,8,IF('Vessel List B'!BC44=9,9,IF('Vessel List B'!BC44=10,10,IF('Vessel List B'!BC44=11,11,IF('Vessel List B'!BC44=12,12,IF('Vessel List B'!BC44=13,13,IF('Vessel List B'!BC44=14,14,IF('Vessel List B'!BC44=15,15,IF('Vessel List B'!BC44=16,16,0)))))))))))))))))=0," ",VALUE(IF('Vessel List B'!BC44=1,1,IF('Vessel List B'!BC44=2,2,IF('Vessel List B'!BC44=3,3,IF('Vessel List B'!BC44=4,4,IF('Vessel List B'!BC44=5,5,IF('Vessel List B'!BC44=6,6,IF('Vessel List B'!BC44=7,7,IF('Vessel List B'!BC44=8,8,IF('Vessel List B'!BC44=9,9,IF('Vessel List B'!BC44=10,10,IF('Vessel List B'!BC44=11,11,IF('Vessel List B'!BC44=12,12,IF('Vessel List B'!BC44=13,13,IF('Vessel List B'!BC44=14,14,IF('Vessel List B'!BC44=15,15,IF('Vessel List B'!BC44=16,16,0))))))))))))))))))</f>
        <v xml:space="preserve"> </v>
      </c>
      <c r="FP45" s="154"/>
      <c r="FQ45" s="158"/>
      <c r="FR45" s="390" t="str">
        <f t="shared" si="48"/>
        <v/>
      </c>
      <c r="FS45" s="158"/>
      <c r="FT45" s="137"/>
      <c r="FU45" s="388" t="str">
        <f t="shared" si="49"/>
        <v/>
      </c>
      <c r="FV45" s="157" t="str">
        <f>IF(VALUE(IF('Vessel List B'!BP44=1,1,IF('Vessel List B'!BP44=2,2,IF('Vessel List B'!BP44=3,3,IF('Vessel List B'!BP44=4,4,IF('Vessel List B'!BP44=5,5,IF('Vessel List B'!BP44=6,6,IF('Vessel List B'!BP44=7,7,IF('Vessel List B'!BP44=8,8,IF('Vessel List B'!BP44=9,9,IF('Vessel List B'!BP44=10,10,IF('Vessel List B'!BP44=11,11,IF('Vessel List B'!BP44=12,12,IF('Vessel List B'!BP44=13,13,IF('Vessel List B'!BP44=14,14,IF('Vessel List B'!BP44=15,15,IF('Vessel List B'!BP44=16,16,0)))))))))))))))))=0," ",VALUE(IF('Vessel List B'!BP44=1,1,IF('Vessel List B'!BP44=2,2,IF('Vessel List B'!BP44=3,3,IF('Vessel List B'!BP44=4,4,IF('Vessel List B'!BP44=5,5,IF('Vessel List B'!BP44=6,6,IF('Vessel List B'!BP44=7,7,IF('Vessel List B'!BP44=8,8,IF('Vessel List B'!BP44=9,9,IF('Vessel List B'!BP44=10,10,IF('Vessel List B'!BP44=11,11,IF('Vessel List B'!BP44=12,12,IF('Vessel List B'!BP44=13,13,IF('Vessel List B'!BP44=14,14,IF('Vessel List B'!BP44=15,15,IF('Vessel List B'!BP44=16,16,0))))))))))))))))))</f>
        <v xml:space="preserve"> </v>
      </c>
      <c r="FW45" s="154"/>
      <c r="FX45" s="158"/>
      <c r="FY45" s="390" t="str">
        <f t="shared" si="50"/>
        <v/>
      </c>
      <c r="FZ45" s="158"/>
      <c r="GA45" s="137"/>
      <c r="GB45" s="388" t="str">
        <f t="shared" si="51"/>
        <v/>
      </c>
      <c r="GC45" s="157" t="str">
        <f>IF(VALUE(IF('Vessel List B'!CC44=1,1,IF('Vessel List B'!CC44=2,2,IF('Vessel List B'!CC44=3,3,IF('Vessel List B'!CC44=4,4,IF('Vessel List B'!CC44=5,5,IF('Vessel List B'!CC44=6,6,IF('Vessel List B'!CC44=7,7,IF('Vessel List B'!CC44=8,8,IF('Vessel List B'!CC44=9,9,IF('Vessel List B'!CC44=10,10,IF('Vessel List B'!CC44=11,11,IF('Vessel List B'!CC44=12,12,IF('Vessel List B'!CC44=13,13,IF('Vessel List B'!CC44=14,14,IF('Vessel List B'!CC44=15,15,IF('Vessel List B'!CC44=16,16,0)))))))))))))))))=0," ",VALUE(IF('Vessel List B'!CC44=1,1,IF('Vessel List B'!CC44=2,2,IF('Vessel List B'!CC44=3,3,IF('Vessel List B'!CC44=4,4,IF('Vessel List B'!CC44=5,5,IF('Vessel List B'!CC44=6,6,IF('Vessel List B'!CC44=7,7,IF('Vessel List B'!CC44=8,8,IF('Vessel List B'!CC44=9,9,IF('Vessel List B'!CC44=10,10,IF('Vessel List B'!CC44=11,11,IF('Vessel List B'!CC44=12,12,IF('Vessel List B'!CC44=13,13,IF('Vessel List B'!CC44=14,14,IF('Vessel List B'!CC44=15,15,IF('Vessel List B'!CC44=16,16,0))))))))))))))))))</f>
        <v xml:space="preserve"> </v>
      </c>
      <c r="GD45" s="154"/>
      <c r="GE45" s="158"/>
      <c r="GF45" s="390" t="str">
        <f t="shared" si="52"/>
        <v/>
      </c>
      <c r="GG45" s="158"/>
      <c r="GH45" s="137"/>
      <c r="GI45" s="388" t="str">
        <f t="shared" si="53"/>
        <v/>
      </c>
      <c r="GJ45" s="157" t="str">
        <f>IF(VALUE(IF('Vessel List B'!CP44=1,1,IF('Vessel List B'!CP44=2,2,IF('Vessel List B'!CP44=3,3,IF('Vessel List B'!CP44=4,4,IF('Vessel List B'!CP44=5,5,IF('Vessel List B'!CP44=6,6,IF('Vessel List B'!CP44=7,7,IF('Vessel List B'!CP44=8,8,IF('Vessel List B'!CP44=9,9,IF('Vessel List B'!CP44=10,10,IF('Vessel List B'!CP44=11,11,IF('Vessel List B'!CP44=12,12,IF('Vessel List B'!CP44=13,13,IF('Vessel List B'!CP44=14,14,IF('Vessel List B'!CP44=15,15,IF('Vessel List B'!CP44=16,16,0)))))))))))))))))=0," ",VALUE(IF('Vessel List B'!CP44=1,1,IF('Vessel List B'!CP44=2,2,IF('Vessel List B'!CP44=3,3,IF('Vessel List B'!CP44=4,4,IF('Vessel List B'!CP44=5,5,IF('Vessel List B'!CP44=6,6,IF('Vessel List B'!CP44=7,7,IF('Vessel List B'!CP44=8,8,IF('Vessel List B'!CP44=9,9,IF('Vessel List B'!CP44=10,10,IF('Vessel List B'!CP44=11,11,IF('Vessel List B'!CP44=12,12,IF('Vessel List B'!CP44=13,13,IF('Vessel List B'!CP44=14,14,IF('Vessel List B'!CP44=15,15,IF('Vessel List B'!CP44=16,16,0))))))))))))))))))</f>
        <v xml:space="preserve"> </v>
      </c>
      <c r="GK45" s="154"/>
      <c r="GL45" s="158"/>
      <c r="GM45" s="390" t="str">
        <f t="shared" si="54"/>
        <v/>
      </c>
      <c r="GN45" s="158"/>
      <c r="GO45" s="137"/>
      <c r="GP45" s="388" t="str">
        <f t="shared" si="55"/>
        <v/>
      </c>
      <c r="GQ45" s="157" t="str">
        <f>IF(VALUE(IF('Vessel List B'!DC44=1,1,IF('Vessel List B'!DC44=2,2,IF('Vessel List B'!DC44=3,3,IF('Vessel List B'!DC44=4,4,IF('Vessel List B'!DC44=5,5,IF('Vessel List B'!DC44=6,6,IF('Vessel List B'!DC44=7,7,IF('Vessel List B'!DC44=8,8,IF('Vessel List B'!DC44=9,9,IF('Vessel List B'!DC44=10,10,IF('Vessel List B'!DC44=11,11,IF('Vessel List B'!DC44=12,12,IF('Vessel List B'!DC44=13,13,IF('Vessel List B'!DC44=14,14,IF('Vessel List B'!DC44=15,15,IF('Vessel List B'!DC44=16,16,0)))))))))))))))))=0," ",VALUE(IF('Vessel List B'!DC44=1,1,IF('Vessel List B'!DC44=2,2,IF('Vessel List B'!DC44=3,3,IF('Vessel List B'!DC44=4,4,IF('Vessel List B'!DC44=5,5,IF('Vessel List B'!DC44=6,6,IF('Vessel List B'!DC44=7,7,IF('Vessel List B'!DC44=8,8,IF('Vessel List B'!DC44=9,9,IF('Vessel List B'!DC44=10,10,IF('Vessel List B'!DC44=11,11,IF('Vessel List B'!DC44=12,12,IF('Vessel List B'!DC44=13,13,IF('Vessel List B'!DC44=14,14,IF('Vessel List B'!DC44=15,15,IF('Vessel List B'!DC44=16,16,0))))))))))))))))))</f>
        <v xml:space="preserve"> </v>
      </c>
      <c r="GR45" s="154"/>
      <c r="GS45" s="158"/>
      <c r="GT45" s="390" t="str">
        <f t="shared" si="56"/>
        <v/>
      </c>
      <c r="GU45" s="158"/>
      <c r="GV45" s="137"/>
      <c r="GW45" s="388" t="str">
        <f t="shared" si="57"/>
        <v/>
      </c>
      <c r="GX45" s="157" t="str">
        <f>IF(VALUE(IF('Vessel List B'!DP44=1,1,IF('Vessel List B'!DP44=2,2,IF('Vessel List B'!DP44=3,3,IF('Vessel List B'!DP44=4,4,IF('Vessel List B'!DP44=5,5,IF('Vessel List B'!DP44=6,6,IF('Vessel List B'!DP44=7,7,IF('Vessel List B'!DP44=8,8,IF('Vessel List B'!DP44=9,9,IF('Vessel List B'!DP44=10,10,IF('Vessel List B'!DP44=11,11,IF('Vessel List B'!DP44=12,12,IF('Vessel List B'!DP44=13,13,IF('Vessel List B'!DP44=14,14,IF('Vessel List B'!DP44=15,15,IF('Vessel List B'!DP44=16,16,0)))))))))))))))))=0," ",VALUE(IF('Vessel List B'!DP44=1,1,IF('Vessel List B'!DP44=2,2,IF('Vessel List B'!DP44=3,3,IF('Vessel List B'!DP44=4,4,IF('Vessel List B'!DP44=5,5,IF('Vessel List B'!DP44=6,6,IF('Vessel List B'!DP44=7,7,IF('Vessel List B'!DP44=8,8,IF('Vessel List B'!DP44=9,9,IF('Vessel List B'!DP44=10,10,IF('Vessel List B'!DP44=11,11,IF('Vessel List B'!DP44=12,12,IF('Vessel List B'!DP44=13,13,IF('Vessel List B'!DP44=14,14,IF('Vessel List B'!DP44=15,15,IF('Vessel List B'!DP44=16,16,0))))))))))))))))))</f>
        <v xml:space="preserve"> </v>
      </c>
      <c r="GY45" s="154"/>
      <c r="GZ45" s="158"/>
      <c r="HA45" s="390" t="str">
        <f t="shared" si="58"/>
        <v/>
      </c>
      <c r="HB45" s="158"/>
      <c r="HC45" s="137"/>
      <c r="HD45" s="388" t="str">
        <f t="shared" si="59"/>
        <v/>
      </c>
      <c r="HE45" s="157" t="str">
        <f>IF(VALUE(IF('Vessel List B'!EC44=1,1,IF('Vessel List B'!EC44=2,2,IF('Vessel List B'!EC44=3,3,IF('Vessel List B'!EC44=4,4,IF('Vessel List B'!EC44=5,5,IF('Vessel List B'!EC44=6,6,IF('Vessel List B'!EC44=7,7,IF('Vessel List B'!EC44=8,8,IF('Vessel List B'!EC44=9,9,IF('Vessel List B'!EC44=10,10,IF('Vessel List B'!EC44=11,11,IF('Vessel List B'!EC44=12,12,IF('Vessel List B'!EC44=13,13,IF('Vessel List B'!EC44=14,14,IF('Vessel List B'!EC44=15,15,IF('Vessel List B'!EC44=16,16,0)))))))))))))))))=0," ",VALUE(IF('Vessel List B'!EC44=1,1,IF('Vessel List B'!EC44=2,2,IF('Vessel List B'!EC44=3,3,IF('Vessel List B'!EC44=4,4,IF('Vessel List B'!EC44=5,5,IF('Vessel List B'!EC44=6,6,IF('Vessel List B'!EC44=7,7,IF('Vessel List B'!EC44=8,8,IF('Vessel List B'!EC44=9,9,IF('Vessel List B'!EC44=10,10,IF('Vessel List B'!EC44=11,11,IF('Vessel List B'!EC44=12,12,IF('Vessel List B'!EC44=13,13,IF('Vessel List B'!EC44=14,14,IF('Vessel List B'!EC44=15,15,IF('Vessel List B'!EC44=16,16,0))))))))))))))))))</f>
        <v xml:space="preserve"> </v>
      </c>
      <c r="HF45" s="154"/>
      <c r="HG45" s="158"/>
      <c r="HH45" s="390" t="str">
        <f t="shared" si="60"/>
        <v/>
      </c>
      <c r="HI45" s="158"/>
      <c r="HJ45" s="137"/>
      <c r="HK45" s="388" t="str">
        <f t="shared" si="61"/>
        <v/>
      </c>
      <c r="HL45" s="157" t="str">
        <f>IF(VALUE(IF('Vessel List B'!EP44=1,1,IF('Vessel List B'!EP44=2,2,IF('Vessel List B'!EP44=3,3,IF('Vessel List B'!EP44=4,4,IF('Vessel List B'!EP44=5,5,IF('Vessel List B'!EP44=6,6,IF('Vessel List B'!EP44=7,7,IF('Vessel List B'!EP44=8,8,IF('Vessel List B'!EP44=9,9,IF('Vessel List B'!EP44=10,10,IF('Vessel List B'!EP44=11,11,IF('Vessel List B'!EP44=12,12,IF('Vessel List B'!EP44=13,13,IF('Vessel List B'!EP44=14,14,IF('Vessel List B'!EP44=15,15,IF('Vessel List B'!EP44=16,16,0)))))))))))))))))=0," ",VALUE(IF('Vessel List B'!EP44=1,1,IF('Vessel List B'!EP44=2,2,IF('Vessel List B'!EP44=3,3,IF('Vessel List B'!EP44=4,4,IF('Vessel List B'!EP44=5,5,IF('Vessel List B'!EP44=6,6,IF('Vessel List B'!EP44=7,7,IF('Vessel List B'!EP44=8,8,IF('Vessel List B'!EP44=9,9,IF('Vessel List B'!EP44=10,10,IF('Vessel List B'!EP44=11,11,IF('Vessel List B'!EP44=12,12,IF('Vessel List B'!EP44=13,13,IF('Vessel List B'!EP44=14,14,IF('Vessel List B'!EP44=15,15,IF('Vessel List B'!EP44=16,16,0))))))))))))))))))</f>
        <v xml:space="preserve"> </v>
      </c>
      <c r="HM45" s="154"/>
      <c r="HN45" s="158"/>
      <c r="HO45" s="390" t="str">
        <f t="shared" si="62"/>
        <v/>
      </c>
      <c r="HP45" s="158"/>
      <c r="HQ45" s="137"/>
      <c r="HR45" s="388" t="str">
        <f t="shared" si="63"/>
        <v/>
      </c>
      <c r="HS45" s="157" t="str">
        <f>IF(VALUE(IF('Vessel List B'!FC44=1,1,IF('Vessel List B'!FC44=2,2,IF('Vessel List B'!FC44=3,3,IF('Vessel List B'!FC44=4,4,IF('Vessel List B'!FC44=5,5,IF('Vessel List B'!FC44=6,6,IF('Vessel List B'!FC44=7,7,IF('Vessel List B'!FC44=8,8,IF('Vessel List B'!FC44=9,9,IF('Vessel List B'!FC44=10,10,IF('Vessel List B'!FC44=11,11,IF('Vessel List B'!FC44=12,12,IF('Vessel List B'!FC44=13,13,IF('Vessel List B'!FC44=14,14,IF('Vessel List B'!FC44=15,15,IF('Vessel List B'!FC44=16,16,0)))))))))))))))))=0," ",VALUE(IF('Vessel List B'!FC44=1,1,IF('Vessel List B'!FC44=2,2,IF('Vessel List B'!FC44=3,3,IF('Vessel List B'!FC44=4,4,IF('Vessel List B'!FC44=5,5,IF('Vessel List B'!FC44=6,6,IF('Vessel List B'!FC44=7,7,IF('Vessel List B'!FC44=8,8,IF('Vessel List B'!FC44=9,9,IF('Vessel List B'!FC44=10,10,IF('Vessel List B'!FC44=11,11,IF('Vessel List B'!FC44=12,12,IF('Vessel List B'!FC44=13,13,IF('Vessel List B'!FC44=14,14,IF('Vessel List B'!FC44=15,15,IF('Vessel List B'!FC44=16,16,0))))))))))))))))))</f>
        <v xml:space="preserve"> </v>
      </c>
      <c r="HT45" s="154"/>
      <c r="HU45" s="158"/>
      <c r="HV45" s="390" t="str">
        <f t="shared" si="64"/>
        <v/>
      </c>
      <c r="HW45" s="158"/>
      <c r="HX45" s="137"/>
      <c r="HY45" s="388" t="str">
        <f t="shared" si="65"/>
        <v/>
      </c>
      <c r="HZ45" s="157" t="str">
        <f>IF(VALUE(IF('Vessel List B'!FP44=1,1,IF('Vessel List B'!FP44=2,2,IF('Vessel List B'!FP44=3,3,IF('Vessel List B'!FP44=4,4,IF('Vessel List B'!FP44=5,5,IF('Vessel List B'!FP44=6,6,IF('Vessel List B'!FP44=7,7,IF('Vessel List B'!FP44=8,8,IF('Vessel List B'!FP44=9,9,IF('Vessel List B'!FP44=10,10,IF('Vessel List B'!FP44=11,11,IF('Vessel List B'!FP44=12,12,IF('Vessel List B'!FP44=13,13,IF('Vessel List B'!FP44=14,14,IF('Vessel List B'!FP44=15,15,IF('Vessel List B'!FP44=16,16,0)))))))))))))))))=0," ",VALUE(IF('Vessel List B'!FP44=1,1,IF('Vessel List B'!FP44=2,2,IF('Vessel List B'!FP44=3,3,IF('Vessel List B'!FP44=4,4,IF('Vessel List B'!FP44=5,5,IF('Vessel List B'!FP44=6,6,IF('Vessel List B'!FP44=7,7,IF('Vessel List B'!FP44=8,8,IF('Vessel List B'!FP44=9,9,IF('Vessel List B'!FP44=10,10,IF('Vessel List B'!FP44=11,11,IF('Vessel List B'!FP44=12,12,IF('Vessel List B'!FP44=13,13,IF('Vessel List B'!FP44=14,14,IF('Vessel List B'!FP44=15,15,IF('Vessel List B'!FP44=16,16,0))))))))))))))))))</f>
        <v xml:space="preserve"> </v>
      </c>
      <c r="IA45" s="154"/>
      <c r="IB45" s="158"/>
      <c r="IC45" s="390" t="str">
        <f t="shared" si="66"/>
        <v/>
      </c>
      <c r="ID45" s="158"/>
      <c r="IE45" s="137"/>
      <c r="IF45" s="388" t="str">
        <f t="shared" si="67"/>
        <v/>
      </c>
      <c r="IG45" s="157" t="str">
        <f>IF(VALUE(IF('Vessel List B'!GC44=1,1,IF('Vessel List B'!GC44=2,2,IF('Vessel List B'!GC44=3,3,IF('Vessel List B'!GC44=4,4,IF('Vessel List B'!GC44=5,5,IF('Vessel List B'!GC44=6,6,IF('Vessel List B'!GC44=7,7,IF('Vessel List B'!GC44=8,8,IF('Vessel List B'!GC44=9,9,IF('Vessel List B'!GC44=10,10,IF('Vessel List B'!GC44=11,11,IF('Vessel List B'!GC44=12,12,IF('Vessel List B'!GC44=13,13,IF('Vessel List B'!GC44=14,14,IF('Vessel List B'!GC44=15,15,IF('Vessel List B'!GC44=16,16,0)))))))))))))))))=0," ",VALUE(IF('Vessel List B'!GC44=1,1,IF('Vessel List B'!GC44=2,2,IF('Vessel List B'!GC44=3,3,IF('Vessel List B'!GC44=4,4,IF('Vessel List B'!GC44=5,5,IF('Vessel List B'!GC44=6,6,IF('Vessel List B'!GC44=7,7,IF('Vessel List B'!GC44=8,8,IF('Vessel List B'!GC44=9,9,IF('Vessel List B'!GC44=10,10,IF('Vessel List B'!GC44=11,11,IF('Vessel List B'!GC44=12,12,IF('Vessel List B'!GC44=13,13,IF('Vessel List B'!GC44=14,14,IF('Vessel List B'!GC44=15,15,IF('Vessel List B'!GC44=16,16,0))))))))))))))))))</f>
        <v xml:space="preserve"> </v>
      </c>
      <c r="IH45" s="154"/>
      <c r="II45" s="158"/>
      <c r="IJ45" s="390" t="str">
        <f t="shared" si="68"/>
        <v/>
      </c>
      <c r="IK45" s="158"/>
      <c r="IL45" s="137"/>
      <c r="IM45" s="388" t="str">
        <f t="shared" si="69"/>
        <v/>
      </c>
      <c r="IN45" s="157" t="str">
        <f>IF(VALUE(IF('Vessel List B'!GP44=1,1,IF('Vessel List B'!GP44=2,2,IF('Vessel List B'!GP44=3,3,IF('Vessel List B'!GP44=4,4,IF('Vessel List B'!GP44=5,5,IF('Vessel List B'!GP44=6,6,IF('Vessel List B'!GP44=7,7,IF('Vessel List B'!GP44=8,8,IF('Vessel List B'!GP44=9,9,IF('Vessel List B'!GP44=10,10,IF('Vessel List B'!GP44=11,11,IF('Vessel List B'!GP44=12,12,IF('Vessel List B'!GP44=13,13,IF('Vessel List B'!GP44=14,14,IF('Vessel List B'!GP44=15,15,IF('Vessel List B'!GP44=16,16,0)))))))))))))))))=0," ",VALUE(IF('Vessel List B'!GP44=1,1,IF('Vessel List B'!GP44=2,2,IF('Vessel List B'!GP44=3,3,IF('Vessel List B'!GP44=4,4,IF('Vessel List B'!GP44=5,5,IF('Vessel List B'!GP44=6,6,IF('Vessel List B'!GP44=7,7,IF('Vessel List B'!GP44=8,8,IF('Vessel List B'!GP44=9,9,IF('Vessel List B'!GP44=10,10,IF('Vessel List B'!GP44=11,11,IF('Vessel List B'!GP44=12,12,IF('Vessel List B'!GP44=13,13,IF('Vessel List B'!GP44=14,14,IF('Vessel List B'!GP44=15,15,IF('Vessel List B'!GP44=16,16,0))))))))))))))))))</f>
        <v xml:space="preserve"> </v>
      </c>
      <c r="IO45" s="154"/>
      <c r="IP45" s="158"/>
      <c r="IQ45" s="390" t="str">
        <f t="shared" si="70"/>
        <v/>
      </c>
      <c r="IR45" s="158"/>
      <c r="IS45" s="137"/>
      <c r="IT45" s="388" t="str">
        <f t="shared" si="71"/>
        <v/>
      </c>
      <c r="IU45" s="157" t="str">
        <f>IF(VALUE(IF('Vessel List B'!HC44=1,1,IF('Vessel List B'!HC44=2,2,IF('Vessel List B'!HC44=3,3,IF('Vessel List B'!HC44=4,4,IF('Vessel List B'!HC44=5,5,IF('Vessel List B'!HC44=6,6,IF('Vessel List B'!HC44=7,7,IF('Vessel List B'!HC44=8,8,IF('Vessel List B'!HC44=9,9,IF('Vessel List B'!HC44=10,10,IF('Vessel List B'!HC44=11,11,IF('Vessel List B'!HC44=12,12,IF('Vessel List B'!HC44=13,13,IF('Vessel List B'!HC44=14,14,IF('Vessel List B'!HC44=15,15,IF('Vessel List B'!HC44=16,16,0)))))))))))))))))=0," ",VALUE(IF('Vessel List B'!HC44=1,1,IF('Vessel List B'!HC44=2,2,IF('Vessel List B'!HC44=3,3,IF('Vessel List B'!HC44=4,4,IF('Vessel List B'!HC44=5,5,IF('Vessel List B'!HC44=6,6,IF('Vessel List B'!HC44=7,7,IF('Vessel List B'!HC44=8,8,IF('Vessel List B'!HC44=9,9,IF('Vessel List B'!HC44=10,10,IF('Vessel List B'!HC44=11,11,IF('Vessel List B'!HC44=12,12,IF('Vessel List B'!HC44=13,13,IF('Vessel List B'!HC44=14,14,IF('Vessel List B'!HC44=15,15,IF('Vessel List B'!HC44=16,16,0))))))))))))))))))</f>
        <v xml:space="preserve"> </v>
      </c>
      <c r="IV45" s="154"/>
      <c r="IW45" s="158"/>
      <c r="IX45" s="390" t="str">
        <f t="shared" si="72"/>
        <v/>
      </c>
      <c r="IY45" s="158"/>
      <c r="IZ45" s="137"/>
      <c r="JA45" s="388" t="str">
        <f t="shared" si="73"/>
        <v/>
      </c>
      <c r="JB45" s="157" t="str">
        <f>IF(VALUE(IF('Vessel List B'!HP44=1,1,IF('Vessel List B'!HP44=2,2,IF('Vessel List B'!HP44=3,3,IF('Vessel List B'!HP44=4,4,IF('Vessel List B'!HP44=5,5,IF('Vessel List B'!HP44=6,6,IF('Vessel List B'!HP44=7,7,IF('Vessel List B'!HP44=8,8,IF('Vessel List B'!HP44=9,9,IF('Vessel List B'!HP44=10,10,IF('Vessel List B'!HP44=11,11,IF('Vessel List B'!HP44=12,12,IF('Vessel List B'!HP44=13,13,IF('Vessel List B'!HP44=14,14,IF('Vessel List B'!HP44=15,15,IF('Vessel List B'!HP44=16,16,0)))))))))))))))))=0," ",VALUE(IF('Vessel List B'!HP44=1,1,IF('Vessel List B'!HP44=2,2,IF('Vessel List B'!HP44=3,3,IF('Vessel List B'!HP44=4,4,IF('Vessel List B'!HP44=5,5,IF('Vessel List B'!HP44=6,6,IF('Vessel List B'!HP44=7,7,IF('Vessel List B'!HP44=8,8,IF('Vessel List B'!HP44=9,9,IF('Vessel List B'!HP44=10,10,IF('Vessel List B'!HP44=11,11,IF('Vessel List B'!HP44=12,12,IF('Vessel List B'!HP44=13,13,IF('Vessel List B'!HP44=14,14,IF('Vessel List B'!HP44=15,15,IF('Vessel List B'!HP44=16,16,0))))))))))))))))))</f>
        <v xml:space="preserve"> </v>
      </c>
      <c r="JC45" s="154"/>
      <c r="JD45" s="158"/>
      <c r="JE45" s="390" t="str">
        <f t="shared" si="74"/>
        <v/>
      </c>
      <c r="JF45" s="158"/>
      <c r="JG45" s="137"/>
      <c r="JH45" s="388" t="str">
        <f t="shared" si="75"/>
        <v/>
      </c>
      <c r="JI45" s="157" t="str">
        <f>IF(VALUE(IF('Vessel List B'!IC44=1,1,IF('Vessel List B'!IC44=2,2,IF('Vessel List B'!IC44=3,3,IF('Vessel List B'!IC44=4,4,IF('Vessel List B'!IC44=5,5,IF('Vessel List B'!IC44=6,6,IF('Vessel List B'!IC44=7,7,IF('Vessel List B'!IC44=8,8,IF('Vessel List B'!IC44=9,9,IF('Vessel List B'!IC44=10,10,IF('Vessel List B'!IC44=11,11,IF('Vessel List B'!IC44=12,12,IF('Vessel List B'!IC44=13,13,IF('Vessel List B'!IC44=14,14,IF('Vessel List B'!IC44=15,15,IF('Vessel List B'!IC44=16,16,0)))))))))))))))))=0," ",VALUE(IF('Vessel List B'!IC44=1,1,IF('Vessel List B'!IC44=2,2,IF('Vessel List B'!IC44=3,3,IF('Vessel List B'!IC44=4,4,IF('Vessel List B'!IC44=5,5,IF('Vessel List B'!IC44=6,6,IF('Vessel List B'!IC44=7,7,IF('Vessel List B'!IC44=8,8,IF('Vessel List B'!IC44=9,9,IF('Vessel List B'!IC44=10,10,IF('Vessel List B'!IC44=11,11,IF('Vessel List B'!IC44=12,12,IF('Vessel List B'!IC44=13,13,IF('Vessel List B'!IC44=14,14,IF('Vessel List B'!IC44=15,15,IF('Vessel List B'!IC44=16,16,0))))))))))))))))))</f>
        <v xml:space="preserve"> </v>
      </c>
      <c r="JJ45" s="154"/>
      <c r="JK45" s="158"/>
      <c r="JL45" s="390" t="str">
        <f t="shared" si="76"/>
        <v/>
      </c>
      <c r="JM45" s="158"/>
      <c r="JN45" s="137"/>
      <c r="JO45" s="388" t="str">
        <f t="shared" si="77"/>
        <v/>
      </c>
      <c r="JP45" s="157" t="str">
        <f>IF(VALUE(IF('Vessel List B'!IP44=1,1,IF('Vessel List B'!IP44=2,2,IF('Vessel List B'!IP44=3,3,IF('Vessel List B'!IP44=4,4,IF('Vessel List B'!IP44=5,5,IF('Vessel List B'!IP44=6,6,IF('Vessel List B'!IP44=7,7,IF('Vessel List B'!IP44=8,8,IF('Vessel List B'!IP44=9,9,IF('Vessel List B'!IP44=10,10,IF('Vessel List B'!IP44=11,11,IF('Vessel List B'!IP44=12,12,IF('Vessel List B'!IP44=13,13,IF('Vessel List B'!IP44=14,14,IF('Vessel List B'!IP44=15,15,IF('Vessel List B'!IP44=16,16,0)))))))))))))))))=0," ",VALUE(IF('Vessel List B'!IP44=1,1,IF('Vessel List B'!IP44=2,2,IF('Vessel List B'!IP44=3,3,IF('Vessel List B'!IP44=4,4,IF('Vessel List B'!IP44=5,5,IF('Vessel List B'!IP44=6,6,IF('Vessel List B'!IP44=7,7,IF('Vessel List B'!IP44=8,8,IF('Vessel List B'!IP44=9,9,IF('Vessel List B'!IP44=10,10,IF('Vessel List B'!IP44=11,11,IF('Vessel List B'!IP44=12,12,IF('Vessel List B'!IP44=13,13,IF('Vessel List B'!IP44=14,14,IF('Vessel List B'!IP44=15,15,IF('Vessel List B'!IP44=16,16,0))))))))))))))))))</f>
        <v xml:space="preserve"> </v>
      </c>
      <c r="JQ45" s="154"/>
      <c r="JR45" s="158"/>
      <c r="JS45" s="390" t="str">
        <f t="shared" si="78"/>
        <v/>
      </c>
      <c r="JT45" s="158"/>
      <c r="JU45" s="137"/>
      <c r="JV45" s="397" t="str">
        <f t="shared" si="79"/>
        <v/>
      </c>
      <c r="JW45" s="403"/>
    </row>
    <row r="46" spans="1:283" ht="15" x14ac:dyDescent="0.25">
      <c r="A46" s="132">
        <f>'Vessel List A'!B45</f>
        <v>41620</v>
      </c>
      <c r="B46" s="157" t="str">
        <f>IF(VALUE(IF('Vessel List A'!C45=1,1,IF('Vessel List A'!C45=2,2,IF('Vessel List A'!C45=3,3,IF('Vessel List A'!C45=4,4,IF('Vessel List A'!C45=5,5,IF('Vessel List A'!C45=6,6,IF('Vessel List A'!C45=7,7,IF('Vessel List A'!C45=8,8,IF('Vessel List A'!C45=9,9,IF('Vessel List A'!C45=10,10,IF('Vessel List A'!C45=11,11,IF('Vessel List A'!C45=12,12,IF('Vessel List A'!C45=13,13,IF('Vessel List A'!C45=14,14,IF('Vessel List A'!C45=15,15,IF('Vessel List A'!C45=16,16,0)))))))))))))))))=0," ",VALUE(IF('Vessel List A'!C45=1,1,IF('Vessel List A'!C45=2,2,IF('Vessel List A'!C45=3,3,IF('Vessel List A'!C45=4,4,IF('Vessel List A'!C45=5,5,IF('Vessel List A'!C45=6,6,IF('Vessel List A'!C45=7,7,IF('Vessel List A'!C45=8,8,IF('Vessel List A'!C45=9,9,IF('Vessel List A'!C45=10,10,IF('Vessel List A'!C45=11,11,IF('Vessel List A'!C45=12,12,IF('Vessel List A'!C45=13,13,IF('Vessel List A'!C45=14,14,IF('Vessel List A'!C45=15,15,IF('Vessel List A'!C45=16,16,0))))))))))))))))))</f>
        <v xml:space="preserve"> </v>
      </c>
      <c r="C46" s="154"/>
      <c r="D46" s="158"/>
      <c r="E46" s="390" t="str">
        <f t="shared" si="0"/>
        <v/>
      </c>
      <c r="F46" s="162"/>
      <c r="G46" s="137"/>
      <c r="H46" s="388" t="str">
        <f t="shared" si="1"/>
        <v/>
      </c>
      <c r="I46" s="157" t="str">
        <f>IF(VALUE(IF('Vessel List A'!P45=1,1,IF('Vessel List A'!P45=2,2,IF('Vessel List A'!P45=3,3,IF('Vessel List A'!P45=4,4,IF('Vessel List A'!P45=5,5,IF('Vessel List A'!P45=6,6,IF('Vessel List A'!P45=7,7,IF('Vessel List A'!P45=8,8,IF('Vessel List A'!P45=9,9,IF('Vessel List A'!P45=10,10,IF('Vessel List A'!P45=11,11,IF('Vessel List A'!P45=12,12,IF('Vessel List A'!P45=13,13,IF('Vessel List A'!P45=14,14,IF('Vessel List A'!P45=15,15,IF('Vessel List A'!P45=16,16,0)))))))))))))))))=0," ",VALUE(IF('Vessel List A'!P45=1,1,IF('Vessel List A'!P45=2,2,IF('Vessel List A'!P45=3,3,IF('Vessel List A'!P45=4,4,IF('Vessel List A'!P45=5,5,IF('Vessel List A'!P45=6,6,IF('Vessel List A'!P45=7,7,IF('Vessel List A'!P45=8,8,IF('Vessel List A'!P45=9,9,IF('Vessel List A'!P45=10,10,IF('Vessel List A'!P45=11,11,IF('Vessel List A'!P45=12,12,IF('Vessel List A'!P45=13,13,IF('Vessel List A'!P45=14,14,IF('Vessel List A'!P45=15,15,IF('Vessel List A'!P45=16,16,0))))))))))))))))))</f>
        <v xml:space="preserve"> </v>
      </c>
      <c r="J46" s="154"/>
      <c r="K46" s="158"/>
      <c r="L46" s="390" t="str">
        <f t="shared" si="2"/>
        <v/>
      </c>
      <c r="M46" s="162"/>
      <c r="N46" s="137"/>
      <c r="O46" s="388" t="str">
        <f t="shared" si="3"/>
        <v/>
      </c>
      <c r="P46" s="157" t="str">
        <f>IF(VALUE(IF('Vessel List A'!AC45=1,1,IF('Vessel List A'!AC45=2,2,IF('Vessel List A'!AC45=3,3,IF('Vessel List A'!AC45=4,4,IF('Vessel List A'!AC45=5,5,IF('Vessel List A'!AC45=6,6,IF('Vessel List A'!AC45=7,7,IF('Vessel List A'!AC45=8,8,IF('Vessel List A'!AC45=9,9,IF('Vessel List A'!AC45=10,10,IF('Vessel List A'!AC45=11,11,IF('Vessel List A'!AC45=12,12,IF('Vessel List A'!AC45=13,13,IF('Vessel List A'!AC45=14,14,IF('Vessel List A'!AC45=15,15,IF('Vessel List A'!AC45=16,16,0)))))))))))))))))=0," ",VALUE(IF('Vessel List A'!AC45=1,1,IF('Vessel List A'!AC45=2,2,IF('Vessel List A'!AC45=3,3,IF('Vessel List A'!AC45=4,4,IF('Vessel List A'!AC45=5,5,IF('Vessel List A'!AC45=6,6,IF('Vessel List A'!AC45=7,7,IF('Vessel List A'!AC45=8,8,IF('Vessel List A'!AC45=9,9,IF('Vessel List A'!AC45=10,10,IF('Vessel List A'!AC45=11,11,IF('Vessel List A'!AC45=12,12,IF('Vessel List A'!AC45=13,13,IF('Vessel List A'!AC45=14,14,IF('Vessel List A'!AC45=15,15,IF('Vessel List A'!AC45=16,16,0))))))))))))))))))</f>
        <v xml:space="preserve"> </v>
      </c>
      <c r="Q46" s="154"/>
      <c r="R46" s="158"/>
      <c r="S46" s="390" t="str">
        <f t="shared" si="4"/>
        <v/>
      </c>
      <c r="T46" s="162"/>
      <c r="U46" s="137"/>
      <c r="V46" s="388" t="str">
        <f t="shared" si="5"/>
        <v/>
      </c>
      <c r="W46" s="157" t="str">
        <f>IF(VALUE(IF('Vessel List A'!AP45=1,1,IF('Vessel List A'!AP45=2,2,IF('Vessel List A'!AP45=3,3,IF('Vessel List A'!AP45=4,4,IF('Vessel List A'!AP45=5,5,IF('Vessel List A'!AP45=6,6,IF('Vessel List A'!AP45=7,7,IF('Vessel List A'!AP45=8,8,IF('Vessel List A'!AP45=9,9,IF('Vessel List A'!AP45=10,10,IF('Vessel List A'!AP45=11,11,IF('Vessel List A'!AP45=12,12,IF('Vessel List A'!AP45=13,13,IF('Vessel List A'!AP45=14,14,IF('Vessel List A'!AP45=15,15,IF('Vessel List A'!AP45=16,16,0)))))))))))))))))=0," ",VALUE(IF('Vessel List A'!AP45=1,1,IF('Vessel List A'!AP45=2,2,IF('Vessel List A'!AP45=3,3,IF('Vessel List A'!AP45=4,4,IF('Vessel List A'!AP45=5,5,IF('Vessel List A'!AP45=6,6,IF('Vessel List A'!AP45=7,7,IF('Vessel List A'!AP45=8,8,IF('Vessel List A'!AP45=9,9,IF('Vessel List A'!AP45=10,10,IF('Vessel List A'!AP45=11,11,IF('Vessel List A'!AP45=12,12,IF('Vessel List A'!AP45=13,13,IF('Vessel List A'!AP45=14,14,IF('Vessel List A'!AP45=15,15,IF('Vessel List A'!AP45=16,16,0))))))))))))))))))</f>
        <v xml:space="preserve"> </v>
      </c>
      <c r="X46" s="154"/>
      <c r="Y46" s="158"/>
      <c r="Z46" s="390" t="str">
        <f t="shared" si="6"/>
        <v/>
      </c>
      <c r="AA46" s="162"/>
      <c r="AB46" s="137"/>
      <c r="AC46" s="388" t="str">
        <f t="shared" si="7"/>
        <v/>
      </c>
      <c r="AD46" s="157" t="str">
        <f>IF(VALUE(IF('Vessel List A'!BC45=1,1,IF('Vessel List A'!BC45=2,2,IF('Vessel List A'!BC45=3,3,IF('Vessel List A'!BC45=4,4,IF('Vessel List A'!BC45=5,5,IF('Vessel List A'!BC45=6,6,IF('Vessel List A'!BC45=7,7,IF('Vessel List A'!BC45=8,8,IF('Vessel List A'!BC45=9,9,IF('Vessel List A'!BC45=10,10,IF('Vessel List A'!BC45=11,11,IF('Vessel List A'!BC45=12,12,IF('Vessel List A'!BC45=13,13,IF('Vessel List A'!BC45=14,14,IF('Vessel List A'!BC45=15,15,IF('Vessel List A'!BC45=16,16,0)))))))))))))))))=0," ",VALUE(IF('Vessel List A'!BC45=1,1,IF('Vessel List A'!BC45=2,2,IF('Vessel List A'!BC45=3,3,IF('Vessel List A'!BC45=4,4,IF('Vessel List A'!BC45=5,5,IF('Vessel List A'!BC45=6,6,IF('Vessel List A'!BC45=7,7,IF('Vessel List A'!BC45=8,8,IF('Vessel List A'!BC45=9,9,IF('Vessel List A'!BC45=10,10,IF('Vessel List A'!BC45=11,11,IF('Vessel List A'!BC45=12,12,IF('Vessel List A'!BC45=13,13,IF('Vessel List A'!BC45=14,14,IF('Vessel List A'!BC45=15,15,IF('Vessel List A'!BC45=16,16,0))))))))))))))))))</f>
        <v xml:space="preserve"> </v>
      </c>
      <c r="AE46" s="154"/>
      <c r="AF46" s="158"/>
      <c r="AG46" s="390" t="str">
        <f t="shared" si="8"/>
        <v/>
      </c>
      <c r="AH46" s="162"/>
      <c r="AI46" s="137"/>
      <c r="AJ46" s="388" t="str">
        <f t="shared" si="9"/>
        <v/>
      </c>
      <c r="AK46" s="157" t="str">
        <f>IF(VALUE(IF('Vessel List A'!BP45=1,1,IF('Vessel List A'!BP45=2,2,IF('Vessel List A'!BP45=3,3,IF('Vessel List A'!BP45=4,4,IF('Vessel List A'!BP45=5,5,IF('Vessel List A'!BP45=6,6,IF('Vessel List A'!BP45=7,7,IF('Vessel List A'!BP45=8,8,IF('Vessel List A'!BP45=9,9,IF('Vessel List A'!BP45=10,10,IF('Vessel List A'!BP45=11,11,IF('Vessel List A'!BP45=12,12,IF('Vessel List A'!BP45=13,13,IF('Vessel List A'!BP45=14,14,IF('Vessel List A'!BP45=15,15,IF('Vessel List A'!BP45=16,16,0)))))))))))))))))=0," ",VALUE(IF('Vessel List A'!BP45=1,1,IF('Vessel List A'!BP45=2,2,IF('Vessel List A'!BP45=3,3,IF('Vessel List A'!BP45=4,4,IF('Vessel List A'!BP45=5,5,IF('Vessel List A'!BP45=6,6,IF('Vessel List A'!BP45=7,7,IF('Vessel List A'!BP45=8,8,IF('Vessel List A'!BP45=9,9,IF('Vessel List A'!BP45=10,10,IF('Vessel List A'!BP45=11,11,IF('Vessel List A'!BP45=12,12,IF('Vessel List A'!BP45=13,13,IF('Vessel List A'!BP45=14,14,IF('Vessel List A'!BP45=15,15,IF('Vessel List A'!BP45=16,16,0))))))))))))))))))</f>
        <v xml:space="preserve"> </v>
      </c>
      <c r="AL46" s="154"/>
      <c r="AM46" s="158"/>
      <c r="AN46" s="390" t="str">
        <f t="shared" si="10"/>
        <v/>
      </c>
      <c r="AO46" s="162"/>
      <c r="AP46" s="137"/>
      <c r="AQ46" s="388" t="str">
        <f t="shared" si="11"/>
        <v/>
      </c>
      <c r="AR46" s="157" t="str">
        <f>IF(VALUE(IF('Vessel List A'!CC45=1,1,IF('Vessel List A'!CC45=2,2,IF('Vessel List A'!CC45=3,3,IF('Vessel List A'!CC45=4,4,IF('Vessel List A'!CC45=5,5,IF('Vessel List A'!CC45=6,6,IF('Vessel List A'!CC45=7,7,IF('Vessel List A'!CC45=8,8,IF('Vessel List A'!CC45=9,9,IF('Vessel List A'!CC45=10,10,IF('Vessel List A'!CC45=11,11,IF('Vessel List A'!CC45=12,12,IF('Vessel List A'!CC45=13,13,IF('Vessel List A'!CC45=14,14,IF('Vessel List A'!CC45=15,15,IF('Vessel List A'!CC45=16,16,0)))))))))))))))))=0," ",VALUE(IF('Vessel List A'!CC45=1,1,IF('Vessel List A'!CC45=2,2,IF('Vessel List A'!CC45=3,3,IF('Vessel List A'!CC45=4,4,IF('Vessel List A'!CC45=5,5,IF('Vessel List A'!CC45=6,6,IF('Vessel List A'!CC45=7,7,IF('Vessel List A'!CC45=8,8,IF('Vessel List A'!CC45=9,9,IF('Vessel List A'!CC45=10,10,IF('Vessel List A'!CC45=11,11,IF('Vessel List A'!CC45=12,12,IF('Vessel List A'!CC45=13,13,IF('Vessel List A'!CC45=14,14,IF('Vessel List A'!CC45=15,15,IF('Vessel List A'!CC45=16,16,0))))))))))))))))))</f>
        <v xml:space="preserve"> </v>
      </c>
      <c r="AS46" s="154"/>
      <c r="AT46" s="158"/>
      <c r="AU46" s="390" t="str">
        <f t="shared" si="12"/>
        <v/>
      </c>
      <c r="AV46" s="162"/>
      <c r="AW46" s="137"/>
      <c r="AX46" s="388" t="str">
        <f t="shared" si="13"/>
        <v/>
      </c>
      <c r="AY46" s="157" t="str">
        <f>IF(VALUE(IF('Vessel List A'!CP45=1,1,IF('Vessel List A'!CP45=2,2,IF('Vessel List A'!CP45=3,3,IF('Vessel List A'!CP45=4,4,IF('Vessel List A'!CP45=5,5,IF('Vessel List A'!CP45=6,6,IF('Vessel List A'!CP45=7,7,IF('Vessel List A'!CP45=8,8,IF('Vessel List A'!CP45=9,9,IF('Vessel List A'!CP45=10,10,IF('Vessel List A'!CP45=11,11,IF('Vessel List A'!CP45=12,12,IF('Vessel List A'!CP45=13,13,IF('Vessel List A'!CP45=14,14,IF('Vessel List A'!CP45=15,15,IF('Vessel List A'!CP45=16,16,0)))))))))))))))))=0," ",VALUE(IF('Vessel List A'!CP45=1,1,IF('Vessel List A'!CP45=2,2,IF('Vessel List A'!CP45=3,3,IF('Vessel List A'!CP45=4,4,IF('Vessel List A'!CP45=5,5,IF('Vessel List A'!CP45=6,6,IF('Vessel List A'!CP45=7,7,IF('Vessel List A'!CP45=8,8,IF('Vessel List A'!CP45=9,9,IF('Vessel List A'!CP45=10,10,IF('Vessel List A'!CP45=11,11,IF('Vessel List A'!CP45=12,12,IF('Vessel List A'!CP45=13,13,IF('Vessel List A'!CP45=14,14,IF('Vessel List A'!CP45=15,15,IF('Vessel List A'!CP45=16,16,0))))))))))))))))))</f>
        <v xml:space="preserve"> </v>
      </c>
      <c r="AZ46" s="154"/>
      <c r="BA46" s="158"/>
      <c r="BB46" s="390" t="str">
        <f t="shared" si="14"/>
        <v/>
      </c>
      <c r="BC46" s="162"/>
      <c r="BD46" s="137"/>
      <c r="BE46" s="388" t="str">
        <f t="shared" si="15"/>
        <v/>
      </c>
      <c r="BF46" s="157" t="str">
        <f>IF(VALUE(IF('Vessel List A'!DC45=1,1,IF('Vessel List A'!DC45=2,2,IF('Vessel List A'!DC45=3,3,IF('Vessel List A'!DC45=4,4,IF('Vessel List A'!DC45=5,5,IF('Vessel List A'!DC45=6,6,IF('Vessel List A'!DC45=7,7,IF('Vessel List A'!DC45=8,8,IF('Vessel List A'!DC45=9,9,IF('Vessel List A'!DC45=10,10,IF('Vessel List A'!DC45=11,11,IF('Vessel List A'!DC45=12,12,IF('Vessel List A'!DC45=13,13,IF('Vessel List A'!DC45=14,14,IF('Vessel List A'!DC45=15,15,IF('Vessel List A'!DC45=16,16,0)))))))))))))))))=0," ",VALUE(IF('Vessel List A'!DC45=1,1,IF('Vessel List A'!DC45=2,2,IF('Vessel List A'!DC45=3,3,IF('Vessel List A'!DC45=4,4,IF('Vessel List A'!DC45=5,5,IF('Vessel List A'!DC45=6,6,IF('Vessel List A'!DC45=7,7,IF('Vessel List A'!DC45=8,8,IF('Vessel List A'!DC45=9,9,IF('Vessel List A'!DC45=10,10,IF('Vessel List A'!DC45=11,11,IF('Vessel List A'!DC45=12,12,IF('Vessel List A'!DC45=13,13,IF('Vessel List A'!DC45=14,14,IF('Vessel List A'!DC45=15,15,IF('Vessel List A'!DC45=16,16,0))))))))))))))))))</f>
        <v xml:space="preserve"> </v>
      </c>
      <c r="BG46" s="154"/>
      <c r="BH46" s="158"/>
      <c r="BI46" s="390" t="str">
        <f t="shared" si="16"/>
        <v/>
      </c>
      <c r="BJ46" s="162"/>
      <c r="BK46" s="137"/>
      <c r="BL46" s="388" t="str">
        <f t="shared" si="17"/>
        <v/>
      </c>
      <c r="BM46" s="157" t="str">
        <f>IF(VALUE(IF('Vessel List A'!DP45=1,1,IF('Vessel List A'!DP45=2,2,IF('Vessel List A'!DP45=3,3,IF('Vessel List A'!DP45=4,4,IF('Vessel List A'!DP45=5,5,IF('Vessel List A'!DP45=6,6,IF('Vessel List A'!DP45=7,7,IF('Vessel List A'!DP45=8,8,IF('Vessel List A'!DP45=9,9,IF('Vessel List A'!DP45=10,10,IF('Vessel List A'!DP45=11,11,IF('Vessel List A'!DP45=12,12,IF('Vessel List A'!DP45=13,13,IF('Vessel List A'!DP45=14,14,IF('Vessel List A'!DP45=15,15,IF('Vessel List A'!DP45=16,16,0)))))))))))))))))=0," ",VALUE(IF('Vessel List A'!DP45=1,1,IF('Vessel List A'!DP45=2,2,IF('Vessel List A'!DP45=3,3,IF('Vessel List A'!DP45=4,4,IF('Vessel List A'!DP45=5,5,IF('Vessel List A'!DP45=6,6,IF('Vessel List A'!DP45=7,7,IF('Vessel List A'!DP45=8,8,IF('Vessel List A'!DP45=9,9,IF('Vessel List A'!DP45=10,10,IF('Vessel List A'!DP45=11,11,IF('Vessel List A'!DP45=12,12,IF('Vessel List A'!DP45=13,13,IF('Vessel List A'!DP45=14,14,IF('Vessel List A'!DP45=15,15,IF('Vessel List A'!DP45=16,16,0))))))))))))))))))</f>
        <v xml:space="preserve"> </v>
      </c>
      <c r="BN46" s="154"/>
      <c r="BO46" s="158"/>
      <c r="BP46" s="390" t="str">
        <f t="shared" si="18"/>
        <v/>
      </c>
      <c r="BQ46" s="162"/>
      <c r="BR46" s="137"/>
      <c r="BS46" s="388" t="str">
        <f t="shared" si="19"/>
        <v/>
      </c>
      <c r="BT46" s="157" t="str">
        <f>IF(VALUE(IF('Vessel List A'!EC45=1,1,IF('Vessel List A'!EC45=2,2,IF('Vessel List A'!EC45=3,3,IF('Vessel List A'!EC45=4,4,IF('Vessel List A'!EC45=5,5,IF('Vessel List A'!EC45=6,6,IF('Vessel List A'!EC45=7,7,IF('Vessel List A'!EC45=8,8,IF('Vessel List A'!EC45=9,9,IF('Vessel List A'!EC45=10,10,IF('Vessel List A'!EC45=11,11,IF('Vessel List A'!EC45=12,12,IF('Vessel List A'!EC45=13,13,IF('Vessel List A'!EC45=14,14,IF('Vessel List A'!EC45=15,15,IF('Vessel List A'!EC45=16,16,0)))))))))))))))))=0," ",VALUE(IF('Vessel List A'!EC45=1,1,IF('Vessel List A'!EC45=2,2,IF('Vessel List A'!EC45=3,3,IF('Vessel List A'!EC45=4,4,IF('Vessel List A'!EC45=5,5,IF('Vessel List A'!EC45=6,6,IF('Vessel List A'!EC45=7,7,IF('Vessel List A'!EC45=8,8,IF('Vessel List A'!EC45=9,9,IF('Vessel List A'!EC45=10,10,IF('Vessel List A'!EC45=11,11,IF('Vessel List A'!EC45=12,12,IF('Vessel List A'!EC45=13,13,IF('Vessel List A'!EC45=14,14,IF('Vessel List A'!EC45=15,15,IF('Vessel List A'!EC45=16,16,0))))))))))))))))))</f>
        <v xml:space="preserve"> </v>
      </c>
      <c r="BU46" s="154"/>
      <c r="BV46" s="158"/>
      <c r="BW46" s="390" t="str">
        <f t="shared" si="20"/>
        <v/>
      </c>
      <c r="BX46" s="162"/>
      <c r="BY46" s="137"/>
      <c r="BZ46" s="388" t="str">
        <f t="shared" si="21"/>
        <v/>
      </c>
      <c r="CA46" s="157" t="str">
        <f>IF(VALUE(IF('Vessel List A'!EP45=1,1,IF('Vessel List A'!EP45=2,2,IF('Vessel List A'!EP45=3,3,IF('Vessel List A'!EP45=4,4,IF('Vessel List A'!EP45=5,5,IF('Vessel List A'!EP45=6,6,IF('Vessel List A'!EP45=7,7,IF('Vessel List A'!EP45=8,8,IF('Vessel List A'!EP45=9,9,IF('Vessel List A'!EP45=10,10,IF('Vessel List A'!EP45=11,11,IF('Vessel List A'!EP45=12,12,IF('Vessel List A'!EP45=13,13,IF('Vessel List A'!EP45=14,14,IF('Vessel List A'!EP45=15,15,IF('Vessel List A'!EP45=16,16,0)))))))))))))))))=0," ",VALUE(IF('Vessel List A'!EP45=1,1,IF('Vessel List A'!EP45=2,2,IF('Vessel List A'!EP45=3,3,IF('Vessel List A'!EP45=4,4,IF('Vessel List A'!EP45=5,5,IF('Vessel List A'!EP45=6,6,IF('Vessel List A'!EP45=7,7,IF('Vessel List A'!EP45=8,8,IF('Vessel List A'!EP45=9,9,IF('Vessel List A'!EP45=10,10,IF('Vessel List A'!EP45=11,11,IF('Vessel List A'!EP45=12,12,IF('Vessel List A'!EP45=13,13,IF('Vessel List A'!EP45=14,14,IF('Vessel List A'!EP45=15,15,IF('Vessel List A'!EP45=16,16,0))))))))))))))))))</f>
        <v xml:space="preserve"> </v>
      </c>
      <c r="CB46" s="154"/>
      <c r="CC46" s="158"/>
      <c r="CD46" s="390" t="str">
        <f t="shared" si="22"/>
        <v/>
      </c>
      <c r="CE46" s="162"/>
      <c r="CF46" s="137"/>
      <c r="CG46" s="388" t="str">
        <f t="shared" si="23"/>
        <v/>
      </c>
      <c r="CH46" s="157" t="str">
        <f>IF(VALUE(IF('Vessel List A'!FC45=1,1,IF('Vessel List A'!FC45=2,2,IF('Vessel List A'!FC45=3,3,IF('Vessel List A'!FC45=4,4,IF('Vessel List A'!FC45=5,5,IF('Vessel List A'!FC45=6,6,IF('Vessel List A'!FC45=7,7,IF('Vessel List A'!FC45=8,8,IF('Vessel List A'!FC45=9,9,IF('Vessel List A'!FC45=10,10,IF('Vessel List A'!FC45=11,11,IF('Vessel List A'!FC45=12,12,IF('Vessel List A'!FC45=13,13,IF('Vessel List A'!FC45=14,14,IF('Vessel List A'!FC45=15,15,IF('Vessel List A'!FC45=16,16,0)))))))))))))))))=0," ",VALUE(IF('Vessel List A'!FC45=1,1,IF('Vessel List A'!FC45=2,2,IF('Vessel List A'!FC45=3,3,IF('Vessel List A'!FC45=4,4,IF('Vessel List A'!FC45=5,5,IF('Vessel List A'!FC45=6,6,IF('Vessel List A'!FC45=7,7,IF('Vessel List A'!FC45=8,8,IF('Vessel List A'!FC45=9,9,IF('Vessel List A'!FC45=10,10,IF('Vessel List A'!FC45=11,11,IF('Vessel List A'!FC45=12,12,IF('Vessel List A'!FC45=13,13,IF('Vessel List A'!FC45=14,14,IF('Vessel List A'!FC45=15,15,IF('Vessel List A'!FC45=16,16,0))))))))))))))))))</f>
        <v xml:space="preserve"> </v>
      </c>
      <c r="CI46" s="154"/>
      <c r="CJ46" s="158"/>
      <c r="CK46" s="390" t="str">
        <f t="shared" si="24"/>
        <v/>
      </c>
      <c r="CL46" s="162"/>
      <c r="CM46" s="137"/>
      <c r="CN46" s="388" t="str">
        <f t="shared" si="25"/>
        <v/>
      </c>
      <c r="CO46" s="157" t="str">
        <f>IF(VALUE(IF('Vessel List A'!FP45=1,1,IF('Vessel List A'!FP45=2,2,IF('Vessel List A'!FP45=3,3,IF('Vessel List A'!FP45=4,4,IF('Vessel List A'!FP45=5,5,IF('Vessel List A'!FP45=6,6,IF('Vessel List A'!FP45=7,7,IF('Vessel List A'!FP45=8,8,IF('Vessel List A'!FP45=9,9,IF('Vessel List A'!FP45=10,10,IF('Vessel List A'!FP45=11,11,IF('Vessel List A'!FP45=12,12,IF('Vessel List A'!FP45=13,13,IF('Vessel List A'!FP45=14,14,IF('Vessel List A'!FP45=15,15,IF('Vessel List A'!FP45=16,16,0)))))))))))))))))=0," ",VALUE(IF('Vessel List A'!FP45=1,1,IF('Vessel List A'!FP45=2,2,IF('Vessel List A'!FP45=3,3,IF('Vessel List A'!FP45=4,4,IF('Vessel List A'!FP45=5,5,IF('Vessel List A'!FP45=6,6,IF('Vessel List A'!FP45=7,7,IF('Vessel List A'!FP45=8,8,IF('Vessel List A'!FP45=9,9,IF('Vessel List A'!FP45=10,10,IF('Vessel List A'!FP45=11,11,IF('Vessel List A'!FP45=12,12,IF('Vessel List A'!FP45=13,13,IF('Vessel List A'!FP45=14,14,IF('Vessel List A'!FP45=15,15,IF('Vessel List A'!FP45=16,16,0))))))))))))))))))</f>
        <v xml:space="preserve"> </v>
      </c>
      <c r="CP46" s="154"/>
      <c r="CQ46" s="158"/>
      <c r="CR46" s="390" t="str">
        <f t="shared" si="26"/>
        <v/>
      </c>
      <c r="CS46" s="162"/>
      <c r="CT46" s="137"/>
      <c r="CU46" s="388" t="str">
        <f t="shared" si="27"/>
        <v/>
      </c>
      <c r="CV46" s="157" t="str">
        <f>IF(VALUE(IF('Vessel List A'!GC45=1,1,IF('Vessel List A'!GC45=2,2,IF('Vessel List A'!GC45=3,3,IF('Vessel List A'!GC45=4,4,IF('Vessel List A'!GC45=5,5,IF('Vessel List A'!GC45=6,6,IF('Vessel List A'!GC45=7,7,IF('Vessel List A'!GC45=8,8,IF('Vessel List A'!GC45=9,9,IF('Vessel List A'!GC45=10,10,IF('Vessel List A'!GC45=11,11,IF('Vessel List A'!GC45=12,12,IF('Vessel List A'!GC45=13,13,IF('Vessel List A'!GC45=14,14,IF('Vessel List A'!GC45=15,15,IF('Vessel List A'!GC45=16,16,0)))))))))))))))))=0," ",VALUE(IF('Vessel List A'!GC45=1,1,IF('Vessel List A'!GC45=2,2,IF('Vessel List A'!GC45=3,3,IF('Vessel List A'!GC45=4,4,IF('Vessel List A'!GC45=5,5,IF('Vessel List A'!GC45=6,6,IF('Vessel List A'!GC45=7,7,IF('Vessel List A'!GC45=8,8,IF('Vessel List A'!GC45=9,9,IF('Vessel List A'!GC45=10,10,IF('Vessel List A'!GC45=11,11,IF('Vessel List A'!GC45=12,12,IF('Vessel List A'!GC45=13,13,IF('Vessel List A'!GC45=14,14,IF('Vessel List A'!GC45=15,15,IF('Vessel List A'!GC45=16,16,0))))))))))))))))))</f>
        <v xml:space="preserve"> </v>
      </c>
      <c r="CW46" s="154"/>
      <c r="CX46" s="158"/>
      <c r="CY46" s="390" t="str">
        <f t="shared" si="28"/>
        <v/>
      </c>
      <c r="CZ46" s="162"/>
      <c r="DA46" s="137"/>
      <c r="DB46" s="388" t="str">
        <f t="shared" si="29"/>
        <v/>
      </c>
      <c r="DC46" s="157" t="str">
        <f>IF(VALUE(IF('Vessel List A'!GP45=1,1,IF('Vessel List A'!GP45=2,2,IF('Vessel List A'!GP45=3,3,IF('Vessel List A'!GP45=4,4,IF('Vessel List A'!GP45=5,5,IF('Vessel List A'!GP45=6,6,IF('Vessel List A'!GP45=7,7,IF('Vessel List A'!GP45=8,8,IF('Vessel List A'!GP45=9,9,IF('Vessel List A'!GP45=10,10,IF('Vessel List A'!GP45=11,11,IF('Vessel List A'!GP45=12,12,IF('Vessel List A'!GP45=13,13,IF('Vessel List A'!GP45=14,14,IF('Vessel List A'!GP45=15,15,IF('Vessel List A'!GP45=16,16,0)))))))))))))))))=0," ",VALUE(IF('Vessel List A'!GP45=1,1,IF('Vessel List A'!GP45=2,2,IF('Vessel List A'!GP45=3,3,IF('Vessel List A'!GP45=4,4,IF('Vessel List A'!GP45=5,5,IF('Vessel List A'!GP45=6,6,IF('Vessel List A'!GP45=7,7,IF('Vessel List A'!GP45=8,8,IF('Vessel List A'!GP45=9,9,IF('Vessel List A'!GP45=10,10,IF('Vessel List A'!GP45=11,11,IF('Vessel List A'!GP45=12,12,IF('Vessel List A'!GP45=13,13,IF('Vessel List A'!GP45=14,14,IF('Vessel List A'!GP45=15,15,IF('Vessel List A'!GP45=16,16,0))))))))))))))))))</f>
        <v xml:space="preserve"> </v>
      </c>
      <c r="DD46" s="154"/>
      <c r="DE46" s="158"/>
      <c r="DF46" s="390" t="str">
        <f t="shared" si="30"/>
        <v/>
      </c>
      <c r="DG46" s="162"/>
      <c r="DH46" s="137"/>
      <c r="DI46" s="388" t="str">
        <f t="shared" si="31"/>
        <v/>
      </c>
      <c r="DJ46" s="157" t="str">
        <f>IF(VALUE(IF('Vessel List A'!HC45=1,1,IF('Vessel List A'!HC45=2,2,IF('Vessel List A'!HC45=3,3,IF('Vessel List A'!HC45=4,4,IF('Vessel List A'!HC45=5,5,IF('Vessel List A'!HC45=6,6,IF('Vessel List A'!HC45=7,7,IF('Vessel List A'!HC45=8,8,IF('Vessel List A'!HC45=9,9,IF('Vessel List A'!HC45=10,10,IF('Vessel List A'!HC45=11,11,IF('Vessel List A'!HC45=12,12,IF('Vessel List A'!HC45=13,13,IF('Vessel List A'!HC45=14,14,IF('Vessel List A'!HC45=15,15,IF('Vessel List A'!HC45=16,16,0)))))))))))))))))=0," ",VALUE(IF('Vessel List A'!HC45=1,1,IF('Vessel List A'!HC45=2,2,IF('Vessel List A'!HC45=3,3,IF('Vessel List A'!HC45=4,4,IF('Vessel List A'!HC45=5,5,IF('Vessel List A'!HC45=6,6,IF('Vessel List A'!HC45=7,7,IF('Vessel List A'!HC45=8,8,IF('Vessel List A'!HC45=9,9,IF('Vessel List A'!HC45=10,10,IF('Vessel List A'!HC45=11,11,IF('Vessel List A'!HC45=12,12,IF('Vessel List A'!HC45=13,13,IF('Vessel List A'!HC45=14,14,IF('Vessel List A'!HC45=15,15,IF('Vessel List A'!HC45=16,16,0))))))))))))))))))</f>
        <v xml:space="preserve"> </v>
      </c>
      <c r="DK46" s="154"/>
      <c r="DL46" s="158"/>
      <c r="DM46" s="390" t="str">
        <f t="shared" si="32"/>
        <v/>
      </c>
      <c r="DN46" s="162"/>
      <c r="DO46" s="137"/>
      <c r="DP46" s="388" t="str">
        <f t="shared" si="33"/>
        <v/>
      </c>
      <c r="DQ46" s="157" t="str">
        <f>IF(VALUE(IF('Vessel List A'!HP45=1,1,IF('Vessel List A'!HP45=2,2,IF('Vessel List A'!HP45=3,3,IF('Vessel List A'!HP45=4,4,IF('Vessel List A'!HP45=5,5,IF('Vessel List A'!HP45=6,6,IF('Vessel List A'!HP45=7,7,IF('Vessel List A'!HP45=8,8,IF('Vessel List A'!HP45=9,9,IF('Vessel List A'!HP45=10,10,IF('Vessel List A'!HP45=11,11,IF('Vessel List A'!HP45=12,12,IF('Vessel List A'!HP45=13,13,IF('Vessel List A'!HP45=14,14,IF('Vessel List A'!HP45=15,15,IF('Vessel List A'!HP45=16,16,0)))))))))))))))))=0," ",VALUE(IF('Vessel List A'!HP45=1,1,IF('Vessel List A'!HP45=2,2,IF('Vessel List A'!HP45=3,3,IF('Vessel List A'!HP45=4,4,IF('Vessel List A'!HP45=5,5,IF('Vessel List A'!HP45=6,6,IF('Vessel List A'!HP45=7,7,IF('Vessel List A'!HP45=8,8,IF('Vessel List A'!HP45=9,9,IF('Vessel List A'!HP45=10,10,IF('Vessel List A'!HP45=11,11,IF('Vessel List A'!HP45=12,12,IF('Vessel List A'!HP45=13,13,IF('Vessel List A'!HP45=14,14,IF('Vessel List A'!HP45=15,15,IF('Vessel List A'!HP45=16,16,0))))))))))))))))))</f>
        <v xml:space="preserve"> </v>
      </c>
      <c r="DR46" s="154"/>
      <c r="DS46" s="158"/>
      <c r="DT46" s="390" t="str">
        <f t="shared" si="34"/>
        <v/>
      </c>
      <c r="DU46" s="162"/>
      <c r="DV46" s="137"/>
      <c r="DW46" s="388" t="str">
        <f t="shared" si="35"/>
        <v/>
      </c>
      <c r="DX46" s="157" t="str">
        <f>IF(VALUE(IF('Vessel List A'!IC45=1,1,IF('Vessel List A'!IC45=2,2,IF('Vessel List A'!IC45=3,3,IF('Vessel List A'!IC45=4,4,IF('Vessel List A'!IC45=5,5,IF('Vessel List A'!IC45=6,6,IF('Vessel List A'!IC45=7,7,IF('Vessel List A'!IC45=8,8,IF('Vessel List A'!IC45=9,9,IF('Vessel List A'!IC45=10,10,IF('Vessel List A'!IC45=11,11,IF('Vessel List A'!IC45=12,12,IF('Vessel List A'!IC45=13,13,IF('Vessel List A'!IC45=14,14,IF('Vessel List A'!IC45=15,15,IF('Vessel List A'!IC45=16,16,0)))))))))))))))))=0," ",VALUE(IF('Vessel List A'!IC45=1,1,IF('Vessel List A'!IC45=2,2,IF('Vessel List A'!IC45=3,3,IF('Vessel List A'!IC45=4,4,IF('Vessel List A'!IC45=5,5,IF('Vessel List A'!IC45=6,6,IF('Vessel List A'!IC45=7,7,IF('Vessel List A'!IC45=8,8,IF('Vessel List A'!IC45=9,9,IF('Vessel List A'!IC45=10,10,IF('Vessel List A'!IC45=11,11,IF('Vessel List A'!IC45=12,12,IF('Vessel List A'!IC45=13,13,IF('Vessel List A'!IC45=14,14,IF('Vessel List A'!IC45=15,15,IF('Vessel List A'!IC45=16,16,0))))))))))))))))))</f>
        <v xml:space="preserve"> </v>
      </c>
      <c r="DY46" s="154"/>
      <c r="DZ46" s="158"/>
      <c r="EA46" s="390" t="str">
        <f t="shared" si="36"/>
        <v/>
      </c>
      <c r="EB46" s="162"/>
      <c r="EC46" s="137"/>
      <c r="ED46" s="388" t="str">
        <f t="shared" si="37"/>
        <v/>
      </c>
      <c r="EE46" s="157" t="str">
        <f>IF(VALUE(IF('Vessel List A'!IP45=1,1,IF('Vessel List A'!IP45=2,2,IF('Vessel List A'!IP45=3,3,IF('Vessel List A'!IP45=4,4,IF('Vessel List A'!IP45=5,5,IF('Vessel List A'!IP45=6,6,IF('Vessel List A'!IP45=7,7,IF('Vessel List A'!IP45=8,8,IF('Vessel List A'!IP45=9,9,IF('Vessel List A'!IP45=10,10,IF('Vessel List A'!IP45=11,11,IF('Vessel List A'!IP45=12,12,IF('Vessel List A'!IP45=13,13,IF('Vessel List A'!IP45=14,14,IF('Vessel List A'!IP45=15,15,IF('Vessel List A'!IP45=16,16,0)))))))))))))))))=0," ",VALUE(IF('Vessel List A'!IP45=1,1,IF('Vessel List A'!IP45=2,2,IF('Vessel List A'!IP45=3,3,IF('Vessel List A'!IP45=4,4,IF('Vessel List A'!IP45=5,5,IF('Vessel List A'!IP45=6,6,IF('Vessel List A'!IP45=7,7,IF('Vessel List A'!IP45=8,8,IF('Vessel List A'!IP45=9,9,IF('Vessel List A'!IP45=10,10,IF('Vessel List A'!IP45=11,11,IF('Vessel List A'!IP45=12,12,IF('Vessel List A'!IP45=13,13,IF('Vessel List A'!IP45=14,14,IF('Vessel List A'!IP45=15,15,IF('Vessel List A'!IP45=16,16,0))))))))))))))))))</f>
        <v xml:space="preserve"> </v>
      </c>
      <c r="EF46" s="154"/>
      <c r="EG46" s="158"/>
      <c r="EH46" s="390" t="str">
        <f t="shared" si="38"/>
        <v/>
      </c>
      <c r="EI46" s="162"/>
      <c r="EJ46" s="137"/>
      <c r="EK46" s="397" t="str">
        <f t="shared" si="39"/>
        <v/>
      </c>
      <c r="EL46" s="144"/>
      <c r="EM46" s="157" t="str">
        <f>IF(VALUE(IF('Vessel List B'!C45=1,1,IF('Vessel List B'!C45=2,2,IF('Vessel List B'!C45=3,3,IF('Vessel List B'!C45=4,4,IF('Vessel List B'!C45=5,5,IF('Vessel List B'!C45=6,6,IF('Vessel List B'!C45=7,7,IF('Vessel List B'!C45=8,8,IF('Vessel List B'!C45=9,9,IF('Vessel List B'!C45=10,10,IF('Vessel List B'!C45=11,11,IF('Vessel List B'!C45=12,12,IF('Vessel List B'!C45=13,13,IF('Vessel List B'!C45=14,14,IF('Vessel List B'!C45=15,15,IF('Vessel List B'!C45=16,16,0)))))))))))))))))=0," ",VALUE(IF('Vessel List B'!C45=1,1,IF('Vessel List B'!C45=2,2,IF('Vessel List B'!C45=3,3,IF('Vessel List B'!C45=4,4,IF('Vessel List B'!C45=5,5,IF('Vessel List B'!C45=6,6,IF('Vessel List B'!C45=7,7,IF('Vessel List B'!C45=8,8,IF('Vessel List B'!C45=9,9,IF('Vessel List B'!C45=10,10,IF('Vessel List B'!C45=11,11,IF('Vessel List B'!C45=12,12,IF('Vessel List B'!C45=13,13,IF('Vessel List B'!C45=14,14,IF('Vessel List B'!C45=15,15,IF('Vessel List B'!C45=16,16,0))))))))))))))))))</f>
        <v xml:space="preserve"> </v>
      </c>
      <c r="EN46" s="154"/>
      <c r="EO46" s="158"/>
      <c r="EP46" s="390" t="str">
        <f t="shared" si="40"/>
        <v/>
      </c>
      <c r="EQ46" s="162"/>
      <c r="ER46" s="137"/>
      <c r="ES46" s="388" t="str">
        <f t="shared" si="41"/>
        <v/>
      </c>
      <c r="ET46" s="157" t="str">
        <f>IF(VALUE(IF('Vessel List B'!P45=1,1,IF('Vessel List B'!P45=2,2,IF('Vessel List B'!P45=3,3,IF('Vessel List B'!P45=4,4,IF('Vessel List B'!P45=5,5,IF('Vessel List B'!P45=6,6,IF('Vessel List B'!P45=7,7,IF('Vessel List B'!P45=8,8,IF('Vessel List B'!P45=9,9,IF('Vessel List B'!P45=10,10,IF('Vessel List B'!P45=11,11,IF('Vessel List B'!P45=12,12,IF('Vessel List B'!P45=13,13,IF('Vessel List B'!P45=14,14,IF('Vessel List B'!P45=15,15,IF('Vessel List B'!P45=16,16,0)))))))))))))))))=0," ",VALUE(IF('Vessel List B'!P45=1,1,IF('Vessel List B'!P45=2,2,IF('Vessel List B'!P45=3,3,IF('Vessel List B'!P45=4,4,IF('Vessel List B'!P45=5,5,IF('Vessel List B'!P45=6,6,IF('Vessel List B'!P45=7,7,IF('Vessel List B'!P45=8,8,IF('Vessel List B'!P45=9,9,IF('Vessel List B'!P45=10,10,IF('Vessel List B'!P45=11,11,IF('Vessel List B'!P45=12,12,IF('Vessel List B'!P45=13,13,IF('Vessel List B'!P45=14,14,IF('Vessel List B'!P45=15,15,IF('Vessel List B'!P45=16,16,0))))))))))))))))))</f>
        <v xml:space="preserve"> </v>
      </c>
      <c r="EU46" s="154"/>
      <c r="EV46" s="158"/>
      <c r="EW46" s="390" t="str">
        <f t="shared" si="42"/>
        <v/>
      </c>
      <c r="EX46" s="162"/>
      <c r="EY46" s="137"/>
      <c r="EZ46" s="388" t="str">
        <f t="shared" si="43"/>
        <v/>
      </c>
      <c r="FA46" s="157" t="str">
        <f>IF(VALUE(IF('Vessel List B'!AC45=1,1,IF('Vessel List B'!AC45=2,2,IF('Vessel List B'!AC45=3,3,IF('Vessel List B'!AC45=4,4,IF('Vessel List B'!AC45=5,5,IF('Vessel List B'!AC45=6,6,IF('Vessel List B'!AC45=7,7,IF('Vessel List B'!AC45=8,8,IF('Vessel List B'!AC45=9,9,IF('Vessel List B'!AC45=10,10,IF('Vessel List B'!AC45=11,11,IF('Vessel List B'!AC45=12,12,IF('Vessel List B'!AC45=13,13,IF('Vessel List B'!AC45=14,14,IF('Vessel List B'!AC45=15,15,IF('Vessel List B'!AC45=16,16,0)))))))))))))))))=0," ",VALUE(IF('Vessel List B'!AC45=1,1,IF('Vessel List B'!AC45=2,2,IF('Vessel List B'!AC45=3,3,IF('Vessel List B'!AC45=4,4,IF('Vessel List B'!AC45=5,5,IF('Vessel List B'!AC45=6,6,IF('Vessel List B'!AC45=7,7,IF('Vessel List B'!AC45=8,8,IF('Vessel List B'!AC45=9,9,IF('Vessel List B'!AC45=10,10,IF('Vessel List B'!AC45=11,11,IF('Vessel List B'!AC45=12,12,IF('Vessel List B'!AC45=13,13,IF('Vessel List B'!AC45=14,14,IF('Vessel List B'!AC45=15,15,IF('Vessel List B'!AC45=16,16,0))))))))))))))))))</f>
        <v xml:space="preserve"> </v>
      </c>
      <c r="FB46" s="154"/>
      <c r="FC46" s="158"/>
      <c r="FD46" s="390" t="str">
        <f t="shared" si="44"/>
        <v/>
      </c>
      <c r="FE46" s="162"/>
      <c r="FF46" s="137"/>
      <c r="FG46" s="388" t="str">
        <f t="shared" si="45"/>
        <v/>
      </c>
      <c r="FH46" s="157" t="str">
        <f>IF(VALUE(IF('Vessel List B'!AP45=1,1,IF('Vessel List B'!AP45=2,2,IF('Vessel List B'!AP45=3,3,IF('Vessel List B'!AP45=4,4,IF('Vessel List B'!AP45=5,5,IF('Vessel List B'!AP45=6,6,IF('Vessel List B'!AP45=7,7,IF('Vessel List B'!AP45=8,8,IF('Vessel List B'!AP45=9,9,IF('Vessel List B'!AP45=10,10,IF('Vessel List B'!AP45=11,11,IF('Vessel List B'!AP45=12,12,IF('Vessel List B'!AP45=13,13,IF('Vessel List B'!AP45=14,14,IF('Vessel List B'!AP45=15,15,IF('Vessel List B'!AP45=16,16,0)))))))))))))))))=0," ",VALUE(IF('Vessel List B'!AP45=1,1,IF('Vessel List B'!AP45=2,2,IF('Vessel List B'!AP45=3,3,IF('Vessel List B'!AP45=4,4,IF('Vessel List B'!AP45=5,5,IF('Vessel List B'!AP45=6,6,IF('Vessel List B'!AP45=7,7,IF('Vessel List B'!AP45=8,8,IF('Vessel List B'!AP45=9,9,IF('Vessel List B'!AP45=10,10,IF('Vessel List B'!AP45=11,11,IF('Vessel List B'!AP45=12,12,IF('Vessel List B'!AP45=13,13,IF('Vessel List B'!AP45=14,14,IF('Vessel List B'!AP45=15,15,IF('Vessel List B'!AP45=16,16,0))))))))))))))))))</f>
        <v xml:space="preserve"> </v>
      </c>
      <c r="FI46" s="154"/>
      <c r="FJ46" s="158"/>
      <c r="FK46" s="390" t="str">
        <f t="shared" si="46"/>
        <v/>
      </c>
      <c r="FL46" s="162"/>
      <c r="FM46" s="137"/>
      <c r="FN46" s="388" t="str">
        <f t="shared" si="47"/>
        <v/>
      </c>
      <c r="FO46" s="157" t="str">
        <f>IF(VALUE(IF('Vessel List B'!BC45=1,1,IF('Vessel List B'!BC45=2,2,IF('Vessel List B'!BC45=3,3,IF('Vessel List B'!BC45=4,4,IF('Vessel List B'!BC45=5,5,IF('Vessel List B'!BC45=6,6,IF('Vessel List B'!BC45=7,7,IF('Vessel List B'!BC45=8,8,IF('Vessel List B'!BC45=9,9,IF('Vessel List B'!BC45=10,10,IF('Vessel List B'!BC45=11,11,IF('Vessel List B'!BC45=12,12,IF('Vessel List B'!BC45=13,13,IF('Vessel List B'!BC45=14,14,IF('Vessel List B'!BC45=15,15,IF('Vessel List B'!BC45=16,16,0)))))))))))))))))=0," ",VALUE(IF('Vessel List B'!BC45=1,1,IF('Vessel List B'!BC45=2,2,IF('Vessel List B'!BC45=3,3,IF('Vessel List B'!BC45=4,4,IF('Vessel List B'!BC45=5,5,IF('Vessel List B'!BC45=6,6,IF('Vessel List B'!BC45=7,7,IF('Vessel List B'!BC45=8,8,IF('Vessel List B'!BC45=9,9,IF('Vessel List B'!BC45=10,10,IF('Vessel List B'!BC45=11,11,IF('Vessel List B'!BC45=12,12,IF('Vessel List B'!BC45=13,13,IF('Vessel List B'!BC45=14,14,IF('Vessel List B'!BC45=15,15,IF('Vessel List B'!BC45=16,16,0))))))))))))))))))</f>
        <v xml:space="preserve"> </v>
      </c>
      <c r="FP46" s="154"/>
      <c r="FQ46" s="158"/>
      <c r="FR46" s="390" t="str">
        <f t="shared" si="48"/>
        <v/>
      </c>
      <c r="FS46" s="162"/>
      <c r="FT46" s="137"/>
      <c r="FU46" s="388" t="str">
        <f t="shared" si="49"/>
        <v/>
      </c>
      <c r="FV46" s="157" t="str">
        <f>IF(VALUE(IF('Vessel List B'!BP45=1,1,IF('Vessel List B'!BP45=2,2,IF('Vessel List B'!BP45=3,3,IF('Vessel List B'!BP45=4,4,IF('Vessel List B'!BP45=5,5,IF('Vessel List B'!BP45=6,6,IF('Vessel List B'!BP45=7,7,IF('Vessel List B'!BP45=8,8,IF('Vessel List B'!BP45=9,9,IF('Vessel List B'!BP45=10,10,IF('Vessel List B'!BP45=11,11,IF('Vessel List B'!BP45=12,12,IF('Vessel List B'!BP45=13,13,IF('Vessel List B'!BP45=14,14,IF('Vessel List B'!BP45=15,15,IF('Vessel List B'!BP45=16,16,0)))))))))))))))))=0," ",VALUE(IF('Vessel List B'!BP45=1,1,IF('Vessel List B'!BP45=2,2,IF('Vessel List B'!BP45=3,3,IF('Vessel List B'!BP45=4,4,IF('Vessel List B'!BP45=5,5,IF('Vessel List B'!BP45=6,6,IF('Vessel List B'!BP45=7,7,IF('Vessel List B'!BP45=8,8,IF('Vessel List B'!BP45=9,9,IF('Vessel List B'!BP45=10,10,IF('Vessel List B'!BP45=11,11,IF('Vessel List B'!BP45=12,12,IF('Vessel List B'!BP45=13,13,IF('Vessel List B'!BP45=14,14,IF('Vessel List B'!BP45=15,15,IF('Vessel List B'!BP45=16,16,0))))))))))))))))))</f>
        <v xml:space="preserve"> </v>
      </c>
      <c r="FW46" s="154"/>
      <c r="FX46" s="158"/>
      <c r="FY46" s="390" t="str">
        <f t="shared" si="50"/>
        <v/>
      </c>
      <c r="FZ46" s="162"/>
      <c r="GA46" s="137"/>
      <c r="GB46" s="388" t="str">
        <f t="shared" si="51"/>
        <v/>
      </c>
      <c r="GC46" s="157" t="str">
        <f>IF(VALUE(IF('Vessel List B'!CC45=1,1,IF('Vessel List B'!CC45=2,2,IF('Vessel List B'!CC45=3,3,IF('Vessel List B'!CC45=4,4,IF('Vessel List B'!CC45=5,5,IF('Vessel List B'!CC45=6,6,IF('Vessel List B'!CC45=7,7,IF('Vessel List B'!CC45=8,8,IF('Vessel List B'!CC45=9,9,IF('Vessel List B'!CC45=10,10,IF('Vessel List B'!CC45=11,11,IF('Vessel List B'!CC45=12,12,IF('Vessel List B'!CC45=13,13,IF('Vessel List B'!CC45=14,14,IF('Vessel List B'!CC45=15,15,IF('Vessel List B'!CC45=16,16,0)))))))))))))))))=0," ",VALUE(IF('Vessel List B'!CC45=1,1,IF('Vessel List B'!CC45=2,2,IF('Vessel List B'!CC45=3,3,IF('Vessel List B'!CC45=4,4,IF('Vessel List B'!CC45=5,5,IF('Vessel List B'!CC45=6,6,IF('Vessel List B'!CC45=7,7,IF('Vessel List B'!CC45=8,8,IF('Vessel List B'!CC45=9,9,IF('Vessel List B'!CC45=10,10,IF('Vessel List B'!CC45=11,11,IF('Vessel List B'!CC45=12,12,IF('Vessel List B'!CC45=13,13,IF('Vessel List B'!CC45=14,14,IF('Vessel List B'!CC45=15,15,IF('Vessel List B'!CC45=16,16,0))))))))))))))))))</f>
        <v xml:space="preserve"> </v>
      </c>
      <c r="GD46" s="154"/>
      <c r="GE46" s="158"/>
      <c r="GF46" s="390" t="str">
        <f t="shared" si="52"/>
        <v/>
      </c>
      <c r="GG46" s="162"/>
      <c r="GH46" s="137"/>
      <c r="GI46" s="388" t="str">
        <f t="shared" si="53"/>
        <v/>
      </c>
      <c r="GJ46" s="157" t="str">
        <f>IF(VALUE(IF('Vessel List B'!CP45=1,1,IF('Vessel List B'!CP45=2,2,IF('Vessel List B'!CP45=3,3,IF('Vessel List B'!CP45=4,4,IF('Vessel List B'!CP45=5,5,IF('Vessel List B'!CP45=6,6,IF('Vessel List B'!CP45=7,7,IF('Vessel List B'!CP45=8,8,IF('Vessel List B'!CP45=9,9,IF('Vessel List B'!CP45=10,10,IF('Vessel List B'!CP45=11,11,IF('Vessel List B'!CP45=12,12,IF('Vessel List B'!CP45=13,13,IF('Vessel List B'!CP45=14,14,IF('Vessel List B'!CP45=15,15,IF('Vessel List B'!CP45=16,16,0)))))))))))))))))=0," ",VALUE(IF('Vessel List B'!CP45=1,1,IF('Vessel List B'!CP45=2,2,IF('Vessel List B'!CP45=3,3,IF('Vessel List B'!CP45=4,4,IF('Vessel List B'!CP45=5,5,IF('Vessel List B'!CP45=6,6,IF('Vessel List B'!CP45=7,7,IF('Vessel List B'!CP45=8,8,IF('Vessel List B'!CP45=9,9,IF('Vessel List B'!CP45=10,10,IF('Vessel List B'!CP45=11,11,IF('Vessel List B'!CP45=12,12,IF('Vessel List B'!CP45=13,13,IF('Vessel List B'!CP45=14,14,IF('Vessel List B'!CP45=15,15,IF('Vessel List B'!CP45=16,16,0))))))))))))))))))</f>
        <v xml:space="preserve"> </v>
      </c>
      <c r="GK46" s="154"/>
      <c r="GL46" s="158"/>
      <c r="GM46" s="390" t="str">
        <f t="shared" si="54"/>
        <v/>
      </c>
      <c r="GN46" s="162"/>
      <c r="GO46" s="137"/>
      <c r="GP46" s="388" t="str">
        <f t="shared" si="55"/>
        <v/>
      </c>
      <c r="GQ46" s="157" t="str">
        <f>IF(VALUE(IF('Vessel List B'!DC45=1,1,IF('Vessel List B'!DC45=2,2,IF('Vessel List B'!DC45=3,3,IF('Vessel List B'!DC45=4,4,IF('Vessel List B'!DC45=5,5,IF('Vessel List B'!DC45=6,6,IF('Vessel List B'!DC45=7,7,IF('Vessel List B'!DC45=8,8,IF('Vessel List B'!DC45=9,9,IF('Vessel List B'!DC45=10,10,IF('Vessel List B'!DC45=11,11,IF('Vessel List B'!DC45=12,12,IF('Vessel List B'!DC45=13,13,IF('Vessel List B'!DC45=14,14,IF('Vessel List B'!DC45=15,15,IF('Vessel List B'!DC45=16,16,0)))))))))))))))))=0," ",VALUE(IF('Vessel List B'!DC45=1,1,IF('Vessel List B'!DC45=2,2,IF('Vessel List B'!DC45=3,3,IF('Vessel List B'!DC45=4,4,IF('Vessel List B'!DC45=5,5,IF('Vessel List B'!DC45=6,6,IF('Vessel List B'!DC45=7,7,IF('Vessel List B'!DC45=8,8,IF('Vessel List B'!DC45=9,9,IF('Vessel List B'!DC45=10,10,IF('Vessel List B'!DC45=11,11,IF('Vessel List B'!DC45=12,12,IF('Vessel List B'!DC45=13,13,IF('Vessel List B'!DC45=14,14,IF('Vessel List B'!DC45=15,15,IF('Vessel List B'!DC45=16,16,0))))))))))))))))))</f>
        <v xml:space="preserve"> </v>
      </c>
      <c r="GR46" s="154"/>
      <c r="GS46" s="158"/>
      <c r="GT46" s="390" t="str">
        <f t="shared" si="56"/>
        <v/>
      </c>
      <c r="GU46" s="162"/>
      <c r="GV46" s="137"/>
      <c r="GW46" s="388" t="str">
        <f t="shared" si="57"/>
        <v/>
      </c>
      <c r="GX46" s="157" t="str">
        <f>IF(VALUE(IF('Vessel List B'!DP45=1,1,IF('Vessel List B'!DP45=2,2,IF('Vessel List B'!DP45=3,3,IF('Vessel List B'!DP45=4,4,IF('Vessel List B'!DP45=5,5,IF('Vessel List B'!DP45=6,6,IF('Vessel List B'!DP45=7,7,IF('Vessel List B'!DP45=8,8,IF('Vessel List B'!DP45=9,9,IF('Vessel List B'!DP45=10,10,IF('Vessel List B'!DP45=11,11,IF('Vessel List B'!DP45=12,12,IF('Vessel List B'!DP45=13,13,IF('Vessel List B'!DP45=14,14,IF('Vessel List B'!DP45=15,15,IF('Vessel List B'!DP45=16,16,0)))))))))))))))))=0," ",VALUE(IF('Vessel List B'!DP45=1,1,IF('Vessel List B'!DP45=2,2,IF('Vessel List B'!DP45=3,3,IF('Vessel List B'!DP45=4,4,IF('Vessel List B'!DP45=5,5,IF('Vessel List B'!DP45=6,6,IF('Vessel List B'!DP45=7,7,IF('Vessel List B'!DP45=8,8,IF('Vessel List B'!DP45=9,9,IF('Vessel List B'!DP45=10,10,IF('Vessel List B'!DP45=11,11,IF('Vessel List B'!DP45=12,12,IF('Vessel List B'!DP45=13,13,IF('Vessel List B'!DP45=14,14,IF('Vessel List B'!DP45=15,15,IF('Vessel List B'!DP45=16,16,0))))))))))))))))))</f>
        <v xml:space="preserve"> </v>
      </c>
      <c r="GY46" s="154"/>
      <c r="GZ46" s="158"/>
      <c r="HA46" s="390" t="str">
        <f t="shared" si="58"/>
        <v/>
      </c>
      <c r="HB46" s="162"/>
      <c r="HC46" s="137"/>
      <c r="HD46" s="388" t="str">
        <f t="shared" si="59"/>
        <v/>
      </c>
      <c r="HE46" s="157" t="str">
        <f>IF(VALUE(IF('Vessel List B'!EC45=1,1,IF('Vessel List B'!EC45=2,2,IF('Vessel List B'!EC45=3,3,IF('Vessel List B'!EC45=4,4,IF('Vessel List B'!EC45=5,5,IF('Vessel List B'!EC45=6,6,IF('Vessel List B'!EC45=7,7,IF('Vessel List B'!EC45=8,8,IF('Vessel List B'!EC45=9,9,IF('Vessel List B'!EC45=10,10,IF('Vessel List B'!EC45=11,11,IF('Vessel List B'!EC45=12,12,IF('Vessel List B'!EC45=13,13,IF('Vessel List B'!EC45=14,14,IF('Vessel List B'!EC45=15,15,IF('Vessel List B'!EC45=16,16,0)))))))))))))))))=0," ",VALUE(IF('Vessel List B'!EC45=1,1,IF('Vessel List B'!EC45=2,2,IF('Vessel List B'!EC45=3,3,IF('Vessel List B'!EC45=4,4,IF('Vessel List B'!EC45=5,5,IF('Vessel List B'!EC45=6,6,IF('Vessel List B'!EC45=7,7,IF('Vessel List B'!EC45=8,8,IF('Vessel List B'!EC45=9,9,IF('Vessel List B'!EC45=10,10,IF('Vessel List B'!EC45=11,11,IF('Vessel List B'!EC45=12,12,IF('Vessel List B'!EC45=13,13,IF('Vessel List B'!EC45=14,14,IF('Vessel List B'!EC45=15,15,IF('Vessel List B'!EC45=16,16,0))))))))))))))))))</f>
        <v xml:space="preserve"> </v>
      </c>
      <c r="HF46" s="154"/>
      <c r="HG46" s="158"/>
      <c r="HH46" s="390" t="str">
        <f t="shared" si="60"/>
        <v/>
      </c>
      <c r="HI46" s="162"/>
      <c r="HJ46" s="137"/>
      <c r="HK46" s="388" t="str">
        <f t="shared" si="61"/>
        <v/>
      </c>
      <c r="HL46" s="157" t="str">
        <f>IF(VALUE(IF('Vessel List B'!EP45=1,1,IF('Vessel List B'!EP45=2,2,IF('Vessel List B'!EP45=3,3,IF('Vessel List B'!EP45=4,4,IF('Vessel List B'!EP45=5,5,IF('Vessel List B'!EP45=6,6,IF('Vessel List B'!EP45=7,7,IF('Vessel List B'!EP45=8,8,IF('Vessel List B'!EP45=9,9,IF('Vessel List B'!EP45=10,10,IF('Vessel List B'!EP45=11,11,IF('Vessel List B'!EP45=12,12,IF('Vessel List B'!EP45=13,13,IF('Vessel List B'!EP45=14,14,IF('Vessel List B'!EP45=15,15,IF('Vessel List B'!EP45=16,16,0)))))))))))))))))=0," ",VALUE(IF('Vessel List B'!EP45=1,1,IF('Vessel List B'!EP45=2,2,IF('Vessel List B'!EP45=3,3,IF('Vessel List B'!EP45=4,4,IF('Vessel List B'!EP45=5,5,IF('Vessel List B'!EP45=6,6,IF('Vessel List B'!EP45=7,7,IF('Vessel List B'!EP45=8,8,IF('Vessel List B'!EP45=9,9,IF('Vessel List B'!EP45=10,10,IF('Vessel List B'!EP45=11,11,IF('Vessel List B'!EP45=12,12,IF('Vessel List B'!EP45=13,13,IF('Vessel List B'!EP45=14,14,IF('Vessel List B'!EP45=15,15,IF('Vessel List B'!EP45=16,16,0))))))))))))))))))</f>
        <v xml:space="preserve"> </v>
      </c>
      <c r="HM46" s="154"/>
      <c r="HN46" s="158"/>
      <c r="HO46" s="390" t="str">
        <f t="shared" si="62"/>
        <v/>
      </c>
      <c r="HP46" s="162"/>
      <c r="HQ46" s="137"/>
      <c r="HR46" s="388" t="str">
        <f t="shared" si="63"/>
        <v/>
      </c>
      <c r="HS46" s="157" t="str">
        <f>IF(VALUE(IF('Vessel List B'!FC45=1,1,IF('Vessel List B'!FC45=2,2,IF('Vessel List B'!FC45=3,3,IF('Vessel List B'!FC45=4,4,IF('Vessel List B'!FC45=5,5,IF('Vessel List B'!FC45=6,6,IF('Vessel List B'!FC45=7,7,IF('Vessel List B'!FC45=8,8,IF('Vessel List B'!FC45=9,9,IF('Vessel List B'!FC45=10,10,IF('Vessel List B'!FC45=11,11,IF('Vessel List B'!FC45=12,12,IF('Vessel List B'!FC45=13,13,IF('Vessel List B'!FC45=14,14,IF('Vessel List B'!FC45=15,15,IF('Vessel List B'!FC45=16,16,0)))))))))))))))))=0," ",VALUE(IF('Vessel List B'!FC45=1,1,IF('Vessel List B'!FC45=2,2,IF('Vessel List B'!FC45=3,3,IF('Vessel List B'!FC45=4,4,IF('Vessel List B'!FC45=5,5,IF('Vessel List B'!FC45=6,6,IF('Vessel List B'!FC45=7,7,IF('Vessel List B'!FC45=8,8,IF('Vessel List B'!FC45=9,9,IF('Vessel List B'!FC45=10,10,IF('Vessel List B'!FC45=11,11,IF('Vessel List B'!FC45=12,12,IF('Vessel List B'!FC45=13,13,IF('Vessel List B'!FC45=14,14,IF('Vessel List B'!FC45=15,15,IF('Vessel List B'!FC45=16,16,0))))))))))))))))))</f>
        <v xml:space="preserve"> </v>
      </c>
      <c r="HT46" s="154"/>
      <c r="HU46" s="158"/>
      <c r="HV46" s="390" t="str">
        <f t="shared" si="64"/>
        <v/>
      </c>
      <c r="HW46" s="162"/>
      <c r="HX46" s="137"/>
      <c r="HY46" s="388" t="str">
        <f t="shared" si="65"/>
        <v/>
      </c>
      <c r="HZ46" s="157" t="str">
        <f>IF(VALUE(IF('Vessel List B'!FP45=1,1,IF('Vessel List B'!FP45=2,2,IF('Vessel List B'!FP45=3,3,IF('Vessel List B'!FP45=4,4,IF('Vessel List B'!FP45=5,5,IF('Vessel List B'!FP45=6,6,IF('Vessel List B'!FP45=7,7,IF('Vessel List B'!FP45=8,8,IF('Vessel List B'!FP45=9,9,IF('Vessel List B'!FP45=10,10,IF('Vessel List B'!FP45=11,11,IF('Vessel List B'!FP45=12,12,IF('Vessel List B'!FP45=13,13,IF('Vessel List B'!FP45=14,14,IF('Vessel List B'!FP45=15,15,IF('Vessel List B'!FP45=16,16,0)))))))))))))))))=0," ",VALUE(IF('Vessel List B'!FP45=1,1,IF('Vessel List B'!FP45=2,2,IF('Vessel List B'!FP45=3,3,IF('Vessel List B'!FP45=4,4,IF('Vessel List B'!FP45=5,5,IF('Vessel List B'!FP45=6,6,IF('Vessel List B'!FP45=7,7,IF('Vessel List B'!FP45=8,8,IF('Vessel List B'!FP45=9,9,IF('Vessel List B'!FP45=10,10,IF('Vessel List B'!FP45=11,11,IF('Vessel List B'!FP45=12,12,IF('Vessel List B'!FP45=13,13,IF('Vessel List B'!FP45=14,14,IF('Vessel List B'!FP45=15,15,IF('Vessel List B'!FP45=16,16,0))))))))))))))))))</f>
        <v xml:space="preserve"> </v>
      </c>
      <c r="IA46" s="154"/>
      <c r="IB46" s="158"/>
      <c r="IC46" s="390" t="str">
        <f t="shared" si="66"/>
        <v/>
      </c>
      <c r="ID46" s="162"/>
      <c r="IE46" s="137"/>
      <c r="IF46" s="388" t="str">
        <f t="shared" si="67"/>
        <v/>
      </c>
      <c r="IG46" s="157" t="str">
        <f>IF(VALUE(IF('Vessel List B'!GC45=1,1,IF('Vessel List B'!GC45=2,2,IF('Vessel List B'!GC45=3,3,IF('Vessel List B'!GC45=4,4,IF('Vessel List B'!GC45=5,5,IF('Vessel List B'!GC45=6,6,IF('Vessel List B'!GC45=7,7,IF('Vessel List B'!GC45=8,8,IF('Vessel List B'!GC45=9,9,IF('Vessel List B'!GC45=10,10,IF('Vessel List B'!GC45=11,11,IF('Vessel List B'!GC45=12,12,IF('Vessel List B'!GC45=13,13,IF('Vessel List B'!GC45=14,14,IF('Vessel List B'!GC45=15,15,IF('Vessel List B'!GC45=16,16,0)))))))))))))))))=0," ",VALUE(IF('Vessel List B'!GC45=1,1,IF('Vessel List B'!GC45=2,2,IF('Vessel List B'!GC45=3,3,IF('Vessel List B'!GC45=4,4,IF('Vessel List B'!GC45=5,5,IF('Vessel List B'!GC45=6,6,IF('Vessel List B'!GC45=7,7,IF('Vessel List B'!GC45=8,8,IF('Vessel List B'!GC45=9,9,IF('Vessel List B'!GC45=10,10,IF('Vessel List B'!GC45=11,11,IF('Vessel List B'!GC45=12,12,IF('Vessel List B'!GC45=13,13,IF('Vessel List B'!GC45=14,14,IF('Vessel List B'!GC45=15,15,IF('Vessel List B'!GC45=16,16,0))))))))))))))))))</f>
        <v xml:space="preserve"> </v>
      </c>
      <c r="IH46" s="154"/>
      <c r="II46" s="158"/>
      <c r="IJ46" s="390" t="str">
        <f t="shared" si="68"/>
        <v/>
      </c>
      <c r="IK46" s="162"/>
      <c r="IL46" s="137"/>
      <c r="IM46" s="388" t="str">
        <f t="shared" si="69"/>
        <v/>
      </c>
      <c r="IN46" s="157" t="str">
        <f>IF(VALUE(IF('Vessel List B'!GP45=1,1,IF('Vessel List B'!GP45=2,2,IF('Vessel List B'!GP45=3,3,IF('Vessel List B'!GP45=4,4,IF('Vessel List B'!GP45=5,5,IF('Vessel List B'!GP45=6,6,IF('Vessel List B'!GP45=7,7,IF('Vessel List B'!GP45=8,8,IF('Vessel List B'!GP45=9,9,IF('Vessel List B'!GP45=10,10,IF('Vessel List B'!GP45=11,11,IF('Vessel List B'!GP45=12,12,IF('Vessel List B'!GP45=13,13,IF('Vessel List B'!GP45=14,14,IF('Vessel List B'!GP45=15,15,IF('Vessel List B'!GP45=16,16,0)))))))))))))))))=0," ",VALUE(IF('Vessel List B'!GP45=1,1,IF('Vessel List B'!GP45=2,2,IF('Vessel List B'!GP45=3,3,IF('Vessel List B'!GP45=4,4,IF('Vessel List B'!GP45=5,5,IF('Vessel List B'!GP45=6,6,IF('Vessel List B'!GP45=7,7,IF('Vessel List B'!GP45=8,8,IF('Vessel List B'!GP45=9,9,IF('Vessel List B'!GP45=10,10,IF('Vessel List B'!GP45=11,11,IF('Vessel List B'!GP45=12,12,IF('Vessel List B'!GP45=13,13,IF('Vessel List B'!GP45=14,14,IF('Vessel List B'!GP45=15,15,IF('Vessel List B'!GP45=16,16,0))))))))))))))))))</f>
        <v xml:space="preserve"> </v>
      </c>
      <c r="IO46" s="154"/>
      <c r="IP46" s="158"/>
      <c r="IQ46" s="390" t="str">
        <f t="shared" si="70"/>
        <v/>
      </c>
      <c r="IR46" s="162"/>
      <c r="IS46" s="137"/>
      <c r="IT46" s="388" t="str">
        <f t="shared" si="71"/>
        <v/>
      </c>
      <c r="IU46" s="157" t="str">
        <f>IF(VALUE(IF('Vessel List B'!HC45=1,1,IF('Vessel List B'!HC45=2,2,IF('Vessel List B'!HC45=3,3,IF('Vessel List B'!HC45=4,4,IF('Vessel List B'!HC45=5,5,IF('Vessel List B'!HC45=6,6,IF('Vessel List B'!HC45=7,7,IF('Vessel List B'!HC45=8,8,IF('Vessel List B'!HC45=9,9,IF('Vessel List B'!HC45=10,10,IF('Vessel List B'!HC45=11,11,IF('Vessel List B'!HC45=12,12,IF('Vessel List B'!HC45=13,13,IF('Vessel List B'!HC45=14,14,IF('Vessel List B'!HC45=15,15,IF('Vessel List B'!HC45=16,16,0)))))))))))))))))=0," ",VALUE(IF('Vessel List B'!HC45=1,1,IF('Vessel List B'!HC45=2,2,IF('Vessel List B'!HC45=3,3,IF('Vessel List B'!HC45=4,4,IF('Vessel List B'!HC45=5,5,IF('Vessel List B'!HC45=6,6,IF('Vessel List B'!HC45=7,7,IF('Vessel List B'!HC45=8,8,IF('Vessel List B'!HC45=9,9,IF('Vessel List B'!HC45=10,10,IF('Vessel List B'!HC45=11,11,IF('Vessel List B'!HC45=12,12,IF('Vessel List B'!HC45=13,13,IF('Vessel List B'!HC45=14,14,IF('Vessel List B'!HC45=15,15,IF('Vessel List B'!HC45=16,16,0))))))))))))))))))</f>
        <v xml:space="preserve"> </v>
      </c>
      <c r="IV46" s="154"/>
      <c r="IW46" s="158"/>
      <c r="IX46" s="390" t="str">
        <f t="shared" si="72"/>
        <v/>
      </c>
      <c r="IY46" s="162"/>
      <c r="IZ46" s="137"/>
      <c r="JA46" s="388" t="str">
        <f t="shared" si="73"/>
        <v/>
      </c>
      <c r="JB46" s="157" t="str">
        <f>IF(VALUE(IF('Vessel List B'!HP45=1,1,IF('Vessel List B'!HP45=2,2,IF('Vessel List B'!HP45=3,3,IF('Vessel List B'!HP45=4,4,IF('Vessel List B'!HP45=5,5,IF('Vessel List B'!HP45=6,6,IF('Vessel List B'!HP45=7,7,IF('Vessel List B'!HP45=8,8,IF('Vessel List B'!HP45=9,9,IF('Vessel List B'!HP45=10,10,IF('Vessel List B'!HP45=11,11,IF('Vessel List B'!HP45=12,12,IF('Vessel List B'!HP45=13,13,IF('Vessel List B'!HP45=14,14,IF('Vessel List B'!HP45=15,15,IF('Vessel List B'!HP45=16,16,0)))))))))))))))))=0," ",VALUE(IF('Vessel List B'!HP45=1,1,IF('Vessel List B'!HP45=2,2,IF('Vessel List B'!HP45=3,3,IF('Vessel List B'!HP45=4,4,IF('Vessel List B'!HP45=5,5,IF('Vessel List B'!HP45=6,6,IF('Vessel List B'!HP45=7,7,IF('Vessel List B'!HP45=8,8,IF('Vessel List B'!HP45=9,9,IF('Vessel List B'!HP45=10,10,IF('Vessel List B'!HP45=11,11,IF('Vessel List B'!HP45=12,12,IF('Vessel List B'!HP45=13,13,IF('Vessel List B'!HP45=14,14,IF('Vessel List B'!HP45=15,15,IF('Vessel List B'!HP45=16,16,0))))))))))))))))))</f>
        <v xml:space="preserve"> </v>
      </c>
      <c r="JC46" s="154"/>
      <c r="JD46" s="158"/>
      <c r="JE46" s="390" t="str">
        <f t="shared" si="74"/>
        <v/>
      </c>
      <c r="JF46" s="162"/>
      <c r="JG46" s="137"/>
      <c r="JH46" s="388" t="str">
        <f t="shared" si="75"/>
        <v/>
      </c>
      <c r="JI46" s="157" t="str">
        <f>IF(VALUE(IF('Vessel List B'!IC45=1,1,IF('Vessel List B'!IC45=2,2,IF('Vessel List B'!IC45=3,3,IF('Vessel List B'!IC45=4,4,IF('Vessel List B'!IC45=5,5,IF('Vessel List B'!IC45=6,6,IF('Vessel List B'!IC45=7,7,IF('Vessel List B'!IC45=8,8,IF('Vessel List B'!IC45=9,9,IF('Vessel List B'!IC45=10,10,IF('Vessel List B'!IC45=11,11,IF('Vessel List B'!IC45=12,12,IF('Vessel List B'!IC45=13,13,IF('Vessel List B'!IC45=14,14,IF('Vessel List B'!IC45=15,15,IF('Vessel List B'!IC45=16,16,0)))))))))))))))))=0," ",VALUE(IF('Vessel List B'!IC45=1,1,IF('Vessel List B'!IC45=2,2,IF('Vessel List B'!IC45=3,3,IF('Vessel List B'!IC45=4,4,IF('Vessel List B'!IC45=5,5,IF('Vessel List B'!IC45=6,6,IF('Vessel List B'!IC45=7,7,IF('Vessel List B'!IC45=8,8,IF('Vessel List B'!IC45=9,9,IF('Vessel List B'!IC45=10,10,IF('Vessel List B'!IC45=11,11,IF('Vessel List B'!IC45=12,12,IF('Vessel List B'!IC45=13,13,IF('Vessel List B'!IC45=14,14,IF('Vessel List B'!IC45=15,15,IF('Vessel List B'!IC45=16,16,0))))))))))))))))))</f>
        <v xml:space="preserve"> </v>
      </c>
      <c r="JJ46" s="154"/>
      <c r="JK46" s="158"/>
      <c r="JL46" s="390" t="str">
        <f t="shared" si="76"/>
        <v/>
      </c>
      <c r="JM46" s="162"/>
      <c r="JN46" s="137"/>
      <c r="JO46" s="388" t="str">
        <f t="shared" si="77"/>
        <v/>
      </c>
      <c r="JP46" s="157" t="str">
        <f>IF(VALUE(IF('Vessel List B'!IP45=1,1,IF('Vessel List B'!IP45=2,2,IF('Vessel List B'!IP45=3,3,IF('Vessel List B'!IP45=4,4,IF('Vessel List B'!IP45=5,5,IF('Vessel List B'!IP45=6,6,IF('Vessel List B'!IP45=7,7,IF('Vessel List B'!IP45=8,8,IF('Vessel List B'!IP45=9,9,IF('Vessel List B'!IP45=10,10,IF('Vessel List B'!IP45=11,11,IF('Vessel List B'!IP45=12,12,IF('Vessel List B'!IP45=13,13,IF('Vessel List B'!IP45=14,14,IF('Vessel List B'!IP45=15,15,IF('Vessel List B'!IP45=16,16,0)))))))))))))))))=0," ",VALUE(IF('Vessel List B'!IP45=1,1,IF('Vessel List B'!IP45=2,2,IF('Vessel List B'!IP45=3,3,IF('Vessel List B'!IP45=4,4,IF('Vessel List B'!IP45=5,5,IF('Vessel List B'!IP45=6,6,IF('Vessel List B'!IP45=7,7,IF('Vessel List B'!IP45=8,8,IF('Vessel List B'!IP45=9,9,IF('Vessel List B'!IP45=10,10,IF('Vessel List B'!IP45=11,11,IF('Vessel List B'!IP45=12,12,IF('Vessel List B'!IP45=13,13,IF('Vessel List B'!IP45=14,14,IF('Vessel List B'!IP45=15,15,IF('Vessel List B'!IP45=16,16,0))))))))))))))))))</f>
        <v xml:space="preserve"> </v>
      </c>
      <c r="JQ46" s="154"/>
      <c r="JR46" s="158"/>
      <c r="JS46" s="390" t="str">
        <f t="shared" si="78"/>
        <v/>
      </c>
      <c r="JT46" s="162"/>
      <c r="JU46" s="137"/>
      <c r="JV46" s="397" t="str">
        <f t="shared" si="79"/>
        <v/>
      </c>
      <c r="JW46" s="410"/>
    </row>
    <row r="47" spans="1:283" ht="15" x14ac:dyDescent="0.25">
      <c r="A47" s="132">
        <f>'Vessel List A'!B46</f>
        <v>41621</v>
      </c>
      <c r="B47" s="157" t="str">
        <f>IF(VALUE(IF('Vessel List A'!C46=1,1,IF('Vessel List A'!C46=2,2,IF('Vessel List A'!C46=3,3,IF('Vessel List A'!C46=4,4,IF('Vessel List A'!C46=5,5,IF('Vessel List A'!C46=6,6,IF('Vessel List A'!C46=7,7,IF('Vessel List A'!C46=8,8,IF('Vessel List A'!C46=9,9,IF('Vessel List A'!C46=10,10,IF('Vessel List A'!C46=11,11,IF('Vessel List A'!C46=12,12,IF('Vessel List A'!C46=13,13,IF('Vessel List A'!C46=14,14,IF('Vessel List A'!C46=15,15,IF('Vessel List A'!C46=16,16,0)))))))))))))))))=0," ",VALUE(IF('Vessel List A'!C46=1,1,IF('Vessel List A'!C46=2,2,IF('Vessel List A'!C46=3,3,IF('Vessel List A'!C46=4,4,IF('Vessel List A'!C46=5,5,IF('Vessel List A'!C46=6,6,IF('Vessel List A'!C46=7,7,IF('Vessel List A'!C46=8,8,IF('Vessel List A'!C46=9,9,IF('Vessel List A'!C46=10,10,IF('Vessel List A'!C46=11,11,IF('Vessel List A'!C46=12,12,IF('Vessel List A'!C46=13,13,IF('Vessel List A'!C46=14,14,IF('Vessel List A'!C46=15,15,IF('Vessel List A'!C46=16,16,0))))))))))))))))))</f>
        <v xml:space="preserve"> </v>
      </c>
      <c r="C47" s="154"/>
      <c r="D47" s="158"/>
      <c r="E47" s="390" t="str">
        <f t="shared" si="0"/>
        <v/>
      </c>
      <c r="F47" s="158"/>
      <c r="G47" s="137"/>
      <c r="H47" s="388" t="str">
        <f t="shared" si="1"/>
        <v/>
      </c>
      <c r="I47" s="157" t="str">
        <f>IF(VALUE(IF('Vessel List A'!P46=1,1,IF('Vessel List A'!P46=2,2,IF('Vessel List A'!P46=3,3,IF('Vessel List A'!P46=4,4,IF('Vessel List A'!P46=5,5,IF('Vessel List A'!P46=6,6,IF('Vessel List A'!P46=7,7,IF('Vessel List A'!P46=8,8,IF('Vessel List A'!P46=9,9,IF('Vessel List A'!P46=10,10,IF('Vessel List A'!P46=11,11,IF('Vessel List A'!P46=12,12,IF('Vessel List A'!P46=13,13,IF('Vessel List A'!P46=14,14,IF('Vessel List A'!P46=15,15,IF('Vessel List A'!P46=16,16,0)))))))))))))))))=0," ",VALUE(IF('Vessel List A'!P46=1,1,IF('Vessel List A'!P46=2,2,IF('Vessel List A'!P46=3,3,IF('Vessel List A'!P46=4,4,IF('Vessel List A'!P46=5,5,IF('Vessel List A'!P46=6,6,IF('Vessel List A'!P46=7,7,IF('Vessel List A'!P46=8,8,IF('Vessel List A'!P46=9,9,IF('Vessel List A'!P46=10,10,IF('Vessel List A'!P46=11,11,IF('Vessel List A'!P46=12,12,IF('Vessel List A'!P46=13,13,IF('Vessel List A'!P46=14,14,IF('Vessel List A'!P46=15,15,IF('Vessel List A'!P46=16,16,0))))))))))))))))))</f>
        <v xml:space="preserve"> </v>
      </c>
      <c r="J47" s="154"/>
      <c r="K47" s="158"/>
      <c r="L47" s="390" t="str">
        <f t="shared" si="2"/>
        <v/>
      </c>
      <c r="M47" s="158"/>
      <c r="N47" s="137"/>
      <c r="O47" s="388" t="str">
        <f t="shared" si="3"/>
        <v/>
      </c>
      <c r="P47" s="157" t="str">
        <f>IF(VALUE(IF('Vessel List A'!AC46=1,1,IF('Vessel List A'!AC46=2,2,IF('Vessel List A'!AC46=3,3,IF('Vessel List A'!AC46=4,4,IF('Vessel List A'!AC46=5,5,IF('Vessel List A'!AC46=6,6,IF('Vessel List A'!AC46=7,7,IF('Vessel List A'!AC46=8,8,IF('Vessel List A'!AC46=9,9,IF('Vessel List A'!AC46=10,10,IF('Vessel List A'!AC46=11,11,IF('Vessel List A'!AC46=12,12,IF('Vessel List A'!AC46=13,13,IF('Vessel List A'!AC46=14,14,IF('Vessel List A'!AC46=15,15,IF('Vessel List A'!AC46=16,16,0)))))))))))))))))=0," ",VALUE(IF('Vessel List A'!AC46=1,1,IF('Vessel List A'!AC46=2,2,IF('Vessel List A'!AC46=3,3,IF('Vessel List A'!AC46=4,4,IF('Vessel List A'!AC46=5,5,IF('Vessel List A'!AC46=6,6,IF('Vessel List A'!AC46=7,7,IF('Vessel List A'!AC46=8,8,IF('Vessel List A'!AC46=9,9,IF('Vessel List A'!AC46=10,10,IF('Vessel List A'!AC46=11,11,IF('Vessel List A'!AC46=12,12,IF('Vessel List A'!AC46=13,13,IF('Vessel List A'!AC46=14,14,IF('Vessel List A'!AC46=15,15,IF('Vessel List A'!AC46=16,16,0))))))))))))))))))</f>
        <v xml:space="preserve"> </v>
      </c>
      <c r="Q47" s="154"/>
      <c r="R47" s="158"/>
      <c r="S47" s="390" t="str">
        <f t="shared" si="4"/>
        <v/>
      </c>
      <c r="T47" s="158"/>
      <c r="U47" s="137"/>
      <c r="V47" s="388" t="str">
        <f t="shared" si="5"/>
        <v/>
      </c>
      <c r="W47" s="157" t="str">
        <f>IF(VALUE(IF('Vessel List A'!AP46=1,1,IF('Vessel List A'!AP46=2,2,IF('Vessel List A'!AP46=3,3,IF('Vessel List A'!AP46=4,4,IF('Vessel List A'!AP46=5,5,IF('Vessel List A'!AP46=6,6,IF('Vessel List A'!AP46=7,7,IF('Vessel List A'!AP46=8,8,IF('Vessel List A'!AP46=9,9,IF('Vessel List A'!AP46=10,10,IF('Vessel List A'!AP46=11,11,IF('Vessel List A'!AP46=12,12,IF('Vessel List A'!AP46=13,13,IF('Vessel List A'!AP46=14,14,IF('Vessel List A'!AP46=15,15,IF('Vessel List A'!AP46=16,16,0)))))))))))))))))=0," ",VALUE(IF('Vessel List A'!AP46=1,1,IF('Vessel List A'!AP46=2,2,IF('Vessel List A'!AP46=3,3,IF('Vessel List A'!AP46=4,4,IF('Vessel List A'!AP46=5,5,IF('Vessel List A'!AP46=6,6,IF('Vessel List A'!AP46=7,7,IF('Vessel List A'!AP46=8,8,IF('Vessel List A'!AP46=9,9,IF('Vessel List A'!AP46=10,10,IF('Vessel List A'!AP46=11,11,IF('Vessel List A'!AP46=12,12,IF('Vessel List A'!AP46=13,13,IF('Vessel List A'!AP46=14,14,IF('Vessel List A'!AP46=15,15,IF('Vessel List A'!AP46=16,16,0))))))))))))))))))</f>
        <v xml:space="preserve"> </v>
      </c>
      <c r="X47" s="154"/>
      <c r="Y47" s="158"/>
      <c r="Z47" s="390" t="str">
        <f t="shared" si="6"/>
        <v/>
      </c>
      <c r="AA47" s="158"/>
      <c r="AB47" s="137"/>
      <c r="AC47" s="388" t="str">
        <f t="shared" si="7"/>
        <v/>
      </c>
      <c r="AD47" s="157" t="str">
        <f>IF(VALUE(IF('Vessel List A'!BC46=1,1,IF('Vessel List A'!BC46=2,2,IF('Vessel List A'!BC46=3,3,IF('Vessel List A'!BC46=4,4,IF('Vessel List A'!BC46=5,5,IF('Vessel List A'!BC46=6,6,IF('Vessel List A'!BC46=7,7,IF('Vessel List A'!BC46=8,8,IF('Vessel List A'!BC46=9,9,IF('Vessel List A'!BC46=10,10,IF('Vessel List A'!BC46=11,11,IF('Vessel List A'!BC46=12,12,IF('Vessel List A'!BC46=13,13,IF('Vessel List A'!BC46=14,14,IF('Vessel List A'!BC46=15,15,IF('Vessel List A'!BC46=16,16,0)))))))))))))))))=0," ",VALUE(IF('Vessel List A'!BC46=1,1,IF('Vessel List A'!BC46=2,2,IF('Vessel List A'!BC46=3,3,IF('Vessel List A'!BC46=4,4,IF('Vessel List A'!BC46=5,5,IF('Vessel List A'!BC46=6,6,IF('Vessel List A'!BC46=7,7,IF('Vessel List A'!BC46=8,8,IF('Vessel List A'!BC46=9,9,IF('Vessel List A'!BC46=10,10,IF('Vessel List A'!BC46=11,11,IF('Vessel List A'!BC46=12,12,IF('Vessel List A'!BC46=13,13,IF('Vessel List A'!BC46=14,14,IF('Vessel List A'!BC46=15,15,IF('Vessel List A'!BC46=16,16,0))))))))))))))))))</f>
        <v xml:space="preserve"> </v>
      </c>
      <c r="AE47" s="154"/>
      <c r="AF47" s="158"/>
      <c r="AG47" s="390" t="str">
        <f t="shared" si="8"/>
        <v/>
      </c>
      <c r="AH47" s="158"/>
      <c r="AI47" s="137"/>
      <c r="AJ47" s="388" t="str">
        <f t="shared" si="9"/>
        <v/>
      </c>
      <c r="AK47" s="157" t="str">
        <f>IF(VALUE(IF('Vessel List A'!BP46=1,1,IF('Vessel List A'!BP46=2,2,IF('Vessel List A'!BP46=3,3,IF('Vessel List A'!BP46=4,4,IF('Vessel List A'!BP46=5,5,IF('Vessel List A'!BP46=6,6,IF('Vessel List A'!BP46=7,7,IF('Vessel List A'!BP46=8,8,IF('Vessel List A'!BP46=9,9,IF('Vessel List A'!BP46=10,10,IF('Vessel List A'!BP46=11,11,IF('Vessel List A'!BP46=12,12,IF('Vessel List A'!BP46=13,13,IF('Vessel List A'!BP46=14,14,IF('Vessel List A'!BP46=15,15,IF('Vessel List A'!BP46=16,16,0)))))))))))))))))=0," ",VALUE(IF('Vessel List A'!BP46=1,1,IF('Vessel List A'!BP46=2,2,IF('Vessel List A'!BP46=3,3,IF('Vessel List A'!BP46=4,4,IF('Vessel List A'!BP46=5,5,IF('Vessel List A'!BP46=6,6,IF('Vessel List A'!BP46=7,7,IF('Vessel List A'!BP46=8,8,IF('Vessel List A'!BP46=9,9,IF('Vessel List A'!BP46=10,10,IF('Vessel List A'!BP46=11,11,IF('Vessel List A'!BP46=12,12,IF('Vessel List A'!BP46=13,13,IF('Vessel List A'!BP46=14,14,IF('Vessel List A'!BP46=15,15,IF('Vessel List A'!BP46=16,16,0))))))))))))))))))</f>
        <v xml:space="preserve"> </v>
      </c>
      <c r="AL47" s="154"/>
      <c r="AM47" s="158"/>
      <c r="AN47" s="390" t="str">
        <f t="shared" si="10"/>
        <v/>
      </c>
      <c r="AO47" s="158"/>
      <c r="AP47" s="137"/>
      <c r="AQ47" s="388" t="str">
        <f t="shared" si="11"/>
        <v/>
      </c>
      <c r="AR47" s="157" t="str">
        <f>IF(VALUE(IF('Vessel List A'!CC46=1,1,IF('Vessel List A'!CC46=2,2,IF('Vessel List A'!CC46=3,3,IF('Vessel List A'!CC46=4,4,IF('Vessel List A'!CC46=5,5,IF('Vessel List A'!CC46=6,6,IF('Vessel List A'!CC46=7,7,IF('Vessel List A'!CC46=8,8,IF('Vessel List A'!CC46=9,9,IF('Vessel List A'!CC46=10,10,IF('Vessel List A'!CC46=11,11,IF('Vessel List A'!CC46=12,12,IF('Vessel List A'!CC46=13,13,IF('Vessel List A'!CC46=14,14,IF('Vessel List A'!CC46=15,15,IF('Vessel List A'!CC46=16,16,0)))))))))))))))))=0," ",VALUE(IF('Vessel List A'!CC46=1,1,IF('Vessel List A'!CC46=2,2,IF('Vessel List A'!CC46=3,3,IF('Vessel List A'!CC46=4,4,IF('Vessel List A'!CC46=5,5,IF('Vessel List A'!CC46=6,6,IF('Vessel List A'!CC46=7,7,IF('Vessel List A'!CC46=8,8,IF('Vessel List A'!CC46=9,9,IF('Vessel List A'!CC46=10,10,IF('Vessel List A'!CC46=11,11,IF('Vessel List A'!CC46=12,12,IF('Vessel List A'!CC46=13,13,IF('Vessel List A'!CC46=14,14,IF('Vessel List A'!CC46=15,15,IF('Vessel List A'!CC46=16,16,0))))))))))))))))))</f>
        <v xml:space="preserve"> </v>
      </c>
      <c r="AS47" s="154"/>
      <c r="AT47" s="158"/>
      <c r="AU47" s="390" t="str">
        <f t="shared" si="12"/>
        <v/>
      </c>
      <c r="AV47" s="158"/>
      <c r="AW47" s="137"/>
      <c r="AX47" s="388" t="str">
        <f t="shared" si="13"/>
        <v/>
      </c>
      <c r="AY47" s="157" t="str">
        <f>IF(VALUE(IF('Vessel List A'!CP46=1,1,IF('Vessel List A'!CP46=2,2,IF('Vessel List A'!CP46=3,3,IF('Vessel List A'!CP46=4,4,IF('Vessel List A'!CP46=5,5,IF('Vessel List A'!CP46=6,6,IF('Vessel List A'!CP46=7,7,IF('Vessel List A'!CP46=8,8,IF('Vessel List A'!CP46=9,9,IF('Vessel List A'!CP46=10,10,IF('Vessel List A'!CP46=11,11,IF('Vessel List A'!CP46=12,12,IF('Vessel List A'!CP46=13,13,IF('Vessel List A'!CP46=14,14,IF('Vessel List A'!CP46=15,15,IF('Vessel List A'!CP46=16,16,0)))))))))))))))))=0," ",VALUE(IF('Vessel List A'!CP46=1,1,IF('Vessel List A'!CP46=2,2,IF('Vessel List A'!CP46=3,3,IF('Vessel List A'!CP46=4,4,IF('Vessel List A'!CP46=5,5,IF('Vessel List A'!CP46=6,6,IF('Vessel List A'!CP46=7,7,IF('Vessel List A'!CP46=8,8,IF('Vessel List A'!CP46=9,9,IF('Vessel List A'!CP46=10,10,IF('Vessel List A'!CP46=11,11,IF('Vessel List A'!CP46=12,12,IF('Vessel List A'!CP46=13,13,IF('Vessel List A'!CP46=14,14,IF('Vessel List A'!CP46=15,15,IF('Vessel List A'!CP46=16,16,0))))))))))))))))))</f>
        <v xml:space="preserve"> </v>
      </c>
      <c r="AZ47" s="154"/>
      <c r="BA47" s="158"/>
      <c r="BB47" s="390" t="str">
        <f t="shared" si="14"/>
        <v/>
      </c>
      <c r="BC47" s="158"/>
      <c r="BD47" s="137"/>
      <c r="BE47" s="388" t="str">
        <f t="shared" si="15"/>
        <v/>
      </c>
      <c r="BF47" s="157" t="str">
        <f>IF(VALUE(IF('Vessel List A'!DC46=1,1,IF('Vessel List A'!DC46=2,2,IF('Vessel List A'!DC46=3,3,IF('Vessel List A'!DC46=4,4,IF('Vessel List A'!DC46=5,5,IF('Vessel List A'!DC46=6,6,IF('Vessel List A'!DC46=7,7,IF('Vessel List A'!DC46=8,8,IF('Vessel List A'!DC46=9,9,IF('Vessel List A'!DC46=10,10,IF('Vessel List A'!DC46=11,11,IF('Vessel List A'!DC46=12,12,IF('Vessel List A'!DC46=13,13,IF('Vessel List A'!DC46=14,14,IF('Vessel List A'!DC46=15,15,IF('Vessel List A'!DC46=16,16,0)))))))))))))))))=0," ",VALUE(IF('Vessel List A'!DC46=1,1,IF('Vessel List A'!DC46=2,2,IF('Vessel List A'!DC46=3,3,IF('Vessel List A'!DC46=4,4,IF('Vessel List A'!DC46=5,5,IF('Vessel List A'!DC46=6,6,IF('Vessel List A'!DC46=7,7,IF('Vessel List A'!DC46=8,8,IF('Vessel List A'!DC46=9,9,IF('Vessel List A'!DC46=10,10,IF('Vessel List A'!DC46=11,11,IF('Vessel List A'!DC46=12,12,IF('Vessel List A'!DC46=13,13,IF('Vessel List A'!DC46=14,14,IF('Vessel List A'!DC46=15,15,IF('Vessel List A'!DC46=16,16,0))))))))))))))))))</f>
        <v xml:space="preserve"> </v>
      </c>
      <c r="BG47" s="154"/>
      <c r="BH47" s="158"/>
      <c r="BI47" s="390" t="str">
        <f t="shared" si="16"/>
        <v/>
      </c>
      <c r="BJ47" s="158"/>
      <c r="BK47" s="137"/>
      <c r="BL47" s="388" t="str">
        <f t="shared" si="17"/>
        <v/>
      </c>
      <c r="BM47" s="157" t="str">
        <f>IF(VALUE(IF('Vessel List A'!DP46=1,1,IF('Vessel List A'!DP46=2,2,IF('Vessel List A'!DP46=3,3,IF('Vessel List A'!DP46=4,4,IF('Vessel List A'!DP46=5,5,IF('Vessel List A'!DP46=6,6,IF('Vessel List A'!DP46=7,7,IF('Vessel List A'!DP46=8,8,IF('Vessel List A'!DP46=9,9,IF('Vessel List A'!DP46=10,10,IF('Vessel List A'!DP46=11,11,IF('Vessel List A'!DP46=12,12,IF('Vessel List A'!DP46=13,13,IF('Vessel List A'!DP46=14,14,IF('Vessel List A'!DP46=15,15,IF('Vessel List A'!DP46=16,16,0)))))))))))))))))=0," ",VALUE(IF('Vessel List A'!DP46=1,1,IF('Vessel List A'!DP46=2,2,IF('Vessel List A'!DP46=3,3,IF('Vessel List A'!DP46=4,4,IF('Vessel List A'!DP46=5,5,IF('Vessel List A'!DP46=6,6,IF('Vessel List A'!DP46=7,7,IF('Vessel List A'!DP46=8,8,IF('Vessel List A'!DP46=9,9,IF('Vessel List A'!DP46=10,10,IF('Vessel List A'!DP46=11,11,IF('Vessel List A'!DP46=12,12,IF('Vessel List A'!DP46=13,13,IF('Vessel List A'!DP46=14,14,IF('Vessel List A'!DP46=15,15,IF('Vessel List A'!DP46=16,16,0))))))))))))))))))</f>
        <v xml:space="preserve"> </v>
      </c>
      <c r="BN47" s="154"/>
      <c r="BO47" s="158"/>
      <c r="BP47" s="390" t="str">
        <f t="shared" si="18"/>
        <v/>
      </c>
      <c r="BQ47" s="158"/>
      <c r="BR47" s="137"/>
      <c r="BS47" s="388" t="str">
        <f t="shared" si="19"/>
        <v/>
      </c>
      <c r="BT47" s="157" t="str">
        <f>IF(VALUE(IF('Vessel List A'!EC46=1,1,IF('Vessel List A'!EC46=2,2,IF('Vessel List A'!EC46=3,3,IF('Vessel List A'!EC46=4,4,IF('Vessel List A'!EC46=5,5,IF('Vessel List A'!EC46=6,6,IF('Vessel List A'!EC46=7,7,IF('Vessel List A'!EC46=8,8,IF('Vessel List A'!EC46=9,9,IF('Vessel List A'!EC46=10,10,IF('Vessel List A'!EC46=11,11,IF('Vessel List A'!EC46=12,12,IF('Vessel List A'!EC46=13,13,IF('Vessel List A'!EC46=14,14,IF('Vessel List A'!EC46=15,15,IF('Vessel List A'!EC46=16,16,0)))))))))))))))))=0," ",VALUE(IF('Vessel List A'!EC46=1,1,IF('Vessel List A'!EC46=2,2,IF('Vessel List A'!EC46=3,3,IF('Vessel List A'!EC46=4,4,IF('Vessel List A'!EC46=5,5,IF('Vessel List A'!EC46=6,6,IF('Vessel List A'!EC46=7,7,IF('Vessel List A'!EC46=8,8,IF('Vessel List A'!EC46=9,9,IF('Vessel List A'!EC46=10,10,IF('Vessel List A'!EC46=11,11,IF('Vessel List A'!EC46=12,12,IF('Vessel List A'!EC46=13,13,IF('Vessel List A'!EC46=14,14,IF('Vessel List A'!EC46=15,15,IF('Vessel List A'!EC46=16,16,0))))))))))))))))))</f>
        <v xml:space="preserve"> </v>
      </c>
      <c r="BU47" s="154"/>
      <c r="BV47" s="158"/>
      <c r="BW47" s="390" t="str">
        <f t="shared" si="20"/>
        <v/>
      </c>
      <c r="BX47" s="158"/>
      <c r="BY47" s="137"/>
      <c r="BZ47" s="388" t="str">
        <f t="shared" si="21"/>
        <v/>
      </c>
      <c r="CA47" s="157" t="str">
        <f>IF(VALUE(IF('Vessel List A'!EP46=1,1,IF('Vessel List A'!EP46=2,2,IF('Vessel List A'!EP46=3,3,IF('Vessel List A'!EP46=4,4,IF('Vessel List A'!EP46=5,5,IF('Vessel List A'!EP46=6,6,IF('Vessel List A'!EP46=7,7,IF('Vessel List A'!EP46=8,8,IF('Vessel List A'!EP46=9,9,IF('Vessel List A'!EP46=10,10,IF('Vessel List A'!EP46=11,11,IF('Vessel List A'!EP46=12,12,IF('Vessel List A'!EP46=13,13,IF('Vessel List A'!EP46=14,14,IF('Vessel List A'!EP46=15,15,IF('Vessel List A'!EP46=16,16,0)))))))))))))))))=0," ",VALUE(IF('Vessel List A'!EP46=1,1,IF('Vessel List A'!EP46=2,2,IF('Vessel List A'!EP46=3,3,IF('Vessel List A'!EP46=4,4,IF('Vessel List A'!EP46=5,5,IF('Vessel List A'!EP46=6,6,IF('Vessel List A'!EP46=7,7,IF('Vessel List A'!EP46=8,8,IF('Vessel List A'!EP46=9,9,IF('Vessel List A'!EP46=10,10,IF('Vessel List A'!EP46=11,11,IF('Vessel List A'!EP46=12,12,IF('Vessel List A'!EP46=13,13,IF('Vessel List A'!EP46=14,14,IF('Vessel List A'!EP46=15,15,IF('Vessel List A'!EP46=16,16,0))))))))))))))))))</f>
        <v xml:space="preserve"> </v>
      </c>
      <c r="CB47" s="154"/>
      <c r="CC47" s="158"/>
      <c r="CD47" s="390" t="str">
        <f t="shared" si="22"/>
        <v/>
      </c>
      <c r="CE47" s="158"/>
      <c r="CF47" s="137"/>
      <c r="CG47" s="388" t="str">
        <f t="shared" si="23"/>
        <v/>
      </c>
      <c r="CH47" s="157" t="str">
        <f>IF(VALUE(IF('Vessel List A'!FC46=1,1,IF('Vessel List A'!FC46=2,2,IF('Vessel List A'!FC46=3,3,IF('Vessel List A'!FC46=4,4,IF('Vessel List A'!FC46=5,5,IF('Vessel List A'!FC46=6,6,IF('Vessel List A'!FC46=7,7,IF('Vessel List A'!FC46=8,8,IF('Vessel List A'!FC46=9,9,IF('Vessel List A'!FC46=10,10,IF('Vessel List A'!FC46=11,11,IF('Vessel List A'!FC46=12,12,IF('Vessel List A'!FC46=13,13,IF('Vessel List A'!FC46=14,14,IF('Vessel List A'!FC46=15,15,IF('Vessel List A'!FC46=16,16,0)))))))))))))))))=0," ",VALUE(IF('Vessel List A'!FC46=1,1,IF('Vessel List A'!FC46=2,2,IF('Vessel List A'!FC46=3,3,IF('Vessel List A'!FC46=4,4,IF('Vessel List A'!FC46=5,5,IF('Vessel List A'!FC46=6,6,IF('Vessel List A'!FC46=7,7,IF('Vessel List A'!FC46=8,8,IF('Vessel List A'!FC46=9,9,IF('Vessel List A'!FC46=10,10,IF('Vessel List A'!FC46=11,11,IF('Vessel List A'!FC46=12,12,IF('Vessel List A'!FC46=13,13,IF('Vessel List A'!FC46=14,14,IF('Vessel List A'!FC46=15,15,IF('Vessel List A'!FC46=16,16,0))))))))))))))))))</f>
        <v xml:space="preserve"> </v>
      </c>
      <c r="CI47" s="154"/>
      <c r="CJ47" s="158"/>
      <c r="CK47" s="390" t="str">
        <f t="shared" si="24"/>
        <v/>
      </c>
      <c r="CL47" s="158"/>
      <c r="CM47" s="137"/>
      <c r="CN47" s="388" t="str">
        <f t="shared" si="25"/>
        <v/>
      </c>
      <c r="CO47" s="157" t="str">
        <f>IF(VALUE(IF('Vessel List A'!FP46=1,1,IF('Vessel List A'!FP46=2,2,IF('Vessel List A'!FP46=3,3,IF('Vessel List A'!FP46=4,4,IF('Vessel List A'!FP46=5,5,IF('Vessel List A'!FP46=6,6,IF('Vessel List A'!FP46=7,7,IF('Vessel List A'!FP46=8,8,IF('Vessel List A'!FP46=9,9,IF('Vessel List A'!FP46=10,10,IF('Vessel List A'!FP46=11,11,IF('Vessel List A'!FP46=12,12,IF('Vessel List A'!FP46=13,13,IF('Vessel List A'!FP46=14,14,IF('Vessel List A'!FP46=15,15,IF('Vessel List A'!FP46=16,16,0)))))))))))))))))=0," ",VALUE(IF('Vessel List A'!FP46=1,1,IF('Vessel List A'!FP46=2,2,IF('Vessel List A'!FP46=3,3,IF('Vessel List A'!FP46=4,4,IF('Vessel List A'!FP46=5,5,IF('Vessel List A'!FP46=6,6,IF('Vessel List A'!FP46=7,7,IF('Vessel List A'!FP46=8,8,IF('Vessel List A'!FP46=9,9,IF('Vessel List A'!FP46=10,10,IF('Vessel List A'!FP46=11,11,IF('Vessel List A'!FP46=12,12,IF('Vessel List A'!FP46=13,13,IF('Vessel List A'!FP46=14,14,IF('Vessel List A'!FP46=15,15,IF('Vessel List A'!FP46=16,16,0))))))))))))))))))</f>
        <v xml:space="preserve"> </v>
      </c>
      <c r="CP47" s="154"/>
      <c r="CQ47" s="158"/>
      <c r="CR47" s="390" t="str">
        <f t="shared" si="26"/>
        <v/>
      </c>
      <c r="CS47" s="158"/>
      <c r="CT47" s="137"/>
      <c r="CU47" s="388" t="str">
        <f t="shared" si="27"/>
        <v/>
      </c>
      <c r="CV47" s="157" t="str">
        <f>IF(VALUE(IF('Vessel List A'!GC46=1,1,IF('Vessel List A'!GC46=2,2,IF('Vessel List A'!GC46=3,3,IF('Vessel List A'!GC46=4,4,IF('Vessel List A'!GC46=5,5,IF('Vessel List A'!GC46=6,6,IF('Vessel List A'!GC46=7,7,IF('Vessel List A'!GC46=8,8,IF('Vessel List A'!GC46=9,9,IF('Vessel List A'!GC46=10,10,IF('Vessel List A'!GC46=11,11,IF('Vessel List A'!GC46=12,12,IF('Vessel List A'!GC46=13,13,IF('Vessel List A'!GC46=14,14,IF('Vessel List A'!GC46=15,15,IF('Vessel List A'!GC46=16,16,0)))))))))))))))))=0," ",VALUE(IF('Vessel List A'!GC46=1,1,IF('Vessel List A'!GC46=2,2,IF('Vessel List A'!GC46=3,3,IF('Vessel List A'!GC46=4,4,IF('Vessel List A'!GC46=5,5,IF('Vessel List A'!GC46=6,6,IF('Vessel List A'!GC46=7,7,IF('Vessel List A'!GC46=8,8,IF('Vessel List A'!GC46=9,9,IF('Vessel List A'!GC46=10,10,IF('Vessel List A'!GC46=11,11,IF('Vessel List A'!GC46=12,12,IF('Vessel List A'!GC46=13,13,IF('Vessel List A'!GC46=14,14,IF('Vessel List A'!GC46=15,15,IF('Vessel List A'!GC46=16,16,0))))))))))))))))))</f>
        <v xml:space="preserve"> </v>
      </c>
      <c r="CW47" s="154"/>
      <c r="CX47" s="158"/>
      <c r="CY47" s="390" t="str">
        <f t="shared" si="28"/>
        <v/>
      </c>
      <c r="CZ47" s="158"/>
      <c r="DA47" s="137"/>
      <c r="DB47" s="388" t="str">
        <f t="shared" si="29"/>
        <v/>
      </c>
      <c r="DC47" s="157" t="str">
        <f>IF(VALUE(IF('Vessel List A'!GP46=1,1,IF('Vessel List A'!GP46=2,2,IF('Vessel List A'!GP46=3,3,IF('Vessel List A'!GP46=4,4,IF('Vessel List A'!GP46=5,5,IF('Vessel List A'!GP46=6,6,IF('Vessel List A'!GP46=7,7,IF('Vessel List A'!GP46=8,8,IF('Vessel List A'!GP46=9,9,IF('Vessel List A'!GP46=10,10,IF('Vessel List A'!GP46=11,11,IF('Vessel List A'!GP46=12,12,IF('Vessel List A'!GP46=13,13,IF('Vessel List A'!GP46=14,14,IF('Vessel List A'!GP46=15,15,IF('Vessel List A'!GP46=16,16,0)))))))))))))))))=0," ",VALUE(IF('Vessel List A'!GP46=1,1,IF('Vessel List A'!GP46=2,2,IF('Vessel List A'!GP46=3,3,IF('Vessel List A'!GP46=4,4,IF('Vessel List A'!GP46=5,5,IF('Vessel List A'!GP46=6,6,IF('Vessel List A'!GP46=7,7,IF('Vessel List A'!GP46=8,8,IF('Vessel List A'!GP46=9,9,IF('Vessel List A'!GP46=10,10,IF('Vessel List A'!GP46=11,11,IF('Vessel List A'!GP46=12,12,IF('Vessel List A'!GP46=13,13,IF('Vessel List A'!GP46=14,14,IF('Vessel List A'!GP46=15,15,IF('Vessel List A'!GP46=16,16,0))))))))))))))))))</f>
        <v xml:space="preserve"> </v>
      </c>
      <c r="DD47" s="154"/>
      <c r="DE47" s="158"/>
      <c r="DF47" s="390" t="str">
        <f t="shared" si="30"/>
        <v/>
      </c>
      <c r="DG47" s="158"/>
      <c r="DH47" s="137"/>
      <c r="DI47" s="388" t="str">
        <f t="shared" si="31"/>
        <v/>
      </c>
      <c r="DJ47" s="157" t="str">
        <f>IF(VALUE(IF('Vessel List A'!HC46=1,1,IF('Vessel List A'!HC46=2,2,IF('Vessel List A'!HC46=3,3,IF('Vessel List A'!HC46=4,4,IF('Vessel List A'!HC46=5,5,IF('Vessel List A'!HC46=6,6,IF('Vessel List A'!HC46=7,7,IF('Vessel List A'!HC46=8,8,IF('Vessel List A'!HC46=9,9,IF('Vessel List A'!HC46=10,10,IF('Vessel List A'!HC46=11,11,IF('Vessel List A'!HC46=12,12,IF('Vessel List A'!HC46=13,13,IF('Vessel List A'!HC46=14,14,IF('Vessel List A'!HC46=15,15,IF('Vessel List A'!HC46=16,16,0)))))))))))))))))=0," ",VALUE(IF('Vessel List A'!HC46=1,1,IF('Vessel List A'!HC46=2,2,IF('Vessel List A'!HC46=3,3,IF('Vessel List A'!HC46=4,4,IF('Vessel List A'!HC46=5,5,IF('Vessel List A'!HC46=6,6,IF('Vessel List A'!HC46=7,7,IF('Vessel List A'!HC46=8,8,IF('Vessel List A'!HC46=9,9,IF('Vessel List A'!HC46=10,10,IF('Vessel List A'!HC46=11,11,IF('Vessel List A'!HC46=12,12,IF('Vessel List A'!HC46=13,13,IF('Vessel List A'!HC46=14,14,IF('Vessel List A'!HC46=15,15,IF('Vessel List A'!HC46=16,16,0))))))))))))))))))</f>
        <v xml:space="preserve"> </v>
      </c>
      <c r="DK47" s="154"/>
      <c r="DL47" s="158"/>
      <c r="DM47" s="390" t="str">
        <f t="shared" si="32"/>
        <v/>
      </c>
      <c r="DN47" s="158"/>
      <c r="DO47" s="137"/>
      <c r="DP47" s="388" t="str">
        <f t="shared" si="33"/>
        <v/>
      </c>
      <c r="DQ47" s="157" t="str">
        <f>IF(VALUE(IF('Vessel List A'!HP46=1,1,IF('Vessel List A'!HP46=2,2,IF('Vessel List A'!HP46=3,3,IF('Vessel List A'!HP46=4,4,IF('Vessel List A'!HP46=5,5,IF('Vessel List A'!HP46=6,6,IF('Vessel List A'!HP46=7,7,IF('Vessel List A'!HP46=8,8,IF('Vessel List A'!HP46=9,9,IF('Vessel List A'!HP46=10,10,IF('Vessel List A'!HP46=11,11,IF('Vessel List A'!HP46=12,12,IF('Vessel List A'!HP46=13,13,IF('Vessel List A'!HP46=14,14,IF('Vessel List A'!HP46=15,15,IF('Vessel List A'!HP46=16,16,0)))))))))))))))))=0," ",VALUE(IF('Vessel List A'!HP46=1,1,IF('Vessel List A'!HP46=2,2,IF('Vessel List A'!HP46=3,3,IF('Vessel List A'!HP46=4,4,IF('Vessel List A'!HP46=5,5,IF('Vessel List A'!HP46=6,6,IF('Vessel List A'!HP46=7,7,IF('Vessel List A'!HP46=8,8,IF('Vessel List A'!HP46=9,9,IF('Vessel List A'!HP46=10,10,IF('Vessel List A'!HP46=11,11,IF('Vessel List A'!HP46=12,12,IF('Vessel List A'!HP46=13,13,IF('Vessel List A'!HP46=14,14,IF('Vessel List A'!HP46=15,15,IF('Vessel List A'!HP46=16,16,0))))))))))))))))))</f>
        <v xml:space="preserve"> </v>
      </c>
      <c r="DR47" s="154"/>
      <c r="DS47" s="158"/>
      <c r="DT47" s="390" t="str">
        <f t="shared" si="34"/>
        <v/>
      </c>
      <c r="DU47" s="158"/>
      <c r="DV47" s="137"/>
      <c r="DW47" s="388" t="str">
        <f t="shared" si="35"/>
        <v/>
      </c>
      <c r="DX47" s="157" t="str">
        <f>IF(VALUE(IF('Vessel List A'!IC46=1,1,IF('Vessel List A'!IC46=2,2,IF('Vessel List A'!IC46=3,3,IF('Vessel List A'!IC46=4,4,IF('Vessel List A'!IC46=5,5,IF('Vessel List A'!IC46=6,6,IF('Vessel List A'!IC46=7,7,IF('Vessel List A'!IC46=8,8,IF('Vessel List A'!IC46=9,9,IF('Vessel List A'!IC46=10,10,IF('Vessel List A'!IC46=11,11,IF('Vessel List A'!IC46=12,12,IF('Vessel List A'!IC46=13,13,IF('Vessel List A'!IC46=14,14,IF('Vessel List A'!IC46=15,15,IF('Vessel List A'!IC46=16,16,0)))))))))))))))))=0," ",VALUE(IF('Vessel List A'!IC46=1,1,IF('Vessel List A'!IC46=2,2,IF('Vessel List A'!IC46=3,3,IF('Vessel List A'!IC46=4,4,IF('Vessel List A'!IC46=5,5,IF('Vessel List A'!IC46=6,6,IF('Vessel List A'!IC46=7,7,IF('Vessel List A'!IC46=8,8,IF('Vessel List A'!IC46=9,9,IF('Vessel List A'!IC46=10,10,IF('Vessel List A'!IC46=11,11,IF('Vessel List A'!IC46=12,12,IF('Vessel List A'!IC46=13,13,IF('Vessel List A'!IC46=14,14,IF('Vessel List A'!IC46=15,15,IF('Vessel List A'!IC46=16,16,0))))))))))))))))))</f>
        <v xml:space="preserve"> </v>
      </c>
      <c r="DY47" s="154"/>
      <c r="DZ47" s="158"/>
      <c r="EA47" s="390" t="str">
        <f t="shared" si="36"/>
        <v/>
      </c>
      <c r="EB47" s="158"/>
      <c r="EC47" s="137"/>
      <c r="ED47" s="388" t="str">
        <f t="shared" si="37"/>
        <v/>
      </c>
      <c r="EE47" s="157" t="str">
        <f>IF(VALUE(IF('Vessel List A'!IP46=1,1,IF('Vessel List A'!IP46=2,2,IF('Vessel List A'!IP46=3,3,IF('Vessel List A'!IP46=4,4,IF('Vessel List A'!IP46=5,5,IF('Vessel List A'!IP46=6,6,IF('Vessel List A'!IP46=7,7,IF('Vessel List A'!IP46=8,8,IF('Vessel List A'!IP46=9,9,IF('Vessel List A'!IP46=10,10,IF('Vessel List A'!IP46=11,11,IF('Vessel List A'!IP46=12,12,IF('Vessel List A'!IP46=13,13,IF('Vessel List A'!IP46=14,14,IF('Vessel List A'!IP46=15,15,IF('Vessel List A'!IP46=16,16,0)))))))))))))))))=0," ",VALUE(IF('Vessel List A'!IP46=1,1,IF('Vessel List A'!IP46=2,2,IF('Vessel List A'!IP46=3,3,IF('Vessel List A'!IP46=4,4,IF('Vessel List A'!IP46=5,5,IF('Vessel List A'!IP46=6,6,IF('Vessel List A'!IP46=7,7,IF('Vessel List A'!IP46=8,8,IF('Vessel List A'!IP46=9,9,IF('Vessel List A'!IP46=10,10,IF('Vessel List A'!IP46=11,11,IF('Vessel List A'!IP46=12,12,IF('Vessel List A'!IP46=13,13,IF('Vessel List A'!IP46=14,14,IF('Vessel List A'!IP46=15,15,IF('Vessel List A'!IP46=16,16,0))))))))))))))))))</f>
        <v xml:space="preserve"> </v>
      </c>
      <c r="EF47" s="154"/>
      <c r="EG47" s="158"/>
      <c r="EH47" s="390" t="str">
        <f t="shared" si="38"/>
        <v/>
      </c>
      <c r="EI47" s="158"/>
      <c r="EJ47" s="137"/>
      <c r="EK47" s="397" t="str">
        <f t="shared" si="39"/>
        <v/>
      </c>
      <c r="EL47" s="144"/>
      <c r="EM47" s="157" t="str">
        <f>IF(VALUE(IF('Vessel List B'!C46=1,1,IF('Vessel List B'!C46=2,2,IF('Vessel List B'!C46=3,3,IF('Vessel List B'!C46=4,4,IF('Vessel List B'!C46=5,5,IF('Vessel List B'!C46=6,6,IF('Vessel List B'!C46=7,7,IF('Vessel List B'!C46=8,8,IF('Vessel List B'!C46=9,9,IF('Vessel List B'!C46=10,10,IF('Vessel List B'!C46=11,11,IF('Vessel List B'!C46=12,12,IF('Vessel List B'!C46=13,13,IF('Vessel List B'!C46=14,14,IF('Vessel List B'!C46=15,15,IF('Vessel List B'!C46=16,16,0)))))))))))))))))=0," ",VALUE(IF('Vessel List B'!C46=1,1,IF('Vessel List B'!C46=2,2,IF('Vessel List B'!C46=3,3,IF('Vessel List B'!C46=4,4,IF('Vessel List B'!C46=5,5,IF('Vessel List B'!C46=6,6,IF('Vessel List B'!C46=7,7,IF('Vessel List B'!C46=8,8,IF('Vessel List B'!C46=9,9,IF('Vessel List B'!C46=10,10,IF('Vessel List B'!C46=11,11,IF('Vessel List B'!C46=12,12,IF('Vessel List B'!C46=13,13,IF('Vessel List B'!C46=14,14,IF('Vessel List B'!C46=15,15,IF('Vessel List B'!C46=16,16,0))))))))))))))))))</f>
        <v xml:space="preserve"> </v>
      </c>
      <c r="EN47" s="154"/>
      <c r="EO47" s="158"/>
      <c r="EP47" s="390" t="str">
        <f t="shared" si="40"/>
        <v/>
      </c>
      <c r="EQ47" s="158"/>
      <c r="ER47" s="137"/>
      <c r="ES47" s="388" t="str">
        <f t="shared" si="41"/>
        <v/>
      </c>
      <c r="ET47" s="157" t="str">
        <f>IF(VALUE(IF('Vessel List B'!P46=1,1,IF('Vessel List B'!P46=2,2,IF('Vessel List B'!P46=3,3,IF('Vessel List B'!P46=4,4,IF('Vessel List B'!P46=5,5,IF('Vessel List B'!P46=6,6,IF('Vessel List B'!P46=7,7,IF('Vessel List B'!P46=8,8,IF('Vessel List B'!P46=9,9,IF('Vessel List B'!P46=10,10,IF('Vessel List B'!P46=11,11,IF('Vessel List B'!P46=12,12,IF('Vessel List B'!P46=13,13,IF('Vessel List B'!P46=14,14,IF('Vessel List B'!P46=15,15,IF('Vessel List B'!P46=16,16,0)))))))))))))))))=0," ",VALUE(IF('Vessel List B'!P46=1,1,IF('Vessel List B'!P46=2,2,IF('Vessel List B'!P46=3,3,IF('Vessel List B'!P46=4,4,IF('Vessel List B'!P46=5,5,IF('Vessel List B'!P46=6,6,IF('Vessel List B'!P46=7,7,IF('Vessel List B'!P46=8,8,IF('Vessel List B'!P46=9,9,IF('Vessel List B'!P46=10,10,IF('Vessel List B'!P46=11,11,IF('Vessel List B'!P46=12,12,IF('Vessel List B'!P46=13,13,IF('Vessel List B'!P46=14,14,IF('Vessel List B'!P46=15,15,IF('Vessel List B'!P46=16,16,0))))))))))))))))))</f>
        <v xml:space="preserve"> </v>
      </c>
      <c r="EU47" s="154"/>
      <c r="EV47" s="158"/>
      <c r="EW47" s="390" t="str">
        <f t="shared" si="42"/>
        <v/>
      </c>
      <c r="EX47" s="158"/>
      <c r="EY47" s="137"/>
      <c r="EZ47" s="388" t="str">
        <f t="shared" si="43"/>
        <v/>
      </c>
      <c r="FA47" s="157" t="str">
        <f>IF(VALUE(IF('Vessel List B'!AC46=1,1,IF('Vessel List B'!AC46=2,2,IF('Vessel List B'!AC46=3,3,IF('Vessel List B'!AC46=4,4,IF('Vessel List B'!AC46=5,5,IF('Vessel List B'!AC46=6,6,IF('Vessel List B'!AC46=7,7,IF('Vessel List B'!AC46=8,8,IF('Vessel List B'!AC46=9,9,IF('Vessel List B'!AC46=10,10,IF('Vessel List B'!AC46=11,11,IF('Vessel List B'!AC46=12,12,IF('Vessel List B'!AC46=13,13,IF('Vessel List B'!AC46=14,14,IF('Vessel List B'!AC46=15,15,IF('Vessel List B'!AC46=16,16,0)))))))))))))))))=0," ",VALUE(IF('Vessel List B'!AC46=1,1,IF('Vessel List B'!AC46=2,2,IF('Vessel List B'!AC46=3,3,IF('Vessel List B'!AC46=4,4,IF('Vessel List B'!AC46=5,5,IF('Vessel List B'!AC46=6,6,IF('Vessel List B'!AC46=7,7,IF('Vessel List B'!AC46=8,8,IF('Vessel List B'!AC46=9,9,IF('Vessel List B'!AC46=10,10,IF('Vessel List B'!AC46=11,11,IF('Vessel List B'!AC46=12,12,IF('Vessel List B'!AC46=13,13,IF('Vessel List B'!AC46=14,14,IF('Vessel List B'!AC46=15,15,IF('Vessel List B'!AC46=16,16,0))))))))))))))))))</f>
        <v xml:space="preserve"> </v>
      </c>
      <c r="FB47" s="154"/>
      <c r="FC47" s="158"/>
      <c r="FD47" s="390" t="str">
        <f t="shared" si="44"/>
        <v/>
      </c>
      <c r="FE47" s="158"/>
      <c r="FF47" s="137"/>
      <c r="FG47" s="388" t="str">
        <f t="shared" si="45"/>
        <v/>
      </c>
      <c r="FH47" s="157" t="str">
        <f>IF(VALUE(IF('Vessel List B'!AP46=1,1,IF('Vessel List B'!AP46=2,2,IF('Vessel List B'!AP46=3,3,IF('Vessel List B'!AP46=4,4,IF('Vessel List B'!AP46=5,5,IF('Vessel List B'!AP46=6,6,IF('Vessel List B'!AP46=7,7,IF('Vessel List B'!AP46=8,8,IF('Vessel List B'!AP46=9,9,IF('Vessel List B'!AP46=10,10,IF('Vessel List B'!AP46=11,11,IF('Vessel List B'!AP46=12,12,IF('Vessel List B'!AP46=13,13,IF('Vessel List B'!AP46=14,14,IF('Vessel List B'!AP46=15,15,IF('Vessel List B'!AP46=16,16,0)))))))))))))))))=0," ",VALUE(IF('Vessel List B'!AP46=1,1,IF('Vessel List B'!AP46=2,2,IF('Vessel List B'!AP46=3,3,IF('Vessel List B'!AP46=4,4,IF('Vessel List B'!AP46=5,5,IF('Vessel List B'!AP46=6,6,IF('Vessel List B'!AP46=7,7,IF('Vessel List B'!AP46=8,8,IF('Vessel List B'!AP46=9,9,IF('Vessel List B'!AP46=10,10,IF('Vessel List B'!AP46=11,11,IF('Vessel List B'!AP46=12,12,IF('Vessel List B'!AP46=13,13,IF('Vessel List B'!AP46=14,14,IF('Vessel List B'!AP46=15,15,IF('Vessel List B'!AP46=16,16,0))))))))))))))))))</f>
        <v xml:space="preserve"> </v>
      </c>
      <c r="FI47" s="154"/>
      <c r="FJ47" s="158"/>
      <c r="FK47" s="390" t="str">
        <f t="shared" si="46"/>
        <v/>
      </c>
      <c r="FL47" s="158"/>
      <c r="FM47" s="137"/>
      <c r="FN47" s="388" t="str">
        <f t="shared" si="47"/>
        <v/>
      </c>
      <c r="FO47" s="157" t="str">
        <f>IF(VALUE(IF('Vessel List B'!BC46=1,1,IF('Vessel List B'!BC46=2,2,IF('Vessel List B'!BC46=3,3,IF('Vessel List B'!BC46=4,4,IF('Vessel List B'!BC46=5,5,IF('Vessel List B'!BC46=6,6,IF('Vessel List B'!BC46=7,7,IF('Vessel List B'!BC46=8,8,IF('Vessel List B'!BC46=9,9,IF('Vessel List B'!BC46=10,10,IF('Vessel List B'!BC46=11,11,IF('Vessel List B'!BC46=12,12,IF('Vessel List B'!BC46=13,13,IF('Vessel List B'!BC46=14,14,IF('Vessel List B'!BC46=15,15,IF('Vessel List B'!BC46=16,16,0)))))))))))))))))=0," ",VALUE(IF('Vessel List B'!BC46=1,1,IF('Vessel List B'!BC46=2,2,IF('Vessel List B'!BC46=3,3,IF('Vessel List B'!BC46=4,4,IF('Vessel List B'!BC46=5,5,IF('Vessel List B'!BC46=6,6,IF('Vessel List B'!BC46=7,7,IF('Vessel List B'!BC46=8,8,IF('Vessel List B'!BC46=9,9,IF('Vessel List B'!BC46=10,10,IF('Vessel List B'!BC46=11,11,IF('Vessel List B'!BC46=12,12,IF('Vessel List B'!BC46=13,13,IF('Vessel List B'!BC46=14,14,IF('Vessel List B'!BC46=15,15,IF('Vessel List B'!BC46=16,16,0))))))))))))))))))</f>
        <v xml:space="preserve"> </v>
      </c>
      <c r="FP47" s="154"/>
      <c r="FQ47" s="158"/>
      <c r="FR47" s="390" t="str">
        <f t="shared" si="48"/>
        <v/>
      </c>
      <c r="FS47" s="158"/>
      <c r="FT47" s="137"/>
      <c r="FU47" s="388" t="str">
        <f t="shared" si="49"/>
        <v/>
      </c>
      <c r="FV47" s="157" t="str">
        <f>IF(VALUE(IF('Vessel List B'!BP46=1,1,IF('Vessel List B'!BP46=2,2,IF('Vessel List B'!BP46=3,3,IF('Vessel List B'!BP46=4,4,IF('Vessel List B'!BP46=5,5,IF('Vessel List B'!BP46=6,6,IF('Vessel List B'!BP46=7,7,IF('Vessel List B'!BP46=8,8,IF('Vessel List B'!BP46=9,9,IF('Vessel List B'!BP46=10,10,IF('Vessel List B'!BP46=11,11,IF('Vessel List B'!BP46=12,12,IF('Vessel List B'!BP46=13,13,IF('Vessel List B'!BP46=14,14,IF('Vessel List B'!BP46=15,15,IF('Vessel List B'!BP46=16,16,0)))))))))))))))))=0," ",VALUE(IF('Vessel List B'!BP46=1,1,IF('Vessel List B'!BP46=2,2,IF('Vessel List B'!BP46=3,3,IF('Vessel List B'!BP46=4,4,IF('Vessel List B'!BP46=5,5,IF('Vessel List B'!BP46=6,6,IF('Vessel List B'!BP46=7,7,IF('Vessel List B'!BP46=8,8,IF('Vessel List B'!BP46=9,9,IF('Vessel List B'!BP46=10,10,IF('Vessel List B'!BP46=11,11,IF('Vessel List B'!BP46=12,12,IF('Vessel List B'!BP46=13,13,IF('Vessel List B'!BP46=14,14,IF('Vessel List B'!BP46=15,15,IF('Vessel List B'!BP46=16,16,0))))))))))))))))))</f>
        <v xml:space="preserve"> </v>
      </c>
      <c r="FW47" s="154"/>
      <c r="FX47" s="158"/>
      <c r="FY47" s="390" t="str">
        <f t="shared" si="50"/>
        <v/>
      </c>
      <c r="FZ47" s="158"/>
      <c r="GA47" s="137"/>
      <c r="GB47" s="388" t="str">
        <f t="shared" si="51"/>
        <v/>
      </c>
      <c r="GC47" s="157" t="str">
        <f>IF(VALUE(IF('Vessel List B'!CC46=1,1,IF('Vessel List B'!CC46=2,2,IF('Vessel List B'!CC46=3,3,IF('Vessel List B'!CC46=4,4,IF('Vessel List B'!CC46=5,5,IF('Vessel List B'!CC46=6,6,IF('Vessel List B'!CC46=7,7,IF('Vessel List B'!CC46=8,8,IF('Vessel List B'!CC46=9,9,IF('Vessel List B'!CC46=10,10,IF('Vessel List B'!CC46=11,11,IF('Vessel List B'!CC46=12,12,IF('Vessel List B'!CC46=13,13,IF('Vessel List B'!CC46=14,14,IF('Vessel List B'!CC46=15,15,IF('Vessel List B'!CC46=16,16,0)))))))))))))))))=0," ",VALUE(IF('Vessel List B'!CC46=1,1,IF('Vessel List B'!CC46=2,2,IF('Vessel List B'!CC46=3,3,IF('Vessel List B'!CC46=4,4,IF('Vessel List B'!CC46=5,5,IF('Vessel List B'!CC46=6,6,IF('Vessel List B'!CC46=7,7,IF('Vessel List B'!CC46=8,8,IF('Vessel List B'!CC46=9,9,IF('Vessel List B'!CC46=10,10,IF('Vessel List B'!CC46=11,11,IF('Vessel List B'!CC46=12,12,IF('Vessel List B'!CC46=13,13,IF('Vessel List B'!CC46=14,14,IF('Vessel List B'!CC46=15,15,IF('Vessel List B'!CC46=16,16,0))))))))))))))))))</f>
        <v xml:space="preserve"> </v>
      </c>
      <c r="GD47" s="154"/>
      <c r="GE47" s="158"/>
      <c r="GF47" s="390" t="str">
        <f t="shared" si="52"/>
        <v/>
      </c>
      <c r="GG47" s="158"/>
      <c r="GH47" s="137"/>
      <c r="GI47" s="388" t="str">
        <f t="shared" si="53"/>
        <v/>
      </c>
      <c r="GJ47" s="157" t="str">
        <f>IF(VALUE(IF('Vessel List B'!CP46=1,1,IF('Vessel List B'!CP46=2,2,IF('Vessel List B'!CP46=3,3,IF('Vessel List B'!CP46=4,4,IF('Vessel List B'!CP46=5,5,IF('Vessel List B'!CP46=6,6,IF('Vessel List B'!CP46=7,7,IF('Vessel List B'!CP46=8,8,IF('Vessel List B'!CP46=9,9,IF('Vessel List B'!CP46=10,10,IF('Vessel List B'!CP46=11,11,IF('Vessel List B'!CP46=12,12,IF('Vessel List B'!CP46=13,13,IF('Vessel List B'!CP46=14,14,IF('Vessel List B'!CP46=15,15,IF('Vessel List B'!CP46=16,16,0)))))))))))))))))=0," ",VALUE(IF('Vessel List B'!CP46=1,1,IF('Vessel List B'!CP46=2,2,IF('Vessel List B'!CP46=3,3,IF('Vessel List B'!CP46=4,4,IF('Vessel List B'!CP46=5,5,IF('Vessel List B'!CP46=6,6,IF('Vessel List B'!CP46=7,7,IF('Vessel List B'!CP46=8,8,IF('Vessel List B'!CP46=9,9,IF('Vessel List B'!CP46=10,10,IF('Vessel List B'!CP46=11,11,IF('Vessel List B'!CP46=12,12,IF('Vessel List B'!CP46=13,13,IF('Vessel List B'!CP46=14,14,IF('Vessel List B'!CP46=15,15,IF('Vessel List B'!CP46=16,16,0))))))))))))))))))</f>
        <v xml:space="preserve"> </v>
      </c>
      <c r="GK47" s="154"/>
      <c r="GL47" s="158"/>
      <c r="GM47" s="390" t="str">
        <f t="shared" si="54"/>
        <v/>
      </c>
      <c r="GN47" s="158"/>
      <c r="GO47" s="137"/>
      <c r="GP47" s="388" t="str">
        <f t="shared" si="55"/>
        <v/>
      </c>
      <c r="GQ47" s="157" t="str">
        <f>IF(VALUE(IF('Vessel List B'!DC46=1,1,IF('Vessel List B'!DC46=2,2,IF('Vessel List B'!DC46=3,3,IF('Vessel List B'!DC46=4,4,IF('Vessel List B'!DC46=5,5,IF('Vessel List B'!DC46=6,6,IF('Vessel List B'!DC46=7,7,IF('Vessel List B'!DC46=8,8,IF('Vessel List B'!DC46=9,9,IF('Vessel List B'!DC46=10,10,IF('Vessel List B'!DC46=11,11,IF('Vessel List B'!DC46=12,12,IF('Vessel List B'!DC46=13,13,IF('Vessel List B'!DC46=14,14,IF('Vessel List B'!DC46=15,15,IF('Vessel List B'!DC46=16,16,0)))))))))))))))))=0," ",VALUE(IF('Vessel List B'!DC46=1,1,IF('Vessel List B'!DC46=2,2,IF('Vessel List B'!DC46=3,3,IF('Vessel List B'!DC46=4,4,IF('Vessel List B'!DC46=5,5,IF('Vessel List B'!DC46=6,6,IF('Vessel List B'!DC46=7,7,IF('Vessel List B'!DC46=8,8,IF('Vessel List B'!DC46=9,9,IF('Vessel List B'!DC46=10,10,IF('Vessel List B'!DC46=11,11,IF('Vessel List B'!DC46=12,12,IF('Vessel List B'!DC46=13,13,IF('Vessel List B'!DC46=14,14,IF('Vessel List B'!DC46=15,15,IF('Vessel List B'!DC46=16,16,0))))))))))))))))))</f>
        <v xml:space="preserve"> </v>
      </c>
      <c r="GR47" s="154"/>
      <c r="GS47" s="158"/>
      <c r="GT47" s="390" t="str">
        <f t="shared" si="56"/>
        <v/>
      </c>
      <c r="GU47" s="158"/>
      <c r="GV47" s="137"/>
      <c r="GW47" s="388" t="str">
        <f t="shared" si="57"/>
        <v/>
      </c>
      <c r="GX47" s="157" t="str">
        <f>IF(VALUE(IF('Vessel List B'!DP46=1,1,IF('Vessel List B'!DP46=2,2,IF('Vessel List B'!DP46=3,3,IF('Vessel List B'!DP46=4,4,IF('Vessel List B'!DP46=5,5,IF('Vessel List B'!DP46=6,6,IF('Vessel List B'!DP46=7,7,IF('Vessel List B'!DP46=8,8,IF('Vessel List B'!DP46=9,9,IF('Vessel List B'!DP46=10,10,IF('Vessel List B'!DP46=11,11,IF('Vessel List B'!DP46=12,12,IF('Vessel List B'!DP46=13,13,IF('Vessel List B'!DP46=14,14,IF('Vessel List B'!DP46=15,15,IF('Vessel List B'!DP46=16,16,0)))))))))))))))))=0," ",VALUE(IF('Vessel List B'!DP46=1,1,IF('Vessel List B'!DP46=2,2,IF('Vessel List B'!DP46=3,3,IF('Vessel List B'!DP46=4,4,IF('Vessel List B'!DP46=5,5,IF('Vessel List B'!DP46=6,6,IF('Vessel List B'!DP46=7,7,IF('Vessel List B'!DP46=8,8,IF('Vessel List B'!DP46=9,9,IF('Vessel List B'!DP46=10,10,IF('Vessel List B'!DP46=11,11,IF('Vessel List B'!DP46=12,12,IF('Vessel List B'!DP46=13,13,IF('Vessel List B'!DP46=14,14,IF('Vessel List B'!DP46=15,15,IF('Vessel List B'!DP46=16,16,0))))))))))))))))))</f>
        <v xml:space="preserve"> </v>
      </c>
      <c r="GY47" s="154"/>
      <c r="GZ47" s="158"/>
      <c r="HA47" s="390" t="str">
        <f t="shared" si="58"/>
        <v/>
      </c>
      <c r="HB47" s="158"/>
      <c r="HC47" s="137"/>
      <c r="HD47" s="388" t="str">
        <f t="shared" si="59"/>
        <v/>
      </c>
      <c r="HE47" s="157" t="str">
        <f>IF(VALUE(IF('Vessel List B'!EC46=1,1,IF('Vessel List B'!EC46=2,2,IF('Vessel List B'!EC46=3,3,IF('Vessel List B'!EC46=4,4,IF('Vessel List B'!EC46=5,5,IF('Vessel List B'!EC46=6,6,IF('Vessel List B'!EC46=7,7,IF('Vessel List B'!EC46=8,8,IF('Vessel List B'!EC46=9,9,IF('Vessel List B'!EC46=10,10,IF('Vessel List B'!EC46=11,11,IF('Vessel List B'!EC46=12,12,IF('Vessel List B'!EC46=13,13,IF('Vessel List B'!EC46=14,14,IF('Vessel List B'!EC46=15,15,IF('Vessel List B'!EC46=16,16,0)))))))))))))))))=0," ",VALUE(IF('Vessel List B'!EC46=1,1,IF('Vessel List B'!EC46=2,2,IF('Vessel List B'!EC46=3,3,IF('Vessel List B'!EC46=4,4,IF('Vessel List B'!EC46=5,5,IF('Vessel List B'!EC46=6,6,IF('Vessel List B'!EC46=7,7,IF('Vessel List B'!EC46=8,8,IF('Vessel List B'!EC46=9,9,IF('Vessel List B'!EC46=10,10,IF('Vessel List B'!EC46=11,11,IF('Vessel List B'!EC46=12,12,IF('Vessel List B'!EC46=13,13,IF('Vessel List B'!EC46=14,14,IF('Vessel List B'!EC46=15,15,IF('Vessel List B'!EC46=16,16,0))))))))))))))))))</f>
        <v xml:space="preserve"> </v>
      </c>
      <c r="HF47" s="154"/>
      <c r="HG47" s="158"/>
      <c r="HH47" s="390" t="str">
        <f t="shared" si="60"/>
        <v/>
      </c>
      <c r="HI47" s="158"/>
      <c r="HJ47" s="137"/>
      <c r="HK47" s="388" t="str">
        <f t="shared" si="61"/>
        <v/>
      </c>
      <c r="HL47" s="157" t="str">
        <f>IF(VALUE(IF('Vessel List B'!EP46=1,1,IF('Vessel List B'!EP46=2,2,IF('Vessel List B'!EP46=3,3,IF('Vessel List B'!EP46=4,4,IF('Vessel List B'!EP46=5,5,IF('Vessel List B'!EP46=6,6,IF('Vessel List B'!EP46=7,7,IF('Vessel List B'!EP46=8,8,IF('Vessel List B'!EP46=9,9,IF('Vessel List B'!EP46=10,10,IF('Vessel List B'!EP46=11,11,IF('Vessel List B'!EP46=12,12,IF('Vessel List B'!EP46=13,13,IF('Vessel List B'!EP46=14,14,IF('Vessel List B'!EP46=15,15,IF('Vessel List B'!EP46=16,16,0)))))))))))))))))=0," ",VALUE(IF('Vessel List B'!EP46=1,1,IF('Vessel List B'!EP46=2,2,IF('Vessel List B'!EP46=3,3,IF('Vessel List B'!EP46=4,4,IF('Vessel List B'!EP46=5,5,IF('Vessel List B'!EP46=6,6,IF('Vessel List B'!EP46=7,7,IF('Vessel List B'!EP46=8,8,IF('Vessel List B'!EP46=9,9,IF('Vessel List B'!EP46=10,10,IF('Vessel List B'!EP46=11,11,IF('Vessel List B'!EP46=12,12,IF('Vessel List B'!EP46=13,13,IF('Vessel List B'!EP46=14,14,IF('Vessel List B'!EP46=15,15,IF('Vessel List B'!EP46=16,16,0))))))))))))))))))</f>
        <v xml:space="preserve"> </v>
      </c>
      <c r="HM47" s="154"/>
      <c r="HN47" s="158"/>
      <c r="HO47" s="390" t="str">
        <f t="shared" si="62"/>
        <v/>
      </c>
      <c r="HP47" s="158"/>
      <c r="HQ47" s="137"/>
      <c r="HR47" s="388" t="str">
        <f t="shared" si="63"/>
        <v/>
      </c>
      <c r="HS47" s="157" t="str">
        <f>IF(VALUE(IF('Vessel List B'!FC46=1,1,IF('Vessel List B'!FC46=2,2,IF('Vessel List B'!FC46=3,3,IF('Vessel List B'!FC46=4,4,IF('Vessel List B'!FC46=5,5,IF('Vessel List B'!FC46=6,6,IF('Vessel List B'!FC46=7,7,IF('Vessel List B'!FC46=8,8,IF('Vessel List B'!FC46=9,9,IF('Vessel List B'!FC46=10,10,IF('Vessel List B'!FC46=11,11,IF('Vessel List B'!FC46=12,12,IF('Vessel List B'!FC46=13,13,IF('Vessel List B'!FC46=14,14,IF('Vessel List B'!FC46=15,15,IF('Vessel List B'!FC46=16,16,0)))))))))))))))))=0," ",VALUE(IF('Vessel List B'!FC46=1,1,IF('Vessel List B'!FC46=2,2,IF('Vessel List B'!FC46=3,3,IF('Vessel List B'!FC46=4,4,IF('Vessel List B'!FC46=5,5,IF('Vessel List B'!FC46=6,6,IF('Vessel List B'!FC46=7,7,IF('Vessel List B'!FC46=8,8,IF('Vessel List B'!FC46=9,9,IF('Vessel List B'!FC46=10,10,IF('Vessel List B'!FC46=11,11,IF('Vessel List B'!FC46=12,12,IF('Vessel List B'!FC46=13,13,IF('Vessel List B'!FC46=14,14,IF('Vessel List B'!FC46=15,15,IF('Vessel List B'!FC46=16,16,0))))))))))))))))))</f>
        <v xml:space="preserve"> </v>
      </c>
      <c r="HT47" s="154"/>
      <c r="HU47" s="158"/>
      <c r="HV47" s="390" t="str">
        <f t="shared" si="64"/>
        <v/>
      </c>
      <c r="HW47" s="158"/>
      <c r="HX47" s="137"/>
      <c r="HY47" s="388" t="str">
        <f t="shared" si="65"/>
        <v/>
      </c>
      <c r="HZ47" s="157" t="str">
        <f>IF(VALUE(IF('Vessel List B'!FP46=1,1,IF('Vessel List B'!FP46=2,2,IF('Vessel List B'!FP46=3,3,IF('Vessel List B'!FP46=4,4,IF('Vessel List B'!FP46=5,5,IF('Vessel List B'!FP46=6,6,IF('Vessel List B'!FP46=7,7,IF('Vessel List B'!FP46=8,8,IF('Vessel List B'!FP46=9,9,IF('Vessel List B'!FP46=10,10,IF('Vessel List B'!FP46=11,11,IF('Vessel List B'!FP46=12,12,IF('Vessel List B'!FP46=13,13,IF('Vessel List B'!FP46=14,14,IF('Vessel List B'!FP46=15,15,IF('Vessel List B'!FP46=16,16,0)))))))))))))))))=0," ",VALUE(IF('Vessel List B'!FP46=1,1,IF('Vessel List B'!FP46=2,2,IF('Vessel List B'!FP46=3,3,IF('Vessel List B'!FP46=4,4,IF('Vessel List B'!FP46=5,5,IF('Vessel List B'!FP46=6,6,IF('Vessel List B'!FP46=7,7,IF('Vessel List B'!FP46=8,8,IF('Vessel List B'!FP46=9,9,IF('Vessel List B'!FP46=10,10,IF('Vessel List B'!FP46=11,11,IF('Vessel List B'!FP46=12,12,IF('Vessel List B'!FP46=13,13,IF('Vessel List B'!FP46=14,14,IF('Vessel List B'!FP46=15,15,IF('Vessel List B'!FP46=16,16,0))))))))))))))))))</f>
        <v xml:space="preserve"> </v>
      </c>
      <c r="IA47" s="154"/>
      <c r="IB47" s="158"/>
      <c r="IC47" s="390" t="str">
        <f t="shared" si="66"/>
        <v/>
      </c>
      <c r="ID47" s="158"/>
      <c r="IE47" s="137"/>
      <c r="IF47" s="388" t="str">
        <f t="shared" si="67"/>
        <v/>
      </c>
      <c r="IG47" s="157" t="str">
        <f>IF(VALUE(IF('Vessel List B'!GC46=1,1,IF('Vessel List B'!GC46=2,2,IF('Vessel List B'!GC46=3,3,IF('Vessel List B'!GC46=4,4,IF('Vessel List B'!GC46=5,5,IF('Vessel List B'!GC46=6,6,IF('Vessel List B'!GC46=7,7,IF('Vessel List B'!GC46=8,8,IF('Vessel List B'!GC46=9,9,IF('Vessel List B'!GC46=10,10,IF('Vessel List B'!GC46=11,11,IF('Vessel List B'!GC46=12,12,IF('Vessel List B'!GC46=13,13,IF('Vessel List B'!GC46=14,14,IF('Vessel List B'!GC46=15,15,IF('Vessel List B'!GC46=16,16,0)))))))))))))))))=0," ",VALUE(IF('Vessel List B'!GC46=1,1,IF('Vessel List B'!GC46=2,2,IF('Vessel List B'!GC46=3,3,IF('Vessel List B'!GC46=4,4,IF('Vessel List B'!GC46=5,5,IF('Vessel List B'!GC46=6,6,IF('Vessel List B'!GC46=7,7,IF('Vessel List B'!GC46=8,8,IF('Vessel List B'!GC46=9,9,IF('Vessel List B'!GC46=10,10,IF('Vessel List B'!GC46=11,11,IF('Vessel List B'!GC46=12,12,IF('Vessel List B'!GC46=13,13,IF('Vessel List B'!GC46=14,14,IF('Vessel List B'!GC46=15,15,IF('Vessel List B'!GC46=16,16,0))))))))))))))))))</f>
        <v xml:space="preserve"> </v>
      </c>
      <c r="IH47" s="154"/>
      <c r="II47" s="158"/>
      <c r="IJ47" s="390" t="str">
        <f t="shared" si="68"/>
        <v/>
      </c>
      <c r="IK47" s="158"/>
      <c r="IL47" s="137"/>
      <c r="IM47" s="388" t="str">
        <f t="shared" si="69"/>
        <v/>
      </c>
      <c r="IN47" s="157" t="str">
        <f>IF(VALUE(IF('Vessel List B'!GP46=1,1,IF('Vessel List B'!GP46=2,2,IF('Vessel List B'!GP46=3,3,IF('Vessel List B'!GP46=4,4,IF('Vessel List B'!GP46=5,5,IF('Vessel List B'!GP46=6,6,IF('Vessel List B'!GP46=7,7,IF('Vessel List B'!GP46=8,8,IF('Vessel List B'!GP46=9,9,IF('Vessel List B'!GP46=10,10,IF('Vessel List B'!GP46=11,11,IF('Vessel List B'!GP46=12,12,IF('Vessel List B'!GP46=13,13,IF('Vessel List B'!GP46=14,14,IF('Vessel List B'!GP46=15,15,IF('Vessel List B'!GP46=16,16,0)))))))))))))))))=0," ",VALUE(IF('Vessel List B'!GP46=1,1,IF('Vessel List B'!GP46=2,2,IF('Vessel List B'!GP46=3,3,IF('Vessel List B'!GP46=4,4,IF('Vessel List B'!GP46=5,5,IF('Vessel List B'!GP46=6,6,IF('Vessel List B'!GP46=7,7,IF('Vessel List B'!GP46=8,8,IF('Vessel List B'!GP46=9,9,IF('Vessel List B'!GP46=10,10,IF('Vessel List B'!GP46=11,11,IF('Vessel List B'!GP46=12,12,IF('Vessel List B'!GP46=13,13,IF('Vessel List B'!GP46=14,14,IF('Vessel List B'!GP46=15,15,IF('Vessel List B'!GP46=16,16,0))))))))))))))))))</f>
        <v xml:space="preserve"> </v>
      </c>
      <c r="IO47" s="154"/>
      <c r="IP47" s="158"/>
      <c r="IQ47" s="390" t="str">
        <f t="shared" si="70"/>
        <v/>
      </c>
      <c r="IR47" s="158"/>
      <c r="IS47" s="137"/>
      <c r="IT47" s="388" t="str">
        <f t="shared" si="71"/>
        <v/>
      </c>
      <c r="IU47" s="157" t="str">
        <f>IF(VALUE(IF('Vessel List B'!HC46=1,1,IF('Vessel List B'!HC46=2,2,IF('Vessel List B'!HC46=3,3,IF('Vessel List B'!HC46=4,4,IF('Vessel List B'!HC46=5,5,IF('Vessel List B'!HC46=6,6,IF('Vessel List B'!HC46=7,7,IF('Vessel List B'!HC46=8,8,IF('Vessel List B'!HC46=9,9,IF('Vessel List B'!HC46=10,10,IF('Vessel List B'!HC46=11,11,IF('Vessel List B'!HC46=12,12,IF('Vessel List B'!HC46=13,13,IF('Vessel List B'!HC46=14,14,IF('Vessel List B'!HC46=15,15,IF('Vessel List B'!HC46=16,16,0)))))))))))))))))=0," ",VALUE(IF('Vessel List B'!HC46=1,1,IF('Vessel List B'!HC46=2,2,IF('Vessel List B'!HC46=3,3,IF('Vessel List B'!HC46=4,4,IF('Vessel List B'!HC46=5,5,IF('Vessel List B'!HC46=6,6,IF('Vessel List B'!HC46=7,7,IF('Vessel List B'!HC46=8,8,IF('Vessel List B'!HC46=9,9,IF('Vessel List B'!HC46=10,10,IF('Vessel List B'!HC46=11,11,IF('Vessel List B'!HC46=12,12,IF('Vessel List B'!HC46=13,13,IF('Vessel List B'!HC46=14,14,IF('Vessel List B'!HC46=15,15,IF('Vessel List B'!HC46=16,16,0))))))))))))))))))</f>
        <v xml:space="preserve"> </v>
      </c>
      <c r="IV47" s="154"/>
      <c r="IW47" s="158"/>
      <c r="IX47" s="390" t="str">
        <f t="shared" si="72"/>
        <v/>
      </c>
      <c r="IY47" s="158"/>
      <c r="IZ47" s="137"/>
      <c r="JA47" s="388" t="str">
        <f t="shared" si="73"/>
        <v/>
      </c>
      <c r="JB47" s="157" t="str">
        <f>IF(VALUE(IF('Vessel List B'!HP46=1,1,IF('Vessel List B'!HP46=2,2,IF('Vessel List B'!HP46=3,3,IF('Vessel List B'!HP46=4,4,IF('Vessel List B'!HP46=5,5,IF('Vessel List B'!HP46=6,6,IF('Vessel List B'!HP46=7,7,IF('Vessel List B'!HP46=8,8,IF('Vessel List B'!HP46=9,9,IF('Vessel List B'!HP46=10,10,IF('Vessel List B'!HP46=11,11,IF('Vessel List B'!HP46=12,12,IF('Vessel List B'!HP46=13,13,IF('Vessel List B'!HP46=14,14,IF('Vessel List B'!HP46=15,15,IF('Vessel List B'!HP46=16,16,0)))))))))))))))))=0," ",VALUE(IF('Vessel List B'!HP46=1,1,IF('Vessel List B'!HP46=2,2,IF('Vessel List B'!HP46=3,3,IF('Vessel List B'!HP46=4,4,IF('Vessel List B'!HP46=5,5,IF('Vessel List B'!HP46=6,6,IF('Vessel List B'!HP46=7,7,IF('Vessel List B'!HP46=8,8,IF('Vessel List B'!HP46=9,9,IF('Vessel List B'!HP46=10,10,IF('Vessel List B'!HP46=11,11,IF('Vessel List B'!HP46=12,12,IF('Vessel List B'!HP46=13,13,IF('Vessel List B'!HP46=14,14,IF('Vessel List B'!HP46=15,15,IF('Vessel List B'!HP46=16,16,0))))))))))))))))))</f>
        <v xml:space="preserve"> </v>
      </c>
      <c r="JC47" s="154"/>
      <c r="JD47" s="158"/>
      <c r="JE47" s="390" t="str">
        <f t="shared" si="74"/>
        <v/>
      </c>
      <c r="JF47" s="158"/>
      <c r="JG47" s="137"/>
      <c r="JH47" s="388" t="str">
        <f t="shared" si="75"/>
        <v/>
      </c>
      <c r="JI47" s="157" t="str">
        <f>IF(VALUE(IF('Vessel List B'!IC46=1,1,IF('Vessel List B'!IC46=2,2,IF('Vessel List B'!IC46=3,3,IF('Vessel List B'!IC46=4,4,IF('Vessel List B'!IC46=5,5,IF('Vessel List B'!IC46=6,6,IF('Vessel List B'!IC46=7,7,IF('Vessel List B'!IC46=8,8,IF('Vessel List B'!IC46=9,9,IF('Vessel List B'!IC46=10,10,IF('Vessel List B'!IC46=11,11,IF('Vessel List B'!IC46=12,12,IF('Vessel List B'!IC46=13,13,IF('Vessel List B'!IC46=14,14,IF('Vessel List B'!IC46=15,15,IF('Vessel List B'!IC46=16,16,0)))))))))))))))))=0," ",VALUE(IF('Vessel List B'!IC46=1,1,IF('Vessel List B'!IC46=2,2,IF('Vessel List B'!IC46=3,3,IF('Vessel List B'!IC46=4,4,IF('Vessel List B'!IC46=5,5,IF('Vessel List B'!IC46=6,6,IF('Vessel List B'!IC46=7,7,IF('Vessel List B'!IC46=8,8,IF('Vessel List B'!IC46=9,9,IF('Vessel List B'!IC46=10,10,IF('Vessel List B'!IC46=11,11,IF('Vessel List B'!IC46=12,12,IF('Vessel List B'!IC46=13,13,IF('Vessel List B'!IC46=14,14,IF('Vessel List B'!IC46=15,15,IF('Vessel List B'!IC46=16,16,0))))))))))))))))))</f>
        <v xml:space="preserve"> </v>
      </c>
      <c r="JJ47" s="154"/>
      <c r="JK47" s="158"/>
      <c r="JL47" s="390" t="str">
        <f t="shared" si="76"/>
        <v/>
      </c>
      <c r="JM47" s="158"/>
      <c r="JN47" s="137"/>
      <c r="JO47" s="388" t="str">
        <f t="shared" si="77"/>
        <v/>
      </c>
      <c r="JP47" s="157" t="str">
        <f>IF(VALUE(IF('Vessel List B'!IP46=1,1,IF('Vessel List B'!IP46=2,2,IF('Vessel List B'!IP46=3,3,IF('Vessel List B'!IP46=4,4,IF('Vessel List B'!IP46=5,5,IF('Vessel List B'!IP46=6,6,IF('Vessel List B'!IP46=7,7,IF('Vessel List B'!IP46=8,8,IF('Vessel List B'!IP46=9,9,IF('Vessel List B'!IP46=10,10,IF('Vessel List B'!IP46=11,11,IF('Vessel List B'!IP46=12,12,IF('Vessel List B'!IP46=13,13,IF('Vessel List B'!IP46=14,14,IF('Vessel List B'!IP46=15,15,IF('Vessel List B'!IP46=16,16,0)))))))))))))))))=0," ",VALUE(IF('Vessel List B'!IP46=1,1,IF('Vessel List B'!IP46=2,2,IF('Vessel List B'!IP46=3,3,IF('Vessel List B'!IP46=4,4,IF('Vessel List B'!IP46=5,5,IF('Vessel List B'!IP46=6,6,IF('Vessel List B'!IP46=7,7,IF('Vessel List B'!IP46=8,8,IF('Vessel List B'!IP46=9,9,IF('Vessel List B'!IP46=10,10,IF('Vessel List B'!IP46=11,11,IF('Vessel List B'!IP46=12,12,IF('Vessel List B'!IP46=13,13,IF('Vessel List B'!IP46=14,14,IF('Vessel List B'!IP46=15,15,IF('Vessel List B'!IP46=16,16,0))))))))))))))))))</f>
        <v xml:space="preserve"> </v>
      </c>
      <c r="JQ47" s="154"/>
      <c r="JR47" s="158"/>
      <c r="JS47" s="390" t="str">
        <f t="shared" si="78"/>
        <v/>
      </c>
      <c r="JT47" s="158"/>
      <c r="JU47" s="137"/>
      <c r="JV47" s="397" t="str">
        <f t="shared" si="79"/>
        <v/>
      </c>
      <c r="JW47" s="403"/>
    </row>
    <row r="48" spans="1:283" ht="15" x14ac:dyDescent="0.25">
      <c r="A48" s="132">
        <f>'Vessel List A'!B47</f>
        <v>41622</v>
      </c>
      <c r="B48" s="157" t="str">
        <f>IF(VALUE(IF('Vessel List A'!C47=1,1,IF('Vessel List A'!C47=2,2,IF('Vessel List A'!C47=3,3,IF('Vessel List A'!C47=4,4,IF('Vessel List A'!C47=5,5,IF('Vessel List A'!C47=6,6,IF('Vessel List A'!C47=7,7,IF('Vessel List A'!C47=8,8,IF('Vessel List A'!C47=9,9,IF('Vessel List A'!C47=10,10,IF('Vessel List A'!C47=11,11,IF('Vessel List A'!C47=12,12,IF('Vessel List A'!C47=13,13,IF('Vessel List A'!C47=14,14,IF('Vessel List A'!C47=15,15,IF('Vessel List A'!C47=16,16,0)))))))))))))))))=0," ",VALUE(IF('Vessel List A'!C47=1,1,IF('Vessel List A'!C47=2,2,IF('Vessel List A'!C47=3,3,IF('Vessel List A'!C47=4,4,IF('Vessel List A'!C47=5,5,IF('Vessel List A'!C47=6,6,IF('Vessel List A'!C47=7,7,IF('Vessel List A'!C47=8,8,IF('Vessel List A'!C47=9,9,IF('Vessel List A'!C47=10,10,IF('Vessel List A'!C47=11,11,IF('Vessel List A'!C47=12,12,IF('Vessel List A'!C47=13,13,IF('Vessel List A'!C47=14,14,IF('Vessel List A'!C47=15,15,IF('Vessel List A'!C47=16,16,0))))))))))))))))))</f>
        <v xml:space="preserve"> </v>
      </c>
      <c r="C48" s="154"/>
      <c r="D48" s="158"/>
      <c r="E48" s="390" t="str">
        <f t="shared" si="0"/>
        <v/>
      </c>
      <c r="F48" s="158"/>
      <c r="G48" s="137"/>
      <c r="H48" s="388" t="str">
        <f t="shared" si="1"/>
        <v/>
      </c>
      <c r="I48" s="157" t="str">
        <f>IF(VALUE(IF('Vessel List A'!P47=1,1,IF('Vessel List A'!P47=2,2,IF('Vessel List A'!P47=3,3,IF('Vessel List A'!P47=4,4,IF('Vessel List A'!P47=5,5,IF('Vessel List A'!P47=6,6,IF('Vessel List A'!P47=7,7,IF('Vessel List A'!P47=8,8,IF('Vessel List A'!P47=9,9,IF('Vessel List A'!P47=10,10,IF('Vessel List A'!P47=11,11,IF('Vessel List A'!P47=12,12,IF('Vessel List A'!P47=13,13,IF('Vessel List A'!P47=14,14,IF('Vessel List A'!P47=15,15,IF('Vessel List A'!P47=16,16,0)))))))))))))))))=0," ",VALUE(IF('Vessel List A'!P47=1,1,IF('Vessel List A'!P47=2,2,IF('Vessel List A'!P47=3,3,IF('Vessel List A'!P47=4,4,IF('Vessel List A'!P47=5,5,IF('Vessel List A'!P47=6,6,IF('Vessel List A'!P47=7,7,IF('Vessel List A'!P47=8,8,IF('Vessel List A'!P47=9,9,IF('Vessel List A'!P47=10,10,IF('Vessel List A'!P47=11,11,IF('Vessel List A'!P47=12,12,IF('Vessel List A'!P47=13,13,IF('Vessel List A'!P47=14,14,IF('Vessel List A'!P47=15,15,IF('Vessel List A'!P47=16,16,0))))))))))))))))))</f>
        <v xml:space="preserve"> </v>
      </c>
      <c r="J48" s="154"/>
      <c r="K48" s="158"/>
      <c r="L48" s="390" t="str">
        <f t="shared" si="2"/>
        <v/>
      </c>
      <c r="M48" s="158"/>
      <c r="N48" s="137"/>
      <c r="O48" s="388" t="str">
        <f t="shared" si="3"/>
        <v/>
      </c>
      <c r="P48" s="157" t="str">
        <f>IF(VALUE(IF('Vessel List A'!AC47=1,1,IF('Vessel List A'!AC47=2,2,IF('Vessel List A'!AC47=3,3,IF('Vessel List A'!AC47=4,4,IF('Vessel List A'!AC47=5,5,IF('Vessel List A'!AC47=6,6,IF('Vessel List A'!AC47=7,7,IF('Vessel List A'!AC47=8,8,IF('Vessel List A'!AC47=9,9,IF('Vessel List A'!AC47=10,10,IF('Vessel List A'!AC47=11,11,IF('Vessel List A'!AC47=12,12,IF('Vessel List A'!AC47=13,13,IF('Vessel List A'!AC47=14,14,IF('Vessel List A'!AC47=15,15,IF('Vessel List A'!AC47=16,16,0)))))))))))))))))=0," ",VALUE(IF('Vessel List A'!AC47=1,1,IF('Vessel List A'!AC47=2,2,IF('Vessel List A'!AC47=3,3,IF('Vessel List A'!AC47=4,4,IF('Vessel List A'!AC47=5,5,IF('Vessel List A'!AC47=6,6,IF('Vessel List A'!AC47=7,7,IF('Vessel List A'!AC47=8,8,IF('Vessel List A'!AC47=9,9,IF('Vessel List A'!AC47=10,10,IF('Vessel List A'!AC47=11,11,IF('Vessel List A'!AC47=12,12,IF('Vessel List A'!AC47=13,13,IF('Vessel List A'!AC47=14,14,IF('Vessel List A'!AC47=15,15,IF('Vessel List A'!AC47=16,16,0))))))))))))))))))</f>
        <v xml:space="preserve"> </v>
      </c>
      <c r="Q48" s="154"/>
      <c r="R48" s="158"/>
      <c r="S48" s="390" t="str">
        <f t="shared" si="4"/>
        <v/>
      </c>
      <c r="T48" s="158"/>
      <c r="U48" s="137"/>
      <c r="V48" s="388" t="str">
        <f t="shared" si="5"/>
        <v/>
      </c>
      <c r="W48" s="157" t="str">
        <f>IF(VALUE(IF('Vessel List A'!AP47=1,1,IF('Vessel List A'!AP47=2,2,IF('Vessel List A'!AP47=3,3,IF('Vessel List A'!AP47=4,4,IF('Vessel List A'!AP47=5,5,IF('Vessel List A'!AP47=6,6,IF('Vessel List A'!AP47=7,7,IF('Vessel List A'!AP47=8,8,IF('Vessel List A'!AP47=9,9,IF('Vessel List A'!AP47=10,10,IF('Vessel List A'!AP47=11,11,IF('Vessel List A'!AP47=12,12,IF('Vessel List A'!AP47=13,13,IF('Vessel List A'!AP47=14,14,IF('Vessel List A'!AP47=15,15,IF('Vessel List A'!AP47=16,16,0)))))))))))))))))=0," ",VALUE(IF('Vessel List A'!AP47=1,1,IF('Vessel List A'!AP47=2,2,IF('Vessel List A'!AP47=3,3,IF('Vessel List A'!AP47=4,4,IF('Vessel List A'!AP47=5,5,IF('Vessel List A'!AP47=6,6,IF('Vessel List A'!AP47=7,7,IF('Vessel List A'!AP47=8,8,IF('Vessel List A'!AP47=9,9,IF('Vessel List A'!AP47=10,10,IF('Vessel List A'!AP47=11,11,IF('Vessel List A'!AP47=12,12,IF('Vessel List A'!AP47=13,13,IF('Vessel List A'!AP47=14,14,IF('Vessel List A'!AP47=15,15,IF('Vessel List A'!AP47=16,16,0))))))))))))))))))</f>
        <v xml:space="preserve"> </v>
      </c>
      <c r="X48" s="154"/>
      <c r="Y48" s="158"/>
      <c r="Z48" s="390" t="str">
        <f t="shared" si="6"/>
        <v/>
      </c>
      <c r="AA48" s="158"/>
      <c r="AB48" s="137"/>
      <c r="AC48" s="388" t="str">
        <f t="shared" si="7"/>
        <v/>
      </c>
      <c r="AD48" s="157" t="str">
        <f>IF(VALUE(IF('Vessel List A'!BC47=1,1,IF('Vessel List A'!BC47=2,2,IF('Vessel List A'!BC47=3,3,IF('Vessel List A'!BC47=4,4,IF('Vessel List A'!BC47=5,5,IF('Vessel List A'!BC47=6,6,IF('Vessel List A'!BC47=7,7,IF('Vessel List A'!BC47=8,8,IF('Vessel List A'!BC47=9,9,IF('Vessel List A'!BC47=10,10,IF('Vessel List A'!BC47=11,11,IF('Vessel List A'!BC47=12,12,IF('Vessel List A'!BC47=13,13,IF('Vessel List A'!BC47=14,14,IF('Vessel List A'!BC47=15,15,IF('Vessel List A'!BC47=16,16,0)))))))))))))))))=0," ",VALUE(IF('Vessel List A'!BC47=1,1,IF('Vessel List A'!BC47=2,2,IF('Vessel List A'!BC47=3,3,IF('Vessel List A'!BC47=4,4,IF('Vessel List A'!BC47=5,5,IF('Vessel List A'!BC47=6,6,IF('Vessel List A'!BC47=7,7,IF('Vessel List A'!BC47=8,8,IF('Vessel List A'!BC47=9,9,IF('Vessel List A'!BC47=10,10,IF('Vessel List A'!BC47=11,11,IF('Vessel List A'!BC47=12,12,IF('Vessel List A'!BC47=13,13,IF('Vessel List A'!BC47=14,14,IF('Vessel List A'!BC47=15,15,IF('Vessel List A'!BC47=16,16,0))))))))))))))))))</f>
        <v xml:space="preserve"> </v>
      </c>
      <c r="AE48" s="154"/>
      <c r="AF48" s="158"/>
      <c r="AG48" s="390" t="str">
        <f t="shared" si="8"/>
        <v/>
      </c>
      <c r="AH48" s="158"/>
      <c r="AI48" s="137"/>
      <c r="AJ48" s="388" t="str">
        <f t="shared" si="9"/>
        <v/>
      </c>
      <c r="AK48" s="157" t="str">
        <f>IF(VALUE(IF('Vessel List A'!BP47=1,1,IF('Vessel List A'!BP47=2,2,IF('Vessel List A'!BP47=3,3,IF('Vessel List A'!BP47=4,4,IF('Vessel List A'!BP47=5,5,IF('Vessel List A'!BP47=6,6,IF('Vessel List A'!BP47=7,7,IF('Vessel List A'!BP47=8,8,IF('Vessel List A'!BP47=9,9,IF('Vessel List A'!BP47=10,10,IF('Vessel List A'!BP47=11,11,IF('Vessel List A'!BP47=12,12,IF('Vessel List A'!BP47=13,13,IF('Vessel List A'!BP47=14,14,IF('Vessel List A'!BP47=15,15,IF('Vessel List A'!BP47=16,16,0)))))))))))))))))=0," ",VALUE(IF('Vessel List A'!BP47=1,1,IF('Vessel List A'!BP47=2,2,IF('Vessel List A'!BP47=3,3,IF('Vessel List A'!BP47=4,4,IF('Vessel List A'!BP47=5,5,IF('Vessel List A'!BP47=6,6,IF('Vessel List A'!BP47=7,7,IF('Vessel List A'!BP47=8,8,IF('Vessel List A'!BP47=9,9,IF('Vessel List A'!BP47=10,10,IF('Vessel List A'!BP47=11,11,IF('Vessel List A'!BP47=12,12,IF('Vessel List A'!BP47=13,13,IF('Vessel List A'!BP47=14,14,IF('Vessel List A'!BP47=15,15,IF('Vessel List A'!BP47=16,16,0))))))))))))))))))</f>
        <v xml:space="preserve"> </v>
      </c>
      <c r="AL48" s="154"/>
      <c r="AM48" s="158"/>
      <c r="AN48" s="390" t="str">
        <f t="shared" si="10"/>
        <v/>
      </c>
      <c r="AO48" s="158"/>
      <c r="AP48" s="137"/>
      <c r="AQ48" s="388" t="str">
        <f t="shared" si="11"/>
        <v/>
      </c>
      <c r="AR48" s="157" t="str">
        <f>IF(VALUE(IF('Vessel List A'!CC47=1,1,IF('Vessel List A'!CC47=2,2,IF('Vessel List A'!CC47=3,3,IF('Vessel List A'!CC47=4,4,IF('Vessel List A'!CC47=5,5,IF('Vessel List A'!CC47=6,6,IF('Vessel List A'!CC47=7,7,IF('Vessel List A'!CC47=8,8,IF('Vessel List A'!CC47=9,9,IF('Vessel List A'!CC47=10,10,IF('Vessel List A'!CC47=11,11,IF('Vessel List A'!CC47=12,12,IF('Vessel List A'!CC47=13,13,IF('Vessel List A'!CC47=14,14,IF('Vessel List A'!CC47=15,15,IF('Vessel List A'!CC47=16,16,0)))))))))))))))))=0," ",VALUE(IF('Vessel List A'!CC47=1,1,IF('Vessel List A'!CC47=2,2,IF('Vessel List A'!CC47=3,3,IF('Vessel List A'!CC47=4,4,IF('Vessel List A'!CC47=5,5,IF('Vessel List A'!CC47=6,6,IF('Vessel List A'!CC47=7,7,IF('Vessel List A'!CC47=8,8,IF('Vessel List A'!CC47=9,9,IF('Vessel List A'!CC47=10,10,IF('Vessel List A'!CC47=11,11,IF('Vessel List A'!CC47=12,12,IF('Vessel List A'!CC47=13,13,IF('Vessel List A'!CC47=14,14,IF('Vessel List A'!CC47=15,15,IF('Vessel List A'!CC47=16,16,0))))))))))))))))))</f>
        <v xml:space="preserve"> </v>
      </c>
      <c r="AS48" s="154"/>
      <c r="AT48" s="158"/>
      <c r="AU48" s="390" t="str">
        <f t="shared" si="12"/>
        <v/>
      </c>
      <c r="AV48" s="158"/>
      <c r="AW48" s="137"/>
      <c r="AX48" s="388" t="str">
        <f t="shared" si="13"/>
        <v/>
      </c>
      <c r="AY48" s="157" t="str">
        <f>IF(VALUE(IF('Vessel List A'!CP47=1,1,IF('Vessel List A'!CP47=2,2,IF('Vessel List A'!CP47=3,3,IF('Vessel List A'!CP47=4,4,IF('Vessel List A'!CP47=5,5,IF('Vessel List A'!CP47=6,6,IF('Vessel List A'!CP47=7,7,IF('Vessel List A'!CP47=8,8,IF('Vessel List A'!CP47=9,9,IF('Vessel List A'!CP47=10,10,IF('Vessel List A'!CP47=11,11,IF('Vessel List A'!CP47=12,12,IF('Vessel List A'!CP47=13,13,IF('Vessel List A'!CP47=14,14,IF('Vessel List A'!CP47=15,15,IF('Vessel List A'!CP47=16,16,0)))))))))))))))))=0," ",VALUE(IF('Vessel List A'!CP47=1,1,IF('Vessel List A'!CP47=2,2,IF('Vessel List A'!CP47=3,3,IF('Vessel List A'!CP47=4,4,IF('Vessel List A'!CP47=5,5,IF('Vessel List A'!CP47=6,6,IF('Vessel List A'!CP47=7,7,IF('Vessel List A'!CP47=8,8,IF('Vessel List A'!CP47=9,9,IF('Vessel List A'!CP47=10,10,IF('Vessel List A'!CP47=11,11,IF('Vessel List A'!CP47=12,12,IF('Vessel List A'!CP47=13,13,IF('Vessel List A'!CP47=14,14,IF('Vessel List A'!CP47=15,15,IF('Vessel List A'!CP47=16,16,0))))))))))))))))))</f>
        <v xml:space="preserve"> </v>
      </c>
      <c r="AZ48" s="154"/>
      <c r="BA48" s="158"/>
      <c r="BB48" s="390" t="str">
        <f t="shared" si="14"/>
        <v/>
      </c>
      <c r="BC48" s="158"/>
      <c r="BD48" s="137"/>
      <c r="BE48" s="388" t="str">
        <f t="shared" si="15"/>
        <v/>
      </c>
      <c r="BF48" s="157" t="str">
        <f>IF(VALUE(IF('Vessel List A'!DC47=1,1,IF('Vessel List A'!DC47=2,2,IF('Vessel List A'!DC47=3,3,IF('Vessel List A'!DC47=4,4,IF('Vessel List A'!DC47=5,5,IF('Vessel List A'!DC47=6,6,IF('Vessel List A'!DC47=7,7,IF('Vessel List A'!DC47=8,8,IF('Vessel List A'!DC47=9,9,IF('Vessel List A'!DC47=10,10,IF('Vessel List A'!DC47=11,11,IF('Vessel List A'!DC47=12,12,IF('Vessel List A'!DC47=13,13,IF('Vessel List A'!DC47=14,14,IF('Vessel List A'!DC47=15,15,IF('Vessel List A'!DC47=16,16,0)))))))))))))))))=0," ",VALUE(IF('Vessel List A'!DC47=1,1,IF('Vessel List A'!DC47=2,2,IF('Vessel List A'!DC47=3,3,IF('Vessel List A'!DC47=4,4,IF('Vessel List A'!DC47=5,5,IF('Vessel List A'!DC47=6,6,IF('Vessel List A'!DC47=7,7,IF('Vessel List A'!DC47=8,8,IF('Vessel List A'!DC47=9,9,IF('Vessel List A'!DC47=10,10,IF('Vessel List A'!DC47=11,11,IF('Vessel List A'!DC47=12,12,IF('Vessel List A'!DC47=13,13,IF('Vessel List A'!DC47=14,14,IF('Vessel List A'!DC47=15,15,IF('Vessel List A'!DC47=16,16,0))))))))))))))))))</f>
        <v xml:space="preserve"> </v>
      </c>
      <c r="BG48" s="154"/>
      <c r="BH48" s="158"/>
      <c r="BI48" s="390" t="str">
        <f t="shared" si="16"/>
        <v/>
      </c>
      <c r="BJ48" s="158"/>
      <c r="BK48" s="137"/>
      <c r="BL48" s="388" t="str">
        <f t="shared" si="17"/>
        <v/>
      </c>
      <c r="BM48" s="157" t="str">
        <f>IF(VALUE(IF('Vessel List A'!DP47=1,1,IF('Vessel List A'!DP47=2,2,IF('Vessel List A'!DP47=3,3,IF('Vessel List A'!DP47=4,4,IF('Vessel List A'!DP47=5,5,IF('Vessel List A'!DP47=6,6,IF('Vessel List A'!DP47=7,7,IF('Vessel List A'!DP47=8,8,IF('Vessel List A'!DP47=9,9,IF('Vessel List A'!DP47=10,10,IF('Vessel List A'!DP47=11,11,IF('Vessel List A'!DP47=12,12,IF('Vessel List A'!DP47=13,13,IF('Vessel List A'!DP47=14,14,IF('Vessel List A'!DP47=15,15,IF('Vessel List A'!DP47=16,16,0)))))))))))))))))=0," ",VALUE(IF('Vessel List A'!DP47=1,1,IF('Vessel List A'!DP47=2,2,IF('Vessel List A'!DP47=3,3,IF('Vessel List A'!DP47=4,4,IF('Vessel List A'!DP47=5,5,IF('Vessel List A'!DP47=6,6,IF('Vessel List A'!DP47=7,7,IF('Vessel List A'!DP47=8,8,IF('Vessel List A'!DP47=9,9,IF('Vessel List A'!DP47=10,10,IF('Vessel List A'!DP47=11,11,IF('Vessel List A'!DP47=12,12,IF('Vessel List A'!DP47=13,13,IF('Vessel List A'!DP47=14,14,IF('Vessel List A'!DP47=15,15,IF('Vessel List A'!DP47=16,16,0))))))))))))))))))</f>
        <v xml:space="preserve"> </v>
      </c>
      <c r="BN48" s="154"/>
      <c r="BO48" s="158"/>
      <c r="BP48" s="390" t="str">
        <f t="shared" si="18"/>
        <v/>
      </c>
      <c r="BQ48" s="158"/>
      <c r="BR48" s="137"/>
      <c r="BS48" s="388" t="str">
        <f t="shared" si="19"/>
        <v/>
      </c>
      <c r="BT48" s="157" t="str">
        <f>IF(VALUE(IF('Vessel List A'!EC47=1,1,IF('Vessel List A'!EC47=2,2,IF('Vessel List A'!EC47=3,3,IF('Vessel List A'!EC47=4,4,IF('Vessel List A'!EC47=5,5,IF('Vessel List A'!EC47=6,6,IF('Vessel List A'!EC47=7,7,IF('Vessel List A'!EC47=8,8,IF('Vessel List A'!EC47=9,9,IF('Vessel List A'!EC47=10,10,IF('Vessel List A'!EC47=11,11,IF('Vessel List A'!EC47=12,12,IF('Vessel List A'!EC47=13,13,IF('Vessel List A'!EC47=14,14,IF('Vessel List A'!EC47=15,15,IF('Vessel List A'!EC47=16,16,0)))))))))))))))))=0," ",VALUE(IF('Vessel List A'!EC47=1,1,IF('Vessel List A'!EC47=2,2,IF('Vessel List A'!EC47=3,3,IF('Vessel List A'!EC47=4,4,IF('Vessel List A'!EC47=5,5,IF('Vessel List A'!EC47=6,6,IF('Vessel List A'!EC47=7,7,IF('Vessel List A'!EC47=8,8,IF('Vessel List A'!EC47=9,9,IF('Vessel List A'!EC47=10,10,IF('Vessel List A'!EC47=11,11,IF('Vessel List A'!EC47=12,12,IF('Vessel List A'!EC47=13,13,IF('Vessel List A'!EC47=14,14,IF('Vessel List A'!EC47=15,15,IF('Vessel List A'!EC47=16,16,0))))))))))))))))))</f>
        <v xml:space="preserve"> </v>
      </c>
      <c r="BU48" s="154"/>
      <c r="BV48" s="158"/>
      <c r="BW48" s="390" t="str">
        <f t="shared" si="20"/>
        <v/>
      </c>
      <c r="BX48" s="158"/>
      <c r="BY48" s="137"/>
      <c r="BZ48" s="388" t="str">
        <f t="shared" si="21"/>
        <v/>
      </c>
      <c r="CA48" s="157" t="str">
        <f>IF(VALUE(IF('Vessel List A'!EP47=1,1,IF('Vessel List A'!EP47=2,2,IF('Vessel List A'!EP47=3,3,IF('Vessel List A'!EP47=4,4,IF('Vessel List A'!EP47=5,5,IF('Vessel List A'!EP47=6,6,IF('Vessel List A'!EP47=7,7,IF('Vessel List A'!EP47=8,8,IF('Vessel List A'!EP47=9,9,IF('Vessel List A'!EP47=10,10,IF('Vessel List A'!EP47=11,11,IF('Vessel List A'!EP47=12,12,IF('Vessel List A'!EP47=13,13,IF('Vessel List A'!EP47=14,14,IF('Vessel List A'!EP47=15,15,IF('Vessel List A'!EP47=16,16,0)))))))))))))))))=0," ",VALUE(IF('Vessel List A'!EP47=1,1,IF('Vessel List A'!EP47=2,2,IF('Vessel List A'!EP47=3,3,IF('Vessel List A'!EP47=4,4,IF('Vessel List A'!EP47=5,5,IF('Vessel List A'!EP47=6,6,IF('Vessel List A'!EP47=7,7,IF('Vessel List A'!EP47=8,8,IF('Vessel List A'!EP47=9,9,IF('Vessel List A'!EP47=10,10,IF('Vessel List A'!EP47=11,11,IF('Vessel List A'!EP47=12,12,IF('Vessel List A'!EP47=13,13,IF('Vessel List A'!EP47=14,14,IF('Vessel List A'!EP47=15,15,IF('Vessel List A'!EP47=16,16,0))))))))))))))))))</f>
        <v xml:space="preserve"> </v>
      </c>
      <c r="CB48" s="154"/>
      <c r="CC48" s="158"/>
      <c r="CD48" s="390" t="str">
        <f t="shared" si="22"/>
        <v/>
      </c>
      <c r="CE48" s="158"/>
      <c r="CF48" s="137"/>
      <c r="CG48" s="388" t="str">
        <f t="shared" si="23"/>
        <v/>
      </c>
      <c r="CH48" s="157" t="str">
        <f>IF(VALUE(IF('Vessel List A'!FC47=1,1,IF('Vessel List A'!FC47=2,2,IF('Vessel List A'!FC47=3,3,IF('Vessel List A'!FC47=4,4,IF('Vessel List A'!FC47=5,5,IF('Vessel List A'!FC47=6,6,IF('Vessel List A'!FC47=7,7,IF('Vessel List A'!FC47=8,8,IF('Vessel List A'!FC47=9,9,IF('Vessel List A'!FC47=10,10,IF('Vessel List A'!FC47=11,11,IF('Vessel List A'!FC47=12,12,IF('Vessel List A'!FC47=13,13,IF('Vessel List A'!FC47=14,14,IF('Vessel List A'!FC47=15,15,IF('Vessel List A'!FC47=16,16,0)))))))))))))))))=0," ",VALUE(IF('Vessel List A'!FC47=1,1,IF('Vessel List A'!FC47=2,2,IF('Vessel List A'!FC47=3,3,IF('Vessel List A'!FC47=4,4,IF('Vessel List A'!FC47=5,5,IF('Vessel List A'!FC47=6,6,IF('Vessel List A'!FC47=7,7,IF('Vessel List A'!FC47=8,8,IF('Vessel List A'!FC47=9,9,IF('Vessel List A'!FC47=10,10,IF('Vessel List A'!FC47=11,11,IF('Vessel List A'!FC47=12,12,IF('Vessel List A'!FC47=13,13,IF('Vessel List A'!FC47=14,14,IF('Vessel List A'!FC47=15,15,IF('Vessel List A'!FC47=16,16,0))))))))))))))))))</f>
        <v xml:space="preserve"> </v>
      </c>
      <c r="CI48" s="154"/>
      <c r="CJ48" s="158"/>
      <c r="CK48" s="390" t="str">
        <f t="shared" si="24"/>
        <v/>
      </c>
      <c r="CL48" s="158"/>
      <c r="CM48" s="137"/>
      <c r="CN48" s="388" t="str">
        <f t="shared" si="25"/>
        <v/>
      </c>
      <c r="CO48" s="157" t="str">
        <f>IF(VALUE(IF('Vessel List A'!FP47=1,1,IF('Vessel List A'!FP47=2,2,IF('Vessel List A'!FP47=3,3,IF('Vessel List A'!FP47=4,4,IF('Vessel List A'!FP47=5,5,IF('Vessel List A'!FP47=6,6,IF('Vessel List A'!FP47=7,7,IF('Vessel List A'!FP47=8,8,IF('Vessel List A'!FP47=9,9,IF('Vessel List A'!FP47=10,10,IF('Vessel List A'!FP47=11,11,IF('Vessel List A'!FP47=12,12,IF('Vessel List A'!FP47=13,13,IF('Vessel List A'!FP47=14,14,IF('Vessel List A'!FP47=15,15,IF('Vessel List A'!FP47=16,16,0)))))))))))))))))=0," ",VALUE(IF('Vessel List A'!FP47=1,1,IF('Vessel List A'!FP47=2,2,IF('Vessel List A'!FP47=3,3,IF('Vessel List A'!FP47=4,4,IF('Vessel List A'!FP47=5,5,IF('Vessel List A'!FP47=6,6,IF('Vessel List A'!FP47=7,7,IF('Vessel List A'!FP47=8,8,IF('Vessel List A'!FP47=9,9,IF('Vessel List A'!FP47=10,10,IF('Vessel List A'!FP47=11,11,IF('Vessel List A'!FP47=12,12,IF('Vessel List A'!FP47=13,13,IF('Vessel List A'!FP47=14,14,IF('Vessel List A'!FP47=15,15,IF('Vessel List A'!FP47=16,16,0))))))))))))))))))</f>
        <v xml:space="preserve"> </v>
      </c>
      <c r="CP48" s="154"/>
      <c r="CQ48" s="158"/>
      <c r="CR48" s="390" t="str">
        <f t="shared" si="26"/>
        <v/>
      </c>
      <c r="CS48" s="158"/>
      <c r="CT48" s="137"/>
      <c r="CU48" s="388" t="str">
        <f t="shared" si="27"/>
        <v/>
      </c>
      <c r="CV48" s="157" t="str">
        <f>IF(VALUE(IF('Vessel List A'!GC47=1,1,IF('Vessel List A'!GC47=2,2,IF('Vessel List A'!GC47=3,3,IF('Vessel List A'!GC47=4,4,IF('Vessel List A'!GC47=5,5,IF('Vessel List A'!GC47=6,6,IF('Vessel List A'!GC47=7,7,IF('Vessel List A'!GC47=8,8,IF('Vessel List A'!GC47=9,9,IF('Vessel List A'!GC47=10,10,IF('Vessel List A'!GC47=11,11,IF('Vessel List A'!GC47=12,12,IF('Vessel List A'!GC47=13,13,IF('Vessel List A'!GC47=14,14,IF('Vessel List A'!GC47=15,15,IF('Vessel List A'!GC47=16,16,0)))))))))))))))))=0," ",VALUE(IF('Vessel List A'!GC47=1,1,IF('Vessel List A'!GC47=2,2,IF('Vessel List A'!GC47=3,3,IF('Vessel List A'!GC47=4,4,IF('Vessel List A'!GC47=5,5,IF('Vessel List A'!GC47=6,6,IF('Vessel List A'!GC47=7,7,IF('Vessel List A'!GC47=8,8,IF('Vessel List A'!GC47=9,9,IF('Vessel List A'!GC47=10,10,IF('Vessel List A'!GC47=11,11,IF('Vessel List A'!GC47=12,12,IF('Vessel List A'!GC47=13,13,IF('Vessel List A'!GC47=14,14,IF('Vessel List A'!GC47=15,15,IF('Vessel List A'!GC47=16,16,0))))))))))))))))))</f>
        <v xml:space="preserve"> </v>
      </c>
      <c r="CW48" s="154"/>
      <c r="CX48" s="158"/>
      <c r="CY48" s="390" t="str">
        <f t="shared" si="28"/>
        <v/>
      </c>
      <c r="CZ48" s="158"/>
      <c r="DA48" s="137"/>
      <c r="DB48" s="388" t="str">
        <f t="shared" si="29"/>
        <v/>
      </c>
      <c r="DC48" s="157" t="str">
        <f>IF(VALUE(IF('Vessel List A'!GP47=1,1,IF('Vessel List A'!GP47=2,2,IF('Vessel List A'!GP47=3,3,IF('Vessel List A'!GP47=4,4,IF('Vessel List A'!GP47=5,5,IF('Vessel List A'!GP47=6,6,IF('Vessel List A'!GP47=7,7,IF('Vessel List A'!GP47=8,8,IF('Vessel List A'!GP47=9,9,IF('Vessel List A'!GP47=10,10,IF('Vessel List A'!GP47=11,11,IF('Vessel List A'!GP47=12,12,IF('Vessel List A'!GP47=13,13,IF('Vessel List A'!GP47=14,14,IF('Vessel List A'!GP47=15,15,IF('Vessel List A'!GP47=16,16,0)))))))))))))))))=0," ",VALUE(IF('Vessel List A'!GP47=1,1,IF('Vessel List A'!GP47=2,2,IF('Vessel List A'!GP47=3,3,IF('Vessel List A'!GP47=4,4,IF('Vessel List A'!GP47=5,5,IF('Vessel List A'!GP47=6,6,IF('Vessel List A'!GP47=7,7,IF('Vessel List A'!GP47=8,8,IF('Vessel List A'!GP47=9,9,IF('Vessel List A'!GP47=10,10,IF('Vessel List A'!GP47=11,11,IF('Vessel List A'!GP47=12,12,IF('Vessel List A'!GP47=13,13,IF('Vessel List A'!GP47=14,14,IF('Vessel List A'!GP47=15,15,IF('Vessel List A'!GP47=16,16,0))))))))))))))))))</f>
        <v xml:space="preserve"> </v>
      </c>
      <c r="DD48" s="154"/>
      <c r="DE48" s="158"/>
      <c r="DF48" s="390" t="str">
        <f t="shared" si="30"/>
        <v/>
      </c>
      <c r="DG48" s="158"/>
      <c r="DH48" s="137"/>
      <c r="DI48" s="388" t="str">
        <f t="shared" si="31"/>
        <v/>
      </c>
      <c r="DJ48" s="157" t="str">
        <f>IF(VALUE(IF('Vessel List A'!HC47=1,1,IF('Vessel List A'!HC47=2,2,IF('Vessel List A'!HC47=3,3,IF('Vessel List A'!HC47=4,4,IF('Vessel List A'!HC47=5,5,IF('Vessel List A'!HC47=6,6,IF('Vessel List A'!HC47=7,7,IF('Vessel List A'!HC47=8,8,IF('Vessel List A'!HC47=9,9,IF('Vessel List A'!HC47=10,10,IF('Vessel List A'!HC47=11,11,IF('Vessel List A'!HC47=12,12,IF('Vessel List A'!HC47=13,13,IF('Vessel List A'!HC47=14,14,IF('Vessel List A'!HC47=15,15,IF('Vessel List A'!HC47=16,16,0)))))))))))))))))=0," ",VALUE(IF('Vessel List A'!HC47=1,1,IF('Vessel List A'!HC47=2,2,IF('Vessel List A'!HC47=3,3,IF('Vessel List A'!HC47=4,4,IF('Vessel List A'!HC47=5,5,IF('Vessel List A'!HC47=6,6,IF('Vessel List A'!HC47=7,7,IF('Vessel List A'!HC47=8,8,IF('Vessel List A'!HC47=9,9,IF('Vessel List A'!HC47=10,10,IF('Vessel List A'!HC47=11,11,IF('Vessel List A'!HC47=12,12,IF('Vessel List A'!HC47=13,13,IF('Vessel List A'!HC47=14,14,IF('Vessel List A'!HC47=15,15,IF('Vessel List A'!HC47=16,16,0))))))))))))))))))</f>
        <v xml:space="preserve"> </v>
      </c>
      <c r="DK48" s="154"/>
      <c r="DL48" s="158"/>
      <c r="DM48" s="390" t="str">
        <f t="shared" si="32"/>
        <v/>
      </c>
      <c r="DN48" s="158"/>
      <c r="DO48" s="137"/>
      <c r="DP48" s="388" t="str">
        <f t="shared" si="33"/>
        <v/>
      </c>
      <c r="DQ48" s="157" t="str">
        <f>IF(VALUE(IF('Vessel List A'!HP47=1,1,IF('Vessel List A'!HP47=2,2,IF('Vessel List A'!HP47=3,3,IF('Vessel List A'!HP47=4,4,IF('Vessel List A'!HP47=5,5,IF('Vessel List A'!HP47=6,6,IF('Vessel List A'!HP47=7,7,IF('Vessel List A'!HP47=8,8,IF('Vessel List A'!HP47=9,9,IF('Vessel List A'!HP47=10,10,IF('Vessel List A'!HP47=11,11,IF('Vessel List A'!HP47=12,12,IF('Vessel List A'!HP47=13,13,IF('Vessel List A'!HP47=14,14,IF('Vessel List A'!HP47=15,15,IF('Vessel List A'!HP47=16,16,0)))))))))))))))))=0," ",VALUE(IF('Vessel List A'!HP47=1,1,IF('Vessel List A'!HP47=2,2,IF('Vessel List A'!HP47=3,3,IF('Vessel List A'!HP47=4,4,IF('Vessel List A'!HP47=5,5,IF('Vessel List A'!HP47=6,6,IF('Vessel List A'!HP47=7,7,IF('Vessel List A'!HP47=8,8,IF('Vessel List A'!HP47=9,9,IF('Vessel List A'!HP47=10,10,IF('Vessel List A'!HP47=11,11,IF('Vessel List A'!HP47=12,12,IF('Vessel List A'!HP47=13,13,IF('Vessel List A'!HP47=14,14,IF('Vessel List A'!HP47=15,15,IF('Vessel List A'!HP47=16,16,0))))))))))))))))))</f>
        <v xml:space="preserve"> </v>
      </c>
      <c r="DR48" s="154"/>
      <c r="DS48" s="158"/>
      <c r="DT48" s="390" t="str">
        <f t="shared" si="34"/>
        <v/>
      </c>
      <c r="DU48" s="158"/>
      <c r="DV48" s="137"/>
      <c r="DW48" s="388" t="str">
        <f t="shared" si="35"/>
        <v/>
      </c>
      <c r="DX48" s="157" t="str">
        <f>IF(VALUE(IF('Vessel List A'!IC47=1,1,IF('Vessel List A'!IC47=2,2,IF('Vessel List A'!IC47=3,3,IF('Vessel List A'!IC47=4,4,IF('Vessel List A'!IC47=5,5,IF('Vessel List A'!IC47=6,6,IF('Vessel List A'!IC47=7,7,IF('Vessel List A'!IC47=8,8,IF('Vessel List A'!IC47=9,9,IF('Vessel List A'!IC47=10,10,IF('Vessel List A'!IC47=11,11,IF('Vessel List A'!IC47=12,12,IF('Vessel List A'!IC47=13,13,IF('Vessel List A'!IC47=14,14,IF('Vessel List A'!IC47=15,15,IF('Vessel List A'!IC47=16,16,0)))))))))))))))))=0," ",VALUE(IF('Vessel List A'!IC47=1,1,IF('Vessel List A'!IC47=2,2,IF('Vessel List A'!IC47=3,3,IF('Vessel List A'!IC47=4,4,IF('Vessel List A'!IC47=5,5,IF('Vessel List A'!IC47=6,6,IF('Vessel List A'!IC47=7,7,IF('Vessel List A'!IC47=8,8,IF('Vessel List A'!IC47=9,9,IF('Vessel List A'!IC47=10,10,IF('Vessel List A'!IC47=11,11,IF('Vessel List A'!IC47=12,12,IF('Vessel List A'!IC47=13,13,IF('Vessel List A'!IC47=14,14,IF('Vessel List A'!IC47=15,15,IF('Vessel List A'!IC47=16,16,0))))))))))))))))))</f>
        <v xml:space="preserve"> </v>
      </c>
      <c r="DY48" s="154"/>
      <c r="DZ48" s="158"/>
      <c r="EA48" s="390" t="str">
        <f t="shared" si="36"/>
        <v/>
      </c>
      <c r="EB48" s="158"/>
      <c r="EC48" s="137"/>
      <c r="ED48" s="388" t="str">
        <f t="shared" si="37"/>
        <v/>
      </c>
      <c r="EE48" s="157" t="str">
        <f>IF(VALUE(IF('Vessel List A'!IP47=1,1,IF('Vessel List A'!IP47=2,2,IF('Vessel List A'!IP47=3,3,IF('Vessel List A'!IP47=4,4,IF('Vessel List A'!IP47=5,5,IF('Vessel List A'!IP47=6,6,IF('Vessel List A'!IP47=7,7,IF('Vessel List A'!IP47=8,8,IF('Vessel List A'!IP47=9,9,IF('Vessel List A'!IP47=10,10,IF('Vessel List A'!IP47=11,11,IF('Vessel List A'!IP47=12,12,IF('Vessel List A'!IP47=13,13,IF('Vessel List A'!IP47=14,14,IF('Vessel List A'!IP47=15,15,IF('Vessel List A'!IP47=16,16,0)))))))))))))))))=0," ",VALUE(IF('Vessel List A'!IP47=1,1,IF('Vessel List A'!IP47=2,2,IF('Vessel List A'!IP47=3,3,IF('Vessel List A'!IP47=4,4,IF('Vessel List A'!IP47=5,5,IF('Vessel List A'!IP47=6,6,IF('Vessel List A'!IP47=7,7,IF('Vessel List A'!IP47=8,8,IF('Vessel List A'!IP47=9,9,IF('Vessel List A'!IP47=10,10,IF('Vessel List A'!IP47=11,11,IF('Vessel List A'!IP47=12,12,IF('Vessel List A'!IP47=13,13,IF('Vessel List A'!IP47=14,14,IF('Vessel List A'!IP47=15,15,IF('Vessel List A'!IP47=16,16,0))))))))))))))))))</f>
        <v xml:space="preserve"> </v>
      </c>
      <c r="EF48" s="154"/>
      <c r="EG48" s="158"/>
      <c r="EH48" s="390" t="str">
        <f t="shared" si="38"/>
        <v/>
      </c>
      <c r="EI48" s="158"/>
      <c r="EJ48" s="137"/>
      <c r="EK48" s="397" t="str">
        <f t="shared" si="39"/>
        <v/>
      </c>
      <c r="EL48" s="144"/>
      <c r="EM48" s="157" t="str">
        <f>IF(VALUE(IF('Vessel List B'!C47=1,1,IF('Vessel List B'!C47=2,2,IF('Vessel List B'!C47=3,3,IF('Vessel List B'!C47=4,4,IF('Vessel List B'!C47=5,5,IF('Vessel List B'!C47=6,6,IF('Vessel List B'!C47=7,7,IF('Vessel List B'!C47=8,8,IF('Vessel List B'!C47=9,9,IF('Vessel List B'!C47=10,10,IF('Vessel List B'!C47=11,11,IF('Vessel List B'!C47=12,12,IF('Vessel List B'!C47=13,13,IF('Vessel List B'!C47=14,14,IF('Vessel List B'!C47=15,15,IF('Vessel List B'!C47=16,16,0)))))))))))))))))=0," ",VALUE(IF('Vessel List B'!C47=1,1,IF('Vessel List B'!C47=2,2,IF('Vessel List B'!C47=3,3,IF('Vessel List B'!C47=4,4,IF('Vessel List B'!C47=5,5,IF('Vessel List B'!C47=6,6,IF('Vessel List B'!C47=7,7,IF('Vessel List B'!C47=8,8,IF('Vessel List B'!C47=9,9,IF('Vessel List B'!C47=10,10,IF('Vessel List B'!C47=11,11,IF('Vessel List B'!C47=12,12,IF('Vessel List B'!C47=13,13,IF('Vessel List B'!C47=14,14,IF('Vessel List B'!C47=15,15,IF('Vessel List B'!C47=16,16,0))))))))))))))))))</f>
        <v xml:space="preserve"> </v>
      </c>
      <c r="EN48" s="154"/>
      <c r="EO48" s="158"/>
      <c r="EP48" s="390" t="str">
        <f t="shared" si="40"/>
        <v/>
      </c>
      <c r="EQ48" s="158"/>
      <c r="ER48" s="137"/>
      <c r="ES48" s="388" t="str">
        <f t="shared" si="41"/>
        <v/>
      </c>
      <c r="ET48" s="157" t="str">
        <f>IF(VALUE(IF('Vessel List B'!P47=1,1,IF('Vessel List B'!P47=2,2,IF('Vessel List B'!P47=3,3,IF('Vessel List B'!P47=4,4,IF('Vessel List B'!P47=5,5,IF('Vessel List B'!P47=6,6,IF('Vessel List B'!P47=7,7,IF('Vessel List B'!P47=8,8,IF('Vessel List B'!P47=9,9,IF('Vessel List B'!P47=10,10,IF('Vessel List B'!P47=11,11,IF('Vessel List B'!P47=12,12,IF('Vessel List B'!P47=13,13,IF('Vessel List B'!P47=14,14,IF('Vessel List B'!P47=15,15,IF('Vessel List B'!P47=16,16,0)))))))))))))))))=0," ",VALUE(IF('Vessel List B'!P47=1,1,IF('Vessel List B'!P47=2,2,IF('Vessel List B'!P47=3,3,IF('Vessel List B'!P47=4,4,IF('Vessel List B'!P47=5,5,IF('Vessel List B'!P47=6,6,IF('Vessel List B'!P47=7,7,IF('Vessel List B'!P47=8,8,IF('Vessel List B'!P47=9,9,IF('Vessel List B'!P47=10,10,IF('Vessel List B'!P47=11,11,IF('Vessel List B'!P47=12,12,IF('Vessel List B'!P47=13,13,IF('Vessel List B'!P47=14,14,IF('Vessel List B'!P47=15,15,IF('Vessel List B'!P47=16,16,0))))))))))))))))))</f>
        <v xml:space="preserve"> </v>
      </c>
      <c r="EU48" s="154"/>
      <c r="EV48" s="158"/>
      <c r="EW48" s="390" t="str">
        <f t="shared" si="42"/>
        <v/>
      </c>
      <c r="EX48" s="158"/>
      <c r="EY48" s="137"/>
      <c r="EZ48" s="388" t="str">
        <f t="shared" si="43"/>
        <v/>
      </c>
      <c r="FA48" s="157" t="str">
        <f>IF(VALUE(IF('Vessel List B'!AC47=1,1,IF('Vessel List B'!AC47=2,2,IF('Vessel List B'!AC47=3,3,IF('Vessel List B'!AC47=4,4,IF('Vessel List B'!AC47=5,5,IF('Vessel List B'!AC47=6,6,IF('Vessel List B'!AC47=7,7,IF('Vessel List B'!AC47=8,8,IF('Vessel List B'!AC47=9,9,IF('Vessel List B'!AC47=10,10,IF('Vessel List B'!AC47=11,11,IF('Vessel List B'!AC47=12,12,IF('Vessel List B'!AC47=13,13,IF('Vessel List B'!AC47=14,14,IF('Vessel List B'!AC47=15,15,IF('Vessel List B'!AC47=16,16,0)))))))))))))))))=0," ",VALUE(IF('Vessel List B'!AC47=1,1,IF('Vessel List B'!AC47=2,2,IF('Vessel List B'!AC47=3,3,IF('Vessel List B'!AC47=4,4,IF('Vessel List B'!AC47=5,5,IF('Vessel List B'!AC47=6,6,IF('Vessel List B'!AC47=7,7,IF('Vessel List B'!AC47=8,8,IF('Vessel List B'!AC47=9,9,IF('Vessel List B'!AC47=10,10,IF('Vessel List B'!AC47=11,11,IF('Vessel List B'!AC47=12,12,IF('Vessel List B'!AC47=13,13,IF('Vessel List B'!AC47=14,14,IF('Vessel List B'!AC47=15,15,IF('Vessel List B'!AC47=16,16,0))))))))))))))))))</f>
        <v xml:space="preserve"> </v>
      </c>
      <c r="FB48" s="154"/>
      <c r="FC48" s="158"/>
      <c r="FD48" s="390" t="str">
        <f t="shared" si="44"/>
        <v/>
      </c>
      <c r="FE48" s="158"/>
      <c r="FF48" s="137"/>
      <c r="FG48" s="388" t="str">
        <f t="shared" si="45"/>
        <v/>
      </c>
      <c r="FH48" s="157" t="str">
        <f>IF(VALUE(IF('Vessel List B'!AP47=1,1,IF('Vessel List B'!AP47=2,2,IF('Vessel List B'!AP47=3,3,IF('Vessel List B'!AP47=4,4,IF('Vessel List B'!AP47=5,5,IF('Vessel List B'!AP47=6,6,IF('Vessel List B'!AP47=7,7,IF('Vessel List B'!AP47=8,8,IF('Vessel List B'!AP47=9,9,IF('Vessel List B'!AP47=10,10,IF('Vessel List B'!AP47=11,11,IF('Vessel List B'!AP47=12,12,IF('Vessel List B'!AP47=13,13,IF('Vessel List B'!AP47=14,14,IF('Vessel List B'!AP47=15,15,IF('Vessel List B'!AP47=16,16,0)))))))))))))))))=0," ",VALUE(IF('Vessel List B'!AP47=1,1,IF('Vessel List B'!AP47=2,2,IF('Vessel List B'!AP47=3,3,IF('Vessel List B'!AP47=4,4,IF('Vessel List B'!AP47=5,5,IF('Vessel List B'!AP47=6,6,IF('Vessel List B'!AP47=7,7,IF('Vessel List B'!AP47=8,8,IF('Vessel List B'!AP47=9,9,IF('Vessel List B'!AP47=10,10,IF('Vessel List B'!AP47=11,11,IF('Vessel List B'!AP47=12,12,IF('Vessel List B'!AP47=13,13,IF('Vessel List B'!AP47=14,14,IF('Vessel List B'!AP47=15,15,IF('Vessel List B'!AP47=16,16,0))))))))))))))))))</f>
        <v xml:space="preserve"> </v>
      </c>
      <c r="FI48" s="154"/>
      <c r="FJ48" s="158"/>
      <c r="FK48" s="390" t="str">
        <f t="shared" si="46"/>
        <v/>
      </c>
      <c r="FL48" s="158"/>
      <c r="FM48" s="137"/>
      <c r="FN48" s="388" t="str">
        <f t="shared" si="47"/>
        <v/>
      </c>
      <c r="FO48" s="157" t="str">
        <f>IF(VALUE(IF('Vessel List B'!BC47=1,1,IF('Vessel List B'!BC47=2,2,IF('Vessel List B'!BC47=3,3,IF('Vessel List B'!BC47=4,4,IF('Vessel List B'!BC47=5,5,IF('Vessel List B'!BC47=6,6,IF('Vessel List B'!BC47=7,7,IF('Vessel List B'!BC47=8,8,IF('Vessel List B'!BC47=9,9,IF('Vessel List B'!BC47=10,10,IF('Vessel List B'!BC47=11,11,IF('Vessel List B'!BC47=12,12,IF('Vessel List B'!BC47=13,13,IF('Vessel List B'!BC47=14,14,IF('Vessel List B'!BC47=15,15,IF('Vessel List B'!BC47=16,16,0)))))))))))))))))=0," ",VALUE(IF('Vessel List B'!BC47=1,1,IF('Vessel List B'!BC47=2,2,IF('Vessel List B'!BC47=3,3,IF('Vessel List B'!BC47=4,4,IF('Vessel List B'!BC47=5,5,IF('Vessel List B'!BC47=6,6,IF('Vessel List B'!BC47=7,7,IF('Vessel List B'!BC47=8,8,IF('Vessel List B'!BC47=9,9,IF('Vessel List B'!BC47=10,10,IF('Vessel List B'!BC47=11,11,IF('Vessel List B'!BC47=12,12,IF('Vessel List B'!BC47=13,13,IF('Vessel List B'!BC47=14,14,IF('Vessel List B'!BC47=15,15,IF('Vessel List B'!BC47=16,16,0))))))))))))))))))</f>
        <v xml:space="preserve"> </v>
      </c>
      <c r="FP48" s="154"/>
      <c r="FQ48" s="158"/>
      <c r="FR48" s="390" t="str">
        <f t="shared" si="48"/>
        <v/>
      </c>
      <c r="FS48" s="158"/>
      <c r="FT48" s="137"/>
      <c r="FU48" s="388" t="str">
        <f t="shared" si="49"/>
        <v/>
      </c>
      <c r="FV48" s="157" t="str">
        <f>IF(VALUE(IF('Vessel List B'!BP47=1,1,IF('Vessel List B'!BP47=2,2,IF('Vessel List B'!BP47=3,3,IF('Vessel List B'!BP47=4,4,IF('Vessel List B'!BP47=5,5,IF('Vessel List B'!BP47=6,6,IF('Vessel List B'!BP47=7,7,IF('Vessel List B'!BP47=8,8,IF('Vessel List B'!BP47=9,9,IF('Vessel List B'!BP47=10,10,IF('Vessel List B'!BP47=11,11,IF('Vessel List B'!BP47=12,12,IF('Vessel List B'!BP47=13,13,IF('Vessel List B'!BP47=14,14,IF('Vessel List B'!BP47=15,15,IF('Vessel List B'!BP47=16,16,0)))))))))))))))))=0," ",VALUE(IF('Vessel List B'!BP47=1,1,IF('Vessel List B'!BP47=2,2,IF('Vessel List B'!BP47=3,3,IF('Vessel List B'!BP47=4,4,IF('Vessel List B'!BP47=5,5,IF('Vessel List B'!BP47=6,6,IF('Vessel List B'!BP47=7,7,IF('Vessel List B'!BP47=8,8,IF('Vessel List B'!BP47=9,9,IF('Vessel List B'!BP47=10,10,IF('Vessel List B'!BP47=11,11,IF('Vessel List B'!BP47=12,12,IF('Vessel List B'!BP47=13,13,IF('Vessel List B'!BP47=14,14,IF('Vessel List B'!BP47=15,15,IF('Vessel List B'!BP47=16,16,0))))))))))))))))))</f>
        <v xml:space="preserve"> </v>
      </c>
      <c r="FW48" s="154"/>
      <c r="FX48" s="158"/>
      <c r="FY48" s="390" t="str">
        <f t="shared" si="50"/>
        <v/>
      </c>
      <c r="FZ48" s="158"/>
      <c r="GA48" s="137"/>
      <c r="GB48" s="388" t="str">
        <f t="shared" si="51"/>
        <v/>
      </c>
      <c r="GC48" s="157" t="str">
        <f>IF(VALUE(IF('Vessel List B'!CC47=1,1,IF('Vessel List B'!CC47=2,2,IF('Vessel List B'!CC47=3,3,IF('Vessel List B'!CC47=4,4,IF('Vessel List B'!CC47=5,5,IF('Vessel List B'!CC47=6,6,IF('Vessel List B'!CC47=7,7,IF('Vessel List B'!CC47=8,8,IF('Vessel List B'!CC47=9,9,IF('Vessel List B'!CC47=10,10,IF('Vessel List B'!CC47=11,11,IF('Vessel List B'!CC47=12,12,IF('Vessel List B'!CC47=13,13,IF('Vessel List B'!CC47=14,14,IF('Vessel List B'!CC47=15,15,IF('Vessel List B'!CC47=16,16,0)))))))))))))))))=0," ",VALUE(IF('Vessel List B'!CC47=1,1,IF('Vessel List B'!CC47=2,2,IF('Vessel List B'!CC47=3,3,IF('Vessel List B'!CC47=4,4,IF('Vessel List B'!CC47=5,5,IF('Vessel List B'!CC47=6,6,IF('Vessel List B'!CC47=7,7,IF('Vessel List B'!CC47=8,8,IF('Vessel List B'!CC47=9,9,IF('Vessel List B'!CC47=10,10,IF('Vessel List B'!CC47=11,11,IF('Vessel List B'!CC47=12,12,IF('Vessel List B'!CC47=13,13,IF('Vessel List B'!CC47=14,14,IF('Vessel List B'!CC47=15,15,IF('Vessel List B'!CC47=16,16,0))))))))))))))))))</f>
        <v xml:space="preserve"> </v>
      </c>
      <c r="GD48" s="154"/>
      <c r="GE48" s="158"/>
      <c r="GF48" s="390" t="str">
        <f t="shared" si="52"/>
        <v/>
      </c>
      <c r="GG48" s="158"/>
      <c r="GH48" s="137"/>
      <c r="GI48" s="388" t="str">
        <f t="shared" si="53"/>
        <v/>
      </c>
      <c r="GJ48" s="157" t="str">
        <f>IF(VALUE(IF('Vessel List B'!CP47=1,1,IF('Vessel List B'!CP47=2,2,IF('Vessel List B'!CP47=3,3,IF('Vessel List B'!CP47=4,4,IF('Vessel List B'!CP47=5,5,IF('Vessel List B'!CP47=6,6,IF('Vessel List B'!CP47=7,7,IF('Vessel List B'!CP47=8,8,IF('Vessel List B'!CP47=9,9,IF('Vessel List B'!CP47=10,10,IF('Vessel List B'!CP47=11,11,IF('Vessel List B'!CP47=12,12,IF('Vessel List B'!CP47=13,13,IF('Vessel List B'!CP47=14,14,IF('Vessel List B'!CP47=15,15,IF('Vessel List B'!CP47=16,16,0)))))))))))))))))=0," ",VALUE(IF('Vessel List B'!CP47=1,1,IF('Vessel List B'!CP47=2,2,IF('Vessel List B'!CP47=3,3,IF('Vessel List B'!CP47=4,4,IF('Vessel List B'!CP47=5,5,IF('Vessel List B'!CP47=6,6,IF('Vessel List B'!CP47=7,7,IF('Vessel List B'!CP47=8,8,IF('Vessel List B'!CP47=9,9,IF('Vessel List B'!CP47=10,10,IF('Vessel List B'!CP47=11,11,IF('Vessel List B'!CP47=12,12,IF('Vessel List B'!CP47=13,13,IF('Vessel List B'!CP47=14,14,IF('Vessel List B'!CP47=15,15,IF('Vessel List B'!CP47=16,16,0))))))))))))))))))</f>
        <v xml:space="preserve"> </v>
      </c>
      <c r="GK48" s="154"/>
      <c r="GL48" s="158"/>
      <c r="GM48" s="390" t="str">
        <f t="shared" si="54"/>
        <v/>
      </c>
      <c r="GN48" s="158"/>
      <c r="GO48" s="137"/>
      <c r="GP48" s="388" t="str">
        <f t="shared" si="55"/>
        <v/>
      </c>
      <c r="GQ48" s="157" t="str">
        <f>IF(VALUE(IF('Vessel List B'!DC47=1,1,IF('Vessel List B'!DC47=2,2,IF('Vessel List B'!DC47=3,3,IF('Vessel List B'!DC47=4,4,IF('Vessel List B'!DC47=5,5,IF('Vessel List B'!DC47=6,6,IF('Vessel List B'!DC47=7,7,IF('Vessel List B'!DC47=8,8,IF('Vessel List B'!DC47=9,9,IF('Vessel List B'!DC47=10,10,IF('Vessel List B'!DC47=11,11,IF('Vessel List B'!DC47=12,12,IF('Vessel List B'!DC47=13,13,IF('Vessel List B'!DC47=14,14,IF('Vessel List B'!DC47=15,15,IF('Vessel List B'!DC47=16,16,0)))))))))))))))))=0," ",VALUE(IF('Vessel List B'!DC47=1,1,IF('Vessel List B'!DC47=2,2,IF('Vessel List B'!DC47=3,3,IF('Vessel List B'!DC47=4,4,IF('Vessel List B'!DC47=5,5,IF('Vessel List B'!DC47=6,6,IF('Vessel List B'!DC47=7,7,IF('Vessel List B'!DC47=8,8,IF('Vessel List B'!DC47=9,9,IF('Vessel List B'!DC47=10,10,IF('Vessel List B'!DC47=11,11,IF('Vessel List B'!DC47=12,12,IF('Vessel List B'!DC47=13,13,IF('Vessel List B'!DC47=14,14,IF('Vessel List B'!DC47=15,15,IF('Vessel List B'!DC47=16,16,0))))))))))))))))))</f>
        <v xml:space="preserve"> </v>
      </c>
      <c r="GR48" s="154"/>
      <c r="GS48" s="158"/>
      <c r="GT48" s="390" t="str">
        <f t="shared" si="56"/>
        <v/>
      </c>
      <c r="GU48" s="158"/>
      <c r="GV48" s="137"/>
      <c r="GW48" s="388" t="str">
        <f t="shared" si="57"/>
        <v/>
      </c>
      <c r="GX48" s="157" t="str">
        <f>IF(VALUE(IF('Vessel List B'!DP47=1,1,IF('Vessel List B'!DP47=2,2,IF('Vessel List B'!DP47=3,3,IF('Vessel List B'!DP47=4,4,IF('Vessel List B'!DP47=5,5,IF('Vessel List B'!DP47=6,6,IF('Vessel List B'!DP47=7,7,IF('Vessel List B'!DP47=8,8,IF('Vessel List B'!DP47=9,9,IF('Vessel List B'!DP47=10,10,IF('Vessel List B'!DP47=11,11,IF('Vessel List B'!DP47=12,12,IF('Vessel List B'!DP47=13,13,IF('Vessel List B'!DP47=14,14,IF('Vessel List B'!DP47=15,15,IF('Vessel List B'!DP47=16,16,0)))))))))))))))))=0," ",VALUE(IF('Vessel List B'!DP47=1,1,IF('Vessel List B'!DP47=2,2,IF('Vessel List B'!DP47=3,3,IF('Vessel List B'!DP47=4,4,IF('Vessel List B'!DP47=5,5,IF('Vessel List B'!DP47=6,6,IF('Vessel List B'!DP47=7,7,IF('Vessel List B'!DP47=8,8,IF('Vessel List B'!DP47=9,9,IF('Vessel List B'!DP47=10,10,IF('Vessel List B'!DP47=11,11,IF('Vessel List B'!DP47=12,12,IF('Vessel List B'!DP47=13,13,IF('Vessel List B'!DP47=14,14,IF('Vessel List B'!DP47=15,15,IF('Vessel List B'!DP47=16,16,0))))))))))))))))))</f>
        <v xml:space="preserve"> </v>
      </c>
      <c r="GY48" s="154"/>
      <c r="GZ48" s="158"/>
      <c r="HA48" s="390" t="str">
        <f t="shared" si="58"/>
        <v/>
      </c>
      <c r="HB48" s="158"/>
      <c r="HC48" s="137"/>
      <c r="HD48" s="388" t="str">
        <f t="shared" si="59"/>
        <v/>
      </c>
      <c r="HE48" s="157" t="str">
        <f>IF(VALUE(IF('Vessel List B'!EC47=1,1,IF('Vessel List B'!EC47=2,2,IF('Vessel List B'!EC47=3,3,IF('Vessel List B'!EC47=4,4,IF('Vessel List B'!EC47=5,5,IF('Vessel List B'!EC47=6,6,IF('Vessel List B'!EC47=7,7,IF('Vessel List B'!EC47=8,8,IF('Vessel List B'!EC47=9,9,IF('Vessel List B'!EC47=10,10,IF('Vessel List B'!EC47=11,11,IF('Vessel List B'!EC47=12,12,IF('Vessel List B'!EC47=13,13,IF('Vessel List B'!EC47=14,14,IF('Vessel List B'!EC47=15,15,IF('Vessel List B'!EC47=16,16,0)))))))))))))))))=0," ",VALUE(IF('Vessel List B'!EC47=1,1,IF('Vessel List B'!EC47=2,2,IF('Vessel List B'!EC47=3,3,IF('Vessel List B'!EC47=4,4,IF('Vessel List B'!EC47=5,5,IF('Vessel List B'!EC47=6,6,IF('Vessel List B'!EC47=7,7,IF('Vessel List B'!EC47=8,8,IF('Vessel List B'!EC47=9,9,IF('Vessel List B'!EC47=10,10,IF('Vessel List B'!EC47=11,11,IF('Vessel List B'!EC47=12,12,IF('Vessel List B'!EC47=13,13,IF('Vessel List B'!EC47=14,14,IF('Vessel List B'!EC47=15,15,IF('Vessel List B'!EC47=16,16,0))))))))))))))))))</f>
        <v xml:space="preserve"> </v>
      </c>
      <c r="HF48" s="154"/>
      <c r="HG48" s="158"/>
      <c r="HH48" s="390" t="str">
        <f t="shared" si="60"/>
        <v/>
      </c>
      <c r="HI48" s="158"/>
      <c r="HJ48" s="137"/>
      <c r="HK48" s="388" t="str">
        <f t="shared" si="61"/>
        <v/>
      </c>
      <c r="HL48" s="157" t="str">
        <f>IF(VALUE(IF('Vessel List B'!EP47=1,1,IF('Vessel List B'!EP47=2,2,IF('Vessel List B'!EP47=3,3,IF('Vessel List B'!EP47=4,4,IF('Vessel List B'!EP47=5,5,IF('Vessel List B'!EP47=6,6,IF('Vessel List B'!EP47=7,7,IF('Vessel List B'!EP47=8,8,IF('Vessel List B'!EP47=9,9,IF('Vessel List B'!EP47=10,10,IF('Vessel List B'!EP47=11,11,IF('Vessel List B'!EP47=12,12,IF('Vessel List B'!EP47=13,13,IF('Vessel List B'!EP47=14,14,IF('Vessel List B'!EP47=15,15,IF('Vessel List B'!EP47=16,16,0)))))))))))))))))=0," ",VALUE(IF('Vessel List B'!EP47=1,1,IF('Vessel List B'!EP47=2,2,IF('Vessel List B'!EP47=3,3,IF('Vessel List B'!EP47=4,4,IF('Vessel List B'!EP47=5,5,IF('Vessel List B'!EP47=6,6,IF('Vessel List B'!EP47=7,7,IF('Vessel List B'!EP47=8,8,IF('Vessel List B'!EP47=9,9,IF('Vessel List B'!EP47=10,10,IF('Vessel List B'!EP47=11,11,IF('Vessel List B'!EP47=12,12,IF('Vessel List B'!EP47=13,13,IF('Vessel List B'!EP47=14,14,IF('Vessel List B'!EP47=15,15,IF('Vessel List B'!EP47=16,16,0))))))))))))))))))</f>
        <v xml:space="preserve"> </v>
      </c>
      <c r="HM48" s="154"/>
      <c r="HN48" s="158"/>
      <c r="HO48" s="390" t="str">
        <f t="shared" si="62"/>
        <v/>
      </c>
      <c r="HP48" s="158"/>
      <c r="HQ48" s="137"/>
      <c r="HR48" s="388" t="str">
        <f t="shared" si="63"/>
        <v/>
      </c>
      <c r="HS48" s="157" t="str">
        <f>IF(VALUE(IF('Vessel List B'!FC47=1,1,IF('Vessel List B'!FC47=2,2,IF('Vessel List B'!FC47=3,3,IF('Vessel List B'!FC47=4,4,IF('Vessel List B'!FC47=5,5,IF('Vessel List B'!FC47=6,6,IF('Vessel List B'!FC47=7,7,IF('Vessel List B'!FC47=8,8,IF('Vessel List B'!FC47=9,9,IF('Vessel List B'!FC47=10,10,IF('Vessel List B'!FC47=11,11,IF('Vessel List B'!FC47=12,12,IF('Vessel List B'!FC47=13,13,IF('Vessel List B'!FC47=14,14,IF('Vessel List B'!FC47=15,15,IF('Vessel List B'!FC47=16,16,0)))))))))))))))))=0," ",VALUE(IF('Vessel List B'!FC47=1,1,IF('Vessel List B'!FC47=2,2,IF('Vessel List B'!FC47=3,3,IF('Vessel List B'!FC47=4,4,IF('Vessel List B'!FC47=5,5,IF('Vessel List B'!FC47=6,6,IF('Vessel List B'!FC47=7,7,IF('Vessel List B'!FC47=8,8,IF('Vessel List B'!FC47=9,9,IF('Vessel List B'!FC47=10,10,IF('Vessel List B'!FC47=11,11,IF('Vessel List B'!FC47=12,12,IF('Vessel List B'!FC47=13,13,IF('Vessel List B'!FC47=14,14,IF('Vessel List B'!FC47=15,15,IF('Vessel List B'!FC47=16,16,0))))))))))))))))))</f>
        <v xml:space="preserve"> </v>
      </c>
      <c r="HT48" s="154"/>
      <c r="HU48" s="158"/>
      <c r="HV48" s="390" t="str">
        <f t="shared" si="64"/>
        <v/>
      </c>
      <c r="HW48" s="158"/>
      <c r="HX48" s="137"/>
      <c r="HY48" s="388" t="str">
        <f t="shared" si="65"/>
        <v/>
      </c>
      <c r="HZ48" s="157" t="str">
        <f>IF(VALUE(IF('Vessel List B'!FP47=1,1,IF('Vessel List B'!FP47=2,2,IF('Vessel List B'!FP47=3,3,IF('Vessel List B'!FP47=4,4,IF('Vessel List B'!FP47=5,5,IF('Vessel List B'!FP47=6,6,IF('Vessel List B'!FP47=7,7,IF('Vessel List B'!FP47=8,8,IF('Vessel List B'!FP47=9,9,IF('Vessel List B'!FP47=10,10,IF('Vessel List B'!FP47=11,11,IF('Vessel List B'!FP47=12,12,IF('Vessel List B'!FP47=13,13,IF('Vessel List B'!FP47=14,14,IF('Vessel List B'!FP47=15,15,IF('Vessel List B'!FP47=16,16,0)))))))))))))))))=0," ",VALUE(IF('Vessel List B'!FP47=1,1,IF('Vessel List B'!FP47=2,2,IF('Vessel List B'!FP47=3,3,IF('Vessel List B'!FP47=4,4,IF('Vessel List B'!FP47=5,5,IF('Vessel List B'!FP47=6,6,IF('Vessel List B'!FP47=7,7,IF('Vessel List B'!FP47=8,8,IF('Vessel List B'!FP47=9,9,IF('Vessel List B'!FP47=10,10,IF('Vessel List B'!FP47=11,11,IF('Vessel List B'!FP47=12,12,IF('Vessel List B'!FP47=13,13,IF('Vessel List B'!FP47=14,14,IF('Vessel List B'!FP47=15,15,IF('Vessel List B'!FP47=16,16,0))))))))))))))))))</f>
        <v xml:space="preserve"> </v>
      </c>
      <c r="IA48" s="154"/>
      <c r="IB48" s="158"/>
      <c r="IC48" s="390" t="str">
        <f t="shared" si="66"/>
        <v/>
      </c>
      <c r="ID48" s="158"/>
      <c r="IE48" s="137"/>
      <c r="IF48" s="388" t="str">
        <f t="shared" si="67"/>
        <v/>
      </c>
      <c r="IG48" s="157" t="str">
        <f>IF(VALUE(IF('Vessel List B'!GC47=1,1,IF('Vessel List B'!GC47=2,2,IF('Vessel List B'!GC47=3,3,IF('Vessel List B'!GC47=4,4,IF('Vessel List B'!GC47=5,5,IF('Vessel List B'!GC47=6,6,IF('Vessel List B'!GC47=7,7,IF('Vessel List B'!GC47=8,8,IF('Vessel List B'!GC47=9,9,IF('Vessel List B'!GC47=10,10,IF('Vessel List B'!GC47=11,11,IF('Vessel List B'!GC47=12,12,IF('Vessel List B'!GC47=13,13,IF('Vessel List B'!GC47=14,14,IF('Vessel List B'!GC47=15,15,IF('Vessel List B'!GC47=16,16,0)))))))))))))))))=0," ",VALUE(IF('Vessel List B'!GC47=1,1,IF('Vessel List B'!GC47=2,2,IF('Vessel List B'!GC47=3,3,IF('Vessel List B'!GC47=4,4,IF('Vessel List B'!GC47=5,5,IF('Vessel List B'!GC47=6,6,IF('Vessel List B'!GC47=7,7,IF('Vessel List B'!GC47=8,8,IF('Vessel List B'!GC47=9,9,IF('Vessel List B'!GC47=10,10,IF('Vessel List B'!GC47=11,11,IF('Vessel List B'!GC47=12,12,IF('Vessel List B'!GC47=13,13,IF('Vessel List B'!GC47=14,14,IF('Vessel List B'!GC47=15,15,IF('Vessel List B'!GC47=16,16,0))))))))))))))))))</f>
        <v xml:space="preserve"> </v>
      </c>
      <c r="IH48" s="154"/>
      <c r="II48" s="158"/>
      <c r="IJ48" s="390" t="str">
        <f t="shared" si="68"/>
        <v/>
      </c>
      <c r="IK48" s="158"/>
      <c r="IL48" s="137"/>
      <c r="IM48" s="388" t="str">
        <f t="shared" si="69"/>
        <v/>
      </c>
      <c r="IN48" s="157" t="str">
        <f>IF(VALUE(IF('Vessel List B'!GP47=1,1,IF('Vessel List B'!GP47=2,2,IF('Vessel List B'!GP47=3,3,IF('Vessel List B'!GP47=4,4,IF('Vessel List B'!GP47=5,5,IF('Vessel List B'!GP47=6,6,IF('Vessel List B'!GP47=7,7,IF('Vessel List B'!GP47=8,8,IF('Vessel List B'!GP47=9,9,IF('Vessel List B'!GP47=10,10,IF('Vessel List B'!GP47=11,11,IF('Vessel List B'!GP47=12,12,IF('Vessel List B'!GP47=13,13,IF('Vessel List B'!GP47=14,14,IF('Vessel List B'!GP47=15,15,IF('Vessel List B'!GP47=16,16,0)))))))))))))))))=0," ",VALUE(IF('Vessel List B'!GP47=1,1,IF('Vessel List B'!GP47=2,2,IF('Vessel List B'!GP47=3,3,IF('Vessel List B'!GP47=4,4,IF('Vessel List B'!GP47=5,5,IF('Vessel List B'!GP47=6,6,IF('Vessel List B'!GP47=7,7,IF('Vessel List B'!GP47=8,8,IF('Vessel List B'!GP47=9,9,IF('Vessel List B'!GP47=10,10,IF('Vessel List B'!GP47=11,11,IF('Vessel List B'!GP47=12,12,IF('Vessel List B'!GP47=13,13,IF('Vessel List B'!GP47=14,14,IF('Vessel List B'!GP47=15,15,IF('Vessel List B'!GP47=16,16,0))))))))))))))))))</f>
        <v xml:space="preserve"> </v>
      </c>
      <c r="IO48" s="154"/>
      <c r="IP48" s="158"/>
      <c r="IQ48" s="390" t="str">
        <f t="shared" si="70"/>
        <v/>
      </c>
      <c r="IR48" s="158"/>
      <c r="IS48" s="137"/>
      <c r="IT48" s="388" t="str">
        <f t="shared" si="71"/>
        <v/>
      </c>
      <c r="IU48" s="157" t="str">
        <f>IF(VALUE(IF('Vessel List B'!HC47=1,1,IF('Vessel List B'!HC47=2,2,IF('Vessel List B'!HC47=3,3,IF('Vessel List B'!HC47=4,4,IF('Vessel List B'!HC47=5,5,IF('Vessel List B'!HC47=6,6,IF('Vessel List B'!HC47=7,7,IF('Vessel List B'!HC47=8,8,IF('Vessel List B'!HC47=9,9,IF('Vessel List B'!HC47=10,10,IF('Vessel List B'!HC47=11,11,IF('Vessel List B'!HC47=12,12,IF('Vessel List B'!HC47=13,13,IF('Vessel List B'!HC47=14,14,IF('Vessel List B'!HC47=15,15,IF('Vessel List B'!HC47=16,16,0)))))))))))))))))=0," ",VALUE(IF('Vessel List B'!HC47=1,1,IF('Vessel List B'!HC47=2,2,IF('Vessel List B'!HC47=3,3,IF('Vessel List B'!HC47=4,4,IF('Vessel List B'!HC47=5,5,IF('Vessel List B'!HC47=6,6,IF('Vessel List B'!HC47=7,7,IF('Vessel List B'!HC47=8,8,IF('Vessel List B'!HC47=9,9,IF('Vessel List B'!HC47=10,10,IF('Vessel List B'!HC47=11,11,IF('Vessel List B'!HC47=12,12,IF('Vessel List B'!HC47=13,13,IF('Vessel List B'!HC47=14,14,IF('Vessel List B'!HC47=15,15,IF('Vessel List B'!HC47=16,16,0))))))))))))))))))</f>
        <v xml:space="preserve"> </v>
      </c>
      <c r="IV48" s="154"/>
      <c r="IW48" s="158"/>
      <c r="IX48" s="390" t="str">
        <f t="shared" si="72"/>
        <v/>
      </c>
      <c r="IY48" s="158"/>
      <c r="IZ48" s="137"/>
      <c r="JA48" s="388" t="str">
        <f t="shared" si="73"/>
        <v/>
      </c>
      <c r="JB48" s="157" t="str">
        <f>IF(VALUE(IF('Vessel List B'!HP47=1,1,IF('Vessel List B'!HP47=2,2,IF('Vessel List B'!HP47=3,3,IF('Vessel List B'!HP47=4,4,IF('Vessel List B'!HP47=5,5,IF('Vessel List B'!HP47=6,6,IF('Vessel List B'!HP47=7,7,IF('Vessel List B'!HP47=8,8,IF('Vessel List B'!HP47=9,9,IF('Vessel List B'!HP47=10,10,IF('Vessel List B'!HP47=11,11,IF('Vessel List B'!HP47=12,12,IF('Vessel List B'!HP47=13,13,IF('Vessel List B'!HP47=14,14,IF('Vessel List B'!HP47=15,15,IF('Vessel List B'!HP47=16,16,0)))))))))))))))))=0," ",VALUE(IF('Vessel List B'!HP47=1,1,IF('Vessel List B'!HP47=2,2,IF('Vessel List B'!HP47=3,3,IF('Vessel List B'!HP47=4,4,IF('Vessel List B'!HP47=5,5,IF('Vessel List B'!HP47=6,6,IF('Vessel List B'!HP47=7,7,IF('Vessel List B'!HP47=8,8,IF('Vessel List B'!HP47=9,9,IF('Vessel List B'!HP47=10,10,IF('Vessel List B'!HP47=11,11,IF('Vessel List B'!HP47=12,12,IF('Vessel List B'!HP47=13,13,IF('Vessel List B'!HP47=14,14,IF('Vessel List B'!HP47=15,15,IF('Vessel List B'!HP47=16,16,0))))))))))))))))))</f>
        <v xml:space="preserve"> </v>
      </c>
      <c r="JC48" s="154"/>
      <c r="JD48" s="158"/>
      <c r="JE48" s="390" t="str">
        <f t="shared" si="74"/>
        <v/>
      </c>
      <c r="JF48" s="158"/>
      <c r="JG48" s="137"/>
      <c r="JH48" s="388" t="str">
        <f t="shared" si="75"/>
        <v/>
      </c>
      <c r="JI48" s="157" t="str">
        <f>IF(VALUE(IF('Vessel List B'!IC47=1,1,IF('Vessel List B'!IC47=2,2,IF('Vessel List B'!IC47=3,3,IF('Vessel List B'!IC47=4,4,IF('Vessel List B'!IC47=5,5,IF('Vessel List B'!IC47=6,6,IF('Vessel List B'!IC47=7,7,IF('Vessel List B'!IC47=8,8,IF('Vessel List B'!IC47=9,9,IF('Vessel List B'!IC47=10,10,IF('Vessel List B'!IC47=11,11,IF('Vessel List B'!IC47=12,12,IF('Vessel List B'!IC47=13,13,IF('Vessel List B'!IC47=14,14,IF('Vessel List B'!IC47=15,15,IF('Vessel List B'!IC47=16,16,0)))))))))))))))))=0," ",VALUE(IF('Vessel List B'!IC47=1,1,IF('Vessel List B'!IC47=2,2,IF('Vessel List B'!IC47=3,3,IF('Vessel List B'!IC47=4,4,IF('Vessel List B'!IC47=5,5,IF('Vessel List B'!IC47=6,6,IF('Vessel List B'!IC47=7,7,IF('Vessel List B'!IC47=8,8,IF('Vessel List B'!IC47=9,9,IF('Vessel List B'!IC47=10,10,IF('Vessel List B'!IC47=11,11,IF('Vessel List B'!IC47=12,12,IF('Vessel List B'!IC47=13,13,IF('Vessel List B'!IC47=14,14,IF('Vessel List B'!IC47=15,15,IF('Vessel List B'!IC47=16,16,0))))))))))))))))))</f>
        <v xml:space="preserve"> </v>
      </c>
      <c r="JJ48" s="154"/>
      <c r="JK48" s="158"/>
      <c r="JL48" s="390" t="str">
        <f t="shared" si="76"/>
        <v/>
      </c>
      <c r="JM48" s="158"/>
      <c r="JN48" s="137"/>
      <c r="JO48" s="388" t="str">
        <f t="shared" si="77"/>
        <v/>
      </c>
      <c r="JP48" s="157" t="str">
        <f>IF(VALUE(IF('Vessel List B'!IP47=1,1,IF('Vessel List B'!IP47=2,2,IF('Vessel List B'!IP47=3,3,IF('Vessel List B'!IP47=4,4,IF('Vessel List B'!IP47=5,5,IF('Vessel List B'!IP47=6,6,IF('Vessel List B'!IP47=7,7,IF('Vessel List B'!IP47=8,8,IF('Vessel List B'!IP47=9,9,IF('Vessel List B'!IP47=10,10,IF('Vessel List B'!IP47=11,11,IF('Vessel List B'!IP47=12,12,IF('Vessel List B'!IP47=13,13,IF('Vessel List B'!IP47=14,14,IF('Vessel List B'!IP47=15,15,IF('Vessel List B'!IP47=16,16,0)))))))))))))))))=0," ",VALUE(IF('Vessel List B'!IP47=1,1,IF('Vessel List B'!IP47=2,2,IF('Vessel List B'!IP47=3,3,IF('Vessel List B'!IP47=4,4,IF('Vessel List B'!IP47=5,5,IF('Vessel List B'!IP47=6,6,IF('Vessel List B'!IP47=7,7,IF('Vessel List B'!IP47=8,8,IF('Vessel List B'!IP47=9,9,IF('Vessel List B'!IP47=10,10,IF('Vessel List B'!IP47=11,11,IF('Vessel List B'!IP47=12,12,IF('Vessel List B'!IP47=13,13,IF('Vessel List B'!IP47=14,14,IF('Vessel List B'!IP47=15,15,IF('Vessel List B'!IP47=16,16,0))))))))))))))))))</f>
        <v xml:space="preserve"> </v>
      </c>
      <c r="JQ48" s="154"/>
      <c r="JR48" s="158"/>
      <c r="JS48" s="390" t="str">
        <f t="shared" si="78"/>
        <v/>
      </c>
      <c r="JT48" s="158"/>
      <c r="JU48" s="137"/>
      <c r="JV48" s="397" t="str">
        <f t="shared" si="79"/>
        <v/>
      </c>
      <c r="JW48" s="403"/>
    </row>
    <row r="49" spans="1:283" ht="15" x14ac:dyDescent="0.25">
      <c r="A49" s="132">
        <f>'Vessel List A'!B48</f>
        <v>41623</v>
      </c>
      <c r="B49" s="157" t="str">
        <f>IF(VALUE(IF('Vessel List A'!C48=1,1,IF('Vessel List A'!C48=2,2,IF('Vessel List A'!C48=3,3,IF('Vessel List A'!C48=4,4,IF('Vessel List A'!C48=5,5,IF('Vessel List A'!C48=6,6,IF('Vessel List A'!C48=7,7,IF('Vessel List A'!C48=8,8,IF('Vessel List A'!C48=9,9,IF('Vessel List A'!C48=10,10,IF('Vessel List A'!C48=11,11,IF('Vessel List A'!C48=12,12,IF('Vessel List A'!C48=13,13,IF('Vessel List A'!C48=14,14,IF('Vessel List A'!C48=15,15,IF('Vessel List A'!C48=16,16,0)))))))))))))))))=0," ",VALUE(IF('Vessel List A'!C48=1,1,IF('Vessel List A'!C48=2,2,IF('Vessel List A'!C48=3,3,IF('Vessel List A'!C48=4,4,IF('Vessel List A'!C48=5,5,IF('Vessel List A'!C48=6,6,IF('Vessel List A'!C48=7,7,IF('Vessel List A'!C48=8,8,IF('Vessel List A'!C48=9,9,IF('Vessel List A'!C48=10,10,IF('Vessel List A'!C48=11,11,IF('Vessel List A'!C48=12,12,IF('Vessel List A'!C48=13,13,IF('Vessel List A'!C48=14,14,IF('Vessel List A'!C48=15,15,IF('Vessel List A'!C48=16,16,0))))))))))))))))))</f>
        <v xml:space="preserve"> </v>
      </c>
      <c r="C49" s="154"/>
      <c r="D49" s="158"/>
      <c r="E49" s="390" t="str">
        <f t="shared" si="0"/>
        <v/>
      </c>
      <c r="F49" s="162"/>
      <c r="G49" s="137"/>
      <c r="H49" s="388" t="str">
        <f t="shared" si="1"/>
        <v/>
      </c>
      <c r="I49" s="157" t="str">
        <f>IF(VALUE(IF('Vessel List A'!P48=1,1,IF('Vessel List A'!P48=2,2,IF('Vessel List A'!P48=3,3,IF('Vessel List A'!P48=4,4,IF('Vessel List A'!P48=5,5,IF('Vessel List A'!P48=6,6,IF('Vessel List A'!P48=7,7,IF('Vessel List A'!P48=8,8,IF('Vessel List A'!P48=9,9,IF('Vessel List A'!P48=10,10,IF('Vessel List A'!P48=11,11,IF('Vessel List A'!P48=12,12,IF('Vessel List A'!P48=13,13,IF('Vessel List A'!P48=14,14,IF('Vessel List A'!P48=15,15,IF('Vessel List A'!P48=16,16,0)))))))))))))))))=0," ",VALUE(IF('Vessel List A'!P48=1,1,IF('Vessel List A'!P48=2,2,IF('Vessel List A'!P48=3,3,IF('Vessel List A'!P48=4,4,IF('Vessel List A'!P48=5,5,IF('Vessel List A'!P48=6,6,IF('Vessel List A'!P48=7,7,IF('Vessel List A'!P48=8,8,IF('Vessel List A'!P48=9,9,IF('Vessel List A'!P48=10,10,IF('Vessel List A'!P48=11,11,IF('Vessel List A'!P48=12,12,IF('Vessel List A'!P48=13,13,IF('Vessel List A'!P48=14,14,IF('Vessel List A'!P48=15,15,IF('Vessel List A'!P48=16,16,0))))))))))))))))))</f>
        <v xml:space="preserve"> </v>
      </c>
      <c r="J49" s="154"/>
      <c r="K49" s="158"/>
      <c r="L49" s="390" t="str">
        <f t="shared" si="2"/>
        <v/>
      </c>
      <c r="M49" s="162"/>
      <c r="N49" s="137"/>
      <c r="O49" s="388" t="str">
        <f t="shared" si="3"/>
        <v/>
      </c>
      <c r="P49" s="157" t="str">
        <f>IF(VALUE(IF('Vessel List A'!AC48=1,1,IF('Vessel List A'!AC48=2,2,IF('Vessel List A'!AC48=3,3,IF('Vessel List A'!AC48=4,4,IF('Vessel List A'!AC48=5,5,IF('Vessel List A'!AC48=6,6,IF('Vessel List A'!AC48=7,7,IF('Vessel List A'!AC48=8,8,IF('Vessel List A'!AC48=9,9,IF('Vessel List A'!AC48=10,10,IF('Vessel List A'!AC48=11,11,IF('Vessel List A'!AC48=12,12,IF('Vessel List A'!AC48=13,13,IF('Vessel List A'!AC48=14,14,IF('Vessel List A'!AC48=15,15,IF('Vessel List A'!AC48=16,16,0)))))))))))))))))=0," ",VALUE(IF('Vessel List A'!AC48=1,1,IF('Vessel List A'!AC48=2,2,IF('Vessel List A'!AC48=3,3,IF('Vessel List A'!AC48=4,4,IF('Vessel List A'!AC48=5,5,IF('Vessel List A'!AC48=6,6,IF('Vessel List A'!AC48=7,7,IF('Vessel List A'!AC48=8,8,IF('Vessel List A'!AC48=9,9,IF('Vessel List A'!AC48=10,10,IF('Vessel List A'!AC48=11,11,IF('Vessel List A'!AC48=12,12,IF('Vessel List A'!AC48=13,13,IF('Vessel List A'!AC48=14,14,IF('Vessel List A'!AC48=15,15,IF('Vessel List A'!AC48=16,16,0))))))))))))))))))</f>
        <v xml:space="preserve"> </v>
      </c>
      <c r="Q49" s="154"/>
      <c r="R49" s="158"/>
      <c r="S49" s="390" t="str">
        <f t="shared" si="4"/>
        <v/>
      </c>
      <c r="T49" s="162"/>
      <c r="U49" s="137"/>
      <c r="V49" s="388" t="str">
        <f t="shared" si="5"/>
        <v/>
      </c>
      <c r="W49" s="157" t="str">
        <f>IF(VALUE(IF('Vessel List A'!AP48=1,1,IF('Vessel List A'!AP48=2,2,IF('Vessel List A'!AP48=3,3,IF('Vessel List A'!AP48=4,4,IF('Vessel List A'!AP48=5,5,IF('Vessel List A'!AP48=6,6,IF('Vessel List A'!AP48=7,7,IF('Vessel List A'!AP48=8,8,IF('Vessel List A'!AP48=9,9,IF('Vessel List A'!AP48=10,10,IF('Vessel List A'!AP48=11,11,IF('Vessel List A'!AP48=12,12,IF('Vessel List A'!AP48=13,13,IF('Vessel List A'!AP48=14,14,IF('Vessel List A'!AP48=15,15,IF('Vessel List A'!AP48=16,16,0)))))))))))))))))=0," ",VALUE(IF('Vessel List A'!AP48=1,1,IF('Vessel List A'!AP48=2,2,IF('Vessel List A'!AP48=3,3,IF('Vessel List A'!AP48=4,4,IF('Vessel List A'!AP48=5,5,IF('Vessel List A'!AP48=6,6,IF('Vessel List A'!AP48=7,7,IF('Vessel List A'!AP48=8,8,IF('Vessel List A'!AP48=9,9,IF('Vessel List A'!AP48=10,10,IF('Vessel List A'!AP48=11,11,IF('Vessel List A'!AP48=12,12,IF('Vessel List A'!AP48=13,13,IF('Vessel List A'!AP48=14,14,IF('Vessel List A'!AP48=15,15,IF('Vessel List A'!AP48=16,16,0))))))))))))))))))</f>
        <v xml:space="preserve"> </v>
      </c>
      <c r="X49" s="154"/>
      <c r="Y49" s="158"/>
      <c r="Z49" s="390" t="str">
        <f t="shared" si="6"/>
        <v/>
      </c>
      <c r="AA49" s="162"/>
      <c r="AB49" s="137"/>
      <c r="AC49" s="388" t="str">
        <f t="shared" si="7"/>
        <v/>
      </c>
      <c r="AD49" s="157" t="str">
        <f>IF(VALUE(IF('Vessel List A'!BC48=1,1,IF('Vessel List A'!BC48=2,2,IF('Vessel List A'!BC48=3,3,IF('Vessel List A'!BC48=4,4,IF('Vessel List A'!BC48=5,5,IF('Vessel List A'!BC48=6,6,IF('Vessel List A'!BC48=7,7,IF('Vessel List A'!BC48=8,8,IF('Vessel List A'!BC48=9,9,IF('Vessel List A'!BC48=10,10,IF('Vessel List A'!BC48=11,11,IF('Vessel List A'!BC48=12,12,IF('Vessel List A'!BC48=13,13,IF('Vessel List A'!BC48=14,14,IF('Vessel List A'!BC48=15,15,IF('Vessel List A'!BC48=16,16,0)))))))))))))))))=0," ",VALUE(IF('Vessel List A'!BC48=1,1,IF('Vessel List A'!BC48=2,2,IF('Vessel List A'!BC48=3,3,IF('Vessel List A'!BC48=4,4,IF('Vessel List A'!BC48=5,5,IF('Vessel List A'!BC48=6,6,IF('Vessel List A'!BC48=7,7,IF('Vessel List A'!BC48=8,8,IF('Vessel List A'!BC48=9,9,IF('Vessel List A'!BC48=10,10,IF('Vessel List A'!BC48=11,11,IF('Vessel List A'!BC48=12,12,IF('Vessel List A'!BC48=13,13,IF('Vessel List A'!BC48=14,14,IF('Vessel List A'!BC48=15,15,IF('Vessel List A'!BC48=16,16,0))))))))))))))))))</f>
        <v xml:space="preserve"> </v>
      </c>
      <c r="AE49" s="154"/>
      <c r="AF49" s="158"/>
      <c r="AG49" s="390" t="str">
        <f t="shared" si="8"/>
        <v/>
      </c>
      <c r="AH49" s="162"/>
      <c r="AI49" s="137"/>
      <c r="AJ49" s="388" t="str">
        <f t="shared" si="9"/>
        <v/>
      </c>
      <c r="AK49" s="157" t="str">
        <f>IF(VALUE(IF('Vessel List A'!BP48=1,1,IF('Vessel List A'!BP48=2,2,IF('Vessel List A'!BP48=3,3,IF('Vessel List A'!BP48=4,4,IF('Vessel List A'!BP48=5,5,IF('Vessel List A'!BP48=6,6,IF('Vessel List A'!BP48=7,7,IF('Vessel List A'!BP48=8,8,IF('Vessel List A'!BP48=9,9,IF('Vessel List A'!BP48=10,10,IF('Vessel List A'!BP48=11,11,IF('Vessel List A'!BP48=12,12,IF('Vessel List A'!BP48=13,13,IF('Vessel List A'!BP48=14,14,IF('Vessel List A'!BP48=15,15,IF('Vessel List A'!BP48=16,16,0)))))))))))))))))=0," ",VALUE(IF('Vessel List A'!BP48=1,1,IF('Vessel List A'!BP48=2,2,IF('Vessel List A'!BP48=3,3,IF('Vessel List A'!BP48=4,4,IF('Vessel List A'!BP48=5,5,IF('Vessel List A'!BP48=6,6,IF('Vessel List A'!BP48=7,7,IF('Vessel List A'!BP48=8,8,IF('Vessel List A'!BP48=9,9,IF('Vessel List A'!BP48=10,10,IF('Vessel List A'!BP48=11,11,IF('Vessel List A'!BP48=12,12,IF('Vessel List A'!BP48=13,13,IF('Vessel List A'!BP48=14,14,IF('Vessel List A'!BP48=15,15,IF('Vessel List A'!BP48=16,16,0))))))))))))))))))</f>
        <v xml:space="preserve"> </v>
      </c>
      <c r="AL49" s="154"/>
      <c r="AM49" s="158"/>
      <c r="AN49" s="390" t="str">
        <f t="shared" si="10"/>
        <v/>
      </c>
      <c r="AO49" s="162"/>
      <c r="AP49" s="137"/>
      <c r="AQ49" s="388" t="str">
        <f t="shared" si="11"/>
        <v/>
      </c>
      <c r="AR49" s="157" t="str">
        <f>IF(VALUE(IF('Vessel List A'!CC48=1,1,IF('Vessel List A'!CC48=2,2,IF('Vessel List A'!CC48=3,3,IF('Vessel List A'!CC48=4,4,IF('Vessel List A'!CC48=5,5,IF('Vessel List A'!CC48=6,6,IF('Vessel List A'!CC48=7,7,IF('Vessel List A'!CC48=8,8,IF('Vessel List A'!CC48=9,9,IF('Vessel List A'!CC48=10,10,IF('Vessel List A'!CC48=11,11,IF('Vessel List A'!CC48=12,12,IF('Vessel List A'!CC48=13,13,IF('Vessel List A'!CC48=14,14,IF('Vessel List A'!CC48=15,15,IF('Vessel List A'!CC48=16,16,0)))))))))))))))))=0," ",VALUE(IF('Vessel List A'!CC48=1,1,IF('Vessel List A'!CC48=2,2,IF('Vessel List A'!CC48=3,3,IF('Vessel List A'!CC48=4,4,IF('Vessel List A'!CC48=5,5,IF('Vessel List A'!CC48=6,6,IF('Vessel List A'!CC48=7,7,IF('Vessel List A'!CC48=8,8,IF('Vessel List A'!CC48=9,9,IF('Vessel List A'!CC48=10,10,IF('Vessel List A'!CC48=11,11,IF('Vessel List A'!CC48=12,12,IF('Vessel List A'!CC48=13,13,IF('Vessel List A'!CC48=14,14,IF('Vessel List A'!CC48=15,15,IF('Vessel List A'!CC48=16,16,0))))))))))))))))))</f>
        <v xml:space="preserve"> </v>
      </c>
      <c r="AS49" s="154"/>
      <c r="AT49" s="158"/>
      <c r="AU49" s="390" t="str">
        <f t="shared" si="12"/>
        <v/>
      </c>
      <c r="AV49" s="162"/>
      <c r="AW49" s="137"/>
      <c r="AX49" s="388" t="str">
        <f t="shared" si="13"/>
        <v/>
      </c>
      <c r="AY49" s="157" t="str">
        <f>IF(VALUE(IF('Vessel List A'!CP48=1,1,IF('Vessel List A'!CP48=2,2,IF('Vessel List A'!CP48=3,3,IF('Vessel List A'!CP48=4,4,IF('Vessel List A'!CP48=5,5,IF('Vessel List A'!CP48=6,6,IF('Vessel List A'!CP48=7,7,IF('Vessel List A'!CP48=8,8,IF('Vessel List A'!CP48=9,9,IF('Vessel List A'!CP48=10,10,IF('Vessel List A'!CP48=11,11,IF('Vessel List A'!CP48=12,12,IF('Vessel List A'!CP48=13,13,IF('Vessel List A'!CP48=14,14,IF('Vessel List A'!CP48=15,15,IF('Vessel List A'!CP48=16,16,0)))))))))))))))))=0," ",VALUE(IF('Vessel List A'!CP48=1,1,IF('Vessel List A'!CP48=2,2,IF('Vessel List A'!CP48=3,3,IF('Vessel List A'!CP48=4,4,IF('Vessel List A'!CP48=5,5,IF('Vessel List A'!CP48=6,6,IF('Vessel List A'!CP48=7,7,IF('Vessel List A'!CP48=8,8,IF('Vessel List A'!CP48=9,9,IF('Vessel List A'!CP48=10,10,IF('Vessel List A'!CP48=11,11,IF('Vessel List A'!CP48=12,12,IF('Vessel List A'!CP48=13,13,IF('Vessel List A'!CP48=14,14,IF('Vessel List A'!CP48=15,15,IF('Vessel List A'!CP48=16,16,0))))))))))))))))))</f>
        <v xml:space="preserve"> </v>
      </c>
      <c r="AZ49" s="154"/>
      <c r="BA49" s="158"/>
      <c r="BB49" s="390" t="str">
        <f t="shared" si="14"/>
        <v/>
      </c>
      <c r="BC49" s="162"/>
      <c r="BD49" s="137"/>
      <c r="BE49" s="388" t="str">
        <f t="shared" si="15"/>
        <v/>
      </c>
      <c r="BF49" s="157" t="str">
        <f>IF(VALUE(IF('Vessel List A'!DC48=1,1,IF('Vessel List A'!DC48=2,2,IF('Vessel List A'!DC48=3,3,IF('Vessel List A'!DC48=4,4,IF('Vessel List A'!DC48=5,5,IF('Vessel List A'!DC48=6,6,IF('Vessel List A'!DC48=7,7,IF('Vessel List A'!DC48=8,8,IF('Vessel List A'!DC48=9,9,IF('Vessel List A'!DC48=10,10,IF('Vessel List A'!DC48=11,11,IF('Vessel List A'!DC48=12,12,IF('Vessel List A'!DC48=13,13,IF('Vessel List A'!DC48=14,14,IF('Vessel List A'!DC48=15,15,IF('Vessel List A'!DC48=16,16,0)))))))))))))))))=0," ",VALUE(IF('Vessel List A'!DC48=1,1,IF('Vessel List A'!DC48=2,2,IF('Vessel List A'!DC48=3,3,IF('Vessel List A'!DC48=4,4,IF('Vessel List A'!DC48=5,5,IF('Vessel List A'!DC48=6,6,IF('Vessel List A'!DC48=7,7,IF('Vessel List A'!DC48=8,8,IF('Vessel List A'!DC48=9,9,IF('Vessel List A'!DC48=10,10,IF('Vessel List A'!DC48=11,11,IF('Vessel List A'!DC48=12,12,IF('Vessel List A'!DC48=13,13,IF('Vessel List A'!DC48=14,14,IF('Vessel List A'!DC48=15,15,IF('Vessel List A'!DC48=16,16,0))))))))))))))))))</f>
        <v xml:space="preserve"> </v>
      </c>
      <c r="BG49" s="154"/>
      <c r="BH49" s="158"/>
      <c r="BI49" s="390" t="str">
        <f t="shared" si="16"/>
        <v/>
      </c>
      <c r="BJ49" s="162"/>
      <c r="BK49" s="137"/>
      <c r="BL49" s="388" t="str">
        <f t="shared" si="17"/>
        <v/>
      </c>
      <c r="BM49" s="157" t="str">
        <f>IF(VALUE(IF('Vessel List A'!DP48=1,1,IF('Vessel List A'!DP48=2,2,IF('Vessel List A'!DP48=3,3,IF('Vessel List A'!DP48=4,4,IF('Vessel List A'!DP48=5,5,IF('Vessel List A'!DP48=6,6,IF('Vessel List A'!DP48=7,7,IF('Vessel List A'!DP48=8,8,IF('Vessel List A'!DP48=9,9,IF('Vessel List A'!DP48=10,10,IF('Vessel List A'!DP48=11,11,IF('Vessel List A'!DP48=12,12,IF('Vessel List A'!DP48=13,13,IF('Vessel List A'!DP48=14,14,IF('Vessel List A'!DP48=15,15,IF('Vessel List A'!DP48=16,16,0)))))))))))))))))=0," ",VALUE(IF('Vessel List A'!DP48=1,1,IF('Vessel List A'!DP48=2,2,IF('Vessel List A'!DP48=3,3,IF('Vessel List A'!DP48=4,4,IF('Vessel List A'!DP48=5,5,IF('Vessel List A'!DP48=6,6,IF('Vessel List A'!DP48=7,7,IF('Vessel List A'!DP48=8,8,IF('Vessel List A'!DP48=9,9,IF('Vessel List A'!DP48=10,10,IF('Vessel List A'!DP48=11,11,IF('Vessel List A'!DP48=12,12,IF('Vessel List A'!DP48=13,13,IF('Vessel List A'!DP48=14,14,IF('Vessel List A'!DP48=15,15,IF('Vessel List A'!DP48=16,16,0))))))))))))))))))</f>
        <v xml:space="preserve"> </v>
      </c>
      <c r="BN49" s="154"/>
      <c r="BO49" s="158"/>
      <c r="BP49" s="390" t="str">
        <f t="shared" si="18"/>
        <v/>
      </c>
      <c r="BQ49" s="162"/>
      <c r="BR49" s="137"/>
      <c r="BS49" s="388" t="str">
        <f t="shared" si="19"/>
        <v/>
      </c>
      <c r="BT49" s="157" t="str">
        <f>IF(VALUE(IF('Vessel List A'!EC48=1,1,IF('Vessel List A'!EC48=2,2,IF('Vessel List A'!EC48=3,3,IF('Vessel List A'!EC48=4,4,IF('Vessel List A'!EC48=5,5,IF('Vessel List A'!EC48=6,6,IF('Vessel List A'!EC48=7,7,IF('Vessel List A'!EC48=8,8,IF('Vessel List A'!EC48=9,9,IF('Vessel List A'!EC48=10,10,IF('Vessel List A'!EC48=11,11,IF('Vessel List A'!EC48=12,12,IF('Vessel List A'!EC48=13,13,IF('Vessel List A'!EC48=14,14,IF('Vessel List A'!EC48=15,15,IF('Vessel List A'!EC48=16,16,0)))))))))))))))))=0," ",VALUE(IF('Vessel List A'!EC48=1,1,IF('Vessel List A'!EC48=2,2,IF('Vessel List A'!EC48=3,3,IF('Vessel List A'!EC48=4,4,IF('Vessel List A'!EC48=5,5,IF('Vessel List A'!EC48=6,6,IF('Vessel List A'!EC48=7,7,IF('Vessel List A'!EC48=8,8,IF('Vessel List A'!EC48=9,9,IF('Vessel List A'!EC48=10,10,IF('Vessel List A'!EC48=11,11,IF('Vessel List A'!EC48=12,12,IF('Vessel List A'!EC48=13,13,IF('Vessel List A'!EC48=14,14,IF('Vessel List A'!EC48=15,15,IF('Vessel List A'!EC48=16,16,0))))))))))))))))))</f>
        <v xml:space="preserve"> </v>
      </c>
      <c r="BU49" s="154"/>
      <c r="BV49" s="158"/>
      <c r="BW49" s="390" t="str">
        <f t="shared" si="20"/>
        <v/>
      </c>
      <c r="BX49" s="162"/>
      <c r="BY49" s="137"/>
      <c r="BZ49" s="388" t="str">
        <f t="shared" si="21"/>
        <v/>
      </c>
      <c r="CA49" s="157" t="str">
        <f>IF(VALUE(IF('Vessel List A'!EP48=1,1,IF('Vessel List A'!EP48=2,2,IF('Vessel List A'!EP48=3,3,IF('Vessel List A'!EP48=4,4,IF('Vessel List A'!EP48=5,5,IF('Vessel List A'!EP48=6,6,IF('Vessel List A'!EP48=7,7,IF('Vessel List A'!EP48=8,8,IF('Vessel List A'!EP48=9,9,IF('Vessel List A'!EP48=10,10,IF('Vessel List A'!EP48=11,11,IF('Vessel List A'!EP48=12,12,IF('Vessel List A'!EP48=13,13,IF('Vessel List A'!EP48=14,14,IF('Vessel List A'!EP48=15,15,IF('Vessel List A'!EP48=16,16,0)))))))))))))))))=0," ",VALUE(IF('Vessel List A'!EP48=1,1,IF('Vessel List A'!EP48=2,2,IF('Vessel List A'!EP48=3,3,IF('Vessel List A'!EP48=4,4,IF('Vessel List A'!EP48=5,5,IF('Vessel List A'!EP48=6,6,IF('Vessel List A'!EP48=7,7,IF('Vessel List A'!EP48=8,8,IF('Vessel List A'!EP48=9,9,IF('Vessel List A'!EP48=10,10,IF('Vessel List A'!EP48=11,11,IF('Vessel List A'!EP48=12,12,IF('Vessel List A'!EP48=13,13,IF('Vessel List A'!EP48=14,14,IF('Vessel List A'!EP48=15,15,IF('Vessel List A'!EP48=16,16,0))))))))))))))))))</f>
        <v xml:space="preserve"> </v>
      </c>
      <c r="CB49" s="154"/>
      <c r="CC49" s="158"/>
      <c r="CD49" s="390" t="str">
        <f t="shared" si="22"/>
        <v/>
      </c>
      <c r="CE49" s="162"/>
      <c r="CF49" s="137"/>
      <c r="CG49" s="388" t="str">
        <f t="shared" si="23"/>
        <v/>
      </c>
      <c r="CH49" s="157" t="str">
        <f>IF(VALUE(IF('Vessel List A'!FC48=1,1,IF('Vessel List A'!FC48=2,2,IF('Vessel List A'!FC48=3,3,IF('Vessel List A'!FC48=4,4,IF('Vessel List A'!FC48=5,5,IF('Vessel List A'!FC48=6,6,IF('Vessel List A'!FC48=7,7,IF('Vessel List A'!FC48=8,8,IF('Vessel List A'!FC48=9,9,IF('Vessel List A'!FC48=10,10,IF('Vessel List A'!FC48=11,11,IF('Vessel List A'!FC48=12,12,IF('Vessel List A'!FC48=13,13,IF('Vessel List A'!FC48=14,14,IF('Vessel List A'!FC48=15,15,IF('Vessel List A'!FC48=16,16,0)))))))))))))))))=0," ",VALUE(IF('Vessel List A'!FC48=1,1,IF('Vessel List A'!FC48=2,2,IF('Vessel List A'!FC48=3,3,IF('Vessel List A'!FC48=4,4,IF('Vessel List A'!FC48=5,5,IF('Vessel List A'!FC48=6,6,IF('Vessel List A'!FC48=7,7,IF('Vessel List A'!FC48=8,8,IF('Vessel List A'!FC48=9,9,IF('Vessel List A'!FC48=10,10,IF('Vessel List A'!FC48=11,11,IF('Vessel List A'!FC48=12,12,IF('Vessel List A'!FC48=13,13,IF('Vessel List A'!FC48=14,14,IF('Vessel List A'!FC48=15,15,IF('Vessel List A'!FC48=16,16,0))))))))))))))))))</f>
        <v xml:space="preserve"> </v>
      </c>
      <c r="CI49" s="154"/>
      <c r="CJ49" s="158"/>
      <c r="CK49" s="390" t="str">
        <f t="shared" si="24"/>
        <v/>
      </c>
      <c r="CL49" s="162"/>
      <c r="CM49" s="137"/>
      <c r="CN49" s="388" t="str">
        <f t="shared" si="25"/>
        <v/>
      </c>
      <c r="CO49" s="157" t="str">
        <f>IF(VALUE(IF('Vessel List A'!FP48=1,1,IF('Vessel List A'!FP48=2,2,IF('Vessel List A'!FP48=3,3,IF('Vessel List A'!FP48=4,4,IF('Vessel List A'!FP48=5,5,IF('Vessel List A'!FP48=6,6,IF('Vessel List A'!FP48=7,7,IF('Vessel List A'!FP48=8,8,IF('Vessel List A'!FP48=9,9,IF('Vessel List A'!FP48=10,10,IF('Vessel List A'!FP48=11,11,IF('Vessel List A'!FP48=12,12,IF('Vessel List A'!FP48=13,13,IF('Vessel List A'!FP48=14,14,IF('Vessel List A'!FP48=15,15,IF('Vessel List A'!FP48=16,16,0)))))))))))))))))=0," ",VALUE(IF('Vessel List A'!FP48=1,1,IF('Vessel List A'!FP48=2,2,IF('Vessel List A'!FP48=3,3,IF('Vessel List A'!FP48=4,4,IF('Vessel List A'!FP48=5,5,IF('Vessel List A'!FP48=6,6,IF('Vessel List A'!FP48=7,7,IF('Vessel List A'!FP48=8,8,IF('Vessel List A'!FP48=9,9,IF('Vessel List A'!FP48=10,10,IF('Vessel List A'!FP48=11,11,IF('Vessel List A'!FP48=12,12,IF('Vessel List A'!FP48=13,13,IF('Vessel List A'!FP48=14,14,IF('Vessel List A'!FP48=15,15,IF('Vessel List A'!FP48=16,16,0))))))))))))))))))</f>
        <v xml:space="preserve"> </v>
      </c>
      <c r="CP49" s="154"/>
      <c r="CQ49" s="158"/>
      <c r="CR49" s="390" t="str">
        <f t="shared" si="26"/>
        <v/>
      </c>
      <c r="CS49" s="162"/>
      <c r="CT49" s="137"/>
      <c r="CU49" s="388" t="str">
        <f t="shared" si="27"/>
        <v/>
      </c>
      <c r="CV49" s="157" t="str">
        <f>IF(VALUE(IF('Vessel List A'!GC48=1,1,IF('Vessel List A'!GC48=2,2,IF('Vessel List A'!GC48=3,3,IF('Vessel List A'!GC48=4,4,IF('Vessel List A'!GC48=5,5,IF('Vessel List A'!GC48=6,6,IF('Vessel List A'!GC48=7,7,IF('Vessel List A'!GC48=8,8,IF('Vessel List A'!GC48=9,9,IF('Vessel List A'!GC48=10,10,IF('Vessel List A'!GC48=11,11,IF('Vessel List A'!GC48=12,12,IF('Vessel List A'!GC48=13,13,IF('Vessel List A'!GC48=14,14,IF('Vessel List A'!GC48=15,15,IF('Vessel List A'!GC48=16,16,0)))))))))))))))))=0," ",VALUE(IF('Vessel List A'!GC48=1,1,IF('Vessel List A'!GC48=2,2,IF('Vessel List A'!GC48=3,3,IF('Vessel List A'!GC48=4,4,IF('Vessel List A'!GC48=5,5,IF('Vessel List A'!GC48=6,6,IF('Vessel List A'!GC48=7,7,IF('Vessel List A'!GC48=8,8,IF('Vessel List A'!GC48=9,9,IF('Vessel List A'!GC48=10,10,IF('Vessel List A'!GC48=11,11,IF('Vessel List A'!GC48=12,12,IF('Vessel List A'!GC48=13,13,IF('Vessel List A'!GC48=14,14,IF('Vessel List A'!GC48=15,15,IF('Vessel List A'!GC48=16,16,0))))))))))))))))))</f>
        <v xml:space="preserve"> </v>
      </c>
      <c r="CW49" s="154"/>
      <c r="CX49" s="158"/>
      <c r="CY49" s="390" t="str">
        <f t="shared" si="28"/>
        <v/>
      </c>
      <c r="CZ49" s="162"/>
      <c r="DA49" s="137"/>
      <c r="DB49" s="388" t="str">
        <f t="shared" si="29"/>
        <v/>
      </c>
      <c r="DC49" s="157" t="str">
        <f>IF(VALUE(IF('Vessel List A'!GP48=1,1,IF('Vessel List A'!GP48=2,2,IF('Vessel List A'!GP48=3,3,IF('Vessel List A'!GP48=4,4,IF('Vessel List A'!GP48=5,5,IF('Vessel List A'!GP48=6,6,IF('Vessel List A'!GP48=7,7,IF('Vessel List A'!GP48=8,8,IF('Vessel List A'!GP48=9,9,IF('Vessel List A'!GP48=10,10,IF('Vessel List A'!GP48=11,11,IF('Vessel List A'!GP48=12,12,IF('Vessel List A'!GP48=13,13,IF('Vessel List A'!GP48=14,14,IF('Vessel List A'!GP48=15,15,IF('Vessel List A'!GP48=16,16,0)))))))))))))))))=0," ",VALUE(IF('Vessel List A'!GP48=1,1,IF('Vessel List A'!GP48=2,2,IF('Vessel List A'!GP48=3,3,IF('Vessel List A'!GP48=4,4,IF('Vessel List A'!GP48=5,5,IF('Vessel List A'!GP48=6,6,IF('Vessel List A'!GP48=7,7,IF('Vessel List A'!GP48=8,8,IF('Vessel List A'!GP48=9,9,IF('Vessel List A'!GP48=10,10,IF('Vessel List A'!GP48=11,11,IF('Vessel List A'!GP48=12,12,IF('Vessel List A'!GP48=13,13,IF('Vessel List A'!GP48=14,14,IF('Vessel List A'!GP48=15,15,IF('Vessel List A'!GP48=16,16,0))))))))))))))))))</f>
        <v xml:space="preserve"> </v>
      </c>
      <c r="DD49" s="154"/>
      <c r="DE49" s="158"/>
      <c r="DF49" s="390" t="str">
        <f t="shared" si="30"/>
        <v/>
      </c>
      <c r="DG49" s="162"/>
      <c r="DH49" s="137"/>
      <c r="DI49" s="388" t="str">
        <f t="shared" si="31"/>
        <v/>
      </c>
      <c r="DJ49" s="157" t="str">
        <f>IF(VALUE(IF('Vessel List A'!HC48=1,1,IF('Vessel List A'!HC48=2,2,IF('Vessel List A'!HC48=3,3,IF('Vessel List A'!HC48=4,4,IF('Vessel List A'!HC48=5,5,IF('Vessel List A'!HC48=6,6,IF('Vessel List A'!HC48=7,7,IF('Vessel List A'!HC48=8,8,IF('Vessel List A'!HC48=9,9,IF('Vessel List A'!HC48=10,10,IF('Vessel List A'!HC48=11,11,IF('Vessel List A'!HC48=12,12,IF('Vessel List A'!HC48=13,13,IF('Vessel List A'!HC48=14,14,IF('Vessel List A'!HC48=15,15,IF('Vessel List A'!HC48=16,16,0)))))))))))))))))=0," ",VALUE(IF('Vessel List A'!HC48=1,1,IF('Vessel List A'!HC48=2,2,IF('Vessel List A'!HC48=3,3,IF('Vessel List A'!HC48=4,4,IF('Vessel List A'!HC48=5,5,IF('Vessel List A'!HC48=6,6,IF('Vessel List A'!HC48=7,7,IF('Vessel List A'!HC48=8,8,IF('Vessel List A'!HC48=9,9,IF('Vessel List A'!HC48=10,10,IF('Vessel List A'!HC48=11,11,IF('Vessel List A'!HC48=12,12,IF('Vessel List A'!HC48=13,13,IF('Vessel List A'!HC48=14,14,IF('Vessel List A'!HC48=15,15,IF('Vessel List A'!HC48=16,16,0))))))))))))))))))</f>
        <v xml:space="preserve"> </v>
      </c>
      <c r="DK49" s="154"/>
      <c r="DL49" s="158"/>
      <c r="DM49" s="390" t="str">
        <f t="shared" si="32"/>
        <v/>
      </c>
      <c r="DN49" s="162"/>
      <c r="DO49" s="137"/>
      <c r="DP49" s="388" t="str">
        <f t="shared" si="33"/>
        <v/>
      </c>
      <c r="DQ49" s="157" t="str">
        <f>IF(VALUE(IF('Vessel List A'!HP48=1,1,IF('Vessel List A'!HP48=2,2,IF('Vessel List A'!HP48=3,3,IF('Vessel List A'!HP48=4,4,IF('Vessel List A'!HP48=5,5,IF('Vessel List A'!HP48=6,6,IF('Vessel List A'!HP48=7,7,IF('Vessel List A'!HP48=8,8,IF('Vessel List A'!HP48=9,9,IF('Vessel List A'!HP48=10,10,IF('Vessel List A'!HP48=11,11,IF('Vessel List A'!HP48=12,12,IF('Vessel List A'!HP48=13,13,IF('Vessel List A'!HP48=14,14,IF('Vessel List A'!HP48=15,15,IF('Vessel List A'!HP48=16,16,0)))))))))))))))))=0," ",VALUE(IF('Vessel List A'!HP48=1,1,IF('Vessel List A'!HP48=2,2,IF('Vessel List A'!HP48=3,3,IF('Vessel List A'!HP48=4,4,IF('Vessel List A'!HP48=5,5,IF('Vessel List A'!HP48=6,6,IF('Vessel List A'!HP48=7,7,IF('Vessel List A'!HP48=8,8,IF('Vessel List A'!HP48=9,9,IF('Vessel List A'!HP48=10,10,IF('Vessel List A'!HP48=11,11,IF('Vessel List A'!HP48=12,12,IF('Vessel List A'!HP48=13,13,IF('Vessel List A'!HP48=14,14,IF('Vessel List A'!HP48=15,15,IF('Vessel List A'!HP48=16,16,0))))))))))))))))))</f>
        <v xml:space="preserve"> </v>
      </c>
      <c r="DR49" s="154"/>
      <c r="DS49" s="158"/>
      <c r="DT49" s="390" t="str">
        <f t="shared" si="34"/>
        <v/>
      </c>
      <c r="DU49" s="162"/>
      <c r="DV49" s="137"/>
      <c r="DW49" s="388" t="str">
        <f t="shared" si="35"/>
        <v/>
      </c>
      <c r="DX49" s="157" t="str">
        <f>IF(VALUE(IF('Vessel List A'!IC48=1,1,IF('Vessel List A'!IC48=2,2,IF('Vessel List A'!IC48=3,3,IF('Vessel List A'!IC48=4,4,IF('Vessel List A'!IC48=5,5,IF('Vessel List A'!IC48=6,6,IF('Vessel List A'!IC48=7,7,IF('Vessel List A'!IC48=8,8,IF('Vessel List A'!IC48=9,9,IF('Vessel List A'!IC48=10,10,IF('Vessel List A'!IC48=11,11,IF('Vessel List A'!IC48=12,12,IF('Vessel List A'!IC48=13,13,IF('Vessel List A'!IC48=14,14,IF('Vessel List A'!IC48=15,15,IF('Vessel List A'!IC48=16,16,0)))))))))))))))))=0," ",VALUE(IF('Vessel List A'!IC48=1,1,IF('Vessel List A'!IC48=2,2,IF('Vessel List A'!IC48=3,3,IF('Vessel List A'!IC48=4,4,IF('Vessel List A'!IC48=5,5,IF('Vessel List A'!IC48=6,6,IF('Vessel List A'!IC48=7,7,IF('Vessel List A'!IC48=8,8,IF('Vessel List A'!IC48=9,9,IF('Vessel List A'!IC48=10,10,IF('Vessel List A'!IC48=11,11,IF('Vessel List A'!IC48=12,12,IF('Vessel List A'!IC48=13,13,IF('Vessel List A'!IC48=14,14,IF('Vessel List A'!IC48=15,15,IF('Vessel List A'!IC48=16,16,0))))))))))))))))))</f>
        <v xml:space="preserve"> </v>
      </c>
      <c r="DY49" s="154"/>
      <c r="DZ49" s="158"/>
      <c r="EA49" s="390" t="str">
        <f t="shared" si="36"/>
        <v/>
      </c>
      <c r="EB49" s="162"/>
      <c r="EC49" s="137"/>
      <c r="ED49" s="388" t="str">
        <f t="shared" si="37"/>
        <v/>
      </c>
      <c r="EE49" s="157" t="str">
        <f>IF(VALUE(IF('Vessel List A'!IP48=1,1,IF('Vessel List A'!IP48=2,2,IF('Vessel List A'!IP48=3,3,IF('Vessel List A'!IP48=4,4,IF('Vessel List A'!IP48=5,5,IF('Vessel List A'!IP48=6,6,IF('Vessel List A'!IP48=7,7,IF('Vessel List A'!IP48=8,8,IF('Vessel List A'!IP48=9,9,IF('Vessel List A'!IP48=10,10,IF('Vessel List A'!IP48=11,11,IF('Vessel List A'!IP48=12,12,IF('Vessel List A'!IP48=13,13,IF('Vessel List A'!IP48=14,14,IF('Vessel List A'!IP48=15,15,IF('Vessel List A'!IP48=16,16,0)))))))))))))))))=0," ",VALUE(IF('Vessel List A'!IP48=1,1,IF('Vessel List A'!IP48=2,2,IF('Vessel List A'!IP48=3,3,IF('Vessel List A'!IP48=4,4,IF('Vessel List A'!IP48=5,5,IF('Vessel List A'!IP48=6,6,IF('Vessel List A'!IP48=7,7,IF('Vessel List A'!IP48=8,8,IF('Vessel List A'!IP48=9,9,IF('Vessel List A'!IP48=10,10,IF('Vessel List A'!IP48=11,11,IF('Vessel List A'!IP48=12,12,IF('Vessel List A'!IP48=13,13,IF('Vessel List A'!IP48=14,14,IF('Vessel List A'!IP48=15,15,IF('Vessel List A'!IP48=16,16,0))))))))))))))))))</f>
        <v xml:space="preserve"> </v>
      </c>
      <c r="EF49" s="154"/>
      <c r="EG49" s="158"/>
      <c r="EH49" s="390" t="str">
        <f t="shared" si="38"/>
        <v/>
      </c>
      <c r="EI49" s="162"/>
      <c r="EJ49" s="137"/>
      <c r="EK49" s="397" t="str">
        <f t="shared" si="39"/>
        <v/>
      </c>
      <c r="EL49" s="144"/>
      <c r="EM49" s="157" t="str">
        <f>IF(VALUE(IF('Vessel List B'!C48=1,1,IF('Vessel List B'!C48=2,2,IF('Vessel List B'!C48=3,3,IF('Vessel List B'!C48=4,4,IF('Vessel List B'!C48=5,5,IF('Vessel List B'!C48=6,6,IF('Vessel List B'!C48=7,7,IF('Vessel List B'!C48=8,8,IF('Vessel List B'!C48=9,9,IF('Vessel List B'!C48=10,10,IF('Vessel List B'!C48=11,11,IF('Vessel List B'!C48=12,12,IF('Vessel List B'!C48=13,13,IF('Vessel List B'!C48=14,14,IF('Vessel List B'!C48=15,15,IF('Vessel List B'!C48=16,16,0)))))))))))))))))=0," ",VALUE(IF('Vessel List B'!C48=1,1,IF('Vessel List B'!C48=2,2,IF('Vessel List B'!C48=3,3,IF('Vessel List B'!C48=4,4,IF('Vessel List B'!C48=5,5,IF('Vessel List B'!C48=6,6,IF('Vessel List B'!C48=7,7,IF('Vessel List B'!C48=8,8,IF('Vessel List B'!C48=9,9,IF('Vessel List B'!C48=10,10,IF('Vessel List B'!C48=11,11,IF('Vessel List B'!C48=12,12,IF('Vessel List B'!C48=13,13,IF('Vessel List B'!C48=14,14,IF('Vessel List B'!C48=15,15,IF('Vessel List B'!C48=16,16,0))))))))))))))))))</f>
        <v xml:space="preserve"> </v>
      </c>
      <c r="EN49" s="154"/>
      <c r="EO49" s="158"/>
      <c r="EP49" s="390" t="str">
        <f t="shared" si="40"/>
        <v/>
      </c>
      <c r="EQ49" s="162"/>
      <c r="ER49" s="137"/>
      <c r="ES49" s="388" t="str">
        <f t="shared" si="41"/>
        <v/>
      </c>
      <c r="ET49" s="157" t="str">
        <f>IF(VALUE(IF('Vessel List B'!P48=1,1,IF('Vessel List B'!P48=2,2,IF('Vessel List B'!P48=3,3,IF('Vessel List B'!P48=4,4,IF('Vessel List B'!P48=5,5,IF('Vessel List B'!P48=6,6,IF('Vessel List B'!P48=7,7,IF('Vessel List B'!P48=8,8,IF('Vessel List B'!P48=9,9,IF('Vessel List B'!P48=10,10,IF('Vessel List B'!P48=11,11,IF('Vessel List B'!P48=12,12,IF('Vessel List B'!P48=13,13,IF('Vessel List B'!P48=14,14,IF('Vessel List B'!P48=15,15,IF('Vessel List B'!P48=16,16,0)))))))))))))))))=0," ",VALUE(IF('Vessel List B'!P48=1,1,IF('Vessel List B'!P48=2,2,IF('Vessel List B'!P48=3,3,IF('Vessel List B'!P48=4,4,IF('Vessel List B'!P48=5,5,IF('Vessel List B'!P48=6,6,IF('Vessel List B'!P48=7,7,IF('Vessel List B'!P48=8,8,IF('Vessel List B'!P48=9,9,IF('Vessel List B'!P48=10,10,IF('Vessel List B'!P48=11,11,IF('Vessel List B'!P48=12,12,IF('Vessel List B'!P48=13,13,IF('Vessel List B'!P48=14,14,IF('Vessel List B'!P48=15,15,IF('Vessel List B'!P48=16,16,0))))))))))))))))))</f>
        <v xml:space="preserve"> </v>
      </c>
      <c r="EU49" s="154"/>
      <c r="EV49" s="158"/>
      <c r="EW49" s="390" t="str">
        <f t="shared" si="42"/>
        <v/>
      </c>
      <c r="EX49" s="162"/>
      <c r="EY49" s="137"/>
      <c r="EZ49" s="388" t="str">
        <f t="shared" si="43"/>
        <v/>
      </c>
      <c r="FA49" s="157" t="str">
        <f>IF(VALUE(IF('Vessel List B'!AC48=1,1,IF('Vessel List B'!AC48=2,2,IF('Vessel List B'!AC48=3,3,IF('Vessel List B'!AC48=4,4,IF('Vessel List B'!AC48=5,5,IF('Vessel List B'!AC48=6,6,IF('Vessel List B'!AC48=7,7,IF('Vessel List B'!AC48=8,8,IF('Vessel List B'!AC48=9,9,IF('Vessel List B'!AC48=10,10,IF('Vessel List B'!AC48=11,11,IF('Vessel List B'!AC48=12,12,IF('Vessel List B'!AC48=13,13,IF('Vessel List B'!AC48=14,14,IF('Vessel List B'!AC48=15,15,IF('Vessel List B'!AC48=16,16,0)))))))))))))))))=0," ",VALUE(IF('Vessel List B'!AC48=1,1,IF('Vessel List B'!AC48=2,2,IF('Vessel List B'!AC48=3,3,IF('Vessel List B'!AC48=4,4,IF('Vessel List B'!AC48=5,5,IF('Vessel List B'!AC48=6,6,IF('Vessel List B'!AC48=7,7,IF('Vessel List B'!AC48=8,8,IF('Vessel List B'!AC48=9,9,IF('Vessel List B'!AC48=10,10,IF('Vessel List B'!AC48=11,11,IF('Vessel List B'!AC48=12,12,IF('Vessel List B'!AC48=13,13,IF('Vessel List B'!AC48=14,14,IF('Vessel List B'!AC48=15,15,IF('Vessel List B'!AC48=16,16,0))))))))))))))))))</f>
        <v xml:space="preserve"> </v>
      </c>
      <c r="FB49" s="154"/>
      <c r="FC49" s="158"/>
      <c r="FD49" s="390" t="str">
        <f t="shared" si="44"/>
        <v/>
      </c>
      <c r="FE49" s="162"/>
      <c r="FF49" s="137"/>
      <c r="FG49" s="388" t="str">
        <f t="shared" si="45"/>
        <v/>
      </c>
      <c r="FH49" s="157" t="str">
        <f>IF(VALUE(IF('Vessel List B'!AP48=1,1,IF('Vessel List B'!AP48=2,2,IF('Vessel List B'!AP48=3,3,IF('Vessel List B'!AP48=4,4,IF('Vessel List B'!AP48=5,5,IF('Vessel List B'!AP48=6,6,IF('Vessel List B'!AP48=7,7,IF('Vessel List B'!AP48=8,8,IF('Vessel List B'!AP48=9,9,IF('Vessel List B'!AP48=10,10,IF('Vessel List B'!AP48=11,11,IF('Vessel List B'!AP48=12,12,IF('Vessel List B'!AP48=13,13,IF('Vessel List B'!AP48=14,14,IF('Vessel List B'!AP48=15,15,IF('Vessel List B'!AP48=16,16,0)))))))))))))))))=0," ",VALUE(IF('Vessel List B'!AP48=1,1,IF('Vessel List B'!AP48=2,2,IF('Vessel List B'!AP48=3,3,IF('Vessel List B'!AP48=4,4,IF('Vessel List B'!AP48=5,5,IF('Vessel List B'!AP48=6,6,IF('Vessel List B'!AP48=7,7,IF('Vessel List B'!AP48=8,8,IF('Vessel List B'!AP48=9,9,IF('Vessel List B'!AP48=10,10,IF('Vessel List B'!AP48=11,11,IF('Vessel List B'!AP48=12,12,IF('Vessel List B'!AP48=13,13,IF('Vessel List B'!AP48=14,14,IF('Vessel List B'!AP48=15,15,IF('Vessel List B'!AP48=16,16,0))))))))))))))))))</f>
        <v xml:space="preserve"> </v>
      </c>
      <c r="FI49" s="154"/>
      <c r="FJ49" s="158"/>
      <c r="FK49" s="390" t="str">
        <f t="shared" si="46"/>
        <v/>
      </c>
      <c r="FL49" s="162"/>
      <c r="FM49" s="137"/>
      <c r="FN49" s="388" t="str">
        <f t="shared" si="47"/>
        <v/>
      </c>
      <c r="FO49" s="157" t="str">
        <f>IF(VALUE(IF('Vessel List B'!BC48=1,1,IF('Vessel List B'!BC48=2,2,IF('Vessel List B'!BC48=3,3,IF('Vessel List B'!BC48=4,4,IF('Vessel List B'!BC48=5,5,IF('Vessel List B'!BC48=6,6,IF('Vessel List B'!BC48=7,7,IF('Vessel List B'!BC48=8,8,IF('Vessel List B'!BC48=9,9,IF('Vessel List B'!BC48=10,10,IF('Vessel List B'!BC48=11,11,IF('Vessel List B'!BC48=12,12,IF('Vessel List B'!BC48=13,13,IF('Vessel List B'!BC48=14,14,IF('Vessel List B'!BC48=15,15,IF('Vessel List B'!BC48=16,16,0)))))))))))))))))=0," ",VALUE(IF('Vessel List B'!BC48=1,1,IF('Vessel List B'!BC48=2,2,IF('Vessel List B'!BC48=3,3,IF('Vessel List B'!BC48=4,4,IF('Vessel List B'!BC48=5,5,IF('Vessel List B'!BC48=6,6,IF('Vessel List B'!BC48=7,7,IF('Vessel List B'!BC48=8,8,IF('Vessel List B'!BC48=9,9,IF('Vessel List B'!BC48=10,10,IF('Vessel List B'!BC48=11,11,IF('Vessel List B'!BC48=12,12,IF('Vessel List B'!BC48=13,13,IF('Vessel List B'!BC48=14,14,IF('Vessel List B'!BC48=15,15,IF('Vessel List B'!BC48=16,16,0))))))))))))))))))</f>
        <v xml:space="preserve"> </v>
      </c>
      <c r="FP49" s="154"/>
      <c r="FQ49" s="158"/>
      <c r="FR49" s="390" t="str">
        <f t="shared" si="48"/>
        <v/>
      </c>
      <c r="FS49" s="162"/>
      <c r="FT49" s="137"/>
      <c r="FU49" s="388" t="str">
        <f t="shared" si="49"/>
        <v/>
      </c>
      <c r="FV49" s="157" t="str">
        <f>IF(VALUE(IF('Vessel List B'!BP48=1,1,IF('Vessel List B'!BP48=2,2,IF('Vessel List B'!BP48=3,3,IF('Vessel List B'!BP48=4,4,IF('Vessel List B'!BP48=5,5,IF('Vessel List B'!BP48=6,6,IF('Vessel List B'!BP48=7,7,IF('Vessel List B'!BP48=8,8,IF('Vessel List B'!BP48=9,9,IF('Vessel List B'!BP48=10,10,IF('Vessel List B'!BP48=11,11,IF('Vessel List B'!BP48=12,12,IF('Vessel List B'!BP48=13,13,IF('Vessel List B'!BP48=14,14,IF('Vessel List B'!BP48=15,15,IF('Vessel List B'!BP48=16,16,0)))))))))))))))))=0," ",VALUE(IF('Vessel List B'!BP48=1,1,IF('Vessel List B'!BP48=2,2,IF('Vessel List B'!BP48=3,3,IF('Vessel List B'!BP48=4,4,IF('Vessel List B'!BP48=5,5,IF('Vessel List B'!BP48=6,6,IF('Vessel List B'!BP48=7,7,IF('Vessel List B'!BP48=8,8,IF('Vessel List B'!BP48=9,9,IF('Vessel List B'!BP48=10,10,IF('Vessel List B'!BP48=11,11,IF('Vessel List B'!BP48=12,12,IF('Vessel List B'!BP48=13,13,IF('Vessel List B'!BP48=14,14,IF('Vessel List B'!BP48=15,15,IF('Vessel List B'!BP48=16,16,0))))))))))))))))))</f>
        <v xml:space="preserve"> </v>
      </c>
      <c r="FW49" s="154"/>
      <c r="FX49" s="158"/>
      <c r="FY49" s="390" t="str">
        <f t="shared" si="50"/>
        <v/>
      </c>
      <c r="FZ49" s="162"/>
      <c r="GA49" s="137"/>
      <c r="GB49" s="388" t="str">
        <f t="shared" si="51"/>
        <v/>
      </c>
      <c r="GC49" s="157" t="str">
        <f>IF(VALUE(IF('Vessel List B'!CC48=1,1,IF('Vessel List B'!CC48=2,2,IF('Vessel List B'!CC48=3,3,IF('Vessel List B'!CC48=4,4,IF('Vessel List B'!CC48=5,5,IF('Vessel List B'!CC48=6,6,IF('Vessel List B'!CC48=7,7,IF('Vessel List B'!CC48=8,8,IF('Vessel List B'!CC48=9,9,IF('Vessel List B'!CC48=10,10,IF('Vessel List B'!CC48=11,11,IF('Vessel List B'!CC48=12,12,IF('Vessel List B'!CC48=13,13,IF('Vessel List B'!CC48=14,14,IF('Vessel List B'!CC48=15,15,IF('Vessel List B'!CC48=16,16,0)))))))))))))))))=0," ",VALUE(IF('Vessel List B'!CC48=1,1,IF('Vessel List B'!CC48=2,2,IF('Vessel List B'!CC48=3,3,IF('Vessel List B'!CC48=4,4,IF('Vessel List B'!CC48=5,5,IF('Vessel List B'!CC48=6,6,IF('Vessel List B'!CC48=7,7,IF('Vessel List B'!CC48=8,8,IF('Vessel List B'!CC48=9,9,IF('Vessel List B'!CC48=10,10,IF('Vessel List B'!CC48=11,11,IF('Vessel List B'!CC48=12,12,IF('Vessel List B'!CC48=13,13,IF('Vessel List B'!CC48=14,14,IF('Vessel List B'!CC48=15,15,IF('Vessel List B'!CC48=16,16,0))))))))))))))))))</f>
        <v xml:space="preserve"> </v>
      </c>
      <c r="GD49" s="154"/>
      <c r="GE49" s="158"/>
      <c r="GF49" s="390" t="str">
        <f t="shared" si="52"/>
        <v/>
      </c>
      <c r="GG49" s="162"/>
      <c r="GH49" s="137"/>
      <c r="GI49" s="388" t="str">
        <f t="shared" si="53"/>
        <v/>
      </c>
      <c r="GJ49" s="157" t="str">
        <f>IF(VALUE(IF('Vessel List B'!CP48=1,1,IF('Vessel List B'!CP48=2,2,IF('Vessel List B'!CP48=3,3,IF('Vessel List B'!CP48=4,4,IF('Vessel List B'!CP48=5,5,IF('Vessel List B'!CP48=6,6,IF('Vessel List B'!CP48=7,7,IF('Vessel List B'!CP48=8,8,IF('Vessel List B'!CP48=9,9,IF('Vessel List B'!CP48=10,10,IF('Vessel List B'!CP48=11,11,IF('Vessel List B'!CP48=12,12,IF('Vessel List B'!CP48=13,13,IF('Vessel List B'!CP48=14,14,IF('Vessel List B'!CP48=15,15,IF('Vessel List B'!CP48=16,16,0)))))))))))))))))=0," ",VALUE(IF('Vessel List B'!CP48=1,1,IF('Vessel List B'!CP48=2,2,IF('Vessel List B'!CP48=3,3,IF('Vessel List B'!CP48=4,4,IF('Vessel List B'!CP48=5,5,IF('Vessel List B'!CP48=6,6,IF('Vessel List B'!CP48=7,7,IF('Vessel List B'!CP48=8,8,IF('Vessel List B'!CP48=9,9,IF('Vessel List B'!CP48=10,10,IF('Vessel List B'!CP48=11,11,IF('Vessel List B'!CP48=12,12,IF('Vessel List B'!CP48=13,13,IF('Vessel List B'!CP48=14,14,IF('Vessel List B'!CP48=15,15,IF('Vessel List B'!CP48=16,16,0))))))))))))))))))</f>
        <v xml:space="preserve"> </v>
      </c>
      <c r="GK49" s="154"/>
      <c r="GL49" s="158"/>
      <c r="GM49" s="390" t="str">
        <f t="shared" si="54"/>
        <v/>
      </c>
      <c r="GN49" s="162"/>
      <c r="GO49" s="137"/>
      <c r="GP49" s="388" t="str">
        <f t="shared" si="55"/>
        <v/>
      </c>
      <c r="GQ49" s="157" t="str">
        <f>IF(VALUE(IF('Vessel List B'!DC48=1,1,IF('Vessel List B'!DC48=2,2,IF('Vessel List B'!DC48=3,3,IF('Vessel List B'!DC48=4,4,IF('Vessel List B'!DC48=5,5,IF('Vessel List B'!DC48=6,6,IF('Vessel List B'!DC48=7,7,IF('Vessel List B'!DC48=8,8,IF('Vessel List B'!DC48=9,9,IF('Vessel List B'!DC48=10,10,IF('Vessel List B'!DC48=11,11,IF('Vessel List B'!DC48=12,12,IF('Vessel List B'!DC48=13,13,IF('Vessel List B'!DC48=14,14,IF('Vessel List B'!DC48=15,15,IF('Vessel List B'!DC48=16,16,0)))))))))))))))))=0," ",VALUE(IF('Vessel List B'!DC48=1,1,IF('Vessel List B'!DC48=2,2,IF('Vessel List B'!DC48=3,3,IF('Vessel List B'!DC48=4,4,IF('Vessel List B'!DC48=5,5,IF('Vessel List B'!DC48=6,6,IF('Vessel List B'!DC48=7,7,IF('Vessel List B'!DC48=8,8,IF('Vessel List B'!DC48=9,9,IF('Vessel List B'!DC48=10,10,IF('Vessel List B'!DC48=11,11,IF('Vessel List B'!DC48=12,12,IF('Vessel List B'!DC48=13,13,IF('Vessel List B'!DC48=14,14,IF('Vessel List B'!DC48=15,15,IF('Vessel List B'!DC48=16,16,0))))))))))))))))))</f>
        <v xml:space="preserve"> </v>
      </c>
      <c r="GR49" s="154"/>
      <c r="GS49" s="158"/>
      <c r="GT49" s="390" t="str">
        <f t="shared" si="56"/>
        <v/>
      </c>
      <c r="GU49" s="162"/>
      <c r="GV49" s="137"/>
      <c r="GW49" s="388" t="str">
        <f t="shared" si="57"/>
        <v/>
      </c>
      <c r="GX49" s="157" t="str">
        <f>IF(VALUE(IF('Vessel List B'!DP48=1,1,IF('Vessel List B'!DP48=2,2,IF('Vessel List B'!DP48=3,3,IF('Vessel List B'!DP48=4,4,IF('Vessel List B'!DP48=5,5,IF('Vessel List B'!DP48=6,6,IF('Vessel List B'!DP48=7,7,IF('Vessel List B'!DP48=8,8,IF('Vessel List B'!DP48=9,9,IF('Vessel List B'!DP48=10,10,IF('Vessel List B'!DP48=11,11,IF('Vessel List B'!DP48=12,12,IF('Vessel List B'!DP48=13,13,IF('Vessel List B'!DP48=14,14,IF('Vessel List B'!DP48=15,15,IF('Vessel List B'!DP48=16,16,0)))))))))))))))))=0," ",VALUE(IF('Vessel List B'!DP48=1,1,IF('Vessel List B'!DP48=2,2,IF('Vessel List B'!DP48=3,3,IF('Vessel List B'!DP48=4,4,IF('Vessel List B'!DP48=5,5,IF('Vessel List B'!DP48=6,6,IF('Vessel List B'!DP48=7,7,IF('Vessel List B'!DP48=8,8,IF('Vessel List B'!DP48=9,9,IF('Vessel List B'!DP48=10,10,IF('Vessel List B'!DP48=11,11,IF('Vessel List B'!DP48=12,12,IF('Vessel List B'!DP48=13,13,IF('Vessel List B'!DP48=14,14,IF('Vessel List B'!DP48=15,15,IF('Vessel List B'!DP48=16,16,0))))))))))))))))))</f>
        <v xml:space="preserve"> </v>
      </c>
      <c r="GY49" s="154"/>
      <c r="GZ49" s="158"/>
      <c r="HA49" s="390" t="str">
        <f t="shared" si="58"/>
        <v/>
      </c>
      <c r="HB49" s="162"/>
      <c r="HC49" s="137"/>
      <c r="HD49" s="388" t="str">
        <f t="shared" si="59"/>
        <v/>
      </c>
      <c r="HE49" s="157" t="str">
        <f>IF(VALUE(IF('Vessel List B'!EC48=1,1,IF('Vessel List B'!EC48=2,2,IF('Vessel List B'!EC48=3,3,IF('Vessel List B'!EC48=4,4,IF('Vessel List B'!EC48=5,5,IF('Vessel List B'!EC48=6,6,IF('Vessel List B'!EC48=7,7,IF('Vessel List B'!EC48=8,8,IF('Vessel List B'!EC48=9,9,IF('Vessel List B'!EC48=10,10,IF('Vessel List B'!EC48=11,11,IF('Vessel List B'!EC48=12,12,IF('Vessel List B'!EC48=13,13,IF('Vessel List B'!EC48=14,14,IF('Vessel List B'!EC48=15,15,IF('Vessel List B'!EC48=16,16,0)))))))))))))))))=0," ",VALUE(IF('Vessel List B'!EC48=1,1,IF('Vessel List B'!EC48=2,2,IF('Vessel List B'!EC48=3,3,IF('Vessel List B'!EC48=4,4,IF('Vessel List B'!EC48=5,5,IF('Vessel List B'!EC48=6,6,IF('Vessel List B'!EC48=7,7,IF('Vessel List B'!EC48=8,8,IF('Vessel List B'!EC48=9,9,IF('Vessel List B'!EC48=10,10,IF('Vessel List B'!EC48=11,11,IF('Vessel List B'!EC48=12,12,IF('Vessel List B'!EC48=13,13,IF('Vessel List B'!EC48=14,14,IF('Vessel List B'!EC48=15,15,IF('Vessel List B'!EC48=16,16,0))))))))))))))))))</f>
        <v xml:space="preserve"> </v>
      </c>
      <c r="HF49" s="154"/>
      <c r="HG49" s="158"/>
      <c r="HH49" s="390" t="str">
        <f t="shared" si="60"/>
        <v/>
      </c>
      <c r="HI49" s="162"/>
      <c r="HJ49" s="137"/>
      <c r="HK49" s="388" t="str">
        <f t="shared" si="61"/>
        <v/>
      </c>
      <c r="HL49" s="157" t="str">
        <f>IF(VALUE(IF('Vessel List B'!EP48=1,1,IF('Vessel List B'!EP48=2,2,IF('Vessel List B'!EP48=3,3,IF('Vessel List B'!EP48=4,4,IF('Vessel List B'!EP48=5,5,IF('Vessel List B'!EP48=6,6,IF('Vessel List B'!EP48=7,7,IF('Vessel List B'!EP48=8,8,IF('Vessel List B'!EP48=9,9,IF('Vessel List B'!EP48=10,10,IF('Vessel List B'!EP48=11,11,IF('Vessel List B'!EP48=12,12,IF('Vessel List B'!EP48=13,13,IF('Vessel List B'!EP48=14,14,IF('Vessel List B'!EP48=15,15,IF('Vessel List B'!EP48=16,16,0)))))))))))))))))=0," ",VALUE(IF('Vessel List B'!EP48=1,1,IF('Vessel List B'!EP48=2,2,IF('Vessel List B'!EP48=3,3,IF('Vessel List B'!EP48=4,4,IF('Vessel List B'!EP48=5,5,IF('Vessel List B'!EP48=6,6,IF('Vessel List B'!EP48=7,7,IF('Vessel List B'!EP48=8,8,IF('Vessel List B'!EP48=9,9,IF('Vessel List B'!EP48=10,10,IF('Vessel List B'!EP48=11,11,IF('Vessel List B'!EP48=12,12,IF('Vessel List B'!EP48=13,13,IF('Vessel List B'!EP48=14,14,IF('Vessel List B'!EP48=15,15,IF('Vessel List B'!EP48=16,16,0))))))))))))))))))</f>
        <v xml:space="preserve"> </v>
      </c>
      <c r="HM49" s="154"/>
      <c r="HN49" s="158"/>
      <c r="HO49" s="390" t="str">
        <f t="shared" si="62"/>
        <v/>
      </c>
      <c r="HP49" s="162"/>
      <c r="HQ49" s="137"/>
      <c r="HR49" s="388" t="str">
        <f t="shared" si="63"/>
        <v/>
      </c>
      <c r="HS49" s="157" t="str">
        <f>IF(VALUE(IF('Vessel List B'!FC48=1,1,IF('Vessel List B'!FC48=2,2,IF('Vessel List B'!FC48=3,3,IF('Vessel List B'!FC48=4,4,IF('Vessel List B'!FC48=5,5,IF('Vessel List B'!FC48=6,6,IF('Vessel List B'!FC48=7,7,IF('Vessel List B'!FC48=8,8,IF('Vessel List B'!FC48=9,9,IF('Vessel List B'!FC48=10,10,IF('Vessel List B'!FC48=11,11,IF('Vessel List B'!FC48=12,12,IF('Vessel List B'!FC48=13,13,IF('Vessel List B'!FC48=14,14,IF('Vessel List B'!FC48=15,15,IF('Vessel List B'!FC48=16,16,0)))))))))))))))))=0," ",VALUE(IF('Vessel List B'!FC48=1,1,IF('Vessel List B'!FC48=2,2,IF('Vessel List B'!FC48=3,3,IF('Vessel List B'!FC48=4,4,IF('Vessel List B'!FC48=5,5,IF('Vessel List B'!FC48=6,6,IF('Vessel List B'!FC48=7,7,IF('Vessel List B'!FC48=8,8,IF('Vessel List B'!FC48=9,9,IF('Vessel List B'!FC48=10,10,IF('Vessel List B'!FC48=11,11,IF('Vessel List B'!FC48=12,12,IF('Vessel List B'!FC48=13,13,IF('Vessel List B'!FC48=14,14,IF('Vessel List B'!FC48=15,15,IF('Vessel List B'!FC48=16,16,0))))))))))))))))))</f>
        <v xml:space="preserve"> </v>
      </c>
      <c r="HT49" s="154"/>
      <c r="HU49" s="158"/>
      <c r="HV49" s="390" t="str">
        <f t="shared" si="64"/>
        <v/>
      </c>
      <c r="HW49" s="162"/>
      <c r="HX49" s="137"/>
      <c r="HY49" s="388" t="str">
        <f t="shared" si="65"/>
        <v/>
      </c>
      <c r="HZ49" s="157" t="str">
        <f>IF(VALUE(IF('Vessel List B'!FP48=1,1,IF('Vessel List B'!FP48=2,2,IF('Vessel List B'!FP48=3,3,IF('Vessel List B'!FP48=4,4,IF('Vessel List B'!FP48=5,5,IF('Vessel List B'!FP48=6,6,IF('Vessel List B'!FP48=7,7,IF('Vessel List B'!FP48=8,8,IF('Vessel List B'!FP48=9,9,IF('Vessel List B'!FP48=10,10,IF('Vessel List B'!FP48=11,11,IF('Vessel List B'!FP48=12,12,IF('Vessel List B'!FP48=13,13,IF('Vessel List B'!FP48=14,14,IF('Vessel List B'!FP48=15,15,IF('Vessel List B'!FP48=16,16,0)))))))))))))))))=0," ",VALUE(IF('Vessel List B'!FP48=1,1,IF('Vessel List B'!FP48=2,2,IF('Vessel List B'!FP48=3,3,IF('Vessel List B'!FP48=4,4,IF('Vessel List B'!FP48=5,5,IF('Vessel List B'!FP48=6,6,IF('Vessel List B'!FP48=7,7,IF('Vessel List B'!FP48=8,8,IF('Vessel List B'!FP48=9,9,IF('Vessel List B'!FP48=10,10,IF('Vessel List B'!FP48=11,11,IF('Vessel List B'!FP48=12,12,IF('Vessel List B'!FP48=13,13,IF('Vessel List B'!FP48=14,14,IF('Vessel List B'!FP48=15,15,IF('Vessel List B'!FP48=16,16,0))))))))))))))))))</f>
        <v xml:space="preserve"> </v>
      </c>
      <c r="IA49" s="154"/>
      <c r="IB49" s="158"/>
      <c r="IC49" s="390" t="str">
        <f t="shared" si="66"/>
        <v/>
      </c>
      <c r="ID49" s="162"/>
      <c r="IE49" s="137"/>
      <c r="IF49" s="388" t="str">
        <f t="shared" si="67"/>
        <v/>
      </c>
      <c r="IG49" s="157" t="str">
        <f>IF(VALUE(IF('Vessel List B'!GC48=1,1,IF('Vessel List B'!GC48=2,2,IF('Vessel List B'!GC48=3,3,IF('Vessel List B'!GC48=4,4,IF('Vessel List B'!GC48=5,5,IF('Vessel List B'!GC48=6,6,IF('Vessel List B'!GC48=7,7,IF('Vessel List B'!GC48=8,8,IF('Vessel List B'!GC48=9,9,IF('Vessel List B'!GC48=10,10,IF('Vessel List B'!GC48=11,11,IF('Vessel List B'!GC48=12,12,IF('Vessel List B'!GC48=13,13,IF('Vessel List B'!GC48=14,14,IF('Vessel List B'!GC48=15,15,IF('Vessel List B'!GC48=16,16,0)))))))))))))))))=0," ",VALUE(IF('Vessel List B'!GC48=1,1,IF('Vessel List B'!GC48=2,2,IF('Vessel List B'!GC48=3,3,IF('Vessel List B'!GC48=4,4,IF('Vessel List B'!GC48=5,5,IF('Vessel List B'!GC48=6,6,IF('Vessel List B'!GC48=7,7,IF('Vessel List B'!GC48=8,8,IF('Vessel List B'!GC48=9,9,IF('Vessel List B'!GC48=10,10,IF('Vessel List B'!GC48=11,11,IF('Vessel List B'!GC48=12,12,IF('Vessel List B'!GC48=13,13,IF('Vessel List B'!GC48=14,14,IF('Vessel List B'!GC48=15,15,IF('Vessel List B'!GC48=16,16,0))))))))))))))))))</f>
        <v xml:space="preserve"> </v>
      </c>
      <c r="IH49" s="154"/>
      <c r="II49" s="158"/>
      <c r="IJ49" s="390" t="str">
        <f t="shared" si="68"/>
        <v/>
      </c>
      <c r="IK49" s="162"/>
      <c r="IL49" s="137"/>
      <c r="IM49" s="388" t="str">
        <f t="shared" si="69"/>
        <v/>
      </c>
      <c r="IN49" s="157" t="str">
        <f>IF(VALUE(IF('Vessel List B'!GP48=1,1,IF('Vessel List B'!GP48=2,2,IF('Vessel List B'!GP48=3,3,IF('Vessel List B'!GP48=4,4,IF('Vessel List B'!GP48=5,5,IF('Vessel List B'!GP48=6,6,IF('Vessel List B'!GP48=7,7,IF('Vessel List B'!GP48=8,8,IF('Vessel List B'!GP48=9,9,IF('Vessel List B'!GP48=10,10,IF('Vessel List B'!GP48=11,11,IF('Vessel List B'!GP48=12,12,IF('Vessel List B'!GP48=13,13,IF('Vessel List B'!GP48=14,14,IF('Vessel List B'!GP48=15,15,IF('Vessel List B'!GP48=16,16,0)))))))))))))))))=0," ",VALUE(IF('Vessel List B'!GP48=1,1,IF('Vessel List B'!GP48=2,2,IF('Vessel List B'!GP48=3,3,IF('Vessel List B'!GP48=4,4,IF('Vessel List B'!GP48=5,5,IF('Vessel List B'!GP48=6,6,IF('Vessel List B'!GP48=7,7,IF('Vessel List B'!GP48=8,8,IF('Vessel List B'!GP48=9,9,IF('Vessel List B'!GP48=10,10,IF('Vessel List B'!GP48=11,11,IF('Vessel List B'!GP48=12,12,IF('Vessel List B'!GP48=13,13,IF('Vessel List B'!GP48=14,14,IF('Vessel List B'!GP48=15,15,IF('Vessel List B'!GP48=16,16,0))))))))))))))))))</f>
        <v xml:space="preserve"> </v>
      </c>
      <c r="IO49" s="154"/>
      <c r="IP49" s="158"/>
      <c r="IQ49" s="390" t="str">
        <f t="shared" si="70"/>
        <v/>
      </c>
      <c r="IR49" s="162"/>
      <c r="IS49" s="137"/>
      <c r="IT49" s="388" t="str">
        <f t="shared" si="71"/>
        <v/>
      </c>
      <c r="IU49" s="157" t="str">
        <f>IF(VALUE(IF('Vessel List B'!HC48=1,1,IF('Vessel List B'!HC48=2,2,IF('Vessel List B'!HC48=3,3,IF('Vessel List B'!HC48=4,4,IF('Vessel List B'!HC48=5,5,IF('Vessel List B'!HC48=6,6,IF('Vessel List B'!HC48=7,7,IF('Vessel List B'!HC48=8,8,IF('Vessel List B'!HC48=9,9,IF('Vessel List B'!HC48=10,10,IF('Vessel List B'!HC48=11,11,IF('Vessel List B'!HC48=12,12,IF('Vessel List B'!HC48=13,13,IF('Vessel List B'!HC48=14,14,IF('Vessel List B'!HC48=15,15,IF('Vessel List B'!HC48=16,16,0)))))))))))))))))=0," ",VALUE(IF('Vessel List B'!HC48=1,1,IF('Vessel List B'!HC48=2,2,IF('Vessel List B'!HC48=3,3,IF('Vessel List B'!HC48=4,4,IF('Vessel List B'!HC48=5,5,IF('Vessel List B'!HC48=6,6,IF('Vessel List B'!HC48=7,7,IF('Vessel List B'!HC48=8,8,IF('Vessel List B'!HC48=9,9,IF('Vessel List B'!HC48=10,10,IF('Vessel List B'!HC48=11,11,IF('Vessel List B'!HC48=12,12,IF('Vessel List B'!HC48=13,13,IF('Vessel List B'!HC48=14,14,IF('Vessel List B'!HC48=15,15,IF('Vessel List B'!HC48=16,16,0))))))))))))))))))</f>
        <v xml:space="preserve"> </v>
      </c>
      <c r="IV49" s="154"/>
      <c r="IW49" s="158"/>
      <c r="IX49" s="390" t="str">
        <f t="shared" si="72"/>
        <v/>
      </c>
      <c r="IY49" s="162"/>
      <c r="IZ49" s="137"/>
      <c r="JA49" s="388" t="str">
        <f t="shared" si="73"/>
        <v/>
      </c>
      <c r="JB49" s="157" t="str">
        <f>IF(VALUE(IF('Vessel List B'!HP48=1,1,IF('Vessel List B'!HP48=2,2,IF('Vessel List B'!HP48=3,3,IF('Vessel List B'!HP48=4,4,IF('Vessel List B'!HP48=5,5,IF('Vessel List B'!HP48=6,6,IF('Vessel List B'!HP48=7,7,IF('Vessel List B'!HP48=8,8,IF('Vessel List B'!HP48=9,9,IF('Vessel List B'!HP48=10,10,IF('Vessel List B'!HP48=11,11,IF('Vessel List B'!HP48=12,12,IF('Vessel List B'!HP48=13,13,IF('Vessel List B'!HP48=14,14,IF('Vessel List B'!HP48=15,15,IF('Vessel List B'!HP48=16,16,0)))))))))))))))))=0," ",VALUE(IF('Vessel List B'!HP48=1,1,IF('Vessel List B'!HP48=2,2,IF('Vessel List B'!HP48=3,3,IF('Vessel List B'!HP48=4,4,IF('Vessel List B'!HP48=5,5,IF('Vessel List B'!HP48=6,6,IF('Vessel List B'!HP48=7,7,IF('Vessel List B'!HP48=8,8,IF('Vessel List B'!HP48=9,9,IF('Vessel List B'!HP48=10,10,IF('Vessel List B'!HP48=11,11,IF('Vessel List B'!HP48=12,12,IF('Vessel List B'!HP48=13,13,IF('Vessel List B'!HP48=14,14,IF('Vessel List B'!HP48=15,15,IF('Vessel List B'!HP48=16,16,0))))))))))))))))))</f>
        <v xml:space="preserve"> </v>
      </c>
      <c r="JC49" s="154"/>
      <c r="JD49" s="158"/>
      <c r="JE49" s="390" t="str">
        <f t="shared" si="74"/>
        <v/>
      </c>
      <c r="JF49" s="162"/>
      <c r="JG49" s="137"/>
      <c r="JH49" s="388" t="str">
        <f t="shared" si="75"/>
        <v/>
      </c>
      <c r="JI49" s="157" t="str">
        <f>IF(VALUE(IF('Vessel List B'!IC48=1,1,IF('Vessel List B'!IC48=2,2,IF('Vessel List B'!IC48=3,3,IF('Vessel List B'!IC48=4,4,IF('Vessel List B'!IC48=5,5,IF('Vessel List B'!IC48=6,6,IF('Vessel List B'!IC48=7,7,IF('Vessel List B'!IC48=8,8,IF('Vessel List B'!IC48=9,9,IF('Vessel List B'!IC48=10,10,IF('Vessel List B'!IC48=11,11,IF('Vessel List B'!IC48=12,12,IF('Vessel List B'!IC48=13,13,IF('Vessel List B'!IC48=14,14,IF('Vessel List B'!IC48=15,15,IF('Vessel List B'!IC48=16,16,0)))))))))))))))))=0," ",VALUE(IF('Vessel List B'!IC48=1,1,IF('Vessel List B'!IC48=2,2,IF('Vessel List B'!IC48=3,3,IF('Vessel List B'!IC48=4,4,IF('Vessel List B'!IC48=5,5,IF('Vessel List B'!IC48=6,6,IF('Vessel List B'!IC48=7,7,IF('Vessel List B'!IC48=8,8,IF('Vessel List B'!IC48=9,9,IF('Vessel List B'!IC48=10,10,IF('Vessel List B'!IC48=11,11,IF('Vessel List B'!IC48=12,12,IF('Vessel List B'!IC48=13,13,IF('Vessel List B'!IC48=14,14,IF('Vessel List B'!IC48=15,15,IF('Vessel List B'!IC48=16,16,0))))))))))))))))))</f>
        <v xml:space="preserve"> </v>
      </c>
      <c r="JJ49" s="154"/>
      <c r="JK49" s="158"/>
      <c r="JL49" s="390" t="str">
        <f t="shared" si="76"/>
        <v/>
      </c>
      <c r="JM49" s="162"/>
      <c r="JN49" s="137"/>
      <c r="JO49" s="388" t="str">
        <f t="shared" si="77"/>
        <v/>
      </c>
      <c r="JP49" s="157" t="str">
        <f>IF(VALUE(IF('Vessel List B'!IP48=1,1,IF('Vessel List B'!IP48=2,2,IF('Vessel List B'!IP48=3,3,IF('Vessel List B'!IP48=4,4,IF('Vessel List B'!IP48=5,5,IF('Vessel List B'!IP48=6,6,IF('Vessel List B'!IP48=7,7,IF('Vessel List B'!IP48=8,8,IF('Vessel List B'!IP48=9,9,IF('Vessel List B'!IP48=10,10,IF('Vessel List B'!IP48=11,11,IF('Vessel List B'!IP48=12,12,IF('Vessel List B'!IP48=13,13,IF('Vessel List B'!IP48=14,14,IF('Vessel List B'!IP48=15,15,IF('Vessel List B'!IP48=16,16,0)))))))))))))))))=0," ",VALUE(IF('Vessel List B'!IP48=1,1,IF('Vessel List B'!IP48=2,2,IF('Vessel List B'!IP48=3,3,IF('Vessel List B'!IP48=4,4,IF('Vessel List B'!IP48=5,5,IF('Vessel List B'!IP48=6,6,IF('Vessel List B'!IP48=7,7,IF('Vessel List B'!IP48=8,8,IF('Vessel List B'!IP48=9,9,IF('Vessel List B'!IP48=10,10,IF('Vessel List B'!IP48=11,11,IF('Vessel List B'!IP48=12,12,IF('Vessel List B'!IP48=13,13,IF('Vessel List B'!IP48=14,14,IF('Vessel List B'!IP48=15,15,IF('Vessel List B'!IP48=16,16,0))))))))))))))))))</f>
        <v xml:space="preserve"> </v>
      </c>
      <c r="JQ49" s="154"/>
      <c r="JR49" s="158"/>
      <c r="JS49" s="390" t="str">
        <f t="shared" si="78"/>
        <v/>
      </c>
      <c r="JT49" s="162"/>
      <c r="JU49" s="137"/>
      <c r="JV49" s="397" t="str">
        <f t="shared" si="79"/>
        <v/>
      </c>
      <c r="JW49" s="410"/>
    </row>
    <row r="50" spans="1:283" ht="15" x14ac:dyDescent="0.25">
      <c r="A50" s="132">
        <f>'Vessel List A'!B49</f>
        <v>41624</v>
      </c>
      <c r="B50" s="157" t="str">
        <f>IF(VALUE(IF('Vessel List A'!C49=1,1,IF('Vessel List A'!C49=2,2,IF('Vessel List A'!C49=3,3,IF('Vessel List A'!C49=4,4,IF('Vessel List A'!C49=5,5,IF('Vessel List A'!C49=6,6,IF('Vessel List A'!C49=7,7,IF('Vessel List A'!C49=8,8,IF('Vessel List A'!C49=9,9,IF('Vessel List A'!C49=10,10,IF('Vessel List A'!C49=11,11,IF('Vessel List A'!C49=12,12,IF('Vessel List A'!C49=13,13,IF('Vessel List A'!C49=14,14,IF('Vessel List A'!C49=15,15,IF('Vessel List A'!C49=16,16,0)))))))))))))))))=0," ",VALUE(IF('Vessel List A'!C49=1,1,IF('Vessel List A'!C49=2,2,IF('Vessel List A'!C49=3,3,IF('Vessel List A'!C49=4,4,IF('Vessel List A'!C49=5,5,IF('Vessel List A'!C49=6,6,IF('Vessel List A'!C49=7,7,IF('Vessel List A'!C49=8,8,IF('Vessel List A'!C49=9,9,IF('Vessel List A'!C49=10,10,IF('Vessel List A'!C49=11,11,IF('Vessel List A'!C49=12,12,IF('Vessel List A'!C49=13,13,IF('Vessel List A'!C49=14,14,IF('Vessel List A'!C49=15,15,IF('Vessel List A'!C49=16,16,0))))))))))))))))))</f>
        <v xml:space="preserve"> </v>
      </c>
      <c r="C50" s="163"/>
      <c r="D50" s="158"/>
      <c r="E50" s="390" t="str">
        <f t="shared" si="0"/>
        <v/>
      </c>
      <c r="F50" s="162"/>
      <c r="G50" s="137"/>
      <c r="H50" s="388" t="str">
        <f t="shared" si="1"/>
        <v/>
      </c>
      <c r="I50" s="157" t="str">
        <f>IF(VALUE(IF('Vessel List A'!P49=1,1,IF('Vessel List A'!P49=2,2,IF('Vessel List A'!P49=3,3,IF('Vessel List A'!P49=4,4,IF('Vessel List A'!P49=5,5,IF('Vessel List A'!P49=6,6,IF('Vessel List A'!P49=7,7,IF('Vessel List A'!P49=8,8,IF('Vessel List A'!P49=9,9,IF('Vessel List A'!P49=10,10,IF('Vessel List A'!P49=11,11,IF('Vessel List A'!P49=12,12,IF('Vessel List A'!P49=13,13,IF('Vessel List A'!P49=14,14,IF('Vessel List A'!P49=15,15,IF('Vessel List A'!P49=16,16,0)))))))))))))))))=0," ",VALUE(IF('Vessel List A'!P49=1,1,IF('Vessel List A'!P49=2,2,IF('Vessel List A'!P49=3,3,IF('Vessel List A'!P49=4,4,IF('Vessel List A'!P49=5,5,IF('Vessel List A'!P49=6,6,IF('Vessel List A'!P49=7,7,IF('Vessel List A'!P49=8,8,IF('Vessel List A'!P49=9,9,IF('Vessel List A'!P49=10,10,IF('Vessel List A'!P49=11,11,IF('Vessel List A'!P49=12,12,IF('Vessel List A'!P49=13,13,IF('Vessel List A'!P49=14,14,IF('Vessel List A'!P49=15,15,IF('Vessel List A'!P49=16,16,0))))))))))))))))))</f>
        <v xml:space="preserve"> </v>
      </c>
      <c r="J50" s="163"/>
      <c r="K50" s="158"/>
      <c r="L50" s="390" t="str">
        <f t="shared" si="2"/>
        <v/>
      </c>
      <c r="M50" s="162"/>
      <c r="N50" s="137"/>
      <c r="O50" s="388" t="str">
        <f t="shared" si="3"/>
        <v/>
      </c>
      <c r="P50" s="157" t="str">
        <f>IF(VALUE(IF('Vessel List A'!AC49=1,1,IF('Vessel List A'!AC49=2,2,IF('Vessel List A'!AC49=3,3,IF('Vessel List A'!AC49=4,4,IF('Vessel List A'!AC49=5,5,IF('Vessel List A'!AC49=6,6,IF('Vessel List A'!AC49=7,7,IF('Vessel List A'!AC49=8,8,IF('Vessel List A'!AC49=9,9,IF('Vessel List A'!AC49=10,10,IF('Vessel List A'!AC49=11,11,IF('Vessel List A'!AC49=12,12,IF('Vessel List A'!AC49=13,13,IF('Vessel List A'!AC49=14,14,IF('Vessel List A'!AC49=15,15,IF('Vessel List A'!AC49=16,16,0)))))))))))))))))=0," ",VALUE(IF('Vessel List A'!AC49=1,1,IF('Vessel List A'!AC49=2,2,IF('Vessel List A'!AC49=3,3,IF('Vessel List A'!AC49=4,4,IF('Vessel List A'!AC49=5,5,IF('Vessel List A'!AC49=6,6,IF('Vessel List A'!AC49=7,7,IF('Vessel List A'!AC49=8,8,IF('Vessel List A'!AC49=9,9,IF('Vessel List A'!AC49=10,10,IF('Vessel List A'!AC49=11,11,IF('Vessel List A'!AC49=12,12,IF('Vessel List A'!AC49=13,13,IF('Vessel List A'!AC49=14,14,IF('Vessel List A'!AC49=15,15,IF('Vessel List A'!AC49=16,16,0))))))))))))))))))</f>
        <v xml:space="preserve"> </v>
      </c>
      <c r="Q50" s="163"/>
      <c r="R50" s="158"/>
      <c r="S50" s="390" t="str">
        <f t="shared" si="4"/>
        <v/>
      </c>
      <c r="T50" s="162"/>
      <c r="U50" s="137"/>
      <c r="V50" s="388" t="str">
        <f t="shared" si="5"/>
        <v/>
      </c>
      <c r="W50" s="157" t="str">
        <f>IF(VALUE(IF('Vessel List A'!AP49=1,1,IF('Vessel List A'!AP49=2,2,IF('Vessel List A'!AP49=3,3,IF('Vessel List A'!AP49=4,4,IF('Vessel List A'!AP49=5,5,IF('Vessel List A'!AP49=6,6,IF('Vessel List A'!AP49=7,7,IF('Vessel List A'!AP49=8,8,IF('Vessel List A'!AP49=9,9,IF('Vessel List A'!AP49=10,10,IF('Vessel List A'!AP49=11,11,IF('Vessel List A'!AP49=12,12,IF('Vessel List A'!AP49=13,13,IF('Vessel List A'!AP49=14,14,IF('Vessel List A'!AP49=15,15,IF('Vessel List A'!AP49=16,16,0)))))))))))))))))=0," ",VALUE(IF('Vessel List A'!AP49=1,1,IF('Vessel List A'!AP49=2,2,IF('Vessel List A'!AP49=3,3,IF('Vessel List A'!AP49=4,4,IF('Vessel List A'!AP49=5,5,IF('Vessel List A'!AP49=6,6,IF('Vessel List A'!AP49=7,7,IF('Vessel List A'!AP49=8,8,IF('Vessel List A'!AP49=9,9,IF('Vessel List A'!AP49=10,10,IF('Vessel List A'!AP49=11,11,IF('Vessel List A'!AP49=12,12,IF('Vessel List A'!AP49=13,13,IF('Vessel List A'!AP49=14,14,IF('Vessel List A'!AP49=15,15,IF('Vessel List A'!AP49=16,16,0))))))))))))))))))</f>
        <v xml:space="preserve"> </v>
      </c>
      <c r="X50" s="163"/>
      <c r="Y50" s="158"/>
      <c r="Z50" s="390" t="str">
        <f t="shared" si="6"/>
        <v/>
      </c>
      <c r="AA50" s="162"/>
      <c r="AB50" s="137"/>
      <c r="AC50" s="388" t="str">
        <f t="shared" si="7"/>
        <v/>
      </c>
      <c r="AD50" s="157" t="str">
        <f>IF(VALUE(IF('Vessel List A'!BC49=1,1,IF('Vessel List A'!BC49=2,2,IF('Vessel List A'!BC49=3,3,IF('Vessel List A'!BC49=4,4,IF('Vessel List A'!BC49=5,5,IF('Vessel List A'!BC49=6,6,IF('Vessel List A'!BC49=7,7,IF('Vessel List A'!BC49=8,8,IF('Vessel List A'!BC49=9,9,IF('Vessel List A'!BC49=10,10,IF('Vessel List A'!BC49=11,11,IF('Vessel List A'!BC49=12,12,IF('Vessel List A'!BC49=13,13,IF('Vessel List A'!BC49=14,14,IF('Vessel List A'!BC49=15,15,IF('Vessel List A'!BC49=16,16,0)))))))))))))))))=0," ",VALUE(IF('Vessel List A'!BC49=1,1,IF('Vessel List A'!BC49=2,2,IF('Vessel List A'!BC49=3,3,IF('Vessel List A'!BC49=4,4,IF('Vessel List A'!BC49=5,5,IF('Vessel List A'!BC49=6,6,IF('Vessel List A'!BC49=7,7,IF('Vessel List A'!BC49=8,8,IF('Vessel List A'!BC49=9,9,IF('Vessel List A'!BC49=10,10,IF('Vessel List A'!BC49=11,11,IF('Vessel List A'!BC49=12,12,IF('Vessel List A'!BC49=13,13,IF('Vessel List A'!BC49=14,14,IF('Vessel List A'!BC49=15,15,IF('Vessel List A'!BC49=16,16,0))))))))))))))))))</f>
        <v xml:space="preserve"> </v>
      </c>
      <c r="AE50" s="163"/>
      <c r="AF50" s="158"/>
      <c r="AG50" s="390" t="str">
        <f t="shared" si="8"/>
        <v/>
      </c>
      <c r="AH50" s="162"/>
      <c r="AI50" s="137"/>
      <c r="AJ50" s="388" t="str">
        <f t="shared" si="9"/>
        <v/>
      </c>
      <c r="AK50" s="157" t="str">
        <f>IF(VALUE(IF('Vessel List A'!BP49=1,1,IF('Vessel List A'!BP49=2,2,IF('Vessel List A'!BP49=3,3,IF('Vessel List A'!BP49=4,4,IF('Vessel List A'!BP49=5,5,IF('Vessel List A'!BP49=6,6,IF('Vessel List A'!BP49=7,7,IF('Vessel List A'!BP49=8,8,IF('Vessel List A'!BP49=9,9,IF('Vessel List A'!BP49=10,10,IF('Vessel List A'!BP49=11,11,IF('Vessel List A'!BP49=12,12,IF('Vessel List A'!BP49=13,13,IF('Vessel List A'!BP49=14,14,IF('Vessel List A'!BP49=15,15,IF('Vessel List A'!BP49=16,16,0)))))))))))))))))=0," ",VALUE(IF('Vessel List A'!BP49=1,1,IF('Vessel List A'!BP49=2,2,IF('Vessel List A'!BP49=3,3,IF('Vessel List A'!BP49=4,4,IF('Vessel List A'!BP49=5,5,IF('Vessel List A'!BP49=6,6,IF('Vessel List A'!BP49=7,7,IF('Vessel List A'!BP49=8,8,IF('Vessel List A'!BP49=9,9,IF('Vessel List A'!BP49=10,10,IF('Vessel List A'!BP49=11,11,IF('Vessel List A'!BP49=12,12,IF('Vessel List A'!BP49=13,13,IF('Vessel List A'!BP49=14,14,IF('Vessel List A'!BP49=15,15,IF('Vessel List A'!BP49=16,16,0))))))))))))))))))</f>
        <v xml:space="preserve"> </v>
      </c>
      <c r="AL50" s="163"/>
      <c r="AM50" s="158"/>
      <c r="AN50" s="390" t="str">
        <f t="shared" si="10"/>
        <v/>
      </c>
      <c r="AO50" s="162"/>
      <c r="AP50" s="137"/>
      <c r="AQ50" s="388" t="str">
        <f t="shared" si="11"/>
        <v/>
      </c>
      <c r="AR50" s="157" t="str">
        <f>IF(VALUE(IF('Vessel List A'!CC49=1,1,IF('Vessel List A'!CC49=2,2,IF('Vessel List A'!CC49=3,3,IF('Vessel List A'!CC49=4,4,IF('Vessel List A'!CC49=5,5,IF('Vessel List A'!CC49=6,6,IF('Vessel List A'!CC49=7,7,IF('Vessel List A'!CC49=8,8,IF('Vessel List A'!CC49=9,9,IF('Vessel List A'!CC49=10,10,IF('Vessel List A'!CC49=11,11,IF('Vessel List A'!CC49=12,12,IF('Vessel List A'!CC49=13,13,IF('Vessel List A'!CC49=14,14,IF('Vessel List A'!CC49=15,15,IF('Vessel List A'!CC49=16,16,0)))))))))))))))))=0," ",VALUE(IF('Vessel List A'!CC49=1,1,IF('Vessel List A'!CC49=2,2,IF('Vessel List A'!CC49=3,3,IF('Vessel List A'!CC49=4,4,IF('Vessel List A'!CC49=5,5,IF('Vessel List A'!CC49=6,6,IF('Vessel List A'!CC49=7,7,IF('Vessel List A'!CC49=8,8,IF('Vessel List A'!CC49=9,9,IF('Vessel List A'!CC49=10,10,IF('Vessel List A'!CC49=11,11,IF('Vessel List A'!CC49=12,12,IF('Vessel List A'!CC49=13,13,IF('Vessel List A'!CC49=14,14,IF('Vessel List A'!CC49=15,15,IF('Vessel List A'!CC49=16,16,0))))))))))))))))))</f>
        <v xml:space="preserve"> </v>
      </c>
      <c r="AS50" s="163"/>
      <c r="AT50" s="158"/>
      <c r="AU50" s="390" t="str">
        <f t="shared" si="12"/>
        <v/>
      </c>
      <c r="AV50" s="162"/>
      <c r="AW50" s="137"/>
      <c r="AX50" s="388" t="str">
        <f t="shared" si="13"/>
        <v/>
      </c>
      <c r="AY50" s="157" t="str">
        <f>IF(VALUE(IF('Vessel List A'!CP49=1,1,IF('Vessel List A'!CP49=2,2,IF('Vessel List A'!CP49=3,3,IF('Vessel List A'!CP49=4,4,IF('Vessel List A'!CP49=5,5,IF('Vessel List A'!CP49=6,6,IF('Vessel List A'!CP49=7,7,IF('Vessel List A'!CP49=8,8,IF('Vessel List A'!CP49=9,9,IF('Vessel List A'!CP49=10,10,IF('Vessel List A'!CP49=11,11,IF('Vessel List A'!CP49=12,12,IF('Vessel List A'!CP49=13,13,IF('Vessel List A'!CP49=14,14,IF('Vessel List A'!CP49=15,15,IF('Vessel List A'!CP49=16,16,0)))))))))))))))))=0," ",VALUE(IF('Vessel List A'!CP49=1,1,IF('Vessel List A'!CP49=2,2,IF('Vessel List A'!CP49=3,3,IF('Vessel List A'!CP49=4,4,IF('Vessel List A'!CP49=5,5,IF('Vessel List A'!CP49=6,6,IF('Vessel List A'!CP49=7,7,IF('Vessel List A'!CP49=8,8,IF('Vessel List A'!CP49=9,9,IF('Vessel List A'!CP49=10,10,IF('Vessel List A'!CP49=11,11,IF('Vessel List A'!CP49=12,12,IF('Vessel List A'!CP49=13,13,IF('Vessel List A'!CP49=14,14,IF('Vessel List A'!CP49=15,15,IF('Vessel List A'!CP49=16,16,0))))))))))))))))))</f>
        <v xml:space="preserve"> </v>
      </c>
      <c r="AZ50" s="163"/>
      <c r="BA50" s="158"/>
      <c r="BB50" s="390" t="str">
        <f t="shared" si="14"/>
        <v/>
      </c>
      <c r="BC50" s="162"/>
      <c r="BD50" s="137"/>
      <c r="BE50" s="388" t="str">
        <f t="shared" si="15"/>
        <v/>
      </c>
      <c r="BF50" s="157" t="str">
        <f>IF(VALUE(IF('Vessel List A'!DC49=1,1,IF('Vessel List A'!DC49=2,2,IF('Vessel List A'!DC49=3,3,IF('Vessel List A'!DC49=4,4,IF('Vessel List A'!DC49=5,5,IF('Vessel List A'!DC49=6,6,IF('Vessel List A'!DC49=7,7,IF('Vessel List A'!DC49=8,8,IF('Vessel List A'!DC49=9,9,IF('Vessel List A'!DC49=10,10,IF('Vessel List A'!DC49=11,11,IF('Vessel List A'!DC49=12,12,IF('Vessel List A'!DC49=13,13,IF('Vessel List A'!DC49=14,14,IF('Vessel List A'!DC49=15,15,IF('Vessel List A'!DC49=16,16,0)))))))))))))))))=0," ",VALUE(IF('Vessel List A'!DC49=1,1,IF('Vessel List A'!DC49=2,2,IF('Vessel List A'!DC49=3,3,IF('Vessel List A'!DC49=4,4,IF('Vessel List A'!DC49=5,5,IF('Vessel List A'!DC49=6,6,IF('Vessel List A'!DC49=7,7,IF('Vessel List A'!DC49=8,8,IF('Vessel List A'!DC49=9,9,IF('Vessel List A'!DC49=10,10,IF('Vessel List A'!DC49=11,11,IF('Vessel List A'!DC49=12,12,IF('Vessel List A'!DC49=13,13,IF('Vessel List A'!DC49=14,14,IF('Vessel List A'!DC49=15,15,IF('Vessel List A'!DC49=16,16,0))))))))))))))))))</f>
        <v xml:space="preserve"> </v>
      </c>
      <c r="BG50" s="163"/>
      <c r="BH50" s="158"/>
      <c r="BI50" s="390" t="str">
        <f t="shared" si="16"/>
        <v/>
      </c>
      <c r="BJ50" s="162"/>
      <c r="BK50" s="137"/>
      <c r="BL50" s="388" t="str">
        <f t="shared" si="17"/>
        <v/>
      </c>
      <c r="BM50" s="157" t="str">
        <f>IF(VALUE(IF('Vessel List A'!DP49=1,1,IF('Vessel List A'!DP49=2,2,IF('Vessel List A'!DP49=3,3,IF('Vessel List A'!DP49=4,4,IF('Vessel List A'!DP49=5,5,IF('Vessel List A'!DP49=6,6,IF('Vessel List A'!DP49=7,7,IF('Vessel List A'!DP49=8,8,IF('Vessel List A'!DP49=9,9,IF('Vessel List A'!DP49=10,10,IF('Vessel List A'!DP49=11,11,IF('Vessel List A'!DP49=12,12,IF('Vessel List A'!DP49=13,13,IF('Vessel List A'!DP49=14,14,IF('Vessel List A'!DP49=15,15,IF('Vessel List A'!DP49=16,16,0)))))))))))))))))=0," ",VALUE(IF('Vessel List A'!DP49=1,1,IF('Vessel List A'!DP49=2,2,IF('Vessel List A'!DP49=3,3,IF('Vessel List A'!DP49=4,4,IF('Vessel List A'!DP49=5,5,IF('Vessel List A'!DP49=6,6,IF('Vessel List A'!DP49=7,7,IF('Vessel List A'!DP49=8,8,IF('Vessel List A'!DP49=9,9,IF('Vessel List A'!DP49=10,10,IF('Vessel List A'!DP49=11,11,IF('Vessel List A'!DP49=12,12,IF('Vessel List A'!DP49=13,13,IF('Vessel List A'!DP49=14,14,IF('Vessel List A'!DP49=15,15,IF('Vessel List A'!DP49=16,16,0))))))))))))))))))</f>
        <v xml:space="preserve"> </v>
      </c>
      <c r="BN50" s="163"/>
      <c r="BO50" s="158"/>
      <c r="BP50" s="390" t="str">
        <f t="shared" si="18"/>
        <v/>
      </c>
      <c r="BQ50" s="162"/>
      <c r="BR50" s="137"/>
      <c r="BS50" s="388" t="str">
        <f t="shared" si="19"/>
        <v/>
      </c>
      <c r="BT50" s="157" t="str">
        <f>IF(VALUE(IF('Vessel List A'!EC49=1,1,IF('Vessel List A'!EC49=2,2,IF('Vessel List A'!EC49=3,3,IF('Vessel List A'!EC49=4,4,IF('Vessel List A'!EC49=5,5,IF('Vessel List A'!EC49=6,6,IF('Vessel List A'!EC49=7,7,IF('Vessel List A'!EC49=8,8,IF('Vessel List A'!EC49=9,9,IF('Vessel List A'!EC49=10,10,IF('Vessel List A'!EC49=11,11,IF('Vessel List A'!EC49=12,12,IF('Vessel List A'!EC49=13,13,IF('Vessel List A'!EC49=14,14,IF('Vessel List A'!EC49=15,15,IF('Vessel List A'!EC49=16,16,0)))))))))))))))))=0," ",VALUE(IF('Vessel List A'!EC49=1,1,IF('Vessel List A'!EC49=2,2,IF('Vessel List A'!EC49=3,3,IF('Vessel List A'!EC49=4,4,IF('Vessel List A'!EC49=5,5,IF('Vessel List A'!EC49=6,6,IF('Vessel List A'!EC49=7,7,IF('Vessel List A'!EC49=8,8,IF('Vessel List A'!EC49=9,9,IF('Vessel List A'!EC49=10,10,IF('Vessel List A'!EC49=11,11,IF('Vessel List A'!EC49=12,12,IF('Vessel List A'!EC49=13,13,IF('Vessel List A'!EC49=14,14,IF('Vessel List A'!EC49=15,15,IF('Vessel List A'!EC49=16,16,0))))))))))))))))))</f>
        <v xml:space="preserve"> </v>
      </c>
      <c r="BU50" s="163"/>
      <c r="BV50" s="158"/>
      <c r="BW50" s="390" t="str">
        <f t="shared" si="20"/>
        <v/>
      </c>
      <c r="BX50" s="162"/>
      <c r="BY50" s="137"/>
      <c r="BZ50" s="388" t="str">
        <f t="shared" si="21"/>
        <v/>
      </c>
      <c r="CA50" s="157" t="str">
        <f>IF(VALUE(IF('Vessel List A'!EP49=1,1,IF('Vessel List A'!EP49=2,2,IF('Vessel List A'!EP49=3,3,IF('Vessel List A'!EP49=4,4,IF('Vessel List A'!EP49=5,5,IF('Vessel List A'!EP49=6,6,IF('Vessel List A'!EP49=7,7,IF('Vessel List A'!EP49=8,8,IF('Vessel List A'!EP49=9,9,IF('Vessel List A'!EP49=10,10,IF('Vessel List A'!EP49=11,11,IF('Vessel List A'!EP49=12,12,IF('Vessel List A'!EP49=13,13,IF('Vessel List A'!EP49=14,14,IF('Vessel List A'!EP49=15,15,IF('Vessel List A'!EP49=16,16,0)))))))))))))))))=0," ",VALUE(IF('Vessel List A'!EP49=1,1,IF('Vessel List A'!EP49=2,2,IF('Vessel List A'!EP49=3,3,IF('Vessel List A'!EP49=4,4,IF('Vessel List A'!EP49=5,5,IF('Vessel List A'!EP49=6,6,IF('Vessel List A'!EP49=7,7,IF('Vessel List A'!EP49=8,8,IF('Vessel List A'!EP49=9,9,IF('Vessel List A'!EP49=10,10,IF('Vessel List A'!EP49=11,11,IF('Vessel List A'!EP49=12,12,IF('Vessel List A'!EP49=13,13,IF('Vessel List A'!EP49=14,14,IF('Vessel List A'!EP49=15,15,IF('Vessel List A'!EP49=16,16,0))))))))))))))))))</f>
        <v xml:space="preserve"> </v>
      </c>
      <c r="CB50" s="163"/>
      <c r="CC50" s="158"/>
      <c r="CD50" s="390" t="str">
        <f t="shared" si="22"/>
        <v/>
      </c>
      <c r="CE50" s="162"/>
      <c r="CF50" s="137"/>
      <c r="CG50" s="388" t="str">
        <f t="shared" si="23"/>
        <v/>
      </c>
      <c r="CH50" s="157" t="str">
        <f>IF(VALUE(IF('Vessel List A'!FC49=1,1,IF('Vessel List A'!FC49=2,2,IF('Vessel List A'!FC49=3,3,IF('Vessel List A'!FC49=4,4,IF('Vessel List A'!FC49=5,5,IF('Vessel List A'!FC49=6,6,IF('Vessel List A'!FC49=7,7,IF('Vessel List A'!FC49=8,8,IF('Vessel List A'!FC49=9,9,IF('Vessel List A'!FC49=10,10,IF('Vessel List A'!FC49=11,11,IF('Vessel List A'!FC49=12,12,IF('Vessel List A'!FC49=13,13,IF('Vessel List A'!FC49=14,14,IF('Vessel List A'!FC49=15,15,IF('Vessel List A'!FC49=16,16,0)))))))))))))))))=0," ",VALUE(IF('Vessel List A'!FC49=1,1,IF('Vessel List A'!FC49=2,2,IF('Vessel List A'!FC49=3,3,IF('Vessel List A'!FC49=4,4,IF('Vessel List A'!FC49=5,5,IF('Vessel List A'!FC49=6,6,IF('Vessel List A'!FC49=7,7,IF('Vessel List A'!FC49=8,8,IF('Vessel List A'!FC49=9,9,IF('Vessel List A'!FC49=10,10,IF('Vessel List A'!FC49=11,11,IF('Vessel List A'!FC49=12,12,IF('Vessel List A'!FC49=13,13,IF('Vessel List A'!FC49=14,14,IF('Vessel List A'!FC49=15,15,IF('Vessel List A'!FC49=16,16,0))))))))))))))))))</f>
        <v xml:space="preserve"> </v>
      </c>
      <c r="CI50" s="163"/>
      <c r="CJ50" s="158"/>
      <c r="CK50" s="390" t="str">
        <f t="shared" si="24"/>
        <v/>
      </c>
      <c r="CL50" s="162"/>
      <c r="CM50" s="137"/>
      <c r="CN50" s="388" t="str">
        <f t="shared" si="25"/>
        <v/>
      </c>
      <c r="CO50" s="157" t="str">
        <f>IF(VALUE(IF('Vessel List A'!FP49=1,1,IF('Vessel List A'!FP49=2,2,IF('Vessel List A'!FP49=3,3,IF('Vessel List A'!FP49=4,4,IF('Vessel List A'!FP49=5,5,IF('Vessel List A'!FP49=6,6,IF('Vessel List A'!FP49=7,7,IF('Vessel List A'!FP49=8,8,IF('Vessel List A'!FP49=9,9,IF('Vessel List A'!FP49=10,10,IF('Vessel List A'!FP49=11,11,IF('Vessel List A'!FP49=12,12,IF('Vessel List A'!FP49=13,13,IF('Vessel List A'!FP49=14,14,IF('Vessel List A'!FP49=15,15,IF('Vessel List A'!FP49=16,16,0)))))))))))))))))=0," ",VALUE(IF('Vessel List A'!FP49=1,1,IF('Vessel List A'!FP49=2,2,IF('Vessel List A'!FP49=3,3,IF('Vessel List A'!FP49=4,4,IF('Vessel List A'!FP49=5,5,IF('Vessel List A'!FP49=6,6,IF('Vessel List A'!FP49=7,7,IF('Vessel List A'!FP49=8,8,IF('Vessel List A'!FP49=9,9,IF('Vessel List A'!FP49=10,10,IF('Vessel List A'!FP49=11,11,IF('Vessel List A'!FP49=12,12,IF('Vessel List A'!FP49=13,13,IF('Vessel List A'!FP49=14,14,IF('Vessel List A'!FP49=15,15,IF('Vessel List A'!FP49=16,16,0))))))))))))))))))</f>
        <v xml:space="preserve"> </v>
      </c>
      <c r="CP50" s="163"/>
      <c r="CQ50" s="158"/>
      <c r="CR50" s="390" t="str">
        <f t="shared" si="26"/>
        <v/>
      </c>
      <c r="CS50" s="162"/>
      <c r="CT50" s="137"/>
      <c r="CU50" s="388" t="str">
        <f t="shared" si="27"/>
        <v/>
      </c>
      <c r="CV50" s="157" t="str">
        <f>IF(VALUE(IF('Vessel List A'!GC49=1,1,IF('Vessel List A'!GC49=2,2,IF('Vessel List A'!GC49=3,3,IF('Vessel List A'!GC49=4,4,IF('Vessel List A'!GC49=5,5,IF('Vessel List A'!GC49=6,6,IF('Vessel List A'!GC49=7,7,IF('Vessel List A'!GC49=8,8,IF('Vessel List A'!GC49=9,9,IF('Vessel List A'!GC49=10,10,IF('Vessel List A'!GC49=11,11,IF('Vessel List A'!GC49=12,12,IF('Vessel List A'!GC49=13,13,IF('Vessel List A'!GC49=14,14,IF('Vessel List A'!GC49=15,15,IF('Vessel List A'!GC49=16,16,0)))))))))))))))))=0," ",VALUE(IF('Vessel List A'!GC49=1,1,IF('Vessel List A'!GC49=2,2,IF('Vessel List A'!GC49=3,3,IF('Vessel List A'!GC49=4,4,IF('Vessel List A'!GC49=5,5,IF('Vessel List A'!GC49=6,6,IF('Vessel List A'!GC49=7,7,IF('Vessel List A'!GC49=8,8,IF('Vessel List A'!GC49=9,9,IF('Vessel List A'!GC49=10,10,IF('Vessel List A'!GC49=11,11,IF('Vessel List A'!GC49=12,12,IF('Vessel List A'!GC49=13,13,IF('Vessel List A'!GC49=14,14,IF('Vessel List A'!GC49=15,15,IF('Vessel List A'!GC49=16,16,0))))))))))))))))))</f>
        <v xml:space="preserve"> </v>
      </c>
      <c r="CW50" s="163"/>
      <c r="CX50" s="158"/>
      <c r="CY50" s="390" t="str">
        <f t="shared" si="28"/>
        <v/>
      </c>
      <c r="CZ50" s="162"/>
      <c r="DA50" s="137"/>
      <c r="DB50" s="388" t="str">
        <f t="shared" si="29"/>
        <v/>
      </c>
      <c r="DC50" s="157" t="str">
        <f>IF(VALUE(IF('Vessel List A'!GP49=1,1,IF('Vessel List A'!GP49=2,2,IF('Vessel List A'!GP49=3,3,IF('Vessel List A'!GP49=4,4,IF('Vessel List A'!GP49=5,5,IF('Vessel List A'!GP49=6,6,IF('Vessel List A'!GP49=7,7,IF('Vessel List A'!GP49=8,8,IF('Vessel List A'!GP49=9,9,IF('Vessel List A'!GP49=10,10,IF('Vessel List A'!GP49=11,11,IF('Vessel List A'!GP49=12,12,IF('Vessel List A'!GP49=13,13,IF('Vessel List A'!GP49=14,14,IF('Vessel List A'!GP49=15,15,IF('Vessel List A'!GP49=16,16,0)))))))))))))))))=0," ",VALUE(IF('Vessel List A'!GP49=1,1,IF('Vessel List A'!GP49=2,2,IF('Vessel List A'!GP49=3,3,IF('Vessel List A'!GP49=4,4,IF('Vessel List A'!GP49=5,5,IF('Vessel List A'!GP49=6,6,IF('Vessel List A'!GP49=7,7,IF('Vessel List A'!GP49=8,8,IF('Vessel List A'!GP49=9,9,IF('Vessel List A'!GP49=10,10,IF('Vessel List A'!GP49=11,11,IF('Vessel List A'!GP49=12,12,IF('Vessel List A'!GP49=13,13,IF('Vessel List A'!GP49=14,14,IF('Vessel List A'!GP49=15,15,IF('Vessel List A'!GP49=16,16,0))))))))))))))))))</f>
        <v xml:space="preserve"> </v>
      </c>
      <c r="DD50" s="163"/>
      <c r="DE50" s="158"/>
      <c r="DF50" s="390" t="str">
        <f t="shared" si="30"/>
        <v/>
      </c>
      <c r="DG50" s="162"/>
      <c r="DH50" s="137"/>
      <c r="DI50" s="388" t="str">
        <f t="shared" si="31"/>
        <v/>
      </c>
      <c r="DJ50" s="157" t="str">
        <f>IF(VALUE(IF('Vessel List A'!HC49=1,1,IF('Vessel List A'!HC49=2,2,IF('Vessel List A'!HC49=3,3,IF('Vessel List A'!HC49=4,4,IF('Vessel List A'!HC49=5,5,IF('Vessel List A'!HC49=6,6,IF('Vessel List A'!HC49=7,7,IF('Vessel List A'!HC49=8,8,IF('Vessel List A'!HC49=9,9,IF('Vessel List A'!HC49=10,10,IF('Vessel List A'!HC49=11,11,IF('Vessel List A'!HC49=12,12,IF('Vessel List A'!HC49=13,13,IF('Vessel List A'!HC49=14,14,IF('Vessel List A'!HC49=15,15,IF('Vessel List A'!HC49=16,16,0)))))))))))))))))=0," ",VALUE(IF('Vessel List A'!HC49=1,1,IF('Vessel List A'!HC49=2,2,IF('Vessel List A'!HC49=3,3,IF('Vessel List A'!HC49=4,4,IF('Vessel List A'!HC49=5,5,IF('Vessel List A'!HC49=6,6,IF('Vessel List A'!HC49=7,7,IF('Vessel List A'!HC49=8,8,IF('Vessel List A'!HC49=9,9,IF('Vessel List A'!HC49=10,10,IF('Vessel List A'!HC49=11,11,IF('Vessel List A'!HC49=12,12,IF('Vessel List A'!HC49=13,13,IF('Vessel List A'!HC49=14,14,IF('Vessel List A'!HC49=15,15,IF('Vessel List A'!HC49=16,16,0))))))))))))))))))</f>
        <v xml:space="preserve"> </v>
      </c>
      <c r="DK50" s="163"/>
      <c r="DL50" s="158"/>
      <c r="DM50" s="390" t="str">
        <f t="shared" si="32"/>
        <v/>
      </c>
      <c r="DN50" s="162"/>
      <c r="DO50" s="137"/>
      <c r="DP50" s="388" t="str">
        <f t="shared" si="33"/>
        <v/>
      </c>
      <c r="DQ50" s="157" t="str">
        <f>IF(VALUE(IF('Vessel List A'!HP49=1,1,IF('Vessel List A'!HP49=2,2,IF('Vessel List A'!HP49=3,3,IF('Vessel List A'!HP49=4,4,IF('Vessel List A'!HP49=5,5,IF('Vessel List A'!HP49=6,6,IF('Vessel List A'!HP49=7,7,IF('Vessel List A'!HP49=8,8,IF('Vessel List A'!HP49=9,9,IF('Vessel List A'!HP49=10,10,IF('Vessel List A'!HP49=11,11,IF('Vessel List A'!HP49=12,12,IF('Vessel List A'!HP49=13,13,IF('Vessel List A'!HP49=14,14,IF('Vessel List A'!HP49=15,15,IF('Vessel List A'!HP49=16,16,0)))))))))))))))))=0," ",VALUE(IF('Vessel List A'!HP49=1,1,IF('Vessel List A'!HP49=2,2,IF('Vessel List A'!HP49=3,3,IF('Vessel List A'!HP49=4,4,IF('Vessel List A'!HP49=5,5,IF('Vessel List A'!HP49=6,6,IF('Vessel List A'!HP49=7,7,IF('Vessel List A'!HP49=8,8,IF('Vessel List A'!HP49=9,9,IF('Vessel List A'!HP49=10,10,IF('Vessel List A'!HP49=11,11,IF('Vessel List A'!HP49=12,12,IF('Vessel List A'!HP49=13,13,IF('Vessel List A'!HP49=14,14,IF('Vessel List A'!HP49=15,15,IF('Vessel List A'!HP49=16,16,0))))))))))))))))))</f>
        <v xml:space="preserve"> </v>
      </c>
      <c r="DR50" s="163"/>
      <c r="DS50" s="158"/>
      <c r="DT50" s="390" t="str">
        <f t="shared" si="34"/>
        <v/>
      </c>
      <c r="DU50" s="162"/>
      <c r="DV50" s="137"/>
      <c r="DW50" s="388" t="str">
        <f t="shared" si="35"/>
        <v/>
      </c>
      <c r="DX50" s="157" t="str">
        <f>IF(VALUE(IF('Vessel List A'!IC49=1,1,IF('Vessel List A'!IC49=2,2,IF('Vessel List A'!IC49=3,3,IF('Vessel List A'!IC49=4,4,IF('Vessel List A'!IC49=5,5,IF('Vessel List A'!IC49=6,6,IF('Vessel List A'!IC49=7,7,IF('Vessel List A'!IC49=8,8,IF('Vessel List A'!IC49=9,9,IF('Vessel List A'!IC49=10,10,IF('Vessel List A'!IC49=11,11,IF('Vessel List A'!IC49=12,12,IF('Vessel List A'!IC49=13,13,IF('Vessel List A'!IC49=14,14,IF('Vessel List A'!IC49=15,15,IF('Vessel List A'!IC49=16,16,0)))))))))))))))))=0," ",VALUE(IF('Vessel List A'!IC49=1,1,IF('Vessel List A'!IC49=2,2,IF('Vessel List A'!IC49=3,3,IF('Vessel List A'!IC49=4,4,IF('Vessel List A'!IC49=5,5,IF('Vessel List A'!IC49=6,6,IF('Vessel List A'!IC49=7,7,IF('Vessel List A'!IC49=8,8,IF('Vessel List A'!IC49=9,9,IF('Vessel List A'!IC49=10,10,IF('Vessel List A'!IC49=11,11,IF('Vessel List A'!IC49=12,12,IF('Vessel List A'!IC49=13,13,IF('Vessel List A'!IC49=14,14,IF('Vessel List A'!IC49=15,15,IF('Vessel List A'!IC49=16,16,0))))))))))))))))))</f>
        <v xml:space="preserve"> </v>
      </c>
      <c r="DY50" s="163"/>
      <c r="DZ50" s="158"/>
      <c r="EA50" s="390" t="str">
        <f t="shared" si="36"/>
        <v/>
      </c>
      <c r="EB50" s="162"/>
      <c r="EC50" s="137"/>
      <c r="ED50" s="388" t="str">
        <f t="shared" si="37"/>
        <v/>
      </c>
      <c r="EE50" s="157" t="str">
        <f>IF(VALUE(IF('Vessel List A'!IP49=1,1,IF('Vessel List A'!IP49=2,2,IF('Vessel List A'!IP49=3,3,IF('Vessel List A'!IP49=4,4,IF('Vessel List A'!IP49=5,5,IF('Vessel List A'!IP49=6,6,IF('Vessel List A'!IP49=7,7,IF('Vessel List A'!IP49=8,8,IF('Vessel List A'!IP49=9,9,IF('Vessel List A'!IP49=10,10,IF('Vessel List A'!IP49=11,11,IF('Vessel List A'!IP49=12,12,IF('Vessel List A'!IP49=13,13,IF('Vessel List A'!IP49=14,14,IF('Vessel List A'!IP49=15,15,IF('Vessel List A'!IP49=16,16,0)))))))))))))))))=0," ",VALUE(IF('Vessel List A'!IP49=1,1,IF('Vessel List A'!IP49=2,2,IF('Vessel List A'!IP49=3,3,IF('Vessel List A'!IP49=4,4,IF('Vessel List A'!IP49=5,5,IF('Vessel List A'!IP49=6,6,IF('Vessel List A'!IP49=7,7,IF('Vessel List A'!IP49=8,8,IF('Vessel List A'!IP49=9,9,IF('Vessel List A'!IP49=10,10,IF('Vessel List A'!IP49=11,11,IF('Vessel List A'!IP49=12,12,IF('Vessel List A'!IP49=13,13,IF('Vessel List A'!IP49=14,14,IF('Vessel List A'!IP49=15,15,IF('Vessel List A'!IP49=16,16,0))))))))))))))))))</f>
        <v xml:space="preserve"> </v>
      </c>
      <c r="EF50" s="163"/>
      <c r="EG50" s="158"/>
      <c r="EH50" s="390" t="str">
        <f t="shared" si="38"/>
        <v/>
      </c>
      <c r="EI50" s="162"/>
      <c r="EJ50" s="137"/>
      <c r="EK50" s="397" t="str">
        <f t="shared" si="39"/>
        <v/>
      </c>
      <c r="EL50" s="144"/>
      <c r="EM50" s="157" t="str">
        <f>IF(VALUE(IF('Vessel List B'!C49=1,1,IF('Vessel List B'!C49=2,2,IF('Vessel List B'!C49=3,3,IF('Vessel List B'!C49=4,4,IF('Vessel List B'!C49=5,5,IF('Vessel List B'!C49=6,6,IF('Vessel List B'!C49=7,7,IF('Vessel List B'!C49=8,8,IF('Vessel List B'!C49=9,9,IF('Vessel List B'!C49=10,10,IF('Vessel List B'!C49=11,11,IF('Vessel List B'!C49=12,12,IF('Vessel List B'!C49=13,13,IF('Vessel List B'!C49=14,14,IF('Vessel List B'!C49=15,15,IF('Vessel List B'!C49=16,16,0)))))))))))))))))=0," ",VALUE(IF('Vessel List B'!C49=1,1,IF('Vessel List B'!C49=2,2,IF('Vessel List B'!C49=3,3,IF('Vessel List B'!C49=4,4,IF('Vessel List B'!C49=5,5,IF('Vessel List B'!C49=6,6,IF('Vessel List B'!C49=7,7,IF('Vessel List B'!C49=8,8,IF('Vessel List B'!C49=9,9,IF('Vessel List B'!C49=10,10,IF('Vessel List B'!C49=11,11,IF('Vessel List B'!C49=12,12,IF('Vessel List B'!C49=13,13,IF('Vessel List B'!C49=14,14,IF('Vessel List B'!C49=15,15,IF('Vessel List B'!C49=16,16,0))))))))))))))))))</f>
        <v xml:space="preserve"> </v>
      </c>
      <c r="EN50" s="163"/>
      <c r="EO50" s="158"/>
      <c r="EP50" s="390" t="str">
        <f t="shared" si="40"/>
        <v/>
      </c>
      <c r="EQ50" s="162"/>
      <c r="ER50" s="137"/>
      <c r="ES50" s="388" t="str">
        <f t="shared" si="41"/>
        <v/>
      </c>
      <c r="ET50" s="157" t="str">
        <f>IF(VALUE(IF('Vessel List B'!P49=1,1,IF('Vessel List B'!P49=2,2,IF('Vessel List B'!P49=3,3,IF('Vessel List B'!P49=4,4,IF('Vessel List B'!P49=5,5,IF('Vessel List B'!P49=6,6,IF('Vessel List B'!P49=7,7,IF('Vessel List B'!P49=8,8,IF('Vessel List B'!P49=9,9,IF('Vessel List B'!P49=10,10,IF('Vessel List B'!P49=11,11,IF('Vessel List B'!P49=12,12,IF('Vessel List B'!P49=13,13,IF('Vessel List B'!P49=14,14,IF('Vessel List B'!P49=15,15,IF('Vessel List B'!P49=16,16,0)))))))))))))))))=0," ",VALUE(IF('Vessel List B'!P49=1,1,IF('Vessel List B'!P49=2,2,IF('Vessel List B'!P49=3,3,IF('Vessel List B'!P49=4,4,IF('Vessel List B'!P49=5,5,IF('Vessel List B'!P49=6,6,IF('Vessel List B'!P49=7,7,IF('Vessel List B'!P49=8,8,IF('Vessel List B'!P49=9,9,IF('Vessel List B'!P49=10,10,IF('Vessel List B'!P49=11,11,IF('Vessel List B'!P49=12,12,IF('Vessel List B'!P49=13,13,IF('Vessel List B'!P49=14,14,IF('Vessel List B'!P49=15,15,IF('Vessel List B'!P49=16,16,0))))))))))))))))))</f>
        <v xml:space="preserve"> </v>
      </c>
      <c r="EU50" s="163"/>
      <c r="EV50" s="158"/>
      <c r="EW50" s="390" t="str">
        <f t="shared" si="42"/>
        <v/>
      </c>
      <c r="EX50" s="162"/>
      <c r="EY50" s="137"/>
      <c r="EZ50" s="388" t="str">
        <f t="shared" si="43"/>
        <v/>
      </c>
      <c r="FA50" s="157" t="str">
        <f>IF(VALUE(IF('Vessel List B'!AC49=1,1,IF('Vessel List B'!AC49=2,2,IF('Vessel List B'!AC49=3,3,IF('Vessel List B'!AC49=4,4,IF('Vessel List B'!AC49=5,5,IF('Vessel List B'!AC49=6,6,IF('Vessel List B'!AC49=7,7,IF('Vessel List B'!AC49=8,8,IF('Vessel List B'!AC49=9,9,IF('Vessel List B'!AC49=10,10,IF('Vessel List B'!AC49=11,11,IF('Vessel List B'!AC49=12,12,IF('Vessel List B'!AC49=13,13,IF('Vessel List B'!AC49=14,14,IF('Vessel List B'!AC49=15,15,IF('Vessel List B'!AC49=16,16,0)))))))))))))))))=0," ",VALUE(IF('Vessel List B'!AC49=1,1,IF('Vessel List B'!AC49=2,2,IF('Vessel List B'!AC49=3,3,IF('Vessel List B'!AC49=4,4,IF('Vessel List B'!AC49=5,5,IF('Vessel List B'!AC49=6,6,IF('Vessel List B'!AC49=7,7,IF('Vessel List B'!AC49=8,8,IF('Vessel List B'!AC49=9,9,IF('Vessel List B'!AC49=10,10,IF('Vessel List B'!AC49=11,11,IF('Vessel List B'!AC49=12,12,IF('Vessel List B'!AC49=13,13,IF('Vessel List B'!AC49=14,14,IF('Vessel List B'!AC49=15,15,IF('Vessel List B'!AC49=16,16,0))))))))))))))))))</f>
        <v xml:space="preserve"> </v>
      </c>
      <c r="FB50" s="163"/>
      <c r="FC50" s="158"/>
      <c r="FD50" s="390" t="str">
        <f t="shared" si="44"/>
        <v/>
      </c>
      <c r="FE50" s="162"/>
      <c r="FF50" s="137"/>
      <c r="FG50" s="388" t="str">
        <f t="shared" si="45"/>
        <v/>
      </c>
      <c r="FH50" s="157" t="str">
        <f>IF(VALUE(IF('Vessel List B'!AP49=1,1,IF('Vessel List B'!AP49=2,2,IF('Vessel List B'!AP49=3,3,IF('Vessel List B'!AP49=4,4,IF('Vessel List B'!AP49=5,5,IF('Vessel List B'!AP49=6,6,IF('Vessel List B'!AP49=7,7,IF('Vessel List B'!AP49=8,8,IF('Vessel List B'!AP49=9,9,IF('Vessel List B'!AP49=10,10,IF('Vessel List B'!AP49=11,11,IF('Vessel List B'!AP49=12,12,IF('Vessel List B'!AP49=13,13,IF('Vessel List B'!AP49=14,14,IF('Vessel List B'!AP49=15,15,IF('Vessel List B'!AP49=16,16,0)))))))))))))))))=0," ",VALUE(IF('Vessel List B'!AP49=1,1,IF('Vessel List B'!AP49=2,2,IF('Vessel List B'!AP49=3,3,IF('Vessel List B'!AP49=4,4,IF('Vessel List B'!AP49=5,5,IF('Vessel List B'!AP49=6,6,IF('Vessel List B'!AP49=7,7,IF('Vessel List B'!AP49=8,8,IF('Vessel List B'!AP49=9,9,IF('Vessel List B'!AP49=10,10,IF('Vessel List B'!AP49=11,11,IF('Vessel List B'!AP49=12,12,IF('Vessel List B'!AP49=13,13,IF('Vessel List B'!AP49=14,14,IF('Vessel List B'!AP49=15,15,IF('Vessel List B'!AP49=16,16,0))))))))))))))))))</f>
        <v xml:space="preserve"> </v>
      </c>
      <c r="FI50" s="163"/>
      <c r="FJ50" s="158"/>
      <c r="FK50" s="390" t="str">
        <f t="shared" si="46"/>
        <v/>
      </c>
      <c r="FL50" s="162"/>
      <c r="FM50" s="137"/>
      <c r="FN50" s="388" t="str">
        <f t="shared" si="47"/>
        <v/>
      </c>
      <c r="FO50" s="157" t="str">
        <f>IF(VALUE(IF('Vessel List B'!BC49=1,1,IF('Vessel List B'!BC49=2,2,IF('Vessel List B'!BC49=3,3,IF('Vessel List B'!BC49=4,4,IF('Vessel List B'!BC49=5,5,IF('Vessel List B'!BC49=6,6,IF('Vessel List B'!BC49=7,7,IF('Vessel List B'!BC49=8,8,IF('Vessel List B'!BC49=9,9,IF('Vessel List B'!BC49=10,10,IF('Vessel List B'!BC49=11,11,IF('Vessel List B'!BC49=12,12,IF('Vessel List B'!BC49=13,13,IF('Vessel List B'!BC49=14,14,IF('Vessel List B'!BC49=15,15,IF('Vessel List B'!BC49=16,16,0)))))))))))))))))=0," ",VALUE(IF('Vessel List B'!BC49=1,1,IF('Vessel List B'!BC49=2,2,IF('Vessel List B'!BC49=3,3,IF('Vessel List B'!BC49=4,4,IF('Vessel List B'!BC49=5,5,IF('Vessel List B'!BC49=6,6,IF('Vessel List B'!BC49=7,7,IF('Vessel List B'!BC49=8,8,IF('Vessel List B'!BC49=9,9,IF('Vessel List B'!BC49=10,10,IF('Vessel List B'!BC49=11,11,IF('Vessel List B'!BC49=12,12,IF('Vessel List B'!BC49=13,13,IF('Vessel List B'!BC49=14,14,IF('Vessel List B'!BC49=15,15,IF('Vessel List B'!BC49=16,16,0))))))))))))))))))</f>
        <v xml:space="preserve"> </v>
      </c>
      <c r="FP50" s="163"/>
      <c r="FQ50" s="158"/>
      <c r="FR50" s="390" t="str">
        <f t="shared" si="48"/>
        <v/>
      </c>
      <c r="FS50" s="162"/>
      <c r="FT50" s="137"/>
      <c r="FU50" s="388" t="str">
        <f t="shared" si="49"/>
        <v/>
      </c>
      <c r="FV50" s="157" t="str">
        <f>IF(VALUE(IF('Vessel List B'!BP49=1,1,IF('Vessel List B'!BP49=2,2,IF('Vessel List B'!BP49=3,3,IF('Vessel List B'!BP49=4,4,IF('Vessel List B'!BP49=5,5,IF('Vessel List B'!BP49=6,6,IF('Vessel List B'!BP49=7,7,IF('Vessel List B'!BP49=8,8,IF('Vessel List B'!BP49=9,9,IF('Vessel List B'!BP49=10,10,IF('Vessel List B'!BP49=11,11,IF('Vessel List B'!BP49=12,12,IF('Vessel List B'!BP49=13,13,IF('Vessel List B'!BP49=14,14,IF('Vessel List B'!BP49=15,15,IF('Vessel List B'!BP49=16,16,0)))))))))))))))))=0," ",VALUE(IF('Vessel List B'!BP49=1,1,IF('Vessel List B'!BP49=2,2,IF('Vessel List B'!BP49=3,3,IF('Vessel List B'!BP49=4,4,IF('Vessel List B'!BP49=5,5,IF('Vessel List B'!BP49=6,6,IF('Vessel List B'!BP49=7,7,IF('Vessel List B'!BP49=8,8,IF('Vessel List B'!BP49=9,9,IF('Vessel List B'!BP49=10,10,IF('Vessel List B'!BP49=11,11,IF('Vessel List B'!BP49=12,12,IF('Vessel List B'!BP49=13,13,IF('Vessel List B'!BP49=14,14,IF('Vessel List B'!BP49=15,15,IF('Vessel List B'!BP49=16,16,0))))))))))))))))))</f>
        <v xml:space="preserve"> </v>
      </c>
      <c r="FW50" s="163"/>
      <c r="FX50" s="158"/>
      <c r="FY50" s="390" t="str">
        <f t="shared" si="50"/>
        <v/>
      </c>
      <c r="FZ50" s="162"/>
      <c r="GA50" s="137"/>
      <c r="GB50" s="388" t="str">
        <f t="shared" si="51"/>
        <v/>
      </c>
      <c r="GC50" s="157" t="str">
        <f>IF(VALUE(IF('Vessel List B'!CC49=1,1,IF('Vessel List B'!CC49=2,2,IF('Vessel List B'!CC49=3,3,IF('Vessel List B'!CC49=4,4,IF('Vessel List B'!CC49=5,5,IF('Vessel List B'!CC49=6,6,IF('Vessel List B'!CC49=7,7,IF('Vessel List B'!CC49=8,8,IF('Vessel List B'!CC49=9,9,IF('Vessel List B'!CC49=10,10,IF('Vessel List B'!CC49=11,11,IF('Vessel List B'!CC49=12,12,IF('Vessel List B'!CC49=13,13,IF('Vessel List B'!CC49=14,14,IF('Vessel List B'!CC49=15,15,IF('Vessel List B'!CC49=16,16,0)))))))))))))))))=0," ",VALUE(IF('Vessel List B'!CC49=1,1,IF('Vessel List B'!CC49=2,2,IF('Vessel List B'!CC49=3,3,IF('Vessel List B'!CC49=4,4,IF('Vessel List B'!CC49=5,5,IF('Vessel List B'!CC49=6,6,IF('Vessel List B'!CC49=7,7,IF('Vessel List B'!CC49=8,8,IF('Vessel List B'!CC49=9,9,IF('Vessel List B'!CC49=10,10,IF('Vessel List B'!CC49=11,11,IF('Vessel List B'!CC49=12,12,IF('Vessel List B'!CC49=13,13,IF('Vessel List B'!CC49=14,14,IF('Vessel List B'!CC49=15,15,IF('Vessel List B'!CC49=16,16,0))))))))))))))))))</f>
        <v xml:space="preserve"> </v>
      </c>
      <c r="GD50" s="163"/>
      <c r="GE50" s="158"/>
      <c r="GF50" s="390" t="str">
        <f t="shared" si="52"/>
        <v/>
      </c>
      <c r="GG50" s="162"/>
      <c r="GH50" s="137"/>
      <c r="GI50" s="388" t="str">
        <f t="shared" si="53"/>
        <v/>
      </c>
      <c r="GJ50" s="157" t="str">
        <f>IF(VALUE(IF('Vessel List B'!CP49=1,1,IF('Vessel List B'!CP49=2,2,IF('Vessel List B'!CP49=3,3,IF('Vessel List B'!CP49=4,4,IF('Vessel List B'!CP49=5,5,IF('Vessel List B'!CP49=6,6,IF('Vessel List B'!CP49=7,7,IF('Vessel List B'!CP49=8,8,IF('Vessel List B'!CP49=9,9,IF('Vessel List B'!CP49=10,10,IF('Vessel List B'!CP49=11,11,IF('Vessel List B'!CP49=12,12,IF('Vessel List B'!CP49=13,13,IF('Vessel List B'!CP49=14,14,IF('Vessel List B'!CP49=15,15,IF('Vessel List B'!CP49=16,16,0)))))))))))))))))=0," ",VALUE(IF('Vessel List B'!CP49=1,1,IF('Vessel List B'!CP49=2,2,IF('Vessel List B'!CP49=3,3,IF('Vessel List B'!CP49=4,4,IF('Vessel List B'!CP49=5,5,IF('Vessel List B'!CP49=6,6,IF('Vessel List B'!CP49=7,7,IF('Vessel List B'!CP49=8,8,IF('Vessel List B'!CP49=9,9,IF('Vessel List B'!CP49=10,10,IF('Vessel List B'!CP49=11,11,IF('Vessel List B'!CP49=12,12,IF('Vessel List B'!CP49=13,13,IF('Vessel List B'!CP49=14,14,IF('Vessel List B'!CP49=15,15,IF('Vessel List B'!CP49=16,16,0))))))))))))))))))</f>
        <v xml:space="preserve"> </v>
      </c>
      <c r="GK50" s="163"/>
      <c r="GL50" s="158"/>
      <c r="GM50" s="390" t="str">
        <f t="shared" si="54"/>
        <v/>
      </c>
      <c r="GN50" s="162"/>
      <c r="GO50" s="137"/>
      <c r="GP50" s="388" t="str">
        <f t="shared" si="55"/>
        <v/>
      </c>
      <c r="GQ50" s="157" t="str">
        <f>IF(VALUE(IF('Vessel List B'!DC49=1,1,IF('Vessel List B'!DC49=2,2,IF('Vessel List B'!DC49=3,3,IF('Vessel List B'!DC49=4,4,IF('Vessel List B'!DC49=5,5,IF('Vessel List B'!DC49=6,6,IF('Vessel List B'!DC49=7,7,IF('Vessel List B'!DC49=8,8,IF('Vessel List B'!DC49=9,9,IF('Vessel List B'!DC49=10,10,IF('Vessel List B'!DC49=11,11,IF('Vessel List B'!DC49=12,12,IF('Vessel List B'!DC49=13,13,IF('Vessel List B'!DC49=14,14,IF('Vessel List B'!DC49=15,15,IF('Vessel List B'!DC49=16,16,0)))))))))))))))))=0," ",VALUE(IF('Vessel List B'!DC49=1,1,IF('Vessel List B'!DC49=2,2,IF('Vessel List B'!DC49=3,3,IF('Vessel List B'!DC49=4,4,IF('Vessel List B'!DC49=5,5,IF('Vessel List B'!DC49=6,6,IF('Vessel List B'!DC49=7,7,IF('Vessel List B'!DC49=8,8,IF('Vessel List B'!DC49=9,9,IF('Vessel List B'!DC49=10,10,IF('Vessel List B'!DC49=11,11,IF('Vessel List B'!DC49=12,12,IF('Vessel List B'!DC49=13,13,IF('Vessel List B'!DC49=14,14,IF('Vessel List B'!DC49=15,15,IF('Vessel List B'!DC49=16,16,0))))))))))))))))))</f>
        <v xml:space="preserve"> </v>
      </c>
      <c r="GR50" s="163"/>
      <c r="GS50" s="158"/>
      <c r="GT50" s="390" t="str">
        <f t="shared" si="56"/>
        <v/>
      </c>
      <c r="GU50" s="162"/>
      <c r="GV50" s="137"/>
      <c r="GW50" s="388" t="str">
        <f t="shared" si="57"/>
        <v/>
      </c>
      <c r="GX50" s="157" t="str">
        <f>IF(VALUE(IF('Vessel List B'!DP49=1,1,IF('Vessel List B'!DP49=2,2,IF('Vessel List B'!DP49=3,3,IF('Vessel List B'!DP49=4,4,IF('Vessel List B'!DP49=5,5,IF('Vessel List B'!DP49=6,6,IF('Vessel List B'!DP49=7,7,IF('Vessel List B'!DP49=8,8,IF('Vessel List B'!DP49=9,9,IF('Vessel List B'!DP49=10,10,IF('Vessel List B'!DP49=11,11,IF('Vessel List B'!DP49=12,12,IF('Vessel List B'!DP49=13,13,IF('Vessel List B'!DP49=14,14,IF('Vessel List B'!DP49=15,15,IF('Vessel List B'!DP49=16,16,0)))))))))))))))))=0," ",VALUE(IF('Vessel List B'!DP49=1,1,IF('Vessel List B'!DP49=2,2,IF('Vessel List B'!DP49=3,3,IF('Vessel List B'!DP49=4,4,IF('Vessel List B'!DP49=5,5,IF('Vessel List B'!DP49=6,6,IF('Vessel List B'!DP49=7,7,IF('Vessel List B'!DP49=8,8,IF('Vessel List B'!DP49=9,9,IF('Vessel List B'!DP49=10,10,IF('Vessel List B'!DP49=11,11,IF('Vessel List B'!DP49=12,12,IF('Vessel List B'!DP49=13,13,IF('Vessel List B'!DP49=14,14,IF('Vessel List B'!DP49=15,15,IF('Vessel List B'!DP49=16,16,0))))))))))))))))))</f>
        <v xml:space="preserve"> </v>
      </c>
      <c r="GY50" s="163"/>
      <c r="GZ50" s="158"/>
      <c r="HA50" s="390" t="str">
        <f t="shared" si="58"/>
        <v/>
      </c>
      <c r="HB50" s="162"/>
      <c r="HC50" s="137"/>
      <c r="HD50" s="388" t="str">
        <f t="shared" si="59"/>
        <v/>
      </c>
      <c r="HE50" s="157" t="str">
        <f>IF(VALUE(IF('Vessel List B'!EC49=1,1,IF('Vessel List B'!EC49=2,2,IF('Vessel List B'!EC49=3,3,IF('Vessel List B'!EC49=4,4,IF('Vessel List B'!EC49=5,5,IF('Vessel List B'!EC49=6,6,IF('Vessel List B'!EC49=7,7,IF('Vessel List B'!EC49=8,8,IF('Vessel List B'!EC49=9,9,IF('Vessel List B'!EC49=10,10,IF('Vessel List B'!EC49=11,11,IF('Vessel List B'!EC49=12,12,IF('Vessel List B'!EC49=13,13,IF('Vessel List B'!EC49=14,14,IF('Vessel List B'!EC49=15,15,IF('Vessel List B'!EC49=16,16,0)))))))))))))))))=0," ",VALUE(IF('Vessel List B'!EC49=1,1,IF('Vessel List B'!EC49=2,2,IF('Vessel List B'!EC49=3,3,IF('Vessel List B'!EC49=4,4,IF('Vessel List B'!EC49=5,5,IF('Vessel List B'!EC49=6,6,IF('Vessel List B'!EC49=7,7,IF('Vessel List B'!EC49=8,8,IF('Vessel List B'!EC49=9,9,IF('Vessel List B'!EC49=10,10,IF('Vessel List B'!EC49=11,11,IF('Vessel List B'!EC49=12,12,IF('Vessel List B'!EC49=13,13,IF('Vessel List B'!EC49=14,14,IF('Vessel List B'!EC49=15,15,IF('Vessel List B'!EC49=16,16,0))))))))))))))))))</f>
        <v xml:space="preserve"> </v>
      </c>
      <c r="HF50" s="163"/>
      <c r="HG50" s="158"/>
      <c r="HH50" s="390" t="str">
        <f t="shared" si="60"/>
        <v/>
      </c>
      <c r="HI50" s="162"/>
      <c r="HJ50" s="137"/>
      <c r="HK50" s="388" t="str">
        <f t="shared" si="61"/>
        <v/>
      </c>
      <c r="HL50" s="157" t="str">
        <f>IF(VALUE(IF('Vessel List B'!EP49=1,1,IF('Vessel List B'!EP49=2,2,IF('Vessel List B'!EP49=3,3,IF('Vessel List B'!EP49=4,4,IF('Vessel List B'!EP49=5,5,IF('Vessel List B'!EP49=6,6,IF('Vessel List B'!EP49=7,7,IF('Vessel List B'!EP49=8,8,IF('Vessel List B'!EP49=9,9,IF('Vessel List B'!EP49=10,10,IF('Vessel List B'!EP49=11,11,IF('Vessel List B'!EP49=12,12,IF('Vessel List B'!EP49=13,13,IF('Vessel List B'!EP49=14,14,IF('Vessel List B'!EP49=15,15,IF('Vessel List B'!EP49=16,16,0)))))))))))))))))=0," ",VALUE(IF('Vessel List B'!EP49=1,1,IF('Vessel List B'!EP49=2,2,IF('Vessel List B'!EP49=3,3,IF('Vessel List B'!EP49=4,4,IF('Vessel List B'!EP49=5,5,IF('Vessel List B'!EP49=6,6,IF('Vessel List B'!EP49=7,7,IF('Vessel List B'!EP49=8,8,IF('Vessel List B'!EP49=9,9,IF('Vessel List B'!EP49=10,10,IF('Vessel List B'!EP49=11,11,IF('Vessel List B'!EP49=12,12,IF('Vessel List B'!EP49=13,13,IF('Vessel List B'!EP49=14,14,IF('Vessel List B'!EP49=15,15,IF('Vessel List B'!EP49=16,16,0))))))))))))))))))</f>
        <v xml:space="preserve"> </v>
      </c>
      <c r="HM50" s="163"/>
      <c r="HN50" s="158"/>
      <c r="HO50" s="390" t="str">
        <f t="shared" si="62"/>
        <v/>
      </c>
      <c r="HP50" s="162"/>
      <c r="HQ50" s="137"/>
      <c r="HR50" s="388" t="str">
        <f t="shared" si="63"/>
        <v/>
      </c>
      <c r="HS50" s="157" t="str">
        <f>IF(VALUE(IF('Vessel List B'!FC49=1,1,IF('Vessel List B'!FC49=2,2,IF('Vessel List B'!FC49=3,3,IF('Vessel List B'!FC49=4,4,IF('Vessel List B'!FC49=5,5,IF('Vessel List B'!FC49=6,6,IF('Vessel List B'!FC49=7,7,IF('Vessel List B'!FC49=8,8,IF('Vessel List B'!FC49=9,9,IF('Vessel List B'!FC49=10,10,IF('Vessel List B'!FC49=11,11,IF('Vessel List B'!FC49=12,12,IF('Vessel List B'!FC49=13,13,IF('Vessel List B'!FC49=14,14,IF('Vessel List B'!FC49=15,15,IF('Vessel List B'!FC49=16,16,0)))))))))))))))))=0," ",VALUE(IF('Vessel List B'!FC49=1,1,IF('Vessel List B'!FC49=2,2,IF('Vessel List B'!FC49=3,3,IF('Vessel List B'!FC49=4,4,IF('Vessel List B'!FC49=5,5,IF('Vessel List B'!FC49=6,6,IF('Vessel List B'!FC49=7,7,IF('Vessel List B'!FC49=8,8,IF('Vessel List B'!FC49=9,9,IF('Vessel List B'!FC49=10,10,IF('Vessel List B'!FC49=11,11,IF('Vessel List B'!FC49=12,12,IF('Vessel List B'!FC49=13,13,IF('Vessel List B'!FC49=14,14,IF('Vessel List B'!FC49=15,15,IF('Vessel List B'!FC49=16,16,0))))))))))))))))))</f>
        <v xml:space="preserve"> </v>
      </c>
      <c r="HT50" s="163"/>
      <c r="HU50" s="158"/>
      <c r="HV50" s="390" t="str">
        <f t="shared" si="64"/>
        <v/>
      </c>
      <c r="HW50" s="162"/>
      <c r="HX50" s="137"/>
      <c r="HY50" s="388" t="str">
        <f t="shared" si="65"/>
        <v/>
      </c>
      <c r="HZ50" s="157" t="str">
        <f>IF(VALUE(IF('Vessel List B'!FP49=1,1,IF('Vessel List B'!FP49=2,2,IF('Vessel List B'!FP49=3,3,IF('Vessel List B'!FP49=4,4,IF('Vessel List B'!FP49=5,5,IF('Vessel List B'!FP49=6,6,IF('Vessel List B'!FP49=7,7,IF('Vessel List B'!FP49=8,8,IF('Vessel List B'!FP49=9,9,IF('Vessel List B'!FP49=10,10,IF('Vessel List B'!FP49=11,11,IF('Vessel List B'!FP49=12,12,IF('Vessel List B'!FP49=13,13,IF('Vessel List B'!FP49=14,14,IF('Vessel List B'!FP49=15,15,IF('Vessel List B'!FP49=16,16,0)))))))))))))))))=0," ",VALUE(IF('Vessel List B'!FP49=1,1,IF('Vessel List B'!FP49=2,2,IF('Vessel List B'!FP49=3,3,IF('Vessel List B'!FP49=4,4,IF('Vessel List B'!FP49=5,5,IF('Vessel List B'!FP49=6,6,IF('Vessel List B'!FP49=7,7,IF('Vessel List B'!FP49=8,8,IF('Vessel List B'!FP49=9,9,IF('Vessel List B'!FP49=10,10,IF('Vessel List B'!FP49=11,11,IF('Vessel List B'!FP49=12,12,IF('Vessel List B'!FP49=13,13,IF('Vessel List B'!FP49=14,14,IF('Vessel List B'!FP49=15,15,IF('Vessel List B'!FP49=16,16,0))))))))))))))))))</f>
        <v xml:space="preserve"> </v>
      </c>
      <c r="IA50" s="163"/>
      <c r="IB50" s="158"/>
      <c r="IC50" s="390" t="str">
        <f t="shared" si="66"/>
        <v/>
      </c>
      <c r="ID50" s="162"/>
      <c r="IE50" s="137"/>
      <c r="IF50" s="388" t="str">
        <f t="shared" si="67"/>
        <v/>
      </c>
      <c r="IG50" s="157" t="str">
        <f>IF(VALUE(IF('Vessel List B'!GC49=1,1,IF('Vessel List B'!GC49=2,2,IF('Vessel List B'!GC49=3,3,IF('Vessel List B'!GC49=4,4,IF('Vessel List B'!GC49=5,5,IF('Vessel List B'!GC49=6,6,IF('Vessel List B'!GC49=7,7,IF('Vessel List B'!GC49=8,8,IF('Vessel List B'!GC49=9,9,IF('Vessel List B'!GC49=10,10,IF('Vessel List B'!GC49=11,11,IF('Vessel List B'!GC49=12,12,IF('Vessel List B'!GC49=13,13,IF('Vessel List B'!GC49=14,14,IF('Vessel List B'!GC49=15,15,IF('Vessel List B'!GC49=16,16,0)))))))))))))))))=0," ",VALUE(IF('Vessel List B'!GC49=1,1,IF('Vessel List B'!GC49=2,2,IF('Vessel List B'!GC49=3,3,IF('Vessel List B'!GC49=4,4,IF('Vessel List B'!GC49=5,5,IF('Vessel List B'!GC49=6,6,IF('Vessel List B'!GC49=7,7,IF('Vessel List B'!GC49=8,8,IF('Vessel List B'!GC49=9,9,IF('Vessel List B'!GC49=10,10,IF('Vessel List B'!GC49=11,11,IF('Vessel List B'!GC49=12,12,IF('Vessel List B'!GC49=13,13,IF('Vessel List B'!GC49=14,14,IF('Vessel List B'!GC49=15,15,IF('Vessel List B'!GC49=16,16,0))))))))))))))))))</f>
        <v xml:space="preserve"> </v>
      </c>
      <c r="IH50" s="163"/>
      <c r="II50" s="158"/>
      <c r="IJ50" s="390" t="str">
        <f t="shared" si="68"/>
        <v/>
      </c>
      <c r="IK50" s="162"/>
      <c r="IL50" s="137"/>
      <c r="IM50" s="388" t="str">
        <f t="shared" si="69"/>
        <v/>
      </c>
      <c r="IN50" s="157" t="str">
        <f>IF(VALUE(IF('Vessel List B'!GP49=1,1,IF('Vessel List B'!GP49=2,2,IF('Vessel List B'!GP49=3,3,IF('Vessel List B'!GP49=4,4,IF('Vessel List B'!GP49=5,5,IF('Vessel List B'!GP49=6,6,IF('Vessel List B'!GP49=7,7,IF('Vessel List B'!GP49=8,8,IF('Vessel List B'!GP49=9,9,IF('Vessel List B'!GP49=10,10,IF('Vessel List B'!GP49=11,11,IF('Vessel List B'!GP49=12,12,IF('Vessel List B'!GP49=13,13,IF('Vessel List B'!GP49=14,14,IF('Vessel List B'!GP49=15,15,IF('Vessel List B'!GP49=16,16,0)))))))))))))))))=0," ",VALUE(IF('Vessel List B'!GP49=1,1,IF('Vessel List B'!GP49=2,2,IF('Vessel List B'!GP49=3,3,IF('Vessel List B'!GP49=4,4,IF('Vessel List B'!GP49=5,5,IF('Vessel List B'!GP49=6,6,IF('Vessel List B'!GP49=7,7,IF('Vessel List B'!GP49=8,8,IF('Vessel List B'!GP49=9,9,IF('Vessel List B'!GP49=10,10,IF('Vessel List B'!GP49=11,11,IF('Vessel List B'!GP49=12,12,IF('Vessel List B'!GP49=13,13,IF('Vessel List B'!GP49=14,14,IF('Vessel List B'!GP49=15,15,IF('Vessel List B'!GP49=16,16,0))))))))))))))))))</f>
        <v xml:space="preserve"> </v>
      </c>
      <c r="IO50" s="163"/>
      <c r="IP50" s="158"/>
      <c r="IQ50" s="390" t="str">
        <f t="shared" si="70"/>
        <v/>
      </c>
      <c r="IR50" s="162"/>
      <c r="IS50" s="137"/>
      <c r="IT50" s="388" t="str">
        <f t="shared" si="71"/>
        <v/>
      </c>
      <c r="IU50" s="157" t="str">
        <f>IF(VALUE(IF('Vessel List B'!HC49=1,1,IF('Vessel List B'!HC49=2,2,IF('Vessel List B'!HC49=3,3,IF('Vessel List B'!HC49=4,4,IF('Vessel List B'!HC49=5,5,IF('Vessel List B'!HC49=6,6,IF('Vessel List B'!HC49=7,7,IF('Vessel List B'!HC49=8,8,IF('Vessel List B'!HC49=9,9,IF('Vessel List B'!HC49=10,10,IF('Vessel List B'!HC49=11,11,IF('Vessel List B'!HC49=12,12,IF('Vessel List B'!HC49=13,13,IF('Vessel List B'!HC49=14,14,IF('Vessel List B'!HC49=15,15,IF('Vessel List B'!HC49=16,16,0)))))))))))))))))=0," ",VALUE(IF('Vessel List B'!HC49=1,1,IF('Vessel List B'!HC49=2,2,IF('Vessel List B'!HC49=3,3,IF('Vessel List B'!HC49=4,4,IF('Vessel List B'!HC49=5,5,IF('Vessel List B'!HC49=6,6,IF('Vessel List B'!HC49=7,7,IF('Vessel List B'!HC49=8,8,IF('Vessel List B'!HC49=9,9,IF('Vessel List B'!HC49=10,10,IF('Vessel List B'!HC49=11,11,IF('Vessel List B'!HC49=12,12,IF('Vessel List B'!HC49=13,13,IF('Vessel List B'!HC49=14,14,IF('Vessel List B'!HC49=15,15,IF('Vessel List B'!HC49=16,16,0))))))))))))))))))</f>
        <v xml:space="preserve"> </v>
      </c>
      <c r="IV50" s="163"/>
      <c r="IW50" s="158"/>
      <c r="IX50" s="390" t="str">
        <f t="shared" si="72"/>
        <v/>
      </c>
      <c r="IY50" s="162"/>
      <c r="IZ50" s="137"/>
      <c r="JA50" s="388" t="str">
        <f t="shared" si="73"/>
        <v/>
      </c>
      <c r="JB50" s="157" t="str">
        <f>IF(VALUE(IF('Vessel List B'!HP49=1,1,IF('Vessel List B'!HP49=2,2,IF('Vessel List B'!HP49=3,3,IF('Vessel List B'!HP49=4,4,IF('Vessel List B'!HP49=5,5,IF('Vessel List B'!HP49=6,6,IF('Vessel List B'!HP49=7,7,IF('Vessel List B'!HP49=8,8,IF('Vessel List B'!HP49=9,9,IF('Vessel List B'!HP49=10,10,IF('Vessel List B'!HP49=11,11,IF('Vessel List B'!HP49=12,12,IF('Vessel List B'!HP49=13,13,IF('Vessel List B'!HP49=14,14,IF('Vessel List B'!HP49=15,15,IF('Vessel List B'!HP49=16,16,0)))))))))))))))))=0," ",VALUE(IF('Vessel List B'!HP49=1,1,IF('Vessel List B'!HP49=2,2,IF('Vessel List B'!HP49=3,3,IF('Vessel List B'!HP49=4,4,IF('Vessel List B'!HP49=5,5,IF('Vessel List B'!HP49=6,6,IF('Vessel List B'!HP49=7,7,IF('Vessel List B'!HP49=8,8,IF('Vessel List B'!HP49=9,9,IF('Vessel List B'!HP49=10,10,IF('Vessel List B'!HP49=11,11,IF('Vessel List B'!HP49=12,12,IF('Vessel List B'!HP49=13,13,IF('Vessel List B'!HP49=14,14,IF('Vessel List B'!HP49=15,15,IF('Vessel List B'!HP49=16,16,0))))))))))))))))))</f>
        <v xml:space="preserve"> </v>
      </c>
      <c r="JC50" s="163"/>
      <c r="JD50" s="158"/>
      <c r="JE50" s="390" t="str">
        <f t="shared" si="74"/>
        <v/>
      </c>
      <c r="JF50" s="162"/>
      <c r="JG50" s="137"/>
      <c r="JH50" s="388" t="str">
        <f t="shared" si="75"/>
        <v/>
      </c>
      <c r="JI50" s="157" t="str">
        <f>IF(VALUE(IF('Vessel List B'!IC49=1,1,IF('Vessel List B'!IC49=2,2,IF('Vessel List B'!IC49=3,3,IF('Vessel List B'!IC49=4,4,IF('Vessel List B'!IC49=5,5,IF('Vessel List B'!IC49=6,6,IF('Vessel List B'!IC49=7,7,IF('Vessel List B'!IC49=8,8,IF('Vessel List B'!IC49=9,9,IF('Vessel List B'!IC49=10,10,IF('Vessel List B'!IC49=11,11,IF('Vessel List B'!IC49=12,12,IF('Vessel List B'!IC49=13,13,IF('Vessel List B'!IC49=14,14,IF('Vessel List B'!IC49=15,15,IF('Vessel List B'!IC49=16,16,0)))))))))))))))))=0," ",VALUE(IF('Vessel List B'!IC49=1,1,IF('Vessel List B'!IC49=2,2,IF('Vessel List B'!IC49=3,3,IF('Vessel List B'!IC49=4,4,IF('Vessel List B'!IC49=5,5,IF('Vessel List B'!IC49=6,6,IF('Vessel List B'!IC49=7,7,IF('Vessel List B'!IC49=8,8,IF('Vessel List B'!IC49=9,9,IF('Vessel List B'!IC49=10,10,IF('Vessel List B'!IC49=11,11,IF('Vessel List B'!IC49=12,12,IF('Vessel List B'!IC49=13,13,IF('Vessel List B'!IC49=14,14,IF('Vessel List B'!IC49=15,15,IF('Vessel List B'!IC49=16,16,0))))))))))))))))))</f>
        <v xml:space="preserve"> </v>
      </c>
      <c r="JJ50" s="163"/>
      <c r="JK50" s="158"/>
      <c r="JL50" s="390" t="str">
        <f t="shared" si="76"/>
        <v/>
      </c>
      <c r="JM50" s="162"/>
      <c r="JN50" s="137"/>
      <c r="JO50" s="388" t="str">
        <f t="shared" si="77"/>
        <v/>
      </c>
      <c r="JP50" s="157" t="str">
        <f>IF(VALUE(IF('Vessel List B'!IP49=1,1,IF('Vessel List B'!IP49=2,2,IF('Vessel List B'!IP49=3,3,IF('Vessel List B'!IP49=4,4,IF('Vessel List B'!IP49=5,5,IF('Vessel List B'!IP49=6,6,IF('Vessel List B'!IP49=7,7,IF('Vessel List B'!IP49=8,8,IF('Vessel List B'!IP49=9,9,IF('Vessel List B'!IP49=10,10,IF('Vessel List B'!IP49=11,11,IF('Vessel List B'!IP49=12,12,IF('Vessel List B'!IP49=13,13,IF('Vessel List B'!IP49=14,14,IF('Vessel List B'!IP49=15,15,IF('Vessel List B'!IP49=16,16,0)))))))))))))))))=0," ",VALUE(IF('Vessel List B'!IP49=1,1,IF('Vessel List B'!IP49=2,2,IF('Vessel List B'!IP49=3,3,IF('Vessel List B'!IP49=4,4,IF('Vessel List B'!IP49=5,5,IF('Vessel List B'!IP49=6,6,IF('Vessel List B'!IP49=7,7,IF('Vessel List B'!IP49=8,8,IF('Vessel List B'!IP49=9,9,IF('Vessel List B'!IP49=10,10,IF('Vessel List B'!IP49=11,11,IF('Vessel List B'!IP49=12,12,IF('Vessel List B'!IP49=13,13,IF('Vessel List B'!IP49=14,14,IF('Vessel List B'!IP49=15,15,IF('Vessel List B'!IP49=16,16,0))))))))))))))))))</f>
        <v xml:space="preserve"> </v>
      </c>
      <c r="JQ50" s="163"/>
      <c r="JR50" s="158"/>
      <c r="JS50" s="390" t="str">
        <f t="shared" si="78"/>
        <v/>
      </c>
      <c r="JT50" s="162"/>
      <c r="JU50" s="137"/>
      <c r="JV50" s="397" t="str">
        <f t="shared" si="79"/>
        <v/>
      </c>
      <c r="JW50" s="410"/>
    </row>
    <row r="51" spans="1:283" ht="15" x14ac:dyDescent="0.25">
      <c r="A51" s="132">
        <f>'Vessel List A'!B50</f>
        <v>41625</v>
      </c>
      <c r="B51" s="157" t="str">
        <f>IF(VALUE(IF('Vessel List A'!C50=1,1,IF('Vessel List A'!C50=2,2,IF('Vessel List A'!C50=3,3,IF('Vessel List A'!C50=4,4,IF('Vessel List A'!C50=5,5,IF('Vessel List A'!C50=6,6,IF('Vessel List A'!C50=7,7,IF('Vessel List A'!C50=8,8,IF('Vessel List A'!C50=9,9,IF('Vessel List A'!C50=10,10,IF('Vessel List A'!C50=11,11,IF('Vessel List A'!C50=12,12,IF('Vessel List A'!C50=13,13,IF('Vessel List A'!C50=14,14,IF('Vessel List A'!C50=15,15,IF('Vessel List A'!C50=16,16,0)))))))))))))))))=0," ",VALUE(IF('Vessel List A'!C50=1,1,IF('Vessel List A'!C50=2,2,IF('Vessel List A'!C50=3,3,IF('Vessel List A'!C50=4,4,IF('Vessel List A'!C50=5,5,IF('Vessel List A'!C50=6,6,IF('Vessel List A'!C50=7,7,IF('Vessel List A'!C50=8,8,IF('Vessel List A'!C50=9,9,IF('Vessel List A'!C50=10,10,IF('Vessel List A'!C50=11,11,IF('Vessel List A'!C50=12,12,IF('Vessel List A'!C50=13,13,IF('Vessel List A'!C50=14,14,IF('Vessel List A'!C50=15,15,IF('Vessel List A'!C50=16,16,0))))))))))))))))))</f>
        <v xml:space="preserve"> </v>
      </c>
      <c r="C51" s="154"/>
      <c r="D51" s="158"/>
      <c r="E51" s="390" t="str">
        <f t="shared" si="0"/>
        <v/>
      </c>
      <c r="F51" s="158"/>
      <c r="G51" s="137"/>
      <c r="H51" s="388" t="str">
        <f t="shared" si="1"/>
        <v/>
      </c>
      <c r="I51" s="157" t="str">
        <f>IF(VALUE(IF('Vessel List A'!P50=1,1,IF('Vessel List A'!P50=2,2,IF('Vessel List A'!P50=3,3,IF('Vessel List A'!P50=4,4,IF('Vessel List A'!P50=5,5,IF('Vessel List A'!P50=6,6,IF('Vessel List A'!P50=7,7,IF('Vessel List A'!P50=8,8,IF('Vessel List A'!P50=9,9,IF('Vessel List A'!P50=10,10,IF('Vessel List A'!P50=11,11,IF('Vessel List A'!P50=12,12,IF('Vessel List A'!P50=13,13,IF('Vessel List A'!P50=14,14,IF('Vessel List A'!P50=15,15,IF('Vessel List A'!P50=16,16,0)))))))))))))))))=0," ",VALUE(IF('Vessel List A'!P50=1,1,IF('Vessel List A'!P50=2,2,IF('Vessel List A'!P50=3,3,IF('Vessel List A'!P50=4,4,IF('Vessel List A'!P50=5,5,IF('Vessel List A'!P50=6,6,IF('Vessel List A'!P50=7,7,IF('Vessel List A'!P50=8,8,IF('Vessel List A'!P50=9,9,IF('Vessel List A'!P50=10,10,IF('Vessel List A'!P50=11,11,IF('Vessel List A'!P50=12,12,IF('Vessel List A'!P50=13,13,IF('Vessel List A'!P50=14,14,IF('Vessel List A'!P50=15,15,IF('Vessel List A'!P50=16,16,0))))))))))))))))))</f>
        <v xml:space="preserve"> </v>
      </c>
      <c r="J51" s="154"/>
      <c r="K51" s="158"/>
      <c r="L51" s="390" t="str">
        <f t="shared" si="2"/>
        <v/>
      </c>
      <c r="M51" s="158"/>
      <c r="N51" s="137"/>
      <c r="O51" s="388" t="str">
        <f t="shared" si="3"/>
        <v/>
      </c>
      <c r="P51" s="157" t="str">
        <f>IF(VALUE(IF('Vessel List A'!AC50=1,1,IF('Vessel List A'!AC50=2,2,IF('Vessel List A'!AC50=3,3,IF('Vessel List A'!AC50=4,4,IF('Vessel List A'!AC50=5,5,IF('Vessel List A'!AC50=6,6,IF('Vessel List A'!AC50=7,7,IF('Vessel List A'!AC50=8,8,IF('Vessel List A'!AC50=9,9,IF('Vessel List A'!AC50=10,10,IF('Vessel List A'!AC50=11,11,IF('Vessel List A'!AC50=12,12,IF('Vessel List A'!AC50=13,13,IF('Vessel List A'!AC50=14,14,IF('Vessel List A'!AC50=15,15,IF('Vessel List A'!AC50=16,16,0)))))))))))))))))=0," ",VALUE(IF('Vessel List A'!AC50=1,1,IF('Vessel List A'!AC50=2,2,IF('Vessel List A'!AC50=3,3,IF('Vessel List A'!AC50=4,4,IF('Vessel List A'!AC50=5,5,IF('Vessel List A'!AC50=6,6,IF('Vessel List A'!AC50=7,7,IF('Vessel List A'!AC50=8,8,IF('Vessel List A'!AC50=9,9,IF('Vessel List A'!AC50=10,10,IF('Vessel List A'!AC50=11,11,IF('Vessel List A'!AC50=12,12,IF('Vessel List A'!AC50=13,13,IF('Vessel List A'!AC50=14,14,IF('Vessel List A'!AC50=15,15,IF('Vessel List A'!AC50=16,16,0))))))))))))))))))</f>
        <v xml:space="preserve"> </v>
      </c>
      <c r="Q51" s="154"/>
      <c r="R51" s="158"/>
      <c r="S51" s="390" t="str">
        <f t="shared" si="4"/>
        <v/>
      </c>
      <c r="T51" s="158"/>
      <c r="U51" s="137"/>
      <c r="V51" s="388" t="str">
        <f t="shared" si="5"/>
        <v/>
      </c>
      <c r="W51" s="157" t="str">
        <f>IF(VALUE(IF('Vessel List A'!AP50=1,1,IF('Vessel List A'!AP50=2,2,IF('Vessel List A'!AP50=3,3,IF('Vessel List A'!AP50=4,4,IF('Vessel List A'!AP50=5,5,IF('Vessel List A'!AP50=6,6,IF('Vessel List A'!AP50=7,7,IF('Vessel List A'!AP50=8,8,IF('Vessel List A'!AP50=9,9,IF('Vessel List A'!AP50=10,10,IF('Vessel List A'!AP50=11,11,IF('Vessel List A'!AP50=12,12,IF('Vessel List A'!AP50=13,13,IF('Vessel List A'!AP50=14,14,IF('Vessel List A'!AP50=15,15,IF('Vessel List A'!AP50=16,16,0)))))))))))))))))=0," ",VALUE(IF('Vessel List A'!AP50=1,1,IF('Vessel List A'!AP50=2,2,IF('Vessel List A'!AP50=3,3,IF('Vessel List A'!AP50=4,4,IF('Vessel List A'!AP50=5,5,IF('Vessel List A'!AP50=6,6,IF('Vessel List A'!AP50=7,7,IF('Vessel List A'!AP50=8,8,IF('Vessel List A'!AP50=9,9,IF('Vessel List A'!AP50=10,10,IF('Vessel List A'!AP50=11,11,IF('Vessel List A'!AP50=12,12,IF('Vessel List A'!AP50=13,13,IF('Vessel List A'!AP50=14,14,IF('Vessel List A'!AP50=15,15,IF('Vessel List A'!AP50=16,16,0))))))))))))))))))</f>
        <v xml:space="preserve"> </v>
      </c>
      <c r="X51" s="154"/>
      <c r="Y51" s="158"/>
      <c r="Z51" s="390" t="str">
        <f t="shared" si="6"/>
        <v/>
      </c>
      <c r="AA51" s="158"/>
      <c r="AB51" s="137"/>
      <c r="AC51" s="388" t="str">
        <f t="shared" si="7"/>
        <v/>
      </c>
      <c r="AD51" s="157" t="str">
        <f>IF(VALUE(IF('Vessel List A'!BC50=1,1,IF('Vessel List A'!BC50=2,2,IF('Vessel List A'!BC50=3,3,IF('Vessel List A'!BC50=4,4,IF('Vessel List A'!BC50=5,5,IF('Vessel List A'!BC50=6,6,IF('Vessel List A'!BC50=7,7,IF('Vessel List A'!BC50=8,8,IF('Vessel List A'!BC50=9,9,IF('Vessel List A'!BC50=10,10,IF('Vessel List A'!BC50=11,11,IF('Vessel List A'!BC50=12,12,IF('Vessel List A'!BC50=13,13,IF('Vessel List A'!BC50=14,14,IF('Vessel List A'!BC50=15,15,IF('Vessel List A'!BC50=16,16,0)))))))))))))))))=0," ",VALUE(IF('Vessel List A'!BC50=1,1,IF('Vessel List A'!BC50=2,2,IF('Vessel List A'!BC50=3,3,IF('Vessel List A'!BC50=4,4,IF('Vessel List A'!BC50=5,5,IF('Vessel List A'!BC50=6,6,IF('Vessel List A'!BC50=7,7,IF('Vessel List A'!BC50=8,8,IF('Vessel List A'!BC50=9,9,IF('Vessel List A'!BC50=10,10,IF('Vessel List A'!BC50=11,11,IF('Vessel List A'!BC50=12,12,IF('Vessel List A'!BC50=13,13,IF('Vessel List A'!BC50=14,14,IF('Vessel List A'!BC50=15,15,IF('Vessel List A'!BC50=16,16,0))))))))))))))))))</f>
        <v xml:space="preserve"> </v>
      </c>
      <c r="AE51" s="154"/>
      <c r="AF51" s="158"/>
      <c r="AG51" s="390" t="str">
        <f t="shared" si="8"/>
        <v/>
      </c>
      <c r="AH51" s="158"/>
      <c r="AI51" s="137"/>
      <c r="AJ51" s="388" t="str">
        <f t="shared" si="9"/>
        <v/>
      </c>
      <c r="AK51" s="157" t="str">
        <f>IF(VALUE(IF('Vessel List A'!BP50=1,1,IF('Vessel List A'!BP50=2,2,IF('Vessel List A'!BP50=3,3,IF('Vessel List A'!BP50=4,4,IF('Vessel List A'!BP50=5,5,IF('Vessel List A'!BP50=6,6,IF('Vessel List A'!BP50=7,7,IF('Vessel List A'!BP50=8,8,IF('Vessel List A'!BP50=9,9,IF('Vessel List A'!BP50=10,10,IF('Vessel List A'!BP50=11,11,IF('Vessel List A'!BP50=12,12,IF('Vessel List A'!BP50=13,13,IF('Vessel List A'!BP50=14,14,IF('Vessel List A'!BP50=15,15,IF('Vessel List A'!BP50=16,16,0)))))))))))))))))=0," ",VALUE(IF('Vessel List A'!BP50=1,1,IF('Vessel List A'!BP50=2,2,IF('Vessel List A'!BP50=3,3,IF('Vessel List A'!BP50=4,4,IF('Vessel List A'!BP50=5,5,IF('Vessel List A'!BP50=6,6,IF('Vessel List A'!BP50=7,7,IF('Vessel List A'!BP50=8,8,IF('Vessel List A'!BP50=9,9,IF('Vessel List A'!BP50=10,10,IF('Vessel List A'!BP50=11,11,IF('Vessel List A'!BP50=12,12,IF('Vessel List A'!BP50=13,13,IF('Vessel List A'!BP50=14,14,IF('Vessel List A'!BP50=15,15,IF('Vessel List A'!BP50=16,16,0))))))))))))))))))</f>
        <v xml:space="preserve"> </v>
      </c>
      <c r="AL51" s="154"/>
      <c r="AM51" s="158"/>
      <c r="AN51" s="390" t="str">
        <f t="shared" si="10"/>
        <v/>
      </c>
      <c r="AO51" s="158"/>
      <c r="AP51" s="137"/>
      <c r="AQ51" s="388" t="str">
        <f t="shared" si="11"/>
        <v/>
      </c>
      <c r="AR51" s="157" t="str">
        <f>IF(VALUE(IF('Vessel List A'!CC50=1,1,IF('Vessel List A'!CC50=2,2,IF('Vessel List A'!CC50=3,3,IF('Vessel List A'!CC50=4,4,IF('Vessel List A'!CC50=5,5,IF('Vessel List A'!CC50=6,6,IF('Vessel List A'!CC50=7,7,IF('Vessel List A'!CC50=8,8,IF('Vessel List A'!CC50=9,9,IF('Vessel List A'!CC50=10,10,IF('Vessel List A'!CC50=11,11,IF('Vessel List A'!CC50=12,12,IF('Vessel List A'!CC50=13,13,IF('Vessel List A'!CC50=14,14,IF('Vessel List A'!CC50=15,15,IF('Vessel List A'!CC50=16,16,0)))))))))))))))))=0," ",VALUE(IF('Vessel List A'!CC50=1,1,IF('Vessel List A'!CC50=2,2,IF('Vessel List A'!CC50=3,3,IF('Vessel List A'!CC50=4,4,IF('Vessel List A'!CC50=5,5,IF('Vessel List A'!CC50=6,6,IF('Vessel List A'!CC50=7,7,IF('Vessel List A'!CC50=8,8,IF('Vessel List A'!CC50=9,9,IF('Vessel List A'!CC50=10,10,IF('Vessel List A'!CC50=11,11,IF('Vessel List A'!CC50=12,12,IF('Vessel List A'!CC50=13,13,IF('Vessel List A'!CC50=14,14,IF('Vessel List A'!CC50=15,15,IF('Vessel List A'!CC50=16,16,0))))))))))))))))))</f>
        <v xml:space="preserve"> </v>
      </c>
      <c r="AS51" s="154"/>
      <c r="AT51" s="158"/>
      <c r="AU51" s="390" t="str">
        <f t="shared" si="12"/>
        <v/>
      </c>
      <c r="AV51" s="158"/>
      <c r="AW51" s="137"/>
      <c r="AX51" s="388" t="str">
        <f t="shared" si="13"/>
        <v/>
      </c>
      <c r="AY51" s="157" t="str">
        <f>IF(VALUE(IF('Vessel List A'!CP50=1,1,IF('Vessel List A'!CP50=2,2,IF('Vessel List A'!CP50=3,3,IF('Vessel List A'!CP50=4,4,IF('Vessel List A'!CP50=5,5,IF('Vessel List A'!CP50=6,6,IF('Vessel List A'!CP50=7,7,IF('Vessel List A'!CP50=8,8,IF('Vessel List A'!CP50=9,9,IF('Vessel List A'!CP50=10,10,IF('Vessel List A'!CP50=11,11,IF('Vessel List A'!CP50=12,12,IF('Vessel List A'!CP50=13,13,IF('Vessel List A'!CP50=14,14,IF('Vessel List A'!CP50=15,15,IF('Vessel List A'!CP50=16,16,0)))))))))))))))))=0," ",VALUE(IF('Vessel List A'!CP50=1,1,IF('Vessel List A'!CP50=2,2,IF('Vessel List A'!CP50=3,3,IF('Vessel List A'!CP50=4,4,IF('Vessel List A'!CP50=5,5,IF('Vessel List A'!CP50=6,6,IF('Vessel List A'!CP50=7,7,IF('Vessel List A'!CP50=8,8,IF('Vessel List A'!CP50=9,9,IF('Vessel List A'!CP50=10,10,IF('Vessel List A'!CP50=11,11,IF('Vessel List A'!CP50=12,12,IF('Vessel List A'!CP50=13,13,IF('Vessel List A'!CP50=14,14,IF('Vessel List A'!CP50=15,15,IF('Vessel List A'!CP50=16,16,0))))))))))))))))))</f>
        <v xml:space="preserve"> </v>
      </c>
      <c r="AZ51" s="154"/>
      <c r="BA51" s="158"/>
      <c r="BB51" s="390" t="str">
        <f t="shared" si="14"/>
        <v/>
      </c>
      <c r="BC51" s="158"/>
      <c r="BD51" s="137"/>
      <c r="BE51" s="388" t="str">
        <f t="shared" si="15"/>
        <v/>
      </c>
      <c r="BF51" s="157" t="str">
        <f>IF(VALUE(IF('Vessel List A'!DC50=1,1,IF('Vessel List A'!DC50=2,2,IF('Vessel List A'!DC50=3,3,IF('Vessel List A'!DC50=4,4,IF('Vessel List A'!DC50=5,5,IF('Vessel List A'!DC50=6,6,IF('Vessel List A'!DC50=7,7,IF('Vessel List A'!DC50=8,8,IF('Vessel List A'!DC50=9,9,IF('Vessel List A'!DC50=10,10,IF('Vessel List A'!DC50=11,11,IF('Vessel List A'!DC50=12,12,IF('Vessel List A'!DC50=13,13,IF('Vessel List A'!DC50=14,14,IF('Vessel List A'!DC50=15,15,IF('Vessel List A'!DC50=16,16,0)))))))))))))))))=0," ",VALUE(IF('Vessel List A'!DC50=1,1,IF('Vessel List A'!DC50=2,2,IF('Vessel List A'!DC50=3,3,IF('Vessel List A'!DC50=4,4,IF('Vessel List A'!DC50=5,5,IF('Vessel List A'!DC50=6,6,IF('Vessel List A'!DC50=7,7,IF('Vessel List A'!DC50=8,8,IF('Vessel List A'!DC50=9,9,IF('Vessel List A'!DC50=10,10,IF('Vessel List A'!DC50=11,11,IF('Vessel List A'!DC50=12,12,IF('Vessel List A'!DC50=13,13,IF('Vessel List A'!DC50=14,14,IF('Vessel List A'!DC50=15,15,IF('Vessel List A'!DC50=16,16,0))))))))))))))))))</f>
        <v xml:space="preserve"> </v>
      </c>
      <c r="BG51" s="154"/>
      <c r="BH51" s="158"/>
      <c r="BI51" s="390" t="str">
        <f t="shared" si="16"/>
        <v/>
      </c>
      <c r="BJ51" s="158"/>
      <c r="BK51" s="137"/>
      <c r="BL51" s="388" t="str">
        <f t="shared" si="17"/>
        <v/>
      </c>
      <c r="BM51" s="157" t="str">
        <f>IF(VALUE(IF('Vessel List A'!DP50=1,1,IF('Vessel List A'!DP50=2,2,IF('Vessel List A'!DP50=3,3,IF('Vessel List A'!DP50=4,4,IF('Vessel List A'!DP50=5,5,IF('Vessel List A'!DP50=6,6,IF('Vessel List A'!DP50=7,7,IF('Vessel List A'!DP50=8,8,IF('Vessel List A'!DP50=9,9,IF('Vessel List A'!DP50=10,10,IF('Vessel List A'!DP50=11,11,IF('Vessel List A'!DP50=12,12,IF('Vessel List A'!DP50=13,13,IF('Vessel List A'!DP50=14,14,IF('Vessel List A'!DP50=15,15,IF('Vessel List A'!DP50=16,16,0)))))))))))))))))=0," ",VALUE(IF('Vessel List A'!DP50=1,1,IF('Vessel List A'!DP50=2,2,IF('Vessel List A'!DP50=3,3,IF('Vessel List A'!DP50=4,4,IF('Vessel List A'!DP50=5,5,IF('Vessel List A'!DP50=6,6,IF('Vessel List A'!DP50=7,7,IF('Vessel List A'!DP50=8,8,IF('Vessel List A'!DP50=9,9,IF('Vessel List A'!DP50=10,10,IF('Vessel List A'!DP50=11,11,IF('Vessel List A'!DP50=12,12,IF('Vessel List A'!DP50=13,13,IF('Vessel List A'!DP50=14,14,IF('Vessel List A'!DP50=15,15,IF('Vessel List A'!DP50=16,16,0))))))))))))))))))</f>
        <v xml:space="preserve"> </v>
      </c>
      <c r="BN51" s="154"/>
      <c r="BO51" s="158"/>
      <c r="BP51" s="390" t="str">
        <f t="shared" si="18"/>
        <v/>
      </c>
      <c r="BQ51" s="158"/>
      <c r="BR51" s="137"/>
      <c r="BS51" s="388" t="str">
        <f t="shared" si="19"/>
        <v/>
      </c>
      <c r="BT51" s="157" t="str">
        <f>IF(VALUE(IF('Vessel List A'!EC50=1,1,IF('Vessel List A'!EC50=2,2,IF('Vessel List A'!EC50=3,3,IF('Vessel List A'!EC50=4,4,IF('Vessel List A'!EC50=5,5,IF('Vessel List A'!EC50=6,6,IF('Vessel List A'!EC50=7,7,IF('Vessel List A'!EC50=8,8,IF('Vessel List A'!EC50=9,9,IF('Vessel List A'!EC50=10,10,IF('Vessel List A'!EC50=11,11,IF('Vessel List A'!EC50=12,12,IF('Vessel List A'!EC50=13,13,IF('Vessel List A'!EC50=14,14,IF('Vessel List A'!EC50=15,15,IF('Vessel List A'!EC50=16,16,0)))))))))))))))))=0," ",VALUE(IF('Vessel List A'!EC50=1,1,IF('Vessel List A'!EC50=2,2,IF('Vessel List A'!EC50=3,3,IF('Vessel List A'!EC50=4,4,IF('Vessel List A'!EC50=5,5,IF('Vessel List A'!EC50=6,6,IF('Vessel List A'!EC50=7,7,IF('Vessel List A'!EC50=8,8,IF('Vessel List A'!EC50=9,9,IF('Vessel List A'!EC50=10,10,IF('Vessel List A'!EC50=11,11,IF('Vessel List A'!EC50=12,12,IF('Vessel List A'!EC50=13,13,IF('Vessel List A'!EC50=14,14,IF('Vessel List A'!EC50=15,15,IF('Vessel List A'!EC50=16,16,0))))))))))))))))))</f>
        <v xml:space="preserve"> </v>
      </c>
      <c r="BU51" s="154"/>
      <c r="BV51" s="158"/>
      <c r="BW51" s="390" t="str">
        <f t="shared" si="20"/>
        <v/>
      </c>
      <c r="BX51" s="158"/>
      <c r="BY51" s="137"/>
      <c r="BZ51" s="388" t="str">
        <f t="shared" si="21"/>
        <v/>
      </c>
      <c r="CA51" s="157" t="str">
        <f>IF(VALUE(IF('Vessel List A'!EP50=1,1,IF('Vessel List A'!EP50=2,2,IF('Vessel List A'!EP50=3,3,IF('Vessel List A'!EP50=4,4,IF('Vessel List A'!EP50=5,5,IF('Vessel List A'!EP50=6,6,IF('Vessel List A'!EP50=7,7,IF('Vessel List A'!EP50=8,8,IF('Vessel List A'!EP50=9,9,IF('Vessel List A'!EP50=10,10,IF('Vessel List A'!EP50=11,11,IF('Vessel List A'!EP50=12,12,IF('Vessel List A'!EP50=13,13,IF('Vessel List A'!EP50=14,14,IF('Vessel List A'!EP50=15,15,IF('Vessel List A'!EP50=16,16,0)))))))))))))))))=0," ",VALUE(IF('Vessel List A'!EP50=1,1,IF('Vessel List A'!EP50=2,2,IF('Vessel List A'!EP50=3,3,IF('Vessel List A'!EP50=4,4,IF('Vessel List A'!EP50=5,5,IF('Vessel List A'!EP50=6,6,IF('Vessel List A'!EP50=7,7,IF('Vessel List A'!EP50=8,8,IF('Vessel List A'!EP50=9,9,IF('Vessel List A'!EP50=10,10,IF('Vessel List A'!EP50=11,11,IF('Vessel List A'!EP50=12,12,IF('Vessel List A'!EP50=13,13,IF('Vessel List A'!EP50=14,14,IF('Vessel List A'!EP50=15,15,IF('Vessel List A'!EP50=16,16,0))))))))))))))))))</f>
        <v xml:space="preserve"> </v>
      </c>
      <c r="CB51" s="154"/>
      <c r="CC51" s="158"/>
      <c r="CD51" s="390" t="str">
        <f t="shared" si="22"/>
        <v/>
      </c>
      <c r="CE51" s="158"/>
      <c r="CF51" s="137"/>
      <c r="CG51" s="388" t="str">
        <f t="shared" si="23"/>
        <v/>
      </c>
      <c r="CH51" s="157" t="str">
        <f>IF(VALUE(IF('Vessel List A'!FC50=1,1,IF('Vessel List A'!FC50=2,2,IF('Vessel List A'!FC50=3,3,IF('Vessel List A'!FC50=4,4,IF('Vessel List A'!FC50=5,5,IF('Vessel List A'!FC50=6,6,IF('Vessel List A'!FC50=7,7,IF('Vessel List A'!FC50=8,8,IF('Vessel List A'!FC50=9,9,IF('Vessel List A'!FC50=10,10,IF('Vessel List A'!FC50=11,11,IF('Vessel List A'!FC50=12,12,IF('Vessel List A'!FC50=13,13,IF('Vessel List A'!FC50=14,14,IF('Vessel List A'!FC50=15,15,IF('Vessel List A'!FC50=16,16,0)))))))))))))))))=0," ",VALUE(IF('Vessel List A'!FC50=1,1,IF('Vessel List A'!FC50=2,2,IF('Vessel List A'!FC50=3,3,IF('Vessel List A'!FC50=4,4,IF('Vessel List A'!FC50=5,5,IF('Vessel List A'!FC50=6,6,IF('Vessel List A'!FC50=7,7,IF('Vessel List A'!FC50=8,8,IF('Vessel List A'!FC50=9,9,IF('Vessel List A'!FC50=10,10,IF('Vessel List A'!FC50=11,11,IF('Vessel List A'!FC50=12,12,IF('Vessel List A'!FC50=13,13,IF('Vessel List A'!FC50=14,14,IF('Vessel List A'!FC50=15,15,IF('Vessel List A'!FC50=16,16,0))))))))))))))))))</f>
        <v xml:space="preserve"> </v>
      </c>
      <c r="CI51" s="154"/>
      <c r="CJ51" s="158"/>
      <c r="CK51" s="390" t="str">
        <f t="shared" si="24"/>
        <v/>
      </c>
      <c r="CL51" s="158"/>
      <c r="CM51" s="137"/>
      <c r="CN51" s="388" t="str">
        <f t="shared" si="25"/>
        <v/>
      </c>
      <c r="CO51" s="157" t="str">
        <f>IF(VALUE(IF('Vessel List A'!FP50=1,1,IF('Vessel List A'!FP50=2,2,IF('Vessel List A'!FP50=3,3,IF('Vessel List A'!FP50=4,4,IF('Vessel List A'!FP50=5,5,IF('Vessel List A'!FP50=6,6,IF('Vessel List A'!FP50=7,7,IF('Vessel List A'!FP50=8,8,IF('Vessel List A'!FP50=9,9,IF('Vessel List A'!FP50=10,10,IF('Vessel List A'!FP50=11,11,IF('Vessel List A'!FP50=12,12,IF('Vessel List A'!FP50=13,13,IF('Vessel List A'!FP50=14,14,IF('Vessel List A'!FP50=15,15,IF('Vessel List A'!FP50=16,16,0)))))))))))))))))=0," ",VALUE(IF('Vessel List A'!FP50=1,1,IF('Vessel List A'!FP50=2,2,IF('Vessel List A'!FP50=3,3,IF('Vessel List A'!FP50=4,4,IF('Vessel List A'!FP50=5,5,IF('Vessel List A'!FP50=6,6,IF('Vessel List A'!FP50=7,7,IF('Vessel List A'!FP50=8,8,IF('Vessel List A'!FP50=9,9,IF('Vessel List A'!FP50=10,10,IF('Vessel List A'!FP50=11,11,IF('Vessel List A'!FP50=12,12,IF('Vessel List A'!FP50=13,13,IF('Vessel List A'!FP50=14,14,IF('Vessel List A'!FP50=15,15,IF('Vessel List A'!FP50=16,16,0))))))))))))))))))</f>
        <v xml:space="preserve"> </v>
      </c>
      <c r="CP51" s="154"/>
      <c r="CQ51" s="158"/>
      <c r="CR51" s="390" t="str">
        <f t="shared" si="26"/>
        <v/>
      </c>
      <c r="CS51" s="158"/>
      <c r="CT51" s="137"/>
      <c r="CU51" s="388" t="str">
        <f t="shared" si="27"/>
        <v/>
      </c>
      <c r="CV51" s="157" t="str">
        <f>IF(VALUE(IF('Vessel List A'!GC50=1,1,IF('Vessel List A'!GC50=2,2,IF('Vessel List A'!GC50=3,3,IF('Vessel List A'!GC50=4,4,IF('Vessel List A'!GC50=5,5,IF('Vessel List A'!GC50=6,6,IF('Vessel List A'!GC50=7,7,IF('Vessel List A'!GC50=8,8,IF('Vessel List A'!GC50=9,9,IF('Vessel List A'!GC50=10,10,IF('Vessel List A'!GC50=11,11,IF('Vessel List A'!GC50=12,12,IF('Vessel List A'!GC50=13,13,IF('Vessel List A'!GC50=14,14,IF('Vessel List A'!GC50=15,15,IF('Vessel List A'!GC50=16,16,0)))))))))))))))))=0," ",VALUE(IF('Vessel List A'!GC50=1,1,IF('Vessel List A'!GC50=2,2,IF('Vessel List A'!GC50=3,3,IF('Vessel List A'!GC50=4,4,IF('Vessel List A'!GC50=5,5,IF('Vessel List A'!GC50=6,6,IF('Vessel List A'!GC50=7,7,IF('Vessel List A'!GC50=8,8,IF('Vessel List A'!GC50=9,9,IF('Vessel List A'!GC50=10,10,IF('Vessel List A'!GC50=11,11,IF('Vessel List A'!GC50=12,12,IF('Vessel List A'!GC50=13,13,IF('Vessel List A'!GC50=14,14,IF('Vessel List A'!GC50=15,15,IF('Vessel List A'!GC50=16,16,0))))))))))))))))))</f>
        <v xml:space="preserve"> </v>
      </c>
      <c r="CW51" s="154"/>
      <c r="CX51" s="158"/>
      <c r="CY51" s="390" t="str">
        <f t="shared" si="28"/>
        <v/>
      </c>
      <c r="CZ51" s="158"/>
      <c r="DA51" s="137"/>
      <c r="DB51" s="388" t="str">
        <f t="shared" si="29"/>
        <v/>
      </c>
      <c r="DC51" s="157" t="str">
        <f>IF(VALUE(IF('Vessel List A'!GP50=1,1,IF('Vessel List A'!GP50=2,2,IF('Vessel List A'!GP50=3,3,IF('Vessel List A'!GP50=4,4,IF('Vessel List A'!GP50=5,5,IF('Vessel List A'!GP50=6,6,IF('Vessel List A'!GP50=7,7,IF('Vessel List A'!GP50=8,8,IF('Vessel List A'!GP50=9,9,IF('Vessel List A'!GP50=10,10,IF('Vessel List A'!GP50=11,11,IF('Vessel List A'!GP50=12,12,IF('Vessel List A'!GP50=13,13,IF('Vessel List A'!GP50=14,14,IF('Vessel List A'!GP50=15,15,IF('Vessel List A'!GP50=16,16,0)))))))))))))))))=0," ",VALUE(IF('Vessel List A'!GP50=1,1,IF('Vessel List A'!GP50=2,2,IF('Vessel List A'!GP50=3,3,IF('Vessel List A'!GP50=4,4,IF('Vessel List A'!GP50=5,5,IF('Vessel List A'!GP50=6,6,IF('Vessel List A'!GP50=7,7,IF('Vessel List A'!GP50=8,8,IF('Vessel List A'!GP50=9,9,IF('Vessel List A'!GP50=10,10,IF('Vessel List A'!GP50=11,11,IF('Vessel List A'!GP50=12,12,IF('Vessel List A'!GP50=13,13,IF('Vessel List A'!GP50=14,14,IF('Vessel List A'!GP50=15,15,IF('Vessel List A'!GP50=16,16,0))))))))))))))))))</f>
        <v xml:space="preserve"> </v>
      </c>
      <c r="DD51" s="154"/>
      <c r="DE51" s="158"/>
      <c r="DF51" s="390" t="str">
        <f t="shared" si="30"/>
        <v/>
      </c>
      <c r="DG51" s="158"/>
      <c r="DH51" s="137"/>
      <c r="DI51" s="388" t="str">
        <f t="shared" si="31"/>
        <v/>
      </c>
      <c r="DJ51" s="157" t="str">
        <f>IF(VALUE(IF('Vessel List A'!HC50=1,1,IF('Vessel List A'!HC50=2,2,IF('Vessel List A'!HC50=3,3,IF('Vessel List A'!HC50=4,4,IF('Vessel List A'!HC50=5,5,IF('Vessel List A'!HC50=6,6,IF('Vessel List A'!HC50=7,7,IF('Vessel List A'!HC50=8,8,IF('Vessel List A'!HC50=9,9,IF('Vessel List A'!HC50=10,10,IF('Vessel List A'!HC50=11,11,IF('Vessel List A'!HC50=12,12,IF('Vessel List A'!HC50=13,13,IF('Vessel List A'!HC50=14,14,IF('Vessel List A'!HC50=15,15,IF('Vessel List A'!HC50=16,16,0)))))))))))))))))=0," ",VALUE(IF('Vessel List A'!HC50=1,1,IF('Vessel List A'!HC50=2,2,IF('Vessel List A'!HC50=3,3,IF('Vessel List A'!HC50=4,4,IF('Vessel List A'!HC50=5,5,IF('Vessel List A'!HC50=6,6,IF('Vessel List A'!HC50=7,7,IF('Vessel List A'!HC50=8,8,IF('Vessel List A'!HC50=9,9,IF('Vessel List A'!HC50=10,10,IF('Vessel List A'!HC50=11,11,IF('Vessel List A'!HC50=12,12,IF('Vessel List A'!HC50=13,13,IF('Vessel List A'!HC50=14,14,IF('Vessel List A'!HC50=15,15,IF('Vessel List A'!HC50=16,16,0))))))))))))))))))</f>
        <v xml:space="preserve"> </v>
      </c>
      <c r="DK51" s="154"/>
      <c r="DL51" s="158"/>
      <c r="DM51" s="390" t="str">
        <f t="shared" si="32"/>
        <v/>
      </c>
      <c r="DN51" s="158"/>
      <c r="DO51" s="137"/>
      <c r="DP51" s="388" t="str">
        <f t="shared" si="33"/>
        <v/>
      </c>
      <c r="DQ51" s="157" t="str">
        <f>IF(VALUE(IF('Vessel List A'!HP50=1,1,IF('Vessel List A'!HP50=2,2,IF('Vessel List A'!HP50=3,3,IF('Vessel List A'!HP50=4,4,IF('Vessel List A'!HP50=5,5,IF('Vessel List A'!HP50=6,6,IF('Vessel List A'!HP50=7,7,IF('Vessel List A'!HP50=8,8,IF('Vessel List A'!HP50=9,9,IF('Vessel List A'!HP50=10,10,IF('Vessel List A'!HP50=11,11,IF('Vessel List A'!HP50=12,12,IF('Vessel List A'!HP50=13,13,IF('Vessel List A'!HP50=14,14,IF('Vessel List A'!HP50=15,15,IF('Vessel List A'!HP50=16,16,0)))))))))))))))))=0," ",VALUE(IF('Vessel List A'!HP50=1,1,IF('Vessel List A'!HP50=2,2,IF('Vessel List A'!HP50=3,3,IF('Vessel List A'!HP50=4,4,IF('Vessel List A'!HP50=5,5,IF('Vessel List A'!HP50=6,6,IF('Vessel List A'!HP50=7,7,IF('Vessel List A'!HP50=8,8,IF('Vessel List A'!HP50=9,9,IF('Vessel List A'!HP50=10,10,IF('Vessel List A'!HP50=11,11,IF('Vessel List A'!HP50=12,12,IF('Vessel List A'!HP50=13,13,IF('Vessel List A'!HP50=14,14,IF('Vessel List A'!HP50=15,15,IF('Vessel List A'!HP50=16,16,0))))))))))))))))))</f>
        <v xml:space="preserve"> </v>
      </c>
      <c r="DR51" s="154"/>
      <c r="DS51" s="158"/>
      <c r="DT51" s="390" t="str">
        <f t="shared" si="34"/>
        <v/>
      </c>
      <c r="DU51" s="158"/>
      <c r="DV51" s="137"/>
      <c r="DW51" s="388" t="str">
        <f t="shared" si="35"/>
        <v/>
      </c>
      <c r="DX51" s="157" t="str">
        <f>IF(VALUE(IF('Vessel List A'!IC50=1,1,IF('Vessel List A'!IC50=2,2,IF('Vessel List A'!IC50=3,3,IF('Vessel List A'!IC50=4,4,IF('Vessel List A'!IC50=5,5,IF('Vessel List A'!IC50=6,6,IF('Vessel List A'!IC50=7,7,IF('Vessel List A'!IC50=8,8,IF('Vessel List A'!IC50=9,9,IF('Vessel List A'!IC50=10,10,IF('Vessel List A'!IC50=11,11,IF('Vessel List A'!IC50=12,12,IF('Vessel List A'!IC50=13,13,IF('Vessel List A'!IC50=14,14,IF('Vessel List A'!IC50=15,15,IF('Vessel List A'!IC50=16,16,0)))))))))))))))))=0," ",VALUE(IF('Vessel List A'!IC50=1,1,IF('Vessel List A'!IC50=2,2,IF('Vessel List A'!IC50=3,3,IF('Vessel List A'!IC50=4,4,IF('Vessel List A'!IC50=5,5,IF('Vessel List A'!IC50=6,6,IF('Vessel List A'!IC50=7,7,IF('Vessel List A'!IC50=8,8,IF('Vessel List A'!IC50=9,9,IF('Vessel List A'!IC50=10,10,IF('Vessel List A'!IC50=11,11,IF('Vessel List A'!IC50=12,12,IF('Vessel List A'!IC50=13,13,IF('Vessel List A'!IC50=14,14,IF('Vessel List A'!IC50=15,15,IF('Vessel List A'!IC50=16,16,0))))))))))))))))))</f>
        <v xml:space="preserve"> </v>
      </c>
      <c r="DY51" s="154"/>
      <c r="DZ51" s="158"/>
      <c r="EA51" s="390" t="str">
        <f t="shared" si="36"/>
        <v/>
      </c>
      <c r="EB51" s="158"/>
      <c r="EC51" s="137"/>
      <c r="ED51" s="388" t="str">
        <f t="shared" si="37"/>
        <v/>
      </c>
      <c r="EE51" s="157" t="str">
        <f>IF(VALUE(IF('Vessel List A'!IP50=1,1,IF('Vessel List A'!IP50=2,2,IF('Vessel List A'!IP50=3,3,IF('Vessel List A'!IP50=4,4,IF('Vessel List A'!IP50=5,5,IF('Vessel List A'!IP50=6,6,IF('Vessel List A'!IP50=7,7,IF('Vessel List A'!IP50=8,8,IF('Vessel List A'!IP50=9,9,IF('Vessel List A'!IP50=10,10,IF('Vessel List A'!IP50=11,11,IF('Vessel List A'!IP50=12,12,IF('Vessel List A'!IP50=13,13,IF('Vessel List A'!IP50=14,14,IF('Vessel List A'!IP50=15,15,IF('Vessel List A'!IP50=16,16,0)))))))))))))))))=0," ",VALUE(IF('Vessel List A'!IP50=1,1,IF('Vessel List A'!IP50=2,2,IF('Vessel List A'!IP50=3,3,IF('Vessel List A'!IP50=4,4,IF('Vessel List A'!IP50=5,5,IF('Vessel List A'!IP50=6,6,IF('Vessel List A'!IP50=7,7,IF('Vessel List A'!IP50=8,8,IF('Vessel List A'!IP50=9,9,IF('Vessel List A'!IP50=10,10,IF('Vessel List A'!IP50=11,11,IF('Vessel List A'!IP50=12,12,IF('Vessel List A'!IP50=13,13,IF('Vessel List A'!IP50=14,14,IF('Vessel List A'!IP50=15,15,IF('Vessel List A'!IP50=16,16,0))))))))))))))))))</f>
        <v xml:space="preserve"> </v>
      </c>
      <c r="EF51" s="154"/>
      <c r="EG51" s="158"/>
      <c r="EH51" s="390" t="str">
        <f t="shared" si="38"/>
        <v/>
      </c>
      <c r="EI51" s="158"/>
      <c r="EJ51" s="137"/>
      <c r="EK51" s="397" t="str">
        <f t="shared" si="39"/>
        <v/>
      </c>
      <c r="EL51" s="144"/>
      <c r="EM51" s="157" t="str">
        <f>IF(VALUE(IF('Vessel List B'!C50=1,1,IF('Vessel List B'!C50=2,2,IF('Vessel List B'!C50=3,3,IF('Vessel List B'!C50=4,4,IF('Vessel List B'!C50=5,5,IF('Vessel List B'!C50=6,6,IF('Vessel List B'!C50=7,7,IF('Vessel List B'!C50=8,8,IF('Vessel List B'!C50=9,9,IF('Vessel List B'!C50=10,10,IF('Vessel List B'!C50=11,11,IF('Vessel List B'!C50=12,12,IF('Vessel List B'!C50=13,13,IF('Vessel List B'!C50=14,14,IF('Vessel List B'!C50=15,15,IF('Vessel List B'!C50=16,16,0)))))))))))))))))=0," ",VALUE(IF('Vessel List B'!C50=1,1,IF('Vessel List B'!C50=2,2,IF('Vessel List B'!C50=3,3,IF('Vessel List B'!C50=4,4,IF('Vessel List B'!C50=5,5,IF('Vessel List B'!C50=6,6,IF('Vessel List B'!C50=7,7,IF('Vessel List B'!C50=8,8,IF('Vessel List B'!C50=9,9,IF('Vessel List B'!C50=10,10,IF('Vessel List B'!C50=11,11,IF('Vessel List B'!C50=12,12,IF('Vessel List B'!C50=13,13,IF('Vessel List B'!C50=14,14,IF('Vessel List B'!C50=15,15,IF('Vessel List B'!C50=16,16,0))))))))))))))))))</f>
        <v xml:space="preserve"> </v>
      </c>
      <c r="EN51" s="154"/>
      <c r="EO51" s="158"/>
      <c r="EP51" s="390" t="str">
        <f t="shared" si="40"/>
        <v/>
      </c>
      <c r="EQ51" s="158"/>
      <c r="ER51" s="137"/>
      <c r="ES51" s="388" t="str">
        <f t="shared" si="41"/>
        <v/>
      </c>
      <c r="ET51" s="157" t="str">
        <f>IF(VALUE(IF('Vessel List B'!P50=1,1,IF('Vessel List B'!P50=2,2,IF('Vessel List B'!P50=3,3,IF('Vessel List B'!P50=4,4,IF('Vessel List B'!P50=5,5,IF('Vessel List B'!P50=6,6,IF('Vessel List B'!P50=7,7,IF('Vessel List B'!P50=8,8,IF('Vessel List B'!P50=9,9,IF('Vessel List B'!P50=10,10,IF('Vessel List B'!P50=11,11,IF('Vessel List B'!P50=12,12,IF('Vessel List B'!P50=13,13,IF('Vessel List B'!P50=14,14,IF('Vessel List B'!P50=15,15,IF('Vessel List B'!P50=16,16,0)))))))))))))))))=0," ",VALUE(IF('Vessel List B'!P50=1,1,IF('Vessel List B'!P50=2,2,IF('Vessel List B'!P50=3,3,IF('Vessel List B'!P50=4,4,IF('Vessel List B'!P50=5,5,IF('Vessel List B'!P50=6,6,IF('Vessel List B'!P50=7,7,IF('Vessel List B'!P50=8,8,IF('Vessel List B'!P50=9,9,IF('Vessel List B'!P50=10,10,IF('Vessel List B'!P50=11,11,IF('Vessel List B'!P50=12,12,IF('Vessel List B'!P50=13,13,IF('Vessel List B'!P50=14,14,IF('Vessel List B'!P50=15,15,IF('Vessel List B'!P50=16,16,0))))))))))))))))))</f>
        <v xml:space="preserve"> </v>
      </c>
      <c r="EU51" s="154"/>
      <c r="EV51" s="158"/>
      <c r="EW51" s="390" t="str">
        <f t="shared" si="42"/>
        <v/>
      </c>
      <c r="EX51" s="158"/>
      <c r="EY51" s="137"/>
      <c r="EZ51" s="388" t="str">
        <f t="shared" si="43"/>
        <v/>
      </c>
      <c r="FA51" s="157" t="str">
        <f>IF(VALUE(IF('Vessel List B'!AC50=1,1,IF('Vessel List B'!AC50=2,2,IF('Vessel List B'!AC50=3,3,IF('Vessel List B'!AC50=4,4,IF('Vessel List B'!AC50=5,5,IF('Vessel List B'!AC50=6,6,IF('Vessel List B'!AC50=7,7,IF('Vessel List B'!AC50=8,8,IF('Vessel List B'!AC50=9,9,IF('Vessel List B'!AC50=10,10,IF('Vessel List B'!AC50=11,11,IF('Vessel List B'!AC50=12,12,IF('Vessel List B'!AC50=13,13,IF('Vessel List B'!AC50=14,14,IF('Vessel List B'!AC50=15,15,IF('Vessel List B'!AC50=16,16,0)))))))))))))))))=0," ",VALUE(IF('Vessel List B'!AC50=1,1,IF('Vessel List B'!AC50=2,2,IF('Vessel List B'!AC50=3,3,IF('Vessel List B'!AC50=4,4,IF('Vessel List B'!AC50=5,5,IF('Vessel List B'!AC50=6,6,IF('Vessel List B'!AC50=7,7,IF('Vessel List B'!AC50=8,8,IF('Vessel List B'!AC50=9,9,IF('Vessel List B'!AC50=10,10,IF('Vessel List B'!AC50=11,11,IF('Vessel List B'!AC50=12,12,IF('Vessel List B'!AC50=13,13,IF('Vessel List B'!AC50=14,14,IF('Vessel List B'!AC50=15,15,IF('Vessel List B'!AC50=16,16,0))))))))))))))))))</f>
        <v xml:space="preserve"> </v>
      </c>
      <c r="FB51" s="154"/>
      <c r="FC51" s="158"/>
      <c r="FD51" s="390" t="str">
        <f t="shared" si="44"/>
        <v/>
      </c>
      <c r="FE51" s="158"/>
      <c r="FF51" s="137"/>
      <c r="FG51" s="388" t="str">
        <f t="shared" si="45"/>
        <v/>
      </c>
      <c r="FH51" s="157" t="str">
        <f>IF(VALUE(IF('Vessel List B'!AP50=1,1,IF('Vessel List B'!AP50=2,2,IF('Vessel List B'!AP50=3,3,IF('Vessel List B'!AP50=4,4,IF('Vessel List B'!AP50=5,5,IF('Vessel List B'!AP50=6,6,IF('Vessel List B'!AP50=7,7,IF('Vessel List B'!AP50=8,8,IF('Vessel List B'!AP50=9,9,IF('Vessel List B'!AP50=10,10,IF('Vessel List B'!AP50=11,11,IF('Vessel List B'!AP50=12,12,IF('Vessel List B'!AP50=13,13,IF('Vessel List B'!AP50=14,14,IF('Vessel List B'!AP50=15,15,IF('Vessel List B'!AP50=16,16,0)))))))))))))))))=0," ",VALUE(IF('Vessel List B'!AP50=1,1,IF('Vessel List B'!AP50=2,2,IF('Vessel List B'!AP50=3,3,IF('Vessel List B'!AP50=4,4,IF('Vessel List B'!AP50=5,5,IF('Vessel List B'!AP50=6,6,IF('Vessel List B'!AP50=7,7,IF('Vessel List B'!AP50=8,8,IF('Vessel List B'!AP50=9,9,IF('Vessel List B'!AP50=10,10,IF('Vessel List B'!AP50=11,11,IF('Vessel List B'!AP50=12,12,IF('Vessel List B'!AP50=13,13,IF('Vessel List B'!AP50=14,14,IF('Vessel List B'!AP50=15,15,IF('Vessel List B'!AP50=16,16,0))))))))))))))))))</f>
        <v xml:space="preserve"> </v>
      </c>
      <c r="FI51" s="154"/>
      <c r="FJ51" s="158"/>
      <c r="FK51" s="390" t="str">
        <f t="shared" si="46"/>
        <v/>
      </c>
      <c r="FL51" s="158"/>
      <c r="FM51" s="137"/>
      <c r="FN51" s="388" t="str">
        <f t="shared" si="47"/>
        <v/>
      </c>
      <c r="FO51" s="157" t="str">
        <f>IF(VALUE(IF('Vessel List B'!BC50=1,1,IF('Vessel List B'!BC50=2,2,IF('Vessel List B'!BC50=3,3,IF('Vessel List B'!BC50=4,4,IF('Vessel List B'!BC50=5,5,IF('Vessel List B'!BC50=6,6,IF('Vessel List B'!BC50=7,7,IF('Vessel List B'!BC50=8,8,IF('Vessel List B'!BC50=9,9,IF('Vessel List B'!BC50=10,10,IF('Vessel List B'!BC50=11,11,IF('Vessel List B'!BC50=12,12,IF('Vessel List B'!BC50=13,13,IF('Vessel List B'!BC50=14,14,IF('Vessel List B'!BC50=15,15,IF('Vessel List B'!BC50=16,16,0)))))))))))))))))=0," ",VALUE(IF('Vessel List B'!BC50=1,1,IF('Vessel List B'!BC50=2,2,IF('Vessel List B'!BC50=3,3,IF('Vessel List B'!BC50=4,4,IF('Vessel List B'!BC50=5,5,IF('Vessel List B'!BC50=6,6,IF('Vessel List B'!BC50=7,7,IF('Vessel List B'!BC50=8,8,IF('Vessel List B'!BC50=9,9,IF('Vessel List B'!BC50=10,10,IF('Vessel List B'!BC50=11,11,IF('Vessel List B'!BC50=12,12,IF('Vessel List B'!BC50=13,13,IF('Vessel List B'!BC50=14,14,IF('Vessel List B'!BC50=15,15,IF('Vessel List B'!BC50=16,16,0))))))))))))))))))</f>
        <v xml:space="preserve"> </v>
      </c>
      <c r="FP51" s="154"/>
      <c r="FQ51" s="158"/>
      <c r="FR51" s="390" t="str">
        <f t="shared" si="48"/>
        <v/>
      </c>
      <c r="FS51" s="158"/>
      <c r="FT51" s="137"/>
      <c r="FU51" s="388" t="str">
        <f t="shared" si="49"/>
        <v/>
      </c>
      <c r="FV51" s="157" t="str">
        <f>IF(VALUE(IF('Vessel List B'!BP50=1,1,IF('Vessel List B'!BP50=2,2,IF('Vessel List B'!BP50=3,3,IF('Vessel List B'!BP50=4,4,IF('Vessel List B'!BP50=5,5,IF('Vessel List B'!BP50=6,6,IF('Vessel List B'!BP50=7,7,IF('Vessel List B'!BP50=8,8,IF('Vessel List B'!BP50=9,9,IF('Vessel List B'!BP50=10,10,IF('Vessel List B'!BP50=11,11,IF('Vessel List B'!BP50=12,12,IF('Vessel List B'!BP50=13,13,IF('Vessel List B'!BP50=14,14,IF('Vessel List B'!BP50=15,15,IF('Vessel List B'!BP50=16,16,0)))))))))))))))))=0," ",VALUE(IF('Vessel List B'!BP50=1,1,IF('Vessel List B'!BP50=2,2,IF('Vessel List B'!BP50=3,3,IF('Vessel List B'!BP50=4,4,IF('Vessel List B'!BP50=5,5,IF('Vessel List B'!BP50=6,6,IF('Vessel List B'!BP50=7,7,IF('Vessel List B'!BP50=8,8,IF('Vessel List B'!BP50=9,9,IF('Vessel List B'!BP50=10,10,IF('Vessel List B'!BP50=11,11,IF('Vessel List B'!BP50=12,12,IF('Vessel List B'!BP50=13,13,IF('Vessel List B'!BP50=14,14,IF('Vessel List B'!BP50=15,15,IF('Vessel List B'!BP50=16,16,0))))))))))))))))))</f>
        <v xml:space="preserve"> </v>
      </c>
      <c r="FW51" s="154"/>
      <c r="FX51" s="158"/>
      <c r="FY51" s="390" t="str">
        <f t="shared" si="50"/>
        <v/>
      </c>
      <c r="FZ51" s="158"/>
      <c r="GA51" s="137"/>
      <c r="GB51" s="388" t="str">
        <f t="shared" si="51"/>
        <v/>
      </c>
      <c r="GC51" s="157" t="str">
        <f>IF(VALUE(IF('Vessel List B'!CC50=1,1,IF('Vessel List B'!CC50=2,2,IF('Vessel List B'!CC50=3,3,IF('Vessel List B'!CC50=4,4,IF('Vessel List B'!CC50=5,5,IF('Vessel List B'!CC50=6,6,IF('Vessel List B'!CC50=7,7,IF('Vessel List B'!CC50=8,8,IF('Vessel List B'!CC50=9,9,IF('Vessel List B'!CC50=10,10,IF('Vessel List B'!CC50=11,11,IF('Vessel List B'!CC50=12,12,IF('Vessel List B'!CC50=13,13,IF('Vessel List B'!CC50=14,14,IF('Vessel List B'!CC50=15,15,IF('Vessel List B'!CC50=16,16,0)))))))))))))))))=0," ",VALUE(IF('Vessel List B'!CC50=1,1,IF('Vessel List B'!CC50=2,2,IF('Vessel List B'!CC50=3,3,IF('Vessel List B'!CC50=4,4,IF('Vessel List B'!CC50=5,5,IF('Vessel List B'!CC50=6,6,IF('Vessel List B'!CC50=7,7,IF('Vessel List B'!CC50=8,8,IF('Vessel List B'!CC50=9,9,IF('Vessel List B'!CC50=10,10,IF('Vessel List B'!CC50=11,11,IF('Vessel List B'!CC50=12,12,IF('Vessel List B'!CC50=13,13,IF('Vessel List B'!CC50=14,14,IF('Vessel List B'!CC50=15,15,IF('Vessel List B'!CC50=16,16,0))))))))))))))))))</f>
        <v xml:space="preserve"> </v>
      </c>
      <c r="GD51" s="154"/>
      <c r="GE51" s="158"/>
      <c r="GF51" s="390" t="str">
        <f t="shared" si="52"/>
        <v/>
      </c>
      <c r="GG51" s="158"/>
      <c r="GH51" s="137"/>
      <c r="GI51" s="388" t="str">
        <f t="shared" si="53"/>
        <v/>
      </c>
      <c r="GJ51" s="157" t="str">
        <f>IF(VALUE(IF('Vessel List B'!CP50=1,1,IF('Vessel List B'!CP50=2,2,IF('Vessel List B'!CP50=3,3,IF('Vessel List B'!CP50=4,4,IF('Vessel List B'!CP50=5,5,IF('Vessel List B'!CP50=6,6,IF('Vessel List B'!CP50=7,7,IF('Vessel List B'!CP50=8,8,IF('Vessel List B'!CP50=9,9,IF('Vessel List B'!CP50=10,10,IF('Vessel List B'!CP50=11,11,IF('Vessel List B'!CP50=12,12,IF('Vessel List B'!CP50=13,13,IF('Vessel List B'!CP50=14,14,IF('Vessel List B'!CP50=15,15,IF('Vessel List B'!CP50=16,16,0)))))))))))))))))=0," ",VALUE(IF('Vessel List B'!CP50=1,1,IF('Vessel List B'!CP50=2,2,IF('Vessel List B'!CP50=3,3,IF('Vessel List B'!CP50=4,4,IF('Vessel List B'!CP50=5,5,IF('Vessel List B'!CP50=6,6,IF('Vessel List B'!CP50=7,7,IF('Vessel List B'!CP50=8,8,IF('Vessel List B'!CP50=9,9,IF('Vessel List B'!CP50=10,10,IF('Vessel List B'!CP50=11,11,IF('Vessel List B'!CP50=12,12,IF('Vessel List B'!CP50=13,13,IF('Vessel List B'!CP50=14,14,IF('Vessel List B'!CP50=15,15,IF('Vessel List B'!CP50=16,16,0))))))))))))))))))</f>
        <v xml:space="preserve"> </v>
      </c>
      <c r="GK51" s="154"/>
      <c r="GL51" s="158"/>
      <c r="GM51" s="390" t="str">
        <f t="shared" si="54"/>
        <v/>
      </c>
      <c r="GN51" s="158"/>
      <c r="GO51" s="137"/>
      <c r="GP51" s="388" t="str">
        <f t="shared" si="55"/>
        <v/>
      </c>
      <c r="GQ51" s="157" t="str">
        <f>IF(VALUE(IF('Vessel List B'!DC50=1,1,IF('Vessel List B'!DC50=2,2,IF('Vessel List B'!DC50=3,3,IF('Vessel List B'!DC50=4,4,IF('Vessel List B'!DC50=5,5,IF('Vessel List B'!DC50=6,6,IF('Vessel List B'!DC50=7,7,IF('Vessel List B'!DC50=8,8,IF('Vessel List B'!DC50=9,9,IF('Vessel List B'!DC50=10,10,IF('Vessel List B'!DC50=11,11,IF('Vessel List B'!DC50=12,12,IF('Vessel List B'!DC50=13,13,IF('Vessel List B'!DC50=14,14,IF('Vessel List B'!DC50=15,15,IF('Vessel List B'!DC50=16,16,0)))))))))))))))))=0," ",VALUE(IF('Vessel List B'!DC50=1,1,IF('Vessel List B'!DC50=2,2,IF('Vessel List B'!DC50=3,3,IF('Vessel List B'!DC50=4,4,IF('Vessel List B'!DC50=5,5,IF('Vessel List B'!DC50=6,6,IF('Vessel List B'!DC50=7,7,IF('Vessel List B'!DC50=8,8,IF('Vessel List B'!DC50=9,9,IF('Vessel List B'!DC50=10,10,IF('Vessel List B'!DC50=11,11,IF('Vessel List B'!DC50=12,12,IF('Vessel List B'!DC50=13,13,IF('Vessel List B'!DC50=14,14,IF('Vessel List B'!DC50=15,15,IF('Vessel List B'!DC50=16,16,0))))))))))))))))))</f>
        <v xml:space="preserve"> </v>
      </c>
      <c r="GR51" s="154"/>
      <c r="GS51" s="158"/>
      <c r="GT51" s="390" t="str">
        <f t="shared" si="56"/>
        <v/>
      </c>
      <c r="GU51" s="158"/>
      <c r="GV51" s="137"/>
      <c r="GW51" s="388" t="str">
        <f t="shared" si="57"/>
        <v/>
      </c>
      <c r="GX51" s="157" t="str">
        <f>IF(VALUE(IF('Vessel List B'!DP50=1,1,IF('Vessel List B'!DP50=2,2,IF('Vessel List B'!DP50=3,3,IF('Vessel List B'!DP50=4,4,IF('Vessel List B'!DP50=5,5,IF('Vessel List B'!DP50=6,6,IF('Vessel List B'!DP50=7,7,IF('Vessel List B'!DP50=8,8,IF('Vessel List B'!DP50=9,9,IF('Vessel List B'!DP50=10,10,IF('Vessel List B'!DP50=11,11,IF('Vessel List B'!DP50=12,12,IF('Vessel List B'!DP50=13,13,IF('Vessel List B'!DP50=14,14,IF('Vessel List B'!DP50=15,15,IF('Vessel List B'!DP50=16,16,0)))))))))))))))))=0," ",VALUE(IF('Vessel List B'!DP50=1,1,IF('Vessel List B'!DP50=2,2,IF('Vessel List B'!DP50=3,3,IF('Vessel List B'!DP50=4,4,IF('Vessel List B'!DP50=5,5,IF('Vessel List B'!DP50=6,6,IF('Vessel List B'!DP50=7,7,IF('Vessel List B'!DP50=8,8,IF('Vessel List B'!DP50=9,9,IF('Vessel List B'!DP50=10,10,IF('Vessel List B'!DP50=11,11,IF('Vessel List B'!DP50=12,12,IF('Vessel List B'!DP50=13,13,IF('Vessel List B'!DP50=14,14,IF('Vessel List B'!DP50=15,15,IF('Vessel List B'!DP50=16,16,0))))))))))))))))))</f>
        <v xml:space="preserve"> </v>
      </c>
      <c r="GY51" s="154"/>
      <c r="GZ51" s="158"/>
      <c r="HA51" s="390" t="str">
        <f t="shared" si="58"/>
        <v/>
      </c>
      <c r="HB51" s="158"/>
      <c r="HC51" s="137"/>
      <c r="HD51" s="388" t="str">
        <f t="shared" si="59"/>
        <v/>
      </c>
      <c r="HE51" s="157" t="str">
        <f>IF(VALUE(IF('Vessel List B'!EC50=1,1,IF('Vessel List B'!EC50=2,2,IF('Vessel List B'!EC50=3,3,IF('Vessel List B'!EC50=4,4,IF('Vessel List B'!EC50=5,5,IF('Vessel List B'!EC50=6,6,IF('Vessel List B'!EC50=7,7,IF('Vessel List B'!EC50=8,8,IF('Vessel List B'!EC50=9,9,IF('Vessel List B'!EC50=10,10,IF('Vessel List B'!EC50=11,11,IF('Vessel List B'!EC50=12,12,IF('Vessel List B'!EC50=13,13,IF('Vessel List B'!EC50=14,14,IF('Vessel List B'!EC50=15,15,IF('Vessel List B'!EC50=16,16,0)))))))))))))))))=0," ",VALUE(IF('Vessel List B'!EC50=1,1,IF('Vessel List B'!EC50=2,2,IF('Vessel List B'!EC50=3,3,IF('Vessel List B'!EC50=4,4,IF('Vessel List B'!EC50=5,5,IF('Vessel List B'!EC50=6,6,IF('Vessel List B'!EC50=7,7,IF('Vessel List B'!EC50=8,8,IF('Vessel List B'!EC50=9,9,IF('Vessel List B'!EC50=10,10,IF('Vessel List B'!EC50=11,11,IF('Vessel List B'!EC50=12,12,IF('Vessel List B'!EC50=13,13,IF('Vessel List B'!EC50=14,14,IF('Vessel List B'!EC50=15,15,IF('Vessel List B'!EC50=16,16,0))))))))))))))))))</f>
        <v xml:space="preserve"> </v>
      </c>
      <c r="HF51" s="154"/>
      <c r="HG51" s="158"/>
      <c r="HH51" s="390" t="str">
        <f t="shared" si="60"/>
        <v/>
      </c>
      <c r="HI51" s="158"/>
      <c r="HJ51" s="137"/>
      <c r="HK51" s="388" t="str">
        <f t="shared" si="61"/>
        <v/>
      </c>
      <c r="HL51" s="157" t="str">
        <f>IF(VALUE(IF('Vessel List B'!EP50=1,1,IF('Vessel List B'!EP50=2,2,IF('Vessel List B'!EP50=3,3,IF('Vessel List B'!EP50=4,4,IF('Vessel List B'!EP50=5,5,IF('Vessel List B'!EP50=6,6,IF('Vessel List B'!EP50=7,7,IF('Vessel List B'!EP50=8,8,IF('Vessel List B'!EP50=9,9,IF('Vessel List B'!EP50=10,10,IF('Vessel List B'!EP50=11,11,IF('Vessel List B'!EP50=12,12,IF('Vessel List B'!EP50=13,13,IF('Vessel List B'!EP50=14,14,IF('Vessel List B'!EP50=15,15,IF('Vessel List B'!EP50=16,16,0)))))))))))))))))=0," ",VALUE(IF('Vessel List B'!EP50=1,1,IF('Vessel List B'!EP50=2,2,IF('Vessel List B'!EP50=3,3,IF('Vessel List B'!EP50=4,4,IF('Vessel List B'!EP50=5,5,IF('Vessel List B'!EP50=6,6,IF('Vessel List B'!EP50=7,7,IF('Vessel List B'!EP50=8,8,IF('Vessel List B'!EP50=9,9,IF('Vessel List B'!EP50=10,10,IF('Vessel List B'!EP50=11,11,IF('Vessel List B'!EP50=12,12,IF('Vessel List B'!EP50=13,13,IF('Vessel List B'!EP50=14,14,IF('Vessel List B'!EP50=15,15,IF('Vessel List B'!EP50=16,16,0))))))))))))))))))</f>
        <v xml:space="preserve"> </v>
      </c>
      <c r="HM51" s="154"/>
      <c r="HN51" s="158"/>
      <c r="HO51" s="390" t="str">
        <f t="shared" si="62"/>
        <v/>
      </c>
      <c r="HP51" s="158"/>
      <c r="HQ51" s="137"/>
      <c r="HR51" s="388" t="str">
        <f t="shared" si="63"/>
        <v/>
      </c>
      <c r="HS51" s="157" t="str">
        <f>IF(VALUE(IF('Vessel List B'!FC50=1,1,IF('Vessel List B'!FC50=2,2,IF('Vessel List B'!FC50=3,3,IF('Vessel List B'!FC50=4,4,IF('Vessel List B'!FC50=5,5,IF('Vessel List B'!FC50=6,6,IF('Vessel List B'!FC50=7,7,IF('Vessel List B'!FC50=8,8,IF('Vessel List B'!FC50=9,9,IF('Vessel List B'!FC50=10,10,IF('Vessel List B'!FC50=11,11,IF('Vessel List B'!FC50=12,12,IF('Vessel List B'!FC50=13,13,IF('Vessel List B'!FC50=14,14,IF('Vessel List B'!FC50=15,15,IF('Vessel List B'!FC50=16,16,0)))))))))))))))))=0," ",VALUE(IF('Vessel List B'!FC50=1,1,IF('Vessel List B'!FC50=2,2,IF('Vessel List B'!FC50=3,3,IF('Vessel List B'!FC50=4,4,IF('Vessel List B'!FC50=5,5,IF('Vessel List B'!FC50=6,6,IF('Vessel List B'!FC50=7,7,IF('Vessel List B'!FC50=8,8,IF('Vessel List B'!FC50=9,9,IF('Vessel List B'!FC50=10,10,IF('Vessel List B'!FC50=11,11,IF('Vessel List B'!FC50=12,12,IF('Vessel List B'!FC50=13,13,IF('Vessel List B'!FC50=14,14,IF('Vessel List B'!FC50=15,15,IF('Vessel List B'!FC50=16,16,0))))))))))))))))))</f>
        <v xml:space="preserve"> </v>
      </c>
      <c r="HT51" s="154"/>
      <c r="HU51" s="158"/>
      <c r="HV51" s="390" t="str">
        <f t="shared" si="64"/>
        <v/>
      </c>
      <c r="HW51" s="158"/>
      <c r="HX51" s="137"/>
      <c r="HY51" s="388" t="str">
        <f t="shared" si="65"/>
        <v/>
      </c>
      <c r="HZ51" s="157" t="str">
        <f>IF(VALUE(IF('Vessel List B'!FP50=1,1,IF('Vessel List B'!FP50=2,2,IF('Vessel List B'!FP50=3,3,IF('Vessel List B'!FP50=4,4,IF('Vessel List B'!FP50=5,5,IF('Vessel List B'!FP50=6,6,IF('Vessel List B'!FP50=7,7,IF('Vessel List B'!FP50=8,8,IF('Vessel List B'!FP50=9,9,IF('Vessel List B'!FP50=10,10,IF('Vessel List B'!FP50=11,11,IF('Vessel List B'!FP50=12,12,IF('Vessel List B'!FP50=13,13,IF('Vessel List B'!FP50=14,14,IF('Vessel List B'!FP50=15,15,IF('Vessel List B'!FP50=16,16,0)))))))))))))))))=0," ",VALUE(IF('Vessel List B'!FP50=1,1,IF('Vessel List B'!FP50=2,2,IF('Vessel List B'!FP50=3,3,IF('Vessel List B'!FP50=4,4,IF('Vessel List B'!FP50=5,5,IF('Vessel List B'!FP50=6,6,IF('Vessel List B'!FP50=7,7,IF('Vessel List B'!FP50=8,8,IF('Vessel List B'!FP50=9,9,IF('Vessel List B'!FP50=10,10,IF('Vessel List B'!FP50=11,11,IF('Vessel List B'!FP50=12,12,IF('Vessel List B'!FP50=13,13,IF('Vessel List B'!FP50=14,14,IF('Vessel List B'!FP50=15,15,IF('Vessel List B'!FP50=16,16,0))))))))))))))))))</f>
        <v xml:space="preserve"> </v>
      </c>
      <c r="IA51" s="154"/>
      <c r="IB51" s="158"/>
      <c r="IC51" s="390" t="str">
        <f t="shared" si="66"/>
        <v/>
      </c>
      <c r="ID51" s="158"/>
      <c r="IE51" s="137"/>
      <c r="IF51" s="388" t="str">
        <f t="shared" si="67"/>
        <v/>
      </c>
      <c r="IG51" s="157" t="str">
        <f>IF(VALUE(IF('Vessel List B'!GC50=1,1,IF('Vessel List B'!GC50=2,2,IF('Vessel List B'!GC50=3,3,IF('Vessel List B'!GC50=4,4,IF('Vessel List B'!GC50=5,5,IF('Vessel List B'!GC50=6,6,IF('Vessel List B'!GC50=7,7,IF('Vessel List B'!GC50=8,8,IF('Vessel List B'!GC50=9,9,IF('Vessel List B'!GC50=10,10,IF('Vessel List B'!GC50=11,11,IF('Vessel List B'!GC50=12,12,IF('Vessel List B'!GC50=13,13,IF('Vessel List B'!GC50=14,14,IF('Vessel List B'!GC50=15,15,IF('Vessel List B'!GC50=16,16,0)))))))))))))))))=0," ",VALUE(IF('Vessel List B'!GC50=1,1,IF('Vessel List B'!GC50=2,2,IF('Vessel List B'!GC50=3,3,IF('Vessel List B'!GC50=4,4,IF('Vessel List B'!GC50=5,5,IF('Vessel List B'!GC50=6,6,IF('Vessel List B'!GC50=7,7,IF('Vessel List B'!GC50=8,8,IF('Vessel List B'!GC50=9,9,IF('Vessel List B'!GC50=10,10,IF('Vessel List B'!GC50=11,11,IF('Vessel List B'!GC50=12,12,IF('Vessel List B'!GC50=13,13,IF('Vessel List B'!GC50=14,14,IF('Vessel List B'!GC50=15,15,IF('Vessel List B'!GC50=16,16,0))))))))))))))))))</f>
        <v xml:space="preserve"> </v>
      </c>
      <c r="IH51" s="154"/>
      <c r="II51" s="158"/>
      <c r="IJ51" s="390" t="str">
        <f t="shared" si="68"/>
        <v/>
      </c>
      <c r="IK51" s="158"/>
      <c r="IL51" s="137"/>
      <c r="IM51" s="388" t="str">
        <f t="shared" si="69"/>
        <v/>
      </c>
      <c r="IN51" s="157" t="str">
        <f>IF(VALUE(IF('Vessel List B'!GP50=1,1,IF('Vessel List B'!GP50=2,2,IF('Vessel List B'!GP50=3,3,IF('Vessel List B'!GP50=4,4,IF('Vessel List B'!GP50=5,5,IF('Vessel List B'!GP50=6,6,IF('Vessel List B'!GP50=7,7,IF('Vessel List B'!GP50=8,8,IF('Vessel List B'!GP50=9,9,IF('Vessel List B'!GP50=10,10,IF('Vessel List B'!GP50=11,11,IF('Vessel List B'!GP50=12,12,IF('Vessel List B'!GP50=13,13,IF('Vessel List B'!GP50=14,14,IF('Vessel List B'!GP50=15,15,IF('Vessel List B'!GP50=16,16,0)))))))))))))))))=0," ",VALUE(IF('Vessel List B'!GP50=1,1,IF('Vessel List B'!GP50=2,2,IF('Vessel List B'!GP50=3,3,IF('Vessel List B'!GP50=4,4,IF('Vessel List B'!GP50=5,5,IF('Vessel List B'!GP50=6,6,IF('Vessel List B'!GP50=7,7,IF('Vessel List B'!GP50=8,8,IF('Vessel List B'!GP50=9,9,IF('Vessel List B'!GP50=10,10,IF('Vessel List B'!GP50=11,11,IF('Vessel List B'!GP50=12,12,IF('Vessel List B'!GP50=13,13,IF('Vessel List B'!GP50=14,14,IF('Vessel List B'!GP50=15,15,IF('Vessel List B'!GP50=16,16,0))))))))))))))))))</f>
        <v xml:space="preserve"> </v>
      </c>
      <c r="IO51" s="154"/>
      <c r="IP51" s="158"/>
      <c r="IQ51" s="390" t="str">
        <f t="shared" si="70"/>
        <v/>
      </c>
      <c r="IR51" s="158"/>
      <c r="IS51" s="137"/>
      <c r="IT51" s="388" t="str">
        <f t="shared" si="71"/>
        <v/>
      </c>
      <c r="IU51" s="157" t="str">
        <f>IF(VALUE(IF('Vessel List B'!HC50=1,1,IF('Vessel List B'!HC50=2,2,IF('Vessel List B'!HC50=3,3,IF('Vessel List B'!HC50=4,4,IF('Vessel List B'!HC50=5,5,IF('Vessel List B'!HC50=6,6,IF('Vessel List B'!HC50=7,7,IF('Vessel List B'!HC50=8,8,IF('Vessel List B'!HC50=9,9,IF('Vessel List B'!HC50=10,10,IF('Vessel List B'!HC50=11,11,IF('Vessel List B'!HC50=12,12,IF('Vessel List B'!HC50=13,13,IF('Vessel List B'!HC50=14,14,IF('Vessel List B'!HC50=15,15,IF('Vessel List B'!HC50=16,16,0)))))))))))))))))=0," ",VALUE(IF('Vessel List B'!HC50=1,1,IF('Vessel List B'!HC50=2,2,IF('Vessel List B'!HC50=3,3,IF('Vessel List B'!HC50=4,4,IF('Vessel List B'!HC50=5,5,IF('Vessel List B'!HC50=6,6,IF('Vessel List B'!HC50=7,7,IF('Vessel List B'!HC50=8,8,IF('Vessel List B'!HC50=9,9,IF('Vessel List B'!HC50=10,10,IF('Vessel List B'!HC50=11,11,IF('Vessel List B'!HC50=12,12,IF('Vessel List B'!HC50=13,13,IF('Vessel List B'!HC50=14,14,IF('Vessel List B'!HC50=15,15,IF('Vessel List B'!HC50=16,16,0))))))))))))))))))</f>
        <v xml:space="preserve"> </v>
      </c>
      <c r="IV51" s="154"/>
      <c r="IW51" s="158"/>
      <c r="IX51" s="390" t="str">
        <f t="shared" si="72"/>
        <v/>
      </c>
      <c r="IY51" s="158"/>
      <c r="IZ51" s="137"/>
      <c r="JA51" s="388" t="str">
        <f t="shared" si="73"/>
        <v/>
      </c>
      <c r="JB51" s="157" t="str">
        <f>IF(VALUE(IF('Vessel List B'!HP50=1,1,IF('Vessel List B'!HP50=2,2,IF('Vessel List B'!HP50=3,3,IF('Vessel List B'!HP50=4,4,IF('Vessel List B'!HP50=5,5,IF('Vessel List B'!HP50=6,6,IF('Vessel List B'!HP50=7,7,IF('Vessel List B'!HP50=8,8,IF('Vessel List B'!HP50=9,9,IF('Vessel List B'!HP50=10,10,IF('Vessel List B'!HP50=11,11,IF('Vessel List B'!HP50=12,12,IF('Vessel List B'!HP50=13,13,IF('Vessel List B'!HP50=14,14,IF('Vessel List B'!HP50=15,15,IF('Vessel List B'!HP50=16,16,0)))))))))))))))))=0," ",VALUE(IF('Vessel List B'!HP50=1,1,IF('Vessel List B'!HP50=2,2,IF('Vessel List B'!HP50=3,3,IF('Vessel List B'!HP50=4,4,IF('Vessel List B'!HP50=5,5,IF('Vessel List B'!HP50=6,6,IF('Vessel List B'!HP50=7,7,IF('Vessel List B'!HP50=8,8,IF('Vessel List B'!HP50=9,9,IF('Vessel List B'!HP50=10,10,IF('Vessel List B'!HP50=11,11,IF('Vessel List B'!HP50=12,12,IF('Vessel List B'!HP50=13,13,IF('Vessel List B'!HP50=14,14,IF('Vessel List B'!HP50=15,15,IF('Vessel List B'!HP50=16,16,0))))))))))))))))))</f>
        <v xml:space="preserve"> </v>
      </c>
      <c r="JC51" s="154"/>
      <c r="JD51" s="158"/>
      <c r="JE51" s="390" t="str">
        <f t="shared" si="74"/>
        <v/>
      </c>
      <c r="JF51" s="158"/>
      <c r="JG51" s="137"/>
      <c r="JH51" s="388" t="str">
        <f t="shared" si="75"/>
        <v/>
      </c>
      <c r="JI51" s="157" t="str">
        <f>IF(VALUE(IF('Vessel List B'!IC50=1,1,IF('Vessel List B'!IC50=2,2,IF('Vessel List B'!IC50=3,3,IF('Vessel List B'!IC50=4,4,IF('Vessel List B'!IC50=5,5,IF('Vessel List B'!IC50=6,6,IF('Vessel List B'!IC50=7,7,IF('Vessel List B'!IC50=8,8,IF('Vessel List B'!IC50=9,9,IF('Vessel List B'!IC50=10,10,IF('Vessel List B'!IC50=11,11,IF('Vessel List B'!IC50=12,12,IF('Vessel List B'!IC50=13,13,IF('Vessel List B'!IC50=14,14,IF('Vessel List B'!IC50=15,15,IF('Vessel List B'!IC50=16,16,0)))))))))))))))))=0," ",VALUE(IF('Vessel List B'!IC50=1,1,IF('Vessel List B'!IC50=2,2,IF('Vessel List B'!IC50=3,3,IF('Vessel List B'!IC50=4,4,IF('Vessel List B'!IC50=5,5,IF('Vessel List B'!IC50=6,6,IF('Vessel List B'!IC50=7,7,IF('Vessel List B'!IC50=8,8,IF('Vessel List B'!IC50=9,9,IF('Vessel List B'!IC50=10,10,IF('Vessel List B'!IC50=11,11,IF('Vessel List B'!IC50=12,12,IF('Vessel List B'!IC50=13,13,IF('Vessel List B'!IC50=14,14,IF('Vessel List B'!IC50=15,15,IF('Vessel List B'!IC50=16,16,0))))))))))))))))))</f>
        <v xml:space="preserve"> </v>
      </c>
      <c r="JJ51" s="154"/>
      <c r="JK51" s="158"/>
      <c r="JL51" s="390" t="str">
        <f t="shared" si="76"/>
        <v/>
      </c>
      <c r="JM51" s="158"/>
      <c r="JN51" s="137"/>
      <c r="JO51" s="388" t="str">
        <f t="shared" si="77"/>
        <v/>
      </c>
      <c r="JP51" s="157" t="str">
        <f>IF(VALUE(IF('Vessel List B'!IP50=1,1,IF('Vessel List B'!IP50=2,2,IF('Vessel List B'!IP50=3,3,IF('Vessel List B'!IP50=4,4,IF('Vessel List B'!IP50=5,5,IF('Vessel List B'!IP50=6,6,IF('Vessel List B'!IP50=7,7,IF('Vessel List B'!IP50=8,8,IF('Vessel List B'!IP50=9,9,IF('Vessel List B'!IP50=10,10,IF('Vessel List B'!IP50=11,11,IF('Vessel List B'!IP50=12,12,IF('Vessel List B'!IP50=13,13,IF('Vessel List B'!IP50=14,14,IF('Vessel List B'!IP50=15,15,IF('Vessel List B'!IP50=16,16,0)))))))))))))))))=0," ",VALUE(IF('Vessel List B'!IP50=1,1,IF('Vessel List B'!IP50=2,2,IF('Vessel List B'!IP50=3,3,IF('Vessel List B'!IP50=4,4,IF('Vessel List B'!IP50=5,5,IF('Vessel List B'!IP50=6,6,IF('Vessel List B'!IP50=7,7,IF('Vessel List B'!IP50=8,8,IF('Vessel List B'!IP50=9,9,IF('Vessel List B'!IP50=10,10,IF('Vessel List B'!IP50=11,11,IF('Vessel List B'!IP50=12,12,IF('Vessel List B'!IP50=13,13,IF('Vessel List B'!IP50=14,14,IF('Vessel List B'!IP50=15,15,IF('Vessel List B'!IP50=16,16,0))))))))))))))))))</f>
        <v xml:space="preserve"> </v>
      </c>
      <c r="JQ51" s="154"/>
      <c r="JR51" s="158"/>
      <c r="JS51" s="390" t="str">
        <f t="shared" si="78"/>
        <v/>
      </c>
      <c r="JT51" s="158"/>
      <c r="JU51" s="137"/>
      <c r="JV51" s="397" t="str">
        <f t="shared" si="79"/>
        <v/>
      </c>
      <c r="JW51" s="403"/>
    </row>
    <row r="52" spans="1:283" ht="15" x14ac:dyDescent="0.25">
      <c r="A52" s="132">
        <f>'Vessel List A'!B51</f>
        <v>41626</v>
      </c>
      <c r="B52" s="157" t="str">
        <f>IF(VALUE(IF('Vessel List A'!C51=1,1,IF('Vessel List A'!C51=2,2,IF('Vessel List A'!C51=3,3,IF('Vessel List A'!C51=4,4,IF('Vessel List A'!C51=5,5,IF('Vessel List A'!C51=6,6,IF('Vessel List A'!C51=7,7,IF('Vessel List A'!C51=8,8,IF('Vessel List A'!C51=9,9,IF('Vessel List A'!C51=10,10,IF('Vessel List A'!C51=11,11,IF('Vessel List A'!C51=12,12,IF('Vessel List A'!C51=13,13,IF('Vessel List A'!C51=14,14,IF('Vessel List A'!C51=15,15,IF('Vessel List A'!C51=16,16,0)))))))))))))))))=0," ",VALUE(IF('Vessel List A'!C51=1,1,IF('Vessel List A'!C51=2,2,IF('Vessel List A'!C51=3,3,IF('Vessel List A'!C51=4,4,IF('Vessel List A'!C51=5,5,IF('Vessel List A'!C51=6,6,IF('Vessel List A'!C51=7,7,IF('Vessel List A'!C51=8,8,IF('Vessel List A'!C51=9,9,IF('Vessel List A'!C51=10,10,IF('Vessel List A'!C51=11,11,IF('Vessel List A'!C51=12,12,IF('Vessel List A'!C51=13,13,IF('Vessel List A'!C51=14,14,IF('Vessel List A'!C51=15,15,IF('Vessel List A'!C51=16,16,0))))))))))))))))))</f>
        <v xml:space="preserve"> </v>
      </c>
      <c r="C52" s="163"/>
      <c r="D52" s="158"/>
      <c r="E52" s="390" t="str">
        <f t="shared" si="0"/>
        <v/>
      </c>
      <c r="F52" s="158"/>
      <c r="G52" s="137"/>
      <c r="H52" s="388" t="str">
        <f t="shared" si="1"/>
        <v/>
      </c>
      <c r="I52" s="157" t="str">
        <f>IF(VALUE(IF('Vessel List A'!P51=1,1,IF('Vessel List A'!P51=2,2,IF('Vessel List A'!P51=3,3,IF('Vessel List A'!P51=4,4,IF('Vessel List A'!P51=5,5,IF('Vessel List A'!P51=6,6,IF('Vessel List A'!P51=7,7,IF('Vessel List A'!P51=8,8,IF('Vessel List A'!P51=9,9,IF('Vessel List A'!P51=10,10,IF('Vessel List A'!P51=11,11,IF('Vessel List A'!P51=12,12,IF('Vessel List A'!P51=13,13,IF('Vessel List A'!P51=14,14,IF('Vessel List A'!P51=15,15,IF('Vessel List A'!P51=16,16,0)))))))))))))))))=0," ",VALUE(IF('Vessel List A'!P51=1,1,IF('Vessel List A'!P51=2,2,IF('Vessel List A'!P51=3,3,IF('Vessel List A'!P51=4,4,IF('Vessel List A'!P51=5,5,IF('Vessel List A'!P51=6,6,IF('Vessel List A'!P51=7,7,IF('Vessel List A'!P51=8,8,IF('Vessel List A'!P51=9,9,IF('Vessel List A'!P51=10,10,IF('Vessel List A'!P51=11,11,IF('Vessel List A'!P51=12,12,IF('Vessel List A'!P51=13,13,IF('Vessel List A'!P51=14,14,IF('Vessel List A'!P51=15,15,IF('Vessel List A'!P51=16,16,0))))))))))))))))))</f>
        <v xml:space="preserve"> </v>
      </c>
      <c r="J52" s="163"/>
      <c r="K52" s="158"/>
      <c r="L52" s="390" t="str">
        <f t="shared" si="2"/>
        <v/>
      </c>
      <c r="M52" s="158"/>
      <c r="N52" s="137"/>
      <c r="O52" s="388" t="str">
        <f t="shared" si="3"/>
        <v/>
      </c>
      <c r="P52" s="157" t="str">
        <f>IF(VALUE(IF('Vessel List A'!AC51=1,1,IF('Vessel List A'!AC51=2,2,IF('Vessel List A'!AC51=3,3,IF('Vessel List A'!AC51=4,4,IF('Vessel List A'!AC51=5,5,IF('Vessel List A'!AC51=6,6,IF('Vessel List A'!AC51=7,7,IF('Vessel List A'!AC51=8,8,IF('Vessel List A'!AC51=9,9,IF('Vessel List A'!AC51=10,10,IF('Vessel List A'!AC51=11,11,IF('Vessel List A'!AC51=12,12,IF('Vessel List A'!AC51=13,13,IF('Vessel List A'!AC51=14,14,IF('Vessel List A'!AC51=15,15,IF('Vessel List A'!AC51=16,16,0)))))))))))))))))=0," ",VALUE(IF('Vessel List A'!AC51=1,1,IF('Vessel List A'!AC51=2,2,IF('Vessel List A'!AC51=3,3,IF('Vessel List A'!AC51=4,4,IF('Vessel List A'!AC51=5,5,IF('Vessel List A'!AC51=6,6,IF('Vessel List A'!AC51=7,7,IF('Vessel List A'!AC51=8,8,IF('Vessel List A'!AC51=9,9,IF('Vessel List A'!AC51=10,10,IF('Vessel List A'!AC51=11,11,IF('Vessel List A'!AC51=12,12,IF('Vessel List A'!AC51=13,13,IF('Vessel List A'!AC51=14,14,IF('Vessel List A'!AC51=15,15,IF('Vessel List A'!AC51=16,16,0))))))))))))))))))</f>
        <v xml:space="preserve"> </v>
      </c>
      <c r="Q52" s="163"/>
      <c r="R52" s="158"/>
      <c r="S52" s="390" t="str">
        <f t="shared" si="4"/>
        <v/>
      </c>
      <c r="T52" s="158"/>
      <c r="U52" s="137"/>
      <c r="V52" s="388" t="str">
        <f t="shared" si="5"/>
        <v/>
      </c>
      <c r="W52" s="157" t="str">
        <f>IF(VALUE(IF('Vessel List A'!AP51=1,1,IF('Vessel List A'!AP51=2,2,IF('Vessel List A'!AP51=3,3,IF('Vessel List A'!AP51=4,4,IF('Vessel List A'!AP51=5,5,IF('Vessel List A'!AP51=6,6,IF('Vessel List A'!AP51=7,7,IF('Vessel List A'!AP51=8,8,IF('Vessel List A'!AP51=9,9,IF('Vessel List A'!AP51=10,10,IF('Vessel List A'!AP51=11,11,IF('Vessel List A'!AP51=12,12,IF('Vessel List A'!AP51=13,13,IF('Vessel List A'!AP51=14,14,IF('Vessel List A'!AP51=15,15,IF('Vessel List A'!AP51=16,16,0)))))))))))))))))=0," ",VALUE(IF('Vessel List A'!AP51=1,1,IF('Vessel List A'!AP51=2,2,IF('Vessel List A'!AP51=3,3,IF('Vessel List A'!AP51=4,4,IF('Vessel List A'!AP51=5,5,IF('Vessel List A'!AP51=6,6,IF('Vessel List A'!AP51=7,7,IF('Vessel List A'!AP51=8,8,IF('Vessel List A'!AP51=9,9,IF('Vessel List A'!AP51=10,10,IF('Vessel List A'!AP51=11,11,IF('Vessel List A'!AP51=12,12,IF('Vessel List A'!AP51=13,13,IF('Vessel List A'!AP51=14,14,IF('Vessel List A'!AP51=15,15,IF('Vessel List A'!AP51=16,16,0))))))))))))))))))</f>
        <v xml:space="preserve"> </v>
      </c>
      <c r="X52" s="163"/>
      <c r="Y52" s="158"/>
      <c r="Z52" s="390" t="str">
        <f t="shared" si="6"/>
        <v/>
      </c>
      <c r="AA52" s="158"/>
      <c r="AB52" s="137"/>
      <c r="AC52" s="388" t="str">
        <f t="shared" si="7"/>
        <v/>
      </c>
      <c r="AD52" s="157" t="str">
        <f>IF(VALUE(IF('Vessel List A'!BC51=1,1,IF('Vessel List A'!BC51=2,2,IF('Vessel List A'!BC51=3,3,IF('Vessel List A'!BC51=4,4,IF('Vessel List A'!BC51=5,5,IF('Vessel List A'!BC51=6,6,IF('Vessel List A'!BC51=7,7,IF('Vessel List A'!BC51=8,8,IF('Vessel List A'!BC51=9,9,IF('Vessel List A'!BC51=10,10,IF('Vessel List A'!BC51=11,11,IF('Vessel List A'!BC51=12,12,IF('Vessel List A'!BC51=13,13,IF('Vessel List A'!BC51=14,14,IF('Vessel List A'!BC51=15,15,IF('Vessel List A'!BC51=16,16,0)))))))))))))))))=0," ",VALUE(IF('Vessel List A'!BC51=1,1,IF('Vessel List A'!BC51=2,2,IF('Vessel List A'!BC51=3,3,IF('Vessel List A'!BC51=4,4,IF('Vessel List A'!BC51=5,5,IF('Vessel List A'!BC51=6,6,IF('Vessel List A'!BC51=7,7,IF('Vessel List A'!BC51=8,8,IF('Vessel List A'!BC51=9,9,IF('Vessel List A'!BC51=10,10,IF('Vessel List A'!BC51=11,11,IF('Vessel List A'!BC51=12,12,IF('Vessel List A'!BC51=13,13,IF('Vessel List A'!BC51=14,14,IF('Vessel List A'!BC51=15,15,IF('Vessel List A'!BC51=16,16,0))))))))))))))))))</f>
        <v xml:space="preserve"> </v>
      </c>
      <c r="AE52" s="163"/>
      <c r="AF52" s="158"/>
      <c r="AG52" s="390" t="str">
        <f t="shared" si="8"/>
        <v/>
      </c>
      <c r="AH52" s="158"/>
      <c r="AI52" s="137"/>
      <c r="AJ52" s="388" t="str">
        <f t="shared" si="9"/>
        <v/>
      </c>
      <c r="AK52" s="157" t="str">
        <f>IF(VALUE(IF('Vessel List A'!BP51=1,1,IF('Vessel List A'!BP51=2,2,IF('Vessel List A'!BP51=3,3,IF('Vessel List A'!BP51=4,4,IF('Vessel List A'!BP51=5,5,IF('Vessel List A'!BP51=6,6,IF('Vessel List A'!BP51=7,7,IF('Vessel List A'!BP51=8,8,IF('Vessel List A'!BP51=9,9,IF('Vessel List A'!BP51=10,10,IF('Vessel List A'!BP51=11,11,IF('Vessel List A'!BP51=12,12,IF('Vessel List A'!BP51=13,13,IF('Vessel List A'!BP51=14,14,IF('Vessel List A'!BP51=15,15,IF('Vessel List A'!BP51=16,16,0)))))))))))))))))=0," ",VALUE(IF('Vessel List A'!BP51=1,1,IF('Vessel List A'!BP51=2,2,IF('Vessel List A'!BP51=3,3,IF('Vessel List A'!BP51=4,4,IF('Vessel List A'!BP51=5,5,IF('Vessel List A'!BP51=6,6,IF('Vessel List A'!BP51=7,7,IF('Vessel List A'!BP51=8,8,IF('Vessel List A'!BP51=9,9,IF('Vessel List A'!BP51=10,10,IF('Vessel List A'!BP51=11,11,IF('Vessel List A'!BP51=12,12,IF('Vessel List A'!BP51=13,13,IF('Vessel List A'!BP51=14,14,IF('Vessel List A'!BP51=15,15,IF('Vessel List A'!BP51=16,16,0))))))))))))))))))</f>
        <v xml:space="preserve"> </v>
      </c>
      <c r="AL52" s="163"/>
      <c r="AM52" s="158"/>
      <c r="AN52" s="390" t="str">
        <f t="shared" si="10"/>
        <v/>
      </c>
      <c r="AO52" s="158"/>
      <c r="AP52" s="137"/>
      <c r="AQ52" s="388" t="str">
        <f t="shared" si="11"/>
        <v/>
      </c>
      <c r="AR52" s="157" t="str">
        <f>IF(VALUE(IF('Vessel List A'!CC51=1,1,IF('Vessel List A'!CC51=2,2,IF('Vessel List A'!CC51=3,3,IF('Vessel List A'!CC51=4,4,IF('Vessel List A'!CC51=5,5,IF('Vessel List A'!CC51=6,6,IF('Vessel List A'!CC51=7,7,IF('Vessel List A'!CC51=8,8,IF('Vessel List A'!CC51=9,9,IF('Vessel List A'!CC51=10,10,IF('Vessel List A'!CC51=11,11,IF('Vessel List A'!CC51=12,12,IF('Vessel List A'!CC51=13,13,IF('Vessel List A'!CC51=14,14,IF('Vessel List A'!CC51=15,15,IF('Vessel List A'!CC51=16,16,0)))))))))))))))))=0," ",VALUE(IF('Vessel List A'!CC51=1,1,IF('Vessel List A'!CC51=2,2,IF('Vessel List A'!CC51=3,3,IF('Vessel List A'!CC51=4,4,IF('Vessel List A'!CC51=5,5,IF('Vessel List A'!CC51=6,6,IF('Vessel List A'!CC51=7,7,IF('Vessel List A'!CC51=8,8,IF('Vessel List A'!CC51=9,9,IF('Vessel List A'!CC51=10,10,IF('Vessel List A'!CC51=11,11,IF('Vessel List A'!CC51=12,12,IF('Vessel List A'!CC51=13,13,IF('Vessel List A'!CC51=14,14,IF('Vessel List A'!CC51=15,15,IF('Vessel List A'!CC51=16,16,0))))))))))))))))))</f>
        <v xml:space="preserve"> </v>
      </c>
      <c r="AS52" s="163"/>
      <c r="AT52" s="158"/>
      <c r="AU52" s="390" t="str">
        <f t="shared" si="12"/>
        <v/>
      </c>
      <c r="AV52" s="158"/>
      <c r="AW52" s="137"/>
      <c r="AX52" s="388" t="str">
        <f t="shared" si="13"/>
        <v/>
      </c>
      <c r="AY52" s="157" t="str">
        <f>IF(VALUE(IF('Vessel List A'!CP51=1,1,IF('Vessel List A'!CP51=2,2,IF('Vessel List A'!CP51=3,3,IF('Vessel List A'!CP51=4,4,IF('Vessel List A'!CP51=5,5,IF('Vessel List A'!CP51=6,6,IF('Vessel List A'!CP51=7,7,IF('Vessel List A'!CP51=8,8,IF('Vessel List A'!CP51=9,9,IF('Vessel List A'!CP51=10,10,IF('Vessel List A'!CP51=11,11,IF('Vessel List A'!CP51=12,12,IF('Vessel List A'!CP51=13,13,IF('Vessel List A'!CP51=14,14,IF('Vessel List A'!CP51=15,15,IF('Vessel List A'!CP51=16,16,0)))))))))))))))))=0," ",VALUE(IF('Vessel List A'!CP51=1,1,IF('Vessel List A'!CP51=2,2,IF('Vessel List A'!CP51=3,3,IF('Vessel List A'!CP51=4,4,IF('Vessel List A'!CP51=5,5,IF('Vessel List A'!CP51=6,6,IF('Vessel List A'!CP51=7,7,IF('Vessel List A'!CP51=8,8,IF('Vessel List A'!CP51=9,9,IF('Vessel List A'!CP51=10,10,IF('Vessel List A'!CP51=11,11,IF('Vessel List A'!CP51=12,12,IF('Vessel List A'!CP51=13,13,IF('Vessel List A'!CP51=14,14,IF('Vessel List A'!CP51=15,15,IF('Vessel List A'!CP51=16,16,0))))))))))))))))))</f>
        <v xml:space="preserve"> </v>
      </c>
      <c r="AZ52" s="163"/>
      <c r="BA52" s="158"/>
      <c r="BB52" s="390" t="str">
        <f t="shared" si="14"/>
        <v/>
      </c>
      <c r="BC52" s="158"/>
      <c r="BD52" s="137"/>
      <c r="BE52" s="388" t="str">
        <f t="shared" si="15"/>
        <v/>
      </c>
      <c r="BF52" s="157" t="str">
        <f>IF(VALUE(IF('Vessel List A'!DC51=1,1,IF('Vessel List A'!DC51=2,2,IF('Vessel List A'!DC51=3,3,IF('Vessel List A'!DC51=4,4,IF('Vessel List A'!DC51=5,5,IF('Vessel List A'!DC51=6,6,IF('Vessel List A'!DC51=7,7,IF('Vessel List A'!DC51=8,8,IF('Vessel List A'!DC51=9,9,IF('Vessel List A'!DC51=10,10,IF('Vessel List A'!DC51=11,11,IF('Vessel List A'!DC51=12,12,IF('Vessel List A'!DC51=13,13,IF('Vessel List A'!DC51=14,14,IF('Vessel List A'!DC51=15,15,IF('Vessel List A'!DC51=16,16,0)))))))))))))))))=0," ",VALUE(IF('Vessel List A'!DC51=1,1,IF('Vessel List A'!DC51=2,2,IF('Vessel List A'!DC51=3,3,IF('Vessel List A'!DC51=4,4,IF('Vessel List A'!DC51=5,5,IF('Vessel List A'!DC51=6,6,IF('Vessel List A'!DC51=7,7,IF('Vessel List A'!DC51=8,8,IF('Vessel List A'!DC51=9,9,IF('Vessel List A'!DC51=10,10,IF('Vessel List A'!DC51=11,11,IF('Vessel List A'!DC51=12,12,IF('Vessel List A'!DC51=13,13,IF('Vessel List A'!DC51=14,14,IF('Vessel List A'!DC51=15,15,IF('Vessel List A'!DC51=16,16,0))))))))))))))))))</f>
        <v xml:space="preserve"> </v>
      </c>
      <c r="BG52" s="163"/>
      <c r="BH52" s="158"/>
      <c r="BI52" s="390" t="str">
        <f t="shared" si="16"/>
        <v/>
      </c>
      <c r="BJ52" s="158"/>
      <c r="BK52" s="137"/>
      <c r="BL52" s="388" t="str">
        <f t="shared" si="17"/>
        <v/>
      </c>
      <c r="BM52" s="157" t="str">
        <f>IF(VALUE(IF('Vessel List A'!DP51=1,1,IF('Vessel List A'!DP51=2,2,IF('Vessel List A'!DP51=3,3,IF('Vessel List A'!DP51=4,4,IF('Vessel List A'!DP51=5,5,IF('Vessel List A'!DP51=6,6,IF('Vessel List A'!DP51=7,7,IF('Vessel List A'!DP51=8,8,IF('Vessel List A'!DP51=9,9,IF('Vessel List A'!DP51=10,10,IF('Vessel List A'!DP51=11,11,IF('Vessel List A'!DP51=12,12,IF('Vessel List A'!DP51=13,13,IF('Vessel List A'!DP51=14,14,IF('Vessel List A'!DP51=15,15,IF('Vessel List A'!DP51=16,16,0)))))))))))))))))=0," ",VALUE(IF('Vessel List A'!DP51=1,1,IF('Vessel List A'!DP51=2,2,IF('Vessel List A'!DP51=3,3,IF('Vessel List A'!DP51=4,4,IF('Vessel List A'!DP51=5,5,IF('Vessel List A'!DP51=6,6,IF('Vessel List A'!DP51=7,7,IF('Vessel List A'!DP51=8,8,IF('Vessel List A'!DP51=9,9,IF('Vessel List A'!DP51=10,10,IF('Vessel List A'!DP51=11,11,IF('Vessel List A'!DP51=12,12,IF('Vessel List A'!DP51=13,13,IF('Vessel List A'!DP51=14,14,IF('Vessel List A'!DP51=15,15,IF('Vessel List A'!DP51=16,16,0))))))))))))))))))</f>
        <v xml:space="preserve"> </v>
      </c>
      <c r="BN52" s="163"/>
      <c r="BO52" s="158"/>
      <c r="BP52" s="390" t="str">
        <f t="shared" si="18"/>
        <v/>
      </c>
      <c r="BQ52" s="158"/>
      <c r="BR52" s="137"/>
      <c r="BS52" s="388" t="str">
        <f t="shared" si="19"/>
        <v/>
      </c>
      <c r="BT52" s="157" t="str">
        <f>IF(VALUE(IF('Vessel List A'!EC51=1,1,IF('Vessel List A'!EC51=2,2,IF('Vessel List A'!EC51=3,3,IF('Vessel List A'!EC51=4,4,IF('Vessel List A'!EC51=5,5,IF('Vessel List A'!EC51=6,6,IF('Vessel List A'!EC51=7,7,IF('Vessel List A'!EC51=8,8,IF('Vessel List A'!EC51=9,9,IF('Vessel List A'!EC51=10,10,IF('Vessel List A'!EC51=11,11,IF('Vessel List A'!EC51=12,12,IF('Vessel List A'!EC51=13,13,IF('Vessel List A'!EC51=14,14,IF('Vessel List A'!EC51=15,15,IF('Vessel List A'!EC51=16,16,0)))))))))))))))))=0," ",VALUE(IF('Vessel List A'!EC51=1,1,IF('Vessel List A'!EC51=2,2,IF('Vessel List A'!EC51=3,3,IF('Vessel List A'!EC51=4,4,IF('Vessel List A'!EC51=5,5,IF('Vessel List A'!EC51=6,6,IF('Vessel List A'!EC51=7,7,IF('Vessel List A'!EC51=8,8,IF('Vessel List A'!EC51=9,9,IF('Vessel List A'!EC51=10,10,IF('Vessel List A'!EC51=11,11,IF('Vessel List A'!EC51=12,12,IF('Vessel List A'!EC51=13,13,IF('Vessel List A'!EC51=14,14,IF('Vessel List A'!EC51=15,15,IF('Vessel List A'!EC51=16,16,0))))))))))))))))))</f>
        <v xml:space="preserve"> </v>
      </c>
      <c r="BU52" s="163"/>
      <c r="BV52" s="158"/>
      <c r="BW52" s="390" t="str">
        <f t="shared" si="20"/>
        <v/>
      </c>
      <c r="BX52" s="158"/>
      <c r="BY52" s="137"/>
      <c r="BZ52" s="388" t="str">
        <f t="shared" si="21"/>
        <v/>
      </c>
      <c r="CA52" s="157" t="str">
        <f>IF(VALUE(IF('Vessel List A'!EP51=1,1,IF('Vessel List A'!EP51=2,2,IF('Vessel List A'!EP51=3,3,IF('Vessel List A'!EP51=4,4,IF('Vessel List A'!EP51=5,5,IF('Vessel List A'!EP51=6,6,IF('Vessel List A'!EP51=7,7,IF('Vessel List A'!EP51=8,8,IF('Vessel List A'!EP51=9,9,IF('Vessel List A'!EP51=10,10,IF('Vessel List A'!EP51=11,11,IF('Vessel List A'!EP51=12,12,IF('Vessel List A'!EP51=13,13,IF('Vessel List A'!EP51=14,14,IF('Vessel List A'!EP51=15,15,IF('Vessel List A'!EP51=16,16,0)))))))))))))))))=0," ",VALUE(IF('Vessel List A'!EP51=1,1,IF('Vessel List A'!EP51=2,2,IF('Vessel List A'!EP51=3,3,IF('Vessel List A'!EP51=4,4,IF('Vessel List A'!EP51=5,5,IF('Vessel List A'!EP51=6,6,IF('Vessel List A'!EP51=7,7,IF('Vessel List A'!EP51=8,8,IF('Vessel List A'!EP51=9,9,IF('Vessel List A'!EP51=10,10,IF('Vessel List A'!EP51=11,11,IF('Vessel List A'!EP51=12,12,IF('Vessel List A'!EP51=13,13,IF('Vessel List A'!EP51=14,14,IF('Vessel List A'!EP51=15,15,IF('Vessel List A'!EP51=16,16,0))))))))))))))))))</f>
        <v xml:space="preserve"> </v>
      </c>
      <c r="CB52" s="163"/>
      <c r="CC52" s="158"/>
      <c r="CD52" s="390" t="str">
        <f t="shared" si="22"/>
        <v/>
      </c>
      <c r="CE52" s="158"/>
      <c r="CF52" s="137"/>
      <c r="CG52" s="388" t="str">
        <f t="shared" si="23"/>
        <v/>
      </c>
      <c r="CH52" s="157" t="str">
        <f>IF(VALUE(IF('Vessel List A'!FC51=1,1,IF('Vessel List A'!FC51=2,2,IF('Vessel List A'!FC51=3,3,IF('Vessel List A'!FC51=4,4,IF('Vessel List A'!FC51=5,5,IF('Vessel List A'!FC51=6,6,IF('Vessel List A'!FC51=7,7,IF('Vessel List A'!FC51=8,8,IF('Vessel List A'!FC51=9,9,IF('Vessel List A'!FC51=10,10,IF('Vessel List A'!FC51=11,11,IF('Vessel List A'!FC51=12,12,IF('Vessel List A'!FC51=13,13,IF('Vessel List A'!FC51=14,14,IF('Vessel List A'!FC51=15,15,IF('Vessel List A'!FC51=16,16,0)))))))))))))))))=0," ",VALUE(IF('Vessel List A'!FC51=1,1,IF('Vessel List A'!FC51=2,2,IF('Vessel List A'!FC51=3,3,IF('Vessel List A'!FC51=4,4,IF('Vessel List A'!FC51=5,5,IF('Vessel List A'!FC51=6,6,IF('Vessel List A'!FC51=7,7,IF('Vessel List A'!FC51=8,8,IF('Vessel List A'!FC51=9,9,IF('Vessel List A'!FC51=10,10,IF('Vessel List A'!FC51=11,11,IF('Vessel List A'!FC51=12,12,IF('Vessel List A'!FC51=13,13,IF('Vessel List A'!FC51=14,14,IF('Vessel List A'!FC51=15,15,IF('Vessel List A'!FC51=16,16,0))))))))))))))))))</f>
        <v xml:space="preserve"> </v>
      </c>
      <c r="CI52" s="163"/>
      <c r="CJ52" s="158"/>
      <c r="CK52" s="390" t="str">
        <f t="shared" si="24"/>
        <v/>
      </c>
      <c r="CL52" s="158"/>
      <c r="CM52" s="137"/>
      <c r="CN52" s="388" t="str">
        <f t="shared" si="25"/>
        <v/>
      </c>
      <c r="CO52" s="157" t="str">
        <f>IF(VALUE(IF('Vessel List A'!FP51=1,1,IF('Vessel List A'!FP51=2,2,IF('Vessel List A'!FP51=3,3,IF('Vessel List A'!FP51=4,4,IF('Vessel List A'!FP51=5,5,IF('Vessel List A'!FP51=6,6,IF('Vessel List A'!FP51=7,7,IF('Vessel List A'!FP51=8,8,IF('Vessel List A'!FP51=9,9,IF('Vessel List A'!FP51=10,10,IF('Vessel List A'!FP51=11,11,IF('Vessel List A'!FP51=12,12,IF('Vessel List A'!FP51=13,13,IF('Vessel List A'!FP51=14,14,IF('Vessel List A'!FP51=15,15,IF('Vessel List A'!FP51=16,16,0)))))))))))))))))=0," ",VALUE(IF('Vessel List A'!FP51=1,1,IF('Vessel List A'!FP51=2,2,IF('Vessel List A'!FP51=3,3,IF('Vessel List A'!FP51=4,4,IF('Vessel List A'!FP51=5,5,IF('Vessel List A'!FP51=6,6,IF('Vessel List A'!FP51=7,7,IF('Vessel List A'!FP51=8,8,IF('Vessel List A'!FP51=9,9,IF('Vessel List A'!FP51=10,10,IF('Vessel List A'!FP51=11,11,IF('Vessel List A'!FP51=12,12,IF('Vessel List A'!FP51=13,13,IF('Vessel List A'!FP51=14,14,IF('Vessel List A'!FP51=15,15,IF('Vessel List A'!FP51=16,16,0))))))))))))))))))</f>
        <v xml:space="preserve"> </v>
      </c>
      <c r="CP52" s="163"/>
      <c r="CQ52" s="158"/>
      <c r="CR52" s="390" t="str">
        <f t="shared" si="26"/>
        <v/>
      </c>
      <c r="CS52" s="158"/>
      <c r="CT52" s="137"/>
      <c r="CU52" s="388" t="str">
        <f t="shared" si="27"/>
        <v/>
      </c>
      <c r="CV52" s="157" t="str">
        <f>IF(VALUE(IF('Vessel List A'!GC51=1,1,IF('Vessel List A'!GC51=2,2,IF('Vessel List A'!GC51=3,3,IF('Vessel List A'!GC51=4,4,IF('Vessel List A'!GC51=5,5,IF('Vessel List A'!GC51=6,6,IF('Vessel List A'!GC51=7,7,IF('Vessel List A'!GC51=8,8,IF('Vessel List A'!GC51=9,9,IF('Vessel List A'!GC51=10,10,IF('Vessel List A'!GC51=11,11,IF('Vessel List A'!GC51=12,12,IF('Vessel List A'!GC51=13,13,IF('Vessel List A'!GC51=14,14,IF('Vessel List A'!GC51=15,15,IF('Vessel List A'!GC51=16,16,0)))))))))))))))))=0," ",VALUE(IF('Vessel List A'!GC51=1,1,IF('Vessel List A'!GC51=2,2,IF('Vessel List A'!GC51=3,3,IF('Vessel List A'!GC51=4,4,IF('Vessel List A'!GC51=5,5,IF('Vessel List A'!GC51=6,6,IF('Vessel List A'!GC51=7,7,IF('Vessel List A'!GC51=8,8,IF('Vessel List A'!GC51=9,9,IF('Vessel List A'!GC51=10,10,IF('Vessel List A'!GC51=11,11,IF('Vessel List A'!GC51=12,12,IF('Vessel List A'!GC51=13,13,IF('Vessel List A'!GC51=14,14,IF('Vessel List A'!GC51=15,15,IF('Vessel List A'!GC51=16,16,0))))))))))))))))))</f>
        <v xml:space="preserve"> </v>
      </c>
      <c r="CW52" s="163"/>
      <c r="CX52" s="158"/>
      <c r="CY52" s="390" t="str">
        <f t="shared" si="28"/>
        <v/>
      </c>
      <c r="CZ52" s="158"/>
      <c r="DA52" s="137"/>
      <c r="DB52" s="388" t="str">
        <f t="shared" si="29"/>
        <v/>
      </c>
      <c r="DC52" s="157" t="str">
        <f>IF(VALUE(IF('Vessel List A'!GP51=1,1,IF('Vessel List A'!GP51=2,2,IF('Vessel List A'!GP51=3,3,IF('Vessel List A'!GP51=4,4,IF('Vessel List A'!GP51=5,5,IF('Vessel List A'!GP51=6,6,IF('Vessel List A'!GP51=7,7,IF('Vessel List A'!GP51=8,8,IF('Vessel List A'!GP51=9,9,IF('Vessel List A'!GP51=10,10,IF('Vessel List A'!GP51=11,11,IF('Vessel List A'!GP51=12,12,IF('Vessel List A'!GP51=13,13,IF('Vessel List A'!GP51=14,14,IF('Vessel List A'!GP51=15,15,IF('Vessel List A'!GP51=16,16,0)))))))))))))))))=0," ",VALUE(IF('Vessel List A'!GP51=1,1,IF('Vessel List A'!GP51=2,2,IF('Vessel List A'!GP51=3,3,IF('Vessel List A'!GP51=4,4,IF('Vessel List A'!GP51=5,5,IF('Vessel List A'!GP51=6,6,IF('Vessel List A'!GP51=7,7,IF('Vessel List A'!GP51=8,8,IF('Vessel List A'!GP51=9,9,IF('Vessel List A'!GP51=10,10,IF('Vessel List A'!GP51=11,11,IF('Vessel List A'!GP51=12,12,IF('Vessel List A'!GP51=13,13,IF('Vessel List A'!GP51=14,14,IF('Vessel List A'!GP51=15,15,IF('Vessel List A'!GP51=16,16,0))))))))))))))))))</f>
        <v xml:space="preserve"> </v>
      </c>
      <c r="DD52" s="163"/>
      <c r="DE52" s="158"/>
      <c r="DF52" s="390" t="str">
        <f t="shared" si="30"/>
        <v/>
      </c>
      <c r="DG52" s="158"/>
      <c r="DH52" s="137"/>
      <c r="DI52" s="388" t="str">
        <f t="shared" si="31"/>
        <v/>
      </c>
      <c r="DJ52" s="157" t="str">
        <f>IF(VALUE(IF('Vessel List A'!HC51=1,1,IF('Vessel List A'!HC51=2,2,IF('Vessel List A'!HC51=3,3,IF('Vessel List A'!HC51=4,4,IF('Vessel List A'!HC51=5,5,IF('Vessel List A'!HC51=6,6,IF('Vessel List A'!HC51=7,7,IF('Vessel List A'!HC51=8,8,IF('Vessel List A'!HC51=9,9,IF('Vessel List A'!HC51=10,10,IF('Vessel List A'!HC51=11,11,IF('Vessel List A'!HC51=12,12,IF('Vessel List A'!HC51=13,13,IF('Vessel List A'!HC51=14,14,IF('Vessel List A'!HC51=15,15,IF('Vessel List A'!HC51=16,16,0)))))))))))))))))=0," ",VALUE(IF('Vessel List A'!HC51=1,1,IF('Vessel List A'!HC51=2,2,IF('Vessel List A'!HC51=3,3,IF('Vessel List A'!HC51=4,4,IF('Vessel List A'!HC51=5,5,IF('Vessel List A'!HC51=6,6,IF('Vessel List A'!HC51=7,7,IF('Vessel List A'!HC51=8,8,IF('Vessel List A'!HC51=9,9,IF('Vessel List A'!HC51=10,10,IF('Vessel List A'!HC51=11,11,IF('Vessel List A'!HC51=12,12,IF('Vessel List A'!HC51=13,13,IF('Vessel List A'!HC51=14,14,IF('Vessel List A'!HC51=15,15,IF('Vessel List A'!HC51=16,16,0))))))))))))))))))</f>
        <v xml:space="preserve"> </v>
      </c>
      <c r="DK52" s="163"/>
      <c r="DL52" s="158"/>
      <c r="DM52" s="390" t="str">
        <f t="shared" si="32"/>
        <v/>
      </c>
      <c r="DN52" s="158"/>
      <c r="DO52" s="137"/>
      <c r="DP52" s="388" t="str">
        <f t="shared" si="33"/>
        <v/>
      </c>
      <c r="DQ52" s="157" t="str">
        <f>IF(VALUE(IF('Vessel List A'!HP51=1,1,IF('Vessel List A'!HP51=2,2,IF('Vessel List A'!HP51=3,3,IF('Vessel List A'!HP51=4,4,IF('Vessel List A'!HP51=5,5,IF('Vessel List A'!HP51=6,6,IF('Vessel List A'!HP51=7,7,IF('Vessel List A'!HP51=8,8,IF('Vessel List A'!HP51=9,9,IF('Vessel List A'!HP51=10,10,IF('Vessel List A'!HP51=11,11,IF('Vessel List A'!HP51=12,12,IF('Vessel List A'!HP51=13,13,IF('Vessel List A'!HP51=14,14,IF('Vessel List A'!HP51=15,15,IF('Vessel List A'!HP51=16,16,0)))))))))))))))))=0," ",VALUE(IF('Vessel List A'!HP51=1,1,IF('Vessel List A'!HP51=2,2,IF('Vessel List A'!HP51=3,3,IF('Vessel List A'!HP51=4,4,IF('Vessel List A'!HP51=5,5,IF('Vessel List A'!HP51=6,6,IF('Vessel List A'!HP51=7,7,IF('Vessel List A'!HP51=8,8,IF('Vessel List A'!HP51=9,9,IF('Vessel List A'!HP51=10,10,IF('Vessel List A'!HP51=11,11,IF('Vessel List A'!HP51=12,12,IF('Vessel List A'!HP51=13,13,IF('Vessel List A'!HP51=14,14,IF('Vessel List A'!HP51=15,15,IF('Vessel List A'!HP51=16,16,0))))))))))))))))))</f>
        <v xml:space="preserve"> </v>
      </c>
      <c r="DR52" s="163"/>
      <c r="DS52" s="158"/>
      <c r="DT52" s="390" t="str">
        <f t="shared" si="34"/>
        <v/>
      </c>
      <c r="DU52" s="158"/>
      <c r="DV52" s="137"/>
      <c r="DW52" s="388" t="str">
        <f t="shared" si="35"/>
        <v/>
      </c>
      <c r="DX52" s="157" t="str">
        <f>IF(VALUE(IF('Vessel List A'!IC51=1,1,IF('Vessel List A'!IC51=2,2,IF('Vessel List A'!IC51=3,3,IF('Vessel List A'!IC51=4,4,IF('Vessel List A'!IC51=5,5,IF('Vessel List A'!IC51=6,6,IF('Vessel List A'!IC51=7,7,IF('Vessel List A'!IC51=8,8,IF('Vessel List A'!IC51=9,9,IF('Vessel List A'!IC51=10,10,IF('Vessel List A'!IC51=11,11,IF('Vessel List A'!IC51=12,12,IF('Vessel List A'!IC51=13,13,IF('Vessel List A'!IC51=14,14,IF('Vessel List A'!IC51=15,15,IF('Vessel List A'!IC51=16,16,0)))))))))))))))))=0," ",VALUE(IF('Vessel List A'!IC51=1,1,IF('Vessel List A'!IC51=2,2,IF('Vessel List A'!IC51=3,3,IF('Vessel List A'!IC51=4,4,IF('Vessel List A'!IC51=5,5,IF('Vessel List A'!IC51=6,6,IF('Vessel List A'!IC51=7,7,IF('Vessel List A'!IC51=8,8,IF('Vessel List A'!IC51=9,9,IF('Vessel List A'!IC51=10,10,IF('Vessel List A'!IC51=11,11,IF('Vessel List A'!IC51=12,12,IF('Vessel List A'!IC51=13,13,IF('Vessel List A'!IC51=14,14,IF('Vessel List A'!IC51=15,15,IF('Vessel List A'!IC51=16,16,0))))))))))))))))))</f>
        <v xml:space="preserve"> </v>
      </c>
      <c r="DY52" s="163"/>
      <c r="DZ52" s="158"/>
      <c r="EA52" s="390" t="str">
        <f t="shared" si="36"/>
        <v/>
      </c>
      <c r="EB52" s="158"/>
      <c r="EC52" s="137"/>
      <c r="ED52" s="388" t="str">
        <f t="shared" si="37"/>
        <v/>
      </c>
      <c r="EE52" s="157" t="str">
        <f>IF(VALUE(IF('Vessel List A'!IP51=1,1,IF('Vessel List A'!IP51=2,2,IF('Vessel List A'!IP51=3,3,IF('Vessel List A'!IP51=4,4,IF('Vessel List A'!IP51=5,5,IF('Vessel List A'!IP51=6,6,IF('Vessel List A'!IP51=7,7,IF('Vessel List A'!IP51=8,8,IF('Vessel List A'!IP51=9,9,IF('Vessel List A'!IP51=10,10,IF('Vessel List A'!IP51=11,11,IF('Vessel List A'!IP51=12,12,IF('Vessel List A'!IP51=13,13,IF('Vessel List A'!IP51=14,14,IF('Vessel List A'!IP51=15,15,IF('Vessel List A'!IP51=16,16,0)))))))))))))))))=0," ",VALUE(IF('Vessel List A'!IP51=1,1,IF('Vessel List A'!IP51=2,2,IF('Vessel List A'!IP51=3,3,IF('Vessel List A'!IP51=4,4,IF('Vessel List A'!IP51=5,5,IF('Vessel List A'!IP51=6,6,IF('Vessel List A'!IP51=7,7,IF('Vessel List A'!IP51=8,8,IF('Vessel List A'!IP51=9,9,IF('Vessel List A'!IP51=10,10,IF('Vessel List A'!IP51=11,11,IF('Vessel List A'!IP51=12,12,IF('Vessel List A'!IP51=13,13,IF('Vessel List A'!IP51=14,14,IF('Vessel List A'!IP51=15,15,IF('Vessel List A'!IP51=16,16,0))))))))))))))))))</f>
        <v xml:space="preserve"> </v>
      </c>
      <c r="EF52" s="163"/>
      <c r="EG52" s="158"/>
      <c r="EH52" s="390" t="str">
        <f t="shared" si="38"/>
        <v/>
      </c>
      <c r="EI52" s="158"/>
      <c r="EJ52" s="137"/>
      <c r="EK52" s="397" t="str">
        <f t="shared" si="39"/>
        <v/>
      </c>
      <c r="EL52" s="144"/>
      <c r="EM52" s="157" t="str">
        <f>IF(VALUE(IF('Vessel List B'!C51=1,1,IF('Vessel List B'!C51=2,2,IF('Vessel List B'!C51=3,3,IF('Vessel List B'!C51=4,4,IF('Vessel List B'!C51=5,5,IF('Vessel List B'!C51=6,6,IF('Vessel List B'!C51=7,7,IF('Vessel List B'!C51=8,8,IF('Vessel List B'!C51=9,9,IF('Vessel List B'!C51=10,10,IF('Vessel List B'!C51=11,11,IF('Vessel List B'!C51=12,12,IF('Vessel List B'!C51=13,13,IF('Vessel List B'!C51=14,14,IF('Vessel List B'!C51=15,15,IF('Vessel List B'!C51=16,16,0)))))))))))))))))=0," ",VALUE(IF('Vessel List B'!C51=1,1,IF('Vessel List B'!C51=2,2,IF('Vessel List B'!C51=3,3,IF('Vessel List B'!C51=4,4,IF('Vessel List B'!C51=5,5,IF('Vessel List B'!C51=6,6,IF('Vessel List B'!C51=7,7,IF('Vessel List B'!C51=8,8,IF('Vessel List B'!C51=9,9,IF('Vessel List B'!C51=10,10,IF('Vessel List B'!C51=11,11,IF('Vessel List B'!C51=12,12,IF('Vessel List B'!C51=13,13,IF('Vessel List B'!C51=14,14,IF('Vessel List B'!C51=15,15,IF('Vessel List B'!C51=16,16,0))))))))))))))))))</f>
        <v xml:space="preserve"> </v>
      </c>
      <c r="EN52" s="163"/>
      <c r="EO52" s="158"/>
      <c r="EP52" s="390" t="str">
        <f t="shared" si="40"/>
        <v/>
      </c>
      <c r="EQ52" s="158"/>
      <c r="ER52" s="137"/>
      <c r="ES52" s="388" t="str">
        <f t="shared" si="41"/>
        <v/>
      </c>
      <c r="ET52" s="157" t="str">
        <f>IF(VALUE(IF('Vessel List B'!P51=1,1,IF('Vessel List B'!P51=2,2,IF('Vessel List B'!P51=3,3,IF('Vessel List B'!P51=4,4,IF('Vessel List B'!P51=5,5,IF('Vessel List B'!P51=6,6,IF('Vessel List B'!P51=7,7,IF('Vessel List B'!P51=8,8,IF('Vessel List B'!P51=9,9,IF('Vessel List B'!P51=10,10,IF('Vessel List B'!P51=11,11,IF('Vessel List B'!P51=12,12,IF('Vessel List B'!P51=13,13,IF('Vessel List B'!P51=14,14,IF('Vessel List B'!P51=15,15,IF('Vessel List B'!P51=16,16,0)))))))))))))))))=0," ",VALUE(IF('Vessel List B'!P51=1,1,IF('Vessel List B'!P51=2,2,IF('Vessel List B'!P51=3,3,IF('Vessel List B'!P51=4,4,IF('Vessel List B'!P51=5,5,IF('Vessel List B'!P51=6,6,IF('Vessel List B'!P51=7,7,IF('Vessel List B'!P51=8,8,IF('Vessel List B'!P51=9,9,IF('Vessel List B'!P51=10,10,IF('Vessel List B'!P51=11,11,IF('Vessel List B'!P51=12,12,IF('Vessel List B'!P51=13,13,IF('Vessel List B'!P51=14,14,IF('Vessel List B'!P51=15,15,IF('Vessel List B'!P51=16,16,0))))))))))))))))))</f>
        <v xml:space="preserve"> </v>
      </c>
      <c r="EU52" s="163"/>
      <c r="EV52" s="158"/>
      <c r="EW52" s="390" t="str">
        <f t="shared" si="42"/>
        <v/>
      </c>
      <c r="EX52" s="158"/>
      <c r="EY52" s="137"/>
      <c r="EZ52" s="388" t="str">
        <f t="shared" si="43"/>
        <v/>
      </c>
      <c r="FA52" s="157" t="str">
        <f>IF(VALUE(IF('Vessel List B'!AC51=1,1,IF('Vessel List B'!AC51=2,2,IF('Vessel List B'!AC51=3,3,IF('Vessel List B'!AC51=4,4,IF('Vessel List B'!AC51=5,5,IF('Vessel List B'!AC51=6,6,IF('Vessel List B'!AC51=7,7,IF('Vessel List B'!AC51=8,8,IF('Vessel List B'!AC51=9,9,IF('Vessel List B'!AC51=10,10,IF('Vessel List B'!AC51=11,11,IF('Vessel List B'!AC51=12,12,IF('Vessel List B'!AC51=13,13,IF('Vessel List B'!AC51=14,14,IF('Vessel List B'!AC51=15,15,IF('Vessel List B'!AC51=16,16,0)))))))))))))))))=0," ",VALUE(IF('Vessel List B'!AC51=1,1,IF('Vessel List B'!AC51=2,2,IF('Vessel List B'!AC51=3,3,IF('Vessel List B'!AC51=4,4,IF('Vessel List B'!AC51=5,5,IF('Vessel List B'!AC51=6,6,IF('Vessel List B'!AC51=7,7,IF('Vessel List B'!AC51=8,8,IF('Vessel List B'!AC51=9,9,IF('Vessel List B'!AC51=10,10,IF('Vessel List B'!AC51=11,11,IF('Vessel List B'!AC51=12,12,IF('Vessel List B'!AC51=13,13,IF('Vessel List B'!AC51=14,14,IF('Vessel List B'!AC51=15,15,IF('Vessel List B'!AC51=16,16,0))))))))))))))))))</f>
        <v xml:space="preserve"> </v>
      </c>
      <c r="FB52" s="163"/>
      <c r="FC52" s="158"/>
      <c r="FD52" s="390" t="str">
        <f t="shared" si="44"/>
        <v/>
      </c>
      <c r="FE52" s="158"/>
      <c r="FF52" s="137"/>
      <c r="FG52" s="388" t="str">
        <f t="shared" si="45"/>
        <v/>
      </c>
      <c r="FH52" s="157" t="str">
        <f>IF(VALUE(IF('Vessel List B'!AP51=1,1,IF('Vessel List B'!AP51=2,2,IF('Vessel List B'!AP51=3,3,IF('Vessel List B'!AP51=4,4,IF('Vessel List B'!AP51=5,5,IF('Vessel List B'!AP51=6,6,IF('Vessel List B'!AP51=7,7,IF('Vessel List B'!AP51=8,8,IF('Vessel List B'!AP51=9,9,IF('Vessel List B'!AP51=10,10,IF('Vessel List B'!AP51=11,11,IF('Vessel List B'!AP51=12,12,IF('Vessel List B'!AP51=13,13,IF('Vessel List B'!AP51=14,14,IF('Vessel List B'!AP51=15,15,IF('Vessel List B'!AP51=16,16,0)))))))))))))))))=0," ",VALUE(IF('Vessel List B'!AP51=1,1,IF('Vessel List B'!AP51=2,2,IF('Vessel List B'!AP51=3,3,IF('Vessel List B'!AP51=4,4,IF('Vessel List B'!AP51=5,5,IF('Vessel List B'!AP51=6,6,IF('Vessel List B'!AP51=7,7,IF('Vessel List B'!AP51=8,8,IF('Vessel List B'!AP51=9,9,IF('Vessel List B'!AP51=10,10,IF('Vessel List B'!AP51=11,11,IF('Vessel List B'!AP51=12,12,IF('Vessel List B'!AP51=13,13,IF('Vessel List B'!AP51=14,14,IF('Vessel List B'!AP51=15,15,IF('Vessel List B'!AP51=16,16,0))))))))))))))))))</f>
        <v xml:space="preserve"> </v>
      </c>
      <c r="FI52" s="163"/>
      <c r="FJ52" s="158"/>
      <c r="FK52" s="390" t="str">
        <f t="shared" si="46"/>
        <v/>
      </c>
      <c r="FL52" s="158"/>
      <c r="FM52" s="137"/>
      <c r="FN52" s="388" t="str">
        <f t="shared" si="47"/>
        <v/>
      </c>
      <c r="FO52" s="157" t="str">
        <f>IF(VALUE(IF('Vessel List B'!BC51=1,1,IF('Vessel List B'!BC51=2,2,IF('Vessel List B'!BC51=3,3,IF('Vessel List B'!BC51=4,4,IF('Vessel List B'!BC51=5,5,IF('Vessel List B'!BC51=6,6,IF('Vessel List B'!BC51=7,7,IF('Vessel List B'!BC51=8,8,IF('Vessel List B'!BC51=9,9,IF('Vessel List B'!BC51=10,10,IF('Vessel List B'!BC51=11,11,IF('Vessel List B'!BC51=12,12,IF('Vessel List B'!BC51=13,13,IF('Vessel List B'!BC51=14,14,IF('Vessel List B'!BC51=15,15,IF('Vessel List B'!BC51=16,16,0)))))))))))))))))=0," ",VALUE(IF('Vessel List B'!BC51=1,1,IF('Vessel List B'!BC51=2,2,IF('Vessel List B'!BC51=3,3,IF('Vessel List B'!BC51=4,4,IF('Vessel List B'!BC51=5,5,IF('Vessel List B'!BC51=6,6,IF('Vessel List B'!BC51=7,7,IF('Vessel List B'!BC51=8,8,IF('Vessel List B'!BC51=9,9,IF('Vessel List B'!BC51=10,10,IF('Vessel List B'!BC51=11,11,IF('Vessel List B'!BC51=12,12,IF('Vessel List B'!BC51=13,13,IF('Vessel List B'!BC51=14,14,IF('Vessel List B'!BC51=15,15,IF('Vessel List B'!BC51=16,16,0))))))))))))))))))</f>
        <v xml:space="preserve"> </v>
      </c>
      <c r="FP52" s="163"/>
      <c r="FQ52" s="158"/>
      <c r="FR52" s="390" t="str">
        <f t="shared" si="48"/>
        <v/>
      </c>
      <c r="FS52" s="158"/>
      <c r="FT52" s="137"/>
      <c r="FU52" s="388" t="str">
        <f t="shared" si="49"/>
        <v/>
      </c>
      <c r="FV52" s="157" t="str">
        <f>IF(VALUE(IF('Vessel List B'!BP51=1,1,IF('Vessel List B'!BP51=2,2,IF('Vessel List B'!BP51=3,3,IF('Vessel List B'!BP51=4,4,IF('Vessel List B'!BP51=5,5,IF('Vessel List B'!BP51=6,6,IF('Vessel List B'!BP51=7,7,IF('Vessel List B'!BP51=8,8,IF('Vessel List B'!BP51=9,9,IF('Vessel List B'!BP51=10,10,IF('Vessel List B'!BP51=11,11,IF('Vessel List B'!BP51=12,12,IF('Vessel List B'!BP51=13,13,IF('Vessel List B'!BP51=14,14,IF('Vessel List B'!BP51=15,15,IF('Vessel List B'!BP51=16,16,0)))))))))))))))))=0," ",VALUE(IF('Vessel List B'!BP51=1,1,IF('Vessel List B'!BP51=2,2,IF('Vessel List B'!BP51=3,3,IF('Vessel List B'!BP51=4,4,IF('Vessel List B'!BP51=5,5,IF('Vessel List B'!BP51=6,6,IF('Vessel List B'!BP51=7,7,IF('Vessel List B'!BP51=8,8,IF('Vessel List B'!BP51=9,9,IF('Vessel List B'!BP51=10,10,IF('Vessel List B'!BP51=11,11,IF('Vessel List B'!BP51=12,12,IF('Vessel List B'!BP51=13,13,IF('Vessel List B'!BP51=14,14,IF('Vessel List B'!BP51=15,15,IF('Vessel List B'!BP51=16,16,0))))))))))))))))))</f>
        <v xml:space="preserve"> </v>
      </c>
      <c r="FW52" s="163"/>
      <c r="FX52" s="158"/>
      <c r="FY52" s="390" t="str">
        <f t="shared" si="50"/>
        <v/>
      </c>
      <c r="FZ52" s="158"/>
      <c r="GA52" s="137"/>
      <c r="GB52" s="388" t="str">
        <f t="shared" si="51"/>
        <v/>
      </c>
      <c r="GC52" s="157" t="str">
        <f>IF(VALUE(IF('Vessel List B'!CC51=1,1,IF('Vessel List B'!CC51=2,2,IF('Vessel List B'!CC51=3,3,IF('Vessel List B'!CC51=4,4,IF('Vessel List B'!CC51=5,5,IF('Vessel List B'!CC51=6,6,IF('Vessel List B'!CC51=7,7,IF('Vessel List B'!CC51=8,8,IF('Vessel List B'!CC51=9,9,IF('Vessel List B'!CC51=10,10,IF('Vessel List B'!CC51=11,11,IF('Vessel List B'!CC51=12,12,IF('Vessel List B'!CC51=13,13,IF('Vessel List B'!CC51=14,14,IF('Vessel List B'!CC51=15,15,IF('Vessel List B'!CC51=16,16,0)))))))))))))))))=0," ",VALUE(IF('Vessel List B'!CC51=1,1,IF('Vessel List B'!CC51=2,2,IF('Vessel List B'!CC51=3,3,IF('Vessel List B'!CC51=4,4,IF('Vessel List B'!CC51=5,5,IF('Vessel List B'!CC51=6,6,IF('Vessel List B'!CC51=7,7,IF('Vessel List B'!CC51=8,8,IF('Vessel List B'!CC51=9,9,IF('Vessel List B'!CC51=10,10,IF('Vessel List B'!CC51=11,11,IF('Vessel List B'!CC51=12,12,IF('Vessel List B'!CC51=13,13,IF('Vessel List B'!CC51=14,14,IF('Vessel List B'!CC51=15,15,IF('Vessel List B'!CC51=16,16,0))))))))))))))))))</f>
        <v xml:space="preserve"> </v>
      </c>
      <c r="GD52" s="163"/>
      <c r="GE52" s="158"/>
      <c r="GF52" s="390" t="str">
        <f t="shared" si="52"/>
        <v/>
      </c>
      <c r="GG52" s="158"/>
      <c r="GH52" s="137"/>
      <c r="GI52" s="388" t="str">
        <f t="shared" si="53"/>
        <v/>
      </c>
      <c r="GJ52" s="157" t="str">
        <f>IF(VALUE(IF('Vessel List B'!CP51=1,1,IF('Vessel List B'!CP51=2,2,IF('Vessel List B'!CP51=3,3,IF('Vessel List B'!CP51=4,4,IF('Vessel List B'!CP51=5,5,IF('Vessel List B'!CP51=6,6,IF('Vessel List B'!CP51=7,7,IF('Vessel List B'!CP51=8,8,IF('Vessel List B'!CP51=9,9,IF('Vessel List B'!CP51=10,10,IF('Vessel List B'!CP51=11,11,IF('Vessel List B'!CP51=12,12,IF('Vessel List B'!CP51=13,13,IF('Vessel List B'!CP51=14,14,IF('Vessel List B'!CP51=15,15,IF('Vessel List B'!CP51=16,16,0)))))))))))))))))=0," ",VALUE(IF('Vessel List B'!CP51=1,1,IF('Vessel List B'!CP51=2,2,IF('Vessel List B'!CP51=3,3,IF('Vessel List B'!CP51=4,4,IF('Vessel List B'!CP51=5,5,IF('Vessel List B'!CP51=6,6,IF('Vessel List B'!CP51=7,7,IF('Vessel List B'!CP51=8,8,IF('Vessel List B'!CP51=9,9,IF('Vessel List B'!CP51=10,10,IF('Vessel List B'!CP51=11,11,IF('Vessel List B'!CP51=12,12,IF('Vessel List B'!CP51=13,13,IF('Vessel List B'!CP51=14,14,IF('Vessel List B'!CP51=15,15,IF('Vessel List B'!CP51=16,16,0))))))))))))))))))</f>
        <v xml:space="preserve"> </v>
      </c>
      <c r="GK52" s="163"/>
      <c r="GL52" s="158"/>
      <c r="GM52" s="390" t="str">
        <f t="shared" si="54"/>
        <v/>
      </c>
      <c r="GN52" s="158"/>
      <c r="GO52" s="137"/>
      <c r="GP52" s="388" t="str">
        <f t="shared" si="55"/>
        <v/>
      </c>
      <c r="GQ52" s="157" t="str">
        <f>IF(VALUE(IF('Vessel List B'!DC51=1,1,IF('Vessel List B'!DC51=2,2,IF('Vessel List B'!DC51=3,3,IF('Vessel List B'!DC51=4,4,IF('Vessel List B'!DC51=5,5,IF('Vessel List B'!DC51=6,6,IF('Vessel List B'!DC51=7,7,IF('Vessel List B'!DC51=8,8,IF('Vessel List B'!DC51=9,9,IF('Vessel List B'!DC51=10,10,IF('Vessel List B'!DC51=11,11,IF('Vessel List B'!DC51=12,12,IF('Vessel List B'!DC51=13,13,IF('Vessel List B'!DC51=14,14,IF('Vessel List B'!DC51=15,15,IF('Vessel List B'!DC51=16,16,0)))))))))))))))))=0," ",VALUE(IF('Vessel List B'!DC51=1,1,IF('Vessel List B'!DC51=2,2,IF('Vessel List B'!DC51=3,3,IF('Vessel List B'!DC51=4,4,IF('Vessel List B'!DC51=5,5,IF('Vessel List B'!DC51=6,6,IF('Vessel List B'!DC51=7,7,IF('Vessel List B'!DC51=8,8,IF('Vessel List B'!DC51=9,9,IF('Vessel List B'!DC51=10,10,IF('Vessel List B'!DC51=11,11,IF('Vessel List B'!DC51=12,12,IF('Vessel List B'!DC51=13,13,IF('Vessel List B'!DC51=14,14,IF('Vessel List B'!DC51=15,15,IF('Vessel List B'!DC51=16,16,0))))))))))))))))))</f>
        <v xml:space="preserve"> </v>
      </c>
      <c r="GR52" s="163"/>
      <c r="GS52" s="158"/>
      <c r="GT52" s="390" t="str">
        <f t="shared" si="56"/>
        <v/>
      </c>
      <c r="GU52" s="158"/>
      <c r="GV52" s="137"/>
      <c r="GW52" s="388" t="str">
        <f t="shared" si="57"/>
        <v/>
      </c>
      <c r="GX52" s="157" t="str">
        <f>IF(VALUE(IF('Vessel List B'!DP51=1,1,IF('Vessel List B'!DP51=2,2,IF('Vessel List B'!DP51=3,3,IF('Vessel List B'!DP51=4,4,IF('Vessel List B'!DP51=5,5,IF('Vessel List B'!DP51=6,6,IF('Vessel List B'!DP51=7,7,IF('Vessel List B'!DP51=8,8,IF('Vessel List B'!DP51=9,9,IF('Vessel List B'!DP51=10,10,IF('Vessel List B'!DP51=11,11,IF('Vessel List B'!DP51=12,12,IF('Vessel List B'!DP51=13,13,IF('Vessel List B'!DP51=14,14,IF('Vessel List B'!DP51=15,15,IF('Vessel List B'!DP51=16,16,0)))))))))))))))))=0," ",VALUE(IF('Vessel List B'!DP51=1,1,IF('Vessel List B'!DP51=2,2,IF('Vessel List B'!DP51=3,3,IF('Vessel List B'!DP51=4,4,IF('Vessel List B'!DP51=5,5,IF('Vessel List B'!DP51=6,6,IF('Vessel List B'!DP51=7,7,IF('Vessel List B'!DP51=8,8,IF('Vessel List B'!DP51=9,9,IF('Vessel List B'!DP51=10,10,IF('Vessel List B'!DP51=11,11,IF('Vessel List B'!DP51=12,12,IF('Vessel List B'!DP51=13,13,IF('Vessel List B'!DP51=14,14,IF('Vessel List B'!DP51=15,15,IF('Vessel List B'!DP51=16,16,0))))))))))))))))))</f>
        <v xml:space="preserve"> </v>
      </c>
      <c r="GY52" s="163"/>
      <c r="GZ52" s="158"/>
      <c r="HA52" s="390" t="str">
        <f t="shared" si="58"/>
        <v/>
      </c>
      <c r="HB52" s="158"/>
      <c r="HC52" s="137"/>
      <c r="HD52" s="388" t="str">
        <f t="shared" si="59"/>
        <v/>
      </c>
      <c r="HE52" s="157" t="str">
        <f>IF(VALUE(IF('Vessel List B'!EC51=1,1,IF('Vessel List B'!EC51=2,2,IF('Vessel List B'!EC51=3,3,IF('Vessel List B'!EC51=4,4,IF('Vessel List B'!EC51=5,5,IF('Vessel List B'!EC51=6,6,IF('Vessel List B'!EC51=7,7,IF('Vessel List B'!EC51=8,8,IF('Vessel List B'!EC51=9,9,IF('Vessel List B'!EC51=10,10,IF('Vessel List B'!EC51=11,11,IF('Vessel List B'!EC51=12,12,IF('Vessel List B'!EC51=13,13,IF('Vessel List B'!EC51=14,14,IF('Vessel List B'!EC51=15,15,IF('Vessel List B'!EC51=16,16,0)))))))))))))))))=0," ",VALUE(IF('Vessel List B'!EC51=1,1,IF('Vessel List B'!EC51=2,2,IF('Vessel List B'!EC51=3,3,IF('Vessel List B'!EC51=4,4,IF('Vessel List B'!EC51=5,5,IF('Vessel List B'!EC51=6,6,IF('Vessel List B'!EC51=7,7,IF('Vessel List B'!EC51=8,8,IF('Vessel List B'!EC51=9,9,IF('Vessel List B'!EC51=10,10,IF('Vessel List B'!EC51=11,11,IF('Vessel List B'!EC51=12,12,IF('Vessel List B'!EC51=13,13,IF('Vessel List B'!EC51=14,14,IF('Vessel List B'!EC51=15,15,IF('Vessel List B'!EC51=16,16,0))))))))))))))))))</f>
        <v xml:space="preserve"> </v>
      </c>
      <c r="HF52" s="163"/>
      <c r="HG52" s="158"/>
      <c r="HH52" s="390" t="str">
        <f t="shared" si="60"/>
        <v/>
      </c>
      <c r="HI52" s="158"/>
      <c r="HJ52" s="137"/>
      <c r="HK52" s="388" t="str">
        <f t="shared" si="61"/>
        <v/>
      </c>
      <c r="HL52" s="157" t="str">
        <f>IF(VALUE(IF('Vessel List B'!EP51=1,1,IF('Vessel List B'!EP51=2,2,IF('Vessel List B'!EP51=3,3,IF('Vessel List B'!EP51=4,4,IF('Vessel List B'!EP51=5,5,IF('Vessel List B'!EP51=6,6,IF('Vessel List B'!EP51=7,7,IF('Vessel List B'!EP51=8,8,IF('Vessel List B'!EP51=9,9,IF('Vessel List B'!EP51=10,10,IF('Vessel List B'!EP51=11,11,IF('Vessel List B'!EP51=12,12,IF('Vessel List B'!EP51=13,13,IF('Vessel List B'!EP51=14,14,IF('Vessel List B'!EP51=15,15,IF('Vessel List B'!EP51=16,16,0)))))))))))))))))=0," ",VALUE(IF('Vessel List B'!EP51=1,1,IF('Vessel List B'!EP51=2,2,IF('Vessel List B'!EP51=3,3,IF('Vessel List B'!EP51=4,4,IF('Vessel List B'!EP51=5,5,IF('Vessel List B'!EP51=6,6,IF('Vessel List B'!EP51=7,7,IF('Vessel List B'!EP51=8,8,IF('Vessel List B'!EP51=9,9,IF('Vessel List B'!EP51=10,10,IF('Vessel List B'!EP51=11,11,IF('Vessel List B'!EP51=12,12,IF('Vessel List B'!EP51=13,13,IF('Vessel List B'!EP51=14,14,IF('Vessel List B'!EP51=15,15,IF('Vessel List B'!EP51=16,16,0))))))))))))))))))</f>
        <v xml:space="preserve"> </v>
      </c>
      <c r="HM52" s="163"/>
      <c r="HN52" s="158"/>
      <c r="HO52" s="390" t="str">
        <f t="shared" si="62"/>
        <v/>
      </c>
      <c r="HP52" s="158"/>
      <c r="HQ52" s="137"/>
      <c r="HR52" s="388" t="str">
        <f t="shared" si="63"/>
        <v/>
      </c>
      <c r="HS52" s="157" t="str">
        <f>IF(VALUE(IF('Vessel List B'!FC51=1,1,IF('Vessel List B'!FC51=2,2,IF('Vessel List B'!FC51=3,3,IF('Vessel List B'!FC51=4,4,IF('Vessel List B'!FC51=5,5,IF('Vessel List B'!FC51=6,6,IF('Vessel List B'!FC51=7,7,IF('Vessel List B'!FC51=8,8,IF('Vessel List B'!FC51=9,9,IF('Vessel List B'!FC51=10,10,IF('Vessel List B'!FC51=11,11,IF('Vessel List B'!FC51=12,12,IF('Vessel List B'!FC51=13,13,IF('Vessel List B'!FC51=14,14,IF('Vessel List B'!FC51=15,15,IF('Vessel List B'!FC51=16,16,0)))))))))))))))))=0," ",VALUE(IF('Vessel List B'!FC51=1,1,IF('Vessel List B'!FC51=2,2,IF('Vessel List B'!FC51=3,3,IF('Vessel List B'!FC51=4,4,IF('Vessel List B'!FC51=5,5,IF('Vessel List B'!FC51=6,6,IF('Vessel List B'!FC51=7,7,IF('Vessel List B'!FC51=8,8,IF('Vessel List B'!FC51=9,9,IF('Vessel List B'!FC51=10,10,IF('Vessel List B'!FC51=11,11,IF('Vessel List B'!FC51=12,12,IF('Vessel List B'!FC51=13,13,IF('Vessel List B'!FC51=14,14,IF('Vessel List B'!FC51=15,15,IF('Vessel List B'!FC51=16,16,0))))))))))))))))))</f>
        <v xml:space="preserve"> </v>
      </c>
      <c r="HT52" s="163"/>
      <c r="HU52" s="158"/>
      <c r="HV52" s="390" t="str">
        <f t="shared" si="64"/>
        <v/>
      </c>
      <c r="HW52" s="158"/>
      <c r="HX52" s="137"/>
      <c r="HY52" s="388" t="str">
        <f t="shared" si="65"/>
        <v/>
      </c>
      <c r="HZ52" s="157" t="str">
        <f>IF(VALUE(IF('Vessel List B'!FP51=1,1,IF('Vessel List B'!FP51=2,2,IF('Vessel List B'!FP51=3,3,IF('Vessel List B'!FP51=4,4,IF('Vessel List B'!FP51=5,5,IF('Vessel List B'!FP51=6,6,IF('Vessel List B'!FP51=7,7,IF('Vessel List B'!FP51=8,8,IF('Vessel List B'!FP51=9,9,IF('Vessel List B'!FP51=10,10,IF('Vessel List B'!FP51=11,11,IF('Vessel List B'!FP51=12,12,IF('Vessel List B'!FP51=13,13,IF('Vessel List B'!FP51=14,14,IF('Vessel List B'!FP51=15,15,IF('Vessel List B'!FP51=16,16,0)))))))))))))))))=0," ",VALUE(IF('Vessel List B'!FP51=1,1,IF('Vessel List B'!FP51=2,2,IF('Vessel List B'!FP51=3,3,IF('Vessel List B'!FP51=4,4,IF('Vessel List B'!FP51=5,5,IF('Vessel List B'!FP51=6,6,IF('Vessel List B'!FP51=7,7,IF('Vessel List B'!FP51=8,8,IF('Vessel List B'!FP51=9,9,IF('Vessel List B'!FP51=10,10,IF('Vessel List B'!FP51=11,11,IF('Vessel List B'!FP51=12,12,IF('Vessel List B'!FP51=13,13,IF('Vessel List B'!FP51=14,14,IF('Vessel List B'!FP51=15,15,IF('Vessel List B'!FP51=16,16,0))))))))))))))))))</f>
        <v xml:space="preserve"> </v>
      </c>
      <c r="IA52" s="163"/>
      <c r="IB52" s="158"/>
      <c r="IC52" s="390" t="str">
        <f t="shared" si="66"/>
        <v/>
      </c>
      <c r="ID52" s="158"/>
      <c r="IE52" s="137"/>
      <c r="IF52" s="388" t="str">
        <f t="shared" si="67"/>
        <v/>
      </c>
      <c r="IG52" s="157" t="str">
        <f>IF(VALUE(IF('Vessel List B'!GC51=1,1,IF('Vessel List B'!GC51=2,2,IF('Vessel List B'!GC51=3,3,IF('Vessel List B'!GC51=4,4,IF('Vessel List B'!GC51=5,5,IF('Vessel List B'!GC51=6,6,IF('Vessel List B'!GC51=7,7,IF('Vessel List B'!GC51=8,8,IF('Vessel List B'!GC51=9,9,IF('Vessel List B'!GC51=10,10,IF('Vessel List B'!GC51=11,11,IF('Vessel List B'!GC51=12,12,IF('Vessel List B'!GC51=13,13,IF('Vessel List B'!GC51=14,14,IF('Vessel List B'!GC51=15,15,IF('Vessel List B'!GC51=16,16,0)))))))))))))))))=0," ",VALUE(IF('Vessel List B'!GC51=1,1,IF('Vessel List B'!GC51=2,2,IF('Vessel List B'!GC51=3,3,IF('Vessel List B'!GC51=4,4,IF('Vessel List B'!GC51=5,5,IF('Vessel List B'!GC51=6,6,IF('Vessel List B'!GC51=7,7,IF('Vessel List B'!GC51=8,8,IF('Vessel List B'!GC51=9,9,IF('Vessel List B'!GC51=10,10,IF('Vessel List B'!GC51=11,11,IF('Vessel List B'!GC51=12,12,IF('Vessel List B'!GC51=13,13,IF('Vessel List B'!GC51=14,14,IF('Vessel List B'!GC51=15,15,IF('Vessel List B'!GC51=16,16,0))))))))))))))))))</f>
        <v xml:space="preserve"> </v>
      </c>
      <c r="IH52" s="163"/>
      <c r="II52" s="158"/>
      <c r="IJ52" s="390" t="str">
        <f t="shared" si="68"/>
        <v/>
      </c>
      <c r="IK52" s="158"/>
      <c r="IL52" s="137"/>
      <c r="IM52" s="388" t="str">
        <f t="shared" si="69"/>
        <v/>
      </c>
      <c r="IN52" s="157" t="str">
        <f>IF(VALUE(IF('Vessel List B'!GP51=1,1,IF('Vessel List B'!GP51=2,2,IF('Vessel List B'!GP51=3,3,IF('Vessel List B'!GP51=4,4,IF('Vessel List B'!GP51=5,5,IF('Vessel List B'!GP51=6,6,IF('Vessel List B'!GP51=7,7,IF('Vessel List B'!GP51=8,8,IF('Vessel List B'!GP51=9,9,IF('Vessel List B'!GP51=10,10,IF('Vessel List B'!GP51=11,11,IF('Vessel List B'!GP51=12,12,IF('Vessel List B'!GP51=13,13,IF('Vessel List B'!GP51=14,14,IF('Vessel List B'!GP51=15,15,IF('Vessel List B'!GP51=16,16,0)))))))))))))))))=0," ",VALUE(IF('Vessel List B'!GP51=1,1,IF('Vessel List B'!GP51=2,2,IF('Vessel List B'!GP51=3,3,IF('Vessel List B'!GP51=4,4,IF('Vessel List B'!GP51=5,5,IF('Vessel List B'!GP51=6,6,IF('Vessel List B'!GP51=7,7,IF('Vessel List B'!GP51=8,8,IF('Vessel List B'!GP51=9,9,IF('Vessel List B'!GP51=10,10,IF('Vessel List B'!GP51=11,11,IF('Vessel List B'!GP51=12,12,IF('Vessel List B'!GP51=13,13,IF('Vessel List B'!GP51=14,14,IF('Vessel List B'!GP51=15,15,IF('Vessel List B'!GP51=16,16,0))))))))))))))))))</f>
        <v xml:space="preserve"> </v>
      </c>
      <c r="IO52" s="163"/>
      <c r="IP52" s="158"/>
      <c r="IQ52" s="390" t="str">
        <f t="shared" si="70"/>
        <v/>
      </c>
      <c r="IR52" s="158"/>
      <c r="IS52" s="137"/>
      <c r="IT52" s="388" t="str">
        <f t="shared" si="71"/>
        <v/>
      </c>
      <c r="IU52" s="157" t="str">
        <f>IF(VALUE(IF('Vessel List B'!HC51=1,1,IF('Vessel List B'!HC51=2,2,IF('Vessel List B'!HC51=3,3,IF('Vessel List B'!HC51=4,4,IF('Vessel List B'!HC51=5,5,IF('Vessel List B'!HC51=6,6,IF('Vessel List B'!HC51=7,7,IF('Vessel List B'!HC51=8,8,IF('Vessel List B'!HC51=9,9,IF('Vessel List B'!HC51=10,10,IF('Vessel List B'!HC51=11,11,IF('Vessel List B'!HC51=12,12,IF('Vessel List B'!HC51=13,13,IF('Vessel List B'!HC51=14,14,IF('Vessel List B'!HC51=15,15,IF('Vessel List B'!HC51=16,16,0)))))))))))))))))=0," ",VALUE(IF('Vessel List B'!HC51=1,1,IF('Vessel List B'!HC51=2,2,IF('Vessel List B'!HC51=3,3,IF('Vessel List B'!HC51=4,4,IF('Vessel List B'!HC51=5,5,IF('Vessel List B'!HC51=6,6,IF('Vessel List B'!HC51=7,7,IF('Vessel List B'!HC51=8,8,IF('Vessel List B'!HC51=9,9,IF('Vessel List B'!HC51=10,10,IF('Vessel List B'!HC51=11,11,IF('Vessel List B'!HC51=12,12,IF('Vessel List B'!HC51=13,13,IF('Vessel List B'!HC51=14,14,IF('Vessel List B'!HC51=15,15,IF('Vessel List B'!HC51=16,16,0))))))))))))))))))</f>
        <v xml:space="preserve"> </v>
      </c>
      <c r="IV52" s="163"/>
      <c r="IW52" s="158"/>
      <c r="IX52" s="390" t="str">
        <f t="shared" si="72"/>
        <v/>
      </c>
      <c r="IY52" s="158"/>
      <c r="IZ52" s="137"/>
      <c r="JA52" s="388" t="str">
        <f t="shared" si="73"/>
        <v/>
      </c>
      <c r="JB52" s="157" t="str">
        <f>IF(VALUE(IF('Vessel List B'!HP51=1,1,IF('Vessel List B'!HP51=2,2,IF('Vessel List B'!HP51=3,3,IF('Vessel List B'!HP51=4,4,IF('Vessel List B'!HP51=5,5,IF('Vessel List B'!HP51=6,6,IF('Vessel List B'!HP51=7,7,IF('Vessel List B'!HP51=8,8,IF('Vessel List B'!HP51=9,9,IF('Vessel List B'!HP51=10,10,IF('Vessel List B'!HP51=11,11,IF('Vessel List B'!HP51=12,12,IF('Vessel List B'!HP51=13,13,IF('Vessel List B'!HP51=14,14,IF('Vessel List B'!HP51=15,15,IF('Vessel List B'!HP51=16,16,0)))))))))))))))))=0," ",VALUE(IF('Vessel List B'!HP51=1,1,IF('Vessel List B'!HP51=2,2,IF('Vessel List B'!HP51=3,3,IF('Vessel List B'!HP51=4,4,IF('Vessel List B'!HP51=5,5,IF('Vessel List B'!HP51=6,6,IF('Vessel List B'!HP51=7,7,IF('Vessel List B'!HP51=8,8,IF('Vessel List B'!HP51=9,9,IF('Vessel List B'!HP51=10,10,IF('Vessel List B'!HP51=11,11,IF('Vessel List B'!HP51=12,12,IF('Vessel List B'!HP51=13,13,IF('Vessel List B'!HP51=14,14,IF('Vessel List B'!HP51=15,15,IF('Vessel List B'!HP51=16,16,0))))))))))))))))))</f>
        <v xml:space="preserve"> </v>
      </c>
      <c r="JC52" s="163"/>
      <c r="JD52" s="158"/>
      <c r="JE52" s="390" t="str">
        <f t="shared" si="74"/>
        <v/>
      </c>
      <c r="JF52" s="158"/>
      <c r="JG52" s="137"/>
      <c r="JH52" s="388" t="str">
        <f t="shared" si="75"/>
        <v/>
      </c>
      <c r="JI52" s="157" t="str">
        <f>IF(VALUE(IF('Vessel List B'!IC51=1,1,IF('Vessel List B'!IC51=2,2,IF('Vessel List B'!IC51=3,3,IF('Vessel List B'!IC51=4,4,IF('Vessel List B'!IC51=5,5,IF('Vessel List B'!IC51=6,6,IF('Vessel List B'!IC51=7,7,IF('Vessel List B'!IC51=8,8,IF('Vessel List B'!IC51=9,9,IF('Vessel List B'!IC51=10,10,IF('Vessel List B'!IC51=11,11,IF('Vessel List B'!IC51=12,12,IF('Vessel List B'!IC51=13,13,IF('Vessel List B'!IC51=14,14,IF('Vessel List B'!IC51=15,15,IF('Vessel List B'!IC51=16,16,0)))))))))))))))))=0," ",VALUE(IF('Vessel List B'!IC51=1,1,IF('Vessel List B'!IC51=2,2,IF('Vessel List B'!IC51=3,3,IF('Vessel List B'!IC51=4,4,IF('Vessel List B'!IC51=5,5,IF('Vessel List B'!IC51=6,6,IF('Vessel List B'!IC51=7,7,IF('Vessel List B'!IC51=8,8,IF('Vessel List B'!IC51=9,9,IF('Vessel List B'!IC51=10,10,IF('Vessel List B'!IC51=11,11,IF('Vessel List B'!IC51=12,12,IF('Vessel List B'!IC51=13,13,IF('Vessel List B'!IC51=14,14,IF('Vessel List B'!IC51=15,15,IF('Vessel List B'!IC51=16,16,0))))))))))))))))))</f>
        <v xml:space="preserve"> </v>
      </c>
      <c r="JJ52" s="163"/>
      <c r="JK52" s="158"/>
      <c r="JL52" s="390" t="str">
        <f t="shared" si="76"/>
        <v/>
      </c>
      <c r="JM52" s="158"/>
      <c r="JN52" s="137"/>
      <c r="JO52" s="388" t="str">
        <f t="shared" si="77"/>
        <v/>
      </c>
      <c r="JP52" s="157" t="str">
        <f>IF(VALUE(IF('Vessel List B'!IP51=1,1,IF('Vessel List B'!IP51=2,2,IF('Vessel List B'!IP51=3,3,IF('Vessel List B'!IP51=4,4,IF('Vessel List B'!IP51=5,5,IF('Vessel List B'!IP51=6,6,IF('Vessel List B'!IP51=7,7,IF('Vessel List B'!IP51=8,8,IF('Vessel List B'!IP51=9,9,IF('Vessel List B'!IP51=10,10,IF('Vessel List B'!IP51=11,11,IF('Vessel List B'!IP51=12,12,IF('Vessel List B'!IP51=13,13,IF('Vessel List B'!IP51=14,14,IF('Vessel List B'!IP51=15,15,IF('Vessel List B'!IP51=16,16,0)))))))))))))))))=0," ",VALUE(IF('Vessel List B'!IP51=1,1,IF('Vessel List B'!IP51=2,2,IF('Vessel List B'!IP51=3,3,IF('Vessel List B'!IP51=4,4,IF('Vessel List B'!IP51=5,5,IF('Vessel List B'!IP51=6,6,IF('Vessel List B'!IP51=7,7,IF('Vessel List B'!IP51=8,8,IF('Vessel List B'!IP51=9,9,IF('Vessel List B'!IP51=10,10,IF('Vessel List B'!IP51=11,11,IF('Vessel List B'!IP51=12,12,IF('Vessel List B'!IP51=13,13,IF('Vessel List B'!IP51=14,14,IF('Vessel List B'!IP51=15,15,IF('Vessel List B'!IP51=16,16,0))))))))))))))))))</f>
        <v xml:space="preserve"> </v>
      </c>
      <c r="JQ52" s="163"/>
      <c r="JR52" s="158"/>
      <c r="JS52" s="390" t="str">
        <f t="shared" si="78"/>
        <v/>
      </c>
      <c r="JT52" s="158"/>
      <c r="JU52" s="137"/>
      <c r="JV52" s="397" t="str">
        <f t="shared" si="79"/>
        <v/>
      </c>
      <c r="JW52" s="403"/>
    </row>
    <row r="53" spans="1:283" ht="15" x14ac:dyDescent="0.25">
      <c r="A53" s="132">
        <f>'Vessel List A'!B52</f>
        <v>41627</v>
      </c>
      <c r="B53" s="157" t="str">
        <f>IF(VALUE(IF('Vessel List A'!C52=1,1,IF('Vessel List A'!C52=2,2,IF('Vessel List A'!C52=3,3,IF('Vessel List A'!C52=4,4,IF('Vessel List A'!C52=5,5,IF('Vessel List A'!C52=6,6,IF('Vessel List A'!C52=7,7,IF('Vessel List A'!C52=8,8,IF('Vessel List A'!C52=9,9,IF('Vessel List A'!C52=10,10,IF('Vessel List A'!C52=11,11,IF('Vessel List A'!C52=12,12,IF('Vessel List A'!C52=13,13,IF('Vessel List A'!C52=14,14,IF('Vessel List A'!C52=15,15,IF('Vessel List A'!C52=16,16,0)))))))))))))))))=0," ",VALUE(IF('Vessel List A'!C52=1,1,IF('Vessel List A'!C52=2,2,IF('Vessel List A'!C52=3,3,IF('Vessel List A'!C52=4,4,IF('Vessel List A'!C52=5,5,IF('Vessel List A'!C52=6,6,IF('Vessel List A'!C52=7,7,IF('Vessel List A'!C52=8,8,IF('Vessel List A'!C52=9,9,IF('Vessel List A'!C52=10,10,IF('Vessel List A'!C52=11,11,IF('Vessel List A'!C52=12,12,IF('Vessel List A'!C52=13,13,IF('Vessel List A'!C52=14,14,IF('Vessel List A'!C52=15,15,IF('Vessel List A'!C52=16,16,0))))))))))))))))))</f>
        <v xml:space="preserve"> </v>
      </c>
      <c r="C53" s="154"/>
      <c r="D53" s="158"/>
      <c r="E53" s="390" t="str">
        <f t="shared" si="0"/>
        <v/>
      </c>
      <c r="F53" s="158"/>
      <c r="G53" s="137"/>
      <c r="H53" s="388" t="str">
        <f t="shared" si="1"/>
        <v/>
      </c>
      <c r="I53" s="157" t="str">
        <f>IF(VALUE(IF('Vessel List A'!P52=1,1,IF('Vessel List A'!P52=2,2,IF('Vessel List A'!P52=3,3,IF('Vessel List A'!P52=4,4,IF('Vessel List A'!P52=5,5,IF('Vessel List A'!P52=6,6,IF('Vessel List A'!P52=7,7,IF('Vessel List A'!P52=8,8,IF('Vessel List A'!P52=9,9,IF('Vessel List A'!P52=10,10,IF('Vessel List A'!P52=11,11,IF('Vessel List A'!P52=12,12,IF('Vessel List A'!P52=13,13,IF('Vessel List A'!P52=14,14,IF('Vessel List A'!P52=15,15,IF('Vessel List A'!P52=16,16,0)))))))))))))))))=0," ",VALUE(IF('Vessel List A'!P52=1,1,IF('Vessel List A'!P52=2,2,IF('Vessel List A'!P52=3,3,IF('Vessel List A'!P52=4,4,IF('Vessel List A'!P52=5,5,IF('Vessel List A'!P52=6,6,IF('Vessel List A'!P52=7,7,IF('Vessel List A'!P52=8,8,IF('Vessel List A'!P52=9,9,IF('Vessel List A'!P52=10,10,IF('Vessel List A'!P52=11,11,IF('Vessel List A'!P52=12,12,IF('Vessel List A'!P52=13,13,IF('Vessel List A'!P52=14,14,IF('Vessel List A'!P52=15,15,IF('Vessel List A'!P52=16,16,0))))))))))))))))))</f>
        <v xml:space="preserve"> </v>
      </c>
      <c r="J53" s="154"/>
      <c r="K53" s="158"/>
      <c r="L53" s="390" t="str">
        <f t="shared" si="2"/>
        <v/>
      </c>
      <c r="M53" s="158"/>
      <c r="N53" s="137"/>
      <c r="O53" s="388" t="str">
        <f t="shared" si="3"/>
        <v/>
      </c>
      <c r="P53" s="157" t="str">
        <f>IF(VALUE(IF('Vessel List A'!AC52=1,1,IF('Vessel List A'!AC52=2,2,IF('Vessel List A'!AC52=3,3,IF('Vessel List A'!AC52=4,4,IF('Vessel List A'!AC52=5,5,IF('Vessel List A'!AC52=6,6,IF('Vessel List A'!AC52=7,7,IF('Vessel List A'!AC52=8,8,IF('Vessel List A'!AC52=9,9,IF('Vessel List A'!AC52=10,10,IF('Vessel List A'!AC52=11,11,IF('Vessel List A'!AC52=12,12,IF('Vessel List A'!AC52=13,13,IF('Vessel List A'!AC52=14,14,IF('Vessel List A'!AC52=15,15,IF('Vessel List A'!AC52=16,16,0)))))))))))))))))=0," ",VALUE(IF('Vessel List A'!AC52=1,1,IF('Vessel List A'!AC52=2,2,IF('Vessel List A'!AC52=3,3,IF('Vessel List A'!AC52=4,4,IF('Vessel List A'!AC52=5,5,IF('Vessel List A'!AC52=6,6,IF('Vessel List A'!AC52=7,7,IF('Vessel List A'!AC52=8,8,IF('Vessel List A'!AC52=9,9,IF('Vessel List A'!AC52=10,10,IF('Vessel List A'!AC52=11,11,IF('Vessel List A'!AC52=12,12,IF('Vessel List A'!AC52=13,13,IF('Vessel List A'!AC52=14,14,IF('Vessel List A'!AC52=15,15,IF('Vessel List A'!AC52=16,16,0))))))))))))))))))</f>
        <v xml:space="preserve"> </v>
      </c>
      <c r="Q53" s="154"/>
      <c r="R53" s="158"/>
      <c r="S53" s="390" t="str">
        <f t="shared" si="4"/>
        <v/>
      </c>
      <c r="T53" s="158"/>
      <c r="U53" s="137"/>
      <c r="V53" s="388" t="str">
        <f t="shared" si="5"/>
        <v/>
      </c>
      <c r="W53" s="157" t="str">
        <f>IF(VALUE(IF('Vessel List A'!AP52=1,1,IF('Vessel List A'!AP52=2,2,IF('Vessel List A'!AP52=3,3,IF('Vessel List A'!AP52=4,4,IF('Vessel List A'!AP52=5,5,IF('Vessel List A'!AP52=6,6,IF('Vessel List A'!AP52=7,7,IF('Vessel List A'!AP52=8,8,IF('Vessel List A'!AP52=9,9,IF('Vessel List A'!AP52=10,10,IF('Vessel List A'!AP52=11,11,IF('Vessel List A'!AP52=12,12,IF('Vessel List A'!AP52=13,13,IF('Vessel List A'!AP52=14,14,IF('Vessel List A'!AP52=15,15,IF('Vessel List A'!AP52=16,16,0)))))))))))))))))=0," ",VALUE(IF('Vessel List A'!AP52=1,1,IF('Vessel List A'!AP52=2,2,IF('Vessel List A'!AP52=3,3,IF('Vessel List A'!AP52=4,4,IF('Vessel List A'!AP52=5,5,IF('Vessel List A'!AP52=6,6,IF('Vessel List A'!AP52=7,7,IF('Vessel List A'!AP52=8,8,IF('Vessel List A'!AP52=9,9,IF('Vessel List A'!AP52=10,10,IF('Vessel List A'!AP52=11,11,IF('Vessel List A'!AP52=12,12,IF('Vessel List A'!AP52=13,13,IF('Vessel List A'!AP52=14,14,IF('Vessel List A'!AP52=15,15,IF('Vessel List A'!AP52=16,16,0))))))))))))))))))</f>
        <v xml:space="preserve"> </v>
      </c>
      <c r="X53" s="154"/>
      <c r="Y53" s="158"/>
      <c r="Z53" s="390" t="str">
        <f t="shared" si="6"/>
        <v/>
      </c>
      <c r="AA53" s="158"/>
      <c r="AB53" s="137"/>
      <c r="AC53" s="388" t="str">
        <f t="shared" si="7"/>
        <v/>
      </c>
      <c r="AD53" s="157" t="str">
        <f>IF(VALUE(IF('Vessel List A'!BC52=1,1,IF('Vessel List A'!BC52=2,2,IF('Vessel List A'!BC52=3,3,IF('Vessel List A'!BC52=4,4,IF('Vessel List A'!BC52=5,5,IF('Vessel List A'!BC52=6,6,IF('Vessel List A'!BC52=7,7,IF('Vessel List A'!BC52=8,8,IF('Vessel List A'!BC52=9,9,IF('Vessel List A'!BC52=10,10,IF('Vessel List A'!BC52=11,11,IF('Vessel List A'!BC52=12,12,IF('Vessel List A'!BC52=13,13,IF('Vessel List A'!BC52=14,14,IF('Vessel List A'!BC52=15,15,IF('Vessel List A'!BC52=16,16,0)))))))))))))))))=0," ",VALUE(IF('Vessel List A'!BC52=1,1,IF('Vessel List A'!BC52=2,2,IF('Vessel List A'!BC52=3,3,IF('Vessel List A'!BC52=4,4,IF('Vessel List A'!BC52=5,5,IF('Vessel List A'!BC52=6,6,IF('Vessel List A'!BC52=7,7,IF('Vessel List A'!BC52=8,8,IF('Vessel List A'!BC52=9,9,IF('Vessel List A'!BC52=10,10,IF('Vessel List A'!BC52=11,11,IF('Vessel List A'!BC52=12,12,IF('Vessel List A'!BC52=13,13,IF('Vessel List A'!BC52=14,14,IF('Vessel List A'!BC52=15,15,IF('Vessel List A'!BC52=16,16,0))))))))))))))))))</f>
        <v xml:space="preserve"> </v>
      </c>
      <c r="AE53" s="154"/>
      <c r="AF53" s="158"/>
      <c r="AG53" s="390" t="str">
        <f t="shared" si="8"/>
        <v/>
      </c>
      <c r="AH53" s="158"/>
      <c r="AI53" s="137"/>
      <c r="AJ53" s="388" t="str">
        <f t="shared" si="9"/>
        <v/>
      </c>
      <c r="AK53" s="157" t="str">
        <f>IF(VALUE(IF('Vessel List A'!BP52=1,1,IF('Vessel List A'!BP52=2,2,IF('Vessel List A'!BP52=3,3,IF('Vessel List A'!BP52=4,4,IF('Vessel List A'!BP52=5,5,IF('Vessel List A'!BP52=6,6,IF('Vessel List A'!BP52=7,7,IF('Vessel List A'!BP52=8,8,IF('Vessel List A'!BP52=9,9,IF('Vessel List A'!BP52=10,10,IF('Vessel List A'!BP52=11,11,IF('Vessel List A'!BP52=12,12,IF('Vessel List A'!BP52=13,13,IF('Vessel List A'!BP52=14,14,IF('Vessel List A'!BP52=15,15,IF('Vessel List A'!BP52=16,16,0)))))))))))))))))=0," ",VALUE(IF('Vessel List A'!BP52=1,1,IF('Vessel List A'!BP52=2,2,IF('Vessel List A'!BP52=3,3,IF('Vessel List A'!BP52=4,4,IF('Vessel List A'!BP52=5,5,IF('Vessel List A'!BP52=6,6,IF('Vessel List A'!BP52=7,7,IF('Vessel List A'!BP52=8,8,IF('Vessel List A'!BP52=9,9,IF('Vessel List A'!BP52=10,10,IF('Vessel List A'!BP52=11,11,IF('Vessel List A'!BP52=12,12,IF('Vessel List A'!BP52=13,13,IF('Vessel List A'!BP52=14,14,IF('Vessel List A'!BP52=15,15,IF('Vessel List A'!BP52=16,16,0))))))))))))))))))</f>
        <v xml:space="preserve"> </v>
      </c>
      <c r="AL53" s="154"/>
      <c r="AM53" s="158"/>
      <c r="AN53" s="390" t="str">
        <f t="shared" si="10"/>
        <v/>
      </c>
      <c r="AO53" s="158"/>
      <c r="AP53" s="137"/>
      <c r="AQ53" s="388" t="str">
        <f t="shared" si="11"/>
        <v/>
      </c>
      <c r="AR53" s="157" t="str">
        <f>IF(VALUE(IF('Vessel List A'!CC52=1,1,IF('Vessel List A'!CC52=2,2,IF('Vessel List A'!CC52=3,3,IF('Vessel List A'!CC52=4,4,IF('Vessel List A'!CC52=5,5,IF('Vessel List A'!CC52=6,6,IF('Vessel List A'!CC52=7,7,IF('Vessel List A'!CC52=8,8,IF('Vessel List A'!CC52=9,9,IF('Vessel List A'!CC52=10,10,IF('Vessel List A'!CC52=11,11,IF('Vessel List A'!CC52=12,12,IF('Vessel List A'!CC52=13,13,IF('Vessel List A'!CC52=14,14,IF('Vessel List A'!CC52=15,15,IF('Vessel List A'!CC52=16,16,0)))))))))))))))))=0," ",VALUE(IF('Vessel List A'!CC52=1,1,IF('Vessel List A'!CC52=2,2,IF('Vessel List A'!CC52=3,3,IF('Vessel List A'!CC52=4,4,IF('Vessel List A'!CC52=5,5,IF('Vessel List A'!CC52=6,6,IF('Vessel List A'!CC52=7,7,IF('Vessel List A'!CC52=8,8,IF('Vessel List A'!CC52=9,9,IF('Vessel List A'!CC52=10,10,IF('Vessel List A'!CC52=11,11,IF('Vessel List A'!CC52=12,12,IF('Vessel List A'!CC52=13,13,IF('Vessel List A'!CC52=14,14,IF('Vessel List A'!CC52=15,15,IF('Vessel List A'!CC52=16,16,0))))))))))))))))))</f>
        <v xml:space="preserve"> </v>
      </c>
      <c r="AS53" s="154"/>
      <c r="AT53" s="158"/>
      <c r="AU53" s="390" t="str">
        <f t="shared" si="12"/>
        <v/>
      </c>
      <c r="AV53" s="158"/>
      <c r="AW53" s="137"/>
      <c r="AX53" s="388" t="str">
        <f t="shared" si="13"/>
        <v/>
      </c>
      <c r="AY53" s="157" t="str">
        <f>IF(VALUE(IF('Vessel List A'!CP52=1,1,IF('Vessel List A'!CP52=2,2,IF('Vessel List A'!CP52=3,3,IF('Vessel List A'!CP52=4,4,IF('Vessel List A'!CP52=5,5,IF('Vessel List A'!CP52=6,6,IF('Vessel List A'!CP52=7,7,IF('Vessel List A'!CP52=8,8,IF('Vessel List A'!CP52=9,9,IF('Vessel List A'!CP52=10,10,IF('Vessel List A'!CP52=11,11,IF('Vessel List A'!CP52=12,12,IF('Vessel List A'!CP52=13,13,IF('Vessel List A'!CP52=14,14,IF('Vessel List A'!CP52=15,15,IF('Vessel List A'!CP52=16,16,0)))))))))))))))))=0," ",VALUE(IF('Vessel List A'!CP52=1,1,IF('Vessel List A'!CP52=2,2,IF('Vessel List A'!CP52=3,3,IF('Vessel List A'!CP52=4,4,IF('Vessel List A'!CP52=5,5,IF('Vessel List A'!CP52=6,6,IF('Vessel List A'!CP52=7,7,IF('Vessel List A'!CP52=8,8,IF('Vessel List A'!CP52=9,9,IF('Vessel List A'!CP52=10,10,IF('Vessel List A'!CP52=11,11,IF('Vessel List A'!CP52=12,12,IF('Vessel List A'!CP52=13,13,IF('Vessel List A'!CP52=14,14,IF('Vessel List A'!CP52=15,15,IF('Vessel List A'!CP52=16,16,0))))))))))))))))))</f>
        <v xml:space="preserve"> </v>
      </c>
      <c r="AZ53" s="154"/>
      <c r="BA53" s="158"/>
      <c r="BB53" s="390" t="str">
        <f t="shared" si="14"/>
        <v/>
      </c>
      <c r="BC53" s="158"/>
      <c r="BD53" s="137"/>
      <c r="BE53" s="388" t="str">
        <f t="shared" si="15"/>
        <v/>
      </c>
      <c r="BF53" s="157" t="str">
        <f>IF(VALUE(IF('Vessel List A'!DC52=1,1,IF('Vessel List A'!DC52=2,2,IF('Vessel List A'!DC52=3,3,IF('Vessel List A'!DC52=4,4,IF('Vessel List A'!DC52=5,5,IF('Vessel List A'!DC52=6,6,IF('Vessel List A'!DC52=7,7,IF('Vessel List A'!DC52=8,8,IF('Vessel List A'!DC52=9,9,IF('Vessel List A'!DC52=10,10,IF('Vessel List A'!DC52=11,11,IF('Vessel List A'!DC52=12,12,IF('Vessel List A'!DC52=13,13,IF('Vessel List A'!DC52=14,14,IF('Vessel List A'!DC52=15,15,IF('Vessel List A'!DC52=16,16,0)))))))))))))))))=0," ",VALUE(IF('Vessel List A'!DC52=1,1,IF('Vessel List A'!DC52=2,2,IF('Vessel List A'!DC52=3,3,IF('Vessel List A'!DC52=4,4,IF('Vessel List A'!DC52=5,5,IF('Vessel List A'!DC52=6,6,IF('Vessel List A'!DC52=7,7,IF('Vessel List A'!DC52=8,8,IF('Vessel List A'!DC52=9,9,IF('Vessel List A'!DC52=10,10,IF('Vessel List A'!DC52=11,11,IF('Vessel List A'!DC52=12,12,IF('Vessel List A'!DC52=13,13,IF('Vessel List A'!DC52=14,14,IF('Vessel List A'!DC52=15,15,IF('Vessel List A'!DC52=16,16,0))))))))))))))))))</f>
        <v xml:space="preserve"> </v>
      </c>
      <c r="BG53" s="154"/>
      <c r="BH53" s="158"/>
      <c r="BI53" s="390" t="str">
        <f t="shared" si="16"/>
        <v/>
      </c>
      <c r="BJ53" s="158"/>
      <c r="BK53" s="137"/>
      <c r="BL53" s="388" t="str">
        <f t="shared" si="17"/>
        <v/>
      </c>
      <c r="BM53" s="157" t="str">
        <f>IF(VALUE(IF('Vessel List A'!DP52=1,1,IF('Vessel List A'!DP52=2,2,IF('Vessel List A'!DP52=3,3,IF('Vessel List A'!DP52=4,4,IF('Vessel List A'!DP52=5,5,IF('Vessel List A'!DP52=6,6,IF('Vessel List A'!DP52=7,7,IF('Vessel List A'!DP52=8,8,IF('Vessel List A'!DP52=9,9,IF('Vessel List A'!DP52=10,10,IF('Vessel List A'!DP52=11,11,IF('Vessel List A'!DP52=12,12,IF('Vessel List A'!DP52=13,13,IF('Vessel List A'!DP52=14,14,IF('Vessel List A'!DP52=15,15,IF('Vessel List A'!DP52=16,16,0)))))))))))))))))=0," ",VALUE(IF('Vessel List A'!DP52=1,1,IF('Vessel List A'!DP52=2,2,IF('Vessel List A'!DP52=3,3,IF('Vessel List A'!DP52=4,4,IF('Vessel List A'!DP52=5,5,IF('Vessel List A'!DP52=6,6,IF('Vessel List A'!DP52=7,7,IF('Vessel List A'!DP52=8,8,IF('Vessel List A'!DP52=9,9,IF('Vessel List A'!DP52=10,10,IF('Vessel List A'!DP52=11,11,IF('Vessel List A'!DP52=12,12,IF('Vessel List A'!DP52=13,13,IF('Vessel List A'!DP52=14,14,IF('Vessel List A'!DP52=15,15,IF('Vessel List A'!DP52=16,16,0))))))))))))))))))</f>
        <v xml:space="preserve"> </v>
      </c>
      <c r="BN53" s="154"/>
      <c r="BO53" s="158"/>
      <c r="BP53" s="390" t="str">
        <f t="shared" si="18"/>
        <v/>
      </c>
      <c r="BQ53" s="158"/>
      <c r="BR53" s="137"/>
      <c r="BS53" s="388" t="str">
        <f t="shared" si="19"/>
        <v/>
      </c>
      <c r="BT53" s="157" t="str">
        <f>IF(VALUE(IF('Vessel List A'!EC52=1,1,IF('Vessel List A'!EC52=2,2,IF('Vessel List A'!EC52=3,3,IF('Vessel List A'!EC52=4,4,IF('Vessel List A'!EC52=5,5,IF('Vessel List A'!EC52=6,6,IF('Vessel List A'!EC52=7,7,IF('Vessel List A'!EC52=8,8,IF('Vessel List A'!EC52=9,9,IF('Vessel List A'!EC52=10,10,IF('Vessel List A'!EC52=11,11,IF('Vessel List A'!EC52=12,12,IF('Vessel List A'!EC52=13,13,IF('Vessel List A'!EC52=14,14,IF('Vessel List A'!EC52=15,15,IF('Vessel List A'!EC52=16,16,0)))))))))))))))))=0," ",VALUE(IF('Vessel List A'!EC52=1,1,IF('Vessel List A'!EC52=2,2,IF('Vessel List A'!EC52=3,3,IF('Vessel List A'!EC52=4,4,IF('Vessel List A'!EC52=5,5,IF('Vessel List A'!EC52=6,6,IF('Vessel List A'!EC52=7,7,IF('Vessel List A'!EC52=8,8,IF('Vessel List A'!EC52=9,9,IF('Vessel List A'!EC52=10,10,IF('Vessel List A'!EC52=11,11,IF('Vessel List A'!EC52=12,12,IF('Vessel List A'!EC52=13,13,IF('Vessel List A'!EC52=14,14,IF('Vessel List A'!EC52=15,15,IF('Vessel List A'!EC52=16,16,0))))))))))))))))))</f>
        <v xml:space="preserve"> </v>
      </c>
      <c r="BU53" s="154"/>
      <c r="BV53" s="158"/>
      <c r="BW53" s="390" t="str">
        <f t="shared" si="20"/>
        <v/>
      </c>
      <c r="BX53" s="158"/>
      <c r="BY53" s="137"/>
      <c r="BZ53" s="388" t="str">
        <f t="shared" si="21"/>
        <v/>
      </c>
      <c r="CA53" s="157" t="str">
        <f>IF(VALUE(IF('Vessel List A'!EP52=1,1,IF('Vessel List A'!EP52=2,2,IF('Vessel List A'!EP52=3,3,IF('Vessel List A'!EP52=4,4,IF('Vessel List A'!EP52=5,5,IF('Vessel List A'!EP52=6,6,IF('Vessel List A'!EP52=7,7,IF('Vessel List A'!EP52=8,8,IF('Vessel List A'!EP52=9,9,IF('Vessel List A'!EP52=10,10,IF('Vessel List A'!EP52=11,11,IF('Vessel List A'!EP52=12,12,IF('Vessel List A'!EP52=13,13,IF('Vessel List A'!EP52=14,14,IF('Vessel List A'!EP52=15,15,IF('Vessel List A'!EP52=16,16,0)))))))))))))))))=0," ",VALUE(IF('Vessel List A'!EP52=1,1,IF('Vessel List A'!EP52=2,2,IF('Vessel List A'!EP52=3,3,IF('Vessel List A'!EP52=4,4,IF('Vessel List A'!EP52=5,5,IF('Vessel List A'!EP52=6,6,IF('Vessel List A'!EP52=7,7,IF('Vessel List A'!EP52=8,8,IF('Vessel List A'!EP52=9,9,IF('Vessel List A'!EP52=10,10,IF('Vessel List A'!EP52=11,11,IF('Vessel List A'!EP52=12,12,IF('Vessel List A'!EP52=13,13,IF('Vessel List A'!EP52=14,14,IF('Vessel List A'!EP52=15,15,IF('Vessel List A'!EP52=16,16,0))))))))))))))))))</f>
        <v xml:space="preserve"> </v>
      </c>
      <c r="CB53" s="154"/>
      <c r="CC53" s="158"/>
      <c r="CD53" s="390" t="str">
        <f t="shared" si="22"/>
        <v/>
      </c>
      <c r="CE53" s="158"/>
      <c r="CF53" s="137"/>
      <c r="CG53" s="388" t="str">
        <f t="shared" si="23"/>
        <v/>
      </c>
      <c r="CH53" s="157" t="str">
        <f>IF(VALUE(IF('Vessel List A'!FC52=1,1,IF('Vessel List A'!FC52=2,2,IF('Vessel List A'!FC52=3,3,IF('Vessel List A'!FC52=4,4,IF('Vessel List A'!FC52=5,5,IF('Vessel List A'!FC52=6,6,IF('Vessel List A'!FC52=7,7,IF('Vessel List A'!FC52=8,8,IF('Vessel List A'!FC52=9,9,IF('Vessel List A'!FC52=10,10,IF('Vessel List A'!FC52=11,11,IF('Vessel List A'!FC52=12,12,IF('Vessel List A'!FC52=13,13,IF('Vessel List A'!FC52=14,14,IF('Vessel List A'!FC52=15,15,IF('Vessel List A'!FC52=16,16,0)))))))))))))))))=0," ",VALUE(IF('Vessel List A'!FC52=1,1,IF('Vessel List A'!FC52=2,2,IF('Vessel List A'!FC52=3,3,IF('Vessel List A'!FC52=4,4,IF('Vessel List A'!FC52=5,5,IF('Vessel List A'!FC52=6,6,IF('Vessel List A'!FC52=7,7,IF('Vessel List A'!FC52=8,8,IF('Vessel List A'!FC52=9,9,IF('Vessel List A'!FC52=10,10,IF('Vessel List A'!FC52=11,11,IF('Vessel List A'!FC52=12,12,IF('Vessel List A'!FC52=13,13,IF('Vessel List A'!FC52=14,14,IF('Vessel List A'!FC52=15,15,IF('Vessel List A'!FC52=16,16,0))))))))))))))))))</f>
        <v xml:space="preserve"> </v>
      </c>
      <c r="CI53" s="154"/>
      <c r="CJ53" s="158"/>
      <c r="CK53" s="390" t="str">
        <f t="shared" si="24"/>
        <v/>
      </c>
      <c r="CL53" s="158"/>
      <c r="CM53" s="137"/>
      <c r="CN53" s="388" t="str">
        <f t="shared" si="25"/>
        <v/>
      </c>
      <c r="CO53" s="157" t="str">
        <f>IF(VALUE(IF('Vessel List A'!FP52=1,1,IF('Vessel List A'!FP52=2,2,IF('Vessel List A'!FP52=3,3,IF('Vessel List A'!FP52=4,4,IF('Vessel List A'!FP52=5,5,IF('Vessel List A'!FP52=6,6,IF('Vessel List A'!FP52=7,7,IF('Vessel List A'!FP52=8,8,IF('Vessel List A'!FP52=9,9,IF('Vessel List A'!FP52=10,10,IF('Vessel List A'!FP52=11,11,IF('Vessel List A'!FP52=12,12,IF('Vessel List A'!FP52=13,13,IF('Vessel List A'!FP52=14,14,IF('Vessel List A'!FP52=15,15,IF('Vessel List A'!FP52=16,16,0)))))))))))))))))=0," ",VALUE(IF('Vessel List A'!FP52=1,1,IF('Vessel List A'!FP52=2,2,IF('Vessel List A'!FP52=3,3,IF('Vessel List A'!FP52=4,4,IF('Vessel List A'!FP52=5,5,IF('Vessel List A'!FP52=6,6,IF('Vessel List A'!FP52=7,7,IF('Vessel List A'!FP52=8,8,IF('Vessel List A'!FP52=9,9,IF('Vessel List A'!FP52=10,10,IF('Vessel List A'!FP52=11,11,IF('Vessel List A'!FP52=12,12,IF('Vessel List A'!FP52=13,13,IF('Vessel List A'!FP52=14,14,IF('Vessel List A'!FP52=15,15,IF('Vessel List A'!FP52=16,16,0))))))))))))))))))</f>
        <v xml:space="preserve"> </v>
      </c>
      <c r="CP53" s="154"/>
      <c r="CQ53" s="158"/>
      <c r="CR53" s="390" t="str">
        <f t="shared" si="26"/>
        <v/>
      </c>
      <c r="CS53" s="158"/>
      <c r="CT53" s="137"/>
      <c r="CU53" s="388" t="str">
        <f t="shared" si="27"/>
        <v/>
      </c>
      <c r="CV53" s="157" t="str">
        <f>IF(VALUE(IF('Vessel List A'!GC52=1,1,IF('Vessel List A'!GC52=2,2,IF('Vessel List A'!GC52=3,3,IF('Vessel List A'!GC52=4,4,IF('Vessel List A'!GC52=5,5,IF('Vessel List A'!GC52=6,6,IF('Vessel List A'!GC52=7,7,IF('Vessel List A'!GC52=8,8,IF('Vessel List A'!GC52=9,9,IF('Vessel List A'!GC52=10,10,IF('Vessel List A'!GC52=11,11,IF('Vessel List A'!GC52=12,12,IF('Vessel List A'!GC52=13,13,IF('Vessel List A'!GC52=14,14,IF('Vessel List A'!GC52=15,15,IF('Vessel List A'!GC52=16,16,0)))))))))))))))))=0," ",VALUE(IF('Vessel List A'!GC52=1,1,IF('Vessel List A'!GC52=2,2,IF('Vessel List A'!GC52=3,3,IF('Vessel List A'!GC52=4,4,IF('Vessel List A'!GC52=5,5,IF('Vessel List A'!GC52=6,6,IF('Vessel List A'!GC52=7,7,IF('Vessel List A'!GC52=8,8,IF('Vessel List A'!GC52=9,9,IF('Vessel List A'!GC52=10,10,IF('Vessel List A'!GC52=11,11,IF('Vessel List A'!GC52=12,12,IF('Vessel List A'!GC52=13,13,IF('Vessel List A'!GC52=14,14,IF('Vessel List A'!GC52=15,15,IF('Vessel List A'!GC52=16,16,0))))))))))))))))))</f>
        <v xml:space="preserve"> </v>
      </c>
      <c r="CW53" s="154"/>
      <c r="CX53" s="158"/>
      <c r="CY53" s="390" t="str">
        <f t="shared" si="28"/>
        <v/>
      </c>
      <c r="CZ53" s="158"/>
      <c r="DA53" s="137"/>
      <c r="DB53" s="388" t="str">
        <f t="shared" si="29"/>
        <v/>
      </c>
      <c r="DC53" s="157" t="str">
        <f>IF(VALUE(IF('Vessel List A'!GP52=1,1,IF('Vessel List A'!GP52=2,2,IF('Vessel List A'!GP52=3,3,IF('Vessel List A'!GP52=4,4,IF('Vessel List A'!GP52=5,5,IF('Vessel List A'!GP52=6,6,IF('Vessel List A'!GP52=7,7,IF('Vessel List A'!GP52=8,8,IF('Vessel List A'!GP52=9,9,IF('Vessel List A'!GP52=10,10,IF('Vessel List A'!GP52=11,11,IF('Vessel List A'!GP52=12,12,IF('Vessel List A'!GP52=13,13,IF('Vessel List A'!GP52=14,14,IF('Vessel List A'!GP52=15,15,IF('Vessel List A'!GP52=16,16,0)))))))))))))))))=0," ",VALUE(IF('Vessel List A'!GP52=1,1,IF('Vessel List A'!GP52=2,2,IF('Vessel List A'!GP52=3,3,IF('Vessel List A'!GP52=4,4,IF('Vessel List A'!GP52=5,5,IF('Vessel List A'!GP52=6,6,IF('Vessel List A'!GP52=7,7,IF('Vessel List A'!GP52=8,8,IF('Vessel List A'!GP52=9,9,IF('Vessel List A'!GP52=10,10,IF('Vessel List A'!GP52=11,11,IF('Vessel List A'!GP52=12,12,IF('Vessel List A'!GP52=13,13,IF('Vessel List A'!GP52=14,14,IF('Vessel List A'!GP52=15,15,IF('Vessel List A'!GP52=16,16,0))))))))))))))))))</f>
        <v xml:space="preserve"> </v>
      </c>
      <c r="DD53" s="154"/>
      <c r="DE53" s="158"/>
      <c r="DF53" s="390" t="str">
        <f t="shared" si="30"/>
        <v/>
      </c>
      <c r="DG53" s="158"/>
      <c r="DH53" s="137"/>
      <c r="DI53" s="388" t="str">
        <f t="shared" si="31"/>
        <v/>
      </c>
      <c r="DJ53" s="157" t="str">
        <f>IF(VALUE(IF('Vessel List A'!HC52=1,1,IF('Vessel List A'!HC52=2,2,IF('Vessel List A'!HC52=3,3,IF('Vessel List A'!HC52=4,4,IF('Vessel List A'!HC52=5,5,IF('Vessel List A'!HC52=6,6,IF('Vessel List A'!HC52=7,7,IF('Vessel List A'!HC52=8,8,IF('Vessel List A'!HC52=9,9,IF('Vessel List A'!HC52=10,10,IF('Vessel List A'!HC52=11,11,IF('Vessel List A'!HC52=12,12,IF('Vessel List A'!HC52=13,13,IF('Vessel List A'!HC52=14,14,IF('Vessel List A'!HC52=15,15,IF('Vessel List A'!HC52=16,16,0)))))))))))))))))=0," ",VALUE(IF('Vessel List A'!HC52=1,1,IF('Vessel List A'!HC52=2,2,IF('Vessel List A'!HC52=3,3,IF('Vessel List A'!HC52=4,4,IF('Vessel List A'!HC52=5,5,IF('Vessel List A'!HC52=6,6,IF('Vessel List A'!HC52=7,7,IF('Vessel List A'!HC52=8,8,IF('Vessel List A'!HC52=9,9,IF('Vessel List A'!HC52=10,10,IF('Vessel List A'!HC52=11,11,IF('Vessel List A'!HC52=12,12,IF('Vessel List A'!HC52=13,13,IF('Vessel List A'!HC52=14,14,IF('Vessel List A'!HC52=15,15,IF('Vessel List A'!HC52=16,16,0))))))))))))))))))</f>
        <v xml:space="preserve"> </v>
      </c>
      <c r="DK53" s="154"/>
      <c r="DL53" s="158"/>
      <c r="DM53" s="390" t="str">
        <f t="shared" si="32"/>
        <v/>
      </c>
      <c r="DN53" s="158"/>
      <c r="DO53" s="137"/>
      <c r="DP53" s="388" t="str">
        <f t="shared" si="33"/>
        <v/>
      </c>
      <c r="DQ53" s="157" t="str">
        <f>IF(VALUE(IF('Vessel List A'!HP52=1,1,IF('Vessel List A'!HP52=2,2,IF('Vessel List A'!HP52=3,3,IF('Vessel List A'!HP52=4,4,IF('Vessel List A'!HP52=5,5,IF('Vessel List A'!HP52=6,6,IF('Vessel List A'!HP52=7,7,IF('Vessel List A'!HP52=8,8,IF('Vessel List A'!HP52=9,9,IF('Vessel List A'!HP52=10,10,IF('Vessel List A'!HP52=11,11,IF('Vessel List A'!HP52=12,12,IF('Vessel List A'!HP52=13,13,IF('Vessel List A'!HP52=14,14,IF('Vessel List A'!HP52=15,15,IF('Vessel List A'!HP52=16,16,0)))))))))))))))))=0," ",VALUE(IF('Vessel List A'!HP52=1,1,IF('Vessel List A'!HP52=2,2,IF('Vessel List A'!HP52=3,3,IF('Vessel List A'!HP52=4,4,IF('Vessel List A'!HP52=5,5,IF('Vessel List A'!HP52=6,6,IF('Vessel List A'!HP52=7,7,IF('Vessel List A'!HP52=8,8,IF('Vessel List A'!HP52=9,9,IF('Vessel List A'!HP52=10,10,IF('Vessel List A'!HP52=11,11,IF('Vessel List A'!HP52=12,12,IF('Vessel List A'!HP52=13,13,IF('Vessel List A'!HP52=14,14,IF('Vessel List A'!HP52=15,15,IF('Vessel List A'!HP52=16,16,0))))))))))))))))))</f>
        <v xml:space="preserve"> </v>
      </c>
      <c r="DR53" s="154"/>
      <c r="DS53" s="158"/>
      <c r="DT53" s="390" t="str">
        <f t="shared" si="34"/>
        <v/>
      </c>
      <c r="DU53" s="158"/>
      <c r="DV53" s="137"/>
      <c r="DW53" s="388" t="str">
        <f t="shared" si="35"/>
        <v/>
      </c>
      <c r="DX53" s="157" t="str">
        <f>IF(VALUE(IF('Vessel List A'!IC52=1,1,IF('Vessel List A'!IC52=2,2,IF('Vessel List A'!IC52=3,3,IF('Vessel List A'!IC52=4,4,IF('Vessel List A'!IC52=5,5,IF('Vessel List A'!IC52=6,6,IF('Vessel List A'!IC52=7,7,IF('Vessel List A'!IC52=8,8,IF('Vessel List A'!IC52=9,9,IF('Vessel List A'!IC52=10,10,IF('Vessel List A'!IC52=11,11,IF('Vessel List A'!IC52=12,12,IF('Vessel List A'!IC52=13,13,IF('Vessel List A'!IC52=14,14,IF('Vessel List A'!IC52=15,15,IF('Vessel List A'!IC52=16,16,0)))))))))))))))))=0," ",VALUE(IF('Vessel List A'!IC52=1,1,IF('Vessel List A'!IC52=2,2,IF('Vessel List A'!IC52=3,3,IF('Vessel List A'!IC52=4,4,IF('Vessel List A'!IC52=5,5,IF('Vessel List A'!IC52=6,6,IF('Vessel List A'!IC52=7,7,IF('Vessel List A'!IC52=8,8,IF('Vessel List A'!IC52=9,9,IF('Vessel List A'!IC52=10,10,IF('Vessel List A'!IC52=11,11,IF('Vessel List A'!IC52=12,12,IF('Vessel List A'!IC52=13,13,IF('Vessel List A'!IC52=14,14,IF('Vessel List A'!IC52=15,15,IF('Vessel List A'!IC52=16,16,0))))))))))))))))))</f>
        <v xml:space="preserve"> </v>
      </c>
      <c r="DY53" s="154"/>
      <c r="DZ53" s="158"/>
      <c r="EA53" s="390" t="str">
        <f t="shared" si="36"/>
        <v/>
      </c>
      <c r="EB53" s="158"/>
      <c r="EC53" s="137"/>
      <c r="ED53" s="388" t="str">
        <f t="shared" si="37"/>
        <v/>
      </c>
      <c r="EE53" s="157" t="str">
        <f>IF(VALUE(IF('Vessel List A'!IP52=1,1,IF('Vessel List A'!IP52=2,2,IF('Vessel List A'!IP52=3,3,IF('Vessel List A'!IP52=4,4,IF('Vessel List A'!IP52=5,5,IF('Vessel List A'!IP52=6,6,IF('Vessel List A'!IP52=7,7,IF('Vessel List A'!IP52=8,8,IF('Vessel List A'!IP52=9,9,IF('Vessel List A'!IP52=10,10,IF('Vessel List A'!IP52=11,11,IF('Vessel List A'!IP52=12,12,IF('Vessel List A'!IP52=13,13,IF('Vessel List A'!IP52=14,14,IF('Vessel List A'!IP52=15,15,IF('Vessel List A'!IP52=16,16,0)))))))))))))))))=0," ",VALUE(IF('Vessel List A'!IP52=1,1,IF('Vessel List A'!IP52=2,2,IF('Vessel List A'!IP52=3,3,IF('Vessel List A'!IP52=4,4,IF('Vessel List A'!IP52=5,5,IF('Vessel List A'!IP52=6,6,IF('Vessel List A'!IP52=7,7,IF('Vessel List A'!IP52=8,8,IF('Vessel List A'!IP52=9,9,IF('Vessel List A'!IP52=10,10,IF('Vessel List A'!IP52=11,11,IF('Vessel List A'!IP52=12,12,IF('Vessel List A'!IP52=13,13,IF('Vessel List A'!IP52=14,14,IF('Vessel List A'!IP52=15,15,IF('Vessel List A'!IP52=16,16,0))))))))))))))))))</f>
        <v xml:space="preserve"> </v>
      </c>
      <c r="EF53" s="154"/>
      <c r="EG53" s="158"/>
      <c r="EH53" s="390" t="str">
        <f t="shared" si="38"/>
        <v/>
      </c>
      <c r="EI53" s="158"/>
      <c r="EJ53" s="137"/>
      <c r="EK53" s="397" t="str">
        <f t="shared" si="39"/>
        <v/>
      </c>
      <c r="EL53" s="144"/>
      <c r="EM53" s="157" t="str">
        <f>IF(VALUE(IF('Vessel List B'!C52=1,1,IF('Vessel List B'!C52=2,2,IF('Vessel List B'!C52=3,3,IF('Vessel List B'!C52=4,4,IF('Vessel List B'!C52=5,5,IF('Vessel List B'!C52=6,6,IF('Vessel List B'!C52=7,7,IF('Vessel List B'!C52=8,8,IF('Vessel List B'!C52=9,9,IF('Vessel List B'!C52=10,10,IF('Vessel List B'!C52=11,11,IF('Vessel List B'!C52=12,12,IF('Vessel List B'!C52=13,13,IF('Vessel List B'!C52=14,14,IF('Vessel List B'!C52=15,15,IF('Vessel List B'!C52=16,16,0)))))))))))))))))=0," ",VALUE(IF('Vessel List B'!C52=1,1,IF('Vessel List B'!C52=2,2,IF('Vessel List B'!C52=3,3,IF('Vessel List B'!C52=4,4,IF('Vessel List B'!C52=5,5,IF('Vessel List B'!C52=6,6,IF('Vessel List B'!C52=7,7,IF('Vessel List B'!C52=8,8,IF('Vessel List B'!C52=9,9,IF('Vessel List B'!C52=10,10,IF('Vessel List B'!C52=11,11,IF('Vessel List B'!C52=12,12,IF('Vessel List B'!C52=13,13,IF('Vessel List B'!C52=14,14,IF('Vessel List B'!C52=15,15,IF('Vessel List B'!C52=16,16,0))))))))))))))))))</f>
        <v xml:space="preserve"> </v>
      </c>
      <c r="EN53" s="154"/>
      <c r="EO53" s="158"/>
      <c r="EP53" s="390" t="str">
        <f t="shared" si="40"/>
        <v/>
      </c>
      <c r="EQ53" s="158"/>
      <c r="ER53" s="137"/>
      <c r="ES53" s="388" t="str">
        <f t="shared" si="41"/>
        <v/>
      </c>
      <c r="ET53" s="157" t="str">
        <f>IF(VALUE(IF('Vessel List B'!P52=1,1,IF('Vessel List B'!P52=2,2,IF('Vessel List B'!P52=3,3,IF('Vessel List B'!P52=4,4,IF('Vessel List B'!P52=5,5,IF('Vessel List B'!P52=6,6,IF('Vessel List B'!P52=7,7,IF('Vessel List B'!P52=8,8,IF('Vessel List B'!P52=9,9,IF('Vessel List B'!P52=10,10,IF('Vessel List B'!P52=11,11,IF('Vessel List B'!P52=12,12,IF('Vessel List B'!P52=13,13,IF('Vessel List B'!P52=14,14,IF('Vessel List B'!P52=15,15,IF('Vessel List B'!P52=16,16,0)))))))))))))))))=0," ",VALUE(IF('Vessel List B'!P52=1,1,IF('Vessel List B'!P52=2,2,IF('Vessel List B'!P52=3,3,IF('Vessel List B'!P52=4,4,IF('Vessel List B'!P52=5,5,IF('Vessel List B'!P52=6,6,IF('Vessel List B'!P52=7,7,IF('Vessel List B'!P52=8,8,IF('Vessel List B'!P52=9,9,IF('Vessel List B'!P52=10,10,IF('Vessel List B'!P52=11,11,IF('Vessel List B'!P52=12,12,IF('Vessel List B'!P52=13,13,IF('Vessel List B'!P52=14,14,IF('Vessel List B'!P52=15,15,IF('Vessel List B'!P52=16,16,0))))))))))))))))))</f>
        <v xml:space="preserve"> </v>
      </c>
      <c r="EU53" s="154"/>
      <c r="EV53" s="158"/>
      <c r="EW53" s="390" t="str">
        <f t="shared" si="42"/>
        <v/>
      </c>
      <c r="EX53" s="158"/>
      <c r="EY53" s="137"/>
      <c r="EZ53" s="388" t="str">
        <f t="shared" si="43"/>
        <v/>
      </c>
      <c r="FA53" s="157" t="str">
        <f>IF(VALUE(IF('Vessel List B'!AC52=1,1,IF('Vessel List B'!AC52=2,2,IF('Vessel List B'!AC52=3,3,IF('Vessel List B'!AC52=4,4,IF('Vessel List B'!AC52=5,5,IF('Vessel List B'!AC52=6,6,IF('Vessel List B'!AC52=7,7,IF('Vessel List B'!AC52=8,8,IF('Vessel List B'!AC52=9,9,IF('Vessel List B'!AC52=10,10,IF('Vessel List B'!AC52=11,11,IF('Vessel List B'!AC52=12,12,IF('Vessel List B'!AC52=13,13,IF('Vessel List B'!AC52=14,14,IF('Vessel List B'!AC52=15,15,IF('Vessel List B'!AC52=16,16,0)))))))))))))))))=0," ",VALUE(IF('Vessel List B'!AC52=1,1,IF('Vessel List B'!AC52=2,2,IF('Vessel List B'!AC52=3,3,IF('Vessel List B'!AC52=4,4,IF('Vessel List B'!AC52=5,5,IF('Vessel List B'!AC52=6,6,IF('Vessel List B'!AC52=7,7,IF('Vessel List B'!AC52=8,8,IF('Vessel List B'!AC52=9,9,IF('Vessel List B'!AC52=10,10,IF('Vessel List B'!AC52=11,11,IF('Vessel List B'!AC52=12,12,IF('Vessel List B'!AC52=13,13,IF('Vessel List B'!AC52=14,14,IF('Vessel List B'!AC52=15,15,IF('Vessel List B'!AC52=16,16,0))))))))))))))))))</f>
        <v xml:space="preserve"> </v>
      </c>
      <c r="FB53" s="154"/>
      <c r="FC53" s="158"/>
      <c r="FD53" s="390" t="str">
        <f t="shared" si="44"/>
        <v/>
      </c>
      <c r="FE53" s="158"/>
      <c r="FF53" s="137"/>
      <c r="FG53" s="388" t="str">
        <f t="shared" si="45"/>
        <v/>
      </c>
      <c r="FH53" s="157" t="str">
        <f>IF(VALUE(IF('Vessel List B'!AP52=1,1,IF('Vessel List B'!AP52=2,2,IF('Vessel List B'!AP52=3,3,IF('Vessel List B'!AP52=4,4,IF('Vessel List B'!AP52=5,5,IF('Vessel List B'!AP52=6,6,IF('Vessel List B'!AP52=7,7,IF('Vessel List B'!AP52=8,8,IF('Vessel List B'!AP52=9,9,IF('Vessel List B'!AP52=10,10,IF('Vessel List B'!AP52=11,11,IF('Vessel List B'!AP52=12,12,IF('Vessel List B'!AP52=13,13,IF('Vessel List B'!AP52=14,14,IF('Vessel List B'!AP52=15,15,IF('Vessel List B'!AP52=16,16,0)))))))))))))))))=0," ",VALUE(IF('Vessel List B'!AP52=1,1,IF('Vessel List B'!AP52=2,2,IF('Vessel List B'!AP52=3,3,IF('Vessel List B'!AP52=4,4,IF('Vessel List B'!AP52=5,5,IF('Vessel List B'!AP52=6,6,IF('Vessel List B'!AP52=7,7,IF('Vessel List B'!AP52=8,8,IF('Vessel List B'!AP52=9,9,IF('Vessel List B'!AP52=10,10,IF('Vessel List B'!AP52=11,11,IF('Vessel List B'!AP52=12,12,IF('Vessel List B'!AP52=13,13,IF('Vessel List B'!AP52=14,14,IF('Vessel List B'!AP52=15,15,IF('Vessel List B'!AP52=16,16,0))))))))))))))))))</f>
        <v xml:space="preserve"> </v>
      </c>
      <c r="FI53" s="154"/>
      <c r="FJ53" s="158"/>
      <c r="FK53" s="390" t="str">
        <f t="shared" si="46"/>
        <v/>
      </c>
      <c r="FL53" s="158"/>
      <c r="FM53" s="137"/>
      <c r="FN53" s="388" t="str">
        <f t="shared" si="47"/>
        <v/>
      </c>
      <c r="FO53" s="157" t="str">
        <f>IF(VALUE(IF('Vessel List B'!BC52=1,1,IF('Vessel List B'!BC52=2,2,IF('Vessel List B'!BC52=3,3,IF('Vessel List B'!BC52=4,4,IF('Vessel List B'!BC52=5,5,IF('Vessel List B'!BC52=6,6,IF('Vessel List B'!BC52=7,7,IF('Vessel List B'!BC52=8,8,IF('Vessel List B'!BC52=9,9,IF('Vessel List B'!BC52=10,10,IF('Vessel List B'!BC52=11,11,IF('Vessel List B'!BC52=12,12,IF('Vessel List B'!BC52=13,13,IF('Vessel List B'!BC52=14,14,IF('Vessel List B'!BC52=15,15,IF('Vessel List B'!BC52=16,16,0)))))))))))))))))=0," ",VALUE(IF('Vessel List B'!BC52=1,1,IF('Vessel List B'!BC52=2,2,IF('Vessel List B'!BC52=3,3,IF('Vessel List B'!BC52=4,4,IF('Vessel List B'!BC52=5,5,IF('Vessel List B'!BC52=6,6,IF('Vessel List B'!BC52=7,7,IF('Vessel List B'!BC52=8,8,IF('Vessel List B'!BC52=9,9,IF('Vessel List B'!BC52=10,10,IF('Vessel List B'!BC52=11,11,IF('Vessel List B'!BC52=12,12,IF('Vessel List B'!BC52=13,13,IF('Vessel List B'!BC52=14,14,IF('Vessel List B'!BC52=15,15,IF('Vessel List B'!BC52=16,16,0))))))))))))))))))</f>
        <v xml:space="preserve"> </v>
      </c>
      <c r="FP53" s="154"/>
      <c r="FQ53" s="158"/>
      <c r="FR53" s="390" t="str">
        <f t="shared" si="48"/>
        <v/>
      </c>
      <c r="FS53" s="158"/>
      <c r="FT53" s="137"/>
      <c r="FU53" s="388" t="str">
        <f t="shared" si="49"/>
        <v/>
      </c>
      <c r="FV53" s="157" t="str">
        <f>IF(VALUE(IF('Vessel List B'!BP52=1,1,IF('Vessel List B'!BP52=2,2,IF('Vessel List B'!BP52=3,3,IF('Vessel List B'!BP52=4,4,IF('Vessel List B'!BP52=5,5,IF('Vessel List B'!BP52=6,6,IF('Vessel List B'!BP52=7,7,IF('Vessel List B'!BP52=8,8,IF('Vessel List B'!BP52=9,9,IF('Vessel List B'!BP52=10,10,IF('Vessel List B'!BP52=11,11,IF('Vessel List B'!BP52=12,12,IF('Vessel List B'!BP52=13,13,IF('Vessel List B'!BP52=14,14,IF('Vessel List B'!BP52=15,15,IF('Vessel List B'!BP52=16,16,0)))))))))))))))))=0," ",VALUE(IF('Vessel List B'!BP52=1,1,IF('Vessel List B'!BP52=2,2,IF('Vessel List B'!BP52=3,3,IF('Vessel List B'!BP52=4,4,IF('Vessel List B'!BP52=5,5,IF('Vessel List B'!BP52=6,6,IF('Vessel List B'!BP52=7,7,IF('Vessel List B'!BP52=8,8,IF('Vessel List B'!BP52=9,9,IF('Vessel List B'!BP52=10,10,IF('Vessel List B'!BP52=11,11,IF('Vessel List B'!BP52=12,12,IF('Vessel List B'!BP52=13,13,IF('Vessel List B'!BP52=14,14,IF('Vessel List B'!BP52=15,15,IF('Vessel List B'!BP52=16,16,0))))))))))))))))))</f>
        <v xml:space="preserve"> </v>
      </c>
      <c r="FW53" s="154"/>
      <c r="FX53" s="158"/>
      <c r="FY53" s="390" t="str">
        <f t="shared" si="50"/>
        <v/>
      </c>
      <c r="FZ53" s="158"/>
      <c r="GA53" s="137"/>
      <c r="GB53" s="388" t="str">
        <f t="shared" si="51"/>
        <v/>
      </c>
      <c r="GC53" s="157" t="str">
        <f>IF(VALUE(IF('Vessel List B'!CC52=1,1,IF('Vessel List B'!CC52=2,2,IF('Vessel List B'!CC52=3,3,IF('Vessel List B'!CC52=4,4,IF('Vessel List B'!CC52=5,5,IF('Vessel List B'!CC52=6,6,IF('Vessel List B'!CC52=7,7,IF('Vessel List B'!CC52=8,8,IF('Vessel List B'!CC52=9,9,IF('Vessel List B'!CC52=10,10,IF('Vessel List B'!CC52=11,11,IF('Vessel List B'!CC52=12,12,IF('Vessel List B'!CC52=13,13,IF('Vessel List B'!CC52=14,14,IF('Vessel List B'!CC52=15,15,IF('Vessel List B'!CC52=16,16,0)))))))))))))))))=0," ",VALUE(IF('Vessel List B'!CC52=1,1,IF('Vessel List B'!CC52=2,2,IF('Vessel List B'!CC52=3,3,IF('Vessel List B'!CC52=4,4,IF('Vessel List B'!CC52=5,5,IF('Vessel List B'!CC52=6,6,IF('Vessel List B'!CC52=7,7,IF('Vessel List B'!CC52=8,8,IF('Vessel List B'!CC52=9,9,IF('Vessel List B'!CC52=10,10,IF('Vessel List B'!CC52=11,11,IF('Vessel List B'!CC52=12,12,IF('Vessel List B'!CC52=13,13,IF('Vessel List B'!CC52=14,14,IF('Vessel List B'!CC52=15,15,IF('Vessel List B'!CC52=16,16,0))))))))))))))))))</f>
        <v xml:space="preserve"> </v>
      </c>
      <c r="GD53" s="154"/>
      <c r="GE53" s="158"/>
      <c r="GF53" s="390" t="str">
        <f t="shared" si="52"/>
        <v/>
      </c>
      <c r="GG53" s="158"/>
      <c r="GH53" s="137"/>
      <c r="GI53" s="388" t="str">
        <f t="shared" si="53"/>
        <v/>
      </c>
      <c r="GJ53" s="157" t="str">
        <f>IF(VALUE(IF('Vessel List B'!CP52=1,1,IF('Vessel List B'!CP52=2,2,IF('Vessel List B'!CP52=3,3,IF('Vessel List B'!CP52=4,4,IF('Vessel List B'!CP52=5,5,IF('Vessel List B'!CP52=6,6,IF('Vessel List B'!CP52=7,7,IF('Vessel List B'!CP52=8,8,IF('Vessel List B'!CP52=9,9,IF('Vessel List B'!CP52=10,10,IF('Vessel List B'!CP52=11,11,IF('Vessel List B'!CP52=12,12,IF('Vessel List B'!CP52=13,13,IF('Vessel List B'!CP52=14,14,IF('Vessel List B'!CP52=15,15,IF('Vessel List B'!CP52=16,16,0)))))))))))))))))=0," ",VALUE(IF('Vessel List B'!CP52=1,1,IF('Vessel List B'!CP52=2,2,IF('Vessel List B'!CP52=3,3,IF('Vessel List B'!CP52=4,4,IF('Vessel List B'!CP52=5,5,IF('Vessel List B'!CP52=6,6,IF('Vessel List B'!CP52=7,7,IF('Vessel List B'!CP52=8,8,IF('Vessel List B'!CP52=9,9,IF('Vessel List B'!CP52=10,10,IF('Vessel List B'!CP52=11,11,IF('Vessel List B'!CP52=12,12,IF('Vessel List B'!CP52=13,13,IF('Vessel List B'!CP52=14,14,IF('Vessel List B'!CP52=15,15,IF('Vessel List B'!CP52=16,16,0))))))))))))))))))</f>
        <v xml:space="preserve"> </v>
      </c>
      <c r="GK53" s="154"/>
      <c r="GL53" s="158"/>
      <c r="GM53" s="390" t="str">
        <f t="shared" si="54"/>
        <v/>
      </c>
      <c r="GN53" s="158"/>
      <c r="GO53" s="137"/>
      <c r="GP53" s="388" t="str">
        <f t="shared" si="55"/>
        <v/>
      </c>
      <c r="GQ53" s="157" t="str">
        <f>IF(VALUE(IF('Vessel List B'!DC52=1,1,IF('Vessel List B'!DC52=2,2,IF('Vessel List B'!DC52=3,3,IF('Vessel List B'!DC52=4,4,IF('Vessel List B'!DC52=5,5,IF('Vessel List B'!DC52=6,6,IF('Vessel List B'!DC52=7,7,IF('Vessel List B'!DC52=8,8,IF('Vessel List B'!DC52=9,9,IF('Vessel List B'!DC52=10,10,IF('Vessel List B'!DC52=11,11,IF('Vessel List B'!DC52=12,12,IF('Vessel List B'!DC52=13,13,IF('Vessel List B'!DC52=14,14,IF('Vessel List B'!DC52=15,15,IF('Vessel List B'!DC52=16,16,0)))))))))))))))))=0," ",VALUE(IF('Vessel List B'!DC52=1,1,IF('Vessel List B'!DC52=2,2,IF('Vessel List B'!DC52=3,3,IF('Vessel List B'!DC52=4,4,IF('Vessel List B'!DC52=5,5,IF('Vessel List B'!DC52=6,6,IF('Vessel List B'!DC52=7,7,IF('Vessel List B'!DC52=8,8,IF('Vessel List B'!DC52=9,9,IF('Vessel List B'!DC52=10,10,IF('Vessel List B'!DC52=11,11,IF('Vessel List B'!DC52=12,12,IF('Vessel List B'!DC52=13,13,IF('Vessel List B'!DC52=14,14,IF('Vessel List B'!DC52=15,15,IF('Vessel List B'!DC52=16,16,0))))))))))))))))))</f>
        <v xml:space="preserve"> </v>
      </c>
      <c r="GR53" s="154"/>
      <c r="GS53" s="158"/>
      <c r="GT53" s="390" t="str">
        <f t="shared" si="56"/>
        <v/>
      </c>
      <c r="GU53" s="158"/>
      <c r="GV53" s="137"/>
      <c r="GW53" s="388" t="str">
        <f t="shared" si="57"/>
        <v/>
      </c>
      <c r="GX53" s="157" t="str">
        <f>IF(VALUE(IF('Vessel List B'!DP52=1,1,IF('Vessel List B'!DP52=2,2,IF('Vessel List B'!DP52=3,3,IF('Vessel List B'!DP52=4,4,IF('Vessel List B'!DP52=5,5,IF('Vessel List B'!DP52=6,6,IF('Vessel List B'!DP52=7,7,IF('Vessel List B'!DP52=8,8,IF('Vessel List B'!DP52=9,9,IF('Vessel List B'!DP52=10,10,IF('Vessel List B'!DP52=11,11,IF('Vessel List B'!DP52=12,12,IF('Vessel List B'!DP52=13,13,IF('Vessel List B'!DP52=14,14,IF('Vessel List B'!DP52=15,15,IF('Vessel List B'!DP52=16,16,0)))))))))))))))))=0," ",VALUE(IF('Vessel List B'!DP52=1,1,IF('Vessel List B'!DP52=2,2,IF('Vessel List B'!DP52=3,3,IF('Vessel List B'!DP52=4,4,IF('Vessel List B'!DP52=5,5,IF('Vessel List B'!DP52=6,6,IF('Vessel List B'!DP52=7,7,IF('Vessel List B'!DP52=8,8,IF('Vessel List B'!DP52=9,9,IF('Vessel List B'!DP52=10,10,IF('Vessel List B'!DP52=11,11,IF('Vessel List B'!DP52=12,12,IF('Vessel List B'!DP52=13,13,IF('Vessel List B'!DP52=14,14,IF('Vessel List B'!DP52=15,15,IF('Vessel List B'!DP52=16,16,0))))))))))))))))))</f>
        <v xml:space="preserve"> </v>
      </c>
      <c r="GY53" s="154"/>
      <c r="GZ53" s="158"/>
      <c r="HA53" s="390" t="str">
        <f t="shared" si="58"/>
        <v/>
      </c>
      <c r="HB53" s="158"/>
      <c r="HC53" s="137"/>
      <c r="HD53" s="388" t="str">
        <f t="shared" si="59"/>
        <v/>
      </c>
      <c r="HE53" s="157" t="str">
        <f>IF(VALUE(IF('Vessel List B'!EC52=1,1,IF('Vessel List B'!EC52=2,2,IF('Vessel List B'!EC52=3,3,IF('Vessel List B'!EC52=4,4,IF('Vessel List B'!EC52=5,5,IF('Vessel List B'!EC52=6,6,IF('Vessel List B'!EC52=7,7,IF('Vessel List B'!EC52=8,8,IF('Vessel List B'!EC52=9,9,IF('Vessel List B'!EC52=10,10,IF('Vessel List B'!EC52=11,11,IF('Vessel List B'!EC52=12,12,IF('Vessel List B'!EC52=13,13,IF('Vessel List B'!EC52=14,14,IF('Vessel List B'!EC52=15,15,IF('Vessel List B'!EC52=16,16,0)))))))))))))))))=0," ",VALUE(IF('Vessel List B'!EC52=1,1,IF('Vessel List B'!EC52=2,2,IF('Vessel List B'!EC52=3,3,IF('Vessel List B'!EC52=4,4,IF('Vessel List B'!EC52=5,5,IF('Vessel List B'!EC52=6,6,IF('Vessel List B'!EC52=7,7,IF('Vessel List B'!EC52=8,8,IF('Vessel List B'!EC52=9,9,IF('Vessel List B'!EC52=10,10,IF('Vessel List B'!EC52=11,11,IF('Vessel List B'!EC52=12,12,IF('Vessel List B'!EC52=13,13,IF('Vessel List B'!EC52=14,14,IF('Vessel List B'!EC52=15,15,IF('Vessel List B'!EC52=16,16,0))))))))))))))))))</f>
        <v xml:space="preserve"> </v>
      </c>
      <c r="HF53" s="154"/>
      <c r="HG53" s="158"/>
      <c r="HH53" s="390" t="str">
        <f t="shared" si="60"/>
        <v/>
      </c>
      <c r="HI53" s="158"/>
      <c r="HJ53" s="137"/>
      <c r="HK53" s="388" t="str">
        <f t="shared" si="61"/>
        <v/>
      </c>
      <c r="HL53" s="157" t="str">
        <f>IF(VALUE(IF('Vessel List B'!EP52=1,1,IF('Vessel List B'!EP52=2,2,IF('Vessel List B'!EP52=3,3,IF('Vessel List B'!EP52=4,4,IF('Vessel List B'!EP52=5,5,IF('Vessel List B'!EP52=6,6,IF('Vessel List B'!EP52=7,7,IF('Vessel List B'!EP52=8,8,IF('Vessel List B'!EP52=9,9,IF('Vessel List B'!EP52=10,10,IF('Vessel List B'!EP52=11,11,IF('Vessel List B'!EP52=12,12,IF('Vessel List B'!EP52=13,13,IF('Vessel List B'!EP52=14,14,IF('Vessel List B'!EP52=15,15,IF('Vessel List B'!EP52=16,16,0)))))))))))))))))=0," ",VALUE(IF('Vessel List B'!EP52=1,1,IF('Vessel List B'!EP52=2,2,IF('Vessel List B'!EP52=3,3,IF('Vessel List B'!EP52=4,4,IF('Vessel List B'!EP52=5,5,IF('Vessel List B'!EP52=6,6,IF('Vessel List B'!EP52=7,7,IF('Vessel List B'!EP52=8,8,IF('Vessel List B'!EP52=9,9,IF('Vessel List B'!EP52=10,10,IF('Vessel List B'!EP52=11,11,IF('Vessel List B'!EP52=12,12,IF('Vessel List B'!EP52=13,13,IF('Vessel List B'!EP52=14,14,IF('Vessel List B'!EP52=15,15,IF('Vessel List B'!EP52=16,16,0))))))))))))))))))</f>
        <v xml:space="preserve"> </v>
      </c>
      <c r="HM53" s="154"/>
      <c r="HN53" s="158"/>
      <c r="HO53" s="390" t="str">
        <f t="shared" si="62"/>
        <v/>
      </c>
      <c r="HP53" s="158"/>
      <c r="HQ53" s="137"/>
      <c r="HR53" s="388" t="str">
        <f t="shared" si="63"/>
        <v/>
      </c>
      <c r="HS53" s="157" t="str">
        <f>IF(VALUE(IF('Vessel List B'!FC52=1,1,IF('Vessel List B'!FC52=2,2,IF('Vessel List B'!FC52=3,3,IF('Vessel List B'!FC52=4,4,IF('Vessel List B'!FC52=5,5,IF('Vessel List B'!FC52=6,6,IF('Vessel List B'!FC52=7,7,IF('Vessel List B'!FC52=8,8,IF('Vessel List B'!FC52=9,9,IF('Vessel List B'!FC52=10,10,IF('Vessel List B'!FC52=11,11,IF('Vessel List B'!FC52=12,12,IF('Vessel List B'!FC52=13,13,IF('Vessel List B'!FC52=14,14,IF('Vessel List B'!FC52=15,15,IF('Vessel List B'!FC52=16,16,0)))))))))))))))))=0," ",VALUE(IF('Vessel List B'!FC52=1,1,IF('Vessel List B'!FC52=2,2,IF('Vessel List B'!FC52=3,3,IF('Vessel List B'!FC52=4,4,IF('Vessel List B'!FC52=5,5,IF('Vessel List B'!FC52=6,6,IF('Vessel List B'!FC52=7,7,IF('Vessel List B'!FC52=8,8,IF('Vessel List B'!FC52=9,9,IF('Vessel List B'!FC52=10,10,IF('Vessel List B'!FC52=11,11,IF('Vessel List B'!FC52=12,12,IF('Vessel List B'!FC52=13,13,IF('Vessel List B'!FC52=14,14,IF('Vessel List B'!FC52=15,15,IF('Vessel List B'!FC52=16,16,0))))))))))))))))))</f>
        <v xml:space="preserve"> </v>
      </c>
      <c r="HT53" s="154"/>
      <c r="HU53" s="158"/>
      <c r="HV53" s="390" t="str">
        <f t="shared" si="64"/>
        <v/>
      </c>
      <c r="HW53" s="158"/>
      <c r="HX53" s="137"/>
      <c r="HY53" s="388" t="str">
        <f t="shared" si="65"/>
        <v/>
      </c>
      <c r="HZ53" s="157" t="str">
        <f>IF(VALUE(IF('Vessel List B'!FP52=1,1,IF('Vessel List B'!FP52=2,2,IF('Vessel List B'!FP52=3,3,IF('Vessel List B'!FP52=4,4,IF('Vessel List B'!FP52=5,5,IF('Vessel List B'!FP52=6,6,IF('Vessel List B'!FP52=7,7,IF('Vessel List B'!FP52=8,8,IF('Vessel List B'!FP52=9,9,IF('Vessel List B'!FP52=10,10,IF('Vessel List B'!FP52=11,11,IF('Vessel List B'!FP52=12,12,IF('Vessel List B'!FP52=13,13,IF('Vessel List B'!FP52=14,14,IF('Vessel List B'!FP52=15,15,IF('Vessel List B'!FP52=16,16,0)))))))))))))))))=0," ",VALUE(IF('Vessel List B'!FP52=1,1,IF('Vessel List B'!FP52=2,2,IF('Vessel List B'!FP52=3,3,IF('Vessel List B'!FP52=4,4,IF('Vessel List B'!FP52=5,5,IF('Vessel List B'!FP52=6,6,IF('Vessel List B'!FP52=7,7,IF('Vessel List B'!FP52=8,8,IF('Vessel List B'!FP52=9,9,IF('Vessel List B'!FP52=10,10,IF('Vessel List B'!FP52=11,11,IF('Vessel List B'!FP52=12,12,IF('Vessel List B'!FP52=13,13,IF('Vessel List B'!FP52=14,14,IF('Vessel List B'!FP52=15,15,IF('Vessel List B'!FP52=16,16,0))))))))))))))))))</f>
        <v xml:space="preserve"> </v>
      </c>
      <c r="IA53" s="154"/>
      <c r="IB53" s="158"/>
      <c r="IC53" s="390" t="str">
        <f t="shared" si="66"/>
        <v/>
      </c>
      <c r="ID53" s="158"/>
      <c r="IE53" s="137"/>
      <c r="IF53" s="388" t="str">
        <f t="shared" si="67"/>
        <v/>
      </c>
      <c r="IG53" s="157" t="str">
        <f>IF(VALUE(IF('Vessel List B'!GC52=1,1,IF('Vessel List B'!GC52=2,2,IF('Vessel List B'!GC52=3,3,IF('Vessel List B'!GC52=4,4,IF('Vessel List B'!GC52=5,5,IF('Vessel List B'!GC52=6,6,IF('Vessel List B'!GC52=7,7,IF('Vessel List B'!GC52=8,8,IF('Vessel List B'!GC52=9,9,IF('Vessel List B'!GC52=10,10,IF('Vessel List B'!GC52=11,11,IF('Vessel List B'!GC52=12,12,IF('Vessel List B'!GC52=13,13,IF('Vessel List B'!GC52=14,14,IF('Vessel List B'!GC52=15,15,IF('Vessel List B'!GC52=16,16,0)))))))))))))))))=0," ",VALUE(IF('Vessel List B'!GC52=1,1,IF('Vessel List B'!GC52=2,2,IF('Vessel List B'!GC52=3,3,IF('Vessel List B'!GC52=4,4,IF('Vessel List B'!GC52=5,5,IF('Vessel List B'!GC52=6,6,IF('Vessel List B'!GC52=7,7,IF('Vessel List B'!GC52=8,8,IF('Vessel List B'!GC52=9,9,IF('Vessel List B'!GC52=10,10,IF('Vessel List B'!GC52=11,11,IF('Vessel List B'!GC52=12,12,IF('Vessel List B'!GC52=13,13,IF('Vessel List B'!GC52=14,14,IF('Vessel List B'!GC52=15,15,IF('Vessel List B'!GC52=16,16,0))))))))))))))))))</f>
        <v xml:space="preserve"> </v>
      </c>
      <c r="IH53" s="154"/>
      <c r="II53" s="158"/>
      <c r="IJ53" s="390" t="str">
        <f t="shared" si="68"/>
        <v/>
      </c>
      <c r="IK53" s="158"/>
      <c r="IL53" s="137"/>
      <c r="IM53" s="388" t="str">
        <f t="shared" si="69"/>
        <v/>
      </c>
      <c r="IN53" s="157" t="str">
        <f>IF(VALUE(IF('Vessel List B'!GP52=1,1,IF('Vessel List B'!GP52=2,2,IF('Vessel List B'!GP52=3,3,IF('Vessel List B'!GP52=4,4,IF('Vessel List B'!GP52=5,5,IF('Vessel List B'!GP52=6,6,IF('Vessel List B'!GP52=7,7,IF('Vessel List B'!GP52=8,8,IF('Vessel List B'!GP52=9,9,IF('Vessel List B'!GP52=10,10,IF('Vessel List B'!GP52=11,11,IF('Vessel List B'!GP52=12,12,IF('Vessel List B'!GP52=13,13,IF('Vessel List B'!GP52=14,14,IF('Vessel List B'!GP52=15,15,IF('Vessel List B'!GP52=16,16,0)))))))))))))))))=0," ",VALUE(IF('Vessel List B'!GP52=1,1,IF('Vessel List B'!GP52=2,2,IF('Vessel List B'!GP52=3,3,IF('Vessel List B'!GP52=4,4,IF('Vessel List B'!GP52=5,5,IF('Vessel List B'!GP52=6,6,IF('Vessel List B'!GP52=7,7,IF('Vessel List B'!GP52=8,8,IF('Vessel List B'!GP52=9,9,IF('Vessel List B'!GP52=10,10,IF('Vessel List B'!GP52=11,11,IF('Vessel List B'!GP52=12,12,IF('Vessel List B'!GP52=13,13,IF('Vessel List B'!GP52=14,14,IF('Vessel List B'!GP52=15,15,IF('Vessel List B'!GP52=16,16,0))))))))))))))))))</f>
        <v xml:space="preserve"> </v>
      </c>
      <c r="IO53" s="154"/>
      <c r="IP53" s="158"/>
      <c r="IQ53" s="390" t="str">
        <f t="shared" si="70"/>
        <v/>
      </c>
      <c r="IR53" s="158"/>
      <c r="IS53" s="137"/>
      <c r="IT53" s="388" t="str">
        <f t="shared" si="71"/>
        <v/>
      </c>
      <c r="IU53" s="157" t="str">
        <f>IF(VALUE(IF('Vessel List B'!HC52=1,1,IF('Vessel List B'!HC52=2,2,IF('Vessel List B'!HC52=3,3,IF('Vessel List B'!HC52=4,4,IF('Vessel List B'!HC52=5,5,IF('Vessel List B'!HC52=6,6,IF('Vessel List B'!HC52=7,7,IF('Vessel List B'!HC52=8,8,IF('Vessel List B'!HC52=9,9,IF('Vessel List B'!HC52=10,10,IF('Vessel List B'!HC52=11,11,IF('Vessel List B'!HC52=12,12,IF('Vessel List B'!HC52=13,13,IF('Vessel List B'!HC52=14,14,IF('Vessel List B'!HC52=15,15,IF('Vessel List B'!HC52=16,16,0)))))))))))))))))=0," ",VALUE(IF('Vessel List B'!HC52=1,1,IF('Vessel List B'!HC52=2,2,IF('Vessel List B'!HC52=3,3,IF('Vessel List B'!HC52=4,4,IF('Vessel List B'!HC52=5,5,IF('Vessel List B'!HC52=6,6,IF('Vessel List B'!HC52=7,7,IF('Vessel List B'!HC52=8,8,IF('Vessel List B'!HC52=9,9,IF('Vessel List B'!HC52=10,10,IF('Vessel List B'!HC52=11,11,IF('Vessel List B'!HC52=12,12,IF('Vessel List B'!HC52=13,13,IF('Vessel List B'!HC52=14,14,IF('Vessel List B'!HC52=15,15,IF('Vessel List B'!HC52=16,16,0))))))))))))))))))</f>
        <v xml:space="preserve"> </v>
      </c>
      <c r="IV53" s="154"/>
      <c r="IW53" s="158"/>
      <c r="IX53" s="390" t="str">
        <f t="shared" si="72"/>
        <v/>
      </c>
      <c r="IY53" s="158"/>
      <c r="IZ53" s="137"/>
      <c r="JA53" s="388" t="str">
        <f t="shared" si="73"/>
        <v/>
      </c>
      <c r="JB53" s="157" t="str">
        <f>IF(VALUE(IF('Vessel List B'!HP52=1,1,IF('Vessel List B'!HP52=2,2,IF('Vessel List B'!HP52=3,3,IF('Vessel List B'!HP52=4,4,IF('Vessel List B'!HP52=5,5,IF('Vessel List B'!HP52=6,6,IF('Vessel List B'!HP52=7,7,IF('Vessel List B'!HP52=8,8,IF('Vessel List B'!HP52=9,9,IF('Vessel List B'!HP52=10,10,IF('Vessel List B'!HP52=11,11,IF('Vessel List B'!HP52=12,12,IF('Vessel List B'!HP52=13,13,IF('Vessel List B'!HP52=14,14,IF('Vessel List B'!HP52=15,15,IF('Vessel List B'!HP52=16,16,0)))))))))))))))))=0," ",VALUE(IF('Vessel List B'!HP52=1,1,IF('Vessel List B'!HP52=2,2,IF('Vessel List B'!HP52=3,3,IF('Vessel List B'!HP52=4,4,IF('Vessel List B'!HP52=5,5,IF('Vessel List B'!HP52=6,6,IF('Vessel List B'!HP52=7,7,IF('Vessel List B'!HP52=8,8,IF('Vessel List B'!HP52=9,9,IF('Vessel List B'!HP52=10,10,IF('Vessel List B'!HP52=11,11,IF('Vessel List B'!HP52=12,12,IF('Vessel List B'!HP52=13,13,IF('Vessel List B'!HP52=14,14,IF('Vessel List B'!HP52=15,15,IF('Vessel List B'!HP52=16,16,0))))))))))))))))))</f>
        <v xml:space="preserve"> </v>
      </c>
      <c r="JC53" s="154"/>
      <c r="JD53" s="158"/>
      <c r="JE53" s="390" t="str">
        <f t="shared" si="74"/>
        <v/>
      </c>
      <c r="JF53" s="158"/>
      <c r="JG53" s="137"/>
      <c r="JH53" s="388" t="str">
        <f t="shared" si="75"/>
        <v/>
      </c>
      <c r="JI53" s="157" t="str">
        <f>IF(VALUE(IF('Vessel List B'!IC52=1,1,IF('Vessel List B'!IC52=2,2,IF('Vessel List B'!IC52=3,3,IF('Vessel List B'!IC52=4,4,IF('Vessel List B'!IC52=5,5,IF('Vessel List B'!IC52=6,6,IF('Vessel List B'!IC52=7,7,IF('Vessel List B'!IC52=8,8,IF('Vessel List B'!IC52=9,9,IF('Vessel List B'!IC52=10,10,IF('Vessel List B'!IC52=11,11,IF('Vessel List B'!IC52=12,12,IF('Vessel List B'!IC52=13,13,IF('Vessel List B'!IC52=14,14,IF('Vessel List B'!IC52=15,15,IF('Vessel List B'!IC52=16,16,0)))))))))))))))))=0," ",VALUE(IF('Vessel List B'!IC52=1,1,IF('Vessel List B'!IC52=2,2,IF('Vessel List B'!IC52=3,3,IF('Vessel List B'!IC52=4,4,IF('Vessel List B'!IC52=5,5,IF('Vessel List B'!IC52=6,6,IF('Vessel List B'!IC52=7,7,IF('Vessel List B'!IC52=8,8,IF('Vessel List B'!IC52=9,9,IF('Vessel List B'!IC52=10,10,IF('Vessel List B'!IC52=11,11,IF('Vessel List B'!IC52=12,12,IF('Vessel List B'!IC52=13,13,IF('Vessel List B'!IC52=14,14,IF('Vessel List B'!IC52=15,15,IF('Vessel List B'!IC52=16,16,0))))))))))))))))))</f>
        <v xml:space="preserve"> </v>
      </c>
      <c r="JJ53" s="154"/>
      <c r="JK53" s="158"/>
      <c r="JL53" s="390" t="str">
        <f t="shared" si="76"/>
        <v/>
      </c>
      <c r="JM53" s="158"/>
      <c r="JN53" s="137"/>
      <c r="JO53" s="388" t="str">
        <f t="shared" si="77"/>
        <v/>
      </c>
      <c r="JP53" s="157" t="str">
        <f>IF(VALUE(IF('Vessel List B'!IP52=1,1,IF('Vessel List B'!IP52=2,2,IF('Vessel List B'!IP52=3,3,IF('Vessel List B'!IP52=4,4,IF('Vessel List B'!IP52=5,5,IF('Vessel List B'!IP52=6,6,IF('Vessel List B'!IP52=7,7,IF('Vessel List B'!IP52=8,8,IF('Vessel List B'!IP52=9,9,IF('Vessel List B'!IP52=10,10,IF('Vessel List B'!IP52=11,11,IF('Vessel List B'!IP52=12,12,IF('Vessel List B'!IP52=13,13,IF('Vessel List B'!IP52=14,14,IF('Vessel List B'!IP52=15,15,IF('Vessel List B'!IP52=16,16,0)))))))))))))))))=0," ",VALUE(IF('Vessel List B'!IP52=1,1,IF('Vessel List B'!IP52=2,2,IF('Vessel List B'!IP52=3,3,IF('Vessel List B'!IP52=4,4,IF('Vessel List B'!IP52=5,5,IF('Vessel List B'!IP52=6,6,IF('Vessel List B'!IP52=7,7,IF('Vessel List B'!IP52=8,8,IF('Vessel List B'!IP52=9,9,IF('Vessel List B'!IP52=10,10,IF('Vessel List B'!IP52=11,11,IF('Vessel List B'!IP52=12,12,IF('Vessel List B'!IP52=13,13,IF('Vessel List B'!IP52=14,14,IF('Vessel List B'!IP52=15,15,IF('Vessel List B'!IP52=16,16,0))))))))))))))))))</f>
        <v xml:space="preserve"> </v>
      </c>
      <c r="JQ53" s="154"/>
      <c r="JR53" s="158"/>
      <c r="JS53" s="390" t="str">
        <f t="shared" si="78"/>
        <v/>
      </c>
      <c r="JT53" s="158"/>
      <c r="JU53" s="137"/>
      <c r="JV53" s="397" t="str">
        <f t="shared" si="79"/>
        <v/>
      </c>
      <c r="JW53" s="403"/>
    </row>
    <row r="54" spans="1:283" ht="15" x14ac:dyDescent="0.25">
      <c r="A54" s="132">
        <f>'Vessel List A'!B53</f>
        <v>41628</v>
      </c>
      <c r="B54" s="157" t="str">
        <f>IF(VALUE(IF('Vessel List A'!C53=1,1,IF('Vessel List A'!C53=2,2,IF('Vessel List A'!C53=3,3,IF('Vessel List A'!C53=4,4,IF('Vessel List A'!C53=5,5,IF('Vessel List A'!C53=6,6,IF('Vessel List A'!C53=7,7,IF('Vessel List A'!C53=8,8,IF('Vessel List A'!C53=9,9,IF('Vessel List A'!C53=10,10,IF('Vessel List A'!C53=11,11,IF('Vessel List A'!C53=12,12,IF('Vessel List A'!C53=13,13,IF('Vessel List A'!C53=14,14,IF('Vessel List A'!C53=15,15,IF('Vessel List A'!C53=16,16,0)))))))))))))))))=0," ",VALUE(IF('Vessel List A'!C53=1,1,IF('Vessel List A'!C53=2,2,IF('Vessel List A'!C53=3,3,IF('Vessel List A'!C53=4,4,IF('Vessel List A'!C53=5,5,IF('Vessel List A'!C53=6,6,IF('Vessel List A'!C53=7,7,IF('Vessel List A'!C53=8,8,IF('Vessel List A'!C53=9,9,IF('Vessel List A'!C53=10,10,IF('Vessel List A'!C53=11,11,IF('Vessel List A'!C53=12,12,IF('Vessel List A'!C53=13,13,IF('Vessel List A'!C53=14,14,IF('Vessel List A'!C53=15,15,IF('Vessel List A'!C53=16,16,0))))))))))))))))))</f>
        <v xml:space="preserve"> </v>
      </c>
      <c r="C54" s="154"/>
      <c r="D54" s="158"/>
      <c r="E54" s="390" t="str">
        <f t="shared" si="0"/>
        <v/>
      </c>
      <c r="F54" s="158"/>
      <c r="G54" s="137"/>
      <c r="H54" s="388" t="str">
        <f t="shared" si="1"/>
        <v/>
      </c>
      <c r="I54" s="157" t="str">
        <f>IF(VALUE(IF('Vessel List A'!P53=1,1,IF('Vessel List A'!P53=2,2,IF('Vessel List A'!P53=3,3,IF('Vessel List A'!P53=4,4,IF('Vessel List A'!P53=5,5,IF('Vessel List A'!P53=6,6,IF('Vessel List A'!P53=7,7,IF('Vessel List A'!P53=8,8,IF('Vessel List A'!P53=9,9,IF('Vessel List A'!P53=10,10,IF('Vessel List A'!P53=11,11,IF('Vessel List A'!P53=12,12,IF('Vessel List A'!P53=13,13,IF('Vessel List A'!P53=14,14,IF('Vessel List A'!P53=15,15,IF('Vessel List A'!P53=16,16,0)))))))))))))))))=0," ",VALUE(IF('Vessel List A'!P53=1,1,IF('Vessel List A'!P53=2,2,IF('Vessel List A'!P53=3,3,IF('Vessel List A'!P53=4,4,IF('Vessel List A'!P53=5,5,IF('Vessel List A'!P53=6,6,IF('Vessel List A'!P53=7,7,IF('Vessel List A'!P53=8,8,IF('Vessel List A'!P53=9,9,IF('Vessel List A'!P53=10,10,IF('Vessel List A'!P53=11,11,IF('Vessel List A'!P53=12,12,IF('Vessel List A'!P53=13,13,IF('Vessel List A'!P53=14,14,IF('Vessel List A'!P53=15,15,IF('Vessel List A'!P53=16,16,0))))))))))))))))))</f>
        <v xml:space="preserve"> </v>
      </c>
      <c r="J54" s="154"/>
      <c r="K54" s="158"/>
      <c r="L54" s="390" t="str">
        <f t="shared" si="2"/>
        <v/>
      </c>
      <c r="M54" s="158"/>
      <c r="N54" s="137"/>
      <c r="O54" s="388" t="str">
        <f t="shared" si="3"/>
        <v/>
      </c>
      <c r="P54" s="157" t="str">
        <f>IF(VALUE(IF('Vessel List A'!AC53=1,1,IF('Vessel List A'!AC53=2,2,IF('Vessel List A'!AC53=3,3,IF('Vessel List A'!AC53=4,4,IF('Vessel List A'!AC53=5,5,IF('Vessel List A'!AC53=6,6,IF('Vessel List A'!AC53=7,7,IF('Vessel List A'!AC53=8,8,IF('Vessel List A'!AC53=9,9,IF('Vessel List A'!AC53=10,10,IF('Vessel List A'!AC53=11,11,IF('Vessel List A'!AC53=12,12,IF('Vessel List A'!AC53=13,13,IF('Vessel List A'!AC53=14,14,IF('Vessel List A'!AC53=15,15,IF('Vessel List A'!AC53=16,16,0)))))))))))))))))=0," ",VALUE(IF('Vessel List A'!AC53=1,1,IF('Vessel List A'!AC53=2,2,IF('Vessel List A'!AC53=3,3,IF('Vessel List A'!AC53=4,4,IF('Vessel List A'!AC53=5,5,IF('Vessel List A'!AC53=6,6,IF('Vessel List A'!AC53=7,7,IF('Vessel List A'!AC53=8,8,IF('Vessel List A'!AC53=9,9,IF('Vessel List A'!AC53=10,10,IF('Vessel List A'!AC53=11,11,IF('Vessel List A'!AC53=12,12,IF('Vessel List A'!AC53=13,13,IF('Vessel List A'!AC53=14,14,IF('Vessel List A'!AC53=15,15,IF('Vessel List A'!AC53=16,16,0))))))))))))))))))</f>
        <v xml:space="preserve"> </v>
      </c>
      <c r="Q54" s="154"/>
      <c r="R54" s="158"/>
      <c r="S54" s="390" t="str">
        <f t="shared" si="4"/>
        <v/>
      </c>
      <c r="T54" s="158"/>
      <c r="U54" s="137"/>
      <c r="V54" s="388" t="str">
        <f t="shared" si="5"/>
        <v/>
      </c>
      <c r="W54" s="157" t="str">
        <f>IF(VALUE(IF('Vessel List A'!AP53=1,1,IF('Vessel List A'!AP53=2,2,IF('Vessel List A'!AP53=3,3,IF('Vessel List A'!AP53=4,4,IF('Vessel List A'!AP53=5,5,IF('Vessel List A'!AP53=6,6,IF('Vessel List A'!AP53=7,7,IF('Vessel List A'!AP53=8,8,IF('Vessel List A'!AP53=9,9,IF('Vessel List A'!AP53=10,10,IF('Vessel List A'!AP53=11,11,IF('Vessel List A'!AP53=12,12,IF('Vessel List A'!AP53=13,13,IF('Vessel List A'!AP53=14,14,IF('Vessel List A'!AP53=15,15,IF('Vessel List A'!AP53=16,16,0)))))))))))))))))=0," ",VALUE(IF('Vessel List A'!AP53=1,1,IF('Vessel List A'!AP53=2,2,IF('Vessel List A'!AP53=3,3,IF('Vessel List A'!AP53=4,4,IF('Vessel List A'!AP53=5,5,IF('Vessel List A'!AP53=6,6,IF('Vessel List A'!AP53=7,7,IF('Vessel List A'!AP53=8,8,IF('Vessel List A'!AP53=9,9,IF('Vessel List A'!AP53=10,10,IF('Vessel List A'!AP53=11,11,IF('Vessel List A'!AP53=12,12,IF('Vessel List A'!AP53=13,13,IF('Vessel List A'!AP53=14,14,IF('Vessel List A'!AP53=15,15,IF('Vessel List A'!AP53=16,16,0))))))))))))))))))</f>
        <v xml:space="preserve"> </v>
      </c>
      <c r="X54" s="154"/>
      <c r="Y54" s="158"/>
      <c r="Z54" s="390" t="str">
        <f t="shared" si="6"/>
        <v/>
      </c>
      <c r="AA54" s="158"/>
      <c r="AB54" s="137"/>
      <c r="AC54" s="388" t="str">
        <f t="shared" si="7"/>
        <v/>
      </c>
      <c r="AD54" s="157" t="str">
        <f>IF(VALUE(IF('Vessel List A'!BC53=1,1,IF('Vessel List A'!BC53=2,2,IF('Vessel List A'!BC53=3,3,IF('Vessel List A'!BC53=4,4,IF('Vessel List A'!BC53=5,5,IF('Vessel List A'!BC53=6,6,IF('Vessel List A'!BC53=7,7,IF('Vessel List A'!BC53=8,8,IF('Vessel List A'!BC53=9,9,IF('Vessel List A'!BC53=10,10,IF('Vessel List A'!BC53=11,11,IF('Vessel List A'!BC53=12,12,IF('Vessel List A'!BC53=13,13,IF('Vessel List A'!BC53=14,14,IF('Vessel List A'!BC53=15,15,IF('Vessel List A'!BC53=16,16,0)))))))))))))))))=0," ",VALUE(IF('Vessel List A'!BC53=1,1,IF('Vessel List A'!BC53=2,2,IF('Vessel List A'!BC53=3,3,IF('Vessel List A'!BC53=4,4,IF('Vessel List A'!BC53=5,5,IF('Vessel List A'!BC53=6,6,IF('Vessel List A'!BC53=7,7,IF('Vessel List A'!BC53=8,8,IF('Vessel List A'!BC53=9,9,IF('Vessel List A'!BC53=10,10,IF('Vessel List A'!BC53=11,11,IF('Vessel List A'!BC53=12,12,IF('Vessel List A'!BC53=13,13,IF('Vessel List A'!BC53=14,14,IF('Vessel List A'!BC53=15,15,IF('Vessel List A'!BC53=16,16,0))))))))))))))))))</f>
        <v xml:space="preserve"> </v>
      </c>
      <c r="AE54" s="154"/>
      <c r="AF54" s="158"/>
      <c r="AG54" s="390" t="str">
        <f t="shared" si="8"/>
        <v/>
      </c>
      <c r="AH54" s="158"/>
      <c r="AI54" s="137"/>
      <c r="AJ54" s="388" t="str">
        <f t="shared" si="9"/>
        <v/>
      </c>
      <c r="AK54" s="157" t="str">
        <f>IF(VALUE(IF('Vessel List A'!BP53=1,1,IF('Vessel List A'!BP53=2,2,IF('Vessel List A'!BP53=3,3,IF('Vessel List A'!BP53=4,4,IF('Vessel List A'!BP53=5,5,IF('Vessel List A'!BP53=6,6,IF('Vessel List A'!BP53=7,7,IF('Vessel List A'!BP53=8,8,IF('Vessel List A'!BP53=9,9,IF('Vessel List A'!BP53=10,10,IF('Vessel List A'!BP53=11,11,IF('Vessel List A'!BP53=12,12,IF('Vessel List A'!BP53=13,13,IF('Vessel List A'!BP53=14,14,IF('Vessel List A'!BP53=15,15,IF('Vessel List A'!BP53=16,16,0)))))))))))))))))=0," ",VALUE(IF('Vessel List A'!BP53=1,1,IF('Vessel List A'!BP53=2,2,IF('Vessel List A'!BP53=3,3,IF('Vessel List A'!BP53=4,4,IF('Vessel List A'!BP53=5,5,IF('Vessel List A'!BP53=6,6,IF('Vessel List A'!BP53=7,7,IF('Vessel List A'!BP53=8,8,IF('Vessel List A'!BP53=9,9,IF('Vessel List A'!BP53=10,10,IF('Vessel List A'!BP53=11,11,IF('Vessel List A'!BP53=12,12,IF('Vessel List A'!BP53=13,13,IF('Vessel List A'!BP53=14,14,IF('Vessel List A'!BP53=15,15,IF('Vessel List A'!BP53=16,16,0))))))))))))))))))</f>
        <v xml:space="preserve"> </v>
      </c>
      <c r="AL54" s="154"/>
      <c r="AM54" s="158"/>
      <c r="AN54" s="390" t="str">
        <f t="shared" si="10"/>
        <v/>
      </c>
      <c r="AO54" s="158"/>
      <c r="AP54" s="137"/>
      <c r="AQ54" s="388" t="str">
        <f t="shared" si="11"/>
        <v/>
      </c>
      <c r="AR54" s="157" t="str">
        <f>IF(VALUE(IF('Vessel List A'!CC53=1,1,IF('Vessel List A'!CC53=2,2,IF('Vessel List A'!CC53=3,3,IF('Vessel List A'!CC53=4,4,IF('Vessel List A'!CC53=5,5,IF('Vessel List A'!CC53=6,6,IF('Vessel List A'!CC53=7,7,IF('Vessel List A'!CC53=8,8,IF('Vessel List A'!CC53=9,9,IF('Vessel List A'!CC53=10,10,IF('Vessel List A'!CC53=11,11,IF('Vessel List A'!CC53=12,12,IF('Vessel List A'!CC53=13,13,IF('Vessel List A'!CC53=14,14,IF('Vessel List A'!CC53=15,15,IF('Vessel List A'!CC53=16,16,0)))))))))))))))))=0," ",VALUE(IF('Vessel List A'!CC53=1,1,IF('Vessel List A'!CC53=2,2,IF('Vessel List A'!CC53=3,3,IF('Vessel List A'!CC53=4,4,IF('Vessel List A'!CC53=5,5,IF('Vessel List A'!CC53=6,6,IF('Vessel List A'!CC53=7,7,IF('Vessel List A'!CC53=8,8,IF('Vessel List A'!CC53=9,9,IF('Vessel List A'!CC53=10,10,IF('Vessel List A'!CC53=11,11,IF('Vessel List A'!CC53=12,12,IF('Vessel List A'!CC53=13,13,IF('Vessel List A'!CC53=14,14,IF('Vessel List A'!CC53=15,15,IF('Vessel List A'!CC53=16,16,0))))))))))))))))))</f>
        <v xml:space="preserve"> </v>
      </c>
      <c r="AS54" s="154"/>
      <c r="AT54" s="158"/>
      <c r="AU54" s="390" t="str">
        <f t="shared" si="12"/>
        <v/>
      </c>
      <c r="AV54" s="158"/>
      <c r="AW54" s="137"/>
      <c r="AX54" s="388" t="str">
        <f t="shared" si="13"/>
        <v/>
      </c>
      <c r="AY54" s="157" t="str">
        <f>IF(VALUE(IF('Vessel List A'!CP53=1,1,IF('Vessel List A'!CP53=2,2,IF('Vessel List A'!CP53=3,3,IF('Vessel List A'!CP53=4,4,IF('Vessel List A'!CP53=5,5,IF('Vessel List A'!CP53=6,6,IF('Vessel List A'!CP53=7,7,IF('Vessel List A'!CP53=8,8,IF('Vessel List A'!CP53=9,9,IF('Vessel List A'!CP53=10,10,IF('Vessel List A'!CP53=11,11,IF('Vessel List A'!CP53=12,12,IF('Vessel List A'!CP53=13,13,IF('Vessel List A'!CP53=14,14,IF('Vessel List A'!CP53=15,15,IF('Vessel List A'!CP53=16,16,0)))))))))))))))))=0," ",VALUE(IF('Vessel List A'!CP53=1,1,IF('Vessel List A'!CP53=2,2,IF('Vessel List A'!CP53=3,3,IF('Vessel List A'!CP53=4,4,IF('Vessel List A'!CP53=5,5,IF('Vessel List A'!CP53=6,6,IF('Vessel List A'!CP53=7,7,IF('Vessel List A'!CP53=8,8,IF('Vessel List A'!CP53=9,9,IF('Vessel List A'!CP53=10,10,IF('Vessel List A'!CP53=11,11,IF('Vessel List A'!CP53=12,12,IF('Vessel List A'!CP53=13,13,IF('Vessel List A'!CP53=14,14,IF('Vessel List A'!CP53=15,15,IF('Vessel List A'!CP53=16,16,0))))))))))))))))))</f>
        <v xml:space="preserve"> </v>
      </c>
      <c r="AZ54" s="154"/>
      <c r="BA54" s="158"/>
      <c r="BB54" s="390" t="str">
        <f t="shared" si="14"/>
        <v/>
      </c>
      <c r="BC54" s="158"/>
      <c r="BD54" s="137"/>
      <c r="BE54" s="388" t="str">
        <f t="shared" si="15"/>
        <v/>
      </c>
      <c r="BF54" s="157" t="str">
        <f>IF(VALUE(IF('Vessel List A'!DC53=1,1,IF('Vessel List A'!DC53=2,2,IF('Vessel List A'!DC53=3,3,IF('Vessel List A'!DC53=4,4,IF('Vessel List A'!DC53=5,5,IF('Vessel List A'!DC53=6,6,IF('Vessel List A'!DC53=7,7,IF('Vessel List A'!DC53=8,8,IF('Vessel List A'!DC53=9,9,IF('Vessel List A'!DC53=10,10,IF('Vessel List A'!DC53=11,11,IF('Vessel List A'!DC53=12,12,IF('Vessel List A'!DC53=13,13,IF('Vessel List A'!DC53=14,14,IF('Vessel List A'!DC53=15,15,IF('Vessel List A'!DC53=16,16,0)))))))))))))))))=0," ",VALUE(IF('Vessel List A'!DC53=1,1,IF('Vessel List A'!DC53=2,2,IF('Vessel List A'!DC53=3,3,IF('Vessel List A'!DC53=4,4,IF('Vessel List A'!DC53=5,5,IF('Vessel List A'!DC53=6,6,IF('Vessel List A'!DC53=7,7,IF('Vessel List A'!DC53=8,8,IF('Vessel List A'!DC53=9,9,IF('Vessel List A'!DC53=10,10,IF('Vessel List A'!DC53=11,11,IF('Vessel List A'!DC53=12,12,IF('Vessel List A'!DC53=13,13,IF('Vessel List A'!DC53=14,14,IF('Vessel List A'!DC53=15,15,IF('Vessel List A'!DC53=16,16,0))))))))))))))))))</f>
        <v xml:space="preserve"> </v>
      </c>
      <c r="BG54" s="154"/>
      <c r="BH54" s="158"/>
      <c r="BI54" s="390" t="str">
        <f t="shared" si="16"/>
        <v/>
      </c>
      <c r="BJ54" s="158"/>
      <c r="BK54" s="137"/>
      <c r="BL54" s="388" t="str">
        <f t="shared" si="17"/>
        <v/>
      </c>
      <c r="BM54" s="157" t="str">
        <f>IF(VALUE(IF('Vessel List A'!DP53=1,1,IF('Vessel List A'!DP53=2,2,IF('Vessel List A'!DP53=3,3,IF('Vessel List A'!DP53=4,4,IF('Vessel List A'!DP53=5,5,IF('Vessel List A'!DP53=6,6,IF('Vessel List A'!DP53=7,7,IF('Vessel List A'!DP53=8,8,IF('Vessel List A'!DP53=9,9,IF('Vessel List A'!DP53=10,10,IF('Vessel List A'!DP53=11,11,IF('Vessel List A'!DP53=12,12,IF('Vessel List A'!DP53=13,13,IF('Vessel List A'!DP53=14,14,IF('Vessel List A'!DP53=15,15,IF('Vessel List A'!DP53=16,16,0)))))))))))))))))=0," ",VALUE(IF('Vessel List A'!DP53=1,1,IF('Vessel List A'!DP53=2,2,IF('Vessel List A'!DP53=3,3,IF('Vessel List A'!DP53=4,4,IF('Vessel List A'!DP53=5,5,IF('Vessel List A'!DP53=6,6,IF('Vessel List A'!DP53=7,7,IF('Vessel List A'!DP53=8,8,IF('Vessel List A'!DP53=9,9,IF('Vessel List A'!DP53=10,10,IF('Vessel List A'!DP53=11,11,IF('Vessel List A'!DP53=12,12,IF('Vessel List A'!DP53=13,13,IF('Vessel List A'!DP53=14,14,IF('Vessel List A'!DP53=15,15,IF('Vessel List A'!DP53=16,16,0))))))))))))))))))</f>
        <v xml:space="preserve"> </v>
      </c>
      <c r="BN54" s="154"/>
      <c r="BO54" s="158"/>
      <c r="BP54" s="390" t="str">
        <f t="shared" si="18"/>
        <v/>
      </c>
      <c r="BQ54" s="158"/>
      <c r="BR54" s="137"/>
      <c r="BS54" s="388" t="str">
        <f t="shared" si="19"/>
        <v/>
      </c>
      <c r="BT54" s="157" t="str">
        <f>IF(VALUE(IF('Vessel List A'!EC53=1,1,IF('Vessel List A'!EC53=2,2,IF('Vessel List A'!EC53=3,3,IF('Vessel List A'!EC53=4,4,IF('Vessel List A'!EC53=5,5,IF('Vessel List A'!EC53=6,6,IF('Vessel List A'!EC53=7,7,IF('Vessel List A'!EC53=8,8,IF('Vessel List A'!EC53=9,9,IF('Vessel List A'!EC53=10,10,IF('Vessel List A'!EC53=11,11,IF('Vessel List A'!EC53=12,12,IF('Vessel List A'!EC53=13,13,IF('Vessel List A'!EC53=14,14,IF('Vessel List A'!EC53=15,15,IF('Vessel List A'!EC53=16,16,0)))))))))))))))))=0," ",VALUE(IF('Vessel List A'!EC53=1,1,IF('Vessel List A'!EC53=2,2,IF('Vessel List A'!EC53=3,3,IF('Vessel List A'!EC53=4,4,IF('Vessel List A'!EC53=5,5,IF('Vessel List A'!EC53=6,6,IF('Vessel List A'!EC53=7,7,IF('Vessel List A'!EC53=8,8,IF('Vessel List A'!EC53=9,9,IF('Vessel List A'!EC53=10,10,IF('Vessel List A'!EC53=11,11,IF('Vessel List A'!EC53=12,12,IF('Vessel List A'!EC53=13,13,IF('Vessel List A'!EC53=14,14,IF('Vessel List A'!EC53=15,15,IF('Vessel List A'!EC53=16,16,0))))))))))))))))))</f>
        <v xml:space="preserve"> </v>
      </c>
      <c r="BU54" s="154"/>
      <c r="BV54" s="158"/>
      <c r="BW54" s="390" t="str">
        <f t="shared" si="20"/>
        <v/>
      </c>
      <c r="BX54" s="158"/>
      <c r="BY54" s="137"/>
      <c r="BZ54" s="388" t="str">
        <f t="shared" si="21"/>
        <v/>
      </c>
      <c r="CA54" s="157" t="str">
        <f>IF(VALUE(IF('Vessel List A'!EP53=1,1,IF('Vessel List A'!EP53=2,2,IF('Vessel List A'!EP53=3,3,IF('Vessel List A'!EP53=4,4,IF('Vessel List A'!EP53=5,5,IF('Vessel List A'!EP53=6,6,IF('Vessel List A'!EP53=7,7,IF('Vessel List A'!EP53=8,8,IF('Vessel List A'!EP53=9,9,IF('Vessel List A'!EP53=10,10,IF('Vessel List A'!EP53=11,11,IF('Vessel List A'!EP53=12,12,IF('Vessel List A'!EP53=13,13,IF('Vessel List A'!EP53=14,14,IF('Vessel List A'!EP53=15,15,IF('Vessel List A'!EP53=16,16,0)))))))))))))))))=0," ",VALUE(IF('Vessel List A'!EP53=1,1,IF('Vessel List A'!EP53=2,2,IF('Vessel List A'!EP53=3,3,IF('Vessel List A'!EP53=4,4,IF('Vessel List A'!EP53=5,5,IF('Vessel List A'!EP53=6,6,IF('Vessel List A'!EP53=7,7,IF('Vessel List A'!EP53=8,8,IF('Vessel List A'!EP53=9,9,IF('Vessel List A'!EP53=10,10,IF('Vessel List A'!EP53=11,11,IF('Vessel List A'!EP53=12,12,IF('Vessel List A'!EP53=13,13,IF('Vessel List A'!EP53=14,14,IF('Vessel List A'!EP53=15,15,IF('Vessel List A'!EP53=16,16,0))))))))))))))))))</f>
        <v xml:space="preserve"> </v>
      </c>
      <c r="CB54" s="154"/>
      <c r="CC54" s="158"/>
      <c r="CD54" s="390" t="str">
        <f t="shared" si="22"/>
        <v/>
      </c>
      <c r="CE54" s="158"/>
      <c r="CF54" s="137"/>
      <c r="CG54" s="388" t="str">
        <f t="shared" si="23"/>
        <v/>
      </c>
      <c r="CH54" s="157" t="str">
        <f>IF(VALUE(IF('Vessel List A'!FC53=1,1,IF('Vessel List A'!FC53=2,2,IF('Vessel List A'!FC53=3,3,IF('Vessel List A'!FC53=4,4,IF('Vessel List A'!FC53=5,5,IF('Vessel List A'!FC53=6,6,IF('Vessel List A'!FC53=7,7,IF('Vessel List A'!FC53=8,8,IF('Vessel List A'!FC53=9,9,IF('Vessel List A'!FC53=10,10,IF('Vessel List A'!FC53=11,11,IF('Vessel List A'!FC53=12,12,IF('Vessel List A'!FC53=13,13,IF('Vessel List A'!FC53=14,14,IF('Vessel List A'!FC53=15,15,IF('Vessel List A'!FC53=16,16,0)))))))))))))))))=0," ",VALUE(IF('Vessel List A'!FC53=1,1,IF('Vessel List A'!FC53=2,2,IF('Vessel List A'!FC53=3,3,IF('Vessel List A'!FC53=4,4,IF('Vessel List A'!FC53=5,5,IF('Vessel List A'!FC53=6,6,IF('Vessel List A'!FC53=7,7,IF('Vessel List A'!FC53=8,8,IF('Vessel List A'!FC53=9,9,IF('Vessel List A'!FC53=10,10,IF('Vessel List A'!FC53=11,11,IF('Vessel List A'!FC53=12,12,IF('Vessel List A'!FC53=13,13,IF('Vessel List A'!FC53=14,14,IF('Vessel List A'!FC53=15,15,IF('Vessel List A'!FC53=16,16,0))))))))))))))))))</f>
        <v xml:space="preserve"> </v>
      </c>
      <c r="CI54" s="154"/>
      <c r="CJ54" s="158"/>
      <c r="CK54" s="390" t="str">
        <f t="shared" si="24"/>
        <v/>
      </c>
      <c r="CL54" s="158"/>
      <c r="CM54" s="137"/>
      <c r="CN54" s="388" t="str">
        <f t="shared" si="25"/>
        <v/>
      </c>
      <c r="CO54" s="157" t="str">
        <f>IF(VALUE(IF('Vessel List A'!FP53=1,1,IF('Vessel List A'!FP53=2,2,IF('Vessel List A'!FP53=3,3,IF('Vessel List A'!FP53=4,4,IF('Vessel List A'!FP53=5,5,IF('Vessel List A'!FP53=6,6,IF('Vessel List A'!FP53=7,7,IF('Vessel List A'!FP53=8,8,IF('Vessel List A'!FP53=9,9,IF('Vessel List A'!FP53=10,10,IF('Vessel List A'!FP53=11,11,IF('Vessel List A'!FP53=12,12,IF('Vessel List A'!FP53=13,13,IF('Vessel List A'!FP53=14,14,IF('Vessel List A'!FP53=15,15,IF('Vessel List A'!FP53=16,16,0)))))))))))))))))=0," ",VALUE(IF('Vessel List A'!FP53=1,1,IF('Vessel List A'!FP53=2,2,IF('Vessel List A'!FP53=3,3,IF('Vessel List A'!FP53=4,4,IF('Vessel List A'!FP53=5,5,IF('Vessel List A'!FP53=6,6,IF('Vessel List A'!FP53=7,7,IF('Vessel List A'!FP53=8,8,IF('Vessel List A'!FP53=9,9,IF('Vessel List A'!FP53=10,10,IF('Vessel List A'!FP53=11,11,IF('Vessel List A'!FP53=12,12,IF('Vessel List A'!FP53=13,13,IF('Vessel List A'!FP53=14,14,IF('Vessel List A'!FP53=15,15,IF('Vessel List A'!FP53=16,16,0))))))))))))))))))</f>
        <v xml:space="preserve"> </v>
      </c>
      <c r="CP54" s="154"/>
      <c r="CQ54" s="158"/>
      <c r="CR54" s="390" t="str">
        <f t="shared" si="26"/>
        <v/>
      </c>
      <c r="CS54" s="158"/>
      <c r="CT54" s="137"/>
      <c r="CU54" s="388" t="str">
        <f t="shared" si="27"/>
        <v/>
      </c>
      <c r="CV54" s="157" t="str">
        <f>IF(VALUE(IF('Vessel List A'!GC53=1,1,IF('Vessel List A'!GC53=2,2,IF('Vessel List A'!GC53=3,3,IF('Vessel List A'!GC53=4,4,IF('Vessel List A'!GC53=5,5,IF('Vessel List A'!GC53=6,6,IF('Vessel List A'!GC53=7,7,IF('Vessel List A'!GC53=8,8,IF('Vessel List A'!GC53=9,9,IF('Vessel List A'!GC53=10,10,IF('Vessel List A'!GC53=11,11,IF('Vessel List A'!GC53=12,12,IF('Vessel List A'!GC53=13,13,IF('Vessel List A'!GC53=14,14,IF('Vessel List A'!GC53=15,15,IF('Vessel List A'!GC53=16,16,0)))))))))))))))))=0," ",VALUE(IF('Vessel List A'!GC53=1,1,IF('Vessel List A'!GC53=2,2,IF('Vessel List A'!GC53=3,3,IF('Vessel List A'!GC53=4,4,IF('Vessel List A'!GC53=5,5,IF('Vessel List A'!GC53=6,6,IF('Vessel List A'!GC53=7,7,IF('Vessel List A'!GC53=8,8,IF('Vessel List A'!GC53=9,9,IF('Vessel List A'!GC53=10,10,IF('Vessel List A'!GC53=11,11,IF('Vessel List A'!GC53=12,12,IF('Vessel List A'!GC53=13,13,IF('Vessel List A'!GC53=14,14,IF('Vessel List A'!GC53=15,15,IF('Vessel List A'!GC53=16,16,0))))))))))))))))))</f>
        <v xml:space="preserve"> </v>
      </c>
      <c r="CW54" s="154"/>
      <c r="CX54" s="158"/>
      <c r="CY54" s="390" t="str">
        <f t="shared" si="28"/>
        <v/>
      </c>
      <c r="CZ54" s="158"/>
      <c r="DA54" s="137"/>
      <c r="DB54" s="388" t="str">
        <f t="shared" si="29"/>
        <v/>
      </c>
      <c r="DC54" s="157" t="str">
        <f>IF(VALUE(IF('Vessel List A'!GP53=1,1,IF('Vessel List A'!GP53=2,2,IF('Vessel List A'!GP53=3,3,IF('Vessel List A'!GP53=4,4,IF('Vessel List A'!GP53=5,5,IF('Vessel List A'!GP53=6,6,IF('Vessel List A'!GP53=7,7,IF('Vessel List A'!GP53=8,8,IF('Vessel List A'!GP53=9,9,IF('Vessel List A'!GP53=10,10,IF('Vessel List A'!GP53=11,11,IF('Vessel List A'!GP53=12,12,IF('Vessel List A'!GP53=13,13,IF('Vessel List A'!GP53=14,14,IF('Vessel List A'!GP53=15,15,IF('Vessel List A'!GP53=16,16,0)))))))))))))))))=0," ",VALUE(IF('Vessel List A'!GP53=1,1,IF('Vessel List A'!GP53=2,2,IF('Vessel List A'!GP53=3,3,IF('Vessel List A'!GP53=4,4,IF('Vessel List A'!GP53=5,5,IF('Vessel List A'!GP53=6,6,IF('Vessel List A'!GP53=7,7,IF('Vessel List A'!GP53=8,8,IF('Vessel List A'!GP53=9,9,IF('Vessel List A'!GP53=10,10,IF('Vessel List A'!GP53=11,11,IF('Vessel List A'!GP53=12,12,IF('Vessel List A'!GP53=13,13,IF('Vessel List A'!GP53=14,14,IF('Vessel List A'!GP53=15,15,IF('Vessel List A'!GP53=16,16,0))))))))))))))))))</f>
        <v xml:space="preserve"> </v>
      </c>
      <c r="DD54" s="154"/>
      <c r="DE54" s="158"/>
      <c r="DF54" s="390" t="str">
        <f t="shared" si="30"/>
        <v/>
      </c>
      <c r="DG54" s="158"/>
      <c r="DH54" s="137"/>
      <c r="DI54" s="388" t="str">
        <f t="shared" si="31"/>
        <v/>
      </c>
      <c r="DJ54" s="157" t="str">
        <f>IF(VALUE(IF('Vessel List A'!HC53=1,1,IF('Vessel List A'!HC53=2,2,IF('Vessel List A'!HC53=3,3,IF('Vessel List A'!HC53=4,4,IF('Vessel List A'!HC53=5,5,IF('Vessel List A'!HC53=6,6,IF('Vessel List A'!HC53=7,7,IF('Vessel List A'!HC53=8,8,IF('Vessel List A'!HC53=9,9,IF('Vessel List A'!HC53=10,10,IF('Vessel List A'!HC53=11,11,IF('Vessel List A'!HC53=12,12,IF('Vessel List A'!HC53=13,13,IF('Vessel List A'!HC53=14,14,IF('Vessel List A'!HC53=15,15,IF('Vessel List A'!HC53=16,16,0)))))))))))))))))=0," ",VALUE(IF('Vessel List A'!HC53=1,1,IF('Vessel List A'!HC53=2,2,IF('Vessel List A'!HC53=3,3,IF('Vessel List A'!HC53=4,4,IF('Vessel List A'!HC53=5,5,IF('Vessel List A'!HC53=6,6,IF('Vessel List A'!HC53=7,7,IF('Vessel List A'!HC53=8,8,IF('Vessel List A'!HC53=9,9,IF('Vessel List A'!HC53=10,10,IF('Vessel List A'!HC53=11,11,IF('Vessel List A'!HC53=12,12,IF('Vessel List A'!HC53=13,13,IF('Vessel List A'!HC53=14,14,IF('Vessel List A'!HC53=15,15,IF('Vessel List A'!HC53=16,16,0))))))))))))))))))</f>
        <v xml:space="preserve"> </v>
      </c>
      <c r="DK54" s="154"/>
      <c r="DL54" s="158"/>
      <c r="DM54" s="390" t="str">
        <f t="shared" si="32"/>
        <v/>
      </c>
      <c r="DN54" s="158"/>
      <c r="DO54" s="137"/>
      <c r="DP54" s="388" t="str">
        <f t="shared" si="33"/>
        <v/>
      </c>
      <c r="DQ54" s="157" t="str">
        <f>IF(VALUE(IF('Vessel List A'!HP53=1,1,IF('Vessel List A'!HP53=2,2,IF('Vessel List A'!HP53=3,3,IF('Vessel List A'!HP53=4,4,IF('Vessel List A'!HP53=5,5,IF('Vessel List A'!HP53=6,6,IF('Vessel List A'!HP53=7,7,IF('Vessel List A'!HP53=8,8,IF('Vessel List A'!HP53=9,9,IF('Vessel List A'!HP53=10,10,IF('Vessel List A'!HP53=11,11,IF('Vessel List A'!HP53=12,12,IF('Vessel List A'!HP53=13,13,IF('Vessel List A'!HP53=14,14,IF('Vessel List A'!HP53=15,15,IF('Vessel List A'!HP53=16,16,0)))))))))))))))))=0," ",VALUE(IF('Vessel List A'!HP53=1,1,IF('Vessel List A'!HP53=2,2,IF('Vessel List A'!HP53=3,3,IF('Vessel List A'!HP53=4,4,IF('Vessel List A'!HP53=5,5,IF('Vessel List A'!HP53=6,6,IF('Vessel List A'!HP53=7,7,IF('Vessel List A'!HP53=8,8,IF('Vessel List A'!HP53=9,9,IF('Vessel List A'!HP53=10,10,IF('Vessel List A'!HP53=11,11,IF('Vessel List A'!HP53=12,12,IF('Vessel List A'!HP53=13,13,IF('Vessel List A'!HP53=14,14,IF('Vessel List A'!HP53=15,15,IF('Vessel List A'!HP53=16,16,0))))))))))))))))))</f>
        <v xml:space="preserve"> </v>
      </c>
      <c r="DR54" s="154"/>
      <c r="DS54" s="158"/>
      <c r="DT54" s="390" t="str">
        <f t="shared" si="34"/>
        <v/>
      </c>
      <c r="DU54" s="158"/>
      <c r="DV54" s="137"/>
      <c r="DW54" s="388" t="str">
        <f t="shared" si="35"/>
        <v/>
      </c>
      <c r="DX54" s="157" t="str">
        <f>IF(VALUE(IF('Vessel List A'!IC53=1,1,IF('Vessel List A'!IC53=2,2,IF('Vessel List A'!IC53=3,3,IF('Vessel List A'!IC53=4,4,IF('Vessel List A'!IC53=5,5,IF('Vessel List A'!IC53=6,6,IF('Vessel List A'!IC53=7,7,IF('Vessel List A'!IC53=8,8,IF('Vessel List A'!IC53=9,9,IF('Vessel List A'!IC53=10,10,IF('Vessel List A'!IC53=11,11,IF('Vessel List A'!IC53=12,12,IF('Vessel List A'!IC53=13,13,IF('Vessel List A'!IC53=14,14,IF('Vessel List A'!IC53=15,15,IF('Vessel List A'!IC53=16,16,0)))))))))))))))))=0," ",VALUE(IF('Vessel List A'!IC53=1,1,IF('Vessel List A'!IC53=2,2,IF('Vessel List A'!IC53=3,3,IF('Vessel List A'!IC53=4,4,IF('Vessel List A'!IC53=5,5,IF('Vessel List A'!IC53=6,6,IF('Vessel List A'!IC53=7,7,IF('Vessel List A'!IC53=8,8,IF('Vessel List A'!IC53=9,9,IF('Vessel List A'!IC53=10,10,IF('Vessel List A'!IC53=11,11,IF('Vessel List A'!IC53=12,12,IF('Vessel List A'!IC53=13,13,IF('Vessel List A'!IC53=14,14,IF('Vessel List A'!IC53=15,15,IF('Vessel List A'!IC53=16,16,0))))))))))))))))))</f>
        <v xml:space="preserve"> </v>
      </c>
      <c r="DY54" s="154"/>
      <c r="DZ54" s="158"/>
      <c r="EA54" s="390" t="str">
        <f t="shared" si="36"/>
        <v/>
      </c>
      <c r="EB54" s="158"/>
      <c r="EC54" s="137"/>
      <c r="ED54" s="388" t="str">
        <f t="shared" si="37"/>
        <v/>
      </c>
      <c r="EE54" s="157" t="str">
        <f>IF(VALUE(IF('Vessel List A'!IP53=1,1,IF('Vessel List A'!IP53=2,2,IF('Vessel List A'!IP53=3,3,IF('Vessel List A'!IP53=4,4,IF('Vessel List A'!IP53=5,5,IF('Vessel List A'!IP53=6,6,IF('Vessel List A'!IP53=7,7,IF('Vessel List A'!IP53=8,8,IF('Vessel List A'!IP53=9,9,IF('Vessel List A'!IP53=10,10,IF('Vessel List A'!IP53=11,11,IF('Vessel List A'!IP53=12,12,IF('Vessel List A'!IP53=13,13,IF('Vessel List A'!IP53=14,14,IF('Vessel List A'!IP53=15,15,IF('Vessel List A'!IP53=16,16,0)))))))))))))))))=0," ",VALUE(IF('Vessel List A'!IP53=1,1,IF('Vessel List A'!IP53=2,2,IF('Vessel List A'!IP53=3,3,IF('Vessel List A'!IP53=4,4,IF('Vessel List A'!IP53=5,5,IF('Vessel List A'!IP53=6,6,IF('Vessel List A'!IP53=7,7,IF('Vessel List A'!IP53=8,8,IF('Vessel List A'!IP53=9,9,IF('Vessel List A'!IP53=10,10,IF('Vessel List A'!IP53=11,11,IF('Vessel List A'!IP53=12,12,IF('Vessel List A'!IP53=13,13,IF('Vessel List A'!IP53=14,14,IF('Vessel List A'!IP53=15,15,IF('Vessel List A'!IP53=16,16,0))))))))))))))))))</f>
        <v xml:space="preserve"> </v>
      </c>
      <c r="EF54" s="154"/>
      <c r="EG54" s="158"/>
      <c r="EH54" s="390" t="str">
        <f t="shared" si="38"/>
        <v/>
      </c>
      <c r="EI54" s="158"/>
      <c r="EJ54" s="137"/>
      <c r="EK54" s="397" t="str">
        <f t="shared" si="39"/>
        <v/>
      </c>
      <c r="EL54" s="144"/>
      <c r="EM54" s="157" t="str">
        <f>IF(VALUE(IF('Vessel List B'!C53=1,1,IF('Vessel List B'!C53=2,2,IF('Vessel List B'!C53=3,3,IF('Vessel List B'!C53=4,4,IF('Vessel List B'!C53=5,5,IF('Vessel List B'!C53=6,6,IF('Vessel List B'!C53=7,7,IF('Vessel List B'!C53=8,8,IF('Vessel List B'!C53=9,9,IF('Vessel List B'!C53=10,10,IF('Vessel List B'!C53=11,11,IF('Vessel List B'!C53=12,12,IF('Vessel List B'!C53=13,13,IF('Vessel List B'!C53=14,14,IF('Vessel List B'!C53=15,15,IF('Vessel List B'!C53=16,16,0)))))))))))))))))=0," ",VALUE(IF('Vessel List B'!C53=1,1,IF('Vessel List B'!C53=2,2,IF('Vessel List B'!C53=3,3,IF('Vessel List B'!C53=4,4,IF('Vessel List B'!C53=5,5,IF('Vessel List B'!C53=6,6,IF('Vessel List B'!C53=7,7,IF('Vessel List B'!C53=8,8,IF('Vessel List B'!C53=9,9,IF('Vessel List B'!C53=10,10,IF('Vessel List B'!C53=11,11,IF('Vessel List B'!C53=12,12,IF('Vessel List B'!C53=13,13,IF('Vessel List B'!C53=14,14,IF('Vessel List B'!C53=15,15,IF('Vessel List B'!C53=16,16,0))))))))))))))))))</f>
        <v xml:space="preserve"> </v>
      </c>
      <c r="EN54" s="154"/>
      <c r="EO54" s="158"/>
      <c r="EP54" s="390" t="str">
        <f t="shared" si="40"/>
        <v/>
      </c>
      <c r="EQ54" s="158"/>
      <c r="ER54" s="137"/>
      <c r="ES54" s="388" t="str">
        <f t="shared" si="41"/>
        <v/>
      </c>
      <c r="ET54" s="157" t="str">
        <f>IF(VALUE(IF('Vessel List B'!P53=1,1,IF('Vessel List B'!P53=2,2,IF('Vessel List B'!P53=3,3,IF('Vessel List B'!P53=4,4,IF('Vessel List B'!P53=5,5,IF('Vessel List B'!P53=6,6,IF('Vessel List B'!P53=7,7,IF('Vessel List B'!P53=8,8,IF('Vessel List B'!P53=9,9,IF('Vessel List B'!P53=10,10,IF('Vessel List B'!P53=11,11,IF('Vessel List B'!P53=12,12,IF('Vessel List B'!P53=13,13,IF('Vessel List B'!P53=14,14,IF('Vessel List B'!P53=15,15,IF('Vessel List B'!P53=16,16,0)))))))))))))))))=0," ",VALUE(IF('Vessel List B'!P53=1,1,IF('Vessel List B'!P53=2,2,IF('Vessel List B'!P53=3,3,IF('Vessel List B'!P53=4,4,IF('Vessel List B'!P53=5,5,IF('Vessel List B'!P53=6,6,IF('Vessel List B'!P53=7,7,IF('Vessel List B'!P53=8,8,IF('Vessel List B'!P53=9,9,IF('Vessel List B'!P53=10,10,IF('Vessel List B'!P53=11,11,IF('Vessel List B'!P53=12,12,IF('Vessel List B'!P53=13,13,IF('Vessel List B'!P53=14,14,IF('Vessel List B'!P53=15,15,IF('Vessel List B'!P53=16,16,0))))))))))))))))))</f>
        <v xml:space="preserve"> </v>
      </c>
      <c r="EU54" s="154"/>
      <c r="EV54" s="158"/>
      <c r="EW54" s="390" t="str">
        <f t="shared" si="42"/>
        <v/>
      </c>
      <c r="EX54" s="158"/>
      <c r="EY54" s="137"/>
      <c r="EZ54" s="388" t="str">
        <f t="shared" si="43"/>
        <v/>
      </c>
      <c r="FA54" s="157" t="str">
        <f>IF(VALUE(IF('Vessel List B'!AC53=1,1,IF('Vessel List B'!AC53=2,2,IF('Vessel List B'!AC53=3,3,IF('Vessel List B'!AC53=4,4,IF('Vessel List B'!AC53=5,5,IF('Vessel List B'!AC53=6,6,IF('Vessel List B'!AC53=7,7,IF('Vessel List B'!AC53=8,8,IF('Vessel List B'!AC53=9,9,IF('Vessel List B'!AC53=10,10,IF('Vessel List B'!AC53=11,11,IF('Vessel List B'!AC53=12,12,IF('Vessel List B'!AC53=13,13,IF('Vessel List B'!AC53=14,14,IF('Vessel List B'!AC53=15,15,IF('Vessel List B'!AC53=16,16,0)))))))))))))))))=0," ",VALUE(IF('Vessel List B'!AC53=1,1,IF('Vessel List B'!AC53=2,2,IF('Vessel List B'!AC53=3,3,IF('Vessel List B'!AC53=4,4,IF('Vessel List B'!AC53=5,5,IF('Vessel List B'!AC53=6,6,IF('Vessel List B'!AC53=7,7,IF('Vessel List B'!AC53=8,8,IF('Vessel List B'!AC53=9,9,IF('Vessel List B'!AC53=10,10,IF('Vessel List B'!AC53=11,11,IF('Vessel List B'!AC53=12,12,IF('Vessel List B'!AC53=13,13,IF('Vessel List B'!AC53=14,14,IF('Vessel List B'!AC53=15,15,IF('Vessel List B'!AC53=16,16,0))))))))))))))))))</f>
        <v xml:space="preserve"> </v>
      </c>
      <c r="FB54" s="154"/>
      <c r="FC54" s="158"/>
      <c r="FD54" s="390" t="str">
        <f t="shared" si="44"/>
        <v/>
      </c>
      <c r="FE54" s="158"/>
      <c r="FF54" s="137"/>
      <c r="FG54" s="388" t="str">
        <f t="shared" si="45"/>
        <v/>
      </c>
      <c r="FH54" s="157" t="str">
        <f>IF(VALUE(IF('Vessel List B'!AP53=1,1,IF('Vessel List B'!AP53=2,2,IF('Vessel List B'!AP53=3,3,IF('Vessel List B'!AP53=4,4,IF('Vessel List B'!AP53=5,5,IF('Vessel List B'!AP53=6,6,IF('Vessel List B'!AP53=7,7,IF('Vessel List B'!AP53=8,8,IF('Vessel List B'!AP53=9,9,IF('Vessel List B'!AP53=10,10,IF('Vessel List B'!AP53=11,11,IF('Vessel List B'!AP53=12,12,IF('Vessel List B'!AP53=13,13,IF('Vessel List B'!AP53=14,14,IF('Vessel List B'!AP53=15,15,IF('Vessel List B'!AP53=16,16,0)))))))))))))))))=0," ",VALUE(IF('Vessel List B'!AP53=1,1,IF('Vessel List B'!AP53=2,2,IF('Vessel List B'!AP53=3,3,IF('Vessel List B'!AP53=4,4,IF('Vessel List B'!AP53=5,5,IF('Vessel List B'!AP53=6,6,IF('Vessel List B'!AP53=7,7,IF('Vessel List B'!AP53=8,8,IF('Vessel List B'!AP53=9,9,IF('Vessel List B'!AP53=10,10,IF('Vessel List B'!AP53=11,11,IF('Vessel List B'!AP53=12,12,IF('Vessel List B'!AP53=13,13,IF('Vessel List B'!AP53=14,14,IF('Vessel List B'!AP53=15,15,IF('Vessel List B'!AP53=16,16,0))))))))))))))))))</f>
        <v xml:space="preserve"> </v>
      </c>
      <c r="FI54" s="154"/>
      <c r="FJ54" s="158"/>
      <c r="FK54" s="390" t="str">
        <f t="shared" si="46"/>
        <v/>
      </c>
      <c r="FL54" s="158"/>
      <c r="FM54" s="137"/>
      <c r="FN54" s="388" t="str">
        <f t="shared" si="47"/>
        <v/>
      </c>
      <c r="FO54" s="157" t="str">
        <f>IF(VALUE(IF('Vessel List B'!BC53=1,1,IF('Vessel List B'!BC53=2,2,IF('Vessel List B'!BC53=3,3,IF('Vessel List B'!BC53=4,4,IF('Vessel List B'!BC53=5,5,IF('Vessel List B'!BC53=6,6,IF('Vessel List B'!BC53=7,7,IF('Vessel List B'!BC53=8,8,IF('Vessel List B'!BC53=9,9,IF('Vessel List B'!BC53=10,10,IF('Vessel List B'!BC53=11,11,IF('Vessel List B'!BC53=12,12,IF('Vessel List B'!BC53=13,13,IF('Vessel List B'!BC53=14,14,IF('Vessel List B'!BC53=15,15,IF('Vessel List B'!BC53=16,16,0)))))))))))))))))=0," ",VALUE(IF('Vessel List B'!BC53=1,1,IF('Vessel List B'!BC53=2,2,IF('Vessel List B'!BC53=3,3,IF('Vessel List B'!BC53=4,4,IF('Vessel List B'!BC53=5,5,IF('Vessel List B'!BC53=6,6,IF('Vessel List B'!BC53=7,7,IF('Vessel List B'!BC53=8,8,IF('Vessel List B'!BC53=9,9,IF('Vessel List B'!BC53=10,10,IF('Vessel List B'!BC53=11,11,IF('Vessel List B'!BC53=12,12,IF('Vessel List B'!BC53=13,13,IF('Vessel List B'!BC53=14,14,IF('Vessel List B'!BC53=15,15,IF('Vessel List B'!BC53=16,16,0))))))))))))))))))</f>
        <v xml:space="preserve"> </v>
      </c>
      <c r="FP54" s="154"/>
      <c r="FQ54" s="158"/>
      <c r="FR54" s="390" t="str">
        <f t="shared" si="48"/>
        <v/>
      </c>
      <c r="FS54" s="158"/>
      <c r="FT54" s="137"/>
      <c r="FU54" s="388" t="str">
        <f t="shared" si="49"/>
        <v/>
      </c>
      <c r="FV54" s="157" t="str">
        <f>IF(VALUE(IF('Vessel List B'!BP53=1,1,IF('Vessel List B'!BP53=2,2,IF('Vessel List B'!BP53=3,3,IF('Vessel List B'!BP53=4,4,IF('Vessel List B'!BP53=5,5,IF('Vessel List B'!BP53=6,6,IF('Vessel List B'!BP53=7,7,IF('Vessel List B'!BP53=8,8,IF('Vessel List B'!BP53=9,9,IF('Vessel List B'!BP53=10,10,IF('Vessel List B'!BP53=11,11,IF('Vessel List B'!BP53=12,12,IF('Vessel List B'!BP53=13,13,IF('Vessel List B'!BP53=14,14,IF('Vessel List B'!BP53=15,15,IF('Vessel List B'!BP53=16,16,0)))))))))))))))))=0," ",VALUE(IF('Vessel List B'!BP53=1,1,IF('Vessel List B'!BP53=2,2,IF('Vessel List B'!BP53=3,3,IF('Vessel List B'!BP53=4,4,IF('Vessel List B'!BP53=5,5,IF('Vessel List B'!BP53=6,6,IF('Vessel List B'!BP53=7,7,IF('Vessel List B'!BP53=8,8,IF('Vessel List B'!BP53=9,9,IF('Vessel List B'!BP53=10,10,IF('Vessel List B'!BP53=11,11,IF('Vessel List B'!BP53=12,12,IF('Vessel List B'!BP53=13,13,IF('Vessel List B'!BP53=14,14,IF('Vessel List B'!BP53=15,15,IF('Vessel List B'!BP53=16,16,0))))))))))))))))))</f>
        <v xml:space="preserve"> </v>
      </c>
      <c r="FW54" s="154"/>
      <c r="FX54" s="158"/>
      <c r="FY54" s="390" t="str">
        <f t="shared" si="50"/>
        <v/>
      </c>
      <c r="FZ54" s="158"/>
      <c r="GA54" s="137"/>
      <c r="GB54" s="388" t="str">
        <f t="shared" si="51"/>
        <v/>
      </c>
      <c r="GC54" s="157" t="str">
        <f>IF(VALUE(IF('Vessel List B'!CC53=1,1,IF('Vessel List B'!CC53=2,2,IF('Vessel List B'!CC53=3,3,IF('Vessel List B'!CC53=4,4,IF('Vessel List B'!CC53=5,5,IF('Vessel List B'!CC53=6,6,IF('Vessel List B'!CC53=7,7,IF('Vessel List B'!CC53=8,8,IF('Vessel List B'!CC53=9,9,IF('Vessel List B'!CC53=10,10,IF('Vessel List B'!CC53=11,11,IF('Vessel List B'!CC53=12,12,IF('Vessel List B'!CC53=13,13,IF('Vessel List B'!CC53=14,14,IF('Vessel List B'!CC53=15,15,IF('Vessel List B'!CC53=16,16,0)))))))))))))))))=0," ",VALUE(IF('Vessel List B'!CC53=1,1,IF('Vessel List B'!CC53=2,2,IF('Vessel List B'!CC53=3,3,IF('Vessel List B'!CC53=4,4,IF('Vessel List B'!CC53=5,5,IF('Vessel List B'!CC53=6,6,IF('Vessel List B'!CC53=7,7,IF('Vessel List B'!CC53=8,8,IF('Vessel List B'!CC53=9,9,IF('Vessel List B'!CC53=10,10,IF('Vessel List B'!CC53=11,11,IF('Vessel List B'!CC53=12,12,IF('Vessel List B'!CC53=13,13,IF('Vessel List B'!CC53=14,14,IF('Vessel List B'!CC53=15,15,IF('Vessel List B'!CC53=16,16,0))))))))))))))))))</f>
        <v xml:space="preserve"> </v>
      </c>
      <c r="GD54" s="154"/>
      <c r="GE54" s="158"/>
      <c r="GF54" s="390" t="str">
        <f t="shared" si="52"/>
        <v/>
      </c>
      <c r="GG54" s="158"/>
      <c r="GH54" s="137"/>
      <c r="GI54" s="388" t="str">
        <f t="shared" si="53"/>
        <v/>
      </c>
      <c r="GJ54" s="157" t="str">
        <f>IF(VALUE(IF('Vessel List B'!CP53=1,1,IF('Vessel List B'!CP53=2,2,IF('Vessel List B'!CP53=3,3,IF('Vessel List B'!CP53=4,4,IF('Vessel List B'!CP53=5,5,IF('Vessel List B'!CP53=6,6,IF('Vessel List B'!CP53=7,7,IF('Vessel List B'!CP53=8,8,IF('Vessel List B'!CP53=9,9,IF('Vessel List B'!CP53=10,10,IF('Vessel List B'!CP53=11,11,IF('Vessel List B'!CP53=12,12,IF('Vessel List B'!CP53=13,13,IF('Vessel List B'!CP53=14,14,IF('Vessel List B'!CP53=15,15,IF('Vessel List B'!CP53=16,16,0)))))))))))))))))=0," ",VALUE(IF('Vessel List B'!CP53=1,1,IF('Vessel List B'!CP53=2,2,IF('Vessel List B'!CP53=3,3,IF('Vessel List B'!CP53=4,4,IF('Vessel List B'!CP53=5,5,IF('Vessel List B'!CP53=6,6,IF('Vessel List B'!CP53=7,7,IF('Vessel List B'!CP53=8,8,IF('Vessel List B'!CP53=9,9,IF('Vessel List B'!CP53=10,10,IF('Vessel List B'!CP53=11,11,IF('Vessel List B'!CP53=12,12,IF('Vessel List B'!CP53=13,13,IF('Vessel List B'!CP53=14,14,IF('Vessel List B'!CP53=15,15,IF('Vessel List B'!CP53=16,16,0))))))))))))))))))</f>
        <v xml:space="preserve"> </v>
      </c>
      <c r="GK54" s="154"/>
      <c r="GL54" s="158"/>
      <c r="GM54" s="390" t="str">
        <f t="shared" si="54"/>
        <v/>
      </c>
      <c r="GN54" s="158"/>
      <c r="GO54" s="137"/>
      <c r="GP54" s="388" t="str">
        <f t="shared" si="55"/>
        <v/>
      </c>
      <c r="GQ54" s="157" t="str">
        <f>IF(VALUE(IF('Vessel List B'!DC53=1,1,IF('Vessel List B'!DC53=2,2,IF('Vessel List B'!DC53=3,3,IF('Vessel List B'!DC53=4,4,IF('Vessel List B'!DC53=5,5,IF('Vessel List B'!DC53=6,6,IF('Vessel List B'!DC53=7,7,IF('Vessel List B'!DC53=8,8,IF('Vessel List B'!DC53=9,9,IF('Vessel List B'!DC53=10,10,IF('Vessel List B'!DC53=11,11,IF('Vessel List B'!DC53=12,12,IF('Vessel List B'!DC53=13,13,IF('Vessel List B'!DC53=14,14,IF('Vessel List B'!DC53=15,15,IF('Vessel List B'!DC53=16,16,0)))))))))))))))))=0," ",VALUE(IF('Vessel List B'!DC53=1,1,IF('Vessel List B'!DC53=2,2,IF('Vessel List B'!DC53=3,3,IF('Vessel List B'!DC53=4,4,IF('Vessel List B'!DC53=5,5,IF('Vessel List B'!DC53=6,6,IF('Vessel List B'!DC53=7,7,IF('Vessel List B'!DC53=8,8,IF('Vessel List B'!DC53=9,9,IF('Vessel List B'!DC53=10,10,IF('Vessel List B'!DC53=11,11,IF('Vessel List B'!DC53=12,12,IF('Vessel List B'!DC53=13,13,IF('Vessel List B'!DC53=14,14,IF('Vessel List B'!DC53=15,15,IF('Vessel List B'!DC53=16,16,0))))))))))))))))))</f>
        <v xml:space="preserve"> </v>
      </c>
      <c r="GR54" s="154"/>
      <c r="GS54" s="158"/>
      <c r="GT54" s="390" t="str">
        <f t="shared" si="56"/>
        <v/>
      </c>
      <c r="GU54" s="158"/>
      <c r="GV54" s="137"/>
      <c r="GW54" s="388" t="str">
        <f t="shared" si="57"/>
        <v/>
      </c>
      <c r="GX54" s="157" t="str">
        <f>IF(VALUE(IF('Vessel List B'!DP53=1,1,IF('Vessel List B'!DP53=2,2,IF('Vessel List B'!DP53=3,3,IF('Vessel List B'!DP53=4,4,IF('Vessel List B'!DP53=5,5,IF('Vessel List B'!DP53=6,6,IF('Vessel List B'!DP53=7,7,IF('Vessel List B'!DP53=8,8,IF('Vessel List B'!DP53=9,9,IF('Vessel List B'!DP53=10,10,IF('Vessel List B'!DP53=11,11,IF('Vessel List B'!DP53=12,12,IF('Vessel List B'!DP53=13,13,IF('Vessel List B'!DP53=14,14,IF('Vessel List B'!DP53=15,15,IF('Vessel List B'!DP53=16,16,0)))))))))))))))))=0," ",VALUE(IF('Vessel List B'!DP53=1,1,IF('Vessel List B'!DP53=2,2,IF('Vessel List B'!DP53=3,3,IF('Vessel List B'!DP53=4,4,IF('Vessel List B'!DP53=5,5,IF('Vessel List B'!DP53=6,6,IF('Vessel List B'!DP53=7,7,IF('Vessel List B'!DP53=8,8,IF('Vessel List B'!DP53=9,9,IF('Vessel List B'!DP53=10,10,IF('Vessel List B'!DP53=11,11,IF('Vessel List B'!DP53=12,12,IF('Vessel List B'!DP53=13,13,IF('Vessel List B'!DP53=14,14,IF('Vessel List B'!DP53=15,15,IF('Vessel List B'!DP53=16,16,0))))))))))))))))))</f>
        <v xml:space="preserve"> </v>
      </c>
      <c r="GY54" s="154"/>
      <c r="GZ54" s="158"/>
      <c r="HA54" s="390" t="str">
        <f t="shared" si="58"/>
        <v/>
      </c>
      <c r="HB54" s="158"/>
      <c r="HC54" s="137"/>
      <c r="HD54" s="388" t="str">
        <f t="shared" si="59"/>
        <v/>
      </c>
      <c r="HE54" s="157" t="str">
        <f>IF(VALUE(IF('Vessel List B'!EC53=1,1,IF('Vessel List B'!EC53=2,2,IF('Vessel List B'!EC53=3,3,IF('Vessel List B'!EC53=4,4,IF('Vessel List B'!EC53=5,5,IF('Vessel List B'!EC53=6,6,IF('Vessel List B'!EC53=7,7,IF('Vessel List B'!EC53=8,8,IF('Vessel List B'!EC53=9,9,IF('Vessel List B'!EC53=10,10,IF('Vessel List B'!EC53=11,11,IF('Vessel List B'!EC53=12,12,IF('Vessel List B'!EC53=13,13,IF('Vessel List B'!EC53=14,14,IF('Vessel List B'!EC53=15,15,IF('Vessel List B'!EC53=16,16,0)))))))))))))))))=0," ",VALUE(IF('Vessel List B'!EC53=1,1,IF('Vessel List B'!EC53=2,2,IF('Vessel List B'!EC53=3,3,IF('Vessel List B'!EC53=4,4,IF('Vessel List B'!EC53=5,5,IF('Vessel List B'!EC53=6,6,IF('Vessel List B'!EC53=7,7,IF('Vessel List B'!EC53=8,8,IF('Vessel List B'!EC53=9,9,IF('Vessel List B'!EC53=10,10,IF('Vessel List B'!EC53=11,11,IF('Vessel List B'!EC53=12,12,IF('Vessel List B'!EC53=13,13,IF('Vessel List B'!EC53=14,14,IF('Vessel List B'!EC53=15,15,IF('Vessel List B'!EC53=16,16,0))))))))))))))))))</f>
        <v xml:space="preserve"> </v>
      </c>
      <c r="HF54" s="154"/>
      <c r="HG54" s="158"/>
      <c r="HH54" s="390" t="str">
        <f t="shared" si="60"/>
        <v/>
      </c>
      <c r="HI54" s="158"/>
      <c r="HJ54" s="137"/>
      <c r="HK54" s="388" t="str">
        <f t="shared" si="61"/>
        <v/>
      </c>
      <c r="HL54" s="157" t="str">
        <f>IF(VALUE(IF('Vessel List B'!EP53=1,1,IF('Vessel List B'!EP53=2,2,IF('Vessel List B'!EP53=3,3,IF('Vessel List B'!EP53=4,4,IF('Vessel List B'!EP53=5,5,IF('Vessel List B'!EP53=6,6,IF('Vessel List B'!EP53=7,7,IF('Vessel List B'!EP53=8,8,IF('Vessel List B'!EP53=9,9,IF('Vessel List B'!EP53=10,10,IF('Vessel List B'!EP53=11,11,IF('Vessel List B'!EP53=12,12,IF('Vessel List B'!EP53=13,13,IF('Vessel List B'!EP53=14,14,IF('Vessel List B'!EP53=15,15,IF('Vessel List B'!EP53=16,16,0)))))))))))))))))=0," ",VALUE(IF('Vessel List B'!EP53=1,1,IF('Vessel List B'!EP53=2,2,IF('Vessel List B'!EP53=3,3,IF('Vessel List B'!EP53=4,4,IF('Vessel List B'!EP53=5,5,IF('Vessel List B'!EP53=6,6,IF('Vessel List B'!EP53=7,7,IF('Vessel List B'!EP53=8,8,IF('Vessel List B'!EP53=9,9,IF('Vessel List B'!EP53=10,10,IF('Vessel List B'!EP53=11,11,IF('Vessel List B'!EP53=12,12,IF('Vessel List B'!EP53=13,13,IF('Vessel List B'!EP53=14,14,IF('Vessel List B'!EP53=15,15,IF('Vessel List B'!EP53=16,16,0))))))))))))))))))</f>
        <v xml:space="preserve"> </v>
      </c>
      <c r="HM54" s="154"/>
      <c r="HN54" s="158"/>
      <c r="HO54" s="390" t="str">
        <f t="shared" si="62"/>
        <v/>
      </c>
      <c r="HP54" s="158"/>
      <c r="HQ54" s="137"/>
      <c r="HR54" s="388" t="str">
        <f t="shared" si="63"/>
        <v/>
      </c>
      <c r="HS54" s="157" t="str">
        <f>IF(VALUE(IF('Vessel List B'!FC53=1,1,IF('Vessel List B'!FC53=2,2,IF('Vessel List B'!FC53=3,3,IF('Vessel List B'!FC53=4,4,IF('Vessel List B'!FC53=5,5,IF('Vessel List B'!FC53=6,6,IF('Vessel List B'!FC53=7,7,IF('Vessel List B'!FC53=8,8,IF('Vessel List B'!FC53=9,9,IF('Vessel List B'!FC53=10,10,IF('Vessel List B'!FC53=11,11,IF('Vessel List B'!FC53=12,12,IF('Vessel List B'!FC53=13,13,IF('Vessel List B'!FC53=14,14,IF('Vessel List B'!FC53=15,15,IF('Vessel List B'!FC53=16,16,0)))))))))))))))))=0," ",VALUE(IF('Vessel List B'!FC53=1,1,IF('Vessel List B'!FC53=2,2,IF('Vessel List B'!FC53=3,3,IF('Vessel List B'!FC53=4,4,IF('Vessel List B'!FC53=5,5,IF('Vessel List B'!FC53=6,6,IF('Vessel List B'!FC53=7,7,IF('Vessel List B'!FC53=8,8,IF('Vessel List B'!FC53=9,9,IF('Vessel List B'!FC53=10,10,IF('Vessel List B'!FC53=11,11,IF('Vessel List B'!FC53=12,12,IF('Vessel List B'!FC53=13,13,IF('Vessel List B'!FC53=14,14,IF('Vessel List B'!FC53=15,15,IF('Vessel List B'!FC53=16,16,0))))))))))))))))))</f>
        <v xml:space="preserve"> </v>
      </c>
      <c r="HT54" s="154"/>
      <c r="HU54" s="158"/>
      <c r="HV54" s="390" t="str">
        <f t="shared" si="64"/>
        <v/>
      </c>
      <c r="HW54" s="158"/>
      <c r="HX54" s="137"/>
      <c r="HY54" s="388" t="str">
        <f t="shared" si="65"/>
        <v/>
      </c>
      <c r="HZ54" s="157" t="str">
        <f>IF(VALUE(IF('Vessel List B'!FP53=1,1,IF('Vessel List B'!FP53=2,2,IF('Vessel List B'!FP53=3,3,IF('Vessel List B'!FP53=4,4,IF('Vessel List B'!FP53=5,5,IF('Vessel List B'!FP53=6,6,IF('Vessel List B'!FP53=7,7,IF('Vessel List B'!FP53=8,8,IF('Vessel List B'!FP53=9,9,IF('Vessel List B'!FP53=10,10,IF('Vessel List B'!FP53=11,11,IF('Vessel List B'!FP53=12,12,IF('Vessel List B'!FP53=13,13,IF('Vessel List B'!FP53=14,14,IF('Vessel List B'!FP53=15,15,IF('Vessel List B'!FP53=16,16,0)))))))))))))))))=0," ",VALUE(IF('Vessel List B'!FP53=1,1,IF('Vessel List B'!FP53=2,2,IF('Vessel List B'!FP53=3,3,IF('Vessel List B'!FP53=4,4,IF('Vessel List B'!FP53=5,5,IF('Vessel List B'!FP53=6,6,IF('Vessel List B'!FP53=7,7,IF('Vessel List B'!FP53=8,8,IF('Vessel List B'!FP53=9,9,IF('Vessel List B'!FP53=10,10,IF('Vessel List B'!FP53=11,11,IF('Vessel List B'!FP53=12,12,IF('Vessel List B'!FP53=13,13,IF('Vessel List B'!FP53=14,14,IF('Vessel List B'!FP53=15,15,IF('Vessel List B'!FP53=16,16,0))))))))))))))))))</f>
        <v xml:space="preserve"> </v>
      </c>
      <c r="IA54" s="154"/>
      <c r="IB54" s="158"/>
      <c r="IC54" s="390" t="str">
        <f t="shared" si="66"/>
        <v/>
      </c>
      <c r="ID54" s="158"/>
      <c r="IE54" s="137"/>
      <c r="IF54" s="388" t="str">
        <f t="shared" si="67"/>
        <v/>
      </c>
      <c r="IG54" s="157" t="str">
        <f>IF(VALUE(IF('Vessel List B'!GC53=1,1,IF('Vessel List B'!GC53=2,2,IF('Vessel List B'!GC53=3,3,IF('Vessel List B'!GC53=4,4,IF('Vessel List B'!GC53=5,5,IF('Vessel List B'!GC53=6,6,IF('Vessel List B'!GC53=7,7,IF('Vessel List B'!GC53=8,8,IF('Vessel List B'!GC53=9,9,IF('Vessel List B'!GC53=10,10,IF('Vessel List B'!GC53=11,11,IF('Vessel List B'!GC53=12,12,IF('Vessel List B'!GC53=13,13,IF('Vessel List B'!GC53=14,14,IF('Vessel List B'!GC53=15,15,IF('Vessel List B'!GC53=16,16,0)))))))))))))))))=0," ",VALUE(IF('Vessel List B'!GC53=1,1,IF('Vessel List B'!GC53=2,2,IF('Vessel List B'!GC53=3,3,IF('Vessel List B'!GC53=4,4,IF('Vessel List B'!GC53=5,5,IF('Vessel List B'!GC53=6,6,IF('Vessel List B'!GC53=7,7,IF('Vessel List B'!GC53=8,8,IF('Vessel List B'!GC53=9,9,IF('Vessel List B'!GC53=10,10,IF('Vessel List B'!GC53=11,11,IF('Vessel List B'!GC53=12,12,IF('Vessel List B'!GC53=13,13,IF('Vessel List B'!GC53=14,14,IF('Vessel List B'!GC53=15,15,IF('Vessel List B'!GC53=16,16,0))))))))))))))))))</f>
        <v xml:space="preserve"> </v>
      </c>
      <c r="IH54" s="154"/>
      <c r="II54" s="158"/>
      <c r="IJ54" s="390" t="str">
        <f t="shared" si="68"/>
        <v/>
      </c>
      <c r="IK54" s="158"/>
      <c r="IL54" s="137"/>
      <c r="IM54" s="388" t="str">
        <f t="shared" si="69"/>
        <v/>
      </c>
      <c r="IN54" s="157" t="str">
        <f>IF(VALUE(IF('Vessel List B'!GP53=1,1,IF('Vessel List B'!GP53=2,2,IF('Vessel List B'!GP53=3,3,IF('Vessel List B'!GP53=4,4,IF('Vessel List B'!GP53=5,5,IF('Vessel List B'!GP53=6,6,IF('Vessel List B'!GP53=7,7,IF('Vessel List B'!GP53=8,8,IF('Vessel List B'!GP53=9,9,IF('Vessel List B'!GP53=10,10,IF('Vessel List B'!GP53=11,11,IF('Vessel List B'!GP53=12,12,IF('Vessel List B'!GP53=13,13,IF('Vessel List B'!GP53=14,14,IF('Vessel List B'!GP53=15,15,IF('Vessel List B'!GP53=16,16,0)))))))))))))))))=0," ",VALUE(IF('Vessel List B'!GP53=1,1,IF('Vessel List B'!GP53=2,2,IF('Vessel List B'!GP53=3,3,IF('Vessel List B'!GP53=4,4,IF('Vessel List B'!GP53=5,5,IF('Vessel List B'!GP53=6,6,IF('Vessel List B'!GP53=7,7,IF('Vessel List B'!GP53=8,8,IF('Vessel List B'!GP53=9,9,IF('Vessel List B'!GP53=10,10,IF('Vessel List B'!GP53=11,11,IF('Vessel List B'!GP53=12,12,IF('Vessel List B'!GP53=13,13,IF('Vessel List B'!GP53=14,14,IF('Vessel List B'!GP53=15,15,IF('Vessel List B'!GP53=16,16,0))))))))))))))))))</f>
        <v xml:space="preserve"> </v>
      </c>
      <c r="IO54" s="154"/>
      <c r="IP54" s="158"/>
      <c r="IQ54" s="390" t="str">
        <f t="shared" si="70"/>
        <v/>
      </c>
      <c r="IR54" s="158"/>
      <c r="IS54" s="137"/>
      <c r="IT54" s="388" t="str">
        <f t="shared" si="71"/>
        <v/>
      </c>
      <c r="IU54" s="157" t="str">
        <f>IF(VALUE(IF('Vessel List B'!HC53=1,1,IF('Vessel List B'!HC53=2,2,IF('Vessel List B'!HC53=3,3,IF('Vessel List B'!HC53=4,4,IF('Vessel List B'!HC53=5,5,IF('Vessel List B'!HC53=6,6,IF('Vessel List B'!HC53=7,7,IF('Vessel List B'!HC53=8,8,IF('Vessel List B'!HC53=9,9,IF('Vessel List B'!HC53=10,10,IF('Vessel List B'!HC53=11,11,IF('Vessel List B'!HC53=12,12,IF('Vessel List B'!HC53=13,13,IF('Vessel List B'!HC53=14,14,IF('Vessel List B'!HC53=15,15,IF('Vessel List B'!HC53=16,16,0)))))))))))))))))=0," ",VALUE(IF('Vessel List B'!HC53=1,1,IF('Vessel List B'!HC53=2,2,IF('Vessel List B'!HC53=3,3,IF('Vessel List B'!HC53=4,4,IF('Vessel List B'!HC53=5,5,IF('Vessel List B'!HC53=6,6,IF('Vessel List B'!HC53=7,7,IF('Vessel List B'!HC53=8,8,IF('Vessel List B'!HC53=9,9,IF('Vessel List B'!HC53=10,10,IF('Vessel List B'!HC53=11,11,IF('Vessel List B'!HC53=12,12,IF('Vessel List B'!HC53=13,13,IF('Vessel List B'!HC53=14,14,IF('Vessel List B'!HC53=15,15,IF('Vessel List B'!HC53=16,16,0))))))))))))))))))</f>
        <v xml:space="preserve"> </v>
      </c>
      <c r="IV54" s="154"/>
      <c r="IW54" s="158"/>
      <c r="IX54" s="390" t="str">
        <f t="shared" si="72"/>
        <v/>
      </c>
      <c r="IY54" s="158"/>
      <c r="IZ54" s="137"/>
      <c r="JA54" s="388" t="str">
        <f t="shared" si="73"/>
        <v/>
      </c>
      <c r="JB54" s="157" t="str">
        <f>IF(VALUE(IF('Vessel List B'!HP53=1,1,IF('Vessel List B'!HP53=2,2,IF('Vessel List B'!HP53=3,3,IF('Vessel List B'!HP53=4,4,IF('Vessel List B'!HP53=5,5,IF('Vessel List B'!HP53=6,6,IF('Vessel List B'!HP53=7,7,IF('Vessel List B'!HP53=8,8,IF('Vessel List B'!HP53=9,9,IF('Vessel List B'!HP53=10,10,IF('Vessel List B'!HP53=11,11,IF('Vessel List B'!HP53=12,12,IF('Vessel List B'!HP53=13,13,IF('Vessel List B'!HP53=14,14,IF('Vessel List B'!HP53=15,15,IF('Vessel List B'!HP53=16,16,0)))))))))))))))))=0," ",VALUE(IF('Vessel List B'!HP53=1,1,IF('Vessel List B'!HP53=2,2,IF('Vessel List B'!HP53=3,3,IF('Vessel List B'!HP53=4,4,IF('Vessel List B'!HP53=5,5,IF('Vessel List B'!HP53=6,6,IF('Vessel List B'!HP53=7,7,IF('Vessel List B'!HP53=8,8,IF('Vessel List B'!HP53=9,9,IF('Vessel List B'!HP53=10,10,IF('Vessel List B'!HP53=11,11,IF('Vessel List B'!HP53=12,12,IF('Vessel List B'!HP53=13,13,IF('Vessel List B'!HP53=14,14,IF('Vessel List B'!HP53=15,15,IF('Vessel List B'!HP53=16,16,0))))))))))))))))))</f>
        <v xml:space="preserve"> </v>
      </c>
      <c r="JC54" s="154"/>
      <c r="JD54" s="158"/>
      <c r="JE54" s="390" t="str">
        <f t="shared" si="74"/>
        <v/>
      </c>
      <c r="JF54" s="158"/>
      <c r="JG54" s="137"/>
      <c r="JH54" s="388" t="str">
        <f t="shared" si="75"/>
        <v/>
      </c>
      <c r="JI54" s="157" t="str">
        <f>IF(VALUE(IF('Vessel List B'!IC53=1,1,IF('Vessel List B'!IC53=2,2,IF('Vessel List B'!IC53=3,3,IF('Vessel List B'!IC53=4,4,IF('Vessel List B'!IC53=5,5,IF('Vessel List B'!IC53=6,6,IF('Vessel List B'!IC53=7,7,IF('Vessel List B'!IC53=8,8,IF('Vessel List B'!IC53=9,9,IF('Vessel List B'!IC53=10,10,IF('Vessel List B'!IC53=11,11,IF('Vessel List B'!IC53=12,12,IF('Vessel List B'!IC53=13,13,IF('Vessel List B'!IC53=14,14,IF('Vessel List B'!IC53=15,15,IF('Vessel List B'!IC53=16,16,0)))))))))))))))))=0," ",VALUE(IF('Vessel List B'!IC53=1,1,IF('Vessel List B'!IC53=2,2,IF('Vessel List B'!IC53=3,3,IF('Vessel List B'!IC53=4,4,IF('Vessel List B'!IC53=5,5,IF('Vessel List B'!IC53=6,6,IF('Vessel List B'!IC53=7,7,IF('Vessel List B'!IC53=8,8,IF('Vessel List B'!IC53=9,9,IF('Vessel List B'!IC53=10,10,IF('Vessel List B'!IC53=11,11,IF('Vessel List B'!IC53=12,12,IF('Vessel List B'!IC53=13,13,IF('Vessel List B'!IC53=14,14,IF('Vessel List B'!IC53=15,15,IF('Vessel List B'!IC53=16,16,0))))))))))))))))))</f>
        <v xml:space="preserve"> </v>
      </c>
      <c r="JJ54" s="154"/>
      <c r="JK54" s="158"/>
      <c r="JL54" s="390" t="str">
        <f t="shared" si="76"/>
        <v/>
      </c>
      <c r="JM54" s="158"/>
      <c r="JN54" s="137"/>
      <c r="JO54" s="388" t="str">
        <f t="shared" si="77"/>
        <v/>
      </c>
      <c r="JP54" s="157" t="str">
        <f>IF(VALUE(IF('Vessel List B'!IP53=1,1,IF('Vessel List B'!IP53=2,2,IF('Vessel List B'!IP53=3,3,IF('Vessel List B'!IP53=4,4,IF('Vessel List B'!IP53=5,5,IF('Vessel List B'!IP53=6,6,IF('Vessel List B'!IP53=7,7,IF('Vessel List B'!IP53=8,8,IF('Vessel List B'!IP53=9,9,IF('Vessel List B'!IP53=10,10,IF('Vessel List B'!IP53=11,11,IF('Vessel List B'!IP53=12,12,IF('Vessel List B'!IP53=13,13,IF('Vessel List B'!IP53=14,14,IF('Vessel List B'!IP53=15,15,IF('Vessel List B'!IP53=16,16,0)))))))))))))))))=0," ",VALUE(IF('Vessel List B'!IP53=1,1,IF('Vessel List B'!IP53=2,2,IF('Vessel List B'!IP53=3,3,IF('Vessel List B'!IP53=4,4,IF('Vessel List B'!IP53=5,5,IF('Vessel List B'!IP53=6,6,IF('Vessel List B'!IP53=7,7,IF('Vessel List B'!IP53=8,8,IF('Vessel List B'!IP53=9,9,IF('Vessel List B'!IP53=10,10,IF('Vessel List B'!IP53=11,11,IF('Vessel List B'!IP53=12,12,IF('Vessel List B'!IP53=13,13,IF('Vessel List B'!IP53=14,14,IF('Vessel List B'!IP53=15,15,IF('Vessel List B'!IP53=16,16,0))))))))))))))))))</f>
        <v xml:space="preserve"> </v>
      </c>
      <c r="JQ54" s="154"/>
      <c r="JR54" s="158"/>
      <c r="JS54" s="390" t="str">
        <f t="shared" si="78"/>
        <v/>
      </c>
      <c r="JT54" s="158"/>
      <c r="JU54" s="137"/>
      <c r="JV54" s="397" t="str">
        <f t="shared" si="79"/>
        <v/>
      </c>
      <c r="JW54" s="403"/>
    </row>
    <row r="55" spans="1:283" ht="15" x14ac:dyDescent="0.25">
      <c r="A55" s="132">
        <f>'Vessel List A'!B54</f>
        <v>41629</v>
      </c>
      <c r="B55" s="157" t="str">
        <f>IF(VALUE(IF('Vessel List A'!C54=1,1,IF('Vessel List A'!C54=2,2,IF('Vessel List A'!C54=3,3,IF('Vessel List A'!C54=4,4,IF('Vessel List A'!C54=5,5,IF('Vessel List A'!C54=6,6,IF('Vessel List A'!C54=7,7,IF('Vessel List A'!C54=8,8,IF('Vessel List A'!C54=9,9,IF('Vessel List A'!C54=10,10,IF('Vessel List A'!C54=11,11,IF('Vessel List A'!C54=12,12,IF('Vessel List A'!C54=13,13,IF('Vessel List A'!C54=14,14,IF('Vessel List A'!C54=15,15,IF('Vessel List A'!C54=16,16,0)))))))))))))))))=0," ",VALUE(IF('Vessel List A'!C54=1,1,IF('Vessel List A'!C54=2,2,IF('Vessel List A'!C54=3,3,IF('Vessel List A'!C54=4,4,IF('Vessel List A'!C54=5,5,IF('Vessel List A'!C54=6,6,IF('Vessel List A'!C54=7,7,IF('Vessel List A'!C54=8,8,IF('Vessel List A'!C54=9,9,IF('Vessel List A'!C54=10,10,IF('Vessel List A'!C54=11,11,IF('Vessel List A'!C54=12,12,IF('Vessel List A'!C54=13,13,IF('Vessel List A'!C54=14,14,IF('Vessel List A'!C54=15,15,IF('Vessel List A'!C54=16,16,0))))))))))))))))))</f>
        <v xml:space="preserve"> </v>
      </c>
      <c r="C55" s="154"/>
      <c r="D55" s="158"/>
      <c r="E55" s="390" t="str">
        <f t="shared" si="0"/>
        <v/>
      </c>
      <c r="F55" s="158"/>
      <c r="G55" s="137"/>
      <c r="H55" s="388" t="str">
        <f t="shared" si="1"/>
        <v/>
      </c>
      <c r="I55" s="157" t="str">
        <f>IF(VALUE(IF('Vessel List A'!P54=1,1,IF('Vessel List A'!P54=2,2,IF('Vessel List A'!P54=3,3,IF('Vessel List A'!P54=4,4,IF('Vessel List A'!P54=5,5,IF('Vessel List A'!P54=6,6,IF('Vessel List A'!P54=7,7,IF('Vessel List A'!P54=8,8,IF('Vessel List A'!P54=9,9,IF('Vessel List A'!P54=10,10,IF('Vessel List A'!P54=11,11,IF('Vessel List A'!P54=12,12,IF('Vessel List A'!P54=13,13,IF('Vessel List A'!P54=14,14,IF('Vessel List A'!P54=15,15,IF('Vessel List A'!P54=16,16,0)))))))))))))))))=0," ",VALUE(IF('Vessel List A'!P54=1,1,IF('Vessel List A'!P54=2,2,IF('Vessel List A'!P54=3,3,IF('Vessel List A'!P54=4,4,IF('Vessel List A'!P54=5,5,IF('Vessel List A'!P54=6,6,IF('Vessel List A'!P54=7,7,IF('Vessel List A'!P54=8,8,IF('Vessel List A'!P54=9,9,IF('Vessel List A'!P54=10,10,IF('Vessel List A'!P54=11,11,IF('Vessel List A'!P54=12,12,IF('Vessel List A'!P54=13,13,IF('Vessel List A'!P54=14,14,IF('Vessel List A'!P54=15,15,IF('Vessel List A'!P54=16,16,0))))))))))))))))))</f>
        <v xml:space="preserve"> </v>
      </c>
      <c r="J55" s="154"/>
      <c r="K55" s="158"/>
      <c r="L55" s="390" t="str">
        <f t="shared" si="2"/>
        <v/>
      </c>
      <c r="M55" s="158"/>
      <c r="N55" s="137"/>
      <c r="O55" s="388" t="str">
        <f t="shared" si="3"/>
        <v/>
      </c>
      <c r="P55" s="157" t="str">
        <f>IF(VALUE(IF('Vessel List A'!AC54=1,1,IF('Vessel List A'!AC54=2,2,IF('Vessel List A'!AC54=3,3,IF('Vessel List A'!AC54=4,4,IF('Vessel List A'!AC54=5,5,IF('Vessel List A'!AC54=6,6,IF('Vessel List A'!AC54=7,7,IF('Vessel List A'!AC54=8,8,IF('Vessel List A'!AC54=9,9,IF('Vessel List A'!AC54=10,10,IF('Vessel List A'!AC54=11,11,IF('Vessel List A'!AC54=12,12,IF('Vessel List A'!AC54=13,13,IF('Vessel List A'!AC54=14,14,IF('Vessel List A'!AC54=15,15,IF('Vessel List A'!AC54=16,16,0)))))))))))))))))=0," ",VALUE(IF('Vessel List A'!AC54=1,1,IF('Vessel List A'!AC54=2,2,IF('Vessel List A'!AC54=3,3,IF('Vessel List A'!AC54=4,4,IF('Vessel List A'!AC54=5,5,IF('Vessel List A'!AC54=6,6,IF('Vessel List A'!AC54=7,7,IF('Vessel List A'!AC54=8,8,IF('Vessel List A'!AC54=9,9,IF('Vessel List A'!AC54=10,10,IF('Vessel List A'!AC54=11,11,IF('Vessel List A'!AC54=12,12,IF('Vessel List A'!AC54=13,13,IF('Vessel List A'!AC54=14,14,IF('Vessel List A'!AC54=15,15,IF('Vessel List A'!AC54=16,16,0))))))))))))))))))</f>
        <v xml:space="preserve"> </v>
      </c>
      <c r="Q55" s="154"/>
      <c r="R55" s="158"/>
      <c r="S55" s="390" t="str">
        <f t="shared" si="4"/>
        <v/>
      </c>
      <c r="T55" s="158"/>
      <c r="U55" s="137"/>
      <c r="V55" s="388" t="str">
        <f t="shared" si="5"/>
        <v/>
      </c>
      <c r="W55" s="157" t="str">
        <f>IF(VALUE(IF('Vessel List A'!AP54=1,1,IF('Vessel List A'!AP54=2,2,IF('Vessel List A'!AP54=3,3,IF('Vessel List A'!AP54=4,4,IF('Vessel List A'!AP54=5,5,IF('Vessel List A'!AP54=6,6,IF('Vessel List A'!AP54=7,7,IF('Vessel List A'!AP54=8,8,IF('Vessel List A'!AP54=9,9,IF('Vessel List A'!AP54=10,10,IF('Vessel List A'!AP54=11,11,IF('Vessel List A'!AP54=12,12,IF('Vessel List A'!AP54=13,13,IF('Vessel List A'!AP54=14,14,IF('Vessel List A'!AP54=15,15,IF('Vessel List A'!AP54=16,16,0)))))))))))))))))=0," ",VALUE(IF('Vessel List A'!AP54=1,1,IF('Vessel List A'!AP54=2,2,IF('Vessel List A'!AP54=3,3,IF('Vessel List A'!AP54=4,4,IF('Vessel List A'!AP54=5,5,IF('Vessel List A'!AP54=6,6,IF('Vessel List A'!AP54=7,7,IF('Vessel List A'!AP54=8,8,IF('Vessel List A'!AP54=9,9,IF('Vessel List A'!AP54=10,10,IF('Vessel List A'!AP54=11,11,IF('Vessel List A'!AP54=12,12,IF('Vessel List A'!AP54=13,13,IF('Vessel List A'!AP54=14,14,IF('Vessel List A'!AP54=15,15,IF('Vessel List A'!AP54=16,16,0))))))))))))))))))</f>
        <v xml:space="preserve"> </v>
      </c>
      <c r="X55" s="154"/>
      <c r="Y55" s="158"/>
      <c r="Z55" s="390" t="str">
        <f t="shared" si="6"/>
        <v/>
      </c>
      <c r="AA55" s="158"/>
      <c r="AB55" s="137"/>
      <c r="AC55" s="388" t="str">
        <f t="shared" si="7"/>
        <v/>
      </c>
      <c r="AD55" s="157" t="str">
        <f>IF(VALUE(IF('Vessel List A'!BC54=1,1,IF('Vessel List A'!BC54=2,2,IF('Vessel List A'!BC54=3,3,IF('Vessel List A'!BC54=4,4,IF('Vessel List A'!BC54=5,5,IF('Vessel List A'!BC54=6,6,IF('Vessel List A'!BC54=7,7,IF('Vessel List A'!BC54=8,8,IF('Vessel List A'!BC54=9,9,IF('Vessel List A'!BC54=10,10,IF('Vessel List A'!BC54=11,11,IF('Vessel List A'!BC54=12,12,IF('Vessel List A'!BC54=13,13,IF('Vessel List A'!BC54=14,14,IF('Vessel List A'!BC54=15,15,IF('Vessel List A'!BC54=16,16,0)))))))))))))))))=0," ",VALUE(IF('Vessel List A'!BC54=1,1,IF('Vessel List A'!BC54=2,2,IF('Vessel List A'!BC54=3,3,IF('Vessel List A'!BC54=4,4,IF('Vessel List A'!BC54=5,5,IF('Vessel List A'!BC54=6,6,IF('Vessel List A'!BC54=7,7,IF('Vessel List A'!BC54=8,8,IF('Vessel List A'!BC54=9,9,IF('Vessel List A'!BC54=10,10,IF('Vessel List A'!BC54=11,11,IF('Vessel List A'!BC54=12,12,IF('Vessel List A'!BC54=13,13,IF('Vessel List A'!BC54=14,14,IF('Vessel List A'!BC54=15,15,IF('Vessel List A'!BC54=16,16,0))))))))))))))))))</f>
        <v xml:space="preserve"> </v>
      </c>
      <c r="AE55" s="154"/>
      <c r="AF55" s="158"/>
      <c r="AG55" s="390" t="str">
        <f t="shared" si="8"/>
        <v/>
      </c>
      <c r="AH55" s="158"/>
      <c r="AI55" s="137"/>
      <c r="AJ55" s="388" t="str">
        <f t="shared" si="9"/>
        <v/>
      </c>
      <c r="AK55" s="157" t="str">
        <f>IF(VALUE(IF('Vessel List A'!BP54=1,1,IF('Vessel List A'!BP54=2,2,IF('Vessel List A'!BP54=3,3,IF('Vessel List A'!BP54=4,4,IF('Vessel List A'!BP54=5,5,IF('Vessel List A'!BP54=6,6,IF('Vessel List A'!BP54=7,7,IF('Vessel List A'!BP54=8,8,IF('Vessel List A'!BP54=9,9,IF('Vessel List A'!BP54=10,10,IF('Vessel List A'!BP54=11,11,IF('Vessel List A'!BP54=12,12,IF('Vessel List A'!BP54=13,13,IF('Vessel List A'!BP54=14,14,IF('Vessel List A'!BP54=15,15,IF('Vessel List A'!BP54=16,16,0)))))))))))))))))=0," ",VALUE(IF('Vessel List A'!BP54=1,1,IF('Vessel List A'!BP54=2,2,IF('Vessel List A'!BP54=3,3,IF('Vessel List A'!BP54=4,4,IF('Vessel List A'!BP54=5,5,IF('Vessel List A'!BP54=6,6,IF('Vessel List A'!BP54=7,7,IF('Vessel List A'!BP54=8,8,IF('Vessel List A'!BP54=9,9,IF('Vessel List A'!BP54=10,10,IF('Vessel List A'!BP54=11,11,IF('Vessel List A'!BP54=12,12,IF('Vessel List A'!BP54=13,13,IF('Vessel List A'!BP54=14,14,IF('Vessel List A'!BP54=15,15,IF('Vessel List A'!BP54=16,16,0))))))))))))))))))</f>
        <v xml:space="preserve"> </v>
      </c>
      <c r="AL55" s="154"/>
      <c r="AM55" s="158"/>
      <c r="AN55" s="390" t="str">
        <f t="shared" si="10"/>
        <v/>
      </c>
      <c r="AO55" s="158"/>
      <c r="AP55" s="137"/>
      <c r="AQ55" s="388" t="str">
        <f t="shared" si="11"/>
        <v/>
      </c>
      <c r="AR55" s="157" t="str">
        <f>IF(VALUE(IF('Vessel List A'!CC54=1,1,IF('Vessel List A'!CC54=2,2,IF('Vessel List A'!CC54=3,3,IF('Vessel List A'!CC54=4,4,IF('Vessel List A'!CC54=5,5,IF('Vessel List A'!CC54=6,6,IF('Vessel List A'!CC54=7,7,IF('Vessel List A'!CC54=8,8,IF('Vessel List A'!CC54=9,9,IF('Vessel List A'!CC54=10,10,IF('Vessel List A'!CC54=11,11,IF('Vessel List A'!CC54=12,12,IF('Vessel List A'!CC54=13,13,IF('Vessel List A'!CC54=14,14,IF('Vessel List A'!CC54=15,15,IF('Vessel List A'!CC54=16,16,0)))))))))))))))))=0," ",VALUE(IF('Vessel List A'!CC54=1,1,IF('Vessel List A'!CC54=2,2,IF('Vessel List A'!CC54=3,3,IF('Vessel List A'!CC54=4,4,IF('Vessel List A'!CC54=5,5,IF('Vessel List A'!CC54=6,6,IF('Vessel List A'!CC54=7,7,IF('Vessel List A'!CC54=8,8,IF('Vessel List A'!CC54=9,9,IF('Vessel List A'!CC54=10,10,IF('Vessel List A'!CC54=11,11,IF('Vessel List A'!CC54=12,12,IF('Vessel List A'!CC54=13,13,IF('Vessel List A'!CC54=14,14,IF('Vessel List A'!CC54=15,15,IF('Vessel List A'!CC54=16,16,0))))))))))))))))))</f>
        <v xml:space="preserve"> </v>
      </c>
      <c r="AS55" s="154"/>
      <c r="AT55" s="158"/>
      <c r="AU55" s="390" t="str">
        <f t="shared" si="12"/>
        <v/>
      </c>
      <c r="AV55" s="158"/>
      <c r="AW55" s="137"/>
      <c r="AX55" s="388" t="str">
        <f t="shared" si="13"/>
        <v/>
      </c>
      <c r="AY55" s="157" t="str">
        <f>IF(VALUE(IF('Vessel List A'!CP54=1,1,IF('Vessel List A'!CP54=2,2,IF('Vessel List A'!CP54=3,3,IF('Vessel List A'!CP54=4,4,IF('Vessel List A'!CP54=5,5,IF('Vessel List A'!CP54=6,6,IF('Vessel List A'!CP54=7,7,IF('Vessel List A'!CP54=8,8,IF('Vessel List A'!CP54=9,9,IF('Vessel List A'!CP54=10,10,IF('Vessel List A'!CP54=11,11,IF('Vessel List A'!CP54=12,12,IF('Vessel List A'!CP54=13,13,IF('Vessel List A'!CP54=14,14,IF('Vessel List A'!CP54=15,15,IF('Vessel List A'!CP54=16,16,0)))))))))))))))))=0," ",VALUE(IF('Vessel List A'!CP54=1,1,IF('Vessel List A'!CP54=2,2,IF('Vessel List A'!CP54=3,3,IF('Vessel List A'!CP54=4,4,IF('Vessel List A'!CP54=5,5,IF('Vessel List A'!CP54=6,6,IF('Vessel List A'!CP54=7,7,IF('Vessel List A'!CP54=8,8,IF('Vessel List A'!CP54=9,9,IF('Vessel List A'!CP54=10,10,IF('Vessel List A'!CP54=11,11,IF('Vessel List A'!CP54=12,12,IF('Vessel List A'!CP54=13,13,IF('Vessel List A'!CP54=14,14,IF('Vessel List A'!CP54=15,15,IF('Vessel List A'!CP54=16,16,0))))))))))))))))))</f>
        <v xml:space="preserve"> </v>
      </c>
      <c r="AZ55" s="154"/>
      <c r="BA55" s="158"/>
      <c r="BB55" s="390" t="str">
        <f t="shared" si="14"/>
        <v/>
      </c>
      <c r="BC55" s="158"/>
      <c r="BD55" s="137"/>
      <c r="BE55" s="388" t="str">
        <f t="shared" si="15"/>
        <v/>
      </c>
      <c r="BF55" s="157" t="str">
        <f>IF(VALUE(IF('Vessel List A'!DC54=1,1,IF('Vessel List A'!DC54=2,2,IF('Vessel List A'!DC54=3,3,IF('Vessel List A'!DC54=4,4,IF('Vessel List A'!DC54=5,5,IF('Vessel List A'!DC54=6,6,IF('Vessel List A'!DC54=7,7,IF('Vessel List A'!DC54=8,8,IF('Vessel List A'!DC54=9,9,IF('Vessel List A'!DC54=10,10,IF('Vessel List A'!DC54=11,11,IF('Vessel List A'!DC54=12,12,IF('Vessel List A'!DC54=13,13,IF('Vessel List A'!DC54=14,14,IF('Vessel List A'!DC54=15,15,IF('Vessel List A'!DC54=16,16,0)))))))))))))))))=0," ",VALUE(IF('Vessel List A'!DC54=1,1,IF('Vessel List A'!DC54=2,2,IF('Vessel List A'!DC54=3,3,IF('Vessel List A'!DC54=4,4,IF('Vessel List A'!DC54=5,5,IF('Vessel List A'!DC54=6,6,IF('Vessel List A'!DC54=7,7,IF('Vessel List A'!DC54=8,8,IF('Vessel List A'!DC54=9,9,IF('Vessel List A'!DC54=10,10,IF('Vessel List A'!DC54=11,11,IF('Vessel List A'!DC54=12,12,IF('Vessel List A'!DC54=13,13,IF('Vessel List A'!DC54=14,14,IF('Vessel List A'!DC54=15,15,IF('Vessel List A'!DC54=16,16,0))))))))))))))))))</f>
        <v xml:space="preserve"> </v>
      </c>
      <c r="BG55" s="154"/>
      <c r="BH55" s="158"/>
      <c r="BI55" s="390" t="str">
        <f t="shared" si="16"/>
        <v/>
      </c>
      <c r="BJ55" s="158"/>
      <c r="BK55" s="137"/>
      <c r="BL55" s="388" t="str">
        <f t="shared" si="17"/>
        <v/>
      </c>
      <c r="BM55" s="157" t="str">
        <f>IF(VALUE(IF('Vessel List A'!DP54=1,1,IF('Vessel List A'!DP54=2,2,IF('Vessel List A'!DP54=3,3,IF('Vessel List A'!DP54=4,4,IF('Vessel List A'!DP54=5,5,IF('Vessel List A'!DP54=6,6,IF('Vessel List A'!DP54=7,7,IF('Vessel List A'!DP54=8,8,IF('Vessel List A'!DP54=9,9,IF('Vessel List A'!DP54=10,10,IF('Vessel List A'!DP54=11,11,IF('Vessel List A'!DP54=12,12,IF('Vessel List A'!DP54=13,13,IF('Vessel List A'!DP54=14,14,IF('Vessel List A'!DP54=15,15,IF('Vessel List A'!DP54=16,16,0)))))))))))))))))=0," ",VALUE(IF('Vessel List A'!DP54=1,1,IF('Vessel List A'!DP54=2,2,IF('Vessel List A'!DP54=3,3,IF('Vessel List A'!DP54=4,4,IF('Vessel List A'!DP54=5,5,IF('Vessel List A'!DP54=6,6,IF('Vessel List A'!DP54=7,7,IF('Vessel List A'!DP54=8,8,IF('Vessel List A'!DP54=9,9,IF('Vessel List A'!DP54=10,10,IF('Vessel List A'!DP54=11,11,IF('Vessel List A'!DP54=12,12,IF('Vessel List A'!DP54=13,13,IF('Vessel List A'!DP54=14,14,IF('Vessel List A'!DP54=15,15,IF('Vessel List A'!DP54=16,16,0))))))))))))))))))</f>
        <v xml:space="preserve"> </v>
      </c>
      <c r="BN55" s="154"/>
      <c r="BO55" s="158"/>
      <c r="BP55" s="390" t="str">
        <f t="shared" si="18"/>
        <v/>
      </c>
      <c r="BQ55" s="158"/>
      <c r="BR55" s="137"/>
      <c r="BS55" s="388" t="str">
        <f t="shared" si="19"/>
        <v/>
      </c>
      <c r="BT55" s="157" t="str">
        <f>IF(VALUE(IF('Vessel List A'!EC54=1,1,IF('Vessel List A'!EC54=2,2,IF('Vessel List A'!EC54=3,3,IF('Vessel List A'!EC54=4,4,IF('Vessel List A'!EC54=5,5,IF('Vessel List A'!EC54=6,6,IF('Vessel List A'!EC54=7,7,IF('Vessel List A'!EC54=8,8,IF('Vessel List A'!EC54=9,9,IF('Vessel List A'!EC54=10,10,IF('Vessel List A'!EC54=11,11,IF('Vessel List A'!EC54=12,12,IF('Vessel List A'!EC54=13,13,IF('Vessel List A'!EC54=14,14,IF('Vessel List A'!EC54=15,15,IF('Vessel List A'!EC54=16,16,0)))))))))))))))))=0," ",VALUE(IF('Vessel List A'!EC54=1,1,IF('Vessel List A'!EC54=2,2,IF('Vessel List A'!EC54=3,3,IF('Vessel List A'!EC54=4,4,IF('Vessel List A'!EC54=5,5,IF('Vessel List A'!EC54=6,6,IF('Vessel List A'!EC54=7,7,IF('Vessel List A'!EC54=8,8,IF('Vessel List A'!EC54=9,9,IF('Vessel List A'!EC54=10,10,IF('Vessel List A'!EC54=11,11,IF('Vessel List A'!EC54=12,12,IF('Vessel List A'!EC54=13,13,IF('Vessel List A'!EC54=14,14,IF('Vessel List A'!EC54=15,15,IF('Vessel List A'!EC54=16,16,0))))))))))))))))))</f>
        <v xml:space="preserve"> </v>
      </c>
      <c r="BU55" s="154"/>
      <c r="BV55" s="158"/>
      <c r="BW55" s="390" t="str">
        <f t="shared" si="20"/>
        <v/>
      </c>
      <c r="BX55" s="158"/>
      <c r="BY55" s="137"/>
      <c r="BZ55" s="388" t="str">
        <f t="shared" si="21"/>
        <v/>
      </c>
      <c r="CA55" s="157" t="str">
        <f>IF(VALUE(IF('Vessel List A'!EP54=1,1,IF('Vessel List A'!EP54=2,2,IF('Vessel List A'!EP54=3,3,IF('Vessel List A'!EP54=4,4,IF('Vessel List A'!EP54=5,5,IF('Vessel List A'!EP54=6,6,IF('Vessel List A'!EP54=7,7,IF('Vessel List A'!EP54=8,8,IF('Vessel List A'!EP54=9,9,IF('Vessel List A'!EP54=10,10,IF('Vessel List A'!EP54=11,11,IF('Vessel List A'!EP54=12,12,IF('Vessel List A'!EP54=13,13,IF('Vessel List A'!EP54=14,14,IF('Vessel List A'!EP54=15,15,IF('Vessel List A'!EP54=16,16,0)))))))))))))))))=0," ",VALUE(IF('Vessel List A'!EP54=1,1,IF('Vessel List A'!EP54=2,2,IF('Vessel List A'!EP54=3,3,IF('Vessel List A'!EP54=4,4,IF('Vessel List A'!EP54=5,5,IF('Vessel List A'!EP54=6,6,IF('Vessel List A'!EP54=7,7,IF('Vessel List A'!EP54=8,8,IF('Vessel List A'!EP54=9,9,IF('Vessel List A'!EP54=10,10,IF('Vessel List A'!EP54=11,11,IF('Vessel List A'!EP54=12,12,IF('Vessel List A'!EP54=13,13,IF('Vessel List A'!EP54=14,14,IF('Vessel List A'!EP54=15,15,IF('Vessel List A'!EP54=16,16,0))))))))))))))))))</f>
        <v xml:space="preserve"> </v>
      </c>
      <c r="CB55" s="154"/>
      <c r="CC55" s="158"/>
      <c r="CD55" s="390" t="str">
        <f t="shared" si="22"/>
        <v/>
      </c>
      <c r="CE55" s="158"/>
      <c r="CF55" s="137"/>
      <c r="CG55" s="388" t="str">
        <f t="shared" si="23"/>
        <v/>
      </c>
      <c r="CH55" s="157" t="str">
        <f>IF(VALUE(IF('Vessel List A'!FC54=1,1,IF('Vessel List A'!FC54=2,2,IF('Vessel List A'!FC54=3,3,IF('Vessel List A'!FC54=4,4,IF('Vessel List A'!FC54=5,5,IF('Vessel List A'!FC54=6,6,IF('Vessel List A'!FC54=7,7,IF('Vessel List A'!FC54=8,8,IF('Vessel List A'!FC54=9,9,IF('Vessel List A'!FC54=10,10,IF('Vessel List A'!FC54=11,11,IF('Vessel List A'!FC54=12,12,IF('Vessel List A'!FC54=13,13,IF('Vessel List A'!FC54=14,14,IF('Vessel List A'!FC54=15,15,IF('Vessel List A'!FC54=16,16,0)))))))))))))))))=0," ",VALUE(IF('Vessel List A'!FC54=1,1,IF('Vessel List A'!FC54=2,2,IF('Vessel List A'!FC54=3,3,IF('Vessel List A'!FC54=4,4,IF('Vessel List A'!FC54=5,5,IF('Vessel List A'!FC54=6,6,IF('Vessel List A'!FC54=7,7,IF('Vessel List A'!FC54=8,8,IF('Vessel List A'!FC54=9,9,IF('Vessel List A'!FC54=10,10,IF('Vessel List A'!FC54=11,11,IF('Vessel List A'!FC54=12,12,IF('Vessel List A'!FC54=13,13,IF('Vessel List A'!FC54=14,14,IF('Vessel List A'!FC54=15,15,IF('Vessel List A'!FC54=16,16,0))))))))))))))))))</f>
        <v xml:space="preserve"> </v>
      </c>
      <c r="CI55" s="154"/>
      <c r="CJ55" s="158"/>
      <c r="CK55" s="390" t="str">
        <f t="shared" si="24"/>
        <v/>
      </c>
      <c r="CL55" s="158"/>
      <c r="CM55" s="137"/>
      <c r="CN55" s="388" t="str">
        <f t="shared" si="25"/>
        <v/>
      </c>
      <c r="CO55" s="157" t="str">
        <f>IF(VALUE(IF('Vessel List A'!FP54=1,1,IF('Vessel List A'!FP54=2,2,IF('Vessel List A'!FP54=3,3,IF('Vessel List A'!FP54=4,4,IF('Vessel List A'!FP54=5,5,IF('Vessel List A'!FP54=6,6,IF('Vessel List A'!FP54=7,7,IF('Vessel List A'!FP54=8,8,IF('Vessel List A'!FP54=9,9,IF('Vessel List A'!FP54=10,10,IF('Vessel List A'!FP54=11,11,IF('Vessel List A'!FP54=12,12,IF('Vessel List A'!FP54=13,13,IF('Vessel List A'!FP54=14,14,IF('Vessel List A'!FP54=15,15,IF('Vessel List A'!FP54=16,16,0)))))))))))))))))=0," ",VALUE(IF('Vessel List A'!FP54=1,1,IF('Vessel List A'!FP54=2,2,IF('Vessel List A'!FP54=3,3,IF('Vessel List A'!FP54=4,4,IF('Vessel List A'!FP54=5,5,IF('Vessel List A'!FP54=6,6,IF('Vessel List A'!FP54=7,7,IF('Vessel List A'!FP54=8,8,IF('Vessel List A'!FP54=9,9,IF('Vessel List A'!FP54=10,10,IF('Vessel List A'!FP54=11,11,IF('Vessel List A'!FP54=12,12,IF('Vessel List A'!FP54=13,13,IF('Vessel List A'!FP54=14,14,IF('Vessel List A'!FP54=15,15,IF('Vessel List A'!FP54=16,16,0))))))))))))))))))</f>
        <v xml:space="preserve"> </v>
      </c>
      <c r="CP55" s="154"/>
      <c r="CQ55" s="158"/>
      <c r="CR55" s="390" t="str">
        <f t="shared" si="26"/>
        <v/>
      </c>
      <c r="CS55" s="158"/>
      <c r="CT55" s="137"/>
      <c r="CU55" s="388" t="str">
        <f t="shared" si="27"/>
        <v/>
      </c>
      <c r="CV55" s="157" t="str">
        <f>IF(VALUE(IF('Vessel List A'!GC54=1,1,IF('Vessel List A'!GC54=2,2,IF('Vessel List A'!GC54=3,3,IF('Vessel List A'!GC54=4,4,IF('Vessel List A'!GC54=5,5,IF('Vessel List A'!GC54=6,6,IF('Vessel List A'!GC54=7,7,IF('Vessel List A'!GC54=8,8,IF('Vessel List A'!GC54=9,9,IF('Vessel List A'!GC54=10,10,IF('Vessel List A'!GC54=11,11,IF('Vessel List A'!GC54=12,12,IF('Vessel List A'!GC54=13,13,IF('Vessel List A'!GC54=14,14,IF('Vessel List A'!GC54=15,15,IF('Vessel List A'!GC54=16,16,0)))))))))))))))))=0," ",VALUE(IF('Vessel List A'!GC54=1,1,IF('Vessel List A'!GC54=2,2,IF('Vessel List A'!GC54=3,3,IF('Vessel List A'!GC54=4,4,IF('Vessel List A'!GC54=5,5,IF('Vessel List A'!GC54=6,6,IF('Vessel List A'!GC54=7,7,IF('Vessel List A'!GC54=8,8,IF('Vessel List A'!GC54=9,9,IF('Vessel List A'!GC54=10,10,IF('Vessel List A'!GC54=11,11,IF('Vessel List A'!GC54=12,12,IF('Vessel List A'!GC54=13,13,IF('Vessel List A'!GC54=14,14,IF('Vessel List A'!GC54=15,15,IF('Vessel List A'!GC54=16,16,0))))))))))))))))))</f>
        <v xml:space="preserve"> </v>
      </c>
      <c r="CW55" s="154"/>
      <c r="CX55" s="158"/>
      <c r="CY55" s="390" t="str">
        <f t="shared" si="28"/>
        <v/>
      </c>
      <c r="CZ55" s="158"/>
      <c r="DA55" s="137"/>
      <c r="DB55" s="388" t="str">
        <f t="shared" si="29"/>
        <v/>
      </c>
      <c r="DC55" s="157" t="str">
        <f>IF(VALUE(IF('Vessel List A'!GP54=1,1,IF('Vessel List A'!GP54=2,2,IF('Vessel List A'!GP54=3,3,IF('Vessel List A'!GP54=4,4,IF('Vessel List A'!GP54=5,5,IF('Vessel List A'!GP54=6,6,IF('Vessel List A'!GP54=7,7,IF('Vessel List A'!GP54=8,8,IF('Vessel List A'!GP54=9,9,IF('Vessel List A'!GP54=10,10,IF('Vessel List A'!GP54=11,11,IF('Vessel List A'!GP54=12,12,IF('Vessel List A'!GP54=13,13,IF('Vessel List A'!GP54=14,14,IF('Vessel List A'!GP54=15,15,IF('Vessel List A'!GP54=16,16,0)))))))))))))))))=0," ",VALUE(IF('Vessel List A'!GP54=1,1,IF('Vessel List A'!GP54=2,2,IF('Vessel List A'!GP54=3,3,IF('Vessel List A'!GP54=4,4,IF('Vessel List A'!GP54=5,5,IF('Vessel List A'!GP54=6,6,IF('Vessel List A'!GP54=7,7,IF('Vessel List A'!GP54=8,8,IF('Vessel List A'!GP54=9,9,IF('Vessel List A'!GP54=10,10,IF('Vessel List A'!GP54=11,11,IF('Vessel List A'!GP54=12,12,IF('Vessel List A'!GP54=13,13,IF('Vessel List A'!GP54=14,14,IF('Vessel List A'!GP54=15,15,IF('Vessel List A'!GP54=16,16,0))))))))))))))))))</f>
        <v xml:space="preserve"> </v>
      </c>
      <c r="DD55" s="154"/>
      <c r="DE55" s="158"/>
      <c r="DF55" s="390" t="str">
        <f t="shared" si="30"/>
        <v/>
      </c>
      <c r="DG55" s="158"/>
      <c r="DH55" s="137"/>
      <c r="DI55" s="388" t="str">
        <f t="shared" si="31"/>
        <v/>
      </c>
      <c r="DJ55" s="157" t="str">
        <f>IF(VALUE(IF('Vessel List A'!HC54=1,1,IF('Vessel List A'!HC54=2,2,IF('Vessel List A'!HC54=3,3,IF('Vessel List A'!HC54=4,4,IF('Vessel List A'!HC54=5,5,IF('Vessel List A'!HC54=6,6,IF('Vessel List A'!HC54=7,7,IF('Vessel List A'!HC54=8,8,IF('Vessel List A'!HC54=9,9,IF('Vessel List A'!HC54=10,10,IF('Vessel List A'!HC54=11,11,IF('Vessel List A'!HC54=12,12,IF('Vessel List A'!HC54=13,13,IF('Vessel List A'!HC54=14,14,IF('Vessel List A'!HC54=15,15,IF('Vessel List A'!HC54=16,16,0)))))))))))))))))=0," ",VALUE(IF('Vessel List A'!HC54=1,1,IF('Vessel List A'!HC54=2,2,IF('Vessel List A'!HC54=3,3,IF('Vessel List A'!HC54=4,4,IF('Vessel List A'!HC54=5,5,IF('Vessel List A'!HC54=6,6,IF('Vessel List A'!HC54=7,7,IF('Vessel List A'!HC54=8,8,IF('Vessel List A'!HC54=9,9,IF('Vessel List A'!HC54=10,10,IF('Vessel List A'!HC54=11,11,IF('Vessel List A'!HC54=12,12,IF('Vessel List A'!HC54=13,13,IF('Vessel List A'!HC54=14,14,IF('Vessel List A'!HC54=15,15,IF('Vessel List A'!HC54=16,16,0))))))))))))))))))</f>
        <v xml:space="preserve"> </v>
      </c>
      <c r="DK55" s="154"/>
      <c r="DL55" s="158"/>
      <c r="DM55" s="390" t="str">
        <f t="shared" si="32"/>
        <v/>
      </c>
      <c r="DN55" s="158"/>
      <c r="DO55" s="137"/>
      <c r="DP55" s="388" t="str">
        <f t="shared" si="33"/>
        <v/>
      </c>
      <c r="DQ55" s="157" t="str">
        <f>IF(VALUE(IF('Vessel List A'!HP54=1,1,IF('Vessel List A'!HP54=2,2,IF('Vessel List A'!HP54=3,3,IF('Vessel List A'!HP54=4,4,IF('Vessel List A'!HP54=5,5,IF('Vessel List A'!HP54=6,6,IF('Vessel List A'!HP54=7,7,IF('Vessel List A'!HP54=8,8,IF('Vessel List A'!HP54=9,9,IF('Vessel List A'!HP54=10,10,IF('Vessel List A'!HP54=11,11,IF('Vessel List A'!HP54=12,12,IF('Vessel List A'!HP54=13,13,IF('Vessel List A'!HP54=14,14,IF('Vessel List A'!HP54=15,15,IF('Vessel List A'!HP54=16,16,0)))))))))))))))))=0," ",VALUE(IF('Vessel List A'!HP54=1,1,IF('Vessel List A'!HP54=2,2,IF('Vessel List A'!HP54=3,3,IF('Vessel List A'!HP54=4,4,IF('Vessel List A'!HP54=5,5,IF('Vessel List A'!HP54=6,6,IF('Vessel List A'!HP54=7,7,IF('Vessel List A'!HP54=8,8,IF('Vessel List A'!HP54=9,9,IF('Vessel List A'!HP54=10,10,IF('Vessel List A'!HP54=11,11,IF('Vessel List A'!HP54=12,12,IF('Vessel List A'!HP54=13,13,IF('Vessel List A'!HP54=14,14,IF('Vessel List A'!HP54=15,15,IF('Vessel List A'!HP54=16,16,0))))))))))))))))))</f>
        <v xml:space="preserve"> </v>
      </c>
      <c r="DR55" s="154"/>
      <c r="DS55" s="158"/>
      <c r="DT55" s="390" t="str">
        <f t="shared" si="34"/>
        <v/>
      </c>
      <c r="DU55" s="158"/>
      <c r="DV55" s="137"/>
      <c r="DW55" s="388" t="str">
        <f t="shared" si="35"/>
        <v/>
      </c>
      <c r="DX55" s="157" t="str">
        <f>IF(VALUE(IF('Vessel List A'!IC54=1,1,IF('Vessel List A'!IC54=2,2,IF('Vessel List A'!IC54=3,3,IF('Vessel List A'!IC54=4,4,IF('Vessel List A'!IC54=5,5,IF('Vessel List A'!IC54=6,6,IF('Vessel List A'!IC54=7,7,IF('Vessel List A'!IC54=8,8,IF('Vessel List A'!IC54=9,9,IF('Vessel List A'!IC54=10,10,IF('Vessel List A'!IC54=11,11,IF('Vessel List A'!IC54=12,12,IF('Vessel List A'!IC54=13,13,IF('Vessel List A'!IC54=14,14,IF('Vessel List A'!IC54=15,15,IF('Vessel List A'!IC54=16,16,0)))))))))))))))))=0," ",VALUE(IF('Vessel List A'!IC54=1,1,IF('Vessel List A'!IC54=2,2,IF('Vessel List A'!IC54=3,3,IF('Vessel List A'!IC54=4,4,IF('Vessel List A'!IC54=5,5,IF('Vessel List A'!IC54=6,6,IF('Vessel List A'!IC54=7,7,IF('Vessel List A'!IC54=8,8,IF('Vessel List A'!IC54=9,9,IF('Vessel List A'!IC54=10,10,IF('Vessel List A'!IC54=11,11,IF('Vessel List A'!IC54=12,12,IF('Vessel List A'!IC54=13,13,IF('Vessel List A'!IC54=14,14,IF('Vessel List A'!IC54=15,15,IF('Vessel List A'!IC54=16,16,0))))))))))))))))))</f>
        <v xml:space="preserve"> </v>
      </c>
      <c r="DY55" s="154"/>
      <c r="DZ55" s="158"/>
      <c r="EA55" s="390" t="str">
        <f t="shared" si="36"/>
        <v/>
      </c>
      <c r="EB55" s="158"/>
      <c r="EC55" s="137"/>
      <c r="ED55" s="388" t="str">
        <f t="shared" si="37"/>
        <v/>
      </c>
      <c r="EE55" s="157" t="str">
        <f>IF(VALUE(IF('Vessel List A'!IP54=1,1,IF('Vessel List A'!IP54=2,2,IF('Vessel List A'!IP54=3,3,IF('Vessel List A'!IP54=4,4,IF('Vessel List A'!IP54=5,5,IF('Vessel List A'!IP54=6,6,IF('Vessel List A'!IP54=7,7,IF('Vessel List A'!IP54=8,8,IF('Vessel List A'!IP54=9,9,IF('Vessel List A'!IP54=10,10,IF('Vessel List A'!IP54=11,11,IF('Vessel List A'!IP54=12,12,IF('Vessel List A'!IP54=13,13,IF('Vessel List A'!IP54=14,14,IF('Vessel List A'!IP54=15,15,IF('Vessel List A'!IP54=16,16,0)))))))))))))))))=0," ",VALUE(IF('Vessel List A'!IP54=1,1,IF('Vessel List A'!IP54=2,2,IF('Vessel List A'!IP54=3,3,IF('Vessel List A'!IP54=4,4,IF('Vessel List A'!IP54=5,5,IF('Vessel List A'!IP54=6,6,IF('Vessel List A'!IP54=7,7,IF('Vessel List A'!IP54=8,8,IF('Vessel List A'!IP54=9,9,IF('Vessel List A'!IP54=10,10,IF('Vessel List A'!IP54=11,11,IF('Vessel List A'!IP54=12,12,IF('Vessel List A'!IP54=13,13,IF('Vessel List A'!IP54=14,14,IF('Vessel List A'!IP54=15,15,IF('Vessel List A'!IP54=16,16,0))))))))))))))))))</f>
        <v xml:space="preserve"> </v>
      </c>
      <c r="EF55" s="154"/>
      <c r="EG55" s="158"/>
      <c r="EH55" s="390" t="str">
        <f t="shared" si="38"/>
        <v/>
      </c>
      <c r="EI55" s="158"/>
      <c r="EJ55" s="137"/>
      <c r="EK55" s="397" t="str">
        <f t="shared" si="39"/>
        <v/>
      </c>
      <c r="EL55" s="144"/>
      <c r="EM55" s="157" t="str">
        <f>IF(VALUE(IF('Vessel List B'!C54=1,1,IF('Vessel List B'!C54=2,2,IF('Vessel List B'!C54=3,3,IF('Vessel List B'!C54=4,4,IF('Vessel List B'!C54=5,5,IF('Vessel List B'!C54=6,6,IF('Vessel List B'!C54=7,7,IF('Vessel List B'!C54=8,8,IF('Vessel List B'!C54=9,9,IF('Vessel List B'!C54=10,10,IF('Vessel List B'!C54=11,11,IF('Vessel List B'!C54=12,12,IF('Vessel List B'!C54=13,13,IF('Vessel List B'!C54=14,14,IF('Vessel List B'!C54=15,15,IF('Vessel List B'!C54=16,16,0)))))))))))))))))=0," ",VALUE(IF('Vessel List B'!C54=1,1,IF('Vessel List B'!C54=2,2,IF('Vessel List B'!C54=3,3,IF('Vessel List B'!C54=4,4,IF('Vessel List B'!C54=5,5,IF('Vessel List B'!C54=6,6,IF('Vessel List B'!C54=7,7,IF('Vessel List B'!C54=8,8,IF('Vessel List B'!C54=9,9,IF('Vessel List B'!C54=10,10,IF('Vessel List B'!C54=11,11,IF('Vessel List B'!C54=12,12,IF('Vessel List B'!C54=13,13,IF('Vessel List B'!C54=14,14,IF('Vessel List B'!C54=15,15,IF('Vessel List B'!C54=16,16,0))))))))))))))))))</f>
        <v xml:space="preserve"> </v>
      </c>
      <c r="EN55" s="154"/>
      <c r="EO55" s="158"/>
      <c r="EP55" s="390" t="str">
        <f t="shared" si="40"/>
        <v/>
      </c>
      <c r="EQ55" s="158"/>
      <c r="ER55" s="137"/>
      <c r="ES55" s="388" t="str">
        <f t="shared" si="41"/>
        <v/>
      </c>
      <c r="ET55" s="157" t="str">
        <f>IF(VALUE(IF('Vessel List B'!P54=1,1,IF('Vessel List B'!P54=2,2,IF('Vessel List B'!P54=3,3,IF('Vessel List B'!P54=4,4,IF('Vessel List B'!P54=5,5,IF('Vessel List B'!P54=6,6,IF('Vessel List B'!P54=7,7,IF('Vessel List B'!P54=8,8,IF('Vessel List B'!P54=9,9,IF('Vessel List B'!P54=10,10,IF('Vessel List B'!P54=11,11,IF('Vessel List B'!P54=12,12,IF('Vessel List B'!P54=13,13,IF('Vessel List B'!P54=14,14,IF('Vessel List B'!P54=15,15,IF('Vessel List B'!P54=16,16,0)))))))))))))))))=0," ",VALUE(IF('Vessel List B'!P54=1,1,IF('Vessel List B'!P54=2,2,IF('Vessel List B'!P54=3,3,IF('Vessel List B'!P54=4,4,IF('Vessel List B'!P54=5,5,IF('Vessel List B'!P54=6,6,IF('Vessel List B'!P54=7,7,IF('Vessel List B'!P54=8,8,IF('Vessel List B'!P54=9,9,IF('Vessel List B'!P54=10,10,IF('Vessel List B'!P54=11,11,IF('Vessel List B'!P54=12,12,IF('Vessel List B'!P54=13,13,IF('Vessel List B'!P54=14,14,IF('Vessel List B'!P54=15,15,IF('Vessel List B'!P54=16,16,0))))))))))))))))))</f>
        <v xml:space="preserve"> </v>
      </c>
      <c r="EU55" s="154"/>
      <c r="EV55" s="158"/>
      <c r="EW55" s="390" t="str">
        <f t="shared" si="42"/>
        <v/>
      </c>
      <c r="EX55" s="158"/>
      <c r="EY55" s="137"/>
      <c r="EZ55" s="388" t="str">
        <f t="shared" si="43"/>
        <v/>
      </c>
      <c r="FA55" s="157" t="str">
        <f>IF(VALUE(IF('Vessel List B'!AC54=1,1,IF('Vessel List B'!AC54=2,2,IF('Vessel List B'!AC54=3,3,IF('Vessel List B'!AC54=4,4,IF('Vessel List B'!AC54=5,5,IF('Vessel List B'!AC54=6,6,IF('Vessel List B'!AC54=7,7,IF('Vessel List B'!AC54=8,8,IF('Vessel List B'!AC54=9,9,IF('Vessel List B'!AC54=10,10,IF('Vessel List B'!AC54=11,11,IF('Vessel List B'!AC54=12,12,IF('Vessel List B'!AC54=13,13,IF('Vessel List B'!AC54=14,14,IF('Vessel List B'!AC54=15,15,IF('Vessel List B'!AC54=16,16,0)))))))))))))))))=0," ",VALUE(IF('Vessel List B'!AC54=1,1,IF('Vessel List B'!AC54=2,2,IF('Vessel List B'!AC54=3,3,IF('Vessel List B'!AC54=4,4,IF('Vessel List B'!AC54=5,5,IF('Vessel List B'!AC54=6,6,IF('Vessel List B'!AC54=7,7,IF('Vessel List B'!AC54=8,8,IF('Vessel List B'!AC54=9,9,IF('Vessel List B'!AC54=10,10,IF('Vessel List B'!AC54=11,11,IF('Vessel List B'!AC54=12,12,IF('Vessel List B'!AC54=13,13,IF('Vessel List B'!AC54=14,14,IF('Vessel List B'!AC54=15,15,IF('Vessel List B'!AC54=16,16,0))))))))))))))))))</f>
        <v xml:space="preserve"> </v>
      </c>
      <c r="FB55" s="154"/>
      <c r="FC55" s="158"/>
      <c r="FD55" s="390" t="str">
        <f t="shared" si="44"/>
        <v/>
      </c>
      <c r="FE55" s="158"/>
      <c r="FF55" s="137"/>
      <c r="FG55" s="388" t="str">
        <f t="shared" si="45"/>
        <v/>
      </c>
      <c r="FH55" s="157" t="str">
        <f>IF(VALUE(IF('Vessel List B'!AP54=1,1,IF('Vessel List B'!AP54=2,2,IF('Vessel List B'!AP54=3,3,IF('Vessel List B'!AP54=4,4,IF('Vessel List B'!AP54=5,5,IF('Vessel List B'!AP54=6,6,IF('Vessel List B'!AP54=7,7,IF('Vessel List B'!AP54=8,8,IF('Vessel List B'!AP54=9,9,IF('Vessel List B'!AP54=10,10,IF('Vessel List B'!AP54=11,11,IF('Vessel List B'!AP54=12,12,IF('Vessel List B'!AP54=13,13,IF('Vessel List B'!AP54=14,14,IF('Vessel List B'!AP54=15,15,IF('Vessel List B'!AP54=16,16,0)))))))))))))))))=0," ",VALUE(IF('Vessel List B'!AP54=1,1,IF('Vessel List B'!AP54=2,2,IF('Vessel List B'!AP54=3,3,IF('Vessel List B'!AP54=4,4,IF('Vessel List B'!AP54=5,5,IF('Vessel List B'!AP54=6,6,IF('Vessel List B'!AP54=7,7,IF('Vessel List B'!AP54=8,8,IF('Vessel List B'!AP54=9,9,IF('Vessel List B'!AP54=10,10,IF('Vessel List B'!AP54=11,11,IF('Vessel List B'!AP54=12,12,IF('Vessel List B'!AP54=13,13,IF('Vessel List B'!AP54=14,14,IF('Vessel List B'!AP54=15,15,IF('Vessel List B'!AP54=16,16,0))))))))))))))))))</f>
        <v xml:space="preserve"> </v>
      </c>
      <c r="FI55" s="154"/>
      <c r="FJ55" s="158"/>
      <c r="FK55" s="390" t="str">
        <f t="shared" si="46"/>
        <v/>
      </c>
      <c r="FL55" s="158"/>
      <c r="FM55" s="137"/>
      <c r="FN55" s="388" t="str">
        <f t="shared" si="47"/>
        <v/>
      </c>
      <c r="FO55" s="157" t="str">
        <f>IF(VALUE(IF('Vessel List B'!BC54=1,1,IF('Vessel List B'!BC54=2,2,IF('Vessel List B'!BC54=3,3,IF('Vessel List B'!BC54=4,4,IF('Vessel List B'!BC54=5,5,IF('Vessel List B'!BC54=6,6,IF('Vessel List B'!BC54=7,7,IF('Vessel List B'!BC54=8,8,IF('Vessel List B'!BC54=9,9,IF('Vessel List B'!BC54=10,10,IF('Vessel List B'!BC54=11,11,IF('Vessel List B'!BC54=12,12,IF('Vessel List B'!BC54=13,13,IF('Vessel List B'!BC54=14,14,IF('Vessel List B'!BC54=15,15,IF('Vessel List B'!BC54=16,16,0)))))))))))))))))=0," ",VALUE(IF('Vessel List B'!BC54=1,1,IF('Vessel List B'!BC54=2,2,IF('Vessel List B'!BC54=3,3,IF('Vessel List B'!BC54=4,4,IF('Vessel List B'!BC54=5,5,IF('Vessel List B'!BC54=6,6,IF('Vessel List B'!BC54=7,7,IF('Vessel List B'!BC54=8,8,IF('Vessel List B'!BC54=9,9,IF('Vessel List B'!BC54=10,10,IF('Vessel List B'!BC54=11,11,IF('Vessel List B'!BC54=12,12,IF('Vessel List B'!BC54=13,13,IF('Vessel List B'!BC54=14,14,IF('Vessel List B'!BC54=15,15,IF('Vessel List B'!BC54=16,16,0))))))))))))))))))</f>
        <v xml:space="preserve"> </v>
      </c>
      <c r="FP55" s="154"/>
      <c r="FQ55" s="158"/>
      <c r="FR55" s="390" t="str">
        <f t="shared" si="48"/>
        <v/>
      </c>
      <c r="FS55" s="158"/>
      <c r="FT55" s="137"/>
      <c r="FU55" s="388" t="str">
        <f t="shared" si="49"/>
        <v/>
      </c>
      <c r="FV55" s="157" t="str">
        <f>IF(VALUE(IF('Vessel List B'!BP54=1,1,IF('Vessel List B'!BP54=2,2,IF('Vessel List B'!BP54=3,3,IF('Vessel List B'!BP54=4,4,IF('Vessel List B'!BP54=5,5,IF('Vessel List B'!BP54=6,6,IF('Vessel List B'!BP54=7,7,IF('Vessel List B'!BP54=8,8,IF('Vessel List B'!BP54=9,9,IF('Vessel List B'!BP54=10,10,IF('Vessel List B'!BP54=11,11,IF('Vessel List B'!BP54=12,12,IF('Vessel List B'!BP54=13,13,IF('Vessel List B'!BP54=14,14,IF('Vessel List B'!BP54=15,15,IF('Vessel List B'!BP54=16,16,0)))))))))))))))))=0," ",VALUE(IF('Vessel List B'!BP54=1,1,IF('Vessel List B'!BP54=2,2,IF('Vessel List B'!BP54=3,3,IF('Vessel List B'!BP54=4,4,IF('Vessel List B'!BP54=5,5,IF('Vessel List B'!BP54=6,6,IF('Vessel List B'!BP54=7,7,IF('Vessel List B'!BP54=8,8,IF('Vessel List B'!BP54=9,9,IF('Vessel List B'!BP54=10,10,IF('Vessel List B'!BP54=11,11,IF('Vessel List B'!BP54=12,12,IF('Vessel List B'!BP54=13,13,IF('Vessel List B'!BP54=14,14,IF('Vessel List B'!BP54=15,15,IF('Vessel List B'!BP54=16,16,0))))))))))))))))))</f>
        <v xml:space="preserve"> </v>
      </c>
      <c r="FW55" s="154"/>
      <c r="FX55" s="158"/>
      <c r="FY55" s="390" t="str">
        <f t="shared" si="50"/>
        <v/>
      </c>
      <c r="FZ55" s="158"/>
      <c r="GA55" s="137"/>
      <c r="GB55" s="388" t="str">
        <f t="shared" si="51"/>
        <v/>
      </c>
      <c r="GC55" s="157" t="str">
        <f>IF(VALUE(IF('Vessel List B'!CC54=1,1,IF('Vessel List B'!CC54=2,2,IF('Vessel List B'!CC54=3,3,IF('Vessel List B'!CC54=4,4,IF('Vessel List B'!CC54=5,5,IF('Vessel List B'!CC54=6,6,IF('Vessel List B'!CC54=7,7,IF('Vessel List B'!CC54=8,8,IF('Vessel List B'!CC54=9,9,IF('Vessel List B'!CC54=10,10,IF('Vessel List B'!CC54=11,11,IF('Vessel List B'!CC54=12,12,IF('Vessel List B'!CC54=13,13,IF('Vessel List B'!CC54=14,14,IF('Vessel List B'!CC54=15,15,IF('Vessel List B'!CC54=16,16,0)))))))))))))))))=0," ",VALUE(IF('Vessel List B'!CC54=1,1,IF('Vessel List B'!CC54=2,2,IF('Vessel List B'!CC54=3,3,IF('Vessel List B'!CC54=4,4,IF('Vessel List B'!CC54=5,5,IF('Vessel List B'!CC54=6,6,IF('Vessel List B'!CC54=7,7,IF('Vessel List B'!CC54=8,8,IF('Vessel List B'!CC54=9,9,IF('Vessel List B'!CC54=10,10,IF('Vessel List B'!CC54=11,11,IF('Vessel List B'!CC54=12,12,IF('Vessel List B'!CC54=13,13,IF('Vessel List B'!CC54=14,14,IF('Vessel List B'!CC54=15,15,IF('Vessel List B'!CC54=16,16,0))))))))))))))))))</f>
        <v xml:space="preserve"> </v>
      </c>
      <c r="GD55" s="154"/>
      <c r="GE55" s="158"/>
      <c r="GF55" s="390" t="str">
        <f t="shared" si="52"/>
        <v/>
      </c>
      <c r="GG55" s="158"/>
      <c r="GH55" s="137"/>
      <c r="GI55" s="388" t="str">
        <f t="shared" si="53"/>
        <v/>
      </c>
      <c r="GJ55" s="157" t="str">
        <f>IF(VALUE(IF('Vessel List B'!CP54=1,1,IF('Vessel List B'!CP54=2,2,IF('Vessel List B'!CP54=3,3,IF('Vessel List B'!CP54=4,4,IF('Vessel List B'!CP54=5,5,IF('Vessel List B'!CP54=6,6,IF('Vessel List B'!CP54=7,7,IF('Vessel List B'!CP54=8,8,IF('Vessel List B'!CP54=9,9,IF('Vessel List B'!CP54=10,10,IF('Vessel List B'!CP54=11,11,IF('Vessel List B'!CP54=12,12,IF('Vessel List B'!CP54=13,13,IF('Vessel List B'!CP54=14,14,IF('Vessel List B'!CP54=15,15,IF('Vessel List B'!CP54=16,16,0)))))))))))))))))=0," ",VALUE(IF('Vessel List B'!CP54=1,1,IF('Vessel List B'!CP54=2,2,IF('Vessel List B'!CP54=3,3,IF('Vessel List B'!CP54=4,4,IF('Vessel List B'!CP54=5,5,IF('Vessel List B'!CP54=6,6,IF('Vessel List B'!CP54=7,7,IF('Vessel List B'!CP54=8,8,IF('Vessel List B'!CP54=9,9,IF('Vessel List B'!CP54=10,10,IF('Vessel List B'!CP54=11,11,IF('Vessel List B'!CP54=12,12,IF('Vessel List B'!CP54=13,13,IF('Vessel List B'!CP54=14,14,IF('Vessel List B'!CP54=15,15,IF('Vessel List B'!CP54=16,16,0))))))))))))))))))</f>
        <v xml:space="preserve"> </v>
      </c>
      <c r="GK55" s="154"/>
      <c r="GL55" s="158"/>
      <c r="GM55" s="390" t="str">
        <f t="shared" si="54"/>
        <v/>
      </c>
      <c r="GN55" s="158"/>
      <c r="GO55" s="137"/>
      <c r="GP55" s="388" t="str">
        <f t="shared" si="55"/>
        <v/>
      </c>
      <c r="GQ55" s="157" t="str">
        <f>IF(VALUE(IF('Vessel List B'!DC54=1,1,IF('Vessel List B'!DC54=2,2,IF('Vessel List B'!DC54=3,3,IF('Vessel List B'!DC54=4,4,IF('Vessel List B'!DC54=5,5,IF('Vessel List B'!DC54=6,6,IF('Vessel List B'!DC54=7,7,IF('Vessel List B'!DC54=8,8,IF('Vessel List B'!DC54=9,9,IF('Vessel List B'!DC54=10,10,IF('Vessel List B'!DC54=11,11,IF('Vessel List B'!DC54=12,12,IF('Vessel List B'!DC54=13,13,IF('Vessel List B'!DC54=14,14,IF('Vessel List B'!DC54=15,15,IF('Vessel List B'!DC54=16,16,0)))))))))))))))))=0," ",VALUE(IF('Vessel List B'!DC54=1,1,IF('Vessel List B'!DC54=2,2,IF('Vessel List B'!DC54=3,3,IF('Vessel List B'!DC54=4,4,IF('Vessel List B'!DC54=5,5,IF('Vessel List B'!DC54=6,6,IF('Vessel List B'!DC54=7,7,IF('Vessel List B'!DC54=8,8,IF('Vessel List B'!DC54=9,9,IF('Vessel List B'!DC54=10,10,IF('Vessel List B'!DC54=11,11,IF('Vessel List B'!DC54=12,12,IF('Vessel List B'!DC54=13,13,IF('Vessel List B'!DC54=14,14,IF('Vessel List B'!DC54=15,15,IF('Vessel List B'!DC54=16,16,0))))))))))))))))))</f>
        <v xml:space="preserve"> </v>
      </c>
      <c r="GR55" s="154"/>
      <c r="GS55" s="158"/>
      <c r="GT55" s="390" t="str">
        <f t="shared" si="56"/>
        <v/>
      </c>
      <c r="GU55" s="158"/>
      <c r="GV55" s="137"/>
      <c r="GW55" s="388" t="str">
        <f t="shared" si="57"/>
        <v/>
      </c>
      <c r="GX55" s="157" t="str">
        <f>IF(VALUE(IF('Vessel List B'!DP54=1,1,IF('Vessel List B'!DP54=2,2,IF('Vessel List B'!DP54=3,3,IF('Vessel List B'!DP54=4,4,IF('Vessel List B'!DP54=5,5,IF('Vessel List B'!DP54=6,6,IF('Vessel List B'!DP54=7,7,IF('Vessel List B'!DP54=8,8,IF('Vessel List B'!DP54=9,9,IF('Vessel List B'!DP54=10,10,IF('Vessel List B'!DP54=11,11,IF('Vessel List B'!DP54=12,12,IF('Vessel List B'!DP54=13,13,IF('Vessel List B'!DP54=14,14,IF('Vessel List B'!DP54=15,15,IF('Vessel List B'!DP54=16,16,0)))))))))))))))))=0," ",VALUE(IF('Vessel List B'!DP54=1,1,IF('Vessel List B'!DP54=2,2,IF('Vessel List B'!DP54=3,3,IF('Vessel List B'!DP54=4,4,IF('Vessel List B'!DP54=5,5,IF('Vessel List B'!DP54=6,6,IF('Vessel List B'!DP54=7,7,IF('Vessel List B'!DP54=8,8,IF('Vessel List B'!DP54=9,9,IF('Vessel List B'!DP54=10,10,IF('Vessel List B'!DP54=11,11,IF('Vessel List B'!DP54=12,12,IF('Vessel List B'!DP54=13,13,IF('Vessel List B'!DP54=14,14,IF('Vessel List B'!DP54=15,15,IF('Vessel List B'!DP54=16,16,0))))))))))))))))))</f>
        <v xml:space="preserve"> </v>
      </c>
      <c r="GY55" s="154"/>
      <c r="GZ55" s="158"/>
      <c r="HA55" s="390" t="str">
        <f t="shared" si="58"/>
        <v/>
      </c>
      <c r="HB55" s="158"/>
      <c r="HC55" s="137"/>
      <c r="HD55" s="388" t="str">
        <f t="shared" si="59"/>
        <v/>
      </c>
      <c r="HE55" s="157" t="str">
        <f>IF(VALUE(IF('Vessel List B'!EC54=1,1,IF('Vessel List B'!EC54=2,2,IF('Vessel List B'!EC54=3,3,IF('Vessel List B'!EC54=4,4,IF('Vessel List B'!EC54=5,5,IF('Vessel List B'!EC54=6,6,IF('Vessel List B'!EC54=7,7,IF('Vessel List B'!EC54=8,8,IF('Vessel List B'!EC54=9,9,IF('Vessel List B'!EC54=10,10,IF('Vessel List B'!EC54=11,11,IF('Vessel List B'!EC54=12,12,IF('Vessel List B'!EC54=13,13,IF('Vessel List B'!EC54=14,14,IF('Vessel List B'!EC54=15,15,IF('Vessel List B'!EC54=16,16,0)))))))))))))))))=0," ",VALUE(IF('Vessel List B'!EC54=1,1,IF('Vessel List B'!EC54=2,2,IF('Vessel List B'!EC54=3,3,IF('Vessel List B'!EC54=4,4,IF('Vessel List B'!EC54=5,5,IF('Vessel List B'!EC54=6,6,IF('Vessel List B'!EC54=7,7,IF('Vessel List B'!EC54=8,8,IF('Vessel List B'!EC54=9,9,IF('Vessel List B'!EC54=10,10,IF('Vessel List B'!EC54=11,11,IF('Vessel List B'!EC54=12,12,IF('Vessel List B'!EC54=13,13,IF('Vessel List B'!EC54=14,14,IF('Vessel List B'!EC54=15,15,IF('Vessel List B'!EC54=16,16,0))))))))))))))))))</f>
        <v xml:space="preserve"> </v>
      </c>
      <c r="HF55" s="154"/>
      <c r="HG55" s="158"/>
      <c r="HH55" s="390" t="str">
        <f t="shared" si="60"/>
        <v/>
      </c>
      <c r="HI55" s="158"/>
      <c r="HJ55" s="137"/>
      <c r="HK55" s="388" t="str">
        <f t="shared" si="61"/>
        <v/>
      </c>
      <c r="HL55" s="157" t="str">
        <f>IF(VALUE(IF('Vessel List B'!EP54=1,1,IF('Vessel List B'!EP54=2,2,IF('Vessel List B'!EP54=3,3,IF('Vessel List B'!EP54=4,4,IF('Vessel List B'!EP54=5,5,IF('Vessel List B'!EP54=6,6,IF('Vessel List B'!EP54=7,7,IF('Vessel List B'!EP54=8,8,IF('Vessel List B'!EP54=9,9,IF('Vessel List B'!EP54=10,10,IF('Vessel List B'!EP54=11,11,IF('Vessel List B'!EP54=12,12,IF('Vessel List B'!EP54=13,13,IF('Vessel List B'!EP54=14,14,IF('Vessel List B'!EP54=15,15,IF('Vessel List B'!EP54=16,16,0)))))))))))))))))=0," ",VALUE(IF('Vessel List B'!EP54=1,1,IF('Vessel List B'!EP54=2,2,IF('Vessel List B'!EP54=3,3,IF('Vessel List B'!EP54=4,4,IF('Vessel List B'!EP54=5,5,IF('Vessel List B'!EP54=6,6,IF('Vessel List B'!EP54=7,7,IF('Vessel List B'!EP54=8,8,IF('Vessel List B'!EP54=9,9,IF('Vessel List B'!EP54=10,10,IF('Vessel List B'!EP54=11,11,IF('Vessel List B'!EP54=12,12,IF('Vessel List B'!EP54=13,13,IF('Vessel List B'!EP54=14,14,IF('Vessel List B'!EP54=15,15,IF('Vessel List B'!EP54=16,16,0))))))))))))))))))</f>
        <v xml:space="preserve"> </v>
      </c>
      <c r="HM55" s="154"/>
      <c r="HN55" s="158"/>
      <c r="HO55" s="390" t="str">
        <f t="shared" si="62"/>
        <v/>
      </c>
      <c r="HP55" s="158"/>
      <c r="HQ55" s="137"/>
      <c r="HR55" s="388" t="str">
        <f t="shared" si="63"/>
        <v/>
      </c>
      <c r="HS55" s="157" t="str">
        <f>IF(VALUE(IF('Vessel List B'!FC54=1,1,IF('Vessel List B'!FC54=2,2,IF('Vessel List B'!FC54=3,3,IF('Vessel List B'!FC54=4,4,IF('Vessel List B'!FC54=5,5,IF('Vessel List B'!FC54=6,6,IF('Vessel List B'!FC54=7,7,IF('Vessel List B'!FC54=8,8,IF('Vessel List B'!FC54=9,9,IF('Vessel List B'!FC54=10,10,IF('Vessel List B'!FC54=11,11,IF('Vessel List B'!FC54=12,12,IF('Vessel List B'!FC54=13,13,IF('Vessel List B'!FC54=14,14,IF('Vessel List B'!FC54=15,15,IF('Vessel List B'!FC54=16,16,0)))))))))))))))))=0," ",VALUE(IF('Vessel List B'!FC54=1,1,IF('Vessel List B'!FC54=2,2,IF('Vessel List B'!FC54=3,3,IF('Vessel List B'!FC54=4,4,IF('Vessel List B'!FC54=5,5,IF('Vessel List B'!FC54=6,6,IF('Vessel List B'!FC54=7,7,IF('Vessel List B'!FC54=8,8,IF('Vessel List B'!FC54=9,9,IF('Vessel List B'!FC54=10,10,IF('Vessel List B'!FC54=11,11,IF('Vessel List B'!FC54=12,12,IF('Vessel List B'!FC54=13,13,IF('Vessel List B'!FC54=14,14,IF('Vessel List B'!FC54=15,15,IF('Vessel List B'!FC54=16,16,0))))))))))))))))))</f>
        <v xml:space="preserve"> </v>
      </c>
      <c r="HT55" s="154"/>
      <c r="HU55" s="158"/>
      <c r="HV55" s="390" t="str">
        <f t="shared" si="64"/>
        <v/>
      </c>
      <c r="HW55" s="158"/>
      <c r="HX55" s="137"/>
      <c r="HY55" s="388" t="str">
        <f t="shared" si="65"/>
        <v/>
      </c>
      <c r="HZ55" s="157" t="str">
        <f>IF(VALUE(IF('Vessel List B'!FP54=1,1,IF('Vessel List B'!FP54=2,2,IF('Vessel List B'!FP54=3,3,IF('Vessel List B'!FP54=4,4,IF('Vessel List B'!FP54=5,5,IF('Vessel List B'!FP54=6,6,IF('Vessel List B'!FP54=7,7,IF('Vessel List B'!FP54=8,8,IF('Vessel List B'!FP54=9,9,IF('Vessel List B'!FP54=10,10,IF('Vessel List B'!FP54=11,11,IF('Vessel List B'!FP54=12,12,IF('Vessel List B'!FP54=13,13,IF('Vessel List B'!FP54=14,14,IF('Vessel List B'!FP54=15,15,IF('Vessel List B'!FP54=16,16,0)))))))))))))))))=0," ",VALUE(IF('Vessel List B'!FP54=1,1,IF('Vessel List B'!FP54=2,2,IF('Vessel List B'!FP54=3,3,IF('Vessel List B'!FP54=4,4,IF('Vessel List B'!FP54=5,5,IF('Vessel List B'!FP54=6,6,IF('Vessel List B'!FP54=7,7,IF('Vessel List B'!FP54=8,8,IF('Vessel List B'!FP54=9,9,IF('Vessel List B'!FP54=10,10,IF('Vessel List B'!FP54=11,11,IF('Vessel List B'!FP54=12,12,IF('Vessel List B'!FP54=13,13,IF('Vessel List B'!FP54=14,14,IF('Vessel List B'!FP54=15,15,IF('Vessel List B'!FP54=16,16,0))))))))))))))))))</f>
        <v xml:space="preserve"> </v>
      </c>
      <c r="IA55" s="154"/>
      <c r="IB55" s="158"/>
      <c r="IC55" s="390" t="str">
        <f t="shared" si="66"/>
        <v/>
      </c>
      <c r="ID55" s="158"/>
      <c r="IE55" s="137"/>
      <c r="IF55" s="388" t="str">
        <f t="shared" si="67"/>
        <v/>
      </c>
      <c r="IG55" s="157" t="str">
        <f>IF(VALUE(IF('Vessel List B'!GC54=1,1,IF('Vessel List B'!GC54=2,2,IF('Vessel List B'!GC54=3,3,IF('Vessel List B'!GC54=4,4,IF('Vessel List B'!GC54=5,5,IF('Vessel List B'!GC54=6,6,IF('Vessel List B'!GC54=7,7,IF('Vessel List B'!GC54=8,8,IF('Vessel List B'!GC54=9,9,IF('Vessel List B'!GC54=10,10,IF('Vessel List B'!GC54=11,11,IF('Vessel List B'!GC54=12,12,IF('Vessel List B'!GC54=13,13,IF('Vessel List B'!GC54=14,14,IF('Vessel List B'!GC54=15,15,IF('Vessel List B'!GC54=16,16,0)))))))))))))))))=0," ",VALUE(IF('Vessel List B'!GC54=1,1,IF('Vessel List B'!GC54=2,2,IF('Vessel List B'!GC54=3,3,IF('Vessel List B'!GC54=4,4,IF('Vessel List B'!GC54=5,5,IF('Vessel List B'!GC54=6,6,IF('Vessel List B'!GC54=7,7,IF('Vessel List B'!GC54=8,8,IF('Vessel List B'!GC54=9,9,IF('Vessel List B'!GC54=10,10,IF('Vessel List B'!GC54=11,11,IF('Vessel List B'!GC54=12,12,IF('Vessel List B'!GC54=13,13,IF('Vessel List B'!GC54=14,14,IF('Vessel List B'!GC54=15,15,IF('Vessel List B'!GC54=16,16,0))))))))))))))))))</f>
        <v xml:space="preserve"> </v>
      </c>
      <c r="IH55" s="154"/>
      <c r="II55" s="158"/>
      <c r="IJ55" s="390" t="str">
        <f t="shared" si="68"/>
        <v/>
      </c>
      <c r="IK55" s="158"/>
      <c r="IL55" s="137"/>
      <c r="IM55" s="388" t="str">
        <f t="shared" si="69"/>
        <v/>
      </c>
      <c r="IN55" s="157" t="str">
        <f>IF(VALUE(IF('Vessel List B'!GP54=1,1,IF('Vessel List B'!GP54=2,2,IF('Vessel List B'!GP54=3,3,IF('Vessel List B'!GP54=4,4,IF('Vessel List B'!GP54=5,5,IF('Vessel List B'!GP54=6,6,IF('Vessel List B'!GP54=7,7,IF('Vessel List B'!GP54=8,8,IF('Vessel List B'!GP54=9,9,IF('Vessel List B'!GP54=10,10,IF('Vessel List B'!GP54=11,11,IF('Vessel List B'!GP54=12,12,IF('Vessel List B'!GP54=13,13,IF('Vessel List B'!GP54=14,14,IF('Vessel List B'!GP54=15,15,IF('Vessel List B'!GP54=16,16,0)))))))))))))))))=0," ",VALUE(IF('Vessel List B'!GP54=1,1,IF('Vessel List B'!GP54=2,2,IF('Vessel List B'!GP54=3,3,IF('Vessel List B'!GP54=4,4,IF('Vessel List B'!GP54=5,5,IF('Vessel List B'!GP54=6,6,IF('Vessel List B'!GP54=7,7,IF('Vessel List B'!GP54=8,8,IF('Vessel List B'!GP54=9,9,IF('Vessel List B'!GP54=10,10,IF('Vessel List B'!GP54=11,11,IF('Vessel List B'!GP54=12,12,IF('Vessel List B'!GP54=13,13,IF('Vessel List B'!GP54=14,14,IF('Vessel List B'!GP54=15,15,IF('Vessel List B'!GP54=16,16,0))))))))))))))))))</f>
        <v xml:space="preserve"> </v>
      </c>
      <c r="IO55" s="154"/>
      <c r="IP55" s="158"/>
      <c r="IQ55" s="390" t="str">
        <f t="shared" si="70"/>
        <v/>
      </c>
      <c r="IR55" s="158"/>
      <c r="IS55" s="137"/>
      <c r="IT55" s="388" t="str">
        <f t="shared" si="71"/>
        <v/>
      </c>
      <c r="IU55" s="157" t="str">
        <f>IF(VALUE(IF('Vessel List B'!HC54=1,1,IF('Vessel List B'!HC54=2,2,IF('Vessel List B'!HC54=3,3,IF('Vessel List B'!HC54=4,4,IF('Vessel List B'!HC54=5,5,IF('Vessel List B'!HC54=6,6,IF('Vessel List B'!HC54=7,7,IF('Vessel List B'!HC54=8,8,IF('Vessel List B'!HC54=9,9,IF('Vessel List B'!HC54=10,10,IF('Vessel List B'!HC54=11,11,IF('Vessel List B'!HC54=12,12,IF('Vessel List B'!HC54=13,13,IF('Vessel List B'!HC54=14,14,IF('Vessel List B'!HC54=15,15,IF('Vessel List B'!HC54=16,16,0)))))))))))))))))=0," ",VALUE(IF('Vessel List B'!HC54=1,1,IF('Vessel List B'!HC54=2,2,IF('Vessel List B'!HC54=3,3,IF('Vessel List B'!HC54=4,4,IF('Vessel List B'!HC54=5,5,IF('Vessel List B'!HC54=6,6,IF('Vessel List B'!HC54=7,7,IF('Vessel List B'!HC54=8,8,IF('Vessel List B'!HC54=9,9,IF('Vessel List B'!HC54=10,10,IF('Vessel List B'!HC54=11,11,IF('Vessel List B'!HC54=12,12,IF('Vessel List B'!HC54=13,13,IF('Vessel List B'!HC54=14,14,IF('Vessel List B'!HC54=15,15,IF('Vessel List B'!HC54=16,16,0))))))))))))))))))</f>
        <v xml:space="preserve"> </v>
      </c>
      <c r="IV55" s="154"/>
      <c r="IW55" s="158"/>
      <c r="IX55" s="390" t="str">
        <f t="shared" si="72"/>
        <v/>
      </c>
      <c r="IY55" s="158"/>
      <c r="IZ55" s="137"/>
      <c r="JA55" s="388" t="str">
        <f t="shared" si="73"/>
        <v/>
      </c>
      <c r="JB55" s="157" t="str">
        <f>IF(VALUE(IF('Vessel List B'!HP54=1,1,IF('Vessel List B'!HP54=2,2,IF('Vessel List B'!HP54=3,3,IF('Vessel List B'!HP54=4,4,IF('Vessel List B'!HP54=5,5,IF('Vessel List B'!HP54=6,6,IF('Vessel List B'!HP54=7,7,IF('Vessel List B'!HP54=8,8,IF('Vessel List B'!HP54=9,9,IF('Vessel List B'!HP54=10,10,IF('Vessel List B'!HP54=11,11,IF('Vessel List B'!HP54=12,12,IF('Vessel List B'!HP54=13,13,IF('Vessel List B'!HP54=14,14,IF('Vessel List B'!HP54=15,15,IF('Vessel List B'!HP54=16,16,0)))))))))))))))))=0," ",VALUE(IF('Vessel List B'!HP54=1,1,IF('Vessel List B'!HP54=2,2,IF('Vessel List B'!HP54=3,3,IF('Vessel List B'!HP54=4,4,IF('Vessel List B'!HP54=5,5,IF('Vessel List B'!HP54=6,6,IF('Vessel List B'!HP54=7,7,IF('Vessel List B'!HP54=8,8,IF('Vessel List B'!HP54=9,9,IF('Vessel List B'!HP54=10,10,IF('Vessel List B'!HP54=11,11,IF('Vessel List B'!HP54=12,12,IF('Vessel List B'!HP54=13,13,IF('Vessel List B'!HP54=14,14,IF('Vessel List B'!HP54=15,15,IF('Vessel List B'!HP54=16,16,0))))))))))))))))))</f>
        <v xml:space="preserve"> </v>
      </c>
      <c r="JC55" s="154"/>
      <c r="JD55" s="158"/>
      <c r="JE55" s="390" t="str">
        <f t="shared" si="74"/>
        <v/>
      </c>
      <c r="JF55" s="158"/>
      <c r="JG55" s="137"/>
      <c r="JH55" s="388" t="str">
        <f t="shared" si="75"/>
        <v/>
      </c>
      <c r="JI55" s="157" t="str">
        <f>IF(VALUE(IF('Vessel List B'!IC54=1,1,IF('Vessel List B'!IC54=2,2,IF('Vessel List B'!IC54=3,3,IF('Vessel List B'!IC54=4,4,IF('Vessel List B'!IC54=5,5,IF('Vessel List B'!IC54=6,6,IF('Vessel List B'!IC54=7,7,IF('Vessel List B'!IC54=8,8,IF('Vessel List B'!IC54=9,9,IF('Vessel List B'!IC54=10,10,IF('Vessel List B'!IC54=11,11,IF('Vessel List B'!IC54=12,12,IF('Vessel List B'!IC54=13,13,IF('Vessel List B'!IC54=14,14,IF('Vessel List B'!IC54=15,15,IF('Vessel List B'!IC54=16,16,0)))))))))))))))))=0," ",VALUE(IF('Vessel List B'!IC54=1,1,IF('Vessel List B'!IC54=2,2,IF('Vessel List B'!IC54=3,3,IF('Vessel List B'!IC54=4,4,IF('Vessel List B'!IC54=5,5,IF('Vessel List B'!IC54=6,6,IF('Vessel List B'!IC54=7,7,IF('Vessel List B'!IC54=8,8,IF('Vessel List B'!IC54=9,9,IF('Vessel List B'!IC54=10,10,IF('Vessel List B'!IC54=11,11,IF('Vessel List B'!IC54=12,12,IF('Vessel List B'!IC54=13,13,IF('Vessel List B'!IC54=14,14,IF('Vessel List B'!IC54=15,15,IF('Vessel List B'!IC54=16,16,0))))))))))))))))))</f>
        <v xml:space="preserve"> </v>
      </c>
      <c r="JJ55" s="154"/>
      <c r="JK55" s="158"/>
      <c r="JL55" s="390" t="str">
        <f t="shared" si="76"/>
        <v/>
      </c>
      <c r="JM55" s="158"/>
      <c r="JN55" s="137"/>
      <c r="JO55" s="388" t="str">
        <f t="shared" si="77"/>
        <v/>
      </c>
      <c r="JP55" s="157" t="str">
        <f>IF(VALUE(IF('Vessel List B'!IP54=1,1,IF('Vessel List B'!IP54=2,2,IF('Vessel List B'!IP54=3,3,IF('Vessel List B'!IP54=4,4,IF('Vessel List B'!IP54=5,5,IF('Vessel List B'!IP54=6,6,IF('Vessel List B'!IP54=7,7,IF('Vessel List B'!IP54=8,8,IF('Vessel List B'!IP54=9,9,IF('Vessel List B'!IP54=10,10,IF('Vessel List B'!IP54=11,11,IF('Vessel List B'!IP54=12,12,IF('Vessel List B'!IP54=13,13,IF('Vessel List B'!IP54=14,14,IF('Vessel List B'!IP54=15,15,IF('Vessel List B'!IP54=16,16,0)))))))))))))))))=0," ",VALUE(IF('Vessel List B'!IP54=1,1,IF('Vessel List B'!IP54=2,2,IF('Vessel List B'!IP54=3,3,IF('Vessel List B'!IP54=4,4,IF('Vessel List B'!IP54=5,5,IF('Vessel List B'!IP54=6,6,IF('Vessel List B'!IP54=7,7,IF('Vessel List B'!IP54=8,8,IF('Vessel List B'!IP54=9,9,IF('Vessel List B'!IP54=10,10,IF('Vessel List B'!IP54=11,11,IF('Vessel List B'!IP54=12,12,IF('Vessel List B'!IP54=13,13,IF('Vessel List B'!IP54=14,14,IF('Vessel List B'!IP54=15,15,IF('Vessel List B'!IP54=16,16,0))))))))))))))))))</f>
        <v xml:space="preserve"> </v>
      </c>
      <c r="JQ55" s="154"/>
      <c r="JR55" s="158"/>
      <c r="JS55" s="390" t="str">
        <f t="shared" si="78"/>
        <v/>
      </c>
      <c r="JT55" s="158"/>
      <c r="JU55" s="137"/>
      <c r="JV55" s="397" t="str">
        <f t="shared" si="79"/>
        <v/>
      </c>
      <c r="JW55" s="403"/>
    </row>
    <row r="56" spans="1:283" ht="15" x14ac:dyDescent="0.25">
      <c r="A56" s="132">
        <f>'Vessel List A'!B55</f>
        <v>41630</v>
      </c>
      <c r="B56" s="157" t="str">
        <f>IF(VALUE(IF('Vessel List A'!C55=1,1,IF('Vessel List A'!C55=2,2,IF('Vessel List A'!C55=3,3,IF('Vessel List A'!C55=4,4,IF('Vessel List A'!C55=5,5,IF('Vessel List A'!C55=6,6,IF('Vessel List A'!C55=7,7,IF('Vessel List A'!C55=8,8,IF('Vessel List A'!C55=9,9,IF('Vessel List A'!C55=10,10,IF('Vessel List A'!C55=11,11,IF('Vessel List A'!C55=12,12,IF('Vessel List A'!C55=13,13,IF('Vessel List A'!C55=14,14,IF('Vessel List A'!C55=15,15,IF('Vessel List A'!C55=16,16,0)))))))))))))))))=0," ",VALUE(IF('Vessel List A'!C55=1,1,IF('Vessel List A'!C55=2,2,IF('Vessel List A'!C55=3,3,IF('Vessel List A'!C55=4,4,IF('Vessel List A'!C55=5,5,IF('Vessel List A'!C55=6,6,IF('Vessel List A'!C55=7,7,IF('Vessel List A'!C55=8,8,IF('Vessel List A'!C55=9,9,IF('Vessel List A'!C55=10,10,IF('Vessel List A'!C55=11,11,IF('Vessel List A'!C55=12,12,IF('Vessel List A'!C55=13,13,IF('Vessel List A'!C55=14,14,IF('Vessel List A'!C55=15,15,IF('Vessel List A'!C55=16,16,0))))))))))))))))))</f>
        <v xml:space="preserve"> </v>
      </c>
      <c r="C56" s="154"/>
      <c r="D56" s="158"/>
      <c r="E56" s="390" t="str">
        <f t="shared" si="0"/>
        <v/>
      </c>
      <c r="F56" s="158"/>
      <c r="G56" s="137"/>
      <c r="H56" s="388" t="str">
        <f t="shared" si="1"/>
        <v/>
      </c>
      <c r="I56" s="157" t="str">
        <f>IF(VALUE(IF('Vessel List A'!P55=1,1,IF('Vessel List A'!P55=2,2,IF('Vessel List A'!P55=3,3,IF('Vessel List A'!P55=4,4,IF('Vessel List A'!P55=5,5,IF('Vessel List A'!P55=6,6,IF('Vessel List A'!P55=7,7,IF('Vessel List A'!P55=8,8,IF('Vessel List A'!P55=9,9,IF('Vessel List A'!P55=10,10,IF('Vessel List A'!P55=11,11,IF('Vessel List A'!P55=12,12,IF('Vessel List A'!P55=13,13,IF('Vessel List A'!P55=14,14,IF('Vessel List A'!P55=15,15,IF('Vessel List A'!P55=16,16,0)))))))))))))))))=0," ",VALUE(IF('Vessel List A'!P55=1,1,IF('Vessel List A'!P55=2,2,IF('Vessel List A'!P55=3,3,IF('Vessel List A'!P55=4,4,IF('Vessel List A'!P55=5,5,IF('Vessel List A'!P55=6,6,IF('Vessel List A'!P55=7,7,IF('Vessel List A'!P55=8,8,IF('Vessel List A'!P55=9,9,IF('Vessel List A'!P55=10,10,IF('Vessel List A'!P55=11,11,IF('Vessel List A'!P55=12,12,IF('Vessel List A'!P55=13,13,IF('Vessel List A'!P55=14,14,IF('Vessel List A'!P55=15,15,IF('Vessel List A'!P55=16,16,0))))))))))))))))))</f>
        <v xml:space="preserve"> </v>
      </c>
      <c r="J56" s="154"/>
      <c r="K56" s="158"/>
      <c r="L56" s="390" t="str">
        <f t="shared" si="2"/>
        <v/>
      </c>
      <c r="M56" s="158"/>
      <c r="N56" s="137"/>
      <c r="O56" s="388" t="str">
        <f t="shared" si="3"/>
        <v/>
      </c>
      <c r="P56" s="157" t="str">
        <f>IF(VALUE(IF('Vessel List A'!AC55=1,1,IF('Vessel List A'!AC55=2,2,IF('Vessel List A'!AC55=3,3,IF('Vessel List A'!AC55=4,4,IF('Vessel List A'!AC55=5,5,IF('Vessel List A'!AC55=6,6,IF('Vessel List A'!AC55=7,7,IF('Vessel List A'!AC55=8,8,IF('Vessel List A'!AC55=9,9,IF('Vessel List A'!AC55=10,10,IF('Vessel List A'!AC55=11,11,IF('Vessel List A'!AC55=12,12,IF('Vessel List A'!AC55=13,13,IF('Vessel List A'!AC55=14,14,IF('Vessel List A'!AC55=15,15,IF('Vessel List A'!AC55=16,16,0)))))))))))))))))=0," ",VALUE(IF('Vessel List A'!AC55=1,1,IF('Vessel List A'!AC55=2,2,IF('Vessel List A'!AC55=3,3,IF('Vessel List A'!AC55=4,4,IF('Vessel List A'!AC55=5,5,IF('Vessel List A'!AC55=6,6,IF('Vessel List A'!AC55=7,7,IF('Vessel List A'!AC55=8,8,IF('Vessel List A'!AC55=9,9,IF('Vessel List A'!AC55=10,10,IF('Vessel List A'!AC55=11,11,IF('Vessel List A'!AC55=12,12,IF('Vessel List A'!AC55=13,13,IF('Vessel List A'!AC55=14,14,IF('Vessel List A'!AC55=15,15,IF('Vessel List A'!AC55=16,16,0))))))))))))))))))</f>
        <v xml:space="preserve"> </v>
      </c>
      <c r="Q56" s="154"/>
      <c r="R56" s="158"/>
      <c r="S56" s="390" t="str">
        <f t="shared" si="4"/>
        <v/>
      </c>
      <c r="T56" s="158"/>
      <c r="U56" s="137"/>
      <c r="V56" s="388" t="str">
        <f t="shared" si="5"/>
        <v/>
      </c>
      <c r="W56" s="157" t="str">
        <f>IF(VALUE(IF('Vessel List A'!AP55=1,1,IF('Vessel List A'!AP55=2,2,IF('Vessel List A'!AP55=3,3,IF('Vessel List A'!AP55=4,4,IF('Vessel List A'!AP55=5,5,IF('Vessel List A'!AP55=6,6,IF('Vessel List A'!AP55=7,7,IF('Vessel List A'!AP55=8,8,IF('Vessel List A'!AP55=9,9,IF('Vessel List A'!AP55=10,10,IF('Vessel List A'!AP55=11,11,IF('Vessel List A'!AP55=12,12,IF('Vessel List A'!AP55=13,13,IF('Vessel List A'!AP55=14,14,IF('Vessel List A'!AP55=15,15,IF('Vessel List A'!AP55=16,16,0)))))))))))))))))=0," ",VALUE(IF('Vessel List A'!AP55=1,1,IF('Vessel List A'!AP55=2,2,IF('Vessel List A'!AP55=3,3,IF('Vessel List A'!AP55=4,4,IF('Vessel List A'!AP55=5,5,IF('Vessel List A'!AP55=6,6,IF('Vessel List A'!AP55=7,7,IF('Vessel List A'!AP55=8,8,IF('Vessel List A'!AP55=9,9,IF('Vessel List A'!AP55=10,10,IF('Vessel List A'!AP55=11,11,IF('Vessel List A'!AP55=12,12,IF('Vessel List A'!AP55=13,13,IF('Vessel List A'!AP55=14,14,IF('Vessel List A'!AP55=15,15,IF('Vessel List A'!AP55=16,16,0))))))))))))))))))</f>
        <v xml:space="preserve"> </v>
      </c>
      <c r="X56" s="154"/>
      <c r="Y56" s="158"/>
      <c r="Z56" s="390" t="str">
        <f t="shared" si="6"/>
        <v/>
      </c>
      <c r="AA56" s="158"/>
      <c r="AB56" s="137"/>
      <c r="AC56" s="388" t="str">
        <f t="shared" si="7"/>
        <v/>
      </c>
      <c r="AD56" s="157" t="str">
        <f>IF(VALUE(IF('Vessel List A'!BC55=1,1,IF('Vessel List A'!BC55=2,2,IF('Vessel List A'!BC55=3,3,IF('Vessel List A'!BC55=4,4,IF('Vessel List A'!BC55=5,5,IF('Vessel List A'!BC55=6,6,IF('Vessel List A'!BC55=7,7,IF('Vessel List A'!BC55=8,8,IF('Vessel List A'!BC55=9,9,IF('Vessel List A'!BC55=10,10,IF('Vessel List A'!BC55=11,11,IF('Vessel List A'!BC55=12,12,IF('Vessel List A'!BC55=13,13,IF('Vessel List A'!BC55=14,14,IF('Vessel List A'!BC55=15,15,IF('Vessel List A'!BC55=16,16,0)))))))))))))))))=0," ",VALUE(IF('Vessel List A'!BC55=1,1,IF('Vessel List A'!BC55=2,2,IF('Vessel List A'!BC55=3,3,IF('Vessel List A'!BC55=4,4,IF('Vessel List A'!BC55=5,5,IF('Vessel List A'!BC55=6,6,IF('Vessel List A'!BC55=7,7,IF('Vessel List A'!BC55=8,8,IF('Vessel List A'!BC55=9,9,IF('Vessel List A'!BC55=10,10,IF('Vessel List A'!BC55=11,11,IF('Vessel List A'!BC55=12,12,IF('Vessel List A'!BC55=13,13,IF('Vessel List A'!BC55=14,14,IF('Vessel List A'!BC55=15,15,IF('Vessel List A'!BC55=16,16,0))))))))))))))))))</f>
        <v xml:space="preserve"> </v>
      </c>
      <c r="AE56" s="154"/>
      <c r="AF56" s="158"/>
      <c r="AG56" s="390" t="str">
        <f t="shared" si="8"/>
        <v/>
      </c>
      <c r="AH56" s="158"/>
      <c r="AI56" s="137"/>
      <c r="AJ56" s="388" t="str">
        <f t="shared" si="9"/>
        <v/>
      </c>
      <c r="AK56" s="157" t="str">
        <f>IF(VALUE(IF('Vessel List A'!BP55=1,1,IF('Vessel List A'!BP55=2,2,IF('Vessel List A'!BP55=3,3,IF('Vessel List A'!BP55=4,4,IF('Vessel List A'!BP55=5,5,IF('Vessel List A'!BP55=6,6,IF('Vessel List A'!BP55=7,7,IF('Vessel List A'!BP55=8,8,IF('Vessel List A'!BP55=9,9,IF('Vessel List A'!BP55=10,10,IF('Vessel List A'!BP55=11,11,IF('Vessel List A'!BP55=12,12,IF('Vessel List A'!BP55=13,13,IF('Vessel List A'!BP55=14,14,IF('Vessel List A'!BP55=15,15,IF('Vessel List A'!BP55=16,16,0)))))))))))))))))=0," ",VALUE(IF('Vessel List A'!BP55=1,1,IF('Vessel List A'!BP55=2,2,IF('Vessel List A'!BP55=3,3,IF('Vessel List A'!BP55=4,4,IF('Vessel List A'!BP55=5,5,IF('Vessel List A'!BP55=6,6,IF('Vessel List A'!BP55=7,7,IF('Vessel List A'!BP55=8,8,IF('Vessel List A'!BP55=9,9,IF('Vessel List A'!BP55=10,10,IF('Vessel List A'!BP55=11,11,IF('Vessel List A'!BP55=12,12,IF('Vessel List A'!BP55=13,13,IF('Vessel List A'!BP55=14,14,IF('Vessel List A'!BP55=15,15,IF('Vessel List A'!BP55=16,16,0))))))))))))))))))</f>
        <v xml:space="preserve"> </v>
      </c>
      <c r="AL56" s="154"/>
      <c r="AM56" s="158"/>
      <c r="AN56" s="390" t="str">
        <f t="shared" si="10"/>
        <v/>
      </c>
      <c r="AO56" s="158"/>
      <c r="AP56" s="137"/>
      <c r="AQ56" s="388" t="str">
        <f t="shared" si="11"/>
        <v/>
      </c>
      <c r="AR56" s="157" t="str">
        <f>IF(VALUE(IF('Vessel List A'!CC55=1,1,IF('Vessel List A'!CC55=2,2,IF('Vessel List A'!CC55=3,3,IF('Vessel List A'!CC55=4,4,IF('Vessel List A'!CC55=5,5,IF('Vessel List A'!CC55=6,6,IF('Vessel List A'!CC55=7,7,IF('Vessel List A'!CC55=8,8,IF('Vessel List A'!CC55=9,9,IF('Vessel List A'!CC55=10,10,IF('Vessel List A'!CC55=11,11,IF('Vessel List A'!CC55=12,12,IF('Vessel List A'!CC55=13,13,IF('Vessel List A'!CC55=14,14,IF('Vessel List A'!CC55=15,15,IF('Vessel List A'!CC55=16,16,0)))))))))))))))))=0," ",VALUE(IF('Vessel List A'!CC55=1,1,IF('Vessel List A'!CC55=2,2,IF('Vessel List A'!CC55=3,3,IF('Vessel List A'!CC55=4,4,IF('Vessel List A'!CC55=5,5,IF('Vessel List A'!CC55=6,6,IF('Vessel List A'!CC55=7,7,IF('Vessel List A'!CC55=8,8,IF('Vessel List A'!CC55=9,9,IF('Vessel List A'!CC55=10,10,IF('Vessel List A'!CC55=11,11,IF('Vessel List A'!CC55=12,12,IF('Vessel List A'!CC55=13,13,IF('Vessel List A'!CC55=14,14,IF('Vessel List A'!CC55=15,15,IF('Vessel List A'!CC55=16,16,0))))))))))))))))))</f>
        <v xml:space="preserve"> </v>
      </c>
      <c r="AS56" s="154"/>
      <c r="AT56" s="158"/>
      <c r="AU56" s="390" t="str">
        <f t="shared" si="12"/>
        <v/>
      </c>
      <c r="AV56" s="158"/>
      <c r="AW56" s="137"/>
      <c r="AX56" s="388" t="str">
        <f t="shared" si="13"/>
        <v/>
      </c>
      <c r="AY56" s="157" t="str">
        <f>IF(VALUE(IF('Vessel List A'!CP55=1,1,IF('Vessel List A'!CP55=2,2,IF('Vessel List A'!CP55=3,3,IF('Vessel List A'!CP55=4,4,IF('Vessel List A'!CP55=5,5,IF('Vessel List A'!CP55=6,6,IF('Vessel List A'!CP55=7,7,IF('Vessel List A'!CP55=8,8,IF('Vessel List A'!CP55=9,9,IF('Vessel List A'!CP55=10,10,IF('Vessel List A'!CP55=11,11,IF('Vessel List A'!CP55=12,12,IF('Vessel List A'!CP55=13,13,IF('Vessel List A'!CP55=14,14,IF('Vessel List A'!CP55=15,15,IF('Vessel List A'!CP55=16,16,0)))))))))))))))))=0," ",VALUE(IF('Vessel List A'!CP55=1,1,IF('Vessel List A'!CP55=2,2,IF('Vessel List A'!CP55=3,3,IF('Vessel List A'!CP55=4,4,IF('Vessel List A'!CP55=5,5,IF('Vessel List A'!CP55=6,6,IF('Vessel List A'!CP55=7,7,IF('Vessel List A'!CP55=8,8,IF('Vessel List A'!CP55=9,9,IF('Vessel List A'!CP55=10,10,IF('Vessel List A'!CP55=11,11,IF('Vessel List A'!CP55=12,12,IF('Vessel List A'!CP55=13,13,IF('Vessel List A'!CP55=14,14,IF('Vessel List A'!CP55=15,15,IF('Vessel List A'!CP55=16,16,0))))))))))))))))))</f>
        <v xml:space="preserve"> </v>
      </c>
      <c r="AZ56" s="154"/>
      <c r="BA56" s="158"/>
      <c r="BB56" s="390" t="str">
        <f t="shared" si="14"/>
        <v/>
      </c>
      <c r="BC56" s="158"/>
      <c r="BD56" s="137"/>
      <c r="BE56" s="388" t="str">
        <f t="shared" si="15"/>
        <v/>
      </c>
      <c r="BF56" s="157" t="str">
        <f>IF(VALUE(IF('Vessel List A'!DC55=1,1,IF('Vessel List A'!DC55=2,2,IF('Vessel List A'!DC55=3,3,IF('Vessel List A'!DC55=4,4,IF('Vessel List A'!DC55=5,5,IF('Vessel List A'!DC55=6,6,IF('Vessel List A'!DC55=7,7,IF('Vessel List A'!DC55=8,8,IF('Vessel List A'!DC55=9,9,IF('Vessel List A'!DC55=10,10,IF('Vessel List A'!DC55=11,11,IF('Vessel List A'!DC55=12,12,IF('Vessel List A'!DC55=13,13,IF('Vessel List A'!DC55=14,14,IF('Vessel List A'!DC55=15,15,IF('Vessel List A'!DC55=16,16,0)))))))))))))))))=0," ",VALUE(IF('Vessel List A'!DC55=1,1,IF('Vessel List A'!DC55=2,2,IF('Vessel List A'!DC55=3,3,IF('Vessel List A'!DC55=4,4,IF('Vessel List A'!DC55=5,5,IF('Vessel List A'!DC55=6,6,IF('Vessel List A'!DC55=7,7,IF('Vessel List A'!DC55=8,8,IF('Vessel List A'!DC55=9,9,IF('Vessel List A'!DC55=10,10,IF('Vessel List A'!DC55=11,11,IF('Vessel List A'!DC55=12,12,IF('Vessel List A'!DC55=13,13,IF('Vessel List A'!DC55=14,14,IF('Vessel List A'!DC55=15,15,IF('Vessel List A'!DC55=16,16,0))))))))))))))))))</f>
        <v xml:space="preserve"> </v>
      </c>
      <c r="BG56" s="154"/>
      <c r="BH56" s="158"/>
      <c r="BI56" s="390" t="str">
        <f t="shared" si="16"/>
        <v/>
      </c>
      <c r="BJ56" s="158"/>
      <c r="BK56" s="137"/>
      <c r="BL56" s="388" t="str">
        <f t="shared" si="17"/>
        <v/>
      </c>
      <c r="BM56" s="157" t="str">
        <f>IF(VALUE(IF('Vessel List A'!DP55=1,1,IF('Vessel List A'!DP55=2,2,IF('Vessel List A'!DP55=3,3,IF('Vessel List A'!DP55=4,4,IF('Vessel List A'!DP55=5,5,IF('Vessel List A'!DP55=6,6,IF('Vessel List A'!DP55=7,7,IF('Vessel List A'!DP55=8,8,IF('Vessel List A'!DP55=9,9,IF('Vessel List A'!DP55=10,10,IF('Vessel List A'!DP55=11,11,IF('Vessel List A'!DP55=12,12,IF('Vessel List A'!DP55=13,13,IF('Vessel List A'!DP55=14,14,IF('Vessel List A'!DP55=15,15,IF('Vessel List A'!DP55=16,16,0)))))))))))))))))=0," ",VALUE(IF('Vessel List A'!DP55=1,1,IF('Vessel List A'!DP55=2,2,IF('Vessel List A'!DP55=3,3,IF('Vessel List A'!DP55=4,4,IF('Vessel List A'!DP55=5,5,IF('Vessel List A'!DP55=6,6,IF('Vessel List A'!DP55=7,7,IF('Vessel List A'!DP55=8,8,IF('Vessel List A'!DP55=9,9,IF('Vessel List A'!DP55=10,10,IF('Vessel List A'!DP55=11,11,IF('Vessel List A'!DP55=12,12,IF('Vessel List A'!DP55=13,13,IF('Vessel List A'!DP55=14,14,IF('Vessel List A'!DP55=15,15,IF('Vessel List A'!DP55=16,16,0))))))))))))))))))</f>
        <v xml:space="preserve"> </v>
      </c>
      <c r="BN56" s="154"/>
      <c r="BO56" s="158"/>
      <c r="BP56" s="390" t="str">
        <f t="shared" si="18"/>
        <v/>
      </c>
      <c r="BQ56" s="158"/>
      <c r="BR56" s="137"/>
      <c r="BS56" s="388" t="str">
        <f t="shared" si="19"/>
        <v/>
      </c>
      <c r="BT56" s="157" t="str">
        <f>IF(VALUE(IF('Vessel List A'!EC55=1,1,IF('Vessel List A'!EC55=2,2,IF('Vessel List A'!EC55=3,3,IF('Vessel List A'!EC55=4,4,IF('Vessel List A'!EC55=5,5,IF('Vessel List A'!EC55=6,6,IF('Vessel List A'!EC55=7,7,IF('Vessel List A'!EC55=8,8,IF('Vessel List A'!EC55=9,9,IF('Vessel List A'!EC55=10,10,IF('Vessel List A'!EC55=11,11,IF('Vessel List A'!EC55=12,12,IF('Vessel List A'!EC55=13,13,IF('Vessel List A'!EC55=14,14,IF('Vessel List A'!EC55=15,15,IF('Vessel List A'!EC55=16,16,0)))))))))))))))))=0," ",VALUE(IF('Vessel List A'!EC55=1,1,IF('Vessel List A'!EC55=2,2,IF('Vessel List A'!EC55=3,3,IF('Vessel List A'!EC55=4,4,IF('Vessel List A'!EC55=5,5,IF('Vessel List A'!EC55=6,6,IF('Vessel List A'!EC55=7,7,IF('Vessel List A'!EC55=8,8,IF('Vessel List A'!EC55=9,9,IF('Vessel List A'!EC55=10,10,IF('Vessel List A'!EC55=11,11,IF('Vessel List A'!EC55=12,12,IF('Vessel List A'!EC55=13,13,IF('Vessel List A'!EC55=14,14,IF('Vessel List A'!EC55=15,15,IF('Vessel List A'!EC55=16,16,0))))))))))))))))))</f>
        <v xml:space="preserve"> </v>
      </c>
      <c r="BU56" s="154"/>
      <c r="BV56" s="158"/>
      <c r="BW56" s="390" t="str">
        <f t="shared" si="20"/>
        <v/>
      </c>
      <c r="BX56" s="158"/>
      <c r="BY56" s="137"/>
      <c r="BZ56" s="388" t="str">
        <f t="shared" si="21"/>
        <v/>
      </c>
      <c r="CA56" s="157" t="str">
        <f>IF(VALUE(IF('Vessel List A'!EP55=1,1,IF('Vessel List A'!EP55=2,2,IF('Vessel List A'!EP55=3,3,IF('Vessel List A'!EP55=4,4,IF('Vessel List A'!EP55=5,5,IF('Vessel List A'!EP55=6,6,IF('Vessel List A'!EP55=7,7,IF('Vessel List A'!EP55=8,8,IF('Vessel List A'!EP55=9,9,IF('Vessel List A'!EP55=10,10,IF('Vessel List A'!EP55=11,11,IF('Vessel List A'!EP55=12,12,IF('Vessel List A'!EP55=13,13,IF('Vessel List A'!EP55=14,14,IF('Vessel List A'!EP55=15,15,IF('Vessel List A'!EP55=16,16,0)))))))))))))))))=0," ",VALUE(IF('Vessel List A'!EP55=1,1,IF('Vessel List A'!EP55=2,2,IF('Vessel List A'!EP55=3,3,IF('Vessel List A'!EP55=4,4,IF('Vessel List A'!EP55=5,5,IF('Vessel List A'!EP55=6,6,IF('Vessel List A'!EP55=7,7,IF('Vessel List A'!EP55=8,8,IF('Vessel List A'!EP55=9,9,IF('Vessel List A'!EP55=10,10,IF('Vessel List A'!EP55=11,11,IF('Vessel List A'!EP55=12,12,IF('Vessel List A'!EP55=13,13,IF('Vessel List A'!EP55=14,14,IF('Vessel List A'!EP55=15,15,IF('Vessel List A'!EP55=16,16,0))))))))))))))))))</f>
        <v xml:space="preserve"> </v>
      </c>
      <c r="CB56" s="154"/>
      <c r="CC56" s="158"/>
      <c r="CD56" s="390" t="str">
        <f t="shared" si="22"/>
        <v/>
      </c>
      <c r="CE56" s="158"/>
      <c r="CF56" s="137"/>
      <c r="CG56" s="388" t="str">
        <f t="shared" si="23"/>
        <v/>
      </c>
      <c r="CH56" s="157" t="str">
        <f>IF(VALUE(IF('Vessel List A'!FC55=1,1,IF('Vessel List A'!FC55=2,2,IF('Vessel List A'!FC55=3,3,IF('Vessel List A'!FC55=4,4,IF('Vessel List A'!FC55=5,5,IF('Vessel List A'!FC55=6,6,IF('Vessel List A'!FC55=7,7,IF('Vessel List A'!FC55=8,8,IF('Vessel List A'!FC55=9,9,IF('Vessel List A'!FC55=10,10,IF('Vessel List A'!FC55=11,11,IF('Vessel List A'!FC55=12,12,IF('Vessel List A'!FC55=13,13,IF('Vessel List A'!FC55=14,14,IF('Vessel List A'!FC55=15,15,IF('Vessel List A'!FC55=16,16,0)))))))))))))))))=0," ",VALUE(IF('Vessel List A'!FC55=1,1,IF('Vessel List A'!FC55=2,2,IF('Vessel List A'!FC55=3,3,IF('Vessel List A'!FC55=4,4,IF('Vessel List A'!FC55=5,5,IF('Vessel List A'!FC55=6,6,IF('Vessel List A'!FC55=7,7,IF('Vessel List A'!FC55=8,8,IF('Vessel List A'!FC55=9,9,IF('Vessel List A'!FC55=10,10,IF('Vessel List A'!FC55=11,11,IF('Vessel List A'!FC55=12,12,IF('Vessel List A'!FC55=13,13,IF('Vessel List A'!FC55=14,14,IF('Vessel List A'!FC55=15,15,IF('Vessel List A'!FC55=16,16,0))))))))))))))))))</f>
        <v xml:space="preserve"> </v>
      </c>
      <c r="CI56" s="154"/>
      <c r="CJ56" s="158"/>
      <c r="CK56" s="390" t="str">
        <f t="shared" si="24"/>
        <v/>
      </c>
      <c r="CL56" s="158"/>
      <c r="CM56" s="137"/>
      <c r="CN56" s="388" t="str">
        <f t="shared" si="25"/>
        <v/>
      </c>
      <c r="CO56" s="157" t="str">
        <f>IF(VALUE(IF('Vessel List A'!FP55=1,1,IF('Vessel List A'!FP55=2,2,IF('Vessel List A'!FP55=3,3,IF('Vessel List A'!FP55=4,4,IF('Vessel List A'!FP55=5,5,IF('Vessel List A'!FP55=6,6,IF('Vessel List A'!FP55=7,7,IF('Vessel List A'!FP55=8,8,IF('Vessel List A'!FP55=9,9,IF('Vessel List A'!FP55=10,10,IF('Vessel List A'!FP55=11,11,IF('Vessel List A'!FP55=12,12,IF('Vessel List A'!FP55=13,13,IF('Vessel List A'!FP55=14,14,IF('Vessel List A'!FP55=15,15,IF('Vessel List A'!FP55=16,16,0)))))))))))))))))=0," ",VALUE(IF('Vessel List A'!FP55=1,1,IF('Vessel List A'!FP55=2,2,IF('Vessel List A'!FP55=3,3,IF('Vessel List A'!FP55=4,4,IF('Vessel List A'!FP55=5,5,IF('Vessel List A'!FP55=6,6,IF('Vessel List A'!FP55=7,7,IF('Vessel List A'!FP55=8,8,IF('Vessel List A'!FP55=9,9,IF('Vessel List A'!FP55=10,10,IF('Vessel List A'!FP55=11,11,IF('Vessel List A'!FP55=12,12,IF('Vessel List A'!FP55=13,13,IF('Vessel List A'!FP55=14,14,IF('Vessel List A'!FP55=15,15,IF('Vessel List A'!FP55=16,16,0))))))))))))))))))</f>
        <v xml:space="preserve"> </v>
      </c>
      <c r="CP56" s="154"/>
      <c r="CQ56" s="158"/>
      <c r="CR56" s="390" t="str">
        <f t="shared" si="26"/>
        <v/>
      </c>
      <c r="CS56" s="158"/>
      <c r="CT56" s="137"/>
      <c r="CU56" s="388" t="str">
        <f t="shared" si="27"/>
        <v/>
      </c>
      <c r="CV56" s="157" t="str">
        <f>IF(VALUE(IF('Vessel List A'!GC55=1,1,IF('Vessel List A'!GC55=2,2,IF('Vessel List A'!GC55=3,3,IF('Vessel List A'!GC55=4,4,IF('Vessel List A'!GC55=5,5,IF('Vessel List A'!GC55=6,6,IF('Vessel List A'!GC55=7,7,IF('Vessel List A'!GC55=8,8,IF('Vessel List A'!GC55=9,9,IF('Vessel List A'!GC55=10,10,IF('Vessel List A'!GC55=11,11,IF('Vessel List A'!GC55=12,12,IF('Vessel List A'!GC55=13,13,IF('Vessel List A'!GC55=14,14,IF('Vessel List A'!GC55=15,15,IF('Vessel List A'!GC55=16,16,0)))))))))))))))))=0," ",VALUE(IF('Vessel List A'!GC55=1,1,IF('Vessel List A'!GC55=2,2,IF('Vessel List A'!GC55=3,3,IF('Vessel List A'!GC55=4,4,IF('Vessel List A'!GC55=5,5,IF('Vessel List A'!GC55=6,6,IF('Vessel List A'!GC55=7,7,IF('Vessel List A'!GC55=8,8,IF('Vessel List A'!GC55=9,9,IF('Vessel List A'!GC55=10,10,IF('Vessel List A'!GC55=11,11,IF('Vessel List A'!GC55=12,12,IF('Vessel List A'!GC55=13,13,IF('Vessel List A'!GC55=14,14,IF('Vessel List A'!GC55=15,15,IF('Vessel List A'!GC55=16,16,0))))))))))))))))))</f>
        <v xml:space="preserve"> </v>
      </c>
      <c r="CW56" s="154"/>
      <c r="CX56" s="158"/>
      <c r="CY56" s="390" t="str">
        <f t="shared" si="28"/>
        <v/>
      </c>
      <c r="CZ56" s="158"/>
      <c r="DA56" s="137"/>
      <c r="DB56" s="388" t="str">
        <f t="shared" si="29"/>
        <v/>
      </c>
      <c r="DC56" s="157" t="str">
        <f>IF(VALUE(IF('Vessel List A'!GP55=1,1,IF('Vessel List A'!GP55=2,2,IF('Vessel List A'!GP55=3,3,IF('Vessel List A'!GP55=4,4,IF('Vessel List A'!GP55=5,5,IF('Vessel List A'!GP55=6,6,IF('Vessel List A'!GP55=7,7,IF('Vessel List A'!GP55=8,8,IF('Vessel List A'!GP55=9,9,IF('Vessel List A'!GP55=10,10,IF('Vessel List A'!GP55=11,11,IF('Vessel List A'!GP55=12,12,IF('Vessel List A'!GP55=13,13,IF('Vessel List A'!GP55=14,14,IF('Vessel List A'!GP55=15,15,IF('Vessel List A'!GP55=16,16,0)))))))))))))))))=0," ",VALUE(IF('Vessel List A'!GP55=1,1,IF('Vessel List A'!GP55=2,2,IF('Vessel List A'!GP55=3,3,IF('Vessel List A'!GP55=4,4,IF('Vessel List A'!GP55=5,5,IF('Vessel List A'!GP55=6,6,IF('Vessel List A'!GP55=7,7,IF('Vessel List A'!GP55=8,8,IF('Vessel List A'!GP55=9,9,IF('Vessel List A'!GP55=10,10,IF('Vessel List A'!GP55=11,11,IF('Vessel List A'!GP55=12,12,IF('Vessel List A'!GP55=13,13,IF('Vessel List A'!GP55=14,14,IF('Vessel List A'!GP55=15,15,IF('Vessel List A'!GP55=16,16,0))))))))))))))))))</f>
        <v xml:space="preserve"> </v>
      </c>
      <c r="DD56" s="154"/>
      <c r="DE56" s="158"/>
      <c r="DF56" s="390" t="str">
        <f t="shared" si="30"/>
        <v/>
      </c>
      <c r="DG56" s="158"/>
      <c r="DH56" s="137"/>
      <c r="DI56" s="388" t="str">
        <f t="shared" si="31"/>
        <v/>
      </c>
      <c r="DJ56" s="157" t="str">
        <f>IF(VALUE(IF('Vessel List A'!HC55=1,1,IF('Vessel List A'!HC55=2,2,IF('Vessel List A'!HC55=3,3,IF('Vessel List A'!HC55=4,4,IF('Vessel List A'!HC55=5,5,IF('Vessel List A'!HC55=6,6,IF('Vessel List A'!HC55=7,7,IF('Vessel List A'!HC55=8,8,IF('Vessel List A'!HC55=9,9,IF('Vessel List A'!HC55=10,10,IF('Vessel List A'!HC55=11,11,IF('Vessel List A'!HC55=12,12,IF('Vessel List A'!HC55=13,13,IF('Vessel List A'!HC55=14,14,IF('Vessel List A'!HC55=15,15,IF('Vessel List A'!HC55=16,16,0)))))))))))))))))=0," ",VALUE(IF('Vessel List A'!HC55=1,1,IF('Vessel List A'!HC55=2,2,IF('Vessel List A'!HC55=3,3,IF('Vessel List A'!HC55=4,4,IF('Vessel List A'!HC55=5,5,IF('Vessel List A'!HC55=6,6,IF('Vessel List A'!HC55=7,7,IF('Vessel List A'!HC55=8,8,IF('Vessel List A'!HC55=9,9,IF('Vessel List A'!HC55=10,10,IF('Vessel List A'!HC55=11,11,IF('Vessel List A'!HC55=12,12,IF('Vessel List A'!HC55=13,13,IF('Vessel List A'!HC55=14,14,IF('Vessel List A'!HC55=15,15,IF('Vessel List A'!HC55=16,16,0))))))))))))))))))</f>
        <v xml:space="preserve"> </v>
      </c>
      <c r="DK56" s="154"/>
      <c r="DL56" s="158"/>
      <c r="DM56" s="390" t="str">
        <f t="shared" si="32"/>
        <v/>
      </c>
      <c r="DN56" s="158"/>
      <c r="DO56" s="137"/>
      <c r="DP56" s="388" t="str">
        <f t="shared" si="33"/>
        <v/>
      </c>
      <c r="DQ56" s="157" t="str">
        <f>IF(VALUE(IF('Vessel List A'!HP55=1,1,IF('Vessel List A'!HP55=2,2,IF('Vessel List A'!HP55=3,3,IF('Vessel List A'!HP55=4,4,IF('Vessel List A'!HP55=5,5,IF('Vessel List A'!HP55=6,6,IF('Vessel List A'!HP55=7,7,IF('Vessel List A'!HP55=8,8,IF('Vessel List A'!HP55=9,9,IF('Vessel List A'!HP55=10,10,IF('Vessel List A'!HP55=11,11,IF('Vessel List A'!HP55=12,12,IF('Vessel List A'!HP55=13,13,IF('Vessel List A'!HP55=14,14,IF('Vessel List A'!HP55=15,15,IF('Vessel List A'!HP55=16,16,0)))))))))))))))))=0," ",VALUE(IF('Vessel List A'!HP55=1,1,IF('Vessel List A'!HP55=2,2,IF('Vessel List A'!HP55=3,3,IF('Vessel List A'!HP55=4,4,IF('Vessel List A'!HP55=5,5,IF('Vessel List A'!HP55=6,6,IF('Vessel List A'!HP55=7,7,IF('Vessel List A'!HP55=8,8,IF('Vessel List A'!HP55=9,9,IF('Vessel List A'!HP55=10,10,IF('Vessel List A'!HP55=11,11,IF('Vessel List A'!HP55=12,12,IF('Vessel List A'!HP55=13,13,IF('Vessel List A'!HP55=14,14,IF('Vessel List A'!HP55=15,15,IF('Vessel List A'!HP55=16,16,0))))))))))))))))))</f>
        <v xml:space="preserve"> </v>
      </c>
      <c r="DR56" s="154"/>
      <c r="DS56" s="158"/>
      <c r="DT56" s="390" t="str">
        <f t="shared" si="34"/>
        <v/>
      </c>
      <c r="DU56" s="158"/>
      <c r="DV56" s="137"/>
      <c r="DW56" s="388" t="str">
        <f t="shared" si="35"/>
        <v/>
      </c>
      <c r="DX56" s="157" t="str">
        <f>IF(VALUE(IF('Vessel List A'!IC55=1,1,IF('Vessel List A'!IC55=2,2,IF('Vessel List A'!IC55=3,3,IF('Vessel List A'!IC55=4,4,IF('Vessel List A'!IC55=5,5,IF('Vessel List A'!IC55=6,6,IF('Vessel List A'!IC55=7,7,IF('Vessel List A'!IC55=8,8,IF('Vessel List A'!IC55=9,9,IF('Vessel List A'!IC55=10,10,IF('Vessel List A'!IC55=11,11,IF('Vessel List A'!IC55=12,12,IF('Vessel List A'!IC55=13,13,IF('Vessel List A'!IC55=14,14,IF('Vessel List A'!IC55=15,15,IF('Vessel List A'!IC55=16,16,0)))))))))))))))))=0," ",VALUE(IF('Vessel List A'!IC55=1,1,IF('Vessel List A'!IC55=2,2,IF('Vessel List A'!IC55=3,3,IF('Vessel List A'!IC55=4,4,IF('Vessel List A'!IC55=5,5,IF('Vessel List A'!IC55=6,6,IF('Vessel List A'!IC55=7,7,IF('Vessel List A'!IC55=8,8,IF('Vessel List A'!IC55=9,9,IF('Vessel List A'!IC55=10,10,IF('Vessel List A'!IC55=11,11,IF('Vessel List A'!IC55=12,12,IF('Vessel List A'!IC55=13,13,IF('Vessel List A'!IC55=14,14,IF('Vessel List A'!IC55=15,15,IF('Vessel List A'!IC55=16,16,0))))))))))))))))))</f>
        <v xml:space="preserve"> </v>
      </c>
      <c r="DY56" s="154"/>
      <c r="DZ56" s="158"/>
      <c r="EA56" s="390" t="str">
        <f t="shared" si="36"/>
        <v/>
      </c>
      <c r="EB56" s="158"/>
      <c r="EC56" s="137"/>
      <c r="ED56" s="388" t="str">
        <f t="shared" si="37"/>
        <v/>
      </c>
      <c r="EE56" s="157" t="str">
        <f>IF(VALUE(IF('Vessel List A'!IP55=1,1,IF('Vessel List A'!IP55=2,2,IF('Vessel List A'!IP55=3,3,IF('Vessel List A'!IP55=4,4,IF('Vessel List A'!IP55=5,5,IF('Vessel List A'!IP55=6,6,IF('Vessel List A'!IP55=7,7,IF('Vessel List A'!IP55=8,8,IF('Vessel List A'!IP55=9,9,IF('Vessel List A'!IP55=10,10,IF('Vessel List A'!IP55=11,11,IF('Vessel List A'!IP55=12,12,IF('Vessel List A'!IP55=13,13,IF('Vessel List A'!IP55=14,14,IF('Vessel List A'!IP55=15,15,IF('Vessel List A'!IP55=16,16,0)))))))))))))))))=0," ",VALUE(IF('Vessel List A'!IP55=1,1,IF('Vessel List A'!IP55=2,2,IF('Vessel List A'!IP55=3,3,IF('Vessel List A'!IP55=4,4,IF('Vessel List A'!IP55=5,5,IF('Vessel List A'!IP55=6,6,IF('Vessel List A'!IP55=7,7,IF('Vessel List A'!IP55=8,8,IF('Vessel List A'!IP55=9,9,IF('Vessel List A'!IP55=10,10,IF('Vessel List A'!IP55=11,11,IF('Vessel List A'!IP55=12,12,IF('Vessel List A'!IP55=13,13,IF('Vessel List A'!IP55=14,14,IF('Vessel List A'!IP55=15,15,IF('Vessel List A'!IP55=16,16,0))))))))))))))))))</f>
        <v xml:space="preserve"> </v>
      </c>
      <c r="EF56" s="154"/>
      <c r="EG56" s="158"/>
      <c r="EH56" s="390" t="str">
        <f t="shared" si="38"/>
        <v/>
      </c>
      <c r="EI56" s="158"/>
      <c r="EJ56" s="137"/>
      <c r="EK56" s="397" t="str">
        <f t="shared" si="39"/>
        <v/>
      </c>
      <c r="EL56" s="144"/>
      <c r="EM56" s="157" t="str">
        <f>IF(VALUE(IF('Vessel List B'!C55=1,1,IF('Vessel List B'!C55=2,2,IF('Vessel List B'!C55=3,3,IF('Vessel List B'!C55=4,4,IF('Vessel List B'!C55=5,5,IF('Vessel List B'!C55=6,6,IF('Vessel List B'!C55=7,7,IF('Vessel List B'!C55=8,8,IF('Vessel List B'!C55=9,9,IF('Vessel List B'!C55=10,10,IF('Vessel List B'!C55=11,11,IF('Vessel List B'!C55=12,12,IF('Vessel List B'!C55=13,13,IF('Vessel List B'!C55=14,14,IF('Vessel List B'!C55=15,15,IF('Vessel List B'!C55=16,16,0)))))))))))))))))=0," ",VALUE(IF('Vessel List B'!C55=1,1,IF('Vessel List B'!C55=2,2,IF('Vessel List B'!C55=3,3,IF('Vessel List B'!C55=4,4,IF('Vessel List B'!C55=5,5,IF('Vessel List B'!C55=6,6,IF('Vessel List B'!C55=7,7,IF('Vessel List B'!C55=8,8,IF('Vessel List B'!C55=9,9,IF('Vessel List B'!C55=10,10,IF('Vessel List B'!C55=11,11,IF('Vessel List B'!C55=12,12,IF('Vessel List B'!C55=13,13,IF('Vessel List B'!C55=14,14,IF('Vessel List B'!C55=15,15,IF('Vessel List B'!C55=16,16,0))))))))))))))))))</f>
        <v xml:space="preserve"> </v>
      </c>
      <c r="EN56" s="154"/>
      <c r="EO56" s="158"/>
      <c r="EP56" s="390" t="str">
        <f t="shared" si="40"/>
        <v/>
      </c>
      <c r="EQ56" s="158"/>
      <c r="ER56" s="137"/>
      <c r="ES56" s="388" t="str">
        <f t="shared" si="41"/>
        <v/>
      </c>
      <c r="ET56" s="157" t="str">
        <f>IF(VALUE(IF('Vessel List B'!P55=1,1,IF('Vessel List B'!P55=2,2,IF('Vessel List B'!P55=3,3,IF('Vessel List B'!P55=4,4,IF('Vessel List B'!P55=5,5,IF('Vessel List B'!P55=6,6,IF('Vessel List B'!P55=7,7,IF('Vessel List B'!P55=8,8,IF('Vessel List B'!P55=9,9,IF('Vessel List B'!P55=10,10,IF('Vessel List B'!P55=11,11,IF('Vessel List B'!P55=12,12,IF('Vessel List B'!P55=13,13,IF('Vessel List B'!P55=14,14,IF('Vessel List B'!P55=15,15,IF('Vessel List B'!P55=16,16,0)))))))))))))))))=0," ",VALUE(IF('Vessel List B'!P55=1,1,IF('Vessel List B'!P55=2,2,IF('Vessel List B'!P55=3,3,IF('Vessel List B'!P55=4,4,IF('Vessel List B'!P55=5,5,IF('Vessel List B'!P55=6,6,IF('Vessel List B'!P55=7,7,IF('Vessel List B'!P55=8,8,IF('Vessel List B'!P55=9,9,IF('Vessel List B'!P55=10,10,IF('Vessel List B'!P55=11,11,IF('Vessel List B'!P55=12,12,IF('Vessel List B'!P55=13,13,IF('Vessel List B'!P55=14,14,IF('Vessel List B'!P55=15,15,IF('Vessel List B'!P55=16,16,0))))))))))))))))))</f>
        <v xml:space="preserve"> </v>
      </c>
      <c r="EU56" s="154"/>
      <c r="EV56" s="158"/>
      <c r="EW56" s="390" t="str">
        <f t="shared" si="42"/>
        <v/>
      </c>
      <c r="EX56" s="158"/>
      <c r="EY56" s="137"/>
      <c r="EZ56" s="388" t="str">
        <f t="shared" si="43"/>
        <v/>
      </c>
      <c r="FA56" s="157" t="str">
        <f>IF(VALUE(IF('Vessel List B'!AC55=1,1,IF('Vessel List B'!AC55=2,2,IF('Vessel List B'!AC55=3,3,IF('Vessel List B'!AC55=4,4,IF('Vessel List B'!AC55=5,5,IF('Vessel List B'!AC55=6,6,IF('Vessel List B'!AC55=7,7,IF('Vessel List B'!AC55=8,8,IF('Vessel List B'!AC55=9,9,IF('Vessel List B'!AC55=10,10,IF('Vessel List B'!AC55=11,11,IF('Vessel List B'!AC55=12,12,IF('Vessel List B'!AC55=13,13,IF('Vessel List B'!AC55=14,14,IF('Vessel List B'!AC55=15,15,IF('Vessel List B'!AC55=16,16,0)))))))))))))))))=0," ",VALUE(IF('Vessel List B'!AC55=1,1,IF('Vessel List B'!AC55=2,2,IF('Vessel List B'!AC55=3,3,IF('Vessel List B'!AC55=4,4,IF('Vessel List B'!AC55=5,5,IF('Vessel List B'!AC55=6,6,IF('Vessel List B'!AC55=7,7,IF('Vessel List B'!AC55=8,8,IF('Vessel List B'!AC55=9,9,IF('Vessel List B'!AC55=10,10,IF('Vessel List B'!AC55=11,11,IF('Vessel List B'!AC55=12,12,IF('Vessel List B'!AC55=13,13,IF('Vessel List B'!AC55=14,14,IF('Vessel List B'!AC55=15,15,IF('Vessel List B'!AC55=16,16,0))))))))))))))))))</f>
        <v xml:space="preserve"> </v>
      </c>
      <c r="FB56" s="154"/>
      <c r="FC56" s="158"/>
      <c r="FD56" s="390" t="str">
        <f t="shared" si="44"/>
        <v/>
      </c>
      <c r="FE56" s="158"/>
      <c r="FF56" s="137"/>
      <c r="FG56" s="388" t="str">
        <f t="shared" si="45"/>
        <v/>
      </c>
      <c r="FH56" s="157" t="str">
        <f>IF(VALUE(IF('Vessel List B'!AP55=1,1,IF('Vessel List B'!AP55=2,2,IF('Vessel List B'!AP55=3,3,IF('Vessel List B'!AP55=4,4,IF('Vessel List B'!AP55=5,5,IF('Vessel List B'!AP55=6,6,IF('Vessel List B'!AP55=7,7,IF('Vessel List B'!AP55=8,8,IF('Vessel List B'!AP55=9,9,IF('Vessel List B'!AP55=10,10,IF('Vessel List B'!AP55=11,11,IF('Vessel List B'!AP55=12,12,IF('Vessel List B'!AP55=13,13,IF('Vessel List B'!AP55=14,14,IF('Vessel List B'!AP55=15,15,IF('Vessel List B'!AP55=16,16,0)))))))))))))))))=0," ",VALUE(IF('Vessel List B'!AP55=1,1,IF('Vessel List B'!AP55=2,2,IF('Vessel List B'!AP55=3,3,IF('Vessel List B'!AP55=4,4,IF('Vessel List B'!AP55=5,5,IF('Vessel List B'!AP55=6,6,IF('Vessel List B'!AP55=7,7,IF('Vessel List B'!AP55=8,8,IF('Vessel List B'!AP55=9,9,IF('Vessel List B'!AP55=10,10,IF('Vessel List B'!AP55=11,11,IF('Vessel List B'!AP55=12,12,IF('Vessel List B'!AP55=13,13,IF('Vessel List B'!AP55=14,14,IF('Vessel List B'!AP55=15,15,IF('Vessel List B'!AP55=16,16,0))))))))))))))))))</f>
        <v xml:space="preserve"> </v>
      </c>
      <c r="FI56" s="154"/>
      <c r="FJ56" s="158"/>
      <c r="FK56" s="390" t="str">
        <f t="shared" si="46"/>
        <v/>
      </c>
      <c r="FL56" s="158"/>
      <c r="FM56" s="137"/>
      <c r="FN56" s="388" t="str">
        <f t="shared" si="47"/>
        <v/>
      </c>
      <c r="FO56" s="157" t="str">
        <f>IF(VALUE(IF('Vessel List B'!BC55=1,1,IF('Vessel List B'!BC55=2,2,IF('Vessel List B'!BC55=3,3,IF('Vessel List B'!BC55=4,4,IF('Vessel List B'!BC55=5,5,IF('Vessel List B'!BC55=6,6,IF('Vessel List B'!BC55=7,7,IF('Vessel List B'!BC55=8,8,IF('Vessel List B'!BC55=9,9,IF('Vessel List B'!BC55=10,10,IF('Vessel List B'!BC55=11,11,IF('Vessel List B'!BC55=12,12,IF('Vessel List B'!BC55=13,13,IF('Vessel List B'!BC55=14,14,IF('Vessel List B'!BC55=15,15,IF('Vessel List B'!BC55=16,16,0)))))))))))))))))=0," ",VALUE(IF('Vessel List B'!BC55=1,1,IF('Vessel List B'!BC55=2,2,IF('Vessel List B'!BC55=3,3,IF('Vessel List B'!BC55=4,4,IF('Vessel List B'!BC55=5,5,IF('Vessel List B'!BC55=6,6,IF('Vessel List B'!BC55=7,7,IF('Vessel List B'!BC55=8,8,IF('Vessel List B'!BC55=9,9,IF('Vessel List B'!BC55=10,10,IF('Vessel List B'!BC55=11,11,IF('Vessel List B'!BC55=12,12,IF('Vessel List B'!BC55=13,13,IF('Vessel List B'!BC55=14,14,IF('Vessel List B'!BC55=15,15,IF('Vessel List B'!BC55=16,16,0))))))))))))))))))</f>
        <v xml:space="preserve"> </v>
      </c>
      <c r="FP56" s="154"/>
      <c r="FQ56" s="158"/>
      <c r="FR56" s="390" t="str">
        <f t="shared" si="48"/>
        <v/>
      </c>
      <c r="FS56" s="158"/>
      <c r="FT56" s="137"/>
      <c r="FU56" s="388" t="str">
        <f t="shared" si="49"/>
        <v/>
      </c>
      <c r="FV56" s="157" t="str">
        <f>IF(VALUE(IF('Vessel List B'!BP55=1,1,IF('Vessel List B'!BP55=2,2,IF('Vessel List B'!BP55=3,3,IF('Vessel List B'!BP55=4,4,IF('Vessel List B'!BP55=5,5,IF('Vessel List B'!BP55=6,6,IF('Vessel List B'!BP55=7,7,IF('Vessel List B'!BP55=8,8,IF('Vessel List B'!BP55=9,9,IF('Vessel List B'!BP55=10,10,IF('Vessel List B'!BP55=11,11,IF('Vessel List B'!BP55=12,12,IF('Vessel List B'!BP55=13,13,IF('Vessel List B'!BP55=14,14,IF('Vessel List B'!BP55=15,15,IF('Vessel List B'!BP55=16,16,0)))))))))))))))))=0," ",VALUE(IF('Vessel List B'!BP55=1,1,IF('Vessel List B'!BP55=2,2,IF('Vessel List B'!BP55=3,3,IF('Vessel List B'!BP55=4,4,IF('Vessel List B'!BP55=5,5,IF('Vessel List B'!BP55=6,6,IF('Vessel List B'!BP55=7,7,IF('Vessel List B'!BP55=8,8,IF('Vessel List B'!BP55=9,9,IF('Vessel List B'!BP55=10,10,IF('Vessel List B'!BP55=11,11,IF('Vessel List B'!BP55=12,12,IF('Vessel List B'!BP55=13,13,IF('Vessel List B'!BP55=14,14,IF('Vessel List B'!BP55=15,15,IF('Vessel List B'!BP55=16,16,0))))))))))))))))))</f>
        <v xml:space="preserve"> </v>
      </c>
      <c r="FW56" s="154"/>
      <c r="FX56" s="158"/>
      <c r="FY56" s="390" t="str">
        <f t="shared" si="50"/>
        <v/>
      </c>
      <c r="FZ56" s="158"/>
      <c r="GA56" s="137"/>
      <c r="GB56" s="388" t="str">
        <f t="shared" si="51"/>
        <v/>
      </c>
      <c r="GC56" s="157" t="str">
        <f>IF(VALUE(IF('Vessel List B'!CC55=1,1,IF('Vessel List B'!CC55=2,2,IF('Vessel List B'!CC55=3,3,IF('Vessel List B'!CC55=4,4,IF('Vessel List B'!CC55=5,5,IF('Vessel List B'!CC55=6,6,IF('Vessel List B'!CC55=7,7,IF('Vessel List B'!CC55=8,8,IF('Vessel List B'!CC55=9,9,IF('Vessel List B'!CC55=10,10,IF('Vessel List B'!CC55=11,11,IF('Vessel List B'!CC55=12,12,IF('Vessel List B'!CC55=13,13,IF('Vessel List B'!CC55=14,14,IF('Vessel List B'!CC55=15,15,IF('Vessel List B'!CC55=16,16,0)))))))))))))))))=0," ",VALUE(IF('Vessel List B'!CC55=1,1,IF('Vessel List B'!CC55=2,2,IF('Vessel List B'!CC55=3,3,IF('Vessel List B'!CC55=4,4,IF('Vessel List B'!CC55=5,5,IF('Vessel List B'!CC55=6,6,IF('Vessel List B'!CC55=7,7,IF('Vessel List B'!CC55=8,8,IF('Vessel List B'!CC55=9,9,IF('Vessel List B'!CC55=10,10,IF('Vessel List B'!CC55=11,11,IF('Vessel List B'!CC55=12,12,IF('Vessel List B'!CC55=13,13,IF('Vessel List B'!CC55=14,14,IF('Vessel List B'!CC55=15,15,IF('Vessel List B'!CC55=16,16,0))))))))))))))))))</f>
        <v xml:space="preserve"> </v>
      </c>
      <c r="GD56" s="154"/>
      <c r="GE56" s="158"/>
      <c r="GF56" s="390" t="str">
        <f t="shared" si="52"/>
        <v/>
      </c>
      <c r="GG56" s="158"/>
      <c r="GH56" s="137"/>
      <c r="GI56" s="388" t="str">
        <f t="shared" si="53"/>
        <v/>
      </c>
      <c r="GJ56" s="157" t="str">
        <f>IF(VALUE(IF('Vessel List B'!CP55=1,1,IF('Vessel List B'!CP55=2,2,IF('Vessel List B'!CP55=3,3,IF('Vessel List B'!CP55=4,4,IF('Vessel List B'!CP55=5,5,IF('Vessel List B'!CP55=6,6,IF('Vessel List B'!CP55=7,7,IF('Vessel List B'!CP55=8,8,IF('Vessel List B'!CP55=9,9,IF('Vessel List B'!CP55=10,10,IF('Vessel List B'!CP55=11,11,IF('Vessel List B'!CP55=12,12,IF('Vessel List B'!CP55=13,13,IF('Vessel List B'!CP55=14,14,IF('Vessel List B'!CP55=15,15,IF('Vessel List B'!CP55=16,16,0)))))))))))))))))=0," ",VALUE(IF('Vessel List B'!CP55=1,1,IF('Vessel List B'!CP55=2,2,IF('Vessel List B'!CP55=3,3,IF('Vessel List B'!CP55=4,4,IF('Vessel List B'!CP55=5,5,IF('Vessel List B'!CP55=6,6,IF('Vessel List B'!CP55=7,7,IF('Vessel List B'!CP55=8,8,IF('Vessel List B'!CP55=9,9,IF('Vessel List B'!CP55=10,10,IF('Vessel List B'!CP55=11,11,IF('Vessel List B'!CP55=12,12,IF('Vessel List B'!CP55=13,13,IF('Vessel List B'!CP55=14,14,IF('Vessel List B'!CP55=15,15,IF('Vessel List B'!CP55=16,16,0))))))))))))))))))</f>
        <v xml:space="preserve"> </v>
      </c>
      <c r="GK56" s="154"/>
      <c r="GL56" s="158"/>
      <c r="GM56" s="390" t="str">
        <f t="shared" si="54"/>
        <v/>
      </c>
      <c r="GN56" s="158"/>
      <c r="GO56" s="137"/>
      <c r="GP56" s="388" t="str">
        <f t="shared" si="55"/>
        <v/>
      </c>
      <c r="GQ56" s="157" t="str">
        <f>IF(VALUE(IF('Vessel List B'!DC55=1,1,IF('Vessel List B'!DC55=2,2,IF('Vessel List B'!DC55=3,3,IF('Vessel List B'!DC55=4,4,IF('Vessel List B'!DC55=5,5,IF('Vessel List B'!DC55=6,6,IF('Vessel List B'!DC55=7,7,IF('Vessel List B'!DC55=8,8,IF('Vessel List B'!DC55=9,9,IF('Vessel List B'!DC55=10,10,IF('Vessel List B'!DC55=11,11,IF('Vessel List B'!DC55=12,12,IF('Vessel List B'!DC55=13,13,IF('Vessel List B'!DC55=14,14,IF('Vessel List B'!DC55=15,15,IF('Vessel List B'!DC55=16,16,0)))))))))))))))))=0," ",VALUE(IF('Vessel List B'!DC55=1,1,IF('Vessel List B'!DC55=2,2,IF('Vessel List B'!DC55=3,3,IF('Vessel List B'!DC55=4,4,IF('Vessel List B'!DC55=5,5,IF('Vessel List B'!DC55=6,6,IF('Vessel List B'!DC55=7,7,IF('Vessel List B'!DC55=8,8,IF('Vessel List B'!DC55=9,9,IF('Vessel List B'!DC55=10,10,IF('Vessel List B'!DC55=11,11,IF('Vessel List B'!DC55=12,12,IF('Vessel List B'!DC55=13,13,IF('Vessel List B'!DC55=14,14,IF('Vessel List B'!DC55=15,15,IF('Vessel List B'!DC55=16,16,0))))))))))))))))))</f>
        <v xml:space="preserve"> </v>
      </c>
      <c r="GR56" s="154"/>
      <c r="GS56" s="158"/>
      <c r="GT56" s="390" t="str">
        <f t="shared" si="56"/>
        <v/>
      </c>
      <c r="GU56" s="158"/>
      <c r="GV56" s="137"/>
      <c r="GW56" s="388" t="str">
        <f t="shared" si="57"/>
        <v/>
      </c>
      <c r="GX56" s="157" t="str">
        <f>IF(VALUE(IF('Vessel List B'!DP55=1,1,IF('Vessel List B'!DP55=2,2,IF('Vessel List B'!DP55=3,3,IF('Vessel List B'!DP55=4,4,IF('Vessel List B'!DP55=5,5,IF('Vessel List B'!DP55=6,6,IF('Vessel List B'!DP55=7,7,IF('Vessel List B'!DP55=8,8,IF('Vessel List B'!DP55=9,9,IF('Vessel List B'!DP55=10,10,IF('Vessel List B'!DP55=11,11,IF('Vessel List B'!DP55=12,12,IF('Vessel List B'!DP55=13,13,IF('Vessel List B'!DP55=14,14,IF('Vessel List B'!DP55=15,15,IF('Vessel List B'!DP55=16,16,0)))))))))))))))))=0," ",VALUE(IF('Vessel List B'!DP55=1,1,IF('Vessel List B'!DP55=2,2,IF('Vessel List B'!DP55=3,3,IF('Vessel List B'!DP55=4,4,IF('Vessel List B'!DP55=5,5,IF('Vessel List B'!DP55=6,6,IF('Vessel List B'!DP55=7,7,IF('Vessel List B'!DP55=8,8,IF('Vessel List B'!DP55=9,9,IF('Vessel List B'!DP55=10,10,IF('Vessel List B'!DP55=11,11,IF('Vessel List B'!DP55=12,12,IF('Vessel List B'!DP55=13,13,IF('Vessel List B'!DP55=14,14,IF('Vessel List B'!DP55=15,15,IF('Vessel List B'!DP55=16,16,0))))))))))))))))))</f>
        <v xml:space="preserve"> </v>
      </c>
      <c r="GY56" s="154"/>
      <c r="GZ56" s="158"/>
      <c r="HA56" s="390" t="str">
        <f t="shared" si="58"/>
        <v/>
      </c>
      <c r="HB56" s="158"/>
      <c r="HC56" s="137"/>
      <c r="HD56" s="388" t="str">
        <f t="shared" si="59"/>
        <v/>
      </c>
      <c r="HE56" s="157" t="str">
        <f>IF(VALUE(IF('Vessel List B'!EC55=1,1,IF('Vessel List B'!EC55=2,2,IF('Vessel List B'!EC55=3,3,IF('Vessel List B'!EC55=4,4,IF('Vessel List B'!EC55=5,5,IF('Vessel List B'!EC55=6,6,IF('Vessel List B'!EC55=7,7,IF('Vessel List B'!EC55=8,8,IF('Vessel List B'!EC55=9,9,IF('Vessel List B'!EC55=10,10,IF('Vessel List B'!EC55=11,11,IF('Vessel List B'!EC55=12,12,IF('Vessel List B'!EC55=13,13,IF('Vessel List B'!EC55=14,14,IF('Vessel List B'!EC55=15,15,IF('Vessel List B'!EC55=16,16,0)))))))))))))))))=0," ",VALUE(IF('Vessel List B'!EC55=1,1,IF('Vessel List B'!EC55=2,2,IF('Vessel List B'!EC55=3,3,IF('Vessel List B'!EC55=4,4,IF('Vessel List B'!EC55=5,5,IF('Vessel List B'!EC55=6,6,IF('Vessel List B'!EC55=7,7,IF('Vessel List B'!EC55=8,8,IF('Vessel List B'!EC55=9,9,IF('Vessel List B'!EC55=10,10,IF('Vessel List B'!EC55=11,11,IF('Vessel List B'!EC55=12,12,IF('Vessel List B'!EC55=13,13,IF('Vessel List B'!EC55=14,14,IF('Vessel List B'!EC55=15,15,IF('Vessel List B'!EC55=16,16,0))))))))))))))))))</f>
        <v xml:space="preserve"> </v>
      </c>
      <c r="HF56" s="154"/>
      <c r="HG56" s="158"/>
      <c r="HH56" s="390" t="str">
        <f t="shared" si="60"/>
        <v/>
      </c>
      <c r="HI56" s="158"/>
      <c r="HJ56" s="137"/>
      <c r="HK56" s="388" t="str">
        <f t="shared" si="61"/>
        <v/>
      </c>
      <c r="HL56" s="157" t="str">
        <f>IF(VALUE(IF('Vessel List B'!EP55=1,1,IF('Vessel List B'!EP55=2,2,IF('Vessel List B'!EP55=3,3,IF('Vessel List B'!EP55=4,4,IF('Vessel List B'!EP55=5,5,IF('Vessel List B'!EP55=6,6,IF('Vessel List B'!EP55=7,7,IF('Vessel List B'!EP55=8,8,IF('Vessel List B'!EP55=9,9,IF('Vessel List B'!EP55=10,10,IF('Vessel List B'!EP55=11,11,IF('Vessel List B'!EP55=12,12,IF('Vessel List B'!EP55=13,13,IF('Vessel List B'!EP55=14,14,IF('Vessel List B'!EP55=15,15,IF('Vessel List B'!EP55=16,16,0)))))))))))))))))=0," ",VALUE(IF('Vessel List B'!EP55=1,1,IF('Vessel List B'!EP55=2,2,IF('Vessel List B'!EP55=3,3,IF('Vessel List B'!EP55=4,4,IF('Vessel List B'!EP55=5,5,IF('Vessel List B'!EP55=6,6,IF('Vessel List B'!EP55=7,7,IF('Vessel List B'!EP55=8,8,IF('Vessel List B'!EP55=9,9,IF('Vessel List B'!EP55=10,10,IF('Vessel List B'!EP55=11,11,IF('Vessel List B'!EP55=12,12,IF('Vessel List B'!EP55=13,13,IF('Vessel List B'!EP55=14,14,IF('Vessel List B'!EP55=15,15,IF('Vessel List B'!EP55=16,16,0))))))))))))))))))</f>
        <v xml:space="preserve"> </v>
      </c>
      <c r="HM56" s="154"/>
      <c r="HN56" s="158"/>
      <c r="HO56" s="390" t="str">
        <f t="shared" si="62"/>
        <v/>
      </c>
      <c r="HP56" s="158"/>
      <c r="HQ56" s="137"/>
      <c r="HR56" s="388" t="str">
        <f t="shared" si="63"/>
        <v/>
      </c>
      <c r="HS56" s="157" t="str">
        <f>IF(VALUE(IF('Vessel List B'!FC55=1,1,IF('Vessel List B'!FC55=2,2,IF('Vessel List B'!FC55=3,3,IF('Vessel List B'!FC55=4,4,IF('Vessel List B'!FC55=5,5,IF('Vessel List B'!FC55=6,6,IF('Vessel List B'!FC55=7,7,IF('Vessel List B'!FC55=8,8,IF('Vessel List B'!FC55=9,9,IF('Vessel List B'!FC55=10,10,IF('Vessel List B'!FC55=11,11,IF('Vessel List B'!FC55=12,12,IF('Vessel List B'!FC55=13,13,IF('Vessel List B'!FC55=14,14,IF('Vessel List B'!FC55=15,15,IF('Vessel List B'!FC55=16,16,0)))))))))))))))))=0," ",VALUE(IF('Vessel List B'!FC55=1,1,IF('Vessel List B'!FC55=2,2,IF('Vessel List B'!FC55=3,3,IF('Vessel List B'!FC55=4,4,IF('Vessel List B'!FC55=5,5,IF('Vessel List B'!FC55=6,6,IF('Vessel List B'!FC55=7,7,IF('Vessel List B'!FC55=8,8,IF('Vessel List B'!FC55=9,9,IF('Vessel List B'!FC55=10,10,IF('Vessel List B'!FC55=11,11,IF('Vessel List B'!FC55=12,12,IF('Vessel List B'!FC55=13,13,IF('Vessel List B'!FC55=14,14,IF('Vessel List B'!FC55=15,15,IF('Vessel List B'!FC55=16,16,0))))))))))))))))))</f>
        <v xml:space="preserve"> </v>
      </c>
      <c r="HT56" s="154"/>
      <c r="HU56" s="158"/>
      <c r="HV56" s="390" t="str">
        <f t="shared" si="64"/>
        <v/>
      </c>
      <c r="HW56" s="158"/>
      <c r="HX56" s="137"/>
      <c r="HY56" s="388" t="str">
        <f t="shared" si="65"/>
        <v/>
      </c>
      <c r="HZ56" s="157" t="str">
        <f>IF(VALUE(IF('Vessel List B'!FP55=1,1,IF('Vessel List B'!FP55=2,2,IF('Vessel List B'!FP55=3,3,IF('Vessel List B'!FP55=4,4,IF('Vessel List B'!FP55=5,5,IF('Vessel List B'!FP55=6,6,IF('Vessel List B'!FP55=7,7,IF('Vessel List B'!FP55=8,8,IF('Vessel List B'!FP55=9,9,IF('Vessel List B'!FP55=10,10,IF('Vessel List B'!FP55=11,11,IF('Vessel List B'!FP55=12,12,IF('Vessel List B'!FP55=13,13,IF('Vessel List B'!FP55=14,14,IF('Vessel List B'!FP55=15,15,IF('Vessel List B'!FP55=16,16,0)))))))))))))))))=0," ",VALUE(IF('Vessel List B'!FP55=1,1,IF('Vessel List B'!FP55=2,2,IF('Vessel List B'!FP55=3,3,IF('Vessel List B'!FP55=4,4,IF('Vessel List B'!FP55=5,5,IF('Vessel List B'!FP55=6,6,IF('Vessel List B'!FP55=7,7,IF('Vessel List B'!FP55=8,8,IF('Vessel List B'!FP55=9,9,IF('Vessel List B'!FP55=10,10,IF('Vessel List B'!FP55=11,11,IF('Vessel List B'!FP55=12,12,IF('Vessel List B'!FP55=13,13,IF('Vessel List B'!FP55=14,14,IF('Vessel List B'!FP55=15,15,IF('Vessel List B'!FP55=16,16,0))))))))))))))))))</f>
        <v xml:space="preserve"> </v>
      </c>
      <c r="IA56" s="154"/>
      <c r="IB56" s="158"/>
      <c r="IC56" s="390" t="str">
        <f t="shared" si="66"/>
        <v/>
      </c>
      <c r="ID56" s="158"/>
      <c r="IE56" s="137"/>
      <c r="IF56" s="388" t="str">
        <f t="shared" si="67"/>
        <v/>
      </c>
      <c r="IG56" s="157" t="str">
        <f>IF(VALUE(IF('Vessel List B'!GC55=1,1,IF('Vessel List B'!GC55=2,2,IF('Vessel List B'!GC55=3,3,IF('Vessel List B'!GC55=4,4,IF('Vessel List B'!GC55=5,5,IF('Vessel List B'!GC55=6,6,IF('Vessel List B'!GC55=7,7,IF('Vessel List B'!GC55=8,8,IF('Vessel List B'!GC55=9,9,IF('Vessel List B'!GC55=10,10,IF('Vessel List B'!GC55=11,11,IF('Vessel List B'!GC55=12,12,IF('Vessel List B'!GC55=13,13,IF('Vessel List B'!GC55=14,14,IF('Vessel List B'!GC55=15,15,IF('Vessel List B'!GC55=16,16,0)))))))))))))))))=0," ",VALUE(IF('Vessel List B'!GC55=1,1,IF('Vessel List B'!GC55=2,2,IF('Vessel List B'!GC55=3,3,IF('Vessel List B'!GC55=4,4,IF('Vessel List B'!GC55=5,5,IF('Vessel List B'!GC55=6,6,IF('Vessel List B'!GC55=7,7,IF('Vessel List B'!GC55=8,8,IF('Vessel List B'!GC55=9,9,IF('Vessel List B'!GC55=10,10,IF('Vessel List B'!GC55=11,11,IF('Vessel List B'!GC55=12,12,IF('Vessel List B'!GC55=13,13,IF('Vessel List B'!GC55=14,14,IF('Vessel List B'!GC55=15,15,IF('Vessel List B'!GC55=16,16,0))))))))))))))))))</f>
        <v xml:space="preserve"> </v>
      </c>
      <c r="IH56" s="154"/>
      <c r="II56" s="158"/>
      <c r="IJ56" s="390" t="str">
        <f t="shared" si="68"/>
        <v/>
      </c>
      <c r="IK56" s="158"/>
      <c r="IL56" s="137"/>
      <c r="IM56" s="388" t="str">
        <f t="shared" si="69"/>
        <v/>
      </c>
      <c r="IN56" s="157" t="str">
        <f>IF(VALUE(IF('Vessel List B'!GP55=1,1,IF('Vessel List B'!GP55=2,2,IF('Vessel List B'!GP55=3,3,IF('Vessel List B'!GP55=4,4,IF('Vessel List B'!GP55=5,5,IF('Vessel List B'!GP55=6,6,IF('Vessel List B'!GP55=7,7,IF('Vessel List B'!GP55=8,8,IF('Vessel List B'!GP55=9,9,IF('Vessel List B'!GP55=10,10,IF('Vessel List B'!GP55=11,11,IF('Vessel List B'!GP55=12,12,IF('Vessel List B'!GP55=13,13,IF('Vessel List B'!GP55=14,14,IF('Vessel List B'!GP55=15,15,IF('Vessel List B'!GP55=16,16,0)))))))))))))))))=0," ",VALUE(IF('Vessel List B'!GP55=1,1,IF('Vessel List B'!GP55=2,2,IF('Vessel List B'!GP55=3,3,IF('Vessel List B'!GP55=4,4,IF('Vessel List B'!GP55=5,5,IF('Vessel List B'!GP55=6,6,IF('Vessel List B'!GP55=7,7,IF('Vessel List B'!GP55=8,8,IF('Vessel List B'!GP55=9,9,IF('Vessel List B'!GP55=10,10,IF('Vessel List B'!GP55=11,11,IF('Vessel List B'!GP55=12,12,IF('Vessel List B'!GP55=13,13,IF('Vessel List B'!GP55=14,14,IF('Vessel List B'!GP55=15,15,IF('Vessel List B'!GP55=16,16,0))))))))))))))))))</f>
        <v xml:space="preserve"> </v>
      </c>
      <c r="IO56" s="154"/>
      <c r="IP56" s="158"/>
      <c r="IQ56" s="390" t="str">
        <f t="shared" si="70"/>
        <v/>
      </c>
      <c r="IR56" s="158"/>
      <c r="IS56" s="137"/>
      <c r="IT56" s="388" t="str">
        <f t="shared" si="71"/>
        <v/>
      </c>
      <c r="IU56" s="157" t="str">
        <f>IF(VALUE(IF('Vessel List B'!HC55=1,1,IF('Vessel List B'!HC55=2,2,IF('Vessel List B'!HC55=3,3,IF('Vessel List B'!HC55=4,4,IF('Vessel List B'!HC55=5,5,IF('Vessel List B'!HC55=6,6,IF('Vessel List B'!HC55=7,7,IF('Vessel List B'!HC55=8,8,IF('Vessel List B'!HC55=9,9,IF('Vessel List B'!HC55=10,10,IF('Vessel List B'!HC55=11,11,IF('Vessel List B'!HC55=12,12,IF('Vessel List B'!HC55=13,13,IF('Vessel List B'!HC55=14,14,IF('Vessel List B'!HC55=15,15,IF('Vessel List B'!HC55=16,16,0)))))))))))))))))=0," ",VALUE(IF('Vessel List B'!HC55=1,1,IF('Vessel List B'!HC55=2,2,IF('Vessel List B'!HC55=3,3,IF('Vessel List B'!HC55=4,4,IF('Vessel List B'!HC55=5,5,IF('Vessel List B'!HC55=6,6,IF('Vessel List B'!HC55=7,7,IF('Vessel List B'!HC55=8,8,IF('Vessel List B'!HC55=9,9,IF('Vessel List B'!HC55=10,10,IF('Vessel List B'!HC55=11,11,IF('Vessel List B'!HC55=12,12,IF('Vessel List B'!HC55=13,13,IF('Vessel List B'!HC55=14,14,IF('Vessel List B'!HC55=15,15,IF('Vessel List B'!HC55=16,16,0))))))))))))))))))</f>
        <v xml:space="preserve"> </v>
      </c>
      <c r="IV56" s="154"/>
      <c r="IW56" s="158"/>
      <c r="IX56" s="390" t="str">
        <f t="shared" si="72"/>
        <v/>
      </c>
      <c r="IY56" s="158"/>
      <c r="IZ56" s="137"/>
      <c r="JA56" s="388" t="str">
        <f t="shared" si="73"/>
        <v/>
      </c>
      <c r="JB56" s="157" t="str">
        <f>IF(VALUE(IF('Vessel List B'!HP55=1,1,IF('Vessel List B'!HP55=2,2,IF('Vessel List B'!HP55=3,3,IF('Vessel List B'!HP55=4,4,IF('Vessel List B'!HP55=5,5,IF('Vessel List B'!HP55=6,6,IF('Vessel List B'!HP55=7,7,IF('Vessel List B'!HP55=8,8,IF('Vessel List B'!HP55=9,9,IF('Vessel List B'!HP55=10,10,IF('Vessel List B'!HP55=11,11,IF('Vessel List B'!HP55=12,12,IF('Vessel List B'!HP55=13,13,IF('Vessel List B'!HP55=14,14,IF('Vessel List B'!HP55=15,15,IF('Vessel List B'!HP55=16,16,0)))))))))))))))))=0," ",VALUE(IF('Vessel List B'!HP55=1,1,IF('Vessel List B'!HP55=2,2,IF('Vessel List B'!HP55=3,3,IF('Vessel List B'!HP55=4,4,IF('Vessel List B'!HP55=5,5,IF('Vessel List B'!HP55=6,6,IF('Vessel List B'!HP55=7,7,IF('Vessel List B'!HP55=8,8,IF('Vessel List B'!HP55=9,9,IF('Vessel List B'!HP55=10,10,IF('Vessel List B'!HP55=11,11,IF('Vessel List B'!HP55=12,12,IF('Vessel List B'!HP55=13,13,IF('Vessel List B'!HP55=14,14,IF('Vessel List B'!HP55=15,15,IF('Vessel List B'!HP55=16,16,0))))))))))))))))))</f>
        <v xml:space="preserve"> </v>
      </c>
      <c r="JC56" s="154"/>
      <c r="JD56" s="158"/>
      <c r="JE56" s="390" t="str">
        <f t="shared" si="74"/>
        <v/>
      </c>
      <c r="JF56" s="158"/>
      <c r="JG56" s="137"/>
      <c r="JH56" s="388" t="str">
        <f t="shared" si="75"/>
        <v/>
      </c>
      <c r="JI56" s="157" t="str">
        <f>IF(VALUE(IF('Vessel List B'!IC55=1,1,IF('Vessel List B'!IC55=2,2,IF('Vessel List B'!IC55=3,3,IF('Vessel List B'!IC55=4,4,IF('Vessel List B'!IC55=5,5,IF('Vessel List B'!IC55=6,6,IF('Vessel List B'!IC55=7,7,IF('Vessel List B'!IC55=8,8,IF('Vessel List B'!IC55=9,9,IF('Vessel List B'!IC55=10,10,IF('Vessel List B'!IC55=11,11,IF('Vessel List B'!IC55=12,12,IF('Vessel List B'!IC55=13,13,IF('Vessel List B'!IC55=14,14,IF('Vessel List B'!IC55=15,15,IF('Vessel List B'!IC55=16,16,0)))))))))))))))))=0," ",VALUE(IF('Vessel List B'!IC55=1,1,IF('Vessel List B'!IC55=2,2,IF('Vessel List B'!IC55=3,3,IF('Vessel List B'!IC55=4,4,IF('Vessel List B'!IC55=5,5,IF('Vessel List B'!IC55=6,6,IF('Vessel List B'!IC55=7,7,IF('Vessel List B'!IC55=8,8,IF('Vessel List B'!IC55=9,9,IF('Vessel List B'!IC55=10,10,IF('Vessel List B'!IC55=11,11,IF('Vessel List B'!IC55=12,12,IF('Vessel List B'!IC55=13,13,IF('Vessel List B'!IC55=14,14,IF('Vessel List B'!IC55=15,15,IF('Vessel List B'!IC55=16,16,0))))))))))))))))))</f>
        <v xml:space="preserve"> </v>
      </c>
      <c r="JJ56" s="154"/>
      <c r="JK56" s="158"/>
      <c r="JL56" s="390" t="str">
        <f t="shared" si="76"/>
        <v/>
      </c>
      <c r="JM56" s="158"/>
      <c r="JN56" s="137"/>
      <c r="JO56" s="388" t="str">
        <f t="shared" si="77"/>
        <v/>
      </c>
      <c r="JP56" s="157" t="str">
        <f>IF(VALUE(IF('Vessel List B'!IP55=1,1,IF('Vessel List B'!IP55=2,2,IF('Vessel List B'!IP55=3,3,IF('Vessel List B'!IP55=4,4,IF('Vessel List B'!IP55=5,5,IF('Vessel List B'!IP55=6,6,IF('Vessel List B'!IP55=7,7,IF('Vessel List B'!IP55=8,8,IF('Vessel List B'!IP55=9,9,IF('Vessel List B'!IP55=10,10,IF('Vessel List B'!IP55=11,11,IF('Vessel List B'!IP55=12,12,IF('Vessel List B'!IP55=13,13,IF('Vessel List B'!IP55=14,14,IF('Vessel List B'!IP55=15,15,IF('Vessel List B'!IP55=16,16,0)))))))))))))))))=0," ",VALUE(IF('Vessel List B'!IP55=1,1,IF('Vessel List B'!IP55=2,2,IF('Vessel List B'!IP55=3,3,IF('Vessel List B'!IP55=4,4,IF('Vessel List B'!IP55=5,5,IF('Vessel List B'!IP55=6,6,IF('Vessel List B'!IP55=7,7,IF('Vessel List B'!IP55=8,8,IF('Vessel List B'!IP55=9,9,IF('Vessel List B'!IP55=10,10,IF('Vessel List B'!IP55=11,11,IF('Vessel List B'!IP55=12,12,IF('Vessel List B'!IP55=13,13,IF('Vessel List B'!IP55=14,14,IF('Vessel List B'!IP55=15,15,IF('Vessel List B'!IP55=16,16,0))))))))))))))))))</f>
        <v xml:space="preserve"> </v>
      </c>
      <c r="JQ56" s="154"/>
      <c r="JR56" s="158"/>
      <c r="JS56" s="390" t="str">
        <f t="shared" si="78"/>
        <v/>
      </c>
      <c r="JT56" s="158"/>
      <c r="JU56" s="137"/>
      <c r="JV56" s="397" t="str">
        <f t="shared" si="79"/>
        <v/>
      </c>
      <c r="JW56" s="403"/>
    </row>
    <row r="57" spans="1:283" ht="15" x14ac:dyDescent="0.25">
      <c r="A57" s="132">
        <f>'Vessel List A'!B56</f>
        <v>41631</v>
      </c>
      <c r="B57" s="157" t="str">
        <f>IF(VALUE(IF('Vessel List A'!C56=1,1,IF('Vessel List A'!C56=2,2,IF('Vessel List A'!C56=3,3,IF('Vessel List A'!C56=4,4,IF('Vessel List A'!C56=5,5,IF('Vessel List A'!C56=6,6,IF('Vessel List A'!C56=7,7,IF('Vessel List A'!C56=8,8,IF('Vessel List A'!C56=9,9,IF('Vessel List A'!C56=10,10,IF('Vessel List A'!C56=11,11,IF('Vessel List A'!C56=12,12,IF('Vessel List A'!C56=13,13,IF('Vessel List A'!C56=14,14,IF('Vessel List A'!C56=15,15,IF('Vessel List A'!C56=16,16,0)))))))))))))))))=0," ",VALUE(IF('Vessel List A'!C56=1,1,IF('Vessel List A'!C56=2,2,IF('Vessel List A'!C56=3,3,IF('Vessel List A'!C56=4,4,IF('Vessel List A'!C56=5,5,IF('Vessel List A'!C56=6,6,IF('Vessel List A'!C56=7,7,IF('Vessel List A'!C56=8,8,IF('Vessel List A'!C56=9,9,IF('Vessel List A'!C56=10,10,IF('Vessel List A'!C56=11,11,IF('Vessel List A'!C56=12,12,IF('Vessel List A'!C56=13,13,IF('Vessel List A'!C56=14,14,IF('Vessel List A'!C56=15,15,IF('Vessel List A'!C56=16,16,0))))))))))))))))))</f>
        <v xml:space="preserve"> </v>
      </c>
      <c r="C57" s="154"/>
      <c r="D57" s="158"/>
      <c r="E57" s="390" t="str">
        <f t="shared" si="0"/>
        <v/>
      </c>
      <c r="F57" s="158"/>
      <c r="G57" s="137"/>
      <c r="H57" s="388" t="str">
        <f t="shared" si="1"/>
        <v/>
      </c>
      <c r="I57" s="157" t="str">
        <f>IF(VALUE(IF('Vessel List A'!P56=1,1,IF('Vessel List A'!P56=2,2,IF('Vessel List A'!P56=3,3,IF('Vessel List A'!P56=4,4,IF('Vessel List A'!P56=5,5,IF('Vessel List A'!P56=6,6,IF('Vessel List A'!P56=7,7,IF('Vessel List A'!P56=8,8,IF('Vessel List A'!P56=9,9,IF('Vessel List A'!P56=10,10,IF('Vessel List A'!P56=11,11,IF('Vessel List A'!P56=12,12,IF('Vessel List A'!P56=13,13,IF('Vessel List A'!P56=14,14,IF('Vessel List A'!P56=15,15,IF('Vessel List A'!P56=16,16,0)))))))))))))))))=0," ",VALUE(IF('Vessel List A'!P56=1,1,IF('Vessel List A'!P56=2,2,IF('Vessel List A'!P56=3,3,IF('Vessel List A'!P56=4,4,IF('Vessel List A'!P56=5,5,IF('Vessel List A'!P56=6,6,IF('Vessel List A'!P56=7,7,IF('Vessel List A'!P56=8,8,IF('Vessel List A'!P56=9,9,IF('Vessel List A'!P56=10,10,IF('Vessel List A'!P56=11,11,IF('Vessel List A'!P56=12,12,IF('Vessel List A'!P56=13,13,IF('Vessel List A'!P56=14,14,IF('Vessel List A'!P56=15,15,IF('Vessel List A'!P56=16,16,0))))))))))))))))))</f>
        <v xml:space="preserve"> </v>
      </c>
      <c r="J57" s="154"/>
      <c r="K57" s="158"/>
      <c r="L57" s="390" t="str">
        <f t="shared" si="2"/>
        <v/>
      </c>
      <c r="M57" s="158"/>
      <c r="N57" s="137"/>
      <c r="O57" s="388" t="str">
        <f t="shared" si="3"/>
        <v/>
      </c>
      <c r="P57" s="157" t="str">
        <f>IF(VALUE(IF('Vessel List A'!AC56=1,1,IF('Vessel List A'!AC56=2,2,IF('Vessel List A'!AC56=3,3,IF('Vessel List A'!AC56=4,4,IF('Vessel List A'!AC56=5,5,IF('Vessel List A'!AC56=6,6,IF('Vessel List A'!AC56=7,7,IF('Vessel List A'!AC56=8,8,IF('Vessel List A'!AC56=9,9,IF('Vessel List A'!AC56=10,10,IF('Vessel List A'!AC56=11,11,IF('Vessel List A'!AC56=12,12,IF('Vessel List A'!AC56=13,13,IF('Vessel List A'!AC56=14,14,IF('Vessel List A'!AC56=15,15,IF('Vessel List A'!AC56=16,16,0)))))))))))))))))=0," ",VALUE(IF('Vessel List A'!AC56=1,1,IF('Vessel List A'!AC56=2,2,IF('Vessel List A'!AC56=3,3,IF('Vessel List A'!AC56=4,4,IF('Vessel List A'!AC56=5,5,IF('Vessel List A'!AC56=6,6,IF('Vessel List A'!AC56=7,7,IF('Vessel List A'!AC56=8,8,IF('Vessel List A'!AC56=9,9,IF('Vessel List A'!AC56=10,10,IF('Vessel List A'!AC56=11,11,IF('Vessel List A'!AC56=12,12,IF('Vessel List A'!AC56=13,13,IF('Vessel List A'!AC56=14,14,IF('Vessel List A'!AC56=15,15,IF('Vessel List A'!AC56=16,16,0))))))))))))))))))</f>
        <v xml:space="preserve"> </v>
      </c>
      <c r="Q57" s="154"/>
      <c r="R57" s="158"/>
      <c r="S57" s="390" t="str">
        <f t="shared" si="4"/>
        <v/>
      </c>
      <c r="T57" s="158"/>
      <c r="U57" s="137"/>
      <c r="V57" s="388" t="str">
        <f t="shared" si="5"/>
        <v/>
      </c>
      <c r="W57" s="157" t="str">
        <f>IF(VALUE(IF('Vessel List A'!AP56=1,1,IF('Vessel List A'!AP56=2,2,IF('Vessel List A'!AP56=3,3,IF('Vessel List A'!AP56=4,4,IF('Vessel List A'!AP56=5,5,IF('Vessel List A'!AP56=6,6,IF('Vessel List A'!AP56=7,7,IF('Vessel List A'!AP56=8,8,IF('Vessel List A'!AP56=9,9,IF('Vessel List A'!AP56=10,10,IF('Vessel List A'!AP56=11,11,IF('Vessel List A'!AP56=12,12,IF('Vessel List A'!AP56=13,13,IF('Vessel List A'!AP56=14,14,IF('Vessel List A'!AP56=15,15,IF('Vessel List A'!AP56=16,16,0)))))))))))))))))=0," ",VALUE(IF('Vessel List A'!AP56=1,1,IF('Vessel List A'!AP56=2,2,IF('Vessel List A'!AP56=3,3,IF('Vessel List A'!AP56=4,4,IF('Vessel List A'!AP56=5,5,IF('Vessel List A'!AP56=6,6,IF('Vessel List A'!AP56=7,7,IF('Vessel List A'!AP56=8,8,IF('Vessel List A'!AP56=9,9,IF('Vessel List A'!AP56=10,10,IF('Vessel List A'!AP56=11,11,IF('Vessel List A'!AP56=12,12,IF('Vessel List A'!AP56=13,13,IF('Vessel List A'!AP56=14,14,IF('Vessel List A'!AP56=15,15,IF('Vessel List A'!AP56=16,16,0))))))))))))))))))</f>
        <v xml:space="preserve"> </v>
      </c>
      <c r="X57" s="154"/>
      <c r="Y57" s="158"/>
      <c r="Z57" s="390" t="str">
        <f t="shared" si="6"/>
        <v/>
      </c>
      <c r="AA57" s="158"/>
      <c r="AB57" s="137"/>
      <c r="AC57" s="388" t="str">
        <f t="shared" si="7"/>
        <v/>
      </c>
      <c r="AD57" s="157" t="str">
        <f>IF(VALUE(IF('Vessel List A'!BC56=1,1,IF('Vessel List A'!BC56=2,2,IF('Vessel List A'!BC56=3,3,IF('Vessel List A'!BC56=4,4,IF('Vessel List A'!BC56=5,5,IF('Vessel List A'!BC56=6,6,IF('Vessel List A'!BC56=7,7,IF('Vessel List A'!BC56=8,8,IF('Vessel List A'!BC56=9,9,IF('Vessel List A'!BC56=10,10,IF('Vessel List A'!BC56=11,11,IF('Vessel List A'!BC56=12,12,IF('Vessel List A'!BC56=13,13,IF('Vessel List A'!BC56=14,14,IF('Vessel List A'!BC56=15,15,IF('Vessel List A'!BC56=16,16,0)))))))))))))))))=0," ",VALUE(IF('Vessel List A'!BC56=1,1,IF('Vessel List A'!BC56=2,2,IF('Vessel List A'!BC56=3,3,IF('Vessel List A'!BC56=4,4,IF('Vessel List A'!BC56=5,5,IF('Vessel List A'!BC56=6,6,IF('Vessel List A'!BC56=7,7,IF('Vessel List A'!BC56=8,8,IF('Vessel List A'!BC56=9,9,IF('Vessel List A'!BC56=10,10,IF('Vessel List A'!BC56=11,11,IF('Vessel List A'!BC56=12,12,IF('Vessel List A'!BC56=13,13,IF('Vessel List A'!BC56=14,14,IF('Vessel List A'!BC56=15,15,IF('Vessel List A'!BC56=16,16,0))))))))))))))))))</f>
        <v xml:space="preserve"> </v>
      </c>
      <c r="AE57" s="154"/>
      <c r="AF57" s="158"/>
      <c r="AG57" s="390" t="str">
        <f t="shared" si="8"/>
        <v/>
      </c>
      <c r="AH57" s="158"/>
      <c r="AI57" s="137"/>
      <c r="AJ57" s="388" t="str">
        <f t="shared" si="9"/>
        <v/>
      </c>
      <c r="AK57" s="157" t="str">
        <f>IF(VALUE(IF('Vessel List A'!BP56=1,1,IF('Vessel List A'!BP56=2,2,IF('Vessel List A'!BP56=3,3,IF('Vessel List A'!BP56=4,4,IF('Vessel List A'!BP56=5,5,IF('Vessel List A'!BP56=6,6,IF('Vessel List A'!BP56=7,7,IF('Vessel List A'!BP56=8,8,IF('Vessel List A'!BP56=9,9,IF('Vessel List A'!BP56=10,10,IF('Vessel List A'!BP56=11,11,IF('Vessel List A'!BP56=12,12,IF('Vessel List A'!BP56=13,13,IF('Vessel List A'!BP56=14,14,IF('Vessel List A'!BP56=15,15,IF('Vessel List A'!BP56=16,16,0)))))))))))))))))=0," ",VALUE(IF('Vessel List A'!BP56=1,1,IF('Vessel List A'!BP56=2,2,IF('Vessel List A'!BP56=3,3,IF('Vessel List A'!BP56=4,4,IF('Vessel List A'!BP56=5,5,IF('Vessel List A'!BP56=6,6,IF('Vessel List A'!BP56=7,7,IF('Vessel List A'!BP56=8,8,IF('Vessel List A'!BP56=9,9,IF('Vessel List A'!BP56=10,10,IF('Vessel List A'!BP56=11,11,IF('Vessel List A'!BP56=12,12,IF('Vessel List A'!BP56=13,13,IF('Vessel List A'!BP56=14,14,IF('Vessel List A'!BP56=15,15,IF('Vessel List A'!BP56=16,16,0))))))))))))))))))</f>
        <v xml:space="preserve"> </v>
      </c>
      <c r="AL57" s="154"/>
      <c r="AM57" s="158"/>
      <c r="AN57" s="390" t="str">
        <f t="shared" si="10"/>
        <v/>
      </c>
      <c r="AO57" s="158"/>
      <c r="AP57" s="137"/>
      <c r="AQ57" s="388" t="str">
        <f t="shared" si="11"/>
        <v/>
      </c>
      <c r="AR57" s="157" t="str">
        <f>IF(VALUE(IF('Vessel List A'!CC56=1,1,IF('Vessel List A'!CC56=2,2,IF('Vessel List A'!CC56=3,3,IF('Vessel List A'!CC56=4,4,IF('Vessel List A'!CC56=5,5,IF('Vessel List A'!CC56=6,6,IF('Vessel List A'!CC56=7,7,IF('Vessel List A'!CC56=8,8,IF('Vessel List A'!CC56=9,9,IF('Vessel List A'!CC56=10,10,IF('Vessel List A'!CC56=11,11,IF('Vessel List A'!CC56=12,12,IF('Vessel List A'!CC56=13,13,IF('Vessel List A'!CC56=14,14,IF('Vessel List A'!CC56=15,15,IF('Vessel List A'!CC56=16,16,0)))))))))))))))))=0," ",VALUE(IF('Vessel List A'!CC56=1,1,IF('Vessel List A'!CC56=2,2,IF('Vessel List A'!CC56=3,3,IF('Vessel List A'!CC56=4,4,IF('Vessel List A'!CC56=5,5,IF('Vessel List A'!CC56=6,6,IF('Vessel List A'!CC56=7,7,IF('Vessel List A'!CC56=8,8,IF('Vessel List A'!CC56=9,9,IF('Vessel List A'!CC56=10,10,IF('Vessel List A'!CC56=11,11,IF('Vessel List A'!CC56=12,12,IF('Vessel List A'!CC56=13,13,IF('Vessel List A'!CC56=14,14,IF('Vessel List A'!CC56=15,15,IF('Vessel List A'!CC56=16,16,0))))))))))))))))))</f>
        <v xml:space="preserve"> </v>
      </c>
      <c r="AS57" s="154"/>
      <c r="AT57" s="158"/>
      <c r="AU57" s="390" t="str">
        <f t="shared" si="12"/>
        <v/>
      </c>
      <c r="AV57" s="158"/>
      <c r="AW57" s="137"/>
      <c r="AX57" s="388" t="str">
        <f t="shared" si="13"/>
        <v/>
      </c>
      <c r="AY57" s="157" t="str">
        <f>IF(VALUE(IF('Vessel List A'!CP56=1,1,IF('Vessel List A'!CP56=2,2,IF('Vessel List A'!CP56=3,3,IF('Vessel List A'!CP56=4,4,IF('Vessel List A'!CP56=5,5,IF('Vessel List A'!CP56=6,6,IF('Vessel List A'!CP56=7,7,IF('Vessel List A'!CP56=8,8,IF('Vessel List A'!CP56=9,9,IF('Vessel List A'!CP56=10,10,IF('Vessel List A'!CP56=11,11,IF('Vessel List A'!CP56=12,12,IF('Vessel List A'!CP56=13,13,IF('Vessel List A'!CP56=14,14,IF('Vessel List A'!CP56=15,15,IF('Vessel List A'!CP56=16,16,0)))))))))))))))))=0," ",VALUE(IF('Vessel List A'!CP56=1,1,IF('Vessel List A'!CP56=2,2,IF('Vessel List A'!CP56=3,3,IF('Vessel List A'!CP56=4,4,IF('Vessel List A'!CP56=5,5,IF('Vessel List A'!CP56=6,6,IF('Vessel List A'!CP56=7,7,IF('Vessel List A'!CP56=8,8,IF('Vessel List A'!CP56=9,9,IF('Vessel List A'!CP56=10,10,IF('Vessel List A'!CP56=11,11,IF('Vessel List A'!CP56=12,12,IF('Vessel List A'!CP56=13,13,IF('Vessel List A'!CP56=14,14,IF('Vessel List A'!CP56=15,15,IF('Vessel List A'!CP56=16,16,0))))))))))))))))))</f>
        <v xml:space="preserve"> </v>
      </c>
      <c r="AZ57" s="154"/>
      <c r="BA57" s="158"/>
      <c r="BB57" s="390" t="str">
        <f t="shared" si="14"/>
        <v/>
      </c>
      <c r="BC57" s="158"/>
      <c r="BD57" s="137"/>
      <c r="BE57" s="388" t="str">
        <f t="shared" si="15"/>
        <v/>
      </c>
      <c r="BF57" s="157" t="str">
        <f>IF(VALUE(IF('Vessel List A'!DC56=1,1,IF('Vessel List A'!DC56=2,2,IF('Vessel List A'!DC56=3,3,IF('Vessel List A'!DC56=4,4,IF('Vessel List A'!DC56=5,5,IF('Vessel List A'!DC56=6,6,IF('Vessel List A'!DC56=7,7,IF('Vessel List A'!DC56=8,8,IF('Vessel List A'!DC56=9,9,IF('Vessel List A'!DC56=10,10,IF('Vessel List A'!DC56=11,11,IF('Vessel List A'!DC56=12,12,IF('Vessel List A'!DC56=13,13,IF('Vessel List A'!DC56=14,14,IF('Vessel List A'!DC56=15,15,IF('Vessel List A'!DC56=16,16,0)))))))))))))))))=0," ",VALUE(IF('Vessel List A'!DC56=1,1,IF('Vessel List A'!DC56=2,2,IF('Vessel List A'!DC56=3,3,IF('Vessel List A'!DC56=4,4,IF('Vessel List A'!DC56=5,5,IF('Vessel List A'!DC56=6,6,IF('Vessel List A'!DC56=7,7,IF('Vessel List A'!DC56=8,8,IF('Vessel List A'!DC56=9,9,IF('Vessel List A'!DC56=10,10,IF('Vessel List A'!DC56=11,11,IF('Vessel List A'!DC56=12,12,IF('Vessel List A'!DC56=13,13,IF('Vessel List A'!DC56=14,14,IF('Vessel List A'!DC56=15,15,IF('Vessel List A'!DC56=16,16,0))))))))))))))))))</f>
        <v xml:space="preserve"> </v>
      </c>
      <c r="BG57" s="154"/>
      <c r="BH57" s="158"/>
      <c r="BI57" s="390" t="str">
        <f t="shared" si="16"/>
        <v/>
      </c>
      <c r="BJ57" s="158"/>
      <c r="BK57" s="137"/>
      <c r="BL57" s="388" t="str">
        <f t="shared" si="17"/>
        <v/>
      </c>
      <c r="BM57" s="157" t="str">
        <f>IF(VALUE(IF('Vessel List A'!DP56=1,1,IF('Vessel List A'!DP56=2,2,IF('Vessel List A'!DP56=3,3,IF('Vessel List A'!DP56=4,4,IF('Vessel List A'!DP56=5,5,IF('Vessel List A'!DP56=6,6,IF('Vessel List A'!DP56=7,7,IF('Vessel List A'!DP56=8,8,IF('Vessel List A'!DP56=9,9,IF('Vessel List A'!DP56=10,10,IF('Vessel List A'!DP56=11,11,IF('Vessel List A'!DP56=12,12,IF('Vessel List A'!DP56=13,13,IF('Vessel List A'!DP56=14,14,IF('Vessel List A'!DP56=15,15,IF('Vessel List A'!DP56=16,16,0)))))))))))))))))=0," ",VALUE(IF('Vessel List A'!DP56=1,1,IF('Vessel List A'!DP56=2,2,IF('Vessel List A'!DP56=3,3,IF('Vessel List A'!DP56=4,4,IF('Vessel List A'!DP56=5,5,IF('Vessel List A'!DP56=6,6,IF('Vessel List A'!DP56=7,7,IF('Vessel List A'!DP56=8,8,IF('Vessel List A'!DP56=9,9,IF('Vessel List A'!DP56=10,10,IF('Vessel List A'!DP56=11,11,IF('Vessel List A'!DP56=12,12,IF('Vessel List A'!DP56=13,13,IF('Vessel List A'!DP56=14,14,IF('Vessel List A'!DP56=15,15,IF('Vessel List A'!DP56=16,16,0))))))))))))))))))</f>
        <v xml:space="preserve"> </v>
      </c>
      <c r="BN57" s="154"/>
      <c r="BO57" s="158"/>
      <c r="BP57" s="390" t="str">
        <f t="shared" si="18"/>
        <v/>
      </c>
      <c r="BQ57" s="158"/>
      <c r="BR57" s="137"/>
      <c r="BS57" s="388" t="str">
        <f t="shared" si="19"/>
        <v/>
      </c>
      <c r="BT57" s="157" t="str">
        <f>IF(VALUE(IF('Vessel List A'!EC56=1,1,IF('Vessel List A'!EC56=2,2,IF('Vessel List A'!EC56=3,3,IF('Vessel List A'!EC56=4,4,IF('Vessel List A'!EC56=5,5,IF('Vessel List A'!EC56=6,6,IF('Vessel List A'!EC56=7,7,IF('Vessel List A'!EC56=8,8,IF('Vessel List A'!EC56=9,9,IF('Vessel List A'!EC56=10,10,IF('Vessel List A'!EC56=11,11,IF('Vessel List A'!EC56=12,12,IF('Vessel List A'!EC56=13,13,IF('Vessel List A'!EC56=14,14,IF('Vessel List A'!EC56=15,15,IF('Vessel List A'!EC56=16,16,0)))))))))))))))))=0," ",VALUE(IF('Vessel List A'!EC56=1,1,IF('Vessel List A'!EC56=2,2,IF('Vessel List A'!EC56=3,3,IF('Vessel List A'!EC56=4,4,IF('Vessel List A'!EC56=5,5,IF('Vessel List A'!EC56=6,6,IF('Vessel List A'!EC56=7,7,IF('Vessel List A'!EC56=8,8,IF('Vessel List A'!EC56=9,9,IF('Vessel List A'!EC56=10,10,IF('Vessel List A'!EC56=11,11,IF('Vessel List A'!EC56=12,12,IF('Vessel List A'!EC56=13,13,IF('Vessel List A'!EC56=14,14,IF('Vessel List A'!EC56=15,15,IF('Vessel List A'!EC56=16,16,0))))))))))))))))))</f>
        <v xml:space="preserve"> </v>
      </c>
      <c r="BU57" s="154"/>
      <c r="BV57" s="158"/>
      <c r="BW57" s="390" t="str">
        <f t="shared" si="20"/>
        <v/>
      </c>
      <c r="BX57" s="158"/>
      <c r="BY57" s="137"/>
      <c r="BZ57" s="388" t="str">
        <f t="shared" si="21"/>
        <v/>
      </c>
      <c r="CA57" s="157" t="str">
        <f>IF(VALUE(IF('Vessel List A'!EP56=1,1,IF('Vessel List A'!EP56=2,2,IF('Vessel List A'!EP56=3,3,IF('Vessel List A'!EP56=4,4,IF('Vessel List A'!EP56=5,5,IF('Vessel List A'!EP56=6,6,IF('Vessel List A'!EP56=7,7,IF('Vessel List A'!EP56=8,8,IF('Vessel List A'!EP56=9,9,IF('Vessel List A'!EP56=10,10,IF('Vessel List A'!EP56=11,11,IF('Vessel List A'!EP56=12,12,IF('Vessel List A'!EP56=13,13,IF('Vessel List A'!EP56=14,14,IF('Vessel List A'!EP56=15,15,IF('Vessel List A'!EP56=16,16,0)))))))))))))))))=0," ",VALUE(IF('Vessel List A'!EP56=1,1,IF('Vessel List A'!EP56=2,2,IF('Vessel List A'!EP56=3,3,IF('Vessel List A'!EP56=4,4,IF('Vessel List A'!EP56=5,5,IF('Vessel List A'!EP56=6,6,IF('Vessel List A'!EP56=7,7,IF('Vessel List A'!EP56=8,8,IF('Vessel List A'!EP56=9,9,IF('Vessel List A'!EP56=10,10,IF('Vessel List A'!EP56=11,11,IF('Vessel List A'!EP56=12,12,IF('Vessel List A'!EP56=13,13,IF('Vessel List A'!EP56=14,14,IF('Vessel List A'!EP56=15,15,IF('Vessel List A'!EP56=16,16,0))))))))))))))))))</f>
        <v xml:space="preserve"> </v>
      </c>
      <c r="CB57" s="154"/>
      <c r="CC57" s="158"/>
      <c r="CD57" s="390" t="str">
        <f t="shared" si="22"/>
        <v/>
      </c>
      <c r="CE57" s="158"/>
      <c r="CF57" s="137"/>
      <c r="CG57" s="388" t="str">
        <f t="shared" si="23"/>
        <v/>
      </c>
      <c r="CH57" s="157" t="str">
        <f>IF(VALUE(IF('Vessel List A'!FC56=1,1,IF('Vessel List A'!FC56=2,2,IF('Vessel List A'!FC56=3,3,IF('Vessel List A'!FC56=4,4,IF('Vessel List A'!FC56=5,5,IF('Vessel List A'!FC56=6,6,IF('Vessel List A'!FC56=7,7,IF('Vessel List A'!FC56=8,8,IF('Vessel List A'!FC56=9,9,IF('Vessel List A'!FC56=10,10,IF('Vessel List A'!FC56=11,11,IF('Vessel List A'!FC56=12,12,IF('Vessel List A'!FC56=13,13,IF('Vessel List A'!FC56=14,14,IF('Vessel List A'!FC56=15,15,IF('Vessel List A'!FC56=16,16,0)))))))))))))))))=0," ",VALUE(IF('Vessel List A'!FC56=1,1,IF('Vessel List A'!FC56=2,2,IF('Vessel List A'!FC56=3,3,IF('Vessel List A'!FC56=4,4,IF('Vessel List A'!FC56=5,5,IF('Vessel List A'!FC56=6,6,IF('Vessel List A'!FC56=7,7,IF('Vessel List A'!FC56=8,8,IF('Vessel List A'!FC56=9,9,IF('Vessel List A'!FC56=10,10,IF('Vessel List A'!FC56=11,11,IF('Vessel List A'!FC56=12,12,IF('Vessel List A'!FC56=13,13,IF('Vessel List A'!FC56=14,14,IF('Vessel List A'!FC56=15,15,IF('Vessel List A'!FC56=16,16,0))))))))))))))))))</f>
        <v xml:space="preserve"> </v>
      </c>
      <c r="CI57" s="154"/>
      <c r="CJ57" s="158"/>
      <c r="CK57" s="390" t="str">
        <f t="shared" si="24"/>
        <v/>
      </c>
      <c r="CL57" s="158"/>
      <c r="CM57" s="137"/>
      <c r="CN57" s="388" t="str">
        <f t="shared" si="25"/>
        <v/>
      </c>
      <c r="CO57" s="157" t="str">
        <f>IF(VALUE(IF('Vessel List A'!FP56=1,1,IF('Vessel List A'!FP56=2,2,IF('Vessel List A'!FP56=3,3,IF('Vessel List A'!FP56=4,4,IF('Vessel List A'!FP56=5,5,IF('Vessel List A'!FP56=6,6,IF('Vessel List A'!FP56=7,7,IF('Vessel List A'!FP56=8,8,IF('Vessel List A'!FP56=9,9,IF('Vessel List A'!FP56=10,10,IF('Vessel List A'!FP56=11,11,IF('Vessel List A'!FP56=12,12,IF('Vessel List A'!FP56=13,13,IF('Vessel List A'!FP56=14,14,IF('Vessel List A'!FP56=15,15,IF('Vessel List A'!FP56=16,16,0)))))))))))))))))=0," ",VALUE(IF('Vessel List A'!FP56=1,1,IF('Vessel List A'!FP56=2,2,IF('Vessel List A'!FP56=3,3,IF('Vessel List A'!FP56=4,4,IF('Vessel List A'!FP56=5,5,IF('Vessel List A'!FP56=6,6,IF('Vessel List A'!FP56=7,7,IF('Vessel List A'!FP56=8,8,IF('Vessel List A'!FP56=9,9,IF('Vessel List A'!FP56=10,10,IF('Vessel List A'!FP56=11,11,IF('Vessel List A'!FP56=12,12,IF('Vessel List A'!FP56=13,13,IF('Vessel List A'!FP56=14,14,IF('Vessel List A'!FP56=15,15,IF('Vessel List A'!FP56=16,16,0))))))))))))))))))</f>
        <v xml:space="preserve"> </v>
      </c>
      <c r="CP57" s="154"/>
      <c r="CQ57" s="158"/>
      <c r="CR57" s="390" t="str">
        <f t="shared" si="26"/>
        <v/>
      </c>
      <c r="CS57" s="158"/>
      <c r="CT57" s="137"/>
      <c r="CU57" s="388" t="str">
        <f t="shared" si="27"/>
        <v/>
      </c>
      <c r="CV57" s="157" t="str">
        <f>IF(VALUE(IF('Vessel List A'!GC56=1,1,IF('Vessel List A'!GC56=2,2,IF('Vessel List A'!GC56=3,3,IF('Vessel List A'!GC56=4,4,IF('Vessel List A'!GC56=5,5,IF('Vessel List A'!GC56=6,6,IF('Vessel List A'!GC56=7,7,IF('Vessel List A'!GC56=8,8,IF('Vessel List A'!GC56=9,9,IF('Vessel List A'!GC56=10,10,IF('Vessel List A'!GC56=11,11,IF('Vessel List A'!GC56=12,12,IF('Vessel List A'!GC56=13,13,IF('Vessel List A'!GC56=14,14,IF('Vessel List A'!GC56=15,15,IF('Vessel List A'!GC56=16,16,0)))))))))))))))))=0," ",VALUE(IF('Vessel List A'!GC56=1,1,IF('Vessel List A'!GC56=2,2,IF('Vessel List A'!GC56=3,3,IF('Vessel List A'!GC56=4,4,IF('Vessel List A'!GC56=5,5,IF('Vessel List A'!GC56=6,6,IF('Vessel List A'!GC56=7,7,IF('Vessel List A'!GC56=8,8,IF('Vessel List A'!GC56=9,9,IF('Vessel List A'!GC56=10,10,IF('Vessel List A'!GC56=11,11,IF('Vessel List A'!GC56=12,12,IF('Vessel List A'!GC56=13,13,IF('Vessel List A'!GC56=14,14,IF('Vessel List A'!GC56=15,15,IF('Vessel List A'!GC56=16,16,0))))))))))))))))))</f>
        <v xml:space="preserve"> </v>
      </c>
      <c r="CW57" s="154"/>
      <c r="CX57" s="158"/>
      <c r="CY57" s="390" t="str">
        <f t="shared" si="28"/>
        <v/>
      </c>
      <c r="CZ57" s="158"/>
      <c r="DA57" s="137"/>
      <c r="DB57" s="388" t="str">
        <f t="shared" si="29"/>
        <v/>
      </c>
      <c r="DC57" s="157" t="str">
        <f>IF(VALUE(IF('Vessel List A'!GP56=1,1,IF('Vessel List A'!GP56=2,2,IF('Vessel List A'!GP56=3,3,IF('Vessel List A'!GP56=4,4,IF('Vessel List A'!GP56=5,5,IF('Vessel List A'!GP56=6,6,IF('Vessel List A'!GP56=7,7,IF('Vessel List A'!GP56=8,8,IF('Vessel List A'!GP56=9,9,IF('Vessel List A'!GP56=10,10,IF('Vessel List A'!GP56=11,11,IF('Vessel List A'!GP56=12,12,IF('Vessel List A'!GP56=13,13,IF('Vessel List A'!GP56=14,14,IF('Vessel List A'!GP56=15,15,IF('Vessel List A'!GP56=16,16,0)))))))))))))))))=0," ",VALUE(IF('Vessel List A'!GP56=1,1,IF('Vessel List A'!GP56=2,2,IF('Vessel List A'!GP56=3,3,IF('Vessel List A'!GP56=4,4,IF('Vessel List A'!GP56=5,5,IF('Vessel List A'!GP56=6,6,IF('Vessel List A'!GP56=7,7,IF('Vessel List A'!GP56=8,8,IF('Vessel List A'!GP56=9,9,IF('Vessel List A'!GP56=10,10,IF('Vessel List A'!GP56=11,11,IF('Vessel List A'!GP56=12,12,IF('Vessel List A'!GP56=13,13,IF('Vessel List A'!GP56=14,14,IF('Vessel List A'!GP56=15,15,IF('Vessel List A'!GP56=16,16,0))))))))))))))))))</f>
        <v xml:space="preserve"> </v>
      </c>
      <c r="DD57" s="154"/>
      <c r="DE57" s="158"/>
      <c r="DF57" s="390" t="str">
        <f t="shared" si="30"/>
        <v/>
      </c>
      <c r="DG57" s="158"/>
      <c r="DH57" s="137"/>
      <c r="DI57" s="388" t="str">
        <f t="shared" si="31"/>
        <v/>
      </c>
      <c r="DJ57" s="157" t="str">
        <f>IF(VALUE(IF('Vessel List A'!HC56=1,1,IF('Vessel List A'!HC56=2,2,IF('Vessel List A'!HC56=3,3,IF('Vessel List A'!HC56=4,4,IF('Vessel List A'!HC56=5,5,IF('Vessel List A'!HC56=6,6,IF('Vessel List A'!HC56=7,7,IF('Vessel List A'!HC56=8,8,IF('Vessel List A'!HC56=9,9,IF('Vessel List A'!HC56=10,10,IF('Vessel List A'!HC56=11,11,IF('Vessel List A'!HC56=12,12,IF('Vessel List A'!HC56=13,13,IF('Vessel List A'!HC56=14,14,IF('Vessel List A'!HC56=15,15,IF('Vessel List A'!HC56=16,16,0)))))))))))))))))=0," ",VALUE(IF('Vessel List A'!HC56=1,1,IF('Vessel List A'!HC56=2,2,IF('Vessel List A'!HC56=3,3,IF('Vessel List A'!HC56=4,4,IF('Vessel List A'!HC56=5,5,IF('Vessel List A'!HC56=6,6,IF('Vessel List A'!HC56=7,7,IF('Vessel List A'!HC56=8,8,IF('Vessel List A'!HC56=9,9,IF('Vessel List A'!HC56=10,10,IF('Vessel List A'!HC56=11,11,IF('Vessel List A'!HC56=12,12,IF('Vessel List A'!HC56=13,13,IF('Vessel List A'!HC56=14,14,IF('Vessel List A'!HC56=15,15,IF('Vessel List A'!HC56=16,16,0))))))))))))))))))</f>
        <v xml:space="preserve"> </v>
      </c>
      <c r="DK57" s="154"/>
      <c r="DL57" s="158"/>
      <c r="DM57" s="390" t="str">
        <f t="shared" si="32"/>
        <v/>
      </c>
      <c r="DN57" s="158"/>
      <c r="DO57" s="137"/>
      <c r="DP57" s="388" t="str">
        <f t="shared" si="33"/>
        <v/>
      </c>
      <c r="DQ57" s="157" t="str">
        <f>IF(VALUE(IF('Vessel List A'!HP56=1,1,IF('Vessel List A'!HP56=2,2,IF('Vessel List A'!HP56=3,3,IF('Vessel List A'!HP56=4,4,IF('Vessel List A'!HP56=5,5,IF('Vessel List A'!HP56=6,6,IF('Vessel List A'!HP56=7,7,IF('Vessel List A'!HP56=8,8,IF('Vessel List A'!HP56=9,9,IF('Vessel List A'!HP56=10,10,IF('Vessel List A'!HP56=11,11,IF('Vessel List A'!HP56=12,12,IF('Vessel List A'!HP56=13,13,IF('Vessel List A'!HP56=14,14,IF('Vessel List A'!HP56=15,15,IF('Vessel List A'!HP56=16,16,0)))))))))))))))))=0," ",VALUE(IF('Vessel List A'!HP56=1,1,IF('Vessel List A'!HP56=2,2,IF('Vessel List A'!HP56=3,3,IF('Vessel List A'!HP56=4,4,IF('Vessel List A'!HP56=5,5,IF('Vessel List A'!HP56=6,6,IF('Vessel List A'!HP56=7,7,IF('Vessel List A'!HP56=8,8,IF('Vessel List A'!HP56=9,9,IF('Vessel List A'!HP56=10,10,IF('Vessel List A'!HP56=11,11,IF('Vessel List A'!HP56=12,12,IF('Vessel List A'!HP56=13,13,IF('Vessel List A'!HP56=14,14,IF('Vessel List A'!HP56=15,15,IF('Vessel List A'!HP56=16,16,0))))))))))))))))))</f>
        <v xml:space="preserve"> </v>
      </c>
      <c r="DR57" s="154"/>
      <c r="DS57" s="158"/>
      <c r="DT57" s="390" t="str">
        <f t="shared" si="34"/>
        <v/>
      </c>
      <c r="DU57" s="158"/>
      <c r="DV57" s="137"/>
      <c r="DW57" s="388" t="str">
        <f t="shared" si="35"/>
        <v/>
      </c>
      <c r="DX57" s="157" t="str">
        <f>IF(VALUE(IF('Vessel List A'!IC56=1,1,IF('Vessel List A'!IC56=2,2,IF('Vessel List A'!IC56=3,3,IF('Vessel List A'!IC56=4,4,IF('Vessel List A'!IC56=5,5,IF('Vessel List A'!IC56=6,6,IF('Vessel List A'!IC56=7,7,IF('Vessel List A'!IC56=8,8,IF('Vessel List A'!IC56=9,9,IF('Vessel List A'!IC56=10,10,IF('Vessel List A'!IC56=11,11,IF('Vessel List A'!IC56=12,12,IF('Vessel List A'!IC56=13,13,IF('Vessel List A'!IC56=14,14,IF('Vessel List A'!IC56=15,15,IF('Vessel List A'!IC56=16,16,0)))))))))))))))))=0," ",VALUE(IF('Vessel List A'!IC56=1,1,IF('Vessel List A'!IC56=2,2,IF('Vessel List A'!IC56=3,3,IF('Vessel List A'!IC56=4,4,IF('Vessel List A'!IC56=5,5,IF('Vessel List A'!IC56=6,6,IF('Vessel List A'!IC56=7,7,IF('Vessel List A'!IC56=8,8,IF('Vessel List A'!IC56=9,9,IF('Vessel List A'!IC56=10,10,IF('Vessel List A'!IC56=11,11,IF('Vessel List A'!IC56=12,12,IF('Vessel List A'!IC56=13,13,IF('Vessel List A'!IC56=14,14,IF('Vessel List A'!IC56=15,15,IF('Vessel List A'!IC56=16,16,0))))))))))))))))))</f>
        <v xml:space="preserve"> </v>
      </c>
      <c r="DY57" s="154"/>
      <c r="DZ57" s="158"/>
      <c r="EA57" s="390" t="str">
        <f t="shared" si="36"/>
        <v/>
      </c>
      <c r="EB57" s="158"/>
      <c r="EC57" s="137"/>
      <c r="ED57" s="388" t="str">
        <f t="shared" si="37"/>
        <v/>
      </c>
      <c r="EE57" s="157" t="str">
        <f>IF(VALUE(IF('Vessel List A'!IP56=1,1,IF('Vessel List A'!IP56=2,2,IF('Vessel List A'!IP56=3,3,IF('Vessel List A'!IP56=4,4,IF('Vessel List A'!IP56=5,5,IF('Vessel List A'!IP56=6,6,IF('Vessel List A'!IP56=7,7,IF('Vessel List A'!IP56=8,8,IF('Vessel List A'!IP56=9,9,IF('Vessel List A'!IP56=10,10,IF('Vessel List A'!IP56=11,11,IF('Vessel List A'!IP56=12,12,IF('Vessel List A'!IP56=13,13,IF('Vessel List A'!IP56=14,14,IF('Vessel List A'!IP56=15,15,IF('Vessel List A'!IP56=16,16,0)))))))))))))))))=0," ",VALUE(IF('Vessel List A'!IP56=1,1,IF('Vessel List A'!IP56=2,2,IF('Vessel List A'!IP56=3,3,IF('Vessel List A'!IP56=4,4,IF('Vessel List A'!IP56=5,5,IF('Vessel List A'!IP56=6,6,IF('Vessel List A'!IP56=7,7,IF('Vessel List A'!IP56=8,8,IF('Vessel List A'!IP56=9,9,IF('Vessel List A'!IP56=10,10,IF('Vessel List A'!IP56=11,11,IF('Vessel List A'!IP56=12,12,IF('Vessel List A'!IP56=13,13,IF('Vessel List A'!IP56=14,14,IF('Vessel List A'!IP56=15,15,IF('Vessel List A'!IP56=16,16,0))))))))))))))))))</f>
        <v xml:space="preserve"> </v>
      </c>
      <c r="EF57" s="154"/>
      <c r="EG57" s="158"/>
      <c r="EH57" s="390" t="str">
        <f t="shared" si="38"/>
        <v/>
      </c>
      <c r="EI57" s="158"/>
      <c r="EJ57" s="137"/>
      <c r="EK57" s="397" t="str">
        <f t="shared" si="39"/>
        <v/>
      </c>
      <c r="EL57" s="144"/>
      <c r="EM57" s="157" t="str">
        <f>IF(VALUE(IF('Vessel List B'!C56=1,1,IF('Vessel List B'!C56=2,2,IF('Vessel List B'!C56=3,3,IF('Vessel List B'!C56=4,4,IF('Vessel List B'!C56=5,5,IF('Vessel List B'!C56=6,6,IF('Vessel List B'!C56=7,7,IF('Vessel List B'!C56=8,8,IF('Vessel List B'!C56=9,9,IF('Vessel List B'!C56=10,10,IF('Vessel List B'!C56=11,11,IF('Vessel List B'!C56=12,12,IF('Vessel List B'!C56=13,13,IF('Vessel List B'!C56=14,14,IF('Vessel List B'!C56=15,15,IF('Vessel List B'!C56=16,16,0)))))))))))))))))=0," ",VALUE(IF('Vessel List B'!C56=1,1,IF('Vessel List B'!C56=2,2,IF('Vessel List B'!C56=3,3,IF('Vessel List B'!C56=4,4,IF('Vessel List B'!C56=5,5,IF('Vessel List B'!C56=6,6,IF('Vessel List B'!C56=7,7,IF('Vessel List B'!C56=8,8,IF('Vessel List B'!C56=9,9,IF('Vessel List B'!C56=10,10,IF('Vessel List B'!C56=11,11,IF('Vessel List B'!C56=12,12,IF('Vessel List B'!C56=13,13,IF('Vessel List B'!C56=14,14,IF('Vessel List B'!C56=15,15,IF('Vessel List B'!C56=16,16,0))))))))))))))))))</f>
        <v xml:space="preserve"> </v>
      </c>
      <c r="EN57" s="154"/>
      <c r="EO57" s="158"/>
      <c r="EP57" s="390" t="str">
        <f t="shared" si="40"/>
        <v/>
      </c>
      <c r="EQ57" s="158"/>
      <c r="ER57" s="137"/>
      <c r="ES57" s="388" t="str">
        <f t="shared" si="41"/>
        <v/>
      </c>
      <c r="ET57" s="157" t="str">
        <f>IF(VALUE(IF('Vessel List B'!P56=1,1,IF('Vessel List B'!P56=2,2,IF('Vessel List B'!P56=3,3,IF('Vessel List B'!P56=4,4,IF('Vessel List B'!P56=5,5,IF('Vessel List B'!P56=6,6,IF('Vessel List B'!P56=7,7,IF('Vessel List B'!P56=8,8,IF('Vessel List B'!P56=9,9,IF('Vessel List B'!P56=10,10,IF('Vessel List B'!P56=11,11,IF('Vessel List B'!P56=12,12,IF('Vessel List B'!P56=13,13,IF('Vessel List B'!P56=14,14,IF('Vessel List B'!P56=15,15,IF('Vessel List B'!P56=16,16,0)))))))))))))))))=0," ",VALUE(IF('Vessel List B'!P56=1,1,IF('Vessel List B'!P56=2,2,IF('Vessel List B'!P56=3,3,IF('Vessel List B'!P56=4,4,IF('Vessel List B'!P56=5,5,IF('Vessel List B'!P56=6,6,IF('Vessel List B'!P56=7,7,IF('Vessel List B'!P56=8,8,IF('Vessel List B'!P56=9,9,IF('Vessel List B'!P56=10,10,IF('Vessel List B'!P56=11,11,IF('Vessel List B'!P56=12,12,IF('Vessel List B'!P56=13,13,IF('Vessel List B'!P56=14,14,IF('Vessel List B'!P56=15,15,IF('Vessel List B'!P56=16,16,0))))))))))))))))))</f>
        <v xml:space="preserve"> </v>
      </c>
      <c r="EU57" s="154"/>
      <c r="EV57" s="158"/>
      <c r="EW57" s="390" t="str">
        <f t="shared" si="42"/>
        <v/>
      </c>
      <c r="EX57" s="158"/>
      <c r="EY57" s="137"/>
      <c r="EZ57" s="388" t="str">
        <f t="shared" si="43"/>
        <v/>
      </c>
      <c r="FA57" s="157" t="str">
        <f>IF(VALUE(IF('Vessel List B'!AC56=1,1,IF('Vessel List B'!AC56=2,2,IF('Vessel List B'!AC56=3,3,IF('Vessel List B'!AC56=4,4,IF('Vessel List B'!AC56=5,5,IF('Vessel List B'!AC56=6,6,IF('Vessel List B'!AC56=7,7,IF('Vessel List B'!AC56=8,8,IF('Vessel List B'!AC56=9,9,IF('Vessel List B'!AC56=10,10,IF('Vessel List B'!AC56=11,11,IF('Vessel List B'!AC56=12,12,IF('Vessel List B'!AC56=13,13,IF('Vessel List B'!AC56=14,14,IF('Vessel List B'!AC56=15,15,IF('Vessel List B'!AC56=16,16,0)))))))))))))))))=0," ",VALUE(IF('Vessel List B'!AC56=1,1,IF('Vessel List B'!AC56=2,2,IF('Vessel List B'!AC56=3,3,IF('Vessel List B'!AC56=4,4,IF('Vessel List B'!AC56=5,5,IF('Vessel List B'!AC56=6,6,IF('Vessel List B'!AC56=7,7,IF('Vessel List B'!AC56=8,8,IF('Vessel List B'!AC56=9,9,IF('Vessel List B'!AC56=10,10,IF('Vessel List B'!AC56=11,11,IF('Vessel List B'!AC56=12,12,IF('Vessel List B'!AC56=13,13,IF('Vessel List B'!AC56=14,14,IF('Vessel List B'!AC56=15,15,IF('Vessel List B'!AC56=16,16,0))))))))))))))))))</f>
        <v xml:space="preserve"> </v>
      </c>
      <c r="FB57" s="154"/>
      <c r="FC57" s="158"/>
      <c r="FD57" s="390" t="str">
        <f t="shared" si="44"/>
        <v/>
      </c>
      <c r="FE57" s="158"/>
      <c r="FF57" s="137"/>
      <c r="FG57" s="388" t="str">
        <f t="shared" si="45"/>
        <v/>
      </c>
      <c r="FH57" s="157" t="str">
        <f>IF(VALUE(IF('Vessel List B'!AP56=1,1,IF('Vessel List B'!AP56=2,2,IF('Vessel List B'!AP56=3,3,IF('Vessel List B'!AP56=4,4,IF('Vessel List B'!AP56=5,5,IF('Vessel List B'!AP56=6,6,IF('Vessel List B'!AP56=7,7,IF('Vessel List B'!AP56=8,8,IF('Vessel List B'!AP56=9,9,IF('Vessel List B'!AP56=10,10,IF('Vessel List B'!AP56=11,11,IF('Vessel List B'!AP56=12,12,IF('Vessel List B'!AP56=13,13,IF('Vessel List B'!AP56=14,14,IF('Vessel List B'!AP56=15,15,IF('Vessel List B'!AP56=16,16,0)))))))))))))))))=0," ",VALUE(IF('Vessel List B'!AP56=1,1,IF('Vessel List B'!AP56=2,2,IF('Vessel List B'!AP56=3,3,IF('Vessel List B'!AP56=4,4,IF('Vessel List B'!AP56=5,5,IF('Vessel List B'!AP56=6,6,IF('Vessel List B'!AP56=7,7,IF('Vessel List B'!AP56=8,8,IF('Vessel List B'!AP56=9,9,IF('Vessel List B'!AP56=10,10,IF('Vessel List B'!AP56=11,11,IF('Vessel List B'!AP56=12,12,IF('Vessel List B'!AP56=13,13,IF('Vessel List B'!AP56=14,14,IF('Vessel List B'!AP56=15,15,IF('Vessel List B'!AP56=16,16,0))))))))))))))))))</f>
        <v xml:space="preserve"> </v>
      </c>
      <c r="FI57" s="154"/>
      <c r="FJ57" s="158"/>
      <c r="FK57" s="390" t="str">
        <f t="shared" si="46"/>
        <v/>
      </c>
      <c r="FL57" s="158"/>
      <c r="FM57" s="137"/>
      <c r="FN57" s="388" t="str">
        <f t="shared" si="47"/>
        <v/>
      </c>
      <c r="FO57" s="157" t="str">
        <f>IF(VALUE(IF('Vessel List B'!BC56=1,1,IF('Vessel List B'!BC56=2,2,IF('Vessel List B'!BC56=3,3,IF('Vessel List B'!BC56=4,4,IF('Vessel List B'!BC56=5,5,IF('Vessel List B'!BC56=6,6,IF('Vessel List B'!BC56=7,7,IF('Vessel List B'!BC56=8,8,IF('Vessel List B'!BC56=9,9,IF('Vessel List B'!BC56=10,10,IF('Vessel List B'!BC56=11,11,IF('Vessel List B'!BC56=12,12,IF('Vessel List B'!BC56=13,13,IF('Vessel List B'!BC56=14,14,IF('Vessel List B'!BC56=15,15,IF('Vessel List B'!BC56=16,16,0)))))))))))))))))=0," ",VALUE(IF('Vessel List B'!BC56=1,1,IF('Vessel List B'!BC56=2,2,IF('Vessel List B'!BC56=3,3,IF('Vessel List B'!BC56=4,4,IF('Vessel List B'!BC56=5,5,IF('Vessel List B'!BC56=6,6,IF('Vessel List B'!BC56=7,7,IF('Vessel List B'!BC56=8,8,IF('Vessel List B'!BC56=9,9,IF('Vessel List B'!BC56=10,10,IF('Vessel List B'!BC56=11,11,IF('Vessel List B'!BC56=12,12,IF('Vessel List B'!BC56=13,13,IF('Vessel List B'!BC56=14,14,IF('Vessel List B'!BC56=15,15,IF('Vessel List B'!BC56=16,16,0))))))))))))))))))</f>
        <v xml:space="preserve"> </v>
      </c>
      <c r="FP57" s="154"/>
      <c r="FQ57" s="158"/>
      <c r="FR57" s="390" t="str">
        <f t="shared" si="48"/>
        <v/>
      </c>
      <c r="FS57" s="158"/>
      <c r="FT57" s="137"/>
      <c r="FU57" s="388" t="str">
        <f t="shared" si="49"/>
        <v/>
      </c>
      <c r="FV57" s="157" t="str">
        <f>IF(VALUE(IF('Vessel List B'!BP56=1,1,IF('Vessel List B'!BP56=2,2,IF('Vessel List B'!BP56=3,3,IF('Vessel List B'!BP56=4,4,IF('Vessel List B'!BP56=5,5,IF('Vessel List B'!BP56=6,6,IF('Vessel List B'!BP56=7,7,IF('Vessel List B'!BP56=8,8,IF('Vessel List B'!BP56=9,9,IF('Vessel List B'!BP56=10,10,IF('Vessel List B'!BP56=11,11,IF('Vessel List B'!BP56=12,12,IF('Vessel List B'!BP56=13,13,IF('Vessel List B'!BP56=14,14,IF('Vessel List B'!BP56=15,15,IF('Vessel List B'!BP56=16,16,0)))))))))))))))))=0," ",VALUE(IF('Vessel List B'!BP56=1,1,IF('Vessel List B'!BP56=2,2,IF('Vessel List B'!BP56=3,3,IF('Vessel List B'!BP56=4,4,IF('Vessel List B'!BP56=5,5,IF('Vessel List B'!BP56=6,6,IF('Vessel List B'!BP56=7,7,IF('Vessel List B'!BP56=8,8,IF('Vessel List B'!BP56=9,9,IF('Vessel List B'!BP56=10,10,IF('Vessel List B'!BP56=11,11,IF('Vessel List B'!BP56=12,12,IF('Vessel List B'!BP56=13,13,IF('Vessel List B'!BP56=14,14,IF('Vessel List B'!BP56=15,15,IF('Vessel List B'!BP56=16,16,0))))))))))))))))))</f>
        <v xml:space="preserve"> </v>
      </c>
      <c r="FW57" s="154"/>
      <c r="FX57" s="158"/>
      <c r="FY57" s="390" t="str">
        <f t="shared" si="50"/>
        <v/>
      </c>
      <c r="FZ57" s="158"/>
      <c r="GA57" s="137"/>
      <c r="GB57" s="388" t="str">
        <f t="shared" si="51"/>
        <v/>
      </c>
      <c r="GC57" s="157" t="str">
        <f>IF(VALUE(IF('Vessel List B'!CC56=1,1,IF('Vessel List B'!CC56=2,2,IF('Vessel List B'!CC56=3,3,IF('Vessel List B'!CC56=4,4,IF('Vessel List B'!CC56=5,5,IF('Vessel List B'!CC56=6,6,IF('Vessel List B'!CC56=7,7,IF('Vessel List B'!CC56=8,8,IF('Vessel List B'!CC56=9,9,IF('Vessel List B'!CC56=10,10,IF('Vessel List B'!CC56=11,11,IF('Vessel List B'!CC56=12,12,IF('Vessel List B'!CC56=13,13,IF('Vessel List B'!CC56=14,14,IF('Vessel List B'!CC56=15,15,IF('Vessel List B'!CC56=16,16,0)))))))))))))))))=0," ",VALUE(IF('Vessel List B'!CC56=1,1,IF('Vessel List B'!CC56=2,2,IF('Vessel List B'!CC56=3,3,IF('Vessel List B'!CC56=4,4,IF('Vessel List B'!CC56=5,5,IF('Vessel List B'!CC56=6,6,IF('Vessel List B'!CC56=7,7,IF('Vessel List B'!CC56=8,8,IF('Vessel List B'!CC56=9,9,IF('Vessel List B'!CC56=10,10,IF('Vessel List B'!CC56=11,11,IF('Vessel List B'!CC56=12,12,IF('Vessel List B'!CC56=13,13,IF('Vessel List B'!CC56=14,14,IF('Vessel List B'!CC56=15,15,IF('Vessel List B'!CC56=16,16,0))))))))))))))))))</f>
        <v xml:space="preserve"> </v>
      </c>
      <c r="GD57" s="154"/>
      <c r="GE57" s="158"/>
      <c r="GF57" s="390" t="str">
        <f t="shared" si="52"/>
        <v/>
      </c>
      <c r="GG57" s="158"/>
      <c r="GH57" s="137"/>
      <c r="GI57" s="388" t="str">
        <f t="shared" si="53"/>
        <v/>
      </c>
      <c r="GJ57" s="157" t="str">
        <f>IF(VALUE(IF('Vessel List B'!CP56=1,1,IF('Vessel List B'!CP56=2,2,IF('Vessel List B'!CP56=3,3,IF('Vessel List B'!CP56=4,4,IF('Vessel List B'!CP56=5,5,IF('Vessel List B'!CP56=6,6,IF('Vessel List B'!CP56=7,7,IF('Vessel List B'!CP56=8,8,IF('Vessel List B'!CP56=9,9,IF('Vessel List B'!CP56=10,10,IF('Vessel List B'!CP56=11,11,IF('Vessel List B'!CP56=12,12,IF('Vessel List B'!CP56=13,13,IF('Vessel List B'!CP56=14,14,IF('Vessel List B'!CP56=15,15,IF('Vessel List B'!CP56=16,16,0)))))))))))))))))=0," ",VALUE(IF('Vessel List B'!CP56=1,1,IF('Vessel List B'!CP56=2,2,IF('Vessel List B'!CP56=3,3,IF('Vessel List B'!CP56=4,4,IF('Vessel List B'!CP56=5,5,IF('Vessel List B'!CP56=6,6,IF('Vessel List B'!CP56=7,7,IF('Vessel List B'!CP56=8,8,IF('Vessel List B'!CP56=9,9,IF('Vessel List B'!CP56=10,10,IF('Vessel List B'!CP56=11,11,IF('Vessel List B'!CP56=12,12,IF('Vessel List B'!CP56=13,13,IF('Vessel List B'!CP56=14,14,IF('Vessel List B'!CP56=15,15,IF('Vessel List B'!CP56=16,16,0))))))))))))))))))</f>
        <v xml:space="preserve"> </v>
      </c>
      <c r="GK57" s="154"/>
      <c r="GL57" s="158"/>
      <c r="GM57" s="390" t="str">
        <f t="shared" si="54"/>
        <v/>
      </c>
      <c r="GN57" s="158"/>
      <c r="GO57" s="137"/>
      <c r="GP57" s="388" t="str">
        <f t="shared" si="55"/>
        <v/>
      </c>
      <c r="GQ57" s="157" t="str">
        <f>IF(VALUE(IF('Vessel List B'!DC56=1,1,IF('Vessel List B'!DC56=2,2,IF('Vessel List B'!DC56=3,3,IF('Vessel List B'!DC56=4,4,IF('Vessel List B'!DC56=5,5,IF('Vessel List B'!DC56=6,6,IF('Vessel List B'!DC56=7,7,IF('Vessel List B'!DC56=8,8,IF('Vessel List B'!DC56=9,9,IF('Vessel List B'!DC56=10,10,IF('Vessel List B'!DC56=11,11,IF('Vessel List B'!DC56=12,12,IF('Vessel List B'!DC56=13,13,IF('Vessel List B'!DC56=14,14,IF('Vessel List B'!DC56=15,15,IF('Vessel List B'!DC56=16,16,0)))))))))))))))))=0," ",VALUE(IF('Vessel List B'!DC56=1,1,IF('Vessel List B'!DC56=2,2,IF('Vessel List B'!DC56=3,3,IF('Vessel List B'!DC56=4,4,IF('Vessel List B'!DC56=5,5,IF('Vessel List B'!DC56=6,6,IF('Vessel List B'!DC56=7,7,IF('Vessel List B'!DC56=8,8,IF('Vessel List B'!DC56=9,9,IF('Vessel List B'!DC56=10,10,IF('Vessel List B'!DC56=11,11,IF('Vessel List B'!DC56=12,12,IF('Vessel List B'!DC56=13,13,IF('Vessel List B'!DC56=14,14,IF('Vessel List B'!DC56=15,15,IF('Vessel List B'!DC56=16,16,0))))))))))))))))))</f>
        <v xml:space="preserve"> </v>
      </c>
      <c r="GR57" s="154"/>
      <c r="GS57" s="158"/>
      <c r="GT57" s="390" t="str">
        <f t="shared" si="56"/>
        <v/>
      </c>
      <c r="GU57" s="158"/>
      <c r="GV57" s="137"/>
      <c r="GW57" s="388" t="str">
        <f t="shared" si="57"/>
        <v/>
      </c>
      <c r="GX57" s="157" t="str">
        <f>IF(VALUE(IF('Vessel List B'!DP56=1,1,IF('Vessel List B'!DP56=2,2,IF('Vessel List B'!DP56=3,3,IF('Vessel List B'!DP56=4,4,IF('Vessel List B'!DP56=5,5,IF('Vessel List B'!DP56=6,6,IF('Vessel List B'!DP56=7,7,IF('Vessel List B'!DP56=8,8,IF('Vessel List B'!DP56=9,9,IF('Vessel List B'!DP56=10,10,IF('Vessel List B'!DP56=11,11,IF('Vessel List B'!DP56=12,12,IF('Vessel List B'!DP56=13,13,IF('Vessel List B'!DP56=14,14,IF('Vessel List B'!DP56=15,15,IF('Vessel List B'!DP56=16,16,0)))))))))))))))))=0," ",VALUE(IF('Vessel List B'!DP56=1,1,IF('Vessel List B'!DP56=2,2,IF('Vessel List B'!DP56=3,3,IF('Vessel List B'!DP56=4,4,IF('Vessel List B'!DP56=5,5,IF('Vessel List B'!DP56=6,6,IF('Vessel List B'!DP56=7,7,IF('Vessel List B'!DP56=8,8,IF('Vessel List B'!DP56=9,9,IF('Vessel List B'!DP56=10,10,IF('Vessel List B'!DP56=11,11,IF('Vessel List B'!DP56=12,12,IF('Vessel List B'!DP56=13,13,IF('Vessel List B'!DP56=14,14,IF('Vessel List B'!DP56=15,15,IF('Vessel List B'!DP56=16,16,0))))))))))))))))))</f>
        <v xml:space="preserve"> </v>
      </c>
      <c r="GY57" s="154"/>
      <c r="GZ57" s="158"/>
      <c r="HA57" s="390" t="str">
        <f t="shared" si="58"/>
        <v/>
      </c>
      <c r="HB57" s="158"/>
      <c r="HC57" s="137"/>
      <c r="HD57" s="388" t="str">
        <f t="shared" si="59"/>
        <v/>
      </c>
      <c r="HE57" s="157" t="str">
        <f>IF(VALUE(IF('Vessel List B'!EC56=1,1,IF('Vessel List B'!EC56=2,2,IF('Vessel List B'!EC56=3,3,IF('Vessel List B'!EC56=4,4,IF('Vessel List B'!EC56=5,5,IF('Vessel List B'!EC56=6,6,IF('Vessel List B'!EC56=7,7,IF('Vessel List B'!EC56=8,8,IF('Vessel List B'!EC56=9,9,IF('Vessel List B'!EC56=10,10,IF('Vessel List B'!EC56=11,11,IF('Vessel List B'!EC56=12,12,IF('Vessel List B'!EC56=13,13,IF('Vessel List B'!EC56=14,14,IF('Vessel List B'!EC56=15,15,IF('Vessel List B'!EC56=16,16,0)))))))))))))))))=0," ",VALUE(IF('Vessel List B'!EC56=1,1,IF('Vessel List B'!EC56=2,2,IF('Vessel List B'!EC56=3,3,IF('Vessel List B'!EC56=4,4,IF('Vessel List B'!EC56=5,5,IF('Vessel List B'!EC56=6,6,IF('Vessel List B'!EC56=7,7,IF('Vessel List B'!EC56=8,8,IF('Vessel List B'!EC56=9,9,IF('Vessel List B'!EC56=10,10,IF('Vessel List B'!EC56=11,11,IF('Vessel List B'!EC56=12,12,IF('Vessel List B'!EC56=13,13,IF('Vessel List B'!EC56=14,14,IF('Vessel List B'!EC56=15,15,IF('Vessel List B'!EC56=16,16,0))))))))))))))))))</f>
        <v xml:space="preserve"> </v>
      </c>
      <c r="HF57" s="154"/>
      <c r="HG57" s="158"/>
      <c r="HH57" s="390" t="str">
        <f t="shared" si="60"/>
        <v/>
      </c>
      <c r="HI57" s="158"/>
      <c r="HJ57" s="137"/>
      <c r="HK57" s="388" t="str">
        <f t="shared" si="61"/>
        <v/>
      </c>
      <c r="HL57" s="157" t="str">
        <f>IF(VALUE(IF('Vessel List B'!EP56=1,1,IF('Vessel List B'!EP56=2,2,IF('Vessel List B'!EP56=3,3,IF('Vessel List B'!EP56=4,4,IF('Vessel List B'!EP56=5,5,IF('Vessel List B'!EP56=6,6,IF('Vessel List B'!EP56=7,7,IF('Vessel List B'!EP56=8,8,IF('Vessel List B'!EP56=9,9,IF('Vessel List B'!EP56=10,10,IF('Vessel List B'!EP56=11,11,IF('Vessel List B'!EP56=12,12,IF('Vessel List B'!EP56=13,13,IF('Vessel List B'!EP56=14,14,IF('Vessel List B'!EP56=15,15,IF('Vessel List B'!EP56=16,16,0)))))))))))))))))=0," ",VALUE(IF('Vessel List B'!EP56=1,1,IF('Vessel List B'!EP56=2,2,IF('Vessel List B'!EP56=3,3,IF('Vessel List B'!EP56=4,4,IF('Vessel List B'!EP56=5,5,IF('Vessel List B'!EP56=6,6,IF('Vessel List B'!EP56=7,7,IF('Vessel List B'!EP56=8,8,IF('Vessel List B'!EP56=9,9,IF('Vessel List B'!EP56=10,10,IF('Vessel List B'!EP56=11,11,IF('Vessel List B'!EP56=12,12,IF('Vessel List B'!EP56=13,13,IF('Vessel List B'!EP56=14,14,IF('Vessel List B'!EP56=15,15,IF('Vessel List B'!EP56=16,16,0))))))))))))))))))</f>
        <v xml:space="preserve"> </v>
      </c>
      <c r="HM57" s="154"/>
      <c r="HN57" s="158"/>
      <c r="HO57" s="390" t="str">
        <f t="shared" si="62"/>
        <v/>
      </c>
      <c r="HP57" s="158"/>
      <c r="HQ57" s="137"/>
      <c r="HR57" s="388" t="str">
        <f t="shared" si="63"/>
        <v/>
      </c>
      <c r="HS57" s="157" t="str">
        <f>IF(VALUE(IF('Vessel List B'!FC56=1,1,IF('Vessel List B'!FC56=2,2,IF('Vessel List B'!FC56=3,3,IF('Vessel List B'!FC56=4,4,IF('Vessel List B'!FC56=5,5,IF('Vessel List B'!FC56=6,6,IF('Vessel List B'!FC56=7,7,IF('Vessel List B'!FC56=8,8,IF('Vessel List B'!FC56=9,9,IF('Vessel List B'!FC56=10,10,IF('Vessel List B'!FC56=11,11,IF('Vessel List B'!FC56=12,12,IF('Vessel List B'!FC56=13,13,IF('Vessel List B'!FC56=14,14,IF('Vessel List B'!FC56=15,15,IF('Vessel List B'!FC56=16,16,0)))))))))))))))))=0," ",VALUE(IF('Vessel List B'!FC56=1,1,IF('Vessel List B'!FC56=2,2,IF('Vessel List B'!FC56=3,3,IF('Vessel List B'!FC56=4,4,IF('Vessel List B'!FC56=5,5,IF('Vessel List B'!FC56=6,6,IF('Vessel List B'!FC56=7,7,IF('Vessel List B'!FC56=8,8,IF('Vessel List B'!FC56=9,9,IF('Vessel List B'!FC56=10,10,IF('Vessel List B'!FC56=11,11,IF('Vessel List B'!FC56=12,12,IF('Vessel List B'!FC56=13,13,IF('Vessel List B'!FC56=14,14,IF('Vessel List B'!FC56=15,15,IF('Vessel List B'!FC56=16,16,0))))))))))))))))))</f>
        <v xml:space="preserve"> </v>
      </c>
      <c r="HT57" s="154"/>
      <c r="HU57" s="158"/>
      <c r="HV57" s="390" t="str">
        <f t="shared" si="64"/>
        <v/>
      </c>
      <c r="HW57" s="158"/>
      <c r="HX57" s="137"/>
      <c r="HY57" s="388" t="str">
        <f t="shared" si="65"/>
        <v/>
      </c>
      <c r="HZ57" s="157" t="str">
        <f>IF(VALUE(IF('Vessel List B'!FP56=1,1,IF('Vessel List B'!FP56=2,2,IF('Vessel List B'!FP56=3,3,IF('Vessel List B'!FP56=4,4,IF('Vessel List B'!FP56=5,5,IF('Vessel List B'!FP56=6,6,IF('Vessel List B'!FP56=7,7,IF('Vessel List B'!FP56=8,8,IF('Vessel List B'!FP56=9,9,IF('Vessel List B'!FP56=10,10,IF('Vessel List B'!FP56=11,11,IF('Vessel List B'!FP56=12,12,IF('Vessel List B'!FP56=13,13,IF('Vessel List B'!FP56=14,14,IF('Vessel List B'!FP56=15,15,IF('Vessel List B'!FP56=16,16,0)))))))))))))))))=0," ",VALUE(IF('Vessel List B'!FP56=1,1,IF('Vessel List B'!FP56=2,2,IF('Vessel List B'!FP56=3,3,IF('Vessel List B'!FP56=4,4,IF('Vessel List B'!FP56=5,5,IF('Vessel List B'!FP56=6,6,IF('Vessel List B'!FP56=7,7,IF('Vessel List B'!FP56=8,8,IF('Vessel List B'!FP56=9,9,IF('Vessel List B'!FP56=10,10,IF('Vessel List B'!FP56=11,11,IF('Vessel List B'!FP56=12,12,IF('Vessel List B'!FP56=13,13,IF('Vessel List B'!FP56=14,14,IF('Vessel List B'!FP56=15,15,IF('Vessel List B'!FP56=16,16,0))))))))))))))))))</f>
        <v xml:space="preserve"> </v>
      </c>
      <c r="IA57" s="154"/>
      <c r="IB57" s="158"/>
      <c r="IC57" s="390" t="str">
        <f t="shared" si="66"/>
        <v/>
      </c>
      <c r="ID57" s="158"/>
      <c r="IE57" s="137"/>
      <c r="IF57" s="388" t="str">
        <f t="shared" si="67"/>
        <v/>
      </c>
      <c r="IG57" s="157" t="str">
        <f>IF(VALUE(IF('Vessel List B'!GC56=1,1,IF('Vessel List B'!GC56=2,2,IF('Vessel List B'!GC56=3,3,IF('Vessel List B'!GC56=4,4,IF('Vessel List B'!GC56=5,5,IF('Vessel List B'!GC56=6,6,IF('Vessel List B'!GC56=7,7,IF('Vessel List B'!GC56=8,8,IF('Vessel List B'!GC56=9,9,IF('Vessel List B'!GC56=10,10,IF('Vessel List B'!GC56=11,11,IF('Vessel List B'!GC56=12,12,IF('Vessel List B'!GC56=13,13,IF('Vessel List B'!GC56=14,14,IF('Vessel List B'!GC56=15,15,IF('Vessel List B'!GC56=16,16,0)))))))))))))))))=0," ",VALUE(IF('Vessel List B'!GC56=1,1,IF('Vessel List B'!GC56=2,2,IF('Vessel List B'!GC56=3,3,IF('Vessel List B'!GC56=4,4,IF('Vessel List B'!GC56=5,5,IF('Vessel List B'!GC56=6,6,IF('Vessel List B'!GC56=7,7,IF('Vessel List B'!GC56=8,8,IF('Vessel List B'!GC56=9,9,IF('Vessel List B'!GC56=10,10,IF('Vessel List B'!GC56=11,11,IF('Vessel List B'!GC56=12,12,IF('Vessel List B'!GC56=13,13,IF('Vessel List B'!GC56=14,14,IF('Vessel List B'!GC56=15,15,IF('Vessel List B'!GC56=16,16,0))))))))))))))))))</f>
        <v xml:space="preserve"> </v>
      </c>
      <c r="IH57" s="154"/>
      <c r="II57" s="158"/>
      <c r="IJ57" s="390" t="str">
        <f t="shared" si="68"/>
        <v/>
      </c>
      <c r="IK57" s="158"/>
      <c r="IL57" s="137"/>
      <c r="IM57" s="388" t="str">
        <f t="shared" si="69"/>
        <v/>
      </c>
      <c r="IN57" s="157" t="str">
        <f>IF(VALUE(IF('Vessel List B'!GP56=1,1,IF('Vessel List B'!GP56=2,2,IF('Vessel List B'!GP56=3,3,IF('Vessel List B'!GP56=4,4,IF('Vessel List B'!GP56=5,5,IF('Vessel List B'!GP56=6,6,IF('Vessel List B'!GP56=7,7,IF('Vessel List B'!GP56=8,8,IF('Vessel List B'!GP56=9,9,IF('Vessel List B'!GP56=10,10,IF('Vessel List B'!GP56=11,11,IF('Vessel List B'!GP56=12,12,IF('Vessel List B'!GP56=13,13,IF('Vessel List B'!GP56=14,14,IF('Vessel List B'!GP56=15,15,IF('Vessel List B'!GP56=16,16,0)))))))))))))))))=0," ",VALUE(IF('Vessel List B'!GP56=1,1,IF('Vessel List B'!GP56=2,2,IF('Vessel List B'!GP56=3,3,IF('Vessel List B'!GP56=4,4,IF('Vessel List B'!GP56=5,5,IF('Vessel List B'!GP56=6,6,IF('Vessel List B'!GP56=7,7,IF('Vessel List B'!GP56=8,8,IF('Vessel List B'!GP56=9,9,IF('Vessel List B'!GP56=10,10,IF('Vessel List B'!GP56=11,11,IF('Vessel List B'!GP56=12,12,IF('Vessel List B'!GP56=13,13,IF('Vessel List B'!GP56=14,14,IF('Vessel List B'!GP56=15,15,IF('Vessel List B'!GP56=16,16,0))))))))))))))))))</f>
        <v xml:space="preserve"> </v>
      </c>
      <c r="IO57" s="154"/>
      <c r="IP57" s="158"/>
      <c r="IQ57" s="390" t="str">
        <f t="shared" si="70"/>
        <v/>
      </c>
      <c r="IR57" s="158"/>
      <c r="IS57" s="137"/>
      <c r="IT57" s="388" t="str">
        <f t="shared" si="71"/>
        <v/>
      </c>
      <c r="IU57" s="157" t="str">
        <f>IF(VALUE(IF('Vessel List B'!HC56=1,1,IF('Vessel List B'!HC56=2,2,IF('Vessel List B'!HC56=3,3,IF('Vessel List B'!HC56=4,4,IF('Vessel List B'!HC56=5,5,IF('Vessel List B'!HC56=6,6,IF('Vessel List B'!HC56=7,7,IF('Vessel List B'!HC56=8,8,IF('Vessel List B'!HC56=9,9,IF('Vessel List B'!HC56=10,10,IF('Vessel List B'!HC56=11,11,IF('Vessel List B'!HC56=12,12,IF('Vessel List B'!HC56=13,13,IF('Vessel List B'!HC56=14,14,IF('Vessel List B'!HC56=15,15,IF('Vessel List B'!HC56=16,16,0)))))))))))))))))=0," ",VALUE(IF('Vessel List B'!HC56=1,1,IF('Vessel List B'!HC56=2,2,IF('Vessel List B'!HC56=3,3,IF('Vessel List B'!HC56=4,4,IF('Vessel List B'!HC56=5,5,IF('Vessel List B'!HC56=6,6,IF('Vessel List B'!HC56=7,7,IF('Vessel List B'!HC56=8,8,IF('Vessel List B'!HC56=9,9,IF('Vessel List B'!HC56=10,10,IF('Vessel List B'!HC56=11,11,IF('Vessel List B'!HC56=12,12,IF('Vessel List B'!HC56=13,13,IF('Vessel List B'!HC56=14,14,IF('Vessel List B'!HC56=15,15,IF('Vessel List B'!HC56=16,16,0))))))))))))))))))</f>
        <v xml:space="preserve"> </v>
      </c>
      <c r="IV57" s="154"/>
      <c r="IW57" s="158"/>
      <c r="IX57" s="390" t="str">
        <f t="shared" si="72"/>
        <v/>
      </c>
      <c r="IY57" s="158"/>
      <c r="IZ57" s="137"/>
      <c r="JA57" s="388" t="str">
        <f t="shared" si="73"/>
        <v/>
      </c>
      <c r="JB57" s="157" t="str">
        <f>IF(VALUE(IF('Vessel List B'!HP56=1,1,IF('Vessel List B'!HP56=2,2,IF('Vessel List B'!HP56=3,3,IF('Vessel List B'!HP56=4,4,IF('Vessel List B'!HP56=5,5,IF('Vessel List B'!HP56=6,6,IF('Vessel List B'!HP56=7,7,IF('Vessel List B'!HP56=8,8,IF('Vessel List B'!HP56=9,9,IF('Vessel List B'!HP56=10,10,IF('Vessel List B'!HP56=11,11,IF('Vessel List B'!HP56=12,12,IF('Vessel List B'!HP56=13,13,IF('Vessel List B'!HP56=14,14,IF('Vessel List B'!HP56=15,15,IF('Vessel List B'!HP56=16,16,0)))))))))))))))))=0," ",VALUE(IF('Vessel List B'!HP56=1,1,IF('Vessel List B'!HP56=2,2,IF('Vessel List B'!HP56=3,3,IF('Vessel List B'!HP56=4,4,IF('Vessel List B'!HP56=5,5,IF('Vessel List B'!HP56=6,6,IF('Vessel List B'!HP56=7,7,IF('Vessel List B'!HP56=8,8,IF('Vessel List B'!HP56=9,9,IF('Vessel List B'!HP56=10,10,IF('Vessel List B'!HP56=11,11,IF('Vessel List B'!HP56=12,12,IF('Vessel List B'!HP56=13,13,IF('Vessel List B'!HP56=14,14,IF('Vessel List B'!HP56=15,15,IF('Vessel List B'!HP56=16,16,0))))))))))))))))))</f>
        <v xml:space="preserve"> </v>
      </c>
      <c r="JC57" s="154"/>
      <c r="JD57" s="158"/>
      <c r="JE57" s="390" t="str">
        <f t="shared" si="74"/>
        <v/>
      </c>
      <c r="JF57" s="158"/>
      <c r="JG57" s="137"/>
      <c r="JH57" s="388" t="str">
        <f t="shared" si="75"/>
        <v/>
      </c>
      <c r="JI57" s="157" t="str">
        <f>IF(VALUE(IF('Vessel List B'!IC56=1,1,IF('Vessel List B'!IC56=2,2,IF('Vessel List B'!IC56=3,3,IF('Vessel List B'!IC56=4,4,IF('Vessel List B'!IC56=5,5,IF('Vessel List B'!IC56=6,6,IF('Vessel List B'!IC56=7,7,IF('Vessel List B'!IC56=8,8,IF('Vessel List B'!IC56=9,9,IF('Vessel List B'!IC56=10,10,IF('Vessel List B'!IC56=11,11,IF('Vessel List B'!IC56=12,12,IF('Vessel List B'!IC56=13,13,IF('Vessel List B'!IC56=14,14,IF('Vessel List B'!IC56=15,15,IF('Vessel List B'!IC56=16,16,0)))))))))))))))))=0," ",VALUE(IF('Vessel List B'!IC56=1,1,IF('Vessel List B'!IC56=2,2,IF('Vessel List B'!IC56=3,3,IF('Vessel List B'!IC56=4,4,IF('Vessel List B'!IC56=5,5,IF('Vessel List B'!IC56=6,6,IF('Vessel List B'!IC56=7,7,IF('Vessel List B'!IC56=8,8,IF('Vessel List B'!IC56=9,9,IF('Vessel List B'!IC56=10,10,IF('Vessel List B'!IC56=11,11,IF('Vessel List B'!IC56=12,12,IF('Vessel List B'!IC56=13,13,IF('Vessel List B'!IC56=14,14,IF('Vessel List B'!IC56=15,15,IF('Vessel List B'!IC56=16,16,0))))))))))))))))))</f>
        <v xml:space="preserve"> </v>
      </c>
      <c r="JJ57" s="154"/>
      <c r="JK57" s="158"/>
      <c r="JL57" s="390" t="str">
        <f t="shared" si="76"/>
        <v/>
      </c>
      <c r="JM57" s="158"/>
      <c r="JN57" s="137"/>
      <c r="JO57" s="388" t="str">
        <f t="shared" si="77"/>
        <v/>
      </c>
      <c r="JP57" s="157" t="str">
        <f>IF(VALUE(IF('Vessel List B'!IP56=1,1,IF('Vessel List B'!IP56=2,2,IF('Vessel List B'!IP56=3,3,IF('Vessel List B'!IP56=4,4,IF('Vessel List B'!IP56=5,5,IF('Vessel List B'!IP56=6,6,IF('Vessel List B'!IP56=7,7,IF('Vessel List B'!IP56=8,8,IF('Vessel List B'!IP56=9,9,IF('Vessel List B'!IP56=10,10,IF('Vessel List B'!IP56=11,11,IF('Vessel List B'!IP56=12,12,IF('Vessel List B'!IP56=13,13,IF('Vessel List B'!IP56=14,14,IF('Vessel List B'!IP56=15,15,IF('Vessel List B'!IP56=16,16,0)))))))))))))))))=0," ",VALUE(IF('Vessel List B'!IP56=1,1,IF('Vessel List B'!IP56=2,2,IF('Vessel List B'!IP56=3,3,IF('Vessel List B'!IP56=4,4,IF('Vessel List B'!IP56=5,5,IF('Vessel List B'!IP56=6,6,IF('Vessel List B'!IP56=7,7,IF('Vessel List B'!IP56=8,8,IF('Vessel List B'!IP56=9,9,IF('Vessel List B'!IP56=10,10,IF('Vessel List B'!IP56=11,11,IF('Vessel List B'!IP56=12,12,IF('Vessel List B'!IP56=13,13,IF('Vessel List B'!IP56=14,14,IF('Vessel List B'!IP56=15,15,IF('Vessel List B'!IP56=16,16,0))))))))))))))))))</f>
        <v xml:space="preserve"> </v>
      </c>
      <c r="JQ57" s="154"/>
      <c r="JR57" s="158"/>
      <c r="JS57" s="390" t="str">
        <f t="shared" si="78"/>
        <v/>
      </c>
      <c r="JT57" s="158"/>
      <c r="JU57" s="137"/>
      <c r="JV57" s="397" t="str">
        <f t="shared" si="79"/>
        <v/>
      </c>
      <c r="JW57" s="403"/>
    </row>
    <row r="58" spans="1:283" ht="15" x14ac:dyDescent="0.25">
      <c r="A58" s="132">
        <f>'Vessel List A'!B57</f>
        <v>41632</v>
      </c>
      <c r="B58" s="157" t="str">
        <f>IF(VALUE(IF('Vessel List A'!C57=1,1,IF('Vessel List A'!C57=2,2,IF('Vessel List A'!C57=3,3,IF('Vessel List A'!C57=4,4,IF('Vessel List A'!C57=5,5,IF('Vessel List A'!C57=6,6,IF('Vessel List A'!C57=7,7,IF('Vessel List A'!C57=8,8,IF('Vessel List A'!C57=9,9,IF('Vessel List A'!C57=10,10,IF('Vessel List A'!C57=11,11,IF('Vessel List A'!C57=12,12,IF('Vessel List A'!C57=13,13,IF('Vessel List A'!C57=14,14,IF('Vessel List A'!C57=15,15,IF('Vessel List A'!C57=16,16,0)))))))))))))))))=0," ",VALUE(IF('Vessel List A'!C57=1,1,IF('Vessel List A'!C57=2,2,IF('Vessel List A'!C57=3,3,IF('Vessel List A'!C57=4,4,IF('Vessel List A'!C57=5,5,IF('Vessel List A'!C57=6,6,IF('Vessel List A'!C57=7,7,IF('Vessel List A'!C57=8,8,IF('Vessel List A'!C57=9,9,IF('Vessel List A'!C57=10,10,IF('Vessel List A'!C57=11,11,IF('Vessel List A'!C57=12,12,IF('Vessel List A'!C57=13,13,IF('Vessel List A'!C57=14,14,IF('Vessel List A'!C57=15,15,IF('Vessel List A'!C57=16,16,0))))))))))))))))))</f>
        <v xml:space="preserve"> </v>
      </c>
      <c r="C58" s="154"/>
      <c r="D58" s="158"/>
      <c r="E58" s="390" t="str">
        <f t="shared" si="0"/>
        <v/>
      </c>
      <c r="F58" s="158"/>
      <c r="G58" s="137"/>
      <c r="H58" s="388" t="str">
        <f t="shared" si="1"/>
        <v/>
      </c>
      <c r="I58" s="157" t="str">
        <f>IF(VALUE(IF('Vessel List A'!P57=1,1,IF('Vessel List A'!P57=2,2,IF('Vessel List A'!P57=3,3,IF('Vessel List A'!P57=4,4,IF('Vessel List A'!P57=5,5,IF('Vessel List A'!P57=6,6,IF('Vessel List A'!P57=7,7,IF('Vessel List A'!P57=8,8,IF('Vessel List A'!P57=9,9,IF('Vessel List A'!P57=10,10,IF('Vessel List A'!P57=11,11,IF('Vessel List A'!P57=12,12,IF('Vessel List A'!P57=13,13,IF('Vessel List A'!P57=14,14,IF('Vessel List A'!P57=15,15,IF('Vessel List A'!P57=16,16,0)))))))))))))))))=0," ",VALUE(IF('Vessel List A'!P57=1,1,IF('Vessel List A'!P57=2,2,IF('Vessel List A'!P57=3,3,IF('Vessel List A'!P57=4,4,IF('Vessel List A'!P57=5,5,IF('Vessel List A'!P57=6,6,IF('Vessel List A'!P57=7,7,IF('Vessel List A'!P57=8,8,IF('Vessel List A'!P57=9,9,IF('Vessel List A'!P57=10,10,IF('Vessel List A'!P57=11,11,IF('Vessel List A'!P57=12,12,IF('Vessel List A'!P57=13,13,IF('Vessel List A'!P57=14,14,IF('Vessel List A'!P57=15,15,IF('Vessel List A'!P57=16,16,0))))))))))))))))))</f>
        <v xml:space="preserve"> </v>
      </c>
      <c r="J58" s="154"/>
      <c r="K58" s="158"/>
      <c r="L58" s="390" t="str">
        <f t="shared" si="2"/>
        <v/>
      </c>
      <c r="M58" s="158"/>
      <c r="N58" s="137"/>
      <c r="O58" s="388" t="str">
        <f t="shared" si="3"/>
        <v/>
      </c>
      <c r="P58" s="157" t="str">
        <f>IF(VALUE(IF('Vessel List A'!AC57=1,1,IF('Vessel List A'!AC57=2,2,IF('Vessel List A'!AC57=3,3,IF('Vessel List A'!AC57=4,4,IF('Vessel List A'!AC57=5,5,IF('Vessel List A'!AC57=6,6,IF('Vessel List A'!AC57=7,7,IF('Vessel List A'!AC57=8,8,IF('Vessel List A'!AC57=9,9,IF('Vessel List A'!AC57=10,10,IF('Vessel List A'!AC57=11,11,IF('Vessel List A'!AC57=12,12,IF('Vessel List A'!AC57=13,13,IF('Vessel List A'!AC57=14,14,IF('Vessel List A'!AC57=15,15,IF('Vessel List A'!AC57=16,16,0)))))))))))))))))=0," ",VALUE(IF('Vessel List A'!AC57=1,1,IF('Vessel List A'!AC57=2,2,IF('Vessel List A'!AC57=3,3,IF('Vessel List A'!AC57=4,4,IF('Vessel List A'!AC57=5,5,IF('Vessel List A'!AC57=6,6,IF('Vessel List A'!AC57=7,7,IF('Vessel List A'!AC57=8,8,IF('Vessel List A'!AC57=9,9,IF('Vessel List A'!AC57=10,10,IF('Vessel List A'!AC57=11,11,IF('Vessel List A'!AC57=12,12,IF('Vessel List A'!AC57=13,13,IF('Vessel List A'!AC57=14,14,IF('Vessel List A'!AC57=15,15,IF('Vessel List A'!AC57=16,16,0))))))))))))))))))</f>
        <v xml:space="preserve"> </v>
      </c>
      <c r="Q58" s="154"/>
      <c r="R58" s="158"/>
      <c r="S58" s="390" t="str">
        <f t="shared" si="4"/>
        <v/>
      </c>
      <c r="T58" s="158"/>
      <c r="U58" s="137"/>
      <c r="V58" s="388" t="str">
        <f t="shared" si="5"/>
        <v/>
      </c>
      <c r="W58" s="157" t="str">
        <f>IF(VALUE(IF('Vessel List A'!AP57=1,1,IF('Vessel List A'!AP57=2,2,IF('Vessel List A'!AP57=3,3,IF('Vessel List A'!AP57=4,4,IF('Vessel List A'!AP57=5,5,IF('Vessel List A'!AP57=6,6,IF('Vessel List A'!AP57=7,7,IF('Vessel List A'!AP57=8,8,IF('Vessel List A'!AP57=9,9,IF('Vessel List A'!AP57=10,10,IF('Vessel List A'!AP57=11,11,IF('Vessel List A'!AP57=12,12,IF('Vessel List A'!AP57=13,13,IF('Vessel List A'!AP57=14,14,IF('Vessel List A'!AP57=15,15,IF('Vessel List A'!AP57=16,16,0)))))))))))))))))=0," ",VALUE(IF('Vessel List A'!AP57=1,1,IF('Vessel List A'!AP57=2,2,IF('Vessel List A'!AP57=3,3,IF('Vessel List A'!AP57=4,4,IF('Vessel List A'!AP57=5,5,IF('Vessel List A'!AP57=6,6,IF('Vessel List A'!AP57=7,7,IF('Vessel List A'!AP57=8,8,IF('Vessel List A'!AP57=9,9,IF('Vessel List A'!AP57=10,10,IF('Vessel List A'!AP57=11,11,IF('Vessel List A'!AP57=12,12,IF('Vessel List A'!AP57=13,13,IF('Vessel List A'!AP57=14,14,IF('Vessel List A'!AP57=15,15,IF('Vessel List A'!AP57=16,16,0))))))))))))))))))</f>
        <v xml:space="preserve"> </v>
      </c>
      <c r="X58" s="154"/>
      <c r="Y58" s="158"/>
      <c r="Z58" s="390" t="str">
        <f t="shared" si="6"/>
        <v/>
      </c>
      <c r="AA58" s="158"/>
      <c r="AB58" s="137"/>
      <c r="AC58" s="388" t="str">
        <f t="shared" si="7"/>
        <v/>
      </c>
      <c r="AD58" s="157" t="str">
        <f>IF(VALUE(IF('Vessel List A'!BC57=1,1,IF('Vessel List A'!BC57=2,2,IF('Vessel List A'!BC57=3,3,IF('Vessel List A'!BC57=4,4,IF('Vessel List A'!BC57=5,5,IF('Vessel List A'!BC57=6,6,IF('Vessel List A'!BC57=7,7,IF('Vessel List A'!BC57=8,8,IF('Vessel List A'!BC57=9,9,IF('Vessel List A'!BC57=10,10,IF('Vessel List A'!BC57=11,11,IF('Vessel List A'!BC57=12,12,IF('Vessel List A'!BC57=13,13,IF('Vessel List A'!BC57=14,14,IF('Vessel List A'!BC57=15,15,IF('Vessel List A'!BC57=16,16,0)))))))))))))))))=0," ",VALUE(IF('Vessel List A'!BC57=1,1,IF('Vessel List A'!BC57=2,2,IF('Vessel List A'!BC57=3,3,IF('Vessel List A'!BC57=4,4,IF('Vessel List A'!BC57=5,5,IF('Vessel List A'!BC57=6,6,IF('Vessel List A'!BC57=7,7,IF('Vessel List A'!BC57=8,8,IF('Vessel List A'!BC57=9,9,IF('Vessel List A'!BC57=10,10,IF('Vessel List A'!BC57=11,11,IF('Vessel List A'!BC57=12,12,IF('Vessel List A'!BC57=13,13,IF('Vessel List A'!BC57=14,14,IF('Vessel List A'!BC57=15,15,IF('Vessel List A'!BC57=16,16,0))))))))))))))))))</f>
        <v xml:space="preserve"> </v>
      </c>
      <c r="AE58" s="154"/>
      <c r="AF58" s="158"/>
      <c r="AG58" s="390" t="str">
        <f t="shared" si="8"/>
        <v/>
      </c>
      <c r="AH58" s="158"/>
      <c r="AI58" s="137"/>
      <c r="AJ58" s="388" t="str">
        <f t="shared" si="9"/>
        <v/>
      </c>
      <c r="AK58" s="157" t="str">
        <f>IF(VALUE(IF('Vessel List A'!BP57=1,1,IF('Vessel List A'!BP57=2,2,IF('Vessel List A'!BP57=3,3,IF('Vessel List A'!BP57=4,4,IF('Vessel List A'!BP57=5,5,IF('Vessel List A'!BP57=6,6,IF('Vessel List A'!BP57=7,7,IF('Vessel List A'!BP57=8,8,IF('Vessel List A'!BP57=9,9,IF('Vessel List A'!BP57=10,10,IF('Vessel List A'!BP57=11,11,IF('Vessel List A'!BP57=12,12,IF('Vessel List A'!BP57=13,13,IF('Vessel List A'!BP57=14,14,IF('Vessel List A'!BP57=15,15,IF('Vessel List A'!BP57=16,16,0)))))))))))))))))=0," ",VALUE(IF('Vessel List A'!BP57=1,1,IF('Vessel List A'!BP57=2,2,IF('Vessel List A'!BP57=3,3,IF('Vessel List A'!BP57=4,4,IF('Vessel List A'!BP57=5,5,IF('Vessel List A'!BP57=6,6,IF('Vessel List A'!BP57=7,7,IF('Vessel List A'!BP57=8,8,IF('Vessel List A'!BP57=9,9,IF('Vessel List A'!BP57=10,10,IF('Vessel List A'!BP57=11,11,IF('Vessel List A'!BP57=12,12,IF('Vessel List A'!BP57=13,13,IF('Vessel List A'!BP57=14,14,IF('Vessel List A'!BP57=15,15,IF('Vessel List A'!BP57=16,16,0))))))))))))))))))</f>
        <v xml:space="preserve"> </v>
      </c>
      <c r="AL58" s="154"/>
      <c r="AM58" s="158"/>
      <c r="AN58" s="390" t="str">
        <f t="shared" si="10"/>
        <v/>
      </c>
      <c r="AO58" s="158"/>
      <c r="AP58" s="137"/>
      <c r="AQ58" s="388" t="str">
        <f t="shared" si="11"/>
        <v/>
      </c>
      <c r="AR58" s="157" t="str">
        <f>IF(VALUE(IF('Vessel List A'!CC57=1,1,IF('Vessel List A'!CC57=2,2,IF('Vessel List A'!CC57=3,3,IF('Vessel List A'!CC57=4,4,IF('Vessel List A'!CC57=5,5,IF('Vessel List A'!CC57=6,6,IF('Vessel List A'!CC57=7,7,IF('Vessel List A'!CC57=8,8,IF('Vessel List A'!CC57=9,9,IF('Vessel List A'!CC57=10,10,IF('Vessel List A'!CC57=11,11,IF('Vessel List A'!CC57=12,12,IF('Vessel List A'!CC57=13,13,IF('Vessel List A'!CC57=14,14,IF('Vessel List A'!CC57=15,15,IF('Vessel List A'!CC57=16,16,0)))))))))))))))))=0," ",VALUE(IF('Vessel List A'!CC57=1,1,IF('Vessel List A'!CC57=2,2,IF('Vessel List A'!CC57=3,3,IF('Vessel List A'!CC57=4,4,IF('Vessel List A'!CC57=5,5,IF('Vessel List A'!CC57=6,6,IF('Vessel List A'!CC57=7,7,IF('Vessel List A'!CC57=8,8,IF('Vessel List A'!CC57=9,9,IF('Vessel List A'!CC57=10,10,IF('Vessel List A'!CC57=11,11,IF('Vessel List A'!CC57=12,12,IF('Vessel List A'!CC57=13,13,IF('Vessel List A'!CC57=14,14,IF('Vessel List A'!CC57=15,15,IF('Vessel List A'!CC57=16,16,0))))))))))))))))))</f>
        <v xml:space="preserve"> </v>
      </c>
      <c r="AS58" s="154"/>
      <c r="AT58" s="158"/>
      <c r="AU58" s="390" t="str">
        <f t="shared" si="12"/>
        <v/>
      </c>
      <c r="AV58" s="158"/>
      <c r="AW58" s="137"/>
      <c r="AX58" s="388" t="str">
        <f t="shared" si="13"/>
        <v/>
      </c>
      <c r="AY58" s="157" t="str">
        <f>IF(VALUE(IF('Vessel List A'!CP57=1,1,IF('Vessel List A'!CP57=2,2,IF('Vessel List A'!CP57=3,3,IF('Vessel List A'!CP57=4,4,IF('Vessel List A'!CP57=5,5,IF('Vessel List A'!CP57=6,6,IF('Vessel List A'!CP57=7,7,IF('Vessel List A'!CP57=8,8,IF('Vessel List A'!CP57=9,9,IF('Vessel List A'!CP57=10,10,IF('Vessel List A'!CP57=11,11,IF('Vessel List A'!CP57=12,12,IF('Vessel List A'!CP57=13,13,IF('Vessel List A'!CP57=14,14,IF('Vessel List A'!CP57=15,15,IF('Vessel List A'!CP57=16,16,0)))))))))))))))))=0," ",VALUE(IF('Vessel List A'!CP57=1,1,IF('Vessel List A'!CP57=2,2,IF('Vessel List A'!CP57=3,3,IF('Vessel List A'!CP57=4,4,IF('Vessel List A'!CP57=5,5,IF('Vessel List A'!CP57=6,6,IF('Vessel List A'!CP57=7,7,IF('Vessel List A'!CP57=8,8,IF('Vessel List A'!CP57=9,9,IF('Vessel List A'!CP57=10,10,IF('Vessel List A'!CP57=11,11,IF('Vessel List A'!CP57=12,12,IF('Vessel List A'!CP57=13,13,IF('Vessel List A'!CP57=14,14,IF('Vessel List A'!CP57=15,15,IF('Vessel List A'!CP57=16,16,0))))))))))))))))))</f>
        <v xml:space="preserve"> </v>
      </c>
      <c r="AZ58" s="154"/>
      <c r="BA58" s="158"/>
      <c r="BB58" s="390" t="str">
        <f t="shared" si="14"/>
        <v/>
      </c>
      <c r="BC58" s="158"/>
      <c r="BD58" s="137"/>
      <c r="BE58" s="388" t="str">
        <f t="shared" si="15"/>
        <v/>
      </c>
      <c r="BF58" s="157" t="str">
        <f>IF(VALUE(IF('Vessel List A'!DC57=1,1,IF('Vessel List A'!DC57=2,2,IF('Vessel List A'!DC57=3,3,IF('Vessel List A'!DC57=4,4,IF('Vessel List A'!DC57=5,5,IF('Vessel List A'!DC57=6,6,IF('Vessel List A'!DC57=7,7,IF('Vessel List A'!DC57=8,8,IF('Vessel List A'!DC57=9,9,IF('Vessel List A'!DC57=10,10,IF('Vessel List A'!DC57=11,11,IF('Vessel List A'!DC57=12,12,IF('Vessel List A'!DC57=13,13,IF('Vessel List A'!DC57=14,14,IF('Vessel List A'!DC57=15,15,IF('Vessel List A'!DC57=16,16,0)))))))))))))))))=0," ",VALUE(IF('Vessel List A'!DC57=1,1,IF('Vessel List A'!DC57=2,2,IF('Vessel List A'!DC57=3,3,IF('Vessel List A'!DC57=4,4,IF('Vessel List A'!DC57=5,5,IF('Vessel List A'!DC57=6,6,IF('Vessel List A'!DC57=7,7,IF('Vessel List A'!DC57=8,8,IF('Vessel List A'!DC57=9,9,IF('Vessel List A'!DC57=10,10,IF('Vessel List A'!DC57=11,11,IF('Vessel List A'!DC57=12,12,IF('Vessel List A'!DC57=13,13,IF('Vessel List A'!DC57=14,14,IF('Vessel List A'!DC57=15,15,IF('Vessel List A'!DC57=16,16,0))))))))))))))))))</f>
        <v xml:space="preserve"> </v>
      </c>
      <c r="BG58" s="154"/>
      <c r="BH58" s="158"/>
      <c r="BI58" s="390" t="str">
        <f t="shared" si="16"/>
        <v/>
      </c>
      <c r="BJ58" s="158"/>
      <c r="BK58" s="137"/>
      <c r="BL58" s="388" t="str">
        <f t="shared" si="17"/>
        <v/>
      </c>
      <c r="BM58" s="157" t="str">
        <f>IF(VALUE(IF('Vessel List A'!DP57=1,1,IF('Vessel List A'!DP57=2,2,IF('Vessel List A'!DP57=3,3,IF('Vessel List A'!DP57=4,4,IF('Vessel List A'!DP57=5,5,IF('Vessel List A'!DP57=6,6,IF('Vessel List A'!DP57=7,7,IF('Vessel List A'!DP57=8,8,IF('Vessel List A'!DP57=9,9,IF('Vessel List A'!DP57=10,10,IF('Vessel List A'!DP57=11,11,IF('Vessel List A'!DP57=12,12,IF('Vessel List A'!DP57=13,13,IF('Vessel List A'!DP57=14,14,IF('Vessel List A'!DP57=15,15,IF('Vessel List A'!DP57=16,16,0)))))))))))))))))=0," ",VALUE(IF('Vessel List A'!DP57=1,1,IF('Vessel List A'!DP57=2,2,IF('Vessel List A'!DP57=3,3,IF('Vessel List A'!DP57=4,4,IF('Vessel List A'!DP57=5,5,IF('Vessel List A'!DP57=6,6,IF('Vessel List A'!DP57=7,7,IF('Vessel List A'!DP57=8,8,IF('Vessel List A'!DP57=9,9,IF('Vessel List A'!DP57=10,10,IF('Vessel List A'!DP57=11,11,IF('Vessel List A'!DP57=12,12,IF('Vessel List A'!DP57=13,13,IF('Vessel List A'!DP57=14,14,IF('Vessel List A'!DP57=15,15,IF('Vessel List A'!DP57=16,16,0))))))))))))))))))</f>
        <v xml:space="preserve"> </v>
      </c>
      <c r="BN58" s="154"/>
      <c r="BO58" s="158"/>
      <c r="BP58" s="390" t="str">
        <f t="shared" si="18"/>
        <v/>
      </c>
      <c r="BQ58" s="158"/>
      <c r="BR58" s="137"/>
      <c r="BS58" s="388" t="str">
        <f t="shared" si="19"/>
        <v/>
      </c>
      <c r="BT58" s="157" t="str">
        <f>IF(VALUE(IF('Vessel List A'!EC57=1,1,IF('Vessel List A'!EC57=2,2,IF('Vessel List A'!EC57=3,3,IF('Vessel List A'!EC57=4,4,IF('Vessel List A'!EC57=5,5,IF('Vessel List A'!EC57=6,6,IF('Vessel List A'!EC57=7,7,IF('Vessel List A'!EC57=8,8,IF('Vessel List A'!EC57=9,9,IF('Vessel List A'!EC57=10,10,IF('Vessel List A'!EC57=11,11,IF('Vessel List A'!EC57=12,12,IF('Vessel List A'!EC57=13,13,IF('Vessel List A'!EC57=14,14,IF('Vessel List A'!EC57=15,15,IF('Vessel List A'!EC57=16,16,0)))))))))))))))))=0," ",VALUE(IF('Vessel List A'!EC57=1,1,IF('Vessel List A'!EC57=2,2,IF('Vessel List A'!EC57=3,3,IF('Vessel List A'!EC57=4,4,IF('Vessel List A'!EC57=5,5,IF('Vessel List A'!EC57=6,6,IF('Vessel List A'!EC57=7,7,IF('Vessel List A'!EC57=8,8,IF('Vessel List A'!EC57=9,9,IF('Vessel List A'!EC57=10,10,IF('Vessel List A'!EC57=11,11,IF('Vessel List A'!EC57=12,12,IF('Vessel List A'!EC57=13,13,IF('Vessel List A'!EC57=14,14,IF('Vessel List A'!EC57=15,15,IF('Vessel List A'!EC57=16,16,0))))))))))))))))))</f>
        <v xml:space="preserve"> </v>
      </c>
      <c r="BU58" s="154"/>
      <c r="BV58" s="158"/>
      <c r="BW58" s="390" t="str">
        <f t="shared" si="20"/>
        <v/>
      </c>
      <c r="BX58" s="158"/>
      <c r="BY58" s="137"/>
      <c r="BZ58" s="388" t="str">
        <f t="shared" si="21"/>
        <v/>
      </c>
      <c r="CA58" s="157" t="str">
        <f>IF(VALUE(IF('Vessel List A'!EP57=1,1,IF('Vessel List A'!EP57=2,2,IF('Vessel List A'!EP57=3,3,IF('Vessel List A'!EP57=4,4,IF('Vessel List A'!EP57=5,5,IF('Vessel List A'!EP57=6,6,IF('Vessel List A'!EP57=7,7,IF('Vessel List A'!EP57=8,8,IF('Vessel List A'!EP57=9,9,IF('Vessel List A'!EP57=10,10,IF('Vessel List A'!EP57=11,11,IF('Vessel List A'!EP57=12,12,IF('Vessel List A'!EP57=13,13,IF('Vessel List A'!EP57=14,14,IF('Vessel List A'!EP57=15,15,IF('Vessel List A'!EP57=16,16,0)))))))))))))))))=0," ",VALUE(IF('Vessel List A'!EP57=1,1,IF('Vessel List A'!EP57=2,2,IF('Vessel List A'!EP57=3,3,IF('Vessel List A'!EP57=4,4,IF('Vessel List A'!EP57=5,5,IF('Vessel List A'!EP57=6,6,IF('Vessel List A'!EP57=7,7,IF('Vessel List A'!EP57=8,8,IF('Vessel List A'!EP57=9,9,IF('Vessel List A'!EP57=10,10,IF('Vessel List A'!EP57=11,11,IF('Vessel List A'!EP57=12,12,IF('Vessel List A'!EP57=13,13,IF('Vessel List A'!EP57=14,14,IF('Vessel List A'!EP57=15,15,IF('Vessel List A'!EP57=16,16,0))))))))))))))))))</f>
        <v xml:space="preserve"> </v>
      </c>
      <c r="CB58" s="154"/>
      <c r="CC58" s="158"/>
      <c r="CD58" s="390" t="str">
        <f t="shared" si="22"/>
        <v/>
      </c>
      <c r="CE58" s="158"/>
      <c r="CF58" s="137"/>
      <c r="CG58" s="388" t="str">
        <f t="shared" si="23"/>
        <v/>
      </c>
      <c r="CH58" s="157" t="str">
        <f>IF(VALUE(IF('Vessel List A'!FC57=1,1,IF('Vessel List A'!FC57=2,2,IF('Vessel List A'!FC57=3,3,IF('Vessel List A'!FC57=4,4,IF('Vessel List A'!FC57=5,5,IF('Vessel List A'!FC57=6,6,IF('Vessel List A'!FC57=7,7,IF('Vessel List A'!FC57=8,8,IF('Vessel List A'!FC57=9,9,IF('Vessel List A'!FC57=10,10,IF('Vessel List A'!FC57=11,11,IF('Vessel List A'!FC57=12,12,IF('Vessel List A'!FC57=13,13,IF('Vessel List A'!FC57=14,14,IF('Vessel List A'!FC57=15,15,IF('Vessel List A'!FC57=16,16,0)))))))))))))))))=0," ",VALUE(IF('Vessel List A'!FC57=1,1,IF('Vessel List A'!FC57=2,2,IF('Vessel List A'!FC57=3,3,IF('Vessel List A'!FC57=4,4,IF('Vessel List A'!FC57=5,5,IF('Vessel List A'!FC57=6,6,IF('Vessel List A'!FC57=7,7,IF('Vessel List A'!FC57=8,8,IF('Vessel List A'!FC57=9,9,IF('Vessel List A'!FC57=10,10,IF('Vessel List A'!FC57=11,11,IF('Vessel List A'!FC57=12,12,IF('Vessel List A'!FC57=13,13,IF('Vessel List A'!FC57=14,14,IF('Vessel List A'!FC57=15,15,IF('Vessel List A'!FC57=16,16,0))))))))))))))))))</f>
        <v xml:space="preserve"> </v>
      </c>
      <c r="CI58" s="154"/>
      <c r="CJ58" s="158"/>
      <c r="CK58" s="390" t="str">
        <f t="shared" si="24"/>
        <v/>
      </c>
      <c r="CL58" s="158"/>
      <c r="CM58" s="137"/>
      <c r="CN58" s="388" t="str">
        <f t="shared" si="25"/>
        <v/>
      </c>
      <c r="CO58" s="157" t="str">
        <f>IF(VALUE(IF('Vessel List A'!FP57=1,1,IF('Vessel List A'!FP57=2,2,IF('Vessel List A'!FP57=3,3,IF('Vessel List A'!FP57=4,4,IF('Vessel List A'!FP57=5,5,IF('Vessel List A'!FP57=6,6,IF('Vessel List A'!FP57=7,7,IF('Vessel List A'!FP57=8,8,IF('Vessel List A'!FP57=9,9,IF('Vessel List A'!FP57=10,10,IF('Vessel List A'!FP57=11,11,IF('Vessel List A'!FP57=12,12,IF('Vessel List A'!FP57=13,13,IF('Vessel List A'!FP57=14,14,IF('Vessel List A'!FP57=15,15,IF('Vessel List A'!FP57=16,16,0)))))))))))))))))=0," ",VALUE(IF('Vessel List A'!FP57=1,1,IF('Vessel List A'!FP57=2,2,IF('Vessel List A'!FP57=3,3,IF('Vessel List A'!FP57=4,4,IF('Vessel List A'!FP57=5,5,IF('Vessel List A'!FP57=6,6,IF('Vessel List A'!FP57=7,7,IF('Vessel List A'!FP57=8,8,IF('Vessel List A'!FP57=9,9,IF('Vessel List A'!FP57=10,10,IF('Vessel List A'!FP57=11,11,IF('Vessel List A'!FP57=12,12,IF('Vessel List A'!FP57=13,13,IF('Vessel List A'!FP57=14,14,IF('Vessel List A'!FP57=15,15,IF('Vessel List A'!FP57=16,16,0))))))))))))))))))</f>
        <v xml:space="preserve"> </v>
      </c>
      <c r="CP58" s="154"/>
      <c r="CQ58" s="158"/>
      <c r="CR58" s="390" t="str">
        <f t="shared" si="26"/>
        <v/>
      </c>
      <c r="CS58" s="158"/>
      <c r="CT58" s="137"/>
      <c r="CU58" s="388" t="str">
        <f t="shared" si="27"/>
        <v/>
      </c>
      <c r="CV58" s="157" t="str">
        <f>IF(VALUE(IF('Vessel List A'!GC57=1,1,IF('Vessel List A'!GC57=2,2,IF('Vessel List A'!GC57=3,3,IF('Vessel List A'!GC57=4,4,IF('Vessel List A'!GC57=5,5,IF('Vessel List A'!GC57=6,6,IF('Vessel List A'!GC57=7,7,IF('Vessel List A'!GC57=8,8,IF('Vessel List A'!GC57=9,9,IF('Vessel List A'!GC57=10,10,IF('Vessel List A'!GC57=11,11,IF('Vessel List A'!GC57=12,12,IF('Vessel List A'!GC57=13,13,IF('Vessel List A'!GC57=14,14,IF('Vessel List A'!GC57=15,15,IF('Vessel List A'!GC57=16,16,0)))))))))))))))))=0," ",VALUE(IF('Vessel List A'!GC57=1,1,IF('Vessel List A'!GC57=2,2,IF('Vessel List A'!GC57=3,3,IF('Vessel List A'!GC57=4,4,IF('Vessel List A'!GC57=5,5,IF('Vessel List A'!GC57=6,6,IF('Vessel List A'!GC57=7,7,IF('Vessel List A'!GC57=8,8,IF('Vessel List A'!GC57=9,9,IF('Vessel List A'!GC57=10,10,IF('Vessel List A'!GC57=11,11,IF('Vessel List A'!GC57=12,12,IF('Vessel List A'!GC57=13,13,IF('Vessel List A'!GC57=14,14,IF('Vessel List A'!GC57=15,15,IF('Vessel List A'!GC57=16,16,0))))))))))))))))))</f>
        <v xml:space="preserve"> </v>
      </c>
      <c r="CW58" s="154"/>
      <c r="CX58" s="158"/>
      <c r="CY58" s="390" t="str">
        <f t="shared" si="28"/>
        <v/>
      </c>
      <c r="CZ58" s="158"/>
      <c r="DA58" s="137"/>
      <c r="DB58" s="388" t="str">
        <f t="shared" si="29"/>
        <v/>
      </c>
      <c r="DC58" s="157" t="str">
        <f>IF(VALUE(IF('Vessel List A'!GP57=1,1,IF('Vessel List A'!GP57=2,2,IF('Vessel List A'!GP57=3,3,IF('Vessel List A'!GP57=4,4,IF('Vessel List A'!GP57=5,5,IF('Vessel List A'!GP57=6,6,IF('Vessel List A'!GP57=7,7,IF('Vessel List A'!GP57=8,8,IF('Vessel List A'!GP57=9,9,IF('Vessel List A'!GP57=10,10,IF('Vessel List A'!GP57=11,11,IF('Vessel List A'!GP57=12,12,IF('Vessel List A'!GP57=13,13,IF('Vessel List A'!GP57=14,14,IF('Vessel List A'!GP57=15,15,IF('Vessel List A'!GP57=16,16,0)))))))))))))))))=0," ",VALUE(IF('Vessel List A'!GP57=1,1,IF('Vessel List A'!GP57=2,2,IF('Vessel List A'!GP57=3,3,IF('Vessel List A'!GP57=4,4,IF('Vessel List A'!GP57=5,5,IF('Vessel List A'!GP57=6,6,IF('Vessel List A'!GP57=7,7,IF('Vessel List A'!GP57=8,8,IF('Vessel List A'!GP57=9,9,IF('Vessel List A'!GP57=10,10,IF('Vessel List A'!GP57=11,11,IF('Vessel List A'!GP57=12,12,IF('Vessel List A'!GP57=13,13,IF('Vessel List A'!GP57=14,14,IF('Vessel List A'!GP57=15,15,IF('Vessel List A'!GP57=16,16,0))))))))))))))))))</f>
        <v xml:space="preserve"> </v>
      </c>
      <c r="DD58" s="154"/>
      <c r="DE58" s="158"/>
      <c r="DF58" s="390" t="str">
        <f t="shared" si="30"/>
        <v/>
      </c>
      <c r="DG58" s="158"/>
      <c r="DH58" s="137"/>
      <c r="DI58" s="388" t="str">
        <f t="shared" si="31"/>
        <v/>
      </c>
      <c r="DJ58" s="157" t="str">
        <f>IF(VALUE(IF('Vessel List A'!HC57=1,1,IF('Vessel List A'!HC57=2,2,IF('Vessel List A'!HC57=3,3,IF('Vessel List A'!HC57=4,4,IF('Vessel List A'!HC57=5,5,IF('Vessel List A'!HC57=6,6,IF('Vessel List A'!HC57=7,7,IF('Vessel List A'!HC57=8,8,IF('Vessel List A'!HC57=9,9,IF('Vessel List A'!HC57=10,10,IF('Vessel List A'!HC57=11,11,IF('Vessel List A'!HC57=12,12,IF('Vessel List A'!HC57=13,13,IF('Vessel List A'!HC57=14,14,IF('Vessel List A'!HC57=15,15,IF('Vessel List A'!HC57=16,16,0)))))))))))))))))=0," ",VALUE(IF('Vessel List A'!HC57=1,1,IF('Vessel List A'!HC57=2,2,IF('Vessel List A'!HC57=3,3,IF('Vessel List A'!HC57=4,4,IF('Vessel List A'!HC57=5,5,IF('Vessel List A'!HC57=6,6,IF('Vessel List A'!HC57=7,7,IF('Vessel List A'!HC57=8,8,IF('Vessel List A'!HC57=9,9,IF('Vessel List A'!HC57=10,10,IF('Vessel List A'!HC57=11,11,IF('Vessel List A'!HC57=12,12,IF('Vessel List A'!HC57=13,13,IF('Vessel List A'!HC57=14,14,IF('Vessel List A'!HC57=15,15,IF('Vessel List A'!HC57=16,16,0))))))))))))))))))</f>
        <v xml:space="preserve"> </v>
      </c>
      <c r="DK58" s="154"/>
      <c r="DL58" s="158"/>
      <c r="DM58" s="390" t="str">
        <f t="shared" si="32"/>
        <v/>
      </c>
      <c r="DN58" s="158"/>
      <c r="DO58" s="137"/>
      <c r="DP58" s="388" t="str">
        <f t="shared" si="33"/>
        <v/>
      </c>
      <c r="DQ58" s="157" t="str">
        <f>IF(VALUE(IF('Vessel List A'!HP57=1,1,IF('Vessel List A'!HP57=2,2,IF('Vessel List A'!HP57=3,3,IF('Vessel List A'!HP57=4,4,IF('Vessel List A'!HP57=5,5,IF('Vessel List A'!HP57=6,6,IF('Vessel List A'!HP57=7,7,IF('Vessel List A'!HP57=8,8,IF('Vessel List A'!HP57=9,9,IF('Vessel List A'!HP57=10,10,IF('Vessel List A'!HP57=11,11,IF('Vessel List A'!HP57=12,12,IF('Vessel List A'!HP57=13,13,IF('Vessel List A'!HP57=14,14,IF('Vessel List A'!HP57=15,15,IF('Vessel List A'!HP57=16,16,0)))))))))))))))))=0," ",VALUE(IF('Vessel List A'!HP57=1,1,IF('Vessel List A'!HP57=2,2,IF('Vessel List A'!HP57=3,3,IF('Vessel List A'!HP57=4,4,IF('Vessel List A'!HP57=5,5,IF('Vessel List A'!HP57=6,6,IF('Vessel List A'!HP57=7,7,IF('Vessel List A'!HP57=8,8,IF('Vessel List A'!HP57=9,9,IF('Vessel List A'!HP57=10,10,IF('Vessel List A'!HP57=11,11,IF('Vessel List A'!HP57=12,12,IF('Vessel List A'!HP57=13,13,IF('Vessel List A'!HP57=14,14,IF('Vessel List A'!HP57=15,15,IF('Vessel List A'!HP57=16,16,0))))))))))))))))))</f>
        <v xml:space="preserve"> </v>
      </c>
      <c r="DR58" s="154"/>
      <c r="DS58" s="158"/>
      <c r="DT58" s="390" t="str">
        <f t="shared" si="34"/>
        <v/>
      </c>
      <c r="DU58" s="158"/>
      <c r="DV58" s="137"/>
      <c r="DW58" s="388" t="str">
        <f t="shared" si="35"/>
        <v/>
      </c>
      <c r="DX58" s="157" t="str">
        <f>IF(VALUE(IF('Vessel List A'!IC57=1,1,IF('Vessel List A'!IC57=2,2,IF('Vessel List A'!IC57=3,3,IF('Vessel List A'!IC57=4,4,IF('Vessel List A'!IC57=5,5,IF('Vessel List A'!IC57=6,6,IF('Vessel List A'!IC57=7,7,IF('Vessel List A'!IC57=8,8,IF('Vessel List A'!IC57=9,9,IF('Vessel List A'!IC57=10,10,IF('Vessel List A'!IC57=11,11,IF('Vessel List A'!IC57=12,12,IF('Vessel List A'!IC57=13,13,IF('Vessel List A'!IC57=14,14,IF('Vessel List A'!IC57=15,15,IF('Vessel List A'!IC57=16,16,0)))))))))))))))))=0," ",VALUE(IF('Vessel List A'!IC57=1,1,IF('Vessel List A'!IC57=2,2,IF('Vessel List A'!IC57=3,3,IF('Vessel List A'!IC57=4,4,IF('Vessel List A'!IC57=5,5,IF('Vessel List A'!IC57=6,6,IF('Vessel List A'!IC57=7,7,IF('Vessel List A'!IC57=8,8,IF('Vessel List A'!IC57=9,9,IF('Vessel List A'!IC57=10,10,IF('Vessel List A'!IC57=11,11,IF('Vessel List A'!IC57=12,12,IF('Vessel List A'!IC57=13,13,IF('Vessel List A'!IC57=14,14,IF('Vessel List A'!IC57=15,15,IF('Vessel List A'!IC57=16,16,0))))))))))))))))))</f>
        <v xml:space="preserve"> </v>
      </c>
      <c r="DY58" s="154"/>
      <c r="DZ58" s="158"/>
      <c r="EA58" s="390" t="str">
        <f t="shared" si="36"/>
        <v/>
      </c>
      <c r="EB58" s="158"/>
      <c r="EC58" s="137"/>
      <c r="ED58" s="388" t="str">
        <f t="shared" si="37"/>
        <v/>
      </c>
      <c r="EE58" s="157" t="str">
        <f>IF(VALUE(IF('Vessel List A'!IP57=1,1,IF('Vessel List A'!IP57=2,2,IF('Vessel List A'!IP57=3,3,IF('Vessel List A'!IP57=4,4,IF('Vessel List A'!IP57=5,5,IF('Vessel List A'!IP57=6,6,IF('Vessel List A'!IP57=7,7,IF('Vessel List A'!IP57=8,8,IF('Vessel List A'!IP57=9,9,IF('Vessel List A'!IP57=10,10,IF('Vessel List A'!IP57=11,11,IF('Vessel List A'!IP57=12,12,IF('Vessel List A'!IP57=13,13,IF('Vessel List A'!IP57=14,14,IF('Vessel List A'!IP57=15,15,IF('Vessel List A'!IP57=16,16,0)))))))))))))))))=0," ",VALUE(IF('Vessel List A'!IP57=1,1,IF('Vessel List A'!IP57=2,2,IF('Vessel List A'!IP57=3,3,IF('Vessel List A'!IP57=4,4,IF('Vessel List A'!IP57=5,5,IF('Vessel List A'!IP57=6,6,IF('Vessel List A'!IP57=7,7,IF('Vessel List A'!IP57=8,8,IF('Vessel List A'!IP57=9,9,IF('Vessel List A'!IP57=10,10,IF('Vessel List A'!IP57=11,11,IF('Vessel List A'!IP57=12,12,IF('Vessel List A'!IP57=13,13,IF('Vessel List A'!IP57=14,14,IF('Vessel List A'!IP57=15,15,IF('Vessel List A'!IP57=16,16,0))))))))))))))))))</f>
        <v xml:space="preserve"> </v>
      </c>
      <c r="EF58" s="154"/>
      <c r="EG58" s="158"/>
      <c r="EH58" s="390" t="str">
        <f t="shared" si="38"/>
        <v/>
      </c>
      <c r="EI58" s="158"/>
      <c r="EJ58" s="137"/>
      <c r="EK58" s="397" t="str">
        <f t="shared" si="39"/>
        <v/>
      </c>
      <c r="EL58" s="144"/>
      <c r="EM58" s="157" t="str">
        <f>IF(VALUE(IF('Vessel List B'!C57=1,1,IF('Vessel List B'!C57=2,2,IF('Vessel List B'!C57=3,3,IF('Vessel List B'!C57=4,4,IF('Vessel List B'!C57=5,5,IF('Vessel List B'!C57=6,6,IF('Vessel List B'!C57=7,7,IF('Vessel List B'!C57=8,8,IF('Vessel List B'!C57=9,9,IF('Vessel List B'!C57=10,10,IF('Vessel List B'!C57=11,11,IF('Vessel List B'!C57=12,12,IF('Vessel List B'!C57=13,13,IF('Vessel List B'!C57=14,14,IF('Vessel List B'!C57=15,15,IF('Vessel List B'!C57=16,16,0)))))))))))))))))=0," ",VALUE(IF('Vessel List B'!C57=1,1,IF('Vessel List B'!C57=2,2,IF('Vessel List B'!C57=3,3,IF('Vessel List B'!C57=4,4,IF('Vessel List B'!C57=5,5,IF('Vessel List B'!C57=6,6,IF('Vessel List B'!C57=7,7,IF('Vessel List B'!C57=8,8,IF('Vessel List B'!C57=9,9,IF('Vessel List B'!C57=10,10,IF('Vessel List B'!C57=11,11,IF('Vessel List B'!C57=12,12,IF('Vessel List B'!C57=13,13,IF('Vessel List B'!C57=14,14,IF('Vessel List B'!C57=15,15,IF('Vessel List B'!C57=16,16,0))))))))))))))))))</f>
        <v xml:space="preserve"> </v>
      </c>
      <c r="EN58" s="154"/>
      <c r="EO58" s="158"/>
      <c r="EP58" s="390" t="str">
        <f t="shared" si="40"/>
        <v/>
      </c>
      <c r="EQ58" s="158"/>
      <c r="ER58" s="137"/>
      <c r="ES58" s="388" t="str">
        <f t="shared" si="41"/>
        <v/>
      </c>
      <c r="ET58" s="157" t="str">
        <f>IF(VALUE(IF('Vessel List B'!P57=1,1,IF('Vessel List B'!P57=2,2,IF('Vessel List B'!P57=3,3,IF('Vessel List B'!P57=4,4,IF('Vessel List B'!P57=5,5,IF('Vessel List B'!P57=6,6,IF('Vessel List B'!P57=7,7,IF('Vessel List B'!P57=8,8,IF('Vessel List B'!P57=9,9,IF('Vessel List B'!P57=10,10,IF('Vessel List B'!P57=11,11,IF('Vessel List B'!P57=12,12,IF('Vessel List B'!P57=13,13,IF('Vessel List B'!P57=14,14,IF('Vessel List B'!P57=15,15,IF('Vessel List B'!P57=16,16,0)))))))))))))))))=0," ",VALUE(IF('Vessel List B'!P57=1,1,IF('Vessel List B'!P57=2,2,IF('Vessel List B'!P57=3,3,IF('Vessel List B'!P57=4,4,IF('Vessel List B'!P57=5,5,IF('Vessel List B'!P57=6,6,IF('Vessel List B'!P57=7,7,IF('Vessel List B'!P57=8,8,IF('Vessel List B'!P57=9,9,IF('Vessel List B'!P57=10,10,IF('Vessel List B'!P57=11,11,IF('Vessel List B'!P57=12,12,IF('Vessel List B'!P57=13,13,IF('Vessel List B'!P57=14,14,IF('Vessel List B'!P57=15,15,IF('Vessel List B'!P57=16,16,0))))))))))))))))))</f>
        <v xml:space="preserve"> </v>
      </c>
      <c r="EU58" s="154"/>
      <c r="EV58" s="158"/>
      <c r="EW58" s="390" t="str">
        <f t="shared" si="42"/>
        <v/>
      </c>
      <c r="EX58" s="158"/>
      <c r="EY58" s="137"/>
      <c r="EZ58" s="388" t="str">
        <f t="shared" si="43"/>
        <v/>
      </c>
      <c r="FA58" s="157" t="str">
        <f>IF(VALUE(IF('Vessel List B'!AC57=1,1,IF('Vessel List B'!AC57=2,2,IF('Vessel List B'!AC57=3,3,IF('Vessel List B'!AC57=4,4,IF('Vessel List B'!AC57=5,5,IF('Vessel List B'!AC57=6,6,IF('Vessel List B'!AC57=7,7,IF('Vessel List B'!AC57=8,8,IF('Vessel List B'!AC57=9,9,IF('Vessel List B'!AC57=10,10,IF('Vessel List B'!AC57=11,11,IF('Vessel List B'!AC57=12,12,IF('Vessel List B'!AC57=13,13,IF('Vessel List B'!AC57=14,14,IF('Vessel List B'!AC57=15,15,IF('Vessel List B'!AC57=16,16,0)))))))))))))))))=0," ",VALUE(IF('Vessel List B'!AC57=1,1,IF('Vessel List B'!AC57=2,2,IF('Vessel List B'!AC57=3,3,IF('Vessel List B'!AC57=4,4,IF('Vessel List B'!AC57=5,5,IF('Vessel List B'!AC57=6,6,IF('Vessel List B'!AC57=7,7,IF('Vessel List B'!AC57=8,8,IF('Vessel List B'!AC57=9,9,IF('Vessel List B'!AC57=10,10,IF('Vessel List B'!AC57=11,11,IF('Vessel List B'!AC57=12,12,IF('Vessel List B'!AC57=13,13,IF('Vessel List B'!AC57=14,14,IF('Vessel List B'!AC57=15,15,IF('Vessel List B'!AC57=16,16,0))))))))))))))))))</f>
        <v xml:space="preserve"> </v>
      </c>
      <c r="FB58" s="154"/>
      <c r="FC58" s="158"/>
      <c r="FD58" s="390" t="str">
        <f t="shared" si="44"/>
        <v/>
      </c>
      <c r="FE58" s="158"/>
      <c r="FF58" s="137"/>
      <c r="FG58" s="388" t="str">
        <f t="shared" si="45"/>
        <v/>
      </c>
      <c r="FH58" s="157" t="str">
        <f>IF(VALUE(IF('Vessel List B'!AP57=1,1,IF('Vessel List B'!AP57=2,2,IF('Vessel List B'!AP57=3,3,IF('Vessel List B'!AP57=4,4,IF('Vessel List B'!AP57=5,5,IF('Vessel List B'!AP57=6,6,IF('Vessel List B'!AP57=7,7,IF('Vessel List B'!AP57=8,8,IF('Vessel List B'!AP57=9,9,IF('Vessel List B'!AP57=10,10,IF('Vessel List B'!AP57=11,11,IF('Vessel List B'!AP57=12,12,IF('Vessel List B'!AP57=13,13,IF('Vessel List B'!AP57=14,14,IF('Vessel List B'!AP57=15,15,IF('Vessel List B'!AP57=16,16,0)))))))))))))))))=0," ",VALUE(IF('Vessel List B'!AP57=1,1,IF('Vessel List B'!AP57=2,2,IF('Vessel List B'!AP57=3,3,IF('Vessel List B'!AP57=4,4,IF('Vessel List B'!AP57=5,5,IF('Vessel List B'!AP57=6,6,IF('Vessel List B'!AP57=7,7,IF('Vessel List B'!AP57=8,8,IF('Vessel List B'!AP57=9,9,IF('Vessel List B'!AP57=10,10,IF('Vessel List B'!AP57=11,11,IF('Vessel List B'!AP57=12,12,IF('Vessel List B'!AP57=13,13,IF('Vessel List B'!AP57=14,14,IF('Vessel List B'!AP57=15,15,IF('Vessel List B'!AP57=16,16,0))))))))))))))))))</f>
        <v xml:space="preserve"> </v>
      </c>
      <c r="FI58" s="154"/>
      <c r="FJ58" s="158"/>
      <c r="FK58" s="390" t="str">
        <f t="shared" si="46"/>
        <v/>
      </c>
      <c r="FL58" s="158"/>
      <c r="FM58" s="137"/>
      <c r="FN58" s="388" t="str">
        <f t="shared" si="47"/>
        <v/>
      </c>
      <c r="FO58" s="157" t="str">
        <f>IF(VALUE(IF('Vessel List B'!BC57=1,1,IF('Vessel List B'!BC57=2,2,IF('Vessel List B'!BC57=3,3,IF('Vessel List B'!BC57=4,4,IF('Vessel List B'!BC57=5,5,IF('Vessel List B'!BC57=6,6,IF('Vessel List B'!BC57=7,7,IF('Vessel List B'!BC57=8,8,IF('Vessel List B'!BC57=9,9,IF('Vessel List B'!BC57=10,10,IF('Vessel List B'!BC57=11,11,IF('Vessel List B'!BC57=12,12,IF('Vessel List B'!BC57=13,13,IF('Vessel List B'!BC57=14,14,IF('Vessel List B'!BC57=15,15,IF('Vessel List B'!BC57=16,16,0)))))))))))))))))=0," ",VALUE(IF('Vessel List B'!BC57=1,1,IF('Vessel List B'!BC57=2,2,IF('Vessel List B'!BC57=3,3,IF('Vessel List B'!BC57=4,4,IF('Vessel List B'!BC57=5,5,IF('Vessel List B'!BC57=6,6,IF('Vessel List B'!BC57=7,7,IF('Vessel List B'!BC57=8,8,IF('Vessel List B'!BC57=9,9,IF('Vessel List B'!BC57=10,10,IF('Vessel List B'!BC57=11,11,IF('Vessel List B'!BC57=12,12,IF('Vessel List B'!BC57=13,13,IF('Vessel List B'!BC57=14,14,IF('Vessel List B'!BC57=15,15,IF('Vessel List B'!BC57=16,16,0))))))))))))))))))</f>
        <v xml:space="preserve"> </v>
      </c>
      <c r="FP58" s="154"/>
      <c r="FQ58" s="158"/>
      <c r="FR58" s="390" t="str">
        <f t="shared" si="48"/>
        <v/>
      </c>
      <c r="FS58" s="158"/>
      <c r="FT58" s="137"/>
      <c r="FU58" s="388" t="str">
        <f t="shared" si="49"/>
        <v/>
      </c>
      <c r="FV58" s="157" t="str">
        <f>IF(VALUE(IF('Vessel List B'!BP57=1,1,IF('Vessel List B'!BP57=2,2,IF('Vessel List B'!BP57=3,3,IF('Vessel List B'!BP57=4,4,IF('Vessel List B'!BP57=5,5,IF('Vessel List B'!BP57=6,6,IF('Vessel List B'!BP57=7,7,IF('Vessel List B'!BP57=8,8,IF('Vessel List B'!BP57=9,9,IF('Vessel List B'!BP57=10,10,IF('Vessel List B'!BP57=11,11,IF('Vessel List B'!BP57=12,12,IF('Vessel List B'!BP57=13,13,IF('Vessel List B'!BP57=14,14,IF('Vessel List B'!BP57=15,15,IF('Vessel List B'!BP57=16,16,0)))))))))))))))))=0," ",VALUE(IF('Vessel List B'!BP57=1,1,IF('Vessel List B'!BP57=2,2,IF('Vessel List B'!BP57=3,3,IF('Vessel List B'!BP57=4,4,IF('Vessel List B'!BP57=5,5,IF('Vessel List B'!BP57=6,6,IF('Vessel List B'!BP57=7,7,IF('Vessel List B'!BP57=8,8,IF('Vessel List B'!BP57=9,9,IF('Vessel List B'!BP57=10,10,IF('Vessel List B'!BP57=11,11,IF('Vessel List B'!BP57=12,12,IF('Vessel List B'!BP57=13,13,IF('Vessel List B'!BP57=14,14,IF('Vessel List B'!BP57=15,15,IF('Vessel List B'!BP57=16,16,0))))))))))))))))))</f>
        <v xml:space="preserve"> </v>
      </c>
      <c r="FW58" s="154"/>
      <c r="FX58" s="158"/>
      <c r="FY58" s="390" t="str">
        <f t="shared" si="50"/>
        <v/>
      </c>
      <c r="FZ58" s="158"/>
      <c r="GA58" s="137"/>
      <c r="GB58" s="388" t="str">
        <f t="shared" si="51"/>
        <v/>
      </c>
      <c r="GC58" s="157" t="str">
        <f>IF(VALUE(IF('Vessel List B'!CC57=1,1,IF('Vessel List B'!CC57=2,2,IF('Vessel List B'!CC57=3,3,IF('Vessel List B'!CC57=4,4,IF('Vessel List B'!CC57=5,5,IF('Vessel List B'!CC57=6,6,IF('Vessel List B'!CC57=7,7,IF('Vessel List B'!CC57=8,8,IF('Vessel List B'!CC57=9,9,IF('Vessel List B'!CC57=10,10,IF('Vessel List B'!CC57=11,11,IF('Vessel List B'!CC57=12,12,IF('Vessel List B'!CC57=13,13,IF('Vessel List B'!CC57=14,14,IF('Vessel List B'!CC57=15,15,IF('Vessel List B'!CC57=16,16,0)))))))))))))))))=0," ",VALUE(IF('Vessel List B'!CC57=1,1,IF('Vessel List B'!CC57=2,2,IF('Vessel List B'!CC57=3,3,IF('Vessel List B'!CC57=4,4,IF('Vessel List B'!CC57=5,5,IF('Vessel List B'!CC57=6,6,IF('Vessel List B'!CC57=7,7,IF('Vessel List B'!CC57=8,8,IF('Vessel List B'!CC57=9,9,IF('Vessel List B'!CC57=10,10,IF('Vessel List B'!CC57=11,11,IF('Vessel List B'!CC57=12,12,IF('Vessel List B'!CC57=13,13,IF('Vessel List B'!CC57=14,14,IF('Vessel List B'!CC57=15,15,IF('Vessel List B'!CC57=16,16,0))))))))))))))))))</f>
        <v xml:space="preserve"> </v>
      </c>
      <c r="GD58" s="154"/>
      <c r="GE58" s="158"/>
      <c r="GF58" s="390" t="str">
        <f t="shared" si="52"/>
        <v/>
      </c>
      <c r="GG58" s="158"/>
      <c r="GH58" s="137"/>
      <c r="GI58" s="388" t="str">
        <f t="shared" si="53"/>
        <v/>
      </c>
      <c r="GJ58" s="157" t="str">
        <f>IF(VALUE(IF('Vessel List B'!CP57=1,1,IF('Vessel List B'!CP57=2,2,IF('Vessel List B'!CP57=3,3,IF('Vessel List B'!CP57=4,4,IF('Vessel List B'!CP57=5,5,IF('Vessel List B'!CP57=6,6,IF('Vessel List B'!CP57=7,7,IF('Vessel List B'!CP57=8,8,IF('Vessel List B'!CP57=9,9,IF('Vessel List B'!CP57=10,10,IF('Vessel List B'!CP57=11,11,IF('Vessel List B'!CP57=12,12,IF('Vessel List B'!CP57=13,13,IF('Vessel List B'!CP57=14,14,IF('Vessel List B'!CP57=15,15,IF('Vessel List B'!CP57=16,16,0)))))))))))))))))=0," ",VALUE(IF('Vessel List B'!CP57=1,1,IF('Vessel List B'!CP57=2,2,IF('Vessel List B'!CP57=3,3,IF('Vessel List B'!CP57=4,4,IF('Vessel List B'!CP57=5,5,IF('Vessel List B'!CP57=6,6,IF('Vessel List B'!CP57=7,7,IF('Vessel List B'!CP57=8,8,IF('Vessel List B'!CP57=9,9,IF('Vessel List B'!CP57=10,10,IF('Vessel List B'!CP57=11,11,IF('Vessel List B'!CP57=12,12,IF('Vessel List B'!CP57=13,13,IF('Vessel List B'!CP57=14,14,IF('Vessel List B'!CP57=15,15,IF('Vessel List B'!CP57=16,16,0))))))))))))))))))</f>
        <v xml:space="preserve"> </v>
      </c>
      <c r="GK58" s="154"/>
      <c r="GL58" s="158"/>
      <c r="GM58" s="390" t="str">
        <f t="shared" si="54"/>
        <v/>
      </c>
      <c r="GN58" s="158"/>
      <c r="GO58" s="137"/>
      <c r="GP58" s="388" t="str">
        <f t="shared" si="55"/>
        <v/>
      </c>
      <c r="GQ58" s="157" t="str">
        <f>IF(VALUE(IF('Vessel List B'!DC57=1,1,IF('Vessel List B'!DC57=2,2,IF('Vessel List B'!DC57=3,3,IF('Vessel List B'!DC57=4,4,IF('Vessel List B'!DC57=5,5,IF('Vessel List B'!DC57=6,6,IF('Vessel List B'!DC57=7,7,IF('Vessel List B'!DC57=8,8,IF('Vessel List B'!DC57=9,9,IF('Vessel List B'!DC57=10,10,IF('Vessel List B'!DC57=11,11,IF('Vessel List B'!DC57=12,12,IF('Vessel List B'!DC57=13,13,IF('Vessel List B'!DC57=14,14,IF('Vessel List B'!DC57=15,15,IF('Vessel List B'!DC57=16,16,0)))))))))))))))))=0," ",VALUE(IF('Vessel List B'!DC57=1,1,IF('Vessel List B'!DC57=2,2,IF('Vessel List B'!DC57=3,3,IF('Vessel List B'!DC57=4,4,IF('Vessel List B'!DC57=5,5,IF('Vessel List B'!DC57=6,6,IF('Vessel List B'!DC57=7,7,IF('Vessel List B'!DC57=8,8,IF('Vessel List B'!DC57=9,9,IF('Vessel List B'!DC57=10,10,IF('Vessel List B'!DC57=11,11,IF('Vessel List B'!DC57=12,12,IF('Vessel List B'!DC57=13,13,IF('Vessel List B'!DC57=14,14,IF('Vessel List B'!DC57=15,15,IF('Vessel List B'!DC57=16,16,0))))))))))))))))))</f>
        <v xml:space="preserve"> </v>
      </c>
      <c r="GR58" s="154"/>
      <c r="GS58" s="158"/>
      <c r="GT58" s="390" t="str">
        <f t="shared" si="56"/>
        <v/>
      </c>
      <c r="GU58" s="158"/>
      <c r="GV58" s="137"/>
      <c r="GW58" s="388" t="str">
        <f t="shared" si="57"/>
        <v/>
      </c>
      <c r="GX58" s="157" t="str">
        <f>IF(VALUE(IF('Vessel List B'!DP57=1,1,IF('Vessel List B'!DP57=2,2,IF('Vessel List B'!DP57=3,3,IF('Vessel List B'!DP57=4,4,IF('Vessel List B'!DP57=5,5,IF('Vessel List B'!DP57=6,6,IF('Vessel List B'!DP57=7,7,IF('Vessel List B'!DP57=8,8,IF('Vessel List B'!DP57=9,9,IF('Vessel List B'!DP57=10,10,IF('Vessel List B'!DP57=11,11,IF('Vessel List B'!DP57=12,12,IF('Vessel List B'!DP57=13,13,IF('Vessel List B'!DP57=14,14,IF('Vessel List B'!DP57=15,15,IF('Vessel List B'!DP57=16,16,0)))))))))))))))))=0," ",VALUE(IF('Vessel List B'!DP57=1,1,IF('Vessel List B'!DP57=2,2,IF('Vessel List B'!DP57=3,3,IF('Vessel List B'!DP57=4,4,IF('Vessel List B'!DP57=5,5,IF('Vessel List B'!DP57=6,6,IF('Vessel List B'!DP57=7,7,IF('Vessel List B'!DP57=8,8,IF('Vessel List B'!DP57=9,9,IF('Vessel List B'!DP57=10,10,IF('Vessel List B'!DP57=11,11,IF('Vessel List B'!DP57=12,12,IF('Vessel List B'!DP57=13,13,IF('Vessel List B'!DP57=14,14,IF('Vessel List B'!DP57=15,15,IF('Vessel List B'!DP57=16,16,0))))))))))))))))))</f>
        <v xml:space="preserve"> </v>
      </c>
      <c r="GY58" s="154"/>
      <c r="GZ58" s="158"/>
      <c r="HA58" s="390" t="str">
        <f t="shared" si="58"/>
        <v/>
      </c>
      <c r="HB58" s="158"/>
      <c r="HC58" s="137"/>
      <c r="HD58" s="388" t="str">
        <f t="shared" si="59"/>
        <v/>
      </c>
      <c r="HE58" s="157" t="str">
        <f>IF(VALUE(IF('Vessel List B'!EC57=1,1,IF('Vessel List B'!EC57=2,2,IF('Vessel List B'!EC57=3,3,IF('Vessel List B'!EC57=4,4,IF('Vessel List B'!EC57=5,5,IF('Vessel List B'!EC57=6,6,IF('Vessel List B'!EC57=7,7,IF('Vessel List B'!EC57=8,8,IF('Vessel List B'!EC57=9,9,IF('Vessel List B'!EC57=10,10,IF('Vessel List B'!EC57=11,11,IF('Vessel List B'!EC57=12,12,IF('Vessel List B'!EC57=13,13,IF('Vessel List B'!EC57=14,14,IF('Vessel List B'!EC57=15,15,IF('Vessel List B'!EC57=16,16,0)))))))))))))))))=0," ",VALUE(IF('Vessel List B'!EC57=1,1,IF('Vessel List B'!EC57=2,2,IF('Vessel List B'!EC57=3,3,IF('Vessel List B'!EC57=4,4,IF('Vessel List B'!EC57=5,5,IF('Vessel List B'!EC57=6,6,IF('Vessel List B'!EC57=7,7,IF('Vessel List B'!EC57=8,8,IF('Vessel List B'!EC57=9,9,IF('Vessel List B'!EC57=10,10,IF('Vessel List B'!EC57=11,11,IF('Vessel List B'!EC57=12,12,IF('Vessel List B'!EC57=13,13,IF('Vessel List B'!EC57=14,14,IF('Vessel List B'!EC57=15,15,IF('Vessel List B'!EC57=16,16,0))))))))))))))))))</f>
        <v xml:space="preserve"> </v>
      </c>
      <c r="HF58" s="154"/>
      <c r="HG58" s="158"/>
      <c r="HH58" s="390" t="str">
        <f t="shared" si="60"/>
        <v/>
      </c>
      <c r="HI58" s="158"/>
      <c r="HJ58" s="137"/>
      <c r="HK58" s="388" t="str">
        <f t="shared" si="61"/>
        <v/>
      </c>
      <c r="HL58" s="157" t="str">
        <f>IF(VALUE(IF('Vessel List B'!EP57=1,1,IF('Vessel List B'!EP57=2,2,IF('Vessel List B'!EP57=3,3,IF('Vessel List B'!EP57=4,4,IF('Vessel List B'!EP57=5,5,IF('Vessel List B'!EP57=6,6,IF('Vessel List B'!EP57=7,7,IF('Vessel List B'!EP57=8,8,IF('Vessel List B'!EP57=9,9,IF('Vessel List B'!EP57=10,10,IF('Vessel List B'!EP57=11,11,IF('Vessel List B'!EP57=12,12,IF('Vessel List B'!EP57=13,13,IF('Vessel List B'!EP57=14,14,IF('Vessel List B'!EP57=15,15,IF('Vessel List B'!EP57=16,16,0)))))))))))))))))=0," ",VALUE(IF('Vessel List B'!EP57=1,1,IF('Vessel List B'!EP57=2,2,IF('Vessel List B'!EP57=3,3,IF('Vessel List B'!EP57=4,4,IF('Vessel List B'!EP57=5,5,IF('Vessel List B'!EP57=6,6,IF('Vessel List B'!EP57=7,7,IF('Vessel List B'!EP57=8,8,IF('Vessel List B'!EP57=9,9,IF('Vessel List B'!EP57=10,10,IF('Vessel List B'!EP57=11,11,IF('Vessel List B'!EP57=12,12,IF('Vessel List B'!EP57=13,13,IF('Vessel List B'!EP57=14,14,IF('Vessel List B'!EP57=15,15,IF('Vessel List B'!EP57=16,16,0))))))))))))))))))</f>
        <v xml:space="preserve"> </v>
      </c>
      <c r="HM58" s="154"/>
      <c r="HN58" s="158"/>
      <c r="HO58" s="390" t="str">
        <f t="shared" si="62"/>
        <v/>
      </c>
      <c r="HP58" s="158"/>
      <c r="HQ58" s="137"/>
      <c r="HR58" s="388" t="str">
        <f t="shared" si="63"/>
        <v/>
      </c>
      <c r="HS58" s="157" t="str">
        <f>IF(VALUE(IF('Vessel List B'!FC57=1,1,IF('Vessel List B'!FC57=2,2,IF('Vessel List B'!FC57=3,3,IF('Vessel List B'!FC57=4,4,IF('Vessel List B'!FC57=5,5,IF('Vessel List B'!FC57=6,6,IF('Vessel List B'!FC57=7,7,IF('Vessel List B'!FC57=8,8,IF('Vessel List B'!FC57=9,9,IF('Vessel List B'!FC57=10,10,IF('Vessel List B'!FC57=11,11,IF('Vessel List B'!FC57=12,12,IF('Vessel List B'!FC57=13,13,IF('Vessel List B'!FC57=14,14,IF('Vessel List B'!FC57=15,15,IF('Vessel List B'!FC57=16,16,0)))))))))))))))))=0," ",VALUE(IF('Vessel List B'!FC57=1,1,IF('Vessel List B'!FC57=2,2,IF('Vessel List B'!FC57=3,3,IF('Vessel List B'!FC57=4,4,IF('Vessel List B'!FC57=5,5,IF('Vessel List B'!FC57=6,6,IF('Vessel List B'!FC57=7,7,IF('Vessel List B'!FC57=8,8,IF('Vessel List B'!FC57=9,9,IF('Vessel List B'!FC57=10,10,IF('Vessel List B'!FC57=11,11,IF('Vessel List B'!FC57=12,12,IF('Vessel List B'!FC57=13,13,IF('Vessel List B'!FC57=14,14,IF('Vessel List B'!FC57=15,15,IF('Vessel List B'!FC57=16,16,0))))))))))))))))))</f>
        <v xml:space="preserve"> </v>
      </c>
      <c r="HT58" s="154"/>
      <c r="HU58" s="158"/>
      <c r="HV58" s="390" t="str">
        <f t="shared" si="64"/>
        <v/>
      </c>
      <c r="HW58" s="158"/>
      <c r="HX58" s="137"/>
      <c r="HY58" s="388" t="str">
        <f t="shared" si="65"/>
        <v/>
      </c>
      <c r="HZ58" s="157" t="str">
        <f>IF(VALUE(IF('Vessel List B'!FP57=1,1,IF('Vessel List B'!FP57=2,2,IF('Vessel List B'!FP57=3,3,IF('Vessel List B'!FP57=4,4,IF('Vessel List B'!FP57=5,5,IF('Vessel List B'!FP57=6,6,IF('Vessel List B'!FP57=7,7,IF('Vessel List B'!FP57=8,8,IF('Vessel List B'!FP57=9,9,IF('Vessel List B'!FP57=10,10,IF('Vessel List B'!FP57=11,11,IF('Vessel List B'!FP57=12,12,IF('Vessel List B'!FP57=13,13,IF('Vessel List B'!FP57=14,14,IF('Vessel List B'!FP57=15,15,IF('Vessel List B'!FP57=16,16,0)))))))))))))))))=0," ",VALUE(IF('Vessel List B'!FP57=1,1,IF('Vessel List B'!FP57=2,2,IF('Vessel List B'!FP57=3,3,IF('Vessel List B'!FP57=4,4,IF('Vessel List B'!FP57=5,5,IF('Vessel List B'!FP57=6,6,IF('Vessel List B'!FP57=7,7,IF('Vessel List B'!FP57=8,8,IF('Vessel List B'!FP57=9,9,IF('Vessel List B'!FP57=10,10,IF('Vessel List B'!FP57=11,11,IF('Vessel List B'!FP57=12,12,IF('Vessel List B'!FP57=13,13,IF('Vessel List B'!FP57=14,14,IF('Vessel List B'!FP57=15,15,IF('Vessel List B'!FP57=16,16,0))))))))))))))))))</f>
        <v xml:space="preserve"> </v>
      </c>
      <c r="IA58" s="154"/>
      <c r="IB58" s="158"/>
      <c r="IC58" s="390" t="str">
        <f t="shared" si="66"/>
        <v/>
      </c>
      <c r="ID58" s="158"/>
      <c r="IE58" s="137"/>
      <c r="IF58" s="388" t="str">
        <f t="shared" si="67"/>
        <v/>
      </c>
      <c r="IG58" s="157" t="str">
        <f>IF(VALUE(IF('Vessel List B'!GC57=1,1,IF('Vessel List B'!GC57=2,2,IF('Vessel List B'!GC57=3,3,IF('Vessel List B'!GC57=4,4,IF('Vessel List B'!GC57=5,5,IF('Vessel List B'!GC57=6,6,IF('Vessel List B'!GC57=7,7,IF('Vessel List B'!GC57=8,8,IF('Vessel List B'!GC57=9,9,IF('Vessel List B'!GC57=10,10,IF('Vessel List B'!GC57=11,11,IF('Vessel List B'!GC57=12,12,IF('Vessel List B'!GC57=13,13,IF('Vessel List B'!GC57=14,14,IF('Vessel List B'!GC57=15,15,IF('Vessel List B'!GC57=16,16,0)))))))))))))))))=0," ",VALUE(IF('Vessel List B'!GC57=1,1,IF('Vessel List B'!GC57=2,2,IF('Vessel List B'!GC57=3,3,IF('Vessel List B'!GC57=4,4,IF('Vessel List B'!GC57=5,5,IF('Vessel List B'!GC57=6,6,IF('Vessel List B'!GC57=7,7,IF('Vessel List B'!GC57=8,8,IF('Vessel List B'!GC57=9,9,IF('Vessel List B'!GC57=10,10,IF('Vessel List B'!GC57=11,11,IF('Vessel List B'!GC57=12,12,IF('Vessel List B'!GC57=13,13,IF('Vessel List B'!GC57=14,14,IF('Vessel List B'!GC57=15,15,IF('Vessel List B'!GC57=16,16,0))))))))))))))))))</f>
        <v xml:space="preserve"> </v>
      </c>
      <c r="IH58" s="154"/>
      <c r="II58" s="158"/>
      <c r="IJ58" s="390" t="str">
        <f t="shared" si="68"/>
        <v/>
      </c>
      <c r="IK58" s="158"/>
      <c r="IL58" s="137"/>
      <c r="IM58" s="388" t="str">
        <f t="shared" si="69"/>
        <v/>
      </c>
      <c r="IN58" s="157" t="str">
        <f>IF(VALUE(IF('Vessel List B'!GP57=1,1,IF('Vessel List B'!GP57=2,2,IF('Vessel List B'!GP57=3,3,IF('Vessel List B'!GP57=4,4,IF('Vessel List B'!GP57=5,5,IF('Vessel List B'!GP57=6,6,IF('Vessel List B'!GP57=7,7,IF('Vessel List B'!GP57=8,8,IF('Vessel List B'!GP57=9,9,IF('Vessel List B'!GP57=10,10,IF('Vessel List B'!GP57=11,11,IF('Vessel List B'!GP57=12,12,IF('Vessel List B'!GP57=13,13,IF('Vessel List B'!GP57=14,14,IF('Vessel List B'!GP57=15,15,IF('Vessel List B'!GP57=16,16,0)))))))))))))))))=0," ",VALUE(IF('Vessel List B'!GP57=1,1,IF('Vessel List B'!GP57=2,2,IF('Vessel List B'!GP57=3,3,IF('Vessel List B'!GP57=4,4,IF('Vessel List B'!GP57=5,5,IF('Vessel List B'!GP57=6,6,IF('Vessel List B'!GP57=7,7,IF('Vessel List B'!GP57=8,8,IF('Vessel List B'!GP57=9,9,IF('Vessel List B'!GP57=10,10,IF('Vessel List B'!GP57=11,11,IF('Vessel List B'!GP57=12,12,IF('Vessel List B'!GP57=13,13,IF('Vessel List B'!GP57=14,14,IF('Vessel List B'!GP57=15,15,IF('Vessel List B'!GP57=16,16,0))))))))))))))))))</f>
        <v xml:space="preserve"> </v>
      </c>
      <c r="IO58" s="154"/>
      <c r="IP58" s="158"/>
      <c r="IQ58" s="390" t="str">
        <f t="shared" si="70"/>
        <v/>
      </c>
      <c r="IR58" s="158"/>
      <c r="IS58" s="137"/>
      <c r="IT58" s="388" t="str">
        <f t="shared" si="71"/>
        <v/>
      </c>
      <c r="IU58" s="157" t="str">
        <f>IF(VALUE(IF('Vessel List B'!HC57=1,1,IF('Vessel List B'!HC57=2,2,IF('Vessel List B'!HC57=3,3,IF('Vessel List B'!HC57=4,4,IF('Vessel List B'!HC57=5,5,IF('Vessel List B'!HC57=6,6,IF('Vessel List B'!HC57=7,7,IF('Vessel List B'!HC57=8,8,IF('Vessel List B'!HC57=9,9,IF('Vessel List B'!HC57=10,10,IF('Vessel List B'!HC57=11,11,IF('Vessel List B'!HC57=12,12,IF('Vessel List B'!HC57=13,13,IF('Vessel List B'!HC57=14,14,IF('Vessel List B'!HC57=15,15,IF('Vessel List B'!HC57=16,16,0)))))))))))))))))=0," ",VALUE(IF('Vessel List B'!HC57=1,1,IF('Vessel List B'!HC57=2,2,IF('Vessel List B'!HC57=3,3,IF('Vessel List B'!HC57=4,4,IF('Vessel List B'!HC57=5,5,IF('Vessel List B'!HC57=6,6,IF('Vessel List B'!HC57=7,7,IF('Vessel List B'!HC57=8,8,IF('Vessel List B'!HC57=9,9,IF('Vessel List B'!HC57=10,10,IF('Vessel List B'!HC57=11,11,IF('Vessel List B'!HC57=12,12,IF('Vessel List B'!HC57=13,13,IF('Vessel List B'!HC57=14,14,IF('Vessel List B'!HC57=15,15,IF('Vessel List B'!HC57=16,16,0))))))))))))))))))</f>
        <v xml:space="preserve"> </v>
      </c>
      <c r="IV58" s="154"/>
      <c r="IW58" s="158"/>
      <c r="IX58" s="390" t="str">
        <f t="shared" si="72"/>
        <v/>
      </c>
      <c r="IY58" s="158"/>
      <c r="IZ58" s="137"/>
      <c r="JA58" s="388" t="str">
        <f t="shared" si="73"/>
        <v/>
      </c>
      <c r="JB58" s="157" t="str">
        <f>IF(VALUE(IF('Vessel List B'!HP57=1,1,IF('Vessel List B'!HP57=2,2,IF('Vessel List B'!HP57=3,3,IF('Vessel List B'!HP57=4,4,IF('Vessel List B'!HP57=5,5,IF('Vessel List B'!HP57=6,6,IF('Vessel List B'!HP57=7,7,IF('Vessel List B'!HP57=8,8,IF('Vessel List B'!HP57=9,9,IF('Vessel List B'!HP57=10,10,IF('Vessel List B'!HP57=11,11,IF('Vessel List B'!HP57=12,12,IF('Vessel List B'!HP57=13,13,IF('Vessel List B'!HP57=14,14,IF('Vessel List B'!HP57=15,15,IF('Vessel List B'!HP57=16,16,0)))))))))))))))))=0," ",VALUE(IF('Vessel List B'!HP57=1,1,IF('Vessel List B'!HP57=2,2,IF('Vessel List B'!HP57=3,3,IF('Vessel List B'!HP57=4,4,IF('Vessel List B'!HP57=5,5,IF('Vessel List B'!HP57=6,6,IF('Vessel List B'!HP57=7,7,IF('Vessel List B'!HP57=8,8,IF('Vessel List B'!HP57=9,9,IF('Vessel List B'!HP57=10,10,IF('Vessel List B'!HP57=11,11,IF('Vessel List B'!HP57=12,12,IF('Vessel List B'!HP57=13,13,IF('Vessel List B'!HP57=14,14,IF('Vessel List B'!HP57=15,15,IF('Vessel List B'!HP57=16,16,0))))))))))))))))))</f>
        <v xml:space="preserve"> </v>
      </c>
      <c r="JC58" s="154"/>
      <c r="JD58" s="158"/>
      <c r="JE58" s="390" t="str">
        <f t="shared" si="74"/>
        <v/>
      </c>
      <c r="JF58" s="158"/>
      <c r="JG58" s="137"/>
      <c r="JH58" s="388" t="str">
        <f t="shared" si="75"/>
        <v/>
      </c>
      <c r="JI58" s="157" t="str">
        <f>IF(VALUE(IF('Vessel List B'!IC57=1,1,IF('Vessel List B'!IC57=2,2,IF('Vessel List B'!IC57=3,3,IF('Vessel List B'!IC57=4,4,IF('Vessel List B'!IC57=5,5,IF('Vessel List B'!IC57=6,6,IF('Vessel List B'!IC57=7,7,IF('Vessel List B'!IC57=8,8,IF('Vessel List B'!IC57=9,9,IF('Vessel List B'!IC57=10,10,IF('Vessel List B'!IC57=11,11,IF('Vessel List B'!IC57=12,12,IF('Vessel List B'!IC57=13,13,IF('Vessel List B'!IC57=14,14,IF('Vessel List B'!IC57=15,15,IF('Vessel List B'!IC57=16,16,0)))))))))))))))))=0," ",VALUE(IF('Vessel List B'!IC57=1,1,IF('Vessel List B'!IC57=2,2,IF('Vessel List B'!IC57=3,3,IF('Vessel List B'!IC57=4,4,IF('Vessel List B'!IC57=5,5,IF('Vessel List B'!IC57=6,6,IF('Vessel List B'!IC57=7,7,IF('Vessel List B'!IC57=8,8,IF('Vessel List B'!IC57=9,9,IF('Vessel List B'!IC57=10,10,IF('Vessel List B'!IC57=11,11,IF('Vessel List B'!IC57=12,12,IF('Vessel List B'!IC57=13,13,IF('Vessel List B'!IC57=14,14,IF('Vessel List B'!IC57=15,15,IF('Vessel List B'!IC57=16,16,0))))))))))))))))))</f>
        <v xml:space="preserve"> </v>
      </c>
      <c r="JJ58" s="154"/>
      <c r="JK58" s="158"/>
      <c r="JL58" s="390" t="str">
        <f t="shared" si="76"/>
        <v/>
      </c>
      <c r="JM58" s="158"/>
      <c r="JN58" s="137"/>
      <c r="JO58" s="388" t="str">
        <f t="shared" si="77"/>
        <v/>
      </c>
      <c r="JP58" s="157" t="str">
        <f>IF(VALUE(IF('Vessel List B'!IP57=1,1,IF('Vessel List B'!IP57=2,2,IF('Vessel List B'!IP57=3,3,IF('Vessel List B'!IP57=4,4,IF('Vessel List B'!IP57=5,5,IF('Vessel List B'!IP57=6,6,IF('Vessel List B'!IP57=7,7,IF('Vessel List B'!IP57=8,8,IF('Vessel List B'!IP57=9,9,IF('Vessel List B'!IP57=10,10,IF('Vessel List B'!IP57=11,11,IF('Vessel List B'!IP57=12,12,IF('Vessel List B'!IP57=13,13,IF('Vessel List B'!IP57=14,14,IF('Vessel List B'!IP57=15,15,IF('Vessel List B'!IP57=16,16,0)))))))))))))))))=0," ",VALUE(IF('Vessel List B'!IP57=1,1,IF('Vessel List B'!IP57=2,2,IF('Vessel List B'!IP57=3,3,IF('Vessel List B'!IP57=4,4,IF('Vessel List B'!IP57=5,5,IF('Vessel List B'!IP57=6,6,IF('Vessel List B'!IP57=7,7,IF('Vessel List B'!IP57=8,8,IF('Vessel List B'!IP57=9,9,IF('Vessel List B'!IP57=10,10,IF('Vessel List B'!IP57=11,11,IF('Vessel List B'!IP57=12,12,IF('Vessel List B'!IP57=13,13,IF('Vessel List B'!IP57=14,14,IF('Vessel List B'!IP57=15,15,IF('Vessel List B'!IP57=16,16,0))))))))))))))))))</f>
        <v xml:space="preserve"> </v>
      </c>
      <c r="JQ58" s="154"/>
      <c r="JR58" s="158"/>
      <c r="JS58" s="390" t="str">
        <f t="shared" si="78"/>
        <v/>
      </c>
      <c r="JT58" s="158"/>
      <c r="JU58" s="137"/>
      <c r="JV58" s="397" t="str">
        <f t="shared" si="79"/>
        <v/>
      </c>
      <c r="JW58" s="403"/>
    </row>
    <row r="59" spans="1:283" ht="15" x14ac:dyDescent="0.25">
      <c r="A59" s="132">
        <f>'Vessel List A'!B58</f>
        <v>41633</v>
      </c>
      <c r="B59" s="157" t="str">
        <f>IF(VALUE(IF('Vessel List A'!C58=1,1,IF('Vessel List A'!C58=2,2,IF('Vessel List A'!C58=3,3,IF('Vessel List A'!C58=4,4,IF('Vessel List A'!C58=5,5,IF('Vessel List A'!C58=6,6,IF('Vessel List A'!C58=7,7,IF('Vessel List A'!C58=8,8,IF('Vessel List A'!C58=9,9,IF('Vessel List A'!C58=10,10,IF('Vessel List A'!C58=11,11,IF('Vessel List A'!C58=12,12,IF('Vessel List A'!C58=13,13,IF('Vessel List A'!C58=14,14,IF('Vessel List A'!C58=15,15,IF('Vessel List A'!C58=16,16,0)))))))))))))))))=0," ",VALUE(IF('Vessel List A'!C58=1,1,IF('Vessel List A'!C58=2,2,IF('Vessel List A'!C58=3,3,IF('Vessel List A'!C58=4,4,IF('Vessel List A'!C58=5,5,IF('Vessel List A'!C58=6,6,IF('Vessel List A'!C58=7,7,IF('Vessel List A'!C58=8,8,IF('Vessel List A'!C58=9,9,IF('Vessel List A'!C58=10,10,IF('Vessel List A'!C58=11,11,IF('Vessel List A'!C58=12,12,IF('Vessel List A'!C58=13,13,IF('Vessel List A'!C58=14,14,IF('Vessel List A'!C58=15,15,IF('Vessel List A'!C58=16,16,0))))))))))))))))))</f>
        <v xml:space="preserve"> </v>
      </c>
      <c r="C59" s="154"/>
      <c r="D59" s="158"/>
      <c r="E59" s="390" t="str">
        <f t="shared" si="0"/>
        <v/>
      </c>
      <c r="F59" s="158"/>
      <c r="G59" s="137"/>
      <c r="H59" s="388" t="str">
        <f t="shared" si="1"/>
        <v/>
      </c>
      <c r="I59" s="157" t="str">
        <f>IF(VALUE(IF('Vessel List A'!P58=1,1,IF('Vessel List A'!P58=2,2,IF('Vessel List A'!P58=3,3,IF('Vessel List A'!P58=4,4,IF('Vessel List A'!P58=5,5,IF('Vessel List A'!P58=6,6,IF('Vessel List A'!P58=7,7,IF('Vessel List A'!P58=8,8,IF('Vessel List A'!P58=9,9,IF('Vessel List A'!P58=10,10,IF('Vessel List A'!P58=11,11,IF('Vessel List A'!P58=12,12,IF('Vessel List A'!P58=13,13,IF('Vessel List A'!P58=14,14,IF('Vessel List A'!P58=15,15,IF('Vessel List A'!P58=16,16,0)))))))))))))))))=0," ",VALUE(IF('Vessel List A'!P58=1,1,IF('Vessel List A'!P58=2,2,IF('Vessel List A'!P58=3,3,IF('Vessel List A'!P58=4,4,IF('Vessel List A'!P58=5,5,IF('Vessel List A'!P58=6,6,IF('Vessel List A'!P58=7,7,IF('Vessel List A'!P58=8,8,IF('Vessel List A'!P58=9,9,IF('Vessel List A'!P58=10,10,IF('Vessel List A'!P58=11,11,IF('Vessel List A'!P58=12,12,IF('Vessel List A'!P58=13,13,IF('Vessel List A'!P58=14,14,IF('Vessel List A'!P58=15,15,IF('Vessel List A'!P58=16,16,0))))))))))))))))))</f>
        <v xml:space="preserve"> </v>
      </c>
      <c r="J59" s="154"/>
      <c r="K59" s="158"/>
      <c r="L59" s="390" t="str">
        <f t="shared" si="2"/>
        <v/>
      </c>
      <c r="M59" s="158"/>
      <c r="N59" s="137"/>
      <c r="O59" s="388" t="str">
        <f t="shared" si="3"/>
        <v/>
      </c>
      <c r="P59" s="157" t="str">
        <f>IF(VALUE(IF('Vessel List A'!AC58=1,1,IF('Vessel List A'!AC58=2,2,IF('Vessel List A'!AC58=3,3,IF('Vessel List A'!AC58=4,4,IF('Vessel List A'!AC58=5,5,IF('Vessel List A'!AC58=6,6,IF('Vessel List A'!AC58=7,7,IF('Vessel List A'!AC58=8,8,IF('Vessel List A'!AC58=9,9,IF('Vessel List A'!AC58=10,10,IF('Vessel List A'!AC58=11,11,IF('Vessel List A'!AC58=12,12,IF('Vessel List A'!AC58=13,13,IF('Vessel List A'!AC58=14,14,IF('Vessel List A'!AC58=15,15,IF('Vessel List A'!AC58=16,16,0)))))))))))))))))=0," ",VALUE(IF('Vessel List A'!AC58=1,1,IF('Vessel List A'!AC58=2,2,IF('Vessel List A'!AC58=3,3,IF('Vessel List A'!AC58=4,4,IF('Vessel List A'!AC58=5,5,IF('Vessel List A'!AC58=6,6,IF('Vessel List A'!AC58=7,7,IF('Vessel List A'!AC58=8,8,IF('Vessel List A'!AC58=9,9,IF('Vessel List A'!AC58=10,10,IF('Vessel List A'!AC58=11,11,IF('Vessel List A'!AC58=12,12,IF('Vessel List A'!AC58=13,13,IF('Vessel List A'!AC58=14,14,IF('Vessel List A'!AC58=15,15,IF('Vessel List A'!AC58=16,16,0))))))))))))))))))</f>
        <v xml:space="preserve"> </v>
      </c>
      <c r="Q59" s="154"/>
      <c r="R59" s="158"/>
      <c r="S59" s="390" t="str">
        <f t="shared" si="4"/>
        <v/>
      </c>
      <c r="T59" s="158"/>
      <c r="U59" s="137"/>
      <c r="V59" s="388" t="str">
        <f t="shared" si="5"/>
        <v/>
      </c>
      <c r="W59" s="157" t="str">
        <f>IF(VALUE(IF('Vessel List A'!AP58=1,1,IF('Vessel List A'!AP58=2,2,IF('Vessel List A'!AP58=3,3,IF('Vessel List A'!AP58=4,4,IF('Vessel List A'!AP58=5,5,IF('Vessel List A'!AP58=6,6,IF('Vessel List A'!AP58=7,7,IF('Vessel List A'!AP58=8,8,IF('Vessel List A'!AP58=9,9,IF('Vessel List A'!AP58=10,10,IF('Vessel List A'!AP58=11,11,IF('Vessel List A'!AP58=12,12,IF('Vessel List A'!AP58=13,13,IF('Vessel List A'!AP58=14,14,IF('Vessel List A'!AP58=15,15,IF('Vessel List A'!AP58=16,16,0)))))))))))))))))=0," ",VALUE(IF('Vessel List A'!AP58=1,1,IF('Vessel List A'!AP58=2,2,IF('Vessel List A'!AP58=3,3,IF('Vessel List A'!AP58=4,4,IF('Vessel List A'!AP58=5,5,IF('Vessel List A'!AP58=6,6,IF('Vessel List A'!AP58=7,7,IF('Vessel List A'!AP58=8,8,IF('Vessel List A'!AP58=9,9,IF('Vessel List A'!AP58=10,10,IF('Vessel List A'!AP58=11,11,IF('Vessel List A'!AP58=12,12,IF('Vessel List A'!AP58=13,13,IF('Vessel List A'!AP58=14,14,IF('Vessel List A'!AP58=15,15,IF('Vessel List A'!AP58=16,16,0))))))))))))))))))</f>
        <v xml:space="preserve"> </v>
      </c>
      <c r="X59" s="154"/>
      <c r="Y59" s="158"/>
      <c r="Z59" s="390" t="str">
        <f t="shared" si="6"/>
        <v/>
      </c>
      <c r="AA59" s="158"/>
      <c r="AB59" s="137"/>
      <c r="AC59" s="388" t="str">
        <f t="shared" si="7"/>
        <v/>
      </c>
      <c r="AD59" s="157" t="str">
        <f>IF(VALUE(IF('Vessel List A'!BC58=1,1,IF('Vessel List A'!BC58=2,2,IF('Vessel List A'!BC58=3,3,IF('Vessel List A'!BC58=4,4,IF('Vessel List A'!BC58=5,5,IF('Vessel List A'!BC58=6,6,IF('Vessel List A'!BC58=7,7,IF('Vessel List A'!BC58=8,8,IF('Vessel List A'!BC58=9,9,IF('Vessel List A'!BC58=10,10,IF('Vessel List A'!BC58=11,11,IF('Vessel List A'!BC58=12,12,IF('Vessel List A'!BC58=13,13,IF('Vessel List A'!BC58=14,14,IF('Vessel List A'!BC58=15,15,IF('Vessel List A'!BC58=16,16,0)))))))))))))))))=0," ",VALUE(IF('Vessel List A'!BC58=1,1,IF('Vessel List A'!BC58=2,2,IF('Vessel List A'!BC58=3,3,IF('Vessel List A'!BC58=4,4,IF('Vessel List A'!BC58=5,5,IF('Vessel List A'!BC58=6,6,IF('Vessel List A'!BC58=7,7,IF('Vessel List A'!BC58=8,8,IF('Vessel List A'!BC58=9,9,IF('Vessel List A'!BC58=10,10,IF('Vessel List A'!BC58=11,11,IF('Vessel List A'!BC58=12,12,IF('Vessel List A'!BC58=13,13,IF('Vessel List A'!BC58=14,14,IF('Vessel List A'!BC58=15,15,IF('Vessel List A'!BC58=16,16,0))))))))))))))))))</f>
        <v xml:space="preserve"> </v>
      </c>
      <c r="AE59" s="154"/>
      <c r="AF59" s="158"/>
      <c r="AG59" s="390" t="str">
        <f t="shared" si="8"/>
        <v/>
      </c>
      <c r="AH59" s="158"/>
      <c r="AI59" s="137"/>
      <c r="AJ59" s="388" t="str">
        <f t="shared" si="9"/>
        <v/>
      </c>
      <c r="AK59" s="157" t="str">
        <f>IF(VALUE(IF('Vessel List A'!BP58=1,1,IF('Vessel List A'!BP58=2,2,IF('Vessel List A'!BP58=3,3,IF('Vessel List A'!BP58=4,4,IF('Vessel List A'!BP58=5,5,IF('Vessel List A'!BP58=6,6,IF('Vessel List A'!BP58=7,7,IF('Vessel List A'!BP58=8,8,IF('Vessel List A'!BP58=9,9,IF('Vessel List A'!BP58=10,10,IF('Vessel List A'!BP58=11,11,IF('Vessel List A'!BP58=12,12,IF('Vessel List A'!BP58=13,13,IF('Vessel List A'!BP58=14,14,IF('Vessel List A'!BP58=15,15,IF('Vessel List A'!BP58=16,16,0)))))))))))))))))=0," ",VALUE(IF('Vessel List A'!BP58=1,1,IF('Vessel List A'!BP58=2,2,IF('Vessel List A'!BP58=3,3,IF('Vessel List A'!BP58=4,4,IF('Vessel List A'!BP58=5,5,IF('Vessel List A'!BP58=6,6,IF('Vessel List A'!BP58=7,7,IF('Vessel List A'!BP58=8,8,IF('Vessel List A'!BP58=9,9,IF('Vessel List A'!BP58=10,10,IF('Vessel List A'!BP58=11,11,IF('Vessel List A'!BP58=12,12,IF('Vessel List A'!BP58=13,13,IF('Vessel List A'!BP58=14,14,IF('Vessel List A'!BP58=15,15,IF('Vessel List A'!BP58=16,16,0))))))))))))))))))</f>
        <v xml:space="preserve"> </v>
      </c>
      <c r="AL59" s="154"/>
      <c r="AM59" s="158"/>
      <c r="AN59" s="390" t="str">
        <f t="shared" si="10"/>
        <v/>
      </c>
      <c r="AO59" s="158"/>
      <c r="AP59" s="137"/>
      <c r="AQ59" s="388" t="str">
        <f t="shared" si="11"/>
        <v/>
      </c>
      <c r="AR59" s="157" t="str">
        <f>IF(VALUE(IF('Vessel List A'!CC58=1,1,IF('Vessel List A'!CC58=2,2,IF('Vessel List A'!CC58=3,3,IF('Vessel List A'!CC58=4,4,IF('Vessel List A'!CC58=5,5,IF('Vessel List A'!CC58=6,6,IF('Vessel List A'!CC58=7,7,IF('Vessel List A'!CC58=8,8,IF('Vessel List A'!CC58=9,9,IF('Vessel List A'!CC58=10,10,IF('Vessel List A'!CC58=11,11,IF('Vessel List A'!CC58=12,12,IF('Vessel List A'!CC58=13,13,IF('Vessel List A'!CC58=14,14,IF('Vessel List A'!CC58=15,15,IF('Vessel List A'!CC58=16,16,0)))))))))))))))))=0," ",VALUE(IF('Vessel List A'!CC58=1,1,IF('Vessel List A'!CC58=2,2,IF('Vessel List A'!CC58=3,3,IF('Vessel List A'!CC58=4,4,IF('Vessel List A'!CC58=5,5,IF('Vessel List A'!CC58=6,6,IF('Vessel List A'!CC58=7,7,IF('Vessel List A'!CC58=8,8,IF('Vessel List A'!CC58=9,9,IF('Vessel List A'!CC58=10,10,IF('Vessel List A'!CC58=11,11,IF('Vessel List A'!CC58=12,12,IF('Vessel List A'!CC58=13,13,IF('Vessel List A'!CC58=14,14,IF('Vessel List A'!CC58=15,15,IF('Vessel List A'!CC58=16,16,0))))))))))))))))))</f>
        <v xml:space="preserve"> </v>
      </c>
      <c r="AS59" s="154"/>
      <c r="AT59" s="158"/>
      <c r="AU59" s="390" t="str">
        <f t="shared" si="12"/>
        <v/>
      </c>
      <c r="AV59" s="158"/>
      <c r="AW59" s="137"/>
      <c r="AX59" s="388" t="str">
        <f t="shared" si="13"/>
        <v/>
      </c>
      <c r="AY59" s="157" t="str">
        <f>IF(VALUE(IF('Vessel List A'!CP58=1,1,IF('Vessel List A'!CP58=2,2,IF('Vessel List A'!CP58=3,3,IF('Vessel List A'!CP58=4,4,IF('Vessel List A'!CP58=5,5,IF('Vessel List A'!CP58=6,6,IF('Vessel List A'!CP58=7,7,IF('Vessel List A'!CP58=8,8,IF('Vessel List A'!CP58=9,9,IF('Vessel List A'!CP58=10,10,IF('Vessel List A'!CP58=11,11,IF('Vessel List A'!CP58=12,12,IF('Vessel List A'!CP58=13,13,IF('Vessel List A'!CP58=14,14,IF('Vessel List A'!CP58=15,15,IF('Vessel List A'!CP58=16,16,0)))))))))))))))))=0," ",VALUE(IF('Vessel List A'!CP58=1,1,IF('Vessel List A'!CP58=2,2,IF('Vessel List A'!CP58=3,3,IF('Vessel List A'!CP58=4,4,IF('Vessel List A'!CP58=5,5,IF('Vessel List A'!CP58=6,6,IF('Vessel List A'!CP58=7,7,IF('Vessel List A'!CP58=8,8,IF('Vessel List A'!CP58=9,9,IF('Vessel List A'!CP58=10,10,IF('Vessel List A'!CP58=11,11,IF('Vessel List A'!CP58=12,12,IF('Vessel List A'!CP58=13,13,IF('Vessel List A'!CP58=14,14,IF('Vessel List A'!CP58=15,15,IF('Vessel List A'!CP58=16,16,0))))))))))))))))))</f>
        <v xml:space="preserve"> </v>
      </c>
      <c r="AZ59" s="154"/>
      <c r="BA59" s="158"/>
      <c r="BB59" s="390" t="str">
        <f t="shared" si="14"/>
        <v/>
      </c>
      <c r="BC59" s="158"/>
      <c r="BD59" s="137"/>
      <c r="BE59" s="388" t="str">
        <f t="shared" si="15"/>
        <v/>
      </c>
      <c r="BF59" s="157" t="str">
        <f>IF(VALUE(IF('Vessel List A'!DC58=1,1,IF('Vessel List A'!DC58=2,2,IF('Vessel List A'!DC58=3,3,IF('Vessel List A'!DC58=4,4,IF('Vessel List A'!DC58=5,5,IF('Vessel List A'!DC58=6,6,IF('Vessel List A'!DC58=7,7,IF('Vessel List A'!DC58=8,8,IF('Vessel List A'!DC58=9,9,IF('Vessel List A'!DC58=10,10,IF('Vessel List A'!DC58=11,11,IF('Vessel List A'!DC58=12,12,IF('Vessel List A'!DC58=13,13,IF('Vessel List A'!DC58=14,14,IF('Vessel List A'!DC58=15,15,IF('Vessel List A'!DC58=16,16,0)))))))))))))))))=0," ",VALUE(IF('Vessel List A'!DC58=1,1,IF('Vessel List A'!DC58=2,2,IF('Vessel List A'!DC58=3,3,IF('Vessel List A'!DC58=4,4,IF('Vessel List A'!DC58=5,5,IF('Vessel List A'!DC58=6,6,IF('Vessel List A'!DC58=7,7,IF('Vessel List A'!DC58=8,8,IF('Vessel List A'!DC58=9,9,IF('Vessel List A'!DC58=10,10,IF('Vessel List A'!DC58=11,11,IF('Vessel List A'!DC58=12,12,IF('Vessel List A'!DC58=13,13,IF('Vessel List A'!DC58=14,14,IF('Vessel List A'!DC58=15,15,IF('Vessel List A'!DC58=16,16,0))))))))))))))))))</f>
        <v xml:space="preserve"> </v>
      </c>
      <c r="BG59" s="154"/>
      <c r="BH59" s="158"/>
      <c r="BI59" s="390" t="str">
        <f t="shared" si="16"/>
        <v/>
      </c>
      <c r="BJ59" s="158"/>
      <c r="BK59" s="137"/>
      <c r="BL59" s="388" t="str">
        <f t="shared" si="17"/>
        <v/>
      </c>
      <c r="BM59" s="157" t="str">
        <f>IF(VALUE(IF('Vessel List A'!DP58=1,1,IF('Vessel List A'!DP58=2,2,IF('Vessel List A'!DP58=3,3,IF('Vessel List A'!DP58=4,4,IF('Vessel List A'!DP58=5,5,IF('Vessel List A'!DP58=6,6,IF('Vessel List A'!DP58=7,7,IF('Vessel List A'!DP58=8,8,IF('Vessel List A'!DP58=9,9,IF('Vessel List A'!DP58=10,10,IF('Vessel List A'!DP58=11,11,IF('Vessel List A'!DP58=12,12,IF('Vessel List A'!DP58=13,13,IF('Vessel List A'!DP58=14,14,IF('Vessel List A'!DP58=15,15,IF('Vessel List A'!DP58=16,16,0)))))))))))))))))=0," ",VALUE(IF('Vessel List A'!DP58=1,1,IF('Vessel List A'!DP58=2,2,IF('Vessel List A'!DP58=3,3,IF('Vessel List A'!DP58=4,4,IF('Vessel List A'!DP58=5,5,IF('Vessel List A'!DP58=6,6,IF('Vessel List A'!DP58=7,7,IF('Vessel List A'!DP58=8,8,IF('Vessel List A'!DP58=9,9,IF('Vessel List A'!DP58=10,10,IF('Vessel List A'!DP58=11,11,IF('Vessel List A'!DP58=12,12,IF('Vessel List A'!DP58=13,13,IF('Vessel List A'!DP58=14,14,IF('Vessel List A'!DP58=15,15,IF('Vessel List A'!DP58=16,16,0))))))))))))))))))</f>
        <v xml:space="preserve"> </v>
      </c>
      <c r="BN59" s="154"/>
      <c r="BO59" s="158"/>
      <c r="BP59" s="390" t="str">
        <f t="shared" si="18"/>
        <v/>
      </c>
      <c r="BQ59" s="158"/>
      <c r="BR59" s="137"/>
      <c r="BS59" s="388" t="str">
        <f t="shared" si="19"/>
        <v/>
      </c>
      <c r="BT59" s="157" t="str">
        <f>IF(VALUE(IF('Vessel List A'!EC58=1,1,IF('Vessel List A'!EC58=2,2,IF('Vessel List A'!EC58=3,3,IF('Vessel List A'!EC58=4,4,IF('Vessel List A'!EC58=5,5,IF('Vessel List A'!EC58=6,6,IF('Vessel List A'!EC58=7,7,IF('Vessel List A'!EC58=8,8,IF('Vessel List A'!EC58=9,9,IF('Vessel List A'!EC58=10,10,IF('Vessel List A'!EC58=11,11,IF('Vessel List A'!EC58=12,12,IF('Vessel List A'!EC58=13,13,IF('Vessel List A'!EC58=14,14,IF('Vessel List A'!EC58=15,15,IF('Vessel List A'!EC58=16,16,0)))))))))))))))))=0," ",VALUE(IF('Vessel List A'!EC58=1,1,IF('Vessel List A'!EC58=2,2,IF('Vessel List A'!EC58=3,3,IF('Vessel List A'!EC58=4,4,IF('Vessel List A'!EC58=5,5,IF('Vessel List A'!EC58=6,6,IF('Vessel List A'!EC58=7,7,IF('Vessel List A'!EC58=8,8,IF('Vessel List A'!EC58=9,9,IF('Vessel List A'!EC58=10,10,IF('Vessel List A'!EC58=11,11,IF('Vessel List A'!EC58=12,12,IF('Vessel List A'!EC58=13,13,IF('Vessel List A'!EC58=14,14,IF('Vessel List A'!EC58=15,15,IF('Vessel List A'!EC58=16,16,0))))))))))))))))))</f>
        <v xml:space="preserve"> </v>
      </c>
      <c r="BU59" s="154"/>
      <c r="BV59" s="158"/>
      <c r="BW59" s="390" t="str">
        <f t="shared" si="20"/>
        <v/>
      </c>
      <c r="BX59" s="158"/>
      <c r="BY59" s="137"/>
      <c r="BZ59" s="388" t="str">
        <f t="shared" si="21"/>
        <v/>
      </c>
      <c r="CA59" s="157" t="str">
        <f>IF(VALUE(IF('Vessel List A'!EP58=1,1,IF('Vessel List A'!EP58=2,2,IF('Vessel List A'!EP58=3,3,IF('Vessel List A'!EP58=4,4,IF('Vessel List A'!EP58=5,5,IF('Vessel List A'!EP58=6,6,IF('Vessel List A'!EP58=7,7,IF('Vessel List A'!EP58=8,8,IF('Vessel List A'!EP58=9,9,IF('Vessel List A'!EP58=10,10,IF('Vessel List A'!EP58=11,11,IF('Vessel List A'!EP58=12,12,IF('Vessel List A'!EP58=13,13,IF('Vessel List A'!EP58=14,14,IF('Vessel List A'!EP58=15,15,IF('Vessel List A'!EP58=16,16,0)))))))))))))))))=0," ",VALUE(IF('Vessel List A'!EP58=1,1,IF('Vessel List A'!EP58=2,2,IF('Vessel List A'!EP58=3,3,IF('Vessel List A'!EP58=4,4,IF('Vessel List A'!EP58=5,5,IF('Vessel List A'!EP58=6,6,IF('Vessel List A'!EP58=7,7,IF('Vessel List A'!EP58=8,8,IF('Vessel List A'!EP58=9,9,IF('Vessel List A'!EP58=10,10,IF('Vessel List A'!EP58=11,11,IF('Vessel List A'!EP58=12,12,IF('Vessel List A'!EP58=13,13,IF('Vessel List A'!EP58=14,14,IF('Vessel List A'!EP58=15,15,IF('Vessel List A'!EP58=16,16,0))))))))))))))))))</f>
        <v xml:space="preserve"> </v>
      </c>
      <c r="CB59" s="154"/>
      <c r="CC59" s="158"/>
      <c r="CD59" s="390" t="str">
        <f t="shared" si="22"/>
        <v/>
      </c>
      <c r="CE59" s="158"/>
      <c r="CF59" s="137"/>
      <c r="CG59" s="388" t="str">
        <f t="shared" si="23"/>
        <v/>
      </c>
      <c r="CH59" s="157" t="str">
        <f>IF(VALUE(IF('Vessel List A'!FC58=1,1,IF('Vessel List A'!FC58=2,2,IF('Vessel List A'!FC58=3,3,IF('Vessel List A'!FC58=4,4,IF('Vessel List A'!FC58=5,5,IF('Vessel List A'!FC58=6,6,IF('Vessel List A'!FC58=7,7,IF('Vessel List A'!FC58=8,8,IF('Vessel List A'!FC58=9,9,IF('Vessel List A'!FC58=10,10,IF('Vessel List A'!FC58=11,11,IF('Vessel List A'!FC58=12,12,IF('Vessel List A'!FC58=13,13,IF('Vessel List A'!FC58=14,14,IF('Vessel List A'!FC58=15,15,IF('Vessel List A'!FC58=16,16,0)))))))))))))))))=0," ",VALUE(IF('Vessel List A'!FC58=1,1,IF('Vessel List A'!FC58=2,2,IF('Vessel List A'!FC58=3,3,IF('Vessel List A'!FC58=4,4,IF('Vessel List A'!FC58=5,5,IF('Vessel List A'!FC58=6,6,IF('Vessel List A'!FC58=7,7,IF('Vessel List A'!FC58=8,8,IF('Vessel List A'!FC58=9,9,IF('Vessel List A'!FC58=10,10,IF('Vessel List A'!FC58=11,11,IF('Vessel List A'!FC58=12,12,IF('Vessel List A'!FC58=13,13,IF('Vessel List A'!FC58=14,14,IF('Vessel List A'!FC58=15,15,IF('Vessel List A'!FC58=16,16,0))))))))))))))))))</f>
        <v xml:space="preserve"> </v>
      </c>
      <c r="CI59" s="154"/>
      <c r="CJ59" s="158"/>
      <c r="CK59" s="390" t="str">
        <f t="shared" si="24"/>
        <v/>
      </c>
      <c r="CL59" s="158"/>
      <c r="CM59" s="137"/>
      <c r="CN59" s="388" t="str">
        <f t="shared" si="25"/>
        <v/>
      </c>
      <c r="CO59" s="157" t="str">
        <f>IF(VALUE(IF('Vessel List A'!FP58=1,1,IF('Vessel List A'!FP58=2,2,IF('Vessel List A'!FP58=3,3,IF('Vessel List A'!FP58=4,4,IF('Vessel List A'!FP58=5,5,IF('Vessel List A'!FP58=6,6,IF('Vessel List A'!FP58=7,7,IF('Vessel List A'!FP58=8,8,IF('Vessel List A'!FP58=9,9,IF('Vessel List A'!FP58=10,10,IF('Vessel List A'!FP58=11,11,IF('Vessel List A'!FP58=12,12,IF('Vessel List A'!FP58=13,13,IF('Vessel List A'!FP58=14,14,IF('Vessel List A'!FP58=15,15,IF('Vessel List A'!FP58=16,16,0)))))))))))))))))=0," ",VALUE(IF('Vessel List A'!FP58=1,1,IF('Vessel List A'!FP58=2,2,IF('Vessel List A'!FP58=3,3,IF('Vessel List A'!FP58=4,4,IF('Vessel List A'!FP58=5,5,IF('Vessel List A'!FP58=6,6,IF('Vessel List A'!FP58=7,7,IF('Vessel List A'!FP58=8,8,IF('Vessel List A'!FP58=9,9,IF('Vessel List A'!FP58=10,10,IF('Vessel List A'!FP58=11,11,IF('Vessel List A'!FP58=12,12,IF('Vessel List A'!FP58=13,13,IF('Vessel List A'!FP58=14,14,IF('Vessel List A'!FP58=15,15,IF('Vessel List A'!FP58=16,16,0))))))))))))))))))</f>
        <v xml:space="preserve"> </v>
      </c>
      <c r="CP59" s="154"/>
      <c r="CQ59" s="158"/>
      <c r="CR59" s="390" t="str">
        <f t="shared" si="26"/>
        <v/>
      </c>
      <c r="CS59" s="158"/>
      <c r="CT59" s="137"/>
      <c r="CU59" s="388" t="str">
        <f t="shared" si="27"/>
        <v/>
      </c>
      <c r="CV59" s="157" t="str">
        <f>IF(VALUE(IF('Vessel List A'!GC58=1,1,IF('Vessel List A'!GC58=2,2,IF('Vessel List A'!GC58=3,3,IF('Vessel List A'!GC58=4,4,IF('Vessel List A'!GC58=5,5,IF('Vessel List A'!GC58=6,6,IF('Vessel List A'!GC58=7,7,IF('Vessel List A'!GC58=8,8,IF('Vessel List A'!GC58=9,9,IF('Vessel List A'!GC58=10,10,IF('Vessel List A'!GC58=11,11,IF('Vessel List A'!GC58=12,12,IF('Vessel List A'!GC58=13,13,IF('Vessel List A'!GC58=14,14,IF('Vessel List A'!GC58=15,15,IF('Vessel List A'!GC58=16,16,0)))))))))))))))))=0," ",VALUE(IF('Vessel List A'!GC58=1,1,IF('Vessel List A'!GC58=2,2,IF('Vessel List A'!GC58=3,3,IF('Vessel List A'!GC58=4,4,IF('Vessel List A'!GC58=5,5,IF('Vessel List A'!GC58=6,6,IF('Vessel List A'!GC58=7,7,IF('Vessel List A'!GC58=8,8,IF('Vessel List A'!GC58=9,9,IF('Vessel List A'!GC58=10,10,IF('Vessel List A'!GC58=11,11,IF('Vessel List A'!GC58=12,12,IF('Vessel List A'!GC58=13,13,IF('Vessel List A'!GC58=14,14,IF('Vessel List A'!GC58=15,15,IF('Vessel List A'!GC58=16,16,0))))))))))))))))))</f>
        <v xml:space="preserve"> </v>
      </c>
      <c r="CW59" s="154"/>
      <c r="CX59" s="158"/>
      <c r="CY59" s="390" t="str">
        <f t="shared" si="28"/>
        <v/>
      </c>
      <c r="CZ59" s="158"/>
      <c r="DA59" s="137"/>
      <c r="DB59" s="388" t="str">
        <f t="shared" si="29"/>
        <v/>
      </c>
      <c r="DC59" s="157" t="str">
        <f>IF(VALUE(IF('Vessel List A'!GP58=1,1,IF('Vessel List A'!GP58=2,2,IF('Vessel List A'!GP58=3,3,IF('Vessel List A'!GP58=4,4,IF('Vessel List A'!GP58=5,5,IF('Vessel List A'!GP58=6,6,IF('Vessel List A'!GP58=7,7,IF('Vessel List A'!GP58=8,8,IF('Vessel List A'!GP58=9,9,IF('Vessel List A'!GP58=10,10,IF('Vessel List A'!GP58=11,11,IF('Vessel List A'!GP58=12,12,IF('Vessel List A'!GP58=13,13,IF('Vessel List A'!GP58=14,14,IF('Vessel List A'!GP58=15,15,IF('Vessel List A'!GP58=16,16,0)))))))))))))))))=0," ",VALUE(IF('Vessel List A'!GP58=1,1,IF('Vessel List A'!GP58=2,2,IF('Vessel List A'!GP58=3,3,IF('Vessel List A'!GP58=4,4,IF('Vessel List A'!GP58=5,5,IF('Vessel List A'!GP58=6,6,IF('Vessel List A'!GP58=7,7,IF('Vessel List A'!GP58=8,8,IF('Vessel List A'!GP58=9,9,IF('Vessel List A'!GP58=10,10,IF('Vessel List A'!GP58=11,11,IF('Vessel List A'!GP58=12,12,IF('Vessel List A'!GP58=13,13,IF('Vessel List A'!GP58=14,14,IF('Vessel List A'!GP58=15,15,IF('Vessel List A'!GP58=16,16,0))))))))))))))))))</f>
        <v xml:space="preserve"> </v>
      </c>
      <c r="DD59" s="154"/>
      <c r="DE59" s="158"/>
      <c r="DF59" s="390" t="str">
        <f t="shared" si="30"/>
        <v/>
      </c>
      <c r="DG59" s="158"/>
      <c r="DH59" s="137"/>
      <c r="DI59" s="388" t="str">
        <f t="shared" si="31"/>
        <v/>
      </c>
      <c r="DJ59" s="157" t="str">
        <f>IF(VALUE(IF('Vessel List A'!HC58=1,1,IF('Vessel List A'!HC58=2,2,IF('Vessel List A'!HC58=3,3,IF('Vessel List A'!HC58=4,4,IF('Vessel List A'!HC58=5,5,IF('Vessel List A'!HC58=6,6,IF('Vessel List A'!HC58=7,7,IF('Vessel List A'!HC58=8,8,IF('Vessel List A'!HC58=9,9,IF('Vessel List A'!HC58=10,10,IF('Vessel List A'!HC58=11,11,IF('Vessel List A'!HC58=12,12,IF('Vessel List A'!HC58=13,13,IF('Vessel List A'!HC58=14,14,IF('Vessel List A'!HC58=15,15,IF('Vessel List A'!HC58=16,16,0)))))))))))))))))=0," ",VALUE(IF('Vessel List A'!HC58=1,1,IF('Vessel List A'!HC58=2,2,IF('Vessel List A'!HC58=3,3,IF('Vessel List A'!HC58=4,4,IF('Vessel List A'!HC58=5,5,IF('Vessel List A'!HC58=6,6,IF('Vessel List A'!HC58=7,7,IF('Vessel List A'!HC58=8,8,IF('Vessel List A'!HC58=9,9,IF('Vessel List A'!HC58=10,10,IF('Vessel List A'!HC58=11,11,IF('Vessel List A'!HC58=12,12,IF('Vessel List A'!HC58=13,13,IF('Vessel List A'!HC58=14,14,IF('Vessel List A'!HC58=15,15,IF('Vessel List A'!HC58=16,16,0))))))))))))))))))</f>
        <v xml:space="preserve"> </v>
      </c>
      <c r="DK59" s="154"/>
      <c r="DL59" s="158"/>
      <c r="DM59" s="390" t="str">
        <f t="shared" si="32"/>
        <v/>
      </c>
      <c r="DN59" s="158"/>
      <c r="DO59" s="137"/>
      <c r="DP59" s="388" t="str">
        <f t="shared" si="33"/>
        <v/>
      </c>
      <c r="DQ59" s="157" t="str">
        <f>IF(VALUE(IF('Vessel List A'!HP58=1,1,IF('Vessel List A'!HP58=2,2,IF('Vessel List A'!HP58=3,3,IF('Vessel List A'!HP58=4,4,IF('Vessel List A'!HP58=5,5,IF('Vessel List A'!HP58=6,6,IF('Vessel List A'!HP58=7,7,IF('Vessel List A'!HP58=8,8,IF('Vessel List A'!HP58=9,9,IF('Vessel List A'!HP58=10,10,IF('Vessel List A'!HP58=11,11,IF('Vessel List A'!HP58=12,12,IF('Vessel List A'!HP58=13,13,IF('Vessel List A'!HP58=14,14,IF('Vessel List A'!HP58=15,15,IF('Vessel List A'!HP58=16,16,0)))))))))))))))))=0," ",VALUE(IF('Vessel List A'!HP58=1,1,IF('Vessel List A'!HP58=2,2,IF('Vessel List A'!HP58=3,3,IF('Vessel List A'!HP58=4,4,IF('Vessel List A'!HP58=5,5,IF('Vessel List A'!HP58=6,6,IF('Vessel List A'!HP58=7,7,IF('Vessel List A'!HP58=8,8,IF('Vessel List A'!HP58=9,9,IF('Vessel List A'!HP58=10,10,IF('Vessel List A'!HP58=11,11,IF('Vessel List A'!HP58=12,12,IF('Vessel List A'!HP58=13,13,IF('Vessel List A'!HP58=14,14,IF('Vessel List A'!HP58=15,15,IF('Vessel List A'!HP58=16,16,0))))))))))))))))))</f>
        <v xml:space="preserve"> </v>
      </c>
      <c r="DR59" s="154"/>
      <c r="DS59" s="158"/>
      <c r="DT59" s="390" t="str">
        <f t="shared" si="34"/>
        <v/>
      </c>
      <c r="DU59" s="158"/>
      <c r="DV59" s="137"/>
      <c r="DW59" s="388" t="str">
        <f t="shared" si="35"/>
        <v/>
      </c>
      <c r="DX59" s="157" t="str">
        <f>IF(VALUE(IF('Vessel List A'!IC58=1,1,IF('Vessel List A'!IC58=2,2,IF('Vessel List A'!IC58=3,3,IF('Vessel List A'!IC58=4,4,IF('Vessel List A'!IC58=5,5,IF('Vessel List A'!IC58=6,6,IF('Vessel List A'!IC58=7,7,IF('Vessel List A'!IC58=8,8,IF('Vessel List A'!IC58=9,9,IF('Vessel List A'!IC58=10,10,IF('Vessel List A'!IC58=11,11,IF('Vessel List A'!IC58=12,12,IF('Vessel List A'!IC58=13,13,IF('Vessel List A'!IC58=14,14,IF('Vessel List A'!IC58=15,15,IF('Vessel List A'!IC58=16,16,0)))))))))))))))))=0," ",VALUE(IF('Vessel List A'!IC58=1,1,IF('Vessel List A'!IC58=2,2,IF('Vessel List A'!IC58=3,3,IF('Vessel List A'!IC58=4,4,IF('Vessel List A'!IC58=5,5,IF('Vessel List A'!IC58=6,6,IF('Vessel List A'!IC58=7,7,IF('Vessel List A'!IC58=8,8,IF('Vessel List A'!IC58=9,9,IF('Vessel List A'!IC58=10,10,IF('Vessel List A'!IC58=11,11,IF('Vessel List A'!IC58=12,12,IF('Vessel List A'!IC58=13,13,IF('Vessel List A'!IC58=14,14,IF('Vessel List A'!IC58=15,15,IF('Vessel List A'!IC58=16,16,0))))))))))))))))))</f>
        <v xml:space="preserve"> </v>
      </c>
      <c r="DY59" s="154"/>
      <c r="DZ59" s="158"/>
      <c r="EA59" s="390" t="str">
        <f t="shared" si="36"/>
        <v/>
      </c>
      <c r="EB59" s="158"/>
      <c r="EC59" s="137"/>
      <c r="ED59" s="388" t="str">
        <f t="shared" si="37"/>
        <v/>
      </c>
      <c r="EE59" s="157" t="str">
        <f>IF(VALUE(IF('Vessel List A'!IP58=1,1,IF('Vessel List A'!IP58=2,2,IF('Vessel List A'!IP58=3,3,IF('Vessel List A'!IP58=4,4,IF('Vessel List A'!IP58=5,5,IF('Vessel List A'!IP58=6,6,IF('Vessel List A'!IP58=7,7,IF('Vessel List A'!IP58=8,8,IF('Vessel List A'!IP58=9,9,IF('Vessel List A'!IP58=10,10,IF('Vessel List A'!IP58=11,11,IF('Vessel List A'!IP58=12,12,IF('Vessel List A'!IP58=13,13,IF('Vessel List A'!IP58=14,14,IF('Vessel List A'!IP58=15,15,IF('Vessel List A'!IP58=16,16,0)))))))))))))))))=0," ",VALUE(IF('Vessel List A'!IP58=1,1,IF('Vessel List A'!IP58=2,2,IF('Vessel List A'!IP58=3,3,IF('Vessel List A'!IP58=4,4,IF('Vessel List A'!IP58=5,5,IF('Vessel List A'!IP58=6,6,IF('Vessel List A'!IP58=7,7,IF('Vessel List A'!IP58=8,8,IF('Vessel List A'!IP58=9,9,IF('Vessel List A'!IP58=10,10,IF('Vessel List A'!IP58=11,11,IF('Vessel List A'!IP58=12,12,IF('Vessel List A'!IP58=13,13,IF('Vessel List A'!IP58=14,14,IF('Vessel List A'!IP58=15,15,IF('Vessel List A'!IP58=16,16,0))))))))))))))))))</f>
        <v xml:space="preserve"> </v>
      </c>
      <c r="EF59" s="154"/>
      <c r="EG59" s="158"/>
      <c r="EH59" s="390" t="str">
        <f t="shared" si="38"/>
        <v/>
      </c>
      <c r="EI59" s="158"/>
      <c r="EJ59" s="137"/>
      <c r="EK59" s="397" t="str">
        <f t="shared" si="39"/>
        <v/>
      </c>
      <c r="EL59" s="144"/>
      <c r="EM59" s="157" t="str">
        <f>IF(VALUE(IF('Vessel List B'!C58=1,1,IF('Vessel List B'!C58=2,2,IF('Vessel List B'!C58=3,3,IF('Vessel List B'!C58=4,4,IF('Vessel List B'!C58=5,5,IF('Vessel List B'!C58=6,6,IF('Vessel List B'!C58=7,7,IF('Vessel List B'!C58=8,8,IF('Vessel List B'!C58=9,9,IF('Vessel List B'!C58=10,10,IF('Vessel List B'!C58=11,11,IF('Vessel List B'!C58=12,12,IF('Vessel List B'!C58=13,13,IF('Vessel List B'!C58=14,14,IF('Vessel List B'!C58=15,15,IF('Vessel List B'!C58=16,16,0)))))))))))))))))=0," ",VALUE(IF('Vessel List B'!C58=1,1,IF('Vessel List B'!C58=2,2,IF('Vessel List B'!C58=3,3,IF('Vessel List B'!C58=4,4,IF('Vessel List B'!C58=5,5,IF('Vessel List B'!C58=6,6,IF('Vessel List B'!C58=7,7,IF('Vessel List B'!C58=8,8,IF('Vessel List B'!C58=9,9,IF('Vessel List B'!C58=10,10,IF('Vessel List B'!C58=11,11,IF('Vessel List B'!C58=12,12,IF('Vessel List B'!C58=13,13,IF('Vessel List B'!C58=14,14,IF('Vessel List B'!C58=15,15,IF('Vessel List B'!C58=16,16,0))))))))))))))))))</f>
        <v xml:space="preserve"> </v>
      </c>
      <c r="EN59" s="154"/>
      <c r="EO59" s="158"/>
      <c r="EP59" s="390" t="str">
        <f t="shared" si="40"/>
        <v/>
      </c>
      <c r="EQ59" s="158"/>
      <c r="ER59" s="137"/>
      <c r="ES59" s="388" t="str">
        <f t="shared" si="41"/>
        <v/>
      </c>
      <c r="ET59" s="157" t="str">
        <f>IF(VALUE(IF('Vessel List B'!P58=1,1,IF('Vessel List B'!P58=2,2,IF('Vessel List B'!P58=3,3,IF('Vessel List B'!P58=4,4,IF('Vessel List B'!P58=5,5,IF('Vessel List B'!P58=6,6,IF('Vessel List B'!P58=7,7,IF('Vessel List B'!P58=8,8,IF('Vessel List B'!P58=9,9,IF('Vessel List B'!P58=10,10,IF('Vessel List B'!P58=11,11,IF('Vessel List B'!P58=12,12,IF('Vessel List B'!P58=13,13,IF('Vessel List B'!P58=14,14,IF('Vessel List B'!P58=15,15,IF('Vessel List B'!P58=16,16,0)))))))))))))))))=0," ",VALUE(IF('Vessel List B'!P58=1,1,IF('Vessel List B'!P58=2,2,IF('Vessel List B'!P58=3,3,IF('Vessel List B'!P58=4,4,IF('Vessel List B'!P58=5,5,IF('Vessel List B'!P58=6,6,IF('Vessel List B'!P58=7,7,IF('Vessel List B'!P58=8,8,IF('Vessel List B'!P58=9,9,IF('Vessel List B'!P58=10,10,IF('Vessel List B'!P58=11,11,IF('Vessel List B'!P58=12,12,IF('Vessel List B'!P58=13,13,IF('Vessel List B'!P58=14,14,IF('Vessel List B'!P58=15,15,IF('Vessel List B'!P58=16,16,0))))))))))))))))))</f>
        <v xml:space="preserve"> </v>
      </c>
      <c r="EU59" s="154"/>
      <c r="EV59" s="158"/>
      <c r="EW59" s="390" t="str">
        <f t="shared" si="42"/>
        <v/>
      </c>
      <c r="EX59" s="158"/>
      <c r="EY59" s="137"/>
      <c r="EZ59" s="388" t="str">
        <f t="shared" si="43"/>
        <v/>
      </c>
      <c r="FA59" s="157" t="str">
        <f>IF(VALUE(IF('Vessel List B'!AC58=1,1,IF('Vessel List B'!AC58=2,2,IF('Vessel List B'!AC58=3,3,IF('Vessel List B'!AC58=4,4,IF('Vessel List B'!AC58=5,5,IF('Vessel List B'!AC58=6,6,IF('Vessel List B'!AC58=7,7,IF('Vessel List B'!AC58=8,8,IF('Vessel List B'!AC58=9,9,IF('Vessel List B'!AC58=10,10,IF('Vessel List B'!AC58=11,11,IF('Vessel List B'!AC58=12,12,IF('Vessel List B'!AC58=13,13,IF('Vessel List B'!AC58=14,14,IF('Vessel List B'!AC58=15,15,IF('Vessel List B'!AC58=16,16,0)))))))))))))))))=0," ",VALUE(IF('Vessel List B'!AC58=1,1,IF('Vessel List B'!AC58=2,2,IF('Vessel List B'!AC58=3,3,IF('Vessel List B'!AC58=4,4,IF('Vessel List B'!AC58=5,5,IF('Vessel List B'!AC58=6,6,IF('Vessel List B'!AC58=7,7,IF('Vessel List B'!AC58=8,8,IF('Vessel List B'!AC58=9,9,IF('Vessel List B'!AC58=10,10,IF('Vessel List B'!AC58=11,11,IF('Vessel List B'!AC58=12,12,IF('Vessel List B'!AC58=13,13,IF('Vessel List B'!AC58=14,14,IF('Vessel List B'!AC58=15,15,IF('Vessel List B'!AC58=16,16,0))))))))))))))))))</f>
        <v xml:space="preserve"> </v>
      </c>
      <c r="FB59" s="154"/>
      <c r="FC59" s="158"/>
      <c r="FD59" s="390" t="str">
        <f t="shared" si="44"/>
        <v/>
      </c>
      <c r="FE59" s="158"/>
      <c r="FF59" s="137"/>
      <c r="FG59" s="388" t="str">
        <f t="shared" si="45"/>
        <v/>
      </c>
      <c r="FH59" s="157" t="str">
        <f>IF(VALUE(IF('Vessel List B'!AP58=1,1,IF('Vessel List B'!AP58=2,2,IF('Vessel List B'!AP58=3,3,IF('Vessel List B'!AP58=4,4,IF('Vessel List B'!AP58=5,5,IF('Vessel List B'!AP58=6,6,IF('Vessel List B'!AP58=7,7,IF('Vessel List B'!AP58=8,8,IF('Vessel List B'!AP58=9,9,IF('Vessel List B'!AP58=10,10,IF('Vessel List B'!AP58=11,11,IF('Vessel List B'!AP58=12,12,IF('Vessel List B'!AP58=13,13,IF('Vessel List B'!AP58=14,14,IF('Vessel List B'!AP58=15,15,IF('Vessel List B'!AP58=16,16,0)))))))))))))))))=0," ",VALUE(IF('Vessel List B'!AP58=1,1,IF('Vessel List B'!AP58=2,2,IF('Vessel List B'!AP58=3,3,IF('Vessel List B'!AP58=4,4,IF('Vessel List B'!AP58=5,5,IF('Vessel List B'!AP58=6,6,IF('Vessel List B'!AP58=7,7,IF('Vessel List B'!AP58=8,8,IF('Vessel List B'!AP58=9,9,IF('Vessel List B'!AP58=10,10,IF('Vessel List B'!AP58=11,11,IF('Vessel List B'!AP58=12,12,IF('Vessel List B'!AP58=13,13,IF('Vessel List B'!AP58=14,14,IF('Vessel List B'!AP58=15,15,IF('Vessel List B'!AP58=16,16,0))))))))))))))))))</f>
        <v xml:space="preserve"> </v>
      </c>
      <c r="FI59" s="154"/>
      <c r="FJ59" s="158"/>
      <c r="FK59" s="390" t="str">
        <f t="shared" si="46"/>
        <v/>
      </c>
      <c r="FL59" s="158"/>
      <c r="FM59" s="137"/>
      <c r="FN59" s="388" t="str">
        <f t="shared" si="47"/>
        <v/>
      </c>
      <c r="FO59" s="157" t="str">
        <f>IF(VALUE(IF('Vessel List B'!BC58=1,1,IF('Vessel List B'!BC58=2,2,IF('Vessel List B'!BC58=3,3,IF('Vessel List B'!BC58=4,4,IF('Vessel List B'!BC58=5,5,IF('Vessel List B'!BC58=6,6,IF('Vessel List B'!BC58=7,7,IF('Vessel List B'!BC58=8,8,IF('Vessel List B'!BC58=9,9,IF('Vessel List B'!BC58=10,10,IF('Vessel List B'!BC58=11,11,IF('Vessel List B'!BC58=12,12,IF('Vessel List B'!BC58=13,13,IF('Vessel List B'!BC58=14,14,IF('Vessel List B'!BC58=15,15,IF('Vessel List B'!BC58=16,16,0)))))))))))))))))=0," ",VALUE(IF('Vessel List B'!BC58=1,1,IF('Vessel List B'!BC58=2,2,IF('Vessel List B'!BC58=3,3,IF('Vessel List B'!BC58=4,4,IF('Vessel List B'!BC58=5,5,IF('Vessel List B'!BC58=6,6,IF('Vessel List B'!BC58=7,7,IF('Vessel List B'!BC58=8,8,IF('Vessel List B'!BC58=9,9,IF('Vessel List B'!BC58=10,10,IF('Vessel List B'!BC58=11,11,IF('Vessel List B'!BC58=12,12,IF('Vessel List B'!BC58=13,13,IF('Vessel List B'!BC58=14,14,IF('Vessel List B'!BC58=15,15,IF('Vessel List B'!BC58=16,16,0))))))))))))))))))</f>
        <v xml:space="preserve"> </v>
      </c>
      <c r="FP59" s="154"/>
      <c r="FQ59" s="158"/>
      <c r="FR59" s="390" t="str">
        <f t="shared" si="48"/>
        <v/>
      </c>
      <c r="FS59" s="158"/>
      <c r="FT59" s="137"/>
      <c r="FU59" s="388" t="str">
        <f t="shared" si="49"/>
        <v/>
      </c>
      <c r="FV59" s="157" t="str">
        <f>IF(VALUE(IF('Vessel List B'!BP58=1,1,IF('Vessel List B'!BP58=2,2,IF('Vessel List B'!BP58=3,3,IF('Vessel List B'!BP58=4,4,IF('Vessel List B'!BP58=5,5,IF('Vessel List B'!BP58=6,6,IF('Vessel List B'!BP58=7,7,IF('Vessel List B'!BP58=8,8,IF('Vessel List B'!BP58=9,9,IF('Vessel List B'!BP58=10,10,IF('Vessel List B'!BP58=11,11,IF('Vessel List B'!BP58=12,12,IF('Vessel List B'!BP58=13,13,IF('Vessel List B'!BP58=14,14,IF('Vessel List B'!BP58=15,15,IF('Vessel List B'!BP58=16,16,0)))))))))))))))))=0," ",VALUE(IF('Vessel List B'!BP58=1,1,IF('Vessel List B'!BP58=2,2,IF('Vessel List B'!BP58=3,3,IF('Vessel List B'!BP58=4,4,IF('Vessel List B'!BP58=5,5,IF('Vessel List B'!BP58=6,6,IF('Vessel List B'!BP58=7,7,IF('Vessel List B'!BP58=8,8,IF('Vessel List B'!BP58=9,9,IF('Vessel List B'!BP58=10,10,IF('Vessel List B'!BP58=11,11,IF('Vessel List B'!BP58=12,12,IF('Vessel List B'!BP58=13,13,IF('Vessel List B'!BP58=14,14,IF('Vessel List B'!BP58=15,15,IF('Vessel List B'!BP58=16,16,0))))))))))))))))))</f>
        <v xml:space="preserve"> </v>
      </c>
      <c r="FW59" s="154"/>
      <c r="FX59" s="158"/>
      <c r="FY59" s="390" t="str">
        <f t="shared" si="50"/>
        <v/>
      </c>
      <c r="FZ59" s="158"/>
      <c r="GA59" s="137"/>
      <c r="GB59" s="388" t="str">
        <f t="shared" si="51"/>
        <v/>
      </c>
      <c r="GC59" s="157" t="str">
        <f>IF(VALUE(IF('Vessel List B'!CC58=1,1,IF('Vessel List B'!CC58=2,2,IF('Vessel List B'!CC58=3,3,IF('Vessel List B'!CC58=4,4,IF('Vessel List B'!CC58=5,5,IF('Vessel List B'!CC58=6,6,IF('Vessel List B'!CC58=7,7,IF('Vessel List B'!CC58=8,8,IF('Vessel List B'!CC58=9,9,IF('Vessel List B'!CC58=10,10,IF('Vessel List B'!CC58=11,11,IF('Vessel List B'!CC58=12,12,IF('Vessel List B'!CC58=13,13,IF('Vessel List B'!CC58=14,14,IF('Vessel List B'!CC58=15,15,IF('Vessel List B'!CC58=16,16,0)))))))))))))))))=0," ",VALUE(IF('Vessel List B'!CC58=1,1,IF('Vessel List B'!CC58=2,2,IF('Vessel List B'!CC58=3,3,IF('Vessel List B'!CC58=4,4,IF('Vessel List B'!CC58=5,5,IF('Vessel List B'!CC58=6,6,IF('Vessel List B'!CC58=7,7,IF('Vessel List B'!CC58=8,8,IF('Vessel List B'!CC58=9,9,IF('Vessel List B'!CC58=10,10,IF('Vessel List B'!CC58=11,11,IF('Vessel List B'!CC58=12,12,IF('Vessel List B'!CC58=13,13,IF('Vessel List B'!CC58=14,14,IF('Vessel List B'!CC58=15,15,IF('Vessel List B'!CC58=16,16,0))))))))))))))))))</f>
        <v xml:space="preserve"> </v>
      </c>
      <c r="GD59" s="154"/>
      <c r="GE59" s="158"/>
      <c r="GF59" s="390" t="str">
        <f t="shared" si="52"/>
        <v/>
      </c>
      <c r="GG59" s="158"/>
      <c r="GH59" s="137"/>
      <c r="GI59" s="388" t="str">
        <f t="shared" si="53"/>
        <v/>
      </c>
      <c r="GJ59" s="157" t="str">
        <f>IF(VALUE(IF('Vessel List B'!CP58=1,1,IF('Vessel List B'!CP58=2,2,IF('Vessel List B'!CP58=3,3,IF('Vessel List B'!CP58=4,4,IF('Vessel List B'!CP58=5,5,IF('Vessel List B'!CP58=6,6,IF('Vessel List B'!CP58=7,7,IF('Vessel List B'!CP58=8,8,IF('Vessel List B'!CP58=9,9,IF('Vessel List B'!CP58=10,10,IF('Vessel List B'!CP58=11,11,IF('Vessel List B'!CP58=12,12,IF('Vessel List B'!CP58=13,13,IF('Vessel List B'!CP58=14,14,IF('Vessel List B'!CP58=15,15,IF('Vessel List B'!CP58=16,16,0)))))))))))))))))=0," ",VALUE(IF('Vessel List B'!CP58=1,1,IF('Vessel List B'!CP58=2,2,IF('Vessel List B'!CP58=3,3,IF('Vessel List B'!CP58=4,4,IF('Vessel List B'!CP58=5,5,IF('Vessel List B'!CP58=6,6,IF('Vessel List B'!CP58=7,7,IF('Vessel List B'!CP58=8,8,IF('Vessel List B'!CP58=9,9,IF('Vessel List B'!CP58=10,10,IF('Vessel List B'!CP58=11,11,IF('Vessel List B'!CP58=12,12,IF('Vessel List B'!CP58=13,13,IF('Vessel List B'!CP58=14,14,IF('Vessel List B'!CP58=15,15,IF('Vessel List B'!CP58=16,16,0))))))))))))))))))</f>
        <v xml:space="preserve"> </v>
      </c>
      <c r="GK59" s="154"/>
      <c r="GL59" s="158"/>
      <c r="GM59" s="390" t="str">
        <f t="shared" si="54"/>
        <v/>
      </c>
      <c r="GN59" s="158"/>
      <c r="GO59" s="137"/>
      <c r="GP59" s="388" t="str">
        <f t="shared" si="55"/>
        <v/>
      </c>
      <c r="GQ59" s="157" t="str">
        <f>IF(VALUE(IF('Vessel List B'!DC58=1,1,IF('Vessel List B'!DC58=2,2,IF('Vessel List B'!DC58=3,3,IF('Vessel List B'!DC58=4,4,IF('Vessel List B'!DC58=5,5,IF('Vessel List B'!DC58=6,6,IF('Vessel List B'!DC58=7,7,IF('Vessel List B'!DC58=8,8,IF('Vessel List B'!DC58=9,9,IF('Vessel List B'!DC58=10,10,IF('Vessel List B'!DC58=11,11,IF('Vessel List B'!DC58=12,12,IF('Vessel List B'!DC58=13,13,IF('Vessel List B'!DC58=14,14,IF('Vessel List B'!DC58=15,15,IF('Vessel List B'!DC58=16,16,0)))))))))))))))))=0," ",VALUE(IF('Vessel List B'!DC58=1,1,IF('Vessel List B'!DC58=2,2,IF('Vessel List B'!DC58=3,3,IF('Vessel List B'!DC58=4,4,IF('Vessel List B'!DC58=5,5,IF('Vessel List B'!DC58=6,6,IF('Vessel List B'!DC58=7,7,IF('Vessel List B'!DC58=8,8,IF('Vessel List B'!DC58=9,9,IF('Vessel List B'!DC58=10,10,IF('Vessel List B'!DC58=11,11,IF('Vessel List B'!DC58=12,12,IF('Vessel List B'!DC58=13,13,IF('Vessel List B'!DC58=14,14,IF('Vessel List B'!DC58=15,15,IF('Vessel List B'!DC58=16,16,0))))))))))))))))))</f>
        <v xml:space="preserve"> </v>
      </c>
      <c r="GR59" s="154"/>
      <c r="GS59" s="158"/>
      <c r="GT59" s="390" t="str">
        <f t="shared" si="56"/>
        <v/>
      </c>
      <c r="GU59" s="158"/>
      <c r="GV59" s="137"/>
      <c r="GW59" s="388" t="str">
        <f t="shared" si="57"/>
        <v/>
      </c>
      <c r="GX59" s="157" t="str">
        <f>IF(VALUE(IF('Vessel List B'!DP58=1,1,IF('Vessel List B'!DP58=2,2,IF('Vessel List B'!DP58=3,3,IF('Vessel List B'!DP58=4,4,IF('Vessel List B'!DP58=5,5,IF('Vessel List B'!DP58=6,6,IF('Vessel List B'!DP58=7,7,IF('Vessel List B'!DP58=8,8,IF('Vessel List B'!DP58=9,9,IF('Vessel List B'!DP58=10,10,IF('Vessel List B'!DP58=11,11,IF('Vessel List B'!DP58=12,12,IF('Vessel List B'!DP58=13,13,IF('Vessel List B'!DP58=14,14,IF('Vessel List B'!DP58=15,15,IF('Vessel List B'!DP58=16,16,0)))))))))))))))))=0," ",VALUE(IF('Vessel List B'!DP58=1,1,IF('Vessel List B'!DP58=2,2,IF('Vessel List B'!DP58=3,3,IF('Vessel List B'!DP58=4,4,IF('Vessel List B'!DP58=5,5,IF('Vessel List B'!DP58=6,6,IF('Vessel List B'!DP58=7,7,IF('Vessel List B'!DP58=8,8,IF('Vessel List B'!DP58=9,9,IF('Vessel List B'!DP58=10,10,IF('Vessel List B'!DP58=11,11,IF('Vessel List B'!DP58=12,12,IF('Vessel List B'!DP58=13,13,IF('Vessel List B'!DP58=14,14,IF('Vessel List B'!DP58=15,15,IF('Vessel List B'!DP58=16,16,0))))))))))))))))))</f>
        <v xml:space="preserve"> </v>
      </c>
      <c r="GY59" s="154"/>
      <c r="GZ59" s="158"/>
      <c r="HA59" s="390" t="str">
        <f t="shared" si="58"/>
        <v/>
      </c>
      <c r="HB59" s="158"/>
      <c r="HC59" s="137"/>
      <c r="HD59" s="388" t="str">
        <f t="shared" si="59"/>
        <v/>
      </c>
      <c r="HE59" s="157" t="str">
        <f>IF(VALUE(IF('Vessel List B'!EC58=1,1,IF('Vessel List B'!EC58=2,2,IF('Vessel List B'!EC58=3,3,IF('Vessel List B'!EC58=4,4,IF('Vessel List B'!EC58=5,5,IF('Vessel List B'!EC58=6,6,IF('Vessel List B'!EC58=7,7,IF('Vessel List B'!EC58=8,8,IF('Vessel List B'!EC58=9,9,IF('Vessel List B'!EC58=10,10,IF('Vessel List B'!EC58=11,11,IF('Vessel List B'!EC58=12,12,IF('Vessel List B'!EC58=13,13,IF('Vessel List B'!EC58=14,14,IF('Vessel List B'!EC58=15,15,IF('Vessel List B'!EC58=16,16,0)))))))))))))))))=0," ",VALUE(IF('Vessel List B'!EC58=1,1,IF('Vessel List B'!EC58=2,2,IF('Vessel List B'!EC58=3,3,IF('Vessel List B'!EC58=4,4,IF('Vessel List B'!EC58=5,5,IF('Vessel List B'!EC58=6,6,IF('Vessel List B'!EC58=7,7,IF('Vessel List B'!EC58=8,8,IF('Vessel List B'!EC58=9,9,IF('Vessel List B'!EC58=10,10,IF('Vessel List B'!EC58=11,11,IF('Vessel List B'!EC58=12,12,IF('Vessel List B'!EC58=13,13,IF('Vessel List B'!EC58=14,14,IF('Vessel List B'!EC58=15,15,IF('Vessel List B'!EC58=16,16,0))))))))))))))))))</f>
        <v xml:space="preserve"> </v>
      </c>
      <c r="HF59" s="154"/>
      <c r="HG59" s="158"/>
      <c r="HH59" s="390" t="str">
        <f t="shared" si="60"/>
        <v/>
      </c>
      <c r="HI59" s="158"/>
      <c r="HJ59" s="137"/>
      <c r="HK59" s="388" t="str">
        <f t="shared" si="61"/>
        <v/>
      </c>
      <c r="HL59" s="157" t="str">
        <f>IF(VALUE(IF('Vessel List B'!EP58=1,1,IF('Vessel List B'!EP58=2,2,IF('Vessel List B'!EP58=3,3,IF('Vessel List B'!EP58=4,4,IF('Vessel List B'!EP58=5,5,IF('Vessel List B'!EP58=6,6,IF('Vessel List B'!EP58=7,7,IF('Vessel List B'!EP58=8,8,IF('Vessel List B'!EP58=9,9,IF('Vessel List B'!EP58=10,10,IF('Vessel List B'!EP58=11,11,IF('Vessel List B'!EP58=12,12,IF('Vessel List B'!EP58=13,13,IF('Vessel List B'!EP58=14,14,IF('Vessel List B'!EP58=15,15,IF('Vessel List B'!EP58=16,16,0)))))))))))))))))=0," ",VALUE(IF('Vessel List B'!EP58=1,1,IF('Vessel List B'!EP58=2,2,IF('Vessel List B'!EP58=3,3,IF('Vessel List B'!EP58=4,4,IF('Vessel List B'!EP58=5,5,IF('Vessel List B'!EP58=6,6,IF('Vessel List B'!EP58=7,7,IF('Vessel List B'!EP58=8,8,IF('Vessel List B'!EP58=9,9,IF('Vessel List B'!EP58=10,10,IF('Vessel List B'!EP58=11,11,IF('Vessel List B'!EP58=12,12,IF('Vessel List B'!EP58=13,13,IF('Vessel List B'!EP58=14,14,IF('Vessel List B'!EP58=15,15,IF('Vessel List B'!EP58=16,16,0))))))))))))))))))</f>
        <v xml:space="preserve"> </v>
      </c>
      <c r="HM59" s="154"/>
      <c r="HN59" s="158"/>
      <c r="HO59" s="390" t="str">
        <f t="shared" si="62"/>
        <v/>
      </c>
      <c r="HP59" s="158"/>
      <c r="HQ59" s="137"/>
      <c r="HR59" s="388" t="str">
        <f t="shared" si="63"/>
        <v/>
      </c>
      <c r="HS59" s="157" t="str">
        <f>IF(VALUE(IF('Vessel List B'!FC58=1,1,IF('Vessel List B'!FC58=2,2,IF('Vessel List B'!FC58=3,3,IF('Vessel List B'!FC58=4,4,IF('Vessel List B'!FC58=5,5,IF('Vessel List B'!FC58=6,6,IF('Vessel List B'!FC58=7,7,IF('Vessel List B'!FC58=8,8,IF('Vessel List B'!FC58=9,9,IF('Vessel List B'!FC58=10,10,IF('Vessel List B'!FC58=11,11,IF('Vessel List B'!FC58=12,12,IF('Vessel List B'!FC58=13,13,IF('Vessel List B'!FC58=14,14,IF('Vessel List B'!FC58=15,15,IF('Vessel List B'!FC58=16,16,0)))))))))))))))))=0," ",VALUE(IF('Vessel List B'!FC58=1,1,IF('Vessel List B'!FC58=2,2,IF('Vessel List B'!FC58=3,3,IF('Vessel List B'!FC58=4,4,IF('Vessel List B'!FC58=5,5,IF('Vessel List B'!FC58=6,6,IF('Vessel List B'!FC58=7,7,IF('Vessel List B'!FC58=8,8,IF('Vessel List B'!FC58=9,9,IF('Vessel List B'!FC58=10,10,IF('Vessel List B'!FC58=11,11,IF('Vessel List B'!FC58=12,12,IF('Vessel List B'!FC58=13,13,IF('Vessel List B'!FC58=14,14,IF('Vessel List B'!FC58=15,15,IF('Vessel List B'!FC58=16,16,0))))))))))))))))))</f>
        <v xml:space="preserve"> </v>
      </c>
      <c r="HT59" s="154"/>
      <c r="HU59" s="158"/>
      <c r="HV59" s="390" t="str">
        <f t="shared" si="64"/>
        <v/>
      </c>
      <c r="HW59" s="158"/>
      <c r="HX59" s="137"/>
      <c r="HY59" s="388" t="str">
        <f t="shared" si="65"/>
        <v/>
      </c>
      <c r="HZ59" s="157" t="str">
        <f>IF(VALUE(IF('Vessel List B'!FP58=1,1,IF('Vessel List B'!FP58=2,2,IF('Vessel List B'!FP58=3,3,IF('Vessel List B'!FP58=4,4,IF('Vessel List B'!FP58=5,5,IF('Vessel List B'!FP58=6,6,IF('Vessel List B'!FP58=7,7,IF('Vessel List B'!FP58=8,8,IF('Vessel List B'!FP58=9,9,IF('Vessel List B'!FP58=10,10,IF('Vessel List B'!FP58=11,11,IF('Vessel List B'!FP58=12,12,IF('Vessel List B'!FP58=13,13,IF('Vessel List B'!FP58=14,14,IF('Vessel List B'!FP58=15,15,IF('Vessel List B'!FP58=16,16,0)))))))))))))))))=0," ",VALUE(IF('Vessel List B'!FP58=1,1,IF('Vessel List B'!FP58=2,2,IF('Vessel List B'!FP58=3,3,IF('Vessel List B'!FP58=4,4,IF('Vessel List B'!FP58=5,5,IF('Vessel List B'!FP58=6,6,IF('Vessel List B'!FP58=7,7,IF('Vessel List B'!FP58=8,8,IF('Vessel List B'!FP58=9,9,IF('Vessel List B'!FP58=10,10,IF('Vessel List B'!FP58=11,11,IF('Vessel List B'!FP58=12,12,IF('Vessel List B'!FP58=13,13,IF('Vessel List B'!FP58=14,14,IF('Vessel List B'!FP58=15,15,IF('Vessel List B'!FP58=16,16,0))))))))))))))))))</f>
        <v xml:space="preserve"> </v>
      </c>
      <c r="IA59" s="154"/>
      <c r="IB59" s="158"/>
      <c r="IC59" s="390" t="str">
        <f t="shared" si="66"/>
        <v/>
      </c>
      <c r="ID59" s="158"/>
      <c r="IE59" s="137"/>
      <c r="IF59" s="388" t="str">
        <f t="shared" si="67"/>
        <v/>
      </c>
      <c r="IG59" s="157" t="str">
        <f>IF(VALUE(IF('Vessel List B'!GC58=1,1,IF('Vessel List B'!GC58=2,2,IF('Vessel List B'!GC58=3,3,IF('Vessel List B'!GC58=4,4,IF('Vessel List B'!GC58=5,5,IF('Vessel List B'!GC58=6,6,IF('Vessel List B'!GC58=7,7,IF('Vessel List B'!GC58=8,8,IF('Vessel List B'!GC58=9,9,IF('Vessel List B'!GC58=10,10,IF('Vessel List B'!GC58=11,11,IF('Vessel List B'!GC58=12,12,IF('Vessel List B'!GC58=13,13,IF('Vessel List B'!GC58=14,14,IF('Vessel List B'!GC58=15,15,IF('Vessel List B'!GC58=16,16,0)))))))))))))))))=0," ",VALUE(IF('Vessel List B'!GC58=1,1,IF('Vessel List B'!GC58=2,2,IF('Vessel List B'!GC58=3,3,IF('Vessel List B'!GC58=4,4,IF('Vessel List B'!GC58=5,5,IF('Vessel List B'!GC58=6,6,IF('Vessel List B'!GC58=7,7,IF('Vessel List B'!GC58=8,8,IF('Vessel List B'!GC58=9,9,IF('Vessel List B'!GC58=10,10,IF('Vessel List B'!GC58=11,11,IF('Vessel List B'!GC58=12,12,IF('Vessel List B'!GC58=13,13,IF('Vessel List B'!GC58=14,14,IF('Vessel List B'!GC58=15,15,IF('Vessel List B'!GC58=16,16,0))))))))))))))))))</f>
        <v xml:space="preserve"> </v>
      </c>
      <c r="IH59" s="154"/>
      <c r="II59" s="158"/>
      <c r="IJ59" s="390" t="str">
        <f t="shared" si="68"/>
        <v/>
      </c>
      <c r="IK59" s="158"/>
      <c r="IL59" s="137"/>
      <c r="IM59" s="388" t="str">
        <f t="shared" si="69"/>
        <v/>
      </c>
      <c r="IN59" s="157" t="str">
        <f>IF(VALUE(IF('Vessel List B'!GP58=1,1,IF('Vessel List B'!GP58=2,2,IF('Vessel List B'!GP58=3,3,IF('Vessel List B'!GP58=4,4,IF('Vessel List B'!GP58=5,5,IF('Vessel List B'!GP58=6,6,IF('Vessel List B'!GP58=7,7,IF('Vessel List B'!GP58=8,8,IF('Vessel List B'!GP58=9,9,IF('Vessel List B'!GP58=10,10,IF('Vessel List B'!GP58=11,11,IF('Vessel List B'!GP58=12,12,IF('Vessel List B'!GP58=13,13,IF('Vessel List B'!GP58=14,14,IF('Vessel List B'!GP58=15,15,IF('Vessel List B'!GP58=16,16,0)))))))))))))))))=0," ",VALUE(IF('Vessel List B'!GP58=1,1,IF('Vessel List B'!GP58=2,2,IF('Vessel List B'!GP58=3,3,IF('Vessel List B'!GP58=4,4,IF('Vessel List B'!GP58=5,5,IF('Vessel List B'!GP58=6,6,IF('Vessel List B'!GP58=7,7,IF('Vessel List B'!GP58=8,8,IF('Vessel List B'!GP58=9,9,IF('Vessel List B'!GP58=10,10,IF('Vessel List B'!GP58=11,11,IF('Vessel List B'!GP58=12,12,IF('Vessel List B'!GP58=13,13,IF('Vessel List B'!GP58=14,14,IF('Vessel List B'!GP58=15,15,IF('Vessel List B'!GP58=16,16,0))))))))))))))))))</f>
        <v xml:space="preserve"> </v>
      </c>
      <c r="IO59" s="154"/>
      <c r="IP59" s="158"/>
      <c r="IQ59" s="390" t="str">
        <f t="shared" si="70"/>
        <v/>
      </c>
      <c r="IR59" s="158"/>
      <c r="IS59" s="137"/>
      <c r="IT59" s="388" t="str">
        <f t="shared" si="71"/>
        <v/>
      </c>
      <c r="IU59" s="157" t="str">
        <f>IF(VALUE(IF('Vessel List B'!HC58=1,1,IF('Vessel List B'!HC58=2,2,IF('Vessel List B'!HC58=3,3,IF('Vessel List B'!HC58=4,4,IF('Vessel List B'!HC58=5,5,IF('Vessel List B'!HC58=6,6,IF('Vessel List B'!HC58=7,7,IF('Vessel List B'!HC58=8,8,IF('Vessel List B'!HC58=9,9,IF('Vessel List B'!HC58=10,10,IF('Vessel List B'!HC58=11,11,IF('Vessel List B'!HC58=12,12,IF('Vessel List B'!HC58=13,13,IF('Vessel List B'!HC58=14,14,IF('Vessel List B'!HC58=15,15,IF('Vessel List B'!HC58=16,16,0)))))))))))))))))=0," ",VALUE(IF('Vessel List B'!HC58=1,1,IF('Vessel List B'!HC58=2,2,IF('Vessel List B'!HC58=3,3,IF('Vessel List B'!HC58=4,4,IF('Vessel List B'!HC58=5,5,IF('Vessel List B'!HC58=6,6,IF('Vessel List B'!HC58=7,7,IF('Vessel List B'!HC58=8,8,IF('Vessel List B'!HC58=9,9,IF('Vessel List B'!HC58=10,10,IF('Vessel List B'!HC58=11,11,IF('Vessel List B'!HC58=12,12,IF('Vessel List B'!HC58=13,13,IF('Vessel List B'!HC58=14,14,IF('Vessel List B'!HC58=15,15,IF('Vessel List B'!HC58=16,16,0))))))))))))))))))</f>
        <v xml:space="preserve"> </v>
      </c>
      <c r="IV59" s="154"/>
      <c r="IW59" s="158"/>
      <c r="IX59" s="390" t="str">
        <f t="shared" si="72"/>
        <v/>
      </c>
      <c r="IY59" s="158"/>
      <c r="IZ59" s="137"/>
      <c r="JA59" s="388" t="str">
        <f t="shared" si="73"/>
        <v/>
      </c>
      <c r="JB59" s="157" t="str">
        <f>IF(VALUE(IF('Vessel List B'!HP58=1,1,IF('Vessel List B'!HP58=2,2,IF('Vessel List B'!HP58=3,3,IF('Vessel List B'!HP58=4,4,IF('Vessel List B'!HP58=5,5,IF('Vessel List B'!HP58=6,6,IF('Vessel List B'!HP58=7,7,IF('Vessel List B'!HP58=8,8,IF('Vessel List B'!HP58=9,9,IF('Vessel List B'!HP58=10,10,IF('Vessel List B'!HP58=11,11,IF('Vessel List B'!HP58=12,12,IF('Vessel List B'!HP58=13,13,IF('Vessel List B'!HP58=14,14,IF('Vessel List B'!HP58=15,15,IF('Vessel List B'!HP58=16,16,0)))))))))))))))))=0," ",VALUE(IF('Vessel List B'!HP58=1,1,IF('Vessel List B'!HP58=2,2,IF('Vessel List B'!HP58=3,3,IF('Vessel List B'!HP58=4,4,IF('Vessel List B'!HP58=5,5,IF('Vessel List B'!HP58=6,6,IF('Vessel List B'!HP58=7,7,IF('Vessel List B'!HP58=8,8,IF('Vessel List B'!HP58=9,9,IF('Vessel List B'!HP58=10,10,IF('Vessel List B'!HP58=11,11,IF('Vessel List B'!HP58=12,12,IF('Vessel List B'!HP58=13,13,IF('Vessel List B'!HP58=14,14,IF('Vessel List B'!HP58=15,15,IF('Vessel List B'!HP58=16,16,0))))))))))))))))))</f>
        <v xml:space="preserve"> </v>
      </c>
      <c r="JC59" s="154"/>
      <c r="JD59" s="158"/>
      <c r="JE59" s="390" t="str">
        <f t="shared" si="74"/>
        <v/>
      </c>
      <c r="JF59" s="158"/>
      <c r="JG59" s="137"/>
      <c r="JH59" s="388" t="str">
        <f t="shared" si="75"/>
        <v/>
      </c>
      <c r="JI59" s="157" t="str">
        <f>IF(VALUE(IF('Vessel List B'!IC58=1,1,IF('Vessel List B'!IC58=2,2,IF('Vessel List B'!IC58=3,3,IF('Vessel List B'!IC58=4,4,IF('Vessel List B'!IC58=5,5,IF('Vessel List B'!IC58=6,6,IF('Vessel List B'!IC58=7,7,IF('Vessel List B'!IC58=8,8,IF('Vessel List B'!IC58=9,9,IF('Vessel List B'!IC58=10,10,IF('Vessel List B'!IC58=11,11,IF('Vessel List B'!IC58=12,12,IF('Vessel List B'!IC58=13,13,IF('Vessel List B'!IC58=14,14,IF('Vessel List B'!IC58=15,15,IF('Vessel List B'!IC58=16,16,0)))))))))))))))))=0," ",VALUE(IF('Vessel List B'!IC58=1,1,IF('Vessel List B'!IC58=2,2,IF('Vessel List B'!IC58=3,3,IF('Vessel List B'!IC58=4,4,IF('Vessel List B'!IC58=5,5,IF('Vessel List B'!IC58=6,6,IF('Vessel List B'!IC58=7,7,IF('Vessel List B'!IC58=8,8,IF('Vessel List B'!IC58=9,9,IF('Vessel List B'!IC58=10,10,IF('Vessel List B'!IC58=11,11,IF('Vessel List B'!IC58=12,12,IF('Vessel List B'!IC58=13,13,IF('Vessel List B'!IC58=14,14,IF('Vessel List B'!IC58=15,15,IF('Vessel List B'!IC58=16,16,0))))))))))))))))))</f>
        <v xml:space="preserve"> </v>
      </c>
      <c r="JJ59" s="154"/>
      <c r="JK59" s="158"/>
      <c r="JL59" s="390" t="str">
        <f t="shared" si="76"/>
        <v/>
      </c>
      <c r="JM59" s="158"/>
      <c r="JN59" s="137"/>
      <c r="JO59" s="388" t="str">
        <f t="shared" si="77"/>
        <v/>
      </c>
      <c r="JP59" s="157" t="str">
        <f>IF(VALUE(IF('Vessel List B'!IP58=1,1,IF('Vessel List B'!IP58=2,2,IF('Vessel List B'!IP58=3,3,IF('Vessel List B'!IP58=4,4,IF('Vessel List B'!IP58=5,5,IF('Vessel List B'!IP58=6,6,IF('Vessel List B'!IP58=7,7,IF('Vessel List B'!IP58=8,8,IF('Vessel List B'!IP58=9,9,IF('Vessel List B'!IP58=10,10,IF('Vessel List B'!IP58=11,11,IF('Vessel List B'!IP58=12,12,IF('Vessel List B'!IP58=13,13,IF('Vessel List B'!IP58=14,14,IF('Vessel List B'!IP58=15,15,IF('Vessel List B'!IP58=16,16,0)))))))))))))))))=0," ",VALUE(IF('Vessel List B'!IP58=1,1,IF('Vessel List B'!IP58=2,2,IF('Vessel List B'!IP58=3,3,IF('Vessel List B'!IP58=4,4,IF('Vessel List B'!IP58=5,5,IF('Vessel List B'!IP58=6,6,IF('Vessel List B'!IP58=7,7,IF('Vessel List B'!IP58=8,8,IF('Vessel List B'!IP58=9,9,IF('Vessel List B'!IP58=10,10,IF('Vessel List B'!IP58=11,11,IF('Vessel List B'!IP58=12,12,IF('Vessel List B'!IP58=13,13,IF('Vessel List B'!IP58=14,14,IF('Vessel List B'!IP58=15,15,IF('Vessel List B'!IP58=16,16,0))))))))))))))))))</f>
        <v xml:space="preserve"> </v>
      </c>
      <c r="JQ59" s="154"/>
      <c r="JR59" s="158"/>
      <c r="JS59" s="390" t="str">
        <f t="shared" si="78"/>
        <v/>
      </c>
      <c r="JT59" s="158"/>
      <c r="JU59" s="137"/>
      <c r="JV59" s="397" t="str">
        <f t="shared" si="79"/>
        <v/>
      </c>
      <c r="JW59" s="403"/>
    </row>
    <row r="60" spans="1:283" ht="15" x14ac:dyDescent="0.25">
      <c r="A60" s="132">
        <f>'Vessel List A'!B59</f>
        <v>41634</v>
      </c>
      <c r="B60" s="157" t="str">
        <f>IF(VALUE(IF('Vessel List A'!C59=1,1,IF('Vessel List A'!C59=2,2,IF('Vessel List A'!C59=3,3,IF('Vessel List A'!C59=4,4,IF('Vessel List A'!C59=5,5,IF('Vessel List A'!C59=6,6,IF('Vessel List A'!C59=7,7,IF('Vessel List A'!C59=8,8,IF('Vessel List A'!C59=9,9,IF('Vessel List A'!C59=10,10,IF('Vessel List A'!C59=11,11,IF('Vessel List A'!C59=12,12,IF('Vessel List A'!C59=13,13,IF('Vessel List A'!C59=14,14,IF('Vessel List A'!C59=15,15,IF('Vessel List A'!C59=16,16,0)))))))))))))))))=0," ",VALUE(IF('Vessel List A'!C59=1,1,IF('Vessel List A'!C59=2,2,IF('Vessel List A'!C59=3,3,IF('Vessel List A'!C59=4,4,IF('Vessel List A'!C59=5,5,IF('Vessel List A'!C59=6,6,IF('Vessel List A'!C59=7,7,IF('Vessel List A'!C59=8,8,IF('Vessel List A'!C59=9,9,IF('Vessel List A'!C59=10,10,IF('Vessel List A'!C59=11,11,IF('Vessel List A'!C59=12,12,IF('Vessel List A'!C59=13,13,IF('Vessel List A'!C59=14,14,IF('Vessel List A'!C59=15,15,IF('Vessel List A'!C59=16,16,0))))))))))))))))))</f>
        <v xml:space="preserve"> </v>
      </c>
      <c r="C60" s="154"/>
      <c r="D60" s="158"/>
      <c r="E60" s="390" t="str">
        <f t="shared" si="0"/>
        <v/>
      </c>
      <c r="F60" s="158"/>
      <c r="G60" s="137"/>
      <c r="H60" s="388" t="str">
        <f t="shared" si="1"/>
        <v/>
      </c>
      <c r="I60" s="157" t="str">
        <f>IF(VALUE(IF('Vessel List A'!P59=1,1,IF('Vessel List A'!P59=2,2,IF('Vessel List A'!P59=3,3,IF('Vessel List A'!P59=4,4,IF('Vessel List A'!P59=5,5,IF('Vessel List A'!P59=6,6,IF('Vessel List A'!P59=7,7,IF('Vessel List A'!P59=8,8,IF('Vessel List A'!P59=9,9,IF('Vessel List A'!P59=10,10,IF('Vessel List A'!P59=11,11,IF('Vessel List A'!P59=12,12,IF('Vessel List A'!P59=13,13,IF('Vessel List A'!P59=14,14,IF('Vessel List A'!P59=15,15,IF('Vessel List A'!P59=16,16,0)))))))))))))))))=0," ",VALUE(IF('Vessel List A'!P59=1,1,IF('Vessel List A'!P59=2,2,IF('Vessel List A'!P59=3,3,IF('Vessel List A'!P59=4,4,IF('Vessel List A'!P59=5,5,IF('Vessel List A'!P59=6,6,IF('Vessel List A'!P59=7,7,IF('Vessel List A'!P59=8,8,IF('Vessel List A'!P59=9,9,IF('Vessel List A'!P59=10,10,IF('Vessel List A'!P59=11,11,IF('Vessel List A'!P59=12,12,IF('Vessel List A'!P59=13,13,IF('Vessel List A'!P59=14,14,IF('Vessel List A'!P59=15,15,IF('Vessel List A'!P59=16,16,0))))))))))))))))))</f>
        <v xml:space="preserve"> </v>
      </c>
      <c r="J60" s="154"/>
      <c r="K60" s="158"/>
      <c r="L60" s="390" t="str">
        <f t="shared" si="2"/>
        <v/>
      </c>
      <c r="M60" s="158"/>
      <c r="N60" s="137"/>
      <c r="O60" s="388" t="str">
        <f t="shared" si="3"/>
        <v/>
      </c>
      <c r="P60" s="157" t="str">
        <f>IF(VALUE(IF('Vessel List A'!AC59=1,1,IF('Vessel List A'!AC59=2,2,IF('Vessel List A'!AC59=3,3,IF('Vessel List A'!AC59=4,4,IF('Vessel List A'!AC59=5,5,IF('Vessel List A'!AC59=6,6,IF('Vessel List A'!AC59=7,7,IF('Vessel List A'!AC59=8,8,IF('Vessel List A'!AC59=9,9,IF('Vessel List A'!AC59=10,10,IF('Vessel List A'!AC59=11,11,IF('Vessel List A'!AC59=12,12,IF('Vessel List A'!AC59=13,13,IF('Vessel List A'!AC59=14,14,IF('Vessel List A'!AC59=15,15,IF('Vessel List A'!AC59=16,16,0)))))))))))))))))=0," ",VALUE(IF('Vessel List A'!AC59=1,1,IF('Vessel List A'!AC59=2,2,IF('Vessel List A'!AC59=3,3,IF('Vessel List A'!AC59=4,4,IF('Vessel List A'!AC59=5,5,IF('Vessel List A'!AC59=6,6,IF('Vessel List A'!AC59=7,7,IF('Vessel List A'!AC59=8,8,IF('Vessel List A'!AC59=9,9,IF('Vessel List A'!AC59=10,10,IF('Vessel List A'!AC59=11,11,IF('Vessel List A'!AC59=12,12,IF('Vessel List A'!AC59=13,13,IF('Vessel List A'!AC59=14,14,IF('Vessel List A'!AC59=15,15,IF('Vessel List A'!AC59=16,16,0))))))))))))))))))</f>
        <v xml:space="preserve"> </v>
      </c>
      <c r="Q60" s="154"/>
      <c r="R60" s="158"/>
      <c r="S60" s="390" t="str">
        <f t="shared" si="4"/>
        <v/>
      </c>
      <c r="T60" s="158"/>
      <c r="U60" s="137"/>
      <c r="V60" s="388" t="str">
        <f t="shared" si="5"/>
        <v/>
      </c>
      <c r="W60" s="157" t="str">
        <f>IF(VALUE(IF('Vessel List A'!AP59=1,1,IF('Vessel List A'!AP59=2,2,IF('Vessel List A'!AP59=3,3,IF('Vessel List A'!AP59=4,4,IF('Vessel List A'!AP59=5,5,IF('Vessel List A'!AP59=6,6,IF('Vessel List A'!AP59=7,7,IF('Vessel List A'!AP59=8,8,IF('Vessel List A'!AP59=9,9,IF('Vessel List A'!AP59=10,10,IF('Vessel List A'!AP59=11,11,IF('Vessel List A'!AP59=12,12,IF('Vessel List A'!AP59=13,13,IF('Vessel List A'!AP59=14,14,IF('Vessel List A'!AP59=15,15,IF('Vessel List A'!AP59=16,16,0)))))))))))))))))=0," ",VALUE(IF('Vessel List A'!AP59=1,1,IF('Vessel List A'!AP59=2,2,IF('Vessel List A'!AP59=3,3,IF('Vessel List A'!AP59=4,4,IF('Vessel List A'!AP59=5,5,IF('Vessel List A'!AP59=6,6,IF('Vessel List A'!AP59=7,7,IF('Vessel List A'!AP59=8,8,IF('Vessel List A'!AP59=9,9,IF('Vessel List A'!AP59=10,10,IF('Vessel List A'!AP59=11,11,IF('Vessel List A'!AP59=12,12,IF('Vessel List A'!AP59=13,13,IF('Vessel List A'!AP59=14,14,IF('Vessel List A'!AP59=15,15,IF('Vessel List A'!AP59=16,16,0))))))))))))))))))</f>
        <v xml:space="preserve"> </v>
      </c>
      <c r="X60" s="154"/>
      <c r="Y60" s="158"/>
      <c r="Z60" s="390" t="str">
        <f t="shared" si="6"/>
        <v/>
      </c>
      <c r="AA60" s="158"/>
      <c r="AB60" s="137"/>
      <c r="AC60" s="388" t="str">
        <f t="shared" si="7"/>
        <v/>
      </c>
      <c r="AD60" s="157" t="str">
        <f>IF(VALUE(IF('Vessel List A'!BC59=1,1,IF('Vessel List A'!BC59=2,2,IF('Vessel List A'!BC59=3,3,IF('Vessel List A'!BC59=4,4,IF('Vessel List A'!BC59=5,5,IF('Vessel List A'!BC59=6,6,IF('Vessel List A'!BC59=7,7,IF('Vessel List A'!BC59=8,8,IF('Vessel List A'!BC59=9,9,IF('Vessel List A'!BC59=10,10,IF('Vessel List A'!BC59=11,11,IF('Vessel List A'!BC59=12,12,IF('Vessel List A'!BC59=13,13,IF('Vessel List A'!BC59=14,14,IF('Vessel List A'!BC59=15,15,IF('Vessel List A'!BC59=16,16,0)))))))))))))))))=0," ",VALUE(IF('Vessel List A'!BC59=1,1,IF('Vessel List A'!BC59=2,2,IF('Vessel List A'!BC59=3,3,IF('Vessel List A'!BC59=4,4,IF('Vessel List A'!BC59=5,5,IF('Vessel List A'!BC59=6,6,IF('Vessel List A'!BC59=7,7,IF('Vessel List A'!BC59=8,8,IF('Vessel List A'!BC59=9,9,IF('Vessel List A'!BC59=10,10,IF('Vessel List A'!BC59=11,11,IF('Vessel List A'!BC59=12,12,IF('Vessel List A'!BC59=13,13,IF('Vessel List A'!BC59=14,14,IF('Vessel List A'!BC59=15,15,IF('Vessel List A'!BC59=16,16,0))))))))))))))))))</f>
        <v xml:space="preserve"> </v>
      </c>
      <c r="AE60" s="154"/>
      <c r="AF60" s="158"/>
      <c r="AG60" s="390" t="str">
        <f t="shared" si="8"/>
        <v/>
      </c>
      <c r="AH60" s="158"/>
      <c r="AI60" s="137"/>
      <c r="AJ60" s="388" t="str">
        <f t="shared" si="9"/>
        <v/>
      </c>
      <c r="AK60" s="157" t="str">
        <f>IF(VALUE(IF('Vessel List A'!BP59=1,1,IF('Vessel List A'!BP59=2,2,IF('Vessel List A'!BP59=3,3,IF('Vessel List A'!BP59=4,4,IF('Vessel List A'!BP59=5,5,IF('Vessel List A'!BP59=6,6,IF('Vessel List A'!BP59=7,7,IF('Vessel List A'!BP59=8,8,IF('Vessel List A'!BP59=9,9,IF('Vessel List A'!BP59=10,10,IF('Vessel List A'!BP59=11,11,IF('Vessel List A'!BP59=12,12,IF('Vessel List A'!BP59=13,13,IF('Vessel List A'!BP59=14,14,IF('Vessel List A'!BP59=15,15,IF('Vessel List A'!BP59=16,16,0)))))))))))))))))=0," ",VALUE(IF('Vessel List A'!BP59=1,1,IF('Vessel List A'!BP59=2,2,IF('Vessel List A'!BP59=3,3,IF('Vessel List A'!BP59=4,4,IF('Vessel List A'!BP59=5,5,IF('Vessel List A'!BP59=6,6,IF('Vessel List A'!BP59=7,7,IF('Vessel List A'!BP59=8,8,IF('Vessel List A'!BP59=9,9,IF('Vessel List A'!BP59=10,10,IF('Vessel List A'!BP59=11,11,IF('Vessel List A'!BP59=12,12,IF('Vessel List A'!BP59=13,13,IF('Vessel List A'!BP59=14,14,IF('Vessel List A'!BP59=15,15,IF('Vessel List A'!BP59=16,16,0))))))))))))))))))</f>
        <v xml:space="preserve"> </v>
      </c>
      <c r="AL60" s="154"/>
      <c r="AM60" s="158"/>
      <c r="AN60" s="390" t="str">
        <f t="shared" si="10"/>
        <v/>
      </c>
      <c r="AO60" s="158"/>
      <c r="AP60" s="137"/>
      <c r="AQ60" s="388" t="str">
        <f t="shared" si="11"/>
        <v/>
      </c>
      <c r="AR60" s="157" t="str">
        <f>IF(VALUE(IF('Vessel List A'!CC59=1,1,IF('Vessel List A'!CC59=2,2,IF('Vessel List A'!CC59=3,3,IF('Vessel List A'!CC59=4,4,IF('Vessel List A'!CC59=5,5,IF('Vessel List A'!CC59=6,6,IF('Vessel List A'!CC59=7,7,IF('Vessel List A'!CC59=8,8,IF('Vessel List A'!CC59=9,9,IF('Vessel List A'!CC59=10,10,IF('Vessel List A'!CC59=11,11,IF('Vessel List A'!CC59=12,12,IF('Vessel List A'!CC59=13,13,IF('Vessel List A'!CC59=14,14,IF('Vessel List A'!CC59=15,15,IF('Vessel List A'!CC59=16,16,0)))))))))))))))))=0," ",VALUE(IF('Vessel List A'!CC59=1,1,IF('Vessel List A'!CC59=2,2,IF('Vessel List A'!CC59=3,3,IF('Vessel List A'!CC59=4,4,IF('Vessel List A'!CC59=5,5,IF('Vessel List A'!CC59=6,6,IF('Vessel List A'!CC59=7,7,IF('Vessel List A'!CC59=8,8,IF('Vessel List A'!CC59=9,9,IF('Vessel List A'!CC59=10,10,IF('Vessel List A'!CC59=11,11,IF('Vessel List A'!CC59=12,12,IF('Vessel List A'!CC59=13,13,IF('Vessel List A'!CC59=14,14,IF('Vessel List A'!CC59=15,15,IF('Vessel List A'!CC59=16,16,0))))))))))))))))))</f>
        <v xml:space="preserve"> </v>
      </c>
      <c r="AS60" s="154"/>
      <c r="AT60" s="158"/>
      <c r="AU60" s="390" t="str">
        <f t="shared" si="12"/>
        <v/>
      </c>
      <c r="AV60" s="158"/>
      <c r="AW60" s="137"/>
      <c r="AX60" s="388" t="str">
        <f t="shared" si="13"/>
        <v/>
      </c>
      <c r="AY60" s="157" t="str">
        <f>IF(VALUE(IF('Vessel List A'!CP59=1,1,IF('Vessel List A'!CP59=2,2,IF('Vessel List A'!CP59=3,3,IF('Vessel List A'!CP59=4,4,IF('Vessel List A'!CP59=5,5,IF('Vessel List A'!CP59=6,6,IF('Vessel List A'!CP59=7,7,IF('Vessel List A'!CP59=8,8,IF('Vessel List A'!CP59=9,9,IF('Vessel List A'!CP59=10,10,IF('Vessel List A'!CP59=11,11,IF('Vessel List A'!CP59=12,12,IF('Vessel List A'!CP59=13,13,IF('Vessel List A'!CP59=14,14,IF('Vessel List A'!CP59=15,15,IF('Vessel List A'!CP59=16,16,0)))))))))))))))))=0," ",VALUE(IF('Vessel List A'!CP59=1,1,IF('Vessel List A'!CP59=2,2,IF('Vessel List A'!CP59=3,3,IF('Vessel List A'!CP59=4,4,IF('Vessel List A'!CP59=5,5,IF('Vessel List A'!CP59=6,6,IF('Vessel List A'!CP59=7,7,IF('Vessel List A'!CP59=8,8,IF('Vessel List A'!CP59=9,9,IF('Vessel List A'!CP59=10,10,IF('Vessel List A'!CP59=11,11,IF('Vessel List A'!CP59=12,12,IF('Vessel List A'!CP59=13,13,IF('Vessel List A'!CP59=14,14,IF('Vessel List A'!CP59=15,15,IF('Vessel List A'!CP59=16,16,0))))))))))))))))))</f>
        <v xml:space="preserve"> </v>
      </c>
      <c r="AZ60" s="154"/>
      <c r="BA60" s="158"/>
      <c r="BB60" s="390" t="str">
        <f t="shared" si="14"/>
        <v/>
      </c>
      <c r="BC60" s="158"/>
      <c r="BD60" s="137"/>
      <c r="BE60" s="388" t="str">
        <f t="shared" si="15"/>
        <v/>
      </c>
      <c r="BF60" s="157" t="str">
        <f>IF(VALUE(IF('Vessel List A'!DC59=1,1,IF('Vessel List A'!DC59=2,2,IF('Vessel List A'!DC59=3,3,IF('Vessel List A'!DC59=4,4,IF('Vessel List A'!DC59=5,5,IF('Vessel List A'!DC59=6,6,IF('Vessel List A'!DC59=7,7,IF('Vessel List A'!DC59=8,8,IF('Vessel List A'!DC59=9,9,IF('Vessel List A'!DC59=10,10,IF('Vessel List A'!DC59=11,11,IF('Vessel List A'!DC59=12,12,IF('Vessel List A'!DC59=13,13,IF('Vessel List A'!DC59=14,14,IF('Vessel List A'!DC59=15,15,IF('Vessel List A'!DC59=16,16,0)))))))))))))))))=0," ",VALUE(IF('Vessel List A'!DC59=1,1,IF('Vessel List A'!DC59=2,2,IF('Vessel List A'!DC59=3,3,IF('Vessel List A'!DC59=4,4,IF('Vessel List A'!DC59=5,5,IF('Vessel List A'!DC59=6,6,IF('Vessel List A'!DC59=7,7,IF('Vessel List A'!DC59=8,8,IF('Vessel List A'!DC59=9,9,IF('Vessel List A'!DC59=10,10,IF('Vessel List A'!DC59=11,11,IF('Vessel List A'!DC59=12,12,IF('Vessel List A'!DC59=13,13,IF('Vessel List A'!DC59=14,14,IF('Vessel List A'!DC59=15,15,IF('Vessel List A'!DC59=16,16,0))))))))))))))))))</f>
        <v xml:space="preserve"> </v>
      </c>
      <c r="BG60" s="154"/>
      <c r="BH60" s="158"/>
      <c r="BI60" s="390" t="str">
        <f t="shared" si="16"/>
        <v/>
      </c>
      <c r="BJ60" s="158"/>
      <c r="BK60" s="137"/>
      <c r="BL60" s="388" t="str">
        <f t="shared" si="17"/>
        <v/>
      </c>
      <c r="BM60" s="157" t="str">
        <f>IF(VALUE(IF('Vessel List A'!DP59=1,1,IF('Vessel List A'!DP59=2,2,IF('Vessel List A'!DP59=3,3,IF('Vessel List A'!DP59=4,4,IF('Vessel List A'!DP59=5,5,IF('Vessel List A'!DP59=6,6,IF('Vessel List A'!DP59=7,7,IF('Vessel List A'!DP59=8,8,IF('Vessel List A'!DP59=9,9,IF('Vessel List A'!DP59=10,10,IF('Vessel List A'!DP59=11,11,IF('Vessel List A'!DP59=12,12,IF('Vessel List A'!DP59=13,13,IF('Vessel List A'!DP59=14,14,IF('Vessel List A'!DP59=15,15,IF('Vessel List A'!DP59=16,16,0)))))))))))))))))=0," ",VALUE(IF('Vessel List A'!DP59=1,1,IF('Vessel List A'!DP59=2,2,IF('Vessel List A'!DP59=3,3,IF('Vessel List A'!DP59=4,4,IF('Vessel List A'!DP59=5,5,IF('Vessel List A'!DP59=6,6,IF('Vessel List A'!DP59=7,7,IF('Vessel List A'!DP59=8,8,IF('Vessel List A'!DP59=9,9,IF('Vessel List A'!DP59=10,10,IF('Vessel List A'!DP59=11,11,IF('Vessel List A'!DP59=12,12,IF('Vessel List A'!DP59=13,13,IF('Vessel List A'!DP59=14,14,IF('Vessel List A'!DP59=15,15,IF('Vessel List A'!DP59=16,16,0))))))))))))))))))</f>
        <v xml:space="preserve"> </v>
      </c>
      <c r="BN60" s="154"/>
      <c r="BO60" s="158"/>
      <c r="BP60" s="390" t="str">
        <f t="shared" si="18"/>
        <v/>
      </c>
      <c r="BQ60" s="158"/>
      <c r="BR60" s="137"/>
      <c r="BS60" s="388" t="str">
        <f t="shared" si="19"/>
        <v/>
      </c>
      <c r="BT60" s="157" t="str">
        <f>IF(VALUE(IF('Vessel List A'!EC59=1,1,IF('Vessel List A'!EC59=2,2,IF('Vessel List A'!EC59=3,3,IF('Vessel List A'!EC59=4,4,IF('Vessel List A'!EC59=5,5,IF('Vessel List A'!EC59=6,6,IF('Vessel List A'!EC59=7,7,IF('Vessel List A'!EC59=8,8,IF('Vessel List A'!EC59=9,9,IF('Vessel List A'!EC59=10,10,IF('Vessel List A'!EC59=11,11,IF('Vessel List A'!EC59=12,12,IF('Vessel List A'!EC59=13,13,IF('Vessel List A'!EC59=14,14,IF('Vessel List A'!EC59=15,15,IF('Vessel List A'!EC59=16,16,0)))))))))))))))))=0," ",VALUE(IF('Vessel List A'!EC59=1,1,IF('Vessel List A'!EC59=2,2,IF('Vessel List A'!EC59=3,3,IF('Vessel List A'!EC59=4,4,IF('Vessel List A'!EC59=5,5,IF('Vessel List A'!EC59=6,6,IF('Vessel List A'!EC59=7,7,IF('Vessel List A'!EC59=8,8,IF('Vessel List A'!EC59=9,9,IF('Vessel List A'!EC59=10,10,IF('Vessel List A'!EC59=11,11,IF('Vessel List A'!EC59=12,12,IF('Vessel List A'!EC59=13,13,IF('Vessel List A'!EC59=14,14,IF('Vessel List A'!EC59=15,15,IF('Vessel List A'!EC59=16,16,0))))))))))))))))))</f>
        <v xml:space="preserve"> </v>
      </c>
      <c r="BU60" s="154"/>
      <c r="BV60" s="158"/>
      <c r="BW60" s="390" t="str">
        <f t="shared" si="20"/>
        <v/>
      </c>
      <c r="BX60" s="158"/>
      <c r="BY60" s="137"/>
      <c r="BZ60" s="388" t="str">
        <f t="shared" si="21"/>
        <v/>
      </c>
      <c r="CA60" s="157" t="str">
        <f>IF(VALUE(IF('Vessel List A'!EP59=1,1,IF('Vessel List A'!EP59=2,2,IF('Vessel List A'!EP59=3,3,IF('Vessel List A'!EP59=4,4,IF('Vessel List A'!EP59=5,5,IF('Vessel List A'!EP59=6,6,IF('Vessel List A'!EP59=7,7,IF('Vessel List A'!EP59=8,8,IF('Vessel List A'!EP59=9,9,IF('Vessel List A'!EP59=10,10,IF('Vessel List A'!EP59=11,11,IF('Vessel List A'!EP59=12,12,IF('Vessel List A'!EP59=13,13,IF('Vessel List A'!EP59=14,14,IF('Vessel List A'!EP59=15,15,IF('Vessel List A'!EP59=16,16,0)))))))))))))))))=0," ",VALUE(IF('Vessel List A'!EP59=1,1,IF('Vessel List A'!EP59=2,2,IF('Vessel List A'!EP59=3,3,IF('Vessel List A'!EP59=4,4,IF('Vessel List A'!EP59=5,5,IF('Vessel List A'!EP59=6,6,IF('Vessel List A'!EP59=7,7,IF('Vessel List A'!EP59=8,8,IF('Vessel List A'!EP59=9,9,IF('Vessel List A'!EP59=10,10,IF('Vessel List A'!EP59=11,11,IF('Vessel List A'!EP59=12,12,IF('Vessel List A'!EP59=13,13,IF('Vessel List A'!EP59=14,14,IF('Vessel List A'!EP59=15,15,IF('Vessel List A'!EP59=16,16,0))))))))))))))))))</f>
        <v xml:space="preserve"> </v>
      </c>
      <c r="CB60" s="154"/>
      <c r="CC60" s="158"/>
      <c r="CD60" s="390" t="str">
        <f t="shared" si="22"/>
        <v/>
      </c>
      <c r="CE60" s="158"/>
      <c r="CF60" s="137"/>
      <c r="CG60" s="388" t="str">
        <f t="shared" si="23"/>
        <v/>
      </c>
      <c r="CH60" s="157" t="str">
        <f>IF(VALUE(IF('Vessel List A'!FC59=1,1,IF('Vessel List A'!FC59=2,2,IF('Vessel List A'!FC59=3,3,IF('Vessel List A'!FC59=4,4,IF('Vessel List A'!FC59=5,5,IF('Vessel List A'!FC59=6,6,IF('Vessel List A'!FC59=7,7,IF('Vessel List A'!FC59=8,8,IF('Vessel List A'!FC59=9,9,IF('Vessel List A'!FC59=10,10,IF('Vessel List A'!FC59=11,11,IF('Vessel List A'!FC59=12,12,IF('Vessel List A'!FC59=13,13,IF('Vessel List A'!FC59=14,14,IF('Vessel List A'!FC59=15,15,IF('Vessel List A'!FC59=16,16,0)))))))))))))))))=0," ",VALUE(IF('Vessel List A'!FC59=1,1,IF('Vessel List A'!FC59=2,2,IF('Vessel List A'!FC59=3,3,IF('Vessel List A'!FC59=4,4,IF('Vessel List A'!FC59=5,5,IF('Vessel List A'!FC59=6,6,IF('Vessel List A'!FC59=7,7,IF('Vessel List A'!FC59=8,8,IF('Vessel List A'!FC59=9,9,IF('Vessel List A'!FC59=10,10,IF('Vessel List A'!FC59=11,11,IF('Vessel List A'!FC59=12,12,IF('Vessel List A'!FC59=13,13,IF('Vessel List A'!FC59=14,14,IF('Vessel List A'!FC59=15,15,IF('Vessel List A'!FC59=16,16,0))))))))))))))))))</f>
        <v xml:space="preserve"> </v>
      </c>
      <c r="CI60" s="154"/>
      <c r="CJ60" s="158"/>
      <c r="CK60" s="390" t="str">
        <f t="shared" si="24"/>
        <v/>
      </c>
      <c r="CL60" s="158"/>
      <c r="CM60" s="137"/>
      <c r="CN60" s="388" t="str">
        <f t="shared" si="25"/>
        <v/>
      </c>
      <c r="CO60" s="157" t="str">
        <f>IF(VALUE(IF('Vessel List A'!FP59=1,1,IF('Vessel List A'!FP59=2,2,IF('Vessel List A'!FP59=3,3,IF('Vessel List A'!FP59=4,4,IF('Vessel List A'!FP59=5,5,IF('Vessel List A'!FP59=6,6,IF('Vessel List A'!FP59=7,7,IF('Vessel List A'!FP59=8,8,IF('Vessel List A'!FP59=9,9,IF('Vessel List A'!FP59=10,10,IF('Vessel List A'!FP59=11,11,IF('Vessel List A'!FP59=12,12,IF('Vessel List A'!FP59=13,13,IF('Vessel List A'!FP59=14,14,IF('Vessel List A'!FP59=15,15,IF('Vessel List A'!FP59=16,16,0)))))))))))))))))=0," ",VALUE(IF('Vessel List A'!FP59=1,1,IF('Vessel List A'!FP59=2,2,IF('Vessel List A'!FP59=3,3,IF('Vessel List A'!FP59=4,4,IF('Vessel List A'!FP59=5,5,IF('Vessel List A'!FP59=6,6,IF('Vessel List A'!FP59=7,7,IF('Vessel List A'!FP59=8,8,IF('Vessel List A'!FP59=9,9,IF('Vessel List A'!FP59=10,10,IF('Vessel List A'!FP59=11,11,IF('Vessel List A'!FP59=12,12,IF('Vessel List A'!FP59=13,13,IF('Vessel List A'!FP59=14,14,IF('Vessel List A'!FP59=15,15,IF('Vessel List A'!FP59=16,16,0))))))))))))))))))</f>
        <v xml:space="preserve"> </v>
      </c>
      <c r="CP60" s="154"/>
      <c r="CQ60" s="158"/>
      <c r="CR60" s="390" t="str">
        <f t="shared" si="26"/>
        <v/>
      </c>
      <c r="CS60" s="158"/>
      <c r="CT60" s="137"/>
      <c r="CU60" s="388" t="str">
        <f t="shared" si="27"/>
        <v/>
      </c>
      <c r="CV60" s="157" t="str">
        <f>IF(VALUE(IF('Vessel List A'!GC59=1,1,IF('Vessel List A'!GC59=2,2,IF('Vessel List A'!GC59=3,3,IF('Vessel List A'!GC59=4,4,IF('Vessel List A'!GC59=5,5,IF('Vessel List A'!GC59=6,6,IF('Vessel List A'!GC59=7,7,IF('Vessel List A'!GC59=8,8,IF('Vessel List A'!GC59=9,9,IF('Vessel List A'!GC59=10,10,IF('Vessel List A'!GC59=11,11,IF('Vessel List A'!GC59=12,12,IF('Vessel List A'!GC59=13,13,IF('Vessel List A'!GC59=14,14,IF('Vessel List A'!GC59=15,15,IF('Vessel List A'!GC59=16,16,0)))))))))))))))))=0," ",VALUE(IF('Vessel List A'!GC59=1,1,IF('Vessel List A'!GC59=2,2,IF('Vessel List A'!GC59=3,3,IF('Vessel List A'!GC59=4,4,IF('Vessel List A'!GC59=5,5,IF('Vessel List A'!GC59=6,6,IF('Vessel List A'!GC59=7,7,IF('Vessel List A'!GC59=8,8,IF('Vessel List A'!GC59=9,9,IF('Vessel List A'!GC59=10,10,IF('Vessel List A'!GC59=11,11,IF('Vessel List A'!GC59=12,12,IF('Vessel List A'!GC59=13,13,IF('Vessel List A'!GC59=14,14,IF('Vessel List A'!GC59=15,15,IF('Vessel List A'!GC59=16,16,0))))))))))))))))))</f>
        <v xml:space="preserve"> </v>
      </c>
      <c r="CW60" s="154"/>
      <c r="CX60" s="158"/>
      <c r="CY60" s="390" t="str">
        <f t="shared" si="28"/>
        <v/>
      </c>
      <c r="CZ60" s="158"/>
      <c r="DA60" s="137"/>
      <c r="DB60" s="388" t="str">
        <f t="shared" si="29"/>
        <v/>
      </c>
      <c r="DC60" s="157" t="str">
        <f>IF(VALUE(IF('Vessel List A'!GP59=1,1,IF('Vessel List A'!GP59=2,2,IF('Vessel List A'!GP59=3,3,IF('Vessel List A'!GP59=4,4,IF('Vessel List A'!GP59=5,5,IF('Vessel List A'!GP59=6,6,IF('Vessel List A'!GP59=7,7,IF('Vessel List A'!GP59=8,8,IF('Vessel List A'!GP59=9,9,IF('Vessel List A'!GP59=10,10,IF('Vessel List A'!GP59=11,11,IF('Vessel List A'!GP59=12,12,IF('Vessel List A'!GP59=13,13,IF('Vessel List A'!GP59=14,14,IF('Vessel List A'!GP59=15,15,IF('Vessel List A'!GP59=16,16,0)))))))))))))))))=0," ",VALUE(IF('Vessel List A'!GP59=1,1,IF('Vessel List A'!GP59=2,2,IF('Vessel List A'!GP59=3,3,IF('Vessel List A'!GP59=4,4,IF('Vessel List A'!GP59=5,5,IF('Vessel List A'!GP59=6,6,IF('Vessel List A'!GP59=7,7,IF('Vessel List A'!GP59=8,8,IF('Vessel List A'!GP59=9,9,IF('Vessel List A'!GP59=10,10,IF('Vessel List A'!GP59=11,11,IF('Vessel List A'!GP59=12,12,IF('Vessel List A'!GP59=13,13,IF('Vessel List A'!GP59=14,14,IF('Vessel List A'!GP59=15,15,IF('Vessel List A'!GP59=16,16,0))))))))))))))))))</f>
        <v xml:space="preserve"> </v>
      </c>
      <c r="DD60" s="154"/>
      <c r="DE60" s="158"/>
      <c r="DF60" s="390" t="str">
        <f t="shared" si="30"/>
        <v/>
      </c>
      <c r="DG60" s="158"/>
      <c r="DH60" s="137"/>
      <c r="DI60" s="388" t="str">
        <f t="shared" si="31"/>
        <v/>
      </c>
      <c r="DJ60" s="157" t="str">
        <f>IF(VALUE(IF('Vessel List A'!HC59=1,1,IF('Vessel List A'!HC59=2,2,IF('Vessel List A'!HC59=3,3,IF('Vessel List A'!HC59=4,4,IF('Vessel List A'!HC59=5,5,IF('Vessel List A'!HC59=6,6,IF('Vessel List A'!HC59=7,7,IF('Vessel List A'!HC59=8,8,IF('Vessel List A'!HC59=9,9,IF('Vessel List A'!HC59=10,10,IF('Vessel List A'!HC59=11,11,IF('Vessel List A'!HC59=12,12,IF('Vessel List A'!HC59=13,13,IF('Vessel List A'!HC59=14,14,IF('Vessel List A'!HC59=15,15,IF('Vessel List A'!HC59=16,16,0)))))))))))))))))=0," ",VALUE(IF('Vessel List A'!HC59=1,1,IF('Vessel List A'!HC59=2,2,IF('Vessel List A'!HC59=3,3,IF('Vessel List A'!HC59=4,4,IF('Vessel List A'!HC59=5,5,IF('Vessel List A'!HC59=6,6,IF('Vessel List A'!HC59=7,7,IF('Vessel List A'!HC59=8,8,IF('Vessel List A'!HC59=9,9,IF('Vessel List A'!HC59=10,10,IF('Vessel List A'!HC59=11,11,IF('Vessel List A'!HC59=12,12,IF('Vessel List A'!HC59=13,13,IF('Vessel List A'!HC59=14,14,IF('Vessel List A'!HC59=15,15,IF('Vessel List A'!HC59=16,16,0))))))))))))))))))</f>
        <v xml:space="preserve"> </v>
      </c>
      <c r="DK60" s="154"/>
      <c r="DL60" s="158"/>
      <c r="DM60" s="390" t="str">
        <f t="shared" si="32"/>
        <v/>
      </c>
      <c r="DN60" s="158"/>
      <c r="DO60" s="137"/>
      <c r="DP60" s="388" t="str">
        <f t="shared" si="33"/>
        <v/>
      </c>
      <c r="DQ60" s="157" t="str">
        <f>IF(VALUE(IF('Vessel List A'!HP59=1,1,IF('Vessel List A'!HP59=2,2,IF('Vessel List A'!HP59=3,3,IF('Vessel List A'!HP59=4,4,IF('Vessel List A'!HP59=5,5,IF('Vessel List A'!HP59=6,6,IF('Vessel List A'!HP59=7,7,IF('Vessel List A'!HP59=8,8,IF('Vessel List A'!HP59=9,9,IF('Vessel List A'!HP59=10,10,IF('Vessel List A'!HP59=11,11,IF('Vessel List A'!HP59=12,12,IF('Vessel List A'!HP59=13,13,IF('Vessel List A'!HP59=14,14,IF('Vessel List A'!HP59=15,15,IF('Vessel List A'!HP59=16,16,0)))))))))))))))))=0," ",VALUE(IF('Vessel List A'!HP59=1,1,IF('Vessel List A'!HP59=2,2,IF('Vessel List A'!HP59=3,3,IF('Vessel List A'!HP59=4,4,IF('Vessel List A'!HP59=5,5,IF('Vessel List A'!HP59=6,6,IF('Vessel List A'!HP59=7,7,IF('Vessel List A'!HP59=8,8,IF('Vessel List A'!HP59=9,9,IF('Vessel List A'!HP59=10,10,IF('Vessel List A'!HP59=11,11,IF('Vessel List A'!HP59=12,12,IF('Vessel List A'!HP59=13,13,IF('Vessel List A'!HP59=14,14,IF('Vessel List A'!HP59=15,15,IF('Vessel List A'!HP59=16,16,0))))))))))))))))))</f>
        <v xml:space="preserve"> </v>
      </c>
      <c r="DR60" s="154"/>
      <c r="DS60" s="158"/>
      <c r="DT60" s="390" t="str">
        <f t="shared" si="34"/>
        <v/>
      </c>
      <c r="DU60" s="158"/>
      <c r="DV60" s="137"/>
      <c r="DW60" s="388" t="str">
        <f t="shared" si="35"/>
        <v/>
      </c>
      <c r="DX60" s="157" t="str">
        <f>IF(VALUE(IF('Vessel List A'!IC59=1,1,IF('Vessel List A'!IC59=2,2,IF('Vessel List A'!IC59=3,3,IF('Vessel List A'!IC59=4,4,IF('Vessel List A'!IC59=5,5,IF('Vessel List A'!IC59=6,6,IF('Vessel List A'!IC59=7,7,IF('Vessel List A'!IC59=8,8,IF('Vessel List A'!IC59=9,9,IF('Vessel List A'!IC59=10,10,IF('Vessel List A'!IC59=11,11,IF('Vessel List A'!IC59=12,12,IF('Vessel List A'!IC59=13,13,IF('Vessel List A'!IC59=14,14,IF('Vessel List A'!IC59=15,15,IF('Vessel List A'!IC59=16,16,0)))))))))))))))))=0," ",VALUE(IF('Vessel List A'!IC59=1,1,IF('Vessel List A'!IC59=2,2,IF('Vessel List A'!IC59=3,3,IF('Vessel List A'!IC59=4,4,IF('Vessel List A'!IC59=5,5,IF('Vessel List A'!IC59=6,6,IF('Vessel List A'!IC59=7,7,IF('Vessel List A'!IC59=8,8,IF('Vessel List A'!IC59=9,9,IF('Vessel List A'!IC59=10,10,IF('Vessel List A'!IC59=11,11,IF('Vessel List A'!IC59=12,12,IF('Vessel List A'!IC59=13,13,IF('Vessel List A'!IC59=14,14,IF('Vessel List A'!IC59=15,15,IF('Vessel List A'!IC59=16,16,0))))))))))))))))))</f>
        <v xml:space="preserve"> </v>
      </c>
      <c r="DY60" s="154"/>
      <c r="DZ60" s="158"/>
      <c r="EA60" s="390" t="str">
        <f t="shared" si="36"/>
        <v/>
      </c>
      <c r="EB60" s="158"/>
      <c r="EC60" s="137"/>
      <c r="ED60" s="388" t="str">
        <f t="shared" si="37"/>
        <v/>
      </c>
      <c r="EE60" s="157" t="str">
        <f>IF(VALUE(IF('Vessel List A'!IP59=1,1,IF('Vessel List A'!IP59=2,2,IF('Vessel List A'!IP59=3,3,IF('Vessel List A'!IP59=4,4,IF('Vessel List A'!IP59=5,5,IF('Vessel List A'!IP59=6,6,IF('Vessel List A'!IP59=7,7,IF('Vessel List A'!IP59=8,8,IF('Vessel List A'!IP59=9,9,IF('Vessel List A'!IP59=10,10,IF('Vessel List A'!IP59=11,11,IF('Vessel List A'!IP59=12,12,IF('Vessel List A'!IP59=13,13,IF('Vessel List A'!IP59=14,14,IF('Vessel List A'!IP59=15,15,IF('Vessel List A'!IP59=16,16,0)))))))))))))))))=0," ",VALUE(IF('Vessel List A'!IP59=1,1,IF('Vessel List A'!IP59=2,2,IF('Vessel List A'!IP59=3,3,IF('Vessel List A'!IP59=4,4,IF('Vessel List A'!IP59=5,5,IF('Vessel List A'!IP59=6,6,IF('Vessel List A'!IP59=7,7,IF('Vessel List A'!IP59=8,8,IF('Vessel List A'!IP59=9,9,IF('Vessel List A'!IP59=10,10,IF('Vessel List A'!IP59=11,11,IF('Vessel List A'!IP59=12,12,IF('Vessel List A'!IP59=13,13,IF('Vessel List A'!IP59=14,14,IF('Vessel List A'!IP59=15,15,IF('Vessel List A'!IP59=16,16,0))))))))))))))))))</f>
        <v xml:space="preserve"> </v>
      </c>
      <c r="EF60" s="154"/>
      <c r="EG60" s="158"/>
      <c r="EH60" s="390" t="str">
        <f t="shared" si="38"/>
        <v/>
      </c>
      <c r="EI60" s="158"/>
      <c r="EJ60" s="137"/>
      <c r="EK60" s="397" t="str">
        <f t="shared" si="39"/>
        <v/>
      </c>
      <c r="EL60" s="144"/>
      <c r="EM60" s="157" t="str">
        <f>IF(VALUE(IF('Vessel List B'!C59=1,1,IF('Vessel List B'!C59=2,2,IF('Vessel List B'!C59=3,3,IF('Vessel List B'!C59=4,4,IF('Vessel List B'!C59=5,5,IF('Vessel List B'!C59=6,6,IF('Vessel List B'!C59=7,7,IF('Vessel List B'!C59=8,8,IF('Vessel List B'!C59=9,9,IF('Vessel List B'!C59=10,10,IF('Vessel List B'!C59=11,11,IF('Vessel List B'!C59=12,12,IF('Vessel List B'!C59=13,13,IF('Vessel List B'!C59=14,14,IF('Vessel List B'!C59=15,15,IF('Vessel List B'!C59=16,16,0)))))))))))))))))=0," ",VALUE(IF('Vessel List B'!C59=1,1,IF('Vessel List B'!C59=2,2,IF('Vessel List B'!C59=3,3,IF('Vessel List B'!C59=4,4,IF('Vessel List B'!C59=5,5,IF('Vessel List B'!C59=6,6,IF('Vessel List B'!C59=7,7,IF('Vessel List B'!C59=8,8,IF('Vessel List B'!C59=9,9,IF('Vessel List B'!C59=10,10,IF('Vessel List B'!C59=11,11,IF('Vessel List B'!C59=12,12,IF('Vessel List B'!C59=13,13,IF('Vessel List B'!C59=14,14,IF('Vessel List B'!C59=15,15,IF('Vessel List B'!C59=16,16,0))))))))))))))))))</f>
        <v xml:space="preserve"> </v>
      </c>
      <c r="EN60" s="154"/>
      <c r="EO60" s="158"/>
      <c r="EP60" s="390" t="str">
        <f t="shared" si="40"/>
        <v/>
      </c>
      <c r="EQ60" s="158"/>
      <c r="ER60" s="137"/>
      <c r="ES60" s="388" t="str">
        <f t="shared" si="41"/>
        <v/>
      </c>
      <c r="ET60" s="157" t="str">
        <f>IF(VALUE(IF('Vessel List B'!P59=1,1,IF('Vessel List B'!P59=2,2,IF('Vessel List B'!P59=3,3,IF('Vessel List B'!P59=4,4,IF('Vessel List B'!P59=5,5,IF('Vessel List B'!P59=6,6,IF('Vessel List B'!P59=7,7,IF('Vessel List B'!P59=8,8,IF('Vessel List B'!P59=9,9,IF('Vessel List B'!P59=10,10,IF('Vessel List B'!P59=11,11,IF('Vessel List B'!P59=12,12,IF('Vessel List B'!P59=13,13,IF('Vessel List B'!P59=14,14,IF('Vessel List B'!P59=15,15,IF('Vessel List B'!P59=16,16,0)))))))))))))))))=0," ",VALUE(IF('Vessel List B'!P59=1,1,IF('Vessel List B'!P59=2,2,IF('Vessel List B'!P59=3,3,IF('Vessel List B'!P59=4,4,IF('Vessel List B'!P59=5,5,IF('Vessel List B'!P59=6,6,IF('Vessel List B'!P59=7,7,IF('Vessel List B'!P59=8,8,IF('Vessel List B'!P59=9,9,IF('Vessel List B'!P59=10,10,IF('Vessel List B'!P59=11,11,IF('Vessel List B'!P59=12,12,IF('Vessel List B'!P59=13,13,IF('Vessel List B'!P59=14,14,IF('Vessel List B'!P59=15,15,IF('Vessel List B'!P59=16,16,0))))))))))))))))))</f>
        <v xml:space="preserve"> </v>
      </c>
      <c r="EU60" s="154"/>
      <c r="EV60" s="158"/>
      <c r="EW60" s="390" t="str">
        <f t="shared" si="42"/>
        <v/>
      </c>
      <c r="EX60" s="158"/>
      <c r="EY60" s="137"/>
      <c r="EZ60" s="388" t="str">
        <f t="shared" si="43"/>
        <v/>
      </c>
      <c r="FA60" s="157" t="str">
        <f>IF(VALUE(IF('Vessel List B'!AC59=1,1,IF('Vessel List B'!AC59=2,2,IF('Vessel List B'!AC59=3,3,IF('Vessel List B'!AC59=4,4,IF('Vessel List B'!AC59=5,5,IF('Vessel List B'!AC59=6,6,IF('Vessel List B'!AC59=7,7,IF('Vessel List B'!AC59=8,8,IF('Vessel List B'!AC59=9,9,IF('Vessel List B'!AC59=10,10,IF('Vessel List B'!AC59=11,11,IF('Vessel List B'!AC59=12,12,IF('Vessel List B'!AC59=13,13,IF('Vessel List B'!AC59=14,14,IF('Vessel List B'!AC59=15,15,IF('Vessel List B'!AC59=16,16,0)))))))))))))))))=0," ",VALUE(IF('Vessel List B'!AC59=1,1,IF('Vessel List B'!AC59=2,2,IF('Vessel List B'!AC59=3,3,IF('Vessel List B'!AC59=4,4,IF('Vessel List B'!AC59=5,5,IF('Vessel List B'!AC59=6,6,IF('Vessel List B'!AC59=7,7,IF('Vessel List B'!AC59=8,8,IF('Vessel List B'!AC59=9,9,IF('Vessel List B'!AC59=10,10,IF('Vessel List B'!AC59=11,11,IF('Vessel List B'!AC59=12,12,IF('Vessel List B'!AC59=13,13,IF('Vessel List B'!AC59=14,14,IF('Vessel List B'!AC59=15,15,IF('Vessel List B'!AC59=16,16,0))))))))))))))))))</f>
        <v xml:space="preserve"> </v>
      </c>
      <c r="FB60" s="154"/>
      <c r="FC60" s="158"/>
      <c r="FD60" s="390" t="str">
        <f t="shared" si="44"/>
        <v/>
      </c>
      <c r="FE60" s="158"/>
      <c r="FF60" s="137"/>
      <c r="FG60" s="388" t="str">
        <f t="shared" si="45"/>
        <v/>
      </c>
      <c r="FH60" s="157" t="str">
        <f>IF(VALUE(IF('Vessel List B'!AP59=1,1,IF('Vessel List B'!AP59=2,2,IF('Vessel List B'!AP59=3,3,IF('Vessel List B'!AP59=4,4,IF('Vessel List B'!AP59=5,5,IF('Vessel List B'!AP59=6,6,IF('Vessel List B'!AP59=7,7,IF('Vessel List B'!AP59=8,8,IF('Vessel List B'!AP59=9,9,IF('Vessel List B'!AP59=10,10,IF('Vessel List B'!AP59=11,11,IF('Vessel List B'!AP59=12,12,IF('Vessel List B'!AP59=13,13,IF('Vessel List B'!AP59=14,14,IF('Vessel List B'!AP59=15,15,IF('Vessel List B'!AP59=16,16,0)))))))))))))))))=0," ",VALUE(IF('Vessel List B'!AP59=1,1,IF('Vessel List B'!AP59=2,2,IF('Vessel List B'!AP59=3,3,IF('Vessel List B'!AP59=4,4,IF('Vessel List B'!AP59=5,5,IF('Vessel List B'!AP59=6,6,IF('Vessel List B'!AP59=7,7,IF('Vessel List B'!AP59=8,8,IF('Vessel List B'!AP59=9,9,IF('Vessel List B'!AP59=10,10,IF('Vessel List B'!AP59=11,11,IF('Vessel List B'!AP59=12,12,IF('Vessel List B'!AP59=13,13,IF('Vessel List B'!AP59=14,14,IF('Vessel List B'!AP59=15,15,IF('Vessel List B'!AP59=16,16,0))))))))))))))))))</f>
        <v xml:space="preserve"> </v>
      </c>
      <c r="FI60" s="154"/>
      <c r="FJ60" s="158"/>
      <c r="FK60" s="390" t="str">
        <f t="shared" si="46"/>
        <v/>
      </c>
      <c r="FL60" s="158"/>
      <c r="FM60" s="137"/>
      <c r="FN60" s="388" t="str">
        <f t="shared" si="47"/>
        <v/>
      </c>
      <c r="FO60" s="157" t="str">
        <f>IF(VALUE(IF('Vessel List B'!BC59=1,1,IF('Vessel List B'!BC59=2,2,IF('Vessel List B'!BC59=3,3,IF('Vessel List B'!BC59=4,4,IF('Vessel List B'!BC59=5,5,IF('Vessel List B'!BC59=6,6,IF('Vessel List B'!BC59=7,7,IF('Vessel List B'!BC59=8,8,IF('Vessel List B'!BC59=9,9,IF('Vessel List B'!BC59=10,10,IF('Vessel List B'!BC59=11,11,IF('Vessel List B'!BC59=12,12,IF('Vessel List B'!BC59=13,13,IF('Vessel List B'!BC59=14,14,IF('Vessel List B'!BC59=15,15,IF('Vessel List B'!BC59=16,16,0)))))))))))))))))=0," ",VALUE(IF('Vessel List B'!BC59=1,1,IF('Vessel List B'!BC59=2,2,IF('Vessel List B'!BC59=3,3,IF('Vessel List B'!BC59=4,4,IF('Vessel List B'!BC59=5,5,IF('Vessel List B'!BC59=6,6,IF('Vessel List B'!BC59=7,7,IF('Vessel List B'!BC59=8,8,IF('Vessel List B'!BC59=9,9,IF('Vessel List B'!BC59=10,10,IF('Vessel List B'!BC59=11,11,IF('Vessel List B'!BC59=12,12,IF('Vessel List B'!BC59=13,13,IF('Vessel List B'!BC59=14,14,IF('Vessel List B'!BC59=15,15,IF('Vessel List B'!BC59=16,16,0))))))))))))))))))</f>
        <v xml:space="preserve"> </v>
      </c>
      <c r="FP60" s="154"/>
      <c r="FQ60" s="158"/>
      <c r="FR60" s="390" t="str">
        <f t="shared" si="48"/>
        <v/>
      </c>
      <c r="FS60" s="158"/>
      <c r="FT60" s="137"/>
      <c r="FU60" s="388" t="str">
        <f t="shared" si="49"/>
        <v/>
      </c>
      <c r="FV60" s="157" t="str">
        <f>IF(VALUE(IF('Vessel List B'!BP59=1,1,IF('Vessel List B'!BP59=2,2,IF('Vessel List B'!BP59=3,3,IF('Vessel List B'!BP59=4,4,IF('Vessel List B'!BP59=5,5,IF('Vessel List B'!BP59=6,6,IF('Vessel List B'!BP59=7,7,IF('Vessel List B'!BP59=8,8,IF('Vessel List B'!BP59=9,9,IF('Vessel List B'!BP59=10,10,IF('Vessel List B'!BP59=11,11,IF('Vessel List B'!BP59=12,12,IF('Vessel List B'!BP59=13,13,IF('Vessel List B'!BP59=14,14,IF('Vessel List B'!BP59=15,15,IF('Vessel List B'!BP59=16,16,0)))))))))))))))))=0," ",VALUE(IF('Vessel List B'!BP59=1,1,IF('Vessel List B'!BP59=2,2,IF('Vessel List B'!BP59=3,3,IF('Vessel List B'!BP59=4,4,IF('Vessel List B'!BP59=5,5,IF('Vessel List B'!BP59=6,6,IF('Vessel List B'!BP59=7,7,IF('Vessel List B'!BP59=8,8,IF('Vessel List B'!BP59=9,9,IF('Vessel List B'!BP59=10,10,IF('Vessel List B'!BP59=11,11,IF('Vessel List B'!BP59=12,12,IF('Vessel List B'!BP59=13,13,IF('Vessel List B'!BP59=14,14,IF('Vessel List B'!BP59=15,15,IF('Vessel List B'!BP59=16,16,0))))))))))))))))))</f>
        <v xml:space="preserve"> </v>
      </c>
      <c r="FW60" s="154"/>
      <c r="FX60" s="158"/>
      <c r="FY60" s="390" t="str">
        <f t="shared" si="50"/>
        <v/>
      </c>
      <c r="FZ60" s="158"/>
      <c r="GA60" s="137"/>
      <c r="GB60" s="388" t="str">
        <f t="shared" si="51"/>
        <v/>
      </c>
      <c r="GC60" s="157" t="str">
        <f>IF(VALUE(IF('Vessel List B'!CC59=1,1,IF('Vessel List B'!CC59=2,2,IF('Vessel List B'!CC59=3,3,IF('Vessel List B'!CC59=4,4,IF('Vessel List B'!CC59=5,5,IF('Vessel List B'!CC59=6,6,IF('Vessel List B'!CC59=7,7,IF('Vessel List B'!CC59=8,8,IF('Vessel List B'!CC59=9,9,IF('Vessel List B'!CC59=10,10,IF('Vessel List B'!CC59=11,11,IF('Vessel List B'!CC59=12,12,IF('Vessel List B'!CC59=13,13,IF('Vessel List B'!CC59=14,14,IF('Vessel List B'!CC59=15,15,IF('Vessel List B'!CC59=16,16,0)))))))))))))))))=0," ",VALUE(IF('Vessel List B'!CC59=1,1,IF('Vessel List B'!CC59=2,2,IF('Vessel List B'!CC59=3,3,IF('Vessel List B'!CC59=4,4,IF('Vessel List B'!CC59=5,5,IF('Vessel List B'!CC59=6,6,IF('Vessel List B'!CC59=7,7,IF('Vessel List B'!CC59=8,8,IF('Vessel List B'!CC59=9,9,IF('Vessel List B'!CC59=10,10,IF('Vessel List B'!CC59=11,11,IF('Vessel List B'!CC59=12,12,IF('Vessel List B'!CC59=13,13,IF('Vessel List B'!CC59=14,14,IF('Vessel List B'!CC59=15,15,IF('Vessel List B'!CC59=16,16,0))))))))))))))))))</f>
        <v xml:space="preserve"> </v>
      </c>
      <c r="GD60" s="154"/>
      <c r="GE60" s="158"/>
      <c r="GF60" s="390" t="str">
        <f t="shared" si="52"/>
        <v/>
      </c>
      <c r="GG60" s="158"/>
      <c r="GH60" s="137"/>
      <c r="GI60" s="388" t="str">
        <f t="shared" si="53"/>
        <v/>
      </c>
      <c r="GJ60" s="157" t="str">
        <f>IF(VALUE(IF('Vessel List B'!CP59=1,1,IF('Vessel List B'!CP59=2,2,IF('Vessel List B'!CP59=3,3,IF('Vessel List B'!CP59=4,4,IF('Vessel List B'!CP59=5,5,IF('Vessel List B'!CP59=6,6,IF('Vessel List B'!CP59=7,7,IF('Vessel List B'!CP59=8,8,IF('Vessel List B'!CP59=9,9,IF('Vessel List B'!CP59=10,10,IF('Vessel List B'!CP59=11,11,IF('Vessel List B'!CP59=12,12,IF('Vessel List B'!CP59=13,13,IF('Vessel List B'!CP59=14,14,IF('Vessel List B'!CP59=15,15,IF('Vessel List B'!CP59=16,16,0)))))))))))))))))=0," ",VALUE(IF('Vessel List B'!CP59=1,1,IF('Vessel List B'!CP59=2,2,IF('Vessel List B'!CP59=3,3,IF('Vessel List B'!CP59=4,4,IF('Vessel List B'!CP59=5,5,IF('Vessel List B'!CP59=6,6,IF('Vessel List B'!CP59=7,7,IF('Vessel List B'!CP59=8,8,IF('Vessel List B'!CP59=9,9,IF('Vessel List B'!CP59=10,10,IF('Vessel List B'!CP59=11,11,IF('Vessel List B'!CP59=12,12,IF('Vessel List B'!CP59=13,13,IF('Vessel List B'!CP59=14,14,IF('Vessel List B'!CP59=15,15,IF('Vessel List B'!CP59=16,16,0))))))))))))))))))</f>
        <v xml:space="preserve"> </v>
      </c>
      <c r="GK60" s="154"/>
      <c r="GL60" s="158"/>
      <c r="GM60" s="390" t="str">
        <f t="shared" si="54"/>
        <v/>
      </c>
      <c r="GN60" s="158"/>
      <c r="GO60" s="137"/>
      <c r="GP60" s="388" t="str">
        <f t="shared" si="55"/>
        <v/>
      </c>
      <c r="GQ60" s="157" t="str">
        <f>IF(VALUE(IF('Vessel List B'!DC59=1,1,IF('Vessel List B'!DC59=2,2,IF('Vessel List B'!DC59=3,3,IF('Vessel List B'!DC59=4,4,IF('Vessel List B'!DC59=5,5,IF('Vessel List B'!DC59=6,6,IF('Vessel List B'!DC59=7,7,IF('Vessel List B'!DC59=8,8,IF('Vessel List B'!DC59=9,9,IF('Vessel List B'!DC59=10,10,IF('Vessel List B'!DC59=11,11,IF('Vessel List B'!DC59=12,12,IF('Vessel List B'!DC59=13,13,IF('Vessel List B'!DC59=14,14,IF('Vessel List B'!DC59=15,15,IF('Vessel List B'!DC59=16,16,0)))))))))))))))))=0," ",VALUE(IF('Vessel List B'!DC59=1,1,IF('Vessel List B'!DC59=2,2,IF('Vessel List B'!DC59=3,3,IF('Vessel List B'!DC59=4,4,IF('Vessel List B'!DC59=5,5,IF('Vessel List B'!DC59=6,6,IF('Vessel List B'!DC59=7,7,IF('Vessel List B'!DC59=8,8,IF('Vessel List B'!DC59=9,9,IF('Vessel List B'!DC59=10,10,IF('Vessel List B'!DC59=11,11,IF('Vessel List B'!DC59=12,12,IF('Vessel List B'!DC59=13,13,IF('Vessel List B'!DC59=14,14,IF('Vessel List B'!DC59=15,15,IF('Vessel List B'!DC59=16,16,0))))))))))))))))))</f>
        <v xml:space="preserve"> </v>
      </c>
      <c r="GR60" s="154"/>
      <c r="GS60" s="158"/>
      <c r="GT60" s="390" t="str">
        <f t="shared" si="56"/>
        <v/>
      </c>
      <c r="GU60" s="158"/>
      <c r="GV60" s="137"/>
      <c r="GW60" s="388" t="str">
        <f t="shared" si="57"/>
        <v/>
      </c>
      <c r="GX60" s="157" t="str">
        <f>IF(VALUE(IF('Vessel List B'!DP59=1,1,IF('Vessel List B'!DP59=2,2,IF('Vessel List B'!DP59=3,3,IF('Vessel List B'!DP59=4,4,IF('Vessel List B'!DP59=5,5,IF('Vessel List B'!DP59=6,6,IF('Vessel List B'!DP59=7,7,IF('Vessel List B'!DP59=8,8,IF('Vessel List B'!DP59=9,9,IF('Vessel List B'!DP59=10,10,IF('Vessel List B'!DP59=11,11,IF('Vessel List B'!DP59=12,12,IF('Vessel List B'!DP59=13,13,IF('Vessel List B'!DP59=14,14,IF('Vessel List B'!DP59=15,15,IF('Vessel List B'!DP59=16,16,0)))))))))))))))))=0," ",VALUE(IF('Vessel List B'!DP59=1,1,IF('Vessel List B'!DP59=2,2,IF('Vessel List B'!DP59=3,3,IF('Vessel List B'!DP59=4,4,IF('Vessel List B'!DP59=5,5,IF('Vessel List B'!DP59=6,6,IF('Vessel List B'!DP59=7,7,IF('Vessel List B'!DP59=8,8,IF('Vessel List B'!DP59=9,9,IF('Vessel List B'!DP59=10,10,IF('Vessel List B'!DP59=11,11,IF('Vessel List B'!DP59=12,12,IF('Vessel List B'!DP59=13,13,IF('Vessel List B'!DP59=14,14,IF('Vessel List B'!DP59=15,15,IF('Vessel List B'!DP59=16,16,0))))))))))))))))))</f>
        <v xml:space="preserve"> </v>
      </c>
      <c r="GY60" s="154"/>
      <c r="GZ60" s="158"/>
      <c r="HA60" s="390" t="str">
        <f t="shared" si="58"/>
        <v/>
      </c>
      <c r="HB60" s="158"/>
      <c r="HC60" s="137"/>
      <c r="HD60" s="388" t="str">
        <f t="shared" si="59"/>
        <v/>
      </c>
      <c r="HE60" s="157" t="str">
        <f>IF(VALUE(IF('Vessel List B'!EC59=1,1,IF('Vessel List B'!EC59=2,2,IF('Vessel List B'!EC59=3,3,IF('Vessel List B'!EC59=4,4,IF('Vessel List B'!EC59=5,5,IF('Vessel List B'!EC59=6,6,IF('Vessel List B'!EC59=7,7,IF('Vessel List B'!EC59=8,8,IF('Vessel List B'!EC59=9,9,IF('Vessel List B'!EC59=10,10,IF('Vessel List B'!EC59=11,11,IF('Vessel List B'!EC59=12,12,IF('Vessel List B'!EC59=13,13,IF('Vessel List B'!EC59=14,14,IF('Vessel List B'!EC59=15,15,IF('Vessel List B'!EC59=16,16,0)))))))))))))))))=0," ",VALUE(IF('Vessel List B'!EC59=1,1,IF('Vessel List B'!EC59=2,2,IF('Vessel List B'!EC59=3,3,IF('Vessel List B'!EC59=4,4,IF('Vessel List B'!EC59=5,5,IF('Vessel List B'!EC59=6,6,IF('Vessel List B'!EC59=7,7,IF('Vessel List B'!EC59=8,8,IF('Vessel List B'!EC59=9,9,IF('Vessel List B'!EC59=10,10,IF('Vessel List B'!EC59=11,11,IF('Vessel List B'!EC59=12,12,IF('Vessel List B'!EC59=13,13,IF('Vessel List B'!EC59=14,14,IF('Vessel List B'!EC59=15,15,IF('Vessel List B'!EC59=16,16,0))))))))))))))))))</f>
        <v xml:space="preserve"> </v>
      </c>
      <c r="HF60" s="154"/>
      <c r="HG60" s="158"/>
      <c r="HH60" s="390" t="str">
        <f t="shared" si="60"/>
        <v/>
      </c>
      <c r="HI60" s="158"/>
      <c r="HJ60" s="137"/>
      <c r="HK60" s="388" t="str">
        <f t="shared" si="61"/>
        <v/>
      </c>
      <c r="HL60" s="157" t="str">
        <f>IF(VALUE(IF('Vessel List B'!EP59=1,1,IF('Vessel List B'!EP59=2,2,IF('Vessel List B'!EP59=3,3,IF('Vessel List B'!EP59=4,4,IF('Vessel List B'!EP59=5,5,IF('Vessel List B'!EP59=6,6,IF('Vessel List B'!EP59=7,7,IF('Vessel List B'!EP59=8,8,IF('Vessel List B'!EP59=9,9,IF('Vessel List B'!EP59=10,10,IF('Vessel List B'!EP59=11,11,IF('Vessel List B'!EP59=12,12,IF('Vessel List B'!EP59=13,13,IF('Vessel List B'!EP59=14,14,IF('Vessel List B'!EP59=15,15,IF('Vessel List B'!EP59=16,16,0)))))))))))))))))=0," ",VALUE(IF('Vessel List B'!EP59=1,1,IF('Vessel List B'!EP59=2,2,IF('Vessel List B'!EP59=3,3,IF('Vessel List B'!EP59=4,4,IF('Vessel List B'!EP59=5,5,IF('Vessel List B'!EP59=6,6,IF('Vessel List B'!EP59=7,7,IF('Vessel List B'!EP59=8,8,IF('Vessel List B'!EP59=9,9,IF('Vessel List B'!EP59=10,10,IF('Vessel List B'!EP59=11,11,IF('Vessel List B'!EP59=12,12,IF('Vessel List B'!EP59=13,13,IF('Vessel List B'!EP59=14,14,IF('Vessel List B'!EP59=15,15,IF('Vessel List B'!EP59=16,16,0))))))))))))))))))</f>
        <v xml:space="preserve"> </v>
      </c>
      <c r="HM60" s="154"/>
      <c r="HN60" s="158"/>
      <c r="HO60" s="390" t="str">
        <f t="shared" si="62"/>
        <v/>
      </c>
      <c r="HP60" s="158"/>
      <c r="HQ60" s="137"/>
      <c r="HR60" s="388" t="str">
        <f t="shared" si="63"/>
        <v/>
      </c>
      <c r="HS60" s="157" t="str">
        <f>IF(VALUE(IF('Vessel List B'!FC59=1,1,IF('Vessel List B'!FC59=2,2,IF('Vessel List B'!FC59=3,3,IF('Vessel List B'!FC59=4,4,IF('Vessel List B'!FC59=5,5,IF('Vessel List B'!FC59=6,6,IF('Vessel List B'!FC59=7,7,IF('Vessel List B'!FC59=8,8,IF('Vessel List B'!FC59=9,9,IF('Vessel List B'!FC59=10,10,IF('Vessel List B'!FC59=11,11,IF('Vessel List B'!FC59=12,12,IF('Vessel List B'!FC59=13,13,IF('Vessel List B'!FC59=14,14,IF('Vessel List B'!FC59=15,15,IF('Vessel List B'!FC59=16,16,0)))))))))))))))))=0," ",VALUE(IF('Vessel List B'!FC59=1,1,IF('Vessel List B'!FC59=2,2,IF('Vessel List B'!FC59=3,3,IF('Vessel List B'!FC59=4,4,IF('Vessel List B'!FC59=5,5,IF('Vessel List B'!FC59=6,6,IF('Vessel List B'!FC59=7,7,IF('Vessel List B'!FC59=8,8,IF('Vessel List B'!FC59=9,9,IF('Vessel List B'!FC59=10,10,IF('Vessel List B'!FC59=11,11,IF('Vessel List B'!FC59=12,12,IF('Vessel List B'!FC59=13,13,IF('Vessel List B'!FC59=14,14,IF('Vessel List B'!FC59=15,15,IF('Vessel List B'!FC59=16,16,0))))))))))))))))))</f>
        <v xml:space="preserve"> </v>
      </c>
      <c r="HT60" s="154"/>
      <c r="HU60" s="158"/>
      <c r="HV60" s="390" t="str">
        <f t="shared" si="64"/>
        <v/>
      </c>
      <c r="HW60" s="158"/>
      <c r="HX60" s="137"/>
      <c r="HY60" s="388" t="str">
        <f t="shared" si="65"/>
        <v/>
      </c>
      <c r="HZ60" s="157" t="str">
        <f>IF(VALUE(IF('Vessel List B'!FP59=1,1,IF('Vessel List B'!FP59=2,2,IF('Vessel List B'!FP59=3,3,IF('Vessel List B'!FP59=4,4,IF('Vessel List B'!FP59=5,5,IF('Vessel List B'!FP59=6,6,IF('Vessel List B'!FP59=7,7,IF('Vessel List B'!FP59=8,8,IF('Vessel List B'!FP59=9,9,IF('Vessel List B'!FP59=10,10,IF('Vessel List B'!FP59=11,11,IF('Vessel List B'!FP59=12,12,IF('Vessel List B'!FP59=13,13,IF('Vessel List B'!FP59=14,14,IF('Vessel List B'!FP59=15,15,IF('Vessel List B'!FP59=16,16,0)))))))))))))))))=0," ",VALUE(IF('Vessel List B'!FP59=1,1,IF('Vessel List B'!FP59=2,2,IF('Vessel List B'!FP59=3,3,IF('Vessel List B'!FP59=4,4,IF('Vessel List B'!FP59=5,5,IF('Vessel List B'!FP59=6,6,IF('Vessel List B'!FP59=7,7,IF('Vessel List B'!FP59=8,8,IF('Vessel List B'!FP59=9,9,IF('Vessel List B'!FP59=10,10,IF('Vessel List B'!FP59=11,11,IF('Vessel List B'!FP59=12,12,IF('Vessel List B'!FP59=13,13,IF('Vessel List B'!FP59=14,14,IF('Vessel List B'!FP59=15,15,IF('Vessel List B'!FP59=16,16,0))))))))))))))))))</f>
        <v xml:space="preserve"> </v>
      </c>
      <c r="IA60" s="154"/>
      <c r="IB60" s="158"/>
      <c r="IC60" s="390" t="str">
        <f t="shared" si="66"/>
        <v/>
      </c>
      <c r="ID60" s="158"/>
      <c r="IE60" s="137"/>
      <c r="IF60" s="388" t="str">
        <f t="shared" si="67"/>
        <v/>
      </c>
      <c r="IG60" s="157" t="str">
        <f>IF(VALUE(IF('Vessel List B'!GC59=1,1,IF('Vessel List B'!GC59=2,2,IF('Vessel List B'!GC59=3,3,IF('Vessel List B'!GC59=4,4,IF('Vessel List B'!GC59=5,5,IF('Vessel List B'!GC59=6,6,IF('Vessel List B'!GC59=7,7,IF('Vessel List B'!GC59=8,8,IF('Vessel List B'!GC59=9,9,IF('Vessel List B'!GC59=10,10,IF('Vessel List B'!GC59=11,11,IF('Vessel List B'!GC59=12,12,IF('Vessel List B'!GC59=13,13,IF('Vessel List B'!GC59=14,14,IF('Vessel List B'!GC59=15,15,IF('Vessel List B'!GC59=16,16,0)))))))))))))))))=0," ",VALUE(IF('Vessel List B'!GC59=1,1,IF('Vessel List B'!GC59=2,2,IF('Vessel List B'!GC59=3,3,IF('Vessel List B'!GC59=4,4,IF('Vessel List B'!GC59=5,5,IF('Vessel List B'!GC59=6,6,IF('Vessel List B'!GC59=7,7,IF('Vessel List B'!GC59=8,8,IF('Vessel List B'!GC59=9,9,IF('Vessel List B'!GC59=10,10,IF('Vessel List B'!GC59=11,11,IF('Vessel List B'!GC59=12,12,IF('Vessel List B'!GC59=13,13,IF('Vessel List B'!GC59=14,14,IF('Vessel List B'!GC59=15,15,IF('Vessel List B'!GC59=16,16,0))))))))))))))))))</f>
        <v xml:space="preserve"> </v>
      </c>
      <c r="IH60" s="154"/>
      <c r="II60" s="158"/>
      <c r="IJ60" s="390" t="str">
        <f t="shared" si="68"/>
        <v/>
      </c>
      <c r="IK60" s="158"/>
      <c r="IL60" s="137"/>
      <c r="IM60" s="388" t="str">
        <f t="shared" si="69"/>
        <v/>
      </c>
      <c r="IN60" s="157" t="str">
        <f>IF(VALUE(IF('Vessel List B'!GP59=1,1,IF('Vessel List B'!GP59=2,2,IF('Vessel List B'!GP59=3,3,IF('Vessel List B'!GP59=4,4,IF('Vessel List B'!GP59=5,5,IF('Vessel List B'!GP59=6,6,IF('Vessel List B'!GP59=7,7,IF('Vessel List B'!GP59=8,8,IF('Vessel List B'!GP59=9,9,IF('Vessel List B'!GP59=10,10,IF('Vessel List B'!GP59=11,11,IF('Vessel List B'!GP59=12,12,IF('Vessel List B'!GP59=13,13,IF('Vessel List B'!GP59=14,14,IF('Vessel List B'!GP59=15,15,IF('Vessel List B'!GP59=16,16,0)))))))))))))))))=0," ",VALUE(IF('Vessel List B'!GP59=1,1,IF('Vessel List B'!GP59=2,2,IF('Vessel List B'!GP59=3,3,IF('Vessel List B'!GP59=4,4,IF('Vessel List B'!GP59=5,5,IF('Vessel List B'!GP59=6,6,IF('Vessel List B'!GP59=7,7,IF('Vessel List B'!GP59=8,8,IF('Vessel List B'!GP59=9,9,IF('Vessel List B'!GP59=10,10,IF('Vessel List B'!GP59=11,11,IF('Vessel List B'!GP59=12,12,IF('Vessel List B'!GP59=13,13,IF('Vessel List B'!GP59=14,14,IF('Vessel List B'!GP59=15,15,IF('Vessel List B'!GP59=16,16,0))))))))))))))))))</f>
        <v xml:space="preserve"> </v>
      </c>
      <c r="IO60" s="154"/>
      <c r="IP60" s="158"/>
      <c r="IQ60" s="390" t="str">
        <f t="shared" si="70"/>
        <v/>
      </c>
      <c r="IR60" s="158"/>
      <c r="IS60" s="137"/>
      <c r="IT60" s="388" t="str">
        <f t="shared" si="71"/>
        <v/>
      </c>
      <c r="IU60" s="157" t="str">
        <f>IF(VALUE(IF('Vessel List B'!HC59=1,1,IF('Vessel List B'!HC59=2,2,IF('Vessel List B'!HC59=3,3,IF('Vessel List B'!HC59=4,4,IF('Vessel List B'!HC59=5,5,IF('Vessel List B'!HC59=6,6,IF('Vessel List B'!HC59=7,7,IF('Vessel List B'!HC59=8,8,IF('Vessel List B'!HC59=9,9,IF('Vessel List B'!HC59=10,10,IF('Vessel List B'!HC59=11,11,IF('Vessel List B'!HC59=12,12,IF('Vessel List B'!HC59=13,13,IF('Vessel List B'!HC59=14,14,IF('Vessel List B'!HC59=15,15,IF('Vessel List B'!HC59=16,16,0)))))))))))))))))=0," ",VALUE(IF('Vessel List B'!HC59=1,1,IF('Vessel List B'!HC59=2,2,IF('Vessel List B'!HC59=3,3,IF('Vessel List B'!HC59=4,4,IF('Vessel List B'!HC59=5,5,IF('Vessel List B'!HC59=6,6,IF('Vessel List B'!HC59=7,7,IF('Vessel List B'!HC59=8,8,IF('Vessel List B'!HC59=9,9,IF('Vessel List B'!HC59=10,10,IF('Vessel List B'!HC59=11,11,IF('Vessel List B'!HC59=12,12,IF('Vessel List B'!HC59=13,13,IF('Vessel List B'!HC59=14,14,IF('Vessel List B'!HC59=15,15,IF('Vessel List B'!HC59=16,16,0))))))))))))))))))</f>
        <v xml:space="preserve"> </v>
      </c>
      <c r="IV60" s="154"/>
      <c r="IW60" s="158"/>
      <c r="IX60" s="390" t="str">
        <f t="shared" si="72"/>
        <v/>
      </c>
      <c r="IY60" s="158"/>
      <c r="IZ60" s="137"/>
      <c r="JA60" s="388" t="str">
        <f t="shared" si="73"/>
        <v/>
      </c>
      <c r="JB60" s="157" t="str">
        <f>IF(VALUE(IF('Vessel List B'!HP59=1,1,IF('Vessel List B'!HP59=2,2,IF('Vessel List B'!HP59=3,3,IF('Vessel List B'!HP59=4,4,IF('Vessel List B'!HP59=5,5,IF('Vessel List B'!HP59=6,6,IF('Vessel List B'!HP59=7,7,IF('Vessel List B'!HP59=8,8,IF('Vessel List B'!HP59=9,9,IF('Vessel List B'!HP59=10,10,IF('Vessel List B'!HP59=11,11,IF('Vessel List B'!HP59=12,12,IF('Vessel List B'!HP59=13,13,IF('Vessel List B'!HP59=14,14,IF('Vessel List B'!HP59=15,15,IF('Vessel List B'!HP59=16,16,0)))))))))))))))))=0," ",VALUE(IF('Vessel List B'!HP59=1,1,IF('Vessel List B'!HP59=2,2,IF('Vessel List B'!HP59=3,3,IF('Vessel List B'!HP59=4,4,IF('Vessel List B'!HP59=5,5,IF('Vessel List B'!HP59=6,6,IF('Vessel List B'!HP59=7,7,IF('Vessel List B'!HP59=8,8,IF('Vessel List B'!HP59=9,9,IF('Vessel List B'!HP59=10,10,IF('Vessel List B'!HP59=11,11,IF('Vessel List B'!HP59=12,12,IF('Vessel List B'!HP59=13,13,IF('Vessel List B'!HP59=14,14,IF('Vessel List B'!HP59=15,15,IF('Vessel List B'!HP59=16,16,0))))))))))))))))))</f>
        <v xml:space="preserve"> </v>
      </c>
      <c r="JC60" s="154"/>
      <c r="JD60" s="158"/>
      <c r="JE60" s="390" t="str">
        <f t="shared" si="74"/>
        <v/>
      </c>
      <c r="JF60" s="158"/>
      <c r="JG60" s="137"/>
      <c r="JH60" s="388" t="str">
        <f t="shared" si="75"/>
        <v/>
      </c>
      <c r="JI60" s="157" t="str">
        <f>IF(VALUE(IF('Vessel List B'!IC59=1,1,IF('Vessel List B'!IC59=2,2,IF('Vessel List B'!IC59=3,3,IF('Vessel List B'!IC59=4,4,IF('Vessel List B'!IC59=5,5,IF('Vessel List B'!IC59=6,6,IF('Vessel List B'!IC59=7,7,IF('Vessel List B'!IC59=8,8,IF('Vessel List B'!IC59=9,9,IF('Vessel List B'!IC59=10,10,IF('Vessel List B'!IC59=11,11,IF('Vessel List B'!IC59=12,12,IF('Vessel List B'!IC59=13,13,IF('Vessel List B'!IC59=14,14,IF('Vessel List B'!IC59=15,15,IF('Vessel List B'!IC59=16,16,0)))))))))))))))))=0," ",VALUE(IF('Vessel List B'!IC59=1,1,IF('Vessel List B'!IC59=2,2,IF('Vessel List B'!IC59=3,3,IF('Vessel List B'!IC59=4,4,IF('Vessel List B'!IC59=5,5,IF('Vessel List B'!IC59=6,6,IF('Vessel List B'!IC59=7,7,IF('Vessel List B'!IC59=8,8,IF('Vessel List B'!IC59=9,9,IF('Vessel List B'!IC59=10,10,IF('Vessel List B'!IC59=11,11,IF('Vessel List B'!IC59=12,12,IF('Vessel List B'!IC59=13,13,IF('Vessel List B'!IC59=14,14,IF('Vessel List B'!IC59=15,15,IF('Vessel List B'!IC59=16,16,0))))))))))))))))))</f>
        <v xml:space="preserve"> </v>
      </c>
      <c r="JJ60" s="154"/>
      <c r="JK60" s="158"/>
      <c r="JL60" s="390" t="str">
        <f t="shared" si="76"/>
        <v/>
      </c>
      <c r="JM60" s="158"/>
      <c r="JN60" s="137"/>
      <c r="JO60" s="388" t="str">
        <f t="shared" si="77"/>
        <v/>
      </c>
      <c r="JP60" s="157" t="str">
        <f>IF(VALUE(IF('Vessel List B'!IP59=1,1,IF('Vessel List B'!IP59=2,2,IF('Vessel List B'!IP59=3,3,IF('Vessel List B'!IP59=4,4,IF('Vessel List B'!IP59=5,5,IF('Vessel List B'!IP59=6,6,IF('Vessel List B'!IP59=7,7,IF('Vessel List B'!IP59=8,8,IF('Vessel List B'!IP59=9,9,IF('Vessel List B'!IP59=10,10,IF('Vessel List B'!IP59=11,11,IF('Vessel List B'!IP59=12,12,IF('Vessel List B'!IP59=13,13,IF('Vessel List B'!IP59=14,14,IF('Vessel List B'!IP59=15,15,IF('Vessel List B'!IP59=16,16,0)))))))))))))))))=0," ",VALUE(IF('Vessel List B'!IP59=1,1,IF('Vessel List B'!IP59=2,2,IF('Vessel List B'!IP59=3,3,IF('Vessel List B'!IP59=4,4,IF('Vessel List B'!IP59=5,5,IF('Vessel List B'!IP59=6,6,IF('Vessel List B'!IP59=7,7,IF('Vessel List B'!IP59=8,8,IF('Vessel List B'!IP59=9,9,IF('Vessel List B'!IP59=10,10,IF('Vessel List B'!IP59=11,11,IF('Vessel List B'!IP59=12,12,IF('Vessel List B'!IP59=13,13,IF('Vessel List B'!IP59=14,14,IF('Vessel List B'!IP59=15,15,IF('Vessel List B'!IP59=16,16,0))))))))))))))))))</f>
        <v xml:space="preserve"> </v>
      </c>
      <c r="JQ60" s="154"/>
      <c r="JR60" s="158"/>
      <c r="JS60" s="390" t="str">
        <f t="shared" si="78"/>
        <v/>
      </c>
      <c r="JT60" s="158"/>
      <c r="JU60" s="137"/>
      <c r="JV60" s="397" t="str">
        <f t="shared" si="79"/>
        <v/>
      </c>
      <c r="JW60" s="403"/>
    </row>
    <row r="61" spans="1:283" ht="15" x14ac:dyDescent="0.25">
      <c r="A61" s="132">
        <f>'Vessel List A'!B60</f>
        <v>41635</v>
      </c>
      <c r="B61" s="157" t="str">
        <f>IF(VALUE(IF('Vessel List A'!C60=1,1,IF('Vessel List A'!C60=2,2,IF('Vessel List A'!C60=3,3,IF('Vessel List A'!C60=4,4,IF('Vessel List A'!C60=5,5,IF('Vessel List A'!C60=6,6,IF('Vessel List A'!C60=7,7,IF('Vessel List A'!C60=8,8,IF('Vessel List A'!C60=9,9,IF('Vessel List A'!C60=10,10,IF('Vessel List A'!C60=11,11,IF('Vessel List A'!C60=12,12,IF('Vessel List A'!C60=13,13,IF('Vessel List A'!C60=14,14,IF('Vessel List A'!C60=15,15,IF('Vessel List A'!C60=16,16,0)))))))))))))))))=0," ",VALUE(IF('Vessel List A'!C60=1,1,IF('Vessel List A'!C60=2,2,IF('Vessel List A'!C60=3,3,IF('Vessel List A'!C60=4,4,IF('Vessel List A'!C60=5,5,IF('Vessel List A'!C60=6,6,IF('Vessel List A'!C60=7,7,IF('Vessel List A'!C60=8,8,IF('Vessel List A'!C60=9,9,IF('Vessel List A'!C60=10,10,IF('Vessel List A'!C60=11,11,IF('Vessel List A'!C60=12,12,IF('Vessel List A'!C60=13,13,IF('Vessel List A'!C60=14,14,IF('Vessel List A'!C60=15,15,IF('Vessel List A'!C60=16,16,0))))))))))))))))))</f>
        <v xml:space="preserve"> </v>
      </c>
      <c r="C61" s="154"/>
      <c r="D61" s="158"/>
      <c r="E61" s="390" t="str">
        <f t="shared" si="0"/>
        <v/>
      </c>
      <c r="F61" s="158"/>
      <c r="G61" s="137"/>
      <c r="H61" s="388" t="str">
        <f t="shared" si="1"/>
        <v/>
      </c>
      <c r="I61" s="157" t="str">
        <f>IF(VALUE(IF('Vessel List A'!P60=1,1,IF('Vessel List A'!P60=2,2,IF('Vessel List A'!P60=3,3,IF('Vessel List A'!P60=4,4,IF('Vessel List A'!P60=5,5,IF('Vessel List A'!P60=6,6,IF('Vessel List A'!P60=7,7,IF('Vessel List A'!P60=8,8,IF('Vessel List A'!P60=9,9,IF('Vessel List A'!P60=10,10,IF('Vessel List A'!P60=11,11,IF('Vessel List A'!P60=12,12,IF('Vessel List A'!P60=13,13,IF('Vessel List A'!P60=14,14,IF('Vessel List A'!P60=15,15,IF('Vessel List A'!P60=16,16,0)))))))))))))))))=0," ",VALUE(IF('Vessel List A'!P60=1,1,IF('Vessel List A'!P60=2,2,IF('Vessel List A'!P60=3,3,IF('Vessel List A'!P60=4,4,IF('Vessel List A'!P60=5,5,IF('Vessel List A'!P60=6,6,IF('Vessel List A'!P60=7,7,IF('Vessel List A'!P60=8,8,IF('Vessel List A'!P60=9,9,IF('Vessel List A'!P60=10,10,IF('Vessel List A'!P60=11,11,IF('Vessel List A'!P60=12,12,IF('Vessel List A'!P60=13,13,IF('Vessel List A'!P60=14,14,IF('Vessel List A'!P60=15,15,IF('Vessel List A'!P60=16,16,0))))))))))))))))))</f>
        <v xml:space="preserve"> </v>
      </c>
      <c r="J61" s="154"/>
      <c r="K61" s="158"/>
      <c r="L61" s="390" t="str">
        <f t="shared" si="2"/>
        <v/>
      </c>
      <c r="M61" s="158"/>
      <c r="N61" s="137"/>
      <c r="O61" s="388" t="str">
        <f t="shared" si="3"/>
        <v/>
      </c>
      <c r="P61" s="157" t="str">
        <f>IF(VALUE(IF('Vessel List A'!AC60=1,1,IF('Vessel List A'!AC60=2,2,IF('Vessel List A'!AC60=3,3,IF('Vessel List A'!AC60=4,4,IF('Vessel List A'!AC60=5,5,IF('Vessel List A'!AC60=6,6,IF('Vessel List A'!AC60=7,7,IF('Vessel List A'!AC60=8,8,IF('Vessel List A'!AC60=9,9,IF('Vessel List A'!AC60=10,10,IF('Vessel List A'!AC60=11,11,IF('Vessel List A'!AC60=12,12,IF('Vessel List A'!AC60=13,13,IF('Vessel List A'!AC60=14,14,IF('Vessel List A'!AC60=15,15,IF('Vessel List A'!AC60=16,16,0)))))))))))))))))=0," ",VALUE(IF('Vessel List A'!AC60=1,1,IF('Vessel List A'!AC60=2,2,IF('Vessel List A'!AC60=3,3,IF('Vessel List A'!AC60=4,4,IF('Vessel List A'!AC60=5,5,IF('Vessel List A'!AC60=6,6,IF('Vessel List A'!AC60=7,7,IF('Vessel List A'!AC60=8,8,IF('Vessel List A'!AC60=9,9,IF('Vessel List A'!AC60=10,10,IF('Vessel List A'!AC60=11,11,IF('Vessel List A'!AC60=12,12,IF('Vessel List A'!AC60=13,13,IF('Vessel List A'!AC60=14,14,IF('Vessel List A'!AC60=15,15,IF('Vessel List A'!AC60=16,16,0))))))))))))))))))</f>
        <v xml:space="preserve"> </v>
      </c>
      <c r="Q61" s="154"/>
      <c r="R61" s="158"/>
      <c r="S61" s="390" t="str">
        <f t="shared" si="4"/>
        <v/>
      </c>
      <c r="T61" s="158"/>
      <c r="U61" s="137"/>
      <c r="V61" s="388" t="str">
        <f t="shared" si="5"/>
        <v/>
      </c>
      <c r="W61" s="157" t="str">
        <f>IF(VALUE(IF('Vessel List A'!AP60=1,1,IF('Vessel List A'!AP60=2,2,IF('Vessel List A'!AP60=3,3,IF('Vessel List A'!AP60=4,4,IF('Vessel List A'!AP60=5,5,IF('Vessel List A'!AP60=6,6,IF('Vessel List A'!AP60=7,7,IF('Vessel List A'!AP60=8,8,IF('Vessel List A'!AP60=9,9,IF('Vessel List A'!AP60=10,10,IF('Vessel List A'!AP60=11,11,IF('Vessel List A'!AP60=12,12,IF('Vessel List A'!AP60=13,13,IF('Vessel List A'!AP60=14,14,IF('Vessel List A'!AP60=15,15,IF('Vessel List A'!AP60=16,16,0)))))))))))))))))=0," ",VALUE(IF('Vessel List A'!AP60=1,1,IF('Vessel List A'!AP60=2,2,IF('Vessel List A'!AP60=3,3,IF('Vessel List A'!AP60=4,4,IF('Vessel List A'!AP60=5,5,IF('Vessel List A'!AP60=6,6,IF('Vessel List A'!AP60=7,7,IF('Vessel List A'!AP60=8,8,IF('Vessel List A'!AP60=9,9,IF('Vessel List A'!AP60=10,10,IF('Vessel List A'!AP60=11,11,IF('Vessel List A'!AP60=12,12,IF('Vessel List A'!AP60=13,13,IF('Vessel List A'!AP60=14,14,IF('Vessel List A'!AP60=15,15,IF('Vessel List A'!AP60=16,16,0))))))))))))))))))</f>
        <v xml:space="preserve"> </v>
      </c>
      <c r="X61" s="154"/>
      <c r="Y61" s="158"/>
      <c r="Z61" s="390" t="str">
        <f t="shared" si="6"/>
        <v/>
      </c>
      <c r="AA61" s="158"/>
      <c r="AB61" s="137"/>
      <c r="AC61" s="388" t="str">
        <f t="shared" si="7"/>
        <v/>
      </c>
      <c r="AD61" s="157" t="str">
        <f>IF(VALUE(IF('Vessel List A'!BC60=1,1,IF('Vessel List A'!BC60=2,2,IF('Vessel List A'!BC60=3,3,IF('Vessel List A'!BC60=4,4,IF('Vessel List A'!BC60=5,5,IF('Vessel List A'!BC60=6,6,IF('Vessel List A'!BC60=7,7,IF('Vessel List A'!BC60=8,8,IF('Vessel List A'!BC60=9,9,IF('Vessel List A'!BC60=10,10,IF('Vessel List A'!BC60=11,11,IF('Vessel List A'!BC60=12,12,IF('Vessel List A'!BC60=13,13,IF('Vessel List A'!BC60=14,14,IF('Vessel List A'!BC60=15,15,IF('Vessel List A'!BC60=16,16,0)))))))))))))))))=0," ",VALUE(IF('Vessel List A'!BC60=1,1,IF('Vessel List A'!BC60=2,2,IF('Vessel List A'!BC60=3,3,IF('Vessel List A'!BC60=4,4,IF('Vessel List A'!BC60=5,5,IF('Vessel List A'!BC60=6,6,IF('Vessel List A'!BC60=7,7,IF('Vessel List A'!BC60=8,8,IF('Vessel List A'!BC60=9,9,IF('Vessel List A'!BC60=10,10,IF('Vessel List A'!BC60=11,11,IF('Vessel List A'!BC60=12,12,IF('Vessel List A'!BC60=13,13,IF('Vessel List A'!BC60=14,14,IF('Vessel List A'!BC60=15,15,IF('Vessel List A'!BC60=16,16,0))))))))))))))))))</f>
        <v xml:space="preserve"> </v>
      </c>
      <c r="AE61" s="154"/>
      <c r="AF61" s="158"/>
      <c r="AG61" s="390" t="str">
        <f t="shared" si="8"/>
        <v/>
      </c>
      <c r="AH61" s="158"/>
      <c r="AI61" s="137"/>
      <c r="AJ61" s="388" t="str">
        <f t="shared" si="9"/>
        <v/>
      </c>
      <c r="AK61" s="157" t="str">
        <f>IF(VALUE(IF('Vessel List A'!BP60=1,1,IF('Vessel List A'!BP60=2,2,IF('Vessel List A'!BP60=3,3,IF('Vessel List A'!BP60=4,4,IF('Vessel List A'!BP60=5,5,IF('Vessel List A'!BP60=6,6,IF('Vessel List A'!BP60=7,7,IF('Vessel List A'!BP60=8,8,IF('Vessel List A'!BP60=9,9,IF('Vessel List A'!BP60=10,10,IF('Vessel List A'!BP60=11,11,IF('Vessel List A'!BP60=12,12,IF('Vessel List A'!BP60=13,13,IF('Vessel List A'!BP60=14,14,IF('Vessel List A'!BP60=15,15,IF('Vessel List A'!BP60=16,16,0)))))))))))))))))=0," ",VALUE(IF('Vessel List A'!BP60=1,1,IF('Vessel List A'!BP60=2,2,IF('Vessel List A'!BP60=3,3,IF('Vessel List A'!BP60=4,4,IF('Vessel List A'!BP60=5,5,IF('Vessel List A'!BP60=6,6,IF('Vessel List A'!BP60=7,7,IF('Vessel List A'!BP60=8,8,IF('Vessel List A'!BP60=9,9,IF('Vessel List A'!BP60=10,10,IF('Vessel List A'!BP60=11,11,IF('Vessel List A'!BP60=12,12,IF('Vessel List A'!BP60=13,13,IF('Vessel List A'!BP60=14,14,IF('Vessel List A'!BP60=15,15,IF('Vessel List A'!BP60=16,16,0))))))))))))))))))</f>
        <v xml:space="preserve"> </v>
      </c>
      <c r="AL61" s="154"/>
      <c r="AM61" s="158"/>
      <c r="AN61" s="390" t="str">
        <f t="shared" si="10"/>
        <v/>
      </c>
      <c r="AO61" s="158"/>
      <c r="AP61" s="137"/>
      <c r="AQ61" s="388" t="str">
        <f t="shared" si="11"/>
        <v/>
      </c>
      <c r="AR61" s="157" t="str">
        <f>IF(VALUE(IF('Vessel List A'!CC60=1,1,IF('Vessel List A'!CC60=2,2,IF('Vessel List A'!CC60=3,3,IF('Vessel List A'!CC60=4,4,IF('Vessel List A'!CC60=5,5,IF('Vessel List A'!CC60=6,6,IF('Vessel List A'!CC60=7,7,IF('Vessel List A'!CC60=8,8,IF('Vessel List A'!CC60=9,9,IF('Vessel List A'!CC60=10,10,IF('Vessel List A'!CC60=11,11,IF('Vessel List A'!CC60=12,12,IF('Vessel List A'!CC60=13,13,IF('Vessel List A'!CC60=14,14,IF('Vessel List A'!CC60=15,15,IF('Vessel List A'!CC60=16,16,0)))))))))))))))))=0," ",VALUE(IF('Vessel List A'!CC60=1,1,IF('Vessel List A'!CC60=2,2,IF('Vessel List A'!CC60=3,3,IF('Vessel List A'!CC60=4,4,IF('Vessel List A'!CC60=5,5,IF('Vessel List A'!CC60=6,6,IF('Vessel List A'!CC60=7,7,IF('Vessel List A'!CC60=8,8,IF('Vessel List A'!CC60=9,9,IF('Vessel List A'!CC60=10,10,IF('Vessel List A'!CC60=11,11,IF('Vessel List A'!CC60=12,12,IF('Vessel List A'!CC60=13,13,IF('Vessel List A'!CC60=14,14,IF('Vessel List A'!CC60=15,15,IF('Vessel List A'!CC60=16,16,0))))))))))))))))))</f>
        <v xml:space="preserve"> </v>
      </c>
      <c r="AS61" s="154"/>
      <c r="AT61" s="158"/>
      <c r="AU61" s="390" t="str">
        <f t="shared" si="12"/>
        <v/>
      </c>
      <c r="AV61" s="158"/>
      <c r="AW61" s="137"/>
      <c r="AX61" s="388" t="str">
        <f t="shared" si="13"/>
        <v/>
      </c>
      <c r="AY61" s="157" t="str">
        <f>IF(VALUE(IF('Vessel List A'!CP60=1,1,IF('Vessel List A'!CP60=2,2,IF('Vessel List A'!CP60=3,3,IF('Vessel List A'!CP60=4,4,IF('Vessel List A'!CP60=5,5,IF('Vessel List A'!CP60=6,6,IF('Vessel List A'!CP60=7,7,IF('Vessel List A'!CP60=8,8,IF('Vessel List A'!CP60=9,9,IF('Vessel List A'!CP60=10,10,IF('Vessel List A'!CP60=11,11,IF('Vessel List A'!CP60=12,12,IF('Vessel List A'!CP60=13,13,IF('Vessel List A'!CP60=14,14,IF('Vessel List A'!CP60=15,15,IF('Vessel List A'!CP60=16,16,0)))))))))))))))))=0," ",VALUE(IF('Vessel List A'!CP60=1,1,IF('Vessel List A'!CP60=2,2,IF('Vessel List A'!CP60=3,3,IF('Vessel List A'!CP60=4,4,IF('Vessel List A'!CP60=5,5,IF('Vessel List A'!CP60=6,6,IF('Vessel List A'!CP60=7,7,IF('Vessel List A'!CP60=8,8,IF('Vessel List A'!CP60=9,9,IF('Vessel List A'!CP60=10,10,IF('Vessel List A'!CP60=11,11,IF('Vessel List A'!CP60=12,12,IF('Vessel List A'!CP60=13,13,IF('Vessel List A'!CP60=14,14,IF('Vessel List A'!CP60=15,15,IF('Vessel List A'!CP60=16,16,0))))))))))))))))))</f>
        <v xml:space="preserve"> </v>
      </c>
      <c r="AZ61" s="154"/>
      <c r="BA61" s="158"/>
      <c r="BB61" s="390" t="str">
        <f t="shared" si="14"/>
        <v/>
      </c>
      <c r="BC61" s="158"/>
      <c r="BD61" s="137"/>
      <c r="BE61" s="388" t="str">
        <f t="shared" si="15"/>
        <v/>
      </c>
      <c r="BF61" s="157" t="str">
        <f>IF(VALUE(IF('Vessel List A'!DC60=1,1,IF('Vessel List A'!DC60=2,2,IF('Vessel List A'!DC60=3,3,IF('Vessel List A'!DC60=4,4,IF('Vessel List A'!DC60=5,5,IF('Vessel List A'!DC60=6,6,IF('Vessel List A'!DC60=7,7,IF('Vessel List A'!DC60=8,8,IF('Vessel List A'!DC60=9,9,IF('Vessel List A'!DC60=10,10,IF('Vessel List A'!DC60=11,11,IF('Vessel List A'!DC60=12,12,IF('Vessel List A'!DC60=13,13,IF('Vessel List A'!DC60=14,14,IF('Vessel List A'!DC60=15,15,IF('Vessel List A'!DC60=16,16,0)))))))))))))))))=0," ",VALUE(IF('Vessel List A'!DC60=1,1,IF('Vessel List A'!DC60=2,2,IF('Vessel List A'!DC60=3,3,IF('Vessel List A'!DC60=4,4,IF('Vessel List A'!DC60=5,5,IF('Vessel List A'!DC60=6,6,IF('Vessel List A'!DC60=7,7,IF('Vessel List A'!DC60=8,8,IF('Vessel List A'!DC60=9,9,IF('Vessel List A'!DC60=10,10,IF('Vessel List A'!DC60=11,11,IF('Vessel List A'!DC60=12,12,IF('Vessel List A'!DC60=13,13,IF('Vessel List A'!DC60=14,14,IF('Vessel List A'!DC60=15,15,IF('Vessel List A'!DC60=16,16,0))))))))))))))))))</f>
        <v xml:space="preserve"> </v>
      </c>
      <c r="BG61" s="154"/>
      <c r="BH61" s="158"/>
      <c r="BI61" s="390" t="str">
        <f t="shared" si="16"/>
        <v/>
      </c>
      <c r="BJ61" s="158"/>
      <c r="BK61" s="137"/>
      <c r="BL61" s="388" t="str">
        <f t="shared" si="17"/>
        <v/>
      </c>
      <c r="BM61" s="157" t="str">
        <f>IF(VALUE(IF('Vessel List A'!DP60=1,1,IF('Vessel List A'!DP60=2,2,IF('Vessel List A'!DP60=3,3,IF('Vessel List A'!DP60=4,4,IF('Vessel List A'!DP60=5,5,IF('Vessel List A'!DP60=6,6,IF('Vessel List A'!DP60=7,7,IF('Vessel List A'!DP60=8,8,IF('Vessel List A'!DP60=9,9,IF('Vessel List A'!DP60=10,10,IF('Vessel List A'!DP60=11,11,IF('Vessel List A'!DP60=12,12,IF('Vessel List A'!DP60=13,13,IF('Vessel List A'!DP60=14,14,IF('Vessel List A'!DP60=15,15,IF('Vessel List A'!DP60=16,16,0)))))))))))))))))=0," ",VALUE(IF('Vessel List A'!DP60=1,1,IF('Vessel List A'!DP60=2,2,IF('Vessel List A'!DP60=3,3,IF('Vessel List A'!DP60=4,4,IF('Vessel List A'!DP60=5,5,IF('Vessel List A'!DP60=6,6,IF('Vessel List A'!DP60=7,7,IF('Vessel List A'!DP60=8,8,IF('Vessel List A'!DP60=9,9,IF('Vessel List A'!DP60=10,10,IF('Vessel List A'!DP60=11,11,IF('Vessel List A'!DP60=12,12,IF('Vessel List A'!DP60=13,13,IF('Vessel List A'!DP60=14,14,IF('Vessel List A'!DP60=15,15,IF('Vessel List A'!DP60=16,16,0))))))))))))))))))</f>
        <v xml:space="preserve"> </v>
      </c>
      <c r="BN61" s="154"/>
      <c r="BO61" s="158"/>
      <c r="BP61" s="390" t="str">
        <f t="shared" si="18"/>
        <v/>
      </c>
      <c r="BQ61" s="158"/>
      <c r="BR61" s="137"/>
      <c r="BS61" s="388" t="str">
        <f t="shared" si="19"/>
        <v/>
      </c>
      <c r="BT61" s="157" t="str">
        <f>IF(VALUE(IF('Vessel List A'!EC60=1,1,IF('Vessel List A'!EC60=2,2,IF('Vessel List A'!EC60=3,3,IF('Vessel List A'!EC60=4,4,IF('Vessel List A'!EC60=5,5,IF('Vessel List A'!EC60=6,6,IF('Vessel List A'!EC60=7,7,IF('Vessel List A'!EC60=8,8,IF('Vessel List A'!EC60=9,9,IF('Vessel List A'!EC60=10,10,IF('Vessel List A'!EC60=11,11,IF('Vessel List A'!EC60=12,12,IF('Vessel List A'!EC60=13,13,IF('Vessel List A'!EC60=14,14,IF('Vessel List A'!EC60=15,15,IF('Vessel List A'!EC60=16,16,0)))))))))))))))))=0," ",VALUE(IF('Vessel List A'!EC60=1,1,IF('Vessel List A'!EC60=2,2,IF('Vessel List A'!EC60=3,3,IF('Vessel List A'!EC60=4,4,IF('Vessel List A'!EC60=5,5,IF('Vessel List A'!EC60=6,6,IF('Vessel List A'!EC60=7,7,IF('Vessel List A'!EC60=8,8,IF('Vessel List A'!EC60=9,9,IF('Vessel List A'!EC60=10,10,IF('Vessel List A'!EC60=11,11,IF('Vessel List A'!EC60=12,12,IF('Vessel List A'!EC60=13,13,IF('Vessel List A'!EC60=14,14,IF('Vessel List A'!EC60=15,15,IF('Vessel List A'!EC60=16,16,0))))))))))))))))))</f>
        <v xml:space="preserve"> </v>
      </c>
      <c r="BU61" s="154"/>
      <c r="BV61" s="158"/>
      <c r="BW61" s="390" t="str">
        <f t="shared" si="20"/>
        <v/>
      </c>
      <c r="BX61" s="158"/>
      <c r="BY61" s="137"/>
      <c r="BZ61" s="388" t="str">
        <f t="shared" si="21"/>
        <v/>
      </c>
      <c r="CA61" s="157" t="str">
        <f>IF(VALUE(IF('Vessel List A'!EP60=1,1,IF('Vessel List A'!EP60=2,2,IF('Vessel List A'!EP60=3,3,IF('Vessel List A'!EP60=4,4,IF('Vessel List A'!EP60=5,5,IF('Vessel List A'!EP60=6,6,IF('Vessel List A'!EP60=7,7,IF('Vessel List A'!EP60=8,8,IF('Vessel List A'!EP60=9,9,IF('Vessel List A'!EP60=10,10,IF('Vessel List A'!EP60=11,11,IF('Vessel List A'!EP60=12,12,IF('Vessel List A'!EP60=13,13,IF('Vessel List A'!EP60=14,14,IF('Vessel List A'!EP60=15,15,IF('Vessel List A'!EP60=16,16,0)))))))))))))))))=0," ",VALUE(IF('Vessel List A'!EP60=1,1,IF('Vessel List A'!EP60=2,2,IF('Vessel List A'!EP60=3,3,IF('Vessel List A'!EP60=4,4,IF('Vessel List A'!EP60=5,5,IF('Vessel List A'!EP60=6,6,IF('Vessel List A'!EP60=7,7,IF('Vessel List A'!EP60=8,8,IF('Vessel List A'!EP60=9,9,IF('Vessel List A'!EP60=10,10,IF('Vessel List A'!EP60=11,11,IF('Vessel List A'!EP60=12,12,IF('Vessel List A'!EP60=13,13,IF('Vessel List A'!EP60=14,14,IF('Vessel List A'!EP60=15,15,IF('Vessel List A'!EP60=16,16,0))))))))))))))))))</f>
        <v xml:space="preserve"> </v>
      </c>
      <c r="CB61" s="154"/>
      <c r="CC61" s="158"/>
      <c r="CD61" s="390" t="str">
        <f t="shared" si="22"/>
        <v/>
      </c>
      <c r="CE61" s="158"/>
      <c r="CF61" s="137"/>
      <c r="CG61" s="388" t="str">
        <f t="shared" si="23"/>
        <v/>
      </c>
      <c r="CH61" s="157" t="str">
        <f>IF(VALUE(IF('Vessel List A'!FC60=1,1,IF('Vessel List A'!FC60=2,2,IF('Vessel List A'!FC60=3,3,IF('Vessel List A'!FC60=4,4,IF('Vessel List A'!FC60=5,5,IF('Vessel List A'!FC60=6,6,IF('Vessel List A'!FC60=7,7,IF('Vessel List A'!FC60=8,8,IF('Vessel List A'!FC60=9,9,IF('Vessel List A'!FC60=10,10,IF('Vessel List A'!FC60=11,11,IF('Vessel List A'!FC60=12,12,IF('Vessel List A'!FC60=13,13,IF('Vessel List A'!FC60=14,14,IF('Vessel List A'!FC60=15,15,IF('Vessel List A'!FC60=16,16,0)))))))))))))))))=0," ",VALUE(IF('Vessel List A'!FC60=1,1,IF('Vessel List A'!FC60=2,2,IF('Vessel List A'!FC60=3,3,IF('Vessel List A'!FC60=4,4,IF('Vessel List A'!FC60=5,5,IF('Vessel List A'!FC60=6,6,IF('Vessel List A'!FC60=7,7,IF('Vessel List A'!FC60=8,8,IF('Vessel List A'!FC60=9,9,IF('Vessel List A'!FC60=10,10,IF('Vessel List A'!FC60=11,11,IF('Vessel List A'!FC60=12,12,IF('Vessel List A'!FC60=13,13,IF('Vessel List A'!FC60=14,14,IF('Vessel List A'!FC60=15,15,IF('Vessel List A'!FC60=16,16,0))))))))))))))))))</f>
        <v xml:space="preserve"> </v>
      </c>
      <c r="CI61" s="154"/>
      <c r="CJ61" s="158"/>
      <c r="CK61" s="390" t="str">
        <f t="shared" si="24"/>
        <v/>
      </c>
      <c r="CL61" s="158"/>
      <c r="CM61" s="137"/>
      <c r="CN61" s="388" t="str">
        <f t="shared" si="25"/>
        <v/>
      </c>
      <c r="CO61" s="157" t="str">
        <f>IF(VALUE(IF('Vessel List A'!FP60=1,1,IF('Vessel List A'!FP60=2,2,IF('Vessel List A'!FP60=3,3,IF('Vessel List A'!FP60=4,4,IF('Vessel List A'!FP60=5,5,IF('Vessel List A'!FP60=6,6,IF('Vessel List A'!FP60=7,7,IF('Vessel List A'!FP60=8,8,IF('Vessel List A'!FP60=9,9,IF('Vessel List A'!FP60=10,10,IF('Vessel List A'!FP60=11,11,IF('Vessel List A'!FP60=12,12,IF('Vessel List A'!FP60=13,13,IF('Vessel List A'!FP60=14,14,IF('Vessel List A'!FP60=15,15,IF('Vessel List A'!FP60=16,16,0)))))))))))))))))=0," ",VALUE(IF('Vessel List A'!FP60=1,1,IF('Vessel List A'!FP60=2,2,IF('Vessel List A'!FP60=3,3,IF('Vessel List A'!FP60=4,4,IF('Vessel List A'!FP60=5,5,IF('Vessel List A'!FP60=6,6,IF('Vessel List A'!FP60=7,7,IF('Vessel List A'!FP60=8,8,IF('Vessel List A'!FP60=9,9,IF('Vessel List A'!FP60=10,10,IF('Vessel List A'!FP60=11,11,IF('Vessel List A'!FP60=12,12,IF('Vessel List A'!FP60=13,13,IF('Vessel List A'!FP60=14,14,IF('Vessel List A'!FP60=15,15,IF('Vessel List A'!FP60=16,16,0))))))))))))))))))</f>
        <v xml:space="preserve"> </v>
      </c>
      <c r="CP61" s="154"/>
      <c r="CQ61" s="158"/>
      <c r="CR61" s="390" t="str">
        <f t="shared" si="26"/>
        <v/>
      </c>
      <c r="CS61" s="158"/>
      <c r="CT61" s="137"/>
      <c r="CU61" s="388" t="str">
        <f t="shared" si="27"/>
        <v/>
      </c>
      <c r="CV61" s="157" t="str">
        <f>IF(VALUE(IF('Vessel List A'!GC60=1,1,IF('Vessel List A'!GC60=2,2,IF('Vessel List A'!GC60=3,3,IF('Vessel List A'!GC60=4,4,IF('Vessel List A'!GC60=5,5,IF('Vessel List A'!GC60=6,6,IF('Vessel List A'!GC60=7,7,IF('Vessel List A'!GC60=8,8,IF('Vessel List A'!GC60=9,9,IF('Vessel List A'!GC60=10,10,IF('Vessel List A'!GC60=11,11,IF('Vessel List A'!GC60=12,12,IF('Vessel List A'!GC60=13,13,IF('Vessel List A'!GC60=14,14,IF('Vessel List A'!GC60=15,15,IF('Vessel List A'!GC60=16,16,0)))))))))))))))))=0," ",VALUE(IF('Vessel List A'!GC60=1,1,IF('Vessel List A'!GC60=2,2,IF('Vessel List A'!GC60=3,3,IF('Vessel List A'!GC60=4,4,IF('Vessel List A'!GC60=5,5,IF('Vessel List A'!GC60=6,6,IF('Vessel List A'!GC60=7,7,IF('Vessel List A'!GC60=8,8,IF('Vessel List A'!GC60=9,9,IF('Vessel List A'!GC60=10,10,IF('Vessel List A'!GC60=11,11,IF('Vessel List A'!GC60=12,12,IF('Vessel List A'!GC60=13,13,IF('Vessel List A'!GC60=14,14,IF('Vessel List A'!GC60=15,15,IF('Vessel List A'!GC60=16,16,0))))))))))))))))))</f>
        <v xml:space="preserve"> </v>
      </c>
      <c r="CW61" s="154"/>
      <c r="CX61" s="158"/>
      <c r="CY61" s="390" t="str">
        <f t="shared" si="28"/>
        <v/>
      </c>
      <c r="CZ61" s="158"/>
      <c r="DA61" s="137"/>
      <c r="DB61" s="388" t="str">
        <f t="shared" si="29"/>
        <v/>
      </c>
      <c r="DC61" s="157" t="str">
        <f>IF(VALUE(IF('Vessel List A'!GP60=1,1,IF('Vessel List A'!GP60=2,2,IF('Vessel List A'!GP60=3,3,IF('Vessel List A'!GP60=4,4,IF('Vessel List A'!GP60=5,5,IF('Vessel List A'!GP60=6,6,IF('Vessel List A'!GP60=7,7,IF('Vessel List A'!GP60=8,8,IF('Vessel List A'!GP60=9,9,IF('Vessel List A'!GP60=10,10,IF('Vessel List A'!GP60=11,11,IF('Vessel List A'!GP60=12,12,IF('Vessel List A'!GP60=13,13,IF('Vessel List A'!GP60=14,14,IF('Vessel List A'!GP60=15,15,IF('Vessel List A'!GP60=16,16,0)))))))))))))))))=0," ",VALUE(IF('Vessel List A'!GP60=1,1,IF('Vessel List A'!GP60=2,2,IF('Vessel List A'!GP60=3,3,IF('Vessel List A'!GP60=4,4,IF('Vessel List A'!GP60=5,5,IF('Vessel List A'!GP60=6,6,IF('Vessel List A'!GP60=7,7,IF('Vessel List A'!GP60=8,8,IF('Vessel List A'!GP60=9,9,IF('Vessel List A'!GP60=10,10,IF('Vessel List A'!GP60=11,11,IF('Vessel List A'!GP60=12,12,IF('Vessel List A'!GP60=13,13,IF('Vessel List A'!GP60=14,14,IF('Vessel List A'!GP60=15,15,IF('Vessel List A'!GP60=16,16,0))))))))))))))))))</f>
        <v xml:space="preserve"> </v>
      </c>
      <c r="DD61" s="154"/>
      <c r="DE61" s="158"/>
      <c r="DF61" s="390" t="str">
        <f t="shared" si="30"/>
        <v/>
      </c>
      <c r="DG61" s="158"/>
      <c r="DH61" s="137"/>
      <c r="DI61" s="388" t="str">
        <f t="shared" si="31"/>
        <v/>
      </c>
      <c r="DJ61" s="157" t="str">
        <f>IF(VALUE(IF('Vessel List A'!HC60=1,1,IF('Vessel List A'!HC60=2,2,IF('Vessel List A'!HC60=3,3,IF('Vessel List A'!HC60=4,4,IF('Vessel List A'!HC60=5,5,IF('Vessel List A'!HC60=6,6,IF('Vessel List A'!HC60=7,7,IF('Vessel List A'!HC60=8,8,IF('Vessel List A'!HC60=9,9,IF('Vessel List A'!HC60=10,10,IF('Vessel List A'!HC60=11,11,IF('Vessel List A'!HC60=12,12,IF('Vessel List A'!HC60=13,13,IF('Vessel List A'!HC60=14,14,IF('Vessel List A'!HC60=15,15,IF('Vessel List A'!HC60=16,16,0)))))))))))))))))=0," ",VALUE(IF('Vessel List A'!HC60=1,1,IF('Vessel List A'!HC60=2,2,IF('Vessel List A'!HC60=3,3,IF('Vessel List A'!HC60=4,4,IF('Vessel List A'!HC60=5,5,IF('Vessel List A'!HC60=6,6,IF('Vessel List A'!HC60=7,7,IF('Vessel List A'!HC60=8,8,IF('Vessel List A'!HC60=9,9,IF('Vessel List A'!HC60=10,10,IF('Vessel List A'!HC60=11,11,IF('Vessel List A'!HC60=12,12,IF('Vessel List A'!HC60=13,13,IF('Vessel List A'!HC60=14,14,IF('Vessel List A'!HC60=15,15,IF('Vessel List A'!HC60=16,16,0))))))))))))))))))</f>
        <v xml:space="preserve"> </v>
      </c>
      <c r="DK61" s="154"/>
      <c r="DL61" s="158"/>
      <c r="DM61" s="390" t="str">
        <f t="shared" si="32"/>
        <v/>
      </c>
      <c r="DN61" s="158"/>
      <c r="DO61" s="137"/>
      <c r="DP61" s="388" t="str">
        <f t="shared" si="33"/>
        <v/>
      </c>
      <c r="DQ61" s="157" t="str">
        <f>IF(VALUE(IF('Vessel List A'!HP60=1,1,IF('Vessel List A'!HP60=2,2,IF('Vessel List A'!HP60=3,3,IF('Vessel List A'!HP60=4,4,IF('Vessel List A'!HP60=5,5,IF('Vessel List A'!HP60=6,6,IF('Vessel List A'!HP60=7,7,IF('Vessel List A'!HP60=8,8,IF('Vessel List A'!HP60=9,9,IF('Vessel List A'!HP60=10,10,IF('Vessel List A'!HP60=11,11,IF('Vessel List A'!HP60=12,12,IF('Vessel List A'!HP60=13,13,IF('Vessel List A'!HP60=14,14,IF('Vessel List A'!HP60=15,15,IF('Vessel List A'!HP60=16,16,0)))))))))))))))))=0," ",VALUE(IF('Vessel List A'!HP60=1,1,IF('Vessel List A'!HP60=2,2,IF('Vessel List A'!HP60=3,3,IF('Vessel List A'!HP60=4,4,IF('Vessel List A'!HP60=5,5,IF('Vessel List A'!HP60=6,6,IF('Vessel List A'!HP60=7,7,IF('Vessel List A'!HP60=8,8,IF('Vessel List A'!HP60=9,9,IF('Vessel List A'!HP60=10,10,IF('Vessel List A'!HP60=11,11,IF('Vessel List A'!HP60=12,12,IF('Vessel List A'!HP60=13,13,IF('Vessel List A'!HP60=14,14,IF('Vessel List A'!HP60=15,15,IF('Vessel List A'!HP60=16,16,0))))))))))))))))))</f>
        <v xml:space="preserve"> </v>
      </c>
      <c r="DR61" s="154"/>
      <c r="DS61" s="158"/>
      <c r="DT61" s="390" t="str">
        <f t="shared" si="34"/>
        <v/>
      </c>
      <c r="DU61" s="158"/>
      <c r="DV61" s="137"/>
      <c r="DW61" s="388" t="str">
        <f t="shared" si="35"/>
        <v/>
      </c>
      <c r="DX61" s="157" t="str">
        <f>IF(VALUE(IF('Vessel List A'!IC60=1,1,IF('Vessel List A'!IC60=2,2,IF('Vessel List A'!IC60=3,3,IF('Vessel List A'!IC60=4,4,IF('Vessel List A'!IC60=5,5,IF('Vessel List A'!IC60=6,6,IF('Vessel List A'!IC60=7,7,IF('Vessel List A'!IC60=8,8,IF('Vessel List A'!IC60=9,9,IF('Vessel List A'!IC60=10,10,IF('Vessel List A'!IC60=11,11,IF('Vessel List A'!IC60=12,12,IF('Vessel List A'!IC60=13,13,IF('Vessel List A'!IC60=14,14,IF('Vessel List A'!IC60=15,15,IF('Vessel List A'!IC60=16,16,0)))))))))))))))))=0," ",VALUE(IF('Vessel List A'!IC60=1,1,IF('Vessel List A'!IC60=2,2,IF('Vessel List A'!IC60=3,3,IF('Vessel List A'!IC60=4,4,IF('Vessel List A'!IC60=5,5,IF('Vessel List A'!IC60=6,6,IF('Vessel List A'!IC60=7,7,IF('Vessel List A'!IC60=8,8,IF('Vessel List A'!IC60=9,9,IF('Vessel List A'!IC60=10,10,IF('Vessel List A'!IC60=11,11,IF('Vessel List A'!IC60=12,12,IF('Vessel List A'!IC60=13,13,IF('Vessel List A'!IC60=14,14,IF('Vessel List A'!IC60=15,15,IF('Vessel List A'!IC60=16,16,0))))))))))))))))))</f>
        <v xml:space="preserve"> </v>
      </c>
      <c r="DY61" s="154"/>
      <c r="DZ61" s="158"/>
      <c r="EA61" s="390" t="str">
        <f t="shared" si="36"/>
        <v/>
      </c>
      <c r="EB61" s="158"/>
      <c r="EC61" s="137"/>
      <c r="ED61" s="388" t="str">
        <f t="shared" si="37"/>
        <v/>
      </c>
      <c r="EE61" s="157" t="str">
        <f>IF(VALUE(IF('Vessel List A'!IP60=1,1,IF('Vessel List A'!IP60=2,2,IF('Vessel List A'!IP60=3,3,IF('Vessel List A'!IP60=4,4,IF('Vessel List A'!IP60=5,5,IF('Vessel List A'!IP60=6,6,IF('Vessel List A'!IP60=7,7,IF('Vessel List A'!IP60=8,8,IF('Vessel List A'!IP60=9,9,IF('Vessel List A'!IP60=10,10,IF('Vessel List A'!IP60=11,11,IF('Vessel List A'!IP60=12,12,IF('Vessel List A'!IP60=13,13,IF('Vessel List A'!IP60=14,14,IF('Vessel List A'!IP60=15,15,IF('Vessel List A'!IP60=16,16,0)))))))))))))))))=0," ",VALUE(IF('Vessel List A'!IP60=1,1,IF('Vessel List A'!IP60=2,2,IF('Vessel List A'!IP60=3,3,IF('Vessel List A'!IP60=4,4,IF('Vessel List A'!IP60=5,5,IF('Vessel List A'!IP60=6,6,IF('Vessel List A'!IP60=7,7,IF('Vessel List A'!IP60=8,8,IF('Vessel List A'!IP60=9,9,IF('Vessel List A'!IP60=10,10,IF('Vessel List A'!IP60=11,11,IF('Vessel List A'!IP60=12,12,IF('Vessel List A'!IP60=13,13,IF('Vessel List A'!IP60=14,14,IF('Vessel List A'!IP60=15,15,IF('Vessel List A'!IP60=16,16,0))))))))))))))))))</f>
        <v xml:space="preserve"> </v>
      </c>
      <c r="EF61" s="154"/>
      <c r="EG61" s="158"/>
      <c r="EH61" s="390" t="str">
        <f t="shared" si="38"/>
        <v/>
      </c>
      <c r="EI61" s="158"/>
      <c r="EJ61" s="137"/>
      <c r="EK61" s="397" t="str">
        <f t="shared" si="39"/>
        <v/>
      </c>
      <c r="EL61" s="144"/>
      <c r="EM61" s="157" t="str">
        <f>IF(VALUE(IF('Vessel List B'!C60=1,1,IF('Vessel List B'!C60=2,2,IF('Vessel List B'!C60=3,3,IF('Vessel List B'!C60=4,4,IF('Vessel List B'!C60=5,5,IF('Vessel List B'!C60=6,6,IF('Vessel List B'!C60=7,7,IF('Vessel List B'!C60=8,8,IF('Vessel List B'!C60=9,9,IF('Vessel List B'!C60=10,10,IF('Vessel List B'!C60=11,11,IF('Vessel List B'!C60=12,12,IF('Vessel List B'!C60=13,13,IF('Vessel List B'!C60=14,14,IF('Vessel List B'!C60=15,15,IF('Vessel List B'!C60=16,16,0)))))))))))))))))=0," ",VALUE(IF('Vessel List B'!C60=1,1,IF('Vessel List B'!C60=2,2,IF('Vessel List B'!C60=3,3,IF('Vessel List B'!C60=4,4,IF('Vessel List B'!C60=5,5,IF('Vessel List B'!C60=6,6,IF('Vessel List B'!C60=7,7,IF('Vessel List B'!C60=8,8,IF('Vessel List B'!C60=9,9,IF('Vessel List B'!C60=10,10,IF('Vessel List B'!C60=11,11,IF('Vessel List B'!C60=12,12,IF('Vessel List B'!C60=13,13,IF('Vessel List B'!C60=14,14,IF('Vessel List B'!C60=15,15,IF('Vessel List B'!C60=16,16,0))))))))))))))))))</f>
        <v xml:space="preserve"> </v>
      </c>
      <c r="EN61" s="154"/>
      <c r="EO61" s="158"/>
      <c r="EP61" s="390" t="str">
        <f t="shared" si="40"/>
        <v/>
      </c>
      <c r="EQ61" s="158"/>
      <c r="ER61" s="137"/>
      <c r="ES61" s="388" t="str">
        <f t="shared" si="41"/>
        <v/>
      </c>
      <c r="ET61" s="157" t="str">
        <f>IF(VALUE(IF('Vessel List B'!P60=1,1,IF('Vessel List B'!P60=2,2,IF('Vessel List B'!P60=3,3,IF('Vessel List B'!P60=4,4,IF('Vessel List B'!P60=5,5,IF('Vessel List B'!P60=6,6,IF('Vessel List B'!P60=7,7,IF('Vessel List B'!P60=8,8,IF('Vessel List B'!P60=9,9,IF('Vessel List B'!P60=10,10,IF('Vessel List B'!P60=11,11,IF('Vessel List B'!P60=12,12,IF('Vessel List B'!P60=13,13,IF('Vessel List B'!P60=14,14,IF('Vessel List B'!P60=15,15,IF('Vessel List B'!P60=16,16,0)))))))))))))))))=0," ",VALUE(IF('Vessel List B'!P60=1,1,IF('Vessel List B'!P60=2,2,IF('Vessel List B'!P60=3,3,IF('Vessel List B'!P60=4,4,IF('Vessel List B'!P60=5,5,IF('Vessel List B'!P60=6,6,IF('Vessel List B'!P60=7,7,IF('Vessel List B'!P60=8,8,IF('Vessel List B'!P60=9,9,IF('Vessel List B'!P60=10,10,IF('Vessel List B'!P60=11,11,IF('Vessel List B'!P60=12,12,IF('Vessel List B'!P60=13,13,IF('Vessel List B'!P60=14,14,IF('Vessel List B'!P60=15,15,IF('Vessel List B'!P60=16,16,0))))))))))))))))))</f>
        <v xml:space="preserve"> </v>
      </c>
      <c r="EU61" s="154"/>
      <c r="EV61" s="158"/>
      <c r="EW61" s="390" t="str">
        <f t="shared" si="42"/>
        <v/>
      </c>
      <c r="EX61" s="158"/>
      <c r="EY61" s="137"/>
      <c r="EZ61" s="388" t="str">
        <f t="shared" si="43"/>
        <v/>
      </c>
      <c r="FA61" s="157" t="str">
        <f>IF(VALUE(IF('Vessel List B'!AC60=1,1,IF('Vessel List B'!AC60=2,2,IF('Vessel List B'!AC60=3,3,IF('Vessel List B'!AC60=4,4,IF('Vessel List B'!AC60=5,5,IF('Vessel List B'!AC60=6,6,IF('Vessel List B'!AC60=7,7,IF('Vessel List B'!AC60=8,8,IF('Vessel List B'!AC60=9,9,IF('Vessel List B'!AC60=10,10,IF('Vessel List B'!AC60=11,11,IF('Vessel List B'!AC60=12,12,IF('Vessel List B'!AC60=13,13,IF('Vessel List B'!AC60=14,14,IF('Vessel List B'!AC60=15,15,IF('Vessel List B'!AC60=16,16,0)))))))))))))))))=0," ",VALUE(IF('Vessel List B'!AC60=1,1,IF('Vessel List B'!AC60=2,2,IF('Vessel List B'!AC60=3,3,IF('Vessel List B'!AC60=4,4,IF('Vessel List B'!AC60=5,5,IF('Vessel List B'!AC60=6,6,IF('Vessel List B'!AC60=7,7,IF('Vessel List B'!AC60=8,8,IF('Vessel List B'!AC60=9,9,IF('Vessel List B'!AC60=10,10,IF('Vessel List B'!AC60=11,11,IF('Vessel List B'!AC60=12,12,IF('Vessel List B'!AC60=13,13,IF('Vessel List B'!AC60=14,14,IF('Vessel List B'!AC60=15,15,IF('Vessel List B'!AC60=16,16,0))))))))))))))))))</f>
        <v xml:space="preserve"> </v>
      </c>
      <c r="FB61" s="154"/>
      <c r="FC61" s="158"/>
      <c r="FD61" s="390" t="str">
        <f t="shared" si="44"/>
        <v/>
      </c>
      <c r="FE61" s="158"/>
      <c r="FF61" s="137"/>
      <c r="FG61" s="388" t="str">
        <f t="shared" si="45"/>
        <v/>
      </c>
      <c r="FH61" s="157" t="str">
        <f>IF(VALUE(IF('Vessel List B'!AP60=1,1,IF('Vessel List B'!AP60=2,2,IF('Vessel List B'!AP60=3,3,IF('Vessel List B'!AP60=4,4,IF('Vessel List B'!AP60=5,5,IF('Vessel List B'!AP60=6,6,IF('Vessel List B'!AP60=7,7,IF('Vessel List B'!AP60=8,8,IF('Vessel List B'!AP60=9,9,IF('Vessel List B'!AP60=10,10,IF('Vessel List B'!AP60=11,11,IF('Vessel List B'!AP60=12,12,IF('Vessel List B'!AP60=13,13,IF('Vessel List B'!AP60=14,14,IF('Vessel List B'!AP60=15,15,IF('Vessel List B'!AP60=16,16,0)))))))))))))))))=0," ",VALUE(IF('Vessel List B'!AP60=1,1,IF('Vessel List B'!AP60=2,2,IF('Vessel List B'!AP60=3,3,IF('Vessel List B'!AP60=4,4,IF('Vessel List B'!AP60=5,5,IF('Vessel List B'!AP60=6,6,IF('Vessel List B'!AP60=7,7,IF('Vessel List B'!AP60=8,8,IF('Vessel List B'!AP60=9,9,IF('Vessel List B'!AP60=10,10,IF('Vessel List B'!AP60=11,11,IF('Vessel List B'!AP60=12,12,IF('Vessel List B'!AP60=13,13,IF('Vessel List B'!AP60=14,14,IF('Vessel List B'!AP60=15,15,IF('Vessel List B'!AP60=16,16,0))))))))))))))))))</f>
        <v xml:space="preserve"> </v>
      </c>
      <c r="FI61" s="154"/>
      <c r="FJ61" s="158"/>
      <c r="FK61" s="390" t="str">
        <f t="shared" si="46"/>
        <v/>
      </c>
      <c r="FL61" s="158"/>
      <c r="FM61" s="137"/>
      <c r="FN61" s="388" t="str">
        <f t="shared" si="47"/>
        <v/>
      </c>
      <c r="FO61" s="157" t="str">
        <f>IF(VALUE(IF('Vessel List B'!BC60=1,1,IF('Vessel List B'!BC60=2,2,IF('Vessel List B'!BC60=3,3,IF('Vessel List B'!BC60=4,4,IF('Vessel List B'!BC60=5,5,IF('Vessel List B'!BC60=6,6,IF('Vessel List B'!BC60=7,7,IF('Vessel List B'!BC60=8,8,IF('Vessel List B'!BC60=9,9,IF('Vessel List B'!BC60=10,10,IF('Vessel List B'!BC60=11,11,IF('Vessel List B'!BC60=12,12,IF('Vessel List B'!BC60=13,13,IF('Vessel List B'!BC60=14,14,IF('Vessel List B'!BC60=15,15,IF('Vessel List B'!BC60=16,16,0)))))))))))))))))=0," ",VALUE(IF('Vessel List B'!BC60=1,1,IF('Vessel List B'!BC60=2,2,IF('Vessel List B'!BC60=3,3,IF('Vessel List B'!BC60=4,4,IF('Vessel List B'!BC60=5,5,IF('Vessel List B'!BC60=6,6,IF('Vessel List B'!BC60=7,7,IF('Vessel List B'!BC60=8,8,IF('Vessel List B'!BC60=9,9,IF('Vessel List B'!BC60=10,10,IF('Vessel List B'!BC60=11,11,IF('Vessel List B'!BC60=12,12,IF('Vessel List B'!BC60=13,13,IF('Vessel List B'!BC60=14,14,IF('Vessel List B'!BC60=15,15,IF('Vessel List B'!BC60=16,16,0))))))))))))))))))</f>
        <v xml:space="preserve"> </v>
      </c>
      <c r="FP61" s="154"/>
      <c r="FQ61" s="158"/>
      <c r="FR61" s="390" t="str">
        <f t="shared" si="48"/>
        <v/>
      </c>
      <c r="FS61" s="158"/>
      <c r="FT61" s="137"/>
      <c r="FU61" s="388" t="str">
        <f t="shared" si="49"/>
        <v/>
      </c>
      <c r="FV61" s="157" t="str">
        <f>IF(VALUE(IF('Vessel List B'!BP60=1,1,IF('Vessel List B'!BP60=2,2,IF('Vessel List B'!BP60=3,3,IF('Vessel List B'!BP60=4,4,IF('Vessel List B'!BP60=5,5,IF('Vessel List B'!BP60=6,6,IF('Vessel List B'!BP60=7,7,IF('Vessel List B'!BP60=8,8,IF('Vessel List B'!BP60=9,9,IF('Vessel List B'!BP60=10,10,IF('Vessel List B'!BP60=11,11,IF('Vessel List B'!BP60=12,12,IF('Vessel List B'!BP60=13,13,IF('Vessel List B'!BP60=14,14,IF('Vessel List B'!BP60=15,15,IF('Vessel List B'!BP60=16,16,0)))))))))))))))))=0," ",VALUE(IF('Vessel List B'!BP60=1,1,IF('Vessel List B'!BP60=2,2,IF('Vessel List B'!BP60=3,3,IF('Vessel List B'!BP60=4,4,IF('Vessel List B'!BP60=5,5,IF('Vessel List B'!BP60=6,6,IF('Vessel List B'!BP60=7,7,IF('Vessel List B'!BP60=8,8,IF('Vessel List B'!BP60=9,9,IF('Vessel List B'!BP60=10,10,IF('Vessel List B'!BP60=11,11,IF('Vessel List B'!BP60=12,12,IF('Vessel List B'!BP60=13,13,IF('Vessel List B'!BP60=14,14,IF('Vessel List B'!BP60=15,15,IF('Vessel List B'!BP60=16,16,0))))))))))))))))))</f>
        <v xml:space="preserve"> </v>
      </c>
      <c r="FW61" s="154"/>
      <c r="FX61" s="158"/>
      <c r="FY61" s="390" t="str">
        <f t="shared" si="50"/>
        <v/>
      </c>
      <c r="FZ61" s="158"/>
      <c r="GA61" s="137"/>
      <c r="GB61" s="388" t="str">
        <f t="shared" si="51"/>
        <v/>
      </c>
      <c r="GC61" s="157" t="str">
        <f>IF(VALUE(IF('Vessel List B'!CC60=1,1,IF('Vessel List B'!CC60=2,2,IF('Vessel List B'!CC60=3,3,IF('Vessel List B'!CC60=4,4,IF('Vessel List B'!CC60=5,5,IF('Vessel List B'!CC60=6,6,IF('Vessel List B'!CC60=7,7,IF('Vessel List B'!CC60=8,8,IF('Vessel List B'!CC60=9,9,IF('Vessel List B'!CC60=10,10,IF('Vessel List B'!CC60=11,11,IF('Vessel List B'!CC60=12,12,IF('Vessel List B'!CC60=13,13,IF('Vessel List B'!CC60=14,14,IF('Vessel List B'!CC60=15,15,IF('Vessel List B'!CC60=16,16,0)))))))))))))))))=0," ",VALUE(IF('Vessel List B'!CC60=1,1,IF('Vessel List B'!CC60=2,2,IF('Vessel List B'!CC60=3,3,IF('Vessel List B'!CC60=4,4,IF('Vessel List B'!CC60=5,5,IF('Vessel List B'!CC60=6,6,IF('Vessel List B'!CC60=7,7,IF('Vessel List B'!CC60=8,8,IF('Vessel List B'!CC60=9,9,IF('Vessel List B'!CC60=10,10,IF('Vessel List B'!CC60=11,11,IF('Vessel List B'!CC60=12,12,IF('Vessel List B'!CC60=13,13,IF('Vessel List B'!CC60=14,14,IF('Vessel List B'!CC60=15,15,IF('Vessel List B'!CC60=16,16,0))))))))))))))))))</f>
        <v xml:space="preserve"> </v>
      </c>
      <c r="GD61" s="154"/>
      <c r="GE61" s="158"/>
      <c r="GF61" s="390" t="str">
        <f t="shared" si="52"/>
        <v/>
      </c>
      <c r="GG61" s="158"/>
      <c r="GH61" s="137"/>
      <c r="GI61" s="388" t="str">
        <f t="shared" si="53"/>
        <v/>
      </c>
      <c r="GJ61" s="157" t="str">
        <f>IF(VALUE(IF('Vessel List B'!CP60=1,1,IF('Vessel List B'!CP60=2,2,IF('Vessel List B'!CP60=3,3,IF('Vessel List B'!CP60=4,4,IF('Vessel List B'!CP60=5,5,IF('Vessel List B'!CP60=6,6,IF('Vessel List B'!CP60=7,7,IF('Vessel List B'!CP60=8,8,IF('Vessel List B'!CP60=9,9,IF('Vessel List B'!CP60=10,10,IF('Vessel List B'!CP60=11,11,IF('Vessel List B'!CP60=12,12,IF('Vessel List B'!CP60=13,13,IF('Vessel List B'!CP60=14,14,IF('Vessel List B'!CP60=15,15,IF('Vessel List B'!CP60=16,16,0)))))))))))))))))=0," ",VALUE(IF('Vessel List B'!CP60=1,1,IF('Vessel List B'!CP60=2,2,IF('Vessel List B'!CP60=3,3,IF('Vessel List B'!CP60=4,4,IF('Vessel List B'!CP60=5,5,IF('Vessel List B'!CP60=6,6,IF('Vessel List B'!CP60=7,7,IF('Vessel List B'!CP60=8,8,IF('Vessel List B'!CP60=9,9,IF('Vessel List B'!CP60=10,10,IF('Vessel List B'!CP60=11,11,IF('Vessel List B'!CP60=12,12,IF('Vessel List B'!CP60=13,13,IF('Vessel List B'!CP60=14,14,IF('Vessel List B'!CP60=15,15,IF('Vessel List B'!CP60=16,16,0))))))))))))))))))</f>
        <v xml:space="preserve"> </v>
      </c>
      <c r="GK61" s="154"/>
      <c r="GL61" s="158"/>
      <c r="GM61" s="390" t="str">
        <f t="shared" si="54"/>
        <v/>
      </c>
      <c r="GN61" s="158"/>
      <c r="GO61" s="137"/>
      <c r="GP61" s="388" t="str">
        <f t="shared" si="55"/>
        <v/>
      </c>
      <c r="GQ61" s="157" t="str">
        <f>IF(VALUE(IF('Vessel List B'!DC60=1,1,IF('Vessel List B'!DC60=2,2,IF('Vessel List B'!DC60=3,3,IF('Vessel List B'!DC60=4,4,IF('Vessel List B'!DC60=5,5,IF('Vessel List B'!DC60=6,6,IF('Vessel List B'!DC60=7,7,IF('Vessel List B'!DC60=8,8,IF('Vessel List B'!DC60=9,9,IF('Vessel List B'!DC60=10,10,IF('Vessel List B'!DC60=11,11,IF('Vessel List B'!DC60=12,12,IF('Vessel List B'!DC60=13,13,IF('Vessel List B'!DC60=14,14,IF('Vessel List B'!DC60=15,15,IF('Vessel List B'!DC60=16,16,0)))))))))))))))))=0," ",VALUE(IF('Vessel List B'!DC60=1,1,IF('Vessel List B'!DC60=2,2,IF('Vessel List B'!DC60=3,3,IF('Vessel List B'!DC60=4,4,IF('Vessel List B'!DC60=5,5,IF('Vessel List B'!DC60=6,6,IF('Vessel List B'!DC60=7,7,IF('Vessel List B'!DC60=8,8,IF('Vessel List B'!DC60=9,9,IF('Vessel List B'!DC60=10,10,IF('Vessel List B'!DC60=11,11,IF('Vessel List B'!DC60=12,12,IF('Vessel List B'!DC60=13,13,IF('Vessel List B'!DC60=14,14,IF('Vessel List B'!DC60=15,15,IF('Vessel List B'!DC60=16,16,0))))))))))))))))))</f>
        <v xml:space="preserve"> </v>
      </c>
      <c r="GR61" s="154"/>
      <c r="GS61" s="158"/>
      <c r="GT61" s="390" t="str">
        <f t="shared" si="56"/>
        <v/>
      </c>
      <c r="GU61" s="158"/>
      <c r="GV61" s="137"/>
      <c r="GW61" s="388" t="str">
        <f t="shared" si="57"/>
        <v/>
      </c>
      <c r="GX61" s="157" t="str">
        <f>IF(VALUE(IF('Vessel List B'!DP60=1,1,IF('Vessel List B'!DP60=2,2,IF('Vessel List B'!DP60=3,3,IF('Vessel List B'!DP60=4,4,IF('Vessel List B'!DP60=5,5,IF('Vessel List B'!DP60=6,6,IF('Vessel List B'!DP60=7,7,IF('Vessel List B'!DP60=8,8,IF('Vessel List B'!DP60=9,9,IF('Vessel List B'!DP60=10,10,IF('Vessel List B'!DP60=11,11,IF('Vessel List B'!DP60=12,12,IF('Vessel List B'!DP60=13,13,IF('Vessel List B'!DP60=14,14,IF('Vessel List B'!DP60=15,15,IF('Vessel List B'!DP60=16,16,0)))))))))))))))))=0," ",VALUE(IF('Vessel List B'!DP60=1,1,IF('Vessel List B'!DP60=2,2,IF('Vessel List B'!DP60=3,3,IF('Vessel List B'!DP60=4,4,IF('Vessel List B'!DP60=5,5,IF('Vessel List B'!DP60=6,6,IF('Vessel List B'!DP60=7,7,IF('Vessel List B'!DP60=8,8,IF('Vessel List B'!DP60=9,9,IF('Vessel List B'!DP60=10,10,IF('Vessel List B'!DP60=11,11,IF('Vessel List B'!DP60=12,12,IF('Vessel List B'!DP60=13,13,IF('Vessel List B'!DP60=14,14,IF('Vessel List B'!DP60=15,15,IF('Vessel List B'!DP60=16,16,0))))))))))))))))))</f>
        <v xml:space="preserve"> </v>
      </c>
      <c r="GY61" s="154"/>
      <c r="GZ61" s="158"/>
      <c r="HA61" s="390" t="str">
        <f t="shared" si="58"/>
        <v/>
      </c>
      <c r="HB61" s="158"/>
      <c r="HC61" s="137"/>
      <c r="HD61" s="388" t="str">
        <f t="shared" si="59"/>
        <v/>
      </c>
      <c r="HE61" s="157" t="str">
        <f>IF(VALUE(IF('Vessel List B'!EC60=1,1,IF('Vessel List B'!EC60=2,2,IF('Vessel List B'!EC60=3,3,IF('Vessel List B'!EC60=4,4,IF('Vessel List B'!EC60=5,5,IF('Vessel List B'!EC60=6,6,IF('Vessel List B'!EC60=7,7,IF('Vessel List B'!EC60=8,8,IF('Vessel List B'!EC60=9,9,IF('Vessel List B'!EC60=10,10,IF('Vessel List B'!EC60=11,11,IF('Vessel List B'!EC60=12,12,IF('Vessel List B'!EC60=13,13,IF('Vessel List B'!EC60=14,14,IF('Vessel List B'!EC60=15,15,IF('Vessel List B'!EC60=16,16,0)))))))))))))))))=0," ",VALUE(IF('Vessel List B'!EC60=1,1,IF('Vessel List B'!EC60=2,2,IF('Vessel List B'!EC60=3,3,IF('Vessel List B'!EC60=4,4,IF('Vessel List B'!EC60=5,5,IF('Vessel List B'!EC60=6,6,IF('Vessel List B'!EC60=7,7,IF('Vessel List B'!EC60=8,8,IF('Vessel List B'!EC60=9,9,IF('Vessel List B'!EC60=10,10,IF('Vessel List B'!EC60=11,11,IF('Vessel List B'!EC60=12,12,IF('Vessel List B'!EC60=13,13,IF('Vessel List B'!EC60=14,14,IF('Vessel List B'!EC60=15,15,IF('Vessel List B'!EC60=16,16,0))))))))))))))))))</f>
        <v xml:space="preserve"> </v>
      </c>
      <c r="HF61" s="154"/>
      <c r="HG61" s="158"/>
      <c r="HH61" s="390" t="str">
        <f t="shared" si="60"/>
        <v/>
      </c>
      <c r="HI61" s="158"/>
      <c r="HJ61" s="137"/>
      <c r="HK61" s="388" t="str">
        <f t="shared" si="61"/>
        <v/>
      </c>
      <c r="HL61" s="157" t="str">
        <f>IF(VALUE(IF('Vessel List B'!EP60=1,1,IF('Vessel List B'!EP60=2,2,IF('Vessel List B'!EP60=3,3,IF('Vessel List B'!EP60=4,4,IF('Vessel List B'!EP60=5,5,IF('Vessel List B'!EP60=6,6,IF('Vessel List B'!EP60=7,7,IF('Vessel List B'!EP60=8,8,IF('Vessel List B'!EP60=9,9,IF('Vessel List B'!EP60=10,10,IF('Vessel List B'!EP60=11,11,IF('Vessel List B'!EP60=12,12,IF('Vessel List B'!EP60=13,13,IF('Vessel List B'!EP60=14,14,IF('Vessel List B'!EP60=15,15,IF('Vessel List B'!EP60=16,16,0)))))))))))))))))=0," ",VALUE(IF('Vessel List B'!EP60=1,1,IF('Vessel List B'!EP60=2,2,IF('Vessel List B'!EP60=3,3,IF('Vessel List B'!EP60=4,4,IF('Vessel List B'!EP60=5,5,IF('Vessel List B'!EP60=6,6,IF('Vessel List B'!EP60=7,7,IF('Vessel List B'!EP60=8,8,IF('Vessel List B'!EP60=9,9,IF('Vessel List B'!EP60=10,10,IF('Vessel List B'!EP60=11,11,IF('Vessel List B'!EP60=12,12,IF('Vessel List B'!EP60=13,13,IF('Vessel List B'!EP60=14,14,IF('Vessel List B'!EP60=15,15,IF('Vessel List B'!EP60=16,16,0))))))))))))))))))</f>
        <v xml:space="preserve"> </v>
      </c>
      <c r="HM61" s="154"/>
      <c r="HN61" s="158"/>
      <c r="HO61" s="390" t="str">
        <f t="shared" si="62"/>
        <v/>
      </c>
      <c r="HP61" s="158"/>
      <c r="HQ61" s="137"/>
      <c r="HR61" s="388" t="str">
        <f t="shared" si="63"/>
        <v/>
      </c>
      <c r="HS61" s="157" t="str">
        <f>IF(VALUE(IF('Vessel List B'!FC60=1,1,IF('Vessel List B'!FC60=2,2,IF('Vessel List B'!FC60=3,3,IF('Vessel List B'!FC60=4,4,IF('Vessel List B'!FC60=5,5,IF('Vessel List B'!FC60=6,6,IF('Vessel List B'!FC60=7,7,IF('Vessel List B'!FC60=8,8,IF('Vessel List B'!FC60=9,9,IF('Vessel List B'!FC60=10,10,IF('Vessel List B'!FC60=11,11,IF('Vessel List B'!FC60=12,12,IF('Vessel List B'!FC60=13,13,IF('Vessel List B'!FC60=14,14,IF('Vessel List B'!FC60=15,15,IF('Vessel List B'!FC60=16,16,0)))))))))))))))))=0," ",VALUE(IF('Vessel List B'!FC60=1,1,IF('Vessel List B'!FC60=2,2,IF('Vessel List B'!FC60=3,3,IF('Vessel List B'!FC60=4,4,IF('Vessel List B'!FC60=5,5,IF('Vessel List B'!FC60=6,6,IF('Vessel List B'!FC60=7,7,IF('Vessel List B'!FC60=8,8,IF('Vessel List B'!FC60=9,9,IF('Vessel List B'!FC60=10,10,IF('Vessel List B'!FC60=11,11,IF('Vessel List B'!FC60=12,12,IF('Vessel List B'!FC60=13,13,IF('Vessel List B'!FC60=14,14,IF('Vessel List B'!FC60=15,15,IF('Vessel List B'!FC60=16,16,0))))))))))))))))))</f>
        <v xml:space="preserve"> </v>
      </c>
      <c r="HT61" s="154"/>
      <c r="HU61" s="158"/>
      <c r="HV61" s="390" t="str">
        <f t="shared" si="64"/>
        <v/>
      </c>
      <c r="HW61" s="158"/>
      <c r="HX61" s="137"/>
      <c r="HY61" s="388" t="str">
        <f t="shared" si="65"/>
        <v/>
      </c>
      <c r="HZ61" s="157" t="str">
        <f>IF(VALUE(IF('Vessel List B'!FP60=1,1,IF('Vessel List B'!FP60=2,2,IF('Vessel List B'!FP60=3,3,IF('Vessel List B'!FP60=4,4,IF('Vessel List B'!FP60=5,5,IF('Vessel List B'!FP60=6,6,IF('Vessel List B'!FP60=7,7,IF('Vessel List B'!FP60=8,8,IF('Vessel List B'!FP60=9,9,IF('Vessel List B'!FP60=10,10,IF('Vessel List B'!FP60=11,11,IF('Vessel List B'!FP60=12,12,IF('Vessel List B'!FP60=13,13,IF('Vessel List B'!FP60=14,14,IF('Vessel List B'!FP60=15,15,IF('Vessel List B'!FP60=16,16,0)))))))))))))))))=0," ",VALUE(IF('Vessel List B'!FP60=1,1,IF('Vessel List B'!FP60=2,2,IF('Vessel List B'!FP60=3,3,IF('Vessel List B'!FP60=4,4,IF('Vessel List B'!FP60=5,5,IF('Vessel List B'!FP60=6,6,IF('Vessel List B'!FP60=7,7,IF('Vessel List B'!FP60=8,8,IF('Vessel List B'!FP60=9,9,IF('Vessel List B'!FP60=10,10,IF('Vessel List B'!FP60=11,11,IF('Vessel List B'!FP60=12,12,IF('Vessel List B'!FP60=13,13,IF('Vessel List B'!FP60=14,14,IF('Vessel List B'!FP60=15,15,IF('Vessel List B'!FP60=16,16,0))))))))))))))))))</f>
        <v xml:space="preserve"> </v>
      </c>
      <c r="IA61" s="154"/>
      <c r="IB61" s="158"/>
      <c r="IC61" s="390" t="str">
        <f t="shared" si="66"/>
        <v/>
      </c>
      <c r="ID61" s="158"/>
      <c r="IE61" s="137"/>
      <c r="IF61" s="388" t="str">
        <f t="shared" si="67"/>
        <v/>
      </c>
      <c r="IG61" s="157" t="str">
        <f>IF(VALUE(IF('Vessel List B'!GC60=1,1,IF('Vessel List B'!GC60=2,2,IF('Vessel List B'!GC60=3,3,IF('Vessel List B'!GC60=4,4,IF('Vessel List B'!GC60=5,5,IF('Vessel List B'!GC60=6,6,IF('Vessel List B'!GC60=7,7,IF('Vessel List B'!GC60=8,8,IF('Vessel List B'!GC60=9,9,IF('Vessel List B'!GC60=10,10,IF('Vessel List B'!GC60=11,11,IF('Vessel List B'!GC60=12,12,IF('Vessel List B'!GC60=13,13,IF('Vessel List B'!GC60=14,14,IF('Vessel List B'!GC60=15,15,IF('Vessel List B'!GC60=16,16,0)))))))))))))))))=0," ",VALUE(IF('Vessel List B'!GC60=1,1,IF('Vessel List B'!GC60=2,2,IF('Vessel List B'!GC60=3,3,IF('Vessel List B'!GC60=4,4,IF('Vessel List B'!GC60=5,5,IF('Vessel List B'!GC60=6,6,IF('Vessel List B'!GC60=7,7,IF('Vessel List B'!GC60=8,8,IF('Vessel List B'!GC60=9,9,IF('Vessel List B'!GC60=10,10,IF('Vessel List B'!GC60=11,11,IF('Vessel List B'!GC60=12,12,IF('Vessel List B'!GC60=13,13,IF('Vessel List B'!GC60=14,14,IF('Vessel List B'!GC60=15,15,IF('Vessel List B'!GC60=16,16,0))))))))))))))))))</f>
        <v xml:space="preserve"> </v>
      </c>
      <c r="IH61" s="154"/>
      <c r="II61" s="158"/>
      <c r="IJ61" s="390" t="str">
        <f t="shared" si="68"/>
        <v/>
      </c>
      <c r="IK61" s="158"/>
      <c r="IL61" s="137"/>
      <c r="IM61" s="388" t="str">
        <f t="shared" si="69"/>
        <v/>
      </c>
      <c r="IN61" s="157" t="str">
        <f>IF(VALUE(IF('Vessel List B'!GP60=1,1,IF('Vessel List B'!GP60=2,2,IF('Vessel List B'!GP60=3,3,IF('Vessel List B'!GP60=4,4,IF('Vessel List B'!GP60=5,5,IF('Vessel List B'!GP60=6,6,IF('Vessel List B'!GP60=7,7,IF('Vessel List B'!GP60=8,8,IF('Vessel List B'!GP60=9,9,IF('Vessel List B'!GP60=10,10,IF('Vessel List B'!GP60=11,11,IF('Vessel List B'!GP60=12,12,IF('Vessel List B'!GP60=13,13,IF('Vessel List B'!GP60=14,14,IF('Vessel List B'!GP60=15,15,IF('Vessel List B'!GP60=16,16,0)))))))))))))))))=0," ",VALUE(IF('Vessel List B'!GP60=1,1,IF('Vessel List B'!GP60=2,2,IF('Vessel List B'!GP60=3,3,IF('Vessel List B'!GP60=4,4,IF('Vessel List B'!GP60=5,5,IF('Vessel List B'!GP60=6,6,IF('Vessel List B'!GP60=7,7,IF('Vessel List B'!GP60=8,8,IF('Vessel List B'!GP60=9,9,IF('Vessel List B'!GP60=10,10,IF('Vessel List B'!GP60=11,11,IF('Vessel List B'!GP60=12,12,IF('Vessel List B'!GP60=13,13,IF('Vessel List B'!GP60=14,14,IF('Vessel List B'!GP60=15,15,IF('Vessel List B'!GP60=16,16,0))))))))))))))))))</f>
        <v xml:space="preserve"> </v>
      </c>
      <c r="IO61" s="154"/>
      <c r="IP61" s="158"/>
      <c r="IQ61" s="390" t="str">
        <f t="shared" si="70"/>
        <v/>
      </c>
      <c r="IR61" s="158"/>
      <c r="IS61" s="137"/>
      <c r="IT61" s="388" t="str">
        <f t="shared" si="71"/>
        <v/>
      </c>
      <c r="IU61" s="157" t="str">
        <f>IF(VALUE(IF('Vessel List B'!HC60=1,1,IF('Vessel List B'!HC60=2,2,IF('Vessel List B'!HC60=3,3,IF('Vessel List B'!HC60=4,4,IF('Vessel List B'!HC60=5,5,IF('Vessel List B'!HC60=6,6,IF('Vessel List B'!HC60=7,7,IF('Vessel List B'!HC60=8,8,IF('Vessel List B'!HC60=9,9,IF('Vessel List B'!HC60=10,10,IF('Vessel List B'!HC60=11,11,IF('Vessel List B'!HC60=12,12,IF('Vessel List B'!HC60=13,13,IF('Vessel List B'!HC60=14,14,IF('Vessel List B'!HC60=15,15,IF('Vessel List B'!HC60=16,16,0)))))))))))))))))=0," ",VALUE(IF('Vessel List B'!HC60=1,1,IF('Vessel List B'!HC60=2,2,IF('Vessel List B'!HC60=3,3,IF('Vessel List B'!HC60=4,4,IF('Vessel List B'!HC60=5,5,IF('Vessel List B'!HC60=6,6,IF('Vessel List B'!HC60=7,7,IF('Vessel List B'!HC60=8,8,IF('Vessel List B'!HC60=9,9,IF('Vessel List B'!HC60=10,10,IF('Vessel List B'!HC60=11,11,IF('Vessel List B'!HC60=12,12,IF('Vessel List B'!HC60=13,13,IF('Vessel List B'!HC60=14,14,IF('Vessel List B'!HC60=15,15,IF('Vessel List B'!HC60=16,16,0))))))))))))))))))</f>
        <v xml:space="preserve"> </v>
      </c>
      <c r="IV61" s="154"/>
      <c r="IW61" s="158"/>
      <c r="IX61" s="390" t="str">
        <f t="shared" si="72"/>
        <v/>
      </c>
      <c r="IY61" s="158"/>
      <c r="IZ61" s="137"/>
      <c r="JA61" s="388" t="str">
        <f t="shared" si="73"/>
        <v/>
      </c>
      <c r="JB61" s="157" t="str">
        <f>IF(VALUE(IF('Vessel List B'!HP60=1,1,IF('Vessel List B'!HP60=2,2,IF('Vessel List B'!HP60=3,3,IF('Vessel List B'!HP60=4,4,IF('Vessel List B'!HP60=5,5,IF('Vessel List B'!HP60=6,6,IF('Vessel List B'!HP60=7,7,IF('Vessel List B'!HP60=8,8,IF('Vessel List B'!HP60=9,9,IF('Vessel List B'!HP60=10,10,IF('Vessel List B'!HP60=11,11,IF('Vessel List B'!HP60=12,12,IF('Vessel List B'!HP60=13,13,IF('Vessel List B'!HP60=14,14,IF('Vessel List B'!HP60=15,15,IF('Vessel List B'!HP60=16,16,0)))))))))))))))))=0," ",VALUE(IF('Vessel List B'!HP60=1,1,IF('Vessel List B'!HP60=2,2,IF('Vessel List B'!HP60=3,3,IF('Vessel List B'!HP60=4,4,IF('Vessel List B'!HP60=5,5,IF('Vessel List B'!HP60=6,6,IF('Vessel List B'!HP60=7,7,IF('Vessel List B'!HP60=8,8,IF('Vessel List B'!HP60=9,9,IF('Vessel List B'!HP60=10,10,IF('Vessel List B'!HP60=11,11,IF('Vessel List B'!HP60=12,12,IF('Vessel List B'!HP60=13,13,IF('Vessel List B'!HP60=14,14,IF('Vessel List B'!HP60=15,15,IF('Vessel List B'!HP60=16,16,0))))))))))))))))))</f>
        <v xml:space="preserve"> </v>
      </c>
      <c r="JC61" s="154"/>
      <c r="JD61" s="158"/>
      <c r="JE61" s="390" t="str">
        <f t="shared" si="74"/>
        <v/>
      </c>
      <c r="JF61" s="158"/>
      <c r="JG61" s="137"/>
      <c r="JH61" s="388" t="str">
        <f t="shared" si="75"/>
        <v/>
      </c>
      <c r="JI61" s="157" t="str">
        <f>IF(VALUE(IF('Vessel List B'!IC60=1,1,IF('Vessel List B'!IC60=2,2,IF('Vessel List B'!IC60=3,3,IF('Vessel List B'!IC60=4,4,IF('Vessel List B'!IC60=5,5,IF('Vessel List B'!IC60=6,6,IF('Vessel List B'!IC60=7,7,IF('Vessel List B'!IC60=8,8,IF('Vessel List B'!IC60=9,9,IF('Vessel List B'!IC60=10,10,IF('Vessel List B'!IC60=11,11,IF('Vessel List B'!IC60=12,12,IF('Vessel List B'!IC60=13,13,IF('Vessel List B'!IC60=14,14,IF('Vessel List B'!IC60=15,15,IF('Vessel List B'!IC60=16,16,0)))))))))))))))))=0," ",VALUE(IF('Vessel List B'!IC60=1,1,IF('Vessel List B'!IC60=2,2,IF('Vessel List B'!IC60=3,3,IF('Vessel List B'!IC60=4,4,IF('Vessel List B'!IC60=5,5,IF('Vessel List B'!IC60=6,6,IF('Vessel List B'!IC60=7,7,IF('Vessel List B'!IC60=8,8,IF('Vessel List B'!IC60=9,9,IF('Vessel List B'!IC60=10,10,IF('Vessel List B'!IC60=11,11,IF('Vessel List B'!IC60=12,12,IF('Vessel List B'!IC60=13,13,IF('Vessel List B'!IC60=14,14,IF('Vessel List B'!IC60=15,15,IF('Vessel List B'!IC60=16,16,0))))))))))))))))))</f>
        <v xml:space="preserve"> </v>
      </c>
      <c r="JJ61" s="154"/>
      <c r="JK61" s="158"/>
      <c r="JL61" s="390" t="str">
        <f t="shared" si="76"/>
        <v/>
      </c>
      <c r="JM61" s="158"/>
      <c r="JN61" s="137"/>
      <c r="JO61" s="388" t="str">
        <f t="shared" si="77"/>
        <v/>
      </c>
      <c r="JP61" s="157" t="str">
        <f>IF(VALUE(IF('Vessel List B'!IP60=1,1,IF('Vessel List B'!IP60=2,2,IF('Vessel List B'!IP60=3,3,IF('Vessel List B'!IP60=4,4,IF('Vessel List B'!IP60=5,5,IF('Vessel List B'!IP60=6,6,IF('Vessel List B'!IP60=7,7,IF('Vessel List B'!IP60=8,8,IF('Vessel List B'!IP60=9,9,IF('Vessel List B'!IP60=10,10,IF('Vessel List B'!IP60=11,11,IF('Vessel List B'!IP60=12,12,IF('Vessel List B'!IP60=13,13,IF('Vessel List B'!IP60=14,14,IF('Vessel List B'!IP60=15,15,IF('Vessel List B'!IP60=16,16,0)))))))))))))))))=0," ",VALUE(IF('Vessel List B'!IP60=1,1,IF('Vessel List B'!IP60=2,2,IF('Vessel List B'!IP60=3,3,IF('Vessel List B'!IP60=4,4,IF('Vessel List B'!IP60=5,5,IF('Vessel List B'!IP60=6,6,IF('Vessel List B'!IP60=7,7,IF('Vessel List B'!IP60=8,8,IF('Vessel List B'!IP60=9,9,IF('Vessel List B'!IP60=10,10,IF('Vessel List B'!IP60=11,11,IF('Vessel List B'!IP60=12,12,IF('Vessel List B'!IP60=13,13,IF('Vessel List B'!IP60=14,14,IF('Vessel List B'!IP60=15,15,IF('Vessel List B'!IP60=16,16,0))))))))))))))))))</f>
        <v xml:space="preserve"> </v>
      </c>
      <c r="JQ61" s="154"/>
      <c r="JR61" s="158"/>
      <c r="JS61" s="390" t="str">
        <f t="shared" si="78"/>
        <v/>
      </c>
      <c r="JT61" s="158"/>
      <c r="JU61" s="137"/>
      <c r="JV61" s="397" t="str">
        <f t="shared" si="79"/>
        <v/>
      </c>
      <c r="JW61" s="403"/>
    </row>
    <row r="62" spans="1:283" ht="15" x14ac:dyDescent="0.25">
      <c r="A62" s="132">
        <f>'Vessel List A'!B61</f>
        <v>41636</v>
      </c>
      <c r="B62" s="157" t="str">
        <f>IF(VALUE(IF('Vessel List A'!C61=1,1,IF('Vessel List A'!C61=2,2,IF('Vessel List A'!C61=3,3,IF('Vessel List A'!C61=4,4,IF('Vessel List A'!C61=5,5,IF('Vessel List A'!C61=6,6,IF('Vessel List A'!C61=7,7,IF('Vessel List A'!C61=8,8,IF('Vessel List A'!C61=9,9,IF('Vessel List A'!C61=10,10,IF('Vessel List A'!C61=11,11,IF('Vessel List A'!C61=12,12,IF('Vessel List A'!C61=13,13,IF('Vessel List A'!C61=14,14,IF('Vessel List A'!C61=15,15,IF('Vessel List A'!C61=16,16,0)))))))))))))))))=0," ",VALUE(IF('Vessel List A'!C61=1,1,IF('Vessel List A'!C61=2,2,IF('Vessel List A'!C61=3,3,IF('Vessel List A'!C61=4,4,IF('Vessel List A'!C61=5,5,IF('Vessel List A'!C61=6,6,IF('Vessel List A'!C61=7,7,IF('Vessel List A'!C61=8,8,IF('Vessel List A'!C61=9,9,IF('Vessel List A'!C61=10,10,IF('Vessel List A'!C61=11,11,IF('Vessel List A'!C61=12,12,IF('Vessel List A'!C61=13,13,IF('Vessel List A'!C61=14,14,IF('Vessel List A'!C61=15,15,IF('Vessel List A'!C61=16,16,0))))))))))))))))))</f>
        <v xml:space="preserve"> </v>
      </c>
      <c r="C62" s="154"/>
      <c r="D62" s="158"/>
      <c r="E62" s="390" t="str">
        <f t="shared" si="0"/>
        <v/>
      </c>
      <c r="F62" s="158"/>
      <c r="G62" s="137"/>
      <c r="H62" s="388" t="str">
        <f t="shared" si="1"/>
        <v/>
      </c>
      <c r="I62" s="157" t="str">
        <f>IF(VALUE(IF('Vessel List A'!P61=1,1,IF('Vessel List A'!P61=2,2,IF('Vessel List A'!P61=3,3,IF('Vessel List A'!P61=4,4,IF('Vessel List A'!P61=5,5,IF('Vessel List A'!P61=6,6,IF('Vessel List A'!P61=7,7,IF('Vessel List A'!P61=8,8,IF('Vessel List A'!P61=9,9,IF('Vessel List A'!P61=10,10,IF('Vessel List A'!P61=11,11,IF('Vessel List A'!P61=12,12,IF('Vessel List A'!P61=13,13,IF('Vessel List A'!P61=14,14,IF('Vessel List A'!P61=15,15,IF('Vessel List A'!P61=16,16,0)))))))))))))))))=0," ",VALUE(IF('Vessel List A'!P61=1,1,IF('Vessel List A'!P61=2,2,IF('Vessel List A'!P61=3,3,IF('Vessel List A'!P61=4,4,IF('Vessel List A'!P61=5,5,IF('Vessel List A'!P61=6,6,IF('Vessel List A'!P61=7,7,IF('Vessel List A'!P61=8,8,IF('Vessel List A'!P61=9,9,IF('Vessel List A'!P61=10,10,IF('Vessel List A'!P61=11,11,IF('Vessel List A'!P61=12,12,IF('Vessel List A'!P61=13,13,IF('Vessel List A'!P61=14,14,IF('Vessel List A'!P61=15,15,IF('Vessel List A'!P61=16,16,0))))))))))))))))))</f>
        <v xml:space="preserve"> </v>
      </c>
      <c r="J62" s="154"/>
      <c r="K62" s="158"/>
      <c r="L62" s="390" t="str">
        <f t="shared" si="2"/>
        <v/>
      </c>
      <c r="M62" s="158"/>
      <c r="N62" s="137"/>
      <c r="O62" s="388" t="str">
        <f t="shared" si="3"/>
        <v/>
      </c>
      <c r="P62" s="157" t="str">
        <f>IF(VALUE(IF('Vessel List A'!AC61=1,1,IF('Vessel List A'!AC61=2,2,IF('Vessel List A'!AC61=3,3,IF('Vessel List A'!AC61=4,4,IF('Vessel List A'!AC61=5,5,IF('Vessel List A'!AC61=6,6,IF('Vessel List A'!AC61=7,7,IF('Vessel List A'!AC61=8,8,IF('Vessel List A'!AC61=9,9,IF('Vessel List A'!AC61=10,10,IF('Vessel List A'!AC61=11,11,IF('Vessel List A'!AC61=12,12,IF('Vessel List A'!AC61=13,13,IF('Vessel List A'!AC61=14,14,IF('Vessel List A'!AC61=15,15,IF('Vessel List A'!AC61=16,16,0)))))))))))))))))=0," ",VALUE(IF('Vessel List A'!AC61=1,1,IF('Vessel List A'!AC61=2,2,IF('Vessel List A'!AC61=3,3,IF('Vessel List A'!AC61=4,4,IF('Vessel List A'!AC61=5,5,IF('Vessel List A'!AC61=6,6,IF('Vessel List A'!AC61=7,7,IF('Vessel List A'!AC61=8,8,IF('Vessel List A'!AC61=9,9,IF('Vessel List A'!AC61=10,10,IF('Vessel List A'!AC61=11,11,IF('Vessel List A'!AC61=12,12,IF('Vessel List A'!AC61=13,13,IF('Vessel List A'!AC61=14,14,IF('Vessel List A'!AC61=15,15,IF('Vessel List A'!AC61=16,16,0))))))))))))))))))</f>
        <v xml:space="preserve"> </v>
      </c>
      <c r="Q62" s="154"/>
      <c r="R62" s="158"/>
      <c r="S62" s="390" t="str">
        <f t="shared" si="4"/>
        <v/>
      </c>
      <c r="T62" s="158"/>
      <c r="U62" s="137"/>
      <c r="V62" s="388" t="str">
        <f t="shared" si="5"/>
        <v/>
      </c>
      <c r="W62" s="157" t="str">
        <f>IF(VALUE(IF('Vessel List A'!AP61=1,1,IF('Vessel List A'!AP61=2,2,IF('Vessel List A'!AP61=3,3,IF('Vessel List A'!AP61=4,4,IF('Vessel List A'!AP61=5,5,IF('Vessel List A'!AP61=6,6,IF('Vessel List A'!AP61=7,7,IF('Vessel List A'!AP61=8,8,IF('Vessel List A'!AP61=9,9,IF('Vessel List A'!AP61=10,10,IF('Vessel List A'!AP61=11,11,IF('Vessel List A'!AP61=12,12,IF('Vessel List A'!AP61=13,13,IF('Vessel List A'!AP61=14,14,IF('Vessel List A'!AP61=15,15,IF('Vessel List A'!AP61=16,16,0)))))))))))))))))=0," ",VALUE(IF('Vessel List A'!AP61=1,1,IF('Vessel List A'!AP61=2,2,IF('Vessel List A'!AP61=3,3,IF('Vessel List A'!AP61=4,4,IF('Vessel List A'!AP61=5,5,IF('Vessel List A'!AP61=6,6,IF('Vessel List A'!AP61=7,7,IF('Vessel List A'!AP61=8,8,IF('Vessel List A'!AP61=9,9,IF('Vessel List A'!AP61=10,10,IF('Vessel List A'!AP61=11,11,IF('Vessel List A'!AP61=12,12,IF('Vessel List A'!AP61=13,13,IF('Vessel List A'!AP61=14,14,IF('Vessel List A'!AP61=15,15,IF('Vessel List A'!AP61=16,16,0))))))))))))))))))</f>
        <v xml:space="preserve"> </v>
      </c>
      <c r="X62" s="154"/>
      <c r="Y62" s="158"/>
      <c r="Z62" s="390" t="str">
        <f t="shared" si="6"/>
        <v/>
      </c>
      <c r="AA62" s="158"/>
      <c r="AB62" s="137"/>
      <c r="AC62" s="388" t="str">
        <f t="shared" si="7"/>
        <v/>
      </c>
      <c r="AD62" s="157" t="str">
        <f>IF(VALUE(IF('Vessel List A'!BC61=1,1,IF('Vessel List A'!BC61=2,2,IF('Vessel List A'!BC61=3,3,IF('Vessel List A'!BC61=4,4,IF('Vessel List A'!BC61=5,5,IF('Vessel List A'!BC61=6,6,IF('Vessel List A'!BC61=7,7,IF('Vessel List A'!BC61=8,8,IF('Vessel List A'!BC61=9,9,IF('Vessel List A'!BC61=10,10,IF('Vessel List A'!BC61=11,11,IF('Vessel List A'!BC61=12,12,IF('Vessel List A'!BC61=13,13,IF('Vessel List A'!BC61=14,14,IF('Vessel List A'!BC61=15,15,IF('Vessel List A'!BC61=16,16,0)))))))))))))))))=0," ",VALUE(IF('Vessel List A'!BC61=1,1,IF('Vessel List A'!BC61=2,2,IF('Vessel List A'!BC61=3,3,IF('Vessel List A'!BC61=4,4,IF('Vessel List A'!BC61=5,5,IF('Vessel List A'!BC61=6,6,IF('Vessel List A'!BC61=7,7,IF('Vessel List A'!BC61=8,8,IF('Vessel List A'!BC61=9,9,IF('Vessel List A'!BC61=10,10,IF('Vessel List A'!BC61=11,11,IF('Vessel List A'!BC61=12,12,IF('Vessel List A'!BC61=13,13,IF('Vessel List A'!BC61=14,14,IF('Vessel List A'!BC61=15,15,IF('Vessel List A'!BC61=16,16,0))))))))))))))))))</f>
        <v xml:space="preserve"> </v>
      </c>
      <c r="AE62" s="154"/>
      <c r="AF62" s="158"/>
      <c r="AG62" s="390" t="str">
        <f t="shared" si="8"/>
        <v/>
      </c>
      <c r="AH62" s="158"/>
      <c r="AI62" s="137"/>
      <c r="AJ62" s="388" t="str">
        <f t="shared" si="9"/>
        <v/>
      </c>
      <c r="AK62" s="157" t="str">
        <f>IF(VALUE(IF('Vessel List A'!BP61=1,1,IF('Vessel List A'!BP61=2,2,IF('Vessel List A'!BP61=3,3,IF('Vessel List A'!BP61=4,4,IF('Vessel List A'!BP61=5,5,IF('Vessel List A'!BP61=6,6,IF('Vessel List A'!BP61=7,7,IF('Vessel List A'!BP61=8,8,IF('Vessel List A'!BP61=9,9,IF('Vessel List A'!BP61=10,10,IF('Vessel List A'!BP61=11,11,IF('Vessel List A'!BP61=12,12,IF('Vessel List A'!BP61=13,13,IF('Vessel List A'!BP61=14,14,IF('Vessel List A'!BP61=15,15,IF('Vessel List A'!BP61=16,16,0)))))))))))))))))=0," ",VALUE(IF('Vessel List A'!BP61=1,1,IF('Vessel List A'!BP61=2,2,IF('Vessel List A'!BP61=3,3,IF('Vessel List A'!BP61=4,4,IF('Vessel List A'!BP61=5,5,IF('Vessel List A'!BP61=6,6,IF('Vessel List A'!BP61=7,7,IF('Vessel List A'!BP61=8,8,IF('Vessel List A'!BP61=9,9,IF('Vessel List A'!BP61=10,10,IF('Vessel List A'!BP61=11,11,IF('Vessel List A'!BP61=12,12,IF('Vessel List A'!BP61=13,13,IF('Vessel List A'!BP61=14,14,IF('Vessel List A'!BP61=15,15,IF('Vessel List A'!BP61=16,16,0))))))))))))))))))</f>
        <v xml:space="preserve"> </v>
      </c>
      <c r="AL62" s="154"/>
      <c r="AM62" s="158"/>
      <c r="AN62" s="390" t="str">
        <f t="shared" si="10"/>
        <v/>
      </c>
      <c r="AO62" s="158"/>
      <c r="AP62" s="137"/>
      <c r="AQ62" s="388" t="str">
        <f t="shared" si="11"/>
        <v/>
      </c>
      <c r="AR62" s="157" t="str">
        <f>IF(VALUE(IF('Vessel List A'!CC61=1,1,IF('Vessel List A'!CC61=2,2,IF('Vessel List A'!CC61=3,3,IF('Vessel List A'!CC61=4,4,IF('Vessel List A'!CC61=5,5,IF('Vessel List A'!CC61=6,6,IF('Vessel List A'!CC61=7,7,IF('Vessel List A'!CC61=8,8,IF('Vessel List A'!CC61=9,9,IF('Vessel List A'!CC61=10,10,IF('Vessel List A'!CC61=11,11,IF('Vessel List A'!CC61=12,12,IF('Vessel List A'!CC61=13,13,IF('Vessel List A'!CC61=14,14,IF('Vessel List A'!CC61=15,15,IF('Vessel List A'!CC61=16,16,0)))))))))))))))))=0," ",VALUE(IF('Vessel List A'!CC61=1,1,IF('Vessel List A'!CC61=2,2,IF('Vessel List A'!CC61=3,3,IF('Vessel List A'!CC61=4,4,IF('Vessel List A'!CC61=5,5,IF('Vessel List A'!CC61=6,6,IF('Vessel List A'!CC61=7,7,IF('Vessel List A'!CC61=8,8,IF('Vessel List A'!CC61=9,9,IF('Vessel List A'!CC61=10,10,IF('Vessel List A'!CC61=11,11,IF('Vessel List A'!CC61=12,12,IF('Vessel List A'!CC61=13,13,IF('Vessel List A'!CC61=14,14,IF('Vessel List A'!CC61=15,15,IF('Vessel List A'!CC61=16,16,0))))))))))))))))))</f>
        <v xml:space="preserve"> </v>
      </c>
      <c r="AS62" s="154"/>
      <c r="AT62" s="158"/>
      <c r="AU62" s="390" t="str">
        <f t="shared" si="12"/>
        <v/>
      </c>
      <c r="AV62" s="158"/>
      <c r="AW62" s="137"/>
      <c r="AX62" s="388" t="str">
        <f t="shared" si="13"/>
        <v/>
      </c>
      <c r="AY62" s="157" t="str">
        <f>IF(VALUE(IF('Vessel List A'!CP61=1,1,IF('Vessel List A'!CP61=2,2,IF('Vessel List A'!CP61=3,3,IF('Vessel List A'!CP61=4,4,IF('Vessel List A'!CP61=5,5,IF('Vessel List A'!CP61=6,6,IF('Vessel List A'!CP61=7,7,IF('Vessel List A'!CP61=8,8,IF('Vessel List A'!CP61=9,9,IF('Vessel List A'!CP61=10,10,IF('Vessel List A'!CP61=11,11,IF('Vessel List A'!CP61=12,12,IF('Vessel List A'!CP61=13,13,IF('Vessel List A'!CP61=14,14,IF('Vessel List A'!CP61=15,15,IF('Vessel List A'!CP61=16,16,0)))))))))))))))))=0," ",VALUE(IF('Vessel List A'!CP61=1,1,IF('Vessel List A'!CP61=2,2,IF('Vessel List A'!CP61=3,3,IF('Vessel List A'!CP61=4,4,IF('Vessel List A'!CP61=5,5,IF('Vessel List A'!CP61=6,6,IF('Vessel List A'!CP61=7,7,IF('Vessel List A'!CP61=8,8,IF('Vessel List A'!CP61=9,9,IF('Vessel List A'!CP61=10,10,IF('Vessel List A'!CP61=11,11,IF('Vessel List A'!CP61=12,12,IF('Vessel List A'!CP61=13,13,IF('Vessel List A'!CP61=14,14,IF('Vessel List A'!CP61=15,15,IF('Vessel List A'!CP61=16,16,0))))))))))))))))))</f>
        <v xml:space="preserve"> </v>
      </c>
      <c r="AZ62" s="154"/>
      <c r="BA62" s="158"/>
      <c r="BB62" s="390" t="str">
        <f t="shared" si="14"/>
        <v/>
      </c>
      <c r="BC62" s="158"/>
      <c r="BD62" s="137"/>
      <c r="BE62" s="388" t="str">
        <f t="shared" si="15"/>
        <v/>
      </c>
      <c r="BF62" s="157" t="str">
        <f>IF(VALUE(IF('Vessel List A'!DC61=1,1,IF('Vessel List A'!DC61=2,2,IF('Vessel List A'!DC61=3,3,IF('Vessel List A'!DC61=4,4,IF('Vessel List A'!DC61=5,5,IF('Vessel List A'!DC61=6,6,IF('Vessel List A'!DC61=7,7,IF('Vessel List A'!DC61=8,8,IF('Vessel List A'!DC61=9,9,IF('Vessel List A'!DC61=10,10,IF('Vessel List A'!DC61=11,11,IF('Vessel List A'!DC61=12,12,IF('Vessel List A'!DC61=13,13,IF('Vessel List A'!DC61=14,14,IF('Vessel List A'!DC61=15,15,IF('Vessel List A'!DC61=16,16,0)))))))))))))))))=0," ",VALUE(IF('Vessel List A'!DC61=1,1,IF('Vessel List A'!DC61=2,2,IF('Vessel List A'!DC61=3,3,IF('Vessel List A'!DC61=4,4,IF('Vessel List A'!DC61=5,5,IF('Vessel List A'!DC61=6,6,IF('Vessel List A'!DC61=7,7,IF('Vessel List A'!DC61=8,8,IF('Vessel List A'!DC61=9,9,IF('Vessel List A'!DC61=10,10,IF('Vessel List A'!DC61=11,11,IF('Vessel List A'!DC61=12,12,IF('Vessel List A'!DC61=13,13,IF('Vessel List A'!DC61=14,14,IF('Vessel List A'!DC61=15,15,IF('Vessel List A'!DC61=16,16,0))))))))))))))))))</f>
        <v xml:space="preserve"> </v>
      </c>
      <c r="BG62" s="154"/>
      <c r="BH62" s="158"/>
      <c r="BI62" s="390" t="str">
        <f t="shared" si="16"/>
        <v/>
      </c>
      <c r="BJ62" s="158"/>
      <c r="BK62" s="137"/>
      <c r="BL62" s="388" t="str">
        <f t="shared" si="17"/>
        <v/>
      </c>
      <c r="BM62" s="157" t="str">
        <f>IF(VALUE(IF('Vessel List A'!DP61=1,1,IF('Vessel List A'!DP61=2,2,IF('Vessel List A'!DP61=3,3,IF('Vessel List A'!DP61=4,4,IF('Vessel List A'!DP61=5,5,IF('Vessel List A'!DP61=6,6,IF('Vessel List A'!DP61=7,7,IF('Vessel List A'!DP61=8,8,IF('Vessel List A'!DP61=9,9,IF('Vessel List A'!DP61=10,10,IF('Vessel List A'!DP61=11,11,IF('Vessel List A'!DP61=12,12,IF('Vessel List A'!DP61=13,13,IF('Vessel List A'!DP61=14,14,IF('Vessel List A'!DP61=15,15,IF('Vessel List A'!DP61=16,16,0)))))))))))))))))=0," ",VALUE(IF('Vessel List A'!DP61=1,1,IF('Vessel List A'!DP61=2,2,IF('Vessel List A'!DP61=3,3,IF('Vessel List A'!DP61=4,4,IF('Vessel List A'!DP61=5,5,IF('Vessel List A'!DP61=6,6,IF('Vessel List A'!DP61=7,7,IF('Vessel List A'!DP61=8,8,IF('Vessel List A'!DP61=9,9,IF('Vessel List A'!DP61=10,10,IF('Vessel List A'!DP61=11,11,IF('Vessel List A'!DP61=12,12,IF('Vessel List A'!DP61=13,13,IF('Vessel List A'!DP61=14,14,IF('Vessel List A'!DP61=15,15,IF('Vessel List A'!DP61=16,16,0))))))))))))))))))</f>
        <v xml:space="preserve"> </v>
      </c>
      <c r="BN62" s="154"/>
      <c r="BO62" s="158"/>
      <c r="BP62" s="390" t="str">
        <f t="shared" si="18"/>
        <v/>
      </c>
      <c r="BQ62" s="158"/>
      <c r="BR62" s="137"/>
      <c r="BS62" s="388" t="str">
        <f t="shared" si="19"/>
        <v/>
      </c>
      <c r="BT62" s="157" t="str">
        <f>IF(VALUE(IF('Vessel List A'!EC61=1,1,IF('Vessel List A'!EC61=2,2,IF('Vessel List A'!EC61=3,3,IF('Vessel List A'!EC61=4,4,IF('Vessel List A'!EC61=5,5,IF('Vessel List A'!EC61=6,6,IF('Vessel List A'!EC61=7,7,IF('Vessel List A'!EC61=8,8,IF('Vessel List A'!EC61=9,9,IF('Vessel List A'!EC61=10,10,IF('Vessel List A'!EC61=11,11,IF('Vessel List A'!EC61=12,12,IF('Vessel List A'!EC61=13,13,IF('Vessel List A'!EC61=14,14,IF('Vessel List A'!EC61=15,15,IF('Vessel List A'!EC61=16,16,0)))))))))))))))))=0," ",VALUE(IF('Vessel List A'!EC61=1,1,IF('Vessel List A'!EC61=2,2,IF('Vessel List A'!EC61=3,3,IF('Vessel List A'!EC61=4,4,IF('Vessel List A'!EC61=5,5,IF('Vessel List A'!EC61=6,6,IF('Vessel List A'!EC61=7,7,IF('Vessel List A'!EC61=8,8,IF('Vessel List A'!EC61=9,9,IF('Vessel List A'!EC61=10,10,IF('Vessel List A'!EC61=11,11,IF('Vessel List A'!EC61=12,12,IF('Vessel List A'!EC61=13,13,IF('Vessel List A'!EC61=14,14,IF('Vessel List A'!EC61=15,15,IF('Vessel List A'!EC61=16,16,0))))))))))))))))))</f>
        <v xml:space="preserve"> </v>
      </c>
      <c r="BU62" s="154"/>
      <c r="BV62" s="158"/>
      <c r="BW62" s="390" t="str">
        <f t="shared" si="20"/>
        <v/>
      </c>
      <c r="BX62" s="158"/>
      <c r="BY62" s="137"/>
      <c r="BZ62" s="388" t="str">
        <f t="shared" si="21"/>
        <v/>
      </c>
      <c r="CA62" s="157" t="str">
        <f>IF(VALUE(IF('Vessel List A'!EP61=1,1,IF('Vessel List A'!EP61=2,2,IF('Vessel List A'!EP61=3,3,IF('Vessel List A'!EP61=4,4,IF('Vessel List A'!EP61=5,5,IF('Vessel List A'!EP61=6,6,IF('Vessel List A'!EP61=7,7,IF('Vessel List A'!EP61=8,8,IF('Vessel List A'!EP61=9,9,IF('Vessel List A'!EP61=10,10,IF('Vessel List A'!EP61=11,11,IF('Vessel List A'!EP61=12,12,IF('Vessel List A'!EP61=13,13,IF('Vessel List A'!EP61=14,14,IF('Vessel List A'!EP61=15,15,IF('Vessel List A'!EP61=16,16,0)))))))))))))))))=0," ",VALUE(IF('Vessel List A'!EP61=1,1,IF('Vessel List A'!EP61=2,2,IF('Vessel List A'!EP61=3,3,IF('Vessel List A'!EP61=4,4,IF('Vessel List A'!EP61=5,5,IF('Vessel List A'!EP61=6,6,IF('Vessel List A'!EP61=7,7,IF('Vessel List A'!EP61=8,8,IF('Vessel List A'!EP61=9,9,IF('Vessel List A'!EP61=10,10,IF('Vessel List A'!EP61=11,11,IF('Vessel List A'!EP61=12,12,IF('Vessel List A'!EP61=13,13,IF('Vessel List A'!EP61=14,14,IF('Vessel List A'!EP61=15,15,IF('Vessel List A'!EP61=16,16,0))))))))))))))))))</f>
        <v xml:space="preserve"> </v>
      </c>
      <c r="CB62" s="154"/>
      <c r="CC62" s="158"/>
      <c r="CD62" s="390" t="str">
        <f t="shared" si="22"/>
        <v/>
      </c>
      <c r="CE62" s="158"/>
      <c r="CF62" s="137"/>
      <c r="CG62" s="388" t="str">
        <f t="shared" si="23"/>
        <v/>
      </c>
      <c r="CH62" s="157" t="str">
        <f>IF(VALUE(IF('Vessel List A'!FC61=1,1,IF('Vessel List A'!FC61=2,2,IF('Vessel List A'!FC61=3,3,IF('Vessel List A'!FC61=4,4,IF('Vessel List A'!FC61=5,5,IF('Vessel List A'!FC61=6,6,IF('Vessel List A'!FC61=7,7,IF('Vessel List A'!FC61=8,8,IF('Vessel List A'!FC61=9,9,IF('Vessel List A'!FC61=10,10,IF('Vessel List A'!FC61=11,11,IF('Vessel List A'!FC61=12,12,IF('Vessel List A'!FC61=13,13,IF('Vessel List A'!FC61=14,14,IF('Vessel List A'!FC61=15,15,IF('Vessel List A'!FC61=16,16,0)))))))))))))))))=0," ",VALUE(IF('Vessel List A'!FC61=1,1,IF('Vessel List A'!FC61=2,2,IF('Vessel List A'!FC61=3,3,IF('Vessel List A'!FC61=4,4,IF('Vessel List A'!FC61=5,5,IF('Vessel List A'!FC61=6,6,IF('Vessel List A'!FC61=7,7,IF('Vessel List A'!FC61=8,8,IF('Vessel List A'!FC61=9,9,IF('Vessel List A'!FC61=10,10,IF('Vessel List A'!FC61=11,11,IF('Vessel List A'!FC61=12,12,IF('Vessel List A'!FC61=13,13,IF('Vessel List A'!FC61=14,14,IF('Vessel List A'!FC61=15,15,IF('Vessel List A'!FC61=16,16,0))))))))))))))))))</f>
        <v xml:space="preserve"> </v>
      </c>
      <c r="CI62" s="154"/>
      <c r="CJ62" s="158"/>
      <c r="CK62" s="390" t="str">
        <f t="shared" si="24"/>
        <v/>
      </c>
      <c r="CL62" s="158"/>
      <c r="CM62" s="137"/>
      <c r="CN62" s="388" t="str">
        <f t="shared" si="25"/>
        <v/>
      </c>
      <c r="CO62" s="157" t="str">
        <f>IF(VALUE(IF('Vessel List A'!FP61=1,1,IF('Vessel List A'!FP61=2,2,IF('Vessel List A'!FP61=3,3,IF('Vessel List A'!FP61=4,4,IF('Vessel List A'!FP61=5,5,IF('Vessel List A'!FP61=6,6,IF('Vessel List A'!FP61=7,7,IF('Vessel List A'!FP61=8,8,IF('Vessel List A'!FP61=9,9,IF('Vessel List A'!FP61=10,10,IF('Vessel List A'!FP61=11,11,IF('Vessel List A'!FP61=12,12,IF('Vessel List A'!FP61=13,13,IF('Vessel List A'!FP61=14,14,IF('Vessel List A'!FP61=15,15,IF('Vessel List A'!FP61=16,16,0)))))))))))))))))=0," ",VALUE(IF('Vessel List A'!FP61=1,1,IF('Vessel List A'!FP61=2,2,IF('Vessel List A'!FP61=3,3,IF('Vessel List A'!FP61=4,4,IF('Vessel List A'!FP61=5,5,IF('Vessel List A'!FP61=6,6,IF('Vessel List A'!FP61=7,7,IF('Vessel List A'!FP61=8,8,IF('Vessel List A'!FP61=9,9,IF('Vessel List A'!FP61=10,10,IF('Vessel List A'!FP61=11,11,IF('Vessel List A'!FP61=12,12,IF('Vessel List A'!FP61=13,13,IF('Vessel List A'!FP61=14,14,IF('Vessel List A'!FP61=15,15,IF('Vessel List A'!FP61=16,16,0))))))))))))))))))</f>
        <v xml:space="preserve"> </v>
      </c>
      <c r="CP62" s="154"/>
      <c r="CQ62" s="158"/>
      <c r="CR62" s="390" t="str">
        <f t="shared" si="26"/>
        <v/>
      </c>
      <c r="CS62" s="158"/>
      <c r="CT62" s="137"/>
      <c r="CU62" s="388" t="str">
        <f t="shared" si="27"/>
        <v/>
      </c>
      <c r="CV62" s="157" t="str">
        <f>IF(VALUE(IF('Vessel List A'!GC61=1,1,IF('Vessel List A'!GC61=2,2,IF('Vessel List A'!GC61=3,3,IF('Vessel List A'!GC61=4,4,IF('Vessel List A'!GC61=5,5,IF('Vessel List A'!GC61=6,6,IF('Vessel List A'!GC61=7,7,IF('Vessel List A'!GC61=8,8,IF('Vessel List A'!GC61=9,9,IF('Vessel List A'!GC61=10,10,IF('Vessel List A'!GC61=11,11,IF('Vessel List A'!GC61=12,12,IF('Vessel List A'!GC61=13,13,IF('Vessel List A'!GC61=14,14,IF('Vessel List A'!GC61=15,15,IF('Vessel List A'!GC61=16,16,0)))))))))))))))))=0," ",VALUE(IF('Vessel List A'!GC61=1,1,IF('Vessel List A'!GC61=2,2,IF('Vessel List A'!GC61=3,3,IF('Vessel List A'!GC61=4,4,IF('Vessel List A'!GC61=5,5,IF('Vessel List A'!GC61=6,6,IF('Vessel List A'!GC61=7,7,IF('Vessel List A'!GC61=8,8,IF('Vessel List A'!GC61=9,9,IF('Vessel List A'!GC61=10,10,IF('Vessel List A'!GC61=11,11,IF('Vessel List A'!GC61=12,12,IF('Vessel List A'!GC61=13,13,IF('Vessel List A'!GC61=14,14,IF('Vessel List A'!GC61=15,15,IF('Vessel List A'!GC61=16,16,0))))))))))))))))))</f>
        <v xml:space="preserve"> </v>
      </c>
      <c r="CW62" s="154"/>
      <c r="CX62" s="158"/>
      <c r="CY62" s="390" t="str">
        <f t="shared" si="28"/>
        <v/>
      </c>
      <c r="CZ62" s="158"/>
      <c r="DA62" s="137"/>
      <c r="DB62" s="388" t="str">
        <f t="shared" si="29"/>
        <v/>
      </c>
      <c r="DC62" s="157" t="str">
        <f>IF(VALUE(IF('Vessel List A'!GP61=1,1,IF('Vessel List A'!GP61=2,2,IF('Vessel List A'!GP61=3,3,IF('Vessel List A'!GP61=4,4,IF('Vessel List A'!GP61=5,5,IF('Vessel List A'!GP61=6,6,IF('Vessel List A'!GP61=7,7,IF('Vessel List A'!GP61=8,8,IF('Vessel List A'!GP61=9,9,IF('Vessel List A'!GP61=10,10,IF('Vessel List A'!GP61=11,11,IF('Vessel List A'!GP61=12,12,IF('Vessel List A'!GP61=13,13,IF('Vessel List A'!GP61=14,14,IF('Vessel List A'!GP61=15,15,IF('Vessel List A'!GP61=16,16,0)))))))))))))))))=0," ",VALUE(IF('Vessel List A'!GP61=1,1,IF('Vessel List A'!GP61=2,2,IF('Vessel List A'!GP61=3,3,IF('Vessel List A'!GP61=4,4,IF('Vessel List A'!GP61=5,5,IF('Vessel List A'!GP61=6,6,IF('Vessel List A'!GP61=7,7,IF('Vessel List A'!GP61=8,8,IF('Vessel List A'!GP61=9,9,IF('Vessel List A'!GP61=10,10,IF('Vessel List A'!GP61=11,11,IF('Vessel List A'!GP61=12,12,IF('Vessel List A'!GP61=13,13,IF('Vessel List A'!GP61=14,14,IF('Vessel List A'!GP61=15,15,IF('Vessel List A'!GP61=16,16,0))))))))))))))))))</f>
        <v xml:space="preserve"> </v>
      </c>
      <c r="DD62" s="154"/>
      <c r="DE62" s="158"/>
      <c r="DF62" s="390" t="str">
        <f t="shared" si="30"/>
        <v/>
      </c>
      <c r="DG62" s="158"/>
      <c r="DH62" s="137"/>
      <c r="DI62" s="388" t="str">
        <f t="shared" si="31"/>
        <v/>
      </c>
      <c r="DJ62" s="157" t="str">
        <f>IF(VALUE(IF('Vessel List A'!HC61=1,1,IF('Vessel List A'!HC61=2,2,IF('Vessel List A'!HC61=3,3,IF('Vessel List A'!HC61=4,4,IF('Vessel List A'!HC61=5,5,IF('Vessel List A'!HC61=6,6,IF('Vessel List A'!HC61=7,7,IF('Vessel List A'!HC61=8,8,IF('Vessel List A'!HC61=9,9,IF('Vessel List A'!HC61=10,10,IF('Vessel List A'!HC61=11,11,IF('Vessel List A'!HC61=12,12,IF('Vessel List A'!HC61=13,13,IF('Vessel List A'!HC61=14,14,IF('Vessel List A'!HC61=15,15,IF('Vessel List A'!HC61=16,16,0)))))))))))))))))=0," ",VALUE(IF('Vessel List A'!HC61=1,1,IF('Vessel List A'!HC61=2,2,IF('Vessel List A'!HC61=3,3,IF('Vessel List A'!HC61=4,4,IF('Vessel List A'!HC61=5,5,IF('Vessel List A'!HC61=6,6,IF('Vessel List A'!HC61=7,7,IF('Vessel List A'!HC61=8,8,IF('Vessel List A'!HC61=9,9,IF('Vessel List A'!HC61=10,10,IF('Vessel List A'!HC61=11,11,IF('Vessel List A'!HC61=12,12,IF('Vessel List A'!HC61=13,13,IF('Vessel List A'!HC61=14,14,IF('Vessel List A'!HC61=15,15,IF('Vessel List A'!HC61=16,16,0))))))))))))))))))</f>
        <v xml:space="preserve"> </v>
      </c>
      <c r="DK62" s="154"/>
      <c r="DL62" s="158"/>
      <c r="DM62" s="390" t="str">
        <f t="shared" si="32"/>
        <v/>
      </c>
      <c r="DN62" s="158"/>
      <c r="DO62" s="137"/>
      <c r="DP62" s="388" t="str">
        <f t="shared" si="33"/>
        <v/>
      </c>
      <c r="DQ62" s="157" t="str">
        <f>IF(VALUE(IF('Vessel List A'!HP61=1,1,IF('Vessel List A'!HP61=2,2,IF('Vessel List A'!HP61=3,3,IF('Vessel List A'!HP61=4,4,IF('Vessel List A'!HP61=5,5,IF('Vessel List A'!HP61=6,6,IF('Vessel List A'!HP61=7,7,IF('Vessel List A'!HP61=8,8,IF('Vessel List A'!HP61=9,9,IF('Vessel List A'!HP61=10,10,IF('Vessel List A'!HP61=11,11,IF('Vessel List A'!HP61=12,12,IF('Vessel List A'!HP61=13,13,IF('Vessel List A'!HP61=14,14,IF('Vessel List A'!HP61=15,15,IF('Vessel List A'!HP61=16,16,0)))))))))))))))))=0," ",VALUE(IF('Vessel List A'!HP61=1,1,IF('Vessel List A'!HP61=2,2,IF('Vessel List A'!HP61=3,3,IF('Vessel List A'!HP61=4,4,IF('Vessel List A'!HP61=5,5,IF('Vessel List A'!HP61=6,6,IF('Vessel List A'!HP61=7,7,IF('Vessel List A'!HP61=8,8,IF('Vessel List A'!HP61=9,9,IF('Vessel List A'!HP61=10,10,IF('Vessel List A'!HP61=11,11,IF('Vessel List A'!HP61=12,12,IF('Vessel List A'!HP61=13,13,IF('Vessel List A'!HP61=14,14,IF('Vessel List A'!HP61=15,15,IF('Vessel List A'!HP61=16,16,0))))))))))))))))))</f>
        <v xml:space="preserve"> </v>
      </c>
      <c r="DR62" s="154"/>
      <c r="DS62" s="158"/>
      <c r="DT62" s="390" t="str">
        <f t="shared" si="34"/>
        <v/>
      </c>
      <c r="DU62" s="158"/>
      <c r="DV62" s="137"/>
      <c r="DW62" s="388" t="str">
        <f t="shared" si="35"/>
        <v/>
      </c>
      <c r="DX62" s="157" t="str">
        <f>IF(VALUE(IF('Vessel List A'!IC61=1,1,IF('Vessel List A'!IC61=2,2,IF('Vessel List A'!IC61=3,3,IF('Vessel List A'!IC61=4,4,IF('Vessel List A'!IC61=5,5,IF('Vessel List A'!IC61=6,6,IF('Vessel List A'!IC61=7,7,IF('Vessel List A'!IC61=8,8,IF('Vessel List A'!IC61=9,9,IF('Vessel List A'!IC61=10,10,IF('Vessel List A'!IC61=11,11,IF('Vessel List A'!IC61=12,12,IF('Vessel List A'!IC61=13,13,IF('Vessel List A'!IC61=14,14,IF('Vessel List A'!IC61=15,15,IF('Vessel List A'!IC61=16,16,0)))))))))))))))))=0," ",VALUE(IF('Vessel List A'!IC61=1,1,IF('Vessel List A'!IC61=2,2,IF('Vessel List A'!IC61=3,3,IF('Vessel List A'!IC61=4,4,IF('Vessel List A'!IC61=5,5,IF('Vessel List A'!IC61=6,6,IF('Vessel List A'!IC61=7,7,IF('Vessel List A'!IC61=8,8,IF('Vessel List A'!IC61=9,9,IF('Vessel List A'!IC61=10,10,IF('Vessel List A'!IC61=11,11,IF('Vessel List A'!IC61=12,12,IF('Vessel List A'!IC61=13,13,IF('Vessel List A'!IC61=14,14,IF('Vessel List A'!IC61=15,15,IF('Vessel List A'!IC61=16,16,0))))))))))))))))))</f>
        <v xml:space="preserve"> </v>
      </c>
      <c r="DY62" s="154"/>
      <c r="DZ62" s="158"/>
      <c r="EA62" s="390" t="str">
        <f t="shared" si="36"/>
        <v/>
      </c>
      <c r="EB62" s="158"/>
      <c r="EC62" s="137"/>
      <c r="ED62" s="388" t="str">
        <f t="shared" si="37"/>
        <v/>
      </c>
      <c r="EE62" s="157" t="str">
        <f>IF(VALUE(IF('Vessel List A'!IP61=1,1,IF('Vessel List A'!IP61=2,2,IF('Vessel List A'!IP61=3,3,IF('Vessel List A'!IP61=4,4,IF('Vessel List A'!IP61=5,5,IF('Vessel List A'!IP61=6,6,IF('Vessel List A'!IP61=7,7,IF('Vessel List A'!IP61=8,8,IF('Vessel List A'!IP61=9,9,IF('Vessel List A'!IP61=10,10,IF('Vessel List A'!IP61=11,11,IF('Vessel List A'!IP61=12,12,IF('Vessel List A'!IP61=13,13,IF('Vessel List A'!IP61=14,14,IF('Vessel List A'!IP61=15,15,IF('Vessel List A'!IP61=16,16,0)))))))))))))))))=0," ",VALUE(IF('Vessel List A'!IP61=1,1,IF('Vessel List A'!IP61=2,2,IF('Vessel List A'!IP61=3,3,IF('Vessel List A'!IP61=4,4,IF('Vessel List A'!IP61=5,5,IF('Vessel List A'!IP61=6,6,IF('Vessel List A'!IP61=7,7,IF('Vessel List A'!IP61=8,8,IF('Vessel List A'!IP61=9,9,IF('Vessel List A'!IP61=10,10,IF('Vessel List A'!IP61=11,11,IF('Vessel List A'!IP61=12,12,IF('Vessel List A'!IP61=13,13,IF('Vessel List A'!IP61=14,14,IF('Vessel List A'!IP61=15,15,IF('Vessel List A'!IP61=16,16,0))))))))))))))))))</f>
        <v xml:space="preserve"> </v>
      </c>
      <c r="EF62" s="154"/>
      <c r="EG62" s="158"/>
      <c r="EH62" s="390" t="str">
        <f t="shared" si="38"/>
        <v/>
      </c>
      <c r="EI62" s="158"/>
      <c r="EJ62" s="137"/>
      <c r="EK62" s="397" t="str">
        <f t="shared" si="39"/>
        <v/>
      </c>
      <c r="EL62" s="144"/>
      <c r="EM62" s="157" t="str">
        <f>IF(VALUE(IF('Vessel List B'!C61=1,1,IF('Vessel List B'!C61=2,2,IF('Vessel List B'!C61=3,3,IF('Vessel List B'!C61=4,4,IF('Vessel List B'!C61=5,5,IF('Vessel List B'!C61=6,6,IF('Vessel List B'!C61=7,7,IF('Vessel List B'!C61=8,8,IF('Vessel List B'!C61=9,9,IF('Vessel List B'!C61=10,10,IF('Vessel List B'!C61=11,11,IF('Vessel List B'!C61=12,12,IF('Vessel List B'!C61=13,13,IF('Vessel List B'!C61=14,14,IF('Vessel List B'!C61=15,15,IF('Vessel List B'!C61=16,16,0)))))))))))))))))=0," ",VALUE(IF('Vessel List B'!C61=1,1,IF('Vessel List B'!C61=2,2,IF('Vessel List B'!C61=3,3,IF('Vessel List B'!C61=4,4,IF('Vessel List B'!C61=5,5,IF('Vessel List B'!C61=6,6,IF('Vessel List B'!C61=7,7,IF('Vessel List B'!C61=8,8,IF('Vessel List B'!C61=9,9,IF('Vessel List B'!C61=10,10,IF('Vessel List B'!C61=11,11,IF('Vessel List B'!C61=12,12,IF('Vessel List B'!C61=13,13,IF('Vessel List B'!C61=14,14,IF('Vessel List B'!C61=15,15,IF('Vessel List B'!C61=16,16,0))))))))))))))))))</f>
        <v xml:space="preserve"> </v>
      </c>
      <c r="EN62" s="154"/>
      <c r="EO62" s="158"/>
      <c r="EP62" s="390" t="str">
        <f t="shared" si="40"/>
        <v/>
      </c>
      <c r="EQ62" s="158"/>
      <c r="ER62" s="137"/>
      <c r="ES62" s="388" t="str">
        <f t="shared" si="41"/>
        <v/>
      </c>
      <c r="ET62" s="157" t="str">
        <f>IF(VALUE(IF('Vessel List B'!P61=1,1,IF('Vessel List B'!P61=2,2,IF('Vessel List B'!P61=3,3,IF('Vessel List B'!P61=4,4,IF('Vessel List B'!P61=5,5,IF('Vessel List B'!P61=6,6,IF('Vessel List B'!P61=7,7,IF('Vessel List B'!P61=8,8,IF('Vessel List B'!P61=9,9,IF('Vessel List B'!P61=10,10,IF('Vessel List B'!P61=11,11,IF('Vessel List B'!P61=12,12,IF('Vessel List B'!P61=13,13,IF('Vessel List B'!P61=14,14,IF('Vessel List B'!P61=15,15,IF('Vessel List B'!P61=16,16,0)))))))))))))))))=0," ",VALUE(IF('Vessel List B'!P61=1,1,IF('Vessel List B'!P61=2,2,IF('Vessel List B'!P61=3,3,IF('Vessel List B'!P61=4,4,IF('Vessel List B'!P61=5,5,IF('Vessel List B'!P61=6,6,IF('Vessel List B'!P61=7,7,IF('Vessel List B'!P61=8,8,IF('Vessel List B'!P61=9,9,IF('Vessel List B'!P61=10,10,IF('Vessel List B'!P61=11,11,IF('Vessel List B'!P61=12,12,IF('Vessel List B'!P61=13,13,IF('Vessel List B'!P61=14,14,IF('Vessel List B'!P61=15,15,IF('Vessel List B'!P61=16,16,0))))))))))))))))))</f>
        <v xml:space="preserve"> </v>
      </c>
      <c r="EU62" s="154"/>
      <c r="EV62" s="158"/>
      <c r="EW62" s="390" t="str">
        <f t="shared" si="42"/>
        <v/>
      </c>
      <c r="EX62" s="158"/>
      <c r="EY62" s="137"/>
      <c r="EZ62" s="388" t="str">
        <f t="shared" si="43"/>
        <v/>
      </c>
      <c r="FA62" s="157" t="str">
        <f>IF(VALUE(IF('Vessel List B'!AC61=1,1,IF('Vessel List B'!AC61=2,2,IF('Vessel List B'!AC61=3,3,IF('Vessel List B'!AC61=4,4,IF('Vessel List B'!AC61=5,5,IF('Vessel List B'!AC61=6,6,IF('Vessel List B'!AC61=7,7,IF('Vessel List B'!AC61=8,8,IF('Vessel List B'!AC61=9,9,IF('Vessel List B'!AC61=10,10,IF('Vessel List B'!AC61=11,11,IF('Vessel List B'!AC61=12,12,IF('Vessel List B'!AC61=13,13,IF('Vessel List B'!AC61=14,14,IF('Vessel List B'!AC61=15,15,IF('Vessel List B'!AC61=16,16,0)))))))))))))))))=0," ",VALUE(IF('Vessel List B'!AC61=1,1,IF('Vessel List B'!AC61=2,2,IF('Vessel List B'!AC61=3,3,IF('Vessel List B'!AC61=4,4,IF('Vessel List B'!AC61=5,5,IF('Vessel List B'!AC61=6,6,IF('Vessel List B'!AC61=7,7,IF('Vessel List B'!AC61=8,8,IF('Vessel List B'!AC61=9,9,IF('Vessel List B'!AC61=10,10,IF('Vessel List B'!AC61=11,11,IF('Vessel List B'!AC61=12,12,IF('Vessel List B'!AC61=13,13,IF('Vessel List B'!AC61=14,14,IF('Vessel List B'!AC61=15,15,IF('Vessel List B'!AC61=16,16,0))))))))))))))))))</f>
        <v xml:space="preserve"> </v>
      </c>
      <c r="FB62" s="154"/>
      <c r="FC62" s="158"/>
      <c r="FD62" s="390" t="str">
        <f t="shared" si="44"/>
        <v/>
      </c>
      <c r="FE62" s="158"/>
      <c r="FF62" s="137"/>
      <c r="FG62" s="388" t="str">
        <f t="shared" si="45"/>
        <v/>
      </c>
      <c r="FH62" s="157" t="str">
        <f>IF(VALUE(IF('Vessel List B'!AP61=1,1,IF('Vessel List B'!AP61=2,2,IF('Vessel List B'!AP61=3,3,IF('Vessel List B'!AP61=4,4,IF('Vessel List B'!AP61=5,5,IF('Vessel List B'!AP61=6,6,IF('Vessel List B'!AP61=7,7,IF('Vessel List B'!AP61=8,8,IF('Vessel List B'!AP61=9,9,IF('Vessel List B'!AP61=10,10,IF('Vessel List B'!AP61=11,11,IF('Vessel List B'!AP61=12,12,IF('Vessel List B'!AP61=13,13,IF('Vessel List B'!AP61=14,14,IF('Vessel List B'!AP61=15,15,IF('Vessel List B'!AP61=16,16,0)))))))))))))))))=0," ",VALUE(IF('Vessel List B'!AP61=1,1,IF('Vessel List B'!AP61=2,2,IF('Vessel List B'!AP61=3,3,IF('Vessel List B'!AP61=4,4,IF('Vessel List B'!AP61=5,5,IF('Vessel List B'!AP61=6,6,IF('Vessel List B'!AP61=7,7,IF('Vessel List B'!AP61=8,8,IF('Vessel List B'!AP61=9,9,IF('Vessel List B'!AP61=10,10,IF('Vessel List B'!AP61=11,11,IF('Vessel List B'!AP61=12,12,IF('Vessel List B'!AP61=13,13,IF('Vessel List B'!AP61=14,14,IF('Vessel List B'!AP61=15,15,IF('Vessel List B'!AP61=16,16,0))))))))))))))))))</f>
        <v xml:space="preserve"> </v>
      </c>
      <c r="FI62" s="154"/>
      <c r="FJ62" s="158"/>
      <c r="FK62" s="390" t="str">
        <f t="shared" si="46"/>
        <v/>
      </c>
      <c r="FL62" s="158"/>
      <c r="FM62" s="137"/>
      <c r="FN62" s="388" t="str">
        <f t="shared" si="47"/>
        <v/>
      </c>
      <c r="FO62" s="157" t="str">
        <f>IF(VALUE(IF('Vessel List B'!BC61=1,1,IF('Vessel List B'!BC61=2,2,IF('Vessel List B'!BC61=3,3,IF('Vessel List B'!BC61=4,4,IF('Vessel List B'!BC61=5,5,IF('Vessel List B'!BC61=6,6,IF('Vessel List B'!BC61=7,7,IF('Vessel List B'!BC61=8,8,IF('Vessel List B'!BC61=9,9,IF('Vessel List B'!BC61=10,10,IF('Vessel List B'!BC61=11,11,IF('Vessel List B'!BC61=12,12,IF('Vessel List B'!BC61=13,13,IF('Vessel List B'!BC61=14,14,IF('Vessel List B'!BC61=15,15,IF('Vessel List B'!BC61=16,16,0)))))))))))))))))=0," ",VALUE(IF('Vessel List B'!BC61=1,1,IF('Vessel List B'!BC61=2,2,IF('Vessel List B'!BC61=3,3,IF('Vessel List B'!BC61=4,4,IF('Vessel List B'!BC61=5,5,IF('Vessel List B'!BC61=6,6,IF('Vessel List B'!BC61=7,7,IF('Vessel List B'!BC61=8,8,IF('Vessel List B'!BC61=9,9,IF('Vessel List B'!BC61=10,10,IF('Vessel List B'!BC61=11,11,IF('Vessel List B'!BC61=12,12,IF('Vessel List B'!BC61=13,13,IF('Vessel List B'!BC61=14,14,IF('Vessel List B'!BC61=15,15,IF('Vessel List B'!BC61=16,16,0))))))))))))))))))</f>
        <v xml:space="preserve"> </v>
      </c>
      <c r="FP62" s="154"/>
      <c r="FQ62" s="158"/>
      <c r="FR62" s="390" t="str">
        <f t="shared" si="48"/>
        <v/>
      </c>
      <c r="FS62" s="158"/>
      <c r="FT62" s="137"/>
      <c r="FU62" s="388" t="str">
        <f t="shared" si="49"/>
        <v/>
      </c>
      <c r="FV62" s="157" t="str">
        <f>IF(VALUE(IF('Vessel List B'!BP61=1,1,IF('Vessel List B'!BP61=2,2,IF('Vessel List B'!BP61=3,3,IF('Vessel List B'!BP61=4,4,IF('Vessel List B'!BP61=5,5,IF('Vessel List B'!BP61=6,6,IF('Vessel List B'!BP61=7,7,IF('Vessel List B'!BP61=8,8,IF('Vessel List B'!BP61=9,9,IF('Vessel List B'!BP61=10,10,IF('Vessel List B'!BP61=11,11,IF('Vessel List B'!BP61=12,12,IF('Vessel List B'!BP61=13,13,IF('Vessel List B'!BP61=14,14,IF('Vessel List B'!BP61=15,15,IF('Vessel List B'!BP61=16,16,0)))))))))))))))))=0," ",VALUE(IF('Vessel List B'!BP61=1,1,IF('Vessel List B'!BP61=2,2,IF('Vessel List B'!BP61=3,3,IF('Vessel List B'!BP61=4,4,IF('Vessel List B'!BP61=5,5,IF('Vessel List B'!BP61=6,6,IF('Vessel List B'!BP61=7,7,IF('Vessel List B'!BP61=8,8,IF('Vessel List B'!BP61=9,9,IF('Vessel List B'!BP61=10,10,IF('Vessel List B'!BP61=11,11,IF('Vessel List B'!BP61=12,12,IF('Vessel List B'!BP61=13,13,IF('Vessel List B'!BP61=14,14,IF('Vessel List B'!BP61=15,15,IF('Vessel List B'!BP61=16,16,0))))))))))))))))))</f>
        <v xml:space="preserve"> </v>
      </c>
      <c r="FW62" s="154"/>
      <c r="FX62" s="158"/>
      <c r="FY62" s="390" t="str">
        <f t="shared" si="50"/>
        <v/>
      </c>
      <c r="FZ62" s="158"/>
      <c r="GA62" s="137"/>
      <c r="GB62" s="388" t="str">
        <f t="shared" si="51"/>
        <v/>
      </c>
      <c r="GC62" s="157" t="str">
        <f>IF(VALUE(IF('Vessel List B'!CC61=1,1,IF('Vessel List B'!CC61=2,2,IF('Vessel List B'!CC61=3,3,IF('Vessel List B'!CC61=4,4,IF('Vessel List B'!CC61=5,5,IF('Vessel List B'!CC61=6,6,IF('Vessel List B'!CC61=7,7,IF('Vessel List B'!CC61=8,8,IF('Vessel List B'!CC61=9,9,IF('Vessel List B'!CC61=10,10,IF('Vessel List B'!CC61=11,11,IF('Vessel List B'!CC61=12,12,IF('Vessel List B'!CC61=13,13,IF('Vessel List B'!CC61=14,14,IF('Vessel List B'!CC61=15,15,IF('Vessel List B'!CC61=16,16,0)))))))))))))))))=0," ",VALUE(IF('Vessel List B'!CC61=1,1,IF('Vessel List B'!CC61=2,2,IF('Vessel List B'!CC61=3,3,IF('Vessel List B'!CC61=4,4,IF('Vessel List B'!CC61=5,5,IF('Vessel List B'!CC61=6,6,IF('Vessel List B'!CC61=7,7,IF('Vessel List B'!CC61=8,8,IF('Vessel List B'!CC61=9,9,IF('Vessel List B'!CC61=10,10,IF('Vessel List B'!CC61=11,11,IF('Vessel List B'!CC61=12,12,IF('Vessel List B'!CC61=13,13,IF('Vessel List B'!CC61=14,14,IF('Vessel List B'!CC61=15,15,IF('Vessel List B'!CC61=16,16,0))))))))))))))))))</f>
        <v xml:space="preserve"> </v>
      </c>
      <c r="GD62" s="154"/>
      <c r="GE62" s="158"/>
      <c r="GF62" s="390" t="str">
        <f t="shared" si="52"/>
        <v/>
      </c>
      <c r="GG62" s="158"/>
      <c r="GH62" s="137"/>
      <c r="GI62" s="388" t="str">
        <f t="shared" si="53"/>
        <v/>
      </c>
      <c r="GJ62" s="157" t="str">
        <f>IF(VALUE(IF('Vessel List B'!CP61=1,1,IF('Vessel List B'!CP61=2,2,IF('Vessel List B'!CP61=3,3,IF('Vessel List B'!CP61=4,4,IF('Vessel List B'!CP61=5,5,IF('Vessel List B'!CP61=6,6,IF('Vessel List B'!CP61=7,7,IF('Vessel List B'!CP61=8,8,IF('Vessel List B'!CP61=9,9,IF('Vessel List B'!CP61=10,10,IF('Vessel List B'!CP61=11,11,IF('Vessel List B'!CP61=12,12,IF('Vessel List B'!CP61=13,13,IF('Vessel List B'!CP61=14,14,IF('Vessel List B'!CP61=15,15,IF('Vessel List B'!CP61=16,16,0)))))))))))))))))=0," ",VALUE(IF('Vessel List B'!CP61=1,1,IF('Vessel List B'!CP61=2,2,IF('Vessel List B'!CP61=3,3,IF('Vessel List B'!CP61=4,4,IF('Vessel List B'!CP61=5,5,IF('Vessel List B'!CP61=6,6,IF('Vessel List B'!CP61=7,7,IF('Vessel List B'!CP61=8,8,IF('Vessel List B'!CP61=9,9,IF('Vessel List B'!CP61=10,10,IF('Vessel List B'!CP61=11,11,IF('Vessel List B'!CP61=12,12,IF('Vessel List B'!CP61=13,13,IF('Vessel List B'!CP61=14,14,IF('Vessel List B'!CP61=15,15,IF('Vessel List B'!CP61=16,16,0))))))))))))))))))</f>
        <v xml:space="preserve"> </v>
      </c>
      <c r="GK62" s="154"/>
      <c r="GL62" s="158"/>
      <c r="GM62" s="390" t="str">
        <f t="shared" si="54"/>
        <v/>
      </c>
      <c r="GN62" s="158"/>
      <c r="GO62" s="137"/>
      <c r="GP62" s="388" t="str">
        <f t="shared" si="55"/>
        <v/>
      </c>
      <c r="GQ62" s="157" t="str">
        <f>IF(VALUE(IF('Vessel List B'!DC61=1,1,IF('Vessel List B'!DC61=2,2,IF('Vessel List B'!DC61=3,3,IF('Vessel List B'!DC61=4,4,IF('Vessel List B'!DC61=5,5,IF('Vessel List B'!DC61=6,6,IF('Vessel List B'!DC61=7,7,IF('Vessel List B'!DC61=8,8,IF('Vessel List B'!DC61=9,9,IF('Vessel List B'!DC61=10,10,IF('Vessel List B'!DC61=11,11,IF('Vessel List B'!DC61=12,12,IF('Vessel List B'!DC61=13,13,IF('Vessel List B'!DC61=14,14,IF('Vessel List B'!DC61=15,15,IF('Vessel List B'!DC61=16,16,0)))))))))))))))))=0," ",VALUE(IF('Vessel List B'!DC61=1,1,IF('Vessel List B'!DC61=2,2,IF('Vessel List B'!DC61=3,3,IF('Vessel List B'!DC61=4,4,IF('Vessel List B'!DC61=5,5,IF('Vessel List B'!DC61=6,6,IF('Vessel List B'!DC61=7,7,IF('Vessel List B'!DC61=8,8,IF('Vessel List B'!DC61=9,9,IF('Vessel List B'!DC61=10,10,IF('Vessel List B'!DC61=11,11,IF('Vessel List B'!DC61=12,12,IF('Vessel List B'!DC61=13,13,IF('Vessel List B'!DC61=14,14,IF('Vessel List B'!DC61=15,15,IF('Vessel List B'!DC61=16,16,0))))))))))))))))))</f>
        <v xml:space="preserve"> </v>
      </c>
      <c r="GR62" s="154"/>
      <c r="GS62" s="158"/>
      <c r="GT62" s="390" t="str">
        <f t="shared" si="56"/>
        <v/>
      </c>
      <c r="GU62" s="158"/>
      <c r="GV62" s="137"/>
      <c r="GW62" s="388" t="str">
        <f t="shared" si="57"/>
        <v/>
      </c>
      <c r="GX62" s="157" t="str">
        <f>IF(VALUE(IF('Vessel List B'!DP61=1,1,IF('Vessel List B'!DP61=2,2,IF('Vessel List B'!DP61=3,3,IF('Vessel List B'!DP61=4,4,IF('Vessel List B'!DP61=5,5,IF('Vessel List B'!DP61=6,6,IF('Vessel List B'!DP61=7,7,IF('Vessel List B'!DP61=8,8,IF('Vessel List B'!DP61=9,9,IF('Vessel List B'!DP61=10,10,IF('Vessel List B'!DP61=11,11,IF('Vessel List B'!DP61=12,12,IF('Vessel List B'!DP61=13,13,IF('Vessel List B'!DP61=14,14,IF('Vessel List B'!DP61=15,15,IF('Vessel List B'!DP61=16,16,0)))))))))))))))))=0," ",VALUE(IF('Vessel List B'!DP61=1,1,IF('Vessel List B'!DP61=2,2,IF('Vessel List B'!DP61=3,3,IF('Vessel List B'!DP61=4,4,IF('Vessel List B'!DP61=5,5,IF('Vessel List B'!DP61=6,6,IF('Vessel List B'!DP61=7,7,IF('Vessel List B'!DP61=8,8,IF('Vessel List B'!DP61=9,9,IF('Vessel List B'!DP61=10,10,IF('Vessel List B'!DP61=11,11,IF('Vessel List B'!DP61=12,12,IF('Vessel List B'!DP61=13,13,IF('Vessel List B'!DP61=14,14,IF('Vessel List B'!DP61=15,15,IF('Vessel List B'!DP61=16,16,0))))))))))))))))))</f>
        <v xml:space="preserve"> </v>
      </c>
      <c r="GY62" s="154"/>
      <c r="GZ62" s="158"/>
      <c r="HA62" s="390" t="str">
        <f t="shared" si="58"/>
        <v/>
      </c>
      <c r="HB62" s="158"/>
      <c r="HC62" s="137"/>
      <c r="HD62" s="388" t="str">
        <f t="shared" si="59"/>
        <v/>
      </c>
      <c r="HE62" s="157" t="str">
        <f>IF(VALUE(IF('Vessel List B'!EC61=1,1,IF('Vessel List B'!EC61=2,2,IF('Vessel List B'!EC61=3,3,IF('Vessel List B'!EC61=4,4,IF('Vessel List B'!EC61=5,5,IF('Vessel List B'!EC61=6,6,IF('Vessel List B'!EC61=7,7,IF('Vessel List B'!EC61=8,8,IF('Vessel List B'!EC61=9,9,IF('Vessel List B'!EC61=10,10,IF('Vessel List B'!EC61=11,11,IF('Vessel List B'!EC61=12,12,IF('Vessel List B'!EC61=13,13,IF('Vessel List B'!EC61=14,14,IF('Vessel List B'!EC61=15,15,IF('Vessel List B'!EC61=16,16,0)))))))))))))))))=0," ",VALUE(IF('Vessel List B'!EC61=1,1,IF('Vessel List B'!EC61=2,2,IF('Vessel List B'!EC61=3,3,IF('Vessel List B'!EC61=4,4,IF('Vessel List B'!EC61=5,5,IF('Vessel List B'!EC61=6,6,IF('Vessel List B'!EC61=7,7,IF('Vessel List B'!EC61=8,8,IF('Vessel List B'!EC61=9,9,IF('Vessel List B'!EC61=10,10,IF('Vessel List B'!EC61=11,11,IF('Vessel List B'!EC61=12,12,IF('Vessel List B'!EC61=13,13,IF('Vessel List B'!EC61=14,14,IF('Vessel List B'!EC61=15,15,IF('Vessel List B'!EC61=16,16,0))))))))))))))))))</f>
        <v xml:space="preserve"> </v>
      </c>
      <c r="HF62" s="154"/>
      <c r="HG62" s="158"/>
      <c r="HH62" s="390" t="str">
        <f t="shared" si="60"/>
        <v/>
      </c>
      <c r="HI62" s="158"/>
      <c r="HJ62" s="137"/>
      <c r="HK62" s="388" t="str">
        <f t="shared" si="61"/>
        <v/>
      </c>
      <c r="HL62" s="157" t="str">
        <f>IF(VALUE(IF('Vessel List B'!EP61=1,1,IF('Vessel List B'!EP61=2,2,IF('Vessel List B'!EP61=3,3,IF('Vessel List B'!EP61=4,4,IF('Vessel List B'!EP61=5,5,IF('Vessel List B'!EP61=6,6,IF('Vessel List B'!EP61=7,7,IF('Vessel List B'!EP61=8,8,IF('Vessel List B'!EP61=9,9,IF('Vessel List B'!EP61=10,10,IF('Vessel List B'!EP61=11,11,IF('Vessel List B'!EP61=12,12,IF('Vessel List B'!EP61=13,13,IF('Vessel List B'!EP61=14,14,IF('Vessel List B'!EP61=15,15,IF('Vessel List B'!EP61=16,16,0)))))))))))))))))=0," ",VALUE(IF('Vessel List B'!EP61=1,1,IF('Vessel List B'!EP61=2,2,IF('Vessel List B'!EP61=3,3,IF('Vessel List B'!EP61=4,4,IF('Vessel List B'!EP61=5,5,IF('Vessel List B'!EP61=6,6,IF('Vessel List B'!EP61=7,7,IF('Vessel List B'!EP61=8,8,IF('Vessel List B'!EP61=9,9,IF('Vessel List B'!EP61=10,10,IF('Vessel List B'!EP61=11,11,IF('Vessel List B'!EP61=12,12,IF('Vessel List B'!EP61=13,13,IF('Vessel List B'!EP61=14,14,IF('Vessel List B'!EP61=15,15,IF('Vessel List B'!EP61=16,16,0))))))))))))))))))</f>
        <v xml:space="preserve"> </v>
      </c>
      <c r="HM62" s="154"/>
      <c r="HN62" s="158"/>
      <c r="HO62" s="390" t="str">
        <f t="shared" si="62"/>
        <v/>
      </c>
      <c r="HP62" s="158"/>
      <c r="HQ62" s="137"/>
      <c r="HR62" s="388" t="str">
        <f t="shared" si="63"/>
        <v/>
      </c>
      <c r="HS62" s="157" t="str">
        <f>IF(VALUE(IF('Vessel List B'!FC61=1,1,IF('Vessel List B'!FC61=2,2,IF('Vessel List B'!FC61=3,3,IF('Vessel List B'!FC61=4,4,IF('Vessel List B'!FC61=5,5,IF('Vessel List B'!FC61=6,6,IF('Vessel List B'!FC61=7,7,IF('Vessel List B'!FC61=8,8,IF('Vessel List B'!FC61=9,9,IF('Vessel List B'!FC61=10,10,IF('Vessel List B'!FC61=11,11,IF('Vessel List B'!FC61=12,12,IF('Vessel List B'!FC61=13,13,IF('Vessel List B'!FC61=14,14,IF('Vessel List B'!FC61=15,15,IF('Vessel List B'!FC61=16,16,0)))))))))))))))))=0," ",VALUE(IF('Vessel List B'!FC61=1,1,IF('Vessel List B'!FC61=2,2,IF('Vessel List B'!FC61=3,3,IF('Vessel List B'!FC61=4,4,IF('Vessel List B'!FC61=5,5,IF('Vessel List B'!FC61=6,6,IF('Vessel List B'!FC61=7,7,IF('Vessel List B'!FC61=8,8,IF('Vessel List B'!FC61=9,9,IF('Vessel List B'!FC61=10,10,IF('Vessel List B'!FC61=11,11,IF('Vessel List B'!FC61=12,12,IF('Vessel List B'!FC61=13,13,IF('Vessel List B'!FC61=14,14,IF('Vessel List B'!FC61=15,15,IF('Vessel List B'!FC61=16,16,0))))))))))))))))))</f>
        <v xml:space="preserve"> </v>
      </c>
      <c r="HT62" s="154"/>
      <c r="HU62" s="158"/>
      <c r="HV62" s="390" t="str">
        <f t="shared" si="64"/>
        <v/>
      </c>
      <c r="HW62" s="158"/>
      <c r="HX62" s="137"/>
      <c r="HY62" s="388" t="str">
        <f t="shared" si="65"/>
        <v/>
      </c>
      <c r="HZ62" s="157" t="str">
        <f>IF(VALUE(IF('Vessel List B'!FP61=1,1,IF('Vessel List B'!FP61=2,2,IF('Vessel List B'!FP61=3,3,IF('Vessel List B'!FP61=4,4,IF('Vessel List B'!FP61=5,5,IF('Vessel List B'!FP61=6,6,IF('Vessel List B'!FP61=7,7,IF('Vessel List B'!FP61=8,8,IF('Vessel List B'!FP61=9,9,IF('Vessel List B'!FP61=10,10,IF('Vessel List B'!FP61=11,11,IF('Vessel List B'!FP61=12,12,IF('Vessel List B'!FP61=13,13,IF('Vessel List B'!FP61=14,14,IF('Vessel List B'!FP61=15,15,IF('Vessel List B'!FP61=16,16,0)))))))))))))))))=0," ",VALUE(IF('Vessel List B'!FP61=1,1,IF('Vessel List B'!FP61=2,2,IF('Vessel List B'!FP61=3,3,IF('Vessel List B'!FP61=4,4,IF('Vessel List B'!FP61=5,5,IF('Vessel List B'!FP61=6,6,IF('Vessel List B'!FP61=7,7,IF('Vessel List B'!FP61=8,8,IF('Vessel List B'!FP61=9,9,IF('Vessel List B'!FP61=10,10,IF('Vessel List B'!FP61=11,11,IF('Vessel List B'!FP61=12,12,IF('Vessel List B'!FP61=13,13,IF('Vessel List B'!FP61=14,14,IF('Vessel List B'!FP61=15,15,IF('Vessel List B'!FP61=16,16,0))))))))))))))))))</f>
        <v xml:space="preserve"> </v>
      </c>
      <c r="IA62" s="154"/>
      <c r="IB62" s="158"/>
      <c r="IC62" s="390" t="str">
        <f t="shared" si="66"/>
        <v/>
      </c>
      <c r="ID62" s="158"/>
      <c r="IE62" s="137"/>
      <c r="IF62" s="388" t="str">
        <f t="shared" si="67"/>
        <v/>
      </c>
      <c r="IG62" s="157" t="str">
        <f>IF(VALUE(IF('Vessel List B'!GC61=1,1,IF('Vessel List B'!GC61=2,2,IF('Vessel List B'!GC61=3,3,IF('Vessel List B'!GC61=4,4,IF('Vessel List B'!GC61=5,5,IF('Vessel List B'!GC61=6,6,IF('Vessel List B'!GC61=7,7,IF('Vessel List B'!GC61=8,8,IF('Vessel List B'!GC61=9,9,IF('Vessel List B'!GC61=10,10,IF('Vessel List B'!GC61=11,11,IF('Vessel List B'!GC61=12,12,IF('Vessel List B'!GC61=13,13,IF('Vessel List B'!GC61=14,14,IF('Vessel List B'!GC61=15,15,IF('Vessel List B'!GC61=16,16,0)))))))))))))))))=0," ",VALUE(IF('Vessel List B'!GC61=1,1,IF('Vessel List B'!GC61=2,2,IF('Vessel List B'!GC61=3,3,IF('Vessel List B'!GC61=4,4,IF('Vessel List B'!GC61=5,5,IF('Vessel List B'!GC61=6,6,IF('Vessel List B'!GC61=7,7,IF('Vessel List B'!GC61=8,8,IF('Vessel List B'!GC61=9,9,IF('Vessel List B'!GC61=10,10,IF('Vessel List B'!GC61=11,11,IF('Vessel List B'!GC61=12,12,IF('Vessel List B'!GC61=13,13,IF('Vessel List B'!GC61=14,14,IF('Vessel List B'!GC61=15,15,IF('Vessel List B'!GC61=16,16,0))))))))))))))))))</f>
        <v xml:space="preserve"> </v>
      </c>
      <c r="IH62" s="154"/>
      <c r="II62" s="158"/>
      <c r="IJ62" s="390" t="str">
        <f t="shared" si="68"/>
        <v/>
      </c>
      <c r="IK62" s="158"/>
      <c r="IL62" s="137"/>
      <c r="IM62" s="388" t="str">
        <f t="shared" si="69"/>
        <v/>
      </c>
      <c r="IN62" s="157" t="str">
        <f>IF(VALUE(IF('Vessel List B'!GP61=1,1,IF('Vessel List B'!GP61=2,2,IF('Vessel List B'!GP61=3,3,IF('Vessel List B'!GP61=4,4,IF('Vessel List B'!GP61=5,5,IF('Vessel List B'!GP61=6,6,IF('Vessel List B'!GP61=7,7,IF('Vessel List B'!GP61=8,8,IF('Vessel List B'!GP61=9,9,IF('Vessel List B'!GP61=10,10,IF('Vessel List B'!GP61=11,11,IF('Vessel List B'!GP61=12,12,IF('Vessel List B'!GP61=13,13,IF('Vessel List B'!GP61=14,14,IF('Vessel List B'!GP61=15,15,IF('Vessel List B'!GP61=16,16,0)))))))))))))))))=0," ",VALUE(IF('Vessel List B'!GP61=1,1,IF('Vessel List B'!GP61=2,2,IF('Vessel List B'!GP61=3,3,IF('Vessel List B'!GP61=4,4,IF('Vessel List B'!GP61=5,5,IF('Vessel List B'!GP61=6,6,IF('Vessel List B'!GP61=7,7,IF('Vessel List B'!GP61=8,8,IF('Vessel List B'!GP61=9,9,IF('Vessel List B'!GP61=10,10,IF('Vessel List B'!GP61=11,11,IF('Vessel List B'!GP61=12,12,IF('Vessel List B'!GP61=13,13,IF('Vessel List B'!GP61=14,14,IF('Vessel List B'!GP61=15,15,IF('Vessel List B'!GP61=16,16,0))))))))))))))))))</f>
        <v xml:space="preserve"> </v>
      </c>
      <c r="IO62" s="154"/>
      <c r="IP62" s="158"/>
      <c r="IQ62" s="390" t="str">
        <f t="shared" si="70"/>
        <v/>
      </c>
      <c r="IR62" s="158"/>
      <c r="IS62" s="137"/>
      <c r="IT62" s="388" t="str">
        <f t="shared" si="71"/>
        <v/>
      </c>
      <c r="IU62" s="157" t="str">
        <f>IF(VALUE(IF('Vessel List B'!HC61=1,1,IF('Vessel List B'!HC61=2,2,IF('Vessel List B'!HC61=3,3,IF('Vessel List B'!HC61=4,4,IF('Vessel List B'!HC61=5,5,IF('Vessel List B'!HC61=6,6,IF('Vessel List B'!HC61=7,7,IF('Vessel List B'!HC61=8,8,IF('Vessel List B'!HC61=9,9,IF('Vessel List B'!HC61=10,10,IF('Vessel List B'!HC61=11,11,IF('Vessel List B'!HC61=12,12,IF('Vessel List B'!HC61=13,13,IF('Vessel List B'!HC61=14,14,IF('Vessel List B'!HC61=15,15,IF('Vessel List B'!HC61=16,16,0)))))))))))))))))=0," ",VALUE(IF('Vessel List B'!HC61=1,1,IF('Vessel List B'!HC61=2,2,IF('Vessel List B'!HC61=3,3,IF('Vessel List B'!HC61=4,4,IF('Vessel List B'!HC61=5,5,IF('Vessel List B'!HC61=6,6,IF('Vessel List B'!HC61=7,7,IF('Vessel List B'!HC61=8,8,IF('Vessel List B'!HC61=9,9,IF('Vessel List B'!HC61=10,10,IF('Vessel List B'!HC61=11,11,IF('Vessel List B'!HC61=12,12,IF('Vessel List B'!HC61=13,13,IF('Vessel List B'!HC61=14,14,IF('Vessel List B'!HC61=15,15,IF('Vessel List B'!HC61=16,16,0))))))))))))))))))</f>
        <v xml:space="preserve"> </v>
      </c>
      <c r="IV62" s="154"/>
      <c r="IW62" s="158"/>
      <c r="IX62" s="390" t="str">
        <f t="shared" si="72"/>
        <v/>
      </c>
      <c r="IY62" s="158"/>
      <c r="IZ62" s="137"/>
      <c r="JA62" s="388" t="str">
        <f t="shared" si="73"/>
        <v/>
      </c>
      <c r="JB62" s="157" t="str">
        <f>IF(VALUE(IF('Vessel List B'!HP61=1,1,IF('Vessel List B'!HP61=2,2,IF('Vessel List B'!HP61=3,3,IF('Vessel List B'!HP61=4,4,IF('Vessel List B'!HP61=5,5,IF('Vessel List B'!HP61=6,6,IF('Vessel List B'!HP61=7,7,IF('Vessel List B'!HP61=8,8,IF('Vessel List B'!HP61=9,9,IF('Vessel List B'!HP61=10,10,IF('Vessel List B'!HP61=11,11,IF('Vessel List B'!HP61=12,12,IF('Vessel List B'!HP61=13,13,IF('Vessel List B'!HP61=14,14,IF('Vessel List B'!HP61=15,15,IF('Vessel List B'!HP61=16,16,0)))))))))))))))))=0," ",VALUE(IF('Vessel List B'!HP61=1,1,IF('Vessel List B'!HP61=2,2,IF('Vessel List B'!HP61=3,3,IF('Vessel List B'!HP61=4,4,IF('Vessel List B'!HP61=5,5,IF('Vessel List B'!HP61=6,6,IF('Vessel List B'!HP61=7,7,IF('Vessel List B'!HP61=8,8,IF('Vessel List B'!HP61=9,9,IF('Vessel List B'!HP61=10,10,IF('Vessel List B'!HP61=11,11,IF('Vessel List B'!HP61=12,12,IF('Vessel List B'!HP61=13,13,IF('Vessel List B'!HP61=14,14,IF('Vessel List B'!HP61=15,15,IF('Vessel List B'!HP61=16,16,0))))))))))))))))))</f>
        <v xml:space="preserve"> </v>
      </c>
      <c r="JC62" s="154"/>
      <c r="JD62" s="158"/>
      <c r="JE62" s="390" t="str">
        <f t="shared" si="74"/>
        <v/>
      </c>
      <c r="JF62" s="158"/>
      <c r="JG62" s="137"/>
      <c r="JH62" s="388" t="str">
        <f t="shared" si="75"/>
        <v/>
      </c>
      <c r="JI62" s="157" t="str">
        <f>IF(VALUE(IF('Vessel List B'!IC61=1,1,IF('Vessel List B'!IC61=2,2,IF('Vessel List B'!IC61=3,3,IF('Vessel List B'!IC61=4,4,IF('Vessel List B'!IC61=5,5,IF('Vessel List B'!IC61=6,6,IF('Vessel List B'!IC61=7,7,IF('Vessel List B'!IC61=8,8,IF('Vessel List B'!IC61=9,9,IF('Vessel List B'!IC61=10,10,IF('Vessel List B'!IC61=11,11,IF('Vessel List B'!IC61=12,12,IF('Vessel List B'!IC61=13,13,IF('Vessel List B'!IC61=14,14,IF('Vessel List B'!IC61=15,15,IF('Vessel List B'!IC61=16,16,0)))))))))))))))))=0," ",VALUE(IF('Vessel List B'!IC61=1,1,IF('Vessel List B'!IC61=2,2,IF('Vessel List B'!IC61=3,3,IF('Vessel List B'!IC61=4,4,IF('Vessel List B'!IC61=5,5,IF('Vessel List B'!IC61=6,6,IF('Vessel List B'!IC61=7,7,IF('Vessel List B'!IC61=8,8,IF('Vessel List B'!IC61=9,9,IF('Vessel List B'!IC61=10,10,IF('Vessel List B'!IC61=11,11,IF('Vessel List B'!IC61=12,12,IF('Vessel List B'!IC61=13,13,IF('Vessel List B'!IC61=14,14,IF('Vessel List B'!IC61=15,15,IF('Vessel List B'!IC61=16,16,0))))))))))))))))))</f>
        <v xml:space="preserve"> </v>
      </c>
      <c r="JJ62" s="154"/>
      <c r="JK62" s="158"/>
      <c r="JL62" s="390" t="str">
        <f t="shared" si="76"/>
        <v/>
      </c>
      <c r="JM62" s="158"/>
      <c r="JN62" s="137"/>
      <c r="JO62" s="388" t="str">
        <f t="shared" si="77"/>
        <v/>
      </c>
      <c r="JP62" s="157" t="str">
        <f>IF(VALUE(IF('Vessel List B'!IP61=1,1,IF('Vessel List B'!IP61=2,2,IF('Vessel List B'!IP61=3,3,IF('Vessel List B'!IP61=4,4,IF('Vessel List B'!IP61=5,5,IF('Vessel List B'!IP61=6,6,IF('Vessel List B'!IP61=7,7,IF('Vessel List B'!IP61=8,8,IF('Vessel List B'!IP61=9,9,IF('Vessel List B'!IP61=10,10,IF('Vessel List B'!IP61=11,11,IF('Vessel List B'!IP61=12,12,IF('Vessel List B'!IP61=13,13,IF('Vessel List B'!IP61=14,14,IF('Vessel List B'!IP61=15,15,IF('Vessel List B'!IP61=16,16,0)))))))))))))))))=0," ",VALUE(IF('Vessel List B'!IP61=1,1,IF('Vessel List B'!IP61=2,2,IF('Vessel List B'!IP61=3,3,IF('Vessel List B'!IP61=4,4,IF('Vessel List B'!IP61=5,5,IF('Vessel List B'!IP61=6,6,IF('Vessel List B'!IP61=7,7,IF('Vessel List B'!IP61=8,8,IF('Vessel List B'!IP61=9,9,IF('Vessel List B'!IP61=10,10,IF('Vessel List B'!IP61=11,11,IF('Vessel List B'!IP61=12,12,IF('Vessel List B'!IP61=13,13,IF('Vessel List B'!IP61=14,14,IF('Vessel List B'!IP61=15,15,IF('Vessel List B'!IP61=16,16,0))))))))))))))))))</f>
        <v xml:space="preserve"> </v>
      </c>
      <c r="JQ62" s="154"/>
      <c r="JR62" s="158"/>
      <c r="JS62" s="390" t="str">
        <f t="shared" si="78"/>
        <v/>
      </c>
      <c r="JT62" s="158"/>
      <c r="JU62" s="137"/>
      <c r="JV62" s="397" t="str">
        <f t="shared" si="79"/>
        <v/>
      </c>
      <c r="JW62" s="403"/>
    </row>
    <row r="63" spans="1:283" ht="15" x14ac:dyDescent="0.25">
      <c r="A63" s="132">
        <f>'Vessel List A'!B62</f>
        <v>41637</v>
      </c>
      <c r="B63" s="157" t="str">
        <f>IF(VALUE(IF('Vessel List A'!C62=1,1,IF('Vessel List A'!C62=2,2,IF('Vessel List A'!C62=3,3,IF('Vessel List A'!C62=4,4,IF('Vessel List A'!C62=5,5,IF('Vessel List A'!C62=6,6,IF('Vessel List A'!C62=7,7,IF('Vessel List A'!C62=8,8,IF('Vessel List A'!C62=9,9,IF('Vessel List A'!C62=10,10,IF('Vessel List A'!C62=11,11,IF('Vessel List A'!C62=12,12,IF('Vessel List A'!C62=13,13,IF('Vessel List A'!C62=14,14,IF('Vessel List A'!C62=15,15,IF('Vessel List A'!C62=16,16,0)))))))))))))))))=0," ",VALUE(IF('Vessel List A'!C62=1,1,IF('Vessel List A'!C62=2,2,IF('Vessel List A'!C62=3,3,IF('Vessel List A'!C62=4,4,IF('Vessel List A'!C62=5,5,IF('Vessel List A'!C62=6,6,IF('Vessel List A'!C62=7,7,IF('Vessel List A'!C62=8,8,IF('Vessel List A'!C62=9,9,IF('Vessel List A'!C62=10,10,IF('Vessel List A'!C62=11,11,IF('Vessel List A'!C62=12,12,IF('Vessel List A'!C62=13,13,IF('Vessel List A'!C62=14,14,IF('Vessel List A'!C62=15,15,IF('Vessel List A'!C62=16,16,0))))))))))))))))))</f>
        <v xml:space="preserve"> </v>
      </c>
      <c r="C63" s="154"/>
      <c r="D63" s="158"/>
      <c r="E63" s="390" t="str">
        <f t="shared" si="0"/>
        <v/>
      </c>
      <c r="F63" s="158"/>
      <c r="G63" s="137"/>
      <c r="H63" s="388" t="str">
        <f t="shared" si="1"/>
        <v/>
      </c>
      <c r="I63" s="157" t="str">
        <f>IF(VALUE(IF('Vessel List A'!P62=1,1,IF('Vessel List A'!P62=2,2,IF('Vessel List A'!P62=3,3,IF('Vessel List A'!P62=4,4,IF('Vessel List A'!P62=5,5,IF('Vessel List A'!P62=6,6,IF('Vessel List A'!P62=7,7,IF('Vessel List A'!P62=8,8,IF('Vessel List A'!P62=9,9,IF('Vessel List A'!P62=10,10,IF('Vessel List A'!P62=11,11,IF('Vessel List A'!P62=12,12,IF('Vessel List A'!P62=13,13,IF('Vessel List A'!P62=14,14,IF('Vessel List A'!P62=15,15,IF('Vessel List A'!P62=16,16,0)))))))))))))))))=0," ",VALUE(IF('Vessel List A'!P62=1,1,IF('Vessel List A'!P62=2,2,IF('Vessel List A'!P62=3,3,IF('Vessel List A'!P62=4,4,IF('Vessel List A'!P62=5,5,IF('Vessel List A'!P62=6,6,IF('Vessel List A'!P62=7,7,IF('Vessel List A'!P62=8,8,IF('Vessel List A'!P62=9,9,IF('Vessel List A'!P62=10,10,IF('Vessel List A'!P62=11,11,IF('Vessel List A'!P62=12,12,IF('Vessel List A'!P62=13,13,IF('Vessel List A'!P62=14,14,IF('Vessel List A'!P62=15,15,IF('Vessel List A'!P62=16,16,0))))))))))))))))))</f>
        <v xml:space="preserve"> </v>
      </c>
      <c r="J63" s="154"/>
      <c r="K63" s="158"/>
      <c r="L63" s="390" t="str">
        <f t="shared" si="2"/>
        <v/>
      </c>
      <c r="M63" s="158"/>
      <c r="N63" s="137"/>
      <c r="O63" s="388" t="str">
        <f t="shared" si="3"/>
        <v/>
      </c>
      <c r="P63" s="157" t="str">
        <f>IF(VALUE(IF('Vessel List A'!AC62=1,1,IF('Vessel List A'!AC62=2,2,IF('Vessel List A'!AC62=3,3,IF('Vessel List A'!AC62=4,4,IF('Vessel List A'!AC62=5,5,IF('Vessel List A'!AC62=6,6,IF('Vessel List A'!AC62=7,7,IF('Vessel List A'!AC62=8,8,IF('Vessel List A'!AC62=9,9,IF('Vessel List A'!AC62=10,10,IF('Vessel List A'!AC62=11,11,IF('Vessel List A'!AC62=12,12,IF('Vessel List A'!AC62=13,13,IF('Vessel List A'!AC62=14,14,IF('Vessel List A'!AC62=15,15,IF('Vessel List A'!AC62=16,16,0)))))))))))))))))=0," ",VALUE(IF('Vessel List A'!AC62=1,1,IF('Vessel List A'!AC62=2,2,IF('Vessel List A'!AC62=3,3,IF('Vessel List A'!AC62=4,4,IF('Vessel List A'!AC62=5,5,IF('Vessel List A'!AC62=6,6,IF('Vessel List A'!AC62=7,7,IF('Vessel List A'!AC62=8,8,IF('Vessel List A'!AC62=9,9,IF('Vessel List A'!AC62=10,10,IF('Vessel List A'!AC62=11,11,IF('Vessel List A'!AC62=12,12,IF('Vessel List A'!AC62=13,13,IF('Vessel List A'!AC62=14,14,IF('Vessel List A'!AC62=15,15,IF('Vessel List A'!AC62=16,16,0))))))))))))))))))</f>
        <v xml:space="preserve"> </v>
      </c>
      <c r="Q63" s="154"/>
      <c r="R63" s="158"/>
      <c r="S63" s="390" t="str">
        <f t="shared" si="4"/>
        <v/>
      </c>
      <c r="T63" s="158"/>
      <c r="U63" s="137"/>
      <c r="V63" s="388" t="str">
        <f t="shared" si="5"/>
        <v/>
      </c>
      <c r="W63" s="157" t="str">
        <f>IF(VALUE(IF('Vessel List A'!AP62=1,1,IF('Vessel List A'!AP62=2,2,IF('Vessel List A'!AP62=3,3,IF('Vessel List A'!AP62=4,4,IF('Vessel List A'!AP62=5,5,IF('Vessel List A'!AP62=6,6,IF('Vessel List A'!AP62=7,7,IF('Vessel List A'!AP62=8,8,IF('Vessel List A'!AP62=9,9,IF('Vessel List A'!AP62=10,10,IF('Vessel List A'!AP62=11,11,IF('Vessel List A'!AP62=12,12,IF('Vessel List A'!AP62=13,13,IF('Vessel List A'!AP62=14,14,IF('Vessel List A'!AP62=15,15,IF('Vessel List A'!AP62=16,16,0)))))))))))))))))=0," ",VALUE(IF('Vessel List A'!AP62=1,1,IF('Vessel List A'!AP62=2,2,IF('Vessel List A'!AP62=3,3,IF('Vessel List A'!AP62=4,4,IF('Vessel List A'!AP62=5,5,IF('Vessel List A'!AP62=6,6,IF('Vessel List A'!AP62=7,7,IF('Vessel List A'!AP62=8,8,IF('Vessel List A'!AP62=9,9,IF('Vessel List A'!AP62=10,10,IF('Vessel List A'!AP62=11,11,IF('Vessel List A'!AP62=12,12,IF('Vessel List A'!AP62=13,13,IF('Vessel List A'!AP62=14,14,IF('Vessel List A'!AP62=15,15,IF('Vessel List A'!AP62=16,16,0))))))))))))))))))</f>
        <v xml:space="preserve"> </v>
      </c>
      <c r="X63" s="154"/>
      <c r="Y63" s="158"/>
      <c r="Z63" s="390" t="str">
        <f t="shared" si="6"/>
        <v/>
      </c>
      <c r="AA63" s="158"/>
      <c r="AB63" s="137"/>
      <c r="AC63" s="388" t="str">
        <f t="shared" si="7"/>
        <v/>
      </c>
      <c r="AD63" s="157" t="str">
        <f>IF(VALUE(IF('Vessel List A'!BC62=1,1,IF('Vessel List A'!BC62=2,2,IF('Vessel List A'!BC62=3,3,IF('Vessel List A'!BC62=4,4,IF('Vessel List A'!BC62=5,5,IF('Vessel List A'!BC62=6,6,IF('Vessel List A'!BC62=7,7,IF('Vessel List A'!BC62=8,8,IF('Vessel List A'!BC62=9,9,IF('Vessel List A'!BC62=10,10,IF('Vessel List A'!BC62=11,11,IF('Vessel List A'!BC62=12,12,IF('Vessel List A'!BC62=13,13,IF('Vessel List A'!BC62=14,14,IF('Vessel List A'!BC62=15,15,IF('Vessel List A'!BC62=16,16,0)))))))))))))))))=0," ",VALUE(IF('Vessel List A'!BC62=1,1,IF('Vessel List A'!BC62=2,2,IF('Vessel List A'!BC62=3,3,IF('Vessel List A'!BC62=4,4,IF('Vessel List A'!BC62=5,5,IF('Vessel List A'!BC62=6,6,IF('Vessel List A'!BC62=7,7,IF('Vessel List A'!BC62=8,8,IF('Vessel List A'!BC62=9,9,IF('Vessel List A'!BC62=10,10,IF('Vessel List A'!BC62=11,11,IF('Vessel List A'!BC62=12,12,IF('Vessel List A'!BC62=13,13,IF('Vessel List A'!BC62=14,14,IF('Vessel List A'!BC62=15,15,IF('Vessel List A'!BC62=16,16,0))))))))))))))))))</f>
        <v xml:space="preserve"> </v>
      </c>
      <c r="AE63" s="154"/>
      <c r="AF63" s="158"/>
      <c r="AG63" s="390" t="str">
        <f t="shared" si="8"/>
        <v/>
      </c>
      <c r="AH63" s="158"/>
      <c r="AI63" s="137"/>
      <c r="AJ63" s="388" t="str">
        <f t="shared" si="9"/>
        <v/>
      </c>
      <c r="AK63" s="157" t="str">
        <f>IF(VALUE(IF('Vessel List A'!BP62=1,1,IF('Vessel List A'!BP62=2,2,IF('Vessel List A'!BP62=3,3,IF('Vessel List A'!BP62=4,4,IF('Vessel List A'!BP62=5,5,IF('Vessel List A'!BP62=6,6,IF('Vessel List A'!BP62=7,7,IF('Vessel List A'!BP62=8,8,IF('Vessel List A'!BP62=9,9,IF('Vessel List A'!BP62=10,10,IF('Vessel List A'!BP62=11,11,IF('Vessel List A'!BP62=12,12,IF('Vessel List A'!BP62=13,13,IF('Vessel List A'!BP62=14,14,IF('Vessel List A'!BP62=15,15,IF('Vessel List A'!BP62=16,16,0)))))))))))))))))=0," ",VALUE(IF('Vessel List A'!BP62=1,1,IF('Vessel List A'!BP62=2,2,IF('Vessel List A'!BP62=3,3,IF('Vessel List A'!BP62=4,4,IF('Vessel List A'!BP62=5,5,IF('Vessel List A'!BP62=6,6,IF('Vessel List A'!BP62=7,7,IF('Vessel List A'!BP62=8,8,IF('Vessel List A'!BP62=9,9,IF('Vessel List A'!BP62=10,10,IF('Vessel List A'!BP62=11,11,IF('Vessel List A'!BP62=12,12,IF('Vessel List A'!BP62=13,13,IF('Vessel List A'!BP62=14,14,IF('Vessel List A'!BP62=15,15,IF('Vessel List A'!BP62=16,16,0))))))))))))))))))</f>
        <v xml:space="preserve"> </v>
      </c>
      <c r="AL63" s="154"/>
      <c r="AM63" s="158"/>
      <c r="AN63" s="390" t="str">
        <f t="shared" si="10"/>
        <v/>
      </c>
      <c r="AO63" s="158"/>
      <c r="AP63" s="137"/>
      <c r="AQ63" s="388" t="str">
        <f t="shared" si="11"/>
        <v/>
      </c>
      <c r="AR63" s="157" t="str">
        <f>IF(VALUE(IF('Vessel List A'!CC62=1,1,IF('Vessel List A'!CC62=2,2,IF('Vessel List A'!CC62=3,3,IF('Vessel List A'!CC62=4,4,IF('Vessel List A'!CC62=5,5,IF('Vessel List A'!CC62=6,6,IF('Vessel List A'!CC62=7,7,IF('Vessel List A'!CC62=8,8,IF('Vessel List A'!CC62=9,9,IF('Vessel List A'!CC62=10,10,IF('Vessel List A'!CC62=11,11,IF('Vessel List A'!CC62=12,12,IF('Vessel List A'!CC62=13,13,IF('Vessel List A'!CC62=14,14,IF('Vessel List A'!CC62=15,15,IF('Vessel List A'!CC62=16,16,0)))))))))))))))))=0," ",VALUE(IF('Vessel List A'!CC62=1,1,IF('Vessel List A'!CC62=2,2,IF('Vessel List A'!CC62=3,3,IF('Vessel List A'!CC62=4,4,IF('Vessel List A'!CC62=5,5,IF('Vessel List A'!CC62=6,6,IF('Vessel List A'!CC62=7,7,IF('Vessel List A'!CC62=8,8,IF('Vessel List A'!CC62=9,9,IF('Vessel List A'!CC62=10,10,IF('Vessel List A'!CC62=11,11,IF('Vessel List A'!CC62=12,12,IF('Vessel List A'!CC62=13,13,IF('Vessel List A'!CC62=14,14,IF('Vessel List A'!CC62=15,15,IF('Vessel List A'!CC62=16,16,0))))))))))))))))))</f>
        <v xml:space="preserve"> </v>
      </c>
      <c r="AS63" s="154"/>
      <c r="AT63" s="158"/>
      <c r="AU63" s="390" t="str">
        <f t="shared" si="12"/>
        <v/>
      </c>
      <c r="AV63" s="158"/>
      <c r="AW63" s="137"/>
      <c r="AX63" s="388" t="str">
        <f t="shared" si="13"/>
        <v/>
      </c>
      <c r="AY63" s="157" t="str">
        <f>IF(VALUE(IF('Vessel List A'!CP62=1,1,IF('Vessel List A'!CP62=2,2,IF('Vessel List A'!CP62=3,3,IF('Vessel List A'!CP62=4,4,IF('Vessel List A'!CP62=5,5,IF('Vessel List A'!CP62=6,6,IF('Vessel List A'!CP62=7,7,IF('Vessel List A'!CP62=8,8,IF('Vessel List A'!CP62=9,9,IF('Vessel List A'!CP62=10,10,IF('Vessel List A'!CP62=11,11,IF('Vessel List A'!CP62=12,12,IF('Vessel List A'!CP62=13,13,IF('Vessel List A'!CP62=14,14,IF('Vessel List A'!CP62=15,15,IF('Vessel List A'!CP62=16,16,0)))))))))))))))))=0," ",VALUE(IF('Vessel List A'!CP62=1,1,IF('Vessel List A'!CP62=2,2,IF('Vessel List A'!CP62=3,3,IF('Vessel List A'!CP62=4,4,IF('Vessel List A'!CP62=5,5,IF('Vessel List A'!CP62=6,6,IF('Vessel List A'!CP62=7,7,IF('Vessel List A'!CP62=8,8,IF('Vessel List A'!CP62=9,9,IF('Vessel List A'!CP62=10,10,IF('Vessel List A'!CP62=11,11,IF('Vessel List A'!CP62=12,12,IF('Vessel List A'!CP62=13,13,IF('Vessel List A'!CP62=14,14,IF('Vessel List A'!CP62=15,15,IF('Vessel List A'!CP62=16,16,0))))))))))))))))))</f>
        <v xml:space="preserve"> </v>
      </c>
      <c r="AZ63" s="154"/>
      <c r="BA63" s="158"/>
      <c r="BB63" s="390" t="str">
        <f t="shared" si="14"/>
        <v/>
      </c>
      <c r="BC63" s="158"/>
      <c r="BD63" s="137"/>
      <c r="BE63" s="388" t="str">
        <f t="shared" si="15"/>
        <v/>
      </c>
      <c r="BF63" s="157" t="str">
        <f>IF(VALUE(IF('Vessel List A'!DC62=1,1,IF('Vessel List A'!DC62=2,2,IF('Vessel List A'!DC62=3,3,IF('Vessel List A'!DC62=4,4,IF('Vessel List A'!DC62=5,5,IF('Vessel List A'!DC62=6,6,IF('Vessel List A'!DC62=7,7,IF('Vessel List A'!DC62=8,8,IF('Vessel List A'!DC62=9,9,IF('Vessel List A'!DC62=10,10,IF('Vessel List A'!DC62=11,11,IF('Vessel List A'!DC62=12,12,IF('Vessel List A'!DC62=13,13,IF('Vessel List A'!DC62=14,14,IF('Vessel List A'!DC62=15,15,IF('Vessel List A'!DC62=16,16,0)))))))))))))))))=0," ",VALUE(IF('Vessel List A'!DC62=1,1,IF('Vessel List A'!DC62=2,2,IF('Vessel List A'!DC62=3,3,IF('Vessel List A'!DC62=4,4,IF('Vessel List A'!DC62=5,5,IF('Vessel List A'!DC62=6,6,IF('Vessel List A'!DC62=7,7,IF('Vessel List A'!DC62=8,8,IF('Vessel List A'!DC62=9,9,IF('Vessel List A'!DC62=10,10,IF('Vessel List A'!DC62=11,11,IF('Vessel List A'!DC62=12,12,IF('Vessel List A'!DC62=13,13,IF('Vessel List A'!DC62=14,14,IF('Vessel List A'!DC62=15,15,IF('Vessel List A'!DC62=16,16,0))))))))))))))))))</f>
        <v xml:space="preserve"> </v>
      </c>
      <c r="BG63" s="154"/>
      <c r="BH63" s="158"/>
      <c r="BI63" s="390" t="str">
        <f t="shared" si="16"/>
        <v/>
      </c>
      <c r="BJ63" s="158"/>
      <c r="BK63" s="137"/>
      <c r="BL63" s="388" t="str">
        <f t="shared" si="17"/>
        <v/>
      </c>
      <c r="BM63" s="157" t="str">
        <f>IF(VALUE(IF('Vessel List A'!DP62=1,1,IF('Vessel List A'!DP62=2,2,IF('Vessel List A'!DP62=3,3,IF('Vessel List A'!DP62=4,4,IF('Vessel List A'!DP62=5,5,IF('Vessel List A'!DP62=6,6,IF('Vessel List A'!DP62=7,7,IF('Vessel List A'!DP62=8,8,IF('Vessel List A'!DP62=9,9,IF('Vessel List A'!DP62=10,10,IF('Vessel List A'!DP62=11,11,IF('Vessel List A'!DP62=12,12,IF('Vessel List A'!DP62=13,13,IF('Vessel List A'!DP62=14,14,IF('Vessel List A'!DP62=15,15,IF('Vessel List A'!DP62=16,16,0)))))))))))))))))=0," ",VALUE(IF('Vessel List A'!DP62=1,1,IF('Vessel List A'!DP62=2,2,IF('Vessel List A'!DP62=3,3,IF('Vessel List A'!DP62=4,4,IF('Vessel List A'!DP62=5,5,IF('Vessel List A'!DP62=6,6,IF('Vessel List A'!DP62=7,7,IF('Vessel List A'!DP62=8,8,IF('Vessel List A'!DP62=9,9,IF('Vessel List A'!DP62=10,10,IF('Vessel List A'!DP62=11,11,IF('Vessel List A'!DP62=12,12,IF('Vessel List A'!DP62=13,13,IF('Vessel List A'!DP62=14,14,IF('Vessel List A'!DP62=15,15,IF('Vessel List A'!DP62=16,16,0))))))))))))))))))</f>
        <v xml:space="preserve"> </v>
      </c>
      <c r="BN63" s="154"/>
      <c r="BO63" s="158"/>
      <c r="BP63" s="390" t="str">
        <f t="shared" si="18"/>
        <v/>
      </c>
      <c r="BQ63" s="158"/>
      <c r="BR63" s="137"/>
      <c r="BS63" s="388" t="str">
        <f t="shared" si="19"/>
        <v/>
      </c>
      <c r="BT63" s="157" t="str">
        <f>IF(VALUE(IF('Vessel List A'!EC62=1,1,IF('Vessel List A'!EC62=2,2,IF('Vessel List A'!EC62=3,3,IF('Vessel List A'!EC62=4,4,IF('Vessel List A'!EC62=5,5,IF('Vessel List A'!EC62=6,6,IF('Vessel List A'!EC62=7,7,IF('Vessel List A'!EC62=8,8,IF('Vessel List A'!EC62=9,9,IF('Vessel List A'!EC62=10,10,IF('Vessel List A'!EC62=11,11,IF('Vessel List A'!EC62=12,12,IF('Vessel List A'!EC62=13,13,IF('Vessel List A'!EC62=14,14,IF('Vessel List A'!EC62=15,15,IF('Vessel List A'!EC62=16,16,0)))))))))))))))))=0," ",VALUE(IF('Vessel List A'!EC62=1,1,IF('Vessel List A'!EC62=2,2,IF('Vessel List A'!EC62=3,3,IF('Vessel List A'!EC62=4,4,IF('Vessel List A'!EC62=5,5,IF('Vessel List A'!EC62=6,6,IF('Vessel List A'!EC62=7,7,IF('Vessel List A'!EC62=8,8,IF('Vessel List A'!EC62=9,9,IF('Vessel List A'!EC62=10,10,IF('Vessel List A'!EC62=11,11,IF('Vessel List A'!EC62=12,12,IF('Vessel List A'!EC62=13,13,IF('Vessel List A'!EC62=14,14,IF('Vessel List A'!EC62=15,15,IF('Vessel List A'!EC62=16,16,0))))))))))))))))))</f>
        <v xml:space="preserve"> </v>
      </c>
      <c r="BU63" s="154"/>
      <c r="BV63" s="158"/>
      <c r="BW63" s="390" t="str">
        <f t="shared" si="20"/>
        <v/>
      </c>
      <c r="BX63" s="158"/>
      <c r="BY63" s="137"/>
      <c r="BZ63" s="388" t="str">
        <f t="shared" si="21"/>
        <v/>
      </c>
      <c r="CA63" s="157" t="str">
        <f>IF(VALUE(IF('Vessel List A'!EP62=1,1,IF('Vessel List A'!EP62=2,2,IF('Vessel List A'!EP62=3,3,IF('Vessel List A'!EP62=4,4,IF('Vessel List A'!EP62=5,5,IF('Vessel List A'!EP62=6,6,IF('Vessel List A'!EP62=7,7,IF('Vessel List A'!EP62=8,8,IF('Vessel List A'!EP62=9,9,IF('Vessel List A'!EP62=10,10,IF('Vessel List A'!EP62=11,11,IF('Vessel List A'!EP62=12,12,IF('Vessel List A'!EP62=13,13,IF('Vessel List A'!EP62=14,14,IF('Vessel List A'!EP62=15,15,IF('Vessel List A'!EP62=16,16,0)))))))))))))))))=0," ",VALUE(IF('Vessel List A'!EP62=1,1,IF('Vessel List A'!EP62=2,2,IF('Vessel List A'!EP62=3,3,IF('Vessel List A'!EP62=4,4,IF('Vessel List A'!EP62=5,5,IF('Vessel List A'!EP62=6,6,IF('Vessel List A'!EP62=7,7,IF('Vessel List A'!EP62=8,8,IF('Vessel List A'!EP62=9,9,IF('Vessel List A'!EP62=10,10,IF('Vessel List A'!EP62=11,11,IF('Vessel List A'!EP62=12,12,IF('Vessel List A'!EP62=13,13,IF('Vessel List A'!EP62=14,14,IF('Vessel List A'!EP62=15,15,IF('Vessel List A'!EP62=16,16,0))))))))))))))))))</f>
        <v xml:space="preserve"> </v>
      </c>
      <c r="CB63" s="154"/>
      <c r="CC63" s="158"/>
      <c r="CD63" s="390" t="str">
        <f t="shared" si="22"/>
        <v/>
      </c>
      <c r="CE63" s="158"/>
      <c r="CF63" s="137"/>
      <c r="CG63" s="388" t="str">
        <f t="shared" si="23"/>
        <v/>
      </c>
      <c r="CH63" s="157" t="str">
        <f>IF(VALUE(IF('Vessel List A'!FC62=1,1,IF('Vessel List A'!FC62=2,2,IF('Vessel List A'!FC62=3,3,IF('Vessel List A'!FC62=4,4,IF('Vessel List A'!FC62=5,5,IF('Vessel List A'!FC62=6,6,IF('Vessel List A'!FC62=7,7,IF('Vessel List A'!FC62=8,8,IF('Vessel List A'!FC62=9,9,IF('Vessel List A'!FC62=10,10,IF('Vessel List A'!FC62=11,11,IF('Vessel List A'!FC62=12,12,IF('Vessel List A'!FC62=13,13,IF('Vessel List A'!FC62=14,14,IF('Vessel List A'!FC62=15,15,IF('Vessel List A'!FC62=16,16,0)))))))))))))))))=0," ",VALUE(IF('Vessel List A'!FC62=1,1,IF('Vessel List A'!FC62=2,2,IF('Vessel List A'!FC62=3,3,IF('Vessel List A'!FC62=4,4,IF('Vessel List A'!FC62=5,5,IF('Vessel List A'!FC62=6,6,IF('Vessel List A'!FC62=7,7,IF('Vessel List A'!FC62=8,8,IF('Vessel List A'!FC62=9,9,IF('Vessel List A'!FC62=10,10,IF('Vessel List A'!FC62=11,11,IF('Vessel List A'!FC62=12,12,IF('Vessel List A'!FC62=13,13,IF('Vessel List A'!FC62=14,14,IF('Vessel List A'!FC62=15,15,IF('Vessel List A'!FC62=16,16,0))))))))))))))))))</f>
        <v xml:space="preserve"> </v>
      </c>
      <c r="CI63" s="154"/>
      <c r="CJ63" s="158"/>
      <c r="CK63" s="390" t="str">
        <f t="shared" si="24"/>
        <v/>
      </c>
      <c r="CL63" s="158"/>
      <c r="CM63" s="137"/>
      <c r="CN63" s="388" t="str">
        <f t="shared" si="25"/>
        <v/>
      </c>
      <c r="CO63" s="157" t="str">
        <f>IF(VALUE(IF('Vessel List A'!FP62=1,1,IF('Vessel List A'!FP62=2,2,IF('Vessel List A'!FP62=3,3,IF('Vessel List A'!FP62=4,4,IF('Vessel List A'!FP62=5,5,IF('Vessel List A'!FP62=6,6,IF('Vessel List A'!FP62=7,7,IF('Vessel List A'!FP62=8,8,IF('Vessel List A'!FP62=9,9,IF('Vessel List A'!FP62=10,10,IF('Vessel List A'!FP62=11,11,IF('Vessel List A'!FP62=12,12,IF('Vessel List A'!FP62=13,13,IF('Vessel List A'!FP62=14,14,IF('Vessel List A'!FP62=15,15,IF('Vessel List A'!FP62=16,16,0)))))))))))))))))=0," ",VALUE(IF('Vessel List A'!FP62=1,1,IF('Vessel List A'!FP62=2,2,IF('Vessel List A'!FP62=3,3,IF('Vessel List A'!FP62=4,4,IF('Vessel List A'!FP62=5,5,IF('Vessel List A'!FP62=6,6,IF('Vessel List A'!FP62=7,7,IF('Vessel List A'!FP62=8,8,IF('Vessel List A'!FP62=9,9,IF('Vessel List A'!FP62=10,10,IF('Vessel List A'!FP62=11,11,IF('Vessel List A'!FP62=12,12,IF('Vessel List A'!FP62=13,13,IF('Vessel List A'!FP62=14,14,IF('Vessel List A'!FP62=15,15,IF('Vessel List A'!FP62=16,16,0))))))))))))))))))</f>
        <v xml:space="preserve"> </v>
      </c>
      <c r="CP63" s="154"/>
      <c r="CQ63" s="158"/>
      <c r="CR63" s="390" t="str">
        <f t="shared" si="26"/>
        <v/>
      </c>
      <c r="CS63" s="158"/>
      <c r="CT63" s="137"/>
      <c r="CU63" s="388" t="str">
        <f t="shared" si="27"/>
        <v/>
      </c>
      <c r="CV63" s="157" t="str">
        <f>IF(VALUE(IF('Vessel List A'!GC62=1,1,IF('Vessel List A'!GC62=2,2,IF('Vessel List A'!GC62=3,3,IF('Vessel List A'!GC62=4,4,IF('Vessel List A'!GC62=5,5,IF('Vessel List A'!GC62=6,6,IF('Vessel List A'!GC62=7,7,IF('Vessel List A'!GC62=8,8,IF('Vessel List A'!GC62=9,9,IF('Vessel List A'!GC62=10,10,IF('Vessel List A'!GC62=11,11,IF('Vessel List A'!GC62=12,12,IF('Vessel List A'!GC62=13,13,IF('Vessel List A'!GC62=14,14,IF('Vessel List A'!GC62=15,15,IF('Vessel List A'!GC62=16,16,0)))))))))))))))))=0," ",VALUE(IF('Vessel List A'!GC62=1,1,IF('Vessel List A'!GC62=2,2,IF('Vessel List A'!GC62=3,3,IF('Vessel List A'!GC62=4,4,IF('Vessel List A'!GC62=5,5,IF('Vessel List A'!GC62=6,6,IF('Vessel List A'!GC62=7,7,IF('Vessel List A'!GC62=8,8,IF('Vessel List A'!GC62=9,9,IF('Vessel List A'!GC62=10,10,IF('Vessel List A'!GC62=11,11,IF('Vessel List A'!GC62=12,12,IF('Vessel List A'!GC62=13,13,IF('Vessel List A'!GC62=14,14,IF('Vessel List A'!GC62=15,15,IF('Vessel List A'!GC62=16,16,0))))))))))))))))))</f>
        <v xml:space="preserve"> </v>
      </c>
      <c r="CW63" s="154"/>
      <c r="CX63" s="158"/>
      <c r="CY63" s="390" t="str">
        <f t="shared" si="28"/>
        <v/>
      </c>
      <c r="CZ63" s="158"/>
      <c r="DA63" s="137"/>
      <c r="DB63" s="388" t="str">
        <f t="shared" si="29"/>
        <v/>
      </c>
      <c r="DC63" s="157" t="str">
        <f>IF(VALUE(IF('Vessel List A'!GP62=1,1,IF('Vessel List A'!GP62=2,2,IF('Vessel List A'!GP62=3,3,IF('Vessel List A'!GP62=4,4,IF('Vessel List A'!GP62=5,5,IF('Vessel List A'!GP62=6,6,IF('Vessel List A'!GP62=7,7,IF('Vessel List A'!GP62=8,8,IF('Vessel List A'!GP62=9,9,IF('Vessel List A'!GP62=10,10,IF('Vessel List A'!GP62=11,11,IF('Vessel List A'!GP62=12,12,IF('Vessel List A'!GP62=13,13,IF('Vessel List A'!GP62=14,14,IF('Vessel List A'!GP62=15,15,IF('Vessel List A'!GP62=16,16,0)))))))))))))))))=0," ",VALUE(IF('Vessel List A'!GP62=1,1,IF('Vessel List A'!GP62=2,2,IF('Vessel List A'!GP62=3,3,IF('Vessel List A'!GP62=4,4,IF('Vessel List A'!GP62=5,5,IF('Vessel List A'!GP62=6,6,IF('Vessel List A'!GP62=7,7,IF('Vessel List A'!GP62=8,8,IF('Vessel List A'!GP62=9,9,IF('Vessel List A'!GP62=10,10,IF('Vessel List A'!GP62=11,11,IF('Vessel List A'!GP62=12,12,IF('Vessel List A'!GP62=13,13,IF('Vessel List A'!GP62=14,14,IF('Vessel List A'!GP62=15,15,IF('Vessel List A'!GP62=16,16,0))))))))))))))))))</f>
        <v xml:space="preserve"> </v>
      </c>
      <c r="DD63" s="154"/>
      <c r="DE63" s="158"/>
      <c r="DF63" s="390" t="str">
        <f t="shared" si="30"/>
        <v/>
      </c>
      <c r="DG63" s="158"/>
      <c r="DH63" s="137"/>
      <c r="DI63" s="388" t="str">
        <f t="shared" si="31"/>
        <v/>
      </c>
      <c r="DJ63" s="157" t="str">
        <f>IF(VALUE(IF('Vessel List A'!HC62=1,1,IF('Vessel List A'!HC62=2,2,IF('Vessel List A'!HC62=3,3,IF('Vessel List A'!HC62=4,4,IF('Vessel List A'!HC62=5,5,IF('Vessel List A'!HC62=6,6,IF('Vessel List A'!HC62=7,7,IF('Vessel List A'!HC62=8,8,IF('Vessel List A'!HC62=9,9,IF('Vessel List A'!HC62=10,10,IF('Vessel List A'!HC62=11,11,IF('Vessel List A'!HC62=12,12,IF('Vessel List A'!HC62=13,13,IF('Vessel List A'!HC62=14,14,IF('Vessel List A'!HC62=15,15,IF('Vessel List A'!HC62=16,16,0)))))))))))))))))=0," ",VALUE(IF('Vessel List A'!HC62=1,1,IF('Vessel List A'!HC62=2,2,IF('Vessel List A'!HC62=3,3,IF('Vessel List A'!HC62=4,4,IF('Vessel List A'!HC62=5,5,IF('Vessel List A'!HC62=6,6,IF('Vessel List A'!HC62=7,7,IF('Vessel List A'!HC62=8,8,IF('Vessel List A'!HC62=9,9,IF('Vessel List A'!HC62=10,10,IF('Vessel List A'!HC62=11,11,IF('Vessel List A'!HC62=12,12,IF('Vessel List A'!HC62=13,13,IF('Vessel List A'!HC62=14,14,IF('Vessel List A'!HC62=15,15,IF('Vessel List A'!HC62=16,16,0))))))))))))))))))</f>
        <v xml:space="preserve"> </v>
      </c>
      <c r="DK63" s="154"/>
      <c r="DL63" s="158"/>
      <c r="DM63" s="390" t="str">
        <f t="shared" si="32"/>
        <v/>
      </c>
      <c r="DN63" s="158"/>
      <c r="DO63" s="137"/>
      <c r="DP63" s="388" t="str">
        <f t="shared" si="33"/>
        <v/>
      </c>
      <c r="DQ63" s="157" t="str">
        <f>IF(VALUE(IF('Vessel List A'!HP62=1,1,IF('Vessel List A'!HP62=2,2,IF('Vessel List A'!HP62=3,3,IF('Vessel List A'!HP62=4,4,IF('Vessel List A'!HP62=5,5,IF('Vessel List A'!HP62=6,6,IF('Vessel List A'!HP62=7,7,IF('Vessel List A'!HP62=8,8,IF('Vessel List A'!HP62=9,9,IF('Vessel List A'!HP62=10,10,IF('Vessel List A'!HP62=11,11,IF('Vessel List A'!HP62=12,12,IF('Vessel List A'!HP62=13,13,IF('Vessel List A'!HP62=14,14,IF('Vessel List A'!HP62=15,15,IF('Vessel List A'!HP62=16,16,0)))))))))))))))))=0," ",VALUE(IF('Vessel List A'!HP62=1,1,IF('Vessel List A'!HP62=2,2,IF('Vessel List A'!HP62=3,3,IF('Vessel List A'!HP62=4,4,IF('Vessel List A'!HP62=5,5,IF('Vessel List A'!HP62=6,6,IF('Vessel List A'!HP62=7,7,IF('Vessel List A'!HP62=8,8,IF('Vessel List A'!HP62=9,9,IF('Vessel List A'!HP62=10,10,IF('Vessel List A'!HP62=11,11,IF('Vessel List A'!HP62=12,12,IF('Vessel List A'!HP62=13,13,IF('Vessel List A'!HP62=14,14,IF('Vessel List A'!HP62=15,15,IF('Vessel List A'!HP62=16,16,0))))))))))))))))))</f>
        <v xml:space="preserve"> </v>
      </c>
      <c r="DR63" s="154"/>
      <c r="DS63" s="158"/>
      <c r="DT63" s="390" t="str">
        <f t="shared" si="34"/>
        <v/>
      </c>
      <c r="DU63" s="158"/>
      <c r="DV63" s="137"/>
      <c r="DW63" s="388" t="str">
        <f t="shared" si="35"/>
        <v/>
      </c>
      <c r="DX63" s="157" t="str">
        <f>IF(VALUE(IF('Vessel List A'!IC62=1,1,IF('Vessel List A'!IC62=2,2,IF('Vessel List A'!IC62=3,3,IF('Vessel List A'!IC62=4,4,IF('Vessel List A'!IC62=5,5,IF('Vessel List A'!IC62=6,6,IF('Vessel List A'!IC62=7,7,IF('Vessel List A'!IC62=8,8,IF('Vessel List A'!IC62=9,9,IF('Vessel List A'!IC62=10,10,IF('Vessel List A'!IC62=11,11,IF('Vessel List A'!IC62=12,12,IF('Vessel List A'!IC62=13,13,IF('Vessel List A'!IC62=14,14,IF('Vessel List A'!IC62=15,15,IF('Vessel List A'!IC62=16,16,0)))))))))))))))))=0," ",VALUE(IF('Vessel List A'!IC62=1,1,IF('Vessel List A'!IC62=2,2,IF('Vessel List A'!IC62=3,3,IF('Vessel List A'!IC62=4,4,IF('Vessel List A'!IC62=5,5,IF('Vessel List A'!IC62=6,6,IF('Vessel List A'!IC62=7,7,IF('Vessel List A'!IC62=8,8,IF('Vessel List A'!IC62=9,9,IF('Vessel List A'!IC62=10,10,IF('Vessel List A'!IC62=11,11,IF('Vessel List A'!IC62=12,12,IF('Vessel List A'!IC62=13,13,IF('Vessel List A'!IC62=14,14,IF('Vessel List A'!IC62=15,15,IF('Vessel List A'!IC62=16,16,0))))))))))))))))))</f>
        <v xml:space="preserve"> </v>
      </c>
      <c r="DY63" s="154"/>
      <c r="DZ63" s="158"/>
      <c r="EA63" s="390" t="str">
        <f t="shared" si="36"/>
        <v/>
      </c>
      <c r="EB63" s="158"/>
      <c r="EC63" s="137"/>
      <c r="ED63" s="388" t="str">
        <f t="shared" si="37"/>
        <v/>
      </c>
      <c r="EE63" s="157" t="str">
        <f>IF(VALUE(IF('Vessel List A'!IP62=1,1,IF('Vessel List A'!IP62=2,2,IF('Vessel List A'!IP62=3,3,IF('Vessel List A'!IP62=4,4,IF('Vessel List A'!IP62=5,5,IF('Vessel List A'!IP62=6,6,IF('Vessel List A'!IP62=7,7,IF('Vessel List A'!IP62=8,8,IF('Vessel List A'!IP62=9,9,IF('Vessel List A'!IP62=10,10,IF('Vessel List A'!IP62=11,11,IF('Vessel List A'!IP62=12,12,IF('Vessel List A'!IP62=13,13,IF('Vessel List A'!IP62=14,14,IF('Vessel List A'!IP62=15,15,IF('Vessel List A'!IP62=16,16,0)))))))))))))))))=0," ",VALUE(IF('Vessel List A'!IP62=1,1,IF('Vessel List A'!IP62=2,2,IF('Vessel List A'!IP62=3,3,IF('Vessel List A'!IP62=4,4,IF('Vessel List A'!IP62=5,5,IF('Vessel List A'!IP62=6,6,IF('Vessel List A'!IP62=7,7,IF('Vessel List A'!IP62=8,8,IF('Vessel List A'!IP62=9,9,IF('Vessel List A'!IP62=10,10,IF('Vessel List A'!IP62=11,11,IF('Vessel List A'!IP62=12,12,IF('Vessel List A'!IP62=13,13,IF('Vessel List A'!IP62=14,14,IF('Vessel List A'!IP62=15,15,IF('Vessel List A'!IP62=16,16,0))))))))))))))))))</f>
        <v xml:space="preserve"> </v>
      </c>
      <c r="EF63" s="154"/>
      <c r="EG63" s="158"/>
      <c r="EH63" s="390" t="str">
        <f t="shared" si="38"/>
        <v/>
      </c>
      <c r="EI63" s="158"/>
      <c r="EJ63" s="137"/>
      <c r="EK63" s="397" t="str">
        <f t="shared" si="39"/>
        <v/>
      </c>
      <c r="EL63" s="144"/>
      <c r="EM63" s="157" t="str">
        <f>IF(VALUE(IF('Vessel List B'!C62=1,1,IF('Vessel List B'!C62=2,2,IF('Vessel List B'!C62=3,3,IF('Vessel List B'!C62=4,4,IF('Vessel List B'!C62=5,5,IF('Vessel List B'!C62=6,6,IF('Vessel List B'!C62=7,7,IF('Vessel List B'!C62=8,8,IF('Vessel List B'!C62=9,9,IF('Vessel List B'!C62=10,10,IF('Vessel List B'!C62=11,11,IF('Vessel List B'!C62=12,12,IF('Vessel List B'!C62=13,13,IF('Vessel List B'!C62=14,14,IF('Vessel List B'!C62=15,15,IF('Vessel List B'!C62=16,16,0)))))))))))))))))=0," ",VALUE(IF('Vessel List B'!C62=1,1,IF('Vessel List B'!C62=2,2,IF('Vessel List B'!C62=3,3,IF('Vessel List B'!C62=4,4,IF('Vessel List B'!C62=5,5,IF('Vessel List B'!C62=6,6,IF('Vessel List B'!C62=7,7,IF('Vessel List B'!C62=8,8,IF('Vessel List B'!C62=9,9,IF('Vessel List B'!C62=10,10,IF('Vessel List B'!C62=11,11,IF('Vessel List B'!C62=12,12,IF('Vessel List B'!C62=13,13,IF('Vessel List B'!C62=14,14,IF('Vessel List B'!C62=15,15,IF('Vessel List B'!C62=16,16,0))))))))))))))))))</f>
        <v xml:space="preserve"> </v>
      </c>
      <c r="EN63" s="154"/>
      <c r="EO63" s="158"/>
      <c r="EP63" s="390" t="str">
        <f t="shared" si="40"/>
        <v/>
      </c>
      <c r="EQ63" s="158"/>
      <c r="ER63" s="137"/>
      <c r="ES63" s="388" t="str">
        <f t="shared" si="41"/>
        <v/>
      </c>
      <c r="ET63" s="157" t="str">
        <f>IF(VALUE(IF('Vessel List B'!P62=1,1,IF('Vessel List B'!P62=2,2,IF('Vessel List B'!P62=3,3,IF('Vessel List B'!P62=4,4,IF('Vessel List B'!P62=5,5,IF('Vessel List B'!P62=6,6,IF('Vessel List B'!P62=7,7,IF('Vessel List B'!P62=8,8,IF('Vessel List B'!P62=9,9,IF('Vessel List B'!P62=10,10,IF('Vessel List B'!P62=11,11,IF('Vessel List B'!P62=12,12,IF('Vessel List B'!P62=13,13,IF('Vessel List B'!P62=14,14,IF('Vessel List B'!P62=15,15,IF('Vessel List B'!P62=16,16,0)))))))))))))))))=0," ",VALUE(IF('Vessel List B'!P62=1,1,IF('Vessel List B'!P62=2,2,IF('Vessel List B'!P62=3,3,IF('Vessel List B'!P62=4,4,IF('Vessel List B'!P62=5,5,IF('Vessel List B'!P62=6,6,IF('Vessel List B'!P62=7,7,IF('Vessel List B'!P62=8,8,IF('Vessel List B'!P62=9,9,IF('Vessel List B'!P62=10,10,IF('Vessel List B'!P62=11,11,IF('Vessel List B'!P62=12,12,IF('Vessel List B'!P62=13,13,IF('Vessel List B'!P62=14,14,IF('Vessel List B'!P62=15,15,IF('Vessel List B'!P62=16,16,0))))))))))))))))))</f>
        <v xml:space="preserve"> </v>
      </c>
      <c r="EU63" s="154"/>
      <c r="EV63" s="158"/>
      <c r="EW63" s="390" t="str">
        <f t="shared" si="42"/>
        <v/>
      </c>
      <c r="EX63" s="158"/>
      <c r="EY63" s="137"/>
      <c r="EZ63" s="388" t="str">
        <f t="shared" si="43"/>
        <v/>
      </c>
      <c r="FA63" s="157" t="str">
        <f>IF(VALUE(IF('Vessel List B'!AC62=1,1,IF('Vessel List B'!AC62=2,2,IF('Vessel List B'!AC62=3,3,IF('Vessel List B'!AC62=4,4,IF('Vessel List B'!AC62=5,5,IF('Vessel List B'!AC62=6,6,IF('Vessel List B'!AC62=7,7,IF('Vessel List B'!AC62=8,8,IF('Vessel List B'!AC62=9,9,IF('Vessel List B'!AC62=10,10,IF('Vessel List B'!AC62=11,11,IF('Vessel List B'!AC62=12,12,IF('Vessel List B'!AC62=13,13,IF('Vessel List B'!AC62=14,14,IF('Vessel List B'!AC62=15,15,IF('Vessel List B'!AC62=16,16,0)))))))))))))))))=0," ",VALUE(IF('Vessel List B'!AC62=1,1,IF('Vessel List B'!AC62=2,2,IF('Vessel List B'!AC62=3,3,IF('Vessel List B'!AC62=4,4,IF('Vessel List B'!AC62=5,5,IF('Vessel List B'!AC62=6,6,IF('Vessel List B'!AC62=7,7,IF('Vessel List B'!AC62=8,8,IF('Vessel List B'!AC62=9,9,IF('Vessel List B'!AC62=10,10,IF('Vessel List B'!AC62=11,11,IF('Vessel List B'!AC62=12,12,IF('Vessel List B'!AC62=13,13,IF('Vessel List B'!AC62=14,14,IF('Vessel List B'!AC62=15,15,IF('Vessel List B'!AC62=16,16,0))))))))))))))))))</f>
        <v xml:space="preserve"> </v>
      </c>
      <c r="FB63" s="154"/>
      <c r="FC63" s="158"/>
      <c r="FD63" s="390" t="str">
        <f t="shared" si="44"/>
        <v/>
      </c>
      <c r="FE63" s="158"/>
      <c r="FF63" s="137"/>
      <c r="FG63" s="388" t="str">
        <f t="shared" si="45"/>
        <v/>
      </c>
      <c r="FH63" s="157" t="str">
        <f>IF(VALUE(IF('Vessel List B'!AP62=1,1,IF('Vessel List B'!AP62=2,2,IF('Vessel List B'!AP62=3,3,IF('Vessel List B'!AP62=4,4,IF('Vessel List B'!AP62=5,5,IF('Vessel List B'!AP62=6,6,IF('Vessel List B'!AP62=7,7,IF('Vessel List B'!AP62=8,8,IF('Vessel List B'!AP62=9,9,IF('Vessel List B'!AP62=10,10,IF('Vessel List B'!AP62=11,11,IF('Vessel List B'!AP62=12,12,IF('Vessel List B'!AP62=13,13,IF('Vessel List B'!AP62=14,14,IF('Vessel List B'!AP62=15,15,IF('Vessel List B'!AP62=16,16,0)))))))))))))))))=0," ",VALUE(IF('Vessel List B'!AP62=1,1,IF('Vessel List B'!AP62=2,2,IF('Vessel List B'!AP62=3,3,IF('Vessel List B'!AP62=4,4,IF('Vessel List B'!AP62=5,5,IF('Vessel List B'!AP62=6,6,IF('Vessel List B'!AP62=7,7,IF('Vessel List B'!AP62=8,8,IF('Vessel List B'!AP62=9,9,IF('Vessel List B'!AP62=10,10,IF('Vessel List B'!AP62=11,11,IF('Vessel List B'!AP62=12,12,IF('Vessel List B'!AP62=13,13,IF('Vessel List B'!AP62=14,14,IF('Vessel List B'!AP62=15,15,IF('Vessel List B'!AP62=16,16,0))))))))))))))))))</f>
        <v xml:space="preserve"> </v>
      </c>
      <c r="FI63" s="154"/>
      <c r="FJ63" s="158"/>
      <c r="FK63" s="390" t="str">
        <f t="shared" si="46"/>
        <v/>
      </c>
      <c r="FL63" s="158"/>
      <c r="FM63" s="137"/>
      <c r="FN63" s="388" t="str">
        <f t="shared" si="47"/>
        <v/>
      </c>
      <c r="FO63" s="157" t="str">
        <f>IF(VALUE(IF('Vessel List B'!BC62=1,1,IF('Vessel List B'!BC62=2,2,IF('Vessel List B'!BC62=3,3,IF('Vessel List B'!BC62=4,4,IF('Vessel List B'!BC62=5,5,IF('Vessel List B'!BC62=6,6,IF('Vessel List B'!BC62=7,7,IF('Vessel List B'!BC62=8,8,IF('Vessel List B'!BC62=9,9,IF('Vessel List B'!BC62=10,10,IF('Vessel List B'!BC62=11,11,IF('Vessel List B'!BC62=12,12,IF('Vessel List B'!BC62=13,13,IF('Vessel List B'!BC62=14,14,IF('Vessel List B'!BC62=15,15,IF('Vessel List B'!BC62=16,16,0)))))))))))))))))=0," ",VALUE(IF('Vessel List B'!BC62=1,1,IF('Vessel List B'!BC62=2,2,IF('Vessel List B'!BC62=3,3,IF('Vessel List B'!BC62=4,4,IF('Vessel List B'!BC62=5,5,IF('Vessel List B'!BC62=6,6,IF('Vessel List B'!BC62=7,7,IF('Vessel List B'!BC62=8,8,IF('Vessel List B'!BC62=9,9,IF('Vessel List B'!BC62=10,10,IF('Vessel List B'!BC62=11,11,IF('Vessel List B'!BC62=12,12,IF('Vessel List B'!BC62=13,13,IF('Vessel List B'!BC62=14,14,IF('Vessel List B'!BC62=15,15,IF('Vessel List B'!BC62=16,16,0))))))))))))))))))</f>
        <v xml:space="preserve"> </v>
      </c>
      <c r="FP63" s="154"/>
      <c r="FQ63" s="158"/>
      <c r="FR63" s="390" t="str">
        <f t="shared" si="48"/>
        <v/>
      </c>
      <c r="FS63" s="158"/>
      <c r="FT63" s="137"/>
      <c r="FU63" s="388" t="str">
        <f t="shared" si="49"/>
        <v/>
      </c>
      <c r="FV63" s="157" t="str">
        <f>IF(VALUE(IF('Vessel List B'!BP62=1,1,IF('Vessel List B'!BP62=2,2,IF('Vessel List B'!BP62=3,3,IF('Vessel List B'!BP62=4,4,IF('Vessel List B'!BP62=5,5,IF('Vessel List B'!BP62=6,6,IF('Vessel List B'!BP62=7,7,IF('Vessel List B'!BP62=8,8,IF('Vessel List B'!BP62=9,9,IF('Vessel List B'!BP62=10,10,IF('Vessel List B'!BP62=11,11,IF('Vessel List B'!BP62=12,12,IF('Vessel List B'!BP62=13,13,IF('Vessel List B'!BP62=14,14,IF('Vessel List B'!BP62=15,15,IF('Vessel List B'!BP62=16,16,0)))))))))))))))))=0," ",VALUE(IF('Vessel List B'!BP62=1,1,IF('Vessel List B'!BP62=2,2,IF('Vessel List B'!BP62=3,3,IF('Vessel List B'!BP62=4,4,IF('Vessel List B'!BP62=5,5,IF('Vessel List B'!BP62=6,6,IF('Vessel List B'!BP62=7,7,IF('Vessel List B'!BP62=8,8,IF('Vessel List B'!BP62=9,9,IF('Vessel List B'!BP62=10,10,IF('Vessel List B'!BP62=11,11,IF('Vessel List B'!BP62=12,12,IF('Vessel List B'!BP62=13,13,IF('Vessel List B'!BP62=14,14,IF('Vessel List B'!BP62=15,15,IF('Vessel List B'!BP62=16,16,0))))))))))))))))))</f>
        <v xml:space="preserve"> </v>
      </c>
      <c r="FW63" s="154"/>
      <c r="FX63" s="158"/>
      <c r="FY63" s="390" t="str">
        <f t="shared" si="50"/>
        <v/>
      </c>
      <c r="FZ63" s="158"/>
      <c r="GA63" s="137"/>
      <c r="GB63" s="388" t="str">
        <f t="shared" si="51"/>
        <v/>
      </c>
      <c r="GC63" s="157" t="str">
        <f>IF(VALUE(IF('Vessel List B'!CC62=1,1,IF('Vessel List B'!CC62=2,2,IF('Vessel List B'!CC62=3,3,IF('Vessel List B'!CC62=4,4,IF('Vessel List B'!CC62=5,5,IF('Vessel List B'!CC62=6,6,IF('Vessel List B'!CC62=7,7,IF('Vessel List B'!CC62=8,8,IF('Vessel List B'!CC62=9,9,IF('Vessel List B'!CC62=10,10,IF('Vessel List B'!CC62=11,11,IF('Vessel List B'!CC62=12,12,IF('Vessel List B'!CC62=13,13,IF('Vessel List B'!CC62=14,14,IF('Vessel List B'!CC62=15,15,IF('Vessel List B'!CC62=16,16,0)))))))))))))))))=0," ",VALUE(IF('Vessel List B'!CC62=1,1,IF('Vessel List B'!CC62=2,2,IF('Vessel List B'!CC62=3,3,IF('Vessel List B'!CC62=4,4,IF('Vessel List B'!CC62=5,5,IF('Vessel List B'!CC62=6,6,IF('Vessel List B'!CC62=7,7,IF('Vessel List B'!CC62=8,8,IF('Vessel List B'!CC62=9,9,IF('Vessel List B'!CC62=10,10,IF('Vessel List B'!CC62=11,11,IF('Vessel List B'!CC62=12,12,IF('Vessel List B'!CC62=13,13,IF('Vessel List B'!CC62=14,14,IF('Vessel List B'!CC62=15,15,IF('Vessel List B'!CC62=16,16,0))))))))))))))))))</f>
        <v xml:space="preserve"> </v>
      </c>
      <c r="GD63" s="154"/>
      <c r="GE63" s="158"/>
      <c r="GF63" s="390" t="str">
        <f t="shared" si="52"/>
        <v/>
      </c>
      <c r="GG63" s="158"/>
      <c r="GH63" s="137"/>
      <c r="GI63" s="388" t="str">
        <f t="shared" si="53"/>
        <v/>
      </c>
      <c r="GJ63" s="157" t="str">
        <f>IF(VALUE(IF('Vessel List B'!CP62=1,1,IF('Vessel List B'!CP62=2,2,IF('Vessel List B'!CP62=3,3,IF('Vessel List B'!CP62=4,4,IF('Vessel List B'!CP62=5,5,IF('Vessel List B'!CP62=6,6,IF('Vessel List B'!CP62=7,7,IF('Vessel List B'!CP62=8,8,IF('Vessel List B'!CP62=9,9,IF('Vessel List B'!CP62=10,10,IF('Vessel List B'!CP62=11,11,IF('Vessel List B'!CP62=12,12,IF('Vessel List B'!CP62=13,13,IF('Vessel List B'!CP62=14,14,IF('Vessel List B'!CP62=15,15,IF('Vessel List B'!CP62=16,16,0)))))))))))))))))=0," ",VALUE(IF('Vessel List B'!CP62=1,1,IF('Vessel List B'!CP62=2,2,IF('Vessel List B'!CP62=3,3,IF('Vessel List B'!CP62=4,4,IF('Vessel List B'!CP62=5,5,IF('Vessel List B'!CP62=6,6,IF('Vessel List B'!CP62=7,7,IF('Vessel List B'!CP62=8,8,IF('Vessel List B'!CP62=9,9,IF('Vessel List B'!CP62=10,10,IF('Vessel List B'!CP62=11,11,IF('Vessel List B'!CP62=12,12,IF('Vessel List B'!CP62=13,13,IF('Vessel List B'!CP62=14,14,IF('Vessel List B'!CP62=15,15,IF('Vessel List B'!CP62=16,16,0))))))))))))))))))</f>
        <v xml:space="preserve"> </v>
      </c>
      <c r="GK63" s="154"/>
      <c r="GL63" s="158"/>
      <c r="GM63" s="390" t="str">
        <f t="shared" si="54"/>
        <v/>
      </c>
      <c r="GN63" s="158"/>
      <c r="GO63" s="137"/>
      <c r="GP63" s="388" t="str">
        <f t="shared" si="55"/>
        <v/>
      </c>
      <c r="GQ63" s="157" t="str">
        <f>IF(VALUE(IF('Vessel List B'!DC62=1,1,IF('Vessel List B'!DC62=2,2,IF('Vessel List B'!DC62=3,3,IF('Vessel List B'!DC62=4,4,IF('Vessel List B'!DC62=5,5,IF('Vessel List B'!DC62=6,6,IF('Vessel List B'!DC62=7,7,IF('Vessel List B'!DC62=8,8,IF('Vessel List B'!DC62=9,9,IF('Vessel List B'!DC62=10,10,IF('Vessel List B'!DC62=11,11,IF('Vessel List B'!DC62=12,12,IF('Vessel List B'!DC62=13,13,IF('Vessel List B'!DC62=14,14,IF('Vessel List B'!DC62=15,15,IF('Vessel List B'!DC62=16,16,0)))))))))))))))))=0," ",VALUE(IF('Vessel List B'!DC62=1,1,IF('Vessel List B'!DC62=2,2,IF('Vessel List B'!DC62=3,3,IF('Vessel List B'!DC62=4,4,IF('Vessel List B'!DC62=5,5,IF('Vessel List B'!DC62=6,6,IF('Vessel List B'!DC62=7,7,IF('Vessel List B'!DC62=8,8,IF('Vessel List B'!DC62=9,9,IF('Vessel List B'!DC62=10,10,IF('Vessel List B'!DC62=11,11,IF('Vessel List B'!DC62=12,12,IF('Vessel List B'!DC62=13,13,IF('Vessel List B'!DC62=14,14,IF('Vessel List B'!DC62=15,15,IF('Vessel List B'!DC62=16,16,0))))))))))))))))))</f>
        <v xml:space="preserve"> </v>
      </c>
      <c r="GR63" s="154"/>
      <c r="GS63" s="158"/>
      <c r="GT63" s="390" t="str">
        <f t="shared" si="56"/>
        <v/>
      </c>
      <c r="GU63" s="158"/>
      <c r="GV63" s="137"/>
      <c r="GW63" s="388" t="str">
        <f t="shared" si="57"/>
        <v/>
      </c>
      <c r="GX63" s="157" t="str">
        <f>IF(VALUE(IF('Vessel List B'!DP62=1,1,IF('Vessel List B'!DP62=2,2,IF('Vessel List B'!DP62=3,3,IF('Vessel List B'!DP62=4,4,IF('Vessel List B'!DP62=5,5,IF('Vessel List B'!DP62=6,6,IF('Vessel List B'!DP62=7,7,IF('Vessel List B'!DP62=8,8,IF('Vessel List B'!DP62=9,9,IF('Vessel List B'!DP62=10,10,IF('Vessel List B'!DP62=11,11,IF('Vessel List B'!DP62=12,12,IF('Vessel List B'!DP62=13,13,IF('Vessel List B'!DP62=14,14,IF('Vessel List B'!DP62=15,15,IF('Vessel List B'!DP62=16,16,0)))))))))))))))))=0," ",VALUE(IF('Vessel List B'!DP62=1,1,IF('Vessel List B'!DP62=2,2,IF('Vessel List B'!DP62=3,3,IF('Vessel List B'!DP62=4,4,IF('Vessel List B'!DP62=5,5,IF('Vessel List B'!DP62=6,6,IF('Vessel List B'!DP62=7,7,IF('Vessel List B'!DP62=8,8,IF('Vessel List B'!DP62=9,9,IF('Vessel List B'!DP62=10,10,IF('Vessel List B'!DP62=11,11,IF('Vessel List B'!DP62=12,12,IF('Vessel List B'!DP62=13,13,IF('Vessel List B'!DP62=14,14,IF('Vessel List B'!DP62=15,15,IF('Vessel List B'!DP62=16,16,0))))))))))))))))))</f>
        <v xml:space="preserve"> </v>
      </c>
      <c r="GY63" s="154"/>
      <c r="GZ63" s="158"/>
      <c r="HA63" s="390" t="str">
        <f t="shared" si="58"/>
        <v/>
      </c>
      <c r="HB63" s="158"/>
      <c r="HC63" s="137"/>
      <c r="HD63" s="388" t="str">
        <f t="shared" si="59"/>
        <v/>
      </c>
      <c r="HE63" s="157" t="str">
        <f>IF(VALUE(IF('Vessel List B'!EC62=1,1,IF('Vessel List B'!EC62=2,2,IF('Vessel List B'!EC62=3,3,IF('Vessel List B'!EC62=4,4,IF('Vessel List B'!EC62=5,5,IF('Vessel List B'!EC62=6,6,IF('Vessel List B'!EC62=7,7,IF('Vessel List B'!EC62=8,8,IF('Vessel List B'!EC62=9,9,IF('Vessel List B'!EC62=10,10,IF('Vessel List B'!EC62=11,11,IF('Vessel List B'!EC62=12,12,IF('Vessel List B'!EC62=13,13,IF('Vessel List B'!EC62=14,14,IF('Vessel List B'!EC62=15,15,IF('Vessel List B'!EC62=16,16,0)))))))))))))))))=0," ",VALUE(IF('Vessel List B'!EC62=1,1,IF('Vessel List B'!EC62=2,2,IF('Vessel List B'!EC62=3,3,IF('Vessel List B'!EC62=4,4,IF('Vessel List B'!EC62=5,5,IF('Vessel List B'!EC62=6,6,IF('Vessel List B'!EC62=7,7,IF('Vessel List B'!EC62=8,8,IF('Vessel List B'!EC62=9,9,IF('Vessel List B'!EC62=10,10,IF('Vessel List B'!EC62=11,11,IF('Vessel List B'!EC62=12,12,IF('Vessel List B'!EC62=13,13,IF('Vessel List B'!EC62=14,14,IF('Vessel List B'!EC62=15,15,IF('Vessel List B'!EC62=16,16,0))))))))))))))))))</f>
        <v xml:space="preserve"> </v>
      </c>
      <c r="HF63" s="154"/>
      <c r="HG63" s="158"/>
      <c r="HH63" s="390" t="str">
        <f t="shared" si="60"/>
        <v/>
      </c>
      <c r="HI63" s="158"/>
      <c r="HJ63" s="137"/>
      <c r="HK63" s="388" t="str">
        <f t="shared" si="61"/>
        <v/>
      </c>
      <c r="HL63" s="157" t="str">
        <f>IF(VALUE(IF('Vessel List B'!EP62=1,1,IF('Vessel List B'!EP62=2,2,IF('Vessel List B'!EP62=3,3,IF('Vessel List B'!EP62=4,4,IF('Vessel List B'!EP62=5,5,IF('Vessel List B'!EP62=6,6,IF('Vessel List B'!EP62=7,7,IF('Vessel List B'!EP62=8,8,IF('Vessel List B'!EP62=9,9,IF('Vessel List B'!EP62=10,10,IF('Vessel List B'!EP62=11,11,IF('Vessel List B'!EP62=12,12,IF('Vessel List B'!EP62=13,13,IF('Vessel List B'!EP62=14,14,IF('Vessel List B'!EP62=15,15,IF('Vessel List B'!EP62=16,16,0)))))))))))))))))=0," ",VALUE(IF('Vessel List B'!EP62=1,1,IF('Vessel List B'!EP62=2,2,IF('Vessel List B'!EP62=3,3,IF('Vessel List B'!EP62=4,4,IF('Vessel List B'!EP62=5,5,IF('Vessel List B'!EP62=6,6,IF('Vessel List B'!EP62=7,7,IF('Vessel List B'!EP62=8,8,IF('Vessel List B'!EP62=9,9,IF('Vessel List B'!EP62=10,10,IF('Vessel List B'!EP62=11,11,IF('Vessel List B'!EP62=12,12,IF('Vessel List B'!EP62=13,13,IF('Vessel List B'!EP62=14,14,IF('Vessel List B'!EP62=15,15,IF('Vessel List B'!EP62=16,16,0))))))))))))))))))</f>
        <v xml:space="preserve"> </v>
      </c>
      <c r="HM63" s="154"/>
      <c r="HN63" s="158"/>
      <c r="HO63" s="390" t="str">
        <f t="shared" si="62"/>
        <v/>
      </c>
      <c r="HP63" s="158"/>
      <c r="HQ63" s="137"/>
      <c r="HR63" s="388" t="str">
        <f t="shared" si="63"/>
        <v/>
      </c>
      <c r="HS63" s="157" t="str">
        <f>IF(VALUE(IF('Vessel List B'!FC62=1,1,IF('Vessel List B'!FC62=2,2,IF('Vessel List B'!FC62=3,3,IF('Vessel List B'!FC62=4,4,IF('Vessel List B'!FC62=5,5,IF('Vessel List B'!FC62=6,6,IF('Vessel List B'!FC62=7,7,IF('Vessel List B'!FC62=8,8,IF('Vessel List B'!FC62=9,9,IF('Vessel List B'!FC62=10,10,IF('Vessel List B'!FC62=11,11,IF('Vessel List B'!FC62=12,12,IF('Vessel List B'!FC62=13,13,IF('Vessel List B'!FC62=14,14,IF('Vessel List B'!FC62=15,15,IF('Vessel List B'!FC62=16,16,0)))))))))))))))))=0," ",VALUE(IF('Vessel List B'!FC62=1,1,IF('Vessel List B'!FC62=2,2,IF('Vessel List B'!FC62=3,3,IF('Vessel List B'!FC62=4,4,IF('Vessel List B'!FC62=5,5,IF('Vessel List B'!FC62=6,6,IF('Vessel List B'!FC62=7,7,IF('Vessel List B'!FC62=8,8,IF('Vessel List B'!FC62=9,9,IF('Vessel List B'!FC62=10,10,IF('Vessel List B'!FC62=11,11,IF('Vessel List B'!FC62=12,12,IF('Vessel List B'!FC62=13,13,IF('Vessel List B'!FC62=14,14,IF('Vessel List B'!FC62=15,15,IF('Vessel List B'!FC62=16,16,0))))))))))))))))))</f>
        <v xml:space="preserve"> </v>
      </c>
      <c r="HT63" s="154"/>
      <c r="HU63" s="158"/>
      <c r="HV63" s="390" t="str">
        <f t="shared" si="64"/>
        <v/>
      </c>
      <c r="HW63" s="158"/>
      <c r="HX63" s="137"/>
      <c r="HY63" s="388" t="str">
        <f t="shared" si="65"/>
        <v/>
      </c>
      <c r="HZ63" s="157" t="str">
        <f>IF(VALUE(IF('Vessel List B'!FP62=1,1,IF('Vessel List B'!FP62=2,2,IF('Vessel List B'!FP62=3,3,IF('Vessel List B'!FP62=4,4,IF('Vessel List B'!FP62=5,5,IF('Vessel List B'!FP62=6,6,IF('Vessel List B'!FP62=7,7,IF('Vessel List B'!FP62=8,8,IF('Vessel List B'!FP62=9,9,IF('Vessel List B'!FP62=10,10,IF('Vessel List B'!FP62=11,11,IF('Vessel List B'!FP62=12,12,IF('Vessel List B'!FP62=13,13,IF('Vessel List B'!FP62=14,14,IF('Vessel List B'!FP62=15,15,IF('Vessel List B'!FP62=16,16,0)))))))))))))))))=0," ",VALUE(IF('Vessel List B'!FP62=1,1,IF('Vessel List B'!FP62=2,2,IF('Vessel List B'!FP62=3,3,IF('Vessel List B'!FP62=4,4,IF('Vessel List B'!FP62=5,5,IF('Vessel List B'!FP62=6,6,IF('Vessel List B'!FP62=7,7,IF('Vessel List B'!FP62=8,8,IF('Vessel List B'!FP62=9,9,IF('Vessel List B'!FP62=10,10,IF('Vessel List B'!FP62=11,11,IF('Vessel List B'!FP62=12,12,IF('Vessel List B'!FP62=13,13,IF('Vessel List B'!FP62=14,14,IF('Vessel List B'!FP62=15,15,IF('Vessel List B'!FP62=16,16,0))))))))))))))))))</f>
        <v xml:space="preserve"> </v>
      </c>
      <c r="IA63" s="154"/>
      <c r="IB63" s="158"/>
      <c r="IC63" s="390" t="str">
        <f t="shared" si="66"/>
        <v/>
      </c>
      <c r="ID63" s="158"/>
      <c r="IE63" s="137"/>
      <c r="IF63" s="388" t="str">
        <f t="shared" si="67"/>
        <v/>
      </c>
      <c r="IG63" s="157" t="str">
        <f>IF(VALUE(IF('Vessel List B'!GC62=1,1,IF('Vessel List B'!GC62=2,2,IF('Vessel List B'!GC62=3,3,IF('Vessel List B'!GC62=4,4,IF('Vessel List B'!GC62=5,5,IF('Vessel List B'!GC62=6,6,IF('Vessel List B'!GC62=7,7,IF('Vessel List B'!GC62=8,8,IF('Vessel List B'!GC62=9,9,IF('Vessel List B'!GC62=10,10,IF('Vessel List B'!GC62=11,11,IF('Vessel List B'!GC62=12,12,IF('Vessel List B'!GC62=13,13,IF('Vessel List B'!GC62=14,14,IF('Vessel List B'!GC62=15,15,IF('Vessel List B'!GC62=16,16,0)))))))))))))))))=0," ",VALUE(IF('Vessel List B'!GC62=1,1,IF('Vessel List B'!GC62=2,2,IF('Vessel List B'!GC62=3,3,IF('Vessel List B'!GC62=4,4,IF('Vessel List B'!GC62=5,5,IF('Vessel List B'!GC62=6,6,IF('Vessel List B'!GC62=7,7,IF('Vessel List B'!GC62=8,8,IF('Vessel List B'!GC62=9,9,IF('Vessel List B'!GC62=10,10,IF('Vessel List B'!GC62=11,11,IF('Vessel List B'!GC62=12,12,IF('Vessel List B'!GC62=13,13,IF('Vessel List B'!GC62=14,14,IF('Vessel List B'!GC62=15,15,IF('Vessel List B'!GC62=16,16,0))))))))))))))))))</f>
        <v xml:space="preserve"> </v>
      </c>
      <c r="IH63" s="154"/>
      <c r="II63" s="158"/>
      <c r="IJ63" s="390" t="str">
        <f t="shared" si="68"/>
        <v/>
      </c>
      <c r="IK63" s="158"/>
      <c r="IL63" s="137"/>
      <c r="IM63" s="388" t="str">
        <f t="shared" si="69"/>
        <v/>
      </c>
      <c r="IN63" s="157" t="str">
        <f>IF(VALUE(IF('Vessel List B'!GP62=1,1,IF('Vessel List B'!GP62=2,2,IF('Vessel List B'!GP62=3,3,IF('Vessel List B'!GP62=4,4,IF('Vessel List B'!GP62=5,5,IF('Vessel List B'!GP62=6,6,IF('Vessel List B'!GP62=7,7,IF('Vessel List B'!GP62=8,8,IF('Vessel List B'!GP62=9,9,IF('Vessel List B'!GP62=10,10,IF('Vessel List B'!GP62=11,11,IF('Vessel List B'!GP62=12,12,IF('Vessel List B'!GP62=13,13,IF('Vessel List B'!GP62=14,14,IF('Vessel List B'!GP62=15,15,IF('Vessel List B'!GP62=16,16,0)))))))))))))))))=0," ",VALUE(IF('Vessel List B'!GP62=1,1,IF('Vessel List B'!GP62=2,2,IF('Vessel List B'!GP62=3,3,IF('Vessel List B'!GP62=4,4,IF('Vessel List B'!GP62=5,5,IF('Vessel List B'!GP62=6,6,IF('Vessel List B'!GP62=7,7,IF('Vessel List B'!GP62=8,8,IF('Vessel List B'!GP62=9,9,IF('Vessel List B'!GP62=10,10,IF('Vessel List B'!GP62=11,11,IF('Vessel List B'!GP62=12,12,IF('Vessel List B'!GP62=13,13,IF('Vessel List B'!GP62=14,14,IF('Vessel List B'!GP62=15,15,IF('Vessel List B'!GP62=16,16,0))))))))))))))))))</f>
        <v xml:space="preserve"> </v>
      </c>
      <c r="IO63" s="154"/>
      <c r="IP63" s="158"/>
      <c r="IQ63" s="390" t="str">
        <f t="shared" si="70"/>
        <v/>
      </c>
      <c r="IR63" s="158"/>
      <c r="IS63" s="137"/>
      <c r="IT63" s="388" t="str">
        <f t="shared" si="71"/>
        <v/>
      </c>
      <c r="IU63" s="157" t="str">
        <f>IF(VALUE(IF('Vessel List B'!HC62=1,1,IF('Vessel List B'!HC62=2,2,IF('Vessel List B'!HC62=3,3,IF('Vessel List B'!HC62=4,4,IF('Vessel List B'!HC62=5,5,IF('Vessel List B'!HC62=6,6,IF('Vessel List B'!HC62=7,7,IF('Vessel List B'!HC62=8,8,IF('Vessel List B'!HC62=9,9,IF('Vessel List B'!HC62=10,10,IF('Vessel List B'!HC62=11,11,IF('Vessel List B'!HC62=12,12,IF('Vessel List B'!HC62=13,13,IF('Vessel List B'!HC62=14,14,IF('Vessel List B'!HC62=15,15,IF('Vessel List B'!HC62=16,16,0)))))))))))))))))=0," ",VALUE(IF('Vessel List B'!HC62=1,1,IF('Vessel List B'!HC62=2,2,IF('Vessel List B'!HC62=3,3,IF('Vessel List B'!HC62=4,4,IF('Vessel List B'!HC62=5,5,IF('Vessel List B'!HC62=6,6,IF('Vessel List B'!HC62=7,7,IF('Vessel List B'!HC62=8,8,IF('Vessel List B'!HC62=9,9,IF('Vessel List B'!HC62=10,10,IF('Vessel List B'!HC62=11,11,IF('Vessel List B'!HC62=12,12,IF('Vessel List B'!HC62=13,13,IF('Vessel List B'!HC62=14,14,IF('Vessel List B'!HC62=15,15,IF('Vessel List B'!HC62=16,16,0))))))))))))))))))</f>
        <v xml:space="preserve"> </v>
      </c>
      <c r="IV63" s="154"/>
      <c r="IW63" s="158"/>
      <c r="IX63" s="390" t="str">
        <f t="shared" si="72"/>
        <v/>
      </c>
      <c r="IY63" s="158"/>
      <c r="IZ63" s="137"/>
      <c r="JA63" s="388" t="str">
        <f t="shared" si="73"/>
        <v/>
      </c>
      <c r="JB63" s="157" t="str">
        <f>IF(VALUE(IF('Vessel List B'!HP62=1,1,IF('Vessel List B'!HP62=2,2,IF('Vessel List B'!HP62=3,3,IF('Vessel List B'!HP62=4,4,IF('Vessel List B'!HP62=5,5,IF('Vessel List B'!HP62=6,6,IF('Vessel List B'!HP62=7,7,IF('Vessel List B'!HP62=8,8,IF('Vessel List B'!HP62=9,9,IF('Vessel List B'!HP62=10,10,IF('Vessel List B'!HP62=11,11,IF('Vessel List B'!HP62=12,12,IF('Vessel List B'!HP62=13,13,IF('Vessel List B'!HP62=14,14,IF('Vessel List B'!HP62=15,15,IF('Vessel List B'!HP62=16,16,0)))))))))))))))))=0," ",VALUE(IF('Vessel List B'!HP62=1,1,IF('Vessel List B'!HP62=2,2,IF('Vessel List B'!HP62=3,3,IF('Vessel List B'!HP62=4,4,IF('Vessel List B'!HP62=5,5,IF('Vessel List B'!HP62=6,6,IF('Vessel List B'!HP62=7,7,IF('Vessel List B'!HP62=8,8,IF('Vessel List B'!HP62=9,9,IF('Vessel List B'!HP62=10,10,IF('Vessel List B'!HP62=11,11,IF('Vessel List B'!HP62=12,12,IF('Vessel List B'!HP62=13,13,IF('Vessel List B'!HP62=14,14,IF('Vessel List B'!HP62=15,15,IF('Vessel List B'!HP62=16,16,0))))))))))))))))))</f>
        <v xml:space="preserve"> </v>
      </c>
      <c r="JC63" s="154"/>
      <c r="JD63" s="158"/>
      <c r="JE63" s="390" t="str">
        <f t="shared" si="74"/>
        <v/>
      </c>
      <c r="JF63" s="158"/>
      <c r="JG63" s="137"/>
      <c r="JH63" s="388" t="str">
        <f t="shared" si="75"/>
        <v/>
      </c>
      <c r="JI63" s="157" t="str">
        <f>IF(VALUE(IF('Vessel List B'!IC62=1,1,IF('Vessel List B'!IC62=2,2,IF('Vessel List B'!IC62=3,3,IF('Vessel List B'!IC62=4,4,IF('Vessel List B'!IC62=5,5,IF('Vessel List B'!IC62=6,6,IF('Vessel List B'!IC62=7,7,IF('Vessel List B'!IC62=8,8,IF('Vessel List B'!IC62=9,9,IF('Vessel List B'!IC62=10,10,IF('Vessel List B'!IC62=11,11,IF('Vessel List B'!IC62=12,12,IF('Vessel List B'!IC62=13,13,IF('Vessel List B'!IC62=14,14,IF('Vessel List B'!IC62=15,15,IF('Vessel List B'!IC62=16,16,0)))))))))))))))))=0," ",VALUE(IF('Vessel List B'!IC62=1,1,IF('Vessel List B'!IC62=2,2,IF('Vessel List B'!IC62=3,3,IF('Vessel List B'!IC62=4,4,IF('Vessel List B'!IC62=5,5,IF('Vessel List B'!IC62=6,6,IF('Vessel List B'!IC62=7,7,IF('Vessel List B'!IC62=8,8,IF('Vessel List B'!IC62=9,9,IF('Vessel List B'!IC62=10,10,IF('Vessel List B'!IC62=11,11,IF('Vessel List B'!IC62=12,12,IF('Vessel List B'!IC62=13,13,IF('Vessel List B'!IC62=14,14,IF('Vessel List B'!IC62=15,15,IF('Vessel List B'!IC62=16,16,0))))))))))))))))))</f>
        <v xml:space="preserve"> </v>
      </c>
      <c r="JJ63" s="154"/>
      <c r="JK63" s="158"/>
      <c r="JL63" s="390" t="str">
        <f t="shared" si="76"/>
        <v/>
      </c>
      <c r="JM63" s="158"/>
      <c r="JN63" s="137"/>
      <c r="JO63" s="388" t="str">
        <f t="shared" si="77"/>
        <v/>
      </c>
      <c r="JP63" s="157" t="str">
        <f>IF(VALUE(IF('Vessel List B'!IP62=1,1,IF('Vessel List B'!IP62=2,2,IF('Vessel List B'!IP62=3,3,IF('Vessel List B'!IP62=4,4,IF('Vessel List B'!IP62=5,5,IF('Vessel List B'!IP62=6,6,IF('Vessel List B'!IP62=7,7,IF('Vessel List B'!IP62=8,8,IF('Vessel List B'!IP62=9,9,IF('Vessel List B'!IP62=10,10,IF('Vessel List B'!IP62=11,11,IF('Vessel List B'!IP62=12,12,IF('Vessel List B'!IP62=13,13,IF('Vessel List B'!IP62=14,14,IF('Vessel List B'!IP62=15,15,IF('Vessel List B'!IP62=16,16,0)))))))))))))))))=0," ",VALUE(IF('Vessel List B'!IP62=1,1,IF('Vessel List B'!IP62=2,2,IF('Vessel List B'!IP62=3,3,IF('Vessel List B'!IP62=4,4,IF('Vessel List B'!IP62=5,5,IF('Vessel List B'!IP62=6,6,IF('Vessel List B'!IP62=7,7,IF('Vessel List B'!IP62=8,8,IF('Vessel List B'!IP62=9,9,IF('Vessel List B'!IP62=10,10,IF('Vessel List B'!IP62=11,11,IF('Vessel List B'!IP62=12,12,IF('Vessel List B'!IP62=13,13,IF('Vessel List B'!IP62=14,14,IF('Vessel List B'!IP62=15,15,IF('Vessel List B'!IP62=16,16,0))))))))))))))))))</f>
        <v xml:space="preserve"> </v>
      </c>
      <c r="JQ63" s="154"/>
      <c r="JR63" s="158"/>
      <c r="JS63" s="390" t="str">
        <f t="shared" si="78"/>
        <v/>
      </c>
      <c r="JT63" s="158"/>
      <c r="JU63" s="137"/>
      <c r="JV63" s="397" t="str">
        <f t="shared" si="79"/>
        <v/>
      </c>
      <c r="JW63" s="403"/>
    </row>
    <row r="64" spans="1:283" ht="15" x14ac:dyDescent="0.25">
      <c r="A64" s="132">
        <f>'Vessel List A'!B63</f>
        <v>41638</v>
      </c>
      <c r="B64" s="157" t="str">
        <f>IF(VALUE(IF('Vessel List A'!C63=1,1,IF('Vessel List A'!C63=2,2,IF('Vessel List A'!C63=3,3,IF('Vessel List A'!C63=4,4,IF('Vessel List A'!C63=5,5,IF('Vessel List A'!C63=6,6,IF('Vessel List A'!C63=7,7,IF('Vessel List A'!C63=8,8,IF('Vessel List A'!C63=9,9,IF('Vessel List A'!C63=10,10,IF('Vessel List A'!C63=11,11,IF('Vessel List A'!C63=12,12,IF('Vessel List A'!C63=13,13,IF('Vessel List A'!C63=14,14,IF('Vessel List A'!C63=15,15,IF('Vessel List A'!C63=16,16,0)))))))))))))))))=0," ",VALUE(IF('Vessel List A'!C63=1,1,IF('Vessel List A'!C63=2,2,IF('Vessel List A'!C63=3,3,IF('Vessel List A'!C63=4,4,IF('Vessel List A'!C63=5,5,IF('Vessel List A'!C63=6,6,IF('Vessel List A'!C63=7,7,IF('Vessel List A'!C63=8,8,IF('Vessel List A'!C63=9,9,IF('Vessel List A'!C63=10,10,IF('Vessel List A'!C63=11,11,IF('Vessel List A'!C63=12,12,IF('Vessel List A'!C63=13,13,IF('Vessel List A'!C63=14,14,IF('Vessel List A'!C63=15,15,IF('Vessel List A'!C63=16,16,0))))))))))))))))))</f>
        <v xml:space="preserve"> </v>
      </c>
      <c r="C64" s="154"/>
      <c r="D64" s="158"/>
      <c r="E64" s="390" t="str">
        <f t="shared" si="0"/>
        <v/>
      </c>
      <c r="F64" s="158"/>
      <c r="G64" s="137"/>
      <c r="H64" s="388" t="str">
        <f t="shared" si="1"/>
        <v/>
      </c>
      <c r="I64" s="157" t="str">
        <f>IF(VALUE(IF('Vessel List A'!P63=1,1,IF('Vessel List A'!P63=2,2,IF('Vessel List A'!P63=3,3,IF('Vessel List A'!P63=4,4,IF('Vessel List A'!P63=5,5,IF('Vessel List A'!P63=6,6,IF('Vessel List A'!P63=7,7,IF('Vessel List A'!P63=8,8,IF('Vessel List A'!P63=9,9,IF('Vessel List A'!P63=10,10,IF('Vessel List A'!P63=11,11,IF('Vessel List A'!P63=12,12,IF('Vessel List A'!P63=13,13,IF('Vessel List A'!P63=14,14,IF('Vessel List A'!P63=15,15,IF('Vessel List A'!P63=16,16,0)))))))))))))))))=0," ",VALUE(IF('Vessel List A'!P63=1,1,IF('Vessel List A'!P63=2,2,IF('Vessel List A'!P63=3,3,IF('Vessel List A'!P63=4,4,IF('Vessel List A'!P63=5,5,IF('Vessel List A'!P63=6,6,IF('Vessel List A'!P63=7,7,IF('Vessel List A'!P63=8,8,IF('Vessel List A'!P63=9,9,IF('Vessel List A'!P63=10,10,IF('Vessel List A'!P63=11,11,IF('Vessel List A'!P63=12,12,IF('Vessel List A'!P63=13,13,IF('Vessel List A'!P63=14,14,IF('Vessel List A'!P63=15,15,IF('Vessel List A'!P63=16,16,0))))))))))))))))))</f>
        <v xml:space="preserve"> </v>
      </c>
      <c r="J64" s="154"/>
      <c r="K64" s="158"/>
      <c r="L64" s="390" t="str">
        <f t="shared" si="2"/>
        <v/>
      </c>
      <c r="M64" s="158"/>
      <c r="N64" s="137"/>
      <c r="O64" s="388" t="str">
        <f t="shared" si="3"/>
        <v/>
      </c>
      <c r="P64" s="157" t="str">
        <f>IF(VALUE(IF('Vessel List A'!AC63=1,1,IF('Vessel List A'!AC63=2,2,IF('Vessel List A'!AC63=3,3,IF('Vessel List A'!AC63=4,4,IF('Vessel List A'!AC63=5,5,IF('Vessel List A'!AC63=6,6,IF('Vessel List A'!AC63=7,7,IF('Vessel List A'!AC63=8,8,IF('Vessel List A'!AC63=9,9,IF('Vessel List A'!AC63=10,10,IF('Vessel List A'!AC63=11,11,IF('Vessel List A'!AC63=12,12,IF('Vessel List A'!AC63=13,13,IF('Vessel List A'!AC63=14,14,IF('Vessel List A'!AC63=15,15,IF('Vessel List A'!AC63=16,16,0)))))))))))))))))=0," ",VALUE(IF('Vessel List A'!AC63=1,1,IF('Vessel List A'!AC63=2,2,IF('Vessel List A'!AC63=3,3,IF('Vessel List A'!AC63=4,4,IF('Vessel List A'!AC63=5,5,IF('Vessel List A'!AC63=6,6,IF('Vessel List A'!AC63=7,7,IF('Vessel List A'!AC63=8,8,IF('Vessel List A'!AC63=9,9,IF('Vessel List A'!AC63=10,10,IF('Vessel List A'!AC63=11,11,IF('Vessel List A'!AC63=12,12,IF('Vessel List A'!AC63=13,13,IF('Vessel List A'!AC63=14,14,IF('Vessel List A'!AC63=15,15,IF('Vessel List A'!AC63=16,16,0))))))))))))))))))</f>
        <v xml:space="preserve"> </v>
      </c>
      <c r="Q64" s="154"/>
      <c r="R64" s="158"/>
      <c r="S64" s="390" t="str">
        <f t="shared" si="4"/>
        <v/>
      </c>
      <c r="T64" s="158"/>
      <c r="U64" s="137"/>
      <c r="V64" s="388" t="str">
        <f t="shared" si="5"/>
        <v/>
      </c>
      <c r="W64" s="157" t="str">
        <f>IF(VALUE(IF('Vessel List A'!AP63=1,1,IF('Vessel List A'!AP63=2,2,IF('Vessel List A'!AP63=3,3,IF('Vessel List A'!AP63=4,4,IF('Vessel List A'!AP63=5,5,IF('Vessel List A'!AP63=6,6,IF('Vessel List A'!AP63=7,7,IF('Vessel List A'!AP63=8,8,IF('Vessel List A'!AP63=9,9,IF('Vessel List A'!AP63=10,10,IF('Vessel List A'!AP63=11,11,IF('Vessel List A'!AP63=12,12,IF('Vessel List A'!AP63=13,13,IF('Vessel List A'!AP63=14,14,IF('Vessel List A'!AP63=15,15,IF('Vessel List A'!AP63=16,16,0)))))))))))))))))=0," ",VALUE(IF('Vessel List A'!AP63=1,1,IF('Vessel List A'!AP63=2,2,IF('Vessel List A'!AP63=3,3,IF('Vessel List A'!AP63=4,4,IF('Vessel List A'!AP63=5,5,IF('Vessel List A'!AP63=6,6,IF('Vessel List A'!AP63=7,7,IF('Vessel List A'!AP63=8,8,IF('Vessel List A'!AP63=9,9,IF('Vessel List A'!AP63=10,10,IF('Vessel List A'!AP63=11,11,IF('Vessel List A'!AP63=12,12,IF('Vessel List A'!AP63=13,13,IF('Vessel List A'!AP63=14,14,IF('Vessel List A'!AP63=15,15,IF('Vessel List A'!AP63=16,16,0))))))))))))))))))</f>
        <v xml:space="preserve"> </v>
      </c>
      <c r="X64" s="154"/>
      <c r="Y64" s="158"/>
      <c r="Z64" s="390" t="str">
        <f t="shared" si="6"/>
        <v/>
      </c>
      <c r="AA64" s="158"/>
      <c r="AB64" s="137"/>
      <c r="AC64" s="388" t="str">
        <f t="shared" si="7"/>
        <v/>
      </c>
      <c r="AD64" s="157" t="str">
        <f>IF(VALUE(IF('Vessel List A'!BC63=1,1,IF('Vessel List A'!BC63=2,2,IF('Vessel List A'!BC63=3,3,IF('Vessel List A'!BC63=4,4,IF('Vessel List A'!BC63=5,5,IF('Vessel List A'!BC63=6,6,IF('Vessel List A'!BC63=7,7,IF('Vessel List A'!BC63=8,8,IF('Vessel List A'!BC63=9,9,IF('Vessel List A'!BC63=10,10,IF('Vessel List A'!BC63=11,11,IF('Vessel List A'!BC63=12,12,IF('Vessel List A'!BC63=13,13,IF('Vessel List A'!BC63=14,14,IF('Vessel List A'!BC63=15,15,IF('Vessel List A'!BC63=16,16,0)))))))))))))))))=0," ",VALUE(IF('Vessel List A'!BC63=1,1,IF('Vessel List A'!BC63=2,2,IF('Vessel List A'!BC63=3,3,IF('Vessel List A'!BC63=4,4,IF('Vessel List A'!BC63=5,5,IF('Vessel List A'!BC63=6,6,IF('Vessel List A'!BC63=7,7,IF('Vessel List A'!BC63=8,8,IF('Vessel List A'!BC63=9,9,IF('Vessel List A'!BC63=10,10,IF('Vessel List A'!BC63=11,11,IF('Vessel List A'!BC63=12,12,IF('Vessel List A'!BC63=13,13,IF('Vessel List A'!BC63=14,14,IF('Vessel List A'!BC63=15,15,IF('Vessel List A'!BC63=16,16,0))))))))))))))))))</f>
        <v xml:space="preserve"> </v>
      </c>
      <c r="AE64" s="154"/>
      <c r="AF64" s="158"/>
      <c r="AG64" s="390" t="str">
        <f t="shared" si="8"/>
        <v/>
      </c>
      <c r="AH64" s="158"/>
      <c r="AI64" s="137"/>
      <c r="AJ64" s="388" t="str">
        <f t="shared" si="9"/>
        <v/>
      </c>
      <c r="AK64" s="157" t="str">
        <f>IF(VALUE(IF('Vessel List A'!BP63=1,1,IF('Vessel List A'!BP63=2,2,IF('Vessel List A'!BP63=3,3,IF('Vessel List A'!BP63=4,4,IF('Vessel List A'!BP63=5,5,IF('Vessel List A'!BP63=6,6,IF('Vessel List A'!BP63=7,7,IF('Vessel List A'!BP63=8,8,IF('Vessel List A'!BP63=9,9,IF('Vessel List A'!BP63=10,10,IF('Vessel List A'!BP63=11,11,IF('Vessel List A'!BP63=12,12,IF('Vessel List A'!BP63=13,13,IF('Vessel List A'!BP63=14,14,IF('Vessel List A'!BP63=15,15,IF('Vessel List A'!BP63=16,16,0)))))))))))))))))=0," ",VALUE(IF('Vessel List A'!BP63=1,1,IF('Vessel List A'!BP63=2,2,IF('Vessel List A'!BP63=3,3,IF('Vessel List A'!BP63=4,4,IF('Vessel List A'!BP63=5,5,IF('Vessel List A'!BP63=6,6,IF('Vessel List A'!BP63=7,7,IF('Vessel List A'!BP63=8,8,IF('Vessel List A'!BP63=9,9,IF('Vessel List A'!BP63=10,10,IF('Vessel List A'!BP63=11,11,IF('Vessel List A'!BP63=12,12,IF('Vessel List A'!BP63=13,13,IF('Vessel List A'!BP63=14,14,IF('Vessel List A'!BP63=15,15,IF('Vessel List A'!BP63=16,16,0))))))))))))))))))</f>
        <v xml:space="preserve"> </v>
      </c>
      <c r="AL64" s="154"/>
      <c r="AM64" s="158"/>
      <c r="AN64" s="390" t="str">
        <f t="shared" si="10"/>
        <v/>
      </c>
      <c r="AO64" s="158"/>
      <c r="AP64" s="137"/>
      <c r="AQ64" s="388" t="str">
        <f t="shared" si="11"/>
        <v/>
      </c>
      <c r="AR64" s="157" t="str">
        <f>IF(VALUE(IF('Vessel List A'!CC63=1,1,IF('Vessel List A'!CC63=2,2,IF('Vessel List A'!CC63=3,3,IF('Vessel List A'!CC63=4,4,IF('Vessel List A'!CC63=5,5,IF('Vessel List A'!CC63=6,6,IF('Vessel List A'!CC63=7,7,IF('Vessel List A'!CC63=8,8,IF('Vessel List A'!CC63=9,9,IF('Vessel List A'!CC63=10,10,IF('Vessel List A'!CC63=11,11,IF('Vessel List A'!CC63=12,12,IF('Vessel List A'!CC63=13,13,IF('Vessel List A'!CC63=14,14,IF('Vessel List A'!CC63=15,15,IF('Vessel List A'!CC63=16,16,0)))))))))))))))))=0," ",VALUE(IF('Vessel List A'!CC63=1,1,IF('Vessel List A'!CC63=2,2,IF('Vessel List A'!CC63=3,3,IF('Vessel List A'!CC63=4,4,IF('Vessel List A'!CC63=5,5,IF('Vessel List A'!CC63=6,6,IF('Vessel List A'!CC63=7,7,IF('Vessel List A'!CC63=8,8,IF('Vessel List A'!CC63=9,9,IF('Vessel List A'!CC63=10,10,IF('Vessel List A'!CC63=11,11,IF('Vessel List A'!CC63=12,12,IF('Vessel List A'!CC63=13,13,IF('Vessel List A'!CC63=14,14,IF('Vessel List A'!CC63=15,15,IF('Vessel List A'!CC63=16,16,0))))))))))))))))))</f>
        <v xml:space="preserve"> </v>
      </c>
      <c r="AS64" s="154"/>
      <c r="AT64" s="158"/>
      <c r="AU64" s="390" t="str">
        <f t="shared" si="12"/>
        <v/>
      </c>
      <c r="AV64" s="158"/>
      <c r="AW64" s="137"/>
      <c r="AX64" s="388" t="str">
        <f t="shared" si="13"/>
        <v/>
      </c>
      <c r="AY64" s="157" t="str">
        <f>IF(VALUE(IF('Vessel List A'!CP63=1,1,IF('Vessel List A'!CP63=2,2,IF('Vessel List A'!CP63=3,3,IF('Vessel List A'!CP63=4,4,IF('Vessel List A'!CP63=5,5,IF('Vessel List A'!CP63=6,6,IF('Vessel List A'!CP63=7,7,IF('Vessel List A'!CP63=8,8,IF('Vessel List A'!CP63=9,9,IF('Vessel List A'!CP63=10,10,IF('Vessel List A'!CP63=11,11,IF('Vessel List A'!CP63=12,12,IF('Vessel List A'!CP63=13,13,IF('Vessel List A'!CP63=14,14,IF('Vessel List A'!CP63=15,15,IF('Vessel List A'!CP63=16,16,0)))))))))))))))))=0," ",VALUE(IF('Vessel List A'!CP63=1,1,IF('Vessel List A'!CP63=2,2,IF('Vessel List A'!CP63=3,3,IF('Vessel List A'!CP63=4,4,IF('Vessel List A'!CP63=5,5,IF('Vessel List A'!CP63=6,6,IF('Vessel List A'!CP63=7,7,IF('Vessel List A'!CP63=8,8,IF('Vessel List A'!CP63=9,9,IF('Vessel List A'!CP63=10,10,IF('Vessel List A'!CP63=11,11,IF('Vessel List A'!CP63=12,12,IF('Vessel List A'!CP63=13,13,IF('Vessel List A'!CP63=14,14,IF('Vessel List A'!CP63=15,15,IF('Vessel List A'!CP63=16,16,0))))))))))))))))))</f>
        <v xml:space="preserve"> </v>
      </c>
      <c r="AZ64" s="154"/>
      <c r="BA64" s="158"/>
      <c r="BB64" s="390" t="str">
        <f t="shared" si="14"/>
        <v/>
      </c>
      <c r="BC64" s="158"/>
      <c r="BD64" s="137"/>
      <c r="BE64" s="388" t="str">
        <f t="shared" si="15"/>
        <v/>
      </c>
      <c r="BF64" s="157" t="str">
        <f>IF(VALUE(IF('Vessel List A'!DC63=1,1,IF('Vessel List A'!DC63=2,2,IF('Vessel List A'!DC63=3,3,IF('Vessel List A'!DC63=4,4,IF('Vessel List A'!DC63=5,5,IF('Vessel List A'!DC63=6,6,IF('Vessel List A'!DC63=7,7,IF('Vessel List A'!DC63=8,8,IF('Vessel List A'!DC63=9,9,IF('Vessel List A'!DC63=10,10,IF('Vessel List A'!DC63=11,11,IF('Vessel List A'!DC63=12,12,IF('Vessel List A'!DC63=13,13,IF('Vessel List A'!DC63=14,14,IF('Vessel List A'!DC63=15,15,IF('Vessel List A'!DC63=16,16,0)))))))))))))))))=0," ",VALUE(IF('Vessel List A'!DC63=1,1,IF('Vessel List A'!DC63=2,2,IF('Vessel List A'!DC63=3,3,IF('Vessel List A'!DC63=4,4,IF('Vessel List A'!DC63=5,5,IF('Vessel List A'!DC63=6,6,IF('Vessel List A'!DC63=7,7,IF('Vessel List A'!DC63=8,8,IF('Vessel List A'!DC63=9,9,IF('Vessel List A'!DC63=10,10,IF('Vessel List A'!DC63=11,11,IF('Vessel List A'!DC63=12,12,IF('Vessel List A'!DC63=13,13,IF('Vessel List A'!DC63=14,14,IF('Vessel List A'!DC63=15,15,IF('Vessel List A'!DC63=16,16,0))))))))))))))))))</f>
        <v xml:space="preserve"> </v>
      </c>
      <c r="BG64" s="154"/>
      <c r="BH64" s="158"/>
      <c r="BI64" s="390" t="str">
        <f t="shared" si="16"/>
        <v/>
      </c>
      <c r="BJ64" s="158"/>
      <c r="BK64" s="137"/>
      <c r="BL64" s="388" t="str">
        <f t="shared" si="17"/>
        <v/>
      </c>
      <c r="BM64" s="157" t="str">
        <f>IF(VALUE(IF('Vessel List A'!DP63=1,1,IF('Vessel List A'!DP63=2,2,IF('Vessel List A'!DP63=3,3,IF('Vessel List A'!DP63=4,4,IF('Vessel List A'!DP63=5,5,IF('Vessel List A'!DP63=6,6,IF('Vessel List A'!DP63=7,7,IF('Vessel List A'!DP63=8,8,IF('Vessel List A'!DP63=9,9,IF('Vessel List A'!DP63=10,10,IF('Vessel List A'!DP63=11,11,IF('Vessel List A'!DP63=12,12,IF('Vessel List A'!DP63=13,13,IF('Vessel List A'!DP63=14,14,IF('Vessel List A'!DP63=15,15,IF('Vessel List A'!DP63=16,16,0)))))))))))))))))=0," ",VALUE(IF('Vessel List A'!DP63=1,1,IF('Vessel List A'!DP63=2,2,IF('Vessel List A'!DP63=3,3,IF('Vessel List A'!DP63=4,4,IF('Vessel List A'!DP63=5,5,IF('Vessel List A'!DP63=6,6,IF('Vessel List A'!DP63=7,7,IF('Vessel List A'!DP63=8,8,IF('Vessel List A'!DP63=9,9,IF('Vessel List A'!DP63=10,10,IF('Vessel List A'!DP63=11,11,IF('Vessel List A'!DP63=12,12,IF('Vessel List A'!DP63=13,13,IF('Vessel List A'!DP63=14,14,IF('Vessel List A'!DP63=15,15,IF('Vessel List A'!DP63=16,16,0))))))))))))))))))</f>
        <v xml:space="preserve"> </v>
      </c>
      <c r="BN64" s="154"/>
      <c r="BO64" s="158"/>
      <c r="BP64" s="390" t="str">
        <f t="shared" si="18"/>
        <v/>
      </c>
      <c r="BQ64" s="158"/>
      <c r="BR64" s="137"/>
      <c r="BS64" s="388" t="str">
        <f t="shared" si="19"/>
        <v/>
      </c>
      <c r="BT64" s="157" t="str">
        <f>IF(VALUE(IF('Vessel List A'!EC63=1,1,IF('Vessel List A'!EC63=2,2,IF('Vessel List A'!EC63=3,3,IF('Vessel List A'!EC63=4,4,IF('Vessel List A'!EC63=5,5,IF('Vessel List A'!EC63=6,6,IF('Vessel List A'!EC63=7,7,IF('Vessel List A'!EC63=8,8,IF('Vessel List A'!EC63=9,9,IF('Vessel List A'!EC63=10,10,IF('Vessel List A'!EC63=11,11,IF('Vessel List A'!EC63=12,12,IF('Vessel List A'!EC63=13,13,IF('Vessel List A'!EC63=14,14,IF('Vessel List A'!EC63=15,15,IF('Vessel List A'!EC63=16,16,0)))))))))))))))))=0," ",VALUE(IF('Vessel List A'!EC63=1,1,IF('Vessel List A'!EC63=2,2,IF('Vessel List A'!EC63=3,3,IF('Vessel List A'!EC63=4,4,IF('Vessel List A'!EC63=5,5,IF('Vessel List A'!EC63=6,6,IF('Vessel List A'!EC63=7,7,IF('Vessel List A'!EC63=8,8,IF('Vessel List A'!EC63=9,9,IF('Vessel List A'!EC63=10,10,IF('Vessel List A'!EC63=11,11,IF('Vessel List A'!EC63=12,12,IF('Vessel List A'!EC63=13,13,IF('Vessel List A'!EC63=14,14,IF('Vessel List A'!EC63=15,15,IF('Vessel List A'!EC63=16,16,0))))))))))))))))))</f>
        <v xml:space="preserve"> </v>
      </c>
      <c r="BU64" s="154"/>
      <c r="BV64" s="158"/>
      <c r="BW64" s="390" t="str">
        <f t="shared" si="20"/>
        <v/>
      </c>
      <c r="BX64" s="158"/>
      <c r="BY64" s="137"/>
      <c r="BZ64" s="388" t="str">
        <f t="shared" si="21"/>
        <v/>
      </c>
      <c r="CA64" s="157" t="str">
        <f>IF(VALUE(IF('Vessel List A'!EP63=1,1,IF('Vessel List A'!EP63=2,2,IF('Vessel List A'!EP63=3,3,IF('Vessel List A'!EP63=4,4,IF('Vessel List A'!EP63=5,5,IF('Vessel List A'!EP63=6,6,IF('Vessel List A'!EP63=7,7,IF('Vessel List A'!EP63=8,8,IF('Vessel List A'!EP63=9,9,IF('Vessel List A'!EP63=10,10,IF('Vessel List A'!EP63=11,11,IF('Vessel List A'!EP63=12,12,IF('Vessel List A'!EP63=13,13,IF('Vessel List A'!EP63=14,14,IF('Vessel List A'!EP63=15,15,IF('Vessel List A'!EP63=16,16,0)))))))))))))))))=0," ",VALUE(IF('Vessel List A'!EP63=1,1,IF('Vessel List A'!EP63=2,2,IF('Vessel List A'!EP63=3,3,IF('Vessel List A'!EP63=4,4,IF('Vessel List A'!EP63=5,5,IF('Vessel List A'!EP63=6,6,IF('Vessel List A'!EP63=7,7,IF('Vessel List A'!EP63=8,8,IF('Vessel List A'!EP63=9,9,IF('Vessel List A'!EP63=10,10,IF('Vessel List A'!EP63=11,11,IF('Vessel List A'!EP63=12,12,IF('Vessel List A'!EP63=13,13,IF('Vessel List A'!EP63=14,14,IF('Vessel List A'!EP63=15,15,IF('Vessel List A'!EP63=16,16,0))))))))))))))))))</f>
        <v xml:space="preserve"> </v>
      </c>
      <c r="CB64" s="154"/>
      <c r="CC64" s="158"/>
      <c r="CD64" s="390" t="str">
        <f t="shared" si="22"/>
        <v/>
      </c>
      <c r="CE64" s="158"/>
      <c r="CF64" s="137"/>
      <c r="CG64" s="388" t="str">
        <f t="shared" si="23"/>
        <v/>
      </c>
      <c r="CH64" s="157" t="str">
        <f>IF(VALUE(IF('Vessel List A'!FC63=1,1,IF('Vessel List A'!FC63=2,2,IF('Vessel List A'!FC63=3,3,IF('Vessel List A'!FC63=4,4,IF('Vessel List A'!FC63=5,5,IF('Vessel List A'!FC63=6,6,IF('Vessel List A'!FC63=7,7,IF('Vessel List A'!FC63=8,8,IF('Vessel List A'!FC63=9,9,IF('Vessel List A'!FC63=10,10,IF('Vessel List A'!FC63=11,11,IF('Vessel List A'!FC63=12,12,IF('Vessel List A'!FC63=13,13,IF('Vessel List A'!FC63=14,14,IF('Vessel List A'!FC63=15,15,IF('Vessel List A'!FC63=16,16,0)))))))))))))))))=0," ",VALUE(IF('Vessel List A'!FC63=1,1,IF('Vessel List A'!FC63=2,2,IF('Vessel List A'!FC63=3,3,IF('Vessel List A'!FC63=4,4,IF('Vessel List A'!FC63=5,5,IF('Vessel List A'!FC63=6,6,IF('Vessel List A'!FC63=7,7,IF('Vessel List A'!FC63=8,8,IF('Vessel List A'!FC63=9,9,IF('Vessel List A'!FC63=10,10,IF('Vessel List A'!FC63=11,11,IF('Vessel List A'!FC63=12,12,IF('Vessel List A'!FC63=13,13,IF('Vessel List A'!FC63=14,14,IF('Vessel List A'!FC63=15,15,IF('Vessel List A'!FC63=16,16,0))))))))))))))))))</f>
        <v xml:space="preserve"> </v>
      </c>
      <c r="CI64" s="154"/>
      <c r="CJ64" s="158"/>
      <c r="CK64" s="390" t="str">
        <f t="shared" si="24"/>
        <v/>
      </c>
      <c r="CL64" s="158"/>
      <c r="CM64" s="137"/>
      <c r="CN64" s="388" t="str">
        <f t="shared" si="25"/>
        <v/>
      </c>
      <c r="CO64" s="157" t="str">
        <f>IF(VALUE(IF('Vessel List A'!FP63=1,1,IF('Vessel List A'!FP63=2,2,IF('Vessel List A'!FP63=3,3,IF('Vessel List A'!FP63=4,4,IF('Vessel List A'!FP63=5,5,IF('Vessel List A'!FP63=6,6,IF('Vessel List A'!FP63=7,7,IF('Vessel List A'!FP63=8,8,IF('Vessel List A'!FP63=9,9,IF('Vessel List A'!FP63=10,10,IF('Vessel List A'!FP63=11,11,IF('Vessel List A'!FP63=12,12,IF('Vessel List A'!FP63=13,13,IF('Vessel List A'!FP63=14,14,IF('Vessel List A'!FP63=15,15,IF('Vessel List A'!FP63=16,16,0)))))))))))))))))=0," ",VALUE(IF('Vessel List A'!FP63=1,1,IF('Vessel List A'!FP63=2,2,IF('Vessel List A'!FP63=3,3,IF('Vessel List A'!FP63=4,4,IF('Vessel List A'!FP63=5,5,IF('Vessel List A'!FP63=6,6,IF('Vessel List A'!FP63=7,7,IF('Vessel List A'!FP63=8,8,IF('Vessel List A'!FP63=9,9,IF('Vessel List A'!FP63=10,10,IF('Vessel List A'!FP63=11,11,IF('Vessel List A'!FP63=12,12,IF('Vessel List A'!FP63=13,13,IF('Vessel List A'!FP63=14,14,IF('Vessel List A'!FP63=15,15,IF('Vessel List A'!FP63=16,16,0))))))))))))))))))</f>
        <v xml:space="preserve"> </v>
      </c>
      <c r="CP64" s="154"/>
      <c r="CQ64" s="158"/>
      <c r="CR64" s="390" t="str">
        <f t="shared" si="26"/>
        <v/>
      </c>
      <c r="CS64" s="158"/>
      <c r="CT64" s="137"/>
      <c r="CU64" s="388" t="str">
        <f t="shared" si="27"/>
        <v/>
      </c>
      <c r="CV64" s="157" t="str">
        <f>IF(VALUE(IF('Vessel List A'!GC63=1,1,IF('Vessel List A'!GC63=2,2,IF('Vessel List A'!GC63=3,3,IF('Vessel List A'!GC63=4,4,IF('Vessel List A'!GC63=5,5,IF('Vessel List A'!GC63=6,6,IF('Vessel List A'!GC63=7,7,IF('Vessel List A'!GC63=8,8,IF('Vessel List A'!GC63=9,9,IF('Vessel List A'!GC63=10,10,IF('Vessel List A'!GC63=11,11,IF('Vessel List A'!GC63=12,12,IF('Vessel List A'!GC63=13,13,IF('Vessel List A'!GC63=14,14,IF('Vessel List A'!GC63=15,15,IF('Vessel List A'!GC63=16,16,0)))))))))))))))))=0," ",VALUE(IF('Vessel List A'!GC63=1,1,IF('Vessel List A'!GC63=2,2,IF('Vessel List A'!GC63=3,3,IF('Vessel List A'!GC63=4,4,IF('Vessel List A'!GC63=5,5,IF('Vessel List A'!GC63=6,6,IF('Vessel List A'!GC63=7,7,IF('Vessel List A'!GC63=8,8,IF('Vessel List A'!GC63=9,9,IF('Vessel List A'!GC63=10,10,IF('Vessel List A'!GC63=11,11,IF('Vessel List A'!GC63=12,12,IF('Vessel List A'!GC63=13,13,IF('Vessel List A'!GC63=14,14,IF('Vessel List A'!GC63=15,15,IF('Vessel List A'!GC63=16,16,0))))))))))))))))))</f>
        <v xml:space="preserve"> </v>
      </c>
      <c r="CW64" s="154"/>
      <c r="CX64" s="158"/>
      <c r="CY64" s="390" t="str">
        <f t="shared" si="28"/>
        <v/>
      </c>
      <c r="CZ64" s="158"/>
      <c r="DA64" s="137"/>
      <c r="DB64" s="388" t="str">
        <f t="shared" si="29"/>
        <v/>
      </c>
      <c r="DC64" s="157" t="str">
        <f>IF(VALUE(IF('Vessel List A'!GP63=1,1,IF('Vessel List A'!GP63=2,2,IF('Vessel List A'!GP63=3,3,IF('Vessel List A'!GP63=4,4,IF('Vessel List A'!GP63=5,5,IF('Vessel List A'!GP63=6,6,IF('Vessel List A'!GP63=7,7,IF('Vessel List A'!GP63=8,8,IF('Vessel List A'!GP63=9,9,IF('Vessel List A'!GP63=10,10,IF('Vessel List A'!GP63=11,11,IF('Vessel List A'!GP63=12,12,IF('Vessel List A'!GP63=13,13,IF('Vessel List A'!GP63=14,14,IF('Vessel List A'!GP63=15,15,IF('Vessel List A'!GP63=16,16,0)))))))))))))))))=0," ",VALUE(IF('Vessel List A'!GP63=1,1,IF('Vessel List A'!GP63=2,2,IF('Vessel List A'!GP63=3,3,IF('Vessel List A'!GP63=4,4,IF('Vessel List A'!GP63=5,5,IF('Vessel List A'!GP63=6,6,IF('Vessel List A'!GP63=7,7,IF('Vessel List A'!GP63=8,8,IF('Vessel List A'!GP63=9,9,IF('Vessel List A'!GP63=10,10,IF('Vessel List A'!GP63=11,11,IF('Vessel List A'!GP63=12,12,IF('Vessel List A'!GP63=13,13,IF('Vessel List A'!GP63=14,14,IF('Vessel List A'!GP63=15,15,IF('Vessel List A'!GP63=16,16,0))))))))))))))))))</f>
        <v xml:space="preserve"> </v>
      </c>
      <c r="DD64" s="154"/>
      <c r="DE64" s="158"/>
      <c r="DF64" s="390" t="str">
        <f t="shared" si="30"/>
        <v/>
      </c>
      <c r="DG64" s="158"/>
      <c r="DH64" s="137"/>
      <c r="DI64" s="388" t="str">
        <f t="shared" si="31"/>
        <v/>
      </c>
      <c r="DJ64" s="157" t="str">
        <f>IF(VALUE(IF('Vessel List A'!HC63=1,1,IF('Vessel List A'!HC63=2,2,IF('Vessel List A'!HC63=3,3,IF('Vessel List A'!HC63=4,4,IF('Vessel List A'!HC63=5,5,IF('Vessel List A'!HC63=6,6,IF('Vessel List A'!HC63=7,7,IF('Vessel List A'!HC63=8,8,IF('Vessel List A'!HC63=9,9,IF('Vessel List A'!HC63=10,10,IF('Vessel List A'!HC63=11,11,IF('Vessel List A'!HC63=12,12,IF('Vessel List A'!HC63=13,13,IF('Vessel List A'!HC63=14,14,IF('Vessel List A'!HC63=15,15,IF('Vessel List A'!HC63=16,16,0)))))))))))))))))=0," ",VALUE(IF('Vessel List A'!HC63=1,1,IF('Vessel List A'!HC63=2,2,IF('Vessel List A'!HC63=3,3,IF('Vessel List A'!HC63=4,4,IF('Vessel List A'!HC63=5,5,IF('Vessel List A'!HC63=6,6,IF('Vessel List A'!HC63=7,7,IF('Vessel List A'!HC63=8,8,IF('Vessel List A'!HC63=9,9,IF('Vessel List A'!HC63=10,10,IF('Vessel List A'!HC63=11,11,IF('Vessel List A'!HC63=12,12,IF('Vessel List A'!HC63=13,13,IF('Vessel List A'!HC63=14,14,IF('Vessel List A'!HC63=15,15,IF('Vessel List A'!HC63=16,16,0))))))))))))))))))</f>
        <v xml:space="preserve"> </v>
      </c>
      <c r="DK64" s="154"/>
      <c r="DL64" s="158"/>
      <c r="DM64" s="390" t="str">
        <f t="shared" si="32"/>
        <v/>
      </c>
      <c r="DN64" s="158"/>
      <c r="DO64" s="137"/>
      <c r="DP64" s="388" t="str">
        <f t="shared" si="33"/>
        <v/>
      </c>
      <c r="DQ64" s="157" t="str">
        <f>IF(VALUE(IF('Vessel List A'!HP63=1,1,IF('Vessel List A'!HP63=2,2,IF('Vessel List A'!HP63=3,3,IF('Vessel List A'!HP63=4,4,IF('Vessel List A'!HP63=5,5,IF('Vessel List A'!HP63=6,6,IF('Vessel List A'!HP63=7,7,IF('Vessel List A'!HP63=8,8,IF('Vessel List A'!HP63=9,9,IF('Vessel List A'!HP63=10,10,IF('Vessel List A'!HP63=11,11,IF('Vessel List A'!HP63=12,12,IF('Vessel List A'!HP63=13,13,IF('Vessel List A'!HP63=14,14,IF('Vessel List A'!HP63=15,15,IF('Vessel List A'!HP63=16,16,0)))))))))))))))))=0," ",VALUE(IF('Vessel List A'!HP63=1,1,IF('Vessel List A'!HP63=2,2,IF('Vessel List A'!HP63=3,3,IF('Vessel List A'!HP63=4,4,IF('Vessel List A'!HP63=5,5,IF('Vessel List A'!HP63=6,6,IF('Vessel List A'!HP63=7,7,IF('Vessel List A'!HP63=8,8,IF('Vessel List A'!HP63=9,9,IF('Vessel List A'!HP63=10,10,IF('Vessel List A'!HP63=11,11,IF('Vessel List A'!HP63=12,12,IF('Vessel List A'!HP63=13,13,IF('Vessel List A'!HP63=14,14,IF('Vessel List A'!HP63=15,15,IF('Vessel List A'!HP63=16,16,0))))))))))))))))))</f>
        <v xml:space="preserve"> </v>
      </c>
      <c r="DR64" s="154"/>
      <c r="DS64" s="158"/>
      <c r="DT64" s="390" t="str">
        <f t="shared" si="34"/>
        <v/>
      </c>
      <c r="DU64" s="158"/>
      <c r="DV64" s="137"/>
      <c r="DW64" s="388" t="str">
        <f t="shared" si="35"/>
        <v/>
      </c>
      <c r="DX64" s="157" t="str">
        <f>IF(VALUE(IF('Vessel List A'!IC63=1,1,IF('Vessel List A'!IC63=2,2,IF('Vessel List A'!IC63=3,3,IF('Vessel List A'!IC63=4,4,IF('Vessel List A'!IC63=5,5,IF('Vessel List A'!IC63=6,6,IF('Vessel List A'!IC63=7,7,IF('Vessel List A'!IC63=8,8,IF('Vessel List A'!IC63=9,9,IF('Vessel List A'!IC63=10,10,IF('Vessel List A'!IC63=11,11,IF('Vessel List A'!IC63=12,12,IF('Vessel List A'!IC63=13,13,IF('Vessel List A'!IC63=14,14,IF('Vessel List A'!IC63=15,15,IF('Vessel List A'!IC63=16,16,0)))))))))))))))))=0," ",VALUE(IF('Vessel List A'!IC63=1,1,IF('Vessel List A'!IC63=2,2,IF('Vessel List A'!IC63=3,3,IF('Vessel List A'!IC63=4,4,IF('Vessel List A'!IC63=5,5,IF('Vessel List A'!IC63=6,6,IF('Vessel List A'!IC63=7,7,IF('Vessel List A'!IC63=8,8,IF('Vessel List A'!IC63=9,9,IF('Vessel List A'!IC63=10,10,IF('Vessel List A'!IC63=11,11,IF('Vessel List A'!IC63=12,12,IF('Vessel List A'!IC63=13,13,IF('Vessel List A'!IC63=14,14,IF('Vessel List A'!IC63=15,15,IF('Vessel List A'!IC63=16,16,0))))))))))))))))))</f>
        <v xml:space="preserve"> </v>
      </c>
      <c r="DY64" s="154"/>
      <c r="DZ64" s="158"/>
      <c r="EA64" s="390" t="str">
        <f t="shared" si="36"/>
        <v/>
      </c>
      <c r="EB64" s="158"/>
      <c r="EC64" s="137"/>
      <c r="ED64" s="388" t="str">
        <f t="shared" si="37"/>
        <v/>
      </c>
      <c r="EE64" s="157" t="str">
        <f>IF(VALUE(IF('Vessel List A'!IP63=1,1,IF('Vessel List A'!IP63=2,2,IF('Vessel List A'!IP63=3,3,IF('Vessel List A'!IP63=4,4,IF('Vessel List A'!IP63=5,5,IF('Vessel List A'!IP63=6,6,IF('Vessel List A'!IP63=7,7,IF('Vessel List A'!IP63=8,8,IF('Vessel List A'!IP63=9,9,IF('Vessel List A'!IP63=10,10,IF('Vessel List A'!IP63=11,11,IF('Vessel List A'!IP63=12,12,IF('Vessel List A'!IP63=13,13,IF('Vessel List A'!IP63=14,14,IF('Vessel List A'!IP63=15,15,IF('Vessel List A'!IP63=16,16,0)))))))))))))))))=0," ",VALUE(IF('Vessel List A'!IP63=1,1,IF('Vessel List A'!IP63=2,2,IF('Vessel List A'!IP63=3,3,IF('Vessel List A'!IP63=4,4,IF('Vessel List A'!IP63=5,5,IF('Vessel List A'!IP63=6,6,IF('Vessel List A'!IP63=7,7,IF('Vessel List A'!IP63=8,8,IF('Vessel List A'!IP63=9,9,IF('Vessel List A'!IP63=10,10,IF('Vessel List A'!IP63=11,11,IF('Vessel List A'!IP63=12,12,IF('Vessel List A'!IP63=13,13,IF('Vessel List A'!IP63=14,14,IF('Vessel List A'!IP63=15,15,IF('Vessel List A'!IP63=16,16,0))))))))))))))))))</f>
        <v xml:space="preserve"> </v>
      </c>
      <c r="EF64" s="154"/>
      <c r="EG64" s="158"/>
      <c r="EH64" s="390" t="str">
        <f t="shared" si="38"/>
        <v/>
      </c>
      <c r="EI64" s="158"/>
      <c r="EJ64" s="137"/>
      <c r="EK64" s="397" t="str">
        <f t="shared" si="39"/>
        <v/>
      </c>
      <c r="EL64" s="144"/>
      <c r="EM64" s="157" t="str">
        <f>IF(VALUE(IF('Vessel List B'!C63=1,1,IF('Vessel List B'!C63=2,2,IF('Vessel List B'!C63=3,3,IF('Vessel List B'!C63=4,4,IF('Vessel List B'!C63=5,5,IF('Vessel List B'!C63=6,6,IF('Vessel List B'!C63=7,7,IF('Vessel List B'!C63=8,8,IF('Vessel List B'!C63=9,9,IF('Vessel List B'!C63=10,10,IF('Vessel List B'!C63=11,11,IF('Vessel List B'!C63=12,12,IF('Vessel List B'!C63=13,13,IF('Vessel List B'!C63=14,14,IF('Vessel List B'!C63=15,15,IF('Vessel List B'!C63=16,16,0)))))))))))))))))=0," ",VALUE(IF('Vessel List B'!C63=1,1,IF('Vessel List B'!C63=2,2,IF('Vessel List B'!C63=3,3,IF('Vessel List B'!C63=4,4,IF('Vessel List B'!C63=5,5,IF('Vessel List B'!C63=6,6,IF('Vessel List B'!C63=7,7,IF('Vessel List B'!C63=8,8,IF('Vessel List B'!C63=9,9,IF('Vessel List B'!C63=10,10,IF('Vessel List B'!C63=11,11,IF('Vessel List B'!C63=12,12,IF('Vessel List B'!C63=13,13,IF('Vessel List B'!C63=14,14,IF('Vessel List B'!C63=15,15,IF('Vessel List B'!C63=16,16,0))))))))))))))))))</f>
        <v xml:space="preserve"> </v>
      </c>
      <c r="EN64" s="154"/>
      <c r="EO64" s="158"/>
      <c r="EP64" s="390" t="str">
        <f t="shared" si="40"/>
        <v/>
      </c>
      <c r="EQ64" s="158"/>
      <c r="ER64" s="137"/>
      <c r="ES64" s="388" t="str">
        <f t="shared" si="41"/>
        <v/>
      </c>
      <c r="ET64" s="157" t="str">
        <f>IF(VALUE(IF('Vessel List B'!P63=1,1,IF('Vessel List B'!P63=2,2,IF('Vessel List B'!P63=3,3,IF('Vessel List B'!P63=4,4,IF('Vessel List B'!P63=5,5,IF('Vessel List B'!P63=6,6,IF('Vessel List B'!P63=7,7,IF('Vessel List B'!P63=8,8,IF('Vessel List B'!P63=9,9,IF('Vessel List B'!P63=10,10,IF('Vessel List B'!P63=11,11,IF('Vessel List B'!P63=12,12,IF('Vessel List B'!P63=13,13,IF('Vessel List B'!P63=14,14,IF('Vessel List B'!P63=15,15,IF('Vessel List B'!P63=16,16,0)))))))))))))))))=0," ",VALUE(IF('Vessel List B'!P63=1,1,IF('Vessel List B'!P63=2,2,IF('Vessel List B'!P63=3,3,IF('Vessel List B'!P63=4,4,IF('Vessel List B'!P63=5,5,IF('Vessel List B'!P63=6,6,IF('Vessel List B'!P63=7,7,IF('Vessel List B'!P63=8,8,IF('Vessel List B'!P63=9,9,IF('Vessel List B'!P63=10,10,IF('Vessel List B'!P63=11,11,IF('Vessel List B'!P63=12,12,IF('Vessel List B'!P63=13,13,IF('Vessel List B'!P63=14,14,IF('Vessel List B'!P63=15,15,IF('Vessel List B'!P63=16,16,0))))))))))))))))))</f>
        <v xml:space="preserve"> </v>
      </c>
      <c r="EU64" s="154"/>
      <c r="EV64" s="158"/>
      <c r="EW64" s="390" t="str">
        <f t="shared" si="42"/>
        <v/>
      </c>
      <c r="EX64" s="158"/>
      <c r="EY64" s="137"/>
      <c r="EZ64" s="388" t="str">
        <f t="shared" si="43"/>
        <v/>
      </c>
      <c r="FA64" s="157" t="str">
        <f>IF(VALUE(IF('Vessel List B'!AC63=1,1,IF('Vessel List B'!AC63=2,2,IF('Vessel List B'!AC63=3,3,IF('Vessel List B'!AC63=4,4,IF('Vessel List B'!AC63=5,5,IF('Vessel List B'!AC63=6,6,IF('Vessel List B'!AC63=7,7,IF('Vessel List B'!AC63=8,8,IF('Vessel List B'!AC63=9,9,IF('Vessel List B'!AC63=10,10,IF('Vessel List B'!AC63=11,11,IF('Vessel List B'!AC63=12,12,IF('Vessel List B'!AC63=13,13,IF('Vessel List B'!AC63=14,14,IF('Vessel List B'!AC63=15,15,IF('Vessel List B'!AC63=16,16,0)))))))))))))))))=0," ",VALUE(IF('Vessel List B'!AC63=1,1,IF('Vessel List B'!AC63=2,2,IF('Vessel List B'!AC63=3,3,IF('Vessel List B'!AC63=4,4,IF('Vessel List B'!AC63=5,5,IF('Vessel List B'!AC63=6,6,IF('Vessel List B'!AC63=7,7,IF('Vessel List B'!AC63=8,8,IF('Vessel List B'!AC63=9,9,IF('Vessel List B'!AC63=10,10,IF('Vessel List B'!AC63=11,11,IF('Vessel List B'!AC63=12,12,IF('Vessel List B'!AC63=13,13,IF('Vessel List B'!AC63=14,14,IF('Vessel List B'!AC63=15,15,IF('Vessel List B'!AC63=16,16,0))))))))))))))))))</f>
        <v xml:space="preserve"> </v>
      </c>
      <c r="FB64" s="154"/>
      <c r="FC64" s="158"/>
      <c r="FD64" s="390" t="str">
        <f t="shared" si="44"/>
        <v/>
      </c>
      <c r="FE64" s="158"/>
      <c r="FF64" s="137"/>
      <c r="FG64" s="388" t="str">
        <f t="shared" si="45"/>
        <v/>
      </c>
      <c r="FH64" s="157" t="str">
        <f>IF(VALUE(IF('Vessel List B'!AP63=1,1,IF('Vessel List B'!AP63=2,2,IF('Vessel List B'!AP63=3,3,IF('Vessel List B'!AP63=4,4,IF('Vessel List B'!AP63=5,5,IF('Vessel List B'!AP63=6,6,IF('Vessel List B'!AP63=7,7,IF('Vessel List B'!AP63=8,8,IF('Vessel List B'!AP63=9,9,IF('Vessel List B'!AP63=10,10,IF('Vessel List B'!AP63=11,11,IF('Vessel List B'!AP63=12,12,IF('Vessel List B'!AP63=13,13,IF('Vessel List B'!AP63=14,14,IF('Vessel List B'!AP63=15,15,IF('Vessel List B'!AP63=16,16,0)))))))))))))))))=0," ",VALUE(IF('Vessel List B'!AP63=1,1,IF('Vessel List B'!AP63=2,2,IF('Vessel List B'!AP63=3,3,IF('Vessel List B'!AP63=4,4,IF('Vessel List B'!AP63=5,5,IF('Vessel List B'!AP63=6,6,IF('Vessel List B'!AP63=7,7,IF('Vessel List B'!AP63=8,8,IF('Vessel List B'!AP63=9,9,IF('Vessel List B'!AP63=10,10,IF('Vessel List B'!AP63=11,11,IF('Vessel List B'!AP63=12,12,IF('Vessel List B'!AP63=13,13,IF('Vessel List B'!AP63=14,14,IF('Vessel List B'!AP63=15,15,IF('Vessel List B'!AP63=16,16,0))))))))))))))))))</f>
        <v xml:space="preserve"> </v>
      </c>
      <c r="FI64" s="154"/>
      <c r="FJ64" s="158"/>
      <c r="FK64" s="390" t="str">
        <f t="shared" si="46"/>
        <v/>
      </c>
      <c r="FL64" s="158"/>
      <c r="FM64" s="137"/>
      <c r="FN64" s="388" t="str">
        <f t="shared" si="47"/>
        <v/>
      </c>
      <c r="FO64" s="157" t="str">
        <f>IF(VALUE(IF('Vessel List B'!BC63=1,1,IF('Vessel List B'!BC63=2,2,IF('Vessel List B'!BC63=3,3,IF('Vessel List B'!BC63=4,4,IF('Vessel List B'!BC63=5,5,IF('Vessel List B'!BC63=6,6,IF('Vessel List B'!BC63=7,7,IF('Vessel List B'!BC63=8,8,IF('Vessel List B'!BC63=9,9,IF('Vessel List B'!BC63=10,10,IF('Vessel List B'!BC63=11,11,IF('Vessel List B'!BC63=12,12,IF('Vessel List B'!BC63=13,13,IF('Vessel List B'!BC63=14,14,IF('Vessel List B'!BC63=15,15,IF('Vessel List B'!BC63=16,16,0)))))))))))))))))=0," ",VALUE(IF('Vessel List B'!BC63=1,1,IF('Vessel List B'!BC63=2,2,IF('Vessel List B'!BC63=3,3,IF('Vessel List B'!BC63=4,4,IF('Vessel List B'!BC63=5,5,IF('Vessel List B'!BC63=6,6,IF('Vessel List B'!BC63=7,7,IF('Vessel List B'!BC63=8,8,IF('Vessel List B'!BC63=9,9,IF('Vessel List B'!BC63=10,10,IF('Vessel List B'!BC63=11,11,IF('Vessel List B'!BC63=12,12,IF('Vessel List B'!BC63=13,13,IF('Vessel List B'!BC63=14,14,IF('Vessel List B'!BC63=15,15,IF('Vessel List B'!BC63=16,16,0))))))))))))))))))</f>
        <v xml:space="preserve"> </v>
      </c>
      <c r="FP64" s="154"/>
      <c r="FQ64" s="158"/>
      <c r="FR64" s="390" t="str">
        <f t="shared" si="48"/>
        <v/>
      </c>
      <c r="FS64" s="158"/>
      <c r="FT64" s="137"/>
      <c r="FU64" s="388" t="str">
        <f t="shared" si="49"/>
        <v/>
      </c>
      <c r="FV64" s="157" t="str">
        <f>IF(VALUE(IF('Vessel List B'!BP63=1,1,IF('Vessel List B'!BP63=2,2,IF('Vessel List B'!BP63=3,3,IF('Vessel List B'!BP63=4,4,IF('Vessel List B'!BP63=5,5,IF('Vessel List B'!BP63=6,6,IF('Vessel List B'!BP63=7,7,IF('Vessel List B'!BP63=8,8,IF('Vessel List B'!BP63=9,9,IF('Vessel List B'!BP63=10,10,IF('Vessel List B'!BP63=11,11,IF('Vessel List B'!BP63=12,12,IF('Vessel List B'!BP63=13,13,IF('Vessel List B'!BP63=14,14,IF('Vessel List B'!BP63=15,15,IF('Vessel List B'!BP63=16,16,0)))))))))))))))))=0," ",VALUE(IF('Vessel List B'!BP63=1,1,IF('Vessel List B'!BP63=2,2,IF('Vessel List B'!BP63=3,3,IF('Vessel List B'!BP63=4,4,IF('Vessel List B'!BP63=5,5,IF('Vessel List B'!BP63=6,6,IF('Vessel List B'!BP63=7,7,IF('Vessel List B'!BP63=8,8,IF('Vessel List B'!BP63=9,9,IF('Vessel List B'!BP63=10,10,IF('Vessel List B'!BP63=11,11,IF('Vessel List B'!BP63=12,12,IF('Vessel List B'!BP63=13,13,IF('Vessel List B'!BP63=14,14,IF('Vessel List B'!BP63=15,15,IF('Vessel List B'!BP63=16,16,0))))))))))))))))))</f>
        <v xml:space="preserve"> </v>
      </c>
      <c r="FW64" s="154"/>
      <c r="FX64" s="158"/>
      <c r="FY64" s="390" t="str">
        <f t="shared" si="50"/>
        <v/>
      </c>
      <c r="FZ64" s="158"/>
      <c r="GA64" s="137"/>
      <c r="GB64" s="388" t="str">
        <f t="shared" si="51"/>
        <v/>
      </c>
      <c r="GC64" s="157" t="str">
        <f>IF(VALUE(IF('Vessel List B'!CC63=1,1,IF('Vessel List B'!CC63=2,2,IF('Vessel List B'!CC63=3,3,IF('Vessel List B'!CC63=4,4,IF('Vessel List B'!CC63=5,5,IF('Vessel List B'!CC63=6,6,IF('Vessel List B'!CC63=7,7,IF('Vessel List B'!CC63=8,8,IF('Vessel List B'!CC63=9,9,IF('Vessel List B'!CC63=10,10,IF('Vessel List B'!CC63=11,11,IF('Vessel List B'!CC63=12,12,IF('Vessel List B'!CC63=13,13,IF('Vessel List B'!CC63=14,14,IF('Vessel List B'!CC63=15,15,IF('Vessel List B'!CC63=16,16,0)))))))))))))))))=0," ",VALUE(IF('Vessel List B'!CC63=1,1,IF('Vessel List B'!CC63=2,2,IF('Vessel List B'!CC63=3,3,IF('Vessel List B'!CC63=4,4,IF('Vessel List B'!CC63=5,5,IF('Vessel List B'!CC63=6,6,IF('Vessel List B'!CC63=7,7,IF('Vessel List B'!CC63=8,8,IF('Vessel List B'!CC63=9,9,IF('Vessel List B'!CC63=10,10,IF('Vessel List B'!CC63=11,11,IF('Vessel List B'!CC63=12,12,IF('Vessel List B'!CC63=13,13,IF('Vessel List B'!CC63=14,14,IF('Vessel List B'!CC63=15,15,IF('Vessel List B'!CC63=16,16,0))))))))))))))))))</f>
        <v xml:space="preserve"> </v>
      </c>
      <c r="GD64" s="154"/>
      <c r="GE64" s="158"/>
      <c r="GF64" s="390" t="str">
        <f t="shared" si="52"/>
        <v/>
      </c>
      <c r="GG64" s="158"/>
      <c r="GH64" s="137"/>
      <c r="GI64" s="388" t="str">
        <f t="shared" si="53"/>
        <v/>
      </c>
      <c r="GJ64" s="157" t="str">
        <f>IF(VALUE(IF('Vessel List B'!CP63=1,1,IF('Vessel List B'!CP63=2,2,IF('Vessel List B'!CP63=3,3,IF('Vessel List B'!CP63=4,4,IF('Vessel List B'!CP63=5,5,IF('Vessel List B'!CP63=6,6,IF('Vessel List B'!CP63=7,7,IF('Vessel List B'!CP63=8,8,IF('Vessel List B'!CP63=9,9,IF('Vessel List B'!CP63=10,10,IF('Vessel List B'!CP63=11,11,IF('Vessel List B'!CP63=12,12,IF('Vessel List B'!CP63=13,13,IF('Vessel List B'!CP63=14,14,IF('Vessel List B'!CP63=15,15,IF('Vessel List B'!CP63=16,16,0)))))))))))))))))=0," ",VALUE(IF('Vessel List B'!CP63=1,1,IF('Vessel List B'!CP63=2,2,IF('Vessel List B'!CP63=3,3,IF('Vessel List B'!CP63=4,4,IF('Vessel List B'!CP63=5,5,IF('Vessel List B'!CP63=6,6,IF('Vessel List B'!CP63=7,7,IF('Vessel List B'!CP63=8,8,IF('Vessel List B'!CP63=9,9,IF('Vessel List B'!CP63=10,10,IF('Vessel List B'!CP63=11,11,IF('Vessel List B'!CP63=12,12,IF('Vessel List B'!CP63=13,13,IF('Vessel List B'!CP63=14,14,IF('Vessel List B'!CP63=15,15,IF('Vessel List B'!CP63=16,16,0))))))))))))))))))</f>
        <v xml:space="preserve"> </v>
      </c>
      <c r="GK64" s="154"/>
      <c r="GL64" s="158"/>
      <c r="GM64" s="390" t="str">
        <f t="shared" si="54"/>
        <v/>
      </c>
      <c r="GN64" s="158"/>
      <c r="GO64" s="137"/>
      <c r="GP64" s="388" t="str">
        <f t="shared" si="55"/>
        <v/>
      </c>
      <c r="GQ64" s="157" t="str">
        <f>IF(VALUE(IF('Vessel List B'!DC63=1,1,IF('Vessel List B'!DC63=2,2,IF('Vessel List B'!DC63=3,3,IF('Vessel List B'!DC63=4,4,IF('Vessel List B'!DC63=5,5,IF('Vessel List B'!DC63=6,6,IF('Vessel List B'!DC63=7,7,IF('Vessel List B'!DC63=8,8,IF('Vessel List B'!DC63=9,9,IF('Vessel List B'!DC63=10,10,IF('Vessel List B'!DC63=11,11,IF('Vessel List B'!DC63=12,12,IF('Vessel List B'!DC63=13,13,IF('Vessel List B'!DC63=14,14,IF('Vessel List B'!DC63=15,15,IF('Vessel List B'!DC63=16,16,0)))))))))))))))))=0," ",VALUE(IF('Vessel List B'!DC63=1,1,IF('Vessel List B'!DC63=2,2,IF('Vessel List B'!DC63=3,3,IF('Vessel List B'!DC63=4,4,IF('Vessel List B'!DC63=5,5,IF('Vessel List B'!DC63=6,6,IF('Vessel List B'!DC63=7,7,IF('Vessel List B'!DC63=8,8,IF('Vessel List B'!DC63=9,9,IF('Vessel List B'!DC63=10,10,IF('Vessel List B'!DC63=11,11,IF('Vessel List B'!DC63=12,12,IF('Vessel List B'!DC63=13,13,IF('Vessel List B'!DC63=14,14,IF('Vessel List B'!DC63=15,15,IF('Vessel List B'!DC63=16,16,0))))))))))))))))))</f>
        <v xml:space="preserve"> </v>
      </c>
      <c r="GR64" s="154"/>
      <c r="GS64" s="158"/>
      <c r="GT64" s="390" t="str">
        <f t="shared" si="56"/>
        <v/>
      </c>
      <c r="GU64" s="158"/>
      <c r="GV64" s="137"/>
      <c r="GW64" s="388" t="str">
        <f t="shared" si="57"/>
        <v/>
      </c>
      <c r="GX64" s="157" t="str">
        <f>IF(VALUE(IF('Vessel List B'!DP63=1,1,IF('Vessel List B'!DP63=2,2,IF('Vessel List B'!DP63=3,3,IF('Vessel List B'!DP63=4,4,IF('Vessel List B'!DP63=5,5,IF('Vessel List B'!DP63=6,6,IF('Vessel List B'!DP63=7,7,IF('Vessel List B'!DP63=8,8,IF('Vessel List B'!DP63=9,9,IF('Vessel List B'!DP63=10,10,IF('Vessel List B'!DP63=11,11,IF('Vessel List B'!DP63=12,12,IF('Vessel List B'!DP63=13,13,IF('Vessel List B'!DP63=14,14,IF('Vessel List B'!DP63=15,15,IF('Vessel List B'!DP63=16,16,0)))))))))))))))))=0," ",VALUE(IF('Vessel List B'!DP63=1,1,IF('Vessel List B'!DP63=2,2,IF('Vessel List B'!DP63=3,3,IF('Vessel List B'!DP63=4,4,IF('Vessel List B'!DP63=5,5,IF('Vessel List B'!DP63=6,6,IF('Vessel List B'!DP63=7,7,IF('Vessel List B'!DP63=8,8,IF('Vessel List B'!DP63=9,9,IF('Vessel List B'!DP63=10,10,IF('Vessel List B'!DP63=11,11,IF('Vessel List B'!DP63=12,12,IF('Vessel List B'!DP63=13,13,IF('Vessel List B'!DP63=14,14,IF('Vessel List B'!DP63=15,15,IF('Vessel List B'!DP63=16,16,0))))))))))))))))))</f>
        <v xml:space="preserve"> </v>
      </c>
      <c r="GY64" s="154"/>
      <c r="GZ64" s="158"/>
      <c r="HA64" s="390" t="str">
        <f t="shared" si="58"/>
        <v/>
      </c>
      <c r="HB64" s="158"/>
      <c r="HC64" s="137"/>
      <c r="HD64" s="388" t="str">
        <f t="shared" si="59"/>
        <v/>
      </c>
      <c r="HE64" s="157" t="str">
        <f>IF(VALUE(IF('Vessel List B'!EC63=1,1,IF('Vessel List B'!EC63=2,2,IF('Vessel List B'!EC63=3,3,IF('Vessel List B'!EC63=4,4,IF('Vessel List B'!EC63=5,5,IF('Vessel List B'!EC63=6,6,IF('Vessel List B'!EC63=7,7,IF('Vessel List B'!EC63=8,8,IF('Vessel List B'!EC63=9,9,IF('Vessel List B'!EC63=10,10,IF('Vessel List B'!EC63=11,11,IF('Vessel List B'!EC63=12,12,IF('Vessel List B'!EC63=13,13,IF('Vessel List B'!EC63=14,14,IF('Vessel List B'!EC63=15,15,IF('Vessel List B'!EC63=16,16,0)))))))))))))))))=0," ",VALUE(IF('Vessel List B'!EC63=1,1,IF('Vessel List B'!EC63=2,2,IF('Vessel List B'!EC63=3,3,IF('Vessel List B'!EC63=4,4,IF('Vessel List B'!EC63=5,5,IF('Vessel List B'!EC63=6,6,IF('Vessel List B'!EC63=7,7,IF('Vessel List B'!EC63=8,8,IF('Vessel List B'!EC63=9,9,IF('Vessel List B'!EC63=10,10,IF('Vessel List B'!EC63=11,11,IF('Vessel List B'!EC63=12,12,IF('Vessel List B'!EC63=13,13,IF('Vessel List B'!EC63=14,14,IF('Vessel List B'!EC63=15,15,IF('Vessel List B'!EC63=16,16,0))))))))))))))))))</f>
        <v xml:space="preserve"> </v>
      </c>
      <c r="HF64" s="154"/>
      <c r="HG64" s="158"/>
      <c r="HH64" s="390" t="str">
        <f t="shared" si="60"/>
        <v/>
      </c>
      <c r="HI64" s="158"/>
      <c r="HJ64" s="137"/>
      <c r="HK64" s="388" t="str">
        <f t="shared" si="61"/>
        <v/>
      </c>
      <c r="HL64" s="157" t="str">
        <f>IF(VALUE(IF('Vessel List B'!EP63=1,1,IF('Vessel List B'!EP63=2,2,IF('Vessel List B'!EP63=3,3,IF('Vessel List B'!EP63=4,4,IF('Vessel List B'!EP63=5,5,IF('Vessel List B'!EP63=6,6,IF('Vessel List B'!EP63=7,7,IF('Vessel List B'!EP63=8,8,IF('Vessel List B'!EP63=9,9,IF('Vessel List B'!EP63=10,10,IF('Vessel List B'!EP63=11,11,IF('Vessel List B'!EP63=12,12,IF('Vessel List B'!EP63=13,13,IF('Vessel List B'!EP63=14,14,IF('Vessel List B'!EP63=15,15,IF('Vessel List B'!EP63=16,16,0)))))))))))))))))=0," ",VALUE(IF('Vessel List B'!EP63=1,1,IF('Vessel List B'!EP63=2,2,IF('Vessel List B'!EP63=3,3,IF('Vessel List B'!EP63=4,4,IF('Vessel List B'!EP63=5,5,IF('Vessel List B'!EP63=6,6,IF('Vessel List B'!EP63=7,7,IF('Vessel List B'!EP63=8,8,IF('Vessel List B'!EP63=9,9,IF('Vessel List B'!EP63=10,10,IF('Vessel List B'!EP63=11,11,IF('Vessel List B'!EP63=12,12,IF('Vessel List B'!EP63=13,13,IF('Vessel List B'!EP63=14,14,IF('Vessel List B'!EP63=15,15,IF('Vessel List B'!EP63=16,16,0))))))))))))))))))</f>
        <v xml:space="preserve"> </v>
      </c>
      <c r="HM64" s="154"/>
      <c r="HN64" s="158"/>
      <c r="HO64" s="390" t="str">
        <f t="shared" si="62"/>
        <v/>
      </c>
      <c r="HP64" s="158"/>
      <c r="HQ64" s="137"/>
      <c r="HR64" s="388" t="str">
        <f t="shared" si="63"/>
        <v/>
      </c>
      <c r="HS64" s="157" t="str">
        <f>IF(VALUE(IF('Vessel List B'!FC63=1,1,IF('Vessel List B'!FC63=2,2,IF('Vessel List B'!FC63=3,3,IF('Vessel List B'!FC63=4,4,IF('Vessel List B'!FC63=5,5,IF('Vessel List B'!FC63=6,6,IF('Vessel List B'!FC63=7,7,IF('Vessel List B'!FC63=8,8,IF('Vessel List B'!FC63=9,9,IF('Vessel List B'!FC63=10,10,IF('Vessel List B'!FC63=11,11,IF('Vessel List B'!FC63=12,12,IF('Vessel List B'!FC63=13,13,IF('Vessel List B'!FC63=14,14,IF('Vessel List B'!FC63=15,15,IF('Vessel List B'!FC63=16,16,0)))))))))))))))))=0," ",VALUE(IF('Vessel List B'!FC63=1,1,IF('Vessel List B'!FC63=2,2,IF('Vessel List B'!FC63=3,3,IF('Vessel List B'!FC63=4,4,IF('Vessel List B'!FC63=5,5,IF('Vessel List B'!FC63=6,6,IF('Vessel List B'!FC63=7,7,IF('Vessel List B'!FC63=8,8,IF('Vessel List B'!FC63=9,9,IF('Vessel List B'!FC63=10,10,IF('Vessel List B'!FC63=11,11,IF('Vessel List B'!FC63=12,12,IF('Vessel List B'!FC63=13,13,IF('Vessel List B'!FC63=14,14,IF('Vessel List B'!FC63=15,15,IF('Vessel List B'!FC63=16,16,0))))))))))))))))))</f>
        <v xml:space="preserve"> </v>
      </c>
      <c r="HT64" s="154"/>
      <c r="HU64" s="158"/>
      <c r="HV64" s="390" t="str">
        <f t="shared" si="64"/>
        <v/>
      </c>
      <c r="HW64" s="158"/>
      <c r="HX64" s="137"/>
      <c r="HY64" s="388" t="str">
        <f t="shared" si="65"/>
        <v/>
      </c>
      <c r="HZ64" s="157" t="str">
        <f>IF(VALUE(IF('Vessel List B'!FP63=1,1,IF('Vessel List B'!FP63=2,2,IF('Vessel List B'!FP63=3,3,IF('Vessel List B'!FP63=4,4,IF('Vessel List B'!FP63=5,5,IF('Vessel List B'!FP63=6,6,IF('Vessel List B'!FP63=7,7,IF('Vessel List B'!FP63=8,8,IF('Vessel List B'!FP63=9,9,IF('Vessel List B'!FP63=10,10,IF('Vessel List B'!FP63=11,11,IF('Vessel List B'!FP63=12,12,IF('Vessel List B'!FP63=13,13,IF('Vessel List B'!FP63=14,14,IF('Vessel List B'!FP63=15,15,IF('Vessel List B'!FP63=16,16,0)))))))))))))))))=0," ",VALUE(IF('Vessel List B'!FP63=1,1,IF('Vessel List B'!FP63=2,2,IF('Vessel List B'!FP63=3,3,IF('Vessel List B'!FP63=4,4,IF('Vessel List B'!FP63=5,5,IF('Vessel List B'!FP63=6,6,IF('Vessel List B'!FP63=7,7,IF('Vessel List B'!FP63=8,8,IF('Vessel List B'!FP63=9,9,IF('Vessel List B'!FP63=10,10,IF('Vessel List B'!FP63=11,11,IF('Vessel List B'!FP63=12,12,IF('Vessel List B'!FP63=13,13,IF('Vessel List B'!FP63=14,14,IF('Vessel List B'!FP63=15,15,IF('Vessel List B'!FP63=16,16,0))))))))))))))))))</f>
        <v xml:space="preserve"> </v>
      </c>
      <c r="IA64" s="154"/>
      <c r="IB64" s="158"/>
      <c r="IC64" s="390" t="str">
        <f t="shared" si="66"/>
        <v/>
      </c>
      <c r="ID64" s="158"/>
      <c r="IE64" s="137"/>
      <c r="IF64" s="388" t="str">
        <f t="shared" si="67"/>
        <v/>
      </c>
      <c r="IG64" s="157" t="str">
        <f>IF(VALUE(IF('Vessel List B'!GC63=1,1,IF('Vessel List B'!GC63=2,2,IF('Vessel List B'!GC63=3,3,IF('Vessel List B'!GC63=4,4,IF('Vessel List B'!GC63=5,5,IF('Vessel List B'!GC63=6,6,IF('Vessel List B'!GC63=7,7,IF('Vessel List B'!GC63=8,8,IF('Vessel List B'!GC63=9,9,IF('Vessel List B'!GC63=10,10,IF('Vessel List B'!GC63=11,11,IF('Vessel List B'!GC63=12,12,IF('Vessel List B'!GC63=13,13,IF('Vessel List B'!GC63=14,14,IF('Vessel List B'!GC63=15,15,IF('Vessel List B'!GC63=16,16,0)))))))))))))))))=0," ",VALUE(IF('Vessel List B'!GC63=1,1,IF('Vessel List B'!GC63=2,2,IF('Vessel List B'!GC63=3,3,IF('Vessel List B'!GC63=4,4,IF('Vessel List B'!GC63=5,5,IF('Vessel List B'!GC63=6,6,IF('Vessel List B'!GC63=7,7,IF('Vessel List B'!GC63=8,8,IF('Vessel List B'!GC63=9,9,IF('Vessel List B'!GC63=10,10,IF('Vessel List B'!GC63=11,11,IF('Vessel List B'!GC63=12,12,IF('Vessel List B'!GC63=13,13,IF('Vessel List B'!GC63=14,14,IF('Vessel List B'!GC63=15,15,IF('Vessel List B'!GC63=16,16,0))))))))))))))))))</f>
        <v xml:space="preserve"> </v>
      </c>
      <c r="IH64" s="154"/>
      <c r="II64" s="158"/>
      <c r="IJ64" s="390" t="str">
        <f t="shared" si="68"/>
        <v/>
      </c>
      <c r="IK64" s="158"/>
      <c r="IL64" s="137"/>
      <c r="IM64" s="388" t="str">
        <f t="shared" si="69"/>
        <v/>
      </c>
      <c r="IN64" s="157" t="str">
        <f>IF(VALUE(IF('Vessel List B'!GP63=1,1,IF('Vessel List B'!GP63=2,2,IF('Vessel List B'!GP63=3,3,IF('Vessel List B'!GP63=4,4,IF('Vessel List B'!GP63=5,5,IF('Vessel List B'!GP63=6,6,IF('Vessel List B'!GP63=7,7,IF('Vessel List B'!GP63=8,8,IF('Vessel List B'!GP63=9,9,IF('Vessel List B'!GP63=10,10,IF('Vessel List B'!GP63=11,11,IF('Vessel List B'!GP63=12,12,IF('Vessel List B'!GP63=13,13,IF('Vessel List B'!GP63=14,14,IF('Vessel List B'!GP63=15,15,IF('Vessel List B'!GP63=16,16,0)))))))))))))))))=0," ",VALUE(IF('Vessel List B'!GP63=1,1,IF('Vessel List B'!GP63=2,2,IF('Vessel List B'!GP63=3,3,IF('Vessel List B'!GP63=4,4,IF('Vessel List B'!GP63=5,5,IF('Vessel List B'!GP63=6,6,IF('Vessel List B'!GP63=7,7,IF('Vessel List B'!GP63=8,8,IF('Vessel List B'!GP63=9,9,IF('Vessel List B'!GP63=10,10,IF('Vessel List B'!GP63=11,11,IF('Vessel List B'!GP63=12,12,IF('Vessel List B'!GP63=13,13,IF('Vessel List B'!GP63=14,14,IF('Vessel List B'!GP63=15,15,IF('Vessel List B'!GP63=16,16,0))))))))))))))))))</f>
        <v xml:space="preserve"> </v>
      </c>
      <c r="IO64" s="154"/>
      <c r="IP64" s="158"/>
      <c r="IQ64" s="390" t="str">
        <f t="shared" si="70"/>
        <v/>
      </c>
      <c r="IR64" s="158"/>
      <c r="IS64" s="137"/>
      <c r="IT64" s="388" t="str">
        <f t="shared" si="71"/>
        <v/>
      </c>
      <c r="IU64" s="157" t="str">
        <f>IF(VALUE(IF('Vessel List B'!HC63=1,1,IF('Vessel List B'!HC63=2,2,IF('Vessel List B'!HC63=3,3,IF('Vessel List B'!HC63=4,4,IF('Vessel List B'!HC63=5,5,IF('Vessel List B'!HC63=6,6,IF('Vessel List B'!HC63=7,7,IF('Vessel List B'!HC63=8,8,IF('Vessel List B'!HC63=9,9,IF('Vessel List B'!HC63=10,10,IF('Vessel List B'!HC63=11,11,IF('Vessel List B'!HC63=12,12,IF('Vessel List B'!HC63=13,13,IF('Vessel List B'!HC63=14,14,IF('Vessel List B'!HC63=15,15,IF('Vessel List B'!HC63=16,16,0)))))))))))))))))=0," ",VALUE(IF('Vessel List B'!HC63=1,1,IF('Vessel List B'!HC63=2,2,IF('Vessel List B'!HC63=3,3,IF('Vessel List B'!HC63=4,4,IF('Vessel List B'!HC63=5,5,IF('Vessel List B'!HC63=6,6,IF('Vessel List B'!HC63=7,7,IF('Vessel List B'!HC63=8,8,IF('Vessel List B'!HC63=9,9,IF('Vessel List B'!HC63=10,10,IF('Vessel List B'!HC63=11,11,IF('Vessel List B'!HC63=12,12,IF('Vessel List B'!HC63=13,13,IF('Vessel List B'!HC63=14,14,IF('Vessel List B'!HC63=15,15,IF('Vessel List B'!HC63=16,16,0))))))))))))))))))</f>
        <v xml:space="preserve"> </v>
      </c>
      <c r="IV64" s="154"/>
      <c r="IW64" s="158"/>
      <c r="IX64" s="390" t="str">
        <f t="shared" si="72"/>
        <v/>
      </c>
      <c r="IY64" s="158"/>
      <c r="IZ64" s="137"/>
      <c r="JA64" s="388" t="str">
        <f t="shared" si="73"/>
        <v/>
      </c>
      <c r="JB64" s="157" t="str">
        <f>IF(VALUE(IF('Vessel List B'!HP63=1,1,IF('Vessel List B'!HP63=2,2,IF('Vessel List B'!HP63=3,3,IF('Vessel List B'!HP63=4,4,IF('Vessel List B'!HP63=5,5,IF('Vessel List B'!HP63=6,6,IF('Vessel List B'!HP63=7,7,IF('Vessel List B'!HP63=8,8,IF('Vessel List B'!HP63=9,9,IF('Vessel List B'!HP63=10,10,IF('Vessel List B'!HP63=11,11,IF('Vessel List B'!HP63=12,12,IF('Vessel List B'!HP63=13,13,IF('Vessel List B'!HP63=14,14,IF('Vessel List B'!HP63=15,15,IF('Vessel List B'!HP63=16,16,0)))))))))))))))))=0," ",VALUE(IF('Vessel List B'!HP63=1,1,IF('Vessel List B'!HP63=2,2,IF('Vessel List B'!HP63=3,3,IF('Vessel List B'!HP63=4,4,IF('Vessel List B'!HP63=5,5,IF('Vessel List B'!HP63=6,6,IF('Vessel List B'!HP63=7,7,IF('Vessel List B'!HP63=8,8,IF('Vessel List B'!HP63=9,9,IF('Vessel List B'!HP63=10,10,IF('Vessel List B'!HP63=11,11,IF('Vessel List B'!HP63=12,12,IF('Vessel List B'!HP63=13,13,IF('Vessel List B'!HP63=14,14,IF('Vessel List B'!HP63=15,15,IF('Vessel List B'!HP63=16,16,0))))))))))))))))))</f>
        <v xml:space="preserve"> </v>
      </c>
      <c r="JC64" s="154"/>
      <c r="JD64" s="158"/>
      <c r="JE64" s="390" t="str">
        <f t="shared" si="74"/>
        <v/>
      </c>
      <c r="JF64" s="158"/>
      <c r="JG64" s="137"/>
      <c r="JH64" s="388" t="str">
        <f t="shared" si="75"/>
        <v/>
      </c>
      <c r="JI64" s="157" t="str">
        <f>IF(VALUE(IF('Vessel List B'!IC63=1,1,IF('Vessel List B'!IC63=2,2,IF('Vessel List B'!IC63=3,3,IF('Vessel List B'!IC63=4,4,IF('Vessel List B'!IC63=5,5,IF('Vessel List B'!IC63=6,6,IF('Vessel List B'!IC63=7,7,IF('Vessel List B'!IC63=8,8,IF('Vessel List B'!IC63=9,9,IF('Vessel List B'!IC63=10,10,IF('Vessel List B'!IC63=11,11,IF('Vessel List B'!IC63=12,12,IF('Vessel List B'!IC63=13,13,IF('Vessel List B'!IC63=14,14,IF('Vessel List B'!IC63=15,15,IF('Vessel List B'!IC63=16,16,0)))))))))))))))))=0," ",VALUE(IF('Vessel List B'!IC63=1,1,IF('Vessel List B'!IC63=2,2,IF('Vessel List B'!IC63=3,3,IF('Vessel List B'!IC63=4,4,IF('Vessel List B'!IC63=5,5,IF('Vessel List B'!IC63=6,6,IF('Vessel List B'!IC63=7,7,IF('Vessel List B'!IC63=8,8,IF('Vessel List B'!IC63=9,9,IF('Vessel List B'!IC63=10,10,IF('Vessel List B'!IC63=11,11,IF('Vessel List B'!IC63=12,12,IF('Vessel List B'!IC63=13,13,IF('Vessel List B'!IC63=14,14,IF('Vessel List B'!IC63=15,15,IF('Vessel List B'!IC63=16,16,0))))))))))))))))))</f>
        <v xml:space="preserve"> </v>
      </c>
      <c r="JJ64" s="154"/>
      <c r="JK64" s="158"/>
      <c r="JL64" s="390" t="str">
        <f t="shared" si="76"/>
        <v/>
      </c>
      <c r="JM64" s="158"/>
      <c r="JN64" s="137"/>
      <c r="JO64" s="388" t="str">
        <f t="shared" si="77"/>
        <v/>
      </c>
      <c r="JP64" s="157" t="str">
        <f>IF(VALUE(IF('Vessel List B'!IP63=1,1,IF('Vessel List B'!IP63=2,2,IF('Vessel List B'!IP63=3,3,IF('Vessel List B'!IP63=4,4,IF('Vessel List B'!IP63=5,5,IF('Vessel List B'!IP63=6,6,IF('Vessel List B'!IP63=7,7,IF('Vessel List B'!IP63=8,8,IF('Vessel List B'!IP63=9,9,IF('Vessel List B'!IP63=10,10,IF('Vessel List B'!IP63=11,11,IF('Vessel List B'!IP63=12,12,IF('Vessel List B'!IP63=13,13,IF('Vessel List B'!IP63=14,14,IF('Vessel List B'!IP63=15,15,IF('Vessel List B'!IP63=16,16,0)))))))))))))))))=0," ",VALUE(IF('Vessel List B'!IP63=1,1,IF('Vessel List B'!IP63=2,2,IF('Vessel List B'!IP63=3,3,IF('Vessel List B'!IP63=4,4,IF('Vessel List B'!IP63=5,5,IF('Vessel List B'!IP63=6,6,IF('Vessel List B'!IP63=7,7,IF('Vessel List B'!IP63=8,8,IF('Vessel List B'!IP63=9,9,IF('Vessel List B'!IP63=10,10,IF('Vessel List B'!IP63=11,11,IF('Vessel List B'!IP63=12,12,IF('Vessel List B'!IP63=13,13,IF('Vessel List B'!IP63=14,14,IF('Vessel List B'!IP63=15,15,IF('Vessel List B'!IP63=16,16,0))))))))))))))))))</f>
        <v xml:space="preserve"> </v>
      </c>
      <c r="JQ64" s="154"/>
      <c r="JR64" s="158"/>
      <c r="JS64" s="390" t="str">
        <f t="shared" si="78"/>
        <v/>
      </c>
      <c r="JT64" s="158"/>
      <c r="JU64" s="137"/>
      <c r="JV64" s="397" t="str">
        <f t="shared" si="79"/>
        <v/>
      </c>
      <c r="JW64" s="403"/>
    </row>
    <row r="65" spans="1:283" ht="15" x14ac:dyDescent="0.25">
      <c r="A65" s="142">
        <f>'Vessel List A'!B64</f>
        <v>41639</v>
      </c>
      <c r="B65" s="159" t="str">
        <f>IF(VALUE(IF('Vessel List A'!C64=1,1,IF('Vessel List A'!C64=2,2,IF('Vessel List A'!C64=3,3,IF('Vessel List A'!C64=4,4,IF('Vessel List A'!C64=5,5,IF('Vessel List A'!C64=6,6,IF('Vessel List A'!C64=7,7,IF('Vessel List A'!C64=8,8,IF('Vessel List A'!C64=9,9,IF('Vessel List A'!C64=10,10,IF('Vessel List A'!C64=11,11,IF('Vessel List A'!C64=12,12,IF('Vessel List A'!C64=13,13,IF('Vessel List A'!C64=14,14,IF('Vessel List A'!C64=15,15,IF('Vessel List A'!C64=16,16,0)))))))))))))))))=0," ",VALUE(IF('Vessel List A'!C64=1,1,IF('Vessel List A'!C64=2,2,IF('Vessel List A'!C64=3,3,IF('Vessel List A'!C64=4,4,IF('Vessel List A'!C64=5,5,IF('Vessel List A'!C64=6,6,IF('Vessel List A'!C64=7,7,IF('Vessel List A'!C64=8,8,IF('Vessel List A'!C64=9,9,IF('Vessel List A'!C64=10,10,IF('Vessel List A'!C64=11,11,IF('Vessel List A'!C64=12,12,IF('Vessel List A'!C64=13,13,IF('Vessel List A'!C64=14,14,IF('Vessel List A'!C64=15,15,IF('Vessel List A'!C64=16,16,0))))))))))))))))))</f>
        <v xml:space="preserve"> </v>
      </c>
      <c r="C65" s="160"/>
      <c r="D65" s="161"/>
      <c r="E65" s="391" t="str">
        <f t="shared" si="0"/>
        <v/>
      </c>
      <c r="F65" s="161"/>
      <c r="G65" s="386"/>
      <c r="H65" s="389" t="str">
        <f t="shared" si="1"/>
        <v/>
      </c>
      <c r="I65" s="159" t="str">
        <f>IF(VALUE(IF('Vessel List A'!P64=1,1,IF('Vessel List A'!P64=2,2,IF('Vessel List A'!P64=3,3,IF('Vessel List A'!P64=4,4,IF('Vessel List A'!P64=5,5,IF('Vessel List A'!P64=6,6,IF('Vessel List A'!P64=7,7,IF('Vessel List A'!P64=8,8,IF('Vessel List A'!P64=9,9,IF('Vessel List A'!P64=10,10,IF('Vessel List A'!P64=11,11,IF('Vessel List A'!P64=12,12,IF('Vessel List A'!P64=13,13,IF('Vessel List A'!P64=14,14,IF('Vessel List A'!P64=15,15,IF('Vessel List A'!P64=16,16,0)))))))))))))))))=0," ",VALUE(IF('Vessel List A'!P64=1,1,IF('Vessel List A'!P64=2,2,IF('Vessel List A'!P64=3,3,IF('Vessel List A'!P64=4,4,IF('Vessel List A'!P64=5,5,IF('Vessel List A'!P64=6,6,IF('Vessel List A'!P64=7,7,IF('Vessel List A'!P64=8,8,IF('Vessel List A'!P64=9,9,IF('Vessel List A'!P64=10,10,IF('Vessel List A'!P64=11,11,IF('Vessel List A'!P64=12,12,IF('Vessel List A'!P64=13,13,IF('Vessel List A'!P64=14,14,IF('Vessel List A'!P64=15,15,IF('Vessel List A'!P64=16,16,0))))))))))))))))))</f>
        <v xml:space="preserve"> </v>
      </c>
      <c r="J65" s="160"/>
      <c r="K65" s="161"/>
      <c r="L65" s="391" t="str">
        <f t="shared" si="2"/>
        <v/>
      </c>
      <c r="M65" s="161"/>
      <c r="N65" s="386"/>
      <c r="O65" s="389" t="str">
        <f t="shared" si="3"/>
        <v/>
      </c>
      <c r="P65" s="159" t="str">
        <f>IF(VALUE(IF('Vessel List A'!AC64=1,1,IF('Vessel List A'!AC64=2,2,IF('Vessel List A'!AC64=3,3,IF('Vessel List A'!AC64=4,4,IF('Vessel List A'!AC64=5,5,IF('Vessel List A'!AC64=6,6,IF('Vessel List A'!AC64=7,7,IF('Vessel List A'!AC64=8,8,IF('Vessel List A'!AC64=9,9,IF('Vessel List A'!AC64=10,10,IF('Vessel List A'!AC64=11,11,IF('Vessel List A'!AC64=12,12,IF('Vessel List A'!AC64=13,13,IF('Vessel List A'!AC64=14,14,IF('Vessel List A'!AC64=15,15,IF('Vessel List A'!AC64=16,16,0)))))))))))))))))=0," ",VALUE(IF('Vessel List A'!AC64=1,1,IF('Vessel List A'!AC64=2,2,IF('Vessel List A'!AC64=3,3,IF('Vessel List A'!AC64=4,4,IF('Vessel List A'!AC64=5,5,IF('Vessel List A'!AC64=6,6,IF('Vessel List A'!AC64=7,7,IF('Vessel List A'!AC64=8,8,IF('Vessel List A'!AC64=9,9,IF('Vessel List A'!AC64=10,10,IF('Vessel List A'!AC64=11,11,IF('Vessel List A'!AC64=12,12,IF('Vessel List A'!AC64=13,13,IF('Vessel List A'!AC64=14,14,IF('Vessel List A'!AC64=15,15,IF('Vessel List A'!AC64=16,16,0))))))))))))))))))</f>
        <v xml:space="preserve"> </v>
      </c>
      <c r="Q65" s="160"/>
      <c r="R65" s="161"/>
      <c r="S65" s="391" t="str">
        <f t="shared" si="4"/>
        <v/>
      </c>
      <c r="T65" s="161"/>
      <c r="U65" s="386"/>
      <c r="V65" s="389" t="str">
        <f t="shared" si="5"/>
        <v/>
      </c>
      <c r="W65" s="159" t="str">
        <f>IF(VALUE(IF('Vessel List A'!AP64=1,1,IF('Vessel List A'!AP64=2,2,IF('Vessel List A'!AP64=3,3,IF('Vessel List A'!AP64=4,4,IF('Vessel List A'!AP64=5,5,IF('Vessel List A'!AP64=6,6,IF('Vessel List A'!AP64=7,7,IF('Vessel List A'!AP64=8,8,IF('Vessel List A'!AP64=9,9,IF('Vessel List A'!AP64=10,10,IF('Vessel List A'!AP64=11,11,IF('Vessel List A'!AP64=12,12,IF('Vessel List A'!AP64=13,13,IF('Vessel List A'!AP64=14,14,IF('Vessel List A'!AP64=15,15,IF('Vessel List A'!AP64=16,16,0)))))))))))))))))=0," ",VALUE(IF('Vessel List A'!AP64=1,1,IF('Vessel List A'!AP64=2,2,IF('Vessel List A'!AP64=3,3,IF('Vessel List A'!AP64=4,4,IF('Vessel List A'!AP64=5,5,IF('Vessel List A'!AP64=6,6,IF('Vessel List A'!AP64=7,7,IF('Vessel List A'!AP64=8,8,IF('Vessel List A'!AP64=9,9,IF('Vessel List A'!AP64=10,10,IF('Vessel List A'!AP64=11,11,IF('Vessel List A'!AP64=12,12,IF('Vessel List A'!AP64=13,13,IF('Vessel List A'!AP64=14,14,IF('Vessel List A'!AP64=15,15,IF('Vessel List A'!AP64=16,16,0))))))))))))))))))</f>
        <v xml:space="preserve"> </v>
      </c>
      <c r="X65" s="160"/>
      <c r="Y65" s="161"/>
      <c r="Z65" s="391" t="str">
        <f t="shared" si="6"/>
        <v/>
      </c>
      <c r="AA65" s="161"/>
      <c r="AB65" s="386"/>
      <c r="AC65" s="389" t="str">
        <f t="shared" si="7"/>
        <v/>
      </c>
      <c r="AD65" s="159" t="str">
        <f>IF(VALUE(IF('Vessel List A'!BC64=1,1,IF('Vessel List A'!BC64=2,2,IF('Vessel List A'!BC64=3,3,IF('Vessel List A'!BC64=4,4,IF('Vessel List A'!BC64=5,5,IF('Vessel List A'!BC64=6,6,IF('Vessel List A'!BC64=7,7,IF('Vessel List A'!BC64=8,8,IF('Vessel List A'!BC64=9,9,IF('Vessel List A'!BC64=10,10,IF('Vessel List A'!BC64=11,11,IF('Vessel List A'!BC64=12,12,IF('Vessel List A'!BC64=13,13,IF('Vessel List A'!BC64=14,14,IF('Vessel List A'!BC64=15,15,IF('Vessel List A'!BC64=16,16,0)))))))))))))))))=0," ",VALUE(IF('Vessel List A'!BC64=1,1,IF('Vessel List A'!BC64=2,2,IF('Vessel List A'!BC64=3,3,IF('Vessel List A'!BC64=4,4,IF('Vessel List A'!BC64=5,5,IF('Vessel List A'!BC64=6,6,IF('Vessel List A'!BC64=7,7,IF('Vessel List A'!BC64=8,8,IF('Vessel List A'!BC64=9,9,IF('Vessel List A'!BC64=10,10,IF('Vessel List A'!BC64=11,11,IF('Vessel List A'!BC64=12,12,IF('Vessel List A'!BC64=13,13,IF('Vessel List A'!BC64=14,14,IF('Vessel List A'!BC64=15,15,IF('Vessel List A'!BC64=16,16,0))))))))))))))))))</f>
        <v xml:space="preserve"> </v>
      </c>
      <c r="AE65" s="160"/>
      <c r="AF65" s="161"/>
      <c r="AG65" s="391" t="str">
        <f t="shared" si="8"/>
        <v/>
      </c>
      <c r="AH65" s="161"/>
      <c r="AI65" s="386"/>
      <c r="AJ65" s="389" t="str">
        <f t="shared" si="9"/>
        <v/>
      </c>
      <c r="AK65" s="159" t="str">
        <f>IF(VALUE(IF('Vessel List A'!BP64=1,1,IF('Vessel List A'!BP64=2,2,IF('Vessel List A'!BP64=3,3,IF('Vessel List A'!BP64=4,4,IF('Vessel List A'!BP64=5,5,IF('Vessel List A'!BP64=6,6,IF('Vessel List A'!BP64=7,7,IF('Vessel List A'!BP64=8,8,IF('Vessel List A'!BP64=9,9,IF('Vessel List A'!BP64=10,10,IF('Vessel List A'!BP64=11,11,IF('Vessel List A'!BP64=12,12,IF('Vessel List A'!BP64=13,13,IF('Vessel List A'!BP64=14,14,IF('Vessel List A'!BP64=15,15,IF('Vessel List A'!BP64=16,16,0)))))))))))))))))=0," ",VALUE(IF('Vessel List A'!BP64=1,1,IF('Vessel List A'!BP64=2,2,IF('Vessel List A'!BP64=3,3,IF('Vessel List A'!BP64=4,4,IF('Vessel List A'!BP64=5,5,IF('Vessel List A'!BP64=6,6,IF('Vessel List A'!BP64=7,7,IF('Vessel List A'!BP64=8,8,IF('Vessel List A'!BP64=9,9,IF('Vessel List A'!BP64=10,10,IF('Vessel List A'!BP64=11,11,IF('Vessel List A'!BP64=12,12,IF('Vessel List A'!BP64=13,13,IF('Vessel List A'!BP64=14,14,IF('Vessel List A'!BP64=15,15,IF('Vessel List A'!BP64=16,16,0))))))))))))))))))</f>
        <v xml:space="preserve"> </v>
      </c>
      <c r="AL65" s="160"/>
      <c r="AM65" s="161"/>
      <c r="AN65" s="391" t="str">
        <f t="shared" si="10"/>
        <v/>
      </c>
      <c r="AO65" s="161"/>
      <c r="AP65" s="386"/>
      <c r="AQ65" s="389" t="str">
        <f t="shared" si="11"/>
        <v/>
      </c>
      <c r="AR65" s="159" t="str">
        <f>IF(VALUE(IF('Vessel List A'!CC64=1,1,IF('Vessel List A'!CC64=2,2,IF('Vessel List A'!CC64=3,3,IF('Vessel List A'!CC64=4,4,IF('Vessel List A'!CC64=5,5,IF('Vessel List A'!CC64=6,6,IF('Vessel List A'!CC64=7,7,IF('Vessel List A'!CC64=8,8,IF('Vessel List A'!CC64=9,9,IF('Vessel List A'!CC64=10,10,IF('Vessel List A'!CC64=11,11,IF('Vessel List A'!CC64=12,12,IF('Vessel List A'!CC64=13,13,IF('Vessel List A'!CC64=14,14,IF('Vessel List A'!CC64=15,15,IF('Vessel List A'!CC64=16,16,0)))))))))))))))))=0," ",VALUE(IF('Vessel List A'!CC64=1,1,IF('Vessel List A'!CC64=2,2,IF('Vessel List A'!CC64=3,3,IF('Vessel List A'!CC64=4,4,IF('Vessel List A'!CC64=5,5,IF('Vessel List A'!CC64=6,6,IF('Vessel List A'!CC64=7,7,IF('Vessel List A'!CC64=8,8,IF('Vessel List A'!CC64=9,9,IF('Vessel List A'!CC64=10,10,IF('Vessel List A'!CC64=11,11,IF('Vessel List A'!CC64=12,12,IF('Vessel List A'!CC64=13,13,IF('Vessel List A'!CC64=14,14,IF('Vessel List A'!CC64=15,15,IF('Vessel List A'!CC64=16,16,0))))))))))))))))))</f>
        <v xml:space="preserve"> </v>
      </c>
      <c r="AS65" s="160"/>
      <c r="AT65" s="161"/>
      <c r="AU65" s="391" t="str">
        <f t="shared" si="12"/>
        <v/>
      </c>
      <c r="AV65" s="161"/>
      <c r="AW65" s="386"/>
      <c r="AX65" s="389" t="str">
        <f t="shared" si="13"/>
        <v/>
      </c>
      <c r="AY65" s="159" t="str">
        <f>IF(VALUE(IF('Vessel List A'!CP64=1,1,IF('Vessel List A'!CP64=2,2,IF('Vessel List A'!CP64=3,3,IF('Vessel List A'!CP64=4,4,IF('Vessel List A'!CP64=5,5,IF('Vessel List A'!CP64=6,6,IF('Vessel List A'!CP64=7,7,IF('Vessel List A'!CP64=8,8,IF('Vessel List A'!CP64=9,9,IF('Vessel List A'!CP64=10,10,IF('Vessel List A'!CP64=11,11,IF('Vessel List A'!CP64=12,12,IF('Vessel List A'!CP64=13,13,IF('Vessel List A'!CP64=14,14,IF('Vessel List A'!CP64=15,15,IF('Vessel List A'!CP64=16,16,0)))))))))))))))))=0," ",VALUE(IF('Vessel List A'!CP64=1,1,IF('Vessel List A'!CP64=2,2,IF('Vessel List A'!CP64=3,3,IF('Vessel List A'!CP64=4,4,IF('Vessel List A'!CP64=5,5,IF('Vessel List A'!CP64=6,6,IF('Vessel List A'!CP64=7,7,IF('Vessel List A'!CP64=8,8,IF('Vessel List A'!CP64=9,9,IF('Vessel List A'!CP64=10,10,IF('Vessel List A'!CP64=11,11,IF('Vessel List A'!CP64=12,12,IF('Vessel List A'!CP64=13,13,IF('Vessel List A'!CP64=14,14,IF('Vessel List A'!CP64=15,15,IF('Vessel List A'!CP64=16,16,0))))))))))))))))))</f>
        <v xml:space="preserve"> </v>
      </c>
      <c r="AZ65" s="160"/>
      <c r="BA65" s="161"/>
      <c r="BB65" s="391" t="str">
        <f t="shared" si="14"/>
        <v/>
      </c>
      <c r="BC65" s="161"/>
      <c r="BD65" s="386"/>
      <c r="BE65" s="389" t="str">
        <f t="shared" si="15"/>
        <v/>
      </c>
      <c r="BF65" s="159" t="str">
        <f>IF(VALUE(IF('Vessel List A'!DC64=1,1,IF('Vessel List A'!DC64=2,2,IF('Vessel List A'!DC64=3,3,IF('Vessel List A'!DC64=4,4,IF('Vessel List A'!DC64=5,5,IF('Vessel List A'!DC64=6,6,IF('Vessel List A'!DC64=7,7,IF('Vessel List A'!DC64=8,8,IF('Vessel List A'!DC64=9,9,IF('Vessel List A'!DC64=10,10,IF('Vessel List A'!DC64=11,11,IF('Vessel List A'!DC64=12,12,IF('Vessel List A'!DC64=13,13,IF('Vessel List A'!DC64=14,14,IF('Vessel List A'!DC64=15,15,IF('Vessel List A'!DC64=16,16,0)))))))))))))))))=0," ",VALUE(IF('Vessel List A'!DC64=1,1,IF('Vessel List A'!DC64=2,2,IF('Vessel List A'!DC64=3,3,IF('Vessel List A'!DC64=4,4,IF('Vessel List A'!DC64=5,5,IF('Vessel List A'!DC64=6,6,IF('Vessel List A'!DC64=7,7,IF('Vessel List A'!DC64=8,8,IF('Vessel List A'!DC64=9,9,IF('Vessel List A'!DC64=10,10,IF('Vessel List A'!DC64=11,11,IF('Vessel List A'!DC64=12,12,IF('Vessel List A'!DC64=13,13,IF('Vessel List A'!DC64=14,14,IF('Vessel List A'!DC64=15,15,IF('Vessel List A'!DC64=16,16,0))))))))))))))))))</f>
        <v xml:space="preserve"> </v>
      </c>
      <c r="BG65" s="160"/>
      <c r="BH65" s="161"/>
      <c r="BI65" s="391" t="str">
        <f t="shared" si="16"/>
        <v/>
      </c>
      <c r="BJ65" s="161"/>
      <c r="BK65" s="386"/>
      <c r="BL65" s="389" t="str">
        <f t="shared" si="17"/>
        <v/>
      </c>
      <c r="BM65" s="159" t="str">
        <f>IF(VALUE(IF('Vessel List A'!DP64=1,1,IF('Vessel List A'!DP64=2,2,IF('Vessel List A'!DP64=3,3,IF('Vessel List A'!DP64=4,4,IF('Vessel List A'!DP64=5,5,IF('Vessel List A'!DP64=6,6,IF('Vessel List A'!DP64=7,7,IF('Vessel List A'!DP64=8,8,IF('Vessel List A'!DP64=9,9,IF('Vessel List A'!DP64=10,10,IF('Vessel List A'!DP64=11,11,IF('Vessel List A'!DP64=12,12,IF('Vessel List A'!DP64=13,13,IF('Vessel List A'!DP64=14,14,IF('Vessel List A'!DP64=15,15,IF('Vessel List A'!DP64=16,16,0)))))))))))))))))=0," ",VALUE(IF('Vessel List A'!DP64=1,1,IF('Vessel List A'!DP64=2,2,IF('Vessel List A'!DP64=3,3,IF('Vessel List A'!DP64=4,4,IF('Vessel List A'!DP64=5,5,IF('Vessel List A'!DP64=6,6,IF('Vessel List A'!DP64=7,7,IF('Vessel List A'!DP64=8,8,IF('Vessel List A'!DP64=9,9,IF('Vessel List A'!DP64=10,10,IF('Vessel List A'!DP64=11,11,IF('Vessel List A'!DP64=12,12,IF('Vessel List A'!DP64=13,13,IF('Vessel List A'!DP64=14,14,IF('Vessel List A'!DP64=15,15,IF('Vessel List A'!DP64=16,16,0))))))))))))))))))</f>
        <v xml:space="preserve"> </v>
      </c>
      <c r="BN65" s="160"/>
      <c r="BO65" s="161"/>
      <c r="BP65" s="391" t="str">
        <f t="shared" si="18"/>
        <v/>
      </c>
      <c r="BQ65" s="161"/>
      <c r="BR65" s="386"/>
      <c r="BS65" s="389" t="str">
        <f t="shared" si="19"/>
        <v/>
      </c>
      <c r="BT65" s="159" t="str">
        <f>IF(VALUE(IF('Vessel List A'!EC64=1,1,IF('Vessel List A'!EC64=2,2,IF('Vessel List A'!EC64=3,3,IF('Vessel List A'!EC64=4,4,IF('Vessel List A'!EC64=5,5,IF('Vessel List A'!EC64=6,6,IF('Vessel List A'!EC64=7,7,IF('Vessel List A'!EC64=8,8,IF('Vessel List A'!EC64=9,9,IF('Vessel List A'!EC64=10,10,IF('Vessel List A'!EC64=11,11,IF('Vessel List A'!EC64=12,12,IF('Vessel List A'!EC64=13,13,IF('Vessel List A'!EC64=14,14,IF('Vessel List A'!EC64=15,15,IF('Vessel List A'!EC64=16,16,0)))))))))))))))))=0," ",VALUE(IF('Vessel List A'!EC64=1,1,IF('Vessel List A'!EC64=2,2,IF('Vessel List A'!EC64=3,3,IF('Vessel List A'!EC64=4,4,IF('Vessel List A'!EC64=5,5,IF('Vessel List A'!EC64=6,6,IF('Vessel List A'!EC64=7,7,IF('Vessel List A'!EC64=8,8,IF('Vessel List A'!EC64=9,9,IF('Vessel List A'!EC64=10,10,IF('Vessel List A'!EC64=11,11,IF('Vessel List A'!EC64=12,12,IF('Vessel List A'!EC64=13,13,IF('Vessel List A'!EC64=14,14,IF('Vessel List A'!EC64=15,15,IF('Vessel List A'!EC64=16,16,0))))))))))))))))))</f>
        <v xml:space="preserve"> </v>
      </c>
      <c r="BU65" s="160"/>
      <c r="BV65" s="161"/>
      <c r="BW65" s="391" t="str">
        <f t="shared" si="20"/>
        <v/>
      </c>
      <c r="BX65" s="161"/>
      <c r="BY65" s="386"/>
      <c r="BZ65" s="389" t="str">
        <f t="shared" si="21"/>
        <v/>
      </c>
      <c r="CA65" s="159" t="str">
        <f>IF(VALUE(IF('Vessel List A'!EP64=1,1,IF('Vessel List A'!EP64=2,2,IF('Vessel List A'!EP64=3,3,IF('Vessel List A'!EP64=4,4,IF('Vessel List A'!EP64=5,5,IF('Vessel List A'!EP64=6,6,IF('Vessel List A'!EP64=7,7,IF('Vessel List A'!EP64=8,8,IF('Vessel List A'!EP64=9,9,IF('Vessel List A'!EP64=10,10,IF('Vessel List A'!EP64=11,11,IF('Vessel List A'!EP64=12,12,IF('Vessel List A'!EP64=13,13,IF('Vessel List A'!EP64=14,14,IF('Vessel List A'!EP64=15,15,IF('Vessel List A'!EP64=16,16,0)))))))))))))))))=0," ",VALUE(IF('Vessel List A'!EP64=1,1,IF('Vessel List A'!EP64=2,2,IF('Vessel List A'!EP64=3,3,IF('Vessel List A'!EP64=4,4,IF('Vessel List A'!EP64=5,5,IF('Vessel List A'!EP64=6,6,IF('Vessel List A'!EP64=7,7,IF('Vessel List A'!EP64=8,8,IF('Vessel List A'!EP64=9,9,IF('Vessel List A'!EP64=10,10,IF('Vessel List A'!EP64=11,11,IF('Vessel List A'!EP64=12,12,IF('Vessel List A'!EP64=13,13,IF('Vessel List A'!EP64=14,14,IF('Vessel List A'!EP64=15,15,IF('Vessel List A'!EP64=16,16,0))))))))))))))))))</f>
        <v xml:space="preserve"> </v>
      </c>
      <c r="CB65" s="160"/>
      <c r="CC65" s="161"/>
      <c r="CD65" s="391" t="str">
        <f t="shared" si="22"/>
        <v/>
      </c>
      <c r="CE65" s="161"/>
      <c r="CF65" s="386"/>
      <c r="CG65" s="389" t="str">
        <f t="shared" si="23"/>
        <v/>
      </c>
      <c r="CH65" s="159" t="str">
        <f>IF(VALUE(IF('Vessel List A'!FC64=1,1,IF('Vessel List A'!FC64=2,2,IF('Vessel List A'!FC64=3,3,IF('Vessel List A'!FC64=4,4,IF('Vessel List A'!FC64=5,5,IF('Vessel List A'!FC64=6,6,IF('Vessel List A'!FC64=7,7,IF('Vessel List A'!FC64=8,8,IF('Vessel List A'!FC64=9,9,IF('Vessel List A'!FC64=10,10,IF('Vessel List A'!FC64=11,11,IF('Vessel List A'!FC64=12,12,IF('Vessel List A'!FC64=13,13,IF('Vessel List A'!FC64=14,14,IF('Vessel List A'!FC64=15,15,IF('Vessel List A'!FC64=16,16,0)))))))))))))))))=0," ",VALUE(IF('Vessel List A'!FC64=1,1,IF('Vessel List A'!FC64=2,2,IF('Vessel List A'!FC64=3,3,IF('Vessel List A'!FC64=4,4,IF('Vessel List A'!FC64=5,5,IF('Vessel List A'!FC64=6,6,IF('Vessel List A'!FC64=7,7,IF('Vessel List A'!FC64=8,8,IF('Vessel List A'!FC64=9,9,IF('Vessel List A'!FC64=10,10,IF('Vessel List A'!FC64=11,11,IF('Vessel List A'!FC64=12,12,IF('Vessel List A'!FC64=13,13,IF('Vessel List A'!FC64=14,14,IF('Vessel List A'!FC64=15,15,IF('Vessel List A'!FC64=16,16,0))))))))))))))))))</f>
        <v xml:space="preserve"> </v>
      </c>
      <c r="CI65" s="160"/>
      <c r="CJ65" s="161"/>
      <c r="CK65" s="391" t="str">
        <f t="shared" si="24"/>
        <v/>
      </c>
      <c r="CL65" s="161"/>
      <c r="CM65" s="386"/>
      <c r="CN65" s="389" t="str">
        <f t="shared" si="25"/>
        <v/>
      </c>
      <c r="CO65" s="159" t="str">
        <f>IF(VALUE(IF('Vessel List A'!FP64=1,1,IF('Vessel List A'!FP64=2,2,IF('Vessel List A'!FP64=3,3,IF('Vessel List A'!FP64=4,4,IF('Vessel List A'!FP64=5,5,IF('Vessel List A'!FP64=6,6,IF('Vessel List A'!FP64=7,7,IF('Vessel List A'!FP64=8,8,IF('Vessel List A'!FP64=9,9,IF('Vessel List A'!FP64=10,10,IF('Vessel List A'!FP64=11,11,IF('Vessel List A'!FP64=12,12,IF('Vessel List A'!FP64=13,13,IF('Vessel List A'!FP64=14,14,IF('Vessel List A'!FP64=15,15,IF('Vessel List A'!FP64=16,16,0)))))))))))))))))=0," ",VALUE(IF('Vessel List A'!FP64=1,1,IF('Vessel List A'!FP64=2,2,IF('Vessel List A'!FP64=3,3,IF('Vessel List A'!FP64=4,4,IF('Vessel List A'!FP64=5,5,IF('Vessel List A'!FP64=6,6,IF('Vessel List A'!FP64=7,7,IF('Vessel List A'!FP64=8,8,IF('Vessel List A'!FP64=9,9,IF('Vessel List A'!FP64=10,10,IF('Vessel List A'!FP64=11,11,IF('Vessel List A'!FP64=12,12,IF('Vessel List A'!FP64=13,13,IF('Vessel List A'!FP64=14,14,IF('Vessel List A'!FP64=15,15,IF('Vessel List A'!FP64=16,16,0))))))))))))))))))</f>
        <v xml:space="preserve"> </v>
      </c>
      <c r="CP65" s="160"/>
      <c r="CQ65" s="161"/>
      <c r="CR65" s="391" t="str">
        <f t="shared" si="26"/>
        <v/>
      </c>
      <c r="CS65" s="161"/>
      <c r="CT65" s="386"/>
      <c r="CU65" s="389" t="str">
        <f t="shared" si="27"/>
        <v/>
      </c>
      <c r="CV65" s="159" t="str">
        <f>IF(VALUE(IF('Vessel List A'!GC64=1,1,IF('Vessel List A'!GC64=2,2,IF('Vessel List A'!GC64=3,3,IF('Vessel List A'!GC64=4,4,IF('Vessel List A'!GC64=5,5,IF('Vessel List A'!GC64=6,6,IF('Vessel List A'!GC64=7,7,IF('Vessel List A'!GC64=8,8,IF('Vessel List A'!GC64=9,9,IF('Vessel List A'!GC64=10,10,IF('Vessel List A'!GC64=11,11,IF('Vessel List A'!GC64=12,12,IF('Vessel List A'!GC64=13,13,IF('Vessel List A'!GC64=14,14,IF('Vessel List A'!GC64=15,15,IF('Vessel List A'!GC64=16,16,0)))))))))))))))))=0," ",VALUE(IF('Vessel List A'!GC64=1,1,IF('Vessel List A'!GC64=2,2,IF('Vessel List A'!GC64=3,3,IF('Vessel List A'!GC64=4,4,IF('Vessel List A'!GC64=5,5,IF('Vessel List A'!GC64=6,6,IF('Vessel List A'!GC64=7,7,IF('Vessel List A'!GC64=8,8,IF('Vessel List A'!GC64=9,9,IF('Vessel List A'!GC64=10,10,IF('Vessel List A'!GC64=11,11,IF('Vessel List A'!GC64=12,12,IF('Vessel List A'!GC64=13,13,IF('Vessel List A'!GC64=14,14,IF('Vessel List A'!GC64=15,15,IF('Vessel List A'!GC64=16,16,0))))))))))))))))))</f>
        <v xml:space="preserve"> </v>
      </c>
      <c r="CW65" s="160"/>
      <c r="CX65" s="161"/>
      <c r="CY65" s="391" t="str">
        <f t="shared" si="28"/>
        <v/>
      </c>
      <c r="CZ65" s="161"/>
      <c r="DA65" s="386"/>
      <c r="DB65" s="389" t="str">
        <f t="shared" si="29"/>
        <v/>
      </c>
      <c r="DC65" s="159" t="str">
        <f>IF(VALUE(IF('Vessel List A'!GP64=1,1,IF('Vessel List A'!GP64=2,2,IF('Vessel List A'!GP64=3,3,IF('Vessel List A'!GP64=4,4,IF('Vessel List A'!GP64=5,5,IF('Vessel List A'!GP64=6,6,IF('Vessel List A'!GP64=7,7,IF('Vessel List A'!GP64=8,8,IF('Vessel List A'!GP64=9,9,IF('Vessel List A'!GP64=10,10,IF('Vessel List A'!GP64=11,11,IF('Vessel List A'!GP64=12,12,IF('Vessel List A'!GP64=13,13,IF('Vessel List A'!GP64=14,14,IF('Vessel List A'!GP64=15,15,IF('Vessel List A'!GP64=16,16,0)))))))))))))))))=0," ",VALUE(IF('Vessel List A'!GP64=1,1,IF('Vessel List A'!GP64=2,2,IF('Vessel List A'!GP64=3,3,IF('Vessel List A'!GP64=4,4,IF('Vessel List A'!GP64=5,5,IF('Vessel List A'!GP64=6,6,IF('Vessel List A'!GP64=7,7,IF('Vessel List A'!GP64=8,8,IF('Vessel List A'!GP64=9,9,IF('Vessel List A'!GP64=10,10,IF('Vessel List A'!GP64=11,11,IF('Vessel List A'!GP64=12,12,IF('Vessel List A'!GP64=13,13,IF('Vessel List A'!GP64=14,14,IF('Vessel List A'!GP64=15,15,IF('Vessel List A'!GP64=16,16,0))))))))))))))))))</f>
        <v xml:space="preserve"> </v>
      </c>
      <c r="DD65" s="160"/>
      <c r="DE65" s="161"/>
      <c r="DF65" s="391" t="str">
        <f t="shared" si="30"/>
        <v/>
      </c>
      <c r="DG65" s="161"/>
      <c r="DH65" s="386"/>
      <c r="DI65" s="389" t="str">
        <f t="shared" si="31"/>
        <v/>
      </c>
      <c r="DJ65" s="159" t="str">
        <f>IF(VALUE(IF('Vessel List A'!HC64=1,1,IF('Vessel List A'!HC64=2,2,IF('Vessel List A'!HC64=3,3,IF('Vessel List A'!HC64=4,4,IF('Vessel List A'!HC64=5,5,IF('Vessel List A'!HC64=6,6,IF('Vessel List A'!HC64=7,7,IF('Vessel List A'!HC64=8,8,IF('Vessel List A'!HC64=9,9,IF('Vessel List A'!HC64=10,10,IF('Vessel List A'!HC64=11,11,IF('Vessel List A'!HC64=12,12,IF('Vessel List A'!HC64=13,13,IF('Vessel List A'!HC64=14,14,IF('Vessel List A'!HC64=15,15,IF('Vessel List A'!HC64=16,16,0)))))))))))))))))=0," ",VALUE(IF('Vessel List A'!HC64=1,1,IF('Vessel List A'!HC64=2,2,IF('Vessel List A'!HC64=3,3,IF('Vessel List A'!HC64=4,4,IF('Vessel List A'!HC64=5,5,IF('Vessel List A'!HC64=6,6,IF('Vessel List A'!HC64=7,7,IF('Vessel List A'!HC64=8,8,IF('Vessel List A'!HC64=9,9,IF('Vessel List A'!HC64=10,10,IF('Vessel List A'!HC64=11,11,IF('Vessel List A'!HC64=12,12,IF('Vessel List A'!HC64=13,13,IF('Vessel List A'!HC64=14,14,IF('Vessel List A'!HC64=15,15,IF('Vessel List A'!HC64=16,16,0))))))))))))))))))</f>
        <v xml:space="preserve"> </v>
      </c>
      <c r="DK65" s="160"/>
      <c r="DL65" s="161"/>
      <c r="DM65" s="391" t="str">
        <f t="shared" si="32"/>
        <v/>
      </c>
      <c r="DN65" s="161"/>
      <c r="DO65" s="386"/>
      <c r="DP65" s="389" t="str">
        <f t="shared" si="33"/>
        <v/>
      </c>
      <c r="DQ65" s="159" t="str">
        <f>IF(VALUE(IF('Vessel List A'!HP64=1,1,IF('Vessel List A'!HP64=2,2,IF('Vessel List A'!HP64=3,3,IF('Vessel List A'!HP64=4,4,IF('Vessel List A'!HP64=5,5,IF('Vessel List A'!HP64=6,6,IF('Vessel List A'!HP64=7,7,IF('Vessel List A'!HP64=8,8,IF('Vessel List A'!HP64=9,9,IF('Vessel List A'!HP64=10,10,IF('Vessel List A'!HP64=11,11,IF('Vessel List A'!HP64=12,12,IF('Vessel List A'!HP64=13,13,IF('Vessel List A'!HP64=14,14,IF('Vessel List A'!HP64=15,15,IF('Vessel List A'!HP64=16,16,0)))))))))))))))))=0," ",VALUE(IF('Vessel List A'!HP64=1,1,IF('Vessel List A'!HP64=2,2,IF('Vessel List A'!HP64=3,3,IF('Vessel List A'!HP64=4,4,IF('Vessel List A'!HP64=5,5,IF('Vessel List A'!HP64=6,6,IF('Vessel List A'!HP64=7,7,IF('Vessel List A'!HP64=8,8,IF('Vessel List A'!HP64=9,9,IF('Vessel List A'!HP64=10,10,IF('Vessel List A'!HP64=11,11,IF('Vessel List A'!HP64=12,12,IF('Vessel List A'!HP64=13,13,IF('Vessel List A'!HP64=14,14,IF('Vessel List A'!HP64=15,15,IF('Vessel List A'!HP64=16,16,0))))))))))))))))))</f>
        <v xml:space="preserve"> </v>
      </c>
      <c r="DR65" s="160"/>
      <c r="DS65" s="161"/>
      <c r="DT65" s="391" t="str">
        <f t="shared" si="34"/>
        <v/>
      </c>
      <c r="DU65" s="161"/>
      <c r="DV65" s="386"/>
      <c r="DW65" s="389" t="str">
        <f t="shared" si="35"/>
        <v/>
      </c>
      <c r="DX65" s="159" t="str">
        <f>IF(VALUE(IF('Vessel List A'!IC64=1,1,IF('Vessel List A'!IC64=2,2,IF('Vessel List A'!IC64=3,3,IF('Vessel List A'!IC64=4,4,IF('Vessel List A'!IC64=5,5,IF('Vessel List A'!IC64=6,6,IF('Vessel List A'!IC64=7,7,IF('Vessel List A'!IC64=8,8,IF('Vessel List A'!IC64=9,9,IF('Vessel List A'!IC64=10,10,IF('Vessel List A'!IC64=11,11,IF('Vessel List A'!IC64=12,12,IF('Vessel List A'!IC64=13,13,IF('Vessel List A'!IC64=14,14,IF('Vessel List A'!IC64=15,15,IF('Vessel List A'!IC64=16,16,0)))))))))))))))))=0," ",VALUE(IF('Vessel List A'!IC64=1,1,IF('Vessel List A'!IC64=2,2,IF('Vessel List A'!IC64=3,3,IF('Vessel List A'!IC64=4,4,IF('Vessel List A'!IC64=5,5,IF('Vessel List A'!IC64=6,6,IF('Vessel List A'!IC64=7,7,IF('Vessel List A'!IC64=8,8,IF('Vessel List A'!IC64=9,9,IF('Vessel List A'!IC64=10,10,IF('Vessel List A'!IC64=11,11,IF('Vessel List A'!IC64=12,12,IF('Vessel List A'!IC64=13,13,IF('Vessel List A'!IC64=14,14,IF('Vessel List A'!IC64=15,15,IF('Vessel List A'!IC64=16,16,0))))))))))))))))))</f>
        <v xml:space="preserve"> </v>
      </c>
      <c r="DY65" s="160"/>
      <c r="DZ65" s="161"/>
      <c r="EA65" s="391" t="str">
        <f t="shared" si="36"/>
        <v/>
      </c>
      <c r="EB65" s="161"/>
      <c r="EC65" s="386"/>
      <c r="ED65" s="389" t="str">
        <f t="shared" si="37"/>
        <v/>
      </c>
      <c r="EE65" s="159" t="str">
        <f>IF(VALUE(IF('Vessel List A'!IP64=1,1,IF('Vessel List A'!IP64=2,2,IF('Vessel List A'!IP64=3,3,IF('Vessel List A'!IP64=4,4,IF('Vessel List A'!IP64=5,5,IF('Vessel List A'!IP64=6,6,IF('Vessel List A'!IP64=7,7,IF('Vessel List A'!IP64=8,8,IF('Vessel List A'!IP64=9,9,IF('Vessel List A'!IP64=10,10,IF('Vessel List A'!IP64=11,11,IF('Vessel List A'!IP64=12,12,IF('Vessel List A'!IP64=13,13,IF('Vessel List A'!IP64=14,14,IF('Vessel List A'!IP64=15,15,IF('Vessel List A'!IP64=16,16,0)))))))))))))))))=0," ",VALUE(IF('Vessel List A'!IP64=1,1,IF('Vessel List A'!IP64=2,2,IF('Vessel List A'!IP64=3,3,IF('Vessel List A'!IP64=4,4,IF('Vessel List A'!IP64=5,5,IF('Vessel List A'!IP64=6,6,IF('Vessel List A'!IP64=7,7,IF('Vessel List A'!IP64=8,8,IF('Vessel List A'!IP64=9,9,IF('Vessel List A'!IP64=10,10,IF('Vessel List A'!IP64=11,11,IF('Vessel List A'!IP64=12,12,IF('Vessel List A'!IP64=13,13,IF('Vessel List A'!IP64=14,14,IF('Vessel List A'!IP64=15,15,IF('Vessel List A'!IP64=16,16,0))))))))))))))))))</f>
        <v xml:space="preserve"> </v>
      </c>
      <c r="EF65" s="160"/>
      <c r="EG65" s="161"/>
      <c r="EH65" s="391" t="str">
        <f t="shared" si="38"/>
        <v/>
      </c>
      <c r="EI65" s="161"/>
      <c r="EJ65" s="386"/>
      <c r="EK65" s="398" t="str">
        <f t="shared" si="39"/>
        <v/>
      </c>
      <c r="EL65" s="144"/>
      <c r="EM65" s="159" t="str">
        <f>IF(VALUE(IF('Vessel List B'!C64=1,1,IF('Vessel List B'!C64=2,2,IF('Vessel List B'!C64=3,3,IF('Vessel List B'!C64=4,4,IF('Vessel List B'!C64=5,5,IF('Vessel List B'!C64=6,6,IF('Vessel List B'!C64=7,7,IF('Vessel List B'!C64=8,8,IF('Vessel List B'!C64=9,9,IF('Vessel List B'!C64=10,10,IF('Vessel List B'!C64=11,11,IF('Vessel List B'!C64=12,12,IF('Vessel List B'!C64=13,13,IF('Vessel List B'!C64=14,14,IF('Vessel List B'!C64=15,15,IF('Vessel List B'!C64=16,16,0)))))))))))))))))=0," ",VALUE(IF('Vessel List B'!C64=1,1,IF('Vessel List B'!C64=2,2,IF('Vessel List B'!C64=3,3,IF('Vessel List B'!C64=4,4,IF('Vessel List B'!C64=5,5,IF('Vessel List B'!C64=6,6,IF('Vessel List B'!C64=7,7,IF('Vessel List B'!C64=8,8,IF('Vessel List B'!C64=9,9,IF('Vessel List B'!C64=10,10,IF('Vessel List B'!C64=11,11,IF('Vessel List B'!C64=12,12,IF('Vessel List B'!C64=13,13,IF('Vessel List B'!C64=14,14,IF('Vessel List B'!C64=15,15,IF('Vessel List B'!C64=16,16,0))))))))))))))))))</f>
        <v xml:space="preserve"> </v>
      </c>
      <c r="EN65" s="160"/>
      <c r="EO65" s="161"/>
      <c r="EP65" s="391" t="str">
        <f t="shared" si="40"/>
        <v/>
      </c>
      <c r="EQ65" s="161"/>
      <c r="ER65" s="386"/>
      <c r="ES65" s="389" t="str">
        <f t="shared" si="41"/>
        <v/>
      </c>
      <c r="ET65" s="159" t="str">
        <f>IF(VALUE(IF('Vessel List B'!P64=1,1,IF('Vessel List B'!P64=2,2,IF('Vessel List B'!P64=3,3,IF('Vessel List B'!P64=4,4,IF('Vessel List B'!P64=5,5,IF('Vessel List B'!P64=6,6,IF('Vessel List B'!P64=7,7,IF('Vessel List B'!P64=8,8,IF('Vessel List B'!P64=9,9,IF('Vessel List B'!P64=10,10,IF('Vessel List B'!P64=11,11,IF('Vessel List B'!P64=12,12,IF('Vessel List B'!P64=13,13,IF('Vessel List B'!P64=14,14,IF('Vessel List B'!P64=15,15,IF('Vessel List B'!P64=16,16,0)))))))))))))))))=0," ",VALUE(IF('Vessel List B'!P64=1,1,IF('Vessel List B'!P64=2,2,IF('Vessel List B'!P64=3,3,IF('Vessel List B'!P64=4,4,IF('Vessel List B'!P64=5,5,IF('Vessel List B'!P64=6,6,IF('Vessel List B'!P64=7,7,IF('Vessel List B'!P64=8,8,IF('Vessel List B'!P64=9,9,IF('Vessel List B'!P64=10,10,IF('Vessel List B'!P64=11,11,IF('Vessel List B'!P64=12,12,IF('Vessel List B'!P64=13,13,IF('Vessel List B'!P64=14,14,IF('Vessel List B'!P64=15,15,IF('Vessel List B'!P64=16,16,0))))))))))))))))))</f>
        <v xml:space="preserve"> </v>
      </c>
      <c r="EU65" s="160"/>
      <c r="EV65" s="161"/>
      <c r="EW65" s="391" t="str">
        <f t="shared" si="42"/>
        <v/>
      </c>
      <c r="EX65" s="161"/>
      <c r="EY65" s="386"/>
      <c r="EZ65" s="389" t="str">
        <f t="shared" si="43"/>
        <v/>
      </c>
      <c r="FA65" s="159" t="str">
        <f>IF(VALUE(IF('Vessel List B'!AC64=1,1,IF('Vessel List B'!AC64=2,2,IF('Vessel List B'!AC64=3,3,IF('Vessel List B'!AC64=4,4,IF('Vessel List B'!AC64=5,5,IF('Vessel List B'!AC64=6,6,IF('Vessel List B'!AC64=7,7,IF('Vessel List B'!AC64=8,8,IF('Vessel List B'!AC64=9,9,IF('Vessel List B'!AC64=10,10,IF('Vessel List B'!AC64=11,11,IF('Vessel List B'!AC64=12,12,IF('Vessel List B'!AC64=13,13,IF('Vessel List B'!AC64=14,14,IF('Vessel List B'!AC64=15,15,IF('Vessel List B'!AC64=16,16,0)))))))))))))))))=0," ",VALUE(IF('Vessel List B'!AC64=1,1,IF('Vessel List B'!AC64=2,2,IF('Vessel List B'!AC64=3,3,IF('Vessel List B'!AC64=4,4,IF('Vessel List B'!AC64=5,5,IF('Vessel List B'!AC64=6,6,IF('Vessel List B'!AC64=7,7,IF('Vessel List B'!AC64=8,8,IF('Vessel List B'!AC64=9,9,IF('Vessel List B'!AC64=10,10,IF('Vessel List B'!AC64=11,11,IF('Vessel List B'!AC64=12,12,IF('Vessel List B'!AC64=13,13,IF('Vessel List B'!AC64=14,14,IF('Vessel List B'!AC64=15,15,IF('Vessel List B'!AC64=16,16,0))))))))))))))))))</f>
        <v xml:space="preserve"> </v>
      </c>
      <c r="FB65" s="160"/>
      <c r="FC65" s="161"/>
      <c r="FD65" s="391" t="str">
        <f t="shared" si="44"/>
        <v/>
      </c>
      <c r="FE65" s="161"/>
      <c r="FF65" s="386"/>
      <c r="FG65" s="389" t="str">
        <f t="shared" si="45"/>
        <v/>
      </c>
      <c r="FH65" s="159" t="str">
        <f>IF(VALUE(IF('Vessel List B'!AP64=1,1,IF('Vessel List B'!AP64=2,2,IF('Vessel List B'!AP64=3,3,IF('Vessel List B'!AP64=4,4,IF('Vessel List B'!AP64=5,5,IF('Vessel List B'!AP64=6,6,IF('Vessel List B'!AP64=7,7,IF('Vessel List B'!AP64=8,8,IF('Vessel List B'!AP64=9,9,IF('Vessel List B'!AP64=10,10,IF('Vessel List B'!AP64=11,11,IF('Vessel List B'!AP64=12,12,IF('Vessel List B'!AP64=13,13,IF('Vessel List B'!AP64=14,14,IF('Vessel List B'!AP64=15,15,IF('Vessel List B'!AP64=16,16,0)))))))))))))))))=0," ",VALUE(IF('Vessel List B'!AP64=1,1,IF('Vessel List B'!AP64=2,2,IF('Vessel List B'!AP64=3,3,IF('Vessel List B'!AP64=4,4,IF('Vessel List B'!AP64=5,5,IF('Vessel List B'!AP64=6,6,IF('Vessel List B'!AP64=7,7,IF('Vessel List B'!AP64=8,8,IF('Vessel List B'!AP64=9,9,IF('Vessel List B'!AP64=10,10,IF('Vessel List B'!AP64=11,11,IF('Vessel List B'!AP64=12,12,IF('Vessel List B'!AP64=13,13,IF('Vessel List B'!AP64=14,14,IF('Vessel List B'!AP64=15,15,IF('Vessel List B'!AP64=16,16,0))))))))))))))))))</f>
        <v xml:space="preserve"> </v>
      </c>
      <c r="FI65" s="160"/>
      <c r="FJ65" s="161"/>
      <c r="FK65" s="391" t="str">
        <f t="shared" si="46"/>
        <v/>
      </c>
      <c r="FL65" s="161"/>
      <c r="FM65" s="386"/>
      <c r="FN65" s="389" t="str">
        <f t="shared" si="47"/>
        <v/>
      </c>
      <c r="FO65" s="159" t="str">
        <f>IF(VALUE(IF('Vessel List B'!BC64=1,1,IF('Vessel List B'!BC64=2,2,IF('Vessel List B'!BC64=3,3,IF('Vessel List B'!BC64=4,4,IF('Vessel List B'!BC64=5,5,IF('Vessel List B'!BC64=6,6,IF('Vessel List B'!BC64=7,7,IF('Vessel List B'!BC64=8,8,IF('Vessel List B'!BC64=9,9,IF('Vessel List B'!BC64=10,10,IF('Vessel List B'!BC64=11,11,IF('Vessel List B'!BC64=12,12,IF('Vessel List B'!BC64=13,13,IF('Vessel List B'!BC64=14,14,IF('Vessel List B'!BC64=15,15,IF('Vessel List B'!BC64=16,16,0)))))))))))))))))=0," ",VALUE(IF('Vessel List B'!BC64=1,1,IF('Vessel List B'!BC64=2,2,IF('Vessel List B'!BC64=3,3,IF('Vessel List B'!BC64=4,4,IF('Vessel List B'!BC64=5,5,IF('Vessel List B'!BC64=6,6,IF('Vessel List B'!BC64=7,7,IF('Vessel List B'!BC64=8,8,IF('Vessel List B'!BC64=9,9,IF('Vessel List B'!BC64=10,10,IF('Vessel List B'!BC64=11,11,IF('Vessel List B'!BC64=12,12,IF('Vessel List B'!BC64=13,13,IF('Vessel List B'!BC64=14,14,IF('Vessel List B'!BC64=15,15,IF('Vessel List B'!BC64=16,16,0))))))))))))))))))</f>
        <v xml:space="preserve"> </v>
      </c>
      <c r="FP65" s="160"/>
      <c r="FQ65" s="161"/>
      <c r="FR65" s="391" t="str">
        <f t="shared" si="48"/>
        <v/>
      </c>
      <c r="FS65" s="161"/>
      <c r="FT65" s="386"/>
      <c r="FU65" s="389" t="str">
        <f t="shared" si="49"/>
        <v/>
      </c>
      <c r="FV65" s="159" t="str">
        <f>IF(VALUE(IF('Vessel List B'!BP64=1,1,IF('Vessel List B'!BP64=2,2,IF('Vessel List B'!BP64=3,3,IF('Vessel List B'!BP64=4,4,IF('Vessel List B'!BP64=5,5,IF('Vessel List B'!BP64=6,6,IF('Vessel List B'!BP64=7,7,IF('Vessel List B'!BP64=8,8,IF('Vessel List B'!BP64=9,9,IF('Vessel List B'!BP64=10,10,IF('Vessel List B'!BP64=11,11,IF('Vessel List B'!BP64=12,12,IF('Vessel List B'!BP64=13,13,IF('Vessel List B'!BP64=14,14,IF('Vessel List B'!BP64=15,15,IF('Vessel List B'!BP64=16,16,0)))))))))))))))))=0," ",VALUE(IF('Vessel List B'!BP64=1,1,IF('Vessel List B'!BP64=2,2,IF('Vessel List B'!BP64=3,3,IF('Vessel List B'!BP64=4,4,IF('Vessel List B'!BP64=5,5,IF('Vessel List B'!BP64=6,6,IF('Vessel List B'!BP64=7,7,IF('Vessel List B'!BP64=8,8,IF('Vessel List B'!BP64=9,9,IF('Vessel List B'!BP64=10,10,IF('Vessel List B'!BP64=11,11,IF('Vessel List B'!BP64=12,12,IF('Vessel List B'!BP64=13,13,IF('Vessel List B'!BP64=14,14,IF('Vessel List B'!BP64=15,15,IF('Vessel List B'!BP64=16,16,0))))))))))))))))))</f>
        <v xml:space="preserve"> </v>
      </c>
      <c r="FW65" s="160"/>
      <c r="FX65" s="161"/>
      <c r="FY65" s="391" t="str">
        <f t="shared" si="50"/>
        <v/>
      </c>
      <c r="FZ65" s="161"/>
      <c r="GA65" s="386"/>
      <c r="GB65" s="389" t="str">
        <f t="shared" si="51"/>
        <v/>
      </c>
      <c r="GC65" s="159" t="str">
        <f>IF(VALUE(IF('Vessel List B'!CC64=1,1,IF('Vessel List B'!CC64=2,2,IF('Vessel List B'!CC64=3,3,IF('Vessel List B'!CC64=4,4,IF('Vessel List B'!CC64=5,5,IF('Vessel List B'!CC64=6,6,IF('Vessel List B'!CC64=7,7,IF('Vessel List B'!CC64=8,8,IF('Vessel List B'!CC64=9,9,IF('Vessel List B'!CC64=10,10,IF('Vessel List B'!CC64=11,11,IF('Vessel List B'!CC64=12,12,IF('Vessel List B'!CC64=13,13,IF('Vessel List B'!CC64=14,14,IF('Vessel List B'!CC64=15,15,IF('Vessel List B'!CC64=16,16,0)))))))))))))))))=0," ",VALUE(IF('Vessel List B'!CC64=1,1,IF('Vessel List B'!CC64=2,2,IF('Vessel List B'!CC64=3,3,IF('Vessel List B'!CC64=4,4,IF('Vessel List B'!CC64=5,5,IF('Vessel List B'!CC64=6,6,IF('Vessel List B'!CC64=7,7,IF('Vessel List B'!CC64=8,8,IF('Vessel List B'!CC64=9,9,IF('Vessel List B'!CC64=10,10,IF('Vessel List B'!CC64=11,11,IF('Vessel List B'!CC64=12,12,IF('Vessel List B'!CC64=13,13,IF('Vessel List B'!CC64=14,14,IF('Vessel List B'!CC64=15,15,IF('Vessel List B'!CC64=16,16,0))))))))))))))))))</f>
        <v xml:space="preserve"> </v>
      </c>
      <c r="GD65" s="160"/>
      <c r="GE65" s="161"/>
      <c r="GF65" s="391" t="str">
        <f t="shared" si="52"/>
        <v/>
      </c>
      <c r="GG65" s="161"/>
      <c r="GH65" s="386"/>
      <c r="GI65" s="389" t="str">
        <f t="shared" si="53"/>
        <v/>
      </c>
      <c r="GJ65" s="159" t="str">
        <f>IF(VALUE(IF('Vessel List B'!CP64=1,1,IF('Vessel List B'!CP64=2,2,IF('Vessel List B'!CP64=3,3,IF('Vessel List B'!CP64=4,4,IF('Vessel List B'!CP64=5,5,IF('Vessel List B'!CP64=6,6,IF('Vessel List B'!CP64=7,7,IF('Vessel List B'!CP64=8,8,IF('Vessel List B'!CP64=9,9,IF('Vessel List B'!CP64=10,10,IF('Vessel List B'!CP64=11,11,IF('Vessel List B'!CP64=12,12,IF('Vessel List B'!CP64=13,13,IF('Vessel List B'!CP64=14,14,IF('Vessel List B'!CP64=15,15,IF('Vessel List B'!CP64=16,16,0)))))))))))))))))=0," ",VALUE(IF('Vessel List B'!CP64=1,1,IF('Vessel List B'!CP64=2,2,IF('Vessel List B'!CP64=3,3,IF('Vessel List B'!CP64=4,4,IF('Vessel List B'!CP64=5,5,IF('Vessel List B'!CP64=6,6,IF('Vessel List B'!CP64=7,7,IF('Vessel List B'!CP64=8,8,IF('Vessel List B'!CP64=9,9,IF('Vessel List B'!CP64=10,10,IF('Vessel List B'!CP64=11,11,IF('Vessel List B'!CP64=12,12,IF('Vessel List B'!CP64=13,13,IF('Vessel List B'!CP64=14,14,IF('Vessel List B'!CP64=15,15,IF('Vessel List B'!CP64=16,16,0))))))))))))))))))</f>
        <v xml:space="preserve"> </v>
      </c>
      <c r="GK65" s="160"/>
      <c r="GL65" s="161"/>
      <c r="GM65" s="391" t="str">
        <f t="shared" si="54"/>
        <v/>
      </c>
      <c r="GN65" s="161"/>
      <c r="GO65" s="386"/>
      <c r="GP65" s="389" t="str">
        <f t="shared" si="55"/>
        <v/>
      </c>
      <c r="GQ65" s="159" t="str">
        <f>IF(VALUE(IF('Vessel List B'!DC64=1,1,IF('Vessel List B'!DC64=2,2,IF('Vessel List B'!DC64=3,3,IF('Vessel List B'!DC64=4,4,IF('Vessel List B'!DC64=5,5,IF('Vessel List B'!DC64=6,6,IF('Vessel List B'!DC64=7,7,IF('Vessel List B'!DC64=8,8,IF('Vessel List B'!DC64=9,9,IF('Vessel List B'!DC64=10,10,IF('Vessel List B'!DC64=11,11,IF('Vessel List B'!DC64=12,12,IF('Vessel List B'!DC64=13,13,IF('Vessel List B'!DC64=14,14,IF('Vessel List B'!DC64=15,15,IF('Vessel List B'!DC64=16,16,0)))))))))))))))))=0," ",VALUE(IF('Vessel List B'!DC64=1,1,IF('Vessel List B'!DC64=2,2,IF('Vessel List B'!DC64=3,3,IF('Vessel List B'!DC64=4,4,IF('Vessel List B'!DC64=5,5,IF('Vessel List B'!DC64=6,6,IF('Vessel List B'!DC64=7,7,IF('Vessel List B'!DC64=8,8,IF('Vessel List B'!DC64=9,9,IF('Vessel List B'!DC64=10,10,IF('Vessel List B'!DC64=11,11,IF('Vessel List B'!DC64=12,12,IF('Vessel List B'!DC64=13,13,IF('Vessel List B'!DC64=14,14,IF('Vessel List B'!DC64=15,15,IF('Vessel List B'!DC64=16,16,0))))))))))))))))))</f>
        <v xml:space="preserve"> </v>
      </c>
      <c r="GR65" s="160"/>
      <c r="GS65" s="161"/>
      <c r="GT65" s="391" t="str">
        <f t="shared" si="56"/>
        <v/>
      </c>
      <c r="GU65" s="161"/>
      <c r="GV65" s="386"/>
      <c r="GW65" s="389" t="str">
        <f t="shared" si="57"/>
        <v/>
      </c>
      <c r="GX65" s="159" t="str">
        <f>IF(VALUE(IF('Vessel List B'!DP64=1,1,IF('Vessel List B'!DP64=2,2,IF('Vessel List B'!DP64=3,3,IF('Vessel List B'!DP64=4,4,IF('Vessel List B'!DP64=5,5,IF('Vessel List B'!DP64=6,6,IF('Vessel List B'!DP64=7,7,IF('Vessel List B'!DP64=8,8,IF('Vessel List B'!DP64=9,9,IF('Vessel List B'!DP64=10,10,IF('Vessel List B'!DP64=11,11,IF('Vessel List B'!DP64=12,12,IF('Vessel List B'!DP64=13,13,IF('Vessel List B'!DP64=14,14,IF('Vessel List B'!DP64=15,15,IF('Vessel List B'!DP64=16,16,0)))))))))))))))))=0," ",VALUE(IF('Vessel List B'!DP64=1,1,IF('Vessel List B'!DP64=2,2,IF('Vessel List B'!DP64=3,3,IF('Vessel List B'!DP64=4,4,IF('Vessel List B'!DP64=5,5,IF('Vessel List B'!DP64=6,6,IF('Vessel List B'!DP64=7,7,IF('Vessel List B'!DP64=8,8,IF('Vessel List B'!DP64=9,9,IF('Vessel List B'!DP64=10,10,IF('Vessel List B'!DP64=11,11,IF('Vessel List B'!DP64=12,12,IF('Vessel List B'!DP64=13,13,IF('Vessel List B'!DP64=14,14,IF('Vessel List B'!DP64=15,15,IF('Vessel List B'!DP64=16,16,0))))))))))))))))))</f>
        <v xml:space="preserve"> </v>
      </c>
      <c r="GY65" s="160"/>
      <c r="GZ65" s="161"/>
      <c r="HA65" s="391" t="str">
        <f t="shared" si="58"/>
        <v/>
      </c>
      <c r="HB65" s="161"/>
      <c r="HC65" s="386"/>
      <c r="HD65" s="389" t="str">
        <f t="shared" si="59"/>
        <v/>
      </c>
      <c r="HE65" s="159" t="str">
        <f>IF(VALUE(IF('Vessel List B'!EC64=1,1,IF('Vessel List B'!EC64=2,2,IF('Vessel List B'!EC64=3,3,IF('Vessel List B'!EC64=4,4,IF('Vessel List B'!EC64=5,5,IF('Vessel List B'!EC64=6,6,IF('Vessel List B'!EC64=7,7,IF('Vessel List B'!EC64=8,8,IF('Vessel List B'!EC64=9,9,IF('Vessel List B'!EC64=10,10,IF('Vessel List B'!EC64=11,11,IF('Vessel List B'!EC64=12,12,IF('Vessel List B'!EC64=13,13,IF('Vessel List B'!EC64=14,14,IF('Vessel List B'!EC64=15,15,IF('Vessel List B'!EC64=16,16,0)))))))))))))))))=0," ",VALUE(IF('Vessel List B'!EC64=1,1,IF('Vessel List B'!EC64=2,2,IF('Vessel List B'!EC64=3,3,IF('Vessel List B'!EC64=4,4,IF('Vessel List B'!EC64=5,5,IF('Vessel List B'!EC64=6,6,IF('Vessel List B'!EC64=7,7,IF('Vessel List B'!EC64=8,8,IF('Vessel List B'!EC64=9,9,IF('Vessel List B'!EC64=10,10,IF('Vessel List B'!EC64=11,11,IF('Vessel List B'!EC64=12,12,IF('Vessel List B'!EC64=13,13,IF('Vessel List B'!EC64=14,14,IF('Vessel List B'!EC64=15,15,IF('Vessel List B'!EC64=16,16,0))))))))))))))))))</f>
        <v xml:space="preserve"> </v>
      </c>
      <c r="HF65" s="160"/>
      <c r="HG65" s="161"/>
      <c r="HH65" s="391" t="str">
        <f t="shared" si="60"/>
        <v/>
      </c>
      <c r="HI65" s="161"/>
      <c r="HJ65" s="386"/>
      <c r="HK65" s="389" t="str">
        <f t="shared" si="61"/>
        <v/>
      </c>
      <c r="HL65" s="159" t="str">
        <f>IF(VALUE(IF('Vessel List B'!EP64=1,1,IF('Vessel List B'!EP64=2,2,IF('Vessel List B'!EP64=3,3,IF('Vessel List B'!EP64=4,4,IF('Vessel List B'!EP64=5,5,IF('Vessel List B'!EP64=6,6,IF('Vessel List B'!EP64=7,7,IF('Vessel List B'!EP64=8,8,IF('Vessel List B'!EP64=9,9,IF('Vessel List B'!EP64=10,10,IF('Vessel List B'!EP64=11,11,IF('Vessel List B'!EP64=12,12,IF('Vessel List B'!EP64=13,13,IF('Vessel List B'!EP64=14,14,IF('Vessel List B'!EP64=15,15,IF('Vessel List B'!EP64=16,16,0)))))))))))))))))=0," ",VALUE(IF('Vessel List B'!EP64=1,1,IF('Vessel List B'!EP64=2,2,IF('Vessel List B'!EP64=3,3,IF('Vessel List B'!EP64=4,4,IF('Vessel List B'!EP64=5,5,IF('Vessel List B'!EP64=6,6,IF('Vessel List B'!EP64=7,7,IF('Vessel List B'!EP64=8,8,IF('Vessel List B'!EP64=9,9,IF('Vessel List B'!EP64=10,10,IF('Vessel List B'!EP64=11,11,IF('Vessel List B'!EP64=12,12,IF('Vessel List B'!EP64=13,13,IF('Vessel List B'!EP64=14,14,IF('Vessel List B'!EP64=15,15,IF('Vessel List B'!EP64=16,16,0))))))))))))))))))</f>
        <v xml:space="preserve"> </v>
      </c>
      <c r="HM65" s="160"/>
      <c r="HN65" s="161"/>
      <c r="HO65" s="391" t="str">
        <f t="shared" si="62"/>
        <v/>
      </c>
      <c r="HP65" s="161"/>
      <c r="HQ65" s="386"/>
      <c r="HR65" s="389" t="str">
        <f t="shared" si="63"/>
        <v/>
      </c>
      <c r="HS65" s="159" t="str">
        <f>IF(VALUE(IF('Vessel List B'!FC64=1,1,IF('Vessel List B'!FC64=2,2,IF('Vessel List B'!FC64=3,3,IF('Vessel List B'!FC64=4,4,IF('Vessel List B'!FC64=5,5,IF('Vessel List B'!FC64=6,6,IF('Vessel List B'!FC64=7,7,IF('Vessel List B'!FC64=8,8,IF('Vessel List B'!FC64=9,9,IF('Vessel List B'!FC64=10,10,IF('Vessel List B'!FC64=11,11,IF('Vessel List B'!FC64=12,12,IF('Vessel List B'!FC64=13,13,IF('Vessel List B'!FC64=14,14,IF('Vessel List B'!FC64=15,15,IF('Vessel List B'!FC64=16,16,0)))))))))))))))))=0," ",VALUE(IF('Vessel List B'!FC64=1,1,IF('Vessel List B'!FC64=2,2,IF('Vessel List B'!FC64=3,3,IF('Vessel List B'!FC64=4,4,IF('Vessel List B'!FC64=5,5,IF('Vessel List B'!FC64=6,6,IF('Vessel List B'!FC64=7,7,IF('Vessel List B'!FC64=8,8,IF('Vessel List B'!FC64=9,9,IF('Vessel List B'!FC64=10,10,IF('Vessel List B'!FC64=11,11,IF('Vessel List B'!FC64=12,12,IF('Vessel List B'!FC64=13,13,IF('Vessel List B'!FC64=14,14,IF('Vessel List B'!FC64=15,15,IF('Vessel List B'!FC64=16,16,0))))))))))))))))))</f>
        <v xml:space="preserve"> </v>
      </c>
      <c r="HT65" s="160"/>
      <c r="HU65" s="161"/>
      <c r="HV65" s="391" t="str">
        <f t="shared" si="64"/>
        <v/>
      </c>
      <c r="HW65" s="161"/>
      <c r="HX65" s="386"/>
      <c r="HY65" s="389" t="str">
        <f t="shared" si="65"/>
        <v/>
      </c>
      <c r="HZ65" s="159" t="str">
        <f>IF(VALUE(IF('Vessel List B'!FP64=1,1,IF('Vessel List B'!FP64=2,2,IF('Vessel List B'!FP64=3,3,IF('Vessel List B'!FP64=4,4,IF('Vessel List B'!FP64=5,5,IF('Vessel List B'!FP64=6,6,IF('Vessel List B'!FP64=7,7,IF('Vessel List B'!FP64=8,8,IF('Vessel List B'!FP64=9,9,IF('Vessel List B'!FP64=10,10,IF('Vessel List B'!FP64=11,11,IF('Vessel List B'!FP64=12,12,IF('Vessel List B'!FP64=13,13,IF('Vessel List B'!FP64=14,14,IF('Vessel List B'!FP64=15,15,IF('Vessel List B'!FP64=16,16,0)))))))))))))))))=0," ",VALUE(IF('Vessel List B'!FP64=1,1,IF('Vessel List B'!FP64=2,2,IF('Vessel List B'!FP64=3,3,IF('Vessel List B'!FP64=4,4,IF('Vessel List B'!FP64=5,5,IF('Vessel List B'!FP64=6,6,IF('Vessel List B'!FP64=7,7,IF('Vessel List B'!FP64=8,8,IF('Vessel List B'!FP64=9,9,IF('Vessel List B'!FP64=10,10,IF('Vessel List B'!FP64=11,11,IF('Vessel List B'!FP64=12,12,IF('Vessel List B'!FP64=13,13,IF('Vessel List B'!FP64=14,14,IF('Vessel List B'!FP64=15,15,IF('Vessel List B'!FP64=16,16,0))))))))))))))))))</f>
        <v xml:space="preserve"> </v>
      </c>
      <c r="IA65" s="160"/>
      <c r="IB65" s="161"/>
      <c r="IC65" s="391" t="str">
        <f t="shared" si="66"/>
        <v/>
      </c>
      <c r="ID65" s="161"/>
      <c r="IE65" s="386"/>
      <c r="IF65" s="389" t="str">
        <f t="shared" si="67"/>
        <v/>
      </c>
      <c r="IG65" s="159" t="str">
        <f>IF(VALUE(IF('Vessel List B'!GC64=1,1,IF('Vessel List B'!GC64=2,2,IF('Vessel List B'!GC64=3,3,IF('Vessel List B'!GC64=4,4,IF('Vessel List B'!GC64=5,5,IF('Vessel List B'!GC64=6,6,IF('Vessel List B'!GC64=7,7,IF('Vessel List B'!GC64=8,8,IF('Vessel List B'!GC64=9,9,IF('Vessel List B'!GC64=10,10,IF('Vessel List B'!GC64=11,11,IF('Vessel List B'!GC64=12,12,IF('Vessel List B'!GC64=13,13,IF('Vessel List B'!GC64=14,14,IF('Vessel List B'!GC64=15,15,IF('Vessel List B'!GC64=16,16,0)))))))))))))))))=0," ",VALUE(IF('Vessel List B'!GC64=1,1,IF('Vessel List B'!GC64=2,2,IF('Vessel List B'!GC64=3,3,IF('Vessel List B'!GC64=4,4,IF('Vessel List B'!GC64=5,5,IF('Vessel List B'!GC64=6,6,IF('Vessel List B'!GC64=7,7,IF('Vessel List B'!GC64=8,8,IF('Vessel List B'!GC64=9,9,IF('Vessel List B'!GC64=10,10,IF('Vessel List B'!GC64=11,11,IF('Vessel List B'!GC64=12,12,IF('Vessel List B'!GC64=13,13,IF('Vessel List B'!GC64=14,14,IF('Vessel List B'!GC64=15,15,IF('Vessel List B'!GC64=16,16,0))))))))))))))))))</f>
        <v xml:space="preserve"> </v>
      </c>
      <c r="IH65" s="160"/>
      <c r="II65" s="161"/>
      <c r="IJ65" s="391" t="str">
        <f t="shared" si="68"/>
        <v/>
      </c>
      <c r="IK65" s="161"/>
      <c r="IL65" s="386"/>
      <c r="IM65" s="389" t="str">
        <f t="shared" si="69"/>
        <v/>
      </c>
      <c r="IN65" s="159" t="str">
        <f>IF(VALUE(IF('Vessel List B'!GP64=1,1,IF('Vessel List B'!GP64=2,2,IF('Vessel List B'!GP64=3,3,IF('Vessel List B'!GP64=4,4,IF('Vessel List B'!GP64=5,5,IF('Vessel List B'!GP64=6,6,IF('Vessel List B'!GP64=7,7,IF('Vessel List B'!GP64=8,8,IF('Vessel List B'!GP64=9,9,IF('Vessel List B'!GP64=10,10,IF('Vessel List B'!GP64=11,11,IF('Vessel List B'!GP64=12,12,IF('Vessel List B'!GP64=13,13,IF('Vessel List B'!GP64=14,14,IF('Vessel List B'!GP64=15,15,IF('Vessel List B'!GP64=16,16,0)))))))))))))))))=0," ",VALUE(IF('Vessel List B'!GP64=1,1,IF('Vessel List B'!GP64=2,2,IF('Vessel List B'!GP64=3,3,IF('Vessel List B'!GP64=4,4,IF('Vessel List B'!GP64=5,5,IF('Vessel List B'!GP64=6,6,IF('Vessel List B'!GP64=7,7,IF('Vessel List B'!GP64=8,8,IF('Vessel List B'!GP64=9,9,IF('Vessel List B'!GP64=10,10,IF('Vessel List B'!GP64=11,11,IF('Vessel List B'!GP64=12,12,IF('Vessel List B'!GP64=13,13,IF('Vessel List B'!GP64=14,14,IF('Vessel List B'!GP64=15,15,IF('Vessel List B'!GP64=16,16,0))))))))))))))))))</f>
        <v xml:space="preserve"> </v>
      </c>
      <c r="IO65" s="160"/>
      <c r="IP65" s="161"/>
      <c r="IQ65" s="391" t="str">
        <f t="shared" si="70"/>
        <v/>
      </c>
      <c r="IR65" s="161"/>
      <c r="IS65" s="386"/>
      <c r="IT65" s="389" t="str">
        <f t="shared" si="71"/>
        <v/>
      </c>
      <c r="IU65" s="159" t="str">
        <f>IF(VALUE(IF('Vessel List B'!HC64=1,1,IF('Vessel List B'!HC64=2,2,IF('Vessel List B'!HC64=3,3,IF('Vessel List B'!HC64=4,4,IF('Vessel List B'!HC64=5,5,IF('Vessel List B'!HC64=6,6,IF('Vessel List B'!HC64=7,7,IF('Vessel List B'!HC64=8,8,IF('Vessel List B'!HC64=9,9,IF('Vessel List B'!HC64=10,10,IF('Vessel List B'!HC64=11,11,IF('Vessel List B'!HC64=12,12,IF('Vessel List B'!HC64=13,13,IF('Vessel List B'!HC64=14,14,IF('Vessel List B'!HC64=15,15,IF('Vessel List B'!HC64=16,16,0)))))))))))))))))=0," ",VALUE(IF('Vessel List B'!HC64=1,1,IF('Vessel List B'!HC64=2,2,IF('Vessel List B'!HC64=3,3,IF('Vessel List B'!HC64=4,4,IF('Vessel List B'!HC64=5,5,IF('Vessel List B'!HC64=6,6,IF('Vessel List B'!HC64=7,7,IF('Vessel List B'!HC64=8,8,IF('Vessel List B'!HC64=9,9,IF('Vessel List B'!HC64=10,10,IF('Vessel List B'!HC64=11,11,IF('Vessel List B'!HC64=12,12,IF('Vessel List B'!HC64=13,13,IF('Vessel List B'!HC64=14,14,IF('Vessel List B'!HC64=15,15,IF('Vessel List B'!HC64=16,16,0))))))))))))))))))</f>
        <v xml:space="preserve"> </v>
      </c>
      <c r="IV65" s="160"/>
      <c r="IW65" s="161"/>
      <c r="IX65" s="391" t="str">
        <f t="shared" si="72"/>
        <v/>
      </c>
      <c r="IY65" s="161"/>
      <c r="IZ65" s="386"/>
      <c r="JA65" s="389" t="str">
        <f t="shared" si="73"/>
        <v/>
      </c>
      <c r="JB65" s="159" t="str">
        <f>IF(VALUE(IF('Vessel List B'!HP64=1,1,IF('Vessel List B'!HP64=2,2,IF('Vessel List B'!HP64=3,3,IF('Vessel List B'!HP64=4,4,IF('Vessel List B'!HP64=5,5,IF('Vessel List B'!HP64=6,6,IF('Vessel List B'!HP64=7,7,IF('Vessel List B'!HP64=8,8,IF('Vessel List B'!HP64=9,9,IF('Vessel List B'!HP64=10,10,IF('Vessel List B'!HP64=11,11,IF('Vessel List B'!HP64=12,12,IF('Vessel List B'!HP64=13,13,IF('Vessel List B'!HP64=14,14,IF('Vessel List B'!HP64=15,15,IF('Vessel List B'!HP64=16,16,0)))))))))))))))))=0," ",VALUE(IF('Vessel List B'!HP64=1,1,IF('Vessel List B'!HP64=2,2,IF('Vessel List B'!HP64=3,3,IF('Vessel List B'!HP64=4,4,IF('Vessel List B'!HP64=5,5,IF('Vessel List B'!HP64=6,6,IF('Vessel List B'!HP64=7,7,IF('Vessel List B'!HP64=8,8,IF('Vessel List B'!HP64=9,9,IF('Vessel List B'!HP64=10,10,IF('Vessel List B'!HP64=11,11,IF('Vessel List B'!HP64=12,12,IF('Vessel List B'!HP64=13,13,IF('Vessel List B'!HP64=14,14,IF('Vessel List B'!HP64=15,15,IF('Vessel List B'!HP64=16,16,0))))))))))))))))))</f>
        <v xml:space="preserve"> </v>
      </c>
      <c r="JC65" s="160"/>
      <c r="JD65" s="161"/>
      <c r="JE65" s="391" t="str">
        <f t="shared" si="74"/>
        <v/>
      </c>
      <c r="JF65" s="161"/>
      <c r="JG65" s="386"/>
      <c r="JH65" s="389" t="str">
        <f t="shared" si="75"/>
        <v/>
      </c>
      <c r="JI65" s="159" t="str">
        <f>IF(VALUE(IF('Vessel List B'!IC64=1,1,IF('Vessel List B'!IC64=2,2,IF('Vessel List B'!IC64=3,3,IF('Vessel List B'!IC64=4,4,IF('Vessel List B'!IC64=5,5,IF('Vessel List B'!IC64=6,6,IF('Vessel List B'!IC64=7,7,IF('Vessel List B'!IC64=8,8,IF('Vessel List B'!IC64=9,9,IF('Vessel List B'!IC64=10,10,IF('Vessel List B'!IC64=11,11,IF('Vessel List B'!IC64=12,12,IF('Vessel List B'!IC64=13,13,IF('Vessel List B'!IC64=14,14,IF('Vessel List B'!IC64=15,15,IF('Vessel List B'!IC64=16,16,0)))))))))))))))))=0," ",VALUE(IF('Vessel List B'!IC64=1,1,IF('Vessel List B'!IC64=2,2,IF('Vessel List B'!IC64=3,3,IF('Vessel List B'!IC64=4,4,IF('Vessel List B'!IC64=5,5,IF('Vessel List B'!IC64=6,6,IF('Vessel List B'!IC64=7,7,IF('Vessel List B'!IC64=8,8,IF('Vessel List B'!IC64=9,9,IF('Vessel List B'!IC64=10,10,IF('Vessel List B'!IC64=11,11,IF('Vessel List B'!IC64=12,12,IF('Vessel List B'!IC64=13,13,IF('Vessel List B'!IC64=14,14,IF('Vessel List B'!IC64=15,15,IF('Vessel List B'!IC64=16,16,0))))))))))))))))))</f>
        <v xml:space="preserve"> </v>
      </c>
      <c r="JJ65" s="160"/>
      <c r="JK65" s="161"/>
      <c r="JL65" s="391" t="str">
        <f t="shared" si="76"/>
        <v/>
      </c>
      <c r="JM65" s="161"/>
      <c r="JN65" s="386"/>
      <c r="JO65" s="389" t="str">
        <f t="shared" si="77"/>
        <v/>
      </c>
      <c r="JP65" s="159" t="str">
        <f>IF(VALUE(IF('Vessel List B'!IP64=1,1,IF('Vessel List B'!IP64=2,2,IF('Vessel List B'!IP64=3,3,IF('Vessel List B'!IP64=4,4,IF('Vessel List B'!IP64=5,5,IF('Vessel List B'!IP64=6,6,IF('Vessel List B'!IP64=7,7,IF('Vessel List B'!IP64=8,8,IF('Vessel List B'!IP64=9,9,IF('Vessel List B'!IP64=10,10,IF('Vessel List B'!IP64=11,11,IF('Vessel List B'!IP64=12,12,IF('Vessel List B'!IP64=13,13,IF('Vessel List B'!IP64=14,14,IF('Vessel List B'!IP64=15,15,IF('Vessel List B'!IP64=16,16,0)))))))))))))))))=0," ",VALUE(IF('Vessel List B'!IP64=1,1,IF('Vessel List B'!IP64=2,2,IF('Vessel List B'!IP64=3,3,IF('Vessel List B'!IP64=4,4,IF('Vessel List B'!IP64=5,5,IF('Vessel List B'!IP64=6,6,IF('Vessel List B'!IP64=7,7,IF('Vessel List B'!IP64=8,8,IF('Vessel List B'!IP64=9,9,IF('Vessel List B'!IP64=10,10,IF('Vessel List B'!IP64=11,11,IF('Vessel List B'!IP64=12,12,IF('Vessel List B'!IP64=13,13,IF('Vessel List B'!IP64=14,14,IF('Vessel List B'!IP64=15,15,IF('Vessel List B'!IP64=16,16,0))))))))))))))))))</f>
        <v xml:space="preserve"> </v>
      </c>
      <c r="JQ65" s="160"/>
      <c r="JR65" s="161"/>
      <c r="JS65" s="391" t="str">
        <f t="shared" si="78"/>
        <v/>
      </c>
      <c r="JT65" s="161"/>
      <c r="JU65" s="386"/>
      <c r="JV65" s="398" t="str">
        <f t="shared" si="79"/>
        <v/>
      </c>
      <c r="JW65" s="403"/>
    </row>
    <row r="66" spans="1:283" ht="15" x14ac:dyDescent="0.25">
      <c r="A66" s="132">
        <f>'Vessel List A'!B65</f>
        <v>41640</v>
      </c>
      <c r="B66" s="157" t="str">
        <f>IF(VALUE(IF('Vessel List A'!C65=1,1,IF('Vessel List A'!C65=2,2,IF('Vessel List A'!C65=3,3,IF('Vessel List A'!C65=4,4,IF('Vessel List A'!C65=5,5,IF('Vessel List A'!C65=6,6,IF('Vessel List A'!C65=7,7,IF('Vessel List A'!C65=8,8,IF('Vessel List A'!C65=9,9,IF('Vessel List A'!C65=10,10,IF('Vessel List A'!C65=11,11,IF('Vessel List A'!C65=12,12,IF('Vessel List A'!C65=13,13,IF('Vessel List A'!C65=14,14,IF('Vessel List A'!C65=15,15,IF('Vessel List A'!C65=16,16,0)))))))))))))))))=0," ",VALUE(IF('Vessel List A'!C65=1,1,IF('Vessel List A'!C65=2,2,IF('Vessel List A'!C65=3,3,IF('Vessel List A'!C65=4,4,IF('Vessel List A'!C65=5,5,IF('Vessel List A'!C65=6,6,IF('Vessel List A'!C65=7,7,IF('Vessel List A'!C65=8,8,IF('Vessel List A'!C65=9,9,IF('Vessel List A'!C65=10,10,IF('Vessel List A'!C65=11,11,IF('Vessel List A'!C65=12,12,IF('Vessel List A'!C65=13,13,IF('Vessel List A'!C65=14,14,IF('Vessel List A'!C65=15,15,IF('Vessel List A'!C65=16,16,0))))))))))))))))))</f>
        <v xml:space="preserve"> </v>
      </c>
      <c r="C66" s="154"/>
      <c r="D66" s="158"/>
      <c r="E66" s="390" t="str">
        <f t="shared" si="0"/>
        <v/>
      </c>
      <c r="F66" s="158"/>
      <c r="G66" s="137"/>
      <c r="H66" s="388" t="str">
        <f t="shared" si="1"/>
        <v/>
      </c>
      <c r="I66" s="157" t="str">
        <f>IF(VALUE(IF('Vessel List A'!P65=1,1,IF('Vessel List A'!P65=2,2,IF('Vessel List A'!P65=3,3,IF('Vessel List A'!P65=4,4,IF('Vessel List A'!P65=5,5,IF('Vessel List A'!P65=6,6,IF('Vessel List A'!P65=7,7,IF('Vessel List A'!P65=8,8,IF('Vessel List A'!P65=9,9,IF('Vessel List A'!P65=10,10,IF('Vessel List A'!P65=11,11,IF('Vessel List A'!P65=12,12,IF('Vessel List A'!P65=13,13,IF('Vessel List A'!P65=14,14,IF('Vessel List A'!P65=15,15,IF('Vessel List A'!P65=16,16,0)))))))))))))))))=0," ",VALUE(IF('Vessel List A'!P65=1,1,IF('Vessel List A'!P65=2,2,IF('Vessel List A'!P65=3,3,IF('Vessel List A'!P65=4,4,IF('Vessel List A'!P65=5,5,IF('Vessel List A'!P65=6,6,IF('Vessel List A'!P65=7,7,IF('Vessel List A'!P65=8,8,IF('Vessel List A'!P65=9,9,IF('Vessel List A'!P65=10,10,IF('Vessel List A'!P65=11,11,IF('Vessel List A'!P65=12,12,IF('Vessel List A'!P65=13,13,IF('Vessel List A'!P65=14,14,IF('Vessel List A'!P65=15,15,IF('Vessel List A'!P65=16,16,0))))))))))))))))))</f>
        <v xml:space="preserve"> </v>
      </c>
      <c r="J66" s="154"/>
      <c r="K66" s="158"/>
      <c r="L66" s="390" t="str">
        <f t="shared" si="2"/>
        <v/>
      </c>
      <c r="M66" s="158"/>
      <c r="N66" s="137"/>
      <c r="O66" s="388" t="str">
        <f t="shared" si="3"/>
        <v/>
      </c>
      <c r="P66" s="157" t="str">
        <f>IF(VALUE(IF('Vessel List A'!AC65=1,1,IF('Vessel List A'!AC65=2,2,IF('Vessel List A'!AC65=3,3,IF('Vessel List A'!AC65=4,4,IF('Vessel List A'!AC65=5,5,IF('Vessel List A'!AC65=6,6,IF('Vessel List A'!AC65=7,7,IF('Vessel List A'!AC65=8,8,IF('Vessel List A'!AC65=9,9,IF('Vessel List A'!AC65=10,10,IF('Vessel List A'!AC65=11,11,IF('Vessel List A'!AC65=12,12,IF('Vessel List A'!AC65=13,13,IF('Vessel List A'!AC65=14,14,IF('Vessel List A'!AC65=15,15,IF('Vessel List A'!AC65=16,16,0)))))))))))))))))=0," ",VALUE(IF('Vessel List A'!AC65=1,1,IF('Vessel List A'!AC65=2,2,IF('Vessel List A'!AC65=3,3,IF('Vessel List A'!AC65=4,4,IF('Vessel List A'!AC65=5,5,IF('Vessel List A'!AC65=6,6,IF('Vessel List A'!AC65=7,7,IF('Vessel List A'!AC65=8,8,IF('Vessel List A'!AC65=9,9,IF('Vessel List A'!AC65=10,10,IF('Vessel List A'!AC65=11,11,IF('Vessel List A'!AC65=12,12,IF('Vessel List A'!AC65=13,13,IF('Vessel List A'!AC65=14,14,IF('Vessel List A'!AC65=15,15,IF('Vessel List A'!AC65=16,16,0))))))))))))))))))</f>
        <v xml:space="preserve"> </v>
      </c>
      <c r="Q66" s="154"/>
      <c r="R66" s="158"/>
      <c r="S66" s="390" t="str">
        <f t="shared" si="4"/>
        <v/>
      </c>
      <c r="T66" s="158"/>
      <c r="U66" s="137"/>
      <c r="V66" s="388" t="str">
        <f t="shared" si="5"/>
        <v/>
      </c>
      <c r="W66" s="157" t="str">
        <f>IF(VALUE(IF('Vessel List A'!AP65=1,1,IF('Vessel List A'!AP65=2,2,IF('Vessel List A'!AP65=3,3,IF('Vessel List A'!AP65=4,4,IF('Vessel List A'!AP65=5,5,IF('Vessel List A'!AP65=6,6,IF('Vessel List A'!AP65=7,7,IF('Vessel List A'!AP65=8,8,IF('Vessel List A'!AP65=9,9,IF('Vessel List A'!AP65=10,10,IF('Vessel List A'!AP65=11,11,IF('Vessel List A'!AP65=12,12,IF('Vessel List A'!AP65=13,13,IF('Vessel List A'!AP65=14,14,IF('Vessel List A'!AP65=15,15,IF('Vessel List A'!AP65=16,16,0)))))))))))))))))=0," ",VALUE(IF('Vessel List A'!AP65=1,1,IF('Vessel List A'!AP65=2,2,IF('Vessel List A'!AP65=3,3,IF('Vessel List A'!AP65=4,4,IF('Vessel List A'!AP65=5,5,IF('Vessel List A'!AP65=6,6,IF('Vessel List A'!AP65=7,7,IF('Vessel List A'!AP65=8,8,IF('Vessel List A'!AP65=9,9,IF('Vessel List A'!AP65=10,10,IF('Vessel List A'!AP65=11,11,IF('Vessel List A'!AP65=12,12,IF('Vessel List A'!AP65=13,13,IF('Vessel List A'!AP65=14,14,IF('Vessel List A'!AP65=15,15,IF('Vessel List A'!AP65=16,16,0))))))))))))))))))</f>
        <v xml:space="preserve"> </v>
      </c>
      <c r="X66" s="154"/>
      <c r="Y66" s="158"/>
      <c r="Z66" s="390" t="str">
        <f t="shared" si="6"/>
        <v/>
      </c>
      <c r="AA66" s="158"/>
      <c r="AB66" s="137"/>
      <c r="AC66" s="388" t="str">
        <f t="shared" si="7"/>
        <v/>
      </c>
      <c r="AD66" s="157" t="str">
        <f>IF(VALUE(IF('Vessel List A'!BC65=1,1,IF('Vessel List A'!BC65=2,2,IF('Vessel List A'!BC65=3,3,IF('Vessel List A'!BC65=4,4,IF('Vessel List A'!BC65=5,5,IF('Vessel List A'!BC65=6,6,IF('Vessel List A'!BC65=7,7,IF('Vessel List A'!BC65=8,8,IF('Vessel List A'!BC65=9,9,IF('Vessel List A'!BC65=10,10,IF('Vessel List A'!BC65=11,11,IF('Vessel List A'!BC65=12,12,IF('Vessel List A'!BC65=13,13,IF('Vessel List A'!BC65=14,14,IF('Vessel List A'!BC65=15,15,IF('Vessel List A'!BC65=16,16,0)))))))))))))))))=0," ",VALUE(IF('Vessel List A'!BC65=1,1,IF('Vessel List A'!BC65=2,2,IF('Vessel List A'!BC65=3,3,IF('Vessel List A'!BC65=4,4,IF('Vessel List A'!BC65=5,5,IF('Vessel List A'!BC65=6,6,IF('Vessel List A'!BC65=7,7,IF('Vessel List A'!BC65=8,8,IF('Vessel List A'!BC65=9,9,IF('Vessel List A'!BC65=10,10,IF('Vessel List A'!BC65=11,11,IF('Vessel List A'!BC65=12,12,IF('Vessel List A'!BC65=13,13,IF('Vessel List A'!BC65=14,14,IF('Vessel List A'!BC65=15,15,IF('Vessel List A'!BC65=16,16,0))))))))))))))))))</f>
        <v xml:space="preserve"> </v>
      </c>
      <c r="AE66" s="154"/>
      <c r="AF66" s="158"/>
      <c r="AG66" s="390" t="str">
        <f t="shared" si="8"/>
        <v/>
      </c>
      <c r="AH66" s="158"/>
      <c r="AI66" s="137"/>
      <c r="AJ66" s="388" t="str">
        <f t="shared" si="9"/>
        <v/>
      </c>
      <c r="AK66" s="157" t="str">
        <f>IF(VALUE(IF('Vessel List A'!BP65=1,1,IF('Vessel List A'!BP65=2,2,IF('Vessel List A'!BP65=3,3,IF('Vessel List A'!BP65=4,4,IF('Vessel List A'!BP65=5,5,IF('Vessel List A'!BP65=6,6,IF('Vessel List A'!BP65=7,7,IF('Vessel List A'!BP65=8,8,IF('Vessel List A'!BP65=9,9,IF('Vessel List A'!BP65=10,10,IF('Vessel List A'!BP65=11,11,IF('Vessel List A'!BP65=12,12,IF('Vessel List A'!BP65=13,13,IF('Vessel List A'!BP65=14,14,IF('Vessel List A'!BP65=15,15,IF('Vessel List A'!BP65=16,16,0)))))))))))))))))=0," ",VALUE(IF('Vessel List A'!BP65=1,1,IF('Vessel List A'!BP65=2,2,IF('Vessel List A'!BP65=3,3,IF('Vessel List A'!BP65=4,4,IF('Vessel List A'!BP65=5,5,IF('Vessel List A'!BP65=6,6,IF('Vessel List A'!BP65=7,7,IF('Vessel List A'!BP65=8,8,IF('Vessel List A'!BP65=9,9,IF('Vessel List A'!BP65=10,10,IF('Vessel List A'!BP65=11,11,IF('Vessel List A'!BP65=12,12,IF('Vessel List A'!BP65=13,13,IF('Vessel List A'!BP65=14,14,IF('Vessel List A'!BP65=15,15,IF('Vessel List A'!BP65=16,16,0))))))))))))))))))</f>
        <v xml:space="preserve"> </v>
      </c>
      <c r="AL66" s="154"/>
      <c r="AM66" s="158"/>
      <c r="AN66" s="390" t="str">
        <f t="shared" si="10"/>
        <v/>
      </c>
      <c r="AO66" s="158"/>
      <c r="AP66" s="137"/>
      <c r="AQ66" s="388" t="str">
        <f t="shared" si="11"/>
        <v/>
      </c>
      <c r="AR66" s="157" t="str">
        <f>IF(VALUE(IF('Vessel List A'!CC65=1,1,IF('Vessel List A'!CC65=2,2,IF('Vessel List A'!CC65=3,3,IF('Vessel List A'!CC65=4,4,IF('Vessel List A'!CC65=5,5,IF('Vessel List A'!CC65=6,6,IF('Vessel List A'!CC65=7,7,IF('Vessel List A'!CC65=8,8,IF('Vessel List A'!CC65=9,9,IF('Vessel List A'!CC65=10,10,IF('Vessel List A'!CC65=11,11,IF('Vessel List A'!CC65=12,12,IF('Vessel List A'!CC65=13,13,IF('Vessel List A'!CC65=14,14,IF('Vessel List A'!CC65=15,15,IF('Vessel List A'!CC65=16,16,0)))))))))))))))))=0," ",VALUE(IF('Vessel List A'!CC65=1,1,IF('Vessel List A'!CC65=2,2,IF('Vessel List A'!CC65=3,3,IF('Vessel List A'!CC65=4,4,IF('Vessel List A'!CC65=5,5,IF('Vessel List A'!CC65=6,6,IF('Vessel List A'!CC65=7,7,IF('Vessel List A'!CC65=8,8,IF('Vessel List A'!CC65=9,9,IF('Vessel List A'!CC65=10,10,IF('Vessel List A'!CC65=11,11,IF('Vessel List A'!CC65=12,12,IF('Vessel List A'!CC65=13,13,IF('Vessel List A'!CC65=14,14,IF('Vessel List A'!CC65=15,15,IF('Vessel List A'!CC65=16,16,0))))))))))))))))))</f>
        <v xml:space="preserve"> </v>
      </c>
      <c r="AS66" s="154"/>
      <c r="AT66" s="158"/>
      <c r="AU66" s="390" t="str">
        <f t="shared" si="12"/>
        <v/>
      </c>
      <c r="AV66" s="158"/>
      <c r="AW66" s="137"/>
      <c r="AX66" s="388" t="str">
        <f t="shared" si="13"/>
        <v/>
      </c>
      <c r="AY66" s="157" t="str">
        <f>IF(VALUE(IF('Vessel List A'!CP65=1,1,IF('Vessel List A'!CP65=2,2,IF('Vessel List A'!CP65=3,3,IF('Vessel List A'!CP65=4,4,IF('Vessel List A'!CP65=5,5,IF('Vessel List A'!CP65=6,6,IF('Vessel List A'!CP65=7,7,IF('Vessel List A'!CP65=8,8,IF('Vessel List A'!CP65=9,9,IF('Vessel List A'!CP65=10,10,IF('Vessel List A'!CP65=11,11,IF('Vessel List A'!CP65=12,12,IF('Vessel List A'!CP65=13,13,IF('Vessel List A'!CP65=14,14,IF('Vessel List A'!CP65=15,15,IF('Vessel List A'!CP65=16,16,0)))))))))))))))))=0," ",VALUE(IF('Vessel List A'!CP65=1,1,IF('Vessel List A'!CP65=2,2,IF('Vessel List A'!CP65=3,3,IF('Vessel List A'!CP65=4,4,IF('Vessel List A'!CP65=5,5,IF('Vessel List A'!CP65=6,6,IF('Vessel List A'!CP65=7,7,IF('Vessel List A'!CP65=8,8,IF('Vessel List A'!CP65=9,9,IF('Vessel List A'!CP65=10,10,IF('Vessel List A'!CP65=11,11,IF('Vessel List A'!CP65=12,12,IF('Vessel List A'!CP65=13,13,IF('Vessel List A'!CP65=14,14,IF('Vessel List A'!CP65=15,15,IF('Vessel List A'!CP65=16,16,0))))))))))))))))))</f>
        <v xml:space="preserve"> </v>
      </c>
      <c r="AZ66" s="154"/>
      <c r="BA66" s="158"/>
      <c r="BB66" s="390" t="str">
        <f t="shared" si="14"/>
        <v/>
      </c>
      <c r="BC66" s="158"/>
      <c r="BD66" s="137"/>
      <c r="BE66" s="388" t="str">
        <f t="shared" si="15"/>
        <v/>
      </c>
      <c r="BF66" s="157" t="str">
        <f>IF(VALUE(IF('Vessel List A'!DC65=1,1,IF('Vessel List A'!DC65=2,2,IF('Vessel List A'!DC65=3,3,IF('Vessel List A'!DC65=4,4,IF('Vessel List A'!DC65=5,5,IF('Vessel List A'!DC65=6,6,IF('Vessel List A'!DC65=7,7,IF('Vessel List A'!DC65=8,8,IF('Vessel List A'!DC65=9,9,IF('Vessel List A'!DC65=10,10,IF('Vessel List A'!DC65=11,11,IF('Vessel List A'!DC65=12,12,IF('Vessel List A'!DC65=13,13,IF('Vessel List A'!DC65=14,14,IF('Vessel List A'!DC65=15,15,IF('Vessel List A'!DC65=16,16,0)))))))))))))))))=0," ",VALUE(IF('Vessel List A'!DC65=1,1,IF('Vessel List A'!DC65=2,2,IF('Vessel List A'!DC65=3,3,IF('Vessel List A'!DC65=4,4,IF('Vessel List A'!DC65=5,5,IF('Vessel List A'!DC65=6,6,IF('Vessel List A'!DC65=7,7,IF('Vessel List A'!DC65=8,8,IF('Vessel List A'!DC65=9,9,IF('Vessel List A'!DC65=10,10,IF('Vessel List A'!DC65=11,11,IF('Vessel List A'!DC65=12,12,IF('Vessel List A'!DC65=13,13,IF('Vessel List A'!DC65=14,14,IF('Vessel List A'!DC65=15,15,IF('Vessel List A'!DC65=16,16,0))))))))))))))))))</f>
        <v xml:space="preserve"> </v>
      </c>
      <c r="BG66" s="154"/>
      <c r="BH66" s="158"/>
      <c r="BI66" s="390" t="str">
        <f t="shared" si="16"/>
        <v/>
      </c>
      <c r="BJ66" s="158"/>
      <c r="BK66" s="137"/>
      <c r="BL66" s="388" t="str">
        <f t="shared" si="17"/>
        <v/>
      </c>
      <c r="BM66" s="157" t="str">
        <f>IF(VALUE(IF('Vessel List A'!DP65=1,1,IF('Vessel List A'!DP65=2,2,IF('Vessel List A'!DP65=3,3,IF('Vessel List A'!DP65=4,4,IF('Vessel List A'!DP65=5,5,IF('Vessel List A'!DP65=6,6,IF('Vessel List A'!DP65=7,7,IF('Vessel List A'!DP65=8,8,IF('Vessel List A'!DP65=9,9,IF('Vessel List A'!DP65=10,10,IF('Vessel List A'!DP65=11,11,IF('Vessel List A'!DP65=12,12,IF('Vessel List A'!DP65=13,13,IF('Vessel List A'!DP65=14,14,IF('Vessel List A'!DP65=15,15,IF('Vessel List A'!DP65=16,16,0)))))))))))))))))=0," ",VALUE(IF('Vessel List A'!DP65=1,1,IF('Vessel List A'!DP65=2,2,IF('Vessel List A'!DP65=3,3,IF('Vessel List A'!DP65=4,4,IF('Vessel List A'!DP65=5,5,IF('Vessel List A'!DP65=6,6,IF('Vessel List A'!DP65=7,7,IF('Vessel List A'!DP65=8,8,IF('Vessel List A'!DP65=9,9,IF('Vessel List A'!DP65=10,10,IF('Vessel List A'!DP65=11,11,IF('Vessel List A'!DP65=12,12,IF('Vessel List A'!DP65=13,13,IF('Vessel List A'!DP65=14,14,IF('Vessel List A'!DP65=15,15,IF('Vessel List A'!DP65=16,16,0))))))))))))))))))</f>
        <v xml:space="preserve"> </v>
      </c>
      <c r="BN66" s="154"/>
      <c r="BO66" s="158"/>
      <c r="BP66" s="390" t="str">
        <f t="shared" si="18"/>
        <v/>
      </c>
      <c r="BQ66" s="158"/>
      <c r="BR66" s="137"/>
      <c r="BS66" s="388" t="str">
        <f t="shared" si="19"/>
        <v/>
      </c>
      <c r="BT66" s="157" t="str">
        <f>IF(VALUE(IF('Vessel List A'!EC65=1,1,IF('Vessel List A'!EC65=2,2,IF('Vessel List A'!EC65=3,3,IF('Vessel List A'!EC65=4,4,IF('Vessel List A'!EC65=5,5,IF('Vessel List A'!EC65=6,6,IF('Vessel List A'!EC65=7,7,IF('Vessel List A'!EC65=8,8,IF('Vessel List A'!EC65=9,9,IF('Vessel List A'!EC65=10,10,IF('Vessel List A'!EC65=11,11,IF('Vessel List A'!EC65=12,12,IF('Vessel List A'!EC65=13,13,IF('Vessel List A'!EC65=14,14,IF('Vessel List A'!EC65=15,15,IF('Vessel List A'!EC65=16,16,0)))))))))))))))))=0," ",VALUE(IF('Vessel List A'!EC65=1,1,IF('Vessel List A'!EC65=2,2,IF('Vessel List A'!EC65=3,3,IF('Vessel List A'!EC65=4,4,IF('Vessel List A'!EC65=5,5,IF('Vessel List A'!EC65=6,6,IF('Vessel List A'!EC65=7,7,IF('Vessel List A'!EC65=8,8,IF('Vessel List A'!EC65=9,9,IF('Vessel List A'!EC65=10,10,IF('Vessel List A'!EC65=11,11,IF('Vessel List A'!EC65=12,12,IF('Vessel List A'!EC65=13,13,IF('Vessel List A'!EC65=14,14,IF('Vessel List A'!EC65=15,15,IF('Vessel List A'!EC65=16,16,0))))))))))))))))))</f>
        <v xml:space="preserve"> </v>
      </c>
      <c r="BU66" s="154"/>
      <c r="BV66" s="158"/>
      <c r="BW66" s="390" t="str">
        <f t="shared" si="20"/>
        <v/>
      </c>
      <c r="BX66" s="158"/>
      <c r="BY66" s="137"/>
      <c r="BZ66" s="388" t="str">
        <f t="shared" si="21"/>
        <v/>
      </c>
      <c r="CA66" s="157" t="str">
        <f>IF(VALUE(IF('Vessel List A'!EP65=1,1,IF('Vessel List A'!EP65=2,2,IF('Vessel List A'!EP65=3,3,IF('Vessel List A'!EP65=4,4,IF('Vessel List A'!EP65=5,5,IF('Vessel List A'!EP65=6,6,IF('Vessel List A'!EP65=7,7,IF('Vessel List A'!EP65=8,8,IF('Vessel List A'!EP65=9,9,IF('Vessel List A'!EP65=10,10,IF('Vessel List A'!EP65=11,11,IF('Vessel List A'!EP65=12,12,IF('Vessel List A'!EP65=13,13,IF('Vessel List A'!EP65=14,14,IF('Vessel List A'!EP65=15,15,IF('Vessel List A'!EP65=16,16,0)))))))))))))))))=0," ",VALUE(IF('Vessel List A'!EP65=1,1,IF('Vessel List A'!EP65=2,2,IF('Vessel List A'!EP65=3,3,IF('Vessel List A'!EP65=4,4,IF('Vessel List A'!EP65=5,5,IF('Vessel List A'!EP65=6,6,IF('Vessel List A'!EP65=7,7,IF('Vessel List A'!EP65=8,8,IF('Vessel List A'!EP65=9,9,IF('Vessel List A'!EP65=10,10,IF('Vessel List A'!EP65=11,11,IF('Vessel List A'!EP65=12,12,IF('Vessel List A'!EP65=13,13,IF('Vessel List A'!EP65=14,14,IF('Vessel List A'!EP65=15,15,IF('Vessel List A'!EP65=16,16,0))))))))))))))))))</f>
        <v xml:space="preserve"> </v>
      </c>
      <c r="CB66" s="154"/>
      <c r="CC66" s="158"/>
      <c r="CD66" s="390" t="str">
        <f t="shared" si="22"/>
        <v/>
      </c>
      <c r="CE66" s="158"/>
      <c r="CF66" s="137"/>
      <c r="CG66" s="388" t="str">
        <f t="shared" si="23"/>
        <v/>
      </c>
      <c r="CH66" s="157" t="str">
        <f>IF(VALUE(IF('Vessel List A'!FC65=1,1,IF('Vessel List A'!FC65=2,2,IF('Vessel List A'!FC65=3,3,IF('Vessel List A'!FC65=4,4,IF('Vessel List A'!FC65=5,5,IF('Vessel List A'!FC65=6,6,IF('Vessel List A'!FC65=7,7,IF('Vessel List A'!FC65=8,8,IF('Vessel List A'!FC65=9,9,IF('Vessel List A'!FC65=10,10,IF('Vessel List A'!FC65=11,11,IF('Vessel List A'!FC65=12,12,IF('Vessel List A'!FC65=13,13,IF('Vessel List A'!FC65=14,14,IF('Vessel List A'!FC65=15,15,IF('Vessel List A'!FC65=16,16,0)))))))))))))))))=0," ",VALUE(IF('Vessel List A'!FC65=1,1,IF('Vessel List A'!FC65=2,2,IF('Vessel List A'!FC65=3,3,IF('Vessel List A'!FC65=4,4,IF('Vessel List A'!FC65=5,5,IF('Vessel List A'!FC65=6,6,IF('Vessel List A'!FC65=7,7,IF('Vessel List A'!FC65=8,8,IF('Vessel List A'!FC65=9,9,IF('Vessel List A'!FC65=10,10,IF('Vessel List A'!FC65=11,11,IF('Vessel List A'!FC65=12,12,IF('Vessel List A'!FC65=13,13,IF('Vessel List A'!FC65=14,14,IF('Vessel List A'!FC65=15,15,IF('Vessel List A'!FC65=16,16,0))))))))))))))))))</f>
        <v xml:space="preserve"> </v>
      </c>
      <c r="CI66" s="154"/>
      <c r="CJ66" s="158"/>
      <c r="CK66" s="390" t="str">
        <f t="shared" si="24"/>
        <v/>
      </c>
      <c r="CL66" s="158"/>
      <c r="CM66" s="137"/>
      <c r="CN66" s="388" t="str">
        <f t="shared" si="25"/>
        <v/>
      </c>
      <c r="CO66" s="157" t="str">
        <f>IF(VALUE(IF('Vessel List A'!FP65=1,1,IF('Vessel List A'!FP65=2,2,IF('Vessel List A'!FP65=3,3,IF('Vessel List A'!FP65=4,4,IF('Vessel List A'!FP65=5,5,IF('Vessel List A'!FP65=6,6,IF('Vessel List A'!FP65=7,7,IF('Vessel List A'!FP65=8,8,IF('Vessel List A'!FP65=9,9,IF('Vessel List A'!FP65=10,10,IF('Vessel List A'!FP65=11,11,IF('Vessel List A'!FP65=12,12,IF('Vessel List A'!FP65=13,13,IF('Vessel List A'!FP65=14,14,IF('Vessel List A'!FP65=15,15,IF('Vessel List A'!FP65=16,16,0)))))))))))))))))=0," ",VALUE(IF('Vessel List A'!FP65=1,1,IF('Vessel List A'!FP65=2,2,IF('Vessel List A'!FP65=3,3,IF('Vessel List A'!FP65=4,4,IF('Vessel List A'!FP65=5,5,IF('Vessel List A'!FP65=6,6,IF('Vessel List A'!FP65=7,7,IF('Vessel List A'!FP65=8,8,IF('Vessel List A'!FP65=9,9,IF('Vessel List A'!FP65=10,10,IF('Vessel List A'!FP65=11,11,IF('Vessel List A'!FP65=12,12,IF('Vessel List A'!FP65=13,13,IF('Vessel List A'!FP65=14,14,IF('Vessel List A'!FP65=15,15,IF('Vessel List A'!FP65=16,16,0))))))))))))))))))</f>
        <v xml:space="preserve"> </v>
      </c>
      <c r="CP66" s="154"/>
      <c r="CQ66" s="158"/>
      <c r="CR66" s="390" t="str">
        <f t="shared" si="26"/>
        <v/>
      </c>
      <c r="CS66" s="158"/>
      <c r="CT66" s="137"/>
      <c r="CU66" s="388" t="str">
        <f t="shared" si="27"/>
        <v/>
      </c>
      <c r="CV66" s="157" t="str">
        <f>IF(VALUE(IF('Vessel List A'!GC65=1,1,IF('Vessel List A'!GC65=2,2,IF('Vessel List A'!GC65=3,3,IF('Vessel List A'!GC65=4,4,IF('Vessel List A'!GC65=5,5,IF('Vessel List A'!GC65=6,6,IF('Vessel List A'!GC65=7,7,IF('Vessel List A'!GC65=8,8,IF('Vessel List A'!GC65=9,9,IF('Vessel List A'!GC65=10,10,IF('Vessel List A'!GC65=11,11,IF('Vessel List A'!GC65=12,12,IF('Vessel List A'!GC65=13,13,IF('Vessel List A'!GC65=14,14,IF('Vessel List A'!GC65=15,15,IF('Vessel List A'!GC65=16,16,0)))))))))))))))))=0," ",VALUE(IF('Vessel List A'!GC65=1,1,IF('Vessel List A'!GC65=2,2,IF('Vessel List A'!GC65=3,3,IF('Vessel List A'!GC65=4,4,IF('Vessel List A'!GC65=5,5,IF('Vessel List A'!GC65=6,6,IF('Vessel List A'!GC65=7,7,IF('Vessel List A'!GC65=8,8,IF('Vessel List A'!GC65=9,9,IF('Vessel List A'!GC65=10,10,IF('Vessel List A'!GC65=11,11,IF('Vessel List A'!GC65=12,12,IF('Vessel List A'!GC65=13,13,IF('Vessel List A'!GC65=14,14,IF('Vessel List A'!GC65=15,15,IF('Vessel List A'!GC65=16,16,0))))))))))))))))))</f>
        <v xml:space="preserve"> </v>
      </c>
      <c r="CW66" s="154"/>
      <c r="CX66" s="158"/>
      <c r="CY66" s="390" t="str">
        <f t="shared" si="28"/>
        <v/>
      </c>
      <c r="CZ66" s="158"/>
      <c r="DA66" s="137"/>
      <c r="DB66" s="388" t="str">
        <f t="shared" si="29"/>
        <v/>
      </c>
      <c r="DC66" s="157" t="str">
        <f>IF(VALUE(IF('Vessel List A'!GP65=1,1,IF('Vessel List A'!GP65=2,2,IF('Vessel List A'!GP65=3,3,IF('Vessel List A'!GP65=4,4,IF('Vessel List A'!GP65=5,5,IF('Vessel List A'!GP65=6,6,IF('Vessel List A'!GP65=7,7,IF('Vessel List A'!GP65=8,8,IF('Vessel List A'!GP65=9,9,IF('Vessel List A'!GP65=10,10,IF('Vessel List A'!GP65=11,11,IF('Vessel List A'!GP65=12,12,IF('Vessel List A'!GP65=13,13,IF('Vessel List A'!GP65=14,14,IF('Vessel List A'!GP65=15,15,IF('Vessel List A'!GP65=16,16,0)))))))))))))))))=0," ",VALUE(IF('Vessel List A'!GP65=1,1,IF('Vessel List A'!GP65=2,2,IF('Vessel List A'!GP65=3,3,IF('Vessel List A'!GP65=4,4,IF('Vessel List A'!GP65=5,5,IF('Vessel List A'!GP65=6,6,IF('Vessel List A'!GP65=7,7,IF('Vessel List A'!GP65=8,8,IF('Vessel List A'!GP65=9,9,IF('Vessel List A'!GP65=10,10,IF('Vessel List A'!GP65=11,11,IF('Vessel List A'!GP65=12,12,IF('Vessel List A'!GP65=13,13,IF('Vessel List A'!GP65=14,14,IF('Vessel List A'!GP65=15,15,IF('Vessel List A'!GP65=16,16,0))))))))))))))))))</f>
        <v xml:space="preserve"> </v>
      </c>
      <c r="DD66" s="154"/>
      <c r="DE66" s="158"/>
      <c r="DF66" s="390" t="str">
        <f t="shared" si="30"/>
        <v/>
      </c>
      <c r="DG66" s="158"/>
      <c r="DH66" s="137"/>
      <c r="DI66" s="388" t="str">
        <f t="shared" si="31"/>
        <v/>
      </c>
      <c r="DJ66" s="157" t="str">
        <f>IF(VALUE(IF('Vessel List A'!HC65=1,1,IF('Vessel List A'!HC65=2,2,IF('Vessel List A'!HC65=3,3,IF('Vessel List A'!HC65=4,4,IF('Vessel List A'!HC65=5,5,IF('Vessel List A'!HC65=6,6,IF('Vessel List A'!HC65=7,7,IF('Vessel List A'!HC65=8,8,IF('Vessel List A'!HC65=9,9,IF('Vessel List A'!HC65=10,10,IF('Vessel List A'!HC65=11,11,IF('Vessel List A'!HC65=12,12,IF('Vessel List A'!HC65=13,13,IF('Vessel List A'!HC65=14,14,IF('Vessel List A'!HC65=15,15,IF('Vessel List A'!HC65=16,16,0)))))))))))))))))=0," ",VALUE(IF('Vessel List A'!HC65=1,1,IF('Vessel List A'!HC65=2,2,IF('Vessel List A'!HC65=3,3,IF('Vessel List A'!HC65=4,4,IF('Vessel List A'!HC65=5,5,IF('Vessel List A'!HC65=6,6,IF('Vessel List A'!HC65=7,7,IF('Vessel List A'!HC65=8,8,IF('Vessel List A'!HC65=9,9,IF('Vessel List A'!HC65=10,10,IF('Vessel List A'!HC65=11,11,IF('Vessel List A'!HC65=12,12,IF('Vessel List A'!HC65=13,13,IF('Vessel List A'!HC65=14,14,IF('Vessel List A'!HC65=15,15,IF('Vessel List A'!HC65=16,16,0))))))))))))))))))</f>
        <v xml:space="preserve"> </v>
      </c>
      <c r="DK66" s="154"/>
      <c r="DL66" s="158"/>
      <c r="DM66" s="390" t="str">
        <f t="shared" si="32"/>
        <v/>
      </c>
      <c r="DN66" s="158"/>
      <c r="DO66" s="137"/>
      <c r="DP66" s="388" t="str">
        <f t="shared" si="33"/>
        <v/>
      </c>
      <c r="DQ66" s="157" t="str">
        <f>IF(VALUE(IF('Vessel List A'!HP65=1,1,IF('Vessel List A'!HP65=2,2,IF('Vessel List A'!HP65=3,3,IF('Vessel List A'!HP65=4,4,IF('Vessel List A'!HP65=5,5,IF('Vessel List A'!HP65=6,6,IF('Vessel List A'!HP65=7,7,IF('Vessel List A'!HP65=8,8,IF('Vessel List A'!HP65=9,9,IF('Vessel List A'!HP65=10,10,IF('Vessel List A'!HP65=11,11,IF('Vessel List A'!HP65=12,12,IF('Vessel List A'!HP65=13,13,IF('Vessel List A'!HP65=14,14,IF('Vessel List A'!HP65=15,15,IF('Vessel List A'!HP65=16,16,0)))))))))))))))))=0," ",VALUE(IF('Vessel List A'!HP65=1,1,IF('Vessel List A'!HP65=2,2,IF('Vessel List A'!HP65=3,3,IF('Vessel List A'!HP65=4,4,IF('Vessel List A'!HP65=5,5,IF('Vessel List A'!HP65=6,6,IF('Vessel List A'!HP65=7,7,IF('Vessel List A'!HP65=8,8,IF('Vessel List A'!HP65=9,9,IF('Vessel List A'!HP65=10,10,IF('Vessel List A'!HP65=11,11,IF('Vessel List A'!HP65=12,12,IF('Vessel List A'!HP65=13,13,IF('Vessel List A'!HP65=14,14,IF('Vessel List A'!HP65=15,15,IF('Vessel List A'!HP65=16,16,0))))))))))))))))))</f>
        <v xml:space="preserve"> </v>
      </c>
      <c r="DR66" s="154"/>
      <c r="DS66" s="158"/>
      <c r="DT66" s="390" t="str">
        <f t="shared" si="34"/>
        <v/>
      </c>
      <c r="DU66" s="158"/>
      <c r="DV66" s="137"/>
      <c r="DW66" s="388" t="str">
        <f t="shared" si="35"/>
        <v/>
      </c>
      <c r="DX66" s="157" t="str">
        <f>IF(VALUE(IF('Vessel List A'!IC65=1,1,IF('Vessel List A'!IC65=2,2,IF('Vessel List A'!IC65=3,3,IF('Vessel List A'!IC65=4,4,IF('Vessel List A'!IC65=5,5,IF('Vessel List A'!IC65=6,6,IF('Vessel List A'!IC65=7,7,IF('Vessel List A'!IC65=8,8,IF('Vessel List A'!IC65=9,9,IF('Vessel List A'!IC65=10,10,IF('Vessel List A'!IC65=11,11,IF('Vessel List A'!IC65=12,12,IF('Vessel List A'!IC65=13,13,IF('Vessel List A'!IC65=14,14,IF('Vessel List A'!IC65=15,15,IF('Vessel List A'!IC65=16,16,0)))))))))))))))))=0," ",VALUE(IF('Vessel List A'!IC65=1,1,IF('Vessel List A'!IC65=2,2,IF('Vessel List A'!IC65=3,3,IF('Vessel List A'!IC65=4,4,IF('Vessel List A'!IC65=5,5,IF('Vessel List A'!IC65=6,6,IF('Vessel List A'!IC65=7,7,IF('Vessel List A'!IC65=8,8,IF('Vessel List A'!IC65=9,9,IF('Vessel List A'!IC65=10,10,IF('Vessel List A'!IC65=11,11,IF('Vessel List A'!IC65=12,12,IF('Vessel List A'!IC65=13,13,IF('Vessel List A'!IC65=14,14,IF('Vessel List A'!IC65=15,15,IF('Vessel List A'!IC65=16,16,0))))))))))))))))))</f>
        <v xml:space="preserve"> </v>
      </c>
      <c r="DY66" s="154"/>
      <c r="DZ66" s="158"/>
      <c r="EA66" s="390" t="str">
        <f t="shared" si="36"/>
        <v/>
      </c>
      <c r="EB66" s="158"/>
      <c r="EC66" s="137"/>
      <c r="ED66" s="388" t="str">
        <f t="shared" si="37"/>
        <v/>
      </c>
      <c r="EE66" s="157" t="str">
        <f>IF(VALUE(IF('Vessel List A'!IP65=1,1,IF('Vessel List A'!IP65=2,2,IF('Vessel List A'!IP65=3,3,IF('Vessel List A'!IP65=4,4,IF('Vessel List A'!IP65=5,5,IF('Vessel List A'!IP65=6,6,IF('Vessel List A'!IP65=7,7,IF('Vessel List A'!IP65=8,8,IF('Vessel List A'!IP65=9,9,IF('Vessel List A'!IP65=10,10,IF('Vessel List A'!IP65=11,11,IF('Vessel List A'!IP65=12,12,IF('Vessel List A'!IP65=13,13,IF('Vessel List A'!IP65=14,14,IF('Vessel List A'!IP65=15,15,IF('Vessel List A'!IP65=16,16,0)))))))))))))))))=0," ",VALUE(IF('Vessel List A'!IP65=1,1,IF('Vessel List A'!IP65=2,2,IF('Vessel List A'!IP65=3,3,IF('Vessel List A'!IP65=4,4,IF('Vessel List A'!IP65=5,5,IF('Vessel List A'!IP65=6,6,IF('Vessel List A'!IP65=7,7,IF('Vessel List A'!IP65=8,8,IF('Vessel List A'!IP65=9,9,IF('Vessel List A'!IP65=10,10,IF('Vessel List A'!IP65=11,11,IF('Vessel List A'!IP65=12,12,IF('Vessel List A'!IP65=13,13,IF('Vessel List A'!IP65=14,14,IF('Vessel List A'!IP65=15,15,IF('Vessel List A'!IP65=16,16,0))))))))))))))))))</f>
        <v xml:space="preserve"> </v>
      </c>
      <c r="EF66" s="154"/>
      <c r="EG66" s="158"/>
      <c r="EH66" s="390" t="str">
        <f t="shared" si="38"/>
        <v/>
      </c>
      <c r="EI66" s="158"/>
      <c r="EJ66" s="137"/>
      <c r="EK66" s="397" t="str">
        <f t="shared" si="39"/>
        <v/>
      </c>
      <c r="EL66" s="144"/>
      <c r="EM66" s="157" t="str">
        <f>IF(VALUE(IF('Vessel List B'!C65=1,1,IF('Vessel List B'!C65=2,2,IF('Vessel List B'!C65=3,3,IF('Vessel List B'!C65=4,4,IF('Vessel List B'!C65=5,5,IF('Vessel List B'!C65=6,6,IF('Vessel List B'!C65=7,7,IF('Vessel List B'!C65=8,8,IF('Vessel List B'!C65=9,9,IF('Vessel List B'!C65=10,10,IF('Vessel List B'!C65=11,11,IF('Vessel List B'!C65=12,12,IF('Vessel List B'!C65=13,13,IF('Vessel List B'!C65=14,14,IF('Vessel List B'!C65=15,15,IF('Vessel List B'!C65=16,16,0)))))))))))))))))=0," ",VALUE(IF('Vessel List B'!C65=1,1,IF('Vessel List B'!C65=2,2,IF('Vessel List B'!C65=3,3,IF('Vessel List B'!C65=4,4,IF('Vessel List B'!C65=5,5,IF('Vessel List B'!C65=6,6,IF('Vessel List B'!C65=7,7,IF('Vessel List B'!C65=8,8,IF('Vessel List B'!C65=9,9,IF('Vessel List B'!C65=10,10,IF('Vessel List B'!C65=11,11,IF('Vessel List B'!C65=12,12,IF('Vessel List B'!C65=13,13,IF('Vessel List B'!C65=14,14,IF('Vessel List B'!C65=15,15,IF('Vessel List B'!C65=16,16,0))))))))))))))))))</f>
        <v xml:space="preserve"> </v>
      </c>
      <c r="EN66" s="154"/>
      <c r="EO66" s="158"/>
      <c r="EP66" s="390" t="str">
        <f t="shared" si="40"/>
        <v/>
      </c>
      <c r="EQ66" s="158"/>
      <c r="ER66" s="137"/>
      <c r="ES66" s="388" t="str">
        <f t="shared" si="41"/>
        <v/>
      </c>
      <c r="ET66" s="157" t="str">
        <f>IF(VALUE(IF('Vessel List B'!P65=1,1,IF('Vessel List B'!P65=2,2,IF('Vessel List B'!P65=3,3,IF('Vessel List B'!P65=4,4,IF('Vessel List B'!P65=5,5,IF('Vessel List B'!P65=6,6,IF('Vessel List B'!P65=7,7,IF('Vessel List B'!P65=8,8,IF('Vessel List B'!P65=9,9,IF('Vessel List B'!P65=10,10,IF('Vessel List B'!P65=11,11,IF('Vessel List B'!P65=12,12,IF('Vessel List B'!P65=13,13,IF('Vessel List B'!P65=14,14,IF('Vessel List B'!P65=15,15,IF('Vessel List B'!P65=16,16,0)))))))))))))))))=0," ",VALUE(IF('Vessel List B'!P65=1,1,IF('Vessel List B'!P65=2,2,IF('Vessel List B'!P65=3,3,IF('Vessel List B'!P65=4,4,IF('Vessel List B'!P65=5,5,IF('Vessel List B'!P65=6,6,IF('Vessel List B'!P65=7,7,IF('Vessel List B'!P65=8,8,IF('Vessel List B'!P65=9,9,IF('Vessel List B'!P65=10,10,IF('Vessel List B'!P65=11,11,IF('Vessel List B'!P65=12,12,IF('Vessel List B'!P65=13,13,IF('Vessel List B'!P65=14,14,IF('Vessel List B'!P65=15,15,IF('Vessel List B'!P65=16,16,0))))))))))))))))))</f>
        <v xml:space="preserve"> </v>
      </c>
      <c r="EU66" s="154"/>
      <c r="EV66" s="158"/>
      <c r="EW66" s="390" t="str">
        <f t="shared" si="42"/>
        <v/>
      </c>
      <c r="EX66" s="158"/>
      <c r="EY66" s="137"/>
      <c r="EZ66" s="388" t="str">
        <f t="shared" si="43"/>
        <v/>
      </c>
      <c r="FA66" s="157" t="str">
        <f>IF(VALUE(IF('Vessel List B'!AC65=1,1,IF('Vessel List B'!AC65=2,2,IF('Vessel List B'!AC65=3,3,IF('Vessel List B'!AC65=4,4,IF('Vessel List B'!AC65=5,5,IF('Vessel List B'!AC65=6,6,IF('Vessel List B'!AC65=7,7,IF('Vessel List B'!AC65=8,8,IF('Vessel List B'!AC65=9,9,IF('Vessel List B'!AC65=10,10,IF('Vessel List B'!AC65=11,11,IF('Vessel List B'!AC65=12,12,IF('Vessel List B'!AC65=13,13,IF('Vessel List B'!AC65=14,14,IF('Vessel List B'!AC65=15,15,IF('Vessel List B'!AC65=16,16,0)))))))))))))))))=0," ",VALUE(IF('Vessel List B'!AC65=1,1,IF('Vessel List B'!AC65=2,2,IF('Vessel List B'!AC65=3,3,IF('Vessel List B'!AC65=4,4,IF('Vessel List B'!AC65=5,5,IF('Vessel List B'!AC65=6,6,IF('Vessel List B'!AC65=7,7,IF('Vessel List B'!AC65=8,8,IF('Vessel List B'!AC65=9,9,IF('Vessel List B'!AC65=10,10,IF('Vessel List B'!AC65=11,11,IF('Vessel List B'!AC65=12,12,IF('Vessel List B'!AC65=13,13,IF('Vessel List B'!AC65=14,14,IF('Vessel List B'!AC65=15,15,IF('Vessel List B'!AC65=16,16,0))))))))))))))))))</f>
        <v xml:space="preserve"> </v>
      </c>
      <c r="FB66" s="154"/>
      <c r="FC66" s="158"/>
      <c r="FD66" s="390" t="str">
        <f t="shared" si="44"/>
        <v/>
      </c>
      <c r="FE66" s="158"/>
      <c r="FF66" s="137"/>
      <c r="FG66" s="388" t="str">
        <f t="shared" si="45"/>
        <v/>
      </c>
      <c r="FH66" s="157" t="str">
        <f>IF(VALUE(IF('Vessel List B'!AP65=1,1,IF('Vessel List B'!AP65=2,2,IF('Vessel List B'!AP65=3,3,IF('Vessel List B'!AP65=4,4,IF('Vessel List B'!AP65=5,5,IF('Vessel List B'!AP65=6,6,IF('Vessel List B'!AP65=7,7,IF('Vessel List B'!AP65=8,8,IF('Vessel List B'!AP65=9,9,IF('Vessel List B'!AP65=10,10,IF('Vessel List B'!AP65=11,11,IF('Vessel List B'!AP65=12,12,IF('Vessel List B'!AP65=13,13,IF('Vessel List B'!AP65=14,14,IF('Vessel List B'!AP65=15,15,IF('Vessel List B'!AP65=16,16,0)))))))))))))))))=0," ",VALUE(IF('Vessel List B'!AP65=1,1,IF('Vessel List B'!AP65=2,2,IF('Vessel List B'!AP65=3,3,IF('Vessel List B'!AP65=4,4,IF('Vessel List B'!AP65=5,5,IF('Vessel List B'!AP65=6,6,IF('Vessel List B'!AP65=7,7,IF('Vessel List B'!AP65=8,8,IF('Vessel List B'!AP65=9,9,IF('Vessel List B'!AP65=10,10,IF('Vessel List B'!AP65=11,11,IF('Vessel List B'!AP65=12,12,IF('Vessel List B'!AP65=13,13,IF('Vessel List B'!AP65=14,14,IF('Vessel List B'!AP65=15,15,IF('Vessel List B'!AP65=16,16,0))))))))))))))))))</f>
        <v xml:space="preserve"> </v>
      </c>
      <c r="FI66" s="154"/>
      <c r="FJ66" s="158"/>
      <c r="FK66" s="390" t="str">
        <f t="shared" si="46"/>
        <v/>
      </c>
      <c r="FL66" s="158"/>
      <c r="FM66" s="137"/>
      <c r="FN66" s="388" t="str">
        <f t="shared" si="47"/>
        <v/>
      </c>
      <c r="FO66" s="157" t="str">
        <f>IF(VALUE(IF('Vessel List B'!BC65=1,1,IF('Vessel List B'!BC65=2,2,IF('Vessel List B'!BC65=3,3,IF('Vessel List B'!BC65=4,4,IF('Vessel List B'!BC65=5,5,IF('Vessel List B'!BC65=6,6,IF('Vessel List B'!BC65=7,7,IF('Vessel List B'!BC65=8,8,IF('Vessel List B'!BC65=9,9,IF('Vessel List B'!BC65=10,10,IF('Vessel List B'!BC65=11,11,IF('Vessel List B'!BC65=12,12,IF('Vessel List B'!BC65=13,13,IF('Vessel List B'!BC65=14,14,IF('Vessel List B'!BC65=15,15,IF('Vessel List B'!BC65=16,16,0)))))))))))))))))=0," ",VALUE(IF('Vessel List B'!BC65=1,1,IF('Vessel List B'!BC65=2,2,IF('Vessel List B'!BC65=3,3,IF('Vessel List B'!BC65=4,4,IF('Vessel List B'!BC65=5,5,IF('Vessel List B'!BC65=6,6,IF('Vessel List B'!BC65=7,7,IF('Vessel List B'!BC65=8,8,IF('Vessel List B'!BC65=9,9,IF('Vessel List B'!BC65=10,10,IF('Vessel List B'!BC65=11,11,IF('Vessel List B'!BC65=12,12,IF('Vessel List B'!BC65=13,13,IF('Vessel List B'!BC65=14,14,IF('Vessel List B'!BC65=15,15,IF('Vessel List B'!BC65=16,16,0))))))))))))))))))</f>
        <v xml:space="preserve"> </v>
      </c>
      <c r="FP66" s="154"/>
      <c r="FQ66" s="158"/>
      <c r="FR66" s="390" t="str">
        <f t="shared" si="48"/>
        <v/>
      </c>
      <c r="FS66" s="158"/>
      <c r="FT66" s="137"/>
      <c r="FU66" s="388" t="str">
        <f t="shared" si="49"/>
        <v/>
      </c>
      <c r="FV66" s="157" t="str">
        <f>IF(VALUE(IF('Vessel List B'!BP65=1,1,IF('Vessel List B'!BP65=2,2,IF('Vessel List B'!BP65=3,3,IF('Vessel List B'!BP65=4,4,IF('Vessel List B'!BP65=5,5,IF('Vessel List B'!BP65=6,6,IF('Vessel List B'!BP65=7,7,IF('Vessel List B'!BP65=8,8,IF('Vessel List B'!BP65=9,9,IF('Vessel List B'!BP65=10,10,IF('Vessel List B'!BP65=11,11,IF('Vessel List B'!BP65=12,12,IF('Vessel List B'!BP65=13,13,IF('Vessel List B'!BP65=14,14,IF('Vessel List B'!BP65=15,15,IF('Vessel List B'!BP65=16,16,0)))))))))))))))))=0," ",VALUE(IF('Vessel List B'!BP65=1,1,IF('Vessel List B'!BP65=2,2,IF('Vessel List B'!BP65=3,3,IF('Vessel List B'!BP65=4,4,IF('Vessel List B'!BP65=5,5,IF('Vessel List B'!BP65=6,6,IF('Vessel List B'!BP65=7,7,IF('Vessel List B'!BP65=8,8,IF('Vessel List B'!BP65=9,9,IF('Vessel List B'!BP65=10,10,IF('Vessel List B'!BP65=11,11,IF('Vessel List B'!BP65=12,12,IF('Vessel List B'!BP65=13,13,IF('Vessel List B'!BP65=14,14,IF('Vessel List B'!BP65=15,15,IF('Vessel List B'!BP65=16,16,0))))))))))))))))))</f>
        <v xml:space="preserve"> </v>
      </c>
      <c r="FW66" s="154"/>
      <c r="FX66" s="158"/>
      <c r="FY66" s="390" t="str">
        <f t="shared" si="50"/>
        <v/>
      </c>
      <c r="FZ66" s="158"/>
      <c r="GA66" s="137"/>
      <c r="GB66" s="388" t="str">
        <f t="shared" si="51"/>
        <v/>
      </c>
      <c r="GC66" s="157" t="str">
        <f>IF(VALUE(IF('Vessel List B'!CC65=1,1,IF('Vessel List B'!CC65=2,2,IF('Vessel List B'!CC65=3,3,IF('Vessel List B'!CC65=4,4,IF('Vessel List B'!CC65=5,5,IF('Vessel List B'!CC65=6,6,IF('Vessel List B'!CC65=7,7,IF('Vessel List B'!CC65=8,8,IF('Vessel List B'!CC65=9,9,IF('Vessel List B'!CC65=10,10,IF('Vessel List B'!CC65=11,11,IF('Vessel List B'!CC65=12,12,IF('Vessel List B'!CC65=13,13,IF('Vessel List B'!CC65=14,14,IF('Vessel List B'!CC65=15,15,IF('Vessel List B'!CC65=16,16,0)))))))))))))))))=0," ",VALUE(IF('Vessel List B'!CC65=1,1,IF('Vessel List B'!CC65=2,2,IF('Vessel List B'!CC65=3,3,IF('Vessel List B'!CC65=4,4,IF('Vessel List B'!CC65=5,5,IF('Vessel List B'!CC65=6,6,IF('Vessel List B'!CC65=7,7,IF('Vessel List B'!CC65=8,8,IF('Vessel List B'!CC65=9,9,IF('Vessel List B'!CC65=10,10,IF('Vessel List B'!CC65=11,11,IF('Vessel List B'!CC65=12,12,IF('Vessel List B'!CC65=13,13,IF('Vessel List B'!CC65=14,14,IF('Vessel List B'!CC65=15,15,IF('Vessel List B'!CC65=16,16,0))))))))))))))))))</f>
        <v xml:space="preserve"> </v>
      </c>
      <c r="GD66" s="154"/>
      <c r="GE66" s="158"/>
      <c r="GF66" s="390" t="str">
        <f t="shared" si="52"/>
        <v/>
      </c>
      <c r="GG66" s="158"/>
      <c r="GH66" s="137"/>
      <c r="GI66" s="388" t="str">
        <f t="shared" si="53"/>
        <v/>
      </c>
      <c r="GJ66" s="157" t="str">
        <f>IF(VALUE(IF('Vessel List B'!CP65=1,1,IF('Vessel List B'!CP65=2,2,IF('Vessel List B'!CP65=3,3,IF('Vessel List B'!CP65=4,4,IF('Vessel List B'!CP65=5,5,IF('Vessel List B'!CP65=6,6,IF('Vessel List B'!CP65=7,7,IF('Vessel List B'!CP65=8,8,IF('Vessel List B'!CP65=9,9,IF('Vessel List B'!CP65=10,10,IF('Vessel List B'!CP65=11,11,IF('Vessel List B'!CP65=12,12,IF('Vessel List B'!CP65=13,13,IF('Vessel List B'!CP65=14,14,IF('Vessel List B'!CP65=15,15,IF('Vessel List B'!CP65=16,16,0)))))))))))))))))=0," ",VALUE(IF('Vessel List B'!CP65=1,1,IF('Vessel List B'!CP65=2,2,IF('Vessel List B'!CP65=3,3,IF('Vessel List B'!CP65=4,4,IF('Vessel List B'!CP65=5,5,IF('Vessel List B'!CP65=6,6,IF('Vessel List B'!CP65=7,7,IF('Vessel List B'!CP65=8,8,IF('Vessel List B'!CP65=9,9,IF('Vessel List B'!CP65=10,10,IF('Vessel List B'!CP65=11,11,IF('Vessel List B'!CP65=12,12,IF('Vessel List B'!CP65=13,13,IF('Vessel List B'!CP65=14,14,IF('Vessel List B'!CP65=15,15,IF('Vessel List B'!CP65=16,16,0))))))))))))))))))</f>
        <v xml:space="preserve"> </v>
      </c>
      <c r="GK66" s="154"/>
      <c r="GL66" s="158"/>
      <c r="GM66" s="390" t="str">
        <f t="shared" si="54"/>
        <v/>
      </c>
      <c r="GN66" s="158"/>
      <c r="GO66" s="137"/>
      <c r="GP66" s="388" t="str">
        <f t="shared" si="55"/>
        <v/>
      </c>
      <c r="GQ66" s="157" t="str">
        <f>IF(VALUE(IF('Vessel List B'!DC65=1,1,IF('Vessel List B'!DC65=2,2,IF('Vessel List B'!DC65=3,3,IF('Vessel List B'!DC65=4,4,IF('Vessel List B'!DC65=5,5,IF('Vessel List B'!DC65=6,6,IF('Vessel List B'!DC65=7,7,IF('Vessel List B'!DC65=8,8,IF('Vessel List B'!DC65=9,9,IF('Vessel List B'!DC65=10,10,IF('Vessel List B'!DC65=11,11,IF('Vessel List B'!DC65=12,12,IF('Vessel List B'!DC65=13,13,IF('Vessel List B'!DC65=14,14,IF('Vessel List B'!DC65=15,15,IF('Vessel List B'!DC65=16,16,0)))))))))))))))))=0," ",VALUE(IF('Vessel List B'!DC65=1,1,IF('Vessel List B'!DC65=2,2,IF('Vessel List B'!DC65=3,3,IF('Vessel List B'!DC65=4,4,IF('Vessel List B'!DC65=5,5,IF('Vessel List B'!DC65=6,6,IF('Vessel List B'!DC65=7,7,IF('Vessel List B'!DC65=8,8,IF('Vessel List B'!DC65=9,9,IF('Vessel List B'!DC65=10,10,IF('Vessel List B'!DC65=11,11,IF('Vessel List B'!DC65=12,12,IF('Vessel List B'!DC65=13,13,IF('Vessel List B'!DC65=14,14,IF('Vessel List B'!DC65=15,15,IF('Vessel List B'!DC65=16,16,0))))))))))))))))))</f>
        <v xml:space="preserve"> </v>
      </c>
      <c r="GR66" s="154"/>
      <c r="GS66" s="158"/>
      <c r="GT66" s="390" t="str">
        <f t="shared" si="56"/>
        <v/>
      </c>
      <c r="GU66" s="158"/>
      <c r="GV66" s="137"/>
      <c r="GW66" s="388" t="str">
        <f t="shared" si="57"/>
        <v/>
      </c>
      <c r="GX66" s="157" t="str">
        <f>IF(VALUE(IF('Vessel List B'!DP65=1,1,IF('Vessel List B'!DP65=2,2,IF('Vessel List B'!DP65=3,3,IF('Vessel List B'!DP65=4,4,IF('Vessel List B'!DP65=5,5,IF('Vessel List B'!DP65=6,6,IF('Vessel List B'!DP65=7,7,IF('Vessel List B'!DP65=8,8,IF('Vessel List B'!DP65=9,9,IF('Vessel List B'!DP65=10,10,IF('Vessel List B'!DP65=11,11,IF('Vessel List B'!DP65=12,12,IF('Vessel List B'!DP65=13,13,IF('Vessel List B'!DP65=14,14,IF('Vessel List B'!DP65=15,15,IF('Vessel List B'!DP65=16,16,0)))))))))))))))))=0," ",VALUE(IF('Vessel List B'!DP65=1,1,IF('Vessel List B'!DP65=2,2,IF('Vessel List B'!DP65=3,3,IF('Vessel List B'!DP65=4,4,IF('Vessel List B'!DP65=5,5,IF('Vessel List B'!DP65=6,6,IF('Vessel List B'!DP65=7,7,IF('Vessel List B'!DP65=8,8,IF('Vessel List B'!DP65=9,9,IF('Vessel List B'!DP65=10,10,IF('Vessel List B'!DP65=11,11,IF('Vessel List B'!DP65=12,12,IF('Vessel List B'!DP65=13,13,IF('Vessel List B'!DP65=14,14,IF('Vessel List B'!DP65=15,15,IF('Vessel List B'!DP65=16,16,0))))))))))))))))))</f>
        <v xml:space="preserve"> </v>
      </c>
      <c r="GY66" s="154"/>
      <c r="GZ66" s="158"/>
      <c r="HA66" s="390" t="str">
        <f t="shared" si="58"/>
        <v/>
      </c>
      <c r="HB66" s="158"/>
      <c r="HC66" s="137"/>
      <c r="HD66" s="388" t="str">
        <f t="shared" si="59"/>
        <v/>
      </c>
      <c r="HE66" s="157" t="str">
        <f>IF(VALUE(IF('Vessel List B'!EC65=1,1,IF('Vessel List B'!EC65=2,2,IF('Vessel List B'!EC65=3,3,IF('Vessel List B'!EC65=4,4,IF('Vessel List B'!EC65=5,5,IF('Vessel List B'!EC65=6,6,IF('Vessel List B'!EC65=7,7,IF('Vessel List B'!EC65=8,8,IF('Vessel List B'!EC65=9,9,IF('Vessel List B'!EC65=10,10,IF('Vessel List B'!EC65=11,11,IF('Vessel List B'!EC65=12,12,IF('Vessel List B'!EC65=13,13,IF('Vessel List B'!EC65=14,14,IF('Vessel List B'!EC65=15,15,IF('Vessel List B'!EC65=16,16,0)))))))))))))))))=0," ",VALUE(IF('Vessel List B'!EC65=1,1,IF('Vessel List B'!EC65=2,2,IF('Vessel List B'!EC65=3,3,IF('Vessel List B'!EC65=4,4,IF('Vessel List B'!EC65=5,5,IF('Vessel List B'!EC65=6,6,IF('Vessel List B'!EC65=7,7,IF('Vessel List B'!EC65=8,8,IF('Vessel List B'!EC65=9,9,IF('Vessel List B'!EC65=10,10,IF('Vessel List B'!EC65=11,11,IF('Vessel List B'!EC65=12,12,IF('Vessel List B'!EC65=13,13,IF('Vessel List B'!EC65=14,14,IF('Vessel List B'!EC65=15,15,IF('Vessel List B'!EC65=16,16,0))))))))))))))))))</f>
        <v xml:space="preserve"> </v>
      </c>
      <c r="HF66" s="154"/>
      <c r="HG66" s="158"/>
      <c r="HH66" s="390" t="str">
        <f t="shared" si="60"/>
        <v/>
      </c>
      <c r="HI66" s="158"/>
      <c r="HJ66" s="137"/>
      <c r="HK66" s="388" t="str">
        <f t="shared" si="61"/>
        <v/>
      </c>
      <c r="HL66" s="157" t="str">
        <f>IF(VALUE(IF('Vessel List B'!EP65=1,1,IF('Vessel List B'!EP65=2,2,IF('Vessel List B'!EP65=3,3,IF('Vessel List B'!EP65=4,4,IF('Vessel List B'!EP65=5,5,IF('Vessel List B'!EP65=6,6,IF('Vessel List B'!EP65=7,7,IF('Vessel List B'!EP65=8,8,IF('Vessel List B'!EP65=9,9,IF('Vessel List B'!EP65=10,10,IF('Vessel List B'!EP65=11,11,IF('Vessel List B'!EP65=12,12,IF('Vessel List B'!EP65=13,13,IF('Vessel List B'!EP65=14,14,IF('Vessel List B'!EP65=15,15,IF('Vessel List B'!EP65=16,16,0)))))))))))))))))=0," ",VALUE(IF('Vessel List B'!EP65=1,1,IF('Vessel List B'!EP65=2,2,IF('Vessel List B'!EP65=3,3,IF('Vessel List B'!EP65=4,4,IF('Vessel List B'!EP65=5,5,IF('Vessel List B'!EP65=6,6,IF('Vessel List B'!EP65=7,7,IF('Vessel List B'!EP65=8,8,IF('Vessel List B'!EP65=9,9,IF('Vessel List B'!EP65=10,10,IF('Vessel List B'!EP65=11,11,IF('Vessel List B'!EP65=12,12,IF('Vessel List B'!EP65=13,13,IF('Vessel List B'!EP65=14,14,IF('Vessel List B'!EP65=15,15,IF('Vessel List B'!EP65=16,16,0))))))))))))))))))</f>
        <v xml:space="preserve"> </v>
      </c>
      <c r="HM66" s="154"/>
      <c r="HN66" s="158"/>
      <c r="HO66" s="390" t="str">
        <f t="shared" si="62"/>
        <v/>
      </c>
      <c r="HP66" s="158"/>
      <c r="HQ66" s="137"/>
      <c r="HR66" s="388" t="str">
        <f t="shared" si="63"/>
        <v/>
      </c>
      <c r="HS66" s="157" t="str">
        <f>IF(VALUE(IF('Vessel List B'!FC65=1,1,IF('Vessel List B'!FC65=2,2,IF('Vessel List B'!FC65=3,3,IF('Vessel List B'!FC65=4,4,IF('Vessel List B'!FC65=5,5,IF('Vessel List B'!FC65=6,6,IF('Vessel List B'!FC65=7,7,IF('Vessel List B'!FC65=8,8,IF('Vessel List B'!FC65=9,9,IF('Vessel List B'!FC65=10,10,IF('Vessel List B'!FC65=11,11,IF('Vessel List B'!FC65=12,12,IF('Vessel List B'!FC65=13,13,IF('Vessel List B'!FC65=14,14,IF('Vessel List B'!FC65=15,15,IF('Vessel List B'!FC65=16,16,0)))))))))))))))))=0," ",VALUE(IF('Vessel List B'!FC65=1,1,IF('Vessel List B'!FC65=2,2,IF('Vessel List B'!FC65=3,3,IF('Vessel List B'!FC65=4,4,IF('Vessel List B'!FC65=5,5,IF('Vessel List B'!FC65=6,6,IF('Vessel List B'!FC65=7,7,IF('Vessel List B'!FC65=8,8,IF('Vessel List B'!FC65=9,9,IF('Vessel List B'!FC65=10,10,IF('Vessel List B'!FC65=11,11,IF('Vessel List B'!FC65=12,12,IF('Vessel List B'!FC65=13,13,IF('Vessel List B'!FC65=14,14,IF('Vessel List B'!FC65=15,15,IF('Vessel List B'!FC65=16,16,0))))))))))))))))))</f>
        <v xml:space="preserve"> </v>
      </c>
      <c r="HT66" s="154"/>
      <c r="HU66" s="158"/>
      <c r="HV66" s="390" t="str">
        <f t="shared" si="64"/>
        <v/>
      </c>
      <c r="HW66" s="158"/>
      <c r="HX66" s="137"/>
      <c r="HY66" s="388" t="str">
        <f t="shared" si="65"/>
        <v/>
      </c>
      <c r="HZ66" s="157" t="str">
        <f>IF(VALUE(IF('Vessel List B'!FP65=1,1,IF('Vessel List B'!FP65=2,2,IF('Vessel List B'!FP65=3,3,IF('Vessel List B'!FP65=4,4,IF('Vessel List B'!FP65=5,5,IF('Vessel List B'!FP65=6,6,IF('Vessel List B'!FP65=7,7,IF('Vessel List B'!FP65=8,8,IF('Vessel List B'!FP65=9,9,IF('Vessel List B'!FP65=10,10,IF('Vessel List B'!FP65=11,11,IF('Vessel List B'!FP65=12,12,IF('Vessel List B'!FP65=13,13,IF('Vessel List B'!FP65=14,14,IF('Vessel List B'!FP65=15,15,IF('Vessel List B'!FP65=16,16,0)))))))))))))))))=0," ",VALUE(IF('Vessel List B'!FP65=1,1,IF('Vessel List B'!FP65=2,2,IF('Vessel List B'!FP65=3,3,IF('Vessel List B'!FP65=4,4,IF('Vessel List B'!FP65=5,5,IF('Vessel List B'!FP65=6,6,IF('Vessel List B'!FP65=7,7,IF('Vessel List B'!FP65=8,8,IF('Vessel List B'!FP65=9,9,IF('Vessel List B'!FP65=10,10,IF('Vessel List B'!FP65=11,11,IF('Vessel List B'!FP65=12,12,IF('Vessel List B'!FP65=13,13,IF('Vessel List B'!FP65=14,14,IF('Vessel List B'!FP65=15,15,IF('Vessel List B'!FP65=16,16,0))))))))))))))))))</f>
        <v xml:space="preserve"> </v>
      </c>
      <c r="IA66" s="154"/>
      <c r="IB66" s="158"/>
      <c r="IC66" s="390" t="str">
        <f t="shared" si="66"/>
        <v/>
      </c>
      <c r="ID66" s="158"/>
      <c r="IE66" s="137"/>
      <c r="IF66" s="388" t="str">
        <f t="shared" si="67"/>
        <v/>
      </c>
      <c r="IG66" s="157" t="str">
        <f>IF(VALUE(IF('Vessel List B'!GC65=1,1,IF('Vessel List B'!GC65=2,2,IF('Vessel List B'!GC65=3,3,IF('Vessel List B'!GC65=4,4,IF('Vessel List B'!GC65=5,5,IF('Vessel List B'!GC65=6,6,IF('Vessel List B'!GC65=7,7,IF('Vessel List B'!GC65=8,8,IF('Vessel List B'!GC65=9,9,IF('Vessel List B'!GC65=10,10,IF('Vessel List B'!GC65=11,11,IF('Vessel List B'!GC65=12,12,IF('Vessel List B'!GC65=13,13,IF('Vessel List B'!GC65=14,14,IF('Vessel List B'!GC65=15,15,IF('Vessel List B'!GC65=16,16,0)))))))))))))))))=0," ",VALUE(IF('Vessel List B'!GC65=1,1,IF('Vessel List B'!GC65=2,2,IF('Vessel List B'!GC65=3,3,IF('Vessel List B'!GC65=4,4,IF('Vessel List B'!GC65=5,5,IF('Vessel List B'!GC65=6,6,IF('Vessel List B'!GC65=7,7,IF('Vessel List B'!GC65=8,8,IF('Vessel List B'!GC65=9,9,IF('Vessel List B'!GC65=10,10,IF('Vessel List B'!GC65=11,11,IF('Vessel List B'!GC65=12,12,IF('Vessel List B'!GC65=13,13,IF('Vessel List B'!GC65=14,14,IF('Vessel List B'!GC65=15,15,IF('Vessel List B'!GC65=16,16,0))))))))))))))))))</f>
        <v xml:space="preserve"> </v>
      </c>
      <c r="IH66" s="154"/>
      <c r="II66" s="158"/>
      <c r="IJ66" s="390" t="str">
        <f t="shared" si="68"/>
        <v/>
      </c>
      <c r="IK66" s="158"/>
      <c r="IL66" s="137"/>
      <c r="IM66" s="388" t="str">
        <f t="shared" si="69"/>
        <v/>
      </c>
      <c r="IN66" s="157" t="str">
        <f>IF(VALUE(IF('Vessel List B'!GP65=1,1,IF('Vessel List B'!GP65=2,2,IF('Vessel List B'!GP65=3,3,IF('Vessel List B'!GP65=4,4,IF('Vessel List B'!GP65=5,5,IF('Vessel List B'!GP65=6,6,IF('Vessel List B'!GP65=7,7,IF('Vessel List B'!GP65=8,8,IF('Vessel List B'!GP65=9,9,IF('Vessel List B'!GP65=10,10,IF('Vessel List B'!GP65=11,11,IF('Vessel List B'!GP65=12,12,IF('Vessel List B'!GP65=13,13,IF('Vessel List B'!GP65=14,14,IF('Vessel List B'!GP65=15,15,IF('Vessel List B'!GP65=16,16,0)))))))))))))))))=0," ",VALUE(IF('Vessel List B'!GP65=1,1,IF('Vessel List B'!GP65=2,2,IF('Vessel List B'!GP65=3,3,IF('Vessel List B'!GP65=4,4,IF('Vessel List B'!GP65=5,5,IF('Vessel List B'!GP65=6,6,IF('Vessel List B'!GP65=7,7,IF('Vessel List B'!GP65=8,8,IF('Vessel List B'!GP65=9,9,IF('Vessel List B'!GP65=10,10,IF('Vessel List B'!GP65=11,11,IF('Vessel List B'!GP65=12,12,IF('Vessel List B'!GP65=13,13,IF('Vessel List B'!GP65=14,14,IF('Vessel List B'!GP65=15,15,IF('Vessel List B'!GP65=16,16,0))))))))))))))))))</f>
        <v xml:space="preserve"> </v>
      </c>
      <c r="IO66" s="154"/>
      <c r="IP66" s="158"/>
      <c r="IQ66" s="390" t="str">
        <f t="shared" si="70"/>
        <v/>
      </c>
      <c r="IR66" s="158"/>
      <c r="IS66" s="137"/>
      <c r="IT66" s="388" t="str">
        <f t="shared" si="71"/>
        <v/>
      </c>
      <c r="IU66" s="157" t="str">
        <f>IF(VALUE(IF('Vessel List B'!HC65=1,1,IF('Vessel List B'!HC65=2,2,IF('Vessel List B'!HC65=3,3,IF('Vessel List B'!HC65=4,4,IF('Vessel List B'!HC65=5,5,IF('Vessel List B'!HC65=6,6,IF('Vessel List B'!HC65=7,7,IF('Vessel List B'!HC65=8,8,IF('Vessel List B'!HC65=9,9,IF('Vessel List B'!HC65=10,10,IF('Vessel List B'!HC65=11,11,IF('Vessel List B'!HC65=12,12,IF('Vessel List B'!HC65=13,13,IF('Vessel List B'!HC65=14,14,IF('Vessel List B'!HC65=15,15,IF('Vessel List B'!HC65=16,16,0)))))))))))))))))=0," ",VALUE(IF('Vessel List B'!HC65=1,1,IF('Vessel List B'!HC65=2,2,IF('Vessel List B'!HC65=3,3,IF('Vessel List B'!HC65=4,4,IF('Vessel List B'!HC65=5,5,IF('Vessel List B'!HC65=6,6,IF('Vessel List B'!HC65=7,7,IF('Vessel List B'!HC65=8,8,IF('Vessel List B'!HC65=9,9,IF('Vessel List B'!HC65=10,10,IF('Vessel List B'!HC65=11,11,IF('Vessel List B'!HC65=12,12,IF('Vessel List B'!HC65=13,13,IF('Vessel List B'!HC65=14,14,IF('Vessel List B'!HC65=15,15,IF('Vessel List B'!HC65=16,16,0))))))))))))))))))</f>
        <v xml:space="preserve"> </v>
      </c>
      <c r="IV66" s="154"/>
      <c r="IW66" s="158"/>
      <c r="IX66" s="390" t="str">
        <f t="shared" si="72"/>
        <v/>
      </c>
      <c r="IY66" s="158"/>
      <c r="IZ66" s="137"/>
      <c r="JA66" s="388" t="str">
        <f t="shared" si="73"/>
        <v/>
      </c>
      <c r="JB66" s="157" t="str">
        <f>IF(VALUE(IF('Vessel List B'!HP65=1,1,IF('Vessel List B'!HP65=2,2,IF('Vessel List B'!HP65=3,3,IF('Vessel List B'!HP65=4,4,IF('Vessel List B'!HP65=5,5,IF('Vessel List B'!HP65=6,6,IF('Vessel List B'!HP65=7,7,IF('Vessel List B'!HP65=8,8,IF('Vessel List B'!HP65=9,9,IF('Vessel List B'!HP65=10,10,IF('Vessel List B'!HP65=11,11,IF('Vessel List B'!HP65=12,12,IF('Vessel List B'!HP65=13,13,IF('Vessel List B'!HP65=14,14,IF('Vessel List B'!HP65=15,15,IF('Vessel List B'!HP65=16,16,0)))))))))))))))))=0," ",VALUE(IF('Vessel List B'!HP65=1,1,IF('Vessel List B'!HP65=2,2,IF('Vessel List B'!HP65=3,3,IF('Vessel List B'!HP65=4,4,IF('Vessel List B'!HP65=5,5,IF('Vessel List B'!HP65=6,6,IF('Vessel List B'!HP65=7,7,IF('Vessel List B'!HP65=8,8,IF('Vessel List B'!HP65=9,9,IF('Vessel List B'!HP65=10,10,IF('Vessel List B'!HP65=11,11,IF('Vessel List B'!HP65=12,12,IF('Vessel List B'!HP65=13,13,IF('Vessel List B'!HP65=14,14,IF('Vessel List B'!HP65=15,15,IF('Vessel List B'!HP65=16,16,0))))))))))))))))))</f>
        <v xml:space="preserve"> </v>
      </c>
      <c r="JC66" s="154"/>
      <c r="JD66" s="158"/>
      <c r="JE66" s="390" t="str">
        <f t="shared" si="74"/>
        <v/>
      </c>
      <c r="JF66" s="158"/>
      <c r="JG66" s="137"/>
      <c r="JH66" s="388" t="str">
        <f t="shared" si="75"/>
        <v/>
      </c>
      <c r="JI66" s="157" t="str">
        <f>IF(VALUE(IF('Vessel List B'!IC65=1,1,IF('Vessel List B'!IC65=2,2,IF('Vessel List B'!IC65=3,3,IF('Vessel List B'!IC65=4,4,IF('Vessel List B'!IC65=5,5,IF('Vessel List B'!IC65=6,6,IF('Vessel List B'!IC65=7,7,IF('Vessel List B'!IC65=8,8,IF('Vessel List B'!IC65=9,9,IF('Vessel List B'!IC65=10,10,IF('Vessel List B'!IC65=11,11,IF('Vessel List B'!IC65=12,12,IF('Vessel List B'!IC65=13,13,IF('Vessel List B'!IC65=14,14,IF('Vessel List B'!IC65=15,15,IF('Vessel List B'!IC65=16,16,0)))))))))))))))))=0," ",VALUE(IF('Vessel List B'!IC65=1,1,IF('Vessel List B'!IC65=2,2,IF('Vessel List B'!IC65=3,3,IF('Vessel List B'!IC65=4,4,IF('Vessel List B'!IC65=5,5,IF('Vessel List B'!IC65=6,6,IF('Vessel List B'!IC65=7,7,IF('Vessel List B'!IC65=8,8,IF('Vessel List B'!IC65=9,9,IF('Vessel List B'!IC65=10,10,IF('Vessel List B'!IC65=11,11,IF('Vessel List B'!IC65=12,12,IF('Vessel List B'!IC65=13,13,IF('Vessel List B'!IC65=14,14,IF('Vessel List B'!IC65=15,15,IF('Vessel List B'!IC65=16,16,0))))))))))))))))))</f>
        <v xml:space="preserve"> </v>
      </c>
      <c r="JJ66" s="154"/>
      <c r="JK66" s="158"/>
      <c r="JL66" s="390" t="str">
        <f t="shared" si="76"/>
        <v/>
      </c>
      <c r="JM66" s="158"/>
      <c r="JN66" s="137"/>
      <c r="JO66" s="388" t="str">
        <f t="shared" si="77"/>
        <v/>
      </c>
      <c r="JP66" s="157" t="str">
        <f>IF(VALUE(IF('Vessel List B'!IP65=1,1,IF('Vessel List B'!IP65=2,2,IF('Vessel List B'!IP65=3,3,IF('Vessel List B'!IP65=4,4,IF('Vessel List B'!IP65=5,5,IF('Vessel List B'!IP65=6,6,IF('Vessel List B'!IP65=7,7,IF('Vessel List B'!IP65=8,8,IF('Vessel List B'!IP65=9,9,IF('Vessel List B'!IP65=10,10,IF('Vessel List B'!IP65=11,11,IF('Vessel List B'!IP65=12,12,IF('Vessel List B'!IP65=13,13,IF('Vessel List B'!IP65=14,14,IF('Vessel List B'!IP65=15,15,IF('Vessel List B'!IP65=16,16,0)))))))))))))))))=0," ",VALUE(IF('Vessel List B'!IP65=1,1,IF('Vessel List B'!IP65=2,2,IF('Vessel List B'!IP65=3,3,IF('Vessel List B'!IP65=4,4,IF('Vessel List B'!IP65=5,5,IF('Vessel List B'!IP65=6,6,IF('Vessel List B'!IP65=7,7,IF('Vessel List B'!IP65=8,8,IF('Vessel List B'!IP65=9,9,IF('Vessel List B'!IP65=10,10,IF('Vessel List B'!IP65=11,11,IF('Vessel List B'!IP65=12,12,IF('Vessel List B'!IP65=13,13,IF('Vessel List B'!IP65=14,14,IF('Vessel List B'!IP65=15,15,IF('Vessel List B'!IP65=16,16,0))))))))))))))))))</f>
        <v xml:space="preserve"> </v>
      </c>
      <c r="JQ66" s="154"/>
      <c r="JR66" s="158"/>
      <c r="JS66" s="390" t="str">
        <f t="shared" si="78"/>
        <v/>
      </c>
      <c r="JT66" s="158"/>
      <c r="JU66" s="137"/>
      <c r="JV66" s="397" t="str">
        <f t="shared" si="79"/>
        <v/>
      </c>
      <c r="JW66" s="403"/>
    </row>
    <row r="67" spans="1:283" ht="15" x14ac:dyDescent="0.25">
      <c r="A67" s="132">
        <f>'Vessel List A'!B66</f>
        <v>41641</v>
      </c>
      <c r="B67" s="157" t="str">
        <f>IF(VALUE(IF('Vessel List A'!C66=1,1,IF('Vessel List A'!C66=2,2,IF('Vessel List A'!C66=3,3,IF('Vessel List A'!C66=4,4,IF('Vessel List A'!C66=5,5,IF('Vessel List A'!C66=6,6,IF('Vessel List A'!C66=7,7,IF('Vessel List A'!C66=8,8,IF('Vessel List A'!C66=9,9,IF('Vessel List A'!C66=10,10,IF('Vessel List A'!C66=11,11,IF('Vessel List A'!C66=12,12,IF('Vessel List A'!C66=13,13,IF('Vessel List A'!C66=14,14,IF('Vessel List A'!C66=15,15,IF('Vessel List A'!C66=16,16,0)))))))))))))))))=0," ",VALUE(IF('Vessel List A'!C66=1,1,IF('Vessel List A'!C66=2,2,IF('Vessel List A'!C66=3,3,IF('Vessel List A'!C66=4,4,IF('Vessel List A'!C66=5,5,IF('Vessel List A'!C66=6,6,IF('Vessel List A'!C66=7,7,IF('Vessel List A'!C66=8,8,IF('Vessel List A'!C66=9,9,IF('Vessel List A'!C66=10,10,IF('Vessel List A'!C66=11,11,IF('Vessel List A'!C66=12,12,IF('Vessel List A'!C66=13,13,IF('Vessel List A'!C66=14,14,IF('Vessel List A'!C66=15,15,IF('Vessel List A'!C66=16,16,0))))))))))))))))))</f>
        <v xml:space="preserve"> </v>
      </c>
      <c r="C67" s="154"/>
      <c r="D67" s="158"/>
      <c r="E67" s="390" t="str">
        <f t="shared" si="0"/>
        <v/>
      </c>
      <c r="F67" s="158"/>
      <c r="G67" s="137"/>
      <c r="H67" s="388" t="str">
        <f t="shared" si="1"/>
        <v/>
      </c>
      <c r="I67" s="157" t="str">
        <f>IF(VALUE(IF('Vessel List A'!P66=1,1,IF('Vessel List A'!P66=2,2,IF('Vessel List A'!P66=3,3,IF('Vessel List A'!P66=4,4,IF('Vessel List A'!P66=5,5,IF('Vessel List A'!P66=6,6,IF('Vessel List A'!P66=7,7,IF('Vessel List A'!P66=8,8,IF('Vessel List A'!P66=9,9,IF('Vessel List A'!P66=10,10,IF('Vessel List A'!P66=11,11,IF('Vessel List A'!P66=12,12,IF('Vessel List A'!P66=13,13,IF('Vessel List A'!P66=14,14,IF('Vessel List A'!P66=15,15,IF('Vessel List A'!P66=16,16,0)))))))))))))))))=0," ",VALUE(IF('Vessel List A'!P66=1,1,IF('Vessel List A'!P66=2,2,IF('Vessel List A'!P66=3,3,IF('Vessel List A'!P66=4,4,IF('Vessel List A'!P66=5,5,IF('Vessel List A'!P66=6,6,IF('Vessel List A'!P66=7,7,IF('Vessel List A'!P66=8,8,IF('Vessel List A'!P66=9,9,IF('Vessel List A'!P66=10,10,IF('Vessel List A'!P66=11,11,IF('Vessel List A'!P66=12,12,IF('Vessel List A'!P66=13,13,IF('Vessel List A'!P66=14,14,IF('Vessel List A'!P66=15,15,IF('Vessel List A'!P66=16,16,0))))))))))))))))))</f>
        <v xml:space="preserve"> </v>
      </c>
      <c r="J67" s="154"/>
      <c r="K67" s="158"/>
      <c r="L67" s="390" t="str">
        <f t="shared" si="2"/>
        <v/>
      </c>
      <c r="M67" s="158"/>
      <c r="N67" s="137"/>
      <c r="O67" s="388" t="str">
        <f t="shared" si="3"/>
        <v/>
      </c>
      <c r="P67" s="157" t="str">
        <f>IF(VALUE(IF('Vessel List A'!AC66=1,1,IF('Vessel List A'!AC66=2,2,IF('Vessel List A'!AC66=3,3,IF('Vessel List A'!AC66=4,4,IF('Vessel List A'!AC66=5,5,IF('Vessel List A'!AC66=6,6,IF('Vessel List A'!AC66=7,7,IF('Vessel List A'!AC66=8,8,IF('Vessel List A'!AC66=9,9,IF('Vessel List A'!AC66=10,10,IF('Vessel List A'!AC66=11,11,IF('Vessel List A'!AC66=12,12,IF('Vessel List A'!AC66=13,13,IF('Vessel List A'!AC66=14,14,IF('Vessel List A'!AC66=15,15,IF('Vessel List A'!AC66=16,16,0)))))))))))))))))=0," ",VALUE(IF('Vessel List A'!AC66=1,1,IF('Vessel List A'!AC66=2,2,IF('Vessel List A'!AC66=3,3,IF('Vessel List A'!AC66=4,4,IF('Vessel List A'!AC66=5,5,IF('Vessel List A'!AC66=6,6,IF('Vessel List A'!AC66=7,7,IF('Vessel List A'!AC66=8,8,IF('Vessel List A'!AC66=9,9,IF('Vessel List A'!AC66=10,10,IF('Vessel List A'!AC66=11,11,IF('Vessel List A'!AC66=12,12,IF('Vessel List A'!AC66=13,13,IF('Vessel List A'!AC66=14,14,IF('Vessel List A'!AC66=15,15,IF('Vessel List A'!AC66=16,16,0))))))))))))))))))</f>
        <v xml:space="preserve"> </v>
      </c>
      <c r="Q67" s="154"/>
      <c r="R67" s="158"/>
      <c r="S67" s="390" t="str">
        <f t="shared" si="4"/>
        <v/>
      </c>
      <c r="T67" s="158"/>
      <c r="U67" s="137"/>
      <c r="V67" s="388" t="str">
        <f t="shared" si="5"/>
        <v/>
      </c>
      <c r="W67" s="157" t="str">
        <f>IF(VALUE(IF('Vessel List A'!AP66=1,1,IF('Vessel List A'!AP66=2,2,IF('Vessel List A'!AP66=3,3,IF('Vessel List A'!AP66=4,4,IF('Vessel List A'!AP66=5,5,IF('Vessel List A'!AP66=6,6,IF('Vessel List A'!AP66=7,7,IF('Vessel List A'!AP66=8,8,IF('Vessel List A'!AP66=9,9,IF('Vessel List A'!AP66=10,10,IF('Vessel List A'!AP66=11,11,IF('Vessel List A'!AP66=12,12,IF('Vessel List A'!AP66=13,13,IF('Vessel List A'!AP66=14,14,IF('Vessel List A'!AP66=15,15,IF('Vessel List A'!AP66=16,16,0)))))))))))))))))=0," ",VALUE(IF('Vessel List A'!AP66=1,1,IF('Vessel List A'!AP66=2,2,IF('Vessel List A'!AP66=3,3,IF('Vessel List A'!AP66=4,4,IF('Vessel List A'!AP66=5,5,IF('Vessel List A'!AP66=6,6,IF('Vessel List A'!AP66=7,7,IF('Vessel List A'!AP66=8,8,IF('Vessel List A'!AP66=9,9,IF('Vessel List A'!AP66=10,10,IF('Vessel List A'!AP66=11,11,IF('Vessel List A'!AP66=12,12,IF('Vessel List A'!AP66=13,13,IF('Vessel List A'!AP66=14,14,IF('Vessel List A'!AP66=15,15,IF('Vessel List A'!AP66=16,16,0))))))))))))))))))</f>
        <v xml:space="preserve"> </v>
      </c>
      <c r="X67" s="154"/>
      <c r="Y67" s="158"/>
      <c r="Z67" s="390" t="str">
        <f t="shared" si="6"/>
        <v/>
      </c>
      <c r="AA67" s="158"/>
      <c r="AB67" s="137"/>
      <c r="AC67" s="388" t="str">
        <f t="shared" si="7"/>
        <v/>
      </c>
      <c r="AD67" s="157" t="str">
        <f>IF(VALUE(IF('Vessel List A'!BC66=1,1,IF('Vessel List A'!BC66=2,2,IF('Vessel List A'!BC66=3,3,IF('Vessel List A'!BC66=4,4,IF('Vessel List A'!BC66=5,5,IF('Vessel List A'!BC66=6,6,IF('Vessel List A'!BC66=7,7,IF('Vessel List A'!BC66=8,8,IF('Vessel List A'!BC66=9,9,IF('Vessel List A'!BC66=10,10,IF('Vessel List A'!BC66=11,11,IF('Vessel List A'!BC66=12,12,IF('Vessel List A'!BC66=13,13,IF('Vessel List A'!BC66=14,14,IF('Vessel List A'!BC66=15,15,IF('Vessel List A'!BC66=16,16,0)))))))))))))))))=0," ",VALUE(IF('Vessel List A'!BC66=1,1,IF('Vessel List A'!BC66=2,2,IF('Vessel List A'!BC66=3,3,IF('Vessel List A'!BC66=4,4,IF('Vessel List A'!BC66=5,5,IF('Vessel List A'!BC66=6,6,IF('Vessel List A'!BC66=7,7,IF('Vessel List A'!BC66=8,8,IF('Vessel List A'!BC66=9,9,IF('Vessel List A'!BC66=10,10,IF('Vessel List A'!BC66=11,11,IF('Vessel List A'!BC66=12,12,IF('Vessel List A'!BC66=13,13,IF('Vessel List A'!BC66=14,14,IF('Vessel List A'!BC66=15,15,IF('Vessel List A'!BC66=16,16,0))))))))))))))))))</f>
        <v xml:space="preserve"> </v>
      </c>
      <c r="AE67" s="154"/>
      <c r="AF67" s="158"/>
      <c r="AG67" s="390" t="str">
        <f t="shared" si="8"/>
        <v/>
      </c>
      <c r="AH67" s="158"/>
      <c r="AI67" s="137"/>
      <c r="AJ67" s="388" t="str">
        <f t="shared" si="9"/>
        <v/>
      </c>
      <c r="AK67" s="157" t="str">
        <f>IF(VALUE(IF('Vessel List A'!BP66=1,1,IF('Vessel List A'!BP66=2,2,IF('Vessel List A'!BP66=3,3,IF('Vessel List A'!BP66=4,4,IF('Vessel List A'!BP66=5,5,IF('Vessel List A'!BP66=6,6,IF('Vessel List A'!BP66=7,7,IF('Vessel List A'!BP66=8,8,IF('Vessel List A'!BP66=9,9,IF('Vessel List A'!BP66=10,10,IF('Vessel List A'!BP66=11,11,IF('Vessel List A'!BP66=12,12,IF('Vessel List A'!BP66=13,13,IF('Vessel List A'!BP66=14,14,IF('Vessel List A'!BP66=15,15,IF('Vessel List A'!BP66=16,16,0)))))))))))))))))=0," ",VALUE(IF('Vessel List A'!BP66=1,1,IF('Vessel List A'!BP66=2,2,IF('Vessel List A'!BP66=3,3,IF('Vessel List A'!BP66=4,4,IF('Vessel List A'!BP66=5,5,IF('Vessel List A'!BP66=6,6,IF('Vessel List A'!BP66=7,7,IF('Vessel List A'!BP66=8,8,IF('Vessel List A'!BP66=9,9,IF('Vessel List A'!BP66=10,10,IF('Vessel List A'!BP66=11,11,IF('Vessel List A'!BP66=12,12,IF('Vessel List A'!BP66=13,13,IF('Vessel List A'!BP66=14,14,IF('Vessel List A'!BP66=15,15,IF('Vessel List A'!BP66=16,16,0))))))))))))))))))</f>
        <v xml:space="preserve"> </v>
      </c>
      <c r="AL67" s="154"/>
      <c r="AM67" s="158"/>
      <c r="AN67" s="390" t="str">
        <f t="shared" si="10"/>
        <v/>
      </c>
      <c r="AO67" s="158"/>
      <c r="AP67" s="137"/>
      <c r="AQ67" s="388" t="str">
        <f t="shared" si="11"/>
        <v/>
      </c>
      <c r="AR67" s="157" t="str">
        <f>IF(VALUE(IF('Vessel List A'!CC66=1,1,IF('Vessel List A'!CC66=2,2,IF('Vessel List A'!CC66=3,3,IF('Vessel List A'!CC66=4,4,IF('Vessel List A'!CC66=5,5,IF('Vessel List A'!CC66=6,6,IF('Vessel List A'!CC66=7,7,IF('Vessel List A'!CC66=8,8,IF('Vessel List A'!CC66=9,9,IF('Vessel List A'!CC66=10,10,IF('Vessel List A'!CC66=11,11,IF('Vessel List A'!CC66=12,12,IF('Vessel List A'!CC66=13,13,IF('Vessel List A'!CC66=14,14,IF('Vessel List A'!CC66=15,15,IF('Vessel List A'!CC66=16,16,0)))))))))))))))))=0," ",VALUE(IF('Vessel List A'!CC66=1,1,IF('Vessel List A'!CC66=2,2,IF('Vessel List A'!CC66=3,3,IF('Vessel List A'!CC66=4,4,IF('Vessel List A'!CC66=5,5,IF('Vessel List A'!CC66=6,6,IF('Vessel List A'!CC66=7,7,IF('Vessel List A'!CC66=8,8,IF('Vessel List A'!CC66=9,9,IF('Vessel List A'!CC66=10,10,IF('Vessel List A'!CC66=11,11,IF('Vessel List A'!CC66=12,12,IF('Vessel List A'!CC66=13,13,IF('Vessel List A'!CC66=14,14,IF('Vessel List A'!CC66=15,15,IF('Vessel List A'!CC66=16,16,0))))))))))))))))))</f>
        <v xml:space="preserve"> </v>
      </c>
      <c r="AS67" s="154"/>
      <c r="AT67" s="158"/>
      <c r="AU67" s="390" t="str">
        <f t="shared" si="12"/>
        <v/>
      </c>
      <c r="AV67" s="158"/>
      <c r="AW67" s="137"/>
      <c r="AX67" s="388" t="str">
        <f t="shared" si="13"/>
        <v/>
      </c>
      <c r="AY67" s="157" t="str">
        <f>IF(VALUE(IF('Vessel List A'!CP66=1,1,IF('Vessel List A'!CP66=2,2,IF('Vessel List A'!CP66=3,3,IF('Vessel List A'!CP66=4,4,IF('Vessel List A'!CP66=5,5,IF('Vessel List A'!CP66=6,6,IF('Vessel List A'!CP66=7,7,IF('Vessel List A'!CP66=8,8,IF('Vessel List A'!CP66=9,9,IF('Vessel List A'!CP66=10,10,IF('Vessel List A'!CP66=11,11,IF('Vessel List A'!CP66=12,12,IF('Vessel List A'!CP66=13,13,IF('Vessel List A'!CP66=14,14,IF('Vessel List A'!CP66=15,15,IF('Vessel List A'!CP66=16,16,0)))))))))))))))))=0," ",VALUE(IF('Vessel List A'!CP66=1,1,IF('Vessel List A'!CP66=2,2,IF('Vessel List A'!CP66=3,3,IF('Vessel List A'!CP66=4,4,IF('Vessel List A'!CP66=5,5,IF('Vessel List A'!CP66=6,6,IF('Vessel List A'!CP66=7,7,IF('Vessel List A'!CP66=8,8,IF('Vessel List A'!CP66=9,9,IF('Vessel List A'!CP66=10,10,IF('Vessel List A'!CP66=11,11,IF('Vessel List A'!CP66=12,12,IF('Vessel List A'!CP66=13,13,IF('Vessel List A'!CP66=14,14,IF('Vessel List A'!CP66=15,15,IF('Vessel List A'!CP66=16,16,0))))))))))))))))))</f>
        <v xml:space="preserve"> </v>
      </c>
      <c r="AZ67" s="154"/>
      <c r="BA67" s="158"/>
      <c r="BB67" s="390" t="str">
        <f t="shared" si="14"/>
        <v/>
      </c>
      <c r="BC67" s="158"/>
      <c r="BD67" s="137"/>
      <c r="BE67" s="388" t="str">
        <f t="shared" si="15"/>
        <v/>
      </c>
      <c r="BF67" s="157" t="str">
        <f>IF(VALUE(IF('Vessel List A'!DC66=1,1,IF('Vessel List A'!DC66=2,2,IF('Vessel List A'!DC66=3,3,IF('Vessel List A'!DC66=4,4,IF('Vessel List A'!DC66=5,5,IF('Vessel List A'!DC66=6,6,IF('Vessel List A'!DC66=7,7,IF('Vessel List A'!DC66=8,8,IF('Vessel List A'!DC66=9,9,IF('Vessel List A'!DC66=10,10,IF('Vessel List A'!DC66=11,11,IF('Vessel List A'!DC66=12,12,IF('Vessel List A'!DC66=13,13,IF('Vessel List A'!DC66=14,14,IF('Vessel List A'!DC66=15,15,IF('Vessel List A'!DC66=16,16,0)))))))))))))))))=0," ",VALUE(IF('Vessel List A'!DC66=1,1,IF('Vessel List A'!DC66=2,2,IF('Vessel List A'!DC66=3,3,IF('Vessel List A'!DC66=4,4,IF('Vessel List A'!DC66=5,5,IF('Vessel List A'!DC66=6,6,IF('Vessel List A'!DC66=7,7,IF('Vessel List A'!DC66=8,8,IF('Vessel List A'!DC66=9,9,IF('Vessel List A'!DC66=10,10,IF('Vessel List A'!DC66=11,11,IF('Vessel List A'!DC66=12,12,IF('Vessel List A'!DC66=13,13,IF('Vessel List A'!DC66=14,14,IF('Vessel List A'!DC66=15,15,IF('Vessel List A'!DC66=16,16,0))))))))))))))))))</f>
        <v xml:space="preserve"> </v>
      </c>
      <c r="BG67" s="154"/>
      <c r="BH67" s="158"/>
      <c r="BI67" s="390" t="str">
        <f t="shared" si="16"/>
        <v/>
      </c>
      <c r="BJ67" s="158"/>
      <c r="BK67" s="137"/>
      <c r="BL67" s="388" t="str">
        <f t="shared" si="17"/>
        <v/>
      </c>
      <c r="BM67" s="157" t="str">
        <f>IF(VALUE(IF('Vessel List A'!DP66=1,1,IF('Vessel List A'!DP66=2,2,IF('Vessel List A'!DP66=3,3,IF('Vessel List A'!DP66=4,4,IF('Vessel List A'!DP66=5,5,IF('Vessel List A'!DP66=6,6,IF('Vessel List A'!DP66=7,7,IF('Vessel List A'!DP66=8,8,IF('Vessel List A'!DP66=9,9,IF('Vessel List A'!DP66=10,10,IF('Vessel List A'!DP66=11,11,IF('Vessel List A'!DP66=12,12,IF('Vessel List A'!DP66=13,13,IF('Vessel List A'!DP66=14,14,IF('Vessel List A'!DP66=15,15,IF('Vessel List A'!DP66=16,16,0)))))))))))))))))=0," ",VALUE(IF('Vessel List A'!DP66=1,1,IF('Vessel List A'!DP66=2,2,IF('Vessel List A'!DP66=3,3,IF('Vessel List A'!DP66=4,4,IF('Vessel List A'!DP66=5,5,IF('Vessel List A'!DP66=6,6,IF('Vessel List A'!DP66=7,7,IF('Vessel List A'!DP66=8,8,IF('Vessel List A'!DP66=9,9,IF('Vessel List A'!DP66=10,10,IF('Vessel List A'!DP66=11,11,IF('Vessel List A'!DP66=12,12,IF('Vessel List A'!DP66=13,13,IF('Vessel List A'!DP66=14,14,IF('Vessel List A'!DP66=15,15,IF('Vessel List A'!DP66=16,16,0))))))))))))))))))</f>
        <v xml:space="preserve"> </v>
      </c>
      <c r="BN67" s="154"/>
      <c r="BO67" s="158"/>
      <c r="BP67" s="390" t="str">
        <f t="shared" si="18"/>
        <v/>
      </c>
      <c r="BQ67" s="158"/>
      <c r="BR67" s="137"/>
      <c r="BS67" s="388" t="str">
        <f t="shared" si="19"/>
        <v/>
      </c>
      <c r="BT67" s="157" t="str">
        <f>IF(VALUE(IF('Vessel List A'!EC66=1,1,IF('Vessel List A'!EC66=2,2,IF('Vessel List A'!EC66=3,3,IF('Vessel List A'!EC66=4,4,IF('Vessel List A'!EC66=5,5,IF('Vessel List A'!EC66=6,6,IF('Vessel List A'!EC66=7,7,IF('Vessel List A'!EC66=8,8,IF('Vessel List A'!EC66=9,9,IF('Vessel List A'!EC66=10,10,IF('Vessel List A'!EC66=11,11,IF('Vessel List A'!EC66=12,12,IF('Vessel List A'!EC66=13,13,IF('Vessel List A'!EC66=14,14,IF('Vessel List A'!EC66=15,15,IF('Vessel List A'!EC66=16,16,0)))))))))))))))))=0," ",VALUE(IF('Vessel List A'!EC66=1,1,IF('Vessel List A'!EC66=2,2,IF('Vessel List A'!EC66=3,3,IF('Vessel List A'!EC66=4,4,IF('Vessel List A'!EC66=5,5,IF('Vessel List A'!EC66=6,6,IF('Vessel List A'!EC66=7,7,IF('Vessel List A'!EC66=8,8,IF('Vessel List A'!EC66=9,9,IF('Vessel List A'!EC66=10,10,IF('Vessel List A'!EC66=11,11,IF('Vessel List A'!EC66=12,12,IF('Vessel List A'!EC66=13,13,IF('Vessel List A'!EC66=14,14,IF('Vessel List A'!EC66=15,15,IF('Vessel List A'!EC66=16,16,0))))))))))))))))))</f>
        <v xml:space="preserve"> </v>
      </c>
      <c r="BU67" s="154"/>
      <c r="BV67" s="158"/>
      <c r="BW67" s="390" t="str">
        <f t="shared" si="20"/>
        <v/>
      </c>
      <c r="BX67" s="158"/>
      <c r="BY67" s="137"/>
      <c r="BZ67" s="388" t="str">
        <f t="shared" si="21"/>
        <v/>
      </c>
      <c r="CA67" s="157" t="str">
        <f>IF(VALUE(IF('Vessel List A'!EP66=1,1,IF('Vessel List A'!EP66=2,2,IF('Vessel List A'!EP66=3,3,IF('Vessel List A'!EP66=4,4,IF('Vessel List A'!EP66=5,5,IF('Vessel List A'!EP66=6,6,IF('Vessel List A'!EP66=7,7,IF('Vessel List A'!EP66=8,8,IF('Vessel List A'!EP66=9,9,IF('Vessel List A'!EP66=10,10,IF('Vessel List A'!EP66=11,11,IF('Vessel List A'!EP66=12,12,IF('Vessel List A'!EP66=13,13,IF('Vessel List A'!EP66=14,14,IF('Vessel List A'!EP66=15,15,IF('Vessel List A'!EP66=16,16,0)))))))))))))))))=0," ",VALUE(IF('Vessel List A'!EP66=1,1,IF('Vessel List A'!EP66=2,2,IF('Vessel List A'!EP66=3,3,IF('Vessel List A'!EP66=4,4,IF('Vessel List A'!EP66=5,5,IF('Vessel List A'!EP66=6,6,IF('Vessel List A'!EP66=7,7,IF('Vessel List A'!EP66=8,8,IF('Vessel List A'!EP66=9,9,IF('Vessel List A'!EP66=10,10,IF('Vessel List A'!EP66=11,11,IF('Vessel List A'!EP66=12,12,IF('Vessel List A'!EP66=13,13,IF('Vessel List A'!EP66=14,14,IF('Vessel List A'!EP66=15,15,IF('Vessel List A'!EP66=16,16,0))))))))))))))))))</f>
        <v xml:space="preserve"> </v>
      </c>
      <c r="CB67" s="154"/>
      <c r="CC67" s="158"/>
      <c r="CD67" s="390" t="str">
        <f t="shared" si="22"/>
        <v/>
      </c>
      <c r="CE67" s="158"/>
      <c r="CF67" s="137"/>
      <c r="CG67" s="388" t="str">
        <f t="shared" si="23"/>
        <v/>
      </c>
      <c r="CH67" s="157" t="str">
        <f>IF(VALUE(IF('Vessel List A'!FC66=1,1,IF('Vessel List A'!FC66=2,2,IF('Vessel List A'!FC66=3,3,IF('Vessel List A'!FC66=4,4,IF('Vessel List A'!FC66=5,5,IF('Vessel List A'!FC66=6,6,IF('Vessel List A'!FC66=7,7,IF('Vessel List A'!FC66=8,8,IF('Vessel List A'!FC66=9,9,IF('Vessel List A'!FC66=10,10,IF('Vessel List A'!FC66=11,11,IF('Vessel List A'!FC66=12,12,IF('Vessel List A'!FC66=13,13,IF('Vessel List A'!FC66=14,14,IF('Vessel List A'!FC66=15,15,IF('Vessel List A'!FC66=16,16,0)))))))))))))))))=0," ",VALUE(IF('Vessel List A'!FC66=1,1,IF('Vessel List A'!FC66=2,2,IF('Vessel List A'!FC66=3,3,IF('Vessel List A'!FC66=4,4,IF('Vessel List A'!FC66=5,5,IF('Vessel List A'!FC66=6,6,IF('Vessel List A'!FC66=7,7,IF('Vessel List A'!FC66=8,8,IF('Vessel List A'!FC66=9,9,IF('Vessel List A'!FC66=10,10,IF('Vessel List A'!FC66=11,11,IF('Vessel List A'!FC66=12,12,IF('Vessel List A'!FC66=13,13,IF('Vessel List A'!FC66=14,14,IF('Vessel List A'!FC66=15,15,IF('Vessel List A'!FC66=16,16,0))))))))))))))))))</f>
        <v xml:space="preserve"> </v>
      </c>
      <c r="CI67" s="154"/>
      <c r="CJ67" s="158"/>
      <c r="CK67" s="390" t="str">
        <f t="shared" si="24"/>
        <v/>
      </c>
      <c r="CL67" s="158"/>
      <c r="CM67" s="137"/>
      <c r="CN67" s="388" t="str">
        <f t="shared" si="25"/>
        <v/>
      </c>
      <c r="CO67" s="157" t="str">
        <f>IF(VALUE(IF('Vessel List A'!FP66=1,1,IF('Vessel List A'!FP66=2,2,IF('Vessel List A'!FP66=3,3,IF('Vessel List A'!FP66=4,4,IF('Vessel List A'!FP66=5,5,IF('Vessel List A'!FP66=6,6,IF('Vessel List A'!FP66=7,7,IF('Vessel List A'!FP66=8,8,IF('Vessel List A'!FP66=9,9,IF('Vessel List A'!FP66=10,10,IF('Vessel List A'!FP66=11,11,IF('Vessel List A'!FP66=12,12,IF('Vessel List A'!FP66=13,13,IF('Vessel List A'!FP66=14,14,IF('Vessel List A'!FP66=15,15,IF('Vessel List A'!FP66=16,16,0)))))))))))))))))=0," ",VALUE(IF('Vessel List A'!FP66=1,1,IF('Vessel List A'!FP66=2,2,IF('Vessel List A'!FP66=3,3,IF('Vessel List A'!FP66=4,4,IF('Vessel List A'!FP66=5,5,IF('Vessel List A'!FP66=6,6,IF('Vessel List A'!FP66=7,7,IF('Vessel List A'!FP66=8,8,IF('Vessel List A'!FP66=9,9,IF('Vessel List A'!FP66=10,10,IF('Vessel List A'!FP66=11,11,IF('Vessel List A'!FP66=12,12,IF('Vessel List A'!FP66=13,13,IF('Vessel List A'!FP66=14,14,IF('Vessel List A'!FP66=15,15,IF('Vessel List A'!FP66=16,16,0))))))))))))))))))</f>
        <v xml:space="preserve"> </v>
      </c>
      <c r="CP67" s="154"/>
      <c r="CQ67" s="158"/>
      <c r="CR67" s="390" t="str">
        <f t="shared" si="26"/>
        <v/>
      </c>
      <c r="CS67" s="158"/>
      <c r="CT67" s="137"/>
      <c r="CU67" s="388" t="str">
        <f t="shared" si="27"/>
        <v/>
      </c>
      <c r="CV67" s="157" t="str">
        <f>IF(VALUE(IF('Vessel List A'!GC66=1,1,IF('Vessel List A'!GC66=2,2,IF('Vessel List A'!GC66=3,3,IF('Vessel List A'!GC66=4,4,IF('Vessel List A'!GC66=5,5,IF('Vessel List A'!GC66=6,6,IF('Vessel List A'!GC66=7,7,IF('Vessel List A'!GC66=8,8,IF('Vessel List A'!GC66=9,9,IF('Vessel List A'!GC66=10,10,IF('Vessel List A'!GC66=11,11,IF('Vessel List A'!GC66=12,12,IF('Vessel List A'!GC66=13,13,IF('Vessel List A'!GC66=14,14,IF('Vessel List A'!GC66=15,15,IF('Vessel List A'!GC66=16,16,0)))))))))))))))))=0," ",VALUE(IF('Vessel List A'!GC66=1,1,IF('Vessel List A'!GC66=2,2,IF('Vessel List A'!GC66=3,3,IF('Vessel List A'!GC66=4,4,IF('Vessel List A'!GC66=5,5,IF('Vessel List A'!GC66=6,6,IF('Vessel List A'!GC66=7,7,IF('Vessel List A'!GC66=8,8,IF('Vessel List A'!GC66=9,9,IF('Vessel List A'!GC66=10,10,IF('Vessel List A'!GC66=11,11,IF('Vessel List A'!GC66=12,12,IF('Vessel List A'!GC66=13,13,IF('Vessel List A'!GC66=14,14,IF('Vessel List A'!GC66=15,15,IF('Vessel List A'!GC66=16,16,0))))))))))))))))))</f>
        <v xml:space="preserve"> </v>
      </c>
      <c r="CW67" s="154"/>
      <c r="CX67" s="158"/>
      <c r="CY67" s="390" t="str">
        <f t="shared" si="28"/>
        <v/>
      </c>
      <c r="CZ67" s="158"/>
      <c r="DA67" s="137"/>
      <c r="DB67" s="388" t="str">
        <f t="shared" si="29"/>
        <v/>
      </c>
      <c r="DC67" s="157" t="str">
        <f>IF(VALUE(IF('Vessel List A'!GP66=1,1,IF('Vessel List A'!GP66=2,2,IF('Vessel List A'!GP66=3,3,IF('Vessel List A'!GP66=4,4,IF('Vessel List A'!GP66=5,5,IF('Vessel List A'!GP66=6,6,IF('Vessel List A'!GP66=7,7,IF('Vessel List A'!GP66=8,8,IF('Vessel List A'!GP66=9,9,IF('Vessel List A'!GP66=10,10,IF('Vessel List A'!GP66=11,11,IF('Vessel List A'!GP66=12,12,IF('Vessel List A'!GP66=13,13,IF('Vessel List A'!GP66=14,14,IF('Vessel List A'!GP66=15,15,IF('Vessel List A'!GP66=16,16,0)))))))))))))))))=0," ",VALUE(IF('Vessel List A'!GP66=1,1,IF('Vessel List A'!GP66=2,2,IF('Vessel List A'!GP66=3,3,IF('Vessel List A'!GP66=4,4,IF('Vessel List A'!GP66=5,5,IF('Vessel List A'!GP66=6,6,IF('Vessel List A'!GP66=7,7,IF('Vessel List A'!GP66=8,8,IF('Vessel List A'!GP66=9,9,IF('Vessel List A'!GP66=10,10,IF('Vessel List A'!GP66=11,11,IF('Vessel List A'!GP66=12,12,IF('Vessel List A'!GP66=13,13,IF('Vessel List A'!GP66=14,14,IF('Vessel List A'!GP66=15,15,IF('Vessel List A'!GP66=16,16,0))))))))))))))))))</f>
        <v xml:space="preserve"> </v>
      </c>
      <c r="DD67" s="154"/>
      <c r="DE67" s="158"/>
      <c r="DF67" s="390" t="str">
        <f t="shared" si="30"/>
        <v/>
      </c>
      <c r="DG67" s="158"/>
      <c r="DH67" s="137"/>
      <c r="DI67" s="388" t="str">
        <f t="shared" si="31"/>
        <v/>
      </c>
      <c r="DJ67" s="157" t="str">
        <f>IF(VALUE(IF('Vessel List A'!HC66=1,1,IF('Vessel List A'!HC66=2,2,IF('Vessel List A'!HC66=3,3,IF('Vessel List A'!HC66=4,4,IF('Vessel List A'!HC66=5,5,IF('Vessel List A'!HC66=6,6,IF('Vessel List A'!HC66=7,7,IF('Vessel List A'!HC66=8,8,IF('Vessel List A'!HC66=9,9,IF('Vessel List A'!HC66=10,10,IF('Vessel List A'!HC66=11,11,IF('Vessel List A'!HC66=12,12,IF('Vessel List A'!HC66=13,13,IF('Vessel List A'!HC66=14,14,IF('Vessel List A'!HC66=15,15,IF('Vessel List A'!HC66=16,16,0)))))))))))))))))=0," ",VALUE(IF('Vessel List A'!HC66=1,1,IF('Vessel List A'!HC66=2,2,IF('Vessel List A'!HC66=3,3,IF('Vessel List A'!HC66=4,4,IF('Vessel List A'!HC66=5,5,IF('Vessel List A'!HC66=6,6,IF('Vessel List A'!HC66=7,7,IF('Vessel List A'!HC66=8,8,IF('Vessel List A'!HC66=9,9,IF('Vessel List A'!HC66=10,10,IF('Vessel List A'!HC66=11,11,IF('Vessel List A'!HC66=12,12,IF('Vessel List A'!HC66=13,13,IF('Vessel List A'!HC66=14,14,IF('Vessel List A'!HC66=15,15,IF('Vessel List A'!HC66=16,16,0))))))))))))))))))</f>
        <v xml:space="preserve"> </v>
      </c>
      <c r="DK67" s="154"/>
      <c r="DL67" s="158"/>
      <c r="DM67" s="390" t="str">
        <f t="shared" si="32"/>
        <v/>
      </c>
      <c r="DN67" s="158"/>
      <c r="DO67" s="137"/>
      <c r="DP67" s="388" t="str">
        <f t="shared" si="33"/>
        <v/>
      </c>
      <c r="DQ67" s="157" t="str">
        <f>IF(VALUE(IF('Vessel List A'!HP66=1,1,IF('Vessel List A'!HP66=2,2,IF('Vessel List A'!HP66=3,3,IF('Vessel List A'!HP66=4,4,IF('Vessel List A'!HP66=5,5,IF('Vessel List A'!HP66=6,6,IF('Vessel List A'!HP66=7,7,IF('Vessel List A'!HP66=8,8,IF('Vessel List A'!HP66=9,9,IF('Vessel List A'!HP66=10,10,IF('Vessel List A'!HP66=11,11,IF('Vessel List A'!HP66=12,12,IF('Vessel List A'!HP66=13,13,IF('Vessel List A'!HP66=14,14,IF('Vessel List A'!HP66=15,15,IF('Vessel List A'!HP66=16,16,0)))))))))))))))))=0," ",VALUE(IF('Vessel List A'!HP66=1,1,IF('Vessel List A'!HP66=2,2,IF('Vessel List A'!HP66=3,3,IF('Vessel List A'!HP66=4,4,IF('Vessel List A'!HP66=5,5,IF('Vessel List A'!HP66=6,6,IF('Vessel List A'!HP66=7,7,IF('Vessel List A'!HP66=8,8,IF('Vessel List A'!HP66=9,9,IF('Vessel List A'!HP66=10,10,IF('Vessel List A'!HP66=11,11,IF('Vessel List A'!HP66=12,12,IF('Vessel List A'!HP66=13,13,IF('Vessel List A'!HP66=14,14,IF('Vessel List A'!HP66=15,15,IF('Vessel List A'!HP66=16,16,0))))))))))))))))))</f>
        <v xml:space="preserve"> </v>
      </c>
      <c r="DR67" s="154"/>
      <c r="DS67" s="158"/>
      <c r="DT67" s="390" t="str">
        <f t="shared" si="34"/>
        <v/>
      </c>
      <c r="DU67" s="158"/>
      <c r="DV67" s="137"/>
      <c r="DW67" s="388" t="str">
        <f t="shared" si="35"/>
        <v/>
      </c>
      <c r="DX67" s="157" t="str">
        <f>IF(VALUE(IF('Vessel List A'!IC66=1,1,IF('Vessel List A'!IC66=2,2,IF('Vessel List A'!IC66=3,3,IF('Vessel List A'!IC66=4,4,IF('Vessel List A'!IC66=5,5,IF('Vessel List A'!IC66=6,6,IF('Vessel List A'!IC66=7,7,IF('Vessel List A'!IC66=8,8,IF('Vessel List A'!IC66=9,9,IF('Vessel List A'!IC66=10,10,IF('Vessel List A'!IC66=11,11,IF('Vessel List A'!IC66=12,12,IF('Vessel List A'!IC66=13,13,IF('Vessel List A'!IC66=14,14,IF('Vessel List A'!IC66=15,15,IF('Vessel List A'!IC66=16,16,0)))))))))))))))))=0," ",VALUE(IF('Vessel List A'!IC66=1,1,IF('Vessel List A'!IC66=2,2,IF('Vessel List A'!IC66=3,3,IF('Vessel List A'!IC66=4,4,IF('Vessel List A'!IC66=5,5,IF('Vessel List A'!IC66=6,6,IF('Vessel List A'!IC66=7,7,IF('Vessel List A'!IC66=8,8,IF('Vessel List A'!IC66=9,9,IF('Vessel List A'!IC66=10,10,IF('Vessel List A'!IC66=11,11,IF('Vessel List A'!IC66=12,12,IF('Vessel List A'!IC66=13,13,IF('Vessel List A'!IC66=14,14,IF('Vessel List A'!IC66=15,15,IF('Vessel List A'!IC66=16,16,0))))))))))))))))))</f>
        <v xml:space="preserve"> </v>
      </c>
      <c r="DY67" s="154"/>
      <c r="DZ67" s="158"/>
      <c r="EA67" s="390" t="str">
        <f t="shared" si="36"/>
        <v/>
      </c>
      <c r="EB67" s="158"/>
      <c r="EC67" s="137"/>
      <c r="ED67" s="388" t="str">
        <f t="shared" si="37"/>
        <v/>
      </c>
      <c r="EE67" s="157" t="str">
        <f>IF(VALUE(IF('Vessel List A'!IP66=1,1,IF('Vessel List A'!IP66=2,2,IF('Vessel List A'!IP66=3,3,IF('Vessel List A'!IP66=4,4,IF('Vessel List A'!IP66=5,5,IF('Vessel List A'!IP66=6,6,IF('Vessel List A'!IP66=7,7,IF('Vessel List A'!IP66=8,8,IF('Vessel List A'!IP66=9,9,IF('Vessel List A'!IP66=10,10,IF('Vessel List A'!IP66=11,11,IF('Vessel List A'!IP66=12,12,IF('Vessel List A'!IP66=13,13,IF('Vessel List A'!IP66=14,14,IF('Vessel List A'!IP66=15,15,IF('Vessel List A'!IP66=16,16,0)))))))))))))))))=0," ",VALUE(IF('Vessel List A'!IP66=1,1,IF('Vessel List A'!IP66=2,2,IF('Vessel List A'!IP66=3,3,IF('Vessel List A'!IP66=4,4,IF('Vessel List A'!IP66=5,5,IF('Vessel List A'!IP66=6,6,IF('Vessel List A'!IP66=7,7,IF('Vessel List A'!IP66=8,8,IF('Vessel List A'!IP66=9,9,IF('Vessel List A'!IP66=10,10,IF('Vessel List A'!IP66=11,11,IF('Vessel List A'!IP66=12,12,IF('Vessel List A'!IP66=13,13,IF('Vessel List A'!IP66=14,14,IF('Vessel List A'!IP66=15,15,IF('Vessel List A'!IP66=16,16,0))))))))))))))))))</f>
        <v xml:space="preserve"> </v>
      </c>
      <c r="EF67" s="154"/>
      <c r="EG67" s="158"/>
      <c r="EH67" s="390" t="str">
        <f t="shared" si="38"/>
        <v/>
      </c>
      <c r="EI67" s="158"/>
      <c r="EJ67" s="137"/>
      <c r="EK67" s="397" t="str">
        <f t="shared" si="39"/>
        <v/>
      </c>
      <c r="EL67" s="144"/>
      <c r="EM67" s="157" t="str">
        <f>IF(VALUE(IF('Vessel List B'!C66=1,1,IF('Vessel List B'!C66=2,2,IF('Vessel List B'!C66=3,3,IF('Vessel List B'!C66=4,4,IF('Vessel List B'!C66=5,5,IF('Vessel List B'!C66=6,6,IF('Vessel List B'!C66=7,7,IF('Vessel List B'!C66=8,8,IF('Vessel List B'!C66=9,9,IF('Vessel List B'!C66=10,10,IF('Vessel List B'!C66=11,11,IF('Vessel List B'!C66=12,12,IF('Vessel List B'!C66=13,13,IF('Vessel List B'!C66=14,14,IF('Vessel List B'!C66=15,15,IF('Vessel List B'!C66=16,16,0)))))))))))))))))=0," ",VALUE(IF('Vessel List B'!C66=1,1,IF('Vessel List B'!C66=2,2,IF('Vessel List B'!C66=3,3,IF('Vessel List B'!C66=4,4,IF('Vessel List B'!C66=5,5,IF('Vessel List B'!C66=6,6,IF('Vessel List B'!C66=7,7,IF('Vessel List B'!C66=8,8,IF('Vessel List B'!C66=9,9,IF('Vessel List B'!C66=10,10,IF('Vessel List B'!C66=11,11,IF('Vessel List B'!C66=12,12,IF('Vessel List B'!C66=13,13,IF('Vessel List B'!C66=14,14,IF('Vessel List B'!C66=15,15,IF('Vessel List B'!C66=16,16,0))))))))))))))))))</f>
        <v xml:space="preserve"> </v>
      </c>
      <c r="EN67" s="154"/>
      <c r="EO67" s="158"/>
      <c r="EP67" s="390" t="str">
        <f t="shared" si="40"/>
        <v/>
      </c>
      <c r="EQ67" s="158"/>
      <c r="ER67" s="137"/>
      <c r="ES67" s="388" t="str">
        <f t="shared" si="41"/>
        <v/>
      </c>
      <c r="ET67" s="157" t="str">
        <f>IF(VALUE(IF('Vessel List B'!P66=1,1,IF('Vessel List B'!P66=2,2,IF('Vessel List B'!P66=3,3,IF('Vessel List B'!P66=4,4,IF('Vessel List B'!P66=5,5,IF('Vessel List B'!P66=6,6,IF('Vessel List B'!P66=7,7,IF('Vessel List B'!P66=8,8,IF('Vessel List B'!P66=9,9,IF('Vessel List B'!P66=10,10,IF('Vessel List B'!P66=11,11,IF('Vessel List B'!P66=12,12,IF('Vessel List B'!P66=13,13,IF('Vessel List B'!P66=14,14,IF('Vessel List B'!P66=15,15,IF('Vessel List B'!P66=16,16,0)))))))))))))))))=0," ",VALUE(IF('Vessel List B'!P66=1,1,IF('Vessel List B'!P66=2,2,IF('Vessel List B'!P66=3,3,IF('Vessel List B'!P66=4,4,IF('Vessel List B'!P66=5,5,IF('Vessel List B'!P66=6,6,IF('Vessel List B'!P66=7,7,IF('Vessel List B'!P66=8,8,IF('Vessel List B'!P66=9,9,IF('Vessel List B'!P66=10,10,IF('Vessel List B'!P66=11,11,IF('Vessel List B'!P66=12,12,IF('Vessel List B'!P66=13,13,IF('Vessel List B'!P66=14,14,IF('Vessel List B'!P66=15,15,IF('Vessel List B'!P66=16,16,0))))))))))))))))))</f>
        <v xml:space="preserve"> </v>
      </c>
      <c r="EU67" s="154"/>
      <c r="EV67" s="158"/>
      <c r="EW67" s="390" t="str">
        <f t="shared" si="42"/>
        <v/>
      </c>
      <c r="EX67" s="158"/>
      <c r="EY67" s="137"/>
      <c r="EZ67" s="388" t="str">
        <f t="shared" si="43"/>
        <v/>
      </c>
      <c r="FA67" s="157" t="str">
        <f>IF(VALUE(IF('Vessel List B'!AC66=1,1,IF('Vessel List B'!AC66=2,2,IF('Vessel List B'!AC66=3,3,IF('Vessel List B'!AC66=4,4,IF('Vessel List B'!AC66=5,5,IF('Vessel List B'!AC66=6,6,IF('Vessel List B'!AC66=7,7,IF('Vessel List B'!AC66=8,8,IF('Vessel List B'!AC66=9,9,IF('Vessel List B'!AC66=10,10,IF('Vessel List B'!AC66=11,11,IF('Vessel List B'!AC66=12,12,IF('Vessel List B'!AC66=13,13,IF('Vessel List B'!AC66=14,14,IF('Vessel List B'!AC66=15,15,IF('Vessel List B'!AC66=16,16,0)))))))))))))))))=0," ",VALUE(IF('Vessel List B'!AC66=1,1,IF('Vessel List B'!AC66=2,2,IF('Vessel List B'!AC66=3,3,IF('Vessel List B'!AC66=4,4,IF('Vessel List B'!AC66=5,5,IF('Vessel List B'!AC66=6,6,IF('Vessel List B'!AC66=7,7,IF('Vessel List B'!AC66=8,8,IF('Vessel List B'!AC66=9,9,IF('Vessel List B'!AC66=10,10,IF('Vessel List B'!AC66=11,11,IF('Vessel List B'!AC66=12,12,IF('Vessel List B'!AC66=13,13,IF('Vessel List B'!AC66=14,14,IF('Vessel List B'!AC66=15,15,IF('Vessel List B'!AC66=16,16,0))))))))))))))))))</f>
        <v xml:space="preserve"> </v>
      </c>
      <c r="FB67" s="154"/>
      <c r="FC67" s="158"/>
      <c r="FD67" s="390" t="str">
        <f t="shared" si="44"/>
        <v/>
      </c>
      <c r="FE67" s="158"/>
      <c r="FF67" s="137"/>
      <c r="FG67" s="388" t="str">
        <f t="shared" si="45"/>
        <v/>
      </c>
      <c r="FH67" s="157" t="str">
        <f>IF(VALUE(IF('Vessel List B'!AP66=1,1,IF('Vessel List B'!AP66=2,2,IF('Vessel List B'!AP66=3,3,IF('Vessel List B'!AP66=4,4,IF('Vessel List B'!AP66=5,5,IF('Vessel List B'!AP66=6,6,IF('Vessel List B'!AP66=7,7,IF('Vessel List B'!AP66=8,8,IF('Vessel List B'!AP66=9,9,IF('Vessel List B'!AP66=10,10,IF('Vessel List B'!AP66=11,11,IF('Vessel List B'!AP66=12,12,IF('Vessel List B'!AP66=13,13,IF('Vessel List B'!AP66=14,14,IF('Vessel List B'!AP66=15,15,IF('Vessel List B'!AP66=16,16,0)))))))))))))))))=0," ",VALUE(IF('Vessel List B'!AP66=1,1,IF('Vessel List B'!AP66=2,2,IF('Vessel List B'!AP66=3,3,IF('Vessel List B'!AP66=4,4,IF('Vessel List B'!AP66=5,5,IF('Vessel List B'!AP66=6,6,IF('Vessel List B'!AP66=7,7,IF('Vessel List B'!AP66=8,8,IF('Vessel List B'!AP66=9,9,IF('Vessel List B'!AP66=10,10,IF('Vessel List B'!AP66=11,11,IF('Vessel List B'!AP66=12,12,IF('Vessel List B'!AP66=13,13,IF('Vessel List B'!AP66=14,14,IF('Vessel List B'!AP66=15,15,IF('Vessel List B'!AP66=16,16,0))))))))))))))))))</f>
        <v xml:space="preserve"> </v>
      </c>
      <c r="FI67" s="154"/>
      <c r="FJ67" s="158"/>
      <c r="FK67" s="390" t="str">
        <f t="shared" si="46"/>
        <v/>
      </c>
      <c r="FL67" s="158"/>
      <c r="FM67" s="137"/>
      <c r="FN67" s="388" t="str">
        <f t="shared" si="47"/>
        <v/>
      </c>
      <c r="FO67" s="157" t="str">
        <f>IF(VALUE(IF('Vessel List B'!BC66=1,1,IF('Vessel List B'!BC66=2,2,IF('Vessel List B'!BC66=3,3,IF('Vessel List B'!BC66=4,4,IF('Vessel List B'!BC66=5,5,IF('Vessel List B'!BC66=6,6,IF('Vessel List B'!BC66=7,7,IF('Vessel List B'!BC66=8,8,IF('Vessel List B'!BC66=9,9,IF('Vessel List B'!BC66=10,10,IF('Vessel List B'!BC66=11,11,IF('Vessel List B'!BC66=12,12,IF('Vessel List B'!BC66=13,13,IF('Vessel List B'!BC66=14,14,IF('Vessel List B'!BC66=15,15,IF('Vessel List B'!BC66=16,16,0)))))))))))))))))=0," ",VALUE(IF('Vessel List B'!BC66=1,1,IF('Vessel List B'!BC66=2,2,IF('Vessel List B'!BC66=3,3,IF('Vessel List B'!BC66=4,4,IF('Vessel List B'!BC66=5,5,IF('Vessel List B'!BC66=6,6,IF('Vessel List B'!BC66=7,7,IF('Vessel List B'!BC66=8,8,IF('Vessel List B'!BC66=9,9,IF('Vessel List B'!BC66=10,10,IF('Vessel List B'!BC66=11,11,IF('Vessel List B'!BC66=12,12,IF('Vessel List B'!BC66=13,13,IF('Vessel List B'!BC66=14,14,IF('Vessel List B'!BC66=15,15,IF('Vessel List B'!BC66=16,16,0))))))))))))))))))</f>
        <v xml:space="preserve"> </v>
      </c>
      <c r="FP67" s="154"/>
      <c r="FQ67" s="158"/>
      <c r="FR67" s="390" t="str">
        <f t="shared" si="48"/>
        <v/>
      </c>
      <c r="FS67" s="158"/>
      <c r="FT67" s="137"/>
      <c r="FU67" s="388" t="str">
        <f t="shared" si="49"/>
        <v/>
      </c>
      <c r="FV67" s="157" t="str">
        <f>IF(VALUE(IF('Vessel List B'!BP66=1,1,IF('Vessel List B'!BP66=2,2,IF('Vessel List B'!BP66=3,3,IF('Vessel List B'!BP66=4,4,IF('Vessel List B'!BP66=5,5,IF('Vessel List B'!BP66=6,6,IF('Vessel List B'!BP66=7,7,IF('Vessel List B'!BP66=8,8,IF('Vessel List B'!BP66=9,9,IF('Vessel List B'!BP66=10,10,IF('Vessel List B'!BP66=11,11,IF('Vessel List B'!BP66=12,12,IF('Vessel List B'!BP66=13,13,IF('Vessel List B'!BP66=14,14,IF('Vessel List B'!BP66=15,15,IF('Vessel List B'!BP66=16,16,0)))))))))))))))))=0," ",VALUE(IF('Vessel List B'!BP66=1,1,IF('Vessel List B'!BP66=2,2,IF('Vessel List B'!BP66=3,3,IF('Vessel List B'!BP66=4,4,IF('Vessel List B'!BP66=5,5,IF('Vessel List B'!BP66=6,6,IF('Vessel List B'!BP66=7,7,IF('Vessel List B'!BP66=8,8,IF('Vessel List B'!BP66=9,9,IF('Vessel List B'!BP66=10,10,IF('Vessel List B'!BP66=11,11,IF('Vessel List B'!BP66=12,12,IF('Vessel List B'!BP66=13,13,IF('Vessel List B'!BP66=14,14,IF('Vessel List B'!BP66=15,15,IF('Vessel List B'!BP66=16,16,0))))))))))))))))))</f>
        <v xml:space="preserve"> </v>
      </c>
      <c r="FW67" s="154"/>
      <c r="FX67" s="158"/>
      <c r="FY67" s="390" t="str">
        <f t="shared" si="50"/>
        <v/>
      </c>
      <c r="FZ67" s="158"/>
      <c r="GA67" s="137"/>
      <c r="GB67" s="388" t="str">
        <f t="shared" si="51"/>
        <v/>
      </c>
      <c r="GC67" s="157" t="str">
        <f>IF(VALUE(IF('Vessel List B'!CC66=1,1,IF('Vessel List B'!CC66=2,2,IF('Vessel List B'!CC66=3,3,IF('Vessel List B'!CC66=4,4,IF('Vessel List B'!CC66=5,5,IF('Vessel List B'!CC66=6,6,IF('Vessel List B'!CC66=7,7,IF('Vessel List B'!CC66=8,8,IF('Vessel List B'!CC66=9,9,IF('Vessel List B'!CC66=10,10,IF('Vessel List B'!CC66=11,11,IF('Vessel List B'!CC66=12,12,IF('Vessel List B'!CC66=13,13,IF('Vessel List B'!CC66=14,14,IF('Vessel List B'!CC66=15,15,IF('Vessel List B'!CC66=16,16,0)))))))))))))))))=0," ",VALUE(IF('Vessel List B'!CC66=1,1,IF('Vessel List B'!CC66=2,2,IF('Vessel List B'!CC66=3,3,IF('Vessel List B'!CC66=4,4,IF('Vessel List B'!CC66=5,5,IF('Vessel List B'!CC66=6,6,IF('Vessel List B'!CC66=7,7,IF('Vessel List B'!CC66=8,8,IF('Vessel List B'!CC66=9,9,IF('Vessel List B'!CC66=10,10,IF('Vessel List B'!CC66=11,11,IF('Vessel List B'!CC66=12,12,IF('Vessel List B'!CC66=13,13,IF('Vessel List B'!CC66=14,14,IF('Vessel List B'!CC66=15,15,IF('Vessel List B'!CC66=16,16,0))))))))))))))))))</f>
        <v xml:space="preserve"> </v>
      </c>
      <c r="GD67" s="154"/>
      <c r="GE67" s="158"/>
      <c r="GF67" s="390" t="str">
        <f t="shared" si="52"/>
        <v/>
      </c>
      <c r="GG67" s="158"/>
      <c r="GH67" s="137"/>
      <c r="GI67" s="388" t="str">
        <f t="shared" si="53"/>
        <v/>
      </c>
      <c r="GJ67" s="157" t="str">
        <f>IF(VALUE(IF('Vessel List B'!CP66=1,1,IF('Vessel List B'!CP66=2,2,IF('Vessel List B'!CP66=3,3,IF('Vessel List B'!CP66=4,4,IF('Vessel List B'!CP66=5,5,IF('Vessel List B'!CP66=6,6,IF('Vessel List B'!CP66=7,7,IF('Vessel List B'!CP66=8,8,IF('Vessel List B'!CP66=9,9,IF('Vessel List B'!CP66=10,10,IF('Vessel List B'!CP66=11,11,IF('Vessel List B'!CP66=12,12,IF('Vessel List B'!CP66=13,13,IF('Vessel List B'!CP66=14,14,IF('Vessel List B'!CP66=15,15,IF('Vessel List B'!CP66=16,16,0)))))))))))))))))=0," ",VALUE(IF('Vessel List B'!CP66=1,1,IF('Vessel List B'!CP66=2,2,IF('Vessel List B'!CP66=3,3,IF('Vessel List B'!CP66=4,4,IF('Vessel List B'!CP66=5,5,IF('Vessel List B'!CP66=6,6,IF('Vessel List B'!CP66=7,7,IF('Vessel List B'!CP66=8,8,IF('Vessel List B'!CP66=9,9,IF('Vessel List B'!CP66=10,10,IF('Vessel List B'!CP66=11,11,IF('Vessel List B'!CP66=12,12,IF('Vessel List B'!CP66=13,13,IF('Vessel List B'!CP66=14,14,IF('Vessel List B'!CP66=15,15,IF('Vessel List B'!CP66=16,16,0))))))))))))))))))</f>
        <v xml:space="preserve"> </v>
      </c>
      <c r="GK67" s="154"/>
      <c r="GL67" s="158"/>
      <c r="GM67" s="390" t="str">
        <f t="shared" si="54"/>
        <v/>
      </c>
      <c r="GN67" s="158"/>
      <c r="GO67" s="137"/>
      <c r="GP67" s="388" t="str">
        <f t="shared" si="55"/>
        <v/>
      </c>
      <c r="GQ67" s="157" t="str">
        <f>IF(VALUE(IF('Vessel List B'!DC66=1,1,IF('Vessel List B'!DC66=2,2,IF('Vessel List B'!DC66=3,3,IF('Vessel List B'!DC66=4,4,IF('Vessel List B'!DC66=5,5,IF('Vessel List B'!DC66=6,6,IF('Vessel List B'!DC66=7,7,IF('Vessel List B'!DC66=8,8,IF('Vessel List B'!DC66=9,9,IF('Vessel List B'!DC66=10,10,IF('Vessel List B'!DC66=11,11,IF('Vessel List B'!DC66=12,12,IF('Vessel List B'!DC66=13,13,IF('Vessel List B'!DC66=14,14,IF('Vessel List B'!DC66=15,15,IF('Vessel List B'!DC66=16,16,0)))))))))))))))))=0," ",VALUE(IF('Vessel List B'!DC66=1,1,IF('Vessel List B'!DC66=2,2,IF('Vessel List B'!DC66=3,3,IF('Vessel List B'!DC66=4,4,IF('Vessel List B'!DC66=5,5,IF('Vessel List B'!DC66=6,6,IF('Vessel List B'!DC66=7,7,IF('Vessel List B'!DC66=8,8,IF('Vessel List B'!DC66=9,9,IF('Vessel List B'!DC66=10,10,IF('Vessel List B'!DC66=11,11,IF('Vessel List B'!DC66=12,12,IF('Vessel List B'!DC66=13,13,IF('Vessel List B'!DC66=14,14,IF('Vessel List B'!DC66=15,15,IF('Vessel List B'!DC66=16,16,0))))))))))))))))))</f>
        <v xml:space="preserve"> </v>
      </c>
      <c r="GR67" s="154"/>
      <c r="GS67" s="158"/>
      <c r="GT67" s="390" t="str">
        <f t="shared" si="56"/>
        <v/>
      </c>
      <c r="GU67" s="158"/>
      <c r="GV67" s="137"/>
      <c r="GW67" s="388" t="str">
        <f t="shared" si="57"/>
        <v/>
      </c>
      <c r="GX67" s="157" t="str">
        <f>IF(VALUE(IF('Vessel List B'!DP66=1,1,IF('Vessel List B'!DP66=2,2,IF('Vessel List B'!DP66=3,3,IF('Vessel List B'!DP66=4,4,IF('Vessel List B'!DP66=5,5,IF('Vessel List B'!DP66=6,6,IF('Vessel List B'!DP66=7,7,IF('Vessel List B'!DP66=8,8,IF('Vessel List B'!DP66=9,9,IF('Vessel List B'!DP66=10,10,IF('Vessel List B'!DP66=11,11,IF('Vessel List B'!DP66=12,12,IF('Vessel List B'!DP66=13,13,IF('Vessel List B'!DP66=14,14,IF('Vessel List B'!DP66=15,15,IF('Vessel List B'!DP66=16,16,0)))))))))))))))))=0," ",VALUE(IF('Vessel List B'!DP66=1,1,IF('Vessel List B'!DP66=2,2,IF('Vessel List B'!DP66=3,3,IF('Vessel List B'!DP66=4,4,IF('Vessel List B'!DP66=5,5,IF('Vessel List B'!DP66=6,6,IF('Vessel List B'!DP66=7,7,IF('Vessel List B'!DP66=8,8,IF('Vessel List B'!DP66=9,9,IF('Vessel List B'!DP66=10,10,IF('Vessel List B'!DP66=11,11,IF('Vessel List B'!DP66=12,12,IF('Vessel List B'!DP66=13,13,IF('Vessel List B'!DP66=14,14,IF('Vessel List B'!DP66=15,15,IF('Vessel List B'!DP66=16,16,0))))))))))))))))))</f>
        <v xml:space="preserve"> </v>
      </c>
      <c r="GY67" s="154"/>
      <c r="GZ67" s="158"/>
      <c r="HA67" s="390" t="str">
        <f t="shared" si="58"/>
        <v/>
      </c>
      <c r="HB67" s="158"/>
      <c r="HC67" s="137"/>
      <c r="HD67" s="388" t="str">
        <f t="shared" si="59"/>
        <v/>
      </c>
      <c r="HE67" s="157" t="str">
        <f>IF(VALUE(IF('Vessel List B'!EC66=1,1,IF('Vessel List B'!EC66=2,2,IF('Vessel List B'!EC66=3,3,IF('Vessel List B'!EC66=4,4,IF('Vessel List B'!EC66=5,5,IF('Vessel List B'!EC66=6,6,IF('Vessel List B'!EC66=7,7,IF('Vessel List B'!EC66=8,8,IF('Vessel List B'!EC66=9,9,IF('Vessel List B'!EC66=10,10,IF('Vessel List B'!EC66=11,11,IF('Vessel List B'!EC66=12,12,IF('Vessel List B'!EC66=13,13,IF('Vessel List B'!EC66=14,14,IF('Vessel List B'!EC66=15,15,IF('Vessel List B'!EC66=16,16,0)))))))))))))))))=0," ",VALUE(IF('Vessel List B'!EC66=1,1,IF('Vessel List B'!EC66=2,2,IF('Vessel List B'!EC66=3,3,IF('Vessel List B'!EC66=4,4,IF('Vessel List B'!EC66=5,5,IF('Vessel List B'!EC66=6,6,IF('Vessel List B'!EC66=7,7,IF('Vessel List B'!EC66=8,8,IF('Vessel List B'!EC66=9,9,IF('Vessel List B'!EC66=10,10,IF('Vessel List B'!EC66=11,11,IF('Vessel List B'!EC66=12,12,IF('Vessel List B'!EC66=13,13,IF('Vessel List B'!EC66=14,14,IF('Vessel List B'!EC66=15,15,IF('Vessel List B'!EC66=16,16,0))))))))))))))))))</f>
        <v xml:space="preserve"> </v>
      </c>
      <c r="HF67" s="154"/>
      <c r="HG67" s="158"/>
      <c r="HH67" s="390" t="str">
        <f t="shared" si="60"/>
        <v/>
      </c>
      <c r="HI67" s="158"/>
      <c r="HJ67" s="137"/>
      <c r="HK67" s="388" t="str">
        <f t="shared" si="61"/>
        <v/>
      </c>
      <c r="HL67" s="157" t="str">
        <f>IF(VALUE(IF('Vessel List B'!EP66=1,1,IF('Vessel List B'!EP66=2,2,IF('Vessel List B'!EP66=3,3,IF('Vessel List B'!EP66=4,4,IF('Vessel List B'!EP66=5,5,IF('Vessel List B'!EP66=6,6,IF('Vessel List B'!EP66=7,7,IF('Vessel List B'!EP66=8,8,IF('Vessel List B'!EP66=9,9,IF('Vessel List B'!EP66=10,10,IF('Vessel List B'!EP66=11,11,IF('Vessel List B'!EP66=12,12,IF('Vessel List B'!EP66=13,13,IF('Vessel List B'!EP66=14,14,IF('Vessel List B'!EP66=15,15,IF('Vessel List B'!EP66=16,16,0)))))))))))))))))=0," ",VALUE(IF('Vessel List B'!EP66=1,1,IF('Vessel List B'!EP66=2,2,IF('Vessel List B'!EP66=3,3,IF('Vessel List B'!EP66=4,4,IF('Vessel List B'!EP66=5,5,IF('Vessel List B'!EP66=6,6,IF('Vessel List B'!EP66=7,7,IF('Vessel List B'!EP66=8,8,IF('Vessel List B'!EP66=9,9,IF('Vessel List B'!EP66=10,10,IF('Vessel List B'!EP66=11,11,IF('Vessel List B'!EP66=12,12,IF('Vessel List B'!EP66=13,13,IF('Vessel List B'!EP66=14,14,IF('Vessel List B'!EP66=15,15,IF('Vessel List B'!EP66=16,16,0))))))))))))))))))</f>
        <v xml:space="preserve"> </v>
      </c>
      <c r="HM67" s="154"/>
      <c r="HN67" s="158"/>
      <c r="HO67" s="390" t="str">
        <f t="shared" si="62"/>
        <v/>
      </c>
      <c r="HP67" s="158"/>
      <c r="HQ67" s="137"/>
      <c r="HR67" s="388" t="str">
        <f t="shared" si="63"/>
        <v/>
      </c>
      <c r="HS67" s="157" t="str">
        <f>IF(VALUE(IF('Vessel List B'!FC66=1,1,IF('Vessel List B'!FC66=2,2,IF('Vessel List B'!FC66=3,3,IF('Vessel List B'!FC66=4,4,IF('Vessel List B'!FC66=5,5,IF('Vessel List B'!FC66=6,6,IF('Vessel List B'!FC66=7,7,IF('Vessel List B'!FC66=8,8,IF('Vessel List B'!FC66=9,9,IF('Vessel List B'!FC66=10,10,IF('Vessel List B'!FC66=11,11,IF('Vessel List B'!FC66=12,12,IF('Vessel List B'!FC66=13,13,IF('Vessel List B'!FC66=14,14,IF('Vessel List B'!FC66=15,15,IF('Vessel List B'!FC66=16,16,0)))))))))))))))))=0," ",VALUE(IF('Vessel List B'!FC66=1,1,IF('Vessel List B'!FC66=2,2,IF('Vessel List B'!FC66=3,3,IF('Vessel List B'!FC66=4,4,IF('Vessel List B'!FC66=5,5,IF('Vessel List B'!FC66=6,6,IF('Vessel List B'!FC66=7,7,IF('Vessel List B'!FC66=8,8,IF('Vessel List B'!FC66=9,9,IF('Vessel List B'!FC66=10,10,IF('Vessel List B'!FC66=11,11,IF('Vessel List B'!FC66=12,12,IF('Vessel List B'!FC66=13,13,IF('Vessel List B'!FC66=14,14,IF('Vessel List B'!FC66=15,15,IF('Vessel List B'!FC66=16,16,0))))))))))))))))))</f>
        <v xml:space="preserve"> </v>
      </c>
      <c r="HT67" s="154"/>
      <c r="HU67" s="158"/>
      <c r="HV67" s="390" t="str">
        <f t="shared" si="64"/>
        <v/>
      </c>
      <c r="HW67" s="158"/>
      <c r="HX67" s="137"/>
      <c r="HY67" s="388" t="str">
        <f t="shared" si="65"/>
        <v/>
      </c>
      <c r="HZ67" s="157" t="str">
        <f>IF(VALUE(IF('Vessel List B'!FP66=1,1,IF('Vessel List B'!FP66=2,2,IF('Vessel List B'!FP66=3,3,IF('Vessel List B'!FP66=4,4,IF('Vessel List B'!FP66=5,5,IF('Vessel List B'!FP66=6,6,IF('Vessel List B'!FP66=7,7,IF('Vessel List B'!FP66=8,8,IF('Vessel List B'!FP66=9,9,IF('Vessel List B'!FP66=10,10,IF('Vessel List B'!FP66=11,11,IF('Vessel List B'!FP66=12,12,IF('Vessel List B'!FP66=13,13,IF('Vessel List B'!FP66=14,14,IF('Vessel List B'!FP66=15,15,IF('Vessel List B'!FP66=16,16,0)))))))))))))))))=0," ",VALUE(IF('Vessel List B'!FP66=1,1,IF('Vessel List B'!FP66=2,2,IF('Vessel List B'!FP66=3,3,IF('Vessel List B'!FP66=4,4,IF('Vessel List B'!FP66=5,5,IF('Vessel List B'!FP66=6,6,IF('Vessel List B'!FP66=7,7,IF('Vessel List B'!FP66=8,8,IF('Vessel List B'!FP66=9,9,IF('Vessel List B'!FP66=10,10,IF('Vessel List B'!FP66=11,11,IF('Vessel List B'!FP66=12,12,IF('Vessel List B'!FP66=13,13,IF('Vessel List B'!FP66=14,14,IF('Vessel List B'!FP66=15,15,IF('Vessel List B'!FP66=16,16,0))))))))))))))))))</f>
        <v xml:space="preserve"> </v>
      </c>
      <c r="IA67" s="154"/>
      <c r="IB67" s="158"/>
      <c r="IC67" s="390" t="str">
        <f t="shared" si="66"/>
        <v/>
      </c>
      <c r="ID67" s="158"/>
      <c r="IE67" s="137"/>
      <c r="IF67" s="388" t="str">
        <f t="shared" si="67"/>
        <v/>
      </c>
      <c r="IG67" s="157" t="str">
        <f>IF(VALUE(IF('Vessel List B'!GC66=1,1,IF('Vessel List B'!GC66=2,2,IF('Vessel List B'!GC66=3,3,IF('Vessel List B'!GC66=4,4,IF('Vessel List B'!GC66=5,5,IF('Vessel List B'!GC66=6,6,IF('Vessel List B'!GC66=7,7,IF('Vessel List B'!GC66=8,8,IF('Vessel List B'!GC66=9,9,IF('Vessel List B'!GC66=10,10,IF('Vessel List B'!GC66=11,11,IF('Vessel List B'!GC66=12,12,IF('Vessel List B'!GC66=13,13,IF('Vessel List B'!GC66=14,14,IF('Vessel List B'!GC66=15,15,IF('Vessel List B'!GC66=16,16,0)))))))))))))))))=0," ",VALUE(IF('Vessel List B'!GC66=1,1,IF('Vessel List B'!GC66=2,2,IF('Vessel List B'!GC66=3,3,IF('Vessel List B'!GC66=4,4,IF('Vessel List B'!GC66=5,5,IF('Vessel List B'!GC66=6,6,IF('Vessel List B'!GC66=7,7,IF('Vessel List B'!GC66=8,8,IF('Vessel List B'!GC66=9,9,IF('Vessel List B'!GC66=10,10,IF('Vessel List B'!GC66=11,11,IF('Vessel List B'!GC66=12,12,IF('Vessel List B'!GC66=13,13,IF('Vessel List B'!GC66=14,14,IF('Vessel List B'!GC66=15,15,IF('Vessel List B'!GC66=16,16,0))))))))))))))))))</f>
        <v xml:space="preserve"> </v>
      </c>
      <c r="IH67" s="154"/>
      <c r="II67" s="158"/>
      <c r="IJ67" s="390" t="str">
        <f t="shared" si="68"/>
        <v/>
      </c>
      <c r="IK67" s="158"/>
      <c r="IL67" s="137"/>
      <c r="IM67" s="388" t="str">
        <f t="shared" si="69"/>
        <v/>
      </c>
      <c r="IN67" s="157" t="str">
        <f>IF(VALUE(IF('Vessel List B'!GP66=1,1,IF('Vessel List B'!GP66=2,2,IF('Vessel List B'!GP66=3,3,IF('Vessel List B'!GP66=4,4,IF('Vessel List B'!GP66=5,5,IF('Vessel List B'!GP66=6,6,IF('Vessel List B'!GP66=7,7,IF('Vessel List B'!GP66=8,8,IF('Vessel List B'!GP66=9,9,IF('Vessel List B'!GP66=10,10,IF('Vessel List B'!GP66=11,11,IF('Vessel List B'!GP66=12,12,IF('Vessel List B'!GP66=13,13,IF('Vessel List B'!GP66=14,14,IF('Vessel List B'!GP66=15,15,IF('Vessel List B'!GP66=16,16,0)))))))))))))))))=0," ",VALUE(IF('Vessel List B'!GP66=1,1,IF('Vessel List B'!GP66=2,2,IF('Vessel List B'!GP66=3,3,IF('Vessel List B'!GP66=4,4,IF('Vessel List B'!GP66=5,5,IF('Vessel List B'!GP66=6,6,IF('Vessel List B'!GP66=7,7,IF('Vessel List B'!GP66=8,8,IF('Vessel List B'!GP66=9,9,IF('Vessel List B'!GP66=10,10,IF('Vessel List B'!GP66=11,11,IF('Vessel List B'!GP66=12,12,IF('Vessel List B'!GP66=13,13,IF('Vessel List B'!GP66=14,14,IF('Vessel List B'!GP66=15,15,IF('Vessel List B'!GP66=16,16,0))))))))))))))))))</f>
        <v xml:space="preserve"> </v>
      </c>
      <c r="IO67" s="154"/>
      <c r="IP67" s="158"/>
      <c r="IQ67" s="390" t="str">
        <f t="shared" si="70"/>
        <v/>
      </c>
      <c r="IR67" s="158"/>
      <c r="IS67" s="137"/>
      <c r="IT67" s="388" t="str">
        <f t="shared" si="71"/>
        <v/>
      </c>
      <c r="IU67" s="157" t="str">
        <f>IF(VALUE(IF('Vessel List B'!HC66=1,1,IF('Vessel List B'!HC66=2,2,IF('Vessel List B'!HC66=3,3,IF('Vessel List B'!HC66=4,4,IF('Vessel List B'!HC66=5,5,IF('Vessel List B'!HC66=6,6,IF('Vessel List B'!HC66=7,7,IF('Vessel List B'!HC66=8,8,IF('Vessel List B'!HC66=9,9,IF('Vessel List B'!HC66=10,10,IF('Vessel List B'!HC66=11,11,IF('Vessel List B'!HC66=12,12,IF('Vessel List B'!HC66=13,13,IF('Vessel List B'!HC66=14,14,IF('Vessel List B'!HC66=15,15,IF('Vessel List B'!HC66=16,16,0)))))))))))))))))=0," ",VALUE(IF('Vessel List B'!HC66=1,1,IF('Vessel List B'!HC66=2,2,IF('Vessel List B'!HC66=3,3,IF('Vessel List B'!HC66=4,4,IF('Vessel List B'!HC66=5,5,IF('Vessel List B'!HC66=6,6,IF('Vessel List B'!HC66=7,7,IF('Vessel List B'!HC66=8,8,IF('Vessel List B'!HC66=9,9,IF('Vessel List B'!HC66=10,10,IF('Vessel List B'!HC66=11,11,IF('Vessel List B'!HC66=12,12,IF('Vessel List B'!HC66=13,13,IF('Vessel List B'!HC66=14,14,IF('Vessel List B'!HC66=15,15,IF('Vessel List B'!HC66=16,16,0))))))))))))))))))</f>
        <v xml:space="preserve"> </v>
      </c>
      <c r="IV67" s="154"/>
      <c r="IW67" s="158"/>
      <c r="IX67" s="390" t="str">
        <f t="shared" si="72"/>
        <v/>
      </c>
      <c r="IY67" s="158"/>
      <c r="IZ67" s="137"/>
      <c r="JA67" s="388" t="str">
        <f t="shared" si="73"/>
        <v/>
      </c>
      <c r="JB67" s="157" t="str">
        <f>IF(VALUE(IF('Vessel List B'!HP66=1,1,IF('Vessel List B'!HP66=2,2,IF('Vessel List B'!HP66=3,3,IF('Vessel List B'!HP66=4,4,IF('Vessel List B'!HP66=5,5,IF('Vessel List B'!HP66=6,6,IF('Vessel List B'!HP66=7,7,IF('Vessel List B'!HP66=8,8,IF('Vessel List B'!HP66=9,9,IF('Vessel List B'!HP66=10,10,IF('Vessel List B'!HP66=11,11,IF('Vessel List B'!HP66=12,12,IF('Vessel List B'!HP66=13,13,IF('Vessel List B'!HP66=14,14,IF('Vessel List B'!HP66=15,15,IF('Vessel List B'!HP66=16,16,0)))))))))))))))))=0," ",VALUE(IF('Vessel List B'!HP66=1,1,IF('Vessel List B'!HP66=2,2,IF('Vessel List B'!HP66=3,3,IF('Vessel List B'!HP66=4,4,IF('Vessel List B'!HP66=5,5,IF('Vessel List B'!HP66=6,6,IF('Vessel List B'!HP66=7,7,IF('Vessel List B'!HP66=8,8,IF('Vessel List B'!HP66=9,9,IF('Vessel List B'!HP66=10,10,IF('Vessel List B'!HP66=11,11,IF('Vessel List B'!HP66=12,12,IF('Vessel List B'!HP66=13,13,IF('Vessel List B'!HP66=14,14,IF('Vessel List B'!HP66=15,15,IF('Vessel List B'!HP66=16,16,0))))))))))))))))))</f>
        <v xml:space="preserve"> </v>
      </c>
      <c r="JC67" s="154"/>
      <c r="JD67" s="158"/>
      <c r="JE67" s="390" t="str">
        <f t="shared" si="74"/>
        <v/>
      </c>
      <c r="JF67" s="158"/>
      <c r="JG67" s="137"/>
      <c r="JH67" s="388" t="str">
        <f t="shared" si="75"/>
        <v/>
      </c>
      <c r="JI67" s="157" t="str">
        <f>IF(VALUE(IF('Vessel List B'!IC66=1,1,IF('Vessel List B'!IC66=2,2,IF('Vessel List B'!IC66=3,3,IF('Vessel List B'!IC66=4,4,IF('Vessel List B'!IC66=5,5,IF('Vessel List B'!IC66=6,6,IF('Vessel List B'!IC66=7,7,IF('Vessel List B'!IC66=8,8,IF('Vessel List B'!IC66=9,9,IF('Vessel List B'!IC66=10,10,IF('Vessel List B'!IC66=11,11,IF('Vessel List B'!IC66=12,12,IF('Vessel List B'!IC66=13,13,IF('Vessel List B'!IC66=14,14,IF('Vessel List B'!IC66=15,15,IF('Vessel List B'!IC66=16,16,0)))))))))))))))))=0," ",VALUE(IF('Vessel List B'!IC66=1,1,IF('Vessel List B'!IC66=2,2,IF('Vessel List B'!IC66=3,3,IF('Vessel List B'!IC66=4,4,IF('Vessel List B'!IC66=5,5,IF('Vessel List B'!IC66=6,6,IF('Vessel List B'!IC66=7,7,IF('Vessel List B'!IC66=8,8,IF('Vessel List B'!IC66=9,9,IF('Vessel List B'!IC66=10,10,IF('Vessel List B'!IC66=11,11,IF('Vessel List B'!IC66=12,12,IF('Vessel List B'!IC66=13,13,IF('Vessel List B'!IC66=14,14,IF('Vessel List B'!IC66=15,15,IF('Vessel List B'!IC66=16,16,0))))))))))))))))))</f>
        <v xml:space="preserve"> </v>
      </c>
      <c r="JJ67" s="154"/>
      <c r="JK67" s="158"/>
      <c r="JL67" s="390" t="str">
        <f t="shared" si="76"/>
        <v/>
      </c>
      <c r="JM67" s="158"/>
      <c r="JN67" s="137"/>
      <c r="JO67" s="388" t="str">
        <f t="shared" si="77"/>
        <v/>
      </c>
      <c r="JP67" s="157" t="str">
        <f>IF(VALUE(IF('Vessel List B'!IP66=1,1,IF('Vessel List B'!IP66=2,2,IF('Vessel List B'!IP66=3,3,IF('Vessel List B'!IP66=4,4,IF('Vessel List B'!IP66=5,5,IF('Vessel List B'!IP66=6,6,IF('Vessel List B'!IP66=7,7,IF('Vessel List B'!IP66=8,8,IF('Vessel List B'!IP66=9,9,IF('Vessel List B'!IP66=10,10,IF('Vessel List B'!IP66=11,11,IF('Vessel List B'!IP66=12,12,IF('Vessel List B'!IP66=13,13,IF('Vessel List B'!IP66=14,14,IF('Vessel List B'!IP66=15,15,IF('Vessel List B'!IP66=16,16,0)))))))))))))))))=0," ",VALUE(IF('Vessel List B'!IP66=1,1,IF('Vessel List B'!IP66=2,2,IF('Vessel List B'!IP66=3,3,IF('Vessel List B'!IP66=4,4,IF('Vessel List B'!IP66=5,5,IF('Vessel List B'!IP66=6,6,IF('Vessel List B'!IP66=7,7,IF('Vessel List B'!IP66=8,8,IF('Vessel List B'!IP66=9,9,IF('Vessel List B'!IP66=10,10,IF('Vessel List B'!IP66=11,11,IF('Vessel List B'!IP66=12,12,IF('Vessel List B'!IP66=13,13,IF('Vessel List B'!IP66=14,14,IF('Vessel List B'!IP66=15,15,IF('Vessel List B'!IP66=16,16,0))))))))))))))))))</f>
        <v xml:space="preserve"> </v>
      </c>
      <c r="JQ67" s="154"/>
      <c r="JR67" s="158"/>
      <c r="JS67" s="390" t="str">
        <f t="shared" si="78"/>
        <v/>
      </c>
      <c r="JT67" s="158"/>
      <c r="JU67" s="137"/>
      <c r="JV67" s="397" t="str">
        <f t="shared" si="79"/>
        <v/>
      </c>
      <c r="JW67" s="403"/>
    </row>
    <row r="68" spans="1:283" ht="15" x14ac:dyDescent="0.25">
      <c r="A68" s="132">
        <f>'Vessel List A'!B67</f>
        <v>41642</v>
      </c>
      <c r="B68" s="157" t="str">
        <f>IF(VALUE(IF('Vessel List A'!C67=1,1,IF('Vessel List A'!C67=2,2,IF('Vessel List A'!C67=3,3,IF('Vessel List A'!C67=4,4,IF('Vessel List A'!C67=5,5,IF('Vessel List A'!C67=6,6,IF('Vessel List A'!C67=7,7,IF('Vessel List A'!C67=8,8,IF('Vessel List A'!C67=9,9,IF('Vessel List A'!C67=10,10,IF('Vessel List A'!C67=11,11,IF('Vessel List A'!C67=12,12,IF('Vessel List A'!C67=13,13,IF('Vessel List A'!C67=14,14,IF('Vessel List A'!C67=15,15,IF('Vessel List A'!C67=16,16,0)))))))))))))))))=0," ",VALUE(IF('Vessel List A'!C67=1,1,IF('Vessel List A'!C67=2,2,IF('Vessel List A'!C67=3,3,IF('Vessel List A'!C67=4,4,IF('Vessel List A'!C67=5,5,IF('Vessel List A'!C67=6,6,IF('Vessel List A'!C67=7,7,IF('Vessel List A'!C67=8,8,IF('Vessel List A'!C67=9,9,IF('Vessel List A'!C67=10,10,IF('Vessel List A'!C67=11,11,IF('Vessel List A'!C67=12,12,IF('Vessel List A'!C67=13,13,IF('Vessel List A'!C67=14,14,IF('Vessel List A'!C67=15,15,IF('Vessel List A'!C67=16,16,0))))))))))))))))))</f>
        <v xml:space="preserve"> </v>
      </c>
      <c r="C68" s="154"/>
      <c r="D68" s="158"/>
      <c r="E68" s="390" t="str">
        <f t="shared" si="0"/>
        <v/>
      </c>
      <c r="F68" s="158"/>
      <c r="G68" s="137"/>
      <c r="H68" s="388" t="str">
        <f t="shared" si="1"/>
        <v/>
      </c>
      <c r="I68" s="157" t="str">
        <f>IF(VALUE(IF('Vessel List A'!P67=1,1,IF('Vessel List A'!P67=2,2,IF('Vessel List A'!P67=3,3,IF('Vessel List A'!P67=4,4,IF('Vessel List A'!P67=5,5,IF('Vessel List A'!P67=6,6,IF('Vessel List A'!P67=7,7,IF('Vessel List A'!P67=8,8,IF('Vessel List A'!P67=9,9,IF('Vessel List A'!P67=10,10,IF('Vessel List A'!P67=11,11,IF('Vessel List A'!P67=12,12,IF('Vessel List A'!P67=13,13,IF('Vessel List A'!P67=14,14,IF('Vessel List A'!P67=15,15,IF('Vessel List A'!P67=16,16,0)))))))))))))))))=0," ",VALUE(IF('Vessel List A'!P67=1,1,IF('Vessel List A'!P67=2,2,IF('Vessel List A'!P67=3,3,IF('Vessel List A'!P67=4,4,IF('Vessel List A'!P67=5,5,IF('Vessel List A'!P67=6,6,IF('Vessel List A'!P67=7,7,IF('Vessel List A'!P67=8,8,IF('Vessel List A'!P67=9,9,IF('Vessel List A'!P67=10,10,IF('Vessel List A'!P67=11,11,IF('Vessel List A'!P67=12,12,IF('Vessel List A'!P67=13,13,IF('Vessel List A'!P67=14,14,IF('Vessel List A'!P67=15,15,IF('Vessel List A'!P67=16,16,0))))))))))))))))))</f>
        <v xml:space="preserve"> </v>
      </c>
      <c r="J68" s="154"/>
      <c r="K68" s="158"/>
      <c r="L68" s="390" t="str">
        <f t="shared" si="2"/>
        <v/>
      </c>
      <c r="M68" s="158"/>
      <c r="N68" s="137"/>
      <c r="O68" s="388" t="str">
        <f t="shared" si="3"/>
        <v/>
      </c>
      <c r="P68" s="157" t="str">
        <f>IF(VALUE(IF('Vessel List A'!AC67=1,1,IF('Vessel List A'!AC67=2,2,IF('Vessel List A'!AC67=3,3,IF('Vessel List A'!AC67=4,4,IF('Vessel List A'!AC67=5,5,IF('Vessel List A'!AC67=6,6,IF('Vessel List A'!AC67=7,7,IF('Vessel List A'!AC67=8,8,IF('Vessel List A'!AC67=9,9,IF('Vessel List A'!AC67=10,10,IF('Vessel List A'!AC67=11,11,IF('Vessel List A'!AC67=12,12,IF('Vessel List A'!AC67=13,13,IF('Vessel List A'!AC67=14,14,IF('Vessel List A'!AC67=15,15,IF('Vessel List A'!AC67=16,16,0)))))))))))))))))=0," ",VALUE(IF('Vessel List A'!AC67=1,1,IF('Vessel List A'!AC67=2,2,IF('Vessel List A'!AC67=3,3,IF('Vessel List A'!AC67=4,4,IF('Vessel List A'!AC67=5,5,IF('Vessel List A'!AC67=6,6,IF('Vessel List A'!AC67=7,7,IF('Vessel List A'!AC67=8,8,IF('Vessel List A'!AC67=9,9,IF('Vessel List A'!AC67=10,10,IF('Vessel List A'!AC67=11,11,IF('Vessel List A'!AC67=12,12,IF('Vessel List A'!AC67=13,13,IF('Vessel List A'!AC67=14,14,IF('Vessel List A'!AC67=15,15,IF('Vessel List A'!AC67=16,16,0))))))))))))))))))</f>
        <v xml:space="preserve"> </v>
      </c>
      <c r="Q68" s="154"/>
      <c r="R68" s="158"/>
      <c r="S68" s="390" t="str">
        <f t="shared" si="4"/>
        <v/>
      </c>
      <c r="T68" s="158"/>
      <c r="U68" s="137"/>
      <c r="V68" s="388" t="str">
        <f t="shared" si="5"/>
        <v/>
      </c>
      <c r="W68" s="157" t="str">
        <f>IF(VALUE(IF('Vessel List A'!AP67=1,1,IF('Vessel List A'!AP67=2,2,IF('Vessel List A'!AP67=3,3,IF('Vessel List A'!AP67=4,4,IF('Vessel List A'!AP67=5,5,IF('Vessel List A'!AP67=6,6,IF('Vessel List A'!AP67=7,7,IF('Vessel List A'!AP67=8,8,IF('Vessel List A'!AP67=9,9,IF('Vessel List A'!AP67=10,10,IF('Vessel List A'!AP67=11,11,IF('Vessel List A'!AP67=12,12,IF('Vessel List A'!AP67=13,13,IF('Vessel List A'!AP67=14,14,IF('Vessel List A'!AP67=15,15,IF('Vessel List A'!AP67=16,16,0)))))))))))))))))=0," ",VALUE(IF('Vessel List A'!AP67=1,1,IF('Vessel List A'!AP67=2,2,IF('Vessel List A'!AP67=3,3,IF('Vessel List A'!AP67=4,4,IF('Vessel List A'!AP67=5,5,IF('Vessel List A'!AP67=6,6,IF('Vessel List A'!AP67=7,7,IF('Vessel List A'!AP67=8,8,IF('Vessel List A'!AP67=9,9,IF('Vessel List A'!AP67=10,10,IF('Vessel List A'!AP67=11,11,IF('Vessel List A'!AP67=12,12,IF('Vessel List A'!AP67=13,13,IF('Vessel List A'!AP67=14,14,IF('Vessel List A'!AP67=15,15,IF('Vessel List A'!AP67=16,16,0))))))))))))))))))</f>
        <v xml:space="preserve"> </v>
      </c>
      <c r="X68" s="154"/>
      <c r="Y68" s="158"/>
      <c r="Z68" s="390" t="str">
        <f t="shared" si="6"/>
        <v/>
      </c>
      <c r="AA68" s="158"/>
      <c r="AB68" s="137"/>
      <c r="AC68" s="388" t="str">
        <f t="shared" si="7"/>
        <v/>
      </c>
      <c r="AD68" s="157" t="str">
        <f>IF(VALUE(IF('Vessel List A'!BC67=1,1,IF('Vessel List A'!BC67=2,2,IF('Vessel List A'!BC67=3,3,IF('Vessel List A'!BC67=4,4,IF('Vessel List A'!BC67=5,5,IF('Vessel List A'!BC67=6,6,IF('Vessel List A'!BC67=7,7,IF('Vessel List A'!BC67=8,8,IF('Vessel List A'!BC67=9,9,IF('Vessel List A'!BC67=10,10,IF('Vessel List A'!BC67=11,11,IF('Vessel List A'!BC67=12,12,IF('Vessel List A'!BC67=13,13,IF('Vessel List A'!BC67=14,14,IF('Vessel List A'!BC67=15,15,IF('Vessel List A'!BC67=16,16,0)))))))))))))))))=0," ",VALUE(IF('Vessel List A'!BC67=1,1,IF('Vessel List A'!BC67=2,2,IF('Vessel List A'!BC67=3,3,IF('Vessel List A'!BC67=4,4,IF('Vessel List A'!BC67=5,5,IF('Vessel List A'!BC67=6,6,IF('Vessel List A'!BC67=7,7,IF('Vessel List A'!BC67=8,8,IF('Vessel List A'!BC67=9,9,IF('Vessel List A'!BC67=10,10,IF('Vessel List A'!BC67=11,11,IF('Vessel List A'!BC67=12,12,IF('Vessel List A'!BC67=13,13,IF('Vessel List A'!BC67=14,14,IF('Vessel List A'!BC67=15,15,IF('Vessel List A'!BC67=16,16,0))))))))))))))))))</f>
        <v xml:space="preserve"> </v>
      </c>
      <c r="AE68" s="154"/>
      <c r="AF68" s="158"/>
      <c r="AG68" s="390" t="str">
        <f t="shared" si="8"/>
        <v/>
      </c>
      <c r="AH68" s="158"/>
      <c r="AI68" s="137"/>
      <c r="AJ68" s="388" t="str">
        <f t="shared" si="9"/>
        <v/>
      </c>
      <c r="AK68" s="157" t="str">
        <f>IF(VALUE(IF('Vessel List A'!BP67=1,1,IF('Vessel List A'!BP67=2,2,IF('Vessel List A'!BP67=3,3,IF('Vessel List A'!BP67=4,4,IF('Vessel List A'!BP67=5,5,IF('Vessel List A'!BP67=6,6,IF('Vessel List A'!BP67=7,7,IF('Vessel List A'!BP67=8,8,IF('Vessel List A'!BP67=9,9,IF('Vessel List A'!BP67=10,10,IF('Vessel List A'!BP67=11,11,IF('Vessel List A'!BP67=12,12,IF('Vessel List A'!BP67=13,13,IF('Vessel List A'!BP67=14,14,IF('Vessel List A'!BP67=15,15,IF('Vessel List A'!BP67=16,16,0)))))))))))))))))=0," ",VALUE(IF('Vessel List A'!BP67=1,1,IF('Vessel List A'!BP67=2,2,IF('Vessel List A'!BP67=3,3,IF('Vessel List A'!BP67=4,4,IF('Vessel List A'!BP67=5,5,IF('Vessel List A'!BP67=6,6,IF('Vessel List A'!BP67=7,7,IF('Vessel List A'!BP67=8,8,IF('Vessel List A'!BP67=9,9,IF('Vessel List A'!BP67=10,10,IF('Vessel List A'!BP67=11,11,IF('Vessel List A'!BP67=12,12,IF('Vessel List A'!BP67=13,13,IF('Vessel List A'!BP67=14,14,IF('Vessel List A'!BP67=15,15,IF('Vessel List A'!BP67=16,16,0))))))))))))))))))</f>
        <v xml:space="preserve"> </v>
      </c>
      <c r="AL68" s="154"/>
      <c r="AM68" s="158"/>
      <c r="AN68" s="390" t="str">
        <f t="shared" si="10"/>
        <v/>
      </c>
      <c r="AO68" s="158"/>
      <c r="AP68" s="137"/>
      <c r="AQ68" s="388" t="str">
        <f t="shared" si="11"/>
        <v/>
      </c>
      <c r="AR68" s="157" t="str">
        <f>IF(VALUE(IF('Vessel List A'!CC67=1,1,IF('Vessel List A'!CC67=2,2,IF('Vessel List A'!CC67=3,3,IF('Vessel List A'!CC67=4,4,IF('Vessel List A'!CC67=5,5,IF('Vessel List A'!CC67=6,6,IF('Vessel List A'!CC67=7,7,IF('Vessel List A'!CC67=8,8,IF('Vessel List A'!CC67=9,9,IF('Vessel List A'!CC67=10,10,IF('Vessel List A'!CC67=11,11,IF('Vessel List A'!CC67=12,12,IF('Vessel List A'!CC67=13,13,IF('Vessel List A'!CC67=14,14,IF('Vessel List A'!CC67=15,15,IF('Vessel List A'!CC67=16,16,0)))))))))))))))))=0," ",VALUE(IF('Vessel List A'!CC67=1,1,IF('Vessel List A'!CC67=2,2,IF('Vessel List A'!CC67=3,3,IF('Vessel List A'!CC67=4,4,IF('Vessel List A'!CC67=5,5,IF('Vessel List A'!CC67=6,6,IF('Vessel List A'!CC67=7,7,IF('Vessel List A'!CC67=8,8,IF('Vessel List A'!CC67=9,9,IF('Vessel List A'!CC67=10,10,IF('Vessel List A'!CC67=11,11,IF('Vessel List A'!CC67=12,12,IF('Vessel List A'!CC67=13,13,IF('Vessel List A'!CC67=14,14,IF('Vessel List A'!CC67=15,15,IF('Vessel List A'!CC67=16,16,0))))))))))))))))))</f>
        <v xml:space="preserve"> </v>
      </c>
      <c r="AS68" s="154"/>
      <c r="AT68" s="158"/>
      <c r="AU68" s="390" t="str">
        <f t="shared" si="12"/>
        <v/>
      </c>
      <c r="AV68" s="158"/>
      <c r="AW68" s="137"/>
      <c r="AX68" s="388" t="str">
        <f t="shared" si="13"/>
        <v/>
      </c>
      <c r="AY68" s="157" t="str">
        <f>IF(VALUE(IF('Vessel List A'!CP67=1,1,IF('Vessel List A'!CP67=2,2,IF('Vessel List A'!CP67=3,3,IF('Vessel List A'!CP67=4,4,IF('Vessel List A'!CP67=5,5,IF('Vessel List A'!CP67=6,6,IF('Vessel List A'!CP67=7,7,IF('Vessel List A'!CP67=8,8,IF('Vessel List A'!CP67=9,9,IF('Vessel List A'!CP67=10,10,IF('Vessel List A'!CP67=11,11,IF('Vessel List A'!CP67=12,12,IF('Vessel List A'!CP67=13,13,IF('Vessel List A'!CP67=14,14,IF('Vessel List A'!CP67=15,15,IF('Vessel List A'!CP67=16,16,0)))))))))))))))))=0," ",VALUE(IF('Vessel List A'!CP67=1,1,IF('Vessel List A'!CP67=2,2,IF('Vessel List A'!CP67=3,3,IF('Vessel List A'!CP67=4,4,IF('Vessel List A'!CP67=5,5,IF('Vessel List A'!CP67=6,6,IF('Vessel List A'!CP67=7,7,IF('Vessel List A'!CP67=8,8,IF('Vessel List A'!CP67=9,9,IF('Vessel List A'!CP67=10,10,IF('Vessel List A'!CP67=11,11,IF('Vessel List A'!CP67=12,12,IF('Vessel List A'!CP67=13,13,IF('Vessel List A'!CP67=14,14,IF('Vessel List A'!CP67=15,15,IF('Vessel List A'!CP67=16,16,0))))))))))))))))))</f>
        <v xml:space="preserve"> </v>
      </c>
      <c r="AZ68" s="154"/>
      <c r="BA68" s="158"/>
      <c r="BB68" s="390" t="str">
        <f t="shared" si="14"/>
        <v/>
      </c>
      <c r="BC68" s="158"/>
      <c r="BD68" s="137"/>
      <c r="BE68" s="388" t="str">
        <f t="shared" si="15"/>
        <v/>
      </c>
      <c r="BF68" s="157" t="str">
        <f>IF(VALUE(IF('Vessel List A'!DC67=1,1,IF('Vessel List A'!DC67=2,2,IF('Vessel List A'!DC67=3,3,IF('Vessel List A'!DC67=4,4,IF('Vessel List A'!DC67=5,5,IF('Vessel List A'!DC67=6,6,IF('Vessel List A'!DC67=7,7,IF('Vessel List A'!DC67=8,8,IF('Vessel List A'!DC67=9,9,IF('Vessel List A'!DC67=10,10,IF('Vessel List A'!DC67=11,11,IF('Vessel List A'!DC67=12,12,IF('Vessel List A'!DC67=13,13,IF('Vessel List A'!DC67=14,14,IF('Vessel List A'!DC67=15,15,IF('Vessel List A'!DC67=16,16,0)))))))))))))))))=0," ",VALUE(IF('Vessel List A'!DC67=1,1,IF('Vessel List A'!DC67=2,2,IF('Vessel List A'!DC67=3,3,IF('Vessel List A'!DC67=4,4,IF('Vessel List A'!DC67=5,5,IF('Vessel List A'!DC67=6,6,IF('Vessel List A'!DC67=7,7,IF('Vessel List A'!DC67=8,8,IF('Vessel List A'!DC67=9,9,IF('Vessel List A'!DC67=10,10,IF('Vessel List A'!DC67=11,11,IF('Vessel List A'!DC67=12,12,IF('Vessel List A'!DC67=13,13,IF('Vessel List A'!DC67=14,14,IF('Vessel List A'!DC67=15,15,IF('Vessel List A'!DC67=16,16,0))))))))))))))))))</f>
        <v xml:space="preserve"> </v>
      </c>
      <c r="BG68" s="154"/>
      <c r="BH68" s="158"/>
      <c r="BI68" s="390" t="str">
        <f t="shared" si="16"/>
        <v/>
      </c>
      <c r="BJ68" s="158"/>
      <c r="BK68" s="137"/>
      <c r="BL68" s="388" t="str">
        <f t="shared" si="17"/>
        <v/>
      </c>
      <c r="BM68" s="157" t="str">
        <f>IF(VALUE(IF('Vessel List A'!DP67=1,1,IF('Vessel List A'!DP67=2,2,IF('Vessel List A'!DP67=3,3,IF('Vessel List A'!DP67=4,4,IF('Vessel List A'!DP67=5,5,IF('Vessel List A'!DP67=6,6,IF('Vessel List A'!DP67=7,7,IF('Vessel List A'!DP67=8,8,IF('Vessel List A'!DP67=9,9,IF('Vessel List A'!DP67=10,10,IF('Vessel List A'!DP67=11,11,IF('Vessel List A'!DP67=12,12,IF('Vessel List A'!DP67=13,13,IF('Vessel List A'!DP67=14,14,IF('Vessel List A'!DP67=15,15,IF('Vessel List A'!DP67=16,16,0)))))))))))))))))=0," ",VALUE(IF('Vessel List A'!DP67=1,1,IF('Vessel List A'!DP67=2,2,IF('Vessel List A'!DP67=3,3,IF('Vessel List A'!DP67=4,4,IF('Vessel List A'!DP67=5,5,IF('Vessel List A'!DP67=6,6,IF('Vessel List A'!DP67=7,7,IF('Vessel List A'!DP67=8,8,IF('Vessel List A'!DP67=9,9,IF('Vessel List A'!DP67=10,10,IF('Vessel List A'!DP67=11,11,IF('Vessel List A'!DP67=12,12,IF('Vessel List A'!DP67=13,13,IF('Vessel List A'!DP67=14,14,IF('Vessel List A'!DP67=15,15,IF('Vessel List A'!DP67=16,16,0))))))))))))))))))</f>
        <v xml:space="preserve"> </v>
      </c>
      <c r="BN68" s="154"/>
      <c r="BO68" s="158"/>
      <c r="BP68" s="390" t="str">
        <f t="shared" si="18"/>
        <v/>
      </c>
      <c r="BQ68" s="158"/>
      <c r="BR68" s="137"/>
      <c r="BS68" s="388" t="str">
        <f t="shared" si="19"/>
        <v/>
      </c>
      <c r="BT68" s="157" t="str">
        <f>IF(VALUE(IF('Vessel List A'!EC67=1,1,IF('Vessel List A'!EC67=2,2,IF('Vessel List A'!EC67=3,3,IF('Vessel List A'!EC67=4,4,IF('Vessel List A'!EC67=5,5,IF('Vessel List A'!EC67=6,6,IF('Vessel List A'!EC67=7,7,IF('Vessel List A'!EC67=8,8,IF('Vessel List A'!EC67=9,9,IF('Vessel List A'!EC67=10,10,IF('Vessel List A'!EC67=11,11,IF('Vessel List A'!EC67=12,12,IF('Vessel List A'!EC67=13,13,IF('Vessel List A'!EC67=14,14,IF('Vessel List A'!EC67=15,15,IF('Vessel List A'!EC67=16,16,0)))))))))))))))))=0," ",VALUE(IF('Vessel List A'!EC67=1,1,IF('Vessel List A'!EC67=2,2,IF('Vessel List A'!EC67=3,3,IF('Vessel List A'!EC67=4,4,IF('Vessel List A'!EC67=5,5,IF('Vessel List A'!EC67=6,6,IF('Vessel List A'!EC67=7,7,IF('Vessel List A'!EC67=8,8,IF('Vessel List A'!EC67=9,9,IF('Vessel List A'!EC67=10,10,IF('Vessel List A'!EC67=11,11,IF('Vessel List A'!EC67=12,12,IF('Vessel List A'!EC67=13,13,IF('Vessel List A'!EC67=14,14,IF('Vessel List A'!EC67=15,15,IF('Vessel List A'!EC67=16,16,0))))))))))))))))))</f>
        <v xml:space="preserve"> </v>
      </c>
      <c r="BU68" s="154"/>
      <c r="BV68" s="158"/>
      <c r="BW68" s="390" t="str">
        <f t="shared" si="20"/>
        <v/>
      </c>
      <c r="BX68" s="158"/>
      <c r="BY68" s="137"/>
      <c r="BZ68" s="388" t="str">
        <f t="shared" si="21"/>
        <v/>
      </c>
      <c r="CA68" s="157" t="str">
        <f>IF(VALUE(IF('Vessel List A'!EP67=1,1,IF('Vessel List A'!EP67=2,2,IF('Vessel List A'!EP67=3,3,IF('Vessel List A'!EP67=4,4,IF('Vessel List A'!EP67=5,5,IF('Vessel List A'!EP67=6,6,IF('Vessel List A'!EP67=7,7,IF('Vessel List A'!EP67=8,8,IF('Vessel List A'!EP67=9,9,IF('Vessel List A'!EP67=10,10,IF('Vessel List A'!EP67=11,11,IF('Vessel List A'!EP67=12,12,IF('Vessel List A'!EP67=13,13,IF('Vessel List A'!EP67=14,14,IF('Vessel List A'!EP67=15,15,IF('Vessel List A'!EP67=16,16,0)))))))))))))))))=0," ",VALUE(IF('Vessel List A'!EP67=1,1,IF('Vessel List A'!EP67=2,2,IF('Vessel List A'!EP67=3,3,IF('Vessel List A'!EP67=4,4,IF('Vessel List A'!EP67=5,5,IF('Vessel List A'!EP67=6,6,IF('Vessel List A'!EP67=7,7,IF('Vessel List A'!EP67=8,8,IF('Vessel List A'!EP67=9,9,IF('Vessel List A'!EP67=10,10,IF('Vessel List A'!EP67=11,11,IF('Vessel List A'!EP67=12,12,IF('Vessel List A'!EP67=13,13,IF('Vessel List A'!EP67=14,14,IF('Vessel List A'!EP67=15,15,IF('Vessel List A'!EP67=16,16,0))))))))))))))))))</f>
        <v xml:space="preserve"> </v>
      </c>
      <c r="CB68" s="154"/>
      <c r="CC68" s="158"/>
      <c r="CD68" s="390" t="str">
        <f t="shared" si="22"/>
        <v/>
      </c>
      <c r="CE68" s="158"/>
      <c r="CF68" s="137"/>
      <c r="CG68" s="388" t="str">
        <f t="shared" si="23"/>
        <v/>
      </c>
      <c r="CH68" s="157" t="str">
        <f>IF(VALUE(IF('Vessel List A'!FC67=1,1,IF('Vessel List A'!FC67=2,2,IF('Vessel List A'!FC67=3,3,IF('Vessel List A'!FC67=4,4,IF('Vessel List A'!FC67=5,5,IF('Vessel List A'!FC67=6,6,IF('Vessel List A'!FC67=7,7,IF('Vessel List A'!FC67=8,8,IF('Vessel List A'!FC67=9,9,IF('Vessel List A'!FC67=10,10,IF('Vessel List A'!FC67=11,11,IF('Vessel List A'!FC67=12,12,IF('Vessel List A'!FC67=13,13,IF('Vessel List A'!FC67=14,14,IF('Vessel List A'!FC67=15,15,IF('Vessel List A'!FC67=16,16,0)))))))))))))))))=0," ",VALUE(IF('Vessel List A'!FC67=1,1,IF('Vessel List A'!FC67=2,2,IF('Vessel List A'!FC67=3,3,IF('Vessel List A'!FC67=4,4,IF('Vessel List A'!FC67=5,5,IF('Vessel List A'!FC67=6,6,IF('Vessel List A'!FC67=7,7,IF('Vessel List A'!FC67=8,8,IF('Vessel List A'!FC67=9,9,IF('Vessel List A'!FC67=10,10,IF('Vessel List A'!FC67=11,11,IF('Vessel List A'!FC67=12,12,IF('Vessel List A'!FC67=13,13,IF('Vessel List A'!FC67=14,14,IF('Vessel List A'!FC67=15,15,IF('Vessel List A'!FC67=16,16,0))))))))))))))))))</f>
        <v xml:space="preserve"> </v>
      </c>
      <c r="CI68" s="154"/>
      <c r="CJ68" s="158"/>
      <c r="CK68" s="390" t="str">
        <f t="shared" si="24"/>
        <v/>
      </c>
      <c r="CL68" s="158"/>
      <c r="CM68" s="137"/>
      <c r="CN68" s="388" t="str">
        <f t="shared" si="25"/>
        <v/>
      </c>
      <c r="CO68" s="157" t="str">
        <f>IF(VALUE(IF('Vessel List A'!FP67=1,1,IF('Vessel List A'!FP67=2,2,IF('Vessel List A'!FP67=3,3,IF('Vessel List A'!FP67=4,4,IF('Vessel List A'!FP67=5,5,IF('Vessel List A'!FP67=6,6,IF('Vessel List A'!FP67=7,7,IF('Vessel List A'!FP67=8,8,IF('Vessel List A'!FP67=9,9,IF('Vessel List A'!FP67=10,10,IF('Vessel List A'!FP67=11,11,IF('Vessel List A'!FP67=12,12,IF('Vessel List A'!FP67=13,13,IF('Vessel List A'!FP67=14,14,IF('Vessel List A'!FP67=15,15,IF('Vessel List A'!FP67=16,16,0)))))))))))))))))=0," ",VALUE(IF('Vessel List A'!FP67=1,1,IF('Vessel List A'!FP67=2,2,IF('Vessel List A'!FP67=3,3,IF('Vessel List A'!FP67=4,4,IF('Vessel List A'!FP67=5,5,IF('Vessel List A'!FP67=6,6,IF('Vessel List A'!FP67=7,7,IF('Vessel List A'!FP67=8,8,IF('Vessel List A'!FP67=9,9,IF('Vessel List A'!FP67=10,10,IF('Vessel List A'!FP67=11,11,IF('Vessel List A'!FP67=12,12,IF('Vessel List A'!FP67=13,13,IF('Vessel List A'!FP67=14,14,IF('Vessel List A'!FP67=15,15,IF('Vessel List A'!FP67=16,16,0))))))))))))))))))</f>
        <v xml:space="preserve"> </v>
      </c>
      <c r="CP68" s="154"/>
      <c r="CQ68" s="158"/>
      <c r="CR68" s="390" t="str">
        <f t="shared" si="26"/>
        <v/>
      </c>
      <c r="CS68" s="158"/>
      <c r="CT68" s="137"/>
      <c r="CU68" s="388" t="str">
        <f t="shared" si="27"/>
        <v/>
      </c>
      <c r="CV68" s="157" t="str">
        <f>IF(VALUE(IF('Vessel List A'!GC67=1,1,IF('Vessel List A'!GC67=2,2,IF('Vessel List A'!GC67=3,3,IF('Vessel List A'!GC67=4,4,IF('Vessel List A'!GC67=5,5,IF('Vessel List A'!GC67=6,6,IF('Vessel List A'!GC67=7,7,IF('Vessel List A'!GC67=8,8,IF('Vessel List A'!GC67=9,9,IF('Vessel List A'!GC67=10,10,IF('Vessel List A'!GC67=11,11,IF('Vessel List A'!GC67=12,12,IF('Vessel List A'!GC67=13,13,IF('Vessel List A'!GC67=14,14,IF('Vessel List A'!GC67=15,15,IF('Vessel List A'!GC67=16,16,0)))))))))))))))))=0," ",VALUE(IF('Vessel List A'!GC67=1,1,IF('Vessel List A'!GC67=2,2,IF('Vessel List A'!GC67=3,3,IF('Vessel List A'!GC67=4,4,IF('Vessel List A'!GC67=5,5,IF('Vessel List A'!GC67=6,6,IF('Vessel List A'!GC67=7,7,IF('Vessel List A'!GC67=8,8,IF('Vessel List A'!GC67=9,9,IF('Vessel List A'!GC67=10,10,IF('Vessel List A'!GC67=11,11,IF('Vessel List A'!GC67=12,12,IF('Vessel List A'!GC67=13,13,IF('Vessel List A'!GC67=14,14,IF('Vessel List A'!GC67=15,15,IF('Vessel List A'!GC67=16,16,0))))))))))))))))))</f>
        <v xml:space="preserve"> </v>
      </c>
      <c r="CW68" s="154"/>
      <c r="CX68" s="158"/>
      <c r="CY68" s="390" t="str">
        <f t="shared" si="28"/>
        <v/>
      </c>
      <c r="CZ68" s="158"/>
      <c r="DA68" s="137"/>
      <c r="DB68" s="388" t="str">
        <f t="shared" si="29"/>
        <v/>
      </c>
      <c r="DC68" s="157" t="str">
        <f>IF(VALUE(IF('Vessel List A'!GP67=1,1,IF('Vessel List A'!GP67=2,2,IF('Vessel List A'!GP67=3,3,IF('Vessel List A'!GP67=4,4,IF('Vessel List A'!GP67=5,5,IF('Vessel List A'!GP67=6,6,IF('Vessel List A'!GP67=7,7,IF('Vessel List A'!GP67=8,8,IF('Vessel List A'!GP67=9,9,IF('Vessel List A'!GP67=10,10,IF('Vessel List A'!GP67=11,11,IF('Vessel List A'!GP67=12,12,IF('Vessel List A'!GP67=13,13,IF('Vessel List A'!GP67=14,14,IF('Vessel List A'!GP67=15,15,IF('Vessel List A'!GP67=16,16,0)))))))))))))))))=0," ",VALUE(IF('Vessel List A'!GP67=1,1,IF('Vessel List A'!GP67=2,2,IF('Vessel List A'!GP67=3,3,IF('Vessel List A'!GP67=4,4,IF('Vessel List A'!GP67=5,5,IF('Vessel List A'!GP67=6,6,IF('Vessel List A'!GP67=7,7,IF('Vessel List A'!GP67=8,8,IF('Vessel List A'!GP67=9,9,IF('Vessel List A'!GP67=10,10,IF('Vessel List A'!GP67=11,11,IF('Vessel List A'!GP67=12,12,IF('Vessel List A'!GP67=13,13,IF('Vessel List A'!GP67=14,14,IF('Vessel List A'!GP67=15,15,IF('Vessel List A'!GP67=16,16,0))))))))))))))))))</f>
        <v xml:space="preserve"> </v>
      </c>
      <c r="DD68" s="154"/>
      <c r="DE68" s="158"/>
      <c r="DF68" s="390" t="str">
        <f t="shared" si="30"/>
        <v/>
      </c>
      <c r="DG68" s="158"/>
      <c r="DH68" s="137"/>
      <c r="DI68" s="388" t="str">
        <f t="shared" si="31"/>
        <v/>
      </c>
      <c r="DJ68" s="157" t="str">
        <f>IF(VALUE(IF('Vessel List A'!HC67=1,1,IF('Vessel List A'!HC67=2,2,IF('Vessel List A'!HC67=3,3,IF('Vessel List A'!HC67=4,4,IF('Vessel List A'!HC67=5,5,IF('Vessel List A'!HC67=6,6,IF('Vessel List A'!HC67=7,7,IF('Vessel List A'!HC67=8,8,IF('Vessel List A'!HC67=9,9,IF('Vessel List A'!HC67=10,10,IF('Vessel List A'!HC67=11,11,IF('Vessel List A'!HC67=12,12,IF('Vessel List A'!HC67=13,13,IF('Vessel List A'!HC67=14,14,IF('Vessel List A'!HC67=15,15,IF('Vessel List A'!HC67=16,16,0)))))))))))))))))=0," ",VALUE(IF('Vessel List A'!HC67=1,1,IF('Vessel List A'!HC67=2,2,IF('Vessel List A'!HC67=3,3,IF('Vessel List A'!HC67=4,4,IF('Vessel List A'!HC67=5,5,IF('Vessel List A'!HC67=6,6,IF('Vessel List A'!HC67=7,7,IF('Vessel List A'!HC67=8,8,IF('Vessel List A'!HC67=9,9,IF('Vessel List A'!HC67=10,10,IF('Vessel List A'!HC67=11,11,IF('Vessel List A'!HC67=12,12,IF('Vessel List A'!HC67=13,13,IF('Vessel List A'!HC67=14,14,IF('Vessel List A'!HC67=15,15,IF('Vessel List A'!HC67=16,16,0))))))))))))))))))</f>
        <v xml:space="preserve"> </v>
      </c>
      <c r="DK68" s="154"/>
      <c r="DL68" s="158"/>
      <c r="DM68" s="390" t="str">
        <f t="shared" si="32"/>
        <v/>
      </c>
      <c r="DN68" s="158"/>
      <c r="DO68" s="137"/>
      <c r="DP68" s="388" t="str">
        <f t="shared" si="33"/>
        <v/>
      </c>
      <c r="DQ68" s="157" t="str">
        <f>IF(VALUE(IF('Vessel List A'!HP67=1,1,IF('Vessel List A'!HP67=2,2,IF('Vessel List A'!HP67=3,3,IF('Vessel List A'!HP67=4,4,IF('Vessel List A'!HP67=5,5,IF('Vessel List A'!HP67=6,6,IF('Vessel List A'!HP67=7,7,IF('Vessel List A'!HP67=8,8,IF('Vessel List A'!HP67=9,9,IF('Vessel List A'!HP67=10,10,IF('Vessel List A'!HP67=11,11,IF('Vessel List A'!HP67=12,12,IF('Vessel List A'!HP67=13,13,IF('Vessel List A'!HP67=14,14,IF('Vessel List A'!HP67=15,15,IF('Vessel List A'!HP67=16,16,0)))))))))))))))))=0," ",VALUE(IF('Vessel List A'!HP67=1,1,IF('Vessel List A'!HP67=2,2,IF('Vessel List A'!HP67=3,3,IF('Vessel List A'!HP67=4,4,IF('Vessel List A'!HP67=5,5,IF('Vessel List A'!HP67=6,6,IF('Vessel List A'!HP67=7,7,IF('Vessel List A'!HP67=8,8,IF('Vessel List A'!HP67=9,9,IF('Vessel List A'!HP67=10,10,IF('Vessel List A'!HP67=11,11,IF('Vessel List A'!HP67=12,12,IF('Vessel List A'!HP67=13,13,IF('Vessel List A'!HP67=14,14,IF('Vessel List A'!HP67=15,15,IF('Vessel List A'!HP67=16,16,0))))))))))))))))))</f>
        <v xml:space="preserve"> </v>
      </c>
      <c r="DR68" s="154"/>
      <c r="DS68" s="158"/>
      <c r="DT68" s="390" t="str">
        <f t="shared" si="34"/>
        <v/>
      </c>
      <c r="DU68" s="158"/>
      <c r="DV68" s="137"/>
      <c r="DW68" s="388" t="str">
        <f t="shared" si="35"/>
        <v/>
      </c>
      <c r="DX68" s="157" t="str">
        <f>IF(VALUE(IF('Vessel List A'!IC67=1,1,IF('Vessel List A'!IC67=2,2,IF('Vessel List A'!IC67=3,3,IF('Vessel List A'!IC67=4,4,IF('Vessel List A'!IC67=5,5,IF('Vessel List A'!IC67=6,6,IF('Vessel List A'!IC67=7,7,IF('Vessel List A'!IC67=8,8,IF('Vessel List A'!IC67=9,9,IF('Vessel List A'!IC67=10,10,IF('Vessel List A'!IC67=11,11,IF('Vessel List A'!IC67=12,12,IF('Vessel List A'!IC67=13,13,IF('Vessel List A'!IC67=14,14,IF('Vessel List A'!IC67=15,15,IF('Vessel List A'!IC67=16,16,0)))))))))))))))))=0," ",VALUE(IF('Vessel List A'!IC67=1,1,IF('Vessel List A'!IC67=2,2,IF('Vessel List A'!IC67=3,3,IF('Vessel List A'!IC67=4,4,IF('Vessel List A'!IC67=5,5,IF('Vessel List A'!IC67=6,6,IF('Vessel List A'!IC67=7,7,IF('Vessel List A'!IC67=8,8,IF('Vessel List A'!IC67=9,9,IF('Vessel List A'!IC67=10,10,IF('Vessel List A'!IC67=11,11,IF('Vessel List A'!IC67=12,12,IF('Vessel List A'!IC67=13,13,IF('Vessel List A'!IC67=14,14,IF('Vessel List A'!IC67=15,15,IF('Vessel List A'!IC67=16,16,0))))))))))))))))))</f>
        <v xml:space="preserve"> </v>
      </c>
      <c r="DY68" s="154"/>
      <c r="DZ68" s="158"/>
      <c r="EA68" s="390" t="str">
        <f t="shared" si="36"/>
        <v/>
      </c>
      <c r="EB68" s="158"/>
      <c r="EC68" s="137"/>
      <c r="ED68" s="388" t="str">
        <f t="shared" si="37"/>
        <v/>
      </c>
      <c r="EE68" s="157" t="str">
        <f>IF(VALUE(IF('Vessel List A'!IP67=1,1,IF('Vessel List A'!IP67=2,2,IF('Vessel List A'!IP67=3,3,IF('Vessel List A'!IP67=4,4,IF('Vessel List A'!IP67=5,5,IF('Vessel List A'!IP67=6,6,IF('Vessel List A'!IP67=7,7,IF('Vessel List A'!IP67=8,8,IF('Vessel List A'!IP67=9,9,IF('Vessel List A'!IP67=10,10,IF('Vessel List A'!IP67=11,11,IF('Vessel List A'!IP67=12,12,IF('Vessel List A'!IP67=13,13,IF('Vessel List A'!IP67=14,14,IF('Vessel List A'!IP67=15,15,IF('Vessel List A'!IP67=16,16,0)))))))))))))))))=0," ",VALUE(IF('Vessel List A'!IP67=1,1,IF('Vessel List A'!IP67=2,2,IF('Vessel List A'!IP67=3,3,IF('Vessel List A'!IP67=4,4,IF('Vessel List A'!IP67=5,5,IF('Vessel List A'!IP67=6,6,IF('Vessel List A'!IP67=7,7,IF('Vessel List A'!IP67=8,8,IF('Vessel List A'!IP67=9,9,IF('Vessel List A'!IP67=10,10,IF('Vessel List A'!IP67=11,11,IF('Vessel List A'!IP67=12,12,IF('Vessel List A'!IP67=13,13,IF('Vessel List A'!IP67=14,14,IF('Vessel List A'!IP67=15,15,IF('Vessel List A'!IP67=16,16,0))))))))))))))))))</f>
        <v xml:space="preserve"> </v>
      </c>
      <c r="EF68" s="154"/>
      <c r="EG68" s="158"/>
      <c r="EH68" s="390" t="str">
        <f t="shared" si="38"/>
        <v/>
      </c>
      <c r="EI68" s="158"/>
      <c r="EJ68" s="137"/>
      <c r="EK68" s="397" t="str">
        <f t="shared" si="39"/>
        <v/>
      </c>
      <c r="EL68" s="144"/>
      <c r="EM68" s="157" t="str">
        <f>IF(VALUE(IF('Vessel List B'!C67=1,1,IF('Vessel List B'!C67=2,2,IF('Vessel List B'!C67=3,3,IF('Vessel List B'!C67=4,4,IF('Vessel List B'!C67=5,5,IF('Vessel List B'!C67=6,6,IF('Vessel List B'!C67=7,7,IF('Vessel List B'!C67=8,8,IF('Vessel List B'!C67=9,9,IF('Vessel List B'!C67=10,10,IF('Vessel List B'!C67=11,11,IF('Vessel List B'!C67=12,12,IF('Vessel List B'!C67=13,13,IF('Vessel List B'!C67=14,14,IF('Vessel List B'!C67=15,15,IF('Vessel List B'!C67=16,16,0)))))))))))))))))=0," ",VALUE(IF('Vessel List B'!C67=1,1,IF('Vessel List B'!C67=2,2,IF('Vessel List B'!C67=3,3,IF('Vessel List B'!C67=4,4,IF('Vessel List B'!C67=5,5,IF('Vessel List B'!C67=6,6,IF('Vessel List B'!C67=7,7,IF('Vessel List B'!C67=8,8,IF('Vessel List B'!C67=9,9,IF('Vessel List B'!C67=10,10,IF('Vessel List B'!C67=11,11,IF('Vessel List B'!C67=12,12,IF('Vessel List B'!C67=13,13,IF('Vessel List B'!C67=14,14,IF('Vessel List B'!C67=15,15,IF('Vessel List B'!C67=16,16,0))))))))))))))))))</f>
        <v xml:space="preserve"> </v>
      </c>
      <c r="EN68" s="154"/>
      <c r="EO68" s="158"/>
      <c r="EP68" s="390" t="str">
        <f t="shared" si="40"/>
        <v/>
      </c>
      <c r="EQ68" s="158"/>
      <c r="ER68" s="137"/>
      <c r="ES68" s="388" t="str">
        <f t="shared" si="41"/>
        <v/>
      </c>
      <c r="ET68" s="157" t="str">
        <f>IF(VALUE(IF('Vessel List B'!P67=1,1,IF('Vessel List B'!P67=2,2,IF('Vessel List B'!P67=3,3,IF('Vessel List B'!P67=4,4,IF('Vessel List B'!P67=5,5,IF('Vessel List B'!P67=6,6,IF('Vessel List B'!P67=7,7,IF('Vessel List B'!P67=8,8,IF('Vessel List B'!P67=9,9,IF('Vessel List B'!P67=10,10,IF('Vessel List B'!P67=11,11,IF('Vessel List B'!P67=12,12,IF('Vessel List B'!P67=13,13,IF('Vessel List B'!P67=14,14,IF('Vessel List B'!P67=15,15,IF('Vessel List B'!P67=16,16,0)))))))))))))))))=0," ",VALUE(IF('Vessel List B'!P67=1,1,IF('Vessel List B'!P67=2,2,IF('Vessel List B'!P67=3,3,IF('Vessel List B'!P67=4,4,IF('Vessel List B'!P67=5,5,IF('Vessel List B'!P67=6,6,IF('Vessel List B'!P67=7,7,IF('Vessel List B'!P67=8,8,IF('Vessel List B'!P67=9,9,IF('Vessel List B'!P67=10,10,IF('Vessel List B'!P67=11,11,IF('Vessel List B'!P67=12,12,IF('Vessel List B'!P67=13,13,IF('Vessel List B'!P67=14,14,IF('Vessel List B'!P67=15,15,IF('Vessel List B'!P67=16,16,0))))))))))))))))))</f>
        <v xml:space="preserve"> </v>
      </c>
      <c r="EU68" s="154"/>
      <c r="EV68" s="158"/>
      <c r="EW68" s="390" t="str">
        <f t="shared" si="42"/>
        <v/>
      </c>
      <c r="EX68" s="158"/>
      <c r="EY68" s="137"/>
      <c r="EZ68" s="388" t="str">
        <f t="shared" si="43"/>
        <v/>
      </c>
      <c r="FA68" s="157" t="str">
        <f>IF(VALUE(IF('Vessel List B'!AC67=1,1,IF('Vessel List B'!AC67=2,2,IF('Vessel List B'!AC67=3,3,IF('Vessel List B'!AC67=4,4,IF('Vessel List B'!AC67=5,5,IF('Vessel List B'!AC67=6,6,IF('Vessel List B'!AC67=7,7,IF('Vessel List B'!AC67=8,8,IF('Vessel List B'!AC67=9,9,IF('Vessel List B'!AC67=10,10,IF('Vessel List B'!AC67=11,11,IF('Vessel List B'!AC67=12,12,IF('Vessel List B'!AC67=13,13,IF('Vessel List B'!AC67=14,14,IF('Vessel List B'!AC67=15,15,IF('Vessel List B'!AC67=16,16,0)))))))))))))))))=0," ",VALUE(IF('Vessel List B'!AC67=1,1,IF('Vessel List B'!AC67=2,2,IF('Vessel List B'!AC67=3,3,IF('Vessel List B'!AC67=4,4,IF('Vessel List B'!AC67=5,5,IF('Vessel List B'!AC67=6,6,IF('Vessel List B'!AC67=7,7,IF('Vessel List B'!AC67=8,8,IF('Vessel List B'!AC67=9,9,IF('Vessel List B'!AC67=10,10,IF('Vessel List B'!AC67=11,11,IF('Vessel List B'!AC67=12,12,IF('Vessel List B'!AC67=13,13,IF('Vessel List B'!AC67=14,14,IF('Vessel List B'!AC67=15,15,IF('Vessel List B'!AC67=16,16,0))))))))))))))))))</f>
        <v xml:space="preserve"> </v>
      </c>
      <c r="FB68" s="154"/>
      <c r="FC68" s="158"/>
      <c r="FD68" s="390" t="str">
        <f t="shared" si="44"/>
        <v/>
      </c>
      <c r="FE68" s="158"/>
      <c r="FF68" s="137"/>
      <c r="FG68" s="388" t="str">
        <f t="shared" si="45"/>
        <v/>
      </c>
      <c r="FH68" s="157" t="str">
        <f>IF(VALUE(IF('Vessel List B'!AP67=1,1,IF('Vessel List B'!AP67=2,2,IF('Vessel List B'!AP67=3,3,IF('Vessel List B'!AP67=4,4,IF('Vessel List B'!AP67=5,5,IF('Vessel List B'!AP67=6,6,IF('Vessel List B'!AP67=7,7,IF('Vessel List B'!AP67=8,8,IF('Vessel List B'!AP67=9,9,IF('Vessel List B'!AP67=10,10,IF('Vessel List B'!AP67=11,11,IF('Vessel List B'!AP67=12,12,IF('Vessel List B'!AP67=13,13,IF('Vessel List B'!AP67=14,14,IF('Vessel List B'!AP67=15,15,IF('Vessel List B'!AP67=16,16,0)))))))))))))))))=0," ",VALUE(IF('Vessel List B'!AP67=1,1,IF('Vessel List B'!AP67=2,2,IF('Vessel List B'!AP67=3,3,IF('Vessel List B'!AP67=4,4,IF('Vessel List B'!AP67=5,5,IF('Vessel List B'!AP67=6,6,IF('Vessel List B'!AP67=7,7,IF('Vessel List B'!AP67=8,8,IF('Vessel List B'!AP67=9,9,IF('Vessel List B'!AP67=10,10,IF('Vessel List B'!AP67=11,11,IF('Vessel List B'!AP67=12,12,IF('Vessel List B'!AP67=13,13,IF('Vessel List B'!AP67=14,14,IF('Vessel List B'!AP67=15,15,IF('Vessel List B'!AP67=16,16,0))))))))))))))))))</f>
        <v xml:space="preserve"> </v>
      </c>
      <c r="FI68" s="154"/>
      <c r="FJ68" s="158"/>
      <c r="FK68" s="390" t="str">
        <f t="shared" si="46"/>
        <v/>
      </c>
      <c r="FL68" s="158"/>
      <c r="FM68" s="137"/>
      <c r="FN68" s="388" t="str">
        <f t="shared" si="47"/>
        <v/>
      </c>
      <c r="FO68" s="157" t="str">
        <f>IF(VALUE(IF('Vessel List B'!BC67=1,1,IF('Vessel List B'!BC67=2,2,IF('Vessel List B'!BC67=3,3,IF('Vessel List B'!BC67=4,4,IF('Vessel List B'!BC67=5,5,IF('Vessel List B'!BC67=6,6,IF('Vessel List B'!BC67=7,7,IF('Vessel List B'!BC67=8,8,IF('Vessel List B'!BC67=9,9,IF('Vessel List B'!BC67=10,10,IF('Vessel List B'!BC67=11,11,IF('Vessel List B'!BC67=12,12,IF('Vessel List B'!BC67=13,13,IF('Vessel List B'!BC67=14,14,IF('Vessel List B'!BC67=15,15,IF('Vessel List B'!BC67=16,16,0)))))))))))))))))=0," ",VALUE(IF('Vessel List B'!BC67=1,1,IF('Vessel List B'!BC67=2,2,IF('Vessel List B'!BC67=3,3,IF('Vessel List B'!BC67=4,4,IF('Vessel List B'!BC67=5,5,IF('Vessel List B'!BC67=6,6,IF('Vessel List B'!BC67=7,7,IF('Vessel List B'!BC67=8,8,IF('Vessel List B'!BC67=9,9,IF('Vessel List B'!BC67=10,10,IF('Vessel List B'!BC67=11,11,IF('Vessel List B'!BC67=12,12,IF('Vessel List B'!BC67=13,13,IF('Vessel List B'!BC67=14,14,IF('Vessel List B'!BC67=15,15,IF('Vessel List B'!BC67=16,16,0))))))))))))))))))</f>
        <v xml:space="preserve"> </v>
      </c>
      <c r="FP68" s="154"/>
      <c r="FQ68" s="158"/>
      <c r="FR68" s="390" t="str">
        <f t="shared" si="48"/>
        <v/>
      </c>
      <c r="FS68" s="158"/>
      <c r="FT68" s="137"/>
      <c r="FU68" s="388" t="str">
        <f t="shared" si="49"/>
        <v/>
      </c>
      <c r="FV68" s="157" t="str">
        <f>IF(VALUE(IF('Vessel List B'!BP67=1,1,IF('Vessel List B'!BP67=2,2,IF('Vessel List B'!BP67=3,3,IF('Vessel List B'!BP67=4,4,IF('Vessel List B'!BP67=5,5,IF('Vessel List B'!BP67=6,6,IF('Vessel List B'!BP67=7,7,IF('Vessel List B'!BP67=8,8,IF('Vessel List B'!BP67=9,9,IF('Vessel List B'!BP67=10,10,IF('Vessel List B'!BP67=11,11,IF('Vessel List B'!BP67=12,12,IF('Vessel List B'!BP67=13,13,IF('Vessel List B'!BP67=14,14,IF('Vessel List B'!BP67=15,15,IF('Vessel List B'!BP67=16,16,0)))))))))))))))))=0," ",VALUE(IF('Vessel List B'!BP67=1,1,IF('Vessel List B'!BP67=2,2,IF('Vessel List B'!BP67=3,3,IF('Vessel List B'!BP67=4,4,IF('Vessel List B'!BP67=5,5,IF('Vessel List B'!BP67=6,6,IF('Vessel List B'!BP67=7,7,IF('Vessel List B'!BP67=8,8,IF('Vessel List B'!BP67=9,9,IF('Vessel List B'!BP67=10,10,IF('Vessel List B'!BP67=11,11,IF('Vessel List B'!BP67=12,12,IF('Vessel List B'!BP67=13,13,IF('Vessel List B'!BP67=14,14,IF('Vessel List B'!BP67=15,15,IF('Vessel List B'!BP67=16,16,0))))))))))))))))))</f>
        <v xml:space="preserve"> </v>
      </c>
      <c r="FW68" s="154"/>
      <c r="FX68" s="158"/>
      <c r="FY68" s="390" t="str">
        <f t="shared" si="50"/>
        <v/>
      </c>
      <c r="FZ68" s="158"/>
      <c r="GA68" s="137"/>
      <c r="GB68" s="388" t="str">
        <f t="shared" si="51"/>
        <v/>
      </c>
      <c r="GC68" s="157" t="str">
        <f>IF(VALUE(IF('Vessel List B'!CC67=1,1,IF('Vessel List B'!CC67=2,2,IF('Vessel List B'!CC67=3,3,IF('Vessel List B'!CC67=4,4,IF('Vessel List B'!CC67=5,5,IF('Vessel List B'!CC67=6,6,IF('Vessel List B'!CC67=7,7,IF('Vessel List B'!CC67=8,8,IF('Vessel List B'!CC67=9,9,IF('Vessel List B'!CC67=10,10,IF('Vessel List B'!CC67=11,11,IF('Vessel List B'!CC67=12,12,IF('Vessel List B'!CC67=13,13,IF('Vessel List B'!CC67=14,14,IF('Vessel List B'!CC67=15,15,IF('Vessel List B'!CC67=16,16,0)))))))))))))))))=0," ",VALUE(IF('Vessel List B'!CC67=1,1,IF('Vessel List B'!CC67=2,2,IF('Vessel List B'!CC67=3,3,IF('Vessel List B'!CC67=4,4,IF('Vessel List B'!CC67=5,5,IF('Vessel List B'!CC67=6,6,IF('Vessel List B'!CC67=7,7,IF('Vessel List B'!CC67=8,8,IF('Vessel List B'!CC67=9,9,IF('Vessel List B'!CC67=10,10,IF('Vessel List B'!CC67=11,11,IF('Vessel List B'!CC67=12,12,IF('Vessel List B'!CC67=13,13,IF('Vessel List B'!CC67=14,14,IF('Vessel List B'!CC67=15,15,IF('Vessel List B'!CC67=16,16,0))))))))))))))))))</f>
        <v xml:space="preserve"> </v>
      </c>
      <c r="GD68" s="154"/>
      <c r="GE68" s="158"/>
      <c r="GF68" s="390" t="str">
        <f t="shared" si="52"/>
        <v/>
      </c>
      <c r="GG68" s="158"/>
      <c r="GH68" s="137"/>
      <c r="GI68" s="388" t="str">
        <f t="shared" si="53"/>
        <v/>
      </c>
      <c r="GJ68" s="157" t="str">
        <f>IF(VALUE(IF('Vessel List B'!CP67=1,1,IF('Vessel List B'!CP67=2,2,IF('Vessel List B'!CP67=3,3,IF('Vessel List B'!CP67=4,4,IF('Vessel List B'!CP67=5,5,IF('Vessel List B'!CP67=6,6,IF('Vessel List B'!CP67=7,7,IF('Vessel List B'!CP67=8,8,IF('Vessel List B'!CP67=9,9,IF('Vessel List B'!CP67=10,10,IF('Vessel List B'!CP67=11,11,IF('Vessel List B'!CP67=12,12,IF('Vessel List B'!CP67=13,13,IF('Vessel List B'!CP67=14,14,IF('Vessel List B'!CP67=15,15,IF('Vessel List B'!CP67=16,16,0)))))))))))))))))=0," ",VALUE(IF('Vessel List B'!CP67=1,1,IF('Vessel List B'!CP67=2,2,IF('Vessel List B'!CP67=3,3,IF('Vessel List B'!CP67=4,4,IF('Vessel List B'!CP67=5,5,IF('Vessel List B'!CP67=6,6,IF('Vessel List B'!CP67=7,7,IF('Vessel List B'!CP67=8,8,IF('Vessel List B'!CP67=9,9,IF('Vessel List B'!CP67=10,10,IF('Vessel List B'!CP67=11,11,IF('Vessel List B'!CP67=12,12,IF('Vessel List B'!CP67=13,13,IF('Vessel List B'!CP67=14,14,IF('Vessel List B'!CP67=15,15,IF('Vessel List B'!CP67=16,16,0))))))))))))))))))</f>
        <v xml:space="preserve"> </v>
      </c>
      <c r="GK68" s="154"/>
      <c r="GL68" s="158"/>
      <c r="GM68" s="390" t="str">
        <f t="shared" si="54"/>
        <v/>
      </c>
      <c r="GN68" s="158"/>
      <c r="GO68" s="137"/>
      <c r="GP68" s="388" t="str">
        <f t="shared" si="55"/>
        <v/>
      </c>
      <c r="GQ68" s="157" t="str">
        <f>IF(VALUE(IF('Vessel List B'!DC67=1,1,IF('Vessel List B'!DC67=2,2,IF('Vessel List B'!DC67=3,3,IF('Vessel List B'!DC67=4,4,IF('Vessel List B'!DC67=5,5,IF('Vessel List B'!DC67=6,6,IF('Vessel List B'!DC67=7,7,IF('Vessel List B'!DC67=8,8,IF('Vessel List B'!DC67=9,9,IF('Vessel List B'!DC67=10,10,IF('Vessel List B'!DC67=11,11,IF('Vessel List B'!DC67=12,12,IF('Vessel List B'!DC67=13,13,IF('Vessel List B'!DC67=14,14,IF('Vessel List B'!DC67=15,15,IF('Vessel List B'!DC67=16,16,0)))))))))))))))))=0," ",VALUE(IF('Vessel List B'!DC67=1,1,IF('Vessel List B'!DC67=2,2,IF('Vessel List B'!DC67=3,3,IF('Vessel List B'!DC67=4,4,IF('Vessel List B'!DC67=5,5,IF('Vessel List B'!DC67=6,6,IF('Vessel List B'!DC67=7,7,IF('Vessel List B'!DC67=8,8,IF('Vessel List B'!DC67=9,9,IF('Vessel List B'!DC67=10,10,IF('Vessel List B'!DC67=11,11,IF('Vessel List B'!DC67=12,12,IF('Vessel List B'!DC67=13,13,IF('Vessel List B'!DC67=14,14,IF('Vessel List B'!DC67=15,15,IF('Vessel List B'!DC67=16,16,0))))))))))))))))))</f>
        <v xml:space="preserve"> </v>
      </c>
      <c r="GR68" s="154"/>
      <c r="GS68" s="158"/>
      <c r="GT68" s="390" t="str">
        <f t="shared" si="56"/>
        <v/>
      </c>
      <c r="GU68" s="158"/>
      <c r="GV68" s="137"/>
      <c r="GW68" s="388" t="str">
        <f t="shared" si="57"/>
        <v/>
      </c>
      <c r="GX68" s="157" t="str">
        <f>IF(VALUE(IF('Vessel List B'!DP67=1,1,IF('Vessel List B'!DP67=2,2,IF('Vessel List B'!DP67=3,3,IF('Vessel List B'!DP67=4,4,IF('Vessel List B'!DP67=5,5,IF('Vessel List B'!DP67=6,6,IF('Vessel List B'!DP67=7,7,IF('Vessel List B'!DP67=8,8,IF('Vessel List B'!DP67=9,9,IF('Vessel List B'!DP67=10,10,IF('Vessel List B'!DP67=11,11,IF('Vessel List B'!DP67=12,12,IF('Vessel List B'!DP67=13,13,IF('Vessel List B'!DP67=14,14,IF('Vessel List B'!DP67=15,15,IF('Vessel List B'!DP67=16,16,0)))))))))))))))))=0," ",VALUE(IF('Vessel List B'!DP67=1,1,IF('Vessel List B'!DP67=2,2,IF('Vessel List B'!DP67=3,3,IF('Vessel List B'!DP67=4,4,IF('Vessel List B'!DP67=5,5,IF('Vessel List B'!DP67=6,6,IF('Vessel List B'!DP67=7,7,IF('Vessel List B'!DP67=8,8,IF('Vessel List B'!DP67=9,9,IF('Vessel List B'!DP67=10,10,IF('Vessel List B'!DP67=11,11,IF('Vessel List B'!DP67=12,12,IF('Vessel List B'!DP67=13,13,IF('Vessel List B'!DP67=14,14,IF('Vessel List B'!DP67=15,15,IF('Vessel List B'!DP67=16,16,0))))))))))))))))))</f>
        <v xml:space="preserve"> </v>
      </c>
      <c r="GY68" s="154"/>
      <c r="GZ68" s="158"/>
      <c r="HA68" s="390" t="str">
        <f t="shared" si="58"/>
        <v/>
      </c>
      <c r="HB68" s="158"/>
      <c r="HC68" s="137"/>
      <c r="HD68" s="388" t="str">
        <f t="shared" si="59"/>
        <v/>
      </c>
      <c r="HE68" s="157" t="str">
        <f>IF(VALUE(IF('Vessel List B'!EC67=1,1,IF('Vessel List B'!EC67=2,2,IF('Vessel List B'!EC67=3,3,IF('Vessel List B'!EC67=4,4,IF('Vessel List B'!EC67=5,5,IF('Vessel List B'!EC67=6,6,IF('Vessel List B'!EC67=7,7,IF('Vessel List B'!EC67=8,8,IF('Vessel List B'!EC67=9,9,IF('Vessel List B'!EC67=10,10,IF('Vessel List B'!EC67=11,11,IF('Vessel List B'!EC67=12,12,IF('Vessel List B'!EC67=13,13,IF('Vessel List B'!EC67=14,14,IF('Vessel List B'!EC67=15,15,IF('Vessel List B'!EC67=16,16,0)))))))))))))))))=0," ",VALUE(IF('Vessel List B'!EC67=1,1,IF('Vessel List B'!EC67=2,2,IF('Vessel List B'!EC67=3,3,IF('Vessel List B'!EC67=4,4,IF('Vessel List B'!EC67=5,5,IF('Vessel List B'!EC67=6,6,IF('Vessel List B'!EC67=7,7,IF('Vessel List B'!EC67=8,8,IF('Vessel List B'!EC67=9,9,IF('Vessel List B'!EC67=10,10,IF('Vessel List B'!EC67=11,11,IF('Vessel List B'!EC67=12,12,IF('Vessel List B'!EC67=13,13,IF('Vessel List B'!EC67=14,14,IF('Vessel List B'!EC67=15,15,IF('Vessel List B'!EC67=16,16,0))))))))))))))))))</f>
        <v xml:space="preserve"> </v>
      </c>
      <c r="HF68" s="154"/>
      <c r="HG68" s="158"/>
      <c r="HH68" s="390" t="str">
        <f t="shared" si="60"/>
        <v/>
      </c>
      <c r="HI68" s="158"/>
      <c r="HJ68" s="137"/>
      <c r="HK68" s="388" t="str">
        <f t="shared" si="61"/>
        <v/>
      </c>
      <c r="HL68" s="157" t="str">
        <f>IF(VALUE(IF('Vessel List B'!EP67=1,1,IF('Vessel List B'!EP67=2,2,IF('Vessel List B'!EP67=3,3,IF('Vessel List B'!EP67=4,4,IF('Vessel List B'!EP67=5,5,IF('Vessel List B'!EP67=6,6,IF('Vessel List B'!EP67=7,7,IF('Vessel List B'!EP67=8,8,IF('Vessel List B'!EP67=9,9,IF('Vessel List B'!EP67=10,10,IF('Vessel List B'!EP67=11,11,IF('Vessel List B'!EP67=12,12,IF('Vessel List B'!EP67=13,13,IF('Vessel List B'!EP67=14,14,IF('Vessel List B'!EP67=15,15,IF('Vessel List B'!EP67=16,16,0)))))))))))))))))=0," ",VALUE(IF('Vessel List B'!EP67=1,1,IF('Vessel List B'!EP67=2,2,IF('Vessel List B'!EP67=3,3,IF('Vessel List B'!EP67=4,4,IF('Vessel List B'!EP67=5,5,IF('Vessel List B'!EP67=6,6,IF('Vessel List B'!EP67=7,7,IF('Vessel List B'!EP67=8,8,IF('Vessel List B'!EP67=9,9,IF('Vessel List B'!EP67=10,10,IF('Vessel List B'!EP67=11,11,IF('Vessel List B'!EP67=12,12,IF('Vessel List B'!EP67=13,13,IF('Vessel List B'!EP67=14,14,IF('Vessel List B'!EP67=15,15,IF('Vessel List B'!EP67=16,16,0))))))))))))))))))</f>
        <v xml:space="preserve"> </v>
      </c>
      <c r="HM68" s="154"/>
      <c r="HN68" s="158"/>
      <c r="HO68" s="390" t="str">
        <f t="shared" si="62"/>
        <v/>
      </c>
      <c r="HP68" s="158"/>
      <c r="HQ68" s="137"/>
      <c r="HR68" s="388" t="str">
        <f t="shared" si="63"/>
        <v/>
      </c>
      <c r="HS68" s="157" t="str">
        <f>IF(VALUE(IF('Vessel List B'!FC67=1,1,IF('Vessel List B'!FC67=2,2,IF('Vessel List B'!FC67=3,3,IF('Vessel List B'!FC67=4,4,IF('Vessel List B'!FC67=5,5,IF('Vessel List B'!FC67=6,6,IF('Vessel List B'!FC67=7,7,IF('Vessel List B'!FC67=8,8,IF('Vessel List B'!FC67=9,9,IF('Vessel List B'!FC67=10,10,IF('Vessel List B'!FC67=11,11,IF('Vessel List B'!FC67=12,12,IF('Vessel List B'!FC67=13,13,IF('Vessel List B'!FC67=14,14,IF('Vessel List B'!FC67=15,15,IF('Vessel List B'!FC67=16,16,0)))))))))))))))))=0," ",VALUE(IF('Vessel List B'!FC67=1,1,IF('Vessel List B'!FC67=2,2,IF('Vessel List B'!FC67=3,3,IF('Vessel List B'!FC67=4,4,IF('Vessel List B'!FC67=5,5,IF('Vessel List B'!FC67=6,6,IF('Vessel List B'!FC67=7,7,IF('Vessel List B'!FC67=8,8,IF('Vessel List B'!FC67=9,9,IF('Vessel List B'!FC67=10,10,IF('Vessel List B'!FC67=11,11,IF('Vessel List B'!FC67=12,12,IF('Vessel List B'!FC67=13,13,IF('Vessel List B'!FC67=14,14,IF('Vessel List B'!FC67=15,15,IF('Vessel List B'!FC67=16,16,0))))))))))))))))))</f>
        <v xml:space="preserve"> </v>
      </c>
      <c r="HT68" s="154"/>
      <c r="HU68" s="158"/>
      <c r="HV68" s="390" t="str">
        <f t="shared" si="64"/>
        <v/>
      </c>
      <c r="HW68" s="158"/>
      <c r="HX68" s="137"/>
      <c r="HY68" s="388" t="str">
        <f t="shared" si="65"/>
        <v/>
      </c>
      <c r="HZ68" s="157" t="str">
        <f>IF(VALUE(IF('Vessel List B'!FP67=1,1,IF('Vessel List B'!FP67=2,2,IF('Vessel List B'!FP67=3,3,IF('Vessel List B'!FP67=4,4,IF('Vessel List B'!FP67=5,5,IF('Vessel List B'!FP67=6,6,IF('Vessel List B'!FP67=7,7,IF('Vessel List B'!FP67=8,8,IF('Vessel List B'!FP67=9,9,IF('Vessel List B'!FP67=10,10,IF('Vessel List B'!FP67=11,11,IF('Vessel List B'!FP67=12,12,IF('Vessel List B'!FP67=13,13,IF('Vessel List B'!FP67=14,14,IF('Vessel List B'!FP67=15,15,IF('Vessel List B'!FP67=16,16,0)))))))))))))))))=0," ",VALUE(IF('Vessel List B'!FP67=1,1,IF('Vessel List B'!FP67=2,2,IF('Vessel List B'!FP67=3,3,IF('Vessel List B'!FP67=4,4,IF('Vessel List B'!FP67=5,5,IF('Vessel List B'!FP67=6,6,IF('Vessel List B'!FP67=7,7,IF('Vessel List B'!FP67=8,8,IF('Vessel List B'!FP67=9,9,IF('Vessel List B'!FP67=10,10,IF('Vessel List B'!FP67=11,11,IF('Vessel List B'!FP67=12,12,IF('Vessel List B'!FP67=13,13,IF('Vessel List B'!FP67=14,14,IF('Vessel List B'!FP67=15,15,IF('Vessel List B'!FP67=16,16,0))))))))))))))))))</f>
        <v xml:space="preserve"> </v>
      </c>
      <c r="IA68" s="154"/>
      <c r="IB68" s="158"/>
      <c r="IC68" s="390" t="str">
        <f t="shared" si="66"/>
        <v/>
      </c>
      <c r="ID68" s="158"/>
      <c r="IE68" s="137"/>
      <c r="IF68" s="388" t="str">
        <f t="shared" si="67"/>
        <v/>
      </c>
      <c r="IG68" s="157" t="str">
        <f>IF(VALUE(IF('Vessel List B'!GC67=1,1,IF('Vessel List B'!GC67=2,2,IF('Vessel List B'!GC67=3,3,IF('Vessel List B'!GC67=4,4,IF('Vessel List B'!GC67=5,5,IF('Vessel List B'!GC67=6,6,IF('Vessel List B'!GC67=7,7,IF('Vessel List B'!GC67=8,8,IF('Vessel List B'!GC67=9,9,IF('Vessel List B'!GC67=10,10,IF('Vessel List B'!GC67=11,11,IF('Vessel List B'!GC67=12,12,IF('Vessel List B'!GC67=13,13,IF('Vessel List B'!GC67=14,14,IF('Vessel List B'!GC67=15,15,IF('Vessel List B'!GC67=16,16,0)))))))))))))))))=0," ",VALUE(IF('Vessel List B'!GC67=1,1,IF('Vessel List B'!GC67=2,2,IF('Vessel List B'!GC67=3,3,IF('Vessel List B'!GC67=4,4,IF('Vessel List B'!GC67=5,5,IF('Vessel List B'!GC67=6,6,IF('Vessel List B'!GC67=7,7,IF('Vessel List B'!GC67=8,8,IF('Vessel List B'!GC67=9,9,IF('Vessel List B'!GC67=10,10,IF('Vessel List B'!GC67=11,11,IF('Vessel List B'!GC67=12,12,IF('Vessel List B'!GC67=13,13,IF('Vessel List B'!GC67=14,14,IF('Vessel List B'!GC67=15,15,IF('Vessel List B'!GC67=16,16,0))))))))))))))))))</f>
        <v xml:space="preserve"> </v>
      </c>
      <c r="IH68" s="154"/>
      <c r="II68" s="158"/>
      <c r="IJ68" s="390" t="str">
        <f t="shared" si="68"/>
        <v/>
      </c>
      <c r="IK68" s="158"/>
      <c r="IL68" s="137"/>
      <c r="IM68" s="388" t="str">
        <f t="shared" si="69"/>
        <v/>
      </c>
      <c r="IN68" s="157" t="str">
        <f>IF(VALUE(IF('Vessel List B'!GP67=1,1,IF('Vessel List B'!GP67=2,2,IF('Vessel List B'!GP67=3,3,IF('Vessel List B'!GP67=4,4,IF('Vessel List B'!GP67=5,5,IF('Vessel List B'!GP67=6,6,IF('Vessel List B'!GP67=7,7,IF('Vessel List B'!GP67=8,8,IF('Vessel List B'!GP67=9,9,IF('Vessel List B'!GP67=10,10,IF('Vessel List B'!GP67=11,11,IF('Vessel List B'!GP67=12,12,IF('Vessel List B'!GP67=13,13,IF('Vessel List B'!GP67=14,14,IF('Vessel List B'!GP67=15,15,IF('Vessel List B'!GP67=16,16,0)))))))))))))))))=0," ",VALUE(IF('Vessel List B'!GP67=1,1,IF('Vessel List B'!GP67=2,2,IF('Vessel List B'!GP67=3,3,IF('Vessel List B'!GP67=4,4,IF('Vessel List B'!GP67=5,5,IF('Vessel List B'!GP67=6,6,IF('Vessel List B'!GP67=7,7,IF('Vessel List B'!GP67=8,8,IF('Vessel List B'!GP67=9,9,IF('Vessel List B'!GP67=10,10,IF('Vessel List B'!GP67=11,11,IF('Vessel List B'!GP67=12,12,IF('Vessel List B'!GP67=13,13,IF('Vessel List B'!GP67=14,14,IF('Vessel List B'!GP67=15,15,IF('Vessel List B'!GP67=16,16,0))))))))))))))))))</f>
        <v xml:space="preserve"> </v>
      </c>
      <c r="IO68" s="154"/>
      <c r="IP68" s="158"/>
      <c r="IQ68" s="390" t="str">
        <f t="shared" si="70"/>
        <v/>
      </c>
      <c r="IR68" s="158"/>
      <c r="IS68" s="137"/>
      <c r="IT68" s="388" t="str">
        <f t="shared" si="71"/>
        <v/>
      </c>
      <c r="IU68" s="157" t="str">
        <f>IF(VALUE(IF('Vessel List B'!HC67=1,1,IF('Vessel List B'!HC67=2,2,IF('Vessel List B'!HC67=3,3,IF('Vessel List B'!HC67=4,4,IF('Vessel List B'!HC67=5,5,IF('Vessel List B'!HC67=6,6,IF('Vessel List B'!HC67=7,7,IF('Vessel List B'!HC67=8,8,IF('Vessel List B'!HC67=9,9,IF('Vessel List B'!HC67=10,10,IF('Vessel List B'!HC67=11,11,IF('Vessel List B'!HC67=12,12,IF('Vessel List B'!HC67=13,13,IF('Vessel List B'!HC67=14,14,IF('Vessel List B'!HC67=15,15,IF('Vessel List B'!HC67=16,16,0)))))))))))))))))=0," ",VALUE(IF('Vessel List B'!HC67=1,1,IF('Vessel List B'!HC67=2,2,IF('Vessel List B'!HC67=3,3,IF('Vessel List B'!HC67=4,4,IF('Vessel List B'!HC67=5,5,IF('Vessel List B'!HC67=6,6,IF('Vessel List B'!HC67=7,7,IF('Vessel List B'!HC67=8,8,IF('Vessel List B'!HC67=9,9,IF('Vessel List B'!HC67=10,10,IF('Vessel List B'!HC67=11,11,IF('Vessel List B'!HC67=12,12,IF('Vessel List B'!HC67=13,13,IF('Vessel List B'!HC67=14,14,IF('Vessel List B'!HC67=15,15,IF('Vessel List B'!HC67=16,16,0))))))))))))))))))</f>
        <v xml:space="preserve"> </v>
      </c>
      <c r="IV68" s="154"/>
      <c r="IW68" s="158"/>
      <c r="IX68" s="390" t="str">
        <f t="shared" si="72"/>
        <v/>
      </c>
      <c r="IY68" s="158"/>
      <c r="IZ68" s="137"/>
      <c r="JA68" s="388" t="str">
        <f t="shared" si="73"/>
        <v/>
      </c>
      <c r="JB68" s="157" t="str">
        <f>IF(VALUE(IF('Vessel List B'!HP67=1,1,IF('Vessel List B'!HP67=2,2,IF('Vessel List B'!HP67=3,3,IF('Vessel List B'!HP67=4,4,IF('Vessel List B'!HP67=5,5,IF('Vessel List B'!HP67=6,6,IF('Vessel List B'!HP67=7,7,IF('Vessel List B'!HP67=8,8,IF('Vessel List B'!HP67=9,9,IF('Vessel List B'!HP67=10,10,IF('Vessel List B'!HP67=11,11,IF('Vessel List B'!HP67=12,12,IF('Vessel List B'!HP67=13,13,IF('Vessel List B'!HP67=14,14,IF('Vessel List B'!HP67=15,15,IF('Vessel List B'!HP67=16,16,0)))))))))))))))))=0," ",VALUE(IF('Vessel List B'!HP67=1,1,IF('Vessel List B'!HP67=2,2,IF('Vessel List B'!HP67=3,3,IF('Vessel List B'!HP67=4,4,IF('Vessel List B'!HP67=5,5,IF('Vessel List B'!HP67=6,6,IF('Vessel List B'!HP67=7,7,IF('Vessel List B'!HP67=8,8,IF('Vessel List B'!HP67=9,9,IF('Vessel List B'!HP67=10,10,IF('Vessel List B'!HP67=11,11,IF('Vessel List B'!HP67=12,12,IF('Vessel List B'!HP67=13,13,IF('Vessel List B'!HP67=14,14,IF('Vessel List B'!HP67=15,15,IF('Vessel List B'!HP67=16,16,0))))))))))))))))))</f>
        <v xml:space="preserve"> </v>
      </c>
      <c r="JC68" s="154"/>
      <c r="JD68" s="158"/>
      <c r="JE68" s="390" t="str">
        <f t="shared" si="74"/>
        <v/>
      </c>
      <c r="JF68" s="158"/>
      <c r="JG68" s="137"/>
      <c r="JH68" s="388" t="str">
        <f t="shared" si="75"/>
        <v/>
      </c>
      <c r="JI68" s="157" t="str">
        <f>IF(VALUE(IF('Vessel List B'!IC67=1,1,IF('Vessel List B'!IC67=2,2,IF('Vessel List B'!IC67=3,3,IF('Vessel List B'!IC67=4,4,IF('Vessel List B'!IC67=5,5,IF('Vessel List B'!IC67=6,6,IF('Vessel List B'!IC67=7,7,IF('Vessel List B'!IC67=8,8,IF('Vessel List B'!IC67=9,9,IF('Vessel List B'!IC67=10,10,IF('Vessel List B'!IC67=11,11,IF('Vessel List B'!IC67=12,12,IF('Vessel List B'!IC67=13,13,IF('Vessel List B'!IC67=14,14,IF('Vessel List B'!IC67=15,15,IF('Vessel List B'!IC67=16,16,0)))))))))))))))))=0," ",VALUE(IF('Vessel List B'!IC67=1,1,IF('Vessel List B'!IC67=2,2,IF('Vessel List B'!IC67=3,3,IF('Vessel List B'!IC67=4,4,IF('Vessel List B'!IC67=5,5,IF('Vessel List B'!IC67=6,6,IF('Vessel List B'!IC67=7,7,IF('Vessel List B'!IC67=8,8,IF('Vessel List B'!IC67=9,9,IF('Vessel List B'!IC67=10,10,IF('Vessel List B'!IC67=11,11,IF('Vessel List B'!IC67=12,12,IF('Vessel List B'!IC67=13,13,IF('Vessel List B'!IC67=14,14,IF('Vessel List B'!IC67=15,15,IF('Vessel List B'!IC67=16,16,0))))))))))))))))))</f>
        <v xml:space="preserve"> </v>
      </c>
      <c r="JJ68" s="154"/>
      <c r="JK68" s="158"/>
      <c r="JL68" s="390" t="str">
        <f t="shared" si="76"/>
        <v/>
      </c>
      <c r="JM68" s="158"/>
      <c r="JN68" s="137"/>
      <c r="JO68" s="388" t="str">
        <f t="shared" si="77"/>
        <v/>
      </c>
      <c r="JP68" s="157" t="str">
        <f>IF(VALUE(IF('Vessel List B'!IP67=1,1,IF('Vessel List B'!IP67=2,2,IF('Vessel List B'!IP67=3,3,IF('Vessel List B'!IP67=4,4,IF('Vessel List B'!IP67=5,5,IF('Vessel List B'!IP67=6,6,IF('Vessel List B'!IP67=7,7,IF('Vessel List B'!IP67=8,8,IF('Vessel List B'!IP67=9,9,IF('Vessel List B'!IP67=10,10,IF('Vessel List B'!IP67=11,11,IF('Vessel List B'!IP67=12,12,IF('Vessel List B'!IP67=13,13,IF('Vessel List B'!IP67=14,14,IF('Vessel List B'!IP67=15,15,IF('Vessel List B'!IP67=16,16,0)))))))))))))))))=0," ",VALUE(IF('Vessel List B'!IP67=1,1,IF('Vessel List B'!IP67=2,2,IF('Vessel List B'!IP67=3,3,IF('Vessel List B'!IP67=4,4,IF('Vessel List B'!IP67=5,5,IF('Vessel List B'!IP67=6,6,IF('Vessel List B'!IP67=7,7,IF('Vessel List B'!IP67=8,8,IF('Vessel List B'!IP67=9,9,IF('Vessel List B'!IP67=10,10,IF('Vessel List B'!IP67=11,11,IF('Vessel List B'!IP67=12,12,IF('Vessel List B'!IP67=13,13,IF('Vessel List B'!IP67=14,14,IF('Vessel List B'!IP67=15,15,IF('Vessel List B'!IP67=16,16,0))))))))))))))))))</f>
        <v xml:space="preserve"> </v>
      </c>
      <c r="JQ68" s="154"/>
      <c r="JR68" s="158"/>
      <c r="JS68" s="390" t="str">
        <f t="shared" si="78"/>
        <v/>
      </c>
      <c r="JT68" s="158"/>
      <c r="JU68" s="137"/>
      <c r="JV68" s="397" t="str">
        <f t="shared" si="79"/>
        <v/>
      </c>
      <c r="JW68" s="403"/>
    </row>
    <row r="69" spans="1:283" ht="15" x14ac:dyDescent="0.25">
      <c r="A69" s="132">
        <f>'Vessel List A'!B68</f>
        <v>41643</v>
      </c>
      <c r="B69" s="157" t="str">
        <f>IF(VALUE(IF('Vessel List A'!C68=1,1,IF('Vessel List A'!C68=2,2,IF('Vessel List A'!C68=3,3,IF('Vessel List A'!C68=4,4,IF('Vessel List A'!C68=5,5,IF('Vessel List A'!C68=6,6,IF('Vessel List A'!C68=7,7,IF('Vessel List A'!C68=8,8,IF('Vessel List A'!C68=9,9,IF('Vessel List A'!C68=10,10,IF('Vessel List A'!C68=11,11,IF('Vessel List A'!C68=12,12,IF('Vessel List A'!C68=13,13,IF('Vessel List A'!C68=14,14,IF('Vessel List A'!C68=15,15,IF('Vessel List A'!C68=16,16,0)))))))))))))))))=0," ",VALUE(IF('Vessel List A'!C68=1,1,IF('Vessel List A'!C68=2,2,IF('Vessel List A'!C68=3,3,IF('Vessel List A'!C68=4,4,IF('Vessel List A'!C68=5,5,IF('Vessel List A'!C68=6,6,IF('Vessel List A'!C68=7,7,IF('Vessel List A'!C68=8,8,IF('Vessel List A'!C68=9,9,IF('Vessel List A'!C68=10,10,IF('Vessel List A'!C68=11,11,IF('Vessel List A'!C68=12,12,IF('Vessel List A'!C68=13,13,IF('Vessel List A'!C68=14,14,IF('Vessel List A'!C68=15,15,IF('Vessel List A'!C68=16,16,0))))))))))))))))))</f>
        <v xml:space="preserve"> </v>
      </c>
      <c r="C69" s="154"/>
      <c r="D69" s="158"/>
      <c r="E69" s="390" t="str">
        <f t="shared" si="0"/>
        <v/>
      </c>
      <c r="F69" s="158"/>
      <c r="G69" s="137"/>
      <c r="H69" s="388" t="str">
        <f t="shared" si="1"/>
        <v/>
      </c>
      <c r="I69" s="157" t="str">
        <f>IF(VALUE(IF('Vessel List A'!P68=1,1,IF('Vessel List A'!P68=2,2,IF('Vessel List A'!P68=3,3,IF('Vessel List A'!P68=4,4,IF('Vessel List A'!P68=5,5,IF('Vessel List A'!P68=6,6,IF('Vessel List A'!P68=7,7,IF('Vessel List A'!P68=8,8,IF('Vessel List A'!P68=9,9,IF('Vessel List A'!P68=10,10,IF('Vessel List A'!P68=11,11,IF('Vessel List A'!P68=12,12,IF('Vessel List A'!P68=13,13,IF('Vessel List A'!P68=14,14,IF('Vessel List A'!P68=15,15,IF('Vessel List A'!P68=16,16,0)))))))))))))))))=0," ",VALUE(IF('Vessel List A'!P68=1,1,IF('Vessel List A'!P68=2,2,IF('Vessel List A'!P68=3,3,IF('Vessel List A'!P68=4,4,IF('Vessel List A'!P68=5,5,IF('Vessel List A'!P68=6,6,IF('Vessel List A'!P68=7,7,IF('Vessel List A'!P68=8,8,IF('Vessel List A'!P68=9,9,IF('Vessel List A'!P68=10,10,IF('Vessel List A'!P68=11,11,IF('Vessel List A'!P68=12,12,IF('Vessel List A'!P68=13,13,IF('Vessel List A'!P68=14,14,IF('Vessel List A'!P68=15,15,IF('Vessel List A'!P68=16,16,0))))))))))))))))))</f>
        <v xml:space="preserve"> </v>
      </c>
      <c r="J69" s="154"/>
      <c r="K69" s="158"/>
      <c r="L69" s="390" t="str">
        <f t="shared" si="2"/>
        <v/>
      </c>
      <c r="M69" s="158"/>
      <c r="N69" s="137"/>
      <c r="O69" s="388" t="str">
        <f t="shared" si="3"/>
        <v/>
      </c>
      <c r="P69" s="157" t="str">
        <f>IF(VALUE(IF('Vessel List A'!AC68=1,1,IF('Vessel List A'!AC68=2,2,IF('Vessel List A'!AC68=3,3,IF('Vessel List A'!AC68=4,4,IF('Vessel List A'!AC68=5,5,IF('Vessel List A'!AC68=6,6,IF('Vessel List A'!AC68=7,7,IF('Vessel List A'!AC68=8,8,IF('Vessel List A'!AC68=9,9,IF('Vessel List A'!AC68=10,10,IF('Vessel List A'!AC68=11,11,IF('Vessel List A'!AC68=12,12,IF('Vessel List A'!AC68=13,13,IF('Vessel List A'!AC68=14,14,IF('Vessel List A'!AC68=15,15,IF('Vessel List A'!AC68=16,16,0)))))))))))))))))=0," ",VALUE(IF('Vessel List A'!AC68=1,1,IF('Vessel List A'!AC68=2,2,IF('Vessel List A'!AC68=3,3,IF('Vessel List A'!AC68=4,4,IF('Vessel List A'!AC68=5,5,IF('Vessel List A'!AC68=6,6,IF('Vessel List A'!AC68=7,7,IF('Vessel List A'!AC68=8,8,IF('Vessel List A'!AC68=9,9,IF('Vessel List A'!AC68=10,10,IF('Vessel List A'!AC68=11,11,IF('Vessel List A'!AC68=12,12,IF('Vessel List A'!AC68=13,13,IF('Vessel List A'!AC68=14,14,IF('Vessel List A'!AC68=15,15,IF('Vessel List A'!AC68=16,16,0))))))))))))))))))</f>
        <v xml:space="preserve"> </v>
      </c>
      <c r="Q69" s="154"/>
      <c r="R69" s="158"/>
      <c r="S69" s="390" t="str">
        <f t="shared" si="4"/>
        <v/>
      </c>
      <c r="T69" s="158"/>
      <c r="U69" s="137"/>
      <c r="V69" s="388" t="str">
        <f t="shared" si="5"/>
        <v/>
      </c>
      <c r="W69" s="157" t="str">
        <f>IF(VALUE(IF('Vessel List A'!AP68=1,1,IF('Vessel List A'!AP68=2,2,IF('Vessel List A'!AP68=3,3,IF('Vessel List A'!AP68=4,4,IF('Vessel List A'!AP68=5,5,IF('Vessel List A'!AP68=6,6,IF('Vessel List A'!AP68=7,7,IF('Vessel List A'!AP68=8,8,IF('Vessel List A'!AP68=9,9,IF('Vessel List A'!AP68=10,10,IF('Vessel List A'!AP68=11,11,IF('Vessel List A'!AP68=12,12,IF('Vessel List A'!AP68=13,13,IF('Vessel List A'!AP68=14,14,IF('Vessel List A'!AP68=15,15,IF('Vessel List A'!AP68=16,16,0)))))))))))))))))=0," ",VALUE(IF('Vessel List A'!AP68=1,1,IF('Vessel List A'!AP68=2,2,IF('Vessel List A'!AP68=3,3,IF('Vessel List A'!AP68=4,4,IF('Vessel List A'!AP68=5,5,IF('Vessel List A'!AP68=6,6,IF('Vessel List A'!AP68=7,7,IF('Vessel List A'!AP68=8,8,IF('Vessel List A'!AP68=9,9,IF('Vessel List A'!AP68=10,10,IF('Vessel List A'!AP68=11,11,IF('Vessel List A'!AP68=12,12,IF('Vessel List A'!AP68=13,13,IF('Vessel List A'!AP68=14,14,IF('Vessel List A'!AP68=15,15,IF('Vessel List A'!AP68=16,16,0))))))))))))))))))</f>
        <v xml:space="preserve"> </v>
      </c>
      <c r="X69" s="154"/>
      <c r="Y69" s="158"/>
      <c r="Z69" s="390" t="str">
        <f t="shared" si="6"/>
        <v/>
      </c>
      <c r="AA69" s="158"/>
      <c r="AB69" s="137"/>
      <c r="AC69" s="388" t="str">
        <f t="shared" si="7"/>
        <v/>
      </c>
      <c r="AD69" s="157" t="str">
        <f>IF(VALUE(IF('Vessel List A'!BC68=1,1,IF('Vessel List A'!BC68=2,2,IF('Vessel List A'!BC68=3,3,IF('Vessel List A'!BC68=4,4,IF('Vessel List A'!BC68=5,5,IF('Vessel List A'!BC68=6,6,IF('Vessel List A'!BC68=7,7,IF('Vessel List A'!BC68=8,8,IF('Vessel List A'!BC68=9,9,IF('Vessel List A'!BC68=10,10,IF('Vessel List A'!BC68=11,11,IF('Vessel List A'!BC68=12,12,IF('Vessel List A'!BC68=13,13,IF('Vessel List A'!BC68=14,14,IF('Vessel List A'!BC68=15,15,IF('Vessel List A'!BC68=16,16,0)))))))))))))))))=0," ",VALUE(IF('Vessel List A'!BC68=1,1,IF('Vessel List A'!BC68=2,2,IF('Vessel List A'!BC68=3,3,IF('Vessel List A'!BC68=4,4,IF('Vessel List A'!BC68=5,5,IF('Vessel List A'!BC68=6,6,IF('Vessel List A'!BC68=7,7,IF('Vessel List A'!BC68=8,8,IF('Vessel List A'!BC68=9,9,IF('Vessel List A'!BC68=10,10,IF('Vessel List A'!BC68=11,11,IF('Vessel List A'!BC68=12,12,IF('Vessel List A'!BC68=13,13,IF('Vessel List A'!BC68=14,14,IF('Vessel List A'!BC68=15,15,IF('Vessel List A'!BC68=16,16,0))))))))))))))))))</f>
        <v xml:space="preserve"> </v>
      </c>
      <c r="AE69" s="154"/>
      <c r="AF69" s="158"/>
      <c r="AG69" s="390" t="str">
        <f t="shared" si="8"/>
        <v/>
      </c>
      <c r="AH69" s="158"/>
      <c r="AI69" s="137"/>
      <c r="AJ69" s="388" t="str">
        <f t="shared" si="9"/>
        <v/>
      </c>
      <c r="AK69" s="157" t="str">
        <f>IF(VALUE(IF('Vessel List A'!BP68=1,1,IF('Vessel List A'!BP68=2,2,IF('Vessel List A'!BP68=3,3,IF('Vessel List A'!BP68=4,4,IF('Vessel List A'!BP68=5,5,IF('Vessel List A'!BP68=6,6,IF('Vessel List A'!BP68=7,7,IF('Vessel List A'!BP68=8,8,IF('Vessel List A'!BP68=9,9,IF('Vessel List A'!BP68=10,10,IF('Vessel List A'!BP68=11,11,IF('Vessel List A'!BP68=12,12,IF('Vessel List A'!BP68=13,13,IF('Vessel List A'!BP68=14,14,IF('Vessel List A'!BP68=15,15,IF('Vessel List A'!BP68=16,16,0)))))))))))))))))=0," ",VALUE(IF('Vessel List A'!BP68=1,1,IF('Vessel List A'!BP68=2,2,IF('Vessel List A'!BP68=3,3,IF('Vessel List A'!BP68=4,4,IF('Vessel List A'!BP68=5,5,IF('Vessel List A'!BP68=6,6,IF('Vessel List A'!BP68=7,7,IF('Vessel List A'!BP68=8,8,IF('Vessel List A'!BP68=9,9,IF('Vessel List A'!BP68=10,10,IF('Vessel List A'!BP68=11,11,IF('Vessel List A'!BP68=12,12,IF('Vessel List A'!BP68=13,13,IF('Vessel List A'!BP68=14,14,IF('Vessel List A'!BP68=15,15,IF('Vessel List A'!BP68=16,16,0))))))))))))))))))</f>
        <v xml:space="preserve"> </v>
      </c>
      <c r="AL69" s="154"/>
      <c r="AM69" s="158"/>
      <c r="AN69" s="390" t="str">
        <f t="shared" si="10"/>
        <v/>
      </c>
      <c r="AO69" s="158"/>
      <c r="AP69" s="137"/>
      <c r="AQ69" s="388" t="str">
        <f t="shared" si="11"/>
        <v/>
      </c>
      <c r="AR69" s="157" t="str">
        <f>IF(VALUE(IF('Vessel List A'!CC68=1,1,IF('Vessel List A'!CC68=2,2,IF('Vessel List A'!CC68=3,3,IF('Vessel List A'!CC68=4,4,IF('Vessel List A'!CC68=5,5,IF('Vessel List A'!CC68=6,6,IF('Vessel List A'!CC68=7,7,IF('Vessel List A'!CC68=8,8,IF('Vessel List A'!CC68=9,9,IF('Vessel List A'!CC68=10,10,IF('Vessel List A'!CC68=11,11,IF('Vessel List A'!CC68=12,12,IF('Vessel List A'!CC68=13,13,IF('Vessel List A'!CC68=14,14,IF('Vessel List A'!CC68=15,15,IF('Vessel List A'!CC68=16,16,0)))))))))))))))))=0," ",VALUE(IF('Vessel List A'!CC68=1,1,IF('Vessel List A'!CC68=2,2,IF('Vessel List A'!CC68=3,3,IF('Vessel List A'!CC68=4,4,IF('Vessel List A'!CC68=5,5,IF('Vessel List A'!CC68=6,6,IF('Vessel List A'!CC68=7,7,IF('Vessel List A'!CC68=8,8,IF('Vessel List A'!CC68=9,9,IF('Vessel List A'!CC68=10,10,IF('Vessel List A'!CC68=11,11,IF('Vessel List A'!CC68=12,12,IF('Vessel List A'!CC68=13,13,IF('Vessel List A'!CC68=14,14,IF('Vessel List A'!CC68=15,15,IF('Vessel List A'!CC68=16,16,0))))))))))))))))))</f>
        <v xml:space="preserve"> </v>
      </c>
      <c r="AS69" s="154"/>
      <c r="AT69" s="158"/>
      <c r="AU69" s="390" t="str">
        <f t="shared" si="12"/>
        <v/>
      </c>
      <c r="AV69" s="158"/>
      <c r="AW69" s="137"/>
      <c r="AX69" s="388" t="str">
        <f t="shared" si="13"/>
        <v/>
      </c>
      <c r="AY69" s="157" t="str">
        <f>IF(VALUE(IF('Vessel List A'!CP68=1,1,IF('Vessel List A'!CP68=2,2,IF('Vessel List A'!CP68=3,3,IF('Vessel List A'!CP68=4,4,IF('Vessel List A'!CP68=5,5,IF('Vessel List A'!CP68=6,6,IF('Vessel List A'!CP68=7,7,IF('Vessel List A'!CP68=8,8,IF('Vessel List A'!CP68=9,9,IF('Vessel List A'!CP68=10,10,IF('Vessel List A'!CP68=11,11,IF('Vessel List A'!CP68=12,12,IF('Vessel List A'!CP68=13,13,IF('Vessel List A'!CP68=14,14,IF('Vessel List A'!CP68=15,15,IF('Vessel List A'!CP68=16,16,0)))))))))))))))))=0," ",VALUE(IF('Vessel List A'!CP68=1,1,IF('Vessel List A'!CP68=2,2,IF('Vessel List A'!CP68=3,3,IF('Vessel List A'!CP68=4,4,IF('Vessel List A'!CP68=5,5,IF('Vessel List A'!CP68=6,6,IF('Vessel List A'!CP68=7,7,IF('Vessel List A'!CP68=8,8,IF('Vessel List A'!CP68=9,9,IF('Vessel List A'!CP68=10,10,IF('Vessel List A'!CP68=11,11,IF('Vessel List A'!CP68=12,12,IF('Vessel List A'!CP68=13,13,IF('Vessel List A'!CP68=14,14,IF('Vessel List A'!CP68=15,15,IF('Vessel List A'!CP68=16,16,0))))))))))))))))))</f>
        <v xml:space="preserve"> </v>
      </c>
      <c r="AZ69" s="154"/>
      <c r="BA69" s="158"/>
      <c r="BB69" s="390" t="str">
        <f t="shared" si="14"/>
        <v/>
      </c>
      <c r="BC69" s="158"/>
      <c r="BD69" s="137"/>
      <c r="BE69" s="388" t="str">
        <f t="shared" si="15"/>
        <v/>
      </c>
      <c r="BF69" s="157" t="str">
        <f>IF(VALUE(IF('Vessel List A'!DC68=1,1,IF('Vessel List A'!DC68=2,2,IF('Vessel List A'!DC68=3,3,IF('Vessel List A'!DC68=4,4,IF('Vessel List A'!DC68=5,5,IF('Vessel List A'!DC68=6,6,IF('Vessel List A'!DC68=7,7,IF('Vessel List A'!DC68=8,8,IF('Vessel List A'!DC68=9,9,IF('Vessel List A'!DC68=10,10,IF('Vessel List A'!DC68=11,11,IF('Vessel List A'!DC68=12,12,IF('Vessel List A'!DC68=13,13,IF('Vessel List A'!DC68=14,14,IF('Vessel List A'!DC68=15,15,IF('Vessel List A'!DC68=16,16,0)))))))))))))))))=0," ",VALUE(IF('Vessel List A'!DC68=1,1,IF('Vessel List A'!DC68=2,2,IF('Vessel List A'!DC68=3,3,IF('Vessel List A'!DC68=4,4,IF('Vessel List A'!DC68=5,5,IF('Vessel List A'!DC68=6,6,IF('Vessel List A'!DC68=7,7,IF('Vessel List A'!DC68=8,8,IF('Vessel List A'!DC68=9,9,IF('Vessel List A'!DC68=10,10,IF('Vessel List A'!DC68=11,11,IF('Vessel List A'!DC68=12,12,IF('Vessel List A'!DC68=13,13,IF('Vessel List A'!DC68=14,14,IF('Vessel List A'!DC68=15,15,IF('Vessel List A'!DC68=16,16,0))))))))))))))))))</f>
        <v xml:space="preserve"> </v>
      </c>
      <c r="BG69" s="154"/>
      <c r="BH69" s="158"/>
      <c r="BI69" s="390" t="str">
        <f t="shared" si="16"/>
        <v/>
      </c>
      <c r="BJ69" s="158"/>
      <c r="BK69" s="137"/>
      <c r="BL69" s="388" t="str">
        <f t="shared" si="17"/>
        <v/>
      </c>
      <c r="BM69" s="157" t="str">
        <f>IF(VALUE(IF('Vessel List A'!DP68=1,1,IF('Vessel List A'!DP68=2,2,IF('Vessel List A'!DP68=3,3,IF('Vessel List A'!DP68=4,4,IF('Vessel List A'!DP68=5,5,IF('Vessel List A'!DP68=6,6,IF('Vessel List A'!DP68=7,7,IF('Vessel List A'!DP68=8,8,IF('Vessel List A'!DP68=9,9,IF('Vessel List A'!DP68=10,10,IF('Vessel List A'!DP68=11,11,IF('Vessel List A'!DP68=12,12,IF('Vessel List A'!DP68=13,13,IF('Vessel List A'!DP68=14,14,IF('Vessel List A'!DP68=15,15,IF('Vessel List A'!DP68=16,16,0)))))))))))))))))=0," ",VALUE(IF('Vessel List A'!DP68=1,1,IF('Vessel List A'!DP68=2,2,IF('Vessel List A'!DP68=3,3,IF('Vessel List A'!DP68=4,4,IF('Vessel List A'!DP68=5,5,IF('Vessel List A'!DP68=6,6,IF('Vessel List A'!DP68=7,7,IF('Vessel List A'!DP68=8,8,IF('Vessel List A'!DP68=9,9,IF('Vessel List A'!DP68=10,10,IF('Vessel List A'!DP68=11,11,IF('Vessel List A'!DP68=12,12,IF('Vessel List A'!DP68=13,13,IF('Vessel List A'!DP68=14,14,IF('Vessel List A'!DP68=15,15,IF('Vessel List A'!DP68=16,16,0))))))))))))))))))</f>
        <v xml:space="preserve"> </v>
      </c>
      <c r="BN69" s="154"/>
      <c r="BO69" s="158"/>
      <c r="BP69" s="390" t="str">
        <f t="shared" si="18"/>
        <v/>
      </c>
      <c r="BQ69" s="158"/>
      <c r="BR69" s="137"/>
      <c r="BS69" s="388" t="str">
        <f t="shared" si="19"/>
        <v/>
      </c>
      <c r="BT69" s="157" t="str">
        <f>IF(VALUE(IF('Vessel List A'!EC68=1,1,IF('Vessel List A'!EC68=2,2,IF('Vessel List A'!EC68=3,3,IF('Vessel List A'!EC68=4,4,IF('Vessel List A'!EC68=5,5,IF('Vessel List A'!EC68=6,6,IF('Vessel List A'!EC68=7,7,IF('Vessel List A'!EC68=8,8,IF('Vessel List A'!EC68=9,9,IF('Vessel List A'!EC68=10,10,IF('Vessel List A'!EC68=11,11,IF('Vessel List A'!EC68=12,12,IF('Vessel List A'!EC68=13,13,IF('Vessel List A'!EC68=14,14,IF('Vessel List A'!EC68=15,15,IF('Vessel List A'!EC68=16,16,0)))))))))))))))))=0," ",VALUE(IF('Vessel List A'!EC68=1,1,IF('Vessel List A'!EC68=2,2,IF('Vessel List A'!EC68=3,3,IF('Vessel List A'!EC68=4,4,IF('Vessel List A'!EC68=5,5,IF('Vessel List A'!EC68=6,6,IF('Vessel List A'!EC68=7,7,IF('Vessel List A'!EC68=8,8,IF('Vessel List A'!EC68=9,9,IF('Vessel List A'!EC68=10,10,IF('Vessel List A'!EC68=11,11,IF('Vessel List A'!EC68=12,12,IF('Vessel List A'!EC68=13,13,IF('Vessel List A'!EC68=14,14,IF('Vessel List A'!EC68=15,15,IF('Vessel List A'!EC68=16,16,0))))))))))))))))))</f>
        <v xml:space="preserve"> </v>
      </c>
      <c r="BU69" s="154"/>
      <c r="BV69" s="158"/>
      <c r="BW69" s="390" t="str">
        <f t="shared" si="20"/>
        <v/>
      </c>
      <c r="BX69" s="158"/>
      <c r="BY69" s="137"/>
      <c r="BZ69" s="388" t="str">
        <f t="shared" si="21"/>
        <v/>
      </c>
      <c r="CA69" s="157" t="str">
        <f>IF(VALUE(IF('Vessel List A'!EP68=1,1,IF('Vessel List A'!EP68=2,2,IF('Vessel List A'!EP68=3,3,IF('Vessel List A'!EP68=4,4,IF('Vessel List A'!EP68=5,5,IF('Vessel List A'!EP68=6,6,IF('Vessel List A'!EP68=7,7,IF('Vessel List A'!EP68=8,8,IF('Vessel List A'!EP68=9,9,IF('Vessel List A'!EP68=10,10,IF('Vessel List A'!EP68=11,11,IF('Vessel List A'!EP68=12,12,IF('Vessel List A'!EP68=13,13,IF('Vessel List A'!EP68=14,14,IF('Vessel List A'!EP68=15,15,IF('Vessel List A'!EP68=16,16,0)))))))))))))))))=0," ",VALUE(IF('Vessel List A'!EP68=1,1,IF('Vessel List A'!EP68=2,2,IF('Vessel List A'!EP68=3,3,IF('Vessel List A'!EP68=4,4,IF('Vessel List A'!EP68=5,5,IF('Vessel List A'!EP68=6,6,IF('Vessel List A'!EP68=7,7,IF('Vessel List A'!EP68=8,8,IF('Vessel List A'!EP68=9,9,IF('Vessel List A'!EP68=10,10,IF('Vessel List A'!EP68=11,11,IF('Vessel List A'!EP68=12,12,IF('Vessel List A'!EP68=13,13,IF('Vessel List A'!EP68=14,14,IF('Vessel List A'!EP68=15,15,IF('Vessel List A'!EP68=16,16,0))))))))))))))))))</f>
        <v xml:space="preserve"> </v>
      </c>
      <c r="CB69" s="154"/>
      <c r="CC69" s="158"/>
      <c r="CD69" s="390" t="str">
        <f t="shared" si="22"/>
        <v/>
      </c>
      <c r="CE69" s="158"/>
      <c r="CF69" s="137"/>
      <c r="CG69" s="388" t="str">
        <f t="shared" si="23"/>
        <v/>
      </c>
      <c r="CH69" s="157" t="str">
        <f>IF(VALUE(IF('Vessel List A'!FC68=1,1,IF('Vessel List A'!FC68=2,2,IF('Vessel List A'!FC68=3,3,IF('Vessel List A'!FC68=4,4,IF('Vessel List A'!FC68=5,5,IF('Vessel List A'!FC68=6,6,IF('Vessel List A'!FC68=7,7,IF('Vessel List A'!FC68=8,8,IF('Vessel List A'!FC68=9,9,IF('Vessel List A'!FC68=10,10,IF('Vessel List A'!FC68=11,11,IF('Vessel List A'!FC68=12,12,IF('Vessel List A'!FC68=13,13,IF('Vessel List A'!FC68=14,14,IF('Vessel List A'!FC68=15,15,IF('Vessel List A'!FC68=16,16,0)))))))))))))))))=0," ",VALUE(IF('Vessel List A'!FC68=1,1,IF('Vessel List A'!FC68=2,2,IF('Vessel List A'!FC68=3,3,IF('Vessel List A'!FC68=4,4,IF('Vessel List A'!FC68=5,5,IF('Vessel List A'!FC68=6,6,IF('Vessel List A'!FC68=7,7,IF('Vessel List A'!FC68=8,8,IF('Vessel List A'!FC68=9,9,IF('Vessel List A'!FC68=10,10,IF('Vessel List A'!FC68=11,11,IF('Vessel List A'!FC68=12,12,IF('Vessel List A'!FC68=13,13,IF('Vessel List A'!FC68=14,14,IF('Vessel List A'!FC68=15,15,IF('Vessel List A'!FC68=16,16,0))))))))))))))))))</f>
        <v xml:space="preserve"> </v>
      </c>
      <c r="CI69" s="154"/>
      <c r="CJ69" s="158"/>
      <c r="CK69" s="390" t="str">
        <f t="shared" si="24"/>
        <v/>
      </c>
      <c r="CL69" s="158"/>
      <c r="CM69" s="137"/>
      <c r="CN69" s="388" t="str">
        <f t="shared" si="25"/>
        <v/>
      </c>
      <c r="CO69" s="157" t="str">
        <f>IF(VALUE(IF('Vessel List A'!FP68=1,1,IF('Vessel List A'!FP68=2,2,IF('Vessel List A'!FP68=3,3,IF('Vessel List A'!FP68=4,4,IF('Vessel List A'!FP68=5,5,IF('Vessel List A'!FP68=6,6,IF('Vessel List A'!FP68=7,7,IF('Vessel List A'!FP68=8,8,IF('Vessel List A'!FP68=9,9,IF('Vessel List A'!FP68=10,10,IF('Vessel List A'!FP68=11,11,IF('Vessel List A'!FP68=12,12,IF('Vessel List A'!FP68=13,13,IF('Vessel List A'!FP68=14,14,IF('Vessel List A'!FP68=15,15,IF('Vessel List A'!FP68=16,16,0)))))))))))))))))=0," ",VALUE(IF('Vessel List A'!FP68=1,1,IF('Vessel List A'!FP68=2,2,IF('Vessel List A'!FP68=3,3,IF('Vessel List A'!FP68=4,4,IF('Vessel List A'!FP68=5,5,IF('Vessel List A'!FP68=6,6,IF('Vessel List A'!FP68=7,7,IF('Vessel List A'!FP68=8,8,IF('Vessel List A'!FP68=9,9,IF('Vessel List A'!FP68=10,10,IF('Vessel List A'!FP68=11,11,IF('Vessel List A'!FP68=12,12,IF('Vessel List A'!FP68=13,13,IF('Vessel List A'!FP68=14,14,IF('Vessel List A'!FP68=15,15,IF('Vessel List A'!FP68=16,16,0))))))))))))))))))</f>
        <v xml:space="preserve"> </v>
      </c>
      <c r="CP69" s="154"/>
      <c r="CQ69" s="158"/>
      <c r="CR69" s="390" t="str">
        <f t="shared" si="26"/>
        <v/>
      </c>
      <c r="CS69" s="158"/>
      <c r="CT69" s="137"/>
      <c r="CU69" s="388" t="str">
        <f t="shared" si="27"/>
        <v/>
      </c>
      <c r="CV69" s="157" t="str">
        <f>IF(VALUE(IF('Vessel List A'!GC68=1,1,IF('Vessel List A'!GC68=2,2,IF('Vessel List A'!GC68=3,3,IF('Vessel List A'!GC68=4,4,IF('Vessel List A'!GC68=5,5,IF('Vessel List A'!GC68=6,6,IF('Vessel List A'!GC68=7,7,IF('Vessel List A'!GC68=8,8,IF('Vessel List A'!GC68=9,9,IF('Vessel List A'!GC68=10,10,IF('Vessel List A'!GC68=11,11,IF('Vessel List A'!GC68=12,12,IF('Vessel List A'!GC68=13,13,IF('Vessel List A'!GC68=14,14,IF('Vessel List A'!GC68=15,15,IF('Vessel List A'!GC68=16,16,0)))))))))))))))))=0," ",VALUE(IF('Vessel List A'!GC68=1,1,IF('Vessel List A'!GC68=2,2,IF('Vessel List A'!GC68=3,3,IF('Vessel List A'!GC68=4,4,IF('Vessel List A'!GC68=5,5,IF('Vessel List A'!GC68=6,6,IF('Vessel List A'!GC68=7,7,IF('Vessel List A'!GC68=8,8,IF('Vessel List A'!GC68=9,9,IF('Vessel List A'!GC68=10,10,IF('Vessel List A'!GC68=11,11,IF('Vessel List A'!GC68=12,12,IF('Vessel List A'!GC68=13,13,IF('Vessel List A'!GC68=14,14,IF('Vessel List A'!GC68=15,15,IF('Vessel List A'!GC68=16,16,0))))))))))))))))))</f>
        <v xml:space="preserve"> </v>
      </c>
      <c r="CW69" s="154"/>
      <c r="CX69" s="158"/>
      <c r="CY69" s="390" t="str">
        <f t="shared" si="28"/>
        <v/>
      </c>
      <c r="CZ69" s="158"/>
      <c r="DA69" s="137"/>
      <c r="DB69" s="388" t="str">
        <f t="shared" si="29"/>
        <v/>
      </c>
      <c r="DC69" s="157" t="str">
        <f>IF(VALUE(IF('Vessel List A'!GP68=1,1,IF('Vessel List A'!GP68=2,2,IF('Vessel List A'!GP68=3,3,IF('Vessel List A'!GP68=4,4,IF('Vessel List A'!GP68=5,5,IF('Vessel List A'!GP68=6,6,IF('Vessel List A'!GP68=7,7,IF('Vessel List A'!GP68=8,8,IF('Vessel List A'!GP68=9,9,IF('Vessel List A'!GP68=10,10,IF('Vessel List A'!GP68=11,11,IF('Vessel List A'!GP68=12,12,IF('Vessel List A'!GP68=13,13,IF('Vessel List A'!GP68=14,14,IF('Vessel List A'!GP68=15,15,IF('Vessel List A'!GP68=16,16,0)))))))))))))))))=0," ",VALUE(IF('Vessel List A'!GP68=1,1,IF('Vessel List A'!GP68=2,2,IF('Vessel List A'!GP68=3,3,IF('Vessel List A'!GP68=4,4,IF('Vessel List A'!GP68=5,5,IF('Vessel List A'!GP68=6,6,IF('Vessel List A'!GP68=7,7,IF('Vessel List A'!GP68=8,8,IF('Vessel List A'!GP68=9,9,IF('Vessel List A'!GP68=10,10,IF('Vessel List A'!GP68=11,11,IF('Vessel List A'!GP68=12,12,IF('Vessel List A'!GP68=13,13,IF('Vessel List A'!GP68=14,14,IF('Vessel List A'!GP68=15,15,IF('Vessel List A'!GP68=16,16,0))))))))))))))))))</f>
        <v xml:space="preserve"> </v>
      </c>
      <c r="DD69" s="154"/>
      <c r="DE69" s="158"/>
      <c r="DF69" s="390" t="str">
        <f t="shared" si="30"/>
        <v/>
      </c>
      <c r="DG69" s="158"/>
      <c r="DH69" s="137"/>
      <c r="DI69" s="388" t="str">
        <f t="shared" si="31"/>
        <v/>
      </c>
      <c r="DJ69" s="157" t="str">
        <f>IF(VALUE(IF('Vessel List A'!HC68=1,1,IF('Vessel List A'!HC68=2,2,IF('Vessel List A'!HC68=3,3,IF('Vessel List A'!HC68=4,4,IF('Vessel List A'!HC68=5,5,IF('Vessel List A'!HC68=6,6,IF('Vessel List A'!HC68=7,7,IF('Vessel List A'!HC68=8,8,IF('Vessel List A'!HC68=9,9,IF('Vessel List A'!HC68=10,10,IF('Vessel List A'!HC68=11,11,IF('Vessel List A'!HC68=12,12,IF('Vessel List A'!HC68=13,13,IF('Vessel List A'!HC68=14,14,IF('Vessel List A'!HC68=15,15,IF('Vessel List A'!HC68=16,16,0)))))))))))))))))=0," ",VALUE(IF('Vessel List A'!HC68=1,1,IF('Vessel List A'!HC68=2,2,IF('Vessel List A'!HC68=3,3,IF('Vessel List A'!HC68=4,4,IF('Vessel List A'!HC68=5,5,IF('Vessel List A'!HC68=6,6,IF('Vessel List A'!HC68=7,7,IF('Vessel List A'!HC68=8,8,IF('Vessel List A'!HC68=9,9,IF('Vessel List A'!HC68=10,10,IF('Vessel List A'!HC68=11,11,IF('Vessel List A'!HC68=12,12,IF('Vessel List A'!HC68=13,13,IF('Vessel List A'!HC68=14,14,IF('Vessel List A'!HC68=15,15,IF('Vessel List A'!HC68=16,16,0))))))))))))))))))</f>
        <v xml:space="preserve"> </v>
      </c>
      <c r="DK69" s="154"/>
      <c r="DL69" s="158"/>
      <c r="DM69" s="390" t="str">
        <f t="shared" si="32"/>
        <v/>
      </c>
      <c r="DN69" s="158"/>
      <c r="DO69" s="137"/>
      <c r="DP69" s="388" t="str">
        <f t="shared" si="33"/>
        <v/>
      </c>
      <c r="DQ69" s="157" t="str">
        <f>IF(VALUE(IF('Vessel List A'!HP68=1,1,IF('Vessel List A'!HP68=2,2,IF('Vessel List A'!HP68=3,3,IF('Vessel List A'!HP68=4,4,IF('Vessel List A'!HP68=5,5,IF('Vessel List A'!HP68=6,6,IF('Vessel List A'!HP68=7,7,IF('Vessel List A'!HP68=8,8,IF('Vessel List A'!HP68=9,9,IF('Vessel List A'!HP68=10,10,IF('Vessel List A'!HP68=11,11,IF('Vessel List A'!HP68=12,12,IF('Vessel List A'!HP68=13,13,IF('Vessel List A'!HP68=14,14,IF('Vessel List A'!HP68=15,15,IF('Vessel List A'!HP68=16,16,0)))))))))))))))))=0," ",VALUE(IF('Vessel List A'!HP68=1,1,IF('Vessel List A'!HP68=2,2,IF('Vessel List A'!HP68=3,3,IF('Vessel List A'!HP68=4,4,IF('Vessel List A'!HP68=5,5,IF('Vessel List A'!HP68=6,6,IF('Vessel List A'!HP68=7,7,IF('Vessel List A'!HP68=8,8,IF('Vessel List A'!HP68=9,9,IF('Vessel List A'!HP68=10,10,IF('Vessel List A'!HP68=11,11,IF('Vessel List A'!HP68=12,12,IF('Vessel List A'!HP68=13,13,IF('Vessel List A'!HP68=14,14,IF('Vessel List A'!HP68=15,15,IF('Vessel List A'!HP68=16,16,0))))))))))))))))))</f>
        <v xml:space="preserve"> </v>
      </c>
      <c r="DR69" s="154"/>
      <c r="DS69" s="158"/>
      <c r="DT69" s="390" t="str">
        <f t="shared" si="34"/>
        <v/>
      </c>
      <c r="DU69" s="158"/>
      <c r="DV69" s="137"/>
      <c r="DW69" s="388" t="str">
        <f t="shared" si="35"/>
        <v/>
      </c>
      <c r="DX69" s="157" t="str">
        <f>IF(VALUE(IF('Vessel List A'!IC68=1,1,IF('Vessel List A'!IC68=2,2,IF('Vessel List A'!IC68=3,3,IF('Vessel List A'!IC68=4,4,IF('Vessel List A'!IC68=5,5,IF('Vessel List A'!IC68=6,6,IF('Vessel List A'!IC68=7,7,IF('Vessel List A'!IC68=8,8,IF('Vessel List A'!IC68=9,9,IF('Vessel List A'!IC68=10,10,IF('Vessel List A'!IC68=11,11,IF('Vessel List A'!IC68=12,12,IF('Vessel List A'!IC68=13,13,IF('Vessel List A'!IC68=14,14,IF('Vessel List A'!IC68=15,15,IF('Vessel List A'!IC68=16,16,0)))))))))))))))))=0," ",VALUE(IF('Vessel List A'!IC68=1,1,IF('Vessel List A'!IC68=2,2,IF('Vessel List A'!IC68=3,3,IF('Vessel List A'!IC68=4,4,IF('Vessel List A'!IC68=5,5,IF('Vessel List A'!IC68=6,6,IF('Vessel List A'!IC68=7,7,IF('Vessel List A'!IC68=8,8,IF('Vessel List A'!IC68=9,9,IF('Vessel List A'!IC68=10,10,IF('Vessel List A'!IC68=11,11,IF('Vessel List A'!IC68=12,12,IF('Vessel List A'!IC68=13,13,IF('Vessel List A'!IC68=14,14,IF('Vessel List A'!IC68=15,15,IF('Vessel List A'!IC68=16,16,0))))))))))))))))))</f>
        <v xml:space="preserve"> </v>
      </c>
      <c r="DY69" s="154"/>
      <c r="DZ69" s="158"/>
      <c r="EA69" s="390" t="str">
        <f t="shared" si="36"/>
        <v/>
      </c>
      <c r="EB69" s="158"/>
      <c r="EC69" s="137"/>
      <c r="ED69" s="388" t="str">
        <f t="shared" si="37"/>
        <v/>
      </c>
      <c r="EE69" s="157" t="str">
        <f>IF(VALUE(IF('Vessel List A'!IP68=1,1,IF('Vessel List A'!IP68=2,2,IF('Vessel List A'!IP68=3,3,IF('Vessel List A'!IP68=4,4,IF('Vessel List A'!IP68=5,5,IF('Vessel List A'!IP68=6,6,IF('Vessel List A'!IP68=7,7,IF('Vessel List A'!IP68=8,8,IF('Vessel List A'!IP68=9,9,IF('Vessel List A'!IP68=10,10,IF('Vessel List A'!IP68=11,11,IF('Vessel List A'!IP68=12,12,IF('Vessel List A'!IP68=13,13,IF('Vessel List A'!IP68=14,14,IF('Vessel List A'!IP68=15,15,IF('Vessel List A'!IP68=16,16,0)))))))))))))))))=0," ",VALUE(IF('Vessel List A'!IP68=1,1,IF('Vessel List A'!IP68=2,2,IF('Vessel List A'!IP68=3,3,IF('Vessel List A'!IP68=4,4,IF('Vessel List A'!IP68=5,5,IF('Vessel List A'!IP68=6,6,IF('Vessel List A'!IP68=7,7,IF('Vessel List A'!IP68=8,8,IF('Vessel List A'!IP68=9,9,IF('Vessel List A'!IP68=10,10,IF('Vessel List A'!IP68=11,11,IF('Vessel List A'!IP68=12,12,IF('Vessel List A'!IP68=13,13,IF('Vessel List A'!IP68=14,14,IF('Vessel List A'!IP68=15,15,IF('Vessel List A'!IP68=16,16,0))))))))))))))))))</f>
        <v xml:space="preserve"> </v>
      </c>
      <c r="EF69" s="154"/>
      <c r="EG69" s="158"/>
      <c r="EH69" s="390" t="str">
        <f t="shared" si="38"/>
        <v/>
      </c>
      <c r="EI69" s="158"/>
      <c r="EJ69" s="137"/>
      <c r="EK69" s="397" t="str">
        <f t="shared" si="39"/>
        <v/>
      </c>
      <c r="EL69" s="144"/>
      <c r="EM69" s="157" t="str">
        <f>IF(VALUE(IF('Vessel List B'!C68=1,1,IF('Vessel List B'!C68=2,2,IF('Vessel List B'!C68=3,3,IF('Vessel List B'!C68=4,4,IF('Vessel List B'!C68=5,5,IF('Vessel List B'!C68=6,6,IF('Vessel List B'!C68=7,7,IF('Vessel List B'!C68=8,8,IF('Vessel List B'!C68=9,9,IF('Vessel List B'!C68=10,10,IF('Vessel List B'!C68=11,11,IF('Vessel List B'!C68=12,12,IF('Vessel List B'!C68=13,13,IF('Vessel List B'!C68=14,14,IF('Vessel List B'!C68=15,15,IF('Vessel List B'!C68=16,16,0)))))))))))))))))=0," ",VALUE(IF('Vessel List B'!C68=1,1,IF('Vessel List B'!C68=2,2,IF('Vessel List B'!C68=3,3,IF('Vessel List B'!C68=4,4,IF('Vessel List B'!C68=5,5,IF('Vessel List B'!C68=6,6,IF('Vessel List B'!C68=7,7,IF('Vessel List B'!C68=8,8,IF('Vessel List B'!C68=9,9,IF('Vessel List B'!C68=10,10,IF('Vessel List B'!C68=11,11,IF('Vessel List B'!C68=12,12,IF('Vessel List B'!C68=13,13,IF('Vessel List B'!C68=14,14,IF('Vessel List B'!C68=15,15,IF('Vessel List B'!C68=16,16,0))))))))))))))))))</f>
        <v xml:space="preserve"> </v>
      </c>
      <c r="EN69" s="154"/>
      <c r="EO69" s="158"/>
      <c r="EP69" s="390" t="str">
        <f t="shared" si="40"/>
        <v/>
      </c>
      <c r="EQ69" s="158"/>
      <c r="ER69" s="137"/>
      <c r="ES69" s="388" t="str">
        <f t="shared" si="41"/>
        <v/>
      </c>
      <c r="ET69" s="157" t="str">
        <f>IF(VALUE(IF('Vessel List B'!P68=1,1,IF('Vessel List B'!P68=2,2,IF('Vessel List B'!P68=3,3,IF('Vessel List B'!P68=4,4,IF('Vessel List B'!P68=5,5,IF('Vessel List B'!P68=6,6,IF('Vessel List B'!P68=7,7,IF('Vessel List B'!P68=8,8,IF('Vessel List B'!P68=9,9,IF('Vessel List B'!P68=10,10,IF('Vessel List B'!P68=11,11,IF('Vessel List B'!P68=12,12,IF('Vessel List B'!P68=13,13,IF('Vessel List B'!P68=14,14,IF('Vessel List B'!P68=15,15,IF('Vessel List B'!P68=16,16,0)))))))))))))))))=0," ",VALUE(IF('Vessel List B'!P68=1,1,IF('Vessel List B'!P68=2,2,IF('Vessel List B'!P68=3,3,IF('Vessel List B'!P68=4,4,IF('Vessel List B'!P68=5,5,IF('Vessel List B'!P68=6,6,IF('Vessel List B'!P68=7,7,IF('Vessel List B'!P68=8,8,IF('Vessel List B'!P68=9,9,IF('Vessel List B'!P68=10,10,IF('Vessel List B'!P68=11,11,IF('Vessel List B'!P68=12,12,IF('Vessel List B'!P68=13,13,IF('Vessel List B'!P68=14,14,IF('Vessel List B'!P68=15,15,IF('Vessel List B'!P68=16,16,0))))))))))))))))))</f>
        <v xml:space="preserve"> </v>
      </c>
      <c r="EU69" s="154"/>
      <c r="EV69" s="158"/>
      <c r="EW69" s="390" t="str">
        <f t="shared" si="42"/>
        <v/>
      </c>
      <c r="EX69" s="158"/>
      <c r="EY69" s="137"/>
      <c r="EZ69" s="388" t="str">
        <f t="shared" si="43"/>
        <v/>
      </c>
      <c r="FA69" s="157" t="str">
        <f>IF(VALUE(IF('Vessel List B'!AC68=1,1,IF('Vessel List B'!AC68=2,2,IF('Vessel List B'!AC68=3,3,IF('Vessel List B'!AC68=4,4,IF('Vessel List B'!AC68=5,5,IF('Vessel List B'!AC68=6,6,IF('Vessel List B'!AC68=7,7,IF('Vessel List B'!AC68=8,8,IF('Vessel List B'!AC68=9,9,IF('Vessel List B'!AC68=10,10,IF('Vessel List B'!AC68=11,11,IF('Vessel List B'!AC68=12,12,IF('Vessel List B'!AC68=13,13,IF('Vessel List B'!AC68=14,14,IF('Vessel List B'!AC68=15,15,IF('Vessel List B'!AC68=16,16,0)))))))))))))))))=0," ",VALUE(IF('Vessel List B'!AC68=1,1,IF('Vessel List B'!AC68=2,2,IF('Vessel List B'!AC68=3,3,IF('Vessel List B'!AC68=4,4,IF('Vessel List B'!AC68=5,5,IF('Vessel List B'!AC68=6,6,IF('Vessel List B'!AC68=7,7,IF('Vessel List B'!AC68=8,8,IF('Vessel List B'!AC68=9,9,IF('Vessel List B'!AC68=10,10,IF('Vessel List B'!AC68=11,11,IF('Vessel List B'!AC68=12,12,IF('Vessel List B'!AC68=13,13,IF('Vessel List B'!AC68=14,14,IF('Vessel List B'!AC68=15,15,IF('Vessel List B'!AC68=16,16,0))))))))))))))))))</f>
        <v xml:space="preserve"> </v>
      </c>
      <c r="FB69" s="154"/>
      <c r="FC69" s="158"/>
      <c r="FD69" s="390" t="str">
        <f t="shared" si="44"/>
        <v/>
      </c>
      <c r="FE69" s="158"/>
      <c r="FF69" s="137"/>
      <c r="FG69" s="388" t="str">
        <f t="shared" si="45"/>
        <v/>
      </c>
      <c r="FH69" s="157" t="str">
        <f>IF(VALUE(IF('Vessel List B'!AP68=1,1,IF('Vessel List B'!AP68=2,2,IF('Vessel List B'!AP68=3,3,IF('Vessel List B'!AP68=4,4,IF('Vessel List B'!AP68=5,5,IF('Vessel List B'!AP68=6,6,IF('Vessel List B'!AP68=7,7,IF('Vessel List B'!AP68=8,8,IF('Vessel List B'!AP68=9,9,IF('Vessel List B'!AP68=10,10,IF('Vessel List B'!AP68=11,11,IF('Vessel List B'!AP68=12,12,IF('Vessel List B'!AP68=13,13,IF('Vessel List B'!AP68=14,14,IF('Vessel List B'!AP68=15,15,IF('Vessel List B'!AP68=16,16,0)))))))))))))))))=0," ",VALUE(IF('Vessel List B'!AP68=1,1,IF('Vessel List B'!AP68=2,2,IF('Vessel List B'!AP68=3,3,IF('Vessel List B'!AP68=4,4,IF('Vessel List B'!AP68=5,5,IF('Vessel List B'!AP68=6,6,IF('Vessel List B'!AP68=7,7,IF('Vessel List B'!AP68=8,8,IF('Vessel List B'!AP68=9,9,IF('Vessel List B'!AP68=10,10,IF('Vessel List B'!AP68=11,11,IF('Vessel List B'!AP68=12,12,IF('Vessel List B'!AP68=13,13,IF('Vessel List B'!AP68=14,14,IF('Vessel List B'!AP68=15,15,IF('Vessel List B'!AP68=16,16,0))))))))))))))))))</f>
        <v xml:space="preserve"> </v>
      </c>
      <c r="FI69" s="154"/>
      <c r="FJ69" s="158"/>
      <c r="FK69" s="390" t="str">
        <f t="shared" si="46"/>
        <v/>
      </c>
      <c r="FL69" s="158"/>
      <c r="FM69" s="137"/>
      <c r="FN69" s="388" t="str">
        <f t="shared" si="47"/>
        <v/>
      </c>
      <c r="FO69" s="157" t="str">
        <f>IF(VALUE(IF('Vessel List B'!BC68=1,1,IF('Vessel List B'!BC68=2,2,IF('Vessel List B'!BC68=3,3,IF('Vessel List B'!BC68=4,4,IF('Vessel List B'!BC68=5,5,IF('Vessel List B'!BC68=6,6,IF('Vessel List B'!BC68=7,7,IF('Vessel List B'!BC68=8,8,IF('Vessel List B'!BC68=9,9,IF('Vessel List B'!BC68=10,10,IF('Vessel List B'!BC68=11,11,IF('Vessel List B'!BC68=12,12,IF('Vessel List B'!BC68=13,13,IF('Vessel List B'!BC68=14,14,IF('Vessel List B'!BC68=15,15,IF('Vessel List B'!BC68=16,16,0)))))))))))))))))=0," ",VALUE(IF('Vessel List B'!BC68=1,1,IF('Vessel List B'!BC68=2,2,IF('Vessel List B'!BC68=3,3,IF('Vessel List B'!BC68=4,4,IF('Vessel List B'!BC68=5,5,IF('Vessel List B'!BC68=6,6,IF('Vessel List B'!BC68=7,7,IF('Vessel List B'!BC68=8,8,IF('Vessel List B'!BC68=9,9,IF('Vessel List B'!BC68=10,10,IF('Vessel List B'!BC68=11,11,IF('Vessel List B'!BC68=12,12,IF('Vessel List B'!BC68=13,13,IF('Vessel List B'!BC68=14,14,IF('Vessel List B'!BC68=15,15,IF('Vessel List B'!BC68=16,16,0))))))))))))))))))</f>
        <v xml:space="preserve"> </v>
      </c>
      <c r="FP69" s="154"/>
      <c r="FQ69" s="158"/>
      <c r="FR69" s="390" t="str">
        <f t="shared" si="48"/>
        <v/>
      </c>
      <c r="FS69" s="158"/>
      <c r="FT69" s="137"/>
      <c r="FU69" s="388" t="str">
        <f t="shared" si="49"/>
        <v/>
      </c>
      <c r="FV69" s="157" t="str">
        <f>IF(VALUE(IF('Vessel List B'!BP68=1,1,IF('Vessel List B'!BP68=2,2,IF('Vessel List B'!BP68=3,3,IF('Vessel List B'!BP68=4,4,IF('Vessel List B'!BP68=5,5,IF('Vessel List B'!BP68=6,6,IF('Vessel List B'!BP68=7,7,IF('Vessel List B'!BP68=8,8,IF('Vessel List B'!BP68=9,9,IF('Vessel List B'!BP68=10,10,IF('Vessel List B'!BP68=11,11,IF('Vessel List B'!BP68=12,12,IF('Vessel List B'!BP68=13,13,IF('Vessel List B'!BP68=14,14,IF('Vessel List B'!BP68=15,15,IF('Vessel List B'!BP68=16,16,0)))))))))))))))))=0," ",VALUE(IF('Vessel List B'!BP68=1,1,IF('Vessel List B'!BP68=2,2,IF('Vessel List B'!BP68=3,3,IF('Vessel List B'!BP68=4,4,IF('Vessel List B'!BP68=5,5,IF('Vessel List B'!BP68=6,6,IF('Vessel List B'!BP68=7,7,IF('Vessel List B'!BP68=8,8,IF('Vessel List B'!BP68=9,9,IF('Vessel List B'!BP68=10,10,IF('Vessel List B'!BP68=11,11,IF('Vessel List B'!BP68=12,12,IF('Vessel List B'!BP68=13,13,IF('Vessel List B'!BP68=14,14,IF('Vessel List B'!BP68=15,15,IF('Vessel List B'!BP68=16,16,0))))))))))))))))))</f>
        <v xml:space="preserve"> </v>
      </c>
      <c r="FW69" s="154"/>
      <c r="FX69" s="158"/>
      <c r="FY69" s="390" t="str">
        <f t="shared" si="50"/>
        <v/>
      </c>
      <c r="FZ69" s="158"/>
      <c r="GA69" s="137"/>
      <c r="GB69" s="388" t="str">
        <f t="shared" si="51"/>
        <v/>
      </c>
      <c r="GC69" s="157" t="str">
        <f>IF(VALUE(IF('Vessel List B'!CC68=1,1,IF('Vessel List B'!CC68=2,2,IF('Vessel List B'!CC68=3,3,IF('Vessel List B'!CC68=4,4,IF('Vessel List B'!CC68=5,5,IF('Vessel List B'!CC68=6,6,IF('Vessel List B'!CC68=7,7,IF('Vessel List B'!CC68=8,8,IF('Vessel List B'!CC68=9,9,IF('Vessel List B'!CC68=10,10,IF('Vessel List B'!CC68=11,11,IF('Vessel List B'!CC68=12,12,IF('Vessel List B'!CC68=13,13,IF('Vessel List B'!CC68=14,14,IF('Vessel List B'!CC68=15,15,IF('Vessel List B'!CC68=16,16,0)))))))))))))))))=0," ",VALUE(IF('Vessel List B'!CC68=1,1,IF('Vessel List B'!CC68=2,2,IF('Vessel List B'!CC68=3,3,IF('Vessel List B'!CC68=4,4,IF('Vessel List B'!CC68=5,5,IF('Vessel List B'!CC68=6,6,IF('Vessel List B'!CC68=7,7,IF('Vessel List B'!CC68=8,8,IF('Vessel List B'!CC68=9,9,IF('Vessel List B'!CC68=10,10,IF('Vessel List B'!CC68=11,11,IF('Vessel List B'!CC68=12,12,IF('Vessel List B'!CC68=13,13,IF('Vessel List B'!CC68=14,14,IF('Vessel List B'!CC68=15,15,IF('Vessel List B'!CC68=16,16,0))))))))))))))))))</f>
        <v xml:space="preserve"> </v>
      </c>
      <c r="GD69" s="154"/>
      <c r="GE69" s="158"/>
      <c r="GF69" s="390" t="str">
        <f t="shared" si="52"/>
        <v/>
      </c>
      <c r="GG69" s="158"/>
      <c r="GH69" s="137"/>
      <c r="GI69" s="388" t="str">
        <f t="shared" si="53"/>
        <v/>
      </c>
      <c r="GJ69" s="157" t="str">
        <f>IF(VALUE(IF('Vessel List B'!CP68=1,1,IF('Vessel List B'!CP68=2,2,IF('Vessel List B'!CP68=3,3,IF('Vessel List B'!CP68=4,4,IF('Vessel List B'!CP68=5,5,IF('Vessel List B'!CP68=6,6,IF('Vessel List B'!CP68=7,7,IF('Vessel List B'!CP68=8,8,IF('Vessel List B'!CP68=9,9,IF('Vessel List B'!CP68=10,10,IF('Vessel List B'!CP68=11,11,IF('Vessel List B'!CP68=12,12,IF('Vessel List B'!CP68=13,13,IF('Vessel List B'!CP68=14,14,IF('Vessel List B'!CP68=15,15,IF('Vessel List B'!CP68=16,16,0)))))))))))))))))=0," ",VALUE(IF('Vessel List B'!CP68=1,1,IF('Vessel List B'!CP68=2,2,IF('Vessel List B'!CP68=3,3,IF('Vessel List B'!CP68=4,4,IF('Vessel List B'!CP68=5,5,IF('Vessel List B'!CP68=6,6,IF('Vessel List B'!CP68=7,7,IF('Vessel List B'!CP68=8,8,IF('Vessel List B'!CP68=9,9,IF('Vessel List B'!CP68=10,10,IF('Vessel List B'!CP68=11,11,IF('Vessel List B'!CP68=12,12,IF('Vessel List B'!CP68=13,13,IF('Vessel List B'!CP68=14,14,IF('Vessel List B'!CP68=15,15,IF('Vessel List B'!CP68=16,16,0))))))))))))))))))</f>
        <v xml:space="preserve"> </v>
      </c>
      <c r="GK69" s="154"/>
      <c r="GL69" s="158"/>
      <c r="GM69" s="390" t="str">
        <f t="shared" si="54"/>
        <v/>
      </c>
      <c r="GN69" s="158"/>
      <c r="GO69" s="137"/>
      <c r="GP69" s="388" t="str">
        <f t="shared" si="55"/>
        <v/>
      </c>
      <c r="GQ69" s="157" t="str">
        <f>IF(VALUE(IF('Vessel List B'!DC68=1,1,IF('Vessel List B'!DC68=2,2,IF('Vessel List B'!DC68=3,3,IF('Vessel List B'!DC68=4,4,IF('Vessel List B'!DC68=5,5,IF('Vessel List B'!DC68=6,6,IF('Vessel List B'!DC68=7,7,IF('Vessel List B'!DC68=8,8,IF('Vessel List B'!DC68=9,9,IF('Vessel List B'!DC68=10,10,IF('Vessel List B'!DC68=11,11,IF('Vessel List B'!DC68=12,12,IF('Vessel List B'!DC68=13,13,IF('Vessel List B'!DC68=14,14,IF('Vessel List B'!DC68=15,15,IF('Vessel List B'!DC68=16,16,0)))))))))))))))))=0," ",VALUE(IF('Vessel List B'!DC68=1,1,IF('Vessel List B'!DC68=2,2,IF('Vessel List B'!DC68=3,3,IF('Vessel List B'!DC68=4,4,IF('Vessel List B'!DC68=5,5,IF('Vessel List B'!DC68=6,6,IF('Vessel List B'!DC68=7,7,IF('Vessel List B'!DC68=8,8,IF('Vessel List B'!DC68=9,9,IF('Vessel List B'!DC68=10,10,IF('Vessel List B'!DC68=11,11,IF('Vessel List B'!DC68=12,12,IF('Vessel List B'!DC68=13,13,IF('Vessel List B'!DC68=14,14,IF('Vessel List B'!DC68=15,15,IF('Vessel List B'!DC68=16,16,0))))))))))))))))))</f>
        <v xml:space="preserve"> </v>
      </c>
      <c r="GR69" s="154"/>
      <c r="GS69" s="158"/>
      <c r="GT69" s="390" t="str">
        <f t="shared" si="56"/>
        <v/>
      </c>
      <c r="GU69" s="158"/>
      <c r="GV69" s="137"/>
      <c r="GW69" s="388" t="str">
        <f t="shared" si="57"/>
        <v/>
      </c>
      <c r="GX69" s="157" t="str">
        <f>IF(VALUE(IF('Vessel List B'!DP68=1,1,IF('Vessel List B'!DP68=2,2,IF('Vessel List B'!DP68=3,3,IF('Vessel List B'!DP68=4,4,IF('Vessel List B'!DP68=5,5,IF('Vessel List B'!DP68=6,6,IF('Vessel List B'!DP68=7,7,IF('Vessel List B'!DP68=8,8,IF('Vessel List B'!DP68=9,9,IF('Vessel List B'!DP68=10,10,IF('Vessel List B'!DP68=11,11,IF('Vessel List B'!DP68=12,12,IF('Vessel List B'!DP68=13,13,IF('Vessel List B'!DP68=14,14,IF('Vessel List B'!DP68=15,15,IF('Vessel List B'!DP68=16,16,0)))))))))))))))))=0," ",VALUE(IF('Vessel List B'!DP68=1,1,IF('Vessel List B'!DP68=2,2,IF('Vessel List B'!DP68=3,3,IF('Vessel List B'!DP68=4,4,IF('Vessel List B'!DP68=5,5,IF('Vessel List B'!DP68=6,6,IF('Vessel List B'!DP68=7,7,IF('Vessel List B'!DP68=8,8,IF('Vessel List B'!DP68=9,9,IF('Vessel List B'!DP68=10,10,IF('Vessel List B'!DP68=11,11,IF('Vessel List B'!DP68=12,12,IF('Vessel List B'!DP68=13,13,IF('Vessel List B'!DP68=14,14,IF('Vessel List B'!DP68=15,15,IF('Vessel List B'!DP68=16,16,0))))))))))))))))))</f>
        <v xml:space="preserve"> </v>
      </c>
      <c r="GY69" s="154"/>
      <c r="GZ69" s="158"/>
      <c r="HA69" s="390" t="str">
        <f t="shared" si="58"/>
        <v/>
      </c>
      <c r="HB69" s="158"/>
      <c r="HC69" s="137"/>
      <c r="HD69" s="388" t="str">
        <f t="shared" si="59"/>
        <v/>
      </c>
      <c r="HE69" s="157" t="str">
        <f>IF(VALUE(IF('Vessel List B'!EC68=1,1,IF('Vessel List B'!EC68=2,2,IF('Vessel List B'!EC68=3,3,IF('Vessel List B'!EC68=4,4,IF('Vessel List B'!EC68=5,5,IF('Vessel List B'!EC68=6,6,IF('Vessel List B'!EC68=7,7,IF('Vessel List B'!EC68=8,8,IF('Vessel List B'!EC68=9,9,IF('Vessel List B'!EC68=10,10,IF('Vessel List B'!EC68=11,11,IF('Vessel List B'!EC68=12,12,IF('Vessel List B'!EC68=13,13,IF('Vessel List B'!EC68=14,14,IF('Vessel List B'!EC68=15,15,IF('Vessel List B'!EC68=16,16,0)))))))))))))))))=0," ",VALUE(IF('Vessel List B'!EC68=1,1,IF('Vessel List B'!EC68=2,2,IF('Vessel List B'!EC68=3,3,IF('Vessel List B'!EC68=4,4,IF('Vessel List B'!EC68=5,5,IF('Vessel List B'!EC68=6,6,IF('Vessel List B'!EC68=7,7,IF('Vessel List B'!EC68=8,8,IF('Vessel List B'!EC68=9,9,IF('Vessel List B'!EC68=10,10,IF('Vessel List B'!EC68=11,11,IF('Vessel List B'!EC68=12,12,IF('Vessel List B'!EC68=13,13,IF('Vessel List B'!EC68=14,14,IF('Vessel List B'!EC68=15,15,IF('Vessel List B'!EC68=16,16,0))))))))))))))))))</f>
        <v xml:space="preserve"> </v>
      </c>
      <c r="HF69" s="154"/>
      <c r="HG69" s="158"/>
      <c r="HH69" s="390" t="str">
        <f t="shared" si="60"/>
        <v/>
      </c>
      <c r="HI69" s="158"/>
      <c r="HJ69" s="137"/>
      <c r="HK69" s="388" t="str">
        <f t="shared" si="61"/>
        <v/>
      </c>
      <c r="HL69" s="157" t="str">
        <f>IF(VALUE(IF('Vessel List B'!EP68=1,1,IF('Vessel List B'!EP68=2,2,IF('Vessel List B'!EP68=3,3,IF('Vessel List B'!EP68=4,4,IF('Vessel List B'!EP68=5,5,IF('Vessel List B'!EP68=6,6,IF('Vessel List B'!EP68=7,7,IF('Vessel List B'!EP68=8,8,IF('Vessel List B'!EP68=9,9,IF('Vessel List B'!EP68=10,10,IF('Vessel List B'!EP68=11,11,IF('Vessel List B'!EP68=12,12,IF('Vessel List B'!EP68=13,13,IF('Vessel List B'!EP68=14,14,IF('Vessel List B'!EP68=15,15,IF('Vessel List B'!EP68=16,16,0)))))))))))))))))=0," ",VALUE(IF('Vessel List B'!EP68=1,1,IF('Vessel List B'!EP68=2,2,IF('Vessel List B'!EP68=3,3,IF('Vessel List B'!EP68=4,4,IF('Vessel List B'!EP68=5,5,IF('Vessel List B'!EP68=6,6,IF('Vessel List B'!EP68=7,7,IF('Vessel List B'!EP68=8,8,IF('Vessel List B'!EP68=9,9,IF('Vessel List B'!EP68=10,10,IF('Vessel List B'!EP68=11,11,IF('Vessel List B'!EP68=12,12,IF('Vessel List B'!EP68=13,13,IF('Vessel List B'!EP68=14,14,IF('Vessel List B'!EP68=15,15,IF('Vessel List B'!EP68=16,16,0))))))))))))))))))</f>
        <v xml:space="preserve"> </v>
      </c>
      <c r="HM69" s="154"/>
      <c r="HN69" s="158"/>
      <c r="HO69" s="390" t="str">
        <f t="shared" si="62"/>
        <v/>
      </c>
      <c r="HP69" s="158"/>
      <c r="HQ69" s="137"/>
      <c r="HR69" s="388" t="str">
        <f t="shared" si="63"/>
        <v/>
      </c>
      <c r="HS69" s="157" t="str">
        <f>IF(VALUE(IF('Vessel List B'!FC68=1,1,IF('Vessel List B'!FC68=2,2,IF('Vessel List B'!FC68=3,3,IF('Vessel List B'!FC68=4,4,IF('Vessel List B'!FC68=5,5,IF('Vessel List B'!FC68=6,6,IF('Vessel List B'!FC68=7,7,IF('Vessel List B'!FC68=8,8,IF('Vessel List B'!FC68=9,9,IF('Vessel List B'!FC68=10,10,IF('Vessel List B'!FC68=11,11,IF('Vessel List B'!FC68=12,12,IF('Vessel List B'!FC68=13,13,IF('Vessel List B'!FC68=14,14,IF('Vessel List B'!FC68=15,15,IF('Vessel List B'!FC68=16,16,0)))))))))))))))))=0," ",VALUE(IF('Vessel List B'!FC68=1,1,IF('Vessel List B'!FC68=2,2,IF('Vessel List B'!FC68=3,3,IF('Vessel List B'!FC68=4,4,IF('Vessel List B'!FC68=5,5,IF('Vessel List B'!FC68=6,6,IF('Vessel List B'!FC68=7,7,IF('Vessel List B'!FC68=8,8,IF('Vessel List B'!FC68=9,9,IF('Vessel List B'!FC68=10,10,IF('Vessel List B'!FC68=11,11,IF('Vessel List B'!FC68=12,12,IF('Vessel List B'!FC68=13,13,IF('Vessel List B'!FC68=14,14,IF('Vessel List B'!FC68=15,15,IF('Vessel List B'!FC68=16,16,0))))))))))))))))))</f>
        <v xml:space="preserve"> </v>
      </c>
      <c r="HT69" s="154"/>
      <c r="HU69" s="158"/>
      <c r="HV69" s="390" t="str">
        <f t="shared" si="64"/>
        <v/>
      </c>
      <c r="HW69" s="158"/>
      <c r="HX69" s="137"/>
      <c r="HY69" s="388" t="str">
        <f t="shared" si="65"/>
        <v/>
      </c>
      <c r="HZ69" s="157" t="str">
        <f>IF(VALUE(IF('Vessel List B'!FP68=1,1,IF('Vessel List B'!FP68=2,2,IF('Vessel List B'!FP68=3,3,IF('Vessel List B'!FP68=4,4,IF('Vessel List B'!FP68=5,5,IF('Vessel List B'!FP68=6,6,IF('Vessel List B'!FP68=7,7,IF('Vessel List B'!FP68=8,8,IF('Vessel List B'!FP68=9,9,IF('Vessel List B'!FP68=10,10,IF('Vessel List B'!FP68=11,11,IF('Vessel List B'!FP68=12,12,IF('Vessel List B'!FP68=13,13,IF('Vessel List B'!FP68=14,14,IF('Vessel List B'!FP68=15,15,IF('Vessel List B'!FP68=16,16,0)))))))))))))))))=0," ",VALUE(IF('Vessel List B'!FP68=1,1,IF('Vessel List B'!FP68=2,2,IF('Vessel List B'!FP68=3,3,IF('Vessel List B'!FP68=4,4,IF('Vessel List B'!FP68=5,5,IF('Vessel List B'!FP68=6,6,IF('Vessel List B'!FP68=7,7,IF('Vessel List B'!FP68=8,8,IF('Vessel List B'!FP68=9,9,IF('Vessel List B'!FP68=10,10,IF('Vessel List B'!FP68=11,11,IF('Vessel List B'!FP68=12,12,IF('Vessel List B'!FP68=13,13,IF('Vessel List B'!FP68=14,14,IF('Vessel List B'!FP68=15,15,IF('Vessel List B'!FP68=16,16,0))))))))))))))))))</f>
        <v xml:space="preserve"> </v>
      </c>
      <c r="IA69" s="154"/>
      <c r="IB69" s="158"/>
      <c r="IC69" s="390" t="str">
        <f t="shared" si="66"/>
        <v/>
      </c>
      <c r="ID69" s="158"/>
      <c r="IE69" s="137"/>
      <c r="IF69" s="388" t="str">
        <f t="shared" si="67"/>
        <v/>
      </c>
      <c r="IG69" s="157" t="str">
        <f>IF(VALUE(IF('Vessel List B'!GC68=1,1,IF('Vessel List B'!GC68=2,2,IF('Vessel List B'!GC68=3,3,IF('Vessel List B'!GC68=4,4,IF('Vessel List B'!GC68=5,5,IF('Vessel List B'!GC68=6,6,IF('Vessel List B'!GC68=7,7,IF('Vessel List B'!GC68=8,8,IF('Vessel List B'!GC68=9,9,IF('Vessel List B'!GC68=10,10,IF('Vessel List B'!GC68=11,11,IF('Vessel List B'!GC68=12,12,IF('Vessel List B'!GC68=13,13,IF('Vessel List B'!GC68=14,14,IF('Vessel List B'!GC68=15,15,IF('Vessel List B'!GC68=16,16,0)))))))))))))))))=0," ",VALUE(IF('Vessel List B'!GC68=1,1,IF('Vessel List B'!GC68=2,2,IF('Vessel List B'!GC68=3,3,IF('Vessel List B'!GC68=4,4,IF('Vessel List B'!GC68=5,5,IF('Vessel List B'!GC68=6,6,IF('Vessel List B'!GC68=7,7,IF('Vessel List B'!GC68=8,8,IF('Vessel List B'!GC68=9,9,IF('Vessel List B'!GC68=10,10,IF('Vessel List B'!GC68=11,11,IF('Vessel List B'!GC68=12,12,IF('Vessel List B'!GC68=13,13,IF('Vessel List B'!GC68=14,14,IF('Vessel List B'!GC68=15,15,IF('Vessel List B'!GC68=16,16,0))))))))))))))))))</f>
        <v xml:space="preserve"> </v>
      </c>
      <c r="IH69" s="154"/>
      <c r="II69" s="158"/>
      <c r="IJ69" s="390" t="str">
        <f t="shared" si="68"/>
        <v/>
      </c>
      <c r="IK69" s="158"/>
      <c r="IL69" s="137"/>
      <c r="IM69" s="388" t="str">
        <f t="shared" si="69"/>
        <v/>
      </c>
      <c r="IN69" s="157" t="str">
        <f>IF(VALUE(IF('Vessel List B'!GP68=1,1,IF('Vessel List B'!GP68=2,2,IF('Vessel List B'!GP68=3,3,IF('Vessel List B'!GP68=4,4,IF('Vessel List B'!GP68=5,5,IF('Vessel List B'!GP68=6,6,IF('Vessel List B'!GP68=7,7,IF('Vessel List B'!GP68=8,8,IF('Vessel List B'!GP68=9,9,IF('Vessel List B'!GP68=10,10,IF('Vessel List B'!GP68=11,11,IF('Vessel List B'!GP68=12,12,IF('Vessel List B'!GP68=13,13,IF('Vessel List B'!GP68=14,14,IF('Vessel List B'!GP68=15,15,IF('Vessel List B'!GP68=16,16,0)))))))))))))))))=0," ",VALUE(IF('Vessel List B'!GP68=1,1,IF('Vessel List B'!GP68=2,2,IF('Vessel List B'!GP68=3,3,IF('Vessel List B'!GP68=4,4,IF('Vessel List B'!GP68=5,5,IF('Vessel List B'!GP68=6,6,IF('Vessel List B'!GP68=7,7,IF('Vessel List B'!GP68=8,8,IF('Vessel List B'!GP68=9,9,IF('Vessel List B'!GP68=10,10,IF('Vessel List B'!GP68=11,11,IF('Vessel List B'!GP68=12,12,IF('Vessel List B'!GP68=13,13,IF('Vessel List B'!GP68=14,14,IF('Vessel List B'!GP68=15,15,IF('Vessel List B'!GP68=16,16,0))))))))))))))))))</f>
        <v xml:space="preserve"> </v>
      </c>
      <c r="IO69" s="154"/>
      <c r="IP69" s="158"/>
      <c r="IQ69" s="390" t="str">
        <f t="shared" si="70"/>
        <v/>
      </c>
      <c r="IR69" s="158"/>
      <c r="IS69" s="137"/>
      <c r="IT69" s="388" t="str">
        <f t="shared" si="71"/>
        <v/>
      </c>
      <c r="IU69" s="157" t="str">
        <f>IF(VALUE(IF('Vessel List B'!HC68=1,1,IF('Vessel List B'!HC68=2,2,IF('Vessel List B'!HC68=3,3,IF('Vessel List B'!HC68=4,4,IF('Vessel List B'!HC68=5,5,IF('Vessel List B'!HC68=6,6,IF('Vessel List B'!HC68=7,7,IF('Vessel List B'!HC68=8,8,IF('Vessel List B'!HC68=9,9,IF('Vessel List B'!HC68=10,10,IF('Vessel List B'!HC68=11,11,IF('Vessel List B'!HC68=12,12,IF('Vessel List B'!HC68=13,13,IF('Vessel List B'!HC68=14,14,IF('Vessel List B'!HC68=15,15,IF('Vessel List B'!HC68=16,16,0)))))))))))))))))=0," ",VALUE(IF('Vessel List B'!HC68=1,1,IF('Vessel List B'!HC68=2,2,IF('Vessel List B'!HC68=3,3,IF('Vessel List B'!HC68=4,4,IF('Vessel List B'!HC68=5,5,IF('Vessel List B'!HC68=6,6,IF('Vessel List B'!HC68=7,7,IF('Vessel List B'!HC68=8,8,IF('Vessel List B'!HC68=9,9,IF('Vessel List B'!HC68=10,10,IF('Vessel List B'!HC68=11,11,IF('Vessel List B'!HC68=12,12,IF('Vessel List B'!HC68=13,13,IF('Vessel List B'!HC68=14,14,IF('Vessel List B'!HC68=15,15,IF('Vessel List B'!HC68=16,16,0))))))))))))))))))</f>
        <v xml:space="preserve"> </v>
      </c>
      <c r="IV69" s="154"/>
      <c r="IW69" s="158"/>
      <c r="IX69" s="390" t="str">
        <f t="shared" si="72"/>
        <v/>
      </c>
      <c r="IY69" s="158"/>
      <c r="IZ69" s="137"/>
      <c r="JA69" s="388" t="str">
        <f t="shared" si="73"/>
        <v/>
      </c>
      <c r="JB69" s="157" t="str">
        <f>IF(VALUE(IF('Vessel List B'!HP68=1,1,IF('Vessel List B'!HP68=2,2,IF('Vessel List B'!HP68=3,3,IF('Vessel List B'!HP68=4,4,IF('Vessel List B'!HP68=5,5,IF('Vessel List B'!HP68=6,6,IF('Vessel List B'!HP68=7,7,IF('Vessel List B'!HP68=8,8,IF('Vessel List B'!HP68=9,9,IF('Vessel List B'!HP68=10,10,IF('Vessel List B'!HP68=11,11,IF('Vessel List B'!HP68=12,12,IF('Vessel List B'!HP68=13,13,IF('Vessel List B'!HP68=14,14,IF('Vessel List B'!HP68=15,15,IF('Vessel List B'!HP68=16,16,0)))))))))))))))))=0," ",VALUE(IF('Vessel List B'!HP68=1,1,IF('Vessel List B'!HP68=2,2,IF('Vessel List B'!HP68=3,3,IF('Vessel List B'!HP68=4,4,IF('Vessel List B'!HP68=5,5,IF('Vessel List B'!HP68=6,6,IF('Vessel List B'!HP68=7,7,IF('Vessel List B'!HP68=8,8,IF('Vessel List B'!HP68=9,9,IF('Vessel List B'!HP68=10,10,IF('Vessel List B'!HP68=11,11,IF('Vessel List B'!HP68=12,12,IF('Vessel List B'!HP68=13,13,IF('Vessel List B'!HP68=14,14,IF('Vessel List B'!HP68=15,15,IF('Vessel List B'!HP68=16,16,0))))))))))))))))))</f>
        <v xml:space="preserve"> </v>
      </c>
      <c r="JC69" s="154"/>
      <c r="JD69" s="158"/>
      <c r="JE69" s="390" t="str">
        <f t="shared" si="74"/>
        <v/>
      </c>
      <c r="JF69" s="158"/>
      <c r="JG69" s="137"/>
      <c r="JH69" s="388" t="str">
        <f t="shared" si="75"/>
        <v/>
      </c>
      <c r="JI69" s="157" t="str">
        <f>IF(VALUE(IF('Vessel List B'!IC68=1,1,IF('Vessel List B'!IC68=2,2,IF('Vessel List B'!IC68=3,3,IF('Vessel List B'!IC68=4,4,IF('Vessel List B'!IC68=5,5,IF('Vessel List B'!IC68=6,6,IF('Vessel List B'!IC68=7,7,IF('Vessel List B'!IC68=8,8,IF('Vessel List B'!IC68=9,9,IF('Vessel List B'!IC68=10,10,IF('Vessel List B'!IC68=11,11,IF('Vessel List B'!IC68=12,12,IF('Vessel List B'!IC68=13,13,IF('Vessel List B'!IC68=14,14,IF('Vessel List B'!IC68=15,15,IF('Vessel List B'!IC68=16,16,0)))))))))))))))))=0," ",VALUE(IF('Vessel List B'!IC68=1,1,IF('Vessel List B'!IC68=2,2,IF('Vessel List B'!IC68=3,3,IF('Vessel List B'!IC68=4,4,IF('Vessel List B'!IC68=5,5,IF('Vessel List B'!IC68=6,6,IF('Vessel List B'!IC68=7,7,IF('Vessel List B'!IC68=8,8,IF('Vessel List B'!IC68=9,9,IF('Vessel List B'!IC68=10,10,IF('Vessel List B'!IC68=11,11,IF('Vessel List B'!IC68=12,12,IF('Vessel List B'!IC68=13,13,IF('Vessel List B'!IC68=14,14,IF('Vessel List B'!IC68=15,15,IF('Vessel List B'!IC68=16,16,0))))))))))))))))))</f>
        <v xml:space="preserve"> </v>
      </c>
      <c r="JJ69" s="154"/>
      <c r="JK69" s="158"/>
      <c r="JL69" s="390" t="str">
        <f t="shared" si="76"/>
        <v/>
      </c>
      <c r="JM69" s="158"/>
      <c r="JN69" s="137"/>
      <c r="JO69" s="388" t="str">
        <f t="shared" si="77"/>
        <v/>
      </c>
      <c r="JP69" s="157" t="str">
        <f>IF(VALUE(IF('Vessel List B'!IP68=1,1,IF('Vessel List B'!IP68=2,2,IF('Vessel List B'!IP68=3,3,IF('Vessel List B'!IP68=4,4,IF('Vessel List B'!IP68=5,5,IF('Vessel List B'!IP68=6,6,IF('Vessel List B'!IP68=7,7,IF('Vessel List B'!IP68=8,8,IF('Vessel List B'!IP68=9,9,IF('Vessel List B'!IP68=10,10,IF('Vessel List B'!IP68=11,11,IF('Vessel List B'!IP68=12,12,IF('Vessel List B'!IP68=13,13,IF('Vessel List B'!IP68=14,14,IF('Vessel List B'!IP68=15,15,IF('Vessel List B'!IP68=16,16,0)))))))))))))))))=0," ",VALUE(IF('Vessel List B'!IP68=1,1,IF('Vessel List B'!IP68=2,2,IF('Vessel List B'!IP68=3,3,IF('Vessel List B'!IP68=4,4,IF('Vessel List B'!IP68=5,5,IF('Vessel List B'!IP68=6,6,IF('Vessel List B'!IP68=7,7,IF('Vessel List B'!IP68=8,8,IF('Vessel List B'!IP68=9,9,IF('Vessel List B'!IP68=10,10,IF('Vessel List B'!IP68=11,11,IF('Vessel List B'!IP68=12,12,IF('Vessel List B'!IP68=13,13,IF('Vessel List B'!IP68=14,14,IF('Vessel List B'!IP68=15,15,IF('Vessel List B'!IP68=16,16,0))))))))))))))))))</f>
        <v xml:space="preserve"> </v>
      </c>
      <c r="JQ69" s="154"/>
      <c r="JR69" s="158"/>
      <c r="JS69" s="390" t="str">
        <f t="shared" si="78"/>
        <v/>
      </c>
      <c r="JT69" s="158"/>
      <c r="JU69" s="137"/>
      <c r="JV69" s="397" t="str">
        <f t="shared" si="79"/>
        <v/>
      </c>
      <c r="JW69" s="403"/>
    </row>
    <row r="70" spans="1:283" ht="15" x14ac:dyDescent="0.25">
      <c r="A70" s="132">
        <f>'Vessel List A'!B69</f>
        <v>41644</v>
      </c>
      <c r="B70" s="157" t="str">
        <f>IF(VALUE(IF('Vessel List A'!C69=1,1,IF('Vessel List A'!C69=2,2,IF('Vessel List A'!C69=3,3,IF('Vessel List A'!C69=4,4,IF('Vessel List A'!C69=5,5,IF('Vessel List A'!C69=6,6,IF('Vessel List A'!C69=7,7,IF('Vessel List A'!C69=8,8,IF('Vessel List A'!C69=9,9,IF('Vessel List A'!C69=10,10,IF('Vessel List A'!C69=11,11,IF('Vessel List A'!C69=12,12,IF('Vessel List A'!C69=13,13,IF('Vessel List A'!C69=14,14,IF('Vessel List A'!C69=15,15,IF('Vessel List A'!C69=16,16,0)))))))))))))))))=0," ",VALUE(IF('Vessel List A'!C69=1,1,IF('Vessel List A'!C69=2,2,IF('Vessel List A'!C69=3,3,IF('Vessel List A'!C69=4,4,IF('Vessel List A'!C69=5,5,IF('Vessel List A'!C69=6,6,IF('Vessel List A'!C69=7,7,IF('Vessel List A'!C69=8,8,IF('Vessel List A'!C69=9,9,IF('Vessel List A'!C69=10,10,IF('Vessel List A'!C69=11,11,IF('Vessel List A'!C69=12,12,IF('Vessel List A'!C69=13,13,IF('Vessel List A'!C69=14,14,IF('Vessel List A'!C69=15,15,IF('Vessel List A'!C69=16,16,0))))))))))))))))))</f>
        <v xml:space="preserve"> </v>
      </c>
      <c r="C70" s="154"/>
      <c r="D70" s="158"/>
      <c r="E70" s="390" t="str">
        <f t="shared" si="0"/>
        <v/>
      </c>
      <c r="F70" s="158"/>
      <c r="G70" s="137"/>
      <c r="H70" s="388" t="str">
        <f t="shared" si="1"/>
        <v/>
      </c>
      <c r="I70" s="157" t="str">
        <f>IF(VALUE(IF('Vessel List A'!P69=1,1,IF('Vessel List A'!P69=2,2,IF('Vessel List A'!P69=3,3,IF('Vessel List A'!P69=4,4,IF('Vessel List A'!P69=5,5,IF('Vessel List A'!P69=6,6,IF('Vessel List A'!P69=7,7,IF('Vessel List A'!P69=8,8,IF('Vessel List A'!P69=9,9,IF('Vessel List A'!P69=10,10,IF('Vessel List A'!P69=11,11,IF('Vessel List A'!P69=12,12,IF('Vessel List A'!P69=13,13,IF('Vessel List A'!P69=14,14,IF('Vessel List A'!P69=15,15,IF('Vessel List A'!P69=16,16,0)))))))))))))))))=0," ",VALUE(IF('Vessel List A'!P69=1,1,IF('Vessel List A'!P69=2,2,IF('Vessel List A'!P69=3,3,IF('Vessel List A'!P69=4,4,IF('Vessel List A'!P69=5,5,IF('Vessel List A'!P69=6,6,IF('Vessel List A'!P69=7,7,IF('Vessel List A'!P69=8,8,IF('Vessel List A'!P69=9,9,IF('Vessel List A'!P69=10,10,IF('Vessel List A'!P69=11,11,IF('Vessel List A'!P69=12,12,IF('Vessel List A'!P69=13,13,IF('Vessel List A'!P69=14,14,IF('Vessel List A'!P69=15,15,IF('Vessel List A'!P69=16,16,0))))))))))))))))))</f>
        <v xml:space="preserve"> </v>
      </c>
      <c r="J70" s="154"/>
      <c r="K70" s="158"/>
      <c r="L70" s="390" t="str">
        <f t="shared" si="2"/>
        <v/>
      </c>
      <c r="M70" s="158"/>
      <c r="N70" s="137"/>
      <c r="O70" s="388" t="str">
        <f t="shared" si="3"/>
        <v/>
      </c>
      <c r="P70" s="157" t="str">
        <f>IF(VALUE(IF('Vessel List A'!AC69=1,1,IF('Vessel List A'!AC69=2,2,IF('Vessel List A'!AC69=3,3,IF('Vessel List A'!AC69=4,4,IF('Vessel List A'!AC69=5,5,IF('Vessel List A'!AC69=6,6,IF('Vessel List A'!AC69=7,7,IF('Vessel List A'!AC69=8,8,IF('Vessel List A'!AC69=9,9,IF('Vessel List A'!AC69=10,10,IF('Vessel List A'!AC69=11,11,IF('Vessel List A'!AC69=12,12,IF('Vessel List A'!AC69=13,13,IF('Vessel List A'!AC69=14,14,IF('Vessel List A'!AC69=15,15,IF('Vessel List A'!AC69=16,16,0)))))))))))))))))=0," ",VALUE(IF('Vessel List A'!AC69=1,1,IF('Vessel List A'!AC69=2,2,IF('Vessel List A'!AC69=3,3,IF('Vessel List A'!AC69=4,4,IF('Vessel List A'!AC69=5,5,IF('Vessel List A'!AC69=6,6,IF('Vessel List A'!AC69=7,7,IF('Vessel List A'!AC69=8,8,IF('Vessel List A'!AC69=9,9,IF('Vessel List A'!AC69=10,10,IF('Vessel List A'!AC69=11,11,IF('Vessel List A'!AC69=12,12,IF('Vessel List A'!AC69=13,13,IF('Vessel List A'!AC69=14,14,IF('Vessel List A'!AC69=15,15,IF('Vessel List A'!AC69=16,16,0))))))))))))))))))</f>
        <v xml:space="preserve"> </v>
      </c>
      <c r="Q70" s="154"/>
      <c r="R70" s="158"/>
      <c r="S70" s="390" t="str">
        <f t="shared" si="4"/>
        <v/>
      </c>
      <c r="T70" s="158"/>
      <c r="U70" s="137"/>
      <c r="V70" s="388" t="str">
        <f t="shared" si="5"/>
        <v/>
      </c>
      <c r="W70" s="157" t="str">
        <f>IF(VALUE(IF('Vessel List A'!AP69=1,1,IF('Vessel List A'!AP69=2,2,IF('Vessel List A'!AP69=3,3,IF('Vessel List A'!AP69=4,4,IF('Vessel List A'!AP69=5,5,IF('Vessel List A'!AP69=6,6,IF('Vessel List A'!AP69=7,7,IF('Vessel List A'!AP69=8,8,IF('Vessel List A'!AP69=9,9,IF('Vessel List A'!AP69=10,10,IF('Vessel List A'!AP69=11,11,IF('Vessel List A'!AP69=12,12,IF('Vessel List A'!AP69=13,13,IF('Vessel List A'!AP69=14,14,IF('Vessel List A'!AP69=15,15,IF('Vessel List A'!AP69=16,16,0)))))))))))))))))=0," ",VALUE(IF('Vessel List A'!AP69=1,1,IF('Vessel List A'!AP69=2,2,IF('Vessel List A'!AP69=3,3,IF('Vessel List A'!AP69=4,4,IF('Vessel List A'!AP69=5,5,IF('Vessel List A'!AP69=6,6,IF('Vessel List A'!AP69=7,7,IF('Vessel List A'!AP69=8,8,IF('Vessel List A'!AP69=9,9,IF('Vessel List A'!AP69=10,10,IF('Vessel List A'!AP69=11,11,IF('Vessel List A'!AP69=12,12,IF('Vessel List A'!AP69=13,13,IF('Vessel List A'!AP69=14,14,IF('Vessel List A'!AP69=15,15,IF('Vessel List A'!AP69=16,16,0))))))))))))))))))</f>
        <v xml:space="preserve"> </v>
      </c>
      <c r="X70" s="154"/>
      <c r="Y70" s="158"/>
      <c r="Z70" s="390" t="str">
        <f t="shared" si="6"/>
        <v/>
      </c>
      <c r="AA70" s="158"/>
      <c r="AB70" s="137"/>
      <c r="AC70" s="388" t="str">
        <f t="shared" si="7"/>
        <v/>
      </c>
      <c r="AD70" s="157" t="str">
        <f>IF(VALUE(IF('Vessel List A'!BC69=1,1,IF('Vessel List A'!BC69=2,2,IF('Vessel List A'!BC69=3,3,IF('Vessel List A'!BC69=4,4,IF('Vessel List A'!BC69=5,5,IF('Vessel List A'!BC69=6,6,IF('Vessel List A'!BC69=7,7,IF('Vessel List A'!BC69=8,8,IF('Vessel List A'!BC69=9,9,IF('Vessel List A'!BC69=10,10,IF('Vessel List A'!BC69=11,11,IF('Vessel List A'!BC69=12,12,IF('Vessel List A'!BC69=13,13,IF('Vessel List A'!BC69=14,14,IF('Vessel List A'!BC69=15,15,IF('Vessel List A'!BC69=16,16,0)))))))))))))))))=0," ",VALUE(IF('Vessel List A'!BC69=1,1,IF('Vessel List A'!BC69=2,2,IF('Vessel List A'!BC69=3,3,IF('Vessel List A'!BC69=4,4,IF('Vessel List A'!BC69=5,5,IF('Vessel List A'!BC69=6,6,IF('Vessel List A'!BC69=7,7,IF('Vessel List A'!BC69=8,8,IF('Vessel List A'!BC69=9,9,IF('Vessel List A'!BC69=10,10,IF('Vessel List A'!BC69=11,11,IF('Vessel List A'!BC69=12,12,IF('Vessel List A'!BC69=13,13,IF('Vessel List A'!BC69=14,14,IF('Vessel List A'!BC69=15,15,IF('Vessel List A'!BC69=16,16,0))))))))))))))))))</f>
        <v xml:space="preserve"> </v>
      </c>
      <c r="AE70" s="154"/>
      <c r="AF70" s="158"/>
      <c r="AG70" s="390" t="str">
        <f t="shared" si="8"/>
        <v/>
      </c>
      <c r="AH70" s="158"/>
      <c r="AI70" s="137"/>
      <c r="AJ70" s="388" t="str">
        <f t="shared" si="9"/>
        <v/>
      </c>
      <c r="AK70" s="157" t="str">
        <f>IF(VALUE(IF('Vessel List A'!BP69=1,1,IF('Vessel List A'!BP69=2,2,IF('Vessel List A'!BP69=3,3,IF('Vessel List A'!BP69=4,4,IF('Vessel List A'!BP69=5,5,IF('Vessel List A'!BP69=6,6,IF('Vessel List A'!BP69=7,7,IF('Vessel List A'!BP69=8,8,IF('Vessel List A'!BP69=9,9,IF('Vessel List A'!BP69=10,10,IF('Vessel List A'!BP69=11,11,IF('Vessel List A'!BP69=12,12,IF('Vessel List A'!BP69=13,13,IF('Vessel List A'!BP69=14,14,IF('Vessel List A'!BP69=15,15,IF('Vessel List A'!BP69=16,16,0)))))))))))))))))=0," ",VALUE(IF('Vessel List A'!BP69=1,1,IF('Vessel List A'!BP69=2,2,IF('Vessel List A'!BP69=3,3,IF('Vessel List A'!BP69=4,4,IF('Vessel List A'!BP69=5,5,IF('Vessel List A'!BP69=6,6,IF('Vessel List A'!BP69=7,7,IF('Vessel List A'!BP69=8,8,IF('Vessel List A'!BP69=9,9,IF('Vessel List A'!BP69=10,10,IF('Vessel List A'!BP69=11,11,IF('Vessel List A'!BP69=12,12,IF('Vessel List A'!BP69=13,13,IF('Vessel List A'!BP69=14,14,IF('Vessel List A'!BP69=15,15,IF('Vessel List A'!BP69=16,16,0))))))))))))))))))</f>
        <v xml:space="preserve"> </v>
      </c>
      <c r="AL70" s="154"/>
      <c r="AM70" s="158"/>
      <c r="AN70" s="390" t="str">
        <f t="shared" si="10"/>
        <v/>
      </c>
      <c r="AO70" s="158"/>
      <c r="AP70" s="137"/>
      <c r="AQ70" s="388" t="str">
        <f t="shared" si="11"/>
        <v/>
      </c>
      <c r="AR70" s="157" t="str">
        <f>IF(VALUE(IF('Vessel List A'!CC69=1,1,IF('Vessel List A'!CC69=2,2,IF('Vessel List A'!CC69=3,3,IF('Vessel List A'!CC69=4,4,IF('Vessel List A'!CC69=5,5,IF('Vessel List A'!CC69=6,6,IF('Vessel List A'!CC69=7,7,IF('Vessel List A'!CC69=8,8,IF('Vessel List A'!CC69=9,9,IF('Vessel List A'!CC69=10,10,IF('Vessel List A'!CC69=11,11,IF('Vessel List A'!CC69=12,12,IF('Vessel List A'!CC69=13,13,IF('Vessel List A'!CC69=14,14,IF('Vessel List A'!CC69=15,15,IF('Vessel List A'!CC69=16,16,0)))))))))))))))))=0," ",VALUE(IF('Vessel List A'!CC69=1,1,IF('Vessel List A'!CC69=2,2,IF('Vessel List A'!CC69=3,3,IF('Vessel List A'!CC69=4,4,IF('Vessel List A'!CC69=5,5,IF('Vessel List A'!CC69=6,6,IF('Vessel List A'!CC69=7,7,IF('Vessel List A'!CC69=8,8,IF('Vessel List A'!CC69=9,9,IF('Vessel List A'!CC69=10,10,IF('Vessel List A'!CC69=11,11,IF('Vessel List A'!CC69=12,12,IF('Vessel List A'!CC69=13,13,IF('Vessel List A'!CC69=14,14,IF('Vessel List A'!CC69=15,15,IF('Vessel List A'!CC69=16,16,0))))))))))))))))))</f>
        <v xml:space="preserve"> </v>
      </c>
      <c r="AS70" s="154"/>
      <c r="AT70" s="158"/>
      <c r="AU70" s="390" t="str">
        <f t="shared" si="12"/>
        <v/>
      </c>
      <c r="AV70" s="158"/>
      <c r="AW70" s="137"/>
      <c r="AX70" s="388" t="str">
        <f t="shared" si="13"/>
        <v/>
      </c>
      <c r="AY70" s="157" t="str">
        <f>IF(VALUE(IF('Vessel List A'!CP69=1,1,IF('Vessel List A'!CP69=2,2,IF('Vessel List A'!CP69=3,3,IF('Vessel List A'!CP69=4,4,IF('Vessel List A'!CP69=5,5,IF('Vessel List A'!CP69=6,6,IF('Vessel List A'!CP69=7,7,IF('Vessel List A'!CP69=8,8,IF('Vessel List A'!CP69=9,9,IF('Vessel List A'!CP69=10,10,IF('Vessel List A'!CP69=11,11,IF('Vessel List A'!CP69=12,12,IF('Vessel List A'!CP69=13,13,IF('Vessel List A'!CP69=14,14,IF('Vessel List A'!CP69=15,15,IF('Vessel List A'!CP69=16,16,0)))))))))))))))))=0," ",VALUE(IF('Vessel List A'!CP69=1,1,IF('Vessel List A'!CP69=2,2,IF('Vessel List A'!CP69=3,3,IF('Vessel List A'!CP69=4,4,IF('Vessel List A'!CP69=5,5,IF('Vessel List A'!CP69=6,6,IF('Vessel List A'!CP69=7,7,IF('Vessel List A'!CP69=8,8,IF('Vessel List A'!CP69=9,9,IF('Vessel List A'!CP69=10,10,IF('Vessel List A'!CP69=11,11,IF('Vessel List A'!CP69=12,12,IF('Vessel List A'!CP69=13,13,IF('Vessel List A'!CP69=14,14,IF('Vessel List A'!CP69=15,15,IF('Vessel List A'!CP69=16,16,0))))))))))))))))))</f>
        <v xml:space="preserve"> </v>
      </c>
      <c r="AZ70" s="154"/>
      <c r="BA70" s="158"/>
      <c r="BB70" s="390" t="str">
        <f t="shared" si="14"/>
        <v/>
      </c>
      <c r="BC70" s="158"/>
      <c r="BD70" s="137"/>
      <c r="BE70" s="388" t="str">
        <f t="shared" si="15"/>
        <v/>
      </c>
      <c r="BF70" s="157" t="str">
        <f>IF(VALUE(IF('Vessel List A'!DC69=1,1,IF('Vessel List A'!DC69=2,2,IF('Vessel List A'!DC69=3,3,IF('Vessel List A'!DC69=4,4,IF('Vessel List A'!DC69=5,5,IF('Vessel List A'!DC69=6,6,IF('Vessel List A'!DC69=7,7,IF('Vessel List A'!DC69=8,8,IF('Vessel List A'!DC69=9,9,IF('Vessel List A'!DC69=10,10,IF('Vessel List A'!DC69=11,11,IF('Vessel List A'!DC69=12,12,IF('Vessel List A'!DC69=13,13,IF('Vessel List A'!DC69=14,14,IF('Vessel List A'!DC69=15,15,IF('Vessel List A'!DC69=16,16,0)))))))))))))))))=0," ",VALUE(IF('Vessel List A'!DC69=1,1,IF('Vessel List A'!DC69=2,2,IF('Vessel List A'!DC69=3,3,IF('Vessel List A'!DC69=4,4,IF('Vessel List A'!DC69=5,5,IF('Vessel List A'!DC69=6,6,IF('Vessel List A'!DC69=7,7,IF('Vessel List A'!DC69=8,8,IF('Vessel List A'!DC69=9,9,IF('Vessel List A'!DC69=10,10,IF('Vessel List A'!DC69=11,11,IF('Vessel List A'!DC69=12,12,IF('Vessel List A'!DC69=13,13,IF('Vessel List A'!DC69=14,14,IF('Vessel List A'!DC69=15,15,IF('Vessel List A'!DC69=16,16,0))))))))))))))))))</f>
        <v xml:space="preserve"> </v>
      </c>
      <c r="BG70" s="154"/>
      <c r="BH70" s="158"/>
      <c r="BI70" s="390" t="str">
        <f t="shared" si="16"/>
        <v/>
      </c>
      <c r="BJ70" s="158"/>
      <c r="BK70" s="137"/>
      <c r="BL70" s="388" t="str">
        <f t="shared" si="17"/>
        <v/>
      </c>
      <c r="BM70" s="157" t="str">
        <f>IF(VALUE(IF('Vessel List A'!DP69=1,1,IF('Vessel List A'!DP69=2,2,IF('Vessel List A'!DP69=3,3,IF('Vessel List A'!DP69=4,4,IF('Vessel List A'!DP69=5,5,IF('Vessel List A'!DP69=6,6,IF('Vessel List A'!DP69=7,7,IF('Vessel List A'!DP69=8,8,IF('Vessel List A'!DP69=9,9,IF('Vessel List A'!DP69=10,10,IF('Vessel List A'!DP69=11,11,IF('Vessel List A'!DP69=12,12,IF('Vessel List A'!DP69=13,13,IF('Vessel List A'!DP69=14,14,IF('Vessel List A'!DP69=15,15,IF('Vessel List A'!DP69=16,16,0)))))))))))))))))=0," ",VALUE(IF('Vessel List A'!DP69=1,1,IF('Vessel List A'!DP69=2,2,IF('Vessel List A'!DP69=3,3,IF('Vessel List A'!DP69=4,4,IF('Vessel List A'!DP69=5,5,IF('Vessel List A'!DP69=6,6,IF('Vessel List A'!DP69=7,7,IF('Vessel List A'!DP69=8,8,IF('Vessel List A'!DP69=9,9,IF('Vessel List A'!DP69=10,10,IF('Vessel List A'!DP69=11,11,IF('Vessel List A'!DP69=12,12,IF('Vessel List A'!DP69=13,13,IF('Vessel List A'!DP69=14,14,IF('Vessel List A'!DP69=15,15,IF('Vessel List A'!DP69=16,16,0))))))))))))))))))</f>
        <v xml:space="preserve"> </v>
      </c>
      <c r="BN70" s="154"/>
      <c r="BO70" s="158"/>
      <c r="BP70" s="390" t="str">
        <f t="shared" si="18"/>
        <v/>
      </c>
      <c r="BQ70" s="158"/>
      <c r="BR70" s="137"/>
      <c r="BS70" s="388" t="str">
        <f t="shared" si="19"/>
        <v/>
      </c>
      <c r="BT70" s="157" t="str">
        <f>IF(VALUE(IF('Vessel List A'!EC69=1,1,IF('Vessel List A'!EC69=2,2,IF('Vessel List A'!EC69=3,3,IF('Vessel List A'!EC69=4,4,IF('Vessel List A'!EC69=5,5,IF('Vessel List A'!EC69=6,6,IF('Vessel List A'!EC69=7,7,IF('Vessel List A'!EC69=8,8,IF('Vessel List A'!EC69=9,9,IF('Vessel List A'!EC69=10,10,IF('Vessel List A'!EC69=11,11,IF('Vessel List A'!EC69=12,12,IF('Vessel List A'!EC69=13,13,IF('Vessel List A'!EC69=14,14,IF('Vessel List A'!EC69=15,15,IF('Vessel List A'!EC69=16,16,0)))))))))))))))))=0," ",VALUE(IF('Vessel List A'!EC69=1,1,IF('Vessel List A'!EC69=2,2,IF('Vessel List A'!EC69=3,3,IF('Vessel List A'!EC69=4,4,IF('Vessel List A'!EC69=5,5,IF('Vessel List A'!EC69=6,6,IF('Vessel List A'!EC69=7,7,IF('Vessel List A'!EC69=8,8,IF('Vessel List A'!EC69=9,9,IF('Vessel List A'!EC69=10,10,IF('Vessel List A'!EC69=11,11,IF('Vessel List A'!EC69=12,12,IF('Vessel List A'!EC69=13,13,IF('Vessel List A'!EC69=14,14,IF('Vessel List A'!EC69=15,15,IF('Vessel List A'!EC69=16,16,0))))))))))))))))))</f>
        <v xml:space="preserve"> </v>
      </c>
      <c r="BU70" s="154"/>
      <c r="BV70" s="158"/>
      <c r="BW70" s="390" t="str">
        <f t="shared" si="20"/>
        <v/>
      </c>
      <c r="BX70" s="158"/>
      <c r="BY70" s="137"/>
      <c r="BZ70" s="388" t="str">
        <f t="shared" si="21"/>
        <v/>
      </c>
      <c r="CA70" s="157" t="str">
        <f>IF(VALUE(IF('Vessel List A'!EP69=1,1,IF('Vessel List A'!EP69=2,2,IF('Vessel List A'!EP69=3,3,IF('Vessel List A'!EP69=4,4,IF('Vessel List A'!EP69=5,5,IF('Vessel List A'!EP69=6,6,IF('Vessel List A'!EP69=7,7,IF('Vessel List A'!EP69=8,8,IF('Vessel List A'!EP69=9,9,IF('Vessel List A'!EP69=10,10,IF('Vessel List A'!EP69=11,11,IF('Vessel List A'!EP69=12,12,IF('Vessel List A'!EP69=13,13,IF('Vessel List A'!EP69=14,14,IF('Vessel List A'!EP69=15,15,IF('Vessel List A'!EP69=16,16,0)))))))))))))))))=0," ",VALUE(IF('Vessel List A'!EP69=1,1,IF('Vessel List A'!EP69=2,2,IF('Vessel List A'!EP69=3,3,IF('Vessel List A'!EP69=4,4,IF('Vessel List A'!EP69=5,5,IF('Vessel List A'!EP69=6,6,IF('Vessel List A'!EP69=7,7,IF('Vessel List A'!EP69=8,8,IF('Vessel List A'!EP69=9,9,IF('Vessel List A'!EP69=10,10,IF('Vessel List A'!EP69=11,11,IF('Vessel List A'!EP69=12,12,IF('Vessel List A'!EP69=13,13,IF('Vessel List A'!EP69=14,14,IF('Vessel List A'!EP69=15,15,IF('Vessel List A'!EP69=16,16,0))))))))))))))))))</f>
        <v xml:space="preserve"> </v>
      </c>
      <c r="CB70" s="154"/>
      <c r="CC70" s="158"/>
      <c r="CD70" s="390" t="str">
        <f t="shared" si="22"/>
        <v/>
      </c>
      <c r="CE70" s="158"/>
      <c r="CF70" s="137"/>
      <c r="CG70" s="388" t="str">
        <f t="shared" si="23"/>
        <v/>
      </c>
      <c r="CH70" s="157" t="str">
        <f>IF(VALUE(IF('Vessel List A'!FC69=1,1,IF('Vessel List A'!FC69=2,2,IF('Vessel List A'!FC69=3,3,IF('Vessel List A'!FC69=4,4,IF('Vessel List A'!FC69=5,5,IF('Vessel List A'!FC69=6,6,IF('Vessel List A'!FC69=7,7,IF('Vessel List A'!FC69=8,8,IF('Vessel List A'!FC69=9,9,IF('Vessel List A'!FC69=10,10,IF('Vessel List A'!FC69=11,11,IF('Vessel List A'!FC69=12,12,IF('Vessel List A'!FC69=13,13,IF('Vessel List A'!FC69=14,14,IF('Vessel List A'!FC69=15,15,IF('Vessel List A'!FC69=16,16,0)))))))))))))))))=0," ",VALUE(IF('Vessel List A'!FC69=1,1,IF('Vessel List A'!FC69=2,2,IF('Vessel List A'!FC69=3,3,IF('Vessel List A'!FC69=4,4,IF('Vessel List A'!FC69=5,5,IF('Vessel List A'!FC69=6,6,IF('Vessel List A'!FC69=7,7,IF('Vessel List A'!FC69=8,8,IF('Vessel List A'!FC69=9,9,IF('Vessel List A'!FC69=10,10,IF('Vessel List A'!FC69=11,11,IF('Vessel List A'!FC69=12,12,IF('Vessel List A'!FC69=13,13,IF('Vessel List A'!FC69=14,14,IF('Vessel List A'!FC69=15,15,IF('Vessel List A'!FC69=16,16,0))))))))))))))))))</f>
        <v xml:space="preserve"> </v>
      </c>
      <c r="CI70" s="154"/>
      <c r="CJ70" s="158"/>
      <c r="CK70" s="390" t="str">
        <f t="shared" si="24"/>
        <v/>
      </c>
      <c r="CL70" s="158"/>
      <c r="CM70" s="137"/>
      <c r="CN70" s="388" t="str">
        <f t="shared" si="25"/>
        <v/>
      </c>
      <c r="CO70" s="157" t="str">
        <f>IF(VALUE(IF('Vessel List A'!FP69=1,1,IF('Vessel List A'!FP69=2,2,IF('Vessel List A'!FP69=3,3,IF('Vessel List A'!FP69=4,4,IF('Vessel List A'!FP69=5,5,IF('Vessel List A'!FP69=6,6,IF('Vessel List A'!FP69=7,7,IF('Vessel List A'!FP69=8,8,IF('Vessel List A'!FP69=9,9,IF('Vessel List A'!FP69=10,10,IF('Vessel List A'!FP69=11,11,IF('Vessel List A'!FP69=12,12,IF('Vessel List A'!FP69=13,13,IF('Vessel List A'!FP69=14,14,IF('Vessel List A'!FP69=15,15,IF('Vessel List A'!FP69=16,16,0)))))))))))))))))=0," ",VALUE(IF('Vessel List A'!FP69=1,1,IF('Vessel List A'!FP69=2,2,IF('Vessel List A'!FP69=3,3,IF('Vessel List A'!FP69=4,4,IF('Vessel List A'!FP69=5,5,IF('Vessel List A'!FP69=6,6,IF('Vessel List A'!FP69=7,7,IF('Vessel List A'!FP69=8,8,IF('Vessel List A'!FP69=9,9,IF('Vessel List A'!FP69=10,10,IF('Vessel List A'!FP69=11,11,IF('Vessel List A'!FP69=12,12,IF('Vessel List A'!FP69=13,13,IF('Vessel List A'!FP69=14,14,IF('Vessel List A'!FP69=15,15,IF('Vessel List A'!FP69=16,16,0))))))))))))))))))</f>
        <v xml:space="preserve"> </v>
      </c>
      <c r="CP70" s="154"/>
      <c r="CQ70" s="158"/>
      <c r="CR70" s="390" t="str">
        <f t="shared" si="26"/>
        <v/>
      </c>
      <c r="CS70" s="158"/>
      <c r="CT70" s="137"/>
      <c r="CU70" s="388" t="str">
        <f t="shared" si="27"/>
        <v/>
      </c>
      <c r="CV70" s="157" t="str">
        <f>IF(VALUE(IF('Vessel List A'!GC69=1,1,IF('Vessel List A'!GC69=2,2,IF('Vessel List A'!GC69=3,3,IF('Vessel List A'!GC69=4,4,IF('Vessel List A'!GC69=5,5,IF('Vessel List A'!GC69=6,6,IF('Vessel List A'!GC69=7,7,IF('Vessel List A'!GC69=8,8,IF('Vessel List A'!GC69=9,9,IF('Vessel List A'!GC69=10,10,IF('Vessel List A'!GC69=11,11,IF('Vessel List A'!GC69=12,12,IF('Vessel List A'!GC69=13,13,IF('Vessel List A'!GC69=14,14,IF('Vessel List A'!GC69=15,15,IF('Vessel List A'!GC69=16,16,0)))))))))))))))))=0," ",VALUE(IF('Vessel List A'!GC69=1,1,IF('Vessel List A'!GC69=2,2,IF('Vessel List A'!GC69=3,3,IF('Vessel List A'!GC69=4,4,IF('Vessel List A'!GC69=5,5,IF('Vessel List A'!GC69=6,6,IF('Vessel List A'!GC69=7,7,IF('Vessel List A'!GC69=8,8,IF('Vessel List A'!GC69=9,9,IF('Vessel List A'!GC69=10,10,IF('Vessel List A'!GC69=11,11,IF('Vessel List A'!GC69=12,12,IF('Vessel List A'!GC69=13,13,IF('Vessel List A'!GC69=14,14,IF('Vessel List A'!GC69=15,15,IF('Vessel List A'!GC69=16,16,0))))))))))))))))))</f>
        <v xml:space="preserve"> </v>
      </c>
      <c r="CW70" s="154"/>
      <c r="CX70" s="158"/>
      <c r="CY70" s="390" t="str">
        <f t="shared" si="28"/>
        <v/>
      </c>
      <c r="CZ70" s="158"/>
      <c r="DA70" s="137"/>
      <c r="DB70" s="388" t="str">
        <f t="shared" si="29"/>
        <v/>
      </c>
      <c r="DC70" s="157" t="str">
        <f>IF(VALUE(IF('Vessel List A'!GP69=1,1,IF('Vessel List A'!GP69=2,2,IF('Vessel List A'!GP69=3,3,IF('Vessel List A'!GP69=4,4,IF('Vessel List A'!GP69=5,5,IF('Vessel List A'!GP69=6,6,IF('Vessel List A'!GP69=7,7,IF('Vessel List A'!GP69=8,8,IF('Vessel List A'!GP69=9,9,IF('Vessel List A'!GP69=10,10,IF('Vessel List A'!GP69=11,11,IF('Vessel List A'!GP69=12,12,IF('Vessel List A'!GP69=13,13,IF('Vessel List A'!GP69=14,14,IF('Vessel List A'!GP69=15,15,IF('Vessel List A'!GP69=16,16,0)))))))))))))))))=0," ",VALUE(IF('Vessel List A'!GP69=1,1,IF('Vessel List A'!GP69=2,2,IF('Vessel List A'!GP69=3,3,IF('Vessel List A'!GP69=4,4,IF('Vessel List A'!GP69=5,5,IF('Vessel List A'!GP69=6,6,IF('Vessel List A'!GP69=7,7,IF('Vessel List A'!GP69=8,8,IF('Vessel List A'!GP69=9,9,IF('Vessel List A'!GP69=10,10,IF('Vessel List A'!GP69=11,11,IF('Vessel List A'!GP69=12,12,IF('Vessel List A'!GP69=13,13,IF('Vessel List A'!GP69=14,14,IF('Vessel List A'!GP69=15,15,IF('Vessel List A'!GP69=16,16,0))))))))))))))))))</f>
        <v xml:space="preserve"> </v>
      </c>
      <c r="DD70" s="154"/>
      <c r="DE70" s="158"/>
      <c r="DF70" s="390" t="str">
        <f t="shared" si="30"/>
        <v/>
      </c>
      <c r="DG70" s="158"/>
      <c r="DH70" s="137"/>
      <c r="DI70" s="388" t="str">
        <f t="shared" si="31"/>
        <v/>
      </c>
      <c r="DJ70" s="157" t="str">
        <f>IF(VALUE(IF('Vessel List A'!HC69=1,1,IF('Vessel List A'!HC69=2,2,IF('Vessel List A'!HC69=3,3,IF('Vessel List A'!HC69=4,4,IF('Vessel List A'!HC69=5,5,IF('Vessel List A'!HC69=6,6,IF('Vessel List A'!HC69=7,7,IF('Vessel List A'!HC69=8,8,IF('Vessel List A'!HC69=9,9,IF('Vessel List A'!HC69=10,10,IF('Vessel List A'!HC69=11,11,IF('Vessel List A'!HC69=12,12,IF('Vessel List A'!HC69=13,13,IF('Vessel List A'!HC69=14,14,IF('Vessel List A'!HC69=15,15,IF('Vessel List A'!HC69=16,16,0)))))))))))))))))=0," ",VALUE(IF('Vessel List A'!HC69=1,1,IF('Vessel List A'!HC69=2,2,IF('Vessel List A'!HC69=3,3,IF('Vessel List A'!HC69=4,4,IF('Vessel List A'!HC69=5,5,IF('Vessel List A'!HC69=6,6,IF('Vessel List A'!HC69=7,7,IF('Vessel List A'!HC69=8,8,IF('Vessel List A'!HC69=9,9,IF('Vessel List A'!HC69=10,10,IF('Vessel List A'!HC69=11,11,IF('Vessel List A'!HC69=12,12,IF('Vessel List A'!HC69=13,13,IF('Vessel List A'!HC69=14,14,IF('Vessel List A'!HC69=15,15,IF('Vessel List A'!HC69=16,16,0))))))))))))))))))</f>
        <v xml:space="preserve"> </v>
      </c>
      <c r="DK70" s="154"/>
      <c r="DL70" s="158"/>
      <c r="DM70" s="390" t="str">
        <f t="shared" si="32"/>
        <v/>
      </c>
      <c r="DN70" s="158"/>
      <c r="DO70" s="137"/>
      <c r="DP70" s="388" t="str">
        <f t="shared" si="33"/>
        <v/>
      </c>
      <c r="DQ70" s="157" t="str">
        <f>IF(VALUE(IF('Vessel List A'!HP69=1,1,IF('Vessel List A'!HP69=2,2,IF('Vessel List A'!HP69=3,3,IF('Vessel List A'!HP69=4,4,IF('Vessel List A'!HP69=5,5,IF('Vessel List A'!HP69=6,6,IF('Vessel List A'!HP69=7,7,IF('Vessel List A'!HP69=8,8,IF('Vessel List A'!HP69=9,9,IF('Vessel List A'!HP69=10,10,IF('Vessel List A'!HP69=11,11,IF('Vessel List A'!HP69=12,12,IF('Vessel List A'!HP69=13,13,IF('Vessel List A'!HP69=14,14,IF('Vessel List A'!HP69=15,15,IF('Vessel List A'!HP69=16,16,0)))))))))))))))))=0," ",VALUE(IF('Vessel List A'!HP69=1,1,IF('Vessel List A'!HP69=2,2,IF('Vessel List A'!HP69=3,3,IF('Vessel List A'!HP69=4,4,IF('Vessel List A'!HP69=5,5,IF('Vessel List A'!HP69=6,6,IF('Vessel List A'!HP69=7,7,IF('Vessel List A'!HP69=8,8,IF('Vessel List A'!HP69=9,9,IF('Vessel List A'!HP69=10,10,IF('Vessel List A'!HP69=11,11,IF('Vessel List A'!HP69=12,12,IF('Vessel List A'!HP69=13,13,IF('Vessel List A'!HP69=14,14,IF('Vessel List A'!HP69=15,15,IF('Vessel List A'!HP69=16,16,0))))))))))))))))))</f>
        <v xml:space="preserve"> </v>
      </c>
      <c r="DR70" s="154"/>
      <c r="DS70" s="158"/>
      <c r="DT70" s="390" t="str">
        <f t="shared" si="34"/>
        <v/>
      </c>
      <c r="DU70" s="158"/>
      <c r="DV70" s="137"/>
      <c r="DW70" s="388" t="str">
        <f t="shared" si="35"/>
        <v/>
      </c>
      <c r="DX70" s="157" t="str">
        <f>IF(VALUE(IF('Vessel List A'!IC69=1,1,IF('Vessel List A'!IC69=2,2,IF('Vessel List A'!IC69=3,3,IF('Vessel List A'!IC69=4,4,IF('Vessel List A'!IC69=5,5,IF('Vessel List A'!IC69=6,6,IF('Vessel List A'!IC69=7,7,IF('Vessel List A'!IC69=8,8,IF('Vessel List A'!IC69=9,9,IF('Vessel List A'!IC69=10,10,IF('Vessel List A'!IC69=11,11,IF('Vessel List A'!IC69=12,12,IF('Vessel List A'!IC69=13,13,IF('Vessel List A'!IC69=14,14,IF('Vessel List A'!IC69=15,15,IF('Vessel List A'!IC69=16,16,0)))))))))))))))))=0," ",VALUE(IF('Vessel List A'!IC69=1,1,IF('Vessel List A'!IC69=2,2,IF('Vessel List A'!IC69=3,3,IF('Vessel List A'!IC69=4,4,IF('Vessel List A'!IC69=5,5,IF('Vessel List A'!IC69=6,6,IF('Vessel List A'!IC69=7,7,IF('Vessel List A'!IC69=8,8,IF('Vessel List A'!IC69=9,9,IF('Vessel List A'!IC69=10,10,IF('Vessel List A'!IC69=11,11,IF('Vessel List A'!IC69=12,12,IF('Vessel List A'!IC69=13,13,IF('Vessel List A'!IC69=14,14,IF('Vessel List A'!IC69=15,15,IF('Vessel List A'!IC69=16,16,0))))))))))))))))))</f>
        <v xml:space="preserve"> </v>
      </c>
      <c r="DY70" s="154"/>
      <c r="DZ70" s="158"/>
      <c r="EA70" s="390" t="str">
        <f t="shared" si="36"/>
        <v/>
      </c>
      <c r="EB70" s="158"/>
      <c r="EC70" s="137"/>
      <c r="ED70" s="388" t="str">
        <f t="shared" si="37"/>
        <v/>
      </c>
      <c r="EE70" s="157" t="str">
        <f>IF(VALUE(IF('Vessel List A'!IP69=1,1,IF('Vessel List A'!IP69=2,2,IF('Vessel List A'!IP69=3,3,IF('Vessel List A'!IP69=4,4,IF('Vessel List A'!IP69=5,5,IF('Vessel List A'!IP69=6,6,IF('Vessel List A'!IP69=7,7,IF('Vessel List A'!IP69=8,8,IF('Vessel List A'!IP69=9,9,IF('Vessel List A'!IP69=10,10,IF('Vessel List A'!IP69=11,11,IF('Vessel List A'!IP69=12,12,IF('Vessel List A'!IP69=13,13,IF('Vessel List A'!IP69=14,14,IF('Vessel List A'!IP69=15,15,IF('Vessel List A'!IP69=16,16,0)))))))))))))))))=0," ",VALUE(IF('Vessel List A'!IP69=1,1,IF('Vessel List A'!IP69=2,2,IF('Vessel List A'!IP69=3,3,IF('Vessel List A'!IP69=4,4,IF('Vessel List A'!IP69=5,5,IF('Vessel List A'!IP69=6,6,IF('Vessel List A'!IP69=7,7,IF('Vessel List A'!IP69=8,8,IF('Vessel List A'!IP69=9,9,IF('Vessel List A'!IP69=10,10,IF('Vessel List A'!IP69=11,11,IF('Vessel List A'!IP69=12,12,IF('Vessel List A'!IP69=13,13,IF('Vessel List A'!IP69=14,14,IF('Vessel List A'!IP69=15,15,IF('Vessel List A'!IP69=16,16,0))))))))))))))))))</f>
        <v xml:space="preserve"> </v>
      </c>
      <c r="EF70" s="154"/>
      <c r="EG70" s="158"/>
      <c r="EH70" s="390" t="str">
        <f t="shared" si="38"/>
        <v/>
      </c>
      <c r="EI70" s="158"/>
      <c r="EJ70" s="137"/>
      <c r="EK70" s="397" t="str">
        <f t="shared" si="39"/>
        <v/>
      </c>
      <c r="EL70" s="144"/>
      <c r="EM70" s="157" t="str">
        <f>IF(VALUE(IF('Vessel List B'!C69=1,1,IF('Vessel List B'!C69=2,2,IF('Vessel List B'!C69=3,3,IF('Vessel List B'!C69=4,4,IF('Vessel List B'!C69=5,5,IF('Vessel List B'!C69=6,6,IF('Vessel List B'!C69=7,7,IF('Vessel List B'!C69=8,8,IF('Vessel List B'!C69=9,9,IF('Vessel List B'!C69=10,10,IF('Vessel List B'!C69=11,11,IF('Vessel List B'!C69=12,12,IF('Vessel List B'!C69=13,13,IF('Vessel List B'!C69=14,14,IF('Vessel List B'!C69=15,15,IF('Vessel List B'!C69=16,16,0)))))))))))))))))=0," ",VALUE(IF('Vessel List B'!C69=1,1,IF('Vessel List B'!C69=2,2,IF('Vessel List B'!C69=3,3,IF('Vessel List B'!C69=4,4,IF('Vessel List B'!C69=5,5,IF('Vessel List B'!C69=6,6,IF('Vessel List B'!C69=7,7,IF('Vessel List B'!C69=8,8,IF('Vessel List B'!C69=9,9,IF('Vessel List B'!C69=10,10,IF('Vessel List B'!C69=11,11,IF('Vessel List B'!C69=12,12,IF('Vessel List B'!C69=13,13,IF('Vessel List B'!C69=14,14,IF('Vessel List B'!C69=15,15,IF('Vessel List B'!C69=16,16,0))))))))))))))))))</f>
        <v xml:space="preserve"> </v>
      </c>
      <c r="EN70" s="154"/>
      <c r="EO70" s="158"/>
      <c r="EP70" s="390" t="str">
        <f t="shared" si="40"/>
        <v/>
      </c>
      <c r="EQ70" s="158"/>
      <c r="ER70" s="137"/>
      <c r="ES70" s="388" t="str">
        <f t="shared" si="41"/>
        <v/>
      </c>
      <c r="ET70" s="157" t="str">
        <f>IF(VALUE(IF('Vessel List B'!P69=1,1,IF('Vessel List B'!P69=2,2,IF('Vessel List B'!P69=3,3,IF('Vessel List B'!P69=4,4,IF('Vessel List B'!P69=5,5,IF('Vessel List B'!P69=6,6,IF('Vessel List B'!P69=7,7,IF('Vessel List B'!P69=8,8,IF('Vessel List B'!P69=9,9,IF('Vessel List B'!P69=10,10,IF('Vessel List B'!P69=11,11,IF('Vessel List B'!P69=12,12,IF('Vessel List B'!P69=13,13,IF('Vessel List B'!P69=14,14,IF('Vessel List B'!P69=15,15,IF('Vessel List B'!P69=16,16,0)))))))))))))))))=0," ",VALUE(IF('Vessel List B'!P69=1,1,IF('Vessel List B'!P69=2,2,IF('Vessel List B'!P69=3,3,IF('Vessel List B'!P69=4,4,IF('Vessel List B'!P69=5,5,IF('Vessel List B'!P69=6,6,IF('Vessel List B'!P69=7,7,IF('Vessel List B'!P69=8,8,IF('Vessel List B'!P69=9,9,IF('Vessel List B'!P69=10,10,IF('Vessel List B'!P69=11,11,IF('Vessel List B'!P69=12,12,IF('Vessel List B'!P69=13,13,IF('Vessel List B'!P69=14,14,IF('Vessel List B'!P69=15,15,IF('Vessel List B'!P69=16,16,0))))))))))))))))))</f>
        <v xml:space="preserve"> </v>
      </c>
      <c r="EU70" s="154"/>
      <c r="EV70" s="158"/>
      <c r="EW70" s="390" t="str">
        <f t="shared" si="42"/>
        <v/>
      </c>
      <c r="EX70" s="158"/>
      <c r="EY70" s="137"/>
      <c r="EZ70" s="388" t="str">
        <f t="shared" si="43"/>
        <v/>
      </c>
      <c r="FA70" s="157" t="str">
        <f>IF(VALUE(IF('Vessel List B'!AC69=1,1,IF('Vessel List B'!AC69=2,2,IF('Vessel List B'!AC69=3,3,IF('Vessel List B'!AC69=4,4,IF('Vessel List B'!AC69=5,5,IF('Vessel List B'!AC69=6,6,IF('Vessel List B'!AC69=7,7,IF('Vessel List B'!AC69=8,8,IF('Vessel List B'!AC69=9,9,IF('Vessel List B'!AC69=10,10,IF('Vessel List B'!AC69=11,11,IF('Vessel List B'!AC69=12,12,IF('Vessel List B'!AC69=13,13,IF('Vessel List B'!AC69=14,14,IF('Vessel List B'!AC69=15,15,IF('Vessel List B'!AC69=16,16,0)))))))))))))))))=0," ",VALUE(IF('Vessel List B'!AC69=1,1,IF('Vessel List B'!AC69=2,2,IF('Vessel List B'!AC69=3,3,IF('Vessel List B'!AC69=4,4,IF('Vessel List B'!AC69=5,5,IF('Vessel List B'!AC69=6,6,IF('Vessel List B'!AC69=7,7,IF('Vessel List B'!AC69=8,8,IF('Vessel List B'!AC69=9,9,IF('Vessel List B'!AC69=10,10,IF('Vessel List B'!AC69=11,11,IF('Vessel List B'!AC69=12,12,IF('Vessel List B'!AC69=13,13,IF('Vessel List B'!AC69=14,14,IF('Vessel List B'!AC69=15,15,IF('Vessel List B'!AC69=16,16,0))))))))))))))))))</f>
        <v xml:space="preserve"> </v>
      </c>
      <c r="FB70" s="154"/>
      <c r="FC70" s="158"/>
      <c r="FD70" s="390" t="str">
        <f t="shared" si="44"/>
        <v/>
      </c>
      <c r="FE70" s="158"/>
      <c r="FF70" s="137"/>
      <c r="FG70" s="388" t="str">
        <f t="shared" si="45"/>
        <v/>
      </c>
      <c r="FH70" s="157" t="str">
        <f>IF(VALUE(IF('Vessel List B'!AP69=1,1,IF('Vessel List B'!AP69=2,2,IF('Vessel List B'!AP69=3,3,IF('Vessel List B'!AP69=4,4,IF('Vessel List B'!AP69=5,5,IF('Vessel List B'!AP69=6,6,IF('Vessel List B'!AP69=7,7,IF('Vessel List B'!AP69=8,8,IF('Vessel List B'!AP69=9,9,IF('Vessel List B'!AP69=10,10,IF('Vessel List B'!AP69=11,11,IF('Vessel List B'!AP69=12,12,IF('Vessel List B'!AP69=13,13,IF('Vessel List B'!AP69=14,14,IF('Vessel List B'!AP69=15,15,IF('Vessel List B'!AP69=16,16,0)))))))))))))))))=0," ",VALUE(IF('Vessel List B'!AP69=1,1,IF('Vessel List B'!AP69=2,2,IF('Vessel List B'!AP69=3,3,IF('Vessel List B'!AP69=4,4,IF('Vessel List B'!AP69=5,5,IF('Vessel List B'!AP69=6,6,IF('Vessel List B'!AP69=7,7,IF('Vessel List B'!AP69=8,8,IF('Vessel List B'!AP69=9,9,IF('Vessel List B'!AP69=10,10,IF('Vessel List B'!AP69=11,11,IF('Vessel List B'!AP69=12,12,IF('Vessel List B'!AP69=13,13,IF('Vessel List B'!AP69=14,14,IF('Vessel List B'!AP69=15,15,IF('Vessel List B'!AP69=16,16,0))))))))))))))))))</f>
        <v xml:space="preserve"> </v>
      </c>
      <c r="FI70" s="154"/>
      <c r="FJ70" s="158"/>
      <c r="FK70" s="390" t="str">
        <f t="shared" si="46"/>
        <v/>
      </c>
      <c r="FL70" s="158"/>
      <c r="FM70" s="137"/>
      <c r="FN70" s="388" t="str">
        <f t="shared" si="47"/>
        <v/>
      </c>
      <c r="FO70" s="157" t="str">
        <f>IF(VALUE(IF('Vessel List B'!BC69=1,1,IF('Vessel List B'!BC69=2,2,IF('Vessel List B'!BC69=3,3,IF('Vessel List B'!BC69=4,4,IF('Vessel List B'!BC69=5,5,IF('Vessel List B'!BC69=6,6,IF('Vessel List B'!BC69=7,7,IF('Vessel List B'!BC69=8,8,IF('Vessel List B'!BC69=9,9,IF('Vessel List B'!BC69=10,10,IF('Vessel List B'!BC69=11,11,IF('Vessel List B'!BC69=12,12,IF('Vessel List B'!BC69=13,13,IF('Vessel List B'!BC69=14,14,IF('Vessel List B'!BC69=15,15,IF('Vessel List B'!BC69=16,16,0)))))))))))))))))=0," ",VALUE(IF('Vessel List B'!BC69=1,1,IF('Vessel List B'!BC69=2,2,IF('Vessel List B'!BC69=3,3,IF('Vessel List B'!BC69=4,4,IF('Vessel List B'!BC69=5,5,IF('Vessel List B'!BC69=6,6,IF('Vessel List B'!BC69=7,7,IF('Vessel List B'!BC69=8,8,IF('Vessel List B'!BC69=9,9,IF('Vessel List B'!BC69=10,10,IF('Vessel List B'!BC69=11,11,IF('Vessel List B'!BC69=12,12,IF('Vessel List B'!BC69=13,13,IF('Vessel List B'!BC69=14,14,IF('Vessel List B'!BC69=15,15,IF('Vessel List B'!BC69=16,16,0))))))))))))))))))</f>
        <v xml:space="preserve"> </v>
      </c>
      <c r="FP70" s="154"/>
      <c r="FQ70" s="158"/>
      <c r="FR70" s="390" t="str">
        <f t="shared" si="48"/>
        <v/>
      </c>
      <c r="FS70" s="158"/>
      <c r="FT70" s="137"/>
      <c r="FU70" s="388" t="str">
        <f t="shared" si="49"/>
        <v/>
      </c>
      <c r="FV70" s="157" t="str">
        <f>IF(VALUE(IF('Vessel List B'!BP69=1,1,IF('Vessel List B'!BP69=2,2,IF('Vessel List B'!BP69=3,3,IF('Vessel List B'!BP69=4,4,IF('Vessel List B'!BP69=5,5,IF('Vessel List B'!BP69=6,6,IF('Vessel List B'!BP69=7,7,IF('Vessel List B'!BP69=8,8,IF('Vessel List B'!BP69=9,9,IF('Vessel List B'!BP69=10,10,IF('Vessel List B'!BP69=11,11,IF('Vessel List B'!BP69=12,12,IF('Vessel List B'!BP69=13,13,IF('Vessel List B'!BP69=14,14,IF('Vessel List B'!BP69=15,15,IF('Vessel List B'!BP69=16,16,0)))))))))))))))))=0," ",VALUE(IF('Vessel List B'!BP69=1,1,IF('Vessel List B'!BP69=2,2,IF('Vessel List B'!BP69=3,3,IF('Vessel List B'!BP69=4,4,IF('Vessel List B'!BP69=5,5,IF('Vessel List B'!BP69=6,6,IF('Vessel List B'!BP69=7,7,IF('Vessel List B'!BP69=8,8,IF('Vessel List B'!BP69=9,9,IF('Vessel List B'!BP69=10,10,IF('Vessel List B'!BP69=11,11,IF('Vessel List B'!BP69=12,12,IF('Vessel List B'!BP69=13,13,IF('Vessel List B'!BP69=14,14,IF('Vessel List B'!BP69=15,15,IF('Vessel List B'!BP69=16,16,0))))))))))))))))))</f>
        <v xml:space="preserve"> </v>
      </c>
      <c r="FW70" s="154"/>
      <c r="FX70" s="158"/>
      <c r="FY70" s="390" t="str">
        <f t="shared" si="50"/>
        <v/>
      </c>
      <c r="FZ70" s="158"/>
      <c r="GA70" s="137"/>
      <c r="GB70" s="388" t="str">
        <f t="shared" si="51"/>
        <v/>
      </c>
      <c r="GC70" s="157" t="str">
        <f>IF(VALUE(IF('Vessel List B'!CC69=1,1,IF('Vessel List B'!CC69=2,2,IF('Vessel List B'!CC69=3,3,IF('Vessel List B'!CC69=4,4,IF('Vessel List B'!CC69=5,5,IF('Vessel List B'!CC69=6,6,IF('Vessel List B'!CC69=7,7,IF('Vessel List B'!CC69=8,8,IF('Vessel List B'!CC69=9,9,IF('Vessel List B'!CC69=10,10,IF('Vessel List B'!CC69=11,11,IF('Vessel List B'!CC69=12,12,IF('Vessel List B'!CC69=13,13,IF('Vessel List B'!CC69=14,14,IF('Vessel List B'!CC69=15,15,IF('Vessel List B'!CC69=16,16,0)))))))))))))))))=0," ",VALUE(IF('Vessel List B'!CC69=1,1,IF('Vessel List B'!CC69=2,2,IF('Vessel List B'!CC69=3,3,IF('Vessel List B'!CC69=4,4,IF('Vessel List B'!CC69=5,5,IF('Vessel List B'!CC69=6,6,IF('Vessel List B'!CC69=7,7,IF('Vessel List B'!CC69=8,8,IF('Vessel List B'!CC69=9,9,IF('Vessel List B'!CC69=10,10,IF('Vessel List B'!CC69=11,11,IF('Vessel List B'!CC69=12,12,IF('Vessel List B'!CC69=13,13,IF('Vessel List B'!CC69=14,14,IF('Vessel List B'!CC69=15,15,IF('Vessel List B'!CC69=16,16,0))))))))))))))))))</f>
        <v xml:space="preserve"> </v>
      </c>
      <c r="GD70" s="154"/>
      <c r="GE70" s="158"/>
      <c r="GF70" s="390" t="str">
        <f t="shared" si="52"/>
        <v/>
      </c>
      <c r="GG70" s="158"/>
      <c r="GH70" s="137"/>
      <c r="GI70" s="388" t="str">
        <f t="shared" si="53"/>
        <v/>
      </c>
      <c r="GJ70" s="157" t="str">
        <f>IF(VALUE(IF('Vessel List B'!CP69=1,1,IF('Vessel List B'!CP69=2,2,IF('Vessel List B'!CP69=3,3,IF('Vessel List B'!CP69=4,4,IF('Vessel List B'!CP69=5,5,IF('Vessel List B'!CP69=6,6,IF('Vessel List B'!CP69=7,7,IF('Vessel List B'!CP69=8,8,IF('Vessel List B'!CP69=9,9,IF('Vessel List B'!CP69=10,10,IF('Vessel List B'!CP69=11,11,IF('Vessel List B'!CP69=12,12,IF('Vessel List B'!CP69=13,13,IF('Vessel List B'!CP69=14,14,IF('Vessel List B'!CP69=15,15,IF('Vessel List B'!CP69=16,16,0)))))))))))))))))=0," ",VALUE(IF('Vessel List B'!CP69=1,1,IF('Vessel List B'!CP69=2,2,IF('Vessel List B'!CP69=3,3,IF('Vessel List B'!CP69=4,4,IF('Vessel List B'!CP69=5,5,IF('Vessel List B'!CP69=6,6,IF('Vessel List B'!CP69=7,7,IF('Vessel List B'!CP69=8,8,IF('Vessel List B'!CP69=9,9,IF('Vessel List B'!CP69=10,10,IF('Vessel List B'!CP69=11,11,IF('Vessel List B'!CP69=12,12,IF('Vessel List B'!CP69=13,13,IF('Vessel List B'!CP69=14,14,IF('Vessel List B'!CP69=15,15,IF('Vessel List B'!CP69=16,16,0))))))))))))))))))</f>
        <v xml:space="preserve"> </v>
      </c>
      <c r="GK70" s="154"/>
      <c r="GL70" s="158"/>
      <c r="GM70" s="390" t="str">
        <f t="shared" si="54"/>
        <v/>
      </c>
      <c r="GN70" s="158"/>
      <c r="GO70" s="137"/>
      <c r="GP70" s="388" t="str">
        <f t="shared" si="55"/>
        <v/>
      </c>
      <c r="GQ70" s="157" t="str">
        <f>IF(VALUE(IF('Vessel List B'!DC69=1,1,IF('Vessel List B'!DC69=2,2,IF('Vessel List B'!DC69=3,3,IF('Vessel List B'!DC69=4,4,IF('Vessel List B'!DC69=5,5,IF('Vessel List B'!DC69=6,6,IF('Vessel List B'!DC69=7,7,IF('Vessel List B'!DC69=8,8,IF('Vessel List B'!DC69=9,9,IF('Vessel List B'!DC69=10,10,IF('Vessel List B'!DC69=11,11,IF('Vessel List B'!DC69=12,12,IF('Vessel List B'!DC69=13,13,IF('Vessel List B'!DC69=14,14,IF('Vessel List B'!DC69=15,15,IF('Vessel List B'!DC69=16,16,0)))))))))))))))))=0," ",VALUE(IF('Vessel List B'!DC69=1,1,IF('Vessel List B'!DC69=2,2,IF('Vessel List B'!DC69=3,3,IF('Vessel List B'!DC69=4,4,IF('Vessel List B'!DC69=5,5,IF('Vessel List B'!DC69=6,6,IF('Vessel List B'!DC69=7,7,IF('Vessel List B'!DC69=8,8,IF('Vessel List B'!DC69=9,9,IF('Vessel List B'!DC69=10,10,IF('Vessel List B'!DC69=11,11,IF('Vessel List B'!DC69=12,12,IF('Vessel List B'!DC69=13,13,IF('Vessel List B'!DC69=14,14,IF('Vessel List B'!DC69=15,15,IF('Vessel List B'!DC69=16,16,0))))))))))))))))))</f>
        <v xml:space="preserve"> </v>
      </c>
      <c r="GR70" s="154"/>
      <c r="GS70" s="158"/>
      <c r="GT70" s="390" t="str">
        <f t="shared" si="56"/>
        <v/>
      </c>
      <c r="GU70" s="158"/>
      <c r="GV70" s="137"/>
      <c r="GW70" s="388" t="str">
        <f t="shared" si="57"/>
        <v/>
      </c>
      <c r="GX70" s="157" t="str">
        <f>IF(VALUE(IF('Vessel List B'!DP69=1,1,IF('Vessel List B'!DP69=2,2,IF('Vessel List B'!DP69=3,3,IF('Vessel List B'!DP69=4,4,IF('Vessel List B'!DP69=5,5,IF('Vessel List B'!DP69=6,6,IF('Vessel List B'!DP69=7,7,IF('Vessel List B'!DP69=8,8,IF('Vessel List B'!DP69=9,9,IF('Vessel List B'!DP69=10,10,IF('Vessel List B'!DP69=11,11,IF('Vessel List B'!DP69=12,12,IF('Vessel List B'!DP69=13,13,IF('Vessel List B'!DP69=14,14,IF('Vessel List B'!DP69=15,15,IF('Vessel List B'!DP69=16,16,0)))))))))))))))))=0," ",VALUE(IF('Vessel List B'!DP69=1,1,IF('Vessel List B'!DP69=2,2,IF('Vessel List B'!DP69=3,3,IF('Vessel List B'!DP69=4,4,IF('Vessel List B'!DP69=5,5,IF('Vessel List B'!DP69=6,6,IF('Vessel List B'!DP69=7,7,IF('Vessel List B'!DP69=8,8,IF('Vessel List B'!DP69=9,9,IF('Vessel List B'!DP69=10,10,IF('Vessel List B'!DP69=11,11,IF('Vessel List B'!DP69=12,12,IF('Vessel List B'!DP69=13,13,IF('Vessel List B'!DP69=14,14,IF('Vessel List B'!DP69=15,15,IF('Vessel List B'!DP69=16,16,0))))))))))))))))))</f>
        <v xml:space="preserve"> </v>
      </c>
      <c r="GY70" s="154"/>
      <c r="GZ70" s="158"/>
      <c r="HA70" s="390" t="str">
        <f t="shared" si="58"/>
        <v/>
      </c>
      <c r="HB70" s="158"/>
      <c r="HC70" s="137"/>
      <c r="HD70" s="388" t="str">
        <f t="shared" si="59"/>
        <v/>
      </c>
      <c r="HE70" s="157" t="str">
        <f>IF(VALUE(IF('Vessel List B'!EC69=1,1,IF('Vessel List B'!EC69=2,2,IF('Vessel List B'!EC69=3,3,IF('Vessel List B'!EC69=4,4,IF('Vessel List B'!EC69=5,5,IF('Vessel List B'!EC69=6,6,IF('Vessel List B'!EC69=7,7,IF('Vessel List B'!EC69=8,8,IF('Vessel List B'!EC69=9,9,IF('Vessel List B'!EC69=10,10,IF('Vessel List B'!EC69=11,11,IF('Vessel List B'!EC69=12,12,IF('Vessel List B'!EC69=13,13,IF('Vessel List B'!EC69=14,14,IF('Vessel List B'!EC69=15,15,IF('Vessel List B'!EC69=16,16,0)))))))))))))))))=0," ",VALUE(IF('Vessel List B'!EC69=1,1,IF('Vessel List B'!EC69=2,2,IF('Vessel List B'!EC69=3,3,IF('Vessel List B'!EC69=4,4,IF('Vessel List B'!EC69=5,5,IF('Vessel List B'!EC69=6,6,IF('Vessel List B'!EC69=7,7,IF('Vessel List B'!EC69=8,8,IF('Vessel List B'!EC69=9,9,IF('Vessel List B'!EC69=10,10,IF('Vessel List B'!EC69=11,11,IF('Vessel List B'!EC69=12,12,IF('Vessel List B'!EC69=13,13,IF('Vessel List B'!EC69=14,14,IF('Vessel List B'!EC69=15,15,IF('Vessel List B'!EC69=16,16,0))))))))))))))))))</f>
        <v xml:space="preserve"> </v>
      </c>
      <c r="HF70" s="154"/>
      <c r="HG70" s="158"/>
      <c r="HH70" s="390" t="str">
        <f t="shared" si="60"/>
        <v/>
      </c>
      <c r="HI70" s="158"/>
      <c r="HJ70" s="137"/>
      <c r="HK70" s="388" t="str">
        <f t="shared" si="61"/>
        <v/>
      </c>
      <c r="HL70" s="157" t="str">
        <f>IF(VALUE(IF('Vessel List B'!EP69=1,1,IF('Vessel List B'!EP69=2,2,IF('Vessel List B'!EP69=3,3,IF('Vessel List B'!EP69=4,4,IF('Vessel List B'!EP69=5,5,IF('Vessel List B'!EP69=6,6,IF('Vessel List B'!EP69=7,7,IF('Vessel List B'!EP69=8,8,IF('Vessel List B'!EP69=9,9,IF('Vessel List B'!EP69=10,10,IF('Vessel List B'!EP69=11,11,IF('Vessel List B'!EP69=12,12,IF('Vessel List B'!EP69=13,13,IF('Vessel List B'!EP69=14,14,IF('Vessel List B'!EP69=15,15,IF('Vessel List B'!EP69=16,16,0)))))))))))))))))=0," ",VALUE(IF('Vessel List B'!EP69=1,1,IF('Vessel List B'!EP69=2,2,IF('Vessel List B'!EP69=3,3,IF('Vessel List B'!EP69=4,4,IF('Vessel List B'!EP69=5,5,IF('Vessel List B'!EP69=6,6,IF('Vessel List B'!EP69=7,7,IF('Vessel List B'!EP69=8,8,IF('Vessel List B'!EP69=9,9,IF('Vessel List B'!EP69=10,10,IF('Vessel List B'!EP69=11,11,IF('Vessel List B'!EP69=12,12,IF('Vessel List B'!EP69=13,13,IF('Vessel List B'!EP69=14,14,IF('Vessel List B'!EP69=15,15,IF('Vessel List B'!EP69=16,16,0))))))))))))))))))</f>
        <v xml:space="preserve"> </v>
      </c>
      <c r="HM70" s="154"/>
      <c r="HN70" s="158"/>
      <c r="HO70" s="390" t="str">
        <f t="shared" si="62"/>
        <v/>
      </c>
      <c r="HP70" s="158"/>
      <c r="HQ70" s="137"/>
      <c r="HR70" s="388" t="str">
        <f t="shared" si="63"/>
        <v/>
      </c>
      <c r="HS70" s="157" t="str">
        <f>IF(VALUE(IF('Vessel List B'!FC69=1,1,IF('Vessel List B'!FC69=2,2,IF('Vessel List B'!FC69=3,3,IF('Vessel List B'!FC69=4,4,IF('Vessel List B'!FC69=5,5,IF('Vessel List B'!FC69=6,6,IF('Vessel List B'!FC69=7,7,IF('Vessel List B'!FC69=8,8,IF('Vessel List B'!FC69=9,9,IF('Vessel List B'!FC69=10,10,IF('Vessel List B'!FC69=11,11,IF('Vessel List B'!FC69=12,12,IF('Vessel List B'!FC69=13,13,IF('Vessel List B'!FC69=14,14,IF('Vessel List B'!FC69=15,15,IF('Vessel List B'!FC69=16,16,0)))))))))))))))))=0," ",VALUE(IF('Vessel List B'!FC69=1,1,IF('Vessel List B'!FC69=2,2,IF('Vessel List B'!FC69=3,3,IF('Vessel List B'!FC69=4,4,IF('Vessel List B'!FC69=5,5,IF('Vessel List B'!FC69=6,6,IF('Vessel List B'!FC69=7,7,IF('Vessel List B'!FC69=8,8,IF('Vessel List B'!FC69=9,9,IF('Vessel List B'!FC69=10,10,IF('Vessel List B'!FC69=11,11,IF('Vessel List B'!FC69=12,12,IF('Vessel List B'!FC69=13,13,IF('Vessel List B'!FC69=14,14,IF('Vessel List B'!FC69=15,15,IF('Vessel List B'!FC69=16,16,0))))))))))))))))))</f>
        <v xml:space="preserve"> </v>
      </c>
      <c r="HT70" s="154"/>
      <c r="HU70" s="158"/>
      <c r="HV70" s="390" t="str">
        <f t="shared" si="64"/>
        <v/>
      </c>
      <c r="HW70" s="158"/>
      <c r="HX70" s="137"/>
      <c r="HY70" s="388" t="str">
        <f t="shared" si="65"/>
        <v/>
      </c>
      <c r="HZ70" s="157" t="str">
        <f>IF(VALUE(IF('Vessel List B'!FP69=1,1,IF('Vessel List B'!FP69=2,2,IF('Vessel List B'!FP69=3,3,IF('Vessel List B'!FP69=4,4,IF('Vessel List B'!FP69=5,5,IF('Vessel List B'!FP69=6,6,IF('Vessel List B'!FP69=7,7,IF('Vessel List B'!FP69=8,8,IF('Vessel List B'!FP69=9,9,IF('Vessel List B'!FP69=10,10,IF('Vessel List B'!FP69=11,11,IF('Vessel List B'!FP69=12,12,IF('Vessel List B'!FP69=13,13,IF('Vessel List B'!FP69=14,14,IF('Vessel List B'!FP69=15,15,IF('Vessel List B'!FP69=16,16,0)))))))))))))))))=0," ",VALUE(IF('Vessel List B'!FP69=1,1,IF('Vessel List B'!FP69=2,2,IF('Vessel List B'!FP69=3,3,IF('Vessel List B'!FP69=4,4,IF('Vessel List B'!FP69=5,5,IF('Vessel List B'!FP69=6,6,IF('Vessel List B'!FP69=7,7,IF('Vessel List B'!FP69=8,8,IF('Vessel List B'!FP69=9,9,IF('Vessel List B'!FP69=10,10,IF('Vessel List B'!FP69=11,11,IF('Vessel List B'!FP69=12,12,IF('Vessel List B'!FP69=13,13,IF('Vessel List B'!FP69=14,14,IF('Vessel List B'!FP69=15,15,IF('Vessel List B'!FP69=16,16,0))))))))))))))))))</f>
        <v xml:space="preserve"> </v>
      </c>
      <c r="IA70" s="154"/>
      <c r="IB70" s="158"/>
      <c r="IC70" s="390" t="str">
        <f t="shared" si="66"/>
        <v/>
      </c>
      <c r="ID70" s="158"/>
      <c r="IE70" s="137"/>
      <c r="IF70" s="388" t="str">
        <f t="shared" si="67"/>
        <v/>
      </c>
      <c r="IG70" s="157" t="str">
        <f>IF(VALUE(IF('Vessel List B'!GC69=1,1,IF('Vessel List B'!GC69=2,2,IF('Vessel List B'!GC69=3,3,IF('Vessel List B'!GC69=4,4,IF('Vessel List B'!GC69=5,5,IF('Vessel List B'!GC69=6,6,IF('Vessel List B'!GC69=7,7,IF('Vessel List B'!GC69=8,8,IF('Vessel List B'!GC69=9,9,IF('Vessel List B'!GC69=10,10,IF('Vessel List B'!GC69=11,11,IF('Vessel List B'!GC69=12,12,IF('Vessel List B'!GC69=13,13,IF('Vessel List B'!GC69=14,14,IF('Vessel List B'!GC69=15,15,IF('Vessel List B'!GC69=16,16,0)))))))))))))))))=0," ",VALUE(IF('Vessel List B'!GC69=1,1,IF('Vessel List B'!GC69=2,2,IF('Vessel List B'!GC69=3,3,IF('Vessel List B'!GC69=4,4,IF('Vessel List B'!GC69=5,5,IF('Vessel List B'!GC69=6,6,IF('Vessel List B'!GC69=7,7,IF('Vessel List B'!GC69=8,8,IF('Vessel List B'!GC69=9,9,IF('Vessel List B'!GC69=10,10,IF('Vessel List B'!GC69=11,11,IF('Vessel List B'!GC69=12,12,IF('Vessel List B'!GC69=13,13,IF('Vessel List B'!GC69=14,14,IF('Vessel List B'!GC69=15,15,IF('Vessel List B'!GC69=16,16,0))))))))))))))))))</f>
        <v xml:space="preserve"> </v>
      </c>
      <c r="IH70" s="154"/>
      <c r="II70" s="158"/>
      <c r="IJ70" s="390" t="str">
        <f t="shared" si="68"/>
        <v/>
      </c>
      <c r="IK70" s="158"/>
      <c r="IL70" s="137"/>
      <c r="IM70" s="388" t="str">
        <f t="shared" si="69"/>
        <v/>
      </c>
      <c r="IN70" s="157" t="str">
        <f>IF(VALUE(IF('Vessel List B'!GP69=1,1,IF('Vessel List B'!GP69=2,2,IF('Vessel List B'!GP69=3,3,IF('Vessel List B'!GP69=4,4,IF('Vessel List B'!GP69=5,5,IF('Vessel List B'!GP69=6,6,IF('Vessel List B'!GP69=7,7,IF('Vessel List B'!GP69=8,8,IF('Vessel List B'!GP69=9,9,IF('Vessel List B'!GP69=10,10,IF('Vessel List B'!GP69=11,11,IF('Vessel List B'!GP69=12,12,IF('Vessel List B'!GP69=13,13,IF('Vessel List B'!GP69=14,14,IF('Vessel List B'!GP69=15,15,IF('Vessel List B'!GP69=16,16,0)))))))))))))))))=0," ",VALUE(IF('Vessel List B'!GP69=1,1,IF('Vessel List B'!GP69=2,2,IF('Vessel List B'!GP69=3,3,IF('Vessel List B'!GP69=4,4,IF('Vessel List B'!GP69=5,5,IF('Vessel List B'!GP69=6,6,IF('Vessel List B'!GP69=7,7,IF('Vessel List B'!GP69=8,8,IF('Vessel List B'!GP69=9,9,IF('Vessel List B'!GP69=10,10,IF('Vessel List B'!GP69=11,11,IF('Vessel List B'!GP69=12,12,IF('Vessel List B'!GP69=13,13,IF('Vessel List B'!GP69=14,14,IF('Vessel List B'!GP69=15,15,IF('Vessel List B'!GP69=16,16,0))))))))))))))))))</f>
        <v xml:space="preserve"> </v>
      </c>
      <c r="IO70" s="154"/>
      <c r="IP70" s="158"/>
      <c r="IQ70" s="390" t="str">
        <f t="shared" si="70"/>
        <v/>
      </c>
      <c r="IR70" s="158"/>
      <c r="IS70" s="137"/>
      <c r="IT70" s="388" t="str">
        <f t="shared" si="71"/>
        <v/>
      </c>
      <c r="IU70" s="157" t="str">
        <f>IF(VALUE(IF('Vessel List B'!HC69=1,1,IF('Vessel List B'!HC69=2,2,IF('Vessel List B'!HC69=3,3,IF('Vessel List B'!HC69=4,4,IF('Vessel List B'!HC69=5,5,IF('Vessel List B'!HC69=6,6,IF('Vessel List B'!HC69=7,7,IF('Vessel List B'!HC69=8,8,IF('Vessel List B'!HC69=9,9,IF('Vessel List B'!HC69=10,10,IF('Vessel List B'!HC69=11,11,IF('Vessel List B'!HC69=12,12,IF('Vessel List B'!HC69=13,13,IF('Vessel List B'!HC69=14,14,IF('Vessel List B'!HC69=15,15,IF('Vessel List B'!HC69=16,16,0)))))))))))))))))=0," ",VALUE(IF('Vessel List B'!HC69=1,1,IF('Vessel List B'!HC69=2,2,IF('Vessel List B'!HC69=3,3,IF('Vessel List B'!HC69=4,4,IF('Vessel List B'!HC69=5,5,IF('Vessel List B'!HC69=6,6,IF('Vessel List B'!HC69=7,7,IF('Vessel List B'!HC69=8,8,IF('Vessel List B'!HC69=9,9,IF('Vessel List B'!HC69=10,10,IF('Vessel List B'!HC69=11,11,IF('Vessel List B'!HC69=12,12,IF('Vessel List B'!HC69=13,13,IF('Vessel List B'!HC69=14,14,IF('Vessel List B'!HC69=15,15,IF('Vessel List B'!HC69=16,16,0))))))))))))))))))</f>
        <v xml:space="preserve"> </v>
      </c>
      <c r="IV70" s="154"/>
      <c r="IW70" s="158"/>
      <c r="IX70" s="390" t="str">
        <f t="shared" si="72"/>
        <v/>
      </c>
      <c r="IY70" s="158"/>
      <c r="IZ70" s="137"/>
      <c r="JA70" s="388" t="str">
        <f t="shared" si="73"/>
        <v/>
      </c>
      <c r="JB70" s="157" t="str">
        <f>IF(VALUE(IF('Vessel List B'!HP69=1,1,IF('Vessel List B'!HP69=2,2,IF('Vessel List B'!HP69=3,3,IF('Vessel List B'!HP69=4,4,IF('Vessel List B'!HP69=5,5,IF('Vessel List B'!HP69=6,6,IF('Vessel List B'!HP69=7,7,IF('Vessel List B'!HP69=8,8,IF('Vessel List B'!HP69=9,9,IF('Vessel List B'!HP69=10,10,IF('Vessel List B'!HP69=11,11,IF('Vessel List B'!HP69=12,12,IF('Vessel List B'!HP69=13,13,IF('Vessel List B'!HP69=14,14,IF('Vessel List B'!HP69=15,15,IF('Vessel List B'!HP69=16,16,0)))))))))))))))))=0," ",VALUE(IF('Vessel List B'!HP69=1,1,IF('Vessel List B'!HP69=2,2,IF('Vessel List B'!HP69=3,3,IF('Vessel List B'!HP69=4,4,IF('Vessel List B'!HP69=5,5,IF('Vessel List B'!HP69=6,6,IF('Vessel List B'!HP69=7,7,IF('Vessel List B'!HP69=8,8,IF('Vessel List B'!HP69=9,9,IF('Vessel List B'!HP69=10,10,IF('Vessel List B'!HP69=11,11,IF('Vessel List B'!HP69=12,12,IF('Vessel List B'!HP69=13,13,IF('Vessel List B'!HP69=14,14,IF('Vessel List B'!HP69=15,15,IF('Vessel List B'!HP69=16,16,0))))))))))))))))))</f>
        <v xml:space="preserve"> </v>
      </c>
      <c r="JC70" s="154"/>
      <c r="JD70" s="158"/>
      <c r="JE70" s="390" t="str">
        <f t="shared" si="74"/>
        <v/>
      </c>
      <c r="JF70" s="158"/>
      <c r="JG70" s="137"/>
      <c r="JH70" s="388" t="str">
        <f t="shared" si="75"/>
        <v/>
      </c>
      <c r="JI70" s="157" t="str">
        <f>IF(VALUE(IF('Vessel List B'!IC69=1,1,IF('Vessel List B'!IC69=2,2,IF('Vessel List B'!IC69=3,3,IF('Vessel List B'!IC69=4,4,IF('Vessel List B'!IC69=5,5,IF('Vessel List B'!IC69=6,6,IF('Vessel List B'!IC69=7,7,IF('Vessel List B'!IC69=8,8,IF('Vessel List B'!IC69=9,9,IF('Vessel List B'!IC69=10,10,IF('Vessel List B'!IC69=11,11,IF('Vessel List B'!IC69=12,12,IF('Vessel List B'!IC69=13,13,IF('Vessel List B'!IC69=14,14,IF('Vessel List B'!IC69=15,15,IF('Vessel List B'!IC69=16,16,0)))))))))))))))))=0," ",VALUE(IF('Vessel List B'!IC69=1,1,IF('Vessel List B'!IC69=2,2,IF('Vessel List B'!IC69=3,3,IF('Vessel List B'!IC69=4,4,IF('Vessel List B'!IC69=5,5,IF('Vessel List B'!IC69=6,6,IF('Vessel List B'!IC69=7,7,IF('Vessel List B'!IC69=8,8,IF('Vessel List B'!IC69=9,9,IF('Vessel List B'!IC69=10,10,IF('Vessel List B'!IC69=11,11,IF('Vessel List B'!IC69=12,12,IF('Vessel List B'!IC69=13,13,IF('Vessel List B'!IC69=14,14,IF('Vessel List B'!IC69=15,15,IF('Vessel List B'!IC69=16,16,0))))))))))))))))))</f>
        <v xml:space="preserve"> </v>
      </c>
      <c r="JJ70" s="154"/>
      <c r="JK70" s="158"/>
      <c r="JL70" s="390" t="str">
        <f t="shared" si="76"/>
        <v/>
      </c>
      <c r="JM70" s="158"/>
      <c r="JN70" s="137"/>
      <c r="JO70" s="388" t="str">
        <f t="shared" si="77"/>
        <v/>
      </c>
      <c r="JP70" s="157" t="str">
        <f>IF(VALUE(IF('Vessel List B'!IP69=1,1,IF('Vessel List B'!IP69=2,2,IF('Vessel List B'!IP69=3,3,IF('Vessel List B'!IP69=4,4,IF('Vessel List B'!IP69=5,5,IF('Vessel List B'!IP69=6,6,IF('Vessel List B'!IP69=7,7,IF('Vessel List B'!IP69=8,8,IF('Vessel List B'!IP69=9,9,IF('Vessel List B'!IP69=10,10,IF('Vessel List B'!IP69=11,11,IF('Vessel List B'!IP69=12,12,IF('Vessel List B'!IP69=13,13,IF('Vessel List B'!IP69=14,14,IF('Vessel List B'!IP69=15,15,IF('Vessel List B'!IP69=16,16,0)))))))))))))))))=0," ",VALUE(IF('Vessel List B'!IP69=1,1,IF('Vessel List B'!IP69=2,2,IF('Vessel List B'!IP69=3,3,IF('Vessel List B'!IP69=4,4,IF('Vessel List B'!IP69=5,5,IF('Vessel List B'!IP69=6,6,IF('Vessel List B'!IP69=7,7,IF('Vessel List B'!IP69=8,8,IF('Vessel List B'!IP69=9,9,IF('Vessel List B'!IP69=10,10,IF('Vessel List B'!IP69=11,11,IF('Vessel List B'!IP69=12,12,IF('Vessel List B'!IP69=13,13,IF('Vessel List B'!IP69=14,14,IF('Vessel List B'!IP69=15,15,IF('Vessel List B'!IP69=16,16,0))))))))))))))))))</f>
        <v xml:space="preserve"> </v>
      </c>
      <c r="JQ70" s="154"/>
      <c r="JR70" s="158"/>
      <c r="JS70" s="390" t="str">
        <f t="shared" si="78"/>
        <v/>
      </c>
      <c r="JT70" s="158"/>
      <c r="JU70" s="137"/>
      <c r="JV70" s="397" t="str">
        <f t="shared" si="79"/>
        <v/>
      </c>
      <c r="JW70" s="403"/>
    </row>
    <row r="71" spans="1:283" ht="15" x14ac:dyDescent="0.25">
      <c r="A71" s="132">
        <f>'Vessel List A'!B70</f>
        <v>41645</v>
      </c>
      <c r="B71" s="157" t="str">
        <f>IF(VALUE(IF('Vessel List A'!C70=1,1,IF('Vessel List A'!C70=2,2,IF('Vessel List A'!C70=3,3,IF('Vessel List A'!C70=4,4,IF('Vessel List A'!C70=5,5,IF('Vessel List A'!C70=6,6,IF('Vessel List A'!C70=7,7,IF('Vessel List A'!C70=8,8,IF('Vessel List A'!C70=9,9,IF('Vessel List A'!C70=10,10,IF('Vessel List A'!C70=11,11,IF('Vessel List A'!C70=12,12,IF('Vessel List A'!C70=13,13,IF('Vessel List A'!C70=14,14,IF('Vessel List A'!C70=15,15,IF('Vessel List A'!C70=16,16,0)))))))))))))))))=0," ",VALUE(IF('Vessel List A'!C70=1,1,IF('Vessel List A'!C70=2,2,IF('Vessel List A'!C70=3,3,IF('Vessel List A'!C70=4,4,IF('Vessel List A'!C70=5,5,IF('Vessel List A'!C70=6,6,IF('Vessel List A'!C70=7,7,IF('Vessel List A'!C70=8,8,IF('Vessel List A'!C70=9,9,IF('Vessel List A'!C70=10,10,IF('Vessel List A'!C70=11,11,IF('Vessel List A'!C70=12,12,IF('Vessel List A'!C70=13,13,IF('Vessel List A'!C70=14,14,IF('Vessel List A'!C70=15,15,IF('Vessel List A'!C70=16,16,0))))))))))))))))))</f>
        <v xml:space="preserve"> </v>
      </c>
      <c r="C71" s="154"/>
      <c r="D71" s="158"/>
      <c r="E71" s="390" t="str">
        <f t="shared" ref="E71:E134" si="83">IF(D71="N",1,IF(D71="NE",2,IF(D71="E",3,IF(D71="SE",4,IF(D71="S",5,IF(D71="SW",6,IF(D71="W",7,IF(D71="NW",8,""))))))))</f>
        <v/>
      </c>
      <c r="F71" s="158"/>
      <c r="G71" s="137"/>
      <c r="H71" s="388" t="str">
        <f t="shared" ref="H71:H134" si="84">IF(G71="No",1,IF(G71="SL",2,IF(G71="ME",3,IF(G71="ST",4,""))))</f>
        <v/>
      </c>
      <c r="I71" s="157" t="str">
        <f>IF(VALUE(IF('Vessel List A'!P70=1,1,IF('Vessel List A'!P70=2,2,IF('Vessel List A'!P70=3,3,IF('Vessel List A'!P70=4,4,IF('Vessel List A'!P70=5,5,IF('Vessel List A'!P70=6,6,IF('Vessel List A'!P70=7,7,IF('Vessel List A'!P70=8,8,IF('Vessel List A'!P70=9,9,IF('Vessel List A'!P70=10,10,IF('Vessel List A'!P70=11,11,IF('Vessel List A'!P70=12,12,IF('Vessel List A'!P70=13,13,IF('Vessel List A'!P70=14,14,IF('Vessel List A'!P70=15,15,IF('Vessel List A'!P70=16,16,0)))))))))))))))))=0," ",VALUE(IF('Vessel List A'!P70=1,1,IF('Vessel List A'!P70=2,2,IF('Vessel List A'!P70=3,3,IF('Vessel List A'!P70=4,4,IF('Vessel List A'!P70=5,5,IF('Vessel List A'!P70=6,6,IF('Vessel List A'!P70=7,7,IF('Vessel List A'!P70=8,8,IF('Vessel List A'!P70=9,9,IF('Vessel List A'!P70=10,10,IF('Vessel List A'!P70=11,11,IF('Vessel List A'!P70=12,12,IF('Vessel List A'!P70=13,13,IF('Vessel List A'!P70=14,14,IF('Vessel List A'!P70=15,15,IF('Vessel List A'!P70=16,16,0))))))))))))))))))</f>
        <v xml:space="preserve"> </v>
      </c>
      <c r="J71" s="154"/>
      <c r="K71" s="158"/>
      <c r="L71" s="390" t="str">
        <f t="shared" ref="L71:L134" si="85">IF(K71="N",1,IF(K71="NE",2,IF(K71="E",3,IF(K71="SE",4,IF(K71="S",5,IF(K71="SW",6,IF(K71="W",7,IF(K71="NW",8,""))))))))</f>
        <v/>
      </c>
      <c r="M71" s="158"/>
      <c r="N71" s="137"/>
      <c r="O71" s="388" t="str">
        <f t="shared" ref="O71:O134" si="86">IF(N71="No",1,IF(N71="SL",2,IF(N71="ME",3,IF(N71="ST",4,""))))</f>
        <v/>
      </c>
      <c r="P71" s="157" t="str">
        <f>IF(VALUE(IF('Vessel List A'!AC70=1,1,IF('Vessel List A'!AC70=2,2,IF('Vessel List A'!AC70=3,3,IF('Vessel List A'!AC70=4,4,IF('Vessel List A'!AC70=5,5,IF('Vessel List A'!AC70=6,6,IF('Vessel List A'!AC70=7,7,IF('Vessel List A'!AC70=8,8,IF('Vessel List A'!AC70=9,9,IF('Vessel List A'!AC70=10,10,IF('Vessel List A'!AC70=11,11,IF('Vessel List A'!AC70=12,12,IF('Vessel List A'!AC70=13,13,IF('Vessel List A'!AC70=14,14,IF('Vessel List A'!AC70=15,15,IF('Vessel List A'!AC70=16,16,0)))))))))))))))))=0," ",VALUE(IF('Vessel List A'!AC70=1,1,IF('Vessel List A'!AC70=2,2,IF('Vessel List A'!AC70=3,3,IF('Vessel List A'!AC70=4,4,IF('Vessel List A'!AC70=5,5,IF('Vessel List A'!AC70=6,6,IF('Vessel List A'!AC70=7,7,IF('Vessel List A'!AC70=8,8,IF('Vessel List A'!AC70=9,9,IF('Vessel List A'!AC70=10,10,IF('Vessel List A'!AC70=11,11,IF('Vessel List A'!AC70=12,12,IF('Vessel List A'!AC70=13,13,IF('Vessel List A'!AC70=14,14,IF('Vessel List A'!AC70=15,15,IF('Vessel List A'!AC70=16,16,0))))))))))))))))))</f>
        <v xml:space="preserve"> </v>
      </c>
      <c r="Q71" s="154"/>
      <c r="R71" s="158"/>
      <c r="S71" s="390" t="str">
        <f t="shared" ref="S71:S134" si="87">IF(R71="N",1,IF(R71="NE",2,IF(R71="E",3,IF(R71="SE",4,IF(R71="S",5,IF(R71="SW",6,IF(R71="W",7,IF(R71="NW",8,""))))))))</f>
        <v/>
      </c>
      <c r="T71" s="158"/>
      <c r="U71" s="137"/>
      <c r="V71" s="388" t="str">
        <f t="shared" ref="V71:V134" si="88">IF(U71="No",1,IF(U71="SL",2,IF(U71="ME",3,IF(U71="ST",4,""))))</f>
        <v/>
      </c>
      <c r="W71" s="157" t="str">
        <f>IF(VALUE(IF('Vessel List A'!AP70=1,1,IF('Vessel List A'!AP70=2,2,IF('Vessel List A'!AP70=3,3,IF('Vessel List A'!AP70=4,4,IF('Vessel List A'!AP70=5,5,IF('Vessel List A'!AP70=6,6,IF('Vessel List A'!AP70=7,7,IF('Vessel List A'!AP70=8,8,IF('Vessel List A'!AP70=9,9,IF('Vessel List A'!AP70=10,10,IF('Vessel List A'!AP70=11,11,IF('Vessel List A'!AP70=12,12,IF('Vessel List A'!AP70=13,13,IF('Vessel List A'!AP70=14,14,IF('Vessel List A'!AP70=15,15,IF('Vessel List A'!AP70=16,16,0)))))))))))))))))=0," ",VALUE(IF('Vessel List A'!AP70=1,1,IF('Vessel List A'!AP70=2,2,IF('Vessel List A'!AP70=3,3,IF('Vessel List A'!AP70=4,4,IF('Vessel List A'!AP70=5,5,IF('Vessel List A'!AP70=6,6,IF('Vessel List A'!AP70=7,7,IF('Vessel List A'!AP70=8,8,IF('Vessel List A'!AP70=9,9,IF('Vessel List A'!AP70=10,10,IF('Vessel List A'!AP70=11,11,IF('Vessel List A'!AP70=12,12,IF('Vessel List A'!AP70=13,13,IF('Vessel List A'!AP70=14,14,IF('Vessel List A'!AP70=15,15,IF('Vessel List A'!AP70=16,16,0))))))))))))))))))</f>
        <v xml:space="preserve"> </v>
      </c>
      <c r="X71" s="154"/>
      <c r="Y71" s="158"/>
      <c r="Z71" s="390" t="str">
        <f t="shared" ref="Z71:Z134" si="89">IF(Y71="N",1,IF(Y71="NE",2,IF(Y71="E",3,IF(Y71="SE",4,IF(Y71="S",5,IF(Y71="SW",6,IF(Y71="W",7,IF(Y71="NW",8,""))))))))</f>
        <v/>
      </c>
      <c r="AA71" s="158"/>
      <c r="AB71" s="137"/>
      <c r="AC71" s="388" t="str">
        <f t="shared" ref="AC71:AC134" si="90">IF(AB71="No",1,IF(AB71="SL",2,IF(AB71="ME",3,IF(AB71="ST",4,""))))</f>
        <v/>
      </c>
      <c r="AD71" s="157" t="str">
        <f>IF(VALUE(IF('Vessel List A'!BC70=1,1,IF('Vessel List A'!BC70=2,2,IF('Vessel List A'!BC70=3,3,IF('Vessel List A'!BC70=4,4,IF('Vessel List A'!BC70=5,5,IF('Vessel List A'!BC70=6,6,IF('Vessel List A'!BC70=7,7,IF('Vessel List A'!BC70=8,8,IF('Vessel List A'!BC70=9,9,IF('Vessel List A'!BC70=10,10,IF('Vessel List A'!BC70=11,11,IF('Vessel List A'!BC70=12,12,IF('Vessel List A'!BC70=13,13,IF('Vessel List A'!BC70=14,14,IF('Vessel List A'!BC70=15,15,IF('Vessel List A'!BC70=16,16,0)))))))))))))))))=0," ",VALUE(IF('Vessel List A'!BC70=1,1,IF('Vessel List A'!BC70=2,2,IF('Vessel List A'!BC70=3,3,IF('Vessel List A'!BC70=4,4,IF('Vessel List A'!BC70=5,5,IF('Vessel List A'!BC70=6,6,IF('Vessel List A'!BC70=7,7,IF('Vessel List A'!BC70=8,8,IF('Vessel List A'!BC70=9,9,IF('Vessel List A'!BC70=10,10,IF('Vessel List A'!BC70=11,11,IF('Vessel List A'!BC70=12,12,IF('Vessel List A'!BC70=13,13,IF('Vessel List A'!BC70=14,14,IF('Vessel List A'!BC70=15,15,IF('Vessel List A'!BC70=16,16,0))))))))))))))))))</f>
        <v xml:space="preserve"> </v>
      </c>
      <c r="AE71" s="154"/>
      <c r="AF71" s="158"/>
      <c r="AG71" s="390" t="str">
        <f t="shared" ref="AG71:AG134" si="91">IF(AF71="N",1,IF(AF71="NE",2,IF(AF71="E",3,IF(AF71="SE",4,IF(AF71="S",5,IF(AF71="SW",6,IF(AF71="W",7,IF(AF71="NW",8,""))))))))</f>
        <v/>
      </c>
      <c r="AH71" s="158"/>
      <c r="AI71" s="137"/>
      <c r="AJ71" s="388" t="str">
        <f t="shared" ref="AJ71:AJ134" si="92">IF(AI71="No",1,IF(AI71="SL",2,IF(AI71="ME",3,IF(AI71="ST",4,""))))</f>
        <v/>
      </c>
      <c r="AK71" s="157" t="str">
        <f>IF(VALUE(IF('Vessel List A'!BP70=1,1,IF('Vessel List A'!BP70=2,2,IF('Vessel List A'!BP70=3,3,IF('Vessel List A'!BP70=4,4,IF('Vessel List A'!BP70=5,5,IF('Vessel List A'!BP70=6,6,IF('Vessel List A'!BP70=7,7,IF('Vessel List A'!BP70=8,8,IF('Vessel List A'!BP70=9,9,IF('Vessel List A'!BP70=10,10,IF('Vessel List A'!BP70=11,11,IF('Vessel List A'!BP70=12,12,IF('Vessel List A'!BP70=13,13,IF('Vessel List A'!BP70=14,14,IF('Vessel List A'!BP70=15,15,IF('Vessel List A'!BP70=16,16,0)))))))))))))))))=0," ",VALUE(IF('Vessel List A'!BP70=1,1,IF('Vessel List A'!BP70=2,2,IF('Vessel List A'!BP70=3,3,IF('Vessel List A'!BP70=4,4,IF('Vessel List A'!BP70=5,5,IF('Vessel List A'!BP70=6,6,IF('Vessel List A'!BP70=7,7,IF('Vessel List A'!BP70=8,8,IF('Vessel List A'!BP70=9,9,IF('Vessel List A'!BP70=10,10,IF('Vessel List A'!BP70=11,11,IF('Vessel List A'!BP70=12,12,IF('Vessel List A'!BP70=13,13,IF('Vessel List A'!BP70=14,14,IF('Vessel List A'!BP70=15,15,IF('Vessel List A'!BP70=16,16,0))))))))))))))))))</f>
        <v xml:space="preserve"> </v>
      </c>
      <c r="AL71" s="154"/>
      <c r="AM71" s="158"/>
      <c r="AN71" s="390" t="str">
        <f t="shared" ref="AN71:AN134" si="93">IF(AM71="N",1,IF(AM71="NE",2,IF(AM71="E",3,IF(AM71="SE",4,IF(AM71="S",5,IF(AM71="SW",6,IF(AM71="W",7,IF(AM71="NW",8,""))))))))</f>
        <v/>
      </c>
      <c r="AO71" s="158"/>
      <c r="AP71" s="137"/>
      <c r="AQ71" s="388" t="str">
        <f t="shared" ref="AQ71:AQ134" si="94">IF(AP71="No",1,IF(AP71="SL",2,IF(AP71="ME",3,IF(AP71="ST",4,""))))</f>
        <v/>
      </c>
      <c r="AR71" s="157" t="str">
        <f>IF(VALUE(IF('Vessel List A'!CC70=1,1,IF('Vessel List A'!CC70=2,2,IF('Vessel List A'!CC70=3,3,IF('Vessel List A'!CC70=4,4,IF('Vessel List A'!CC70=5,5,IF('Vessel List A'!CC70=6,6,IF('Vessel List A'!CC70=7,7,IF('Vessel List A'!CC70=8,8,IF('Vessel List A'!CC70=9,9,IF('Vessel List A'!CC70=10,10,IF('Vessel List A'!CC70=11,11,IF('Vessel List A'!CC70=12,12,IF('Vessel List A'!CC70=13,13,IF('Vessel List A'!CC70=14,14,IF('Vessel List A'!CC70=15,15,IF('Vessel List A'!CC70=16,16,0)))))))))))))))))=0," ",VALUE(IF('Vessel List A'!CC70=1,1,IF('Vessel List A'!CC70=2,2,IF('Vessel List A'!CC70=3,3,IF('Vessel List A'!CC70=4,4,IF('Vessel List A'!CC70=5,5,IF('Vessel List A'!CC70=6,6,IF('Vessel List A'!CC70=7,7,IF('Vessel List A'!CC70=8,8,IF('Vessel List A'!CC70=9,9,IF('Vessel List A'!CC70=10,10,IF('Vessel List A'!CC70=11,11,IF('Vessel List A'!CC70=12,12,IF('Vessel List A'!CC70=13,13,IF('Vessel List A'!CC70=14,14,IF('Vessel List A'!CC70=15,15,IF('Vessel List A'!CC70=16,16,0))))))))))))))))))</f>
        <v xml:space="preserve"> </v>
      </c>
      <c r="AS71" s="154"/>
      <c r="AT71" s="158"/>
      <c r="AU71" s="390" t="str">
        <f t="shared" ref="AU71:AU134" si="95">IF(AT71="N",1,IF(AT71="NE",2,IF(AT71="E",3,IF(AT71="SE",4,IF(AT71="S",5,IF(AT71="SW",6,IF(AT71="W",7,IF(AT71="NW",8,""))))))))</f>
        <v/>
      </c>
      <c r="AV71" s="158"/>
      <c r="AW71" s="137"/>
      <c r="AX71" s="388" t="str">
        <f t="shared" ref="AX71:AX134" si="96">IF(AW71="No",1,IF(AW71="SL",2,IF(AW71="ME",3,IF(AW71="ST",4,""))))</f>
        <v/>
      </c>
      <c r="AY71" s="157" t="str">
        <f>IF(VALUE(IF('Vessel List A'!CP70=1,1,IF('Vessel List A'!CP70=2,2,IF('Vessel List A'!CP70=3,3,IF('Vessel List A'!CP70=4,4,IF('Vessel List A'!CP70=5,5,IF('Vessel List A'!CP70=6,6,IF('Vessel List A'!CP70=7,7,IF('Vessel List A'!CP70=8,8,IF('Vessel List A'!CP70=9,9,IF('Vessel List A'!CP70=10,10,IF('Vessel List A'!CP70=11,11,IF('Vessel List A'!CP70=12,12,IF('Vessel List A'!CP70=13,13,IF('Vessel List A'!CP70=14,14,IF('Vessel List A'!CP70=15,15,IF('Vessel List A'!CP70=16,16,0)))))))))))))))))=0," ",VALUE(IF('Vessel List A'!CP70=1,1,IF('Vessel List A'!CP70=2,2,IF('Vessel List A'!CP70=3,3,IF('Vessel List A'!CP70=4,4,IF('Vessel List A'!CP70=5,5,IF('Vessel List A'!CP70=6,6,IF('Vessel List A'!CP70=7,7,IF('Vessel List A'!CP70=8,8,IF('Vessel List A'!CP70=9,9,IF('Vessel List A'!CP70=10,10,IF('Vessel List A'!CP70=11,11,IF('Vessel List A'!CP70=12,12,IF('Vessel List A'!CP70=13,13,IF('Vessel List A'!CP70=14,14,IF('Vessel List A'!CP70=15,15,IF('Vessel List A'!CP70=16,16,0))))))))))))))))))</f>
        <v xml:space="preserve"> </v>
      </c>
      <c r="AZ71" s="154"/>
      <c r="BA71" s="158"/>
      <c r="BB71" s="390" t="str">
        <f t="shared" ref="BB71:BB134" si="97">IF(BA71="N",1,IF(BA71="NE",2,IF(BA71="E",3,IF(BA71="SE",4,IF(BA71="S",5,IF(BA71="SW",6,IF(BA71="W",7,IF(BA71="NW",8,""))))))))</f>
        <v/>
      </c>
      <c r="BC71" s="158"/>
      <c r="BD71" s="137"/>
      <c r="BE71" s="388" t="str">
        <f t="shared" ref="BE71:BE134" si="98">IF(BD71="No",1,IF(BD71="SL",2,IF(BD71="ME",3,IF(BD71="ST",4,""))))</f>
        <v/>
      </c>
      <c r="BF71" s="157" t="str">
        <f>IF(VALUE(IF('Vessel List A'!DC70=1,1,IF('Vessel List A'!DC70=2,2,IF('Vessel List A'!DC70=3,3,IF('Vessel List A'!DC70=4,4,IF('Vessel List A'!DC70=5,5,IF('Vessel List A'!DC70=6,6,IF('Vessel List A'!DC70=7,7,IF('Vessel List A'!DC70=8,8,IF('Vessel List A'!DC70=9,9,IF('Vessel List A'!DC70=10,10,IF('Vessel List A'!DC70=11,11,IF('Vessel List A'!DC70=12,12,IF('Vessel List A'!DC70=13,13,IF('Vessel List A'!DC70=14,14,IF('Vessel List A'!DC70=15,15,IF('Vessel List A'!DC70=16,16,0)))))))))))))))))=0," ",VALUE(IF('Vessel List A'!DC70=1,1,IF('Vessel List A'!DC70=2,2,IF('Vessel List A'!DC70=3,3,IF('Vessel List A'!DC70=4,4,IF('Vessel List A'!DC70=5,5,IF('Vessel List A'!DC70=6,6,IF('Vessel List A'!DC70=7,7,IF('Vessel List A'!DC70=8,8,IF('Vessel List A'!DC70=9,9,IF('Vessel List A'!DC70=10,10,IF('Vessel List A'!DC70=11,11,IF('Vessel List A'!DC70=12,12,IF('Vessel List A'!DC70=13,13,IF('Vessel List A'!DC70=14,14,IF('Vessel List A'!DC70=15,15,IF('Vessel List A'!DC70=16,16,0))))))))))))))))))</f>
        <v xml:space="preserve"> </v>
      </c>
      <c r="BG71" s="154"/>
      <c r="BH71" s="158"/>
      <c r="BI71" s="390" t="str">
        <f t="shared" ref="BI71:BI134" si="99">IF(BH71="N",1,IF(BH71="NE",2,IF(BH71="E",3,IF(BH71="SE",4,IF(BH71="S",5,IF(BH71="SW",6,IF(BH71="W",7,IF(BH71="NW",8,""))))))))</f>
        <v/>
      </c>
      <c r="BJ71" s="158"/>
      <c r="BK71" s="137"/>
      <c r="BL71" s="388" t="str">
        <f t="shared" ref="BL71:BL134" si="100">IF(BK71="No",1,IF(BK71="SL",2,IF(BK71="ME",3,IF(BK71="ST",4,""))))</f>
        <v/>
      </c>
      <c r="BM71" s="157" t="str">
        <f>IF(VALUE(IF('Vessel List A'!DP70=1,1,IF('Vessel List A'!DP70=2,2,IF('Vessel List A'!DP70=3,3,IF('Vessel List A'!DP70=4,4,IF('Vessel List A'!DP70=5,5,IF('Vessel List A'!DP70=6,6,IF('Vessel List A'!DP70=7,7,IF('Vessel List A'!DP70=8,8,IF('Vessel List A'!DP70=9,9,IF('Vessel List A'!DP70=10,10,IF('Vessel List A'!DP70=11,11,IF('Vessel List A'!DP70=12,12,IF('Vessel List A'!DP70=13,13,IF('Vessel List A'!DP70=14,14,IF('Vessel List A'!DP70=15,15,IF('Vessel List A'!DP70=16,16,0)))))))))))))))))=0," ",VALUE(IF('Vessel List A'!DP70=1,1,IF('Vessel List A'!DP70=2,2,IF('Vessel List A'!DP70=3,3,IF('Vessel List A'!DP70=4,4,IF('Vessel List A'!DP70=5,5,IF('Vessel List A'!DP70=6,6,IF('Vessel List A'!DP70=7,7,IF('Vessel List A'!DP70=8,8,IF('Vessel List A'!DP70=9,9,IF('Vessel List A'!DP70=10,10,IF('Vessel List A'!DP70=11,11,IF('Vessel List A'!DP70=12,12,IF('Vessel List A'!DP70=13,13,IF('Vessel List A'!DP70=14,14,IF('Vessel List A'!DP70=15,15,IF('Vessel List A'!DP70=16,16,0))))))))))))))))))</f>
        <v xml:space="preserve"> </v>
      </c>
      <c r="BN71" s="154"/>
      <c r="BO71" s="158"/>
      <c r="BP71" s="390" t="str">
        <f t="shared" ref="BP71:BP134" si="101">IF(BO71="N",1,IF(BO71="NE",2,IF(BO71="E",3,IF(BO71="SE",4,IF(BO71="S",5,IF(BO71="SW",6,IF(BO71="W",7,IF(BO71="NW",8,""))))))))</f>
        <v/>
      </c>
      <c r="BQ71" s="158"/>
      <c r="BR71" s="137"/>
      <c r="BS71" s="388" t="str">
        <f t="shared" ref="BS71:BS134" si="102">IF(BR71="No",1,IF(BR71="SL",2,IF(BR71="ME",3,IF(BR71="ST",4,""))))</f>
        <v/>
      </c>
      <c r="BT71" s="157" t="str">
        <f>IF(VALUE(IF('Vessel List A'!EC70=1,1,IF('Vessel List A'!EC70=2,2,IF('Vessel List A'!EC70=3,3,IF('Vessel List A'!EC70=4,4,IF('Vessel List A'!EC70=5,5,IF('Vessel List A'!EC70=6,6,IF('Vessel List A'!EC70=7,7,IF('Vessel List A'!EC70=8,8,IF('Vessel List A'!EC70=9,9,IF('Vessel List A'!EC70=10,10,IF('Vessel List A'!EC70=11,11,IF('Vessel List A'!EC70=12,12,IF('Vessel List A'!EC70=13,13,IF('Vessel List A'!EC70=14,14,IF('Vessel List A'!EC70=15,15,IF('Vessel List A'!EC70=16,16,0)))))))))))))))))=0," ",VALUE(IF('Vessel List A'!EC70=1,1,IF('Vessel List A'!EC70=2,2,IF('Vessel List A'!EC70=3,3,IF('Vessel List A'!EC70=4,4,IF('Vessel List A'!EC70=5,5,IF('Vessel List A'!EC70=6,6,IF('Vessel List A'!EC70=7,7,IF('Vessel List A'!EC70=8,8,IF('Vessel List A'!EC70=9,9,IF('Vessel List A'!EC70=10,10,IF('Vessel List A'!EC70=11,11,IF('Vessel List A'!EC70=12,12,IF('Vessel List A'!EC70=13,13,IF('Vessel List A'!EC70=14,14,IF('Vessel List A'!EC70=15,15,IF('Vessel List A'!EC70=16,16,0))))))))))))))))))</f>
        <v xml:space="preserve"> </v>
      </c>
      <c r="BU71" s="154"/>
      <c r="BV71" s="158"/>
      <c r="BW71" s="390" t="str">
        <f t="shared" ref="BW71:BW134" si="103">IF(BV71="N",1,IF(BV71="NE",2,IF(BV71="E",3,IF(BV71="SE",4,IF(BV71="S",5,IF(BV71="SW",6,IF(BV71="W",7,IF(BV71="NW",8,""))))))))</f>
        <v/>
      </c>
      <c r="BX71" s="158"/>
      <c r="BY71" s="137"/>
      <c r="BZ71" s="388" t="str">
        <f t="shared" ref="BZ71:BZ134" si="104">IF(BY71="No",1,IF(BY71="SL",2,IF(BY71="ME",3,IF(BY71="ST",4,""))))</f>
        <v/>
      </c>
      <c r="CA71" s="157" t="str">
        <f>IF(VALUE(IF('Vessel List A'!EP70=1,1,IF('Vessel List A'!EP70=2,2,IF('Vessel List A'!EP70=3,3,IF('Vessel List A'!EP70=4,4,IF('Vessel List A'!EP70=5,5,IF('Vessel List A'!EP70=6,6,IF('Vessel List A'!EP70=7,7,IF('Vessel List A'!EP70=8,8,IF('Vessel List A'!EP70=9,9,IF('Vessel List A'!EP70=10,10,IF('Vessel List A'!EP70=11,11,IF('Vessel List A'!EP70=12,12,IF('Vessel List A'!EP70=13,13,IF('Vessel List A'!EP70=14,14,IF('Vessel List A'!EP70=15,15,IF('Vessel List A'!EP70=16,16,0)))))))))))))))))=0," ",VALUE(IF('Vessel List A'!EP70=1,1,IF('Vessel List A'!EP70=2,2,IF('Vessel List A'!EP70=3,3,IF('Vessel List A'!EP70=4,4,IF('Vessel List A'!EP70=5,5,IF('Vessel List A'!EP70=6,6,IF('Vessel List A'!EP70=7,7,IF('Vessel List A'!EP70=8,8,IF('Vessel List A'!EP70=9,9,IF('Vessel List A'!EP70=10,10,IF('Vessel List A'!EP70=11,11,IF('Vessel List A'!EP70=12,12,IF('Vessel List A'!EP70=13,13,IF('Vessel List A'!EP70=14,14,IF('Vessel List A'!EP70=15,15,IF('Vessel List A'!EP70=16,16,0))))))))))))))))))</f>
        <v xml:space="preserve"> </v>
      </c>
      <c r="CB71" s="154"/>
      <c r="CC71" s="158"/>
      <c r="CD71" s="390" t="str">
        <f t="shared" ref="CD71:CD134" si="105">IF(CC71="N",1,IF(CC71="NE",2,IF(CC71="E",3,IF(CC71="SE",4,IF(CC71="S",5,IF(CC71="SW",6,IF(CC71="W",7,IF(CC71="NW",8,""))))))))</f>
        <v/>
      </c>
      <c r="CE71" s="158"/>
      <c r="CF71" s="137"/>
      <c r="CG71" s="388" t="str">
        <f t="shared" ref="CG71:CG134" si="106">IF(CF71="No",1,IF(CF71="SL",2,IF(CF71="ME",3,IF(CF71="ST",4,""))))</f>
        <v/>
      </c>
      <c r="CH71" s="157" t="str">
        <f>IF(VALUE(IF('Vessel List A'!FC70=1,1,IF('Vessel List A'!FC70=2,2,IF('Vessel List A'!FC70=3,3,IF('Vessel List A'!FC70=4,4,IF('Vessel List A'!FC70=5,5,IF('Vessel List A'!FC70=6,6,IF('Vessel List A'!FC70=7,7,IF('Vessel List A'!FC70=8,8,IF('Vessel List A'!FC70=9,9,IF('Vessel List A'!FC70=10,10,IF('Vessel List A'!FC70=11,11,IF('Vessel List A'!FC70=12,12,IF('Vessel List A'!FC70=13,13,IF('Vessel List A'!FC70=14,14,IF('Vessel List A'!FC70=15,15,IF('Vessel List A'!FC70=16,16,0)))))))))))))))))=0," ",VALUE(IF('Vessel List A'!FC70=1,1,IF('Vessel List A'!FC70=2,2,IF('Vessel List A'!FC70=3,3,IF('Vessel List A'!FC70=4,4,IF('Vessel List A'!FC70=5,5,IF('Vessel List A'!FC70=6,6,IF('Vessel List A'!FC70=7,7,IF('Vessel List A'!FC70=8,8,IF('Vessel List A'!FC70=9,9,IF('Vessel List A'!FC70=10,10,IF('Vessel List A'!FC70=11,11,IF('Vessel List A'!FC70=12,12,IF('Vessel List A'!FC70=13,13,IF('Vessel List A'!FC70=14,14,IF('Vessel List A'!FC70=15,15,IF('Vessel List A'!FC70=16,16,0))))))))))))))))))</f>
        <v xml:space="preserve"> </v>
      </c>
      <c r="CI71" s="154"/>
      <c r="CJ71" s="158"/>
      <c r="CK71" s="390" t="str">
        <f t="shared" ref="CK71:CK134" si="107">IF(CJ71="N",1,IF(CJ71="NE",2,IF(CJ71="E",3,IF(CJ71="SE",4,IF(CJ71="S",5,IF(CJ71="SW",6,IF(CJ71="W",7,IF(CJ71="NW",8,""))))))))</f>
        <v/>
      </c>
      <c r="CL71" s="158"/>
      <c r="CM71" s="137"/>
      <c r="CN71" s="388" t="str">
        <f t="shared" ref="CN71:CN134" si="108">IF(CM71="No",1,IF(CM71="SL",2,IF(CM71="ME",3,IF(CM71="ST",4,""))))</f>
        <v/>
      </c>
      <c r="CO71" s="157" t="str">
        <f>IF(VALUE(IF('Vessel List A'!FP70=1,1,IF('Vessel List A'!FP70=2,2,IF('Vessel List A'!FP70=3,3,IF('Vessel List A'!FP70=4,4,IF('Vessel List A'!FP70=5,5,IF('Vessel List A'!FP70=6,6,IF('Vessel List A'!FP70=7,7,IF('Vessel List A'!FP70=8,8,IF('Vessel List A'!FP70=9,9,IF('Vessel List A'!FP70=10,10,IF('Vessel List A'!FP70=11,11,IF('Vessel List A'!FP70=12,12,IF('Vessel List A'!FP70=13,13,IF('Vessel List A'!FP70=14,14,IF('Vessel List A'!FP70=15,15,IF('Vessel List A'!FP70=16,16,0)))))))))))))))))=0," ",VALUE(IF('Vessel List A'!FP70=1,1,IF('Vessel List A'!FP70=2,2,IF('Vessel List A'!FP70=3,3,IF('Vessel List A'!FP70=4,4,IF('Vessel List A'!FP70=5,5,IF('Vessel List A'!FP70=6,6,IF('Vessel List A'!FP70=7,7,IF('Vessel List A'!FP70=8,8,IF('Vessel List A'!FP70=9,9,IF('Vessel List A'!FP70=10,10,IF('Vessel List A'!FP70=11,11,IF('Vessel List A'!FP70=12,12,IF('Vessel List A'!FP70=13,13,IF('Vessel List A'!FP70=14,14,IF('Vessel List A'!FP70=15,15,IF('Vessel List A'!FP70=16,16,0))))))))))))))))))</f>
        <v xml:space="preserve"> </v>
      </c>
      <c r="CP71" s="154"/>
      <c r="CQ71" s="158"/>
      <c r="CR71" s="390" t="str">
        <f t="shared" ref="CR71:CR134" si="109">IF(CQ71="N",1,IF(CQ71="NE",2,IF(CQ71="E",3,IF(CQ71="SE",4,IF(CQ71="S",5,IF(CQ71="SW",6,IF(CQ71="W",7,IF(CQ71="NW",8,""))))))))</f>
        <v/>
      </c>
      <c r="CS71" s="158"/>
      <c r="CT71" s="137"/>
      <c r="CU71" s="388" t="str">
        <f t="shared" ref="CU71:CU134" si="110">IF(CT71="No",1,IF(CT71="SL",2,IF(CT71="ME",3,IF(CT71="ST",4,""))))</f>
        <v/>
      </c>
      <c r="CV71" s="157" t="str">
        <f>IF(VALUE(IF('Vessel List A'!GC70=1,1,IF('Vessel List A'!GC70=2,2,IF('Vessel List A'!GC70=3,3,IF('Vessel List A'!GC70=4,4,IF('Vessel List A'!GC70=5,5,IF('Vessel List A'!GC70=6,6,IF('Vessel List A'!GC70=7,7,IF('Vessel List A'!GC70=8,8,IF('Vessel List A'!GC70=9,9,IF('Vessel List A'!GC70=10,10,IF('Vessel List A'!GC70=11,11,IF('Vessel List A'!GC70=12,12,IF('Vessel List A'!GC70=13,13,IF('Vessel List A'!GC70=14,14,IF('Vessel List A'!GC70=15,15,IF('Vessel List A'!GC70=16,16,0)))))))))))))))))=0," ",VALUE(IF('Vessel List A'!GC70=1,1,IF('Vessel List A'!GC70=2,2,IF('Vessel List A'!GC70=3,3,IF('Vessel List A'!GC70=4,4,IF('Vessel List A'!GC70=5,5,IF('Vessel List A'!GC70=6,6,IF('Vessel List A'!GC70=7,7,IF('Vessel List A'!GC70=8,8,IF('Vessel List A'!GC70=9,9,IF('Vessel List A'!GC70=10,10,IF('Vessel List A'!GC70=11,11,IF('Vessel List A'!GC70=12,12,IF('Vessel List A'!GC70=13,13,IF('Vessel List A'!GC70=14,14,IF('Vessel List A'!GC70=15,15,IF('Vessel List A'!GC70=16,16,0))))))))))))))))))</f>
        <v xml:space="preserve"> </v>
      </c>
      <c r="CW71" s="154"/>
      <c r="CX71" s="158"/>
      <c r="CY71" s="390" t="str">
        <f t="shared" ref="CY71:CY134" si="111">IF(CX71="N",1,IF(CX71="NE",2,IF(CX71="E",3,IF(CX71="SE",4,IF(CX71="S",5,IF(CX71="SW",6,IF(CX71="W",7,IF(CX71="NW",8,""))))))))</f>
        <v/>
      </c>
      <c r="CZ71" s="158"/>
      <c r="DA71" s="137"/>
      <c r="DB71" s="388" t="str">
        <f t="shared" ref="DB71:DB134" si="112">IF(DA71="No",1,IF(DA71="SL",2,IF(DA71="ME",3,IF(DA71="ST",4,""))))</f>
        <v/>
      </c>
      <c r="DC71" s="157" t="str">
        <f>IF(VALUE(IF('Vessel List A'!GP70=1,1,IF('Vessel List A'!GP70=2,2,IF('Vessel List A'!GP70=3,3,IF('Vessel List A'!GP70=4,4,IF('Vessel List A'!GP70=5,5,IF('Vessel List A'!GP70=6,6,IF('Vessel List A'!GP70=7,7,IF('Vessel List A'!GP70=8,8,IF('Vessel List A'!GP70=9,9,IF('Vessel List A'!GP70=10,10,IF('Vessel List A'!GP70=11,11,IF('Vessel List A'!GP70=12,12,IF('Vessel List A'!GP70=13,13,IF('Vessel List A'!GP70=14,14,IF('Vessel List A'!GP70=15,15,IF('Vessel List A'!GP70=16,16,0)))))))))))))))))=0," ",VALUE(IF('Vessel List A'!GP70=1,1,IF('Vessel List A'!GP70=2,2,IF('Vessel List A'!GP70=3,3,IF('Vessel List A'!GP70=4,4,IF('Vessel List A'!GP70=5,5,IF('Vessel List A'!GP70=6,6,IF('Vessel List A'!GP70=7,7,IF('Vessel List A'!GP70=8,8,IF('Vessel List A'!GP70=9,9,IF('Vessel List A'!GP70=10,10,IF('Vessel List A'!GP70=11,11,IF('Vessel List A'!GP70=12,12,IF('Vessel List A'!GP70=13,13,IF('Vessel List A'!GP70=14,14,IF('Vessel List A'!GP70=15,15,IF('Vessel List A'!GP70=16,16,0))))))))))))))))))</f>
        <v xml:space="preserve"> </v>
      </c>
      <c r="DD71" s="154"/>
      <c r="DE71" s="158"/>
      <c r="DF71" s="390" t="str">
        <f t="shared" ref="DF71:DF134" si="113">IF(DE71="N",1,IF(DE71="NE",2,IF(DE71="E",3,IF(DE71="SE",4,IF(DE71="S",5,IF(DE71="SW",6,IF(DE71="W",7,IF(DE71="NW",8,""))))))))</f>
        <v/>
      </c>
      <c r="DG71" s="158"/>
      <c r="DH71" s="137"/>
      <c r="DI71" s="388" t="str">
        <f t="shared" ref="DI71:DI134" si="114">IF(DH71="No",1,IF(DH71="SL",2,IF(DH71="ME",3,IF(DH71="ST",4,""))))</f>
        <v/>
      </c>
      <c r="DJ71" s="157" t="str">
        <f>IF(VALUE(IF('Vessel List A'!HC70=1,1,IF('Vessel List A'!HC70=2,2,IF('Vessel List A'!HC70=3,3,IF('Vessel List A'!HC70=4,4,IF('Vessel List A'!HC70=5,5,IF('Vessel List A'!HC70=6,6,IF('Vessel List A'!HC70=7,7,IF('Vessel List A'!HC70=8,8,IF('Vessel List A'!HC70=9,9,IF('Vessel List A'!HC70=10,10,IF('Vessel List A'!HC70=11,11,IF('Vessel List A'!HC70=12,12,IF('Vessel List A'!HC70=13,13,IF('Vessel List A'!HC70=14,14,IF('Vessel List A'!HC70=15,15,IF('Vessel List A'!HC70=16,16,0)))))))))))))))))=0," ",VALUE(IF('Vessel List A'!HC70=1,1,IF('Vessel List A'!HC70=2,2,IF('Vessel List A'!HC70=3,3,IF('Vessel List A'!HC70=4,4,IF('Vessel List A'!HC70=5,5,IF('Vessel List A'!HC70=6,6,IF('Vessel List A'!HC70=7,7,IF('Vessel List A'!HC70=8,8,IF('Vessel List A'!HC70=9,9,IF('Vessel List A'!HC70=10,10,IF('Vessel List A'!HC70=11,11,IF('Vessel List A'!HC70=12,12,IF('Vessel List A'!HC70=13,13,IF('Vessel List A'!HC70=14,14,IF('Vessel List A'!HC70=15,15,IF('Vessel List A'!HC70=16,16,0))))))))))))))))))</f>
        <v xml:space="preserve"> </v>
      </c>
      <c r="DK71" s="154"/>
      <c r="DL71" s="158"/>
      <c r="DM71" s="390" t="str">
        <f t="shared" ref="DM71:DM134" si="115">IF(DL71="N",1,IF(DL71="NE",2,IF(DL71="E",3,IF(DL71="SE",4,IF(DL71="S",5,IF(DL71="SW",6,IF(DL71="W",7,IF(DL71="NW",8,""))))))))</f>
        <v/>
      </c>
      <c r="DN71" s="158"/>
      <c r="DO71" s="137"/>
      <c r="DP71" s="388" t="str">
        <f t="shared" ref="DP71:DP134" si="116">IF(DO71="No",1,IF(DO71="SL",2,IF(DO71="ME",3,IF(DO71="ST",4,""))))</f>
        <v/>
      </c>
      <c r="DQ71" s="157" t="str">
        <f>IF(VALUE(IF('Vessel List A'!HP70=1,1,IF('Vessel List A'!HP70=2,2,IF('Vessel List A'!HP70=3,3,IF('Vessel List A'!HP70=4,4,IF('Vessel List A'!HP70=5,5,IF('Vessel List A'!HP70=6,6,IF('Vessel List A'!HP70=7,7,IF('Vessel List A'!HP70=8,8,IF('Vessel List A'!HP70=9,9,IF('Vessel List A'!HP70=10,10,IF('Vessel List A'!HP70=11,11,IF('Vessel List A'!HP70=12,12,IF('Vessel List A'!HP70=13,13,IF('Vessel List A'!HP70=14,14,IF('Vessel List A'!HP70=15,15,IF('Vessel List A'!HP70=16,16,0)))))))))))))))))=0," ",VALUE(IF('Vessel List A'!HP70=1,1,IF('Vessel List A'!HP70=2,2,IF('Vessel List A'!HP70=3,3,IF('Vessel List A'!HP70=4,4,IF('Vessel List A'!HP70=5,5,IF('Vessel List A'!HP70=6,6,IF('Vessel List A'!HP70=7,7,IF('Vessel List A'!HP70=8,8,IF('Vessel List A'!HP70=9,9,IF('Vessel List A'!HP70=10,10,IF('Vessel List A'!HP70=11,11,IF('Vessel List A'!HP70=12,12,IF('Vessel List A'!HP70=13,13,IF('Vessel List A'!HP70=14,14,IF('Vessel List A'!HP70=15,15,IF('Vessel List A'!HP70=16,16,0))))))))))))))))))</f>
        <v xml:space="preserve"> </v>
      </c>
      <c r="DR71" s="154"/>
      <c r="DS71" s="158"/>
      <c r="DT71" s="390" t="str">
        <f t="shared" ref="DT71:DT134" si="117">IF(DS71="N",1,IF(DS71="NE",2,IF(DS71="E",3,IF(DS71="SE",4,IF(DS71="S",5,IF(DS71="SW",6,IF(DS71="W",7,IF(DS71="NW",8,""))))))))</f>
        <v/>
      </c>
      <c r="DU71" s="158"/>
      <c r="DV71" s="137"/>
      <c r="DW71" s="388" t="str">
        <f t="shared" ref="DW71:DW134" si="118">IF(DV71="No",1,IF(DV71="SL",2,IF(DV71="ME",3,IF(DV71="ST",4,""))))</f>
        <v/>
      </c>
      <c r="DX71" s="157" t="str">
        <f>IF(VALUE(IF('Vessel List A'!IC70=1,1,IF('Vessel List A'!IC70=2,2,IF('Vessel List A'!IC70=3,3,IF('Vessel List A'!IC70=4,4,IF('Vessel List A'!IC70=5,5,IF('Vessel List A'!IC70=6,6,IF('Vessel List A'!IC70=7,7,IF('Vessel List A'!IC70=8,8,IF('Vessel List A'!IC70=9,9,IF('Vessel List A'!IC70=10,10,IF('Vessel List A'!IC70=11,11,IF('Vessel List A'!IC70=12,12,IF('Vessel List A'!IC70=13,13,IF('Vessel List A'!IC70=14,14,IF('Vessel List A'!IC70=15,15,IF('Vessel List A'!IC70=16,16,0)))))))))))))))))=0," ",VALUE(IF('Vessel List A'!IC70=1,1,IF('Vessel List A'!IC70=2,2,IF('Vessel List A'!IC70=3,3,IF('Vessel List A'!IC70=4,4,IF('Vessel List A'!IC70=5,5,IF('Vessel List A'!IC70=6,6,IF('Vessel List A'!IC70=7,7,IF('Vessel List A'!IC70=8,8,IF('Vessel List A'!IC70=9,9,IF('Vessel List A'!IC70=10,10,IF('Vessel List A'!IC70=11,11,IF('Vessel List A'!IC70=12,12,IF('Vessel List A'!IC70=13,13,IF('Vessel List A'!IC70=14,14,IF('Vessel List A'!IC70=15,15,IF('Vessel List A'!IC70=16,16,0))))))))))))))))))</f>
        <v xml:space="preserve"> </v>
      </c>
      <c r="DY71" s="154"/>
      <c r="DZ71" s="158"/>
      <c r="EA71" s="390" t="str">
        <f t="shared" ref="EA71:EA134" si="119">IF(DZ71="N",1,IF(DZ71="NE",2,IF(DZ71="E",3,IF(DZ71="SE",4,IF(DZ71="S",5,IF(DZ71="SW",6,IF(DZ71="W",7,IF(DZ71="NW",8,""))))))))</f>
        <v/>
      </c>
      <c r="EB71" s="158"/>
      <c r="EC71" s="137"/>
      <c r="ED71" s="388" t="str">
        <f t="shared" ref="ED71:ED134" si="120">IF(EC71="No",1,IF(EC71="SL",2,IF(EC71="ME",3,IF(EC71="ST",4,""))))</f>
        <v/>
      </c>
      <c r="EE71" s="157" t="str">
        <f>IF(VALUE(IF('Vessel List A'!IP70=1,1,IF('Vessel List A'!IP70=2,2,IF('Vessel List A'!IP70=3,3,IF('Vessel List A'!IP70=4,4,IF('Vessel List A'!IP70=5,5,IF('Vessel List A'!IP70=6,6,IF('Vessel List A'!IP70=7,7,IF('Vessel List A'!IP70=8,8,IF('Vessel List A'!IP70=9,9,IF('Vessel List A'!IP70=10,10,IF('Vessel List A'!IP70=11,11,IF('Vessel List A'!IP70=12,12,IF('Vessel List A'!IP70=13,13,IF('Vessel List A'!IP70=14,14,IF('Vessel List A'!IP70=15,15,IF('Vessel List A'!IP70=16,16,0)))))))))))))))))=0," ",VALUE(IF('Vessel List A'!IP70=1,1,IF('Vessel List A'!IP70=2,2,IF('Vessel List A'!IP70=3,3,IF('Vessel List A'!IP70=4,4,IF('Vessel List A'!IP70=5,5,IF('Vessel List A'!IP70=6,6,IF('Vessel List A'!IP70=7,7,IF('Vessel List A'!IP70=8,8,IF('Vessel List A'!IP70=9,9,IF('Vessel List A'!IP70=10,10,IF('Vessel List A'!IP70=11,11,IF('Vessel List A'!IP70=12,12,IF('Vessel List A'!IP70=13,13,IF('Vessel List A'!IP70=14,14,IF('Vessel List A'!IP70=15,15,IF('Vessel List A'!IP70=16,16,0))))))))))))))))))</f>
        <v xml:space="preserve"> </v>
      </c>
      <c r="EF71" s="154"/>
      <c r="EG71" s="158"/>
      <c r="EH71" s="390" t="str">
        <f t="shared" ref="EH71:EH134" si="121">IF(EG71="N",1,IF(EG71="NE",2,IF(EG71="E",3,IF(EG71="SE",4,IF(EG71="S",5,IF(EG71="SW",6,IF(EG71="W",7,IF(EG71="NW",8,""))))))))</f>
        <v/>
      </c>
      <c r="EI71" s="158"/>
      <c r="EJ71" s="137"/>
      <c r="EK71" s="397" t="str">
        <f t="shared" ref="EK71:EK134" si="122">IF(EJ71="No",1,IF(EJ71="SL",2,IF(EJ71="ME",3,IF(EJ71="ST",4,""))))</f>
        <v/>
      </c>
      <c r="EL71" s="144"/>
      <c r="EM71" s="157" t="str">
        <f>IF(VALUE(IF('Vessel List B'!C70=1,1,IF('Vessel List B'!C70=2,2,IF('Vessel List B'!C70=3,3,IF('Vessel List B'!C70=4,4,IF('Vessel List B'!C70=5,5,IF('Vessel List B'!C70=6,6,IF('Vessel List B'!C70=7,7,IF('Vessel List B'!C70=8,8,IF('Vessel List B'!C70=9,9,IF('Vessel List B'!C70=10,10,IF('Vessel List B'!C70=11,11,IF('Vessel List B'!C70=12,12,IF('Vessel List B'!C70=13,13,IF('Vessel List B'!C70=14,14,IF('Vessel List B'!C70=15,15,IF('Vessel List B'!C70=16,16,0)))))))))))))))))=0," ",VALUE(IF('Vessel List B'!C70=1,1,IF('Vessel List B'!C70=2,2,IF('Vessel List B'!C70=3,3,IF('Vessel List B'!C70=4,4,IF('Vessel List B'!C70=5,5,IF('Vessel List B'!C70=6,6,IF('Vessel List B'!C70=7,7,IF('Vessel List B'!C70=8,8,IF('Vessel List B'!C70=9,9,IF('Vessel List B'!C70=10,10,IF('Vessel List B'!C70=11,11,IF('Vessel List B'!C70=12,12,IF('Vessel List B'!C70=13,13,IF('Vessel List B'!C70=14,14,IF('Vessel List B'!C70=15,15,IF('Vessel List B'!C70=16,16,0))))))))))))))))))</f>
        <v xml:space="preserve"> </v>
      </c>
      <c r="EN71" s="154"/>
      <c r="EO71" s="158"/>
      <c r="EP71" s="390" t="str">
        <f t="shared" ref="EP71:EP134" si="123">IF(EO71="N",1,IF(EO71="NE",2,IF(EO71="E",3,IF(EO71="SE",4,IF(EO71="S",5,IF(EO71="SW",6,IF(EO71="W",7,IF(EO71="NW",8,""))))))))</f>
        <v/>
      </c>
      <c r="EQ71" s="158"/>
      <c r="ER71" s="137"/>
      <c r="ES71" s="388" t="str">
        <f t="shared" ref="ES71:ES134" si="124">IF(ER71="No",1,IF(ER71="SL",2,IF(ER71="ME",3,IF(ER71="ST",4,""))))</f>
        <v/>
      </c>
      <c r="ET71" s="157" t="str">
        <f>IF(VALUE(IF('Vessel List B'!P70=1,1,IF('Vessel List B'!P70=2,2,IF('Vessel List B'!P70=3,3,IF('Vessel List B'!P70=4,4,IF('Vessel List B'!P70=5,5,IF('Vessel List B'!P70=6,6,IF('Vessel List B'!P70=7,7,IF('Vessel List B'!P70=8,8,IF('Vessel List B'!P70=9,9,IF('Vessel List B'!P70=10,10,IF('Vessel List B'!P70=11,11,IF('Vessel List B'!P70=12,12,IF('Vessel List B'!P70=13,13,IF('Vessel List B'!P70=14,14,IF('Vessel List B'!P70=15,15,IF('Vessel List B'!P70=16,16,0)))))))))))))))))=0," ",VALUE(IF('Vessel List B'!P70=1,1,IF('Vessel List B'!P70=2,2,IF('Vessel List B'!P70=3,3,IF('Vessel List B'!P70=4,4,IF('Vessel List B'!P70=5,5,IF('Vessel List B'!P70=6,6,IF('Vessel List B'!P70=7,7,IF('Vessel List B'!P70=8,8,IF('Vessel List B'!P70=9,9,IF('Vessel List B'!P70=10,10,IF('Vessel List B'!P70=11,11,IF('Vessel List B'!P70=12,12,IF('Vessel List B'!P70=13,13,IF('Vessel List B'!P70=14,14,IF('Vessel List B'!P70=15,15,IF('Vessel List B'!P70=16,16,0))))))))))))))))))</f>
        <v xml:space="preserve"> </v>
      </c>
      <c r="EU71" s="154"/>
      <c r="EV71" s="158"/>
      <c r="EW71" s="390" t="str">
        <f t="shared" ref="EW71:EW134" si="125">IF(EV71="N",1,IF(EV71="NE",2,IF(EV71="E",3,IF(EV71="SE",4,IF(EV71="S",5,IF(EV71="SW",6,IF(EV71="W",7,IF(EV71="NW",8,""))))))))</f>
        <v/>
      </c>
      <c r="EX71" s="158"/>
      <c r="EY71" s="137"/>
      <c r="EZ71" s="388" t="str">
        <f t="shared" ref="EZ71:EZ134" si="126">IF(EY71="No",1,IF(EY71="SL",2,IF(EY71="ME",3,IF(EY71="ST",4,""))))</f>
        <v/>
      </c>
      <c r="FA71" s="157" t="str">
        <f>IF(VALUE(IF('Vessel List B'!AC70=1,1,IF('Vessel List B'!AC70=2,2,IF('Vessel List B'!AC70=3,3,IF('Vessel List B'!AC70=4,4,IF('Vessel List B'!AC70=5,5,IF('Vessel List B'!AC70=6,6,IF('Vessel List B'!AC70=7,7,IF('Vessel List B'!AC70=8,8,IF('Vessel List B'!AC70=9,9,IF('Vessel List B'!AC70=10,10,IF('Vessel List B'!AC70=11,11,IF('Vessel List B'!AC70=12,12,IF('Vessel List B'!AC70=13,13,IF('Vessel List B'!AC70=14,14,IF('Vessel List B'!AC70=15,15,IF('Vessel List B'!AC70=16,16,0)))))))))))))))))=0," ",VALUE(IF('Vessel List B'!AC70=1,1,IF('Vessel List B'!AC70=2,2,IF('Vessel List B'!AC70=3,3,IF('Vessel List B'!AC70=4,4,IF('Vessel List B'!AC70=5,5,IF('Vessel List B'!AC70=6,6,IF('Vessel List B'!AC70=7,7,IF('Vessel List B'!AC70=8,8,IF('Vessel List B'!AC70=9,9,IF('Vessel List B'!AC70=10,10,IF('Vessel List B'!AC70=11,11,IF('Vessel List B'!AC70=12,12,IF('Vessel List B'!AC70=13,13,IF('Vessel List B'!AC70=14,14,IF('Vessel List B'!AC70=15,15,IF('Vessel List B'!AC70=16,16,0))))))))))))))))))</f>
        <v xml:space="preserve"> </v>
      </c>
      <c r="FB71" s="154"/>
      <c r="FC71" s="158"/>
      <c r="FD71" s="390" t="str">
        <f t="shared" ref="FD71:FD134" si="127">IF(FC71="N",1,IF(FC71="NE",2,IF(FC71="E",3,IF(FC71="SE",4,IF(FC71="S",5,IF(FC71="SW",6,IF(FC71="W",7,IF(FC71="NW",8,""))))))))</f>
        <v/>
      </c>
      <c r="FE71" s="158"/>
      <c r="FF71" s="137"/>
      <c r="FG71" s="388" t="str">
        <f t="shared" ref="FG71:FG134" si="128">IF(FF71="No",1,IF(FF71="SL",2,IF(FF71="ME",3,IF(FF71="ST",4,""))))</f>
        <v/>
      </c>
      <c r="FH71" s="157" t="str">
        <f>IF(VALUE(IF('Vessel List B'!AP70=1,1,IF('Vessel List B'!AP70=2,2,IF('Vessel List B'!AP70=3,3,IF('Vessel List B'!AP70=4,4,IF('Vessel List B'!AP70=5,5,IF('Vessel List B'!AP70=6,6,IF('Vessel List B'!AP70=7,7,IF('Vessel List B'!AP70=8,8,IF('Vessel List B'!AP70=9,9,IF('Vessel List B'!AP70=10,10,IF('Vessel List B'!AP70=11,11,IF('Vessel List B'!AP70=12,12,IF('Vessel List B'!AP70=13,13,IF('Vessel List B'!AP70=14,14,IF('Vessel List B'!AP70=15,15,IF('Vessel List B'!AP70=16,16,0)))))))))))))))))=0," ",VALUE(IF('Vessel List B'!AP70=1,1,IF('Vessel List B'!AP70=2,2,IF('Vessel List B'!AP70=3,3,IF('Vessel List B'!AP70=4,4,IF('Vessel List B'!AP70=5,5,IF('Vessel List B'!AP70=6,6,IF('Vessel List B'!AP70=7,7,IF('Vessel List B'!AP70=8,8,IF('Vessel List B'!AP70=9,9,IF('Vessel List B'!AP70=10,10,IF('Vessel List B'!AP70=11,11,IF('Vessel List B'!AP70=12,12,IF('Vessel List B'!AP70=13,13,IF('Vessel List B'!AP70=14,14,IF('Vessel List B'!AP70=15,15,IF('Vessel List B'!AP70=16,16,0))))))))))))))))))</f>
        <v xml:space="preserve"> </v>
      </c>
      <c r="FI71" s="154"/>
      <c r="FJ71" s="158"/>
      <c r="FK71" s="390" t="str">
        <f t="shared" ref="FK71:FK134" si="129">IF(FJ71="N",1,IF(FJ71="NE",2,IF(FJ71="E",3,IF(FJ71="SE",4,IF(FJ71="S",5,IF(FJ71="SW",6,IF(FJ71="W",7,IF(FJ71="NW",8,""))))))))</f>
        <v/>
      </c>
      <c r="FL71" s="158"/>
      <c r="FM71" s="137"/>
      <c r="FN71" s="388" t="str">
        <f t="shared" ref="FN71:FN134" si="130">IF(FM71="No",1,IF(FM71="SL",2,IF(FM71="ME",3,IF(FM71="ST",4,""))))</f>
        <v/>
      </c>
      <c r="FO71" s="157" t="str">
        <f>IF(VALUE(IF('Vessel List B'!BC70=1,1,IF('Vessel List B'!BC70=2,2,IF('Vessel List B'!BC70=3,3,IF('Vessel List B'!BC70=4,4,IF('Vessel List B'!BC70=5,5,IF('Vessel List B'!BC70=6,6,IF('Vessel List B'!BC70=7,7,IF('Vessel List B'!BC70=8,8,IF('Vessel List B'!BC70=9,9,IF('Vessel List B'!BC70=10,10,IF('Vessel List B'!BC70=11,11,IF('Vessel List B'!BC70=12,12,IF('Vessel List B'!BC70=13,13,IF('Vessel List B'!BC70=14,14,IF('Vessel List B'!BC70=15,15,IF('Vessel List B'!BC70=16,16,0)))))))))))))))))=0," ",VALUE(IF('Vessel List B'!BC70=1,1,IF('Vessel List B'!BC70=2,2,IF('Vessel List B'!BC70=3,3,IF('Vessel List B'!BC70=4,4,IF('Vessel List B'!BC70=5,5,IF('Vessel List B'!BC70=6,6,IF('Vessel List B'!BC70=7,7,IF('Vessel List B'!BC70=8,8,IF('Vessel List B'!BC70=9,9,IF('Vessel List B'!BC70=10,10,IF('Vessel List B'!BC70=11,11,IF('Vessel List B'!BC70=12,12,IF('Vessel List B'!BC70=13,13,IF('Vessel List B'!BC70=14,14,IF('Vessel List B'!BC70=15,15,IF('Vessel List B'!BC70=16,16,0))))))))))))))))))</f>
        <v xml:space="preserve"> </v>
      </c>
      <c r="FP71" s="154"/>
      <c r="FQ71" s="158"/>
      <c r="FR71" s="390" t="str">
        <f t="shared" ref="FR71:FR134" si="131">IF(FQ71="N",1,IF(FQ71="NE",2,IF(FQ71="E",3,IF(FQ71="SE",4,IF(FQ71="S",5,IF(FQ71="SW",6,IF(FQ71="W",7,IF(FQ71="NW",8,""))))))))</f>
        <v/>
      </c>
      <c r="FS71" s="158"/>
      <c r="FT71" s="137"/>
      <c r="FU71" s="388" t="str">
        <f t="shared" ref="FU71:FU134" si="132">IF(FT71="No",1,IF(FT71="SL",2,IF(FT71="ME",3,IF(FT71="ST",4,""))))</f>
        <v/>
      </c>
      <c r="FV71" s="157" t="str">
        <f>IF(VALUE(IF('Vessel List B'!BP70=1,1,IF('Vessel List B'!BP70=2,2,IF('Vessel List B'!BP70=3,3,IF('Vessel List B'!BP70=4,4,IF('Vessel List B'!BP70=5,5,IF('Vessel List B'!BP70=6,6,IF('Vessel List B'!BP70=7,7,IF('Vessel List B'!BP70=8,8,IF('Vessel List B'!BP70=9,9,IF('Vessel List B'!BP70=10,10,IF('Vessel List B'!BP70=11,11,IF('Vessel List B'!BP70=12,12,IF('Vessel List B'!BP70=13,13,IF('Vessel List B'!BP70=14,14,IF('Vessel List B'!BP70=15,15,IF('Vessel List B'!BP70=16,16,0)))))))))))))))))=0," ",VALUE(IF('Vessel List B'!BP70=1,1,IF('Vessel List B'!BP70=2,2,IF('Vessel List B'!BP70=3,3,IF('Vessel List B'!BP70=4,4,IF('Vessel List B'!BP70=5,5,IF('Vessel List B'!BP70=6,6,IF('Vessel List B'!BP70=7,7,IF('Vessel List B'!BP70=8,8,IF('Vessel List B'!BP70=9,9,IF('Vessel List B'!BP70=10,10,IF('Vessel List B'!BP70=11,11,IF('Vessel List B'!BP70=12,12,IF('Vessel List B'!BP70=13,13,IF('Vessel List B'!BP70=14,14,IF('Vessel List B'!BP70=15,15,IF('Vessel List B'!BP70=16,16,0))))))))))))))))))</f>
        <v xml:space="preserve"> </v>
      </c>
      <c r="FW71" s="154"/>
      <c r="FX71" s="158"/>
      <c r="FY71" s="390" t="str">
        <f t="shared" ref="FY71:FY134" si="133">IF(FX71="N",1,IF(FX71="NE",2,IF(FX71="E",3,IF(FX71="SE",4,IF(FX71="S",5,IF(FX71="SW",6,IF(FX71="W",7,IF(FX71="NW",8,""))))))))</f>
        <v/>
      </c>
      <c r="FZ71" s="158"/>
      <c r="GA71" s="137"/>
      <c r="GB71" s="388" t="str">
        <f t="shared" ref="GB71:GB134" si="134">IF(GA71="No",1,IF(GA71="SL",2,IF(GA71="ME",3,IF(GA71="ST",4,""))))</f>
        <v/>
      </c>
      <c r="GC71" s="157" t="str">
        <f>IF(VALUE(IF('Vessel List B'!CC70=1,1,IF('Vessel List B'!CC70=2,2,IF('Vessel List B'!CC70=3,3,IF('Vessel List B'!CC70=4,4,IF('Vessel List B'!CC70=5,5,IF('Vessel List B'!CC70=6,6,IF('Vessel List B'!CC70=7,7,IF('Vessel List B'!CC70=8,8,IF('Vessel List B'!CC70=9,9,IF('Vessel List B'!CC70=10,10,IF('Vessel List B'!CC70=11,11,IF('Vessel List B'!CC70=12,12,IF('Vessel List B'!CC70=13,13,IF('Vessel List B'!CC70=14,14,IF('Vessel List B'!CC70=15,15,IF('Vessel List B'!CC70=16,16,0)))))))))))))))))=0," ",VALUE(IF('Vessel List B'!CC70=1,1,IF('Vessel List B'!CC70=2,2,IF('Vessel List B'!CC70=3,3,IF('Vessel List B'!CC70=4,4,IF('Vessel List B'!CC70=5,5,IF('Vessel List B'!CC70=6,6,IF('Vessel List B'!CC70=7,7,IF('Vessel List B'!CC70=8,8,IF('Vessel List B'!CC70=9,9,IF('Vessel List B'!CC70=10,10,IF('Vessel List B'!CC70=11,11,IF('Vessel List B'!CC70=12,12,IF('Vessel List B'!CC70=13,13,IF('Vessel List B'!CC70=14,14,IF('Vessel List B'!CC70=15,15,IF('Vessel List B'!CC70=16,16,0))))))))))))))))))</f>
        <v xml:space="preserve"> </v>
      </c>
      <c r="GD71" s="154"/>
      <c r="GE71" s="158"/>
      <c r="GF71" s="390" t="str">
        <f t="shared" ref="GF71:GF134" si="135">IF(GE71="N",1,IF(GE71="NE",2,IF(GE71="E",3,IF(GE71="SE",4,IF(GE71="S",5,IF(GE71="SW",6,IF(GE71="W",7,IF(GE71="NW",8,""))))))))</f>
        <v/>
      </c>
      <c r="GG71" s="158"/>
      <c r="GH71" s="137"/>
      <c r="GI71" s="388" t="str">
        <f t="shared" ref="GI71:GI134" si="136">IF(GH71="No",1,IF(GH71="SL",2,IF(GH71="ME",3,IF(GH71="ST",4,""))))</f>
        <v/>
      </c>
      <c r="GJ71" s="157" t="str">
        <f>IF(VALUE(IF('Vessel List B'!CP70=1,1,IF('Vessel List B'!CP70=2,2,IF('Vessel List B'!CP70=3,3,IF('Vessel List B'!CP70=4,4,IF('Vessel List B'!CP70=5,5,IF('Vessel List B'!CP70=6,6,IF('Vessel List B'!CP70=7,7,IF('Vessel List B'!CP70=8,8,IF('Vessel List B'!CP70=9,9,IF('Vessel List B'!CP70=10,10,IF('Vessel List B'!CP70=11,11,IF('Vessel List B'!CP70=12,12,IF('Vessel List B'!CP70=13,13,IF('Vessel List B'!CP70=14,14,IF('Vessel List B'!CP70=15,15,IF('Vessel List B'!CP70=16,16,0)))))))))))))))))=0," ",VALUE(IF('Vessel List B'!CP70=1,1,IF('Vessel List B'!CP70=2,2,IF('Vessel List B'!CP70=3,3,IF('Vessel List B'!CP70=4,4,IF('Vessel List B'!CP70=5,5,IF('Vessel List B'!CP70=6,6,IF('Vessel List B'!CP70=7,7,IF('Vessel List B'!CP70=8,8,IF('Vessel List B'!CP70=9,9,IF('Vessel List B'!CP70=10,10,IF('Vessel List B'!CP70=11,11,IF('Vessel List B'!CP70=12,12,IF('Vessel List B'!CP70=13,13,IF('Vessel List B'!CP70=14,14,IF('Vessel List B'!CP70=15,15,IF('Vessel List B'!CP70=16,16,0))))))))))))))))))</f>
        <v xml:space="preserve"> </v>
      </c>
      <c r="GK71" s="154"/>
      <c r="GL71" s="158"/>
      <c r="GM71" s="390" t="str">
        <f t="shared" ref="GM71:GM134" si="137">IF(GL71="N",1,IF(GL71="NE",2,IF(GL71="E",3,IF(GL71="SE",4,IF(GL71="S",5,IF(GL71="SW",6,IF(GL71="W",7,IF(GL71="NW",8,""))))))))</f>
        <v/>
      </c>
      <c r="GN71" s="158"/>
      <c r="GO71" s="137"/>
      <c r="GP71" s="388" t="str">
        <f t="shared" ref="GP71:GP134" si="138">IF(GO71="No",1,IF(GO71="SL",2,IF(GO71="ME",3,IF(GO71="ST",4,""))))</f>
        <v/>
      </c>
      <c r="GQ71" s="157" t="str">
        <f>IF(VALUE(IF('Vessel List B'!DC70=1,1,IF('Vessel List B'!DC70=2,2,IF('Vessel List B'!DC70=3,3,IF('Vessel List B'!DC70=4,4,IF('Vessel List B'!DC70=5,5,IF('Vessel List B'!DC70=6,6,IF('Vessel List B'!DC70=7,7,IF('Vessel List B'!DC70=8,8,IF('Vessel List B'!DC70=9,9,IF('Vessel List B'!DC70=10,10,IF('Vessel List B'!DC70=11,11,IF('Vessel List B'!DC70=12,12,IF('Vessel List B'!DC70=13,13,IF('Vessel List B'!DC70=14,14,IF('Vessel List B'!DC70=15,15,IF('Vessel List B'!DC70=16,16,0)))))))))))))))))=0," ",VALUE(IF('Vessel List B'!DC70=1,1,IF('Vessel List B'!DC70=2,2,IF('Vessel List B'!DC70=3,3,IF('Vessel List B'!DC70=4,4,IF('Vessel List B'!DC70=5,5,IF('Vessel List B'!DC70=6,6,IF('Vessel List B'!DC70=7,7,IF('Vessel List B'!DC70=8,8,IF('Vessel List B'!DC70=9,9,IF('Vessel List B'!DC70=10,10,IF('Vessel List B'!DC70=11,11,IF('Vessel List B'!DC70=12,12,IF('Vessel List B'!DC70=13,13,IF('Vessel List B'!DC70=14,14,IF('Vessel List B'!DC70=15,15,IF('Vessel List B'!DC70=16,16,0))))))))))))))))))</f>
        <v xml:space="preserve"> </v>
      </c>
      <c r="GR71" s="154"/>
      <c r="GS71" s="158"/>
      <c r="GT71" s="390" t="str">
        <f t="shared" ref="GT71:GT134" si="139">IF(GS71="N",1,IF(GS71="NE",2,IF(GS71="E",3,IF(GS71="SE",4,IF(GS71="S",5,IF(GS71="SW",6,IF(GS71="W",7,IF(GS71="NW",8,""))))))))</f>
        <v/>
      </c>
      <c r="GU71" s="158"/>
      <c r="GV71" s="137"/>
      <c r="GW71" s="388" t="str">
        <f t="shared" ref="GW71:GW134" si="140">IF(GV71="No",1,IF(GV71="SL",2,IF(GV71="ME",3,IF(GV71="ST",4,""))))</f>
        <v/>
      </c>
      <c r="GX71" s="157" t="str">
        <f>IF(VALUE(IF('Vessel List B'!DP70=1,1,IF('Vessel List B'!DP70=2,2,IF('Vessel List B'!DP70=3,3,IF('Vessel List B'!DP70=4,4,IF('Vessel List B'!DP70=5,5,IF('Vessel List B'!DP70=6,6,IF('Vessel List B'!DP70=7,7,IF('Vessel List B'!DP70=8,8,IF('Vessel List B'!DP70=9,9,IF('Vessel List B'!DP70=10,10,IF('Vessel List B'!DP70=11,11,IF('Vessel List B'!DP70=12,12,IF('Vessel List B'!DP70=13,13,IF('Vessel List B'!DP70=14,14,IF('Vessel List B'!DP70=15,15,IF('Vessel List B'!DP70=16,16,0)))))))))))))))))=0," ",VALUE(IF('Vessel List B'!DP70=1,1,IF('Vessel List B'!DP70=2,2,IF('Vessel List B'!DP70=3,3,IF('Vessel List B'!DP70=4,4,IF('Vessel List B'!DP70=5,5,IF('Vessel List B'!DP70=6,6,IF('Vessel List B'!DP70=7,7,IF('Vessel List B'!DP70=8,8,IF('Vessel List B'!DP70=9,9,IF('Vessel List B'!DP70=10,10,IF('Vessel List B'!DP70=11,11,IF('Vessel List B'!DP70=12,12,IF('Vessel List B'!DP70=13,13,IF('Vessel List B'!DP70=14,14,IF('Vessel List B'!DP70=15,15,IF('Vessel List B'!DP70=16,16,0))))))))))))))))))</f>
        <v xml:space="preserve"> </v>
      </c>
      <c r="GY71" s="154"/>
      <c r="GZ71" s="158"/>
      <c r="HA71" s="390" t="str">
        <f t="shared" ref="HA71:HA134" si="141">IF(GZ71="N",1,IF(GZ71="NE",2,IF(GZ71="E",3,IF(GZ71="SE",4,IF(GZ71="S",5,IF(GZ71="SW",6,IF(GZ71="W",7,IF(GZ71="NW",8,""))))))))</f>
        <v/>
      </c>
      <c r="HB71" s="158"/>
      <c r="HC71" s="137"/>
      <c r="HD71" s="388" t="str">
        <f t="shared" ref="HD71:HD134" si="142">IF(HC71="No",1,IF(HC71="SL",2,IF(HC71="ME",3,IF(HC71="ST",4,""))))</f>
        <v/>
      </c>
      <c r="HE71" s="157" t="str">
        <f>IF(VALUE(IF('Vessel List B'!EC70=1,1,IF('Vessel List B'!EC70=2,2,IF('Vessel List B'!EC70=3,3,IF('Vessel List B'!EC70=4,4,IF('Vessel List B'!EC70=5,5,IF('Vessel List B'!EC70=6,6,IF('Vessel List B'!EC70=7,7,IF('Vessel List B'!EC70=8,8,IF('Vessel List B'!EC70=9,9,IF('Vessel List B'!EC70=10,10,IF('Vessel List B'!EC70=11,11,IF('Vessel List B'!EC70=12,12,IF('Vessel List B'!EC70=13,13,IF('Vessel List B'!EC70=14,14,IF('Vessel List B'!EC70=15,15,IF('Vessel List B'!EC70=16,16,0)))))))))))))))))=0," ",VALUE(IF('Vessel List B'!EC70=1,1,IF('Vessel List B'!EC70=2,2,IF('Vessel List B'!EC70=3,3,IF('Vessel List B'!EC70=4,4,IF('Vessel List B'!EC70=5,5,IF('Vessel List B'!EC70=6,6,IF('Vessel List B'!EC70=7,7,IF('Vessel List B'!EC70=8,8,IF('Vessel List B'!EC70=9,9,IF('Vessel List B'!EC70=10,10,IF('Vessel List B'!EC70=11,11,IF('Vessel List B'!EC70=12,12,IF('Vessel List B'!EC70=13,13,IF('Vessel List B'!EC70=14,14,IF('Vessel List B'!EC70=15,15,IF('Vessel List B'!EC70=16,16,0))))))))))))))))))</f>
        <v xml:space="preserve"> </v>
      </c>
      <c r="HF71" s="154"/>
      <c r="HG71" s="158"/>
      <c r="HH71" s="390" t="str">
        <f t="shared" ref="HH71:HH134" si="143">IF(HG71="N",1,IF(HG71="NE",2,IF(HG71="E",3,IF(HG71="SE",4,IF(HG71="S",5,IF(HG71="SW",6,IF(HG71="W",7,IF(HG71="NW",8,""))))))))</f>
        <v/>
      </c>
      <c r="HI71" s="158"/>
      <c r="HJ71" s="137"/>
      <c r="HK71" s="388" t="str">
        <f t="shared" ref="HK71:HK134" si="144">IF(HJ71="No",1,IF(HJ71="SL",2,IF(HJ71="ME",3,IF(HJ71="ST",4,""))))</f>
        <v/>
      </c>
      <c r="HL71" s="157" t="str">
        <f>IF(VALUE(IF('Vessel List B'!EP70=1,1,IF('Vessel List B'!EP70=2,2,IF('Vessel List B'!EP70=3,3,IF('Vessel List B'!EP70=4,4,IF('Vessel List B'!EP70=5,5,IF('Vessel List B'!EP70=6,6,IF('Vessel List B'!EP70=7,7,IF('Vessel List B'!EP70=8,8,IF('Vessel List B'!EP70=9,9,IF('Vessel List B'!EP70=10,10,IF('Vessel List B'!EP70=11,11,IF('Vessel List B'!EP70=12,12,IF('Vessel List B'!EP70=13,13,IF('Vessel List B'!EP70=14,14,IF('Vessel List B'!EP70=15,15,IF('Vessel List B'!EP70=16,16,0)))))))))))))))))=0," ",VALUE(IF('Vessel List B'!EP70=1,1,IF('Vessel List B'!EP70=2,2,IF('Vessel List B'!EP70=3,3,IF('Vessel List B'!EP70=4,4,IF('Vessel List B'!EP70=5,5,IF('Vessel List B'!EP70=6,6,IF('Vessel List B'!EP70=7,7,IF('Vessel List B'!EP70=8,8,IF('Vessel List B'!EP70=9,9,IF('Vessel List B'!EP70=10,10,IF('Vessel List B'!EP70=11,11,IF('Vessel List B'!EP70=12,12,IF('Vessel List B'!EP70=13,13,IF('Vessel List B'!EP70=14,14,IF('Vessel List B'!EP70=15,15,IF('Vessel List B'!EP70=16,16,0))))))))))))))))))</f>
        <v xml:space="preserve"> </v>
      </c>
      <c r="HM71" s="154"/>
      <c r="HN71" s="158"/>
      <c r="HO71" s="390" t="str">
        <f t="shared" ref="HO71:HO134" si="145">IF(HN71="N",1,IF(HN71="NE",2,IF(HN71="E",3,IF(HN71="SE",4,IF(HN71="S",5,IF(HN71="SW",6,IF(HN71="W",7,IF(HN71="NW",8,""))))))))</f>
        <v/>
      </c>
      <c r="HP71" s="158"/>
      <c r="HQ71" s="137"/>
      <c r="HR71" s="388" t="str">
        <f t="shared" ref="HR71:HR134" si="146">IF(HQ71="No",1,IF(HQ71="SL",2,IF(HQ71="ME",3,IF(HQ71="ST",4,""))))</f>
        <v/>
      </c>
      <c r="HS71" s="157" t="str">
        <f>IF(VALUE(IF('Vessel List B'!FC70=1,1,IF('Vessel List B'!FC70=2,2,IF('Vessel List B'!FC70=3,3,IF('Vessel List B'!FC70=4,4,IF('Vessel List B'!FC70=5,5,IF('Vessel List B'!FC70=6,6,IF('Vessel List B'!FC70=7,7,IF('Vessel List B'!FC70=8,8,IF('Vessel List B'!FC70=9,9,IF('Vessel List B'!FC70=10,10,IF('Vessel List B'!FC70=11,11,IF('Vessel List B'!FC70=12,12,IF('Vessel List B'!FC70=13,13,IF('Vessel List B'!FC70=14,14,IF('Vessel List B'!FC70=15,15,IF('Vessel List B'!FC70=16,16,0)))))))))))))))))=0," ",VALUE(IF('Vessel List B'!FC70=1,1,IF('Vessel List B'!FC70=2,2,IF('Vessel List B'!FC70=3,3,IF('Vessel List B'!FC70=4,4,IF('Vessel List B'!FC70=5,5,IF('Vessel List B'!FC70=6,6,IF('Vessel List B'!FC70=7,7,IF('Vessel List B'!FC70=8,8,IF('Vessel List B'!FC70=9,9,IF('Vessel List B'!FC70=10,10,IF('Vessel List B'!FC70=11,11,IF('Vessel List B'!FC70=12,12,IF('Vessel List B'!FC70=13,13,IF('Vessel List B'!FC70=14,14,IF('Vessel List B'!FC70=15,15,IF('Vessel List B'!FC70=16,16,0))))))))))))))))))</f>
        <v xml:space="preserve"> </v>
      </c>
      <c r="HT71" s="154"/>
      <c r="HU71" s="158"/>
      <c r="HV71" s="390" t="str">
        <f t="shared" ref="HV71:HV134" si="147">IF(HU71="N",1,IF(HU71="NE",2,IF(HU71="E",3,IF(HU71="SE",4,IF(HU71="S",5,IF(HU71="SW",6,IF(HU71="W",7,IF(HU71="NW",8,""))))))))</f>
        <v/>
      </c>
      <c r="HW71" s="158"/>
      <c r="HX71" s="137"/>
      <c r="HY71" s="388" t="str">
        <f t="shared" ref="HY71:HY134" si="148">IF(HX71="No",1,IF(HX71="SL",2,IF(HX71="ME",3,IF(HX71="ST",4,""))))</f>
        <v/>
      </c>
      <c r="HZ71" s="157" t="str">
        <f>IF(VALUE(IF('Vessel List B'!FP70=1,1,IF('Vessel List B'!FP70=2,2,IF('Vessel List B'!FP70=3,3,IF('Vessel List B'!FP70=4,4,IF('Vessel List B'!FP70=5,5,IF('Vessel List B'!FP70=6,6,IF('Vessel List B'!FP70=7,7,IF('Vessel List B'!FP70=8,8,IF('Vessel List B'!FP70=9,9,IF('Vessel List B'!FP70=10,10,IF('Vessel List B'!FP70=11,11,IF('Vessel List B'!FP70=12,12,IF('Vessel List B'!FP70=13,13,IF('Vessel List B'!FP70=14,14,IF('Vessel List B'!FP70=15,15,IF('Vessel List B'!FP70=16,16,0)))))))))))))))))=0," ",VALUE(IF('Vessel List B'!FP70=1,1,IF('Vessel List B'!FP70=2,2,IF('Vessel List B'!FP70=3,3,IF('Vessel List B'!FP70=4,4,IF('Vessel List B'!FP70=5,5,IF('Vessel List B'!FP70=6,6,IF('Vessel List B'!FP70=7,7,IF('Vessel List B'!FP70=8,8,IF('Vessel List B'!FP70=9,9,IF('Vessel List B'!FP70=10,10,IF('Vessel List B'!FP70=11,11,IF('Vessel List B'!FP70=12,12,IF('Vessel List B'!FP70=13,13,IF('Vessel List B'!FP70=14,14,IF('Vessel List B'!FP70=15,15,IF('Vessel List B'!FP70=16,16,0))))))))))))))))))</f>
        <v xml:space="preserve"> </v>
      </c>
      <c r="IA71" s="154"/>
      <c r="IB71" s="158"/>
      <c r="IC71" s="390" t="str">
        <f t="shared" ref="IC71:IC134" si="149">IF(IB71="N",1,IF(IB71="NE",2,IF(IB71="E",3,IF(IB71="SE",4,IF(IB71="S",5,IF(IB71="SW",6,IF(IB71="W",7,IF(IB71="NW",8,""))))))))</f>
        <v/>
      </c>
      <c r="ID71" s="158"/>
      <c r="IE71" s="137"/>
      <c r="IF71" s="388" t="str">
        <f t="shared" ref="IF71:IF134" si="150">IF(IE71="No",1,IF(IE71="SL",2,IF(IE71="ME",3,IF(IE71="ST",4,""))))</f>
        <v/>
      </c>
      <c r="IG71" s="157" t="str">
        <f>IF(VALUE(IF('Vessel List B'!GC70=1,1,IF('Vessel List B'!GC70=2,2,IF('Vessel List B'!GC70=3,3,IF('Vessel List B'!GC70=4,4,IF('Vessel List B'!GC70=5,5,IF('Vessel List B'!GC70=6,6,IF('Vessel List B'!GC70=7,7,IF('Vessel List B'!GC70=8,8,IF('Vessel List B'!GC70=9,9,IF('Vessel List B'!GC70=10,10,IF('Vessel List B'!GC70=11,11,IF('Vessel List B'!GC70=12,12,IF('Vessel List B'!GC70=13,13,IF('Vessel List B'!GC70=14,14,IF('Vessel List B'!GC70=15,15,IF('Vessel List B'!GC70=16,16,0)))))))))))))))))=0," ",VALUE(IF('Vessel List B'!GC70=1,1,IF('Vessel List B'!GC70=2,2,IF('Vessel List B'!GC70=3,3,IF('Vessel List B'!GC70=4,4,IF('Vessel List B'!GC70=5,5,IF('Vessel List B'!GC70=6,6,IF('Vessel List B'!GC70=7,7,IF('Vessel List B'!GC70=8,8,IF('Vessel List B'!GC70=9,9,IF('Vessel List B'!GC70=10,10,IF('Vessel List B'!GC70=11,11,IF('Vessel List B'!GC70=12,12,IF('Vessel List B'!GC70=13,13,IF('Vessel List B'!GC70=14,14,IF('Vessel List B'!GC70=15,15,IF('Vessel List B'!GC70=16,16,0))))))))))))))))))</f>
        <v xml:space="preserve"> </v>
      </c>
      <c r="IH71" s="154"/>
      <c r="II71" s="158"/>
      <c r="IJ71" s="390" t="str">
        <f t="shared" ref="IJ71:IJ134" si="151">IF(II71="N",1,IF(II71="NE",2,IF(II71="E",3,IF(II71="SE",4,IF(II71="S",5,IF(II71="SW",6,IF(II71="W",7,IF(II71="NW",8,""))))))))</f>
        <v/>
      </c>
      <c r="IK71" s="158"/>
      <c r="IL71" s="137"/>
      <c r="IM71" s="388" t="str">
        <f t="shared" ref="IM71:IM134" si="152">IF(IL71="No",1,IF(IL71="SL",2,IF(IL71="ME",3,IF(IL71="ST",4,""))))</f>
        <v/>
      </c>
      <c r="IN71" s="157" t="str">
        <f>IF(VALUE(IF('Vessel List B'!GP70=1,1,IF('Vessel List B'!GP70=2,2,IF('Vessel List B'!GP70=3,3,IF('Vessel List B'!GP70=4,4,IF('Vessel List B'!GP70=5,5,IF('Vessel List B'!GP70=6,6,IF('Vessel List B'!GP70=7,7,IF('Vessel List B'!GP70=8,8,IF('Vessel List B'!GP70=9,9,IF('Vessel List B'!GP70=10,10,IF('Vessel List B'!GP70=11,11,IF('Vessel List B'!GP70=12,12,IF('Vessel List B'!GP70=13,13,IF('Vessel List B'!GP70=14,14,IF('Vessel List B'!GP70=15,15,IF('Vessel List B'!GP70=16,16,0)))))))))))))))))=0," ",VALUE(IF('Vessel List B'!GP70=1,1,IF('Vessel List B'!GP70=2,2,IF('Vessel List B'!GP70=3,3,IF('Vessel List B'!GP70=4,4,IF('Vessel List B'!GP70=5,5,IF('Vessel List B'!GP70=6,6,IF('Vessel List B'!GP70=7,7,IF('Vessel List B'!GP70=8,8,IF('Vessel List B'!GP70=9,9,IF('Vessel List B'!GP70=10,10,IF('Vessel List B'!GP70=11,11,IF('Vessel List B'!GP70=12,12,IF('Vessel List B'!GP70=13,13,IF('Vessel List B'!GP70=14,14,IF('Vessel List B'!GP70=15,15,IF('Vessel List B'!GP70=16,16,0))))))))))))))))))</f>
        <v xml:space="preserve"> </v>
      </c>
      <c r="IO71" s="154"/>
      <c r="IP71" s="158"/>
      <c r="IQ71" s="390" t="str">
        <f t="shared" ref="IQ71:IQ134" si="153">IF(IP71="N",1,IF(IP71="NE",2,IF(IP71="E",3,IF(IP71="SE",4,IF(IP71="S",5,IF(IP71="SW",6,IF(IP71="W",7,IF(IP71="NW",8,""))))))))</f>
        <v/>
      </c>
      <c r="IR71" s="158"/>
      <c r="IS71" s="137"/>
      <c r="IT71" s="388" t="str">
        <f t="shared" ref="IT71:IT134" si="154">IF(IS71="No",1,IF(IS71="SL",2,IF(IS71="ME",3,IF(IS71="ST",4,""))))</f>
        <v/>
      </c>
      <c r="IU71" s="157" t="str">
        <f>IF(VALUE(IF('Vessel List B'!HC70=1,1,IF('Vessel List B'!HC70=2,2,IF('Vessel List B'!HC70=3,3,IF('Vessel List B'!HC70=4,4,IF('Vessel List B'!HC70=5,5,IF('Vessel List B'!HC70=6,6,IF('Vessel List B'!HC70=7,7,IF('Vessel List B'!HC70=8,8,IF('Vessel List B'!HC70=9,9,IF('Vessel List B'!HC70=10,10,IF('Vessel List B'!HC70=11,11,IF('Vessel List B'!HC70=12,12,IF('Vessel List B'!HC70=13,13,IF('Vessel List B'!HC70=14,14,IF('Vessel List B'!HC70=15,15,IF('Vessel List B'!HC70=16,16,0)))))))))))))))))=0," ",VALUE(IF('Vessel List B'!HC70=1,1,IF('Vessel List B'!HC70=2,2,IF('Vessel List B'!HC70=3,3,IF('Vessel List B'!HC70=4,4,IF('Vessel List B'!HC70=5,5,IF('Vessel List B'!HC70=6,6,IF('Vessel List B'!HC70=7,7,IF('Vessel List B'!HC70=8,8,IF('Vessel List B'!HC70=9,9,IF('Vessel List B'!HC70=10,10,IF('Vessel List B'!HC70=11,11,IF('Vessel List B'!HC70=12,12,IF('Vessel List B'!HC70=13,13,IF('Vessel List B'!HC70=14,14,IF('Vessel List B'!HC70=15,15,IF('Vessel List B'!HC70=16,16,0))))))))))))))))))</f>
        <v xml:space="preserve"> </v>
      </c>
      <c r="IV71" s="154"/>
      <c r="IW71" s="158"/>
      <c r="IX71" s="390" t="str">
        <f t="shared" ref="IX71:IX134" si="155">IF(IW71="N",1,IF(IW71="NE",2,IF(IW71="E",3,IF(IW71="SE",4,IF(IW71="S",5,IF(IW71="SW",6,IF(IW71="W",7,IF(IW71="NW",8,""))))))))</f>
        <v/>
      </c>
      <c r="IY71" s="158"/>
      <c r="IZ71" s="137"/>
      <c r="JA71" s="388" t="str">
        <f t="shared" ref="JA71:JA134" si="156">IF(IZ71="No",1,IF(IZ71="SL",2,IF(IZ71="ME",3,IF(IZ71="ST",4,""))))</f>
        <v/>
      </c>
      <c r="JB71" s="157" t="str">
        <f>IF(VALUE(IF('Vessel List B'!HP70=1,1,IF('Vessel List B'!HP70=2,2,IF('Vessel List B'!HP70=3,3,IF('Vessel List B'!HP70=4,4,IF('Vessel List B'!HP70=5,5,IF('Vessel List B'!HP70=6,6,IF('Vessel List B'!HP70=7,7,IF('Vessel List B'!HP70=8,8,IF('Vessel List B'!HP70=9,9,IF('Vessel List B'!HP70=10,10,IF('Vessel List B'!HP70=11,11,IF('Vessel List B'!HP70=12,12,IF('Vessel List B'!HP70=13,13,IF('Vessel List B'!HP70=14,14,IF('Vessel List B'!HP70=15,15,IF('Vessel List B'!HP70=16,16,0)))))))))))))))))=0," ",VALUE(IF('Vessel List B'!HP70=1,1,IF('Vessel List B'!HP70=2,2,IF('Vessel List B'!HP70=3,3,IF('Vessel List B'!HP70=4,4,IF('Vessel List B'!HP70=5,5,IF('Vessel List B'!HP70=6,6,IF('Vessel List B'!HP70=7,7,IF('Vessel List B'!HP70=8,8,IF('Vessel List B'!HP70=9,9,IF('Vessel List B'!HP70=10,10,IF('Vessel List B'!HP70=11,11,IF('Vessel List B'!HP70=12,12,IF('Vessel List B'!HP70=13,13,IF('Vessel List B'!HP70=14,14,IF('Vessel List B'!HP70=15,15,IF('Vessel List B'!HP70=16,16,0))))))))))))))))))</f>
        <v xml:space="preserve"> </v>
      </c>
      <c r="JC71" s="154"/>
      <c r="JD71" s="158"/>
      <c r="JE71" s="390" t="str">
        <f t="shared" ref="JE71:JE134" si="157">IF(JD71="N",1,IF(JD71="NE",2,IF(JD71="E",3,IF(JD71="SE",4,IF(JD71="S",5,IF(JD71="SW",6,IF(JD71="W",7,IF(JD71="NW",8,""))))))))</f>
        <v/>
      </c>
      <c r="JF71" s="158"/>
      <c r="JG71" s="137"/>
      <c r="JH71" s="388" t="str">
        <f t="shared" ref="JH71:JH134" si="158">IF(JG71="No",1,IF(JG71="SL",2,IF(JG71="ME",3,IF(JG71="ST",4,""))))</f>
        <v/>
      </c>
      <c r="JI71" s="157" t="str">
        <f>IF(VALUE(IF('Vessel List B'!IC70=1,1,IF('Vessel List B'!IC70=2,2,IF('Vessel List B'!IC70=3,3,IF('Vessel List B'!IC70=4,4,IF('Vessel List B'!IC70=5,5,IF('Vessel List B'!IC70=6,6,IF('Vessel List B'!IC70=7,7,IF('Vessel List B'!IC70=8,8,IF('Vessel List B'!IC70=9,9,IF('Vessel List B'!IC70=10,10,IF('Vessel List B'!IC70=11,11,IF('Vessel List B'!IC70=12,12,IF('Vessel List B'!IC70=13,13,IF('Vessel List B'!IC70=14,14,IF('Vessel List B'!IC70=15,15,IF('Vessel List B'!IC70=16,16,0)))))))))))))))))=0," ",VALUE(IF('Vessel List B'!IC70=1,1,IF('Vessel List B'!IC70=2,2,IF('Vessel List B'!IC70=3,3,IF('Vessel List B'!IC70=4,4,IF('Vessel List B'!IC70=5,5,IF('Vessel List B'!IC70=6,6,IF('Vessel List B'!IC70=7,7,IF('Vessel List B'!IC70=8,8,IF('Vessel List B'!IC70=9,9,IF('Vessel List B'!IC70=10,10,IF('Vessel List B'!IC70=11,11,IF('Vessel List B'!IC70=12,12,IF('Vessel List B'!IC70=13,13,IF('Vessel List B'!IC70=14,14,IF('Vessel List B'!IC70=15,15,IF('Vessel List B'!IC70=16,16,0))))))))))))))))))</f>
        <v xml:space="preserve"> </v>
      </c>
      <c r="JJ71" s="154"/>
      <c r="JK71" s="158"/>
      <c r="JL71" s="390" t="str">
        <f t="shared" ref="JL71:JL134" si="159">IF(JK71="N",1,IF(JK71="NE",2,IF(JK71="E",3,IF(JK71="SE",4,IF(JK71="S",5,IF(JK71="SW",6,IF(JK71="W",7,IF(JK71="NW",8,""))))))))</f>
        <v/>
      </c>
      <c r="JM71" s="158"/>
      <c r="JN71" s="137"/>
      <c r="JO71" s="388" t="str">
        <f t="shared" ref="JO71:JO134" si="160">IF(JN71="No",1,IF(JN71="SL",2,IF(JN71="ME",3,IF(JN71="ST",4,""))))</f>
        <v/>
      </c>
      <c r="JP71" s="157" t="str">
        <f>IF(VALUE(IF('Vessel List B'!IP70=1,1,IF('Vessel List B'!IP70=2,2,IF('Vessel List B'!IP70=3,3,IF('Vessel List B'!IP70=4,4,IF('Vessel List B'!IP70=5,5,IF('Vessel List B'!IP70=6,6,IF('Vessel List B'!IP70=7,7,IF('Vessel List B'!IP70=8,8,IF('Vessel List B'!IP70=9,9,IF('Vessel List B'!IP70=10,10,IF('Vessel List B'!IP70=11,11,IF('Vessel List B'!IP70=12,12,IF('Vessel List B'!IP70=13,13,IF('Vessel List B'!IP70=14,14,IF('Vessel List B'!IP70=15,15,IF('Vessel List B'!IP70=16,16,0)))))))))))))))))=0," ",VALUE(IF('Vessel List B'!IP70=1,1,IF('Vessel List B'!IP70=2,2,IF('Vessel List B'!IP70=3,3,IF('Vessel List B'!IP70=4,4,IF('Vessel List B'!IP70=5,5,IF('Vessel List B'!IP70=6,6,IF('Vessel List B'!IP70=7,7,IF('Vessel List B'!IP70=8,8,IF('Vessel List B'!IP70=9,9,IF('Vessel List B'!IP70=10,10,IF('Vessel List B'!IP70=11,11,IF('Vessel List B'!IP70=12,12,IF('Vessel List B'!IP70=13,13,IF('Vessel List B'!IP70=14,14,IF('Vessel List B'!IP70=15,15,IF('Vessel List B'!IP70=16,16,0))))))))))))))))))</f>
        <v xml:space="preserve"> </v>
      </c>
      <c r="JQ71" s="154"/>
      <c r="JR71" s="158"/>
      <c r="JS71" s="390" t="str">
        <f t="shared" ref="JS71:JS134" si="161">IF(JR71="N",1,IF(JR71="NE",2,IF(JR71="E",3,IF(JR71="SE",4,IF(JR71="S",5,IF(JR71="SW",6,IF(JR71="W",7,IF(JR71="NW",8,""))))))))</f>
        <v/>
      </c>
      <c r="JT71" s="158"/>
      <c r="JU71" s="137"/>
      <c r="JV71" s="397" t="str">
        <f t="shared" ref="JV71:JV134" si="162">IF(JU71="No",1,IF(JU71="SL",2,IF(JU71="ME",3,IF(JU71="ST",4,""))))</f>
        <v/>
      </c>
      <c r="JW71" s="403"/>
    </row>
    <row r="72" spans="1:283" ht="15" x14ac:dyDescent="0.25">
      <c r="A72" s="132">
        <f>'Vessel List A'!B71</f>
        <v>41646</v>
      </c>
      <c r="B72" s="157" t="str">
        <f>IF(VALUE(IF('Vessel List A'!C71=1,1,IF('Vessel List A'!C71=2,2,IF('Vessel List A'!C71=3,3,IF('Vessel List A'!C71=4,4,IF('Vessel List A'!C71=5,5,IF('Vessel List A'!C71=6,6,IF('Vessel List A'!C71=7,7,IF('Vessel List A'!C71=8,8,IF('Vessel List A'!C71=9,9,IF('Vessel List A'!C71=10,10,IF('Vessel List A'!C71=11,11,IF('Vessel List A'!C71=12,12,IF('Vessel List A'!C71=13,13,IF('Vessel List A'!C71=14,14,IF('Vessel List A'!C71=15,15,IF('Vessel List A'!C71=16,16,0)))))))))))))))))=0," ",VALUE(IF('Vessel List A'!C71=1,1,IF('Vessel List A'!C71=2,2,IF('Vessel List A'!C71=3,3,IF('Vessel List A'!C71=4,4,IF('Vessel List A'!C71=5,5,IF('Vessel List A'!C71=6,6,IF('Vessel List A'!C71=7,7,IF('Vessel List A'!C71=8,8,IF('Vessel List A'!C71=9,9,IF('Vessel List A'!C71=10,10,IF('Vessel List A'!C71=11,11,IF('Vessel List A'!C71=12,12,IF('Vessel List A'!C71=13,13,IF('Vessel List A'!C71=14,14,IF('Vessel List A'!C71=15,15,IF('Vessel List A'!C71=16,16,0))))))))))))))))))</f>
        <v xml:space="preserve"> </v>
      </c>
      <c r="C72" s="154"/>
      <c r="D72" s="158"/>
      <c r="E72" s="390" t="str">
        <f t="shared" si="83"/>
        <v/>
      </c>
      <c r="F72" s="158"/>
      <c r="G72" s="137"/>
      <c r="H72" s="388" t="str">
        <f t="shared" si="84"/>
        <v/>
      </c>
      <c r="I72" s="157" t="str">
        <f>IF(VALUE(IF('Vessel List A'!P71=1,1,IF('Vessel List A'!P71=2,2,IF('Vessel List A'!P71=3,3,IF('Vessel List A'!P71=4,4,IF('Vessel List A'!P71=5,5,IF('Vessel List A'!P71=6,6,IF('Vessel List A'!P71=7,7,IF('Vessel List A'!P71=8,8,IF('Vessel List A'!P71=9,9,IF('Vessel List A'!P71=10,10,IF('Vessel List A'!P71=11,11,IF('Vessel List A'!P71=12,12,IF('Vessel List A'!P71=13,13,IF('Vessel List A'!P71=14,14,IF('Vessel List A'!P71=15,15,IF('Vessel List A'!P71=16,16,0)))))))))))))))))=0," ",VALUE(IF('Vessel List A'!P71=1,1,IF('Vessel List A'!P71=2,2,IF('Vessel List A'!P71=3,3,IF('Vessel List A'!P71=4,4,IF('Vessel List A'!P71=5,5,IF('Vessel List A'!P71=6,6,IF('Vessel List A'!P71=7,7,IF('Vessel List A'!P71=8,8,IF('Vessel List A'!P71=9,9,IF('Vessel List A'!P71=10,10,IF('Vessel List A'!P71=11,11,IF('Vessel List A'!P71=12,12,IF('Vessel List A'!P71=13,13,IF('Vessel List A'!P71=14,14,IF('Vessel List A'!P71=15,15,IF('Vessel List A'!P71=16,16,0))))))))))))))))))</f>
        <v xml:space="preserve"> </v>
      </c>
      <c r="J72" s="154"/>
      <c r="K72" s="158"/>
      <c r="L72" s="390" t="str">
        <f t="shared" si="85"/>
        <v/>
      </c>
      <c r="M72" s="158"/>
      <c r="N72" s="137"/>
      <c r="O72" s="388" t="str">
        <f t="shared" si="86"/>
        <v/>
      </c>
      <c r="P72" s="157" t="str">
        <f>IF(VALUE(IF('Vessel List A'!AC71=1,1,IF('Vessel List A'!AC71=2,2,IF('Vessel List A'!AC71=3,3,IF('Vessel List A'!AC71=4,4,IF('Vessel List A'!AC71=5,5,IF('Vessel List A'!AC71=6,6,IF('Vessel List A'!AC71=7,7,IF('Vessel List A'!AC71=8,8,IF('Vessel List A'!AC71=9,9,IF('Vessel List A'!AC71=10,10,IF('Vessel List A'!AC71=11,11,IF('Vessel List A'!AC71=12,12,IF('Vessel List A'!AC71=13,13,IF('Vessel List A'!AC71=14,14,IF('Vessel List A'!AC71=15,15,IF('Vessel List A'!AC71=16,16,0)))))))))))))))))=0," ",VALUE(IF('Vessel List A'!AC71=1,1,IF('Vessel List A'!AC71=2,2,IF('Vessel List A'!AC71=3,3,IF('Vessel List A'!AC71=4,4,IF('Vessel List A'!AC71=5,5,IF('Vessel List A'!AC71=6,6,IF('Vessel List A'!AC71=7,7,IF('Vessel List A'!AC71=8,8,IF('Vessel List A'!AC71=9,9,IF('Vessel List A'!AC71=10,10,IF('Vessel List A'!AC71=11,11,IF('Vessel List A'!AC71=12,12,IF('Vessel List A'!AC71=13,13,IF('Vessel List A'!AC71=14,14,IF('Vessel List A'!AC71=15,15,IF('Vessel List A'!AC71=16,16,0))))))))))))))))))</f>
        <v xml:space="preserve"> </v>
      </c>
      <c r="Q72" s="154"/>
      <c r="R72" s="158"/>
      <c r="S72" s="390" t="str">
        <f t="shared" si="87"/>
        <v/>
      </c>
      <c r="T72" s="158"/>
      <c r="U72" s="137"/>
      <c r="V72" s="388" t="str">
        <f t="shared" si="88"/>
        <v/>
      </c>
      <c r="W72" s="157" t="str">
        <f>IF(VALUE(IF('Vessel List A'!AP71=1,1,IF('Vessel List A'!AP71=2,2,IF('Vessel List A'!AP71=3,3,IF('Vessel List A'!AP71=4,4,IF('Vessel List A'!AP71=5,5,IF('Vessel List A'!AP71=6,6,IF('Vessel List A'!AP71=7,7,IF('Vessel List A'!AP71=8,8,IF('Vessel List A'!AP71=9,9,IF('Vessel List A'!AP71=10,10,IF('Vessel List A'!AP71=11,11,IF('Vessel List A'!AP71=12,12,IF('Vessel List A'!AP71=13,13,IF('Vessel List A'!AP71=14,14,IF('Vessel List A'!AP71=15,15,IF('Vessel List A'!AP71=16,16,0)))))))))))))))))=0," ",VALUE(IF('Vessel List A'!AP71=1,1,IF('Vessel List A'!AP71=2,2,IF('Vessel List A'!AP71=3,3,IF('Vessel List A'!AP71=4,4,IF('Vessel List A'!AP71=5,5,IF('Vessel List A'!AP71=6,6,IF('Vessel List A'!AP71=7,7,IF('Vessel List A'!AP71=8,8,IF('Vessel List A'!AP71=9,9,IF('Vessel List A'!AP71=10,10,IF('Vessel List A'!AP71=11,11,IF('Vessel List A'!AP71=12,12,IF('Vessel List A'!AP71=13,13,IF('Vessel List A'!AP71=14,14,IF('Vessel List A'!AP71=15,15,IF('Vessel List A'!AP71=16,16,0))))))))))))))))))</f>
        <v xml:space="preserve"> </v>
      </c>
      <c r="X72" s="154"/>
      <c r="Y72" s="158"/>
      <c r="Z72" s="390" t="str">
        <f t="shared" si="89"/>
        <v/>
      </c>
      <c r="AA72" s="158"/>
      <c r="AB72" s="137"/>
      <c r="AC72" s="388" t="str">
        <f t="shared" si="90"/>
        <v/>
      </c>
      <c r="AD72" s="157" t="str">
        <f>IF(VALUE(IF('Vessel List A'!BC71=1,1,IF('Vessel List A'!BC71=2,2,IF('Vessel List A'!BC71=3,3,IF('Vessel List A'!BC71=4,4,IF('Vessel List A'!BC71=5,5,IF('Vessel List A'!BC71=6,6,IF('Vessel List A'!BC71=7,7,IF('Vessel List A'!BC71=8,8,IF('Vessel List A'!BC71=9,9,IF('Vessel List A'!BC71=10,10,IF('Vessel List A'!BC71=11,11,IF('Vessel List A'!BC71=12,12,IF('Vessel List A'!BC71=13,13,IF('Vessel List A'!BC71=14,14,IF('Vessel List A'!BC71=15,15,IF('Vessel List A'!BC71=16,16,0)))))))))))))))))=0," ",VALUE(IF('Vessel List A'!BC71=1,1,IF('Vessel List A'!BC71=2,2,IF('Vessel List A'!BC71=3,3,IF('Vessel List A'!BC71=4,4,IF('Vessel List A'!BC71=5,5,IF('Vessel List A'!BC71=6,6,IF('Vessel List A'!BC71=7,7,IF('Vessel List A'!BC71=8,8,IF('Vessel List A'!BC71=9,9,IF('Vessel List A'!BC71=10,10,IF('Vessel List A'!BC71=11,11,IF('Vessel List A'!BC71=12,12,IF('Vessel List A'!BC71=13,13,IF('Vessel List A'!BC71=14,14,IF('Vessel List A'!BC71=15,15,IF('Vessel List A'!BC71=16,16,0))))))))))))))))))</f>
        <v xml:space="preserve"> </v>
      </c>
      <c r="AE72" s="154"/>
      <c r="AF72" s="158"/>
      <c r="AG72" s="390" t="str">
        <f t="shared" si="91"/>
        <v/>
      </c>
      <c r="AH72" s="158"/>
      <c r="AI72" s="137"/>
      <c r="AJ72" s="388" t="str">
        <f t="shared" si="92"/>
        <v/>
      </c>
      <c r="AK72" s="157" t="str">
        <f>IF(VALUE(IF('Vessel List A'!BP71=1,1,IF('Vessel List A'!BP71=2,2,IF('Vessel List A'!BP71=3,3,IF('Vessel List A'!BP71=4,4,IF('Vessel List A'!BP71=5,5,IF('Vessel List A'!BP71=6,6,IF('Vessel List A'!BP71=7,7,IF('Vessel List A'!BP71=8,8,IF('Vessel List A'!BP71=9,9,IF('Vessel List A'!BP71=10,10,IF('Vessel List A'!BP71=11,11,IF('Vessel List A'!BP71=12,12,IF('Vessel List A'!BP71=13,13,IF('Vessel List A'!BP71=14,14,IF('Vessel List A'!BP71=15,15,IF('Vessel List A'!BP71=16,16,0)))))))))))))))))=0," ",VALUE(IF('Vessel List A'!BP71=1,1,IF('Vessel List A'!BP71=2,2,IF('Vessel List A'!BP71=3,3,IF('Vessel List A'!BP71=4,4,IF('Vessel List A'!BP71=5,5,IF('Vessel List A'!BP71=6,6,IF('Vessel List A'!BP71=7,7,IF('Vessel List A'!BP71=8,8,IF('Vessel List A'!BP71=9,9,IF('Vessel List A'!BP71=10,10,IF('Vessel List A'!BP71=11,11,IF('Vessel List A'!BP71=12,12,IF('Vessel List A'!BP71=13,13,IF('Vessel List A'!BP71=14,14,IF('Vessel List A'!BP71=15,15,IF('Vessel List A'!BP71=16,16,0))))))))))))))))))</f>
        <v xml:space="preserve"> </v>
      </c>
      <c r="AL72" s="154"/>
      <c r="AM72" s="158"/>
      <c r="AN72" s="390" t="str">
        <f t="shared" si="93"/>
        <v/>
      </c>
      <c r="AO72" s="158"/>
      <c r="AP72" s="137"/>
      <c r="AQ72" s="388" t="str">
        <f t="shared" si="94"/>
        <v/>
      </c>
      <c r="AR72" s="157" t="str">
        <f>IF(VALUE(IF('Vessel List A'!CC71=1,1,IF('Vessel List A'!CC71=2,2,IF('Vessel List A'!CC71=3,3,IF('Vessel List A'!CC71=4,4,IF('Vessel List A'!CC71=5,5,IF('Vessel List A'!CC71=6,6,IF('Vessel List A'!CC71=7,7,IF('Vessel List A'!CC71=8,8,IF('Vessel List A'!CC71=9,9,IF('Vessel List A'!CC71=10,10,IF('Vessel List A'!CC71=11,11,IF('Vessel List A'!CC71=12,12,IF('Vessel List A'!CC71=13,13,IF('Vessel List A'!CC71=14,14,IF('Vessel List A'!CC71=15,15,IF('Vessel List A'!CC71=16,16,0)))))))))))))))))=0," ",VALUE(IF('Vessel List A'!CC71=1,1,IF('Vessel List A'!CC71=2,2,IF('Vessel List A'!CC71=3,3,IF('Vessel List A'!CC71=4,4,IF('Vessel List A'!CC71=5,5,IF('Vessel List A'!CC71=6,6,IF('Vessel List A'!CC71=7,7,IF('Vessel List A'!CC71=8,8,IF('Vessel List A'!CC71=9,9,IF('Vessel List A'!CC71=10,10,IF('Vessel List A'!CC71=11,11,IF('Vessel List A'!CC71=12,12,IF('Vessel List A'!CC71=13,13,IF('Vessel List A'!CC71=14,14,IF('Vessel List A'!CC71=15,15,IF('Vessel List A'!CC71=16,16,0))))))))))))))))))</f>
        <v xml:space="preserve"> </v>
      </c>
      <c r="AS72" s="154"/>
      <c r="AT72" s="158"/>
      <c r="AU72" s="390" t="str">
        <f t="shared" si="95"/>
        <v/>
      </c>
      <c r="AV72" s="158"/>
      <c r="AW72" s="137"/>
      <c r="AX72" s="388" t="str">
        <f t="shared" si="96"/>
        <v/>
      </c>
      <c r="AY72" s="157" t="str">
        <f>IF(VALUE(IF('Vessel List A'!CP71=1,1,IF('Vessel List A'!CP71=2,2,IF('Vessel List A'!CP71=3,3,IF('Vessel List A'!CP71=4,4,IF('Vessel List A'!CP71=5,5,IF('Vessel List A'!CP71=6,6,IF('Vessel List A'!CP71=7,7,IF('Vessel List A'!CP71=8,8,IF('Vessel List A'!CP71=9,9,IF('Vessel List A'!CP71=10,10,IF('Vessel List A'!CP71=11,11,IF('Vessel List A'!CP71=12,12,IF('Vessel List A'!CP71=13,13,IF('Vessel List A'!CP71=14,14,IF('Vessel List A'!CP71=15,15,IF('Vessel List A'!CP71=16,16,0)))))))))))))))))=0," ",VALUE(IF('Vessel List A'!CP71=1,1,IF('Vessel List A'!CP71=2,2,IF('Vessel List A'!CP71=3,3,IF('Vessel List A'!CP71=4,4,IF('Vessel List A'!CP71=5,5,IF('Vessel List A'!CP71=6,6,IF('Vessel List A'!CP71=7,7,IF('Vessel List A'!CP71=8,8,IF('Vessel List A'!CP71=9,9,IF('Vessel List A'!CP71=10,10,IF('Vessel List A'!CP71=11,11,IF('Vessel List A'!CP71=12,12,IF('Vessel List A'!CP71=13,13,IF('Vessel List A'!CP71=14,14,IF('Vessel List A'!CP71=15,15,IF('Vessel List A'!CP71=16,16,0))))))))))))))))))</f>
        <v xml:space="preserve"> </v>
      </c>
      <c r="AZ72" s="154"/>
      <c r="BA72" s="158"/>
      <c r="BB72" s="390" t="str">
        <f t="shared" si="97"/>
        <v/>
      </c>
      <c r="BC72" s="158"/>
      <c r="BD72" s="137"/>
      <c r="BE72" s="388" t="str">
        <f t="shared" si="98"/>
        <v/>
      </c>
      <c r="BF72" s="157" t="str">
        <f>IF(VALUE(IF('Vessel List A'!DC71=1,1,IF('Vessel List A'!DC71=2,2,IF('Vessel List A'!DC71=3,3,IF('Vessel List A'!DC71=4,4,IF('Vessel List A'!DC71=5,5,IF('Vessel List A'!DC71=6,6,IF('Vessel List A'!DC71=7,7,IF('Vessel List A'!DC71=8,8,IF('Vessel List A'!DC71=9,9,IF('Vessel List A'!DC71=10,10,IF('Vessel List A'!DC71=11,11,IF('Vessel List A'!DC71=12,12,IF('Vessel List A'!DC71=13,13,IF('Vessel List A'!DC71=14,14,IF('Vessel List A'!DC71=15,15,IF('Vessel List A'!DC71=16,16,0)))))))))))))))))=0," ",VALUE(IF('Vessel List A'!DC71=1,1,IF('Vessel List A'!DC71=2,2,IF('Vessel List A'!DC71=3,3,IF('Vessel List A'!DC71=4,4,IF('Vessel List A'!DC71=5,5,IF('Vessel List A'!DC71=6,6,IF('Vessel List A'!DC71=7,7,IF('Vessel List A'!DC71=8,8,IF('Vessel List A'!DC71=9,9,IF('Vessel List A'!DC71=10,10,IF('Vessel List A'!DC71=11,11,IF('Vessel List A'!DC71=12,12,IF('Vessel List A'!DC71=13,13,IF('Vessel List A'!DC71=14,14,IF('Vessel List A'!DC71=15,15,IF('Vessel List A'!DC71=16,16,0))))))))))))))))))</f>
        <v xml:space="preserve"> </v>
      </c>
      <c r="BG72" s="154"/>
      <c r="BH72" s="158"/>
      <c r="BI72" s="390" t="str">
        <f t="shared" si="99"/>
        <v/>
      </c>
      <c r="BJ72" s="158"/>
      <c r="BK72" s="137"/>
      <c r="BL72" s="388" t="str">
        <f t="shared" si="100"/>
        <v/>
      </c>
      <c r="BM72" s="157" t="str">
        <f>IF(VALUE(IF('Vessel List A'!DP71=1,1,IF('Vessel List A'!DP71=2,2,IF('Vessel List A'!DP71=3,3,IF('Vessel List A'!DP71=4,4,IF('Vessel List A'!DP71=5,5,IF('Vessel List A'!DP71=6,6,IF('Vessel List A'!DP71=7,7,IF('Vessel List A'!DP71=8,8,IF('Vessel List A'!DP71=9,9,IF('Vessel List A'!DP71=10,10,IF('Vessel List A'!DP71=11,11,IF('Vessel List A'!DP71=12,12,IF('Vessel List A'!DP71=13,13,IF('Vessel List A'!DP71=14,14,IF('Vessel List A'!DP71=15,15,IF('Vessel List A'!DP71=16,16,0)))))))))))))))))=0," ",VALUE(IF('Vessel List A'!DP71=1,1,IF('Vessel List A'!DP71=2,2,IF('Vessel List A'!DP71=3,3,IF('Vessel List A'!DP71=4,4,IF('Vessel List A'!DP71=5,5,IF('Vessel List A'!DP71=6,6,IF('Vessel List A'!DP71=7,7,IF('Vessel List A'!DP71=8,8,IF('Vessel List A'!DP71=9,9,IF('Vessel List A'!DP71=10,10,IF('Vessel List A'!DP71=11,11,IF('Vessel List A'!DP71=12,12,IF('Vessel List A'!DP71=13,13,IF('Vessel List A'!DP71=14,14,IF('Vessel List A'!DP71=15,15,IF('Vessel List A'!DP71=16,16,0))))))))))))))))))</f>
        <v xml:space="preserve"> </v>
      </c>
      <c r="BN72" s="154"/>
      <c r="BO72" s="158"/>
      <c r="BP72" s="390" t="str">
        <f t="shared" si="101"/>
        <v/>
      </c>
      <c r="BQ72" s="158"/>
      <c r="BR72" s="137"/>
      <c r="BS72" s="388" t="str">
        <f t="shared" si="102"/>
        <v/>
      </c>
      <c r="BT72" s="157" t="str">
        <f>IF(VALUE(IF('Vessel List A'!EC71=1,1,IF('Vessel List A'!EC71=2,2,IF('Vessel List A'!EC71=3,3,IF('Vessel List A'!EC71=4,4,IF('Vessel List A'!EC71=5,5,IF('Vessel List A'!EC71=6,6,IF('Vessel List A'!EC71=7,7,IF('Vessel List A'!EC71=8,8,IF('Vessel List A'!EC71=9,9,IF('Vessel List A'!EC71=10,10,IF('Vessel List A'!EC71=11,11,IF('Vessel List A'!EC71=12,12,IF('Vessel List A'!EC71=13,13,IF('Vessel List A'!EC71=14,14,IF('Vessel List A'!EC71=15,15,IF('Vessel List A'!EC71=16,16,0)))))))))))))))))=0," ",VALUE(IF('Vessel List A'!EC71=1,1,IF('Vessel List A'!EC71=2,2,IF('Vessel List A'!EC71=3,3,IF('Vessel List A'!EC71=4,4,IF('Vessel List A'!EC71=5,5,IF('Vessel List A'!EC71=6,6,IF('Vessel List A'!EC71=7,7,IF('Vessel List A'!EC71=8,8,IF('Vessel List A'!EC71=9,9,IF('Vessel List A'!EC71=10,10,IF('Vessel List A'!EC71=11,11,IF('Vessel List A'!EC71=12,12,IF('Vessel List A'!EC71=13,13,IF('Vessel List A'!EC71=14,14,IF('Vessel List A'!EC71=15,15,IF('Vessel List A'!EC71=16,16,0))))))))))))))))))</f>
        <v xml:space="preserve"> </v>
      </c>
      <c r="BU72" s="154"/>
      <c r="BV72" s="158"/>
      <c r="BW72" s="390" t="str">
        <f t="shared" si="103"/>
        <v/>
      </c>
      <c r="BX72" s="158"/>
      <c r="BY72" s="137"/>
      <c r="BZ72" s="388" t="str">
        <f t="shared" si="104"/>
        <v/>
      </c>
      <c r="CA72" s="157" t="str">
        <f>IF(VALUE(IF('Vessel List A'!EP71=1,1,IF('Vessel List A'!EP71=2,2,IF('Vessel List A'!EP71=3,3,IF('Vessel List A'!EP71=4,4,IF('Vessel List A'!EP71=5,5,IF('Vessel List A'!EP71=6,6,IF('Vessel List A'!EP71=7,7,IF('Vessel List A'!EP71=8,8,IF('Vessel List A'!EP71=9,9,IF('Vessel List A'!EP71=10,10,IF('Vessel List A'!EP71=11,11,IF('Vessel List A'!EP71=12,12,IF('Vessel List A'!EP71=13,13,IF('Vessel List A'!EP71=14,14,IF('Vessel List A'!EP71=15,15,IF('Vessel List A'!EP71=16,16,0)))))))))))))))))=0," ",VALUE(IF('Vessel List A'!EP71=1,1,IF('Vessel List A'!EP71=2,2,IF('Vessel List A'!EP71=3,3,IF('Vessel List A'!EP71=4,4,IF('Vessel List A'!EP71=5,5,IF('Vessel List A'!EP71=6,6,IF('Vessel List A'!EP71=7,7,IF('Vessel List A'!EP71=8,8,IF('Vessel List A'!EP71=9,9,IF('Vessel List A'!EP71=10,10,IF('Vessel List A'!EP71=11,11,IF('Vessel List A'!EP71=12,12,IF('Vessel List A'!EP71=13,13,IF('Vessel List A'!EP71=14,14,IF('Vessel List A'!EP71=15,15,IF('Vessel List A'!EP71=16,16,0))))))))))))))))))</f>
        <v xml:space="preserve"> </v>
      </c>
      <c r="CB72" s="154"/>
      <c r="CC72" s="158"/>
      <c r="CD72" s="390" t="str">
        <f t="shared" si="105"/>
        <v/>
      </c>
      <c r="CE72" s="158"/>
      <c r="CF72" s="137"/>
      <c r="CG72" s="388" t="str">
        <f t="shared" si="106"/>
        <v/>
      </c>
      <c r="CH72" s="157" t="str">
        <f>IF(VALUE(IF('Vessel List A'!FC71=1,1,IF('Vessel List A'!FC71=2,2,IF('Vessel List A'!FC71=3,3,IF('Vessel List A'!FC71=4,4,IF('Vessel List A'!FC71=5,5,IF('Vessel List A'!FC71=6,6,IF('Vessel List A'!FC71=7,7,IF('Vessel List A'!FC71=8,8,IF('Vessel List A'!FC71=9,9,IF('Vessel List A'!FC71=10,10,IF('Vessel List A'!FC71=11,11,IF('Vessel List A'!FC71=12,12,IF('Vessel List A'!FC71=13,13,IF('Vessel List A'!FC71=14,14,IF('Vessel List A'!FC71=15,15,IF('Vessel List A'!FC71=16,16,0)))))))))))))))))=0," ",VALUE(IF('Vessel List A'!FC71=1,1,IF('Vessel List A'!FC71=2,2,IF('Vessel List A'!FC71=3,3,IF('Vessel List A'!FC71=4,4,IF('Vessel List A'!FC71=5,5,IF('Vessel List A'!FC71=6,6,IF('Vessel List A'!FC71=7,7,IF('Vessel List A'!FC71=8,8,IF('Vessel List A'!FC71=9,9,IF('Vessel List A'!FC71=10,10,IF('Vessel List A'!FC71=11,11,IF('Vessel List A'!FC71=12,12,IF('Vessel List A'!FC71=13,13,IF('Vessel List A'!FC71=14,14,IF('Vessel List A'!FC71=15,15,IF('Vessel List A'!FC71=16,16,0))))))))))))))))))</f>
        <v xml:space="preserve"> </v>
      </c>
      <c r="CI72" s="154"/>
      <c r="CJ72" s="158"/>
      <c r="CK72" s="390" t="str">
        <f t="shared" si="107"/>
        <v/>
      </c>
      <c r="CL72" s="158"/>
      <c r="CM72" s="137"/>
      <c r="CN72" s="388" t="str">
        <f t="shared" si="108"/>
        <v/>
      </c>
      <c r="CO72" s="157" t="str">
        <f>IF(VALUE(IF('Vessel List A'!FP71=1,1,IF('Vessel List A'!FP71=2,2,IF('Vessel List A'!FP71=3,3,IF('Vessel List A'!FP71=4,4,IF('Vessel List A'!FP71=5,5,IF('Vessel List A'!FP71=6,6,IF('Vessel List A'!FP71=7,7,IF('Vessel List A'!FP71=8,8,IF('Vessel List A'!FP71=9,9,IF('Vessel List A'!FP71=10,10,IF('Vessel List A'!FP71=11,11,IF('Vessel List A'!FP71=12,12,IF('Vessel List A'!FP71=13,13,IF('Vessel List A'!FP71=14,14,IF('Vessel List A'!FP71=15,15,IF('Vessel List A'!FP71=16,16,0)))))))))))))))))=0," ",VALUE(IF('Vessel List A'!FP71=1,1,IF('Vessel List A'!FP71=2,2,IF('Vessel List A'!FP71=3,3,IF('Vessel List A'!FP71=4,4,IF('Vessel List A'!FP71=5,5,IF('Vessel List A'!FP71=6,6,IF('Vessel List A'!FP71=7,7,IF('Vessel List A'!FP71=8,8,IF('Vessel List A'!FP71=9,9,IF('Vessel List A'!FP71=10,10,IF('Vessel List A'!FP71=11,11,IF('Vessel List A'!FP71=12,12,IF('Vessel List A'!FP71=13,13,IF('Vessel List A'!FP71=14,14,IF('Vessel List A'!FP71=15,15,IF('Vessel List A'!FP71=16,16,0))))))))))))))))))</f>
        <v xml:space="preserve"> </v>
      </c>
      <c r="CP72" s="154"/>
      <c r="CQ72" s="158"/>
      <c r="CR72" s="390" t="str">
        <f t="shared" si="109"/>
        <v/>
      </c>
      <c r="CS72" s="158"/>
      <c r="CT72" s="137"/>
      <c r="CU72" s="388" t="str">
        <f t="shared" si="110"/>
        <v/>
      </c>
      <c r="CV72" s="157" t="str">
        <f>IF(VALUE(IF('Vessel List A'!GC71=1,1,IF('Vessel List A'!GC71=2,2,IF('Vessel List A'!GC71=3,3,IF('Vessel List A'!GC71=4,4,IF('Vessel List A'!GC71=5,5,IF('Vessel List A'!GC71=6,6,IF('Vessel List A'!GC71=7,7,IF('Vessel List A'!GC71=8,8,IF('Vessel List A'!GC71=9,9,IF('Vessel List A'!GC71=10,10,IF('Vessel List A'!GC71=11,11,IF('Vessel List A'!GC71=12,12,IF('Vessel List A'!GC71=13,13,IF('Vessel List A'!GC71=14,14,IF('Vessel List A'!GC71=15,15,IF('Vessel List A'!GC71=16,16,0)))))))))))))))))=0," ",VALUE(IF('Vessel List A'!GC71=1,1,IF('Vessel List A'!GC71=2,2,IF('Vessel List A'!GC71=3,3,IF('Vessel List A'!GC71=4,4,IF('Vessel List A'!GC71=5,5,IF('Vessel List A'!GC71=6,6,IF('Vessel List A'!GC71=7,7,IF('Vessel List A'!GC71=8,8,IF('Vessel List A'!GC71=9,9,IF('Vessel List A'!GC71=10,10,IF('Vessel List A'!GC71=11,11,IF('Vessel List A'!GC71=12,12,IF('Vessel List A'!GC71=13,13,IF('Vessel List A'!GC71=14,14,IF('Vessel List A'!GC71=15,15,IF('Vessel List A'!GC71=16,16,0))))))))))))))))))</f>
        <v xml:space="preserve"> </v>
      </c>
      <c r="CW72" s="154"/>
      <c r="CX72" s="158"/>
      <c r="CY72" s="390" t="str">
        <f t="shared" si="111"/>
        <v/>
      </c>
      <c r="CZ72" s="158"/>
      <c r="DA72" s="137"/>
      <c r="DB72" s="388" t="str">
        <f t="shared" si="112"/>
        <v/>
      </c>
      <c r="DC72" s="157" t="str">
        <f>IF(VALUE(IF('Vessel List A'!GP71=1,1,IF('Vessel List A'!GP71=2,2,IF('Vessel List A'!GP71=3,3,IF('Vessel List A'!GP71=4,4,IF('Vessel List A'!GP71=5,5,IF('Vessel List A'!GP71=6,6,IF('Vessel List A'!GP71=7,7,IF('Vessel List A'!GP71=8,8,IF('Vessel List A'!GP71=9,9,IF('Vessel List A'!GP71=10,10,IF('Vessel List A'!GP71=11,11,IF('Vessel List A'!GP71=12,12,IF('Vessel List A'!GP71=13,13,IF('Vessel List A'!GP71=14,14,IF('Vessel List A'!GP71=15,15,IF('Vessel List A'!GP71=16,16,0)))))))))))))))))=0," ",VALUE(IF('Vessel List A'!GP71=1,1,IF('Vessel List A'!GP71=2,2,IF('Vessel List A'!GP71=3,3,IF('Vessel List A'!GP71=4,4,IF('Vessel List A'!GP71=5,5,IF('Vessel List A'!GP71=6,6,IF('Vessel List A'!GP71=7,7,IF('Vessel List A'!GP71=8,8,IF('Vessel List A'!GP71=9,9,IF('Vessel List A'!GP71=10,10,IF('Vessel List A'!GP71=11,11,IF('Vessel List A'!GP71=12,12,IF('Vessel List A'!GP71=13,13,IF('Vessel List A'!GP71=14,14,IF('Vessel List A'!GP71=15,15,IF('Vessel List A'!GP71=16,16,0))))))))))))))))))</f>
        <v xml:space="preserve"> </v>
      </c>
      <c r="DD72" s="154"/>
      <c r="DE72" s="158"/>
      <c r="DF72" s="390" t="str">
        <f t="shared" si="113"/>
        <v/>
      </c>
      <c r="DG72" s="158"/>
      <c r="DH72" s="137"/>
      <c r="DI72" s="388" t="str">
        <f t="shared" si="114"/>
        <v/>
      </c>
      <c r="DJ72" s="157" t="str">
        <f>IF(VALUE(IF('Vessel List A'!HC71=1,1,IF('Vessel List A'!HC71=2,2,IF('Vessel List A'!HC71=3,3,IF('Vessel List A'!HC71=4,4,IF('Vessel List A'!HC71=5,5,IF('Vessel List A'!HC71=6,6,IF('Vessel List A'!HC71=7,7,IF('Vessel List A'!HC71=8,8,IF('Vessel List A'!HC71=9,9,IF('Vessel List A'!HC71=10,10,IF('Vessel List A'!HC71=11,11,IF('Vessel List A'!HC71=12,12,IF('Vessel List A'!HC71=13,13,IF('Vessel List A'!HC71=14,14,IF('Vessel List A'!HC71=15,15,IF('Vessel List A'!HC71=16,16,0)))))))))))))))))=0," ",VALUE(IF('Vessel List A'!HC71=1,1,IF('Vessel List A'!HC71=2,2,IF('Vessel List A'!HC71=3,3,IF('Vessel List A'!HC71=4,4,IF('Vessel List A'!HC71=5,5,IF('Vessel List A'!HC71=6,6,IF('Vessel List A'!HC71=7,7,IF('Vessel List A'!HC71=8,8,IF('Vessel List A'!HC71=9,9,IF('Vessel List A'!HC71=10,10,IF('Vessel List A'!HC71=11,11,IF('Vessel List A'!HC71=12,12,IF('Vessel List A'!HC71=13,13,IF('Vessel List A'!HC71=14,14,IF('Vessel List A'!HC71=15,15,IF('Vessel List A'!HC71=16,16,0))))))))))))))))))</f>
        <v xml:space="preserve"> </v>
      </c>
      <c r="DK72" s="154"/>
      <c r="DL72" s="158"/>
      <c r="DM72" s="390" t="str">
        <f t="shared" si="115"/>
        <v/>
      </c>
      <c r="DN72" s="158"/>
      <c r="DO72" s="137"/>
      <c r="DP72" s="388" t="str">
        <f t="shared" si="116"/>
        <v/>
      </c>
      <c r="DQ72" s="157" t="str">
        <f>IF(VALUE(IF('Vessel List A'!HP71=1,1,IF('Vessel List A'!HP71=2,2,IF('Vessel List A'!HP71=3,3,IF('Vessel List A'!HP71=4,4,IF('Vessel List A'!HP71=5,5,IF('Vessel List A'!HP71=6,6,IF('Vessel List A'!HP71=7,7,IF('Vessel List A'!HP71=8,8,IF('Vessel List A'!HP71=9,9,IF('Vessel List A'!HP71=10,10,IF('Vessel List A'!HP71=11,11,IF('Vessel List A'!HP71=12,12,IF('Vessel List A'!HP71=13,13,IF('Vessel List A'!HP71=14,14,IF('Vessel List A'!HP71=15,15,IF('Vessel List A'!HP71=16,16,0)))))))))))))))))=0," ",VALUE(IF('Vessel List A'!HP71=1,1,IF('Vessel List A'!HP71=2,2,IF('Vessel List A'!HP71=3,3,IF('Vessel List A'!HP71=4,4,IF('Vessel List A'!HP71=5,5,IF('Vessel List A'!HP71=6,6,IF('Vessel List A'!HP71=7,7,IF('Vessel List A'!HP71=8,8,IF('Vessel List A'!HP71=9,9,IF('Vessel List A'!HP71=10,10,IF('Vessel List A'!HP71=11,11,IF('Vessel List A'!HP71=12,12,IF('Vessel List A'!HP71=13,13,IF('Vessel List A'!HP71=14,14,IF('Vessel List A'!HP71=15,15,IF('Vessel List A'!HP71=16,16,0))))))))))))))))))</f>
        <v xml:space="preserve"> </v>
      </c>
      <c r="DR72" s="154"/>
      <c r="DS72" s="158"/>
      <c r="DT72" s="390" t="str">
        <f t="shared" si="117"/>
        <v/>
      </c>
      <c r="DU72" s="158"/>
      <c r="DV72" s="137"/>
      <c r="DW72" s="388" t="str">
        <f t="shared" si="118"/>
        <v/>
      </c>
      <c r="DX72" s="157" t="str">
        <f>IF(VALUE(IF('Vessel List A'!IC71=1,1,IF('Vessel List A'!IC71=2,2,IF('Vessel List A'!IC71=3,3,IF('Vessel List A'!IC71=4,4,IF('Vessel List A'!IC71=5,5,IF('Vessel List A'!IC71=6,6,IF('Vessel List A'!IC71=7,7,IF('Vessel List A'!IC71=8,8,IF('Vessel List A'!IC71=9,9,IF('Vessel List A'!IC71=10,10,IF('Vessel List A'!IC71=11,11,IF('Vessel List A'!IC71=12,12,IF('Vessel List A'!IC71=13,13,IF('Vessel List A'!IC71=14,14,IF('Vessel List A'!IC71=15,15,IF('Vessel List A'!IC71=16,16,0)))))))))))))))))=0," ",VALUE(IF('Vessel List A'!IC71=1,1,IF('Vessel List A'!IC71=2,2,IF('Vessel List A'!IC71=3,3,IF('Vessel List A'!IC71=4,4,IF('Vessel List A'!IC71=5,5,IF('Vessel List A'!IC71=6,6,IF('Vessel List A'!IC71=7,7,IF('Vessel List A'!IC71=8,8,IF('Vessel List A'!IC71=9,9,IF('Vessel List A'!IC71=10,10,IF('Vessel List A'!IC71=11,11,IF('Vessel List A'!IC71=12,12,IF('Vessel List A'!IC71=13,13,IF('Vessel List A'!IC71=14,14,IF('Vessel List A'!IC71=15,15,IF('Vessel List A'!IC71=16,16,0))))))))))))))))))</f>
        <v xml:space="preserve"> </v>
      </c>
      <c r="DY72" s="154"/>
      <c r="DZ72" s="158"/>
      <c r="EA72" s="390" t="str">
        <f t="shared" si="119"/>
        <v/>
      </c>
      <c r="EB72" s="158"/>
      <c r="EC72" s="137"/>
      <c r="ED72" s="388" t="str">
        <f t="shared" si="120"/>
        <v/>
      </c>
      <c r="EE72" s="157" t="str">
        <f>IF(VALUE(IF('Vessel List A'!IP71=1,1,IF('Vessel List A'!IP71=2,2,IF('Vessel List A'!IP71=3,3,IF('Vessel List A'!IP71=4,4,IF('Vessel List A'!IP71=5,5,IF('Vessel List A'!IP71=6,6,IF('Vessel List A'!IP71=7,7,IF('Vessel List A'!IP71=8,8,IF('Vessel List A'!IP71=9,9,IF('Vessel List A'!IP71=10,10,IF('Vessel List A'!IP71=11,11,IF('Vessel List A'!IP71=12,12,IF('Vessel List A'!IP71=13,13,IF('Vessel List A'!IP71=14,14,IF('Vessel List A'!IP71=15,15,IF('Vessel List A'!IP71=16,16,0)))))))))))))))))=0," ",VALUE(IF('Vessel List A'!IP71=1,1,IF('Vessel List A'!IP71=2,2,IF('Vessel List A'!IP71=3,3,IF('Vessel List A'!IP71=4,4,IF('Vessel List A'!IP71=5,5,IF('Vessel List A'!IP71=6,6,IF('Vessel List A'!IP71=7,7,IF('Vessel List A'!IP71=8,8,IF('Vessel List A'!IP71=9,9,IF('Vessel List A'!IP71=10,10,IF('Vessel List A'!IP71=11,11,IF('Vessel List A'!IP71=12,12,IF('Vessel List A'!IP71=13,13,IF('Vessel List A'!IP71=14,14,IF('Vessel List A'!IP71=15,15,IF('Vessel List A'!IP71=16,16,0))))))))))))))))))</f>
        <v xml:space="preserve"> </v>
      </c>
      <c r="EF72" s="154"/>
      <c r="EG72" s="158"/>
      <c r="EH72" s="390" t="str">
        <f t="shared" si="121"/>
        <v/>
      </c>
      <c r="EI72" s="158"/>
      <c r="EJ72" s="137"/>
      <c r="EK72" s="397" t="str">
        <f t="shared" si="122"/>
        <v/>
      </c>
      <c r="EL72" s="144"/>
      <c r="EM72" s="157" t="str">
        <f>IF(VALUE(IF('Vessel List B'!C71=1,1,IF('Vessel List B'!C71=2,2,IF('Vessel List B'!C71=3,3,IF('Vessel List B'!C71=4,4,IF('Vessel List B'!C71=5,5,IF('Vessel List B'!C71=6,6,IF('Vessel List B'!C71=7,7,IF('Vessel List B'!C71=8,8,IF('Vessel List B'!C71=9,9,IF('Vessel List B'!C71=10,10,IF('Vessel List B'!C71=11,11,IF('Vessel List B'!C71=12,12,IF('Vessel List B'!C71=13,13,IF('Vessel List B'!C71=14,14,IF('Vessel List B'!C71=15,15,IF('Vessel List B'!C71=16,16,0)))))))))))))))))=0," ",VALUE(IF('Vessel List B'!C71=1,1,IF('Vessel List B'!C71=2,2,IF('Vessel List B'!C71=3,3,IF('Vessel List B'!C71=4,4,IF('Vessel List B'!C71=5,5,IF('Vessel List B'!C71=6,6,IF('Vessel List B'!C71=7,7,IF('Vessel List B'!C71=8,8,IF('Vessel List B'!C71=9,9,IF('Vessel List B'!C71=10,10,IF('Vessel List B'!C71=11,11,IF('Vessel List B'!C71=12,12,IF('Vessel List B'!C71=13,13,IF('Vessel List B'!C71=14,14,IF('Vessel List B'!C71=15,15,IF('Vessel List B'!C71=16,16,0))))))))))))))))))</f>
        <v xml:space="preserve"> </v>
      </c>
      <c r="EN72" s="154"/>
      <c r="EO72" s="158"/>
      <c r="EP72" s="390" t="str">
        <f t="shared" si="123"/>
        <v/>
      </c>
      <c r="EQ72" s="158"/>
      <c r="ER72" s="137"/>
      <c r="ES72" s="388" t="str">
        <f t="shared" si="124"/>
        <v/>
      </c>
      <c r="ET72" s="157" t="str">
        <f>IF(VALUE(IF('Vessel List B'!P71=1,1,IF('Vessel List B'!P71=2,2,IF('Vessel List B'!P71=3,3,IF('Vessel List B'!P71=4,4,IF('Vessel List B'!P71=5,5,IF('Vessel List B'!P71=6,6,IF('Vessel List B'!P71=7,7,IF('Vessel List B'!P71=8,8,IF('Vessel List B'!P71=9,9,IF('Vessel List B'!P71=10,10,IF('Vessel List B'!P71=11,11,IF('Vessel List B'!P71=12,12,IF('Vessel List B'!P71=13,13,IF('Vessel List B'!P71=14,14,IF('Vessel List B'!P71=15,15,IF('Vessel List B'!P71=16,16,0)))))))))))))))))=0," ",VALUE(IF('Vessel List B'!P71=1,1,IF('Vessel List B'!P71=2,2,IF('Vessel List B'!P71=3,3,IF('Vessel List B'!P71=4,4,IF('Vessel List B'!P71=5,5,IF('Vessel List B'!P71=6,6,IF('Vessel List B'!P71=7,7,IF('Vessel List B'!P71=8,8,IF('Vessel List B'!P71=9,9,IF('Vessel List B'!P71=10,10,IF('Vessel List B'!P71=11,11,IF('Vessel List B'!P71=12,12,IF('Vessel List B'!P71=13,13,IF('Vessel List B'!P71=14,14,IF('Vessel List B'!P71=15,15,IF('Vessel List B'!P71=16,16,0))))))))))))))))))</f>
        <v xml:space="preserve"> </v>
      </c>
      <c r="EU72" s="154"/>
      <c r="EV72" s="158"/>
      <c r="EW72" s="390" t="str">
        <f t="shared" si="125"/>
        <v/>
      </c>
      <c r="EX72" s="158"/>
      <c r="EY72" s="137"/>
      <c r="EZ72" s="388" t="str">
        <f t="shared" si="126"/>
        <v/>
      </c>
      <c r="FA72" s="157" t="str">
        <f>IF(VALUE(IF('Vessel List B'!AC71=1,1,IF('Vessel List B'!AC71=2,2,IF('Vessel List B'!AC71=3,3,IF('Vessel List B'!AC71=4,4,IF('Vessel List B'!AC71=5,5,IF('Vessel List B'!AC71=6,6,IF('Vessel List B'!AC71=7,7,IF('Vessel List B'!AC71=8,8,IF('Vessel List B'!AC71=9,9,IF('Vessel List B'!AC71=10,10,IF('Vessel List B'!AC71=11,11,IF('Vessel List B'!AC71=12,12,IF('Vessel List B'!AC71=13,13,IF('Vessel List B'!AC71=14,14,IF('Vessel List B'!AC71=15,15,IF('Vessel List B'!AC71=16,16,0)))))))))))))))))=0," ",VALUE(IF('Vessel List B'!AC71=1,1,IF('Vessel List B'!AC71=2,2,IF('Vessel List B'!AC71=3,3,IF('Vessel List B'!AC71=4,4,IF('Vessel List B'!AC71=5,5,IF('Vessel List B'!AC71=6,6,IF('Vessel List B'!AC71=7,7,IF('Vessel List B'!AC71=8,8,IF('Vessel List B'!AC71=9,9,IF('Vessel List B'!AC71=10,10,IF('Vessel List B'!AC71=11,11,IF('Vessel List B'!AC71=12,12,IF('Vessel List B'!AC71=13,13,IF('Vessel List B'!AC71=14,14,IF('Vessel List B'!AC71=15,15,IF('Vessel List B'!AC71=16,16,0))))))))))))))))))</f>
        <v xml:space="preserve"> </v>
      </c>
      <c r="FB72" s="154"/>
      <c r="FC72" s="158"/>
      <c r="FD72" s="390" t="str">
        <f t="shared" si="127"/>
        <v/>
      </c>
      <c r="FE72" s="158"/>
      <c r="FF72" s="137"/>
      <c r="FG72" s="388" t="str">
        <f t="shared" si="128"/>
        <v/>
      </c>
      <c r="FH72" s="157" t="str">
        <f>IF(VALUE(IF('Vessel List B'!AP71=1,1,IF('Vessel List B'!AP71=2,2,IF('Vessel List B'!AP71=3,3,IF('Vessel List B'!AP71=4,4,IF('Vessel List B'!AP71=5,5,IF('Vessel List B'!AP71=6,6,IF('Vessel List B'!AP71=7,7,IF('Vessel List B'!AP71=8,8,IF('Vessel List B'!AP71=9,9,IF('Vessel List B'!AP71=10,10,IF('Vessel List B'!AP71=11,11,IF('Vessel List B'!AP71=12,12,IF('Vessel List B'!AP71=13,13,IF('Vessel List B'!AP71=14,14,IF('Vessel List B'!AP71=15,15,IF('Vessel List B'!AP71=16,16,0)))))))))))))))))=0," ",VALUE(IF('Vessel List B'!AP71=1,1,IF('Vessel List B'!AP71=2,2,IF('Vessel List B'!AP71=3,3,IF('Vessel List B'!AP71=4,4,IF('Vessel List B'!AP71=5,5,IF('Vessel List B'!AP71=6,6,IF('Vessel List B'!AP71=7,7,IF('Vessel List B'!AP71=8,8,IF('Vessel List B'!AP71=9,9,IF('Vessel List B'!AP71=10,10,IF('Vessel List B'!AP71=11,11,IF('Vessel List B'!AP71=12,12,IF('Vessel List B'!AP71=13,13,IF('Vessel List B'!AP71=14,14,IF('Vessel List B'!AP71=15,15,IF('Vessel List B'!AP71=16,16,0))))))))))))))))))</f>
        <v xml:space="preserve"> </v>
      </c>
      <c r="FI72" s="154"/>
      <c r="FJ72" s="158"/>
      <c r="FK72" s="390" t="str">
        <f t="shared" si="129"/>
        <v/>
      </c>
      <c r="FL72" s="158"/>
      <c r="FM72" s="137"/>
      <c r="FN72" s="388" t="str">
        <f t="shared" si="130"/>
        <v/>
      </c>
      <c r="FO72" s="157" t="str">
        <f>IF(VALUE(IF('Vessel List B'!BC71=1,1,IF('Vessel List B'!BC71=2,2,IF('Vessel List B'!BC71=3,3,IF('Vessel List B'!BC71=4,4,IF('Vessel List B'!BC71=5,5,IF('Vessel List B'!BC71=6,6,IF('Vessel List B'!BC71=7,7,IF('Vessel List B'!BC71=8,8,IF('Vessel List B'!BC71=9,9,IF('Vessel List B'!BC71=10,10,IF('Vessel List B'!BC71=11,11,IF('Vessel List B'!BC71=12,12,IF('Vessel List B'!BC71=13,13,IF('Vessel List B'!BC71=14,14,IF('Vessel List B'!BC71=15,15,IF('Vessel List B'!BC71=16,16,0)))))))))))))))))=0," ",VALUE(IF('Vessel List B'!BC71=1,1,IF('Vessel List B'!BC71=2,2,IF('Vessel List B'!BC71=3,3,IF('Vessel List B'!BC71=4,4,IF('Vessel List B'!BC71=5,5,IF('Vessel List B'!BC71=6,6,IF('Vessel List B'!BC71=7,7,IF('Vessel List B'!BC71=8,8,IF('Vessel List B'!BC71=9,9,IF('Vessel List B'!BC71=10,10,IF('Vessel List B'!BC71=11,11,IF('Vessel List B'!BC71=12,12,IF('Vessel List B'!BC71=13,13,IF('Vessel List B'!BC71=14,14,IF('Vessel List B'!BC71=15,15,IF('Vessel List B'!BC71=16,16,0))))))))))))))))))</f>
        <v xml:space="preserve"> </v>
      </c>
      <c r="FP72" s="154"/>
      <c r="FQ72" s="158"/>
      <c r="FR72" s="390" t="str">
        <f t="shared" si="131"/>
        <v/>
      </c>
      <c r="FS72" s="158"/>
      <c r="FT72" s="137"/>
      <c r="FU72" s="388" t="str">
        <f t="shared" si="132"/>
        <v/>
      </c>
      <c r="FV72" s="157" t="str">
        <f>IF(VALUE(IF('Vessel List B'!BP71=1,1,IF('Vessel List B'!BP71=2,2,IF('Vessel List B'!BP71=3,3,IF('Vessel List B'!BP71=4,4,IF('Vessel List B'!BP71=5,5,IF('Vessel List B'!BP71=6,6,IF('Vessel List B'!BP71=7,7,IF('Vessel List B'!BP71=8,8,IF('Vessel List B'!BP71=9,9,IF('Vessel List B'!BP71=10,10,IF('Vessel List B'!BP71=11,11,IF('Vessel List B'!BP71=12,12,IF('Vessel List B'!BP71=13,13,IF('Vessel List B'!BP71=14,14,IF('Vessel List B'!BP71=15,15,IF('Vessel List B'!BP71=16,16,0)))))))))))))))))=0," ",VALUE(IF('Vessel List B'!BP71=1,1,IF('Vessel List B'!BP71=2,2,IF('Vessel List B'!BP71=3,3,IF('Vessel List B'!BP71=4,4,IF('Vessel List B'!BP71=5,5,IF('Vessel List B'!BP71=6,6,IF('Vessel List B'!BP71=7,7,IF('Vessel List B'!BP71=8,8,IF('Vessel List B'!BP71=9,9,IF('Vessel List B'!BP71=10,10,IF('Vessel List B'!BP71=11,11,IF('Vessel List B'!BP71=12,12,IF('Vessel List B'!BP71=13,13,IF('Vessel List B'!BP71=14,14,IF('Vessel List B'!BP71=15,15,IF('Vessel List B'!BP71=16,16,0))))))))))))))))))</f>
        <v xml:space="preserve"> </v>
      </c>
      <c r="FW72" s="154"/>
      <c r="FX72" s="158"/>
      <c r="FY72" s="390" t="str">
        <f t="shared" si="133"/>
        <v/>
      </c>
      <c r="FZ72" s="158"/>
      <c r="GA72" s="137"/>
      <c r="GB72" s="388" t="str">
        <f t="shared" si="134"/>
        <v/>
      </c>
      <c r="GC72" s="157" t="str">
        <f>IF(VALUE(IF('Vessel List B'!CC71=1,1,IF('Vessel List B'!CC71=2,2,IF('Vessel List B'!CC71=3,3,IF('Vessel List B'!CC71=4,4,IF('Vessel List B'!CC71=5,5,IF('Vessel List B'!CC71=6,6,IF('Vessel List B'!CC71=7,7,IF('Vessel List B'!CC71=8,8,IF('Vessel List B'!CC71=9,9,IF('Vessel List B'!CC71=10,10,IF('Vessel List B'!CC71=11,11,IF('Vessel List B'!CC71=12,12,IF('Vessel List B'!CC71=13,13,IF('Vessel List B'!CC71=14,14,IF('Vessel List B'!CC71=15,15,IF('Vessel List B'!CC71=16,16,0)))))))))))))))))=0," ",VALUE(IF('Vessel List B'!CC71=1,1,IF('Vessel List B'!CC71=2,2,IF('Vessel List B'!CC71=3,3,IF('Vessel List B'!CC71=4,4,IF('Vessel List B'!CC71=5,5,IF('Vessel List B'!CC71=6,6,IF('Vessel List B'!CC71=7,7,IF('Vessel List B'!CC71=8,8,IF('Vessel List B'!CC71=9,9,IF('Vessel List B'!CC71=10,10,IF('Vessel List B'!CC71=11,11,IF('Vessel List B'!CC71=12,12,IF('Vessel List B'!CC71=13,13,IF('Vessel List B'!CC71=14,14,IF('Vessel List B'!CC71=15,15,IF('Vessel List B'!CC71=16,16,0))))))))))))))))))</f>
        <v xml:space="preserve"> </v>
      </c>
      <c r="GD72" s="154"/>
      <c r="GE72" s="158"/>
      <c r="GF72" s="390" t="str">
        <f t="shared" si="135"/>
        <v/>
      </c>
      <c r="GG72" s="158"/>
      <c r="GH72" s="137"/>
      <c r="GI72" s="388" t="str">
        <f t="shared" si="136"/>
        <v/>
      </c>
      <c r="GJ72" s="157" t="str">
        <f>IF(VALUE(IF('Vessel List B'!CP71=1,1,IF('Vessel List B'!CP71=2,2,IF('Vessel List B'!CP71=3,3,IF('Vessel List B'!CP71=4,4,IF('Vessel List B'!CP71=5,5,IF('Vessel List B'!CP71=6,6,IF('Vessel List B'!CP71=7,7,IF('Vessel List B'!CP71=8,8,IF('Vessel List B'!CP71=9,9,IF('Vessel List B'!CP71=10,10,IF('Vessel List B'!CP71=11,11,IF('Vessel List B'!CP71=12,12,IF('Vessel List B'!CP71=13,13,IF('Vessel List B'!CP71=14,14,IF('Vessel List B'!CP71=15,15,IF('Vessel List B'!CP71=16,16,0)))))))))))))))))=0," ",VALUE(IF('Vessel List B'!CP71=1,1,IF('Vessel List B'!CP71=2,2,IF('Vessel List B'!CP71=3,3,IF('Vessel List B'!CP71=4,4,IF('Vessel List B'!CP71=5,5,IF('Vessel List B'!CP71=6,6,IF('Vessel List B'!CP71=7,7,IF('Vessel List B'!CP71=8,8,IF('Vessel List B'!CP71=9,9,IF('Vessel List B'!CP71=10,10,IF('Vessel List B'!CP71=11,11,IF('Vessel List B'!CP71=12,12,IF('Vessel List B'!CP71=13,13,IF('Vessel List B'!CP71=14,14,IF('Vessel List B'!CP71=15,15,IF('Vessel List B'!CP71=16,16,0))))))))))))))))))</f>
        <v xml:space="preserve"> </v>
      </c>
      <c r="GK72" s="154"/>
      <c r="GL72" s="158"/>
      <c r="GM72" s="390" t="str">
        <f t="shared" si="137"/>
        <v/>
      </c>
      <c r="GN72" s="158"/>
      <c r="GO72" s="137"/>
      <c r="GP72" s="388" t="str">
        <f t="shared" si="138"/>
        <v/>
      </c>
      <c r="GQ72" s="157" t="str">
        <f>IF(VALUE(IF('Vessel List B'!DC71=1,1,IF('Vessel List B'!DC71=2,2,IF('Vessel List B'!DC71=3,3,IF('Vessel List B'!DC71=4,4,IF('Vessel List B'!DC71=5,5,IF('Vessel List B'!DC71=6,6,IF('Vessel List B'!DC71=7,7,IF('Vessel List B'!DC71=8,8,IF('Vessel List B'!DC71=9,9,IF('Vessel List B'!DC71=10,10,IF('Vessel List B'!DC71=11,11,IF('Vessel List B'!DC71=12,12,IF('Vessel List B'!DC71=13,13,IF('Vessel List B'!DC71=14,14,IF('Vessel List B'!DC71=15,15,IF('Vessel List B'!DC71=16,16,0)))))))))))))))))=0," ",VALUE(IF('Vessel List B'!DC71=1,1,IF('Vessel List B'!DC71=2,2,IF('Vessel List B'!DC71=3,3,IF('Vessel List B'!DC71=4,4,IF('Vessel List B'!DC71=5,5,IF('Vessel List B'!DC71=6,6,IF('Vessel List B'!DC71=7,7,IF('Vessel List B'!DC71=8,8,IF('Vessel List B'!DC71=9,9,IF('Vessel List B'!DC71=10,10,IF('Vessel List B'!DC71=11,11,IF('Vessel List B'!DC71=12,12,IF('Vessel List B'!DC71=13,13,IF('Vessel List B'!DC71=14,14,IF('Vessel List B'!DC71=15,15,IF('Vessel List B'!DC71=16,16,0))))))))))))))))))</f>
        <v xml:space="preserve"> </v>
      </c>
      <c r="GR72" s="154"/>
      <c r="GS72" s="158"/>
      <c r="GT72" s="390" t="str">
        <f t="shared" si="139"/>
        <v/>
      </c>
      <c r="GU72" s="158"/>
      <c r="GV72" s="137"/>
      <c r="GW72" s="388" t="str">
        <f t="shared" si="140"/>
        <v/>
      </c>
      <c r="GX72" s="157" t="str">
        <f>IF(VALUE(IF('Vessel List B'!DP71=1,1,IF('Vessel List B'!DP71=2,2,IF('Vessel List B'!DP71=3,3,IF('Vessel List B'!DP71=4,4,IF('Vessel List B'!DP71=5,5,IF('Vessel List B'!DP71=6,6,IF('Vessel List B'!DP71=7,7,IF('Vessel List B'!DP71=8,8,IF('Vessel List B'!DP71=9,9,IF('Vessel List B'!DP71=10,10,IF('Vessel List B'!DP71=11,11,IF('Vessel List B'!DP71=12,12,IF('Vessel List B'!DP71=13,13,IF('Vessel List B'!DP71=14,14,IF('Vessel List B'!DP71=15,15,IF('Vessel List B'!DP71=16,16,0)))))))))))))))))=0," ",VALUE(IF('Vessel List B'!DP71=1,1,IF('Vessel List B'!DP71=2,2,IF('Vessel List B'!DP71=3,3,IF('Vessel List B'!DP71=4,4,IF('Vessel List B'!DP71=5,5,IF('Vessel List B'!DP71=6,6,IF('Vessel List B'!DP71=7,7,IF('Vessel List B'!DP71=8,8,IF('Vessel List B'!DP71=9,9,IF('Vessel List B'!DP71=10,10,IF('Vessel List B'!DP71=11,11,IF('Vessel List B'!DP71=12,12,IF('Vessel List B'!DP71=13,13,IF('Vessel List B'!DP71=14,14,IF('Vessel List B'!DP71=15,15,IF('Vessel List B'!DP71=16,16,0))))))))))))))))))</f>
        <v xml:space="preserve"> </v>
      </c>
      <c r="GY72" s="154"/>
      <c r="GZ72" s="158"/>
      <c r="HA72" s="390" t="str">
        <f t="shared" si="141"/>
        <v/>
      </c>
      <c r="HB72" s="158"/>
      <c r="HC72" s="137"/>
      <c r="HD72" s="388" t="str">
        <f t="shared" si="142"/>
        <v/>
      </c>
      <c r="HE72" s="157" t="str">
        <f>IF(VALUE(IF('Vessel List B'!EC71=1,1,IF('Vessel List B'!EC71=2,2,IF('Vessel List B'!EC71=3,3,IF('Vessel List B'!EC71=4,4,IF('Vessel List B'!EC71=5,5,IF('Vessel List B'!EC71=6,6,IF('Vessel List B'!EC71=7,7,IF('Vessel List B'!EC71=8,8,IF('Vessel List B'!EC71=9,9,IF('Vessel List B'!EC71=10,10,IF('Vessel List B'!EC71=11,11,IF('Vessel List B'!EC71=12,12,IF('Vessel List B'!EC71=13,13,IF('Vessel List B'!EC71=14,14,IF('Vessel List B'!EC71=15,15,IF('Vessel List B'!EC71=16,16,0)))))))))))))))))=0," ",VALUE(IF('Vessel List B'!EC71=1,1,IF('Vessel List B'!EC71=2,2,IF('Vessel List B'!EC71=3,3,IF('Vessel List B'!EC71=4,4,IF('Vessel List B'!EC71=5,5,IF('Vessel List B'!EC71=6,6,IF('Vessel List B'!EC71=7,7,IF('Vessel List B'!EC71=8,8,IF('Vessel List B'!EC71=9,9,IF('Vessel List B'!EC71=10,10,IF('Vessel List B'!EC71=11,11,IF('Vessel List B'!EC71=12,12,IF('Vessel List B'!EC71=13,13,IF('Vessel List B'!EC71=14,14,IF('Vessel List B'!EC71=15,15,IF('Vessel List B'!EC71=16,16,0))))))))))))))))))</f>
        <v xml:space="preserve"> </v>
      </c>
      <c r="HF72" s="154"/>
      <c r="HG72" s="158"/>
      <c r="HH72" s="390" t="str">
        <f t="shared" si="143"/>
        <v/>
      </c>
      <c r="HI72" s="158"/>
      <c r="HJ72" s="137"/>
      <c r="HK72" s="388" t="str">
        <f t="shared" si="144"/>
        <v/>
      </c>
      <c r="HL72" s="157" t="str">
        <f>IF(VALUE(IF('Vessel List B'!EP71=1,1,IF('Vessel List B'!EP71=2,2,IF('Vessel List B'!EP71=3,3,IF('Vessel List B'!EP71=4,4,IF('Vessel List B'!EP71=5,5,IF('Vessel List B'!EP71=6,6,IF('Vessel List B'!EP71=7,7,IF('Vessel List B'!EP71=8,8,IF('Vessel List B'!EP71=9,9,IF('Vessel List B'!EP71=10,10,IF('Vessel List B'!EP71=11,11,IF('Vessel List B'!EP71=12,12,IF('Vessel List B'!EP71=13,13,IF('Vessel List B'!EP71=14,14,IF('Vessel List B'!EP71=15,15,IF('Vessel List B'!EP71=16,16,0)))))))))))))))))=0," ",VALUE(IF('Vessel List B'!EP71=1,1,IF('Vessel List B'!EP71=2,2,IF('Vessel List B'!EP71=3,3,IF('Vessel List B'!EP71=4,4,IF('Vessel List B'!EP71=5,5,IF('Vessel List B'!EP71=6,6,IF('Vessel List B'!EP71=7,7,IF('Vessel List B'!EP71=8,8,IF('Vessel List B'!EP71=9,9,IF('Vessel List B'!EP71=10,10,IF('Vessel List B'!EP71=11,11,IF('Vessel List B'!EP71=12,12,IF('Vessel List B'!EP71=13,13,IF('Vessel List B'!EP71=14,14,IF('Vessel List B'!EP71=15,15,IF('Vessel List B'!EP71=16,16,0))))))))))))))))))</f>
        <v xml:space="preserve"> </v>
      </c>
      <c r="HM72" s="154"/>
      <c r="HN72" s="158"/>
      <c r="HO72" s="390" t="str">
        <f t="shared" si="145"/>
        <v/>
      </c>
      <c r="HP72" s="158"/>
      <c r="HQ72" s="137"/>
      <c r="HR72" s="388" t="str">
        <f t="shared" si="146"/>
        <v/>
      </c>
      <c r="HS72" s="157" t="str">
        <f>IF(VALUE(IF('Vessel List B'!FC71=1,1,IF('Vessel List B'!FC71=2,2,IF('Vessel List B'!FC71=3,3,IF('Vessel List B'!FC71=4,4,IF('Vessel List B'!FC71=5,5,IF('Vessel List B'!FC71=6,6,IF('Vessel List B'!FC71=7,7,IF('Vessel List B'!FC71=8,8,IF('Vessel List B'!FC71=9,9,IF('Vessel List B'!FC71=10,10,IF('Vessel List B'!FC71=11,11,IF('Vessel List B'!FC71=12,12,IF('Vessel List B'!FC71=13,13,IF('Vessel List B'!FC71=14,14,IF('Vessel List B'!FC71=15,15,IF('Vessel List B'!FC71=16,16,0)))))))))))))))))=0," ",VALUE(IF('Vessel List B'!FC71=1,1,IF('Vessel List B'!FC71=2,2,IF('Vessel List B'!FC71=3,3,IF('Vessel List B'!FC71=4,4,IF('Vessel List B'!FC71=5,5,IF('Vessel List B'!FC71=6,6,IF('Vessel List B'!FC71=7,7,IF('Vessel List B'!FC71=8,8,IF('Vessel List B'!FC71=9,9,IF('Vessel List B'!FC71=10,10,IF('Vessel List B'!FC71=11,11,IF('Vessel List B'!FC71=12,12,IF('Vessel List B'!FC71=13,13,IF('Vessel List B'!FC71=14,14,IF('Vessel List B'!FC71=15,15,IF('Vessel List B'!FC71=16,16,0))))))))))))))))))</f>
        <v xml:space="preserve"> </v>
      </c>
      <c r="HT72" s="154"/>
      <c r="HU72" s="158"/>
      <c r="HV72" s="390" t="str">
        <f t="shared" si="147"/>
        <v/>
      </c>
      <c r="HW72" s="158"/>
      <c r="HX72" s="137"/>
      <c r="HY72" s="388" t="str">
        <f t="shared" si="148"/>
        <v/>
      </c>
      <c r="HZ72" s="157" t="str">
        <f>IF(VALUE(IF('Vessel List B'!FP71=1,1,IF('Vessel List B'!FP71=2,2,IF('Vessel List B'!FP71=3,3,IF('Vessel List B'!FP71=4,4,IF('Vessel List B'!FP71=5,5,IF('Vessel List B'!FP71=6,6,IF('Vessel List B'!FP71=7,7,IF('Vessel List B'!FP71=8,8,IF('Vessel List B'!FP71=9,9,IF('Vessel List B'!FP71=10,10,IF('Vessel List B'!FP71=11,11,IF('Vessel List B'!FP71=12,12,IF('Vessel List B'!FP71=13,13,IF('Vessel List B'!FP71=14,14,IF('Vessel List B'!FP71=15,15,IF('Vessel List B'!FP71=16,16,0)))))))))))))))))=0," ",VALUE(IF('Vessel List B'!FP71=1,1,IF('Vessel List B'!FP71=2,2,IF('Vessel List B'!FP71=3,3,IF('Vessel List B'!FP71=4,4,IF('Vessel List B'!FP71=5,5,IF('Vessel List B'!FP71=6,6,IF('Vessel List B'!FP71=7,7,IF('Vessel List B'!FP71=8,8,IF('Vessel List B'!FP71=9,9,IF('Vessel List B'!FP71=10,10,IF('Vessel List B'!FP71=11,11,IF('Vessel List B'!FP71=12,12,IF('Vessel List B'!FP71=13,13,IF('Vessel List B'!FP71=14,14,IF('Vessel List B'!FP71=15,15,IF('Vessel List B'!FP71=16,16,0))))))))))))))))))</f>
        <v xml:space="preserve"> </v>
      </c>
      <c r="IA72" s="154"/>
      <c r="IB72" s="158"/>
      <c r="IC72" s="390" t="str">
        <f t="shared" si="149"/>
        <v/>
      </c>
      <c r="ID72" s="158"/>
      <c r="IE72" s="137"/>
      <c r="IF72" s="388" t="str">
        <f t="shared" si="150"/>
        <v/>
      </c>
      <c r="IG72" s="157" t="str">
        <f>IF(VALUE(IF('Vessel List B'!GC71=1,1,IF('Vessel List B'!GC71=2,2,IF('Vessel List B'!GC71=3,3,IF('Vessel List B'!GC71=4,4,IF('Vessel List B'!GC71=5,5,IF('Vessel List B'!GC71=6,6,IF('Vessel List B'!GC71=7,7,IF('Vessel List B'!GC71=8,8,IF('Vessel List B'!GC71=9,9,IF('Vessel List B'!GC71=10,10,IF('Vessel List B'!GC71=11,11,IF('Vessel List B'!GC71=12,12,IF('Vessel List B'!GC71=13,13,IF('Vessel List B'!GC71=14,14,IF('Vessel List B'!GC71=15,15,IF('Vessel List B'!GC71=16,16,0)))))))))))))))))=0," ",VALUE(IF('Vessel List B'!GC71=1,1,IF('Vessel List B'!GC71=2,2,IF('Vessel List B'!GC71=3,3,IF('Vessel List B'!GC71=4,4,IF('Vessel List B'!GC71=5,5,IF('Vessel List B'!GC71=6,6,IF('Vessel List B'!GC71=7,7,IF('Vessel List B'!GC71=8,8,IF('Vessel List B'!GC71=9,9,IF('Vessel List B'!GC71=10,10,IF('Vessel List B'!GC71=11,11,IF('Vessel List B'!GC71=12,12,IF('Vessel List B'!GC71=13,13,IF('Vessel List B'!GC71=14,14,IF('Vessel List B'!GC71=15,15,IF('Vessel List B'!GC71=16,16,0))))))))))))))))))</f>
        <v xml:space="preserve"> </v>
      </c>
      <c r="IH72" s="154"/>
      <c r="II72" s="158"/>
      <c r="IJ72" s="390" t="str">
        <f t="shared" si="151"/>
        <v/>
      </c>
      <c r="IK72" s="158"/>
      <c r="IL72" s="137"/>
      <c r="IM72" s="388" t="str">
        <f t="shared" si="152"/>
        <v/>
      </c>
      <c r="IN72" s="157" t="str">
        <f>IF(VALUE(IF('Vessel List B'!GP71=1,1,IF('Vessel List B'!GP71=2,2,IF('Vessel List B'!GP71=3,3,IF('Vessel List B'!GP71=4,4,IF('Vessel List B'!GP71=5,5,IF('Vessel List B'!GP71=6,6,IF('Vessel List B'!GP71=7,7,IF('Vessel List B'!GP71=8,8,IF('Vessel List B'!GP71=9,9,IF('Vessel List B'!GP71=10,10,IF('Vessel List B'!GP71=11,11,IF('Vessel List B'!GP71=12,12,IF('Vessel List B'!GP71=13,13,IF('Vessel List B'!GP71=14,14,IF('Vessel List B'!GP71=15,15,IF('Vessel List B'!GP71=16,16,0)))))))))))))))))=0," ",VALUE(IF('Vessel List B'!GP71=1,1,IF('Vessel List B'!GP71=2,2,IF('Vessel List B'!GP71=3,3,IF('Vessel List B'!GP71=4,4,IF('Vessel List B'!GP71=5,5,IF('Vessel List B'!GP71=6,6,IF('Vessel List B'!GP71=7,7,IF('Vessel List B'!GP71=8,8,IF('Vessel List B'!GP71=9,9,IF('Vessel List B'!GP71=10,10,IF('Vessel List B'!GP71=11,11,IF('Vessel List B'!GP71=12,12,IF('Vessel List B'!GP71=13,13,IF('Vessel List B'!GP71=14,14,IF('Vessel List B'!GP71=15,15,IF('Vessel List B'!GP71=16,16,0))))))))))))))))))</f>
        <v xml:space="preserve"> </v>
      </c>
      <c r="IO72" s="154"/>
      <c r="IP72" s="158"/>
      <c r="IQ72" s="390" t="str">
        <f t="shared" si="153"/>
        <v/>
      </c>
      <c r="IR72" s="158"/>
      <c r="IS72" s="137"/>
      <c r="IT72" s="388" t="str">
        <f t="shared" si="154"/>
        <v/>
      </c>
      <c r="IU72" s="157" t="str">
        <f>IF(VALUE(IF('Vessel List B'!HC71=1,1,IF('Vessel List B'!HC71=2,2,IF('Vessel List B'!HC71=3,3,IF('Vessel List B'!HC71=4,4,IF('Vessel List B'!HC71=5,5,IF('Vessel List B'!HC71=6,6,IF('Vessel List B'!HC71=7,7,IF('Vessel List B'!HC71=8,8,IF('Vessel List B'!HC71=9,9,IF('Vessel List B'!HC71=10,10,IF('Vessel List B'!HC71=11,11,IF('Vessel List B'!HC71=12,12,IF('Vessel List B'!HC71=13,13,IF('Vessel List B'!HC71=14,14,IF('Vessel List B'!HC71=15,15,IF('Vessel List B'!HC71=16,16,0)))))))))))))))))=0," ",VALUE(IF('Vessel List B'!HC71=1,1,IF('Vessel List B'!HC71=2,2,IF('Vessel List B'!HC71=3,3,IF('Vessel List B'!HC71=4,4,IF('Vessel List B'!HC71=5,5,IF('Vessel List B'!HC71=6,6,IF('Vessel List B'!HC71=7,7,IF('Vessel List B'!HC71=8,8,IF('Vessel List B'!HC71=9,9,IF('Vessel List B'!HC71=10,10,IF('Vessel List B'!HC71=11,11,IF('Vessel List B'!HC71=12,12,IF('Vessel List B'!HC71=13,13,IF('Vessel List B'!HC71=14,14,IF('Vessel List B'!HC71=15,15,IF('Vessel List B'!HC71=16,16,0))))))))))))))))))</f>
        <v xml:space="preserve"> </v>
      </c>
      <c r="IV72" s="154"/>
      <c r="IW72" s="158"/>
      <c r="IX72" s="390" t="str">
        <f t="shared" si="155"/>
        <v/>
      </c>
      <c r="IY72" s="158"/>
      <c r="IZ72" s="137"/>
      <c r="JA72" s="388" t="str">
        <f t="shared" si="156"/>
        <v/>
      </c>
      <c r="JB72" s="157" t="str">
        <f>IF(VALUE(IF('Vessel List B'!HP71=1,1,IF('Vessel List B'!HP71=2,2,IF('Vessel List B'!HP71=3,3,IF('Vessel List B'!HP71=4,4,IF('Vessel List B'!HP71=5,5,IF('Vessel List B'!HP71=6,6,IF('Vessel List B'!HP71=7,7,IF('Vessel List B'!HP71=8,8,IF('Vessel List B'!HP71=9,9,IF('Vessel List B'!HP71=10,10,IF('Vessel List B'!HP71=11,11,IF('Vessel List B'!HP71=12,12,IF('Vessel List B'!HP71=13,13,IF('Vessel List B'!HP71=14,14,IF('Vessel List B'!HP71=15,15,IF('Vessel List B'!HP71=16,16,0)))))))))))))))))=0," ",VALUE(IF('Vessel List B'!HP71=1,1,IF('Vessel List B'!HP71=2,2,IF('Vessel List B'!HP71=3,3,IF('Vessel List B'!HP71=4,4,IF('Vessel List B'!HP71=5,5,IF('Vessel List B'!HP71=6,6,IF('Vessel List B'!HP71=7,7,IF('Vessel List B'!HP71=8,8,IF('Vessel List B'!HP71=9,9,IF('Vessel List B'!HP71=10,10,IF('Vessel List B'!HP71=11,11,IF('Vessel List B'!HP71=12,12,IF('Vessel List B'!HP71=13,13,IF('Vessel List B'!HP71=14,14,IF('Vessel List B'!HP71=15,15,IF('Vessel List B'!HP71=16,16,0))))))))))))))))))</f>
        <v xml:space="preserve"> </v>
      </c>
      <c r="JC72" s="154"/>
      <c r="JD72" s="158"/>
      <c r="JE72" s="390" t="str">
        <f t="shared" si="157"/>
        <v/>
      </c>
      <c r="JF72" s="158"/>
      <c r="JG72" s="137"/>
      <c r="JH72" s="388" t="str">
        <f t="shared" si="158"/>
        <v/>
      </c>
      <c r="JI72" s="157" t="str">
        <f>IF(VALUE(IF('Vessel List B'!IC71=1,1,IF('Vessel List B'!IC71=2,2,IF('Vessel List B'!IC71=3,3,IF('Vessel List B'!IC71=4,4,IF('Vessel List B'!IC71=5,5,IF('Vessel List B'!IC71=6,6,IF('Vessel List B'!IC71=7,7,IF('Vessel List B'!IC71=8,8,IF('Vessel List B'!IC71=9,9,IF('Vessel List B'!IC71=10,10,IF('Vessel List B'!IC71=11,11,IF('Vessel List B'!IC71=12,12,IF('Vessel List B'!IC71=13,13,IF('Vessel List B'!IC71=14,14,IF('Vessel List B'!IC71=15,15,IF('Vessel List B'!IC71=16,16,0)))))))))))))))))=0," ",VALUE(IF('Vessel List B'!IC71=1,1,IF('Vessel List B'!IC71=2,2,IF('Vessel List B'!IC71=3,3,IF('Vessel List B'!IC71=4,4,IF('Vessel List B'!IC71=5,5,IF('Vessel List B'!IC71=6,6,IF('Vessel List B'!IC71=7,7,IF('Vessel List B'!IC71=8,8,IF('Vessel List B'!IC71=9,9,IF('Vessel List B'!IC71=10,10,IF('Vessel List B'!IC71=11,11,IF('Vessel List B'!IC71=12,12,IF('Vessel List B'!IC71=13,13,IF('Vessel List B'!IC71=14,14,IF('Vessel List B'!IC71=15,15,IF('Vessel List B'!IC71=16,16,0))))))))))))))))))</f>
        <v xml:space="preserve"> </v>
      </c>
      <c r="JJ72" s="154"/>
      <c r="JK72" s="158"/>
      <c r="JL72" s="390" t="str">
        <f t="shared" si="159"/>
        <v/>
      </c>
      <c r="JM72" s="158"/>
      <c r="JN72" s="137"/>
      <c r="JO72" s="388" t="str">
        <f t="shared" si="160"/>
        <v/>
      </c>
      <c r="JP72" s="157" t="str">
        <f>IF(VALUE(IF('Vessel List B'!IP71=1,1,IF('Vessel List B'!IP71=2,2,IF('Vessel List B'!IP71=3,3,IF('Vessel List B'!IP71=4,4,IF('Vessel List B'!IP71=5,5,IF('Vessel List B'!IP71=6,6,IF('Vessel List B'!IP71=7,7,IF('Vessel List B'!IP71=8,8,IF('Vessel List B'!IP71=9,9,IF('Vessel List B'!IP71=10,10,IF('Vessel List B'!IP71=11,11,IF('Vessel List B'!IP71=12,12,IF('Vessel List B'!IP71=13,13,IF('Vessel List B'!IP71=14,14,IF('Vessel List B'!IP71=15,15,IF('Vessel List B'!IP71=16,16,0)))))))))))))))))=0," ",VALUE(IF('Vessel List B'!IP71=1,1,IF('Vessel List B'!IP71=2,2,IF('Vessel List B'!IP71=3,3,IF('Vessel List B'!IP71=4,4,IF('Vessel List B'!IP71=5,5,IF('Vessel List B'!IP71=6,6,IF('Vessel List B'!IP71=7,7,IF('Vessel List B'!IP71=8,8,IF('Vessel List B'!IP71=9,9,IF('Vessel List B'!IP71=10,10,IF('Vessel List B'!IP71=11,11,IF('Vessel List B'!IP71=12,12,IF('Vessel List B'!IP71=13,13,IF('Vessel List B'!IP71=14,14,IF('Vessel List B'!IP71=15,15,IF('Vessel List B'!IP71=16,16,0))))))))))))))))))</f>
        <v xml:space="preserve"> </v>
      </c>
      <c r="JQ72" s="154"/>
      <c r="JR72" s="158"/>
      <c r="JS72" s="390" t="str">
        <f t="shared" si="161"/>
        <v/>
      </c>
      <c r="JT72" s="158"/>
      <c r="JU72" s="137"/>
      <c r="JV72" s="397" t="str">
        <f t="shared" si="162"/>
        <v/>
      </c>
      <c r="JW72" s="403"/>
    </row>
    <row r="73" spans="1:283" ht="15" x14ac:dyDescent="0.25">
      <c r="A73" s="132">
        <f>'Vessel List A'!B72</f>
        <v>41647</v>
      </c>
      <c r="B73" s="157" t="str">
        <f>IF(VALUE(IF('Vessel List A'!C72=1,1,IF('Vessel List A'!C72=2,2,IF('Vessel List A'!C72=3,3,IF('Vessel List A'!C72=4,4,IF('Vessel List A'!C72=5,5,IF('Vessel List A'!C72=6,6,IF('Vessel List A'!C72=7,7,IF('Vessel List A'!C72=8,8,IF('Vessel List A'!C72=9,9,IF('Vessel List A'!C72=10,10,IF('Vessel List A'!C72=11,11,IF('Vessel List A'!C72=12,12,IF('Vessel List A'!C72=13,13,IF('Vessel List A'!C72=14,14,IF('Vessel List A'!C72=15,15,IF('Vessel List A'!C72=16,16,0)))))))))))))))))=0," ",VALUE(IF('Vessel List A'!C72=1,1,IF('Vessel List A'!C72=2,2,IF('Vessel List A'!C72=3,3,IF('Vessel List A'!C72=4,4,IF('Vessel List A'!C72=5,5,IF('Vessel List A'!C72=6,6,IF('Vessel List A'!C72=7,7,IF('Vessel List A'!C72=8,8,IF('Vessel List A'!C72=9,9,IF('Vessel List A'!C72=10,10,IF('Vessel List A'!C72=11,11,IF('Vessel List A'!C72=12,12,IF('Vessel List A'!C72=13,13,IF('Vessel List A'!C72=14,14,IF('Vessel List A'!C72=15,15,IF('Vessel List A'!C72=16,16,0))))))))))))))))))</f>
        <v xml:space="preserve"> </v>
      </c>
      <c r="C73" s="154"/>
      <c r="D73" s="158"/>
      <c r="E73" s="390" t="str">
        <f t="shared" si="83"/>
        <v/>
      </c>
      <c r="F73" s="158"/>
      <c r="G73" s="137"/>
      <c r="H73" s="388" t="str">
        <f t="shared" si="84"/>
        <v/>
      </c>
      <c r="I73" s="157" t="str">
        <f>IF(VALUE(IF('Vessel List A'!P72=1,1,IF('Vessel List A'!P72=2,2,IF('Vessel List A'!P72=3,3,IF('Vessel List A'!P72=4,4,IF('Vessel List A'!P72=5,5,IF('Vessel List A'!P72=6,6,IF('Vessel List A'!P72=7,7,IF('Vessel List A'!P72=8,8,IF('Vessel List A'!P72=9,9,IF('Vessel List A'!P72=10,10,IF('Vessel List A'!P72=11,11,IF('Vessel List A'!P72=12,12,IF('Vessel List A'!P72=13,13,IF('Vessel List A'!P72=14,14,IF('Vessel List A'!P72=15,15,IF('Vessel List A'!P72=16,16,0)))))))))))))))))=0," ",VALUE(IF('Vessel List A'!P72=1,1,IF('Vessel List A'!P72=2,2,IF('Vessel List A'!P72=3,3,IF('Vessel List A'!P72=4,4,IF('Vessel List A'!P72=5,5,IF('Vessel List A'!P72=6,6,IF('Vessel List A'!P72=7,7,IF('Vessel List A'!P72=8,8,IF('Vessel List A'!P72=9,9,IF('Vessel List A'!P72=10,10,IF('Vessel List A'!P72=11,11,IF('Vessel List A'!P72=12,12,IF('Vessel List A'!P72=13,13,IF('Vessel List A'!P72=14,14,IF('Vessel List A'!P72=15,15,IF('Vessel List A'!P72=16,16,0))))))))))))))))))</f>
        <v xml:space="preserve"> </v>
      </c>
      <c r="J73" s="154"/>
      <c r="K73" s="158"/>
      <c r="L73" s="390" t="str">
        <f t="shared" si="85"/>
        <v/>
      </c>
      <c r="M73" s="158"/>
      <c r="N73" s="137"/>
      <c r="O73" s="388" t="str">
        <f t="shared" si="86"/>
        <v/>
      </c>
      <c r="P73" s="157" t="str">
        <f>IF(VALUE(IF('Vessel List A'!AC72=1,1,IF('Vessel List A'!AC72=2,2,IF('Vessel List A'!AC72=3,3,IF('Vessel List A'!AC72=4,4,IF('Vessel List A'!AC72=5,5,IF('Vessel List A'!AC72=6,6,IF('Vessel List A'!AC72=7,7,IF('Vessel List A'!AC72=8,8,IF('Vessel List A'!AC72=9,9,IF('Vessel List A'!AC72=10,10,IF('Vessel List A'!AC72=11,11,IF('Vessel List A'!AC72=12,12,IF('Vessel List A'!AC72=13,13,IF('Vessel List A'!AC72=14,14,IF('Vessel List A'!AC72=15,15,IF('Vessel List A'!AC72=16,16,0)))))))))))))))))=0," ",VALUE(IF('Vessel List A'!AC72=1,1,IF('Vessel List A'!AC72=2,2,IF('Vessel List A'!AC72=3,3,IF('Vessel List A'!AC72=4,4,IF('Vessel List A'!AC72=5,5,IF('Vessel List A'!AC72=6,6,IF('Vessel List A'!AC72=7,7,IF('Vessel List A'!AC72=8,8,IF('Vessel List A'!AC72=9,9,IF('Vessel List A'!AC72=10,10,IF('Vessel List A'!AC72=11,11,IF('Vessel List A'!AC72=12,12,IF('Vessel List A'!AC72=13,13,IF('Vessel List A'!AC72=14,14,IF('Vessel List A'!AC72=15,15,IF('Vessel List A'!AC72=16,16,0))))))))))))))))))</f>
        <v xml:space="preserve"> </v>
      </c>
      <c r="Q73" s="154"/>
      <c r="R73" s="158"/>
      <c r="S73" s="390" t="str">
        <f t="shared" si="87"/>
        <v/>
      </c>
      <c r="T73" s="158"/>
      <c r="U73" s="137"/>
      <c r="V73" s="388" t="str">
        <f t="shared" si="88"/>
        <v/>
      </c>
      <c r="W73" s="157" t="str">
        <f>IF(VALUE(IF('Vessel List A'!AP72=1,1,IF('Vessel List A'!AP72=2,2,IF('Vessel List A'!AP72=3,3,IF('Vessel List A'!AP72=4,4,IF('Vessel List A'!AP72=5,5,IF('Vessel List A'!AP72=6,6,IF('Vessel List A'!AP72=7,7,IF('Vessel List A'!AP72=8,8,IF('Vessel List A'!AP72=9,9,IF('Vessel List A'!AP72=10,10,IF('Vessel List A'!AP72=11,11,IF('Vessel List A'!AP72=12,12,IF('Vessel List A'!AP72=13,13,IF('Vessel List A'!AP72=14,14,IF('Vessel List A'!AP72=15,15,IF('Vessel List A'!AP72=16,16,0)))))))))))))))))=0," ",VALUE(IF('Vessel List A'!AP72=1,1,IF('Vessel List A'!AP72=2,2,IF('Vessel List A'!AP72=3,3,IF('Vessel List A'!AP72=4,4,IF('Vessel List A'!AP72=5,5,IF('Vessel List A'!AP72=6,6,IF('Vessel List A'!AP72=7,7,IF('Vessel List A'!AP72=8,8,IF('Vessel List A'!AP72=9,9,IF('Vessel List A'!AP72=10,10,IF('Vessel List A'!AP72=11,11,IF('Vessel List A'!AP72=12,12,IF('Vessel List A'!AP72=13,13,IF('Vessel List A'!AP72=14,14,IF('Vessel List A'!AP72=15,15,IF('Vessel List A'!AP72=16,16,0))))))))))))))))))</f>
        <v xml:space="preserve"> </v>
      </c>
      <c r="X73" s="154"/>
      <c r="Y73" s="158"/>
      <c r="Z73" s="390" t="str">
        <f t="shared" si="89"/>
        <v/>
      </c>
      <c r="AA73" s="158"/>
      <c r="AB73" s="137"/>
      <c r="AC73" s="388" t="str">
        <f t="shared" si="90"/>
        <v/>
      </c>
      <c r="AD73" s="157" t="str">
        <f>IF(VALUE(IF('Vessel List A'!BC72=1,1,IF('Vessel List A'!BC72=2,2,IF('Vessel List A'!BC72=3,3,IF('Vessel List A'!BC72=4,4,IF('Vessel List A'!BC72=5,5,IF('Vessel List A'!BC72=6,6,IF('Vessel List A'!BC72=7,7,IF('Vessel List A'!BC72=8,8,IF('Vessel List A'!BC72=9,9,IF('Vessel List A'!BC72=10,10,IF('Vessel List A'!BC72=11,11,IF('Vessel List A'!BC72=12,12,IF('Vessel List A'!BC72=13,13,IF('Vessel List A'!BC72=14,14,IF('Vessel List A'!BC72=15,15,IF('Vessel List A'!BC72=16,16,0)))))))))))))))))=0," ",VALUE(IF('Vessel List A'!BC72=1,1,IF('Vessel List A'!BC72=2,2,IF('Vessel List A'!BC72=3,3,IF('Vessel List A'!BC72=4,4,IF('Vessel List A'!BC72=5,5,IF('Vessel List A'!BC72=6,6,IF('Vessel List A'!BC72=7,7,IF('Vessel List A'!BC72=8,8,IF('Vessel List A'!BC72=9,9,IF('Vessel List A'!BC72=10,10,IF('Vessel List A'!BC72=11,11,IF('Vessel List A'!BC72=12,12,IF('Vessel List A'!BC72=13,13,IF('Vessel List A'!BC72=14,14,IF('Vessel List A'!BC72=15,15,IF('Vessel List A'!BC72=16,16,0))))))))))))))))))</f>
        <v xml:space="preserve"> </v>
      </c>
      <c r="AE73" s="154"/>
      <c r="AF73" s="158"/>
      <c r="AG73" s="390" t="str">
        <f t="shared" si="91"/>
        <v/>
      </c>
      <c r="AH73" s="158"/>
      <c r="AI73" s="137"/>
      <c r="AJ73" s="388" t="str">
        <f t="shared" si="92"/>
        <v/>
      </c>
      <c r="AK73" s="157" t="str">
        <f>IF(VALUE(IF('Vessel List A'!BP72=1,1,IF('Vessel List A'!BP72=2,2,IF('Vessel List A'!BP72=3,3,IF('Vessel List A'!BP72=4,4,IF('Vessel List A'!BP72=5,5,IF('Vessel List A'!BP72=6,6,IF('Vessel List A'!BP72=7,7,IF('Vessel List A'!BP72=8,8,IF('Vessel List A'!BP72=9,9,IF('Vessel List A'!BP72=10,10,IF('Vessel List A'!BP72=11,11,IF('Vessel List A'!BP72=12,12,IF('Vessel List A'!BP72=13,13,IF('Vessel List A'!BP72=14,14,IF('Vessel List A'!BP72=15,15,IF('Vessel List A'!BP72=16,16,0)))))))))))))))))=0," ",VALUE(IF('Vessel List A'!BP72=1,1,IF('Vessel List A'!BP72=2,2,IF('Vessel List A'!BP72=3,3,IF('Vessel List A'!BP72=4,4,IF('Vessel List A'!BP72=5,5,IF('Vessel List A'!BP72=6,6,IF('Vessel List A'!BP72=7,7,IF('Vessel List A'!BP72=8,8,IF('Vessel List A'!BP72=9,9,IF('Vessel List A'!BP72=10,10,IF('Vessel List A'!BP72=11,11,IF('Vessel List A'!BP72=12,12,IF('Vessel List A'!BP72=13,13,IF('Vessel List A'!BP72=14,14,IF('Vessel List A'!BP72=15,15,IF('Vessel List A'!BP72=16,16,0))))))))))))))))))</f>
        <v xml:space="preserve"> </v>
      </c>
      <c r="AL73" s="154"/>
      <c r="AM73" s="158"/>
      <c r="AN73" s="390" t="str">
        <f t="shared" si="93"/>
        <v/>
      </c>
      <c r="AO73" s="158"/>
      <c r="AP73" s="137"/>
      <c r="AQ73" s="388" t="str">
        <f t="shared" si="94"/>
        <v/>
      </c>
      <c r="AR73" s="157" t="str">
        <f>IF(VALUE(IF('Vessel List A'!CC72=1,1,IF('Vessel List A'!CC72=2,2,IF('Vessel List A'!CC72=3,3,IF('Vessel List A'!CC72=4,4,IF('Vessel List A'!CC72=5,5,IF('Vessel List A'!CC72=6,6,IF('Vessel List A'!CC72=7,7,IF('Vessel List A'!CC72=8,8,IF('Vessel List A'!CC72=9,9,IF('Vessel List A'!CC72=10,10,IF('Vessel List A'!CC72=11,11,IF('Vessel List A'!CC72=12,12,IF('Vessel List A'!CC72=13,13,IF('Vessel List A'!CC72=14,14,IF('Vessel List A'!CC72=15,15,IF('Vessel List A'!CC72=16,16,0)))))))))))))))))=0," ",VALUE(IF('Vessel List A'!CC72=1,1,IF('Vessel List A'!CC72=2,2,IF('Vessel List A'!CC72=3,3,IF('Vessel List A'!CC72=4,4,IF('Vessel List A'!CC72=5,5,IF('Vessel List A'!CC72=6,6,IF('Vessel List A'!CC72=7,7,IF('Vessel List A'!CC72=8,8,IF('Vessel List A'!CC72=9,9,IF('Vessel List A'!CC72=10,10,IF('Vessel List A'!CC72=11,11,IF('Vessel List A'!CC72=12,12,IF('Vessel List A'!CC72=13,13,IF('Vessel List A'!CC72=14,14,IF('Vessel List A'!CC72=15,15,IF('Vessel List A'!CC72=16,16,0))))))))))))))))))</f>
        <v xml:space="preserve"> </v>
      </c>
      <c r="AS73" s="154"/>
      <c r="AT73" s="158"/>
      <c r="AU73" s="390" t="str">
        <f t="shared" si="95"/>
        <v/>
      </c>
      <c r="AV73" s="158"/>
      <c r="AW73" s="137"/>
      <c r="AX73" s="388" t="str">
        <f t="shared" si="96"/>
        <v/>
      </c>
      <c r="AY73" s="157" t="str">
        <f>IF(VALUE(IF('Vessel List A'!CP72=1,1,IF('Vessel List A'!CP72=2,2,IF('Vessel List A'!CP72=3,3,IF('Vessel List A'!CP72=4,4,IF('Vessel List A'!CP72=5,5,IF('Vessel List A'!CP72=6,6,IF('Vessel List A'!CP72=7,7,IF('Vessel List A'!CP72=8,8,IF('Vessel List A'!CP72=9,9,IF('Vessel List A'!CP72=10,10,IF('Vessel List A'!CP72=11,11,IF('Vessel List A'!CP72=12,12,IF('Vessel List A'!CP72=13,13,IF('Vessel List A'!CP72=14,14,IF('Vessel List A'!CP72=15,15,IF('Vessel List A'!CP72=16,16,0)))))))))))))))))=0," ",VALUE(IF('Vessel List A'!CP72=1,1,IF('Vessel List A'!CP72=2,2,IF('Vessel List A'!CP72=3,3,IF('Vessel List A'!CP72=4,4,IF('Vessel List A'!CP72=5,5,IF('Vessel List A'!CP72=6,6,IF('Vessel List A'!CP72=7,7,IF('Vessel List A'!CP72=8,8,IF('Vessel List A'!CP72=9,9,IF('Vessel List A'!CP72=10,10,IF('Vessel List A'!CP72=11,11,IF('Vessel List A'!CP72=12,12,IF('Vessel List A'!CP72=13,13,IF('Vessel List A'!CP72=14,14,IF('Vessel List A'!CP72=15,15,IF('Vessel List A'!CP72=16,16,0))))))))))))))))))</f>
        <v xml:space="preserve"> </v>
      </c>
      <c r="AZ73" s="154"/>
      <c r="BA73" s="158"/>
      <c r="BB73" s="390" t="str">
        <f t="shared" si="97"/>
        <v/>
      </c>
      <c r="BC73" s="158"/>
      <c r="BD73" s="137"/>
      <c r="BE73" s="388" t="str">
        <f t="shared" si="98"/>
        <v/>
      </c>
      <c r="BF73" s="157" t="str">
        <f>IF(VALUE(IF('Vessel List A'!DC72=1,1,IF('Vessel List A'!DC72=2,2,IF('Vessel List A'!DC72=3,3,IF('Vessel List A'!DC72=4,4,IF('Vessel List A'!DC72=5,5,IF('Vessel List A'!DC72=6,6,IF('Vessel List A'!DC72=7,7,IF('Vessel List A'!DC72=8,8,IF('Vessel List A'!DC72=9,9,IF('Vessel List A'!DC72=10,10,IF('Vessel List A'!DC72=11,11,IF('Vessel List A'!DC72=12,12,IF('Vessel List A'!DC72=13,13,IF('Vessel List A'!DC72=14,14,IF('Vessel List A'!DC72=15,15,IF('Vessel List A'!DC72=16,16,0)))))))))))))))))=0," ",VALUE(IF('Vessel List A'!DC72=1,1,IF('Vessel List A'!DC72=2,2,IF('Vessel List A'!DC72=3,3,IF('Vessel List A'!DC72=4,4,IF('Vessel List A'!DC72=5,5,IF('Vessel List A'!DC72=6,6,IF('Vessel List A'!DC72=7,7,IF('Vessel List A'!DC72=8,8,IF('Vessel List A'!DC72=9,9,IF('Vessel List A'!DC72=10,10,IF('Vessel List A'!DC72=11,11,IF('Vessel List A'!DC72=12,12,IF('Vessel List A'!DC72=13,13,IF('Vessel List A'!DC72=14,14,IF('Vessel List A'!DC72=15,15,IF('Vessel List A'!DC72=16,16,0))))))))))))))))))</f>
        <v xml:space="preserve"> </v>
      </c>
      <c r="BG73" s="154"/>
      <c r="BH73" s="158"/>
      <c r="BI73" s="390" t="str">
        <f t="shared" si="99"/>
        <v/>
      </c>
      <c r="BJ73" s="158"/>
      <c r="BK73" s="137"/>
      <c r="BL73" s="388" t="str">
        <f t="shared" si="100"/>
        <v/>
      </c>
      <c r="BM73" s="157" t="str">
        <f>IF(VALUE(IF('Vessel List A'!DP72=1,1,IF('Vessel List A'!DP72=2,2,IF('Vessel List A'!DP72=3,3,IF('Vessel List A'!DP72=4,4,IF('Vessel List A'!DP72=5,5,IF('Vessel List A'!DP72=6,6,IF('Vessel List A'!DP72=7,7,IF('Vessel List A'!DP72=8,8,IF('Vessel List A'!DP72=9,9,IF('Vessel List A'!DP72=10,10,IF('Vessel List A'!DP72=11,11,IF('Vessel List A'!DP72=12,12,IF('Vessel List A'!DP72=13,13,IF('Vessel List A'!DP72=14,14,IF('Vessel List A'!DP72=15,15,IF('Vessel List A'!DP72=16,16,0)))))))))))))))))=0," ",VALUE(IF('Vessel List A'!DP72=1,1,IF('Vessel List A'!DP72=2,2,IF('Vessel List A'!DP72=3,3,IF('Vessel List A'!DP72=4,4,IF('Vessel List A'!DP72=5,5,IF('Vessel List A'!DP72=6,6,IF('Vessel List A'!DP72=7,7,IF('Vessel List A'!DP72=8,8,IF('Vessel List A'!DP72=9,9,IF('Vessel List A'!DP72=10,10,IF('Vessel List A'!DP72=11,11,IF('Vessel List A'!DP72=12,12,IF('Vessel List A'!DP72=13,13,IF('Vessel List A'!DP72=14,14,IF('Vessel List A'!DP72=15,15,IF('Vessel List A'!DP72=16,16,0))))))))))))))))))</f>
        <v xml:space="preserve"> </v>
      </c>
      <c r="BN73" s="154"/>
      <c r="BO73" s="158"/>
      <c r="BP73" s="390" t="str">
        <f t="shared" si="101"/>
        <v/>
      </c>
      <c r="BQ73" s="158"/>
      <c r="BR73" s="137"/>
      <c r="BS73" s="388" t="str">
        <f t="shared" si="102"/>
        <v/>
      </c>
      <c r="BT73" s="157" t="str">
        <f>IF(VALUE(IF('Vessel List A'!EC72=1,1,IF('Vessel List A'!EC72=2,2,IF('Vessel List A'!EC72=3,3,IF('Vessel List A'!EC72=4,4,IF('Vessel List A'!EC72=5,5,IF('Vessel List A'!EC72=6,6,IF('Vessel List A'!EC72=7,7,IF('Vessel List A'!EC72=8,8,IF('Vessel List A'!EC72=9,9,IF('Vessel List A'!EC72=10,10,IF('Vessel List A'!EC72=11,11,IF('Vessel List A'!EC72=12,12,IF('Vessel List A'!EC72=13,13,IF('Vessel List A'!EC72=14,14,IF('Vessel List A'!EC72=15,15,IF('Vessel List A'!EC72=16,16,0)))))))))))))))))=0," ",VALUE(IF('Vessel List A'!EC72=1,1,IF('Vessel List A'!EC72=2,2,IF('Vessel List A'!EC72=3,3,IF('Vessel List A'!EC72=4,4,IF('Vessel List A'!EC72=5,5,IF('Vessel List A'!EC72=6,6,IF('Vessel List A'!EC72=7,7,IF('Vessel List A'!EC72=8,8,IF('Vessel List A'!EC72=9,9,IF('Vessel List A'!EC72=10,10,IF('Vessel List A'!EC72=11,11,IF('Vessel List A'!EC72=12,12,IF('Vessel List A'!EC72=13,13,IF('Vessel List A'!EC72=14,14,IF('Vessel List A'!EC72=15,15,IF('Vessel List A'!EC72=16,16,0))))))))))))))))))</f>
        <v xml:space="preserve"> </v>
      </c>
      <c r="BU73" s="154"/>
      <c r="BV73" s="158"/>
      <c r="BW73" s="390" t="str">
        <f t="shared" si="103"/>
        <v/>
      </c>
      <c r="BX73" s="158"/>
      <c r="BY73" s="137"/>
      <c r="BZ73" s="388" t="str">
        <f t="shared" si="104"/>
        <v/>
      </c>
      <c r="CA73" s="157" t="str">
        <f>IF(VALUE(IF('Vessel List A'!EP72=1,1,IF('Vessel List A'!EP72=2,2,IF('Vessel List A'!EP72=3,3,IF('Vessel List A'!EP72=4,4,IF('Vessel List A'!EP72=5,5,IF('Vessel List A'!EP72=6,6,IF('Vessel List A'!EP72=7,7,IF('Vessel List A'!EP72=8,8,IF('Vessel List A'!EP72=9,9,IF('Vessel List A'!EP72=10,10,IF('Vessel List A'!EP72=11,11,IF('Vessel List A'!EP72=12,12,IF('Vessel List A'!EP72=13,13,IF('Vessel List A'!EP72=14,14,IF('Vessel List A'!EP72=15,15,IF('Vessel List A'!EP72=16,16,0)))))))))))))))))=0," ",VALUE(IF('Vessel List A'!EP72=1,1,IF('Vessel List A'!EP72=2,2,IF('Vessel List A'!EP72=3,3,IF('Vessel List A'!EP72=4,4,IF('Vessel List A'!EP72=5,5,IF('Vessel List A'!EP72=6,6,IF('Vessel List A'!EP72=7,7,IF('Vessel List A'!EP72=8,8,IF('Vessel List A'!EP72=9,9,IF('Vessel List A'!EP72=10,10,IF('Vessel List A'!EP72=11,11,IF('Vessel List A'!EP72=12,12,IF('Vessel List A'!EP72=13,13,IF('Vessel List A'!EP72=14,14,IF('Vessel List A'!EP72=15,15,IF('Vessel List A'!EP72=16,16,0))))))))))))))))))</f>
        <v xml:space="preserve"> </v>
      </c>
      <c r="CB73" s="154"/>
      <c r="CC73" s="158"/>
      <c r="CD73" s="390" t="str">
        <f t="shared" si="105"/>
        <v/>
      </c>
      <c r="CE73" s="158"/>
      <c r="CF73" s="137"/>
      <c r="CG73" s="388" t="str">
        <f t="shared" si="106"/>
        <v/>
      </c>
      <c r="CH73" s="157" t="str">
        <f>IF(VALUE(IF('Vessel List A'!FC72=1,1,IF('Vessel List A'!FC72=2,2,IF('Vessel List A'!FC72=3,3,IF('Vessel List A'!FC72=4,4,IF('Vessel List A'!FC72=5,5,IF('Vessel List A'!FC72=6,6,IF('Vessel List A'!FC72=7,7,IF('Vessel List A'!FC72=8,8,IF('Vessel List A'!FC72=9,9,IF('Vessel List A'!FC72=10,10,IF('Vessel List A'!FC72=11,11,IF('Vessel List A'!FC72=12,12,IF('Vessel List A'!FC72=13,13,IF('Vessel List A'!FC72=14,14,IF('Vessel List A'!FC72=15,15,IF('Vessel List A'!FC72=16,16,0)))))))))))))))))=0," ",VALUE(IF('Vessel List A'!FC72=1,1,IF('Vessel List A'!FC72=2,2,IF('Vessel List A'!FC72=3,3,IF('Vessel List A'!FC72=4,4,IF('Vessel List A'!FC72=5,5,IF('Vessel List A'!FC72=6,6,IF('Vessel List A'!FC72=7,7,IF('Vessel List A'!FC72=8,8,IF('Vessel List A'!FC72=9,9,IF('Vessel List A'!FC72=10,10,IF('Vessel List A'!FC72=11,11,IF('Vessel List A'!FC72=12,12,IF('Vessel List A'!FC72=13,13,IF('Vessel List A'!FC72=14,14,IF('Vessel List A'!FC72=15,15,IF('Vessel List A'!FC72=16,16,0))))))))))))))))))</f>
        <v xml:space="preserve"> </v>
      </c>
      <c r="CI73" s="154"/>
      <c r="CJ73" s="158"/>
      <c r="CK73" s="390" t="str">
        <f t="shared" si="107"/>
        <v/>
      </c>
      <c r="CL73" s="158"/>
      <c r="CM73" s="137"/>
      <c r="CN73" s="388" t="str">
        <f t="shared" si="108"/>
        <v/>
      </c>
      <c r="CO73" s="157" t="str">
        <f>IF(VALUE(IF('Vessel List A'!FP72=1,1,IF('Vessel List A'!FP72=2,2,IF('Vessel List A'!FP72=3,3,IF('Vessel List A'!FP72=4,4,IF('Vessel List A'!FP72=5,5,IF('Vessel List A'!FP72=6,6,IF('Vessel List A'!FP72=7,7,IF('Vessel List A'!FP72=8,8,IF('Vessel List A'!FP72=9,9,IF('Vessel List A'!FP72=10,10,IF('Vessel List A'!FP72=11,11,IF('Vessel List A'!FP72=12,12,IF('Vessel List A'!FP72=13,13,IF('Vessel List A'!FP72=14,14,IF('Vessel List A'!FP72=15,15,IF('Vessel List A'!FP72=16,16,0)))))))))))))))))=0," ",VALUE(IF('Vessel List A'!FP72=1,1,IF('Vessel List A'!FP72=2,2,IF('Vessel List A'!FP72=3,3,IF('Vessel List A'!FP72=4,4,IF('Vessel List A'!FP72=5,5,IF('Vessel List A'!FP72=6,6,IF('Vessel List A'!FP72=7,7,IF('Vessel List A'!FP72=8,8,IF('Vessel List A'!FP72=9,9,IF('Vessel List A'!FP72=10,10,IF('Vessel List A'!FP72=11,11,IF('Vessel List A'!FP72=12,12,IF('Vessel List A'!FP72=13,13,IF('Vessel List A'!FP72=14,14,IF('Vessel List A'!FP72=15,15,IF('Vessel List A'!FP72=16,16,0))))))))))))))))))</f>
        <v xml:space="preserve"> </v>
      </c>
      <c r="CP73" s="154"/>
      <c r="CQ73" s="158"/>
      <c r="CR73" s="390" t="str">
        <f t="shared" si="109"/>
        <v/>
      </c>
      <c r="CS73" s="158"/>
      <c r="CT73" s="137"/>
      <c r="CU73" s="388" t="str">
        <f t="shared" si="110"/>
        <v/>
      </c>
      <c r="CV73" s="157" t="str">
        <f>IF(VALUE(IF('Vessel List A'!GC72=1,1,IF('Vessel List A'!GC72=2,2,IF('Vessel List A'!GC72=3,3,IF('Vessel List A'!GC72=4,4,IF('Vessel List A'!GC72=5,5,IF('Vessel List A'!GC72=6,6,IF('Vessel List A'!GC72=7,7,IF('Vessel List A'!GC72=8,8,IF('Vessel List A'!GC72=9,9,IF('Vessel List A'!GC72=10,10,IF('Vessel List A'!GC72=11,11,IF('Vessel List A'!GC72=12,12,IF('Vessel List A'!GC72=13,13,IF('Vessel List A'!GC72=14,14,IF('Vessel List A'!GC72=15,15,IF('Vessel List A'!GC72=16,16,0)))))))))))))))))=0," ",VALUE(IF('Vessel List A'!GC72=1,1,IF('Vessel List A'!GC72=2,2,IF('Vessel List A'!GC72=3,3,IF('Vessel List A'!GC72=4,4,IF('Vessel List A'!GC72=5,5,IF('Vessel List A'!GC72=6,6,IF('Vessel List A'!GC72=7,7,IF('Vessel List A'!GC72=8,8,IF('Vessel List A'!GC72=9,9,IF('Vessel List A'!GC72=10,10,IF('Vessel List A'!GC72=11,11,IF('Vessel List A'!GC72=12,12,IF('Vessel List A'!GC72=13,13,IF('Vessel List A'!GC72=14,14,IF('Vessel List A'!GC72=15,15,IF('Vessel List A'!GC72=16,16,0))))))))))))))))))</f>
        <v xml:space="preserve"> </v>
      </c>
      <c r="CW73" s="154"/>
      <c r="CX73" s="158"/>
      <c r="CY73" s="390" t="str">
        <f t="shared" si="111"/>
        <v/>
      </c>
      <c r="CZ73" s="158"/>
      <c r="DA73" s="137"/>
      <c r="DB73" s="388" t="str">
        <f t="shared" si="112"/>
        <v/>
      </c>
      <c r="DC73" s="157" t="str">
        <f>IF(VALUE(IF('Vessel List A'!GP72=1,1,IF('Vessel List A'!GP72=2,2,IF('Vessel List A'!GP72=3,3,IF('Vessel List A'!GP72=4,4,IF('Vessel List A'!GP72=5,5,IF('Vessel List A'!GP72=6,6,IF('Vessel List A'!GP72=7,7,IF('Vessel List A'!GP72=8,8,IF('Vessel List A'!GP72=9,9,IF('Vessel List A'!GP72=10,10,IF('Vessel List A'!GP72=11,11,IF('Vessel List A'!GP72=12,12,IF('Vessel List A'!GP72=13,13,IF('Vessel List A'!GP72=14,14,IF('Vessel List A'!GP72=15,15,IF('Vessel List A'!GP72=16,16,0)))))))))))))))))=0," ",VALUE(IF('Vessel List A'!GP72=1,1,IF('Vessel List A'!GP72=2,2,IF('Vessel List A'!GP72=3,3,IF('Vessel List A'!GP72=4,4,IF('Vessel List A'!GP72=5,5,IF('Vessel List A'!GP72=6,6,IF('Vessel List A'!GP72=7,7,IF('Vessel List A'!GP72=8,8,IF('Vessel List A'!GP72=9,9,IF('Vessel List A'!GP72=10,10,IF('Vessel List A'!GP72=11,11,IF('Vessel List A'!GP72=12,12,IF('Vessel List A'!GP72=13,13,IF('Vessel List A'!GP72=14,14,IF('Vessel List A'!GP72=15,15,IF('Vessel List A'!GP72=16,16,0))))))))))))))))))</f>
        <v xml:space="preserve"> </v>
      </c>
      <c r="DD73" s="154"/>
      <c r="DE73" s="158"/>
      <c r="DF73" s="390" t="str">
        <f t="shared" si="113"/>
        <v/>
      </c>
      <c r="DG73" s="158"/>
      <c r="DH73" s="137"/>
      <c r="DI73" s="388" t="str">
        <f t="shared" si="114"/>
        <v/>
      </c>
      <c r="DJ73" s="157" t="str">
        <f>IF(VALUE(IF('Vessel List A'!HC72=1,1,IF('Vessel List A'!HC72=2,2,IF('Vessel List A'!HC72=3,3,IF('Vessel List A'!HC72=4,4,IF('Vessel List A'!HC72=5,5,IF('Vessel List A'!HC72=6,6,IF('Vessel List A'!HC72=7,7,IF('Vessel List A'!HC72=8,8,IF('Vessel List A'!HC72=9,9,IF('Vessel List A'!HC72=10,10,IF('Vessel List A'!HC72=11,11,IF('Vessel List A'!HC72=12,12,IF('Vessel List A'!HC72=13,13,IF('Vessel List A'!HC72=14,14,IF('Vessel List A'!HC72=15,15,IF('Vessel List A'!HC72=16,16,0)))))))))))))))))=0," ",VALUE(IF('Vessel List A'!HC72=1,1,IF('Vessel List A'!HC72=2,2,IF('Vessel List A'!HC72=3,3,IF('Vessel List A'!HC72=4,4,IF('Vessel List A'!HC72=5,5,IF('Vessel List A'!HC72=6,6,IF('Vessel List A'!HC72=7,7,IF('Vessel List A'!HC72=8,8,IF('Vessel List A'!HC72=9,9,IF('Vessel List A'!HC72=10,10,IF('Vessel List A'!HC72=11,11,IF('Vessel List A'!HC72=12,12,IF('Vessel List A'!HC72=13,13,IF('Vessel List A'!HC72=14,14,IF('Vessel List A'!HC72=15,15,IF('Vessel List A'!HC72=16,16,0))))))))))))))))))</f>
        <v xml:space="preserve"> </v>
      </c>
      <c r="DK73" s="154"/>
      <c r="DL73" s="158"/>
      <c r="DM73" s="390" t="str">
        <f t="shared" si="115"/>
        <v/>
      </c>
      <c r="DN73" s="158"/>
      <c r="DO73" s="137"/>
      <c r="DP73" s="388" t="str">
        <f t="shared" si="116"/>
        <v/>
      </c>
      <c r="DQ73" s="157" t="str">
        <f>IF(VALUE(IF('Vessel List A'!HP72=1,1,IF('Vessel List A'!HP72=2,2,IF('Vessel List A'!HP72=3,3,IF('Vessel List A'!HP72=4,4,IF('Vessel List A'!HP72=5,5,IF('Vessel List A'!HP72=6,6,IF('Vessel List A'!HP72=7,7,IF('Vessel List A'!HP72=8,8,IF('Vessel List A'!HP72=9,9,IF('Vessel List A'!HP72=10,10,IF('Vessel List A'!HP72=11,11,IF('Vessel List A'!HP72=12,12,IF('Vessel List A'!HP72=13,13,IF('Vessel List A'!HP72=14,14,IF('Vessel List A'!HP72=15,15,IF('Vessel List A'!HP72=16,16,0)))))))))))))))))=0," ",VALUE(IF('Vessel List A'!HP72=1,1,IF('Vessel List A'!HP72=2,2,IF('Vessel List A'!HP72=3,3,IF('Vessel List A'!HP72=4,4,IF('Vessel List A'!HP72=5,5,IF('Vessel List A'!HP72=6,6,IF('Vessel List A'!HP72=7,7,IF('Vessel List A'!HP72=8,8,IF('Vessel List A'!HP72=9,9,IF('Vessel List A'!HP72=10,10,IF('Vessel List A'!HP72=11,11,IF('Vessel List A'!HP72=12,12,IF('Vessel List A'!HP72=13,13,IF('Vessel List A'!HP72=14,14,IF('Vessel List A'!HP72=15,15,IF('Vessel List A'!HP72=16,16,0))))))))))))))))))</f>
        <v xml:space="preserve"> </v>
      </c>
      <c r="DR73" s="154"/>
      <c r="DS73" s="158"/>
      <c r="DT73" s="390" t="str">
        <f t="shared" si="117"/>
        <v/>
      </c>
      <c r="DU73" s="158"/>
      <c r="DV73" s="137"/>
      <c r="DW73" s="388" t="str">
        <f t="shared" si="118"/>
        <v/>
      </c>
      <c r="DX73" s="157" t="str">
        <f>IF(VALUE(IF('Vessel List A'!IC72=1,1,IF('Vessel List A'!IC72=2,2,IF('Vessel List A'!IC72=3,3,IF('Vessel List A'!IC72=4,4,IF('Vessel List A'!IC72=5,5,IF('Vessel List A'!IC72=6,6,IF('Vessel List A'!IC72=7,7,IF('Vessel List A'!IC72=8,8,IF('Vessel List A'!IC72=9,9,IF('Vessel List A'!IC72=10,10,IF('Vessel List A'!IC72=11,11,IF('Vessel List A'!IC72=12,12,IF('Vessel List A'!IC72=13,13,IF('Vessel List A'!IC72=14,14,IF('Vessel List A'!IC72=15,15,IF('Vessel List A'!IC72=16,16,0)))))))))))))))))=0," ",VALUE(IF('Vessel List A'!IC72=1,1,IF('Vessel List A'!IC72=2,2,IF('Vessel List A'!IC72=3,3,IF('Vessel List A'!IC72=4,4,IF('Vessel List A'!IC72=5,5,IF('Vessel List A'!IC72=6,6,IF('Vessel List A'!IC72=7,7,IF('Vessel List A'!IC72=8,8,IF('Vessel List A'!IC72=9,9,IF('Vessel List A'!IC72=10,10,IF('Vessel List A'!IC72=11,11,IF('Vessel List A'!IC72=12,12,IF('Vessel List A'!IC72=13,13,IF('Vessel List A'!IC72=14,14,IF('Vessel List A'!IC72=15,15,IF('Vessel List A'!IC72=16,16,0))))))))))))))))))</f>
        <v xml:space="preserve"> </v>
      </c>
      <c r="DY73" s="154"/>
      <c r="DZ73" s="158"/>
      <c r="EA73" s="390" t="str">
        <f t="shared" si="119"/>
        <v/>
      </c>
      <c r="EB73" s="158"/>
      <c r="EC73" s="137"/>
      <c r="ED73" s="388" t="str">
        <f t="shared" si="120"/>
        <v/>
      </c>
      <c r="EE73" s="157" t="str">
        <f>IF(VALUE(IF('Vessel List A'!IP72=1,1,IF('Vessel List A'!IP72=2,2,IF('Vessel List A'!IP72=3,3,IF('Vessel List A'!IP72=4,4,IF('Vessel List A'!IP72=5,5,IF('Vessel List A'!IP72=6,6,IF('Vessel List A'!IP72=7,7,IF('Vessel List A'!IP72=8,8,IF('Vessel List A'!IP72=9,9,IF('Vessel List A'!IP72=10,10,IF('Vessel List A'!IP72=11,11,IF('Vessel List A'!IP72=12,12,IF('Vessel List A'!IP72=13,13,IF('Vessel List A'!IP72=14,14,IF('Vessel List A'!IP72=15,15,IF('Vessel List A'!IP72=16,16,0)))))))))))))))))=0," ",VALUE(IF('Vessel List A'!IP72=1,1,IF('Vessel List A'!IP72=2,2,IF('Vessel List A'!IP72=3,3,IF('Vessel List A'!IP72=4,4,IF('Vessel List A'!IP72=5,5,IF('Vessel List A'!IP72=6,6,IF('Vessel List A'!IP72=7,7,IF('Vessel List A'!IP72=8,8,IF('Vessel List A'!IP72=9,9,IF('Vessel List A'!IP72=10,10,IF('Vessel List A'!IP72=11,11,IF('Vessel List A'!IP72=12,12,IF('Vessel List A'!IP72=13,13,IF('Vessel List A'!IP72=14,14,IF('Vessel List A'!IP72=15,15,IF('Vessel List A'!IP72=16,16,0))))))))))))))))))</f>
        <v xml:space="preserve"> </v>
      </c>
      <c r="EF73" s="154"/>
      <c r="EG73" s="158"/>
      <c r="EH73" s="390" t="str">
        <f t="shared" si="121"/>
        <v/>
      </c>
      <c r="EI73" s="158"/>
      <c r="EJ73" s="137"/>
      <c r="EK73" s="397" t="str">
        <f t="shared" si="122"/>
        <v/>
      </c>
      <c r="EL73" s="144"/>
      <c r="EM73" s="157" t="str">
        <f>IF(VALUE(IF('Vessel List B'!C72=1,1,IF('Vessel List B'!C72=2,2,IF('Vessel List B'!C72=3,3,IF('Vessel List B'!C72=4,4,IF('Vessel List B'!C72=5,5,IF('Vessel List B'!C72=6,6,IF('Vessel List B'!C72=7,7,IF('Vessel List B'!C72=8,8,IF('Vessel List B'!C72=9,9,IF('Vessel List B'!C72=10,10,IF('Vessel List B'!C72=11,11,IF('Vessel List B'!C72=12,12,IF('Vessel List B'!C72=13,13,IF('Vessel List B'!C72=14,14,IF('Vessel List B'!C72=15,15,IF('Vessel List B'!C72=16,16,0)))))))))))))))))=0," ",VALUE(IF('Vessel List B'!C72=1,1,IF('Vessel List B'!C72=2,2,IF('Vessel List B'!C72=3,3,IF('Vessel List B'!C72=4,4,IF('Vessel List B'!C72=5,5,IF('Vessel List B'!C72=6,6,IF('Vessel List B'!C72=7,7,IF('Vessel List B'!C72=8,8,IF('Vessel List B'!C72=9,9,IF('Vessel List B'!C72=10,10,IF('Vessel List B'!C72=11,11,IF('Vessel List B'!C72=12,12,IF('Vessel List B'!C72=13,13,IF('Vessel List B'!C72=14,14,IF('Vessel List B'!C72=15,15,IF('Vessel List B'!C72=16,16,0))))))))))))))))))</f>
        <v xml:space="preserve"> </v>
      </c>
      <c r="EN73" s="154"/>
      <c r="EO73" s="158"/>
      <c r="EP73" s="390" t="str">
        <f t="shared" si="123"/>
        <v/>
      </c>
      <c r="EQ73" s="158"/>
      <c r="ER73" s="137"/>
      <c r="ES73" s="388" t="str">
        <f t="shared" si="124"/>
        <v/>
      </c>
      <c r="ET73" s="157" t="str">
        <f>IF(VALUE(IF('Vessel List B'!P72=1,1,IF('Vessel List B'!P72=2,2,IF('Vessel List B'!P72=3,3,IF('Vessel List B'!P72=4,4,IF('Vessel List B'!P72=5,5,IF('Vessel List B'!P72=6,6,IF('Vessel List B'!P72=7,7,IF('Vessel List B'!P72=8,8,IF('Vessel List B'!P72=9,9,IF('Vessel List B'!P72=10,10,IF('Vessel List B'!P72=11,11,IF('Vessel List B'!P72=12,12,IF('Vessel List B'!P72=13,13,IF('Vessel List B'!P72=14,14,IF('Vessel List B'!P72=15,15,IF('Vessel List B'!P72=16,16,0)))))))))))))))))=0," ",VALUE(IF('Vessel List B'!P72=1,1,IF('Vessel List B'!P72=2,2,IF('Vessel List B'!P72=3,3,IF('Vessel List B'!P72=4,4,IF('Vessel List B'!P72=5,5,IF('Vessel List B'!P72=6,6,IF('Vessel List B'!P72=7,7,IF('Vessel List B'!P72=8,8,IF('Vessel List B'!P72=9,9,IF('Vessel List B'!P72=10,10,IF('Vessel List B'!P72=11,11,IF('Vessel List B'!P72=12,12,IF('Vessel List B'!P72=13,13,IF('Vessel List B'!P72=14,14,IF('Vessel List B'!P72=15,15,IF('Vessel List B'!P72=16,16,0))))))))))))))))))</f>
        <v xml:space="preserve"> </v>
      </c>
      <c r="EU73" s="154"/>
      <c r="EV73" s="158"/>
      <c r="EW73" s="390" t="str">
        <f t="shared" si="125"/>
        <v/>
      </c>
      <c r="EX73" s="158"/>
      <c r="EY73" s="137"/>
      <c r="EZ73" s="388" t="str">
        <f t="shared" si="126"/>
        <v/>
      </c>
      <c r="FA73" s="157" t="str">
        <f>IF(VALUE(IF('Vessel List B'!AC72=1,1,IF('Vessel List B'!AC72=2,2,IF('Vessel List B'!AC72=3,3,IF('Vessel List B'!AC72=4,4,IF('Vessel List B'!AC72=5,5,IF('Vessel List B'!AC72=6,6,IF('Vessel List B'!AC72=7,7,IF('Vessel List B'!AC72=8,8,IF('Vessel List B'!AC72=9,9,IF('Vessel List B'!AC72=10,10,IF('Vessel List B'!AC72=11,11,IF('Vessel List B'!AC72=12,12,IF('Vessel List B'!AC72=13,13,IF('Vessel List B'!AC72=14,14,IF('Vessel List B'!AC72=15,15,IF('Vessel List B'!AC72=16,16,0)))))))))))))))))=0," ",VALUE(IF('Vessel List B'!AC72=1,1,IF('Vessel List B'!AC72=2,2,IF('Vessel List B'!AC72=3,3,IF('Vessel List B'!AC72=4,4,IF('Vessel List B'!AC72=5,5,IF('Vessel List B'!AC72=6,6,IF('Vessel List B'!AC72=7,7,IF('Vessel List B'!AC72=8,8,IF('Vessel List B'!AC72=9,9,IF('Vessel List B'!AC72=10,10,IF('Vessel List B'!AC72=11,11,IF('Vessel List B'!AC72=12,12,IF('Vessel List B'!AC72=13,13,IF('Vessel List B'!AC72=14,14,IF('Vessel List B'!AC72=15,15,IF('Vessel List B'!AC72=16,16,0))))))))))))))))))</f>
        <v xml:space="preserve"> </v>
      </c>
      <c r="FB73" s="154"/>
      <c r="FC73" s="158"/>
      <c r="FD73" s="390" t="str">
        <f t="shared" si="127"/>
        <v/>
      </c>
      <c r="FE73" s="158"/>
      <c r="FF73" s="137"/>
      <c r="FG73" s="388" t="str">
        <f t="shared" si="128"/>
        <v/>
      </c>
      <c r="FH73" s="157" t="str">
        <f>IF(VALUE(IF('Vessel List B'!AP72=1,1,IF('Vessel List B'!AP72=2,2,IF('Vessel List B'!AP72=3,3,IF('Vessel List B'!AP72=4,4,IF('Vessel List B'!AP72=5,5,IF('Vessel List B'!AP72=6,6,IF('Vessel List B'!AP72=7,7,IF('Vessel List B'!AP72=8,8,IF('Vessel List B'!AP72=9,9,IF('Vessel List B'!AP72=10,10,IF('Vessel List B'!AP72=11,11,IF('Vessel List B'!AP72=12,12,IF('Vessel List B'!AP72=13,13,IF('Vessel List B'!AP72=14,14,IF('Vessel List B'!AP72=15,15,IF('Vessel List B'!AP72=16,16,0)))))))))))))))))=0," ",VALUE(IF('Vessel List B'!AP72=1,1,IF('Vessel List B'!AP72=2,2,IF('Vessel List B'!AP72=3,3,IF('Vessel List B'!AP72=4,4,IF('Vessel List B'!AP72=5,5,IF('Vessel List B'!AP72=6,6,IF('Vessel List B'!AP72=7,7,IF('Vessel List B'!AP72=8,8,IF('Vessel List B'!AP72=9,9,IF('Vessel List B'!AP72=10,10,IF('Vessel List B'!AP72=11,11,IF('Vessel List B'!AP72=12,12,IF('Vessel List B'!AP72=13,13,IF('Vessel List B'!AP72=14,14,IF('Vessel List B'!AP72=15,15,IF('Vessel List B'!AP72=16,16,0))))))))))))))))))</f>
        <v xml:space="preserve"> </v>
      </c>
      <c r="FI73" s="154"/>
      <c r="FJ73" s="158"/>
      <c r="FK73" s="390" t="str">
        <f t="shared" si="129"/>
        <v/>
      </c>
      <c r="FL73" s="158"/>
      <c r="FM73" s="137"/>
      <c r="FN73" s="388" t="str">
        <f t="shared" si="130"/>
        <v/>
      </c>
      <c r="FO73" s="157" t="str">
        <f>IF(VALUE(IF('Vessel List B'!BC72=1,1,IF('Vessel List B'!BC72=2,2,IF('Vessel List B'!BC72=3,3,IF('Vessel List B'!BC72=4,4,IF('Vessel List B'!BC72=5,5,IF('Vessel List B'!BC72=6,6,IF('Vessel List B'!BC72=7,7,IF('Vessel List B'!BC72=8,8,IF('Vessel List B'!BC72=9,9,IF('Vessel List B'!BC72=10,10,IF('Vessel List B'!BC72=11,11,IF('Vessel List B'!BC72=12,12,IF('Vessel List B'!BC72=13,13,IF('Vessel List B'!BC72=14,14,IF('Vessel List B'!BC72=15,15,IF('Vessel List B'!BC72=16,16,0)))))))))))))))))=0," ",VALUE(IF('Vessel List B'!BC72=1,1,IF('Vessel List B'!BC72=2,2,IF('Vessel List B'!BC72=3,3,IF('Vessel List B'!BC72=4,4,IF('Vessel List B'!BC72=5,5,IF('Vessel List B'!BC72=6,6,IF('Vessel List B'!BC72=7,7,IF('Vessel List B'!BC72=8,8,IF('Vessel List B'!BC72=9,9,IF('Vessel List B'!BC72=10,10,IF('Vessel List B'!BC72=11,11,IF('Vessel List B'!BC72=12,12,IF('Vessel List B'!BC72=13,13,IF('Vessel List B'!BC72=14,14,IF('Vessel List B'!BC72=15,15,IF('Vessel List B'!BC72=16,16,0))))))))))))))))))</f>
        <v xml:space="preserve"> </v>
      </c>
      <c r="FP73" s="154"/>
      <c r="FQ73" s="158"/>
      <c r="FR73" s="390" t="str">
        <f t="shared" si="131"/>
        <v/>
      </c>
      <c r="FS73" s="158"/>
      <c r="FT73" s="137"/>
      <c r="FU73" s="388" t="str">
        <f t="shared" si="132"/>
        <v/>
      </c>
      <c r="FV73" s="157" t="str">
        <f>IF(VALUE(IF('Vessel List B'!BP72=1,1,IF('Vessel List B'!BP72=2,2,IF('Vessel List B'!BP72=3,3,IF('Vessel List B'!BP72=4,4,IF('Vessel List B'!BP72=5,5,IF('Vessel List B'!BP72=6,6,IF('Vessel List B'!BP72=7,7,IF('Vessel List B'!BP72=8,8,IF('Vessel List B'!BP72=9,9,IF('Vessel List B'!BP72=10,10,IF('Vessel List B'!BP72=11,11,IF('Vessel List B'!BP72=12,12,IF('Vessel List B'!BP72=13,13,IF('Vessel List B'!BP72=14,14,IF('Vessel List B'!BP72=15,15,IF('Vessel List B'!BP72=16,16,0)))))))))))))))))=0," ",VALUE(IF('Vessel List B'!BP72=1,1,IF('Vessel List B'!BP72=2,2,IF('Vessel List B'!BP72=3,3,IF('Vessel List B'!BP72=4,4,IF('Vessel List B'!BP72=5,5,IF('Vessel List B'!BP72=6,6,IF('Vessel List B'!BP72=7,7,IF('Vessel List B'!BP72=8,8,IF('Vessel List B'!BP72=9,9,IF('Vessel List B'!BP72=10,10,IF('Vessel List B'!BP72=11,11,IF('Vessel List B'!BP72=12,12,IF('Vessel List B'!BP72=13,13,IF('Vessel List B'!BP72=14,14,IF('Vessel List B'!BP72=15,15,IF('Vessel List B'!BP72=16,16,0))))))))))))))))))</f>
        <v xml:space="preserve"> </v>
      </c>
      <c r="FW73" s="154"/>
      <c r="FX73" s="158"/>
      <c r="FY73" s="390" t="str">
        <f t="shared" si="133"/>
        <v/>
      </c>
      <c r="FZ73" s="158"/>
      <c r="GA73" s="137"/>
      <c r="GB73" s="388" t="str">
        <f t="shared" si="134"/>
        <v/>
      </c>
      <c r="GC73" s="157" t="str">
        <f>IF(VALUE(IF('Vessel List B'!CC72=1,1,IF('Vessel List B'!CC72=2,2,IF('Vessel List B'!CC72=3,3,IF('Vessel List B'!CC72=4,4,IF('Vessel List B'!CC72=5,5,IF('Vessel List B'!CC72=6,6,IF('Vessel List B'!CC72=7,7,IF('Vessel List B'!CC72=8,8,IF('Vessel List B'!CC72=9,9,IF('Vessel List B'!CC72=10,10,IF('Vessel List B'!CC72=11,11,IF('Vessel List B'!CC72=12,12,IF('Vessel List B'!CC72=13,13,IF('Vessel List B'!CC72=14,14,IF('Vessel List B'!CC72=15,15,IF('Vessel List B'!CC72=16,16,0)))))))))))))))))=0," ",VALUE(IF('Vessel List B'!CC72=1,1,IF('Vessel List B'!CC72=2,2,IF('Vessel List B'!CC72=3,3,IF('Vessel List B'!CC72=4,4,IF('Vessel List B'!CC72=5,5,IF('Vessel List B'!CC72=6,6,IF('Vessel List B'!CC72=7,7,IF('Vessel List B'!CC72=8,8,IF('Vessel List B'!CC72=9,9,IF('Vessel List B'!CC72=10,10,IF('Vessel List B'!CC72=11,11,IF('Vessel List B'!CC72=12,12,IF('Vessel List B'!CC72=13,13,IF('Vessel List B'!CC72=14,14,IF('Vessel List B'!CC72=15,15,IF('Vessel List B'!CC72=16,16,0))))))))))))))))))</f>
        <v xml:space="preserve"> </v>
      </c>
      <c r="GD73" s="154"/>
      <c r="GE73" s="158"/>
      <c r="GF73" s="390" t="str">
        <f t="shared" si="135"/>
        <v/>
      </c>
      <c r="GG73" s="158"/>
      <c r="GH73" s="137"/>
      <c r="GI73" s="388" t="str">
        <f t="shared" si="136"/>
        <v/>
      </c>
      <c r="GJ73" s="157" t="str">
        <f>IF(VALUE(IF('Vessel List B'!CP72=1,1,IF('Vessel List B'!CP72=2,2,IF('Vessel List B'!CP72=3,3,IF('Vessel List B'!CP72=4,4,IF('Vessel List B'!CP72=5,5,IF('Vessel List B'!CP72=6,6,IF('Vessel List B'!CP72=7,7,IF('Vessel List B'!CP72=8,8,IF('Vessel List B'!CP72=9,9,IF('Vessel List B'!CP72=10,10,IF('Vessel List B'!CP72=11,11,IF('Vessel List B'!CP72=12,12,IF('Vessel List B'!CP72=13,13,IF('Vessel List B'!CP72=14,14,IF('Vessel List B'!CP72=15,15,IF('Vessel List B'!CP72=16,16,0)))))))))))))))))=0," ",VALUE(IF('Vessel List B'!CP72=1,1,IF('Vessel List B'!CP72=2,2,IF('Vessel List B'!CP72=3,3,IF('Vessel List B'!CP72=4,4,IF('Vessel List B'!CP72=5,5,IF('Vessel List B'!CP72=6,6,IF('Vessel List B'!CP72=7,7,IF('Vessel List B'!CP72=8,8,IF('Vessel List B'!CP72=9,9,IF('Vessel List B'!CP72=10,10,IF('Vessel List B'!CP72=11,11,IF('Vessel List B'!CP72=12,12,IF('Vessel List B'!CP72=13,13,IF('Vessel List B'!CP72=14,14,IF('Vessel List B'!CP72=15,15,IF('Vessel List B'!CP72=16,16,0))))))))))))))))))</f>
        <v xml:space="preserve"> </v>
      </c>
      <c r="GK73" s="154"/>
      <c r="GL73" s="158"/>
      <c r="GM73" s="390" t="str">
        <f t="shared" si="137"/>
        <v/>
      </c>
      <c r="GN73" s="158"/>
      <c r="GO73" s="137"/>
      <c r="GP73" s="388" t="str">
        <f t="shared" si="138"/>
        <v/>
      </c>
      <c r="GQ73" s="157" t="str">
        <f>IF(VALUE(IF('Vessel List B'!DC72=1,1,IF('Vessel List B'!DC72=2,2,IF('Vessel List B'!DC72=3,3,IF('Vessel List B'!DC72=4,4,IF('Vessel List B'!DC72=5,5,IF('Vessel List B'!DC72=6,6,IF('Vessel List B'!DC72=7,7,IF('Vessel List B'!DC72=8,8,IF('Vessel List B'!DC72=9,9,IF('Vessel List B'!DC72=10,10,IF('Vessel List B'!DC72=11,11,IF('Vessel List B'!DC72=12,12,IF('Vessel List B'!DC72=13,13,IF('Vessel List B'!DC72=14,14,IF('Vessel List B'!DC72=15,15,IF('Vessel List B'!DC72=16,16,0)))))))))))))))))=0," ",VALUE(IF('Vessel List B'!DC72=1,1,IF('Vessel List B'!DC72=2,2,IF('Vessel List B'!DC72=3,3,IF('Vessel List B'!DC72=4,4,IF('Vessel List B'!DC72=5,5,IF('Vessel List B'!DC72=6,6,IF('Vessel List B'!DC72=7,7,IF('Vessel List B'!DC72=8,8,IF('Vessel List B'!DC72=9,9,IF('Vessel List B'!DC72=10,10,IF('Vessel List B'!DC72=11,11,IF('Vessel List B'!DC72=12,12,IF('Vessel List B'!DC72=13,13,IF('Vessel List B'!DC72=14,14,IF('Vessel List B'!DC72=15,15,IF('Vessel List B'!DC72=16,16,0))))))))))))))))))</f>
        <v xml:space="preserve"> </v>
      </c>
      <c r="GR73" s="154"/>
      <c r="GS73" s="158"/>
      <c r="GT73" s="390" t="str">
        <f t="shared" si="139"/>
        <v/>
      </c>
      <c r="GU73" s="158"/>
      <c r="GV73" s="137"/>
      <c r="GW73" s="388" t="str">
        <f t="shared" si="140"/>
        <v/>
      </c>
      <c r="GX73" s="157" t="str">
        <f>IF(VALUE(IF('Vessel List B'!DP72=1,1,IF('Vessel List B'!DP72=2,2,IF('Vessel List B'!DP72=3,3,IF('Vessel List B'!DP72=4,4,IF('Vessel List B'!DP72=5,5,IF('Vessel List B'!DP72=6,6,IF('Vessel List B'!DP72=7,7,IF('Vessel List B'!DP72=8,8,IF('Vessel List B'!DP72=9,9,IF('Vessel List B'!DP72=10,10,IF('Vessel List B'!DP72=11,11,IF('Vessel List B'!DP72=12,12,IF('Vessel List B'!DP72=13,13,IF('Vessel List B'!DP72=14,14,IF('Vessel List B'!DP72=15,15,IF('Vessel List B'!DP72=16,16,0)))))))))))))))))=0," ",VALUE(IF('Vessel List B'!DP72=1,1,IF('Vessel List B'!DP72=2,2,IF('Vessel List B'!DP72=3,3,IF('Vessel List B'!DP72=4,4,IF('Vessel List B'!DP72=5,5,IF('Vessel List B'!DP72=6,6,IF('Vessel List B'!DP72=7,7,IF('Vessel List B'!DP72=8,8,IF('Vessel List B'!DP72=9,9,IF('Vessel List B'!DP72=10,10,IF('Vessel List B'!DP72=11,11,IF('Vessel List B'!DP72=12,12,IF('Vessel List B'!DP72=13,13,IF('Vessel List B'!DP72=14,14,IF('Vessel List B'!DP72=15,15,IF('Vessel List B'!DP72=16,16,0))))))))))))))))))</f>
        <v xml:space="preserve"> </v>
      </c>
      <c r="GY73" s="154"/>
      <c r="GZ73" s="158"/>
      <c r="HA73" s="390" t="str">
        <f t="shared" si="141"/>
        <v/>
      </c>
      <c r="HB73" s="158"/>
      <c r="HC73" s="137"/>
      <c r="HD73" s="388" t="str">
        <f t="shared" si="142"/>
        <v/>
      </c>
      <c r="HE73" s="157" t="str">
        <f>IF(VALUE(IF('Vessel List B'!EC72=1,1,IF('Vessel List B'!EC72=2,2,IF('Vessel List B'!EC72=3,3,IF('Vessel List B'!EC72=4,4,IF('Vessel List B'!EC72=5,5,IF('Vessel List B'!EC72=6,6,IF('Vessel List B'!EC72=7,7,IF('Vessel List B'!EC72=8,8,IF('Vessel List B'!EC72=9,9,IF('Vessel List B'!EC72=10,10,IF('Vessel List B'!EC72=11,11,IF('Vessel List B'!EC72=12,12,IF('Vessel List B'!EC72=13,13,IF('Vessel List B'!EC72=14,14,IF('Vessel List B'!EC72=15,15,IF('Vessel List B'!EC72=16,16,0)))))))))))))))))=0," ",VALUE(IF('Vessel List B'!EC72=1,1,IF('Vessel List B'!EC72=2,2,IF('Vessel List B'!EC72=3,3,IF('Vessel List B'!EC72=4,4,IF('Vessel List B'!EC72=5,5,IF('Vessel List B'!EC72=6,6,IF('Vessel List B'!EC72=7,7,IF('Vessel List B'!EC72=8,8,IF('Vessel List B'!EC72=9,9,IF('Vessel List B'!EC72=10,10,IF('Vessel List B'!EC72=11,11,IF('Vessel List B'!EC72=12,12,IF('Vessel List B'!EC72=13,13,IF('Vessel List B'!EC72=14,14,IF('Vessel List B'!EC72=15,15,IF('Vessel List B'!EC72=16,16,0))))))))))))))))))</f>
        <v xml:space="preserve"> </v>
      </c>
      <c r="HF73" s="154"/>
      <c r="HG73" s="158"/>
      <c r="HH73" s="390" t="str">
        <f t="shared" si="143"/>
        <v/>
      </c>
      <c r="HI73" s="158"/>
      <c r="HJ73" s="137"/>
      <c r="HK73" s="388" t="str">
        <f t="shared" si="144"/>
        <v/>
      </c>
      <c r="HL73" s="157" t="str">
        <f>IF(VALUE(IF('Vessel List B'!EP72=1,1,IF('Vessel List B'!EP72=2,2,IF('Vessel List B'!EP72=3,3,IF('Vessel List B'!EP72=4,4,IF('Vessel List B'!EP72=5,5,IF('Vessel List B'!EP72=6,6,IF('Vessel List B'!EP72=7,7,IF('Vessel List B'!EP72=8,8,IF('Vessel List B'!EP72=9,9,IF('Vessel List B'!EP72=10,10,IF('Vessel List B'!EP72=11,11,IF('Vessel List B'!EP72=12,12,IF('Vessel List B'!EP72=13,13,IF('Vessel List B'!EP72=14,14,IF('Vessel List B'!EP72=15,15,IF('Vessel List B'!EP72=16,16,0)))))))))))))))))=0," ",VALUE(IF('Vessel List B'!EP72=1,1,IF('Vessel List B'!EP72=2,2,IF('Vessel List B'!EP72=3,3,IF('Vessel List B'!EP72=4,4,IF('Vessel List B'!EP72=5,5,IF('Vessel List B'!EP72=6,6,IF('Vessel List B'!EP72=7,7,IF('Vessel List B'!EP72=8,8,IF('Vessel List B'!EP72=9,9,IF('Vessel List B'!EP72=10,10,IF('Vessel List B'!EP72=11,11,IF('Vessel List B'!EP72=12,12,IF('Vessel List B'!EP72=13,13,IF('Vessel List B'!EP72=14,14,IF('Vessel List B'!EP72=15,15,IF('Vessel List B'!EP72=16,16,0))))))))))))))))))</f>
        <v xml:space="preserve"> </v>
      </c>
      <c r="HM73" s="154"/>
      <c r="HN73" s="158"/>
      <c r="HO73" s="390" t="str">
        <f t="shared" si="145"/>
        <v/>
      </c>
      <c r="HP73" s="158"/>
      <c r="HQ73" s="137"/>
      <c r="HR73" s="388" t="str">
        <f t="shared" si="146"/>
        <v/>
      </c>
      <c r="HS73" s="157" t="str">
        <f>IF(VALUE(IF('Vessel List B'!FC72=1,1,IF('Vessel List B'!FC72=2,2,IF('Vessel List B'!FC72=3,3,IF('Vessel List B'!FC72=4,4,IF('Vessel List B'!FC72=5,5,IF('Vessel List B'!FC72=6,6,IF('Vessel List B'!FC72=7,7,IF('Vessel List B'!FC72=8,8,IF('Vessel List B'!FC72=9,9,IF('Vessel List B'!FC72=10,10,IF('Vessel List B'!FC72=11,11,IF('Vessel List B'!FC72=12,12,IF('Vessel List B'!FC72=13,13,IF('Vessel List B'!FC72=14,14,IF('Vessel List B'!FC72=15,15,IF('Vessel List B'!FC72=16,16,0)))))))))))))))))=0," ",VALUE(IF('Vessel List B'!FC72=1,1,IF('Vessel List B'!FC72=2,2,IF('Vessel List B'!FC72=3,3,IF('Vessel List B'!FC72=4,4,IF('Vessel List B'!FC72=5,5,IF('Vessel List B'!FC72=6,6,IF('Vessel List B'!FC72=7,7,IF('Vessel List B'!FC72=8,8,IF('Vessel List B'!FC72=9,9,IF('Vessel List B'!FC72=10,10,IF('Vessel List B'!FC72=11,11,IF('Vessel List B'!FC72=12,12,IF('Vessel List B'!FC72=13,13,IF('Vessel List B'!FC72=14,14,IF('Vessel List B'!FC72=15,15,IF('Vessel List B'!FC72=16,16,0))))))))))))))))))</f>
        <v xml:space="preserve"> </v>
      </c>
      <c r="HT73" s="154"/>
      <c r="HU73" s="158"/>
      <c r="HV73" s="390" t="str">
        <f t="shared" si="147"/>
        <v/>
      </c>
      <c r="HW73" s="158"/>
      <c r="HX73" s="137"/>
      <c r="HY73" s="388" t="str">
        <f t="shared" si="148"/>
        <v/>
      </c>
      <c r="HZ73" s="157" t="str">
        <f>IF(VALUE(IF('Vessel List B'!FP72=1,1,IF('Vessel List B'!FP72=2,2,IF('Vessel List B'!FP72=3,3,IF('Vessel List B'!FP72=4,4,IF('Vessel List B'!FP72=5,5,IF('Vessel List B'!FP72=6,6,IF('Vessel List B'!FP72=7,7,IF('Vessel List B'!FP72=8,8,IF('Vessel List B'!FP72=9,9,IF('Vessel List B'!FP72=10,10,IF('Vessel List B'!FP72=11,11,IF('Vessel List B'!FP72=12,12,IF('Vessel List B'!FP72=13,13,IF('Vessel List B'!FP72=14,14,IF('Vessel List B'!FP72=15,15,IF('Vessel List B'!FP72=16,16,0)))))))))))))))))=0," ",VALUE(IF('Vessel List B'!FP72=1,1,IF('Vessel List B'!FP72=2,2,IF('Vessel List B'!FP72=3,3,IF('Vessel List B'!FP72=4,4,IF('Vessel List B'!FP72=5,5,IF('Vessel List B'!FP72=6,6,IF('Vessel List B'!FP72=7,7,IF('Vessel List B'!FP72=8,8,IF('Vessel List B'!FP72=9,9,IF('Vessel List B'!FP72=10,10,IF('Vessel List B'!FP72=11,11,IF('Vessel List B'!FP72=12,12,IF('Vessel List B'!FP72=13,13,IF('Vessel List B'!FP72=14,14,IF('Vessel List B'!FP72=15,15,IF('Vessel List B'!FP72=16,16,0))))))))))))))))))</f>
        <v xml:space="preserve"> </v>
      </c>
      <c r="IA73" s="154"/>
      <c r="IB73" s="158"/>
      <c r="IC73" s="390" t="str">
        <f t="shared" si="149"/>
        <v/>
      </c>
      <c r="ID73" s="158"/>
      <c r="IE73" s="137"/>
      <c r="IF73" s="388" t="str">
        <f t="shared" si="150"/>
        <v/>
      </c>
      <c r="IG73" s="157" t="str">
        <f>IF(VALUE(IF('Vessel List B'!GC72=1,1,IF('Vessel List B'!GC72=2,2,IF('Vessel List B'!GC72=3,3,IF('Vessel List B'!GC72=4,4,IF('Vessel List B'!GC72=5,5,IF('Vessel List B'!GC72=6,6,IF('Vessel List B'!GC72=7,7,IF('Vessel List B'!GC72=8,8,IF('Vessel List B'!GC72=9,9,IF('Vessel List B'!GC72=10,10,IF('Vessel List B'!GC72=11,11,IF('Vessel List B'!GC72=12,12,IF('Vessel List B'!GC72=13,13,IF('Vessel List B'!GC72=14,14,IF('Vessel List B'!GC72=15,15,IF('Vessel List B'!GC72=16,16,0)))))))))))))))))=0," ",VALUE(IF('Vessel List B'!GC72=1,1,IF('Vessel List B'!GC72=2,2,IF('Vessel List B'!GC72=3,3,IF('Vessel List B'!GC72=4,4,IF('Vessel List B'!GC72=5,5,IF('Vessel List B'!GC72=6,6,IF('Vessel List B'!GC72=7,7,IF('Vessel List B'!GC72=8,8,IF('Vessel List B'!GC72=9,9,IF('Vessel List B'!GC72=10,10,IF('Vessel List B'!GC72=11,11,IF('Vessel List B'!GC72=12,12,IF('Vessel List B'!GC72=13,13,IF('Vessel List B'!GC72=14,14,IF('Vessel List B'!GC72=15,15,IF('Vessel List B'!GC72=16,16,0))))))))))))))))))</f>
        <v xml:space="preserve"> </v>
      </c>
      <c r="IH73" s="154"/>
      <c r="II73" s="158"/>
      <c r="IJ73" s="390" t="str">
        <f t="shared" si="151"/>
        <v/>
      </c>
      <c r="IK73" s="158"/>
      <c r="IL73" s="137"/>
      <c r="IM73" s="388" t="str">
        <f t="shared" si="152"/>
        <v/>
      </c>
      <c r="IN73" s="157" t="str">
        <f>IF(VALUE(IF('Vessel List B'!GP72=1,1,IF('Vessel List B'!GP72=2,2,IF('Vessel List B'!GP72=3,3,IF('Vessel List B'!GP72=4,4,IF('Vessel List B'!GP72=5,5,IF('Vessel List B'!GP72=6,6,IF('Vessel List B'!GP72=7,7,IF('Vessel List B'!GP72=8,8,IF('Vessel List B'!GP72=9,9,IF('Vessel List B'!GP72=10,10,IF('Vessel List B'!GP72=11,11,IF('Vessel List B'!GP72=12,12,IF('Vessel List B'!GP72=13,13,IF('Vessel List B'!GP72=14,14,IF('Vessel List B'!GP72=15,15,IF('Vessel List B'!GP72=16,16,0)))))))))))))))))=0," ",VALUE(IF('Vessel List B'!GP72=1,1,IF('Vessel List B'!GP72=2,2,IF('Vessel List B'!GP72=3,3,IF('Vessel List B'!GP72=4,4,IF('Vessel List B'!GP72=5,5,IF('Vessel List B'!GP72=6,6,IF('Vessel List B'!GP72=7,7,IF('Vessel List B'!GP72=8,8,IF('Vessel List B'!GP72=9,9,IF('Vessel List B'!GP72=10,10,IF('Vessel List B'!GP72=11,11,IF('Vessel List B'!GP72=12,12,IF('Vessel List B'!GP72=13,13,IF('Vessel List B'!GP72=14,14,IF('Vessel List B'!GP72=15,15,IF('Vessel List B'!GP72=16,16,0))))))))))))))))))</f>
        <v xml:space="preserve"> </v>
      </c>
      <c r="IO73" s="154"/>
      <c r="IP73" s="158"/>
      <c r="IQ73" s="390" t="str">
        <f t="shared" si="153"/>
        <v/>
      </c>
      <c r="IR73" s="158"/>
      <c r="IS73" s="137"/>
      <c r="IT73" s="388" t="str">
        <f t="shared" si="154"/>
        <v/>
      </c>
      <c r="IU73" s="157" t="str">
        <f>IF(VALUE(IF('Vessel List B'!HC72=1,1,IF('Vessel List B'!HC72=2,2,IF('Vessel List B'!HC72=3,3,IF('Vessel List B'!HC72=4,4,IF('Vessel List B'!HC72=5,5,IF('Vessel List B'!HC72=6,6,IF('Vessel List B'!HC72=7,7,IF('Vessel List B'!HC72=8,8,IF('Vessel List B'!HC72=9,9,IF('Vessel List B'!HC72=10,10,IF('Vessel List B'!HC72=11,11,IF('Vessel List B'!HC72=12,12,IF('Vessel List B'!HC72=13,13,IF('Vessel List B'!HC72=14,14,IF('Vessel List B'!HC72=15,15,IF('Vessel List B'!HC72=16,16,0)))))))))))))))))=0," ",VALUE(IF('Vessel List B'!HC72=1,1,IF('Vessel List B'!HC72=2,2,IF('Vessel List B'!HC72=3,3,IF('Vessel List B'!HC72=4,4,IF('Vessel List B'!HC72=5,5,IF('Vessel List B'!HC72=6,6,IF('Vessel List B'!HC72=7,7,IF('Vessel List B'!HC72=8,8,IF('Vessel List B'!HC72=9,9,IF('Vessel List B'!HC72=10,10,IF('Vessel List B'!HC72=11,11,IF('Vessel List B'!HC72=12,12,IF('Vessel List B'!HC72=13,13,IF('Vessel List B'!HC72=14,14,IF('Vessel List B'!HC72=15,15,IF('Vessel List B'!HC72=16,16,0))))))))))))))))))</f>
        <v xml:space="preserve"> </v>
      </c>
      <c r="IV73" s="154"/>
      <c r="IW73" s="158"/>
      <c r="IX73" s="390" t="str">
        <f t="shared" si="155"/>
        <v/>
      </c>
      <c r="IY73" s="158"/>
      <c r="IZ73" s="137"/>
      <c r="JA73" s="388" t="str">
        <f t="shared" si="156"/>
        <v/>
      </c>
      <c r="JB73" s="157" t="str">
        <f>IF(VALUE(IF('Vessel List B'!HP72=1,1,IF('Vessel List B'!HP72=2,2,IF('Vessel List B'!HP72=3,3,IF('Vessel List B'!HP72=4,4,IF('Vessel List B'!HP72=5,5,IF('Vessel List B'!HP72=6,6,IF('Vessel List B'!HP72=7,7,IF('Vessel List B'!HP72=8,8,IF('Vessel List B'!HP72=9,9,IF('Vessel List B'!HP72=10,10,IF('Vessel List B'!HP72=11,11,IF('Vessel List B'!HP72=12,12,IF('Vessel List B'!HP72=13,13,IF('Vessel List B'!HP72=14,14,IF('Vessel List B'!HP72=15,15,IF('Vessel List B'!HP72=16,16,0)))))))))))))))))=0," ",VALUE(IF('Vessel List B'!HP72=1,1,IF('Vessel List B'!HP72=2,2,IF('Vessel List B'!HP72=3,3,IF('Vessel List B'!HP72=4,4,IF('Vessel List B'!HP72=5,5,IF('Vessel List B'!HP72=6,6,IF('Vessel List B'!HP72=7,7,IF('Vessel List B'!HP72=8,8,IF('Vessel List B'!HP72=9,9,IF('Vessel List B'!HP72=10,10,IF('Vessel List B'!HP72=11,11,IF('Vessel List B'!HP72=12,12,IF('Vessel List B'!HP72=13,13,IF('Vessel List B'!HP72=14,14,IF('Vessel List B'!HP72=15,15,IF('Vessel List B'!HP72=16,16,0))))))))))))))))))</f>
        <v xml:space="preserve"> </v>
      </c>
      <c r="JC73" s="154"/>
      <c r="JD73" s="158"/>
      <c r="JE73" s="390" t="str">
        <f t="shared" si="157"/>
        <v/>
      </c>
      <c r="JF73" s="158"/>
      <c r="JG73" s="137"/>
      <c r="JH73" s="388" t="str">
        <f t="shared" si="158"/>
        <v/>
      </c>
      <c r="JI73" s="157" t="str">
        <f>IF(VALUE(IF('Vessel List B'!IC72=1,1,IF('Vessel List B'!IC72=2,2,IF('Vessel List B'!IC72=3,3,IF('Vessel List B'!IC72=4,4,IF('Vessel List B'!IC72=5,5,IF('Vessel List B'!IC72=6,6,IF('Vessel List B'!IC72=7,7,IF('Vessel List B'!IC72=8,8,IF('Vessel List B'!IC72=9,9,IF('Vessel List B'!IC72=10,10,IF('Vessel List B'!IC72=11,11,IF('Vessel List B'!IC72=12,12,IF('Vessel List B'!IC72=13,13,IF('Vessel List B'!IC72=14,14,IF('Vessel List B'!IC72=15,15,IF('Vessel List B'!IC72=16,16,0)))))))))))))))))=0," ",VALUE(IF('Vessel List B'!IC72=1,1,IF('Vessel List B'!IC72=2,2,IF('Vessel List B'!IC72=3,3,IF('Vessel List B'!IC72=4,4,IF('Vessel List B'!IC72=5,5,IF('Vessel List B'!IC72=6,6,IF('Vessel List B'!IC72=7,7,IF('Vessel List B'!IC72=8,8,IF('Vessel List B'!IC72=9,9,IF('Vessel List B'!IC72=10,10,IF('Vessel List B'!IC72=11,11,IF('Vessel List B'!IC72=12,12,IF('Vessel List B'!IC72=13,13,IF('Vessel List B'!IC72=14,14,IF('Vessel List B'!IC72=15,15,IF('Vessel List B'!IC72=16,16,0))))))))))))))))))</f>
        <v xml:space="preserve"> </v>
      </c>
      <c r="JJ73" s="154"/>
      <c r="JK73" s="158"/>
      <c r="JL73" s="390" t="str">
        <f t="shared" si="159"/>
        <v/>
      </c>
      <c r="JM73" s="158"/>
      <c r="JN73" s="137"/>
      <c r="JO73" s="388" t="str">
        <f t="shared" si="160"/>
        <v/>
      </c>
      <c r="JP73" s="157" t="str">
        <f>IF(VALUE(IF('Vessel List B'!IP72=1,1,IF('Vessel List B'!IP72=2,2,IF('Vessel List B'!IP72=3,3,IF('Vessel List B'!IP72=4,4,IF('Vessel List B'!IP72=5,5,IF('Vessel List B'!IP72=6,6,IF('Vessel List B'!IP72=7,7,IF('Vessel List B'!IP72=8,8,IF('Vessel List B'!IP72=9,9,IF('Vessel List B'!IP72=10,10,IF('Vessel List B'!IP72=11,11,IF('Vessel List B'!IP72=12,12,IF('Vessel List B'!IP72=13,13,IF('Vessel List B'!IP72=14,14,IF('Vessel List B'!IP72=15,15,IF('Vessel List B'!IP72=16,16,0)))))))))))))))))=0," ",VALUE(IF('Vessel List B'!IP72=1,1,IF('Vessel List B'!IP72=2,2,IF('Vessel List B'!IP72=3,3,IF('Vessel List B'!IP72=4,4,IF('Vessel List B'!IP72=5,5,IF('Vessel List B'!IP72=6,6,IF('Vessel List B'!IP72=7,7,IF('Vessel List B'!IP72=8,8,IF('Vessel List B'!IP72=9,9,IF('Vessel List B'!IP72=10,10,IF('Vessel List B'!IP72=11,11,IF('Vessel List B'!IP72=12,12,IF('Vessel List B'!IP72=13,13,IF('Vessel List B'!IP72=14,14,IF('Vessel List B'!IP72=15,15,IF('Vessel List B'!IP72=16,16,0))))))))))))))))))</f>
        <v xml:space="preserve"> </v>
      </c>
      <c r="JQ73" s="154"/>
      <c r="JR73" s="158"/>
      <c r="JS73" s="390" t="str">
        <f t="shared" si="161"/>
        <v/>
      </c>
      <c r="JT73" s="158"/>
      <c r="JU73" s="137"/>
      <c r="JV73" s="397" t="str">
        <f t="shared" si="162"/>
        <v/>
      </c>
      <c r="JW73" s="403"/>
    </row>
    <row r="74" spans="1:283" ht="15" x14ac:dyDescent="0.25">
      <c r="A74" s="132">
        <f>'Vessel List A'!B73</f>
        <v>41648</v>
      </c>
      <c r="B74" s="157" t="str">
        <f>IF(VALUE(IF('Vessel List A'!C73=1,1,IF('Vessel List A'!C73=2,2,IF('Vessel List A'!C73=3,3,IF('Vessel List A'!C73=4,4,IF('Vessel List A'!C73=5,5,IF('Vessel List A'!C73=6,6,IF('Vessel List A'!C73=7,7,IF('Vessel List A'!C73=8,8,IF('Vessel List A'!C73=9,9,IF('Vessel List A'!C73=10,10,IF('Vessel List A'!C73=11,11,IF('Vessel List A'!C73=12,12,IF('Vessel List A'!C73=13,13,IF('Vessel List A'!C73=14,14,IF('Vessel List A'!C73=15,15,IF('Vessel List A'!C73=16,16,0)))))))))))))))))=0," ",VALUE(IF('Vessel List A'!C73=1,1,IF('Vessel List A'!C73=2,2,IF('Vessel List A'!C73=3,3,IF('Vessel List A'!C73=4,4,IF('Vessel List A'!C73=5,5,IF('Vessel List A'!C73=6,6,IF('Vessel List A'!C73=7,7,IF('Vessel List A'!C73=8,8,IF('Vessel List A'!C73=9,9,IF('Vessel List A'!C73=10,10,IF('Vessel List A'!C73=11,11,IF('Vessel List A'!C73=12,12,IF('Vessel List A'!C73=13,13,IF('Vessel List A'!C73=14,14,IF('Vessel List A'!C73=15,15,IF('Vessel List A'!C73=16,16,0))))))))))))))))))</f>
        <v xml:space="preserve"> </v>
      </c>
      <c r="C74" s="154"/>
      <c r="D74" s="158"/>
      <c r="E74" s="390" t="str">
        <f t="shared" si="83"/>
        <v/>
      </c>
      <c r="F74" s="158"/>
      <c r="G74" s="137"/>
      <c r="H74" s="388" t="str">
        <f t="shared" si="84"/>
        <v/>
      </c>
      <c r="I74" s="157" t="str">
        <f>IF(VALUE(IF('Vessel List A'!P73=1,1,IF('Vessel List A'!P73=2,2,IF('Vessel List A'!P73=3,3,IF('Vessel List A'!P73=4,4,IF('Vessel List A'!P73=5,5,IF('Vessel List A'!P73=6,6,IF('Vessel List A'!P73=7,7,IF('Vessel List A'!P73=8,8,IF('Vessel List A'!P73=9,9,IF('Vessel List A'!P73=10,10,IF('Vessel List A'!P73=11,11,IF('Vessel List A'!P73=12,12,IF('Vessel List A'!P73=13,13,IF('Vessel List A'!P73=14,14,IF('Vessel List A'!P73=15,15,IF('Vessel List A'!P73=16,16,0)))))))))))))))))=0," ",VALUE(IF('Vessel List A'!P73=1,1,IF('Vessel List A'!P73=2,2,IF('Vessel List A'!P73=3,3,IF('Vessel List A'!P73=4,4,IF('Vessel List A'!P73=5,5,IF('Vessel List A'!P73=6,6,IF('Vessel List A'!P73=7,7,IF('Vessel List A'!P73=8,8,IF('Vessel List A'!P73=9,9,IF('Vessel List A'!P73=10,10,IF('Vessel List A'!P73=11,11,IF('Vessel List A'!P73=12,12,IF('Vessel List A'!P73=13,13,IF('Vessel List A'!P73=14,14,IF('Vessel List A'!P73=15,15,IF('Vessel List A'!P73=16,16,0))))))))))))))))))</f>
        <v xml:space="preserve"> </v>
      </c>
      <c r="J74" s="154"/>
      <c r="K74" s="158"/>
      <c r="L74" s="390" t="str">
        <f t="shared" si="85"/>
        <v/>
      </c>
      <c r="M74" s="158"/>
      <c r="N74" s="137"/>
      <c r="O74" s="388" t="str">
        <f t="shared" si="86"/>
        <v/>
      </c>
      <c r="P74" s="157" t="str">
        <f>IF(VALUE(IF('Vessel List A'!AC73=1,1,IF('Vessel List A'!AC73=2,2,IF('Vessel List A'!AC73=3,3,IF('Vessel List A'!AC73=4,4,IF('Vessel List A'!AC73=5,5,IF('Vessel List A'!AC73=6,6,IF('Vessel List A'!AC73=7,7,IF('Vessel List A'!AC73=8,8,IF('Vessel List A'!AC73=9,9,IF('Vessel List A'!AC73=10,10,IF('Vessel List A'!AC73=11,11,IF('Vessel List A'!AC73=12,12,IF('Vessel List A'!AC73=13,13,IF('Vessel List A'!AC73=14,14,IF('Vessel List A'!AC73=15,15,IF('Vessel List A'!AC73=16,16,0)))))))))))))))))=0," ",VALUE(IF('Vessel List A'!AC73=1,1,IF('Vessel List A'!AC73=2,2,IF('Vessel List A'!AC73=3,3,IF('Vessel List A'!AC73=4,4,IF('Vessel List A'!AC73=5,5,IF('Vessel List A'!AC73=6,6,IF('Vessel List A'!AC73=7,7,IF('Vessel List A'!AC73=8,8,IF('Vessel List A'!AC73=9,9,IF('Vessel List A'!AC73=10,10,IF('Vessel List A'!AC73=11,11,IF('Vessel List A'!AC73=12,12,IF('Vessel List A'!AC73=13,13,IF('Vessel List A'!AC73=14,14,IF('Vessel List A'!AC73=15,15,IF('Vessel List A'!AC73=16,16,0))))))))))))))))))</f>
        <v xml:space="preserve"> </v>
      </c>
      <c r="Q74" s="154"/>
      <c r="R74" s="158"/>
      <c r="S74" s="390" t="str">
        <f t="shared" si="87"/>
        <v/>
      </c>
      <c r="T74" s="158"/>
      <c r="U74" s="137"/>
      <c r="V74" s="388" t="str">
        <f t="shared" si="88"/>
        <v/>
      </c>
      <c r="W74" s="157" t="str">
        <f>IF(VALUE(IF('Vessel List A'!AP73=1,1,IF('Vessel List A'!AP73=2,2,IF('Vessel List A'!AP73=3,3,IF('Vessel List A'!AP73=4,4,IF('Vessel List A'!AP73=5,5,IF('Vessel List A'!AP73=6,6,IF('Vessel List A'!AP73=7,7,IF('Vessel List A'!AP73=8,8,IF('Vessel List A'!AP73=9,9,IF('Vessel List A'!AP73=10,10,IF('Vessel List A'!AP73=11,11,IF('Vessel List A'!AP73=12,12,IF('Vessel List A'!AP73=13,13,IF('Vessel List A'!AP73=14,14,IF('Vessel List A'!AP73=15,15,IF('Vessel List A'!AP73=16,16,0)))))))))))))))))=0," ",VALUE(IF('Vessel List A'!AP73=1,1,IF('Vessel List A'!AP73=2,2,IF('Vessel List A'!AP73=3,3,IF('Vessel List A'!AP73=4,4,IF('Vessel List A'!AP73=5,5,IF('Vessel List A'!AP73=6,6,IF('Vessel List A'!AP73=7,7,IF('Vessel List A'!AP73=8,8,IF('Vessel List A'!AP73=9,9,IF('Vessel List A'!AP73=10,10,IF('Vessel List A'!AP73=11,11,IF('Vessel List A'!AP73=12,12,IF('Vessel List A'!AP73=13,13,IF('Vessel List A'!AP73=14,14,IF('Vessel List A'!AP73=15,15,IF('Vessel List A'!AP73=16,16,0))))))))))))))))))</f>
        <v xml:space="preserve"> </v>
      </c>
      <c r="X74" s="154"/>
      <c r="Y74" s="158"/>
      <c r="Z74" s="390" t="str">
        <f t="shared" si="89"/>
        <v/>
      </c>
      <c r="AA74" s="158"/>
      <c r="AB74" s="137"/>
      <c r="AC74" s="388" t="str">
        <f t="shared" si="90"/>
        <v/>
      </c>
      <c r="AD74" s="157" t="str">
        <f>IF(VALUE(IF('Vessel List A'!BC73=1,1,IF('Vessel List A'!BC73=2,2,IF('Vessel List A'!BC73=3,3,IF('Vessel List A'!BC73=4,4,IF('Vessel List A'!BC73=5,5,IF('Vessel List A'!BC73=6,6,IF('Vessel List A'!BC73=7,7,IF('Vessel List A'!BC73=8,8,IF('Vessel List A'!BC73=9,9,IF('Vessel List A'!BC73=10,10,IF('Vessel List A'!BC73=11,11,IF('Vessel List A'!BC73=12,12,IF('Vessel List A'!BC73=13,13,IF('Vessel List A'!BC73=14,14,IF('Vessel List A'!BC73=15,15,IF('Vessel List A'!BC73=16,16,0)))))))))))))))))=0," ",VALUE(IF('Vessel List A'!BC73=1,1,IF('Vessel List A'!BC73=2,2,IF('Vessel List A'!BC73=3,3,IF('Vessel List A'!BC73=4,4,IF('Vessel List A'!BC73=5,5,IF('Vessel List A'!BC73=6,6,IF('Vessel List A'!BC73=7,7,IF('Vessel List A'!BC73=8,8,IF('Vessel List A'!BC73=9,9,IF('Vessel List A'!BC73=10,10,IF('Vessel List A'!BC73=11,11,IF('Vessel List A'!BC73=12,12,IF('Vessel List A'!BC73=13,13,IF('Vessel List A'!BC73=14,14,IF('Vessel List A'!BC73=15,15,IF('Vessel List A'!BC73=16,16,0))))))))))))))))))</f>
        <v xml:space="preserve"> </v>
      </c>
      <c r="AE74" s="154"/>
      <c r="AF74" s="158"/>
      <c r="AG74" s="390" t="str">
        <f t="shared" si="91"/>
        <v/>
      </c>
      <c r="AH74" s="158"/>
      <c r="AI74" s="137"/>
      <c r="AJ74" s="388" t="str">
        <f t="shared" si="92"/>
        <v/>
      </c>
      <c r="AK74" s="157" t="str">
        <f>IF(VALUE(IF('Vessel List A'!BP73=1,1,IF('Vessel List A'!BP73=2,2,IF('Vessel List A'!BP73=3,3,IF('Vessel List A'!BP73=4,4,IF('Vessel List A'!BP73=5,5,IF('Vessel List A'!BP73=6,6,IF('Vessel List A'!BP73=7,7,IF('Vessel List A'!BP73=8,8,IF('Vessel List A'!BP73=9,9,IF('Vessel List A'!BP73=10,10,IF('Vessel List A'!BP73=11,11,IF('Vessel List A'!BP73=12,12,IF('Vessel List A'!BP73=13,13,IF('Vessel List A'!BP73=14,14,IF('Vessel List A'!BP73=15,15,IF('Vessel List A'!BP73=16,16,0)))))))))))))))))=0," ",VALUE(IF('Vessel List A'!BP73=1,1,IF('Vessel List A'!BP73=2,2,IF('Vessel List A'!BP73=3,3,IF('Vessel List A'!BP73=4,4,IF('Vessel List A'!BP73=5,5,IF('Vessel List A'!BP73=6,6,IF('Vessel List A'!BP73=7,7,IF('Vessel List A'!BP73=8,8,IF('Vessel List A'!BP73=9,9,IF('Vessel List A'!BP73=10,10,IF('Vessel List A'!BP73=11,11,IF('Vessel List A'!BP73=12,12,IF('Vessel List A'!BP73=13,13,IF('Vessel List A'!BP73=14,14,IF('Vessel List A'!BP73=15,15,IF('Vessel List A'!BP73=16,16,0))))))))))))))))))</f>
        <v xml:space="preserve"> </v>
      </c>
      <c r="AL74" s="154"/>
      <c r="AM74" s="158"/>
      <c r="AN74" s="390" t="str">
        <f t="shared" si="93"/>
        <v/>
      </c>
      <c r="AO74" s="158"/>
      <c r="AP74" s="137"/>
      <c r="AQ74" s="388" t="str">
        <f t="shared" si="94"/>
        <v/>
      </c>
      <c r="AR74" s="157" t="str">
        <f>IF(VALUE(IF('Vessel List A'!CC73=1,1,IF('Vessel List A'!CC73=2,2,IF('Vessel List A'!CC73=3,3,IF('Vessel List A'!CC73=4,4,IF('Vessel List A'!CC73=5,5,IF('Vessel List A'!CC73=6,6,IF('Vessel List A'!CC73=7,7,IF('Vessel List A'!CC73=8,8,IF('Vessel List A'!CC73=9,9,IF('Vessel List A'!CC73=10,10,IF('Vessel List A'!CC73=11,11,IF('Vessel List A'!CC73=12,12,IF('Vessel List A'!CC73=13,13,IF('Vessel List A'!CC73=14,14,IF('Vessel List A'!CC73=15,15,IF('Vessel List A'!CC73=16,16,0)))))))))))))))))=0," ",VALUE(IF('Vessel List A'!CC73=1,1,IF('Vessel List A'!CC73=2,2,IF('Vessel List A'!CC73=3,3,IF('Vessel List A'!CC73=4,4,IF('Vessel List A'!CC73=5,5,IF('Vessel List A'!CC73=6,6,IF('Vessel List A'!CC73=7,7,IF('Vessel List A'!CC73=8,8,IF('Vessel List A'!CC73=9,9,IF('Vessel List A'!CC73=10,10,IF('Vessel List A'!CC73=11,11,IF('Vessel List A'!CC73=12,12,IF('Vessel List A'!CC73=13,13,IF('Vessel List A'!CC73=14,14,IF('Vessel List A'!CC73=15,15,IF('Vessel List A'!CC73=16,16,0))))))))))))))))))</f>
        <v xml:space="preserve"> </v>
      </c>
      <c r="AS74" s="154"/>
      <c r="AT74" s="158"/>
      <c r="AU74" s="390" t="str">
        <f t="shared" si="95"/>
        <v/>
      </c>
      <c r="AV74" s="158"/>
      <c r="AW74" s="137"/>
      <c r="AX74" s="388" t="str">
        <f t="shared" si="96"/>
        <v/>
      </c>
      <c r="AY74" s="157" t="str">
        <f>IF(VALUE(IF('Vessel List A'!CP73=1,1,IF('Vessel List A'!CP73=2,2,IF('Vessel List A'!CP73=3,3,IF('Vessel List A'!CP73=4,4,IF('Vessel List A'!CP73=5,5,IF('Vessel List A'!CP73=6,6,IF('Vessel List A'!CP73=7,7,IF('Vessel List A'!CP73=8,8,IF('Vessel List A'!CP73=9,9,IF('Vessel List A'!CP73=10,10,IF('Vessel List A'!CP73=11,11,IF('Vessel List A'!CP73=12,12,IF('Vessel List A'!CP73=13,13,IF('Vessel List A'!CP73=14,14,IF('Vessel List A'!CP73=15,15,IF('Vessel List A'!CP73=16,16,0)))))))))))))))))=0," ",VALUE(IF('Vessel List A'!CP73=1,1,IF('Vessel List A'!CP73=2,2,IF('Vessel List A'!CP73=3,3,IF('Vessel List A'!CP73=4,4,IF('Vessel List A'!CP73=5,5,IF('Vessel List A'!CP73=6,6,IF('Vessel List A'!CP73=7,7,IF('Vessel List A'!CP73=8,8,IF('Vessel List A'!CP73=9,9,IF('Vessel List A'!CP73=10,10,IF('Vessel List A'!CP73=11,11,IF('Vessel List A'!CP73=12,12,IF('Vessel List A'!CP73=13,13,IF('Vessel List A'!CP73=14,14,IF('Vessel List A'!CP73=15,15,IF('Vessel List A'!CP73=16,16,0))))))))))))))))))</f>
        <v xml:space="preserve"> </v>
      </c>
      <c r="AZ74" s="154"/>
      <c r="BA74" s="158"/>
      <c r="BB74" s="390" t="str">
        <f t="shared" si="97"/>
        <v/>
      </c>
      <c r="BC74" s="158"/>
      <c r="BD74" s="137"/>
      <c r="BE74" s="388" t="str">
        <f t="shared" si="98"/>
        <v/>
      </c>
      <c r="BF74" s="157" t="str">
        <f>IF(VALUE(IF('Vessel List A'!DC73=1,1,IF('Vessel List A'!DC73=2,2,IF('Vessel List A'!DC73=3,3,IF('Vessel List A'!DC73=4,4,IF('Vessel List A'!DC73=5,5,IF('Vessel List A'!DC73=6,6,IF('Vessel List A'!DC73=7,7,IF('Vessel List A'!DC73=8,8,IF('Vessel List A'!DC73=9,9,IF('Vessel List A'!DC73=10,10,IF('Vessel List A'!DC73=11,11,IF('Vessel List A'!DC73=12,12,IF('Vessel List A'!DC73=13,13,IF('Vessel List A'!DC73=14,14,IF('Vessel List A'!DC73=15,15,IF('Vessel List A'!DC73=16,16,0)))))))))))))))))=0," ",VALUE(IF('Vessel List A'!DC73=1,1,IF('Vessel List A'!DC73=2,2,IF('Vessel List A'!DC73=3,3,IF('Vessel List A'!DC73=4,4,IF('Vessel List A'!DC73=5,5,IF('Vessel List A'!DC73=6,6,IF('Vessel List A'!DC73=7,7,IF('Vessel List A'!DC73=8,8,IF('Vessel List A'!DC73=9,9,IF('Vessel List A'!DC73=10,10,IF('Vessel List A'!DC73=11,11,IF('Vessel List A'!DC73=12,12,IF('Vessel List A'!DC73=13,13,IF('Vessel List A'!DC73=14,14,IF('Vessel List A'!DC73=15,15,IF('Vessel List A'!DC73=16,16,0))))))))))))))))))</f>
        <v xml:space="preserve"> </v>
      </c>
      <c r="BG74" s="154"/>
      <c r="BH74" s="158"/>
      <c r="BI74" s="390" t="str">
        <f t="shared" si="99"/>
        <v/>
      </c>
      <c r="BJ74" s="158"/>
      <c r="BK74" s="137"/>
      <c r="BL74" s="388" t="str">
        <f t="shared" si="100"/>
        <v/>
      </c>
      <c r="BM74" s="157" t="str">
        <f>IF(VALUE(IF('Vessel List A'!DP73=1,1,IF('Vessel List A'!DP73=2,2,IF('Vessel List A'!DP73=3,3,IF('Vessel List A'!DP73=4,4,IF('Vessel List A'!DP73=5,5,IF('Vessel List A'!DP73=6,6,IF('Vessel List A'!DP73=7,7,IF('Vessel List A'!DP73=8,8,IF('Vessel List A'!DP73=9,9,IF('Vessel List A'!DP73=10,10,IF('Vessel List A'!DP73=11,11,IF('Vessel List A'!DP73=12,12,IF('Vessel List A'!DP73=13,13,IF('Vessel List A'!DP73=14,14,IF('Vessel List A'!DP73=15,15,IF('Vessel List A'!DP73=16,16,0)))))))))))))))))=0," ",VALUE(IF('Vessel List A'!DP73=1,1,IF('Vessel List A'!DP73=2,2,IF('Vessel List A'!DP73=3,3,IF('Vessel List A'!DP73=4,4,IF('Vessel List A'!DP73=5,5,IF('Vessel List A'!DP73=6,6,IF('Vessel List A'!DP73=7,7,IF('Vessel List A'!DP73=8,8,IF('Vessel List A'!DP73=9,9,IF('Vessel List A'!DP73=10,10,IF('Vessel List A'!DP73=11,11,IF('Vessel List A'!DP73=12,12,IF('Vessel List A'!DP73=13,13,IF('Vessel List A'!DP73=14,14,IF('Vessel List A'!DP73=15,15,IF('Vessel List A'!DP73=16,16,0))))))))))))))))))</f>
        <v xml:space="preserve"> </v>
      </c>
      <c r="BN74" s="154"/>
      <c r="BO74" s="158"/>
      <c r="BP74" s="390" t="str">
        <f t="shared" si="101"/>
        <v/>
      </c>
      <c r="BQ74" s="158"/>
      <c r="BR74" s="137"/>
      <c r="BS74" s="388" t="str">
        <f t="shared" si="102"/>
        <v/>
      </c>
      <c r="BT74" s="157" t="str">
        <f>IF(VALUE(IF('Vessel List A'!EC73=1,1,IF('Vessel List A'!EC73=2,2,IF('Vessel List A'!EC73=3,3,IF('Vessel List A'!EC73=4,4,IF('Vessel List A'!EC73=5,5,IF('Vessel List A'!EC73=6,6,IF('Vessel List A'!EC73=7,7,IF('Vessel List A'!EC73=8,8,IF('Vessel List A'!EC73=9,9,IF('Vessel List A'!EC73=10,10,IF('Vessel List A'!EC73=11,11,IF('Vessel List A'!EC73=12,12,IF('Vessel List A'!EC73=13,13,IF('Vessel List A'!EC73=14,14,IF('Vessel List A'!EC73=15,15,IF('Vessel List A'!EC73=16,16,0)))))))))))))))))=0," ",VALUE(IF('Vessel List A'!EC73=1,1,IF('Vessel List A'!EC73=2,2,IF('Vessel List A'!EC73=3,3,IF('Vessel List A'!EC73=4,4,IF('Vessel List A'!EC73=5,5,IF('Vessel List A'!EC73=6,6,IF('Vessel List A'!EC73=7,7,IF('Vessel List A'!EC73=8,8,IF('Vessel List A'!EC73=9,9,IF('Vessel List A'!EC73=10,10,IF('Vessel List A'!EC73=11,11,IF('Vessel List A'!EC73=12,12,IF('Vessel List A'!EC73=13,13,IF('Vessel List A'!EC73=14,14,IF('Vessel List A'!EC73=15,15,IF('Vessel List A'!EC73=16,16,0))))))))))))))))))</f>
        <v xml:space="preserve"> </v>
      </c>
      <c r="BU74" s="154"/>
      <c r="BV74" s="158"/>
      <c r="BW74" s="390" t="str">
        <f t="shared" si="103"/>
        <v/>
      </c>
      <c r="BX74" s="158"/>
      <c r="BY74" s="137"/>
      <c r="BZ74" s="388" t="str">
        <f t="shared" si="104"/>
        <v/>
      </c>
      <c r="CA74" s="157" t="str">
        <f>IF(VALUE(IF('Vessel List A'!EP73=1,1,IF('Vessel List A'!EP73=2,2,IF('Vessel List A'!EP73=3,3,IF('Vessel List A'!EP73=4,4,IF('Vessel List A'!EP73=5,5,IF('Vessel List A'!EP73=6,6,IF('Vessel List A'!EP73=7,7,IF('Vessel List A'!EP73=8,8,IF('Vessel List A'!EP73=9,9,IF('Vessel List A'!EP73=10,10,IF('Vessel List A'!EP73=11,11,IF('Vessel List A'!EP73=12,12,IF('Vessel List A'!EP73=13,13,IF('Vessel List A'!EP73=14,14,IF('Vessel List A'!EP73=15,15,IF('Vessel List A'!EP73=16,16,0)))))))))))))))))=0," ",VALUE(IF('Vessel List A'!EP73=1,1,IF('Vessel List A'!EP73=2,2,IF('Vessel List A'!EP73=3,3,IF('Vessel List A'!EP73=4,4,IF('Vessel List A'!EP73=5,5,IF('Vessel List A'!EP73=6,6,IF('Vessel List A'!EP73=7,7,IF('Vessel List A'!EP73=8,8,IF('Vessel List A'!EP73=9,9,IF('Vessel List A'!EP73=10,10,IF('Vessel List A'!EP73=11,11,IF('Vessel List A'!EP73=12,12,IF('Vessel List A'!EP73=13,13,IF('Vessel List A'!EP73=14,14,IF('Vessel List A'!EP73=15,15,IF('Vessel List A'!EP73=16,16,0))))))))))))))))))</f>
        <v xml:space="preserve"> </v>
      </c>
      <c r="CB74" s="154"/>
      <c r="CC74" s="158"/>
      <c r="CD74" s="390" t="str">
        <f t="shared" si="105"/>
        <v/>
      </c>
      <c r="CE74" s="158"/>
      <c r="CF74" s="137"/>
      <c r="CG74" s="388" t="str">
        <f t="shared" si="106"/>
        <v/>
      </c>
      <c r="CH74" s="157" t="str">
        <f>IF(VALUE(IF('Vessel List A'!FC73=1,1,IF('Vessel List A'!FC73=2,2,IF('Vessel List A'!FC73=3,3,IF('Vessel List A'!FC73=4,4,IF('Vessel List A'!FC73=5,5,IF('Vessel List A'!FC73=6,6,IF('Vessel List A'!FC73=7,7,IF('Vessel List A'!FC73=8,8,IF('Vessel List A'!FC73=9,9,IF('Vessel List A'!FC73=10,10,IF('Vessel List A'!FC73=11,11,IF('Vessel List A'!FC73=12,12,IF('Vessel List A'!FC73=13,13,IF('Vessel List A'!FC73=14,14,IF('Vessel List A'!FC73=15,15,IF('Vessel List A'!FC73=16,16,0)))))))))))))))))=0," ",VALUE(IF('Vessel List A'!FC73=1,1,IF('Vessel List A'!FC73=2,2,IF('Vessel List A'!FC73=3,3,IF('Vessel List A'!FC73=4,4,IF('Vessel List A'!FC73=5,5,IF('Vessel List A'!FC73=6,6,IF('Vessel List A'!FC73=7,7,IF('Vessel List A'!FC73=8,8,IF('Vessel List A'!FC73=9,9,IF('Vessel List A'!FC73=10,10,IF('Vessel List A'!FC73=11,11,IF('Vessel List A'!FC73=12,12,IF('Vessel List A'!FC73=13,13,IF('Vessel List A'!FC73=14,14,IF('Vessel List A'!FC73=15,15,IF('Vessel List A'!FC73=16,16,0))))))))))))))))))</f>
        <v xml:space="preserve"> </v>
      </c>
      <c r="CI74" s="154"/>
      <c r="CJ74" s="158"/>
      <c r="CK74" s="390" t="str">
        <f t="shared" si="107"/>
        <v/>
      </c>
      <c r="CL74" s="158"/>
      <c r="CM74" s="137"/>
      <c r="CN74" s="388" t="str">
        <f t="shared" si="108"/>
        <v/>
      </c>
      <c r="CO74" s="157" t="str">
        <f>IF(VALUE(IF('Vessel List A'!FP73=1,1,IF('Vessel List A'!FP73=2,2,IF('Vessel List A'!FP73=3,3,IF('Vessel List A'!FP73=4,4,IF('Vessel List A'!FP73=5,5,IF('Vessel List A'!FP73=6,6,IF('Vessel List A'!FP73=7,7,IF('Vessel List A'!FP73=8,8,IF('Vessel List A'!FP73=9,9,IF('Vessel List A'!FP73=10,10,IF('Vessel List A'!FP73=11,11,IF('Vessel List A'!FP73=12,12,IF('Vessel List A'!FP73=13,13,IF('Vessel List A'!FP73=14,14,IF('Vessel List A'!FP73=15,15,IF('Vessel List A'!FP73=16,16,0)))))))))))))))))=0," ",VALUE(IF('Vessel List A'!FP73=1,1,IF('Vessel List A'!FP73=2,2,IF('Vessel List A'!FP73=3,3,IF('Vessel List A'!FP73=4,4,IF('Vessel List A'!FP73=5,5,IF('Vessel List A'!FP73=6,6,IF('Vessel List A'!FP73=7,7,IF('Vessel List A'!FP73=8,8,IF('Vessel List A'!FP73=9,9,IF('Vessel List A'!FP73=10,10,IF('Vessel List A'!FP73=11,11,IF('Vessel List A'!FP73=12,12,IF('Vessel List A'!FP73=13,13,IF('Vessel List A'!FP73=14,14,IF('Vessel List A'!FP73=15,15,IF('Vessel List A'!FP73=16,16,0))))))))))))))))))</f>
        <v xml:space="preserve"> </v>
      </c>
      <c r="CP74" s="154"/>
      <c r="CQ74" s="158"/>
      <c r="CR74" s="390" t="str">
        <f t="shared" si="109"/>
        <v/>
      </c>
      <c r="CS74" s="158"/>
      <c r="CT74" s="137"/>
      <c r="CU74" s="388" t="str">
        <f t="shared" si="110"/>
        <v/>
      </c>
      <c r="CV74" s="157" t="str">
        <f>IF(VALUE(IF('Vessel List A'!GC73=1,1,IF('Vessel List A'!GC73=2,2,IF('Vessel List A'!GC73=3,3,IF('Vessel List A'!GC73=4,4,IF('Vessel List A'!GC73=5,5,IF('Vessel List A'!GC73=6,6,IF('Vessel List A'!GC73=7,7,IF('Vessel List A'!GC73=8,8,IF('Vessel List A'!GC73=9,9,IF('Vessel List A'!GC73=10,10,IF('Vessel List A'!GC73=11,11,IF('Vessel List A'!GC73=12,12,IF('Vessel List A'!GC73=13,13,IF('Vessel List A'!GC73=14,14,IF('Vessel List A'!GC73=15,15,IF('Vessel List A'!GC73=16,16,0)))))))))))))))))=0," ",VALUE(IF('Vessel List A'!GC73=1,1,IF('Vessel List A'!GC73=2,2,IF('Vessel List A'!GC73=3,3,IF('Vessel List A'!GC73=4,4,IF('Vessel List A'!GC73=5,5,IF('Vessel List A'!GC73=6,6,IF('Vessel List A'!GC73=7,7,IF('Vessel List A'!GC73=8,8,IF('Vessel List A'!GC73=9,9,IF('Vessel List A'!GC73=10,10,IF('Vessel List A'!GC73=11,11,IF('Vessel List A'!GC73=12,12,IF('Vessel List A'!GC73=13,13,IF('Vessel List A'!GC73=14,14,IF('Vessel List A'!GC73=15,15,IF('Vessel List A'!GC73=16,16,0))))))))))))))))))</f>
        <v xml:space="preserve"> </v>
      </c>
      <c r="CW74" s="154"/>
      <c r="CX74" s="158"/>
      <c r="CY74" s="390" t="str">
        <f t="shared" si="111"/>
        <v/>
      </c>
      <c r="CZ74" s="158"/>
      <c r="DA74" s="137"/>
      <c r="DB74" s="388" t="str">
        <f t="shared" si="112"/>
        <v/>
      </c>
      <c r="DC74" s="157" t="str">
        <f>IF(VALUE(IF('Vessel List A'!GP73=1,1,IF('Vessel List A'!GP73=2,2,IF('Vessel List A'!GP73=3,3,IF('Vessel List A'!GP73=4,4,IF('Vessel List A'!GP73=5,5,IF('Vessel List A'!GP73=6,6,IF('Vessel List A'!GP73=7,7,IF('Vessel List A'!GP73=8,8,IF('Vessel List A'!GP73=9,9,IF('Vessel List A'!GP73=10,10,IF('Vessel List A'!GP73=11,11,IF('Vessel List A'!GP73=12,12,IF('Vessel List A'!GP73=13,13,IF('Vessel List A'!GP73=14,14,IF('Vessel List A'!GP73=15,15,IF('Vessel List A'!GP73=16,16,0)))))))))))))))))=0," ",VALUE(IF('Vessel List A'!GP73=1,1,IF('Vessel List A'!GP73=2,2,IF('Vessel List A'!GP73=3,3,IF('Vessel List A'!GP73=4,4,IF('Vessel List A'!GP73=5,5,IF('Vessel List A'!GP73=6,6,IF('Vessel List A'!GP73=7,7,IF('Vessel List A'!GP73=8,8,IF('Vessel List A'!GP73=9,9,IF('Vessel List A'!GP73=10,10,IF('Vessel List A'!GP73=11,11,IF('Vessel List A'!GP73=12,12,IF('Vessel List A'!GP73=13,13,IF('Vessel List A'!GP73=14,14,IF('Vessel List A'!GP73=15,15,IF('Vessel List A'!GP73=16,16,0))))))))))))))))))</f>
        <v xml:space="preserve"> </v>
      </c>
      <c r="DD74" s="154"/>
      <c r="DE74" s="158"/>
      <c r="DF74" s="390" t="str">
        <f t="shared" si="113"/>
        <v/>
      </c>
      <c r="DG74" s="158"/>
      <c r="DH74" s="137"/>
      <c r="DI74" s="388" t="str">
        <f t="shared" si="114"/>
        <v/>
      </c>
      <c r="DJ74" s="157" t="str">
        <f>IF(VALUE(IF('Vessel List A'!HC73=1,1,IF('Vessel List A'!HC73=2,2,IF('Vessel List A'!HC73=3,3,IF('Vessel List A'!HC73=4,4,IF('Vessel List A'!HC73=5,5,IF('Vessel List A'!HC73=6,6,IF('Vessel List A'!HC73=7,7,IF('Vessel List A'!HC73=8,8,IF('Vessel List A'!HC73=9,9,IF('Vessel List A'!HC73=10,10,IF('Vessel List A'!HC73=11,11,IF('Vessel List A'!HC73=12,12,IF('Vessel List A'!HC73=13,13,IF('Vessel List A'!HC73=14,14,IF('Vessel List A'!HC73=15,15,IF('Vessel List A'!HC73=16,16,0)))))))))))))))))=0," ",VALUE(IF('Vessel List A'!HC73=1,1,IF('Vessel List A'!HC73=2,2,IF('Vessel List A'!HC73=3,3,IF('Vessel List A'!HC73=4,4,IF('Vessel List A'!HC73=5,5,IF('Vessel List A'!HC73=6,6,IF('Vessel List A'!HC73=7,7,IF('Vessel List A'!HC73=8,8,IF('Vessel List A'!HC73=9,9,IF('Vessel List A'!HC73=10,10,IF('Vessel List A'!HC73=11,11,IF('Vessel List A'!HC73=12,12,IF('Vessel List A'!HC73=13,13,IF('Vessel List A'!HC73=14,14,IF('Vessel List A'!HC73=15,15,IF('Vessel List A'!HC73=16,16,0))))))))))))))))))</f>
        <v xml:space="preserve"> </v>
      </c>
      <c r="DK74" s="154"/>
      <c r="DL74" s="158"/>
      <c r="DM74" s="390" t="str">
        <f t="shared" si="115"/>
        <v/>
      </c>
      <c r="DN74" s="158"/>
      <c r="DO74" s="137"/>
      <c r="DP74" s="388" t="str">
        <f t="shared" si="116"/>
        <v/>
      </c>
      <c r="DQ74" s="157" t="str">
        <f>IF(VALUE(IF('Vessel List A'!HP73=1,1,IF('Vessel List A'!HP73=2,2,IF('Vessel List A'!HP73=3,3,IF('Vessel List A'!HP73=4,4,IF('Vessel List A'!HP73=5,5,IF('Vessel List A'!HP73=6,6,IF('Vessel List A'!HP73=7,7,IF('Vessel List A'!HP73=8,8,IF('Vessel List A'!HP73=9,9,IF('Vessel List A'!HP73=10,10,IF('Vessel List A'!HP73=11,11,IF('Vessel List A'!HP73=12,12,IF('Vessel List A'!HP73=13,13,IF('Vessel List A'!HP73=14,14,IF('Vessel List A'!HP73=15,15,IF('Vessel List A'!HP73=16,16,0)))))))))))))))))=0," ",VALUE(IF('Vessel List A'!HP73=1,1,IF('Vessel List A'!HP73=2,2,IF('Vessel List A'!HP73=3,3,IF('Vessel List A'!HP73=4,4,IF('Vessel List A'!HP73=5,5,IF('Vessel List A'!HP73=6,6,IF('Vessel List A'!HP73=7,7,IF('Vessel List A'!HP73=8,8,IF('Vessel List A'!HP73=9,9,IF('Vessel List A'!HP73=10,10,IF('Vessel List A'!HP73=11,11,IF('Vessel List A'!HP73=12,12,IF('Vessel List A'!HP73=13,13,IF('Vessel List A'!HP73=14,14,IF('Vessel List A'!HP73=15,15,IF('Vessel List A'!HP73=16,16,0))))))))))))))))))</f>
        <v xml:space="preserve"> </v>
      </c>
      <c r="DR74" s="154"/>
      <c r="DS74" s="158"/>
      <c r="DT74" s="390" t="str">
        <f t="shared" si="117"/>
        <v/>
      </c>
      <c r="DU74" s="158"/>
      <c r="DV74" s="137"/>
      <c r="DW74" s="388" t="str">
        <f t="shared" si="118"/>
        <v/>
      </c>
      <c r="DX74" s="157" t="str">
        <f>IF(VALUE(IF('Vessel List A'!IC73=1,1,IF('Vessel List A'!IC73=2,2,IF('Vessel List A'!IC73=3,3,IF('Vessel List A'!IC73=4,4,IF('Vessel List A'!IC73=5,5,IF('Vessel List A'!IC73=6,6,IF('Vessel List A'!IC73=7,7,IF('Vessel List A'!IC73=8,8,IF('Vessel List A'!IC73=9,9,IF('Vessel List A'!IC73=10,10,IF('Vessel List A'!IC73=11,11,IF('Vessel List A'!IC73=12,12,IF('Vessel List A'!IC73=13,13,IF('Vessel List A'!IC73=14,14,IF('Vessel List A'!IC73=15,15,IF('Vessel List A'!IC73=16,16,0)))))))))))))))))=0," ",VALUE(IF('Vessel List A'!IC73=1,1,IF('Vessel List A'!IC73=2,2,IF('Vessel List A'!IC73=3,3,IF('Vessel List A'!IC73=4,4,IF('Vessel List A'!IC73=5,5,IF('Vessel List A'!IC73=6,6,IF('Vessel List A'!IC73=7,7,IF('Vessel List A'!IC73=8,8,IF('Vessel List A'!IC73=9,9,IF('Vessel List A'!IC73=10,10,IF('Vessel List A'!IC73=11,11,IF('Vessel List A'!IC73=12,12,IF('Vessel List A'!IC73=13,13,IF('Vessel List A'!IC73=14,14,IF('Vessel List A'!IC73=15,15,IF('Vessel List A'!IC73=16,16,0))))))))))))))))))</f>
        <v xml:space="preserve"> </v>
      </c>
      <c r="DY74" s="154"/>
      <c r="DZ74" s="158"/>
      <c r="EA74" s="390" t="str">
        <f t="shared" si="119"/>
        <v/>
      </c>
      <c r="EB74" s="158"/>
      <c r="EC74" s="137"/>
      <c r="ED74" s="388" t="str">
        <f t="shared" si="120"/>
        <v/>
      </c>
      <c r="EE74" s="157" t="str">
        <f>IF(VALUE(IF('Vessel List A'!IP73=1,1,IF('Vessel List A'!IP73=2,2,IF('Vessel List A'!IP73=3,3,IF('Vessel List A'!IP73=4,4,IF('Vessel List A'!IP73=5,5,IF('Vessel List A'!IP73=6,6,IF('Vessel List A'!IP73=7,7,IF('Vessel List A'!IP73=8,8,IF('Vessel List A'!IP73=9,9,IF('Vessel List A'!IP73=10,10,IF('Vessel List A'!IP73=11,11,IF('Vessel List A'!IP73=12,12,IF('Vessel List A'!IP73=13,13,IF('Vessel List A'!IP73=14,14,IF('Vessel List A'!IP73=15,15,IF('Vessel List A'!IP73=16,16,0)))))))))))))))))=0," ",VALUE(IF('Vessel List A'!IP73=1,1,IF('Vessel List A'!IP73=2,2,IF('Vessel List A'!IP73=3,3,IF('Vessel List A'!IP73=4,4,IF('Vessel List A'!IP73=5,5,IF('Vessel List A'!IP73=6,6,IF('Vessel List A'!IP73=7,7,IF('Vessel List A'!IP73=8,8,IF('Vessel List A'!IP73=9,9,IF('Vessel List A'!IP73=10,10,IF('Vessel List A'!IP73=11,11,IF('Vessel List A'!IP73=12,12,IF('Vessel List A'!IP73=13,13,IF('Vessel List A'!IP73=14,14,IF('Vessel List A'!IP73=15,15,IF('Vessel List A'!IP73=16,16,0))))))))))))))))))</f>
        <v xml:space="preserve"> </v>
      </c>
      <c r="EF74" s="154"/>
      <c r="EG74" s="158"/>
      <c r="EH74" s="390" t="str">
        <f t="shared" si="121"/>
        <v/>
      </c>
      <c r="EI74" s="158"/>
      <c r="EJ74" s="137"/>
      <c r="EK74" s="397" t="str">
        <f t="shared" si="122"/>
        <v/>
      </c>
      <c r="EL74" s="144"/>
      <c r="EM74" s="157" t="str">
        <f>IF(VALUE(IF('Vessel List B'!C73=1,1,IF('Vessel List B'!C73=2,2,IF('Vessel List B'!C73=3,3,IF('Vessel List B'!C73=4,4,IF('Vessel List B'!C73=5,5,IF('Vessel List B'!C73=6,6,IF('Vessel List B'!C73=7,7,IF('Vessel List B'!C73=8,8,IF('Vessel List B'!C73=9,9,IF('Vessel List B'!C73=10,10,IF('Vessel List B'!C73=11,11,IF('Vessel List B'!C73=12,12,IF('Vessel List B'!C73=13,13,IF('Vessel List B'!C73=14,14,IF('Vessel List B'!C73=15,15,IF('Vessel List B'!C73=16,16,0)))))))))))))))))=0," ",VALUE(IF('Vessel List B'!C73=1,1,IF('Vessel List B'!C73=2,2,IF('Vessel List B'!C73=3,3,IF('Vessel List B'!C73=4,4,IF('Vessel List B'!C73=5,5,IF('Vessel List B'!C73=6,6,IF('Vessel List B'!C73=7,7,IF('Vessel List B'!C73=8,8,IF('Vessel List B'!C73=9,9,IF('Vessel List B'!C73=10,10,IF('Vessel List B'!C73=11,11,IF('Vessel List B'!C73=12,12,IF('Vessel List B'!C73=13,13,IF('Vessel List B'!C73=14,14,IF('Vessel List B'!C73=15,15,IF('Vessel List B'!C73=16,16,0))))))))))))))))))</f>
        <v xml:space="preserve"> </v>
      </c>
      <c r="EN74" s="154"/>
      <c r="EO74" s="158"/>
      <c r="EP74" s="390" t="str">
        <f t="shared" si="123"/>
        <v/>
      </c>
      <c r="EQ74" s="158"/>
      <c r="ER74" s="137"/>
      <c r="ES74" s="388" t="str">
        <f t="shared" si="124"/>
        <v/>
      </c>
      <c r="ET74" s="157" t="str">
        <f>IF(VALUE(IF('Vessel List B'!P73=1,1,IF('Vessel List B'!P73=2,2,IF('Vessel List B'!P73=3,3,IF('Vessel List B'!P73=4,4,IF('Vessel List B'!P73=5,5,IF('Vessel List B'!P73=6,6,IF('Vessel List B'!P73=7,7,IF('Vessel List B'!P73=8,8,IF('Vessel List B'!P73=9,9,IF('Vessel List B'!P73=10,10,IF('Vessel List B'!P73=11,11,IF('Vessel List B'!P73=12,12,IF('Vessel List B'!P73=13,13,IF('Vessel List B'!P73=14,14,IF('Vessel List B'!P73=15,15,IF('Vessel List B'!P73=16,16,0)))))))))))))))))=0," ",VALUE(IF('Vessel List B'!P73=1,1,IF('Vessel List B'!P73=2,2,IF('Vessel List B'!P73=3,3,IF('Vessel List B'!P73=4,4,IF('Vessel List B'!P73=5,5,IF('Vessel List B'!P73=6,6,IF('Vessel List B'!P73=7,7,IF('Vessel List B'!P73=8,8,IF('Vessel List B'!P73=9,9,IF('Vessel List B'!P73=10,10,IF('Vessel List B'!P73=11,11,IF('Vessel List B'!P73=12,12,IF('Vessel List B'!P73=13,13,IF('Vessel List B'!P73=14,14,IF('Vessel List B'!P73=15,15,IF('Vessel List B'!P73=16,16,0))))))))))))))))))</f>
        <v xml:space="preserve"> </v>
      </c>
      <c r="EU74" s="154"/>
      <c r="EV74" s="158"/>
      <c r="EW74" s="390" t="str">
        <f t="shared" si="125"/>
        <v/>
      </c>
      <c r="EX74" s="158"/>
      <c r="EY74" s="137"/>
      <c r="EZ74" s="388" t="str">
        <f t="shared" si="126"/>
        <v/>
      </c>
      <c r="FA74" s="157" t="str">
        <f>IF(VALUE(IF('Vessel List B'!AC73=1,1,IF('Vessel List B'!AC73=2,2,IF('Vessel List B'!AC73=3,3,IF('Vessel List B'!AC73=4,4,IF('Vessel List B'!AC73=5,5,IF('Vessel List B'!AC73=6,6,IF('Vessel List B'!AC73=7,7,IF('Vessel List B'!AC73=8,8,IF('Vessel List B'!AC73=9,9,IF('Vessel List B'!AC73=10,10,IF('Vessel List B'!AC73=11,11,IF('Vessel List B'!AC73=12,12,IF('Vessel List B'!AC73=13,13,IF('Vessel List B'!AC73=14,14,IF('Vessel List B'!AC73=15,15,IF('Vessel List B'!AC73=16,16,0)))))))))))))))))=0," ",VALUE(IF('Vessel List B'!AC73=1,1,IF('Vessel List B'!AC73=2,2,IF('Vessel List B'!AC73=3,3,IF('Vessel List B'!AC73=4,4,IF('Vessel List B'!AC73=5,5,IF('Vessel List B'!AC73=6,6,IF('Vessel List B'!AC73=7,7,IF('Vessel List B'!AC73=8,8,IF('Vessel List B'!AC73=9,9,IF('Vessel List B'!AC73=10,10,IF('Vessel List B'!AC73=11,11,IF('Vessel List B'!AC73=12,12,IF('Vessel List B'!AC73=13,13,IF('Vessel List B'!AC73=14,14,IF('Vessel List B'!AC73=15,15,IF('Vessel List B'!AC73=16,16,0))))))))))))))))))</f>
        <v xml:space="preserve"> </v>
      </c>
      <c r="FB74" s="154"/>
      <c r="FC74" s="158"/>
      <c r="FD74" s="390" t="str">
        <f t="shared" si="127"/>
        <v/>
      </c>
      <c r="FE74" s="158"/>
      <c r="FF74" s="137"/>
      <c r="FG74" s="388" t="str">
        <f t="shared" si="128"/>
        <v/>
      </c>
      <c r="FH74" s="157" t="str">
        <f>IF(VALUE(IF('Vessel List B'!AP73=1,1,IF('Vessel List B'!AP73=2,2,IF('Vessel List B'!AP73=3,3,IF('Vessel List B'!AP73=4,4,IF('Vessel List B'!AP73=5,5,IF('Vessel List B'!AP73=6,6,IF('Vessel List B'!AP73=7,7,IF('Vessel List B'!AP73=8,8,IF('Vessel List B'!AP73=9,9,IF('Vessel List B'!AP73=10,10,IF('Vessel List B'!AP73=11,11,IF('Vessel List B'!AP73=12,12,IF('Vessel List B'!AP73=13,13,IF('Vessel List B'!AP73=14,14,IF('Vessel List B'!AP73=15,15,IF('Vessel List B'!AP73=16,16,0)))))))))))))))))=0," ",VALUE(IF('Vessel List B'!AP73=1,1,IF('Vessel List B'!AP73=2,2,IF('Vessel List B'!AP73=3,3,IF('Vessel List B'!AP73=4,4,IF('Vessel List B'!AP73=5,5,IF('Vessel List B'!AP73=6,6,IF('Vessel List B'!AP73=7,7,IF('Vessel List B'!AP73=8,8,IF('Vessel List B'!AP73=9,9,IF('Vessel List B'!AP73=10,10,IF('Vessel List B'!AP73=11,11,IF('Vessel List B'!AP73=12,12,IF('Vessel List B'!AP73=13,13,IF('Vessel List B'!AP73=14,14,IF('Vessel List B'!AP73=15,15,IF('Vessel List B'!AP73=16,16,0))))))))))))))))))</f>
        <v xml:space="preserve"> </v>
      </c>
      <c r="FI74" s="154"/>
      <c r="FJ74" s="158"/>
      <c r="FK74" s="390" t="str">
        <f t="shared" si="129"/>
        <v/>
      </c>
      <c r="FL74" s="158"/>
      <c r="FM74" s="137"/>
      <c r="FN74" s="388" t="str">
        <f t="shared" si="130"/>
        <v/>
      </c>
      <c r="FO74" s="157" t="str">
        <f>IF(VALUE(IF('Vessel List B'!BC73=1,1,IF('Vessel List B'!BC73=2,2,IF('Vessel List B'!BC73=3,3,IF('Vessel List B'!BC73=4,4,IF('Vessel List B'!BC73=5,5,IF('Vessel List B'!BC73=6,6,IF('Vessel List B'!BC73=7,7,IF('Vessel List B'!BC73=8,8,IF('Vessel List B'!BC73=9,9,IF('Vessel List B'!BC73=10,10,IF('Vessel List B'!BC73=11,11,IF('Vessel List B'!BC73=12,12,IF('Vessel List B'!BC73=13,13,IF('Vessel List B'!BC73=14,14,IF('Vessel List B'!BC73=15,15,IF('Vessel List B'!BC73=16,16,0)))))))))))))))))=0," ",VALUE(IF('Vessel List B'!BC73=1,1,IF('Vessel List B'!BC73=2,2,IF('Vessel List B'!BC73=3,3,IF('Vessel List B'!BC73=4,4,IF('Vessel List B'!BC73=5,5,IF('Vessel List B'!BC73=6,6,IF('Vessel List B'!BC73=7,7,IF('Vessel List B'!BC73=8,8,IF('Vessel List B'!BC73=9,9,IF('Vessel List B'!BC73=10,10,IF('Vessel List B'!BC73=11,11,IF('Vessel List B'!BC73=12,12,IF('Vessel List B'!BC73=13,13,IF('Vessel List B'!BC73=14,14,IF('Vessel List B'!BC73=15,15,IF('Vessel List B'!BC73=16,16,0))))))))))))))))))</f>
        <v xml:space="preserve"> </v>
      </c>
      <c r="FP74" s="154"/>
      <c r="FQ74" s="158"/>
      <c r="FR74" s="390" t="str">
        <f t="shared" si="131"/>
        <v/>
      </c>
      <c r="FS74" s="158"/>
      <c r="FT74" s="137"/>
      <c r="FU74" s="388" t="str">
        <f t="shared" si="132"/>
        <v/>
      </c>
      <c r="FV74" s="157" t="str">
        <f>IF(VALUE(IF('Vessel List B'!BP73=1,1,IF('Vessel List B'!BP73=2,2,IF('Vessel List B'!BP73=3,3,IF('Vessel List B'!BP73=4,4,IF('Vessel List B'!BP73=5,5,IF('Vessel List B'!BP73=6,6,IF('Vessel List B'!BP73=7,7,IF('Vessel List B'!BP73=8,8,IF('Vessel List B'!BP73=9,9,IF('Vessel List B'!BP73=10,10,IF('Vessel List B'!BP73=11,11,IF('Vessel List B'!BP73=12,12,IF('Vessel List B'!BP73=13,13,IF('Vessel List B'!BP73=14,14,IF('Vessel List B'!BP73=15,15,IF('Vessel List B'!BP73=16,16,0)))))))))))))))))=0," ",VALUE(IF('Vessel List B'!BP73=1,1,IF('Vessel List B'!BP73=2,2,IF('Vessel List B'!BP73=3,3,IF('Vessel List B'!BP73=4,4,IF('Vessel List B'!BP73=5,5,IF('Vessel List B'!BP73=6,6,IF('Vessel List B'!BP73=7,7,IF('Vessel List B'!BP73=8,8,IF('Vessel List B'!BP73=9,9,IF('Vessel List B'!BP73=10,10,IF('Vessel List B'!BP73=11,11,IF('Vessel List B'!BP73=12,12,IF('Vessel List B'!BP73=13,13,IF('Vessel List B'!BP73=14,14,IF('Vessel List B'!BP73=15,15,IF('Vessel List B'!BP73=16,16,0))))))))))))))))))</f>
        <v xml:space="preserve"> </v>
      </c>
      <c r="FW74" s="154"/>
      <c r="FX74" s="158"/>
      <c r="FY74" s="390" t="str">
        <f t="shared" si="133"/>
        <v/>
      </c>
      <c r="FZ74" s="158"/>
      <c r="GA74" s="137"/>
      <c r="GB74" s="388" t="str">
        <f t="shared" si="134"/>
        <v/>
      </c>
      <c r="GC74" s="157" t="str">
        <f>IF(VALUE(IF('Vessel List B'!CC73=1,1,IF('Vessel List B'!CC73=2,2,IF('Vessel List B'!CC73=3,3,IF('Vessel List B'!CC73=4,4,IF('Vessel List B'!CC73=5,5,IF('Vessel List B'!CC73=6,6,IF('Vessel List B'!CC73=7,7,IF('Vessel List B'!CC73=8,8,IF('Vessel List B'!CC73=9,9,IF('Vessel List B'!CC73=10,10,IF('Vessel List B'!CC73=11,11,IF('Vessel List B'!CC73=12,12,IF('Vessel List B'!CC73=13,13,IF('Vessel List B'!CC73=14,14,IF('Vessel List B'!CC73=15,15,IF('Vessel List B'!CC73=16,16,0)))))))))))))))))=0," ",VALUE(IF('Vessel List B'!CC73=1,1,IF('Vessel List B'!CC73=2,2,IF('Vessel List B'!CC73=3,3,IF('Vessel List B'!CC73=4,4,IF('Vessel List B'!CC73=5,5,IF('Vessel List B'!CC73=6,6,IF('Vessel List B'!CC73=7,7,IF('Vessel List B'!CC73=8,8,IF('Vessel List B'!CC73=9,9,IF('Vessel List B'!CC73=10,10,IF('Vessel List B'!CC73=11,11,IF('Vessel List B'!CC73=12,12,IF('Vessel List B'!CC73=13,13,IF('Vessel List B'!CC73=14,14,IF('Vessel List B'!CC73=15,15,IF('Vessel List B'!CC73=16,16,0))))))))))))))))))</f>
        <v xml:space="preserve"> </v>
      </c>
      <c r="GD74" s="154"/>
      <c r="GE74" s="158"/>
      <c r="GF74" s="390" t="str">
        <f t="shared" si="135"/>
        <v/>
      </c>
      <c r="GG74" s="158"/>
      <c r="GH74" s="137"/>
      <c r="GI74" s="388" t="str">
        <f t="shared" si="136"/>
        <v/>
      </c>
      <c r="GJ74" s="157" t="str">
        <f>IF(VALUE(IF('Vessel List B'!CP73=1,1,IF('Vessel List B'!CP73=2,2,IF('Vessel List B'!CP73=3,3,IF('Vessel List B'!CP73=4,4,IF('Vessel List B'!CP73=5,5,IF('Vessel List B'!CP73=6,6,IF('Vessel List B'!CP73=7,7,IF('Vessel List B'!CP73=8,8,IF('Vessel List B'!CP73=9,9,IF('Vessel List B'!CP73=10,10,IF('Vessel List B'!CP73=11,11,IF('Vessel List B'!CP73=12,12,IF('Vessel List B'!CP73=13,13,IF('Vessel List B'!CP73=14,14,IF('Vessel List B'!CP73=15,15,IF('Vessel List B'!CP73=16,16,0)))))))))))))))))=0," ",VALUE(IF('Vessel List B'!CP73=1,1,IF('Vessel List B'!CP73=2,2,IF('Vessel List B'!CP73=3,3,IF('Vessel List B'!CP73=4,4,IF('Vessel List B'!CP73=5,5,IF('Vessel List B'!CP73=6,6,IF('Vessel List B'!CP73=7,7,IF('Vessel List B'!CP73=8,8,IF('Vessel List B'!CP73=9,9,IF('Vessel List B'!CP73=10,10,IF('Vessel List B'!CP73=11,11,IF('Vessel List B'!CP73=12,12,IF('Vessel List B'!CP73=13,13,IF('Vessel List B'!CP73=14,14,IF('Vessel List B'!CP73=15,15,IF('Vessel List B'!CP73=16,16,0))))))))))))))))))</f>
        <v xml:space="preserve"> </v>
      </c>
      <c r="GK74" s="154"/>
      <c r="GL74" s="158"/>
      <c r="GM74" s="390" t="str">
        <f t="shared" si="137"/>
        <v/>
      </c>
      <c r="GN74" s="158"/>
      <c r="GO74" s="137"/>
      <c r="GP74" s="388" t="str">
        <f t="shared" si="138"/>
        <v/>
      </c>
      <c r="GQ74" s="157" t="str">
        <f>IF(VALUE(IF('Vessel List B'!DC73=1,1,IF('Vessel List B'!DC73=2,2,IF('Vessel List B'!DC73=3,3,IF('Vessel List B'!DC73=4,4,IF('Vessel List B'!DC73=5,5,IF('Vessel List B'!DC73=6,6,IF('Vessel List B'!DC73=7,7,IF('Vessel List B'!DC73=8,8,IF('Vessel List B'!DC73=9,9,IF('Vessel List B'!DC73=10,10,IF('Vessel List B'!DC73=11,11,IF('Vessel List B'!DC73=12,12,IF('Vessel List B'!DC73=13,13,IF('Vessel List B'!DC73=14,14,IF('Vessel List B'!DC73=15,15,IF('Vessel List B'!DC73=16,16,0)))))))))))))))))=0," ",VALUE(IF('Vessel List B'!DC73=1,1,IF('Vessel List B'!DC73=2,2,IF('Vessel List B'!DC73=3,3,IF('Vessel List B'!DC73=4,4,IF('Vessel List B'!DC73=5,5,IF('Vessel List B'!DC73=6,6,IF('Vessel List B'!DC73=7,7,IF('Vessel List B'!DC73=8,8,IF('Vessel List B'!DC73=9,9,IF('Vessel List B'!DC73=10,10,IF('Vessel List B'!DC73=11,11,IF('Vessel List B'!DC73=12,12,IF('Vessel List B'!DC73=13,13,IF('Vessel List B'!DC73=14,14,IF('Vessel List B'!DC73=15,15,IF('Vessel List B'!DC73=16,16,0))))))))))))))))))</f>
        <v xml:space="preserve"> </v>
      </c>
      <c r="GR74" s="154"/>
      <c r="GS74" s="158"/>
      <c r="GT74" s="390" t="str">
        <f t="shared" si="139"/>
        <v/>
      </c>
      <c r="GU74" s="158"/>
      <c r="GV74" s="137"/>
      <c r="GW74" s="388" t="str">
        <f t="shared" si="140"/>
        <v/>
      </c>
      <c r="GX74" s="157" t="str">
        <f>IF(VALUE(IF('Vessel List B'!DP73=1,1,IF('Vessel List B'!DP73=2,2,IF('Vessel List B'!DP73=3,3,IF('Vessel List B'!DP73=4,4,IF('Vessel List B'!DP73=5,5,IF('Vessel List B'!DP73=6,6,IF('Vessel List B'!DP73=7,7,IF('Vessel List B'!DP73=8,8,IF('Vessel List B'!DP73=9,9,IF('Vessel List B'!DP73=10,10,IF('Vessel List B'!DP73=11,11,IF('Vessel List B'!DP73=12,12,IF('Vessel List B'!DP73=13,13,IF('Vessel List B'!DP73=14,14,IF('Vessel List B'!DP73=15,15,IF('Vessel List B'!DP73=16,16,0)))))))))))))))))=0," ",VALUE(IF('Vessel List B'!DP73=1,1,IF('Vessel List B'!DP73=2,2,IF('Vessel List B'!DP73=3,3,IF('Vessel List B'!DP73=4,4,IF('Vessel List B'!DP73=5,5,IF('Vessel List B'!DP73=6,6,IF('Vessel List B'!DP73=7,7,IF('Vessel List B'!DP73=8,8,IF('Vessel List B'!DP73=9,9,IF('Vessel List B'!DP73=10,10,IF('Vessel List B'!DP73=11,11,IF('Vessel List B'!DP73=12,12,IF('Vessel List B'!DP73=13,13,IF('Vessel List B'!DP73=14,14,IF('Vessel List B'!DP73=15,15,IF('Vessel List B'!DP73=16,16,0))))))))))))))))))</f>
        <v xml:space="preserve"> </v>
      </c>
      <c r="GY74" s="154"/>
      <c r="GZ74" s="158"/>
      <c r="HA74" s="390" t="str">
        <f t="shared" si="141"/>
        <v/>
      </c>
      <c r="HB74" s="158"/>
      <c r="HC74" s="137"/>
      <c r="HD74" s="388" t="str">
        <f t="shared" si="142"/>
        <v/>
      </c>
      <c r="HE74" s="157" t="str">
        <f>IF(VALUE(IF('Vessel List B'!EC73=1,1,IF('Vessel List B'!EC73=2,2,IF('Vessel List B'!EC73=3,3,IF('Vessel List B'!EC73=4,4,IF('Vessel List B'!EC73=5,5,IF('Vessel List B'!EC73=6,6,IF('Vessel List B'!EC73=7,7,IF('Vessel List B'!EC73=8,8,IF('Vessel List B'!EC73=9,9,IF('Vessel List B'!EC73=10,10,IF('Vessel List B'!EC73=11,11,IF('Vessel List B'!EC73=12,12,IF('Vessel List B'!EC73=13,13,IF('Vessel List B'!EC73=14,14,IF('Vessel List B'!EC73=15,15,IF('Vessel List B'!EC73=16,16,0)))))))))))))))))=0," ",VALUE(IF('Vessel List B'!EC73=1,1,IF('Vessel List B'!EC73=2,2,IF('Vessel List B'!EC73=3,3,IF('Vessel List B'!EC73=4,4,IF('Vessel List B'!EC73=5,5,IF('Vessel List B'!EC73=6,6,IF('Vessel List B'!EC73=7,7,IF('Vessel List B'!EC73=8,8,IF('Vessel List B'!EC73=9,9,IF('Vessel List B'!EC73=10,10,IF('Vessel List B'!EC73=11,11,IF('Vessel List B'!EC73=12,12,IF('Vessel List B'!EC73=13,13,IF('Vessel List B'!EC73=14,14,IF('Vessel List B'!EC73=15,15,IF('Vessel List B'!EC73=16,16,0))))))))))))))))))</f>
        <v xml:space="preserve"> </v>
      </c>
      <c r="HF74" s="154"/>
      <c r="HG74" s="158"/>
      <c r="HH74" s="390" t="str">
        <f t="shared" si="143"/>
        <v/>
      </c>
      <c r="HI74" s="158"/>
      <c r="HJ74" s="137"/>
      <c r="HK74" s="388" t="str">
        <f t="shared" si="144"/>
        <v/>
      </c>
      <c r="HL74" s="157" t="str">
        <f>IF(VALUE(IF('Vessel List B'!EP73=1,1,IF('Vessel List B'!EP73=2,2,IF('Vessel List B'!EP73=3,3,IF('Vessel List B'!EP73=4,4,IF('Vessel List B'!EP73=5,5,IF('Vessel List B'!EP73=6,6,IF('Vessel List B'!EP73=7,7,IF('Vessel List B'!EP73=8,8,IF('Vessel List B'!EP73=9,9,IF('Vessel List B'!EP73=10,10,IF('Vessel List B'!EP73=11,11,IF('Vessel List B'!EP73=12,12,IF('Vessel List B'!EP73=13,13,IF('Vessel List B'!EP73=14,14,IF('Vessel List B'!EP73=15,15,IF('Vessel List B'!EP73=16,16,0)))))))))))))))))=0," ",VALUE(IF('Vessel List B'!EP73=1,1,IF('Vessel List B'!EP73=2,2,IF('Vessel List B'!EP73=3,3,IF('Vessel List B'!EP73=4,4,IF('Vessel List B'!EP73=5,5,IF('Vessel List B'!EP73=6,6,IF('Vessel List B'!EP73=7,7,IF('Vessel List B'!EP73=8,8,IF('Vessel List B'!EP73=9,9,IF('Vessel List B'!EP73=10,10,IF('Vessel List B'!EP73=11,11,IF('Vessel List B'!EP73=12,12,IF('Vessel List B'!EP73=13,13,IF('Vessel List B'!EP73=14,14,IF('Vessel List B'!EP73=15,15,IF('Vessel List B'!EP73=16,16,0))))))))))))))))))</f>
        <v xml:space="preserve"> </v>
      </c>
      <c r="HM74" s="154"/>
      <c r="HN74" s="158"/>
      <c r="HO74" s="390" t="str">
        <f t="shared" si="145"/>
        <v/>
      </c>
      <c r="HP74" s="158"/>
      <c r="HQ74" s="137"/>
      <c r="HR74" s="388" t="str">
        <f t="shared" si="146"/>
        <v/>
      </c>
      <c r="HS74" s="157" t="str">
        <f>IF(VALUE(IF('Vessel List B'!FC73=1,1,IF('Vessel List B'!FC73=2,2,IF('Vessel List B'!FC73=3,3,IF('Vessel List B'!FC73=4,4,IF('Vessel List B'!FC73=5,5,IF('Vessel List B'!FC73=6,6,IF('Vessel List B'!FC73=7,7,IF('Vessel List B'!FC73=8,8,IF('Vessel List B'!FC73=9,9,IF('Vessel List B'!FC73=10,10,IF('Vessel List B'!FC73=11,11,IF('Vessel List B'!FC73=12,12,IF('Vessel List B'!FC73=13,13,IF('Vessel List B'!FC73=14,14,IF('Vessel List B'!FC73=15,15,IF('Vessel List B'!FC73=16,16,0)))))))))))))))))=0," ",VALUE(IF('Vessel List B'!FC73=1,1,IF('Vessel List B'!FC73=2,2,IF('Vessel List B'!FC73=3,3,IF('Vessel List B'!FC73=4,4,IF('Vessel List B'!FC73=5,5,IF('Vessel List B'!FC73=6,6,IF('Vessel List B'!FC73=7,7,IF('Vessel List B'!FC73=8,8,IF('Vessel List B'!FC73=9,9,IF('Vessel List B'!FC73=10,10,IF('Vessel List B'!FC73=11,11,IF('Vessel List B'!FC73=12,12,IF('Vessel List B'!FC73=13,13,IF('Vessel List B'!FC73=14,14,IF('Vessel List B'!FC73=15,15,IF('Vessel List B'!FC73=16,16,0))))))))))))))))))</f>
        <v xml:space="preserve"> </v>
      </c>
      <c r="HT74" s="154"/>
      <c r="HU74" s="158"/>
      <c r="HV74" s="390" t="str">
        <f t="shared" si="147"/>
        <v/>
      </c>
      <c r="HW74" s="158"/>
      <c r="HX74" s="137"/>
      <c r="HY74" s="388" t="str">
        <f t="shared" si="148"/>
        <v/>
      </c>
      <c r="HZ74" s="157" t="str">
        <f>IF(VALUE(IF('Vessel List B'!FP73=1,1,IF('Vessel List B'!FP73=2,2,IF('Vessel List B'!FP73=3,3,IF('Vessel List B'!FP73=4,4,IF('Vessel List B'!FP73=5,5,IF('Vessel List B'!FP73=6,6,IF('Vessel List B'!FP73=7,7,IF('Vessel List B'!FP73=8,8,IF('Vessel List B'!FP73=9,9,IF('Vessel List B'!FP73=10,10,IF('Vessel List B'!FP73=11,11,IF('Vessel List B'!FP73=12,12,IF('Vessel List B'!FP73=13,13,IF('Vessel List B'!FP73=14,14,IF('Vessel List B'!FP73=15,15,IF('Vessel List B'!FP73=16,16,0)))))))))))))))))=0," ",VALUE(IF('Vessel List B'!FP73=1,1,IF('Vessel List B'!FP73=2,2,IF('Vessel List B'!FP73=3,3,IF('Vessel List B'!FP73=4,4,IF('Vessel List B'!FP73=5,5,IF('Vessel List B'!FP73=6,6,IF('Vessel List B'!FP73=7,7,IF('Vessel List B'!FP73=8,8,IF('Vessel List B'!FP73=9,9,IF('Vessel List B'!FP73=10,10,IF('Vessel List B'!FP73=11,11,IF('Vessel List B'!FP73=12,12,IF('Vessel List B'!FP73=13,13,IF('Vessel List B'!FP73=14,14,IF('Vessel List B'!FP73=15,15,IF('Vessel List B'!FP73=16,16,0))))))))))))))))))</f>
        <v xml:space="preserve"> </v>
      </c>
      <c r="IA74" s="154"/>
      <c r="IB74" s="158"/>
      <c r="IC74" s="390" t="str">
        <f t="shared" si="149"/>
        <v/>
      </c>
      <c r="ID74" s="158"/>
      <c r="IE74" s="137"/>
      <c r="IF74" s="388" t="str">
        <f t="shared" si="150"/>
        <v/>
      </c>
      <c r="IG74" s="157" t="str">
        <f>IF(VALUE(IF('Vessel List B'!GC73=1,1,IF('Vessel List B'!GC73=2,2,IF('Vessel List B'!GC73=3,3,IF('Vessel List B'!GC73=4,4,IF('Vessel List B'!GC73=5,5,IF('Vessel List B'!GC73=6,6,IF('Vessel List B'!GC73=7,7,IF('Vessel List B'!GC73=8,8,IF('Vessel List B'!GC73=9,9,IF('Vessel List B'!GC73=10,10,IF('Vessel List B'!GC73=11,11,IF('Vessel List B'!GC73=12,12,IF('Vessel List B'!GC73=13,13,IF('Vessel List B'!GC73=14,14,IF('Vessel List B'!GC73=15,15,IF('Vessel List B'!GC73=16,16,0)))))))))))))))))=0," ",VALUE(IF('Vessel List B'!GC73=1,1,IF('Vessel List B'!GC73=2,2,IF('Vessel List B'!GC73=3,3,IF('Vessel List B'!GC73=4,4,IF('Vessel List B'!GC73=5,5,IF('Vessel List B'!GC73=6,6,IF('Vessel List B'!GC73=7,7,IF('Vessel List B'!GC73=8,8,IF('Vessel List B'!GC73=9,9,IF('Vessel List B'!GC73=10,10,IF('Vessel List B'!GC73=11,11,IF('Vessel List B'!GC73=12,12,IF('Vessel List B'!GC73=13,13,IF('Vessel List B'!GC73=14,14,IF('Vessel List B'!GC73=15,15,IF('Vessel List B'!GC73=16,16,0))))))))))))))))))</f>
        <v xml:space="preserve"> </v>
      </c>
      <c r="IH74" s="154"/>
      <c r="II74" s="158"/>
      <c r="IJ74" s="390" t="str">
        <f t="shared" si="151"/>
        <v/>
      </c>
      <c r="IK74" s="158"/>
      <c r="IL74" s="137"/>
      <c r="IM74" s="388" t="str">
        <f t="shared" si="152"/>
        <v/>
      </c>
      <c r="IN74" s="157" t="str">
        <f>IF(VALUE(IF('Vessel List B'!GP73=1,1,IF('Vessel List B'!GP73=2,2,IF('Vessel List B'!GP73=3,3,IF('Vessel List B'!GP73=4,4,IF('Vessel List B'!GP73=5,5,IF('Vessel List B'!GP73=6,6,IF('Vessel List B'!GP73=7,7,IF('Vessel List B'!GP73=8,8,IF('Vessel List B'!GP73=9,9,IF('Vessel List B'!GP73=10,10,IF('Vessel List B'!GP73=11,11,IF('Vessel List B'!GP73=12,12,IF('Vessel List B'!GP73=13,13,IF('Vessel List B'!GP73=14,14,IF('Vessel List B'!GP73=15,15,IF('Vessel List B'!GP73=16,16,0)))))))))))))))))=0," ",VALUE(IF('Vessel List B'!GP73=1,1,IF('Vessel List B'!GP73=2,2,IF('Vessel List B'!GP73=3,3,IF('Vessel List B'!GP73=4,4,IF('Vessel List B'!GP73=5,5,IF('Vessel List B'!GP73=6,6,IF('Vessel List B'!GP73=7,7,IF('Vessel List B'!GP73=8,8,IF('Vessel List B'!GP73=9,9,IF('Vessel List B'!GP73=10,10,IF('Vessel List B'!GP73=11,11,IF('Vessel List B'!GP73=12,12,IF('Vessel List B'!GP73=13,13,IF('Vessel List B'!GP73=14,14,IF('Vessel List B'!GP73=15,15,IF('Vessel List B'!GP73=16,16,0))))))))))))))))))</f>
        <v xml:space="preserve"> </v>
      </c>
      <c r="IO74" s="154"/>
      <c r="IP74" s="158"/>
      <c r="IQ74" s="390" t="str">
        <f t="shared" si="153"/>
        <v/>
      </c>
      <c r="IR74" s="158"/>
      <c r="IS74" s="137"/>
      <c r="IT74" s="388" t="str">
        <f t="shared" si="154"/>
        <v/>
      </c>
      <c r="IU74" s="157" t="str">
        <f>IF(VALUE(IF('Vessel List B'!HC73=1,1,IF('Vessel List B'!HC73=2,2,IF('Vessel List B'!HC73=3,3,IF('Vessel List B'!HC73=4,4,IF('Vessel List B'!HC73=5,5,IF('Vessel List B'!HC73=6,6,IF('Vessel List B'!HC73=7,7,IF('Vessel List B'!HC73=8,8,IF('Vessel List B'!HC73=9,9,IF('Vessel List B'!HC73=10,10,IF('Vessel List B'!HC73=11,11,IF('Vessel List B'!HC73=12,12,IF('Vessel List B'!HC73=13,13,IF('Vessel List B'!HC73=14,14,IF('Vessel List B'!HC73=15,15,IF('Vessel List B'!HC73=16,16,0)))))))))))))))))=0," ",VALUE(IF('Vessel List B'!HC73=1,1,IF('Vessel List B'!HC73=2,2,IF('Vessel List B'!HC73=3,3,IF('Vessel List B'!HC73=4,4,IF('Vessel List B'!HC73=5,5,IF('Vessel List B'!HC73=6,6,IF('Vessel List B'!HC73=7,7,IF('Vessel List B'!HC73=8,8,IF('Vessel List B'!HC73=9,9,IF('Vessel List B'!HC73=10,10,IF('Vessel List B'!HC73=11,11,IF('Vessel List B'!HC73=12,12,IF('Vessel List B'!HC73=13,13,IF('Vessel List B'!HC73=14,14,IF('Vessel List B'!HC73=15,15,IF('Vessel List B'!HC73=16,16,0))))))))))))))))))</f>
        <v xml:space="preserve"> </v>
      </c>
      <c r="IV74" s="154"/>
      <c r="IW74" s="158"/>
      <c r="IX74" s="390" t="str">
        <f t="shared" si="155"/>
        <v/>
      </c>
      <c r="IY74" s="158"/>
      <c r="IZ74" s="137"/>
      <c r="JA74" s="388" t="str">
        <f t="shared" si="156"/>
        <v/>
      </c>
      <c r="JB74" s="157" t="str">
        <f>IF(VALUE(IF('Vessel List B'!HP73=1,1,IF('Vessel List B'!HP73=2,2,IF('Vessel List B'!HP73=3,3,IF('Vessel List B'!HP73=4,4,IF('Vessel List B'!HP73=5,5,IF('Vessel List B'!HP73=6,6,IF('Vessel List B'!HP73=7,7,IF('Vessel List B'!HP73=8,8,IF('Vessel List B'!HP73=9,9,IF('Vessel List B'!HP73=10,10,IF('Vessel List B'!HP73=11,11,IF('Vessel List B'!HP73=12,12,IF('Vessel List B'!HP73=13,13,IF('Vessel List B'!HP73=14,14,IF('Vessel List B'!HP73=15,15,IF('Vessel List B'!HP73=16,16,0)))))))))))))))))=0," ",VALUE(IF('Vessel List B'!HP73=1,1,IF('Vessel List B'!HP73=2,2,IF('Vessel List B'!HP73=3,3,IF('Vessel List B'!HP73=4,4,IF('Vessel List B'!HP73=5,5,IF('Vessel List B'!HP73=6,6,IF('Vessel List B'!HP73=7,7,IF('Vessel List B'!HP73=8,8,IF('Vessel List B'!HP73=9,9,IF('Vessel List B'!HP73=10,10,IF('Vessel List B'!HP73=11,11,IF('Vessel List B'!HP73=12,12,IF('Vessel List B'!HP73=13,13,IF('Vessel List B'!HP73=14,14,IF('Vessel List B'!HP73=15,15,IF('Vessel List B'!HP73=16,16,0))))))))))))))))))</f>
        <v xml:space="preserve"> </v>
      </c>
      <c r="JC74" s="154"/>
      <c r="JD74" s="158"/>
      <c r="JE74" s="390" t="str">
        <f t="shared" si="157"/>
        <v/>
      </c>
      <c r="JF74" s="158"/>
      <c r="JG74" s="137"/>
      <c r="JH74" s="388" t="str">
        <f t="shared" si="158"/>
        <v/>
      </c>
      <c r="JI74" s="157" t="str">
        <f>IF(VALUE(IF('Vessel List B'!IC73=1,1,IF('Vessel List B'!IC73=2,2,IF('Vessel List B'!IC73=3,3,IF('Vessel List B'!IC73=4,4,IF('Vessel List B'!IC73=5,5,IF('Vessel List B'!IC73=6,6,IF('Vessel List B'!IC73=7,7,IF('Vessel List B'!IC73=8,8,IF('Vessel List B'!IC73=9,9,IF('Vessel List B'!IC73=10,10,IF('Vessel List B'!IC73=11,11,IF('Vessel List B'!IC73=12,12,IF('Vessel List B'!IC73=13,13,IF('Vessel List B'!IC73=14,14,IF('Vessel List B'!IC73=15,15,IF('Vessel List B'!IC73=16,16,0)))))))))))))))))=0," ",VALUE(IF('Vessel List B'!IC73=1,1,IF('Vessel List B'!IC73=2,2,IF('Vessel List B'!IC73=3,3,IF('Vessel List B'!IC73=4,4,IF('Vessel List B'!IC73=5,5,IF('Vessel List B'!IC73=6,6,IF('Vessel List B'!IC73=7,7,IF('Vessel List B'!IC73=8,8,IF('Vessel List B'!IC73=9,9,IF('Vessel List B'!IC73=10,10,IF('Vessel List B'!IC73=11,11,IF('Vessel List B'!IC73=12,12,IF('Vessel List B'!IC73=13,13,IF('Vessel List B'!IC73=14,14,IF('Vessel List B'!IC73=15,15,IF('Vessel List B'!IC73=16,16,0))))))))))))))))))</f>
        <v xml:space="preserve"> </v>
      </c>
      <c r="JJ74" s="154"/>
      <c r="JK74" s="158"/>
      <c r="JL74" s="390" t="str">
        <f t="shared" si="159"/>
        <v/>
      </c>
      <c r="JM74" s="158"/>
      <c r="JN74" s="137"/>
      <c r="JO74" s="388" t="str">
        <f t="shared" si="160"/>
        <v/>
      </c>
      <c r="JP74" s="157" t="str">
        <f>IF(VALUE(IF('Vessel List B'!IP73=1,1,IF('Vessel List B'!IP73=2,2,IF('Vessel List B'!IP73=3,3,IF('Vessel List B'!IP73=4,4,IF('Vessel List B'!IP73=5,5,IF('Vessel List B'!IP73=6,6,IF('Vessel List B'!IP73=7,7,IF('Vessel List B'!IP73=8,8,IF('Vessel List B'!IP73=9,9,IF('Vessel List B'!IP73=10,10,IF('Vessel List B'!IP73=11,11,IF('Vessel List B'!IP73=12,12,IF('Vessel List B'!IP73=13,13,IF('Vessel List B'!IP73=14,14,IF('Vessel List B'!IP73=15,15,IF('Vessel List B'!IP73=16,16,0)))))))))))))))))=0," ",VALUE(IF('Vessel List B'!IP73=1,1,IF('Vessel List B'!IP73=2,2,IF('Vessel List B'!IP73=3,3,IF('Vessel List B'!IP73=4,4,IF('Vessel List B'!IP73=5,5,IF('Vessel List B'!IP73=6,6,IF('Vessel List B'!IP73=7,7,IF('Vessel List B'!IP73=8,8,IF('Vessel List B'!IP73=9,9,IF('Vessel List B'!IP73=10,10,IF('Vessel List B'!IP73=11,11,IF('Vessel List B'!IP73=12,12,IF('Vessel List B'!IP73=13,13,IF('Vessel List B'!IP73=14,14,IF('Vessel List B'!IP73=15,15,IF('Vessel List B'!IP73=16,16,0))))))))))))))))))</f>
        <v xml:space="preserve"> </v>
      </c>
      <c r="JQ74" s="154"/>
      <c r="JR74" s="158"/>
      <c r="JS74" s="390" t="str">
        <f t="shared" si="161"/>
        <v/>
      </c>
      <c r="JT74" s="158"/>
      <c r="JU74" s="137"/>
      <c r="JV74" s="397" t="str">
        <f t="shared" si="162"/>
        <v/>
      </c>
      <c r="JW74" s="403"/>
    </row>
    <row r="75" spans="1:283" ht="15" x14ac:dyDescent="0.25">
      <c r="A75" s="132">
        <f>'Vessel List A'!B74</f>
        <v>41649</v>
      </c>
      <c r="B75" s="157" t="str">
        <f>IF(VALUE(IF('Vessel List A'!C74=1,1,IF('Vessel List A'!C74=2,2,IF('Vessel List A'!C74=3,3,IF('Vessel List A'!C74=4,4,IF('Vessel List A'!C74=5,5,IF('Vessel List A'!C74=6,6,IF('Vessel List A'!C74=7,7,IF('Vessel List A'!C74=8,8,IF('Vessel List A'!C74=9,9,IF('Vessel List A'!C74=10,10,IF('Vessel List A'!C74=11,11,IF('Vessel List A'!C74=12,12,IF('Vessel List A'!C74=13,13,IF('Vessel List A'!C74=14,14,IF('Vessel List A'!C74=15,15,IF('Vessel List A'!C74=16,16,0)))))))))))))))))=0," ",VALUE(IF('Vessel List A'!C74=1,1,IF('Vessel List A'!C74=2,2,IF('Vessel List A'!C74=3,3,IF('Vessel List A'!C74=4,4,IF('Vessel List A'!C74=5,5,IF('Vessel List A'!C74=6,6,IF('Vessel List A'!C74=7,7,IF('Vessel List A'!C74=8,8,IF('Vessel List A'!C74=9,9,IF('Vessel List A'!C74=10,10,IF('Vessel List A'!C74=11,11,IF('Vessel List A'!C74=12,12,IF('Vessel List A'!C74=13,13,IF('Vessel List A'!C74=14,14,IF('Vessel List A'!C74=15,15,IF('Vessel List A'!C74=16,16,0))))))))))))))))))</f>
        <v xml:space="preserve"> </v>
      </c>
      <c r="C75" s="154"/>
      <c r="D75" s="158"/>
      <c r="E75" s="390" t="str">
        <f t="shared" si="83"/>
        <v/>
      </c>
      <c r="F75" s="158"/>
      <c r="G75" s="137"/>
      <c r="H75" s="388" t="str">
        <f t="shared" si="84"/>
        <v/>
      </c>
      <c r="I75" s="157" t="str">
        <f>IF(VALUE(IF('Vessel List A'!P74=1,1,IF('Vessel List A'!P74=2,2,IF('Vessel List A'!P74=3,3,IF('Vessel List A'!P74=4,4,IF('Vessel List A'!P74=5,5,IF('Vessel List A'!P74=6,6,IF('Vessel List A'!P74=7,7,IF('Vessel List A'!P74=8,8,IF('Vessel List A'!P74=9,9,IF('Vessel List A'!P74=10,10,IF('Vessel List A'!P74=11,11,IF('Vessel List A'!P74=12,12,IF('Vessel List A'!P74=13,13,IF('Vessel List A'!P74=14,14,IF('Vessel List A'!P74=15,15,IF('Vessel List A'!P74=16,16,0)))))))))))))))))=0," ",VALUE(IF('Vessel List A'!P74=1,1,IF('Vessel List A'!P74=2,2,IF('Vessel List A'!P74=3,3,IF('Vessel List A'!P74=4,4,IF('Vessel List A'!P74=5,5,IF('Vessel List A'!P74=6,6,IF('Vessel List A'!P74=7,7,IF('Vessel List A'!P74=8,8,IF('Vessel List A'!P74=9,9,IF('Vessel List A'!P74=10,10,IF('Vessel List A'!P74=11,11,IF('Vessel List A'!P74=12,12,IF('Vessel List A'!P74=13,13,IF('Vessel List A'!P74=14,14,IF('Vessel List A'!P74=15,15,IF('Vessel List A'!P74=16,16,0))))))))))))))))))</f>
        <v xml:space="preserve"> </v>
      </c>
      <c r="J75" s="154"/>
      <c r="K75" s="158"/>
      <c r="L75" s="390" t="str">
        <f t="shared" si="85"/>
        <v/>
      </c>
      <c r="M75" s="158"/>
      <c r="N75" s="137"/>
      <c r="O75" s="388" t="str">
        <f t="shared" si="86"/>
        <v/>
      </c>
      <c r="P75" s="157" t="str">
        <f>IF(VALUE(IF('Vessel List A'!AC74=1,1,IF('Vessel List A'!AC74=2,2,IF('Vessel List A'!AC74=3,3,IF('Vessel List A'!AC74=4,4,IF('Vessel List A'!AC74=5,5,IF('Vessel List A'!AC74=6,6,IF('Vessel List A'!AC74=7,7,IF('Vessel List A'!AC74=8,8,IF('Vessel List A'!AC74=9,9,IF('Vessel List A'!AC74=10,10,IF('Vessel List A'!AC74=11,11,IF('Vessel List A'!AC74=12,12,IF('Vessel List A'!AC74=13,13,IF('Vessel List A'!AC74=14,14,IF('Vessel List A'!AC74=15,15,IF('Vessel List A'!AC74=16,16,0)))))))))))))))))=0," ",VALUE(IF('Vessel List A'!AC74=1,1,IF('Vessel List A'!AC74=2,2,IF('Vessel List A'!AC74=3,3,IF('Vessel List A'!AC74=4,4,IF('Vessel List A'!AC74=5,5,IF('Vessel List A'!AC74=6,6,IF('Vessel List A'!AC74=7,7,IF('Vessel List A'!AC74=8,8,IF('Vessel List A'!AC74=9,9,IF('Vessel List A'!AC74=10,10,IF('Vessel List A'!AC74=11,11,IF('Vessel List A'!AC74=12,12,IF('Vessel List A'!AC74=13,13,IF('Vessel List A'!AC74=14,14,IF('Vessel List A'!AC74=15,15,IF('Vessel List A'!AC74=16,16,0))))))))))))))))))</f>
        <v xml:space="preserve"> </v>
      </c>
      <c r="Q75" s="154"/>
      <c r="R75" s="158"/>
      <c r="S75" s="390" t="str">
        <f t="shared" si="87"/>
        <v/>
      </c>
      <c r="T75" s="158"/>
      <c r="U75" s="137"/>
      <c r="V75" s="388" t="str">
        <f t="shared" si="88"/>
        <v/>
      </c>
      <c r="W75" s="157" t="str">
        <f>IF(VALUE(IF('Vessel List A'!AP74=1,1,IF('Vessel List A'!AP74=2,2,IF('Vessel List A'!AP74=3,3,IF('Vessel List A'!AP74=4,4,IF('Vessel List A'!AP74=5,5,IF('Vessel List A'!AP74=6,6,IF('Vessel List A'!AP74=7,7,IF('Vessel List A'!AP74=8,8,IF('Vessel List A'!AP74=9,9,IF('Vessel List A'!AP74=10,10,IF('Vessel List A'!AP74=11,11,IF('Vessel List A'!AP74=12,12,IF('Vessel List A'!AP74=13,13,IF('Vessel List A'!AP74=14,14,IF('Vessel List A'!AP74=15,15,IF('Vessel List A'!AP74=16,16,0)))))))))))))))))=0," ",VALUE(IF('Vessel List A'!AP74=1,1,IF('Vessel List A'!AP74=2,2,IF('Vessel List A'!AP74=3,3,IF('Vessel List A'!AP74=4,4,IF('Vessel List A'!AP74=5,5,IF('Vessel List A'!AP74=6,6,IF('Vessel List A'!AP74=7,7,IF('Vessel List A'!AP74=8,8,IF('Vessel List A'!AP74=9,9,IF('Vessel List A'!AP74=10,10,IF('Vessel List A'!AP74=11,11,IF('Vessel List A'!AP74=12,12,IF('Vessel List A'!AP74=13,13,IF('Vessel List A'!AP74=14,14,IF('Vessel List A'!AP74=15,15,IF('Vessel List A'!AP74=16,16,0))))))))))))))))))</f>
        <v xml:space="preserve"> </v>
      </c>
      <c r="X75" s="154"/>
      <c r="Y75" s="158"/>
      <c r="Z75" s="390" t="str">
        <f t="shared" si="89"/>
        <v/>
      </c>
      <c r="AA75" s="158"/>
      <c r="AB75" s="137"/>
      <c r="AC75" s="388" t="str">
        <f t="shared" si="90"/>
        <v/>
      </c>
      <c r="AD75" s="157" t="str">
        <f>IF(VALUE(IF('Vessel List A'!BC74=1,1,IF('Vessel List A'!BC74=2,2,IF('Vessel List A'!BC74=3,3,IF('Vessel List A'!BC74=4,4,IF('Vessel List A'!BC74=5,5,IF('Vessel List A'!BC74=6,6,IF('Vessel List A'!BC74=7,7,IF('Vessel List A'!BC74=8,8,IF('Vessel List A'!BC74=9,9,IF('Vessel List A'!BC74=10,10,IF('Vessel List A'!BC74=11,11,IF('Vessel List A'!BC74=12,12,IF('Vessel List A'!BC74=13,13,IF('Vessel List A'!BC74=14,14,IF('Vessel List A'!BC74=15,15,IF('Vessel List A'!BC74=16,16,0)))))))))))))))))=0," ",VALUE(IF('Vessel List A'!BC74=1,1,IF('Vessel List A'!BC74=2,2,IF('Vessel List A'!BC74=3,3,IF('Vessel List A'!BC74=4,4,IF('Vessel List A'!BC74=5,5,IF('Vessel List A'!BC74=6,6,IF('Vessel List A'!BC74=7,7,IF('Vessel List A'!BC74=8,8,IF('Vessel List A'!BC74=9,9,IF('Vessel List A'!BC74=10,10,IF('Vessel List A'!BC74=11,11,IF('Vessel List A'!BC74=12,12,IF('Vessel List A'!BC74=13,13,IF('Vessel List A'!BC74=14,14,IF('Vessel List A'!BC74=15,15,IF('Vessel List A'!BC74=16,16,0))))))))))))))))))</f>
        <v xml:space="preserve"> </v>
      </c>
      <c r="AE75" s="154"/>
      <c r="AF75" s="158"/>
      <c r="AG75" s="390" t="str">
        <f t="shared" si="91"/>
        <v/>
      </c>
      <c r="AH75" s="158"/>
      <c r="AI75" s="137"/>
      <c r="AJ75" s="388" t="str">
        <f t="shared" si="92"/>
        <v/>
      </c>
      <c r="AK75" s="157" t="str">
        <f>IF(VALUE(IF('Vessel List A'!BP74=1,1,IF('Vessel List A'!BP74=2,2,IF('Vessel List A'!BP74=3,3,IF('Vessel List A'!BP74=4,4,IF('Vessel List A'!BP74=5,5,IF('Vessel List A'!BP74=6,6,IF('Vessel List A'!BP74=7,7,IF('Vessel List A'!BP74=8,8,IF('Vessel List A'!BP74=9,9,IF('Vessel List A'!BP74=10,10,IF('Vessel List A'!BP74=11,11,IF('Vessel List A'!BP74=12,12,IF('Vessel List A'!BP74=13,13,IF('Vessel List A'!BP74=14,14,IF('Vessel List A'!BP74=15,15,IF('Vessel List A'!BP74=16,16,0)))))))))))))))))=0," ",VALUE(IF('Vessel List A'!BP74=1,1,IF('Vessel List A'!BP74=2,2,IF('Vessel List A'!BP74=3,3,IF('Vessel List A'!BP74=4,4,IF('Vessel List A'!BP74=5,5,IF('Vessel List A'!BP74=6,6,IF('Vessel List A'!BP74=7,7,IF('Vessel List A'!BP74=8,8,IF('Vessel List A'!BP74=9,9,IF('Vessel List A'!BP74=10,10,IF('Vessel List A'!BP74=11,11,IF('Vessel List A'!BP74=12,12,IF('Vessel List A'!BP74=13,13,IF('Vessel List A'!BP74=14,14,IF('Vessel List A'!BP74=15,15,IF('Vessel List A'!BP74=16,16,0))))))))))))))))))</f>
        <v xml:space="preserve"> </v>
      </c>
      <c r="AL75" s="154"/>
      <c r="AM75" s="158"/>
      <c r="AN75" s="390" t="str">
        <f t="shared" si="93"/>
        <v/>
      </c>
      <c r="AO75" s="158"/>
      <c r="AP75" s="137"/>
      <c r="AQ75" s="388" t="str">
        <f t="shared" si="94"/>
        <v/>
      </c>
      <c r="AR75" s="157" t="str">
        <f>IF(VALUE(IF('Vessel List A'!CC74=1,1,IF('Vessel List A'!CC74=2,2,IF('Vessel List A'!CC74=3,3,IF('Vessel List A'!CC74=4,4,IF('Vessel List A'!CC74=5,5,IF('Vessel List A'!CC74=6,6,IF('Vessel List A'!CC74=7,7,IF('Vessel List A'!CC74=8,8,IF('Vessel List A'!CC74=9,9,IF('Vessel List A'!CC74=10,10,IF('Vessel List A'!CC74=11,11,IF('Vessel List A'!CC74=12,12,IF('Vessel List A'!CC74=13,13,IF('Vessel List A'!CC74=14,14,IF('Vessel List A'!CC74=15,15,IF('Vessel List A'!CC74=16,16,0)))))))))))))))))=0," ",VALUE(IF('Vessel List A'!CC74=1,1,IF('Vessel List A'!CC74=2,2,IF('Vessel List A'!CC74=3,3,IF('Vessel List A'!CC74=4,4,IF('Vessel List A'!CC74=5,5,IF('Vessel List A'!CC74=6,6,IF('Vessel List A'!CC74=7,7,IF('Vessel List A'!CC74=8,8,IF('Vessel List A'!CC74=9,9,IF('Vessel List A'!CC74=10,10,IF('Vessel List A'!CC74=11,11,IF('Vessel List A'!CC74=12,12,IF('Vessel List A'!CC74=13,13,IF('Vessel List A'!CC74=14,14,IF('Vessel List A'!CC74=15,15,IF('Vessel List A'!CC74=16,16,0))))))))))))))))))</f>
        <v xml:space="preserve"> </v>
      </c>
      <c r="AS75" s="154"/>
      <c r="AT75" s="158"/>
      <c r="AU75" s="390" t="str">
        <f t="shared" si="95"/>
        <v/>
      </c>
      <c r="AV75" s="158"/>
      <c r="AW75" s="137"/>
      <c r="AX75" s="388" t="str">
        <f t="shared" si="96"/>
        <v/>
      </c>
      <c r="AY75" s="157" t="str">
        <f>IF(VALUE(IF('Vessel List A'!CP74=1,1,IF('Vessel List A'!CP74=2,2,IF('Vessel List A'!CP74=3,3,IF('Vessel List A'!CP74=4,4,IF('Vessel List A'!CP74=5,5,IF('Vessel List A'!CP74=6,6,IF('Vessel List A'!CP74=7,7,IF('Vessel List A'!CP74=8,8,IF('Vessel List A'!CP74=9,9,IF('Vessel List A'!CP74=10,10,IF('Vessel List A'!CP74=11,11,IF('Vessel List A'!CP74=12,12,IF('Vessel List A'!CP74=13,13,IF('Vessel List A'!CP74=14,14,IF('Vessel List A'!CP74=15,15,IF('Vessel List A'!CP74=16,16,0)))))))))))))))))=0," ",VALUE(IF('Vessel List A'!CP74=1,1,IF('Vessel List A'!CP74=2,2,IF('Vessel List A'!CP74=3,3,IF('Vessel List A'!CP74=4,4,IF('Vessel List A'!CP74=5,5,IF('Vessel List A'!CP74=6,6,IF('Vessel List A'!CP74=7,7,IF('Vessel List A'!CP74=8,8,IF('Vessel List A'!CP74=9,9,IF('Vessel List A'!CP74=10,10,IF('Vessel List A'!CP74=11,11,IF('Vessel List A'!CP74=12,12,IF('Vessel List A'!CP74=13,13,IF('Vessel List A'!CP74=14,14,IF('Vessel List A'!CP74=15,15,IF('Vessel List A'!CP74=16,16,0))))))))))))))))))</f>
        <v xml:space="preserve"> </v>
      </c>
      <c r="AZ75" s="154"/>
      <c r="BA75" s="158"/>
      <c r="BB75" s="390" t="str">
        <f t="shared" si="97"/>
        <v/>
      </c>
      <c r="BC75" s="158"/>
      <c r="BD75" s="137"/>
      <c r="BE75" s="388" t="str">
        <f t="shared" si="98"/>
        <v/>
      </c>
      <c r="BF75" s="157" t="str">
        <f>IF(VALUE(IF('Vessel List A'!DC74=1,1,IF('Vessel List A'!DC74=2,2,IF('Vessel List A'!DC74=3,3,IF('Vessel List A'!DC74=4,4,IF('Vessel List A'!DC74=5,5,IF('Vessel List A'!DC74=6,6,IF('Vessel List A'!DC74=7,7,IF('Vessel List A'!DC74=8,8,IF('Vessel List A'!DC74=9,9,IF('Vessel List A'!DC74=10,10,IF('Vessel List A'!DC74=11,11,IF('Vessel List A'!DC74=12,12,IF('Vessel List A'!DC74=13,13,IF('Vessel List A'!DC74=14,14,IF('Vessel List A'!DC74=15,15,IF('Vessel List A'!DC74=16,16,0)))))))))))))))))=0," ",VALUE(IF('Vessel List A'!DC74=1,1,IF('Vessel List A'!DC74=2,2,IF('Vessel List A'!DC74=3,3,IF('Vessel List A'!DC74=4,4,IF('Vessel List A'!DC74=5,5,IF('Vessel List A'!DC74=6,6,IF('Vessel List A'!DC74=7,7,IF('Vessel List A'!DC74=8,8,IF('Vessel List A'!DC74=9,9,IF('Vessel List A'!DC74=10,10,IF('Vessel List A'!DC74=11,11,IF('Vessel List A'!DC74=12,12,IF('Vessel List A'!DC74=13,13,IF('Vessel List A'!DC74=14,14,IF('Vessel List A'!DC74=15,15,IF('Vessel List A'!DC74=16,16,0))))))))))))))))))</f>
        <v xml:space="preserve"> </v>
      </c>
      <c r="BG75" s="154"/>
      <c r="BH75" s="158"/>
      <c r="BI75" s="390" t="str">
        <f t="shared" si="99"/>
        <v/>
      </c>
      <c r="BJ75" s="158"/>
      <c r="BK75" s="137"/>
      <c r="BL75" s="388" t="str">
        <f t="shared" si="100"/>
        <v/>
      </c>
      <c r="BM75" s="157" t="str">
        <f>IF(VALUE(IF('Vessel List A'!DP74=1,1,IF('Vessel List A'!DP74=2,2,IF('Vessel List A'!DP74=3,3,IF('Vessel List A'!DP74=4,4,IF('Vessel List A'!DP74=5,5,IF('Vessel List A'!DP74=6,6,IF('Vessel List A'!DP74=7,7,IF('Vessel List A'!DP74=8,8,IF('Vessel List A'!DP74=9,9,IF('Vessel List A'!DP74=10,10,IF('Vessel List A'!DP74=11,11,IF('Vessel List A'!DP74=12,12,IF('Vessel List A'!DP74=13,13,IF('Vessel List A'!DP74=14,14,IF('Vessel List A'!DP74=15,15,IF('Vessel List A'!DP74=16,16,0)))))))))))))))))=0," ",VALUE(IF('Vessel List A'!DP74=1,1,IF('Vessel List A'!DP74=2,2,IF('Vessel List A'!DP74=3,3,IF('Vessel List A'!DP74=4,4,IF('Vessel List A'!DP74=5,5,IF('Vessel List A'!DP74=6,6,IF('Vessel List A'!DP74=7,7,IF('Vessel List A'!DP74=8,8,IF('Vessel List A'!DP74=9,9,IF('Vessel List A'!DP74=10,10,IF('Vessel List A'!DP74=11,11,IF('Vessel List A'!DP74=12,12,IF('Vessel List A'!DP74=13,13,IF('Vessel List A'!DP74=14,14,IF('Vessel List A'!DP74=15,15,IF('Vessel List A'!DP74=16,16,0))))))))))))))))))</f>
        <v xml:space="preserve"> </v>
      </c>
      <c r="BN75" s="154"/>
      <c r="BO75" s="158"/>
      <c r="BP75" s="390" t="str">
        <f t="shared" si="101"/>
        <v/>
      </c>
      <c r="BQ75" s="158"/>
      <c r="BR75" s="137"/>
      <c r="BS75" s="388" t="str">
        <f t="shared" si="102"/>
        <v/>
      </c>
      <c r="BT75" s="157" t="str">
        <f>IF(VALUE(IF('Vessel List A'!EC74=1,1,IF('Vessel List A'!EC74=2,2,IF('Vessel List A'!EC74=3,3,IF('Vessel List A'!EC74=4,4,IF('Vessel List A'!EC74=5,5,IF('Vessel List A'!EC74=6,6,IF('Vessel List A'!EC74=7,7,IF('Vessel List A'!EC74=8,8,IF('Vessel List A'!EC74=9,9,IF('Vessel List A'!EC74=10,10,IF('Vessel List A'!EC74=11,11,IF('Vessel List A'!EC74=12,12,IF('Vessel List A'!EC74=13,13,IF('Vessel List A'!EC74=14,14,IF('Vessel List A'!EC74=15,15,IF('Vessel List A'!EC74=16,16,0)))))))))))))))))=0," ",VALUE(IF('Vessel List A'!EC74=1,1,IF('Vessel List A'!EC74=2,2,IF('Vessel List A'!EC74=3,3,IF('Vessel List A'!EC74=4,4,IF('Vessel List A'!EC74=5,5,IF('Vessel List A'!EC74=6,6,IF('Vessel List A'!EC74=7,7,IF('Vessel List A'!EC74=8,8,IF('Vessel List A'!EC74=9,9,IF('Vessel List A'!EC74=10,10,IF('Vessel List A'!EC74=11,11,IF('Vessel List A'!EC74=12,12,IF('Vessel List A'!EC74=13,13,IF('Vessel List A'!EC74=14,14,IF('Vessel List A'!EC74=15,15,IF('Vessel List A'!EC74=16,16,0))))))))))))))))))</f>
        <v xml:space="preserve"> </v>
      </c>
      <c r="BU75" s="154"/>
      <c r="BV75" s="158"/>
      <c r="BW75" s="390" t="str">
        <f t="shared" si="103"/>
        <v/>
      </c>
      <c r="BX75" s="158"/>
      <c r="BY75" s="137"/>
      <c r="BZ75" s="388" t="str">
        <f t="shared" si="104"/>
        <v/>
      </c>
      <c r="CA75" s="157" t="str">
        <f>IF(VALUE(IF('Vessel List A'!EP74=1,1,IF('Vessel List A'!EP74=2,2,IF('Vessel List A'!EP74=3,3,IF('Vessel List A'!EP74=4,4,IF('Vessel List A'!EP74=5,5,IF('Vessel List A'!EP74=6,6,IF('Vessel List A'!EP74=7,7,IF('Vessel List A'!EP74=8,8,IF('Vessel List A'!EP74=9,9,IF('Vessel List A'!EP74=10,10,IF('Vessel List A'!EP74=11,11,IF('Vessel List A'!EP74=12,12,IF('Vessel List A'!EP74=13,13,IF('Vessel List A'!EP74=14,14,IF('Vessel List A'!EP74=15,15,IF('Vessel List A'!EP74=16,16,0)))))))))))))))))=0," ",VALUE(IF('Vessel List A'!EP74=1,1,IF('Vessel List A'!EP74=2,2,IF('Vessel List A'!EP74=3,3,IF('Vessel List A'!EP74=4,4,IF('Vessel List A'!EP74=5,5,IF('Vessel List A'!EP74=6,6,IF('Vessel List A'!EP74=7,7,IF('Vessel List A'!EP74=8,8,IF('Vessel List A'!EP74=9,9,IF('Vessel List A'!EP74=10,10,IF('Vessel List A'!EP74=11,11,IF('Vessel List A'!EP74=12,12,IF('Vessel List A'!EP74=13,13,IF('Vessel List A'!EP74=14,14,IF('Vessel List A'!EP74=15,15,IF('Vessel List A'!EP74=16,16,0))))))))))))))))))</f>
        <v xml:space="preserve"> </v>
      </c>
      <c r="CB75" s="154"/>
      <c r="CC75" s="158"/>
      <c r="CD75" s="390" t="str">
        <f t="shared" si="105"/>
        <v/>
      </c>
      <c r="CE75" s="158"/>
      <c r="CF75" s="137"/>
      <c r="CG75" s="388" t="str">
        <f t="shared" si="106"/>
        <v/>
      </c>
      <c r="CH75" s="157" t="str">
        <f>IF(VALUE(IF('Vessel List A'!FC74=1,1,IF('Vessel List A'!FC74=2,2,IF('Vessel List A'!FC74=3,3,IF('Vessel List A'!FC74=4,4,IF('Vessel List A'!FC74=5,5,IF('Vessel List A'!FC74=6,6,IF('Vessel List A'!FC74=7,7,IF('Vessel List A'!FC74=8,8,IF('Vessel List A'!FC74=9,9,IF('Vessel List A'!FC74=10,10,IF('Vessel List A'!FC74=11,11,IF('Vessel List A'!FC74=12,12,IF('Vessel List A'!FC74=13,13,IF('Vessel List A'!FC74=14,14,IF('Vessel List A'!FC74=15,15,IF('Vessel List A'!FC74=16,16,0)))))))))))))))))=0," ",VALUE(IF('Vessel List A'!FC74=1,1,IF('Vessel List A'!FC74=2,2,IF('Vessel List A'!FC74=3,3,IF('Vessel List A'!FC74=4,4,IF('Vessel List A'!FC74=5,5,IF('Vessel List A'!FC74=6,6,IF('Vessel List A'!FC74=7,7,IF('Vessel List A'!FC74=8,8,IF('Vessel List A'!FC74=9,9,IF('Vessel List A'!FC74=10,10,IF('Vessel List A'!FC74=11,11,IF('Vessel List A'!FC74=12,12,IF('Vessel List A'!FC74=13,13,IF('Vessel List A'!FC74=14,14,IF('Vessel List A'!FC74=15,15,IF('Vessel List A'!FC74=16,16,0))))))))))))))))))</f>
        <v xml:space="preserve"> </v>
      </c>
      <c r="CI75" s="154"/>
      <c r="CJ75" s="158"/>
      <c r="CK75" s="390" t="str">
        <f t="shared" si="107"/>
        <v/>
      </c>
      <c r="CL75" s="158"/>
      <c r="CM75" s="137"/>
      <c r="CN75" s="388" t="str">
        <f t="shared" si="108"/>
        <v/>
      </c>
      <c r="CO75" s="157" t="str">
        <f>IF(VALUE(IF('Vessel List A'!FP74=1,1,IF('Vessel List A'!FP74=2,2,IF('Vessel List A'!FP74=3,3,IF('Vessel List A'!FP74=4,4,IF('Vessel List A'!FP74=5,5,IF('Vessel List A'!FP74=6,6,IF('Vessel List A'!FP74=7,7,IF('Vessel List A'!FP74=8,8,IF('Vessel List A'!FP74=9,9,IF('Vessel List A'!FP74=10,10,IF('Vessel List A'!FP74=11,11,IF('Vessel List A'!FP74=12,12,IF('Vessel List A'!FP74=13,13,IF('Vessel List A'!FP74=14,14,IF('Vessel List A'!FP74=15,15,IF('Vessel List A'!FP74=16,16,0)))))))))))))))))=0," ",VALUE(IF('Vessel List A'!FP74=1,1,IF('Vessel List A'!FP74=2,2,IF('Vessel List A'!FP74=3,3,IF('Vessel List A'!FP74=4,4,IF('Vessel List A'!FP74=5,5,IF('Vessel List A'!FP74=6,6,IF('Vessel List A'!FP74=7,7,IF('Vessel List A'!FP74=8,8,IF('Vessel List A'!FP74=9,9,IF('Vessel List A'!FP74=10,10,IF('Vessel List A'!FP74=11,11,IF('Vessel List A'!FP74=12,12,IF('Vessel List A'!FP74=13,13,IF('Vessel List A'!FP74=14,14,IF('Vessel List A'!FP74=15,15,IF('Vessel List A'!FP74=16,16,0))))))))))))))))))</f>
        <v xml:space="preserve"> </v>
      </c>
      <c r="CP75" s="154"/>
      <c r="CQ75" s="158"/>
      <c r="CR75" s="390" t="str">
        <f t="shared" si="109"/>
        <v/>
      </c>
      <c r="CS75" s="158"/>
      <c r="CT75" s="137"/>
      <c r="CU75" s="388" t="str">
        <f t="shared" si="110"/>
        <v/>
      </c>
      <c r="CV75" s="157" t="str">
        <f>IF(VALUE(IF('Vessel List A'!GC74=1,1,IF('Vessel List A'!GC74=2,2,IF('Vessel List A'!GC74=3,3,IF('Vessel List A'!GC74=4,4,IF('Vessel List A'!GC74=5,5,IF('Vessel List A'!GC74=6,6,IF('Vessel List A'!GC74=7,7,IF('Vessel List A'!GC74=8,8,IF('Vessel List A'!GC74=9,9,IF('Vessel List A'!GC74=10,10,IF('Vessel List A'!GC74=11,11,IF('Vessel List A'!GC74=12,12,IF('Vessel List A'!GC74=13,13,IF('Vessel List A'!GC74=14,14,IF('Vessel List A'!GC74=15,15,IF('Vessel List A'!GC74=16,16,0)))))))))))))))))=0," ",VALUE(IF('Vessel List A'!GC74=1,1,IF('Vessel List A'!GC74=2,2,IF('Vessel List A'!GC74=3,3,IF('Vessel List A'!GC74=4,4,IF('Vessel List A'!GC74=5,5,IF('Vessel List A'!GC74=6,6,IF('Vessel List A'!GC74=7,7,IF('Vessel List A'!GC74=8,8,IF('Vessel List A'!GC74=9,9,IF('Vessel List A'!GC74=10,10,IF('Vessel List A'!GC74=11,11,IF('Vessel List A'!GC74=12,12,IF('Vessel List A'!GC74=13,13,IF('Vessel List A'!GC74=14,14,IF('Vessel List A'!GC74=15,15,IF('Vessel List A'!GC74=16,16,0))))))))))))))))))</f>
        <v xml:space="preserve"> </v>
      </c>
      <c r="CW75" s="154"/>
      <c r="CX75" s="158"/>
      <c r="CY75" s="390" t="str">
        <f t="shared" si="111"/>
        <v/>
      </c>
      <c r="CZ75" s="158"/>
      <c r="DA75" s="137"/>
      <c r="DB75" s="388" t="str">
        <f t="shared" si="112"/>
        <v/>
      </c>
      <c r="DC75" s="157" t="str">
        <f>IF(VALUE(IF('Vessel List A'!GP74=1,1,IF('Vessel List A'!GP74=2,2,IF('Vessel List A'!GP74=3,3,IF('Vessel List A'!GP74=4,4,IF('Vessel List A'!GP74=5,5,IF('Vessel List A'!GP74=6,6,IF('Vessel List A'!GP74=7,7,IF('Vessel List A'!GP74=8,8,IF('Vessel List A'!GP74=9,9,IF('Vessel List A'!GP74=10,10,IF('Vessel List A'!GP74=11,11,IF('Vessel List A'!GP74=12,12,IF('Vessel List A'!GP74=13,13,IF('Vessel List A'!GP74=14,14,IF('Vessel List A'!GP74=15,15,IF('Vessel List A'!GP74=16,16,0)))))))))))))))))=0," ",VALUE(IF('Vessel List A'!GP74=1,1,IF('Vessel List A'!GP74=2,2,IF('Vessel List A'!GP74=3,3,IF('Vessel List A'!GP74=4,4,IF('Vessel List A'!GP74=5,5,IF('Vessel List A'!GP74=6,6,IF('Vessel List A'!GP74=7,7,IF('Vessel List A'!GP74=8,8,IF('Vessel List A'!GP74=9,9,IF('Vessel List A'!GP74=10,10,IF('Vessel List A'!GP74=11,11,IF('Vessel List A'!GP74=12,12,IF('Vessel List A'!GP74=13,13,IF('Vessel List A'!GP74=14,14,IF('Vessel List A'!GP74=15,15,IF('Vessel List A'!GP74=16,16,0))))))))))))))))))</f>
        <v xml:space="preserve"> </v>
      </c>
      <c r="DD75" s="154"/>
      <c r="DE75" s="158"/>
      <c r="DF75" s="390" t="str">
        <f t="shared" si="113"/>
        <v/>
      </c>
      <c r="DG75" s="158"/>
      <c r="DH75" s="137"/>
      <c r="DI75" s="388" t="str">
        <f t="shared" si="114"/>
        <v/>
      </c>
      <c r="DJ75" s="157" t="str">
        <f>IF(VALUE(IF('Vessel List A'!HC74=1,1,IF('Vessel List A'!HC74=2,2,IF('Vessel List A'!HC74=3,3,IF('Vessel List A'!HC74=4,4,IF('Vessel List A'!HC74=5,5,IF('Vessel List A'!HC74=6,6,IF('Vessel List A'!HC74=7,7,IF('Vessel List A'!HC74=8,8,IF('Vessel List A'!HC74=9,9,IF('Vessel List A'!HC74=10,10,IF('Vessel List A'!HC74=11,11,IF('Vessel List A'!HC74=12,12,IF('Vessel List A'!HC74=13,13,IF('Vessel List A'!HC74=14,14,IF('Vessel List A'!HC74=15,15,IF('Vessel List A'!HC74=16,16,0)))))))))))))))))=0," ",VALUE(IF('Vessel List A'!HC74=1,1,IF('Vessel List A'!HC74=2,2,IF('Vessel List A'!HC74=3,3,IF('Vessel List A'!HC74=4,4,IF('Vessel List A'!HC74=5,5,IF('Vessel List A'!HC74=6,6,IF('Vessel List A'!HC74=7,7,IF('Vessel List A'!HC74=8,8,IF('Vessel List A'!HC74=9,9,IF('Vessel List A'!HC74=10,10,IF('Vessel List A'!HC74=11,11,IF('Vessel List A'!HC74=12,12,IF('Vessel List A'!HC74=13,13,IF('Vessel List A'!HC74=14,14,IF('Vessel List A'!HC74=15,15,IF('Vessel List A'!HC74=16,16,0))))))))))))))))))</f>
        <v xml:space="preserve"> </v>
      </c>
      <c r="DK75" s="154"/>
      <c r="DL75" s="158"/>
      <c r="DM75" s="390" t="str">
        <f t="shared" si="115"/>
        <v/>
      </c>
      <c r="DN75" s="158"/>
      <c r="DO75" s="137"/>
      <c r="DP75" s="388" t="str">
        <f t="shared" si="116"/>
        <v/>
      </c>
      <c r="DQ75" s="157" t="str">
        <f>IF(VALUE(IF('Vessel List A'!HP74=1,1,IF('Vessel List A'!HP74=2,2,IF('Vessel List A'!HP74=3,3,IF('Vessel List A'!HP74=4,4,IF('Vessel List A'!HP74=5,5,IF('Vessel List A'!HP74=6,6,IF('Vessel List A'!HP74=7,7,IF('Vessel List A'!HP74=8,8,IF('Vessel List A'!HP74=9,9,IF('Vessel List A'!HP74=10,10,IF('Vessel List A'!HP74=11,11,IF('Vessel List A'!HP74=12,12,IF('Vessel List A'!HP74=13,13,IF('Vessel List A'!HP74=14,14,IF('Vessel List A'!HP74=15,15,IF('Vessel List A'!HP74=16,16,0)))))))))))))))))=0," ",VALUE(IF('Vessel List A'!HP74=1,1,IF('Vessel List A'!HP74=2,2,IF('Vessel List A'!HP74=3,3,IF('Vessel List A'!HP74=4,4,IF('Vessel List A'!HP74=5,5,IF('Vessel List A'!HP74=6,6,IF('Vessel List A'!HP74=7,7,IF('Vessel List A'!HP74=8,8,IF('Vessel List A'!HP74=9,9,IF('Vessel List A'!HP74=10,10,IF('Vessel List A'!HP74=11,11,IF('Vessel List A'!HP74=12,12,IF('Vessel List A'!HP74=13,13,IF('Vessel List A'!HP74=14,14,IF('Vessel List A'!HP74=15,15,IF('Vessel List A'!HP74=16,16,0))))))))))))))))))</f>
        <v xml:space="preserve"> </v>
      </c>
      <c r="DR75" s="154"/>
      <c r="DS75" s="158"/>
      <c r="DT75" s="390" t="str">
        <f t="shared" si="117"/>
        <v/>
      </c>
      <c r="DU75" s="158"/>
      <c r="DV75" s="137"/>
      <c r="DW75" s="388" t="str">
        <f t="shared" si="118"/>
        <v/>
      </c>
      <c r="DX75" s="157" t="str">
        <f>IF(VALUE(IF('Vessel List A'!IC74=1,1,IF('Vessel List A'!IC74=2,2,IF('Vessel List A'!IC74=3,3,IF('Vessel List A'!IC74=4,4,IF('Vessel List A'!IC74=5,5,IF('Vessel List A'!IC74=6,6,IF('Vessel List A'!IC74=7,7,IF('Vessel List A'!IC74=8,8,IF('Vessel List A'!IC74=9,9,IF('Vessel List A'!IC74=10,10,IF('Vessel List A'!IC74=11,11,IF('Vessel List A'!IC74=12,12,IF('Vessel List A'!IC74=13,13,IF('Vessel List A'!IC74=14,14,IF('Vessel List A'!IC74=15,15,IF('Vessel List A'!IC74=16,16,0)))))))))))))))))=0," ",VALUE(IF('Vessel List A'!IC74=1,1,IF('Vessel List A'!IC74=2,2,IF('Vessel List A'!IC74=3,3,IF('Vessel List A'!IC74=4,4,IF('Vessel List A'!IC74=5,5,IF('Vessel List A'!IC74=6,6,IF('Vessel List A'!IC74=7,7,IF('Vessel List A'!IC74=8,8,IF('Vessel List A'!IC74=9,9,IF('Vessel List A'!IC74=10,10,IF('Vessel List A'!IC74=11,11,IF('Vessel List A'!IC74=12,12,IF('Vessel List A'!IC74=13,13,IF('Vessel List A'!IC74=14,14,IF('Vessel List A'!IC74=15,15,IF('Vessel List A'!IC74=16,16,0))))))))))))))))))</f>
        <v xml:space="preserve"> </v>
      </c>
      <c r="DY75" s="154"/>
      <c r="DZ75" s="158"/>
      <c r="EA75" s="390" t="str">
        <f t="shared" si="119"/>
        <v/>
      </c>
      <c r="EB75" s="158"/>
      <c r="EC75" s="137"/>
      <c r="ED75" s="388" t="str">
        <f t="shared" si="120"/>
        <v/>
      </c>
      <c r="EE75" s="157" t="str">
        <f>IF(VALUE(IF('Vessel List A'!IP74=1,1,IF('Vessel List A'!IP74=2,2,IF('Vessel List A'!IP74=3,3,IF('Vessel List A'!IP74=4,4,IF('Vessel List A'!IP74=5,5,IF('Vessel List A'!IP74=6,6,IF('Vessel List A'!IP74=7,7,IF('Vessel List A'!IP74=8,8,IF('Vessel List A'!IP74=9,9,IF('Vessel List A'!IP74=10,10,IF('Vessel List A'!IP74=11,11,IF('Vessel List A'!IP74=12,12,IF('Vessel List A'!IP74=13,13,IF('Vessel List A'!IP74=14,14,IF('Vessel List A'!IP74=15,15,IF('Vessel List A'!IP74=16,16,0)))))))))))))))))=0," ",VALUE(IF('Vessel List A'!IP74=1,1,IF('Vessel List A'!IP74=2,2,IF('Vessel List A'!IP74=3,3,IF('Vessel List A'!IP74=4,4,IF('Vessel List A'!IP74=5,5,IF('Vessel List A'!IP74=6,6,IF('Vessel List A'!IP74=7,7,IF('Vessel List A'!IP74=8,8,IF('Vessel List A'!IP74=9,9,IF('Vessel List A'!IP74=10,10,IF('Vessel List A'!IP74=11,11,IF('Vessel List A'!IP74=12,12,IF('Vessel List A'!IP74=13,13,IF('Vessel List A'!IP74=14,14,IF('Vessel List A'!IP74=15,15,IF('Vessel List A'!IP74=16,16,0))))))))))))))))))</f>
        <v xml:space="preserve"> </v>
      </c>
      <c r="EF75" s="154"/>
      <c r="EG75" s="158"/>
      <c r="EH75" s="390" t="str">
        <f t="shared" si="121"/>
        <v/>
      </c>
      <c r="EI75" s="158"/>
      <c r="EJ75" s="137"/>
      <c r="EK75" s="397" t="str">
        <f t="shared" si="122"/>
        <v/>
      </c>
      <c r="EL75" s="144"/>
      <c r="EM75" s="157" t="str">
        <f>IF(VALUE(IF('Vessel List B'!C74=1,1,IF('Vessel List B'!C74=2,2,IF('Vessel List B'!C74=3,3,IF('Vessel List B'!C74=4,4,IF('Vessel List B'!C74=5,5,IF('Vessel List B'!C74=6,6,IF('Vessel List B'!C74=7,7,IF('Vessel List B'!C74=8,8,IF('Vessel List B'!C74=9,9,IF('Vessel List B'!C74=10,10,IF('Vessel List B'!C74=11,11,IF('Vessel List B'!C74=12,12,IF('Vessel List B'!C74=13,13,IF('Vessel List B'!C74=14,14,IF('Vessel List B'!C74=15,15,IF('Vessel List B'!C74=16,16,0)))))))))))))))))=0," ",VALUE(IF('Vessel List B'!C74=1,1,IF('Vessel List B'!C74=2,2,IF('Vessel List B'!C74=3,3,IF('Vessel List B'!C74=4,4,IF('Vessel List B'!C74=5,5,IF('Vessel List B'!C74=6,6,IF('Vessel List B'!C74=7,7,IF('Vessel List B'!C74=8,8,IF('Vessel List B'!C74=9,9,IF('Vessel List B'!C74=10,10,IF('Vessel List B'!C74=11,11,IF('Vessel List B'!C74=12,12,IF('Vessel List B'!C74=13,13,IF('Vessel List B'!C74=14,14,IF('Vessel List B'!C74=15,15,IF('Vessel List B'!C74=16,16,0))))))))))))))))))</f>
        <v xml:space="preserve"> </v>
      </c>
      <c r="EN75" s="154"/>
      <c r="EO75" s="158"/>
      <c r="EP75" s="390" t="str">
        <f t="shared" si="123"/>
        <v/>
      </c>
      <c r="EQ75" s="158"/>
      <c r="ER75" s="137"/>
      <c r="ES75" s="388" t="str">
        <f t="shared" si="124"/>
        <v/>
      </c>
      <c r="ET75" s="157" t="str">
        <f>IF(VALUE(IF('Vessel List B'!P74=1,1,IF('Vessel List B'!P74=2,2,IF('Vessel List B'!P74=3,3,IF('Vessel List B'!P74=4,4,IF('Vessel List B'!P74=5,5,IF('Vessel List B'!P74=6,6,IF('Vessel List B'!P74=7,7,IF('Vessel List B'!P74=8,8,IF('Vessel List B'!P74=9,9,IF('Vessel List B'!P74=10,10,IF('Vessel List B'!P74=11,11,IF('Vessel List B'!P74=12,12,IF('Vessel List B'!P74=13,13,IF('Vessel List B'!P74=14,14,IF('Vessel List B'!P74=15,15,IF('Vessel List B'!P74=16,16,0)))))))))))))))))=0," ",VALUE(IF('Vessel List B'!P74=1,1,IF('Vessel List B'!P74=2,2,IF('Vessel List B'!P74=3,3,IF('Vessel List B'!P74=4,4,IF('Vessel List B'!P74=5,5,IF('Vessel List B'!P74=6,6,IF('Vessel List B'!P74=7,7,IF('Vessel List B'!P74=8,8,IF('Vessel List B'!P74=9,9,IF('Vessel List B'!P74=10,10,IF('Vessel List B'!P74=11,11,IF('Vessel List B'!P74=12,12,IF('Vessel List B'!P74=13,13,IF('Vessel List B'!P74=14,14,IF('Vessel List B'!P74=15,15,IF('Vessel List B'!P74=16,16,0))))))))))))))))))</f>
        <v xml:space="preserve"> </v>
      </c>
      <c r="EU75" s="154"/>
      <c r="EV75" s="158"/>
      <c r="EW75" s="390" t="str">
        <f t="shared" si="125"/>
        <v/>
      </c>
      <c r="EX75" s="158"/>
      <c r="EY75" s="137"/>
      <c r="EZ75" s="388" t="str">
        <f t="shared" si="126"/>
        <v/>
      </c>
      <c r="FA75" s="157" t="str">
        <f>IF(VALUE(IF('Vessel List B'!AC74=1,1,IF('Vessel List B'!AC74=2,2,IF('Vessel List B'!AC74=3,3,IF('Vessel List B'!AC74=4,4,IF('Vessel List B'!AC74=5,5,IF('Vessel List B'!AC74=6,6,IF('Vessel List B'!AC74=7,7,IF('Vessel List B'!AC74=8,8,IF('Vessel List B'!AC74=9,9,IF('Vessel List B'!AC74=10,10,IF('Vessel List B'!AC74=11,11,IF('Vessel List B'!AC74=12,12,IF('Vessel List B'!AC74=13,13,IF('Vessel List B'!AC74=14,14,IF('Vessel List B'!AC74=15,15,IF('Vessel List B'!AC74=16,16,0)))))))))))))))))=0," ",VALUE(IF('Vessel List B'!AC74=1,1,IF('Vessel List B'!AC74=2,2,IF('Vessel List B'!AC74=3,3,IF('Vessel List B'!AC74=4,4,IF('Vessel List B'!AC74=5,5,IF('Vessel List B'!AC74=6,6,IF('Vessel List B'!AC74=7,7,IF('Vessel List B'!AC74=8,8,IF('Vessel List B'!AC74=9,9,IF('Vessel List B'!AC74=10,10,IF('Vessel List B'!AC74=11,11,IF('Vessel List B'!AC74=12,12,IF('Vessel List B'!AC74=13,13,IF('Vessel List B'!AC74=14,14,IF('Vessel List B'!AC74=15,15,IF('Vessel List B'!AC74=16,16,0))))))))))))))))))</f>
        <v xml:space="preserve"> </v>
      </c>
      <c r="FB75" s="154"/>
      <c r="FC75" s="158"/>
      <c r="FD75" s="390" t="str">
        <f t="shared" si="127"/>
        <v/>
      </c>
      <c r="FE75" s="158"/>
      <c r="FF75" s="137"/>
      <c r="FG75" s="388" t="str">
        <f t="shared" si="128"/>
        <v/>
      </c>
      <c r="FH75" s="157" t="str">
        <f>IF(VALUE(IF('Vessel List B'!AP74=1,1,IF('Vessel List B'!AP74=2,2,IF('Vessel List B'!AP74=3,3,IF('Vessel List B'!AP74=4,4,IF('Vessel List B'!AP74=5,5,IF('Vessel List B'!AP74=6,6,IF('Vessel List B'!AP74=7,7,IF('Vessel List B'!AP74=8,8,IF('Vessel List B'!AP74=9,9,IF('Vessel List B'!AP74=10,10,IF('Vessel List B'!AP74=11,11,IF('Vessel List B'!AP74=12,12,IF('Vessel List B'!AP74=13,13,IF('Vessel List B'!AP74=14,14,IF('Vessel List B'!AP74=15,15,IF('Vessel List B'!AP74=16,16,0)))))))))))))))))=0," ",VALUE(IF('Vessel List B'!AP74=1,1,IF('Vessel List B'!AP74=2,2,IF('Vessel List B'!AP74=3,3,IF('Vessel List B'!AP74=4,4,IF('Vessel List B'!AP74=5,5,IF('Vessel List B'!AP74=6,6,IF('Vessel List B'!AP74=7,7,IF('Vessel List B'!AP74=8,8,IF('Vessel List B'!AP74=9,9,IF('Vessel List B'!AP74=10,10,IF('Vessel List B'!AP74=11,11,IF('Vessel List B'!AP74=12,12,IF('Vessel List B'!AP74=13,13,IF('Vessel List B'!AP74=14,14,IF('Vessel List B'!AP74=15,15,IF('Vessel List B'!AP74=16,16,0))))))))))))))))))</f>
        <v xml:space="preserve"> </v>
      </c>
      <c r="FI75" s="154"/>
      <c r="FJ75" s="158"/>
      <c r="FK75" s="390" t="str">
        <f t="shared" si="129"/>
        <v/>
      </c>
      <c r="FL75" s="158"/>
      <c r="FM75" s="137"/>
      <c r="FN75" s="388" t="str">
        <f t="shared" si="130"/>
        <v/>
      </c>
      <c r="FO75" s="157" t="str">
        <f>IF(VALUE(IF('Vessel List B'!BC74=1,1,IF('Vessel List B'!BC74=2,2,IF('Vessel List B'!BC74=3,3,IF('Vessel List B'!BC74=4,4,IF('Vessel List B'!BC74=5,5,IF('Vessel List B'!BC74=6,6,IF('Vessel List B'!BC74=7,7,IF('Vessel List B'!BC74=8,8,IF('Vessel List B'!BC74=9,9,IF('Vessel List B'!BC74=10,10,IF('Vessel List B'!BC74=11,11,IF('Vessel List B'!BC74=12,12,IF('Vessel List B'!BC74=13,13,IF('Vessel List B'!BC74=14,14,IF('Vessel List B'!BC74=15,15,IF('Vessel List B'!BC74=16,16,0)))))))))))))))))=0," ",VALUE(IF('Vessel List B'!BC74=1,1,IF('Vessel List B'!BC74=2,2,IF('Vessel List B'!BC74=3,3,IF('Vessel List B'!BC74=4,4,IF('Vessel List B'!BC74=5,5,IF('Vessel List B'!BC74=6,6,IF('Vessel List B'!BC74=7,7,IF('Vessel List B'!BC74=8,8,IF('Vessel List B'!BC74=9,9,IF('Vessel List B'!BC74=10,10,IF('Vessel List B'!BC74=11,11,IF('Vessel List B'!BC74=12,12,IF('Vessel List B'!BC74=13,13,IF('Vessel List B'!BC74=14,14,IF('Vessel List B'!BC74=15,15,IF('Vessel List B'!BC74=16,16,0))))))))))))))))))</f>
        <v xml:space="preserve"> </v>
      </c>
      <c r="FP75" s="154"/>
      <c r="FQ75" s="158"/>
      <c r="FR75" s="390" t="str">
        <f t="shared" si="131"/>
        <v/>
      </c>
      <c r="FS75" s="158"/>
      <c r="FT75" s="137"/>
      <c r="FU75" s="388" t="str">
        <f t="shared" si="132"/>
        <v/>
      </c>
      <c r="FV75" s="157" t="str">
        <f>IF(VALUE(IF('Vessel List B'!BP74=1,1,IF('Vessel List B'!BP74=2,2,IF('Vessel List B'!BP74=3,3,IF('Vessel List B'!BP74=4,4,IF('Vessel List B'!BP74=5,5,IF('Vessel List B'!BP74=6,6,IF('Vessel List B'!BP74=7,7,IF('Vessel List B'!BP74=8,8,IF('Vessel List B'!BP74=9,9,IF('Vessel List B'!BP74=10,10,IF('Vessel List B'!BP74=11,11,IF('Vessel List B'!BP74=12,12,IF('Vessel List B'!BP74=13,13,IF('Vessel List B'!BP74=14,14,IF('Vessel List B'!BP74=15,15,IF('Vessel List B'!BP74=16,16,0)))))))))))))))))=0," ",VALUE(IF('Vessel List B'!BP74=1,1,IF('Vessel List B'!BP74=2,2,IF('Vessel List B'!BP74=3,3,IF('Vessel List B'!BP74=4,4,IF('Vessel List B'!BP74=5,5,IF('Vessel List B'!BP74=6,6,IF('Vessel List B'!BP74=7,7,IF('Vessel List B'!BP74=8,8,IF('Vessel List B'!BP74=9,9,IF('Vessel List B'!BP74=10,10,IF('Vessel List B'!BP74=11,11,IF('Vessel List B'!BP74=12,12,IF('Vessel List B'!BP74=13,13,IF('Vessel List B'!BP74=14,14,IF('Vessel List B'!BP74=15,15,IF('Vessel List B'!BP74=16,16,0))))))))))))))))))</f>
        <v xml:space="preserve"> </v>
      </c>
      <c r="FW75" s="154"/>
      <c r="FX75" s="158"/>
      <c r="FY75" s="390" t="str">
        <f t="shared" si="133"/>
        <v/>
      </c>
      <c r="FZ75" s="158"/>
      <c r="GA75" s="137"/>
      <c r="GB75" s="388" t="str">
        <f t="shared" si="134"/>
        <v/>
      </c>
      <c r="GC75" s="157" t="str">
        <f>IF(VALUE(IF('Vessel List B'!CC74=1,1,IF('Vessel List B'!CC74=2,2,IF('Vessel List B'!CC74=3,3,IF('Vessel List B'!CC74=4,4,IF('Vessel List B'!CC74=5,5,IF('Vessel List B'!CC74=6,6,IF('Vessel List B'!CC74=7,7,IF('Vessel List B'!CC74=8,8,IF('Vessel List B'!CC74=9,9,IF('Vessel List B'!CC74=10,10,IF('Vessel List B'!CC74=11,11,IF('Vessel List B'!CC74=12,12,IF('Vessel List B'!CC74=13,13,IF('Vessel List B'!CC74=14,14,IF('Vessel List B'!CC74=15,15,IF('Vessel List B'!CC74=16,16,0)))))))))))))))))=0," ",VALUE(IF('Vessel List B'!CC74=1,1,IF('Vessel List B'!CC74=2,2,IF('Vessel List B'!CC74=3,3,IF('Vessel List B'!CC74=4,4,IF('Vessel List B'!CC74=5,5,IF('Vessel List B'!CC74=6,6,IF('Vessel List B'!CC74=7,7,IF('Vessel List B'!CC74=8,8,IF('Vessel List B'!CC74=9,9,IF('Vessel List B'!CC74=10,10,IF('Vessel List B'!CC74=11,11,IF('Vessel List B'!CC74=12,12,IF('Vessel List B'!CC74=13,13,IF('Vessel List B'!CC74=14,14,IF('Vessel List B'!CC74=15,15,IF('Vessel List B'!CC74=16,16,0))))))))))))))))))</f>
        <v xml:space="preserve"> </v>
      </c>
      <c r="GD75" s="154"/>
      <c r="GE75" s="158"/>
      <c r="GF75" s="390" t="str">
        <f t="shared" si="135"/>
        <v/>
      </c>
      <c r="GG75" s="158"/>
      <c r="GH75" s="137"/>
      <c r="GI75" s="388" t="str">
        <f t="shared" si="136"/>
        <v/>
      </c>
      <c r="GJ75" s="157" t="str">
        <f>IF(VALUE(IF('Vessel List B'!CP74=1,1,IF('Vessel List B'!CP74=2,2,IF('Vessel List B'!CP74=3,3,IF('Vessel List B'!CP74=4,4,IF('Vessel List B'!CP74=5,5,IF('Vessel List B'!CP74=6,6,IF('Vessel List B'!CP74=7,7,IF('Vessel List B'!CP74=8,8,IF('Vessel List B'!CP74=9,9,IF('Vessel List B'!CP74=10,10,IF('Vessel List B'!CP74=11,11,IF('Vessel List B'!CP74=12,12,IF('Vessel List B'!CP74=13,13,IF('Vessel List B'!CP74=14,14,IF('Vessel List B'!CP74=15,15,IF('Vessel List B'!CP74=16,16,0)))))))))))))))))=0," ",VALUE(IF('Vessel List B'!CP74=1,1,IF('Vessel List B'!CP74=2,2,IF('Vessel List B'!CP74=3,3,IF('Vessel List B'!CP74=4,4,IF('Vessel List B'!CP74=5,5,IF('Vessel List B'!CP74=6,6,IF('Vessel List B'!CP74=7,7,IF('Vessel List B'!CP74=8,8,IF('Vessel List B'!CP74=9,9,IF('Vessel List B'!CP74=10,10,IF('Vessel List B'!CP74=11,11,IF('Vessel List B'!CP74=12,12,IF('Vessel List B'!CP74=13,13,IF('Vessel List B'!CP74=14,14,IF('Vessel List B'!CP74=15,15,IF('Vessel List B'!CP74=16,16,0))))))))))))))))))</f>
        <v xml:space="preserve"> </v>
      </c>
      <c r="GK75" s="154"/>
      <c r="GL75" s="158"/>
      <c r="GM75" s="390" t="str">
        <f t="shared" si="137"/>
        <v/>
      </c>
      <c r="GN75" s="158"/>
      <c r="GO75" s="137"/>
      <c r="GP75" s="388" t="str">
        <f t="shared" si="138"/>
        <v/>
      </c>
      <c r="GQ75" s="157" t="str">
        <f>IF(VALUE(IF('Vessel List B'!DC74=1,1,IF('Vessel List B'!DC74=2,2,IF('Vessel List B'!DC74=3,3,IF('Vessel List B'!DC74=4,4,IF('Vessel List B'!DC74=5,5,IF('Vessel List B'!DC74=6,6,IF('Vessel List B'!DC74=7,7,IF('Vessel List B'!DC74=8,8,IF('Vessel List B'!DC74=9,9,IF('Vessel List B'!DC74=10,10,IF('Vessel List B'!DC74=11,11,IF('Vessel List B'!DC74=12,12,IF('Vessel List B'!DC74=13,13,IF('Vessel List B'!DC74=14,14,IF('Vessel List B'!DC74=15,15,IF('Vessel List B'!DC74=16,16,0)))))))))))))))))=0," ",VALUE(IF('Vessel List B'!DC74=1,1,IF('Vessel List B'!DC74=2,2,IF('Vessel List B'!DC74=3,3,IF('Vessel List B'!DC74=4,4,IF('Vessel List B'!DC74=5,5,IF('Vessel List B'!DC74=6,6,IF('Vessel List B'!DC74=7,7,IF('Vessel List B'!DC74=8,8,IF('Vessel List B'!DC74=9,9,IF('Vessel List B'!DC74=10,10,IF('Vessel List B'!DC74=11,11,IF('Vessel List B'!DC74=12,12,IF('Vessel List B'!DC74=13,13,IF('Vessel List B'!DC74=14,14,IF('Vessel List B'!DC74=15,15,IF('Vessel List B'!DC74=16,16,0))))))))))))))))))</f>
        <v xml:space="preserve"> </v>
      </c>
      <c r="GR75" s="154"/>
      <c r="GS75" s="158"/>
      <c r="GT75" s="390" t="str">
        <f t="shared" si="139"/>
        <v/>
      </c>
      <c r="GU75" s="158"/>
      <c r="GV75" s="137"/>
      <c r="GW75" s="388" t="str">
        <f t="shared" si="140"/>
        <v/>
      </c>
      <c r="GX75" s="157" t="str">
        <f>IF(VALUE(IF('Vessel List B'!DP74=1,1,IF('Vessel List B'!DP74=2,2,IF('Vessel List B'!DP74=3,3,IF('Vessel List B'!DP74=4,4,IF('Vessel List B'!DP74=5,5,IF('Vessel List B'!DP74=6,6,IF('Vessel List B'!DP74=7,7,IF('Vessel List B'!DP74=8,8,IF('Vessel List B'!DP74=9,9,IF('Vessel List B'!DP74=10,10,IF('Vessel List B'!DP74=11,11,IF('Vessel List B'!DP74=12,12,IF('Vessel List B'!DP74=13,13,IF('Vessel List B'!DP74=14,14,IF('Vessel List B'!DP74=15,15,IF('Vessel List B'!DP74=16,16,0)))))))))))))))))=0," ",VALUE(IF('Vessel List B'!DP74=1,1,IF('Vessel List B'!DP74=2,2,IF('Vessel List B'!DP74=3,3,IF('Vessel List B'!DP74=4,4,IF('Vessel List B'!DP74=5,5,IF('Vessel List B'!DP74=6,6,IF('Vessel List B'!DP74=7,7,IF('Vessel List B'!DP74=8,8,IF('Vessel List B'!DP74=9,9,IF('Vessel List B'!DP74=10,10,IF('Vessel List B'!DP74=11,11,IF('Vessel List B'!DP74=12,12,IF('Vessel List B'!DP74=13,13,IF('Vessel List B'!DP74=14,14,IF('Vessel List B'!DP74=15,15,IF('Vessel List B'!DP74=16,16,0))))))))))))))))))</f>
        <v xml:space="preserve"> </v>
      </c>
      <c r="GY75" s="154"/>
      <c r="GZ75" s="158"/>
      <c r="HA75" s="390" t="str">
        <f t="shared" si="141"/>
        <v/>
      </c>
      <c r="HB75" s="158"/>
      <c r="HC75" s="137"/>
      <c r="HD75" s="388" t="str">
        <f t="shared" si="142"/>
        <v/>
      </c>
      <c r="HE75" s="157" t="str">
        <f>IF(VALUE(IF('Vessel List B'!EC74=1,1,IF('Vessel List B'!EC74=2,2,IF('Vessel List B'!EC74=3,3,IF('Vessel List B'!EC74=4,4,IF('Vessel List B'!EC74=5,5,IF('Vessel List B'!EC74=6,6,IF('Vessel List B'!EC74=7,7,IF('Vessel List B'!EC74=8,8,IF('Vessel List B'!EC74=9,9,IF('Vessel List B'!EC74=10,10,IF('Vessel List B'!EC74=11,11,IF('Vessel List B'!EC74=12,12,IF('Vessel List B'!EC74=13,13,IF('Vessel List B'!EC74=14,14,IF('Vessel List B'!EC74=15,15,IF('Vessel List B'!EC74=16,16,0)))))))))))))))))=0," ",VALUE(IF('Vessel List B'!EC74=1,1,IF('Vessel List B'!EC74=2,2,IF('Vessel List B'!EC74=3,3,IF('Vessel List B'!EC74=4,4,IF('Vessel List B'!EC74=5,5,IF('Vessel List B'!EC74=6,6,IF('Vessel List B'!EC74=7,7,IF('Vessel List B'!EC74=8,8,IF('Vessel List B'!EC74=9,9,IF('Vessel List B'!EC74=10,10,IF('Vessel List B'!EC74=11,11,IF('Vessel List B'!EC74=12,12,IF('Vessel List B'!EC74=13,13,IF('Vessel List B'!EC74=14,14,IF('Vessel List B'!EC74=15,15,IF('Vessel List B'!EC74=16,16,0))))))))))))))))))</f>
        <v xml:space="preserve"> </v>
      </c>
      <c r="HF75" s="154"/>
      <c r="HG75" s="158"/>
      <c r="HH75" s="390" t="str">
        <f t="shared" si="143"/>
        <v/>
      </c>
      <c r="HI75" s="158"/>
      <c r="HJ75" s="137"/>
      <c r="HK75" s="388" t="str">
        <f t="shared" si="144"/>
        <v/>
      </c>
      <c r="HL75" s="157" t="str">
        <f>IF(VALUE(IF('Vessel List B'!EP74=1,1,IF('Vessel List B'!EP74=2,2,IF('Vessel List B'!EP74=3,3,IF('Vessel List B'!EP74=4,4,IF('Vessel List B'!EP74=5,5,IF('Vessel List B'!EP74=6,6,IF('Vessel List B'!EP74=7,7,IF('Vessel List B'!EP74=8,8,IF('Vessel List B'!EP74=9,9,IF('Vessel List B'!EP74=10,10,IF('Vessel List B'!EP74=11,11,IF('Vessel List B'!EP74=12,12,IF('Vessel List B'!EP74=13,13,IF('Vessel List B'!EP74=14,14,IF('Vessel List B'!EP74=15,15,IF('Vessel List B'!EP74=16,16,0)))))))))))))))))=0," ",VALUE(IF('Vessel List B'!EP74=1,1,IF('Vessel List B'!EP74=2,2,IF('Vessel List B'!EP74=3,3,IF('Vessel List B'!EP74=4,4,IF('Vessel List B'!EP74=5,5,IF('Vessel List B'!EP74=6,6,IF('Vessel List B'!EP74=7,7,IF('Vessel List B'!EP74=8,8,IF('Vessel List B'!EP74=9,9,IF('Vessel List B'!EP74=10,10,IF('Vessel List B'!EP74=11,11,IF('Vessel List B'!EP74=12,12,IF('Vessel List B'!EP74=13,13,IF('Vessel List B'!EP74=14,14,IF('Vessel List B'!EP74=15,15,IF('Vessel List B'!EP74=16,16,0))))))))))))))))))</f>
        <v xml:space="preserve"> </v>
      </c>
      <c r="HM75" s="154"/>
      <c r="HN75" s="158"/>
      <c r="HO75" s="390" t="str">
        <f t="shared" si="145"/>
        <v/>
      </c>
      <c r="HP75" s="158"/>
      <c r="HQ75" s="137"/>
      <c r="HR75" s="388" t="str">
        <f t="shared" si="146"/>
        <v/>
      </c>
      <c r="HS75" s="157" t="str">
        <f>IF(VALUE(IF('Vessel List B'!FC74=1,1,IF('Vessel List B'!FC74=2,2,IF('Vessel List B'!FC74=3,3,IF('Vessel List B'!FC74=4,4,IF('Vessel List B'!FC74=5,5,IF('Vessel List B'!FC74=6,6,IF('Vessel List B'!FC74=7,7,IF('Vessel List B'!FC74=8,8,IF('Vessel List B'!FC74=9,9,IF('Vessel List B'!FC74=10,10,IF('Vessel List B'!FC74=11,11,IF('Vessel List B'!FC74=12,12,IF('Vessel List B'!FC74=13,13,IF('Vessel List B'!FC74=14,14,IF('Vessel List B'!FC74=15,15,IF('Vessel List B'!FC74=16,16,0)))))))))))))))))=0," ",VALUE(IF('Vessel List B'!FC74=1,1,IF('Vessel List B'!FC74=2,2,IF('Vessel List B'!FC74=3,3,IF('Vessel List B'!FC74=4,4,IF('Vessel List B'!FC74=5,5,IF('Vessel List B'!FC74=6,6,IF('Vessel List B'!FC74=7,7,IF('Vessel List B'!FC74=8,8,IF('Vessel List B'!FC74=9,9,IF('Vessel List B'!FC74=10,10,IF('Vessel List B'!FC74=11,11,IF('Vessel List B'!FC74=12,12,IF('Vessel List B'!FC74=13,13,IF('Vessel List B'!FC74=14,14,IF('Vessel List B'!FC74=15,15,IF('Vessel List B'!FC74=16,16,0))))))))))))))))))</f>
        <v xml:space="preserve"> </v>
      </c>
      <c r="HT75" s="154"/>
      <c r="HU75" s="158"/>
      <c r="HV75" s="390" t="str">
        <f t="shared" si="147"/>
        <v/>
      </c>
      <c r="HW75" s="158"/>
      <c r="HX75" s="137"/>
      <c r="HY75" s="388" t="str">
        <f t="shared" si="148"/>
        <v/>
      </c>
      <c r="HZ75" s="157" t="str">
        <f>IF(VALUE(IF('Vessel List B'!FP74=1,1,IF('Vessel List B'!FP74=2,2,IF('Vessel List B'!FP74=3,3,IF('Vessel List B'!FP74=4,4,IF('Vessel List B'!FP74=5,5,IF('Vessel List B'!FP74=6,6,IF('Vessel List B'!FP74=7,7,IF('Vessel List B'!FP74=8,8,IF('Vessel List B'!FP74=9,9,IF('Vessel List B'!FP74=10,10,IF('Vessel List B'!FP74=11,11,IF('Vessel List B'!FP74=12,12,IF('Vessel List B'!FP74=13,13,IF('Vessel List B'!FP74=14,14,IF('Vessel List B'!FP74=15,15,IF('Vessel List B'!FP74=16,16,0)))))))))))))))))=0," ",VALUE(IF('Vessel List B'!FP74=1,1,IF('Vessel List B'!FP74=2,2,IF('Vessel List B'!FP74=3,3,IF('Vessel List B'!FP74=4,4,IF('Vessel List B'!FP74=5,5,IF('Vessel List B'!FP74=6,6,IF('Vessel List B'!FP74=7,7,IF('Vessel List B'!FP74=8,8,IF('Vessel List B'!FP74=9,9,IF('Vessel List B'!FP74=10,10,IF('Vessel List B'!FP74=11,11,IF('Vessel List B'!FP74=12,12,IF('Vessel List B'!FP74=13,13,IF('Vessel List B'!FP74=14,14,IF('Vessel List B'!FP74=15,15,IF('Vessel List B'!FP74=16,16,0))))))))))))))))))</f>
        <v xml:space="preserve"> </v>
      </c>
      <c r="IA75" s="154"/>
      <c r="IB75" s="158"/>
      <c r="IC75" s="390" t="str">
        <f t="shared" si="149"/>
        <v/>
      </c>
      <c r="ID75" s="158"/>
      <c r="IE75" s="137"/>
      <c r="IF75" s="388" t="str">
        <f t="shared" si="150"/>
        <v/>
      </c>
      <c r="IG75" s="157" t="str">
        <f>IF(VALUE(IF('Vessel List B'!GC74=1,1,IF('Vessel List B'!GC74=2,2,IF('Vessel List B'!GC74=3,3,IF('Vessel List B'!GC74=4,4,IF('Vessel List B'!GC74=5,5,IF('Vessel List B'!GC74=6,6,IF('Vessel List B'!GC74=7,7,IF('Vessel List B'!GC74=8,8,IF('Vessel List B'!GC74=9,9,IF('Vessel List B'!GC74=10,10,IF('Vessel List B'!GC74=11,11,IF('Vessel List B'!GC74=12,12,IF('Vessel List B'!GC74=13,13,IF('Vessel List B'!GC74=14,14,IF('Vessel List B'!GC74=15,15,IF('Vessel List B'!GC74=16,16,0)))))))))))))))))=0," ",VALUE(IF('Vessel List B'!GC74=1,1,IF('Vessel List B'!GC74=2,2,IF('Vessel List B'!GC74=3,3,IF('Vessel List B'!GC74=4,4,IF('Vessel List B'!GC74=5,5,IF('Vessel List B'!GC74=6,6,IF('Vessel List B'!GC74=7,7,IF('Vessel List B'!GC74=8,8,IF('Vessel List B'!GC74=9,9,IF('Vessel List B'!GC74=10,10,IF('Vessel List B'!GC74=11,11,IF('Vessel List B'!GC74=12,12,IF('Vessel List B'!GC74=13,13,IF('Vessel List B'!GC74=14,14,IF('Vessel List B'!GC74=15,15,IF('Vessel List B'!GC74=16,16,0))))))))))))))))))</f>
        <v xml:space="preserve"> </v>
      </c>
      <c r="IH75" s="154"/>
      <c r="II75" s="158"/>
      <c r="IJ75" s="390" t="str">
        <f t="shared" si="151"/>
        <v/>
      </c>
      <c r="IK75" s="158"/>
      <c r="IL75" s="137"/>
      <c r="IM75" s="388" t="str">
        <f t="shared" si="152"/>
        <v/>
      </c>
      <c r="IN75" s="157" t="str">
        <f>IF(VALUE(IF('Vessel List B'!GP74=1,1,IF('Vessel List B'!GP74=2,2,IF('Vessel List B'!GP74=3,3,IF('Vessel List B'!GP74=4,4,IF('Vessel List B'!GP74=5,5,IF('Vessel List B'!GP74=6,6,IF('Vessel List B'!GP74=7,7,IF('Vessel List B'!GP74=8,8,IF('Vessel List B'!GP74=9,9,IF('Vessel List B'!GP74=10,10,IF('Vessel List B'!GP74=11,11,IF('Vessel List B'!GP74=12,12,IF('Vessel List B'!GP74=13,13,IF('Vessel List B'!GP74=14,14,IF('Vessel List B'!GP74=15,15,IF('Vessel List B'!GP74=16,16,0)))))))))))))))))=0," ",VALUE(IF('Vessel List B'!GP74=1,1,IF('Vessel List B'!GP74=2,2,IF('Vessel List B'!GP74=3,3,IF('Vessel List B'!GP74=4,4,IF('Vessel List B'!GP74=5,5,IF('Vessel List B'!GP74=6,6,IF('Vessel List B'!GP74=7,7,IF('Vessel List B'!GP74=8,8,IF('Vessel List B'!GP74=9,9,IF('Vessel List B'!GP74=10,10,IF('Vessel List B'!GP74=11,11,IF('Vessel List B'!GP74=12,12,IF('Vessel List B'!GP74=13,13,IF('Vessel List B'!GP74=14,14,IF('Vessel List B'!GP74=15,15,IF('Vessel List B'!GP74=16,16,0))))))))))))))))))</f>
        <v xml:space="preserve"> </v>
      </c>
      <c r="IO75" s="154"/>
      <c r="IP75" s="158"/>
      <c r="IQ75" s="390" t="str">
        <f t="shared" si="153"/>
        <v/>
      </c>
      <c r="IR75" s="158"/>
      <c r="IS75" s="137"/>
      <c r="IT75" s="388" t="str">
        <f t="shared" si="154"/>
        <v/>
      </c>
      <c r="IU75" s="157" t="str">
        <f>IF(VALUE(IF('Vessel List B'!HC74=1,1,IF('Vessel List B'!HC74=2,2,IF('Vessel List B'!HC74=3,3,IF('Vessel List B'!HC74=4,4,IF('Vessel List B'!HC74=5,5,IF('Vessel List B'!HC74=6,6,IF('Vessel List B'!HC74=7,7,IF('Vessel List B'!HC74=8,8,IF('Vessel List B'!HC74=9,9,IF('Vessel List B'!HC74=10,10,IF('Vessel List B'!HC74=11,11,IF('Vessel List B'!HC74=12,12,IF('Vessel List B'!HC74=13,13,IF('Vessel List B'!HC74=14,14,IF('Vessel List B'!HC74=15,15,IF('Vessel List B'!HC74=16,16,0)))))))))))))))))=0," ",VALUE(IF('Vessel List B'!HC74=1,1,IF('Vessel List B'!HC74=2,2,IF('Vessel List B'!HC74=3,3,IF('Vessel List B'!HC74=4,4,IF('Vessel List B'!HC74=5,5,IF('Vessel List B'!HC74=6,6,IF('Vessel List B'!HC74=7,7,IF('Vessel List B'!HC74=8,8,IF('Vessel List B'!HC74=9,9,IF('Vessel List B'!HC74=10,10,IF('Vessel List B'!HC74=11,11,IF('Vessel List B'!HC74=12,12,IF('Vessel List B'!HC74=13,13,IF('Vessel List B'!HC74=14,14,IF('Vessel List B'!HC74=15,15,IF('Vessel List B'!HC74=16,16,0))))))))))))))))))</f>
        <v xml:space="preserve"> </v>
      </c>
      <c r="IV75" s="154"/>
      <c r="IW75" s="158"/>
      <c r="IX75" s="390" t="str">
        <f t="shared" si="155"/>
        <v/>
      </c>
      <c r="IY75" s="158"/>
      <c r="IZ75" s="137"/>
      <c r="JA75" s="388" t="str">
        <f t="shared" si="156"/>
        <v/>
      </c>
      <c r="JB75" s="157" t="str">
        <f>IF(VALUE(IF('Vessel List B'!HP74=1,1,IF('Vessel List B'!HP74=2,2,IF('Vessel List B'!HP74=3,3,IF('Vessel List B'!HP74=4,4,IF('Vessel List B'!HP74=5,5,IF('Vessel List B'!HP74=6,6,IF('Vessel List B'!HP74=7,7,IF('Vessel List B'!HP74=8,8,IF('Vessel List B'!HP74=9,9,IF('Vessel List B'!HP74=10,10,IF('Vessel List B'!HP74=11,11,IF('Vessel List B'!HP74=12,12,IF('Vessel List B'!HP74=13,13,IF('Vessel List B'!HP74=14,14,IF('Vessel List B'!HP74=15,15,IF('Vessel List B'!HP74=16,16,0)))))))))))))))))=0," ",VALUE(IF('Vessel List B'!HP74=1,1,IF('Vessel List B'!HP74=2,2,IF('Vessel List B'!HP74=3,3,IF('Vessel List B'!HP74=4,4,IF('Vessel List B'!HP74=5,5,IF('Vessel List B'!HP74=6,6,IF('Vessel List B'!HP74=7,7,IF('Vessel List B'!HP74=8,8,IF('Vessel List B'!HP74=9,9,IF('Vessel List B'!HP74=10,10,IF('Vessel List B'!HP74=11,11,IF('Vessel List B'!HP74=12,12,IF('Vessel List B'!HP74=13,13,IF('Vessel List B'!HP74=14,14,IF('Vessel List B'!HP74=15,15,IF('Vessel List B'!HP74=16,16,0))))))))))))))))))</f>
        <v xml:space="preserve"> </v>
      </c>
      <c r="JC75" s="154"/>
      <c r="JD75" s="158"/>
      <c r="JE75" s="390" t="str">
        <f t="shared" si="157"/>
        <v/>
      </c>
      <c r="JF75" s="158"/>
      <c r="JG75" s="137"/>
      <c r="JH75" s="388" t="str">
        <f t="shared" si="158"/>
        <v/>
      </c>
      <c r="JI75" s="157" t="str">
        <f>IF(VALUE(IF('Vessel List B'!IC74=1,1,IF('Vessel List B'!IC74=2,2,IF('Vessel List B'!IC74=3,3,IF('Vessel List B'!IC74=4,4,IF('Vessel List B'!IC74=5,5,IF('Vessel List B'!IC74=6,6,IF('Vessel List B'!IC74=7,7,IF('Vessel List B'!IC74=8,8,IF('Vessel List B'!IC74=9,9,IF('Vessel List B'!IC74=10,10,IF('Vessel List B'!IC74=11,11,IF('Vessel List B'!IC74=12,12,IF('Vessel List B'!IC74=13,13,IF('Vessel List B'!IC74=14,14,IF('Vessel List B'!IC74=15,15,IF('Vessel List B'!IC74=16,16,0)))))))))))))))))=0," ",VALUE(IF('Vessel List B'!IC74=1,1,IF('Vessel List B'!IC74=2,2,IF('Vessel List B'!IC74=3,3,IF('Vessel List B'!IC74=4,4,IF('Vessel List B'!IC74=5,5,IF('Vessel List B'!IC74=6,6,IF('Vessel List B'!IC74=7,7,IF('Vessel List B'!IC74=8,8,IF('Vessel List B'!IC74=9,9,IF('Vessel List B'!IC74=10,10,IF('Vessel List B'!IC74=11,11,IF('Vessel List B'!IC74=12,12,IF('Vessel List B'!IC74=13,13,IF('Vessel List B'!IC74=14,14,IF('Vessel List B'!IC74=15,15,IF('Vessel List B'!IC74=16,16,0))))))))))))))))))</f>
        <v xml:space="preserve"> </v>
      </c>
      <c r="JJ75" s="154"/>
      <c r="JK75" s="158"/>
      <c r="JL75" s="390" t="str">
        <f t="shared" si="159"/>
        <v/>
      </c>
      <c r="JM75" s="158"/>
      <c r="JN75" s="137"/>
      <c r="JO75" s="388" t="str">
        <f t="shared" si="160"/>
        <v/>
      </c>
      <c r="JP75" s="157" t="str">
        <f>IF(VALUE(IF('Vessel List B'!IP74=1,1,IF('Vessel List B'!IP74=2,2,IF('Vessel List B'!IP74=3,3,IF('Vessel List B'!IP74=4,4,IF('Vessel List B'!IP74=5,5,IF('Vessel List B'!IP74=6,6,IF('Vessel List B'!IP74=7,7,IF('Vessel List B'!IP74=8,8,IF('Vessel List B'!IP74=9,9,IF('Vessel List B'!IP74=10,10,IF('Vessel List B'!IP74=11,11,IF('Vessel List B'!IP74=12,12,IF('Vessel List B'!IP74=13,13,IF('Vessel List B'!IP74=14,14,IF('Vessel List B'!IP74=15,15,IF('Vessel List B'!IP74=16,16,0)))))))))))))))))=0," ",VALUE(IF('Vessel List B'!IP74=1,1,IF('Vessel List B'!IP74=2,2,IF('Vessel List B'!IP74=3,3,IF('Vessel List B'!IP74=4,4,IF('Vessel List B'!IP74=5,5,IF('Vessel List B'!IP74=6,6,IF('Vessel List B'!IP74=7,7,IF('Vessel List B'!IP74=8,8,IF('Vessel List B'!IP74=9,9,IF('Vessel List B'!IP74=10,10,IF('Vessel List B'!IP74=11,11,IF('Vessel List B'!IP74=12,12,IF('Vessel List B'!IP74=13,13,IF('Vessel List B'!IP74=14,14,IF('Vessel List B'!IP74=15,15,IF('Vessel List B'!IP74=16,16,0))))))))))))))))))</f>
        <v xml:space="preserve"> </v>
      </c>
      <c r="JQ75" s="154"/>
      <c r="JR75" s="158"/>
      <c r="JS75" s="390" t="str">
        <f t="shared" si="161"/>
        <v/>
      </c>
      <c r="JT75" s="158"/>
      <c r="JU75" s="137"/>
      <c r="JV75" s="397" t="str">
        <f t="shared" si="162"/>
        <v/>
      </c>
      <c r="JW75" s="403"/>
    </row>
    <row r="76" spans="1:283" ht="15" x14ac:dyDescent="0.25">
      <c r="A76" s="132">
        <f>'Vessel List A'!B75</f>
        <v>41650</v>
      </c>
      <c r="B76" s="157" t="str">
        <f>IF(VALUE(IF('Vessel List A'!C75=1,1,IF('Vessel List A'!C75=2,2,IF('Vessel List A'!C75=3,3,IF('Vessel List A'!C75=4,4,IF('Vessel List A'!C75=5,5,IF('Vessel List A'!C75=6,6,IF('Vessel List A'!C75=7,7,IF('Vessel List A'!C75=8,8,IF('Vessel List A'!C75=9,9,IF('Vessel List A'!C75=10,10,IF('Vessel List A'!C75=11,11,IF('Vessel List A'!C75=12,12,IF('Vessel List A'!C75=13,13,IF('Vessel List A'!C75=14,14,IF('Vessel List A'!C75=15,15,IF('Vessel List A'!C75=16,16,0)))))))))))))))))=0," ",VALUE(IF('Vessel List A'!C75=1,1,IF('Vessel List A'!C75=2,2,IF('Vessel List A'!C75=3,3,IF('Vessel List A'!C75=4,4,IF('Vessel List A'!C75=5,5,IF('Vessel List A'!C75=6,6,IF('Vessel List A'!C75=7,7,IF('Vessel List A'!C75=8,8,IF('Vessel List A'!C75=9,9,IF('Vessel List A'!C75=10,10,IF('Vessel List A'!C75=11,11,IF('Vessel List A'!C75=12,12,IF('Vessel List A'!C75=13,13,IF('Vessel List A'!C75=14,14,IF('Vessel List A'!C75=15,15,IF('Vessel List A'!C75=16,16,0))))))))))))))))))</f>
        <v xml:space="preserve"> </v>
      </c>
      <c r="C76" s="154"/>
      <c r="D76" s="158"/>
      <c r="E76" s="390" t="str">
        <f t="shared" si="83"/>
        <v/>
      </c>
      <c r="F76" s="158"/>
      <c r="G76" s="137"/>
      <c r="H76" s="388" t="str">
        <f t="shared" si="84"/>
        <v/>
      </c>
      <c r="I76" s="157" t="str">
        <f>IF(VALUE(IF('Vessel List A'!P75=1,1,IF('Vessel List A'!P75=2,2,IF('Vessel List A'!P75=3,3,IF('Vessel List A'!P75=4,4,IF('Vessel List A'!P75=5,5,IF('Vessel List A'!P75=6,6,IF('Vessel List A'!P75=7,7,IF('Vessel List A'!P75=8,8,IF('Vessel List A'!P75=9,9,IF('Vessel List A'!P75=10,10,IF('Vessel List A'!P75=11,11,IF('Vessel List A'!P75=12,12,IF('Vessel List A'!P75=13,13,IF('Vessel List A'!P75=14,14,IF('Vessel List A'!P75=15,15,IF('Vessel List A'!P75=16,16,0)))))))))))))))))=0," ",VALUE(IF('Vessel List A'!P75=1,1,IF('Vessel List A'!P75=2,2,IF('Vessel List A'!P75=3,3,IF('Vessel List A'!P75=4,4,IF('Vessel List A'!P75=5,5,IF('Vessel List A'!P75=6,6,IF('Vessel List A'!P75=7,7,IF('Vessel List A'!P75=8,8,IF('Vessel List A'!P75=9,9,IF('Vessel List A'!P75=10,10,IF('Vessel List A'!P75=11,11,IF('Vessel List A'!P75=12,12,IF('Vessel List A'!P75=13,13,IF('Vessel List A'!P75=14,14,IF('Vessel List A'!P75=15,15,IF('Vessel List A'!P75=16,16,0))))))))))))))))))</f>
        <v xml:space="preserve"> </v>
      </c>
      <c r="J76" s="154"/>
      <c r="K76" s="158"/>
      <c r="L76" s="390" t="str">
        <f t="shared" si="85"/>
        <v/>
      </c>
      <c r="M76" s="158"/>
      <c r="N76" s="137"/>
      <c r="O76" s="388" t="str">
        <f t="shared" si="86"/>
        <v/>
      </c>
      <c r="P76" s="157" t="str">
        <f>IF(VALUE(IF('Vessel List A'!AC75=1,1,IF('Vessel List A'!AC75=2,2,IF('Vessel List A'!AC75=3,3,IF('Vessel List A'!AC75=4,4,IF('Vessel List A'!AC75=5,5,IF('Vessel List A'!AC75=6,6,IF('Vessel List A'!AC75=7,7,IF('Vessel List A'!AC75=8,8,IF('Vessel List A'!AC75=9,9,IF('Vessel List A'!AC75=10,10,IF('Vessel List A'!AC75=11,11,IF('Vessel List A'!AC75=12,12,IF('Vessel List A'!AC75=13,13,IF('Vessel List A'!AC75=14,14,IF('Vessel List A'!AC75=15,15,IF('Vessel List A'!AC75=16,16,0)))))))))))))))))=0," ",VALUE(IF('Vessel List A'!AC75=1,1,IF('Vessel List A'!AC75=2,2,IF('Vessel List A'!AC75=3,3,IF('Vessel List A'!AC75=4,4,IF('Vessel List A'!AC75=5,5,IF('Vessel List A'!AC75=6,6,IF('Vessel List A'!AC75=7,7,IF('Vessel List A'!AC75=8,8,IF('Vessel List A'!AC75=9,9,IF('Vessel List A'!AC75=10,10,IF('Vessel List A'!AC75=11,11,IF('Vessel List A'!AC75=12,12,IF('Vessel List A'!AC75=13,13,IF('Vessel List A'!AC75=14,14,IF('Vessel List A'!AC75=15,15,IF('Vessel List A'!AC75=16,16,0))))))))))))))))))</f>
        <v xml:space="preserve"> </v>
      </c>
      <c r="Q76" s="154"/>
      <c r="R76" s="158"/>
      <c r="S76" s="390" t="str">
        <f t="shared" si="87"/>
        <v/>
      </c>
      <c r="T76" s="158"/>
      <c r="U76" s="137"/>
      <c r="V76" s="388" t="str">
        <f t="shared" si="88"/>
        <v/>
      </c>
      <c r="W76" s="157" t="str">
        <f>IF(VALUE(IF('Vessel List A'!AP75=1,1,IF('Vessel List A'!AP75=2,2,IF('Vessel List A'!AP75=3,3,IF('Vessel List A'!AP75=4,4,IF('Vessel List A'!AP75=5,5,IF('Vessel List A'!AP75=6,6,IF('Vessel List A'!AP75=7,7,IF('Vessel List A'!AP75=8,8,IF('Vessel List A'!AP75=9,9,IF('Vessel List A'!AP75=10,10,IF('Vessel List A'!AP75=11,11,IF('Vessel List A'!AP75=12,12,IF('Vessel List A'!AP75=13,13,IF('Vessel List A'!AP75=14,14,IF('Vessel List A'!AP75=15,15,IF('Vessel List A'!AP75=16,16,0)))))))))))))))))=0," ",VALUE(IF('Vessel List A'!AP75=1,1,IF('Vessel List A'!AP75=2,2,IF('Vessel List A'!AP75=3,3,IF('Vessel List A'!AP75=4,4,IF('Vessel List A'!AP75=5,5,IF('Vessel List A'!AP75=6,6,IF('Vessel List A'!AP75=7,7,IF('Vessel List A'!AP75=8,8,IF('Vessel List A'!AP75=9,9,IF('Vessel List A'!AP75=10,10,IF('Vessel List A'!AP75=11,11,IF('Vessel List A'!AP75=12,12,IF('Vessel List A'!AP75=13,13,IF('Vessel List A'!AP75=14,14,IF('Vessel List A'!AP75=15,15,IF('Vessel List A'!AP75=16,16,0))))))))))))))))))</f>
        <v xml:space="preserve"> </v>
      </c>
      <c r="X76" s="154"/>
      <c r="Y76" s="158"/>
      <c r="Z76" s="390" t="str">
        <f t="shared" si="89"/>
        <v/>
      </c>
      <c r="AA76" s="158"/>
      <c r="AB76" s="137"/>
      <c r="AC76" s="388" t="str">
        <f t="shared" si="90"/>
        <v/>
      </c>
      <c r="AD76" s="157" t="str">
        <f>IF(VALUE(IF('Vessel List A'!BC75=1,1,IF('Vessel List A'!BC75=2,2,IF('Vessel List A'!BC75=3,3,IF('Vessel List A'!BC75=4,4,IF('Vessel List A'!BC75=5,5,IF('Vessel List A'!BC75=6,6,IF('Vessel List A'!BC75=7,7,IF('Vessel List A'!BC75=8,8,IF('Vessel List A'!BC75=9,9,IF('Vessel List A'!BC75=10,10,IF('Vessel List A'!BC75=11,11,IF('Vessel List A'!BC75=12,12,IF('Vessel List A'!BC75=13,13,IF('Vessel List A'!BC75=14,14,IF('Vessel List A'!BC75=15,15,IF('Vessel List A'!BC75=16,16,0)))))))))))))))))=0," ",VALUE(IF('Vessel List A'!BC75=1,1,IF('Vessel List A'!BC75=2,2,IF('Vessel List A'!BC75=3,3,IF('Vessel List A'!BC75=4,4,IF('Vessel List A'!BC75=5,5,IF('Vessel List A'!BC75=6,6,IF('Vessel List A'!BC75=7,7,IF('Vessel List A'!BC75=8,8,IF('Vessel List A'!BC75=9,9,IF('Vessel List A'!BC75=10,10,IF('Vessel List A'!BC75=11,11,IF('Vessel List A'!BC75=12,12,IF('Vessel List A'!BC75=13,13,IF('Vessel List A'!BC75=14,14,IF('Vessel List A'!BC75=15,15,IF('Vessel List A'!BC75=16,16,0))))))))))))))))))</f>
        <v xml:space="preserve"> </v>
      </c>
      <c r="AE76" s="154"/>
      <c r="AF76" s="158"/>
      <c r="AG76" s="390" t="str">
        <f t="shared" si="91"/>
        <v/>
      </c>
      <c r="AH76" s="158"/>
      <c r="AI76" s="137"/>
      <c r="AJ76" s="388" t="str">
        <f t="shared" si="92"/>
        <v/>
      </c>
      <c r="AK76" s="157" t="str">
        <f>IF(VALUE(IF('Vessel List A'!BP75=1,1,IF('Vessel List A'!BP75=2,2,IF('Vessel List A'!BP75=3,3,IF('Vessel List A'!BP75=4,4,IF('Vessel List A'!BP75=5,5,IF('Vessel List A'!BP75=6,6,IF('Vessel List A'!BP75=7,7,IF('Vessel List A'!BP75=8,8,IF('Vessel List A'!BP75=9,9,IF('Vessel List A'!BP75=10,10,IF('Vessel List A'!BP75=11,11,IF('Vessel List A'!BP75=12,12,IF('Vessel List A'!BP75=13,13,IF('Vessel List A'!BP75=14,14,IF('Vessel List A'!BP75=15,15,IF('Vessel List A'!BP75=16,16,0)))))))))))))))))=0," ",VALUE(IF('Vessel List A'!BP75=1,1,IF('Vessel List A'!BP75=2,2,IF('Vessel List A'!BP75=3,3,IF('Vessel List A'!BP75=4,4,IF('Vessel List A'!BP75=5,5,IF('Vessel List A'!BP75=6,6,IF('Vessel List A'!BP75=7,7,IF('Vessel List A'!BP75=8,8,IF('Vessel List A'!BP75=9,9,IF('Vessel List A'!BP75=10,10,IF('Vessel List A'!BP75=11,11,IF('Vessel List A'!BP75=12,12,IF('Vessel List A'!BP75=13,13,IF('Vessel List A'!BP75=14,14,IF('Vessel List A'!BP75=15,15,IF('Vessel List A'!BP75=16,16,0))))))))))))))))))</f>
        <v xml:space="preserve"> </v>
      </c>
      <c r="AL76" s="154"/>
      <c r="AM76" s="158"/>
      <c r="AN76" s="390" t="str">
        <f t="shared" si="93"/>
        <v/>
      </c>
      <c r="AO76" s="158"/>
      <c r="AP76" s="137"/>
      <c r="AQ76" s="388" t="str">
        <f t="shared" si="94"/>
        <v/>
      </c>
      <c r="AR76" s="157" t="str">
        <f>IF(VALUE(IF('Vessel List A'!CC75=1,1,IF('Vessel List A'!CC75=2,2,IF('Vessel List A'!CC75=3,3,IF('Vessel List A'!CC75=4,4,IF('Vessel List A'!CC75=5,5,IF('Vessel List A'!CC75=6,6,IF('Vessel List A'!CC75=7,7,IF('Vessel List A'!CC75=8,8,IF('Vessel List A'!CC75=9,9,IF('Vessel List A'!CC75=10,10,IF('Vessel List A'!CC75=11,11,IF('Vessel List A'!CC75=12,12,IF('Vessel List A'!CC75=13,13,IF('Vessel List A'!CC75=14,14,IF('Vessel List A'!CC75=15,15,IF('Vessel List A'!CC75=16,16,0)))))))))))))))))=0," ",VALUE(IF('Vessel List A'!CC75=1,1,IF('Vessel List A'!CC75=2,2,IF('Vessel List A'!CC75=3,3,IF('Vessel List A'!CC75=4,4,IF('Vessel List A'!CC75=5,5,IF('Vessel List A'!CC75=6,6,IF('Vessel List A'!CC75=7,7,IF('Vessel List A'!CC75=8,8,IF('Vessel List A'!CC75=9,9,IF('Vessel List A'!CC75=10,10,IF('Vessel List A'!CC75=11,11,IF('Vessel List A'!CC75=12,12,IF('Vessel List A'!CC75=13,13,IF('Vessel List A'!CC75=14,14,IF('Vessel List A'!CC75=15,15,IF('Vessel List A'!CC75=16,16,0))))))))))))))))))</f>
        <v xml:space="preserve"> </v>
      </c>
      <c r="AS76" s="154"/>
      <c r="AT76" s="158"/>
      <c r="AU76" s="390" t="str">
        <f t="shared" si="95"/>
        <v/>
      </c>
      <c r="AV76" s="158"/>
      <c r="AW76" s="137"/>
      <c r="AX76" s="388" t="str">
        <f t="shared" si="96"/>
        <v/>
      </c>
      <c r="AY76" s="157" t="str">
        <f>IF(VALUE(IF('Vessel List A'!CP75=1,1,IF('Vessel List A'!CP75=2,2,IF('Vessel List A'!CP75=3,3,IF('Vessel List A'!CP75=4,4,IF('Vessel List A'!CP75=5,5,IF('Vessel List A'!CP75=6,6,IF('Vessel List A'!CP75=7,7,IF('Vessel List A'!CP75=8,8,IF('Vessel List A'!CP75=9,9,IF('Vessel List A'!CP75=10,10,IF('Vessel List A'!CP75=11,11,IF('Vessel List A'!CP75=12,12,IF('Vessel List A'!CP75=13,13,IF('Vessel List A'!CP75=14,14,IF('Vessel List A'!CP75=15,15,IF('Vessel List A'!CP75=16,16,0)))))))))))))))))=0," ",VALUE(IF('Vessel List A'!CP75=1,1,IF('Vessel List A'!CP75=2,2,IF('Vessel List A'!CP75=3,3,IF('Vessel List A'!CP75=4,4,IF('Vessel List A'!CP75=5,5,IF('Vessel List A'!CP75=6,6,IF('Vessel List A'!CP75=7,7,IF('Vessel List A'!CP75=8,8,IF('Vessel List A'!CP75=9,9,IF('Vessel List A'!CP75=10,10,IF('Vessel List A'!CP75=11,11,IF('Vessel List A'!CP75=12,12,IF('Vessel List A'!CP75=13,13,IF('Vessel List A'!CP75=14,14,IF('Vessel List A'!CP75=15,15,IF('Vessel List A'!CP75=16,16,0))))))))))))))))))</f>
        <v xml:space="preserve"> </v>
      </c>
      <c r="AZ76" s="154"/>
      <c r="BA76" s="158"/>
      <c r="BB76" s="390" t="str">
        <f t="shared" si="97"/>
        <v/>
      </c>
      <c r="BC76" s="158"/>
      <c r="BD76" s="137"/>
      <c r="BE76" s="388" t="str">
        <f t="shared" si="98"/>
        <v/>
      </c>
      <c r="BF76" s="157" t="str">
        <f>IF(VALUE(IF('Vessel List A'!DC75=1,1,IF('Vessel List A'!DC75=2,2,IF('Vessel List A'!DC75=3,3,IF('Vessel List A'!DC75=4,4,IF('Vessel List A'!DC75=5,5,IF('Vessel List A'!DC75=6,6,IF('Vessel List A'!DC75=7,7,IF('Vessel List A'!DC75=8,8,IF('Vessel List A'!DC75=9,9,IF('Vessel List A'!DC75=10,10,IF('Vessel List A'!DC75=11,11,IF('Vessel List A'!DC75=12,12,IF('Vessel List A'!DC75=13,13,IF('Vessel List A'!DC75=14,14,IF('Vessel List A'!DC75=15,15,IF('Vessel List A'!DC75=16,16,0)))))))))))))))))=0," ",VALUE(IF('Vessel List A'!DC75=1,1,IF('Vessel List A'!DC75=2,2,IF('Vessel List A'!DC75=3,3,IF('Vessel List A'!DC75=4,4,IF('Vessel List A'!DC75=5,5,IF('Vessel List A'!DC75=6,6,IF('Vessel List A'!DC75=7,7,IF('Vessel List A'!DC75=8,8,IF('Vessel List A'!DC75=9,9,IF('Vessel List A'!DC75=10,10,IF('Vessel List A'!DC75=11,11,IF('Vessel List A'!DC75=12,12,IF('Vessel List A'!DC75=13,13,IF('Vessel List A'!DC75=14,14,IF('Vessel List A'!DC75=15,15,IF('Vessel List A'!DC75=16,16,0))))))))))))))))))</f>
        <v xml:space="preserve"> </v>
      </c>
      <c r="BG76" s="154"/>
      <c r="BH76" s="158"/>
      <c r="BI76" s="390" t="str">
        <f t="shared" si="99"/>
        <v/>
      </c>
      <c r="BJ76" s="158"/>
      <c r="BK76" s="137"/>
      <c r="BL76" s="388" t="str">
        <f t="shared" si="100"/>
        <v/>
      </c>
      <c r="BM76" s="157" t="str">
        <f>IF(VALUE(IF('Vessel List A'!DP75=1,1,IF('Vessel List A'!DP75=2,2,IF('Vessel List A'!DP75=3,3,IF('Vessel List A'!DP75=4,4,IF('Vessel List A'!DP75=5,5,IF('Vessel List A'!DP75=6,6,IF('Vessel List A'!DP75=7,7,IF('Vessel List A'!DP75=8,8,IF('Vessel List A'!DP75=9,9,IF('Vessel List A'!DP75=10,10,IF('Vessel List A'!DP75=11,11,IF('Vessel List A'!DP75=12,12,IF('Vessel List A'!DP75=13,13,IF('Vessel List A'!DP75=14,14,IF('Vessel List A'!DP75=15,15,IF('Vessel List A'!DP75=16,16,0)))))))))))))))))=0," ",VALUE(IF('Vessel List A'!DP75=1,1,IF('Vessel List A'!DP75=2,2,IF('Vessel List A'!DP75=3,3,IF('Vessel List A'!DP75=4,4,IF('Vessel List A'!DP75=5,5,IF('Vessel List A'!DP75=6,6,IF('Vessel List A'!DP75=7,7,IF('Vessel List A'!DP75=8,8,IF('Vessel List A'!DP75=9,9,IF('Vessel List A'!DP75=10,10,IF('Vessel List A'!DP75=11,11,IF('Vessel List A'!DP75=12,12,IF('Vessel List A'!DP75=13,13,IF('Vessel List A'!DP75=14,14,IF('Vessel List A'!DP75=15,15,IF('Vessel List A'!DP75=16,16,0))))))))))))))))))</f>
        <v xml:space="preserve"> </v>
      </c>
      <c r="BN76" s="154"/>
      <c r="BO76" s="158"/>
      <c r="BP76" s="390" t="str">
        <f t="shared" si="101"/>
        <v/>
      </c>
      <c r="BQ76" s="158"/>
      <c r="BR76" s="137"/>
      <c r="BS76" s="388" t="str">
        <f t="shared" si="102"/>
        <v/>
      </c>
      <c r="BT76" s="157" t="str">
        <f>IF(VALUE(IF('Vessel List A'!EC75=1,1,IF('Vessel List A'!EC75=2,2,IF('Vessel List A'!EC75=3,3,IF('Vessel List A'!EC75=4,4,IF('Vessel List A'!EC75=5,5,IF('Vessel List A'!EC75=6,6,IF('Vessel List A'!EC75=7,7,IF('Vessel List A'!EC75=8,8,IF('Vessel List A'!EC75=9,9,IF('Vessel List A'!EC75=10,10,IF('Vessel List A'!EC75=11,11,IF('Vessel List A'!EC75=12,12,IF('Vessel List A'!EC75=13,13,IF('Vessel List A'!EC75=14,14,IF('Vessel List A'!EC75=15,15,IF('Vessel List A'!EC75=16,16,0)))))))))))))))))=0," ",VALUE(IF('Vessel List A'!EC75=1,1,IF('Vessel List A'!EC75=2,2,IF('Vessel List A'!EC75=3,3,IF('Vessel List A'!EC75=4,4,IF('Vessel List A'!EC75=5,5,IF('Vessel List A'!EC75=6,6,IF('Vessel List A'!EC75=7,7,IF('Vessel List A'!EC75=8,8,IF('Vessel List A'!EC75=9,9,IF('Vessel List A'!EC75=10,10,IF('Vessel List A'!EC75=11,11,IF('Vessel List A'!EC75=12,12,IF('Vessel List A'!EC75=13,13,IF('Vessel List A'!EC75=14,14,IF('Vessel List A'!EC75=15,15,IF('Vessel List A'!EC75=16,16,0))))))))))))))))))</f>
        <v xml:space="preserve"> </v>
      </c>
      <c r="BU76" s="154"/>
      <c r="BV76" s="158"/>
      <c r="BW76" s="390" t="str">
        <f t="shared" si="103"/>
        <v/>
      </c>
      <c r="BX76" s="158"/>
      <c r="BY76" s="137"/>
      <c r="BZ76" s="388" t="str">
        <f t="shared" si="104"/>
        <v/>
      </c>
      <c r="CA76" s="157" t="str">
        <f>IF(VALUE(IF('Vessel List A'!EP75=1,1,IF('Vessel List A'!EP75=2,2,IF('Vessel List A'!EP75=3,3,IF('Vessel List A'!EP75=4,4,IF('Vessel List A'!EP75=5,5,IF('Vessel List A'!EP75=6,6,IF('Vessel List A'!EP75=7,7,IF('Vessel List A'!EP75=8,8,IF('Vessel List A'!EP75=9,9,IF('Vessel List A'!EP75=10,10,IF('Vessel List A'!EP75=11,11,IF('Vessel List A'!EP75=12,12,IF('Vessel List A'!EP75=13,13,IF('Vessel List A'!EP75=14,14,IF('Vessel List A'!EP75=15,15,IF('Vessel List A'!EP75=16,16,0)))))))))))))))))=0," ",VALUE(IF('Vessel List A'!EP75=1,1,IF('Vessel List A'!EP75=2,2,IF('Vessel List A'!EP75=3,3,IF('Vessel List A'!EP75=4,4,IF('Vessel List A'!EP75=5,5,IF('Vessel List A'!EP75=6,6,IF('Vessel List A'!EP75=7,7,IF('Vessel List A'!EP75=8,8,IF('Vessel List A'!EP75=9,9,IF('Vessel List A'!EP75=10,10,IF('Vessel List A'!EP75=11,11,IF('Vessel List A'!EP75=12,12,IF('Vessel List A'!EP75=13,13,IF('Vessel List A'!EP75=14,14,IF('Vessel List A'!EP75=15,15,IF('Vessel List A'!EP75=16,16,0))))))))))))))))))</f>
        <v xml:space="preserve"> </v>
      </c>
      <c r="CB76" s="154"/>
      <c r="CC76" s="158"/>
      <c r="CD76" s="390" t="str">
        <f t="shared" si="105"/>
        <v/>
      </c>
      <c r="CE76" s="158"/>
      <c r="CF76" s="137"/>
      <c r="CG76" s="388" t="str">
        <f t="shared" si="106"/>
        <v/>
      </c>
      <c r="CH76" s="157" t="str">
        <f>IF(VALUE(IF('Vessel List A'!FC75=1,1,IF('Vessel List A'!FC75=2,2,IF('Vessel List A'!FC75=3,3,IF('Vessel List A'!FC75=4,4,IF('Vessel List A'!FC75=5,5,IF('Vessel List A'!FC75=6,6,IF('Vessel List A'!FC75=7,7,IF('Vessel List A'!FC75=8,8,IF('Vessel List A'!FC75=9,9,IF('Vessel List A'!FC75=10,10,IF('Vessel List A'!FC75=11,11,IF('Vessel List A'!FC75=12,12,IF('Vessel List A'!FC75=13,13,IF('Vessel List A'!FC75=14,14,IF('Vessel List A'!FC75=15,15,IF('Vessel List A'!FC75=16,16,0)))))))))))))))))=0," ",VALUE(IF('Vessel List A'!FC75=1,1,IF('Vessel List A'!FC75=2,2,IF('Vessel List A'!FC75=3,3,IF('Vessel List A'!FC75=4,4,IF('Vessel List A'!FC75=5,5,IF('Vessel List A'!FC75=6,6,IF('Vessel List A'!FC75=7,7,IF('Vessel List A'!FC75=8,8,IF('Vessel List A'!FC75=9,9,IF('Vessel List A'!FC75=10,10,IF('Vessel List A'!FC75=11,11,IF('Vessel List A'!FC75=12,12,IF('Vessel List A'!FC75=13,13,IF('Vessel List A'!FC75=14,14,IF('Vessel List A'!FC75=15,15,IF('Vessel List A'!FC75=16,16,0))))))))))))))))))</f>
        <v xml:space="preserve"> </v>
      </c>
      <c r="CI76" s="154"/>
      <c r="CJ76" s="158"/>
      <c r="CK76" s="390" t="str">
        <f t="shared" si="107"/>
        <v/>
      </c>
      <c r="CL76" s="158"/>
      <c r="CM76" s="137"/>
      <c r="CN76" s="388" t="str">
        <f t="shared" si="108"/>
        <v/>
      </c>
      <c r="CO76" s="157" t="str">
        <f>IF(VALUE(IF('Vessel List A'!FP75=1,1,IF('Vessel List A'!FP75=2,2,IF('Vessel List A'!FP75=3,3,IF('Vessel List A'!FP75=4,4,IF('Vessel List A'!FP75=5,5,IF('Vessel List A'!FP75=6,6,IF('Vessel List A'!FP75=7,7,IF('Vessel List A'!FP75=8,8,IF('Vessel List A'!FP75=9,9,IF('Vessel List A'!FP75=10,10,IF('Vessel List A'!FP75=11,11,IF('Vessel List A'!FP75=12,12,IF('Vessel List A'!FP75=13,13,IF('Vessel List A'!FP75=14,14,IF('Vessel List A'!FP75=15,15,IF('Vessel List A'!FP75=16,16,0)))))))))))))))))=0," ",VALUE(IF('Vessel List A'!FP75=1,1,IF('Vessel List A'!FP75=2,2,IF('Vessel List A'!FP75=3,3,IF('Vessel List A'!FP75=4,4,IF('Vessel List A'!FP75=5,5,IF('Vessel List A'!FP75=6,6,IF('Vessel List A'!FP75=7,7,IF('Vessel List A'!FP75=8,8,IF('Vessel List A'!FP75=9,9,IF('Vessel List A'!FP75=10,10,IF('Vessel List A'!FP75=11,11,IF('Vessel List A'!FP75=12,12,IF('Vessel List A'!FP75=13,13,IF('Vessel List A'!FP75=14,14,IF('Vessel List A'!FP75=15,15,IF('Vessel List A'!FP75=16,16,0))))))))))))))))))</f>
        <v xml:space="preserve"> </v>
      </c>
      <c r="CP76" s="154"/>
      <c r="CQ76" s="158"/>
      <c r="CR76" s="390" t="str">
        <f t="shared" si="109"/>
        <v/>
      </c>
      <c r="CS76" s="158"/>
      <c r="CT76" s="137"/>
      <c r="CU76" s="388" t="str">
        <f t="shared" si="110"/>
        <v/>
      </c>
      <c r="CV76" s="157" t="str">
        <f>IF(VALUE(IF('Vessel List A'!GC75=1,1,IF('Vessel List A'!GC75=2,2,IF('Vessel List A'!GC75=3,3,IF('Vessel List A'!GC75=4,4,IF('Vessel List A'!GC75=5,5,IF('Vessel List A'!GC75=6,6,IF('Vessel List A'!GC75=7,7,IF('Vessel List A'!GC75=8,8,IF('Vessel List A'!GC75=9,9,IF('Vessel List A'!GC75=10,10,IF('Vessel List A'!GC75=11,11,IF('Vessel List A'!GC75=12,12,IF('Vessel List A'!GC75=13,13,IF('Vessel List A'!GC75=14,14,IF('Vessel List A'!GC75=15,15,IF('Vessel List A'!GC75=16,16,0)))))))))))))))))=0," ",VALUE(IF('Vessel List A'!GC75=1,1,IF('Vessel List A'!GC75=2,2,IF('Vessel List A'!GC75=3,3,IF('Vessel List A'!GC75=4,4,IF('Vessel List A'!GC75=5,5,IF('Vessel List A'!GC75=6,6,IF('Vessel List A'!GC75=7,7,IF('Vessel List A'!GC75=8,8,IF('Vessel List A'!GC75=9,9,IF('Vessel List A'!GC75=10,10,IF('Vessel List A'!GC75=11,11,IF('Vessel List A'!GC75=12,12,IF('Vessel List A'!GC75=13,13,IF('Vessel List A'!GC75=14,14,IF('Vessel List A'!GC75=15,15,IF('Vessel List A'!GC75=16,16,0))))))))))))))))))</f>
        <v xml:space="preserve"> </v>
      </c>
      <c r="CW76" s="154"/>
      <c r="CX76" s="158"/>
      <c r="CY76" s="390" t="str">
        <f t="shared" si="111"/>
        <v/>
      </c>
      <c r="CZ76" s="158"/>
      <c r="DA76" s="137"/>
      <c r="DB76" s="388" t="str">
        <f t="shared" si="112"/>
        <v/>
      </c>
      <c r="DC76" s="157" t="str">
        <f>IF(VALUE(IF('Vessel List A'!GP75=1,1,IF('Vessel List A'!GP75=2,2,IF('Vessel List A'!GP75=3,3,IF('Vessel List A'!GP75=4,4,IF('Vessel List A'!GP75=5,5,IF('Vessel List A'!GP75=6,6,IF('Vessel List A'!GP75=7,7,IF('Vessel List A'!GP75=8,8,IF('Vessel List A'!GP75=9,9,IF('Vessel List A'!GP75=10,10,IF('Vessel List A'!GP75=11,11,IF('Vessel List A'!GP75=12,12,IF('Vessel List A'!GP75=13,13,IF('Vessel List A'!GP75=14,14,IF('Vessel List A'!GP75=15,15,IF('Vessel List A'!GP75=16,16,0)))))))))))))))))=0," ",VALUE(IF('Vessel List A'!GP75=1,1,IF('Vessel List A'!GP75=2,2,IF('Vessel List A'!GP75=3,3,IF('Vessel List A'!GP75=4,4,IF('Vessel List A'!GP75=5,5,IF('Vessel List A'!GP75=6,6,IF('Vessel List A'!GP75=7,7,IF('Vessel List A'!GP75=8,8,IF('Vessel List A'!GP75=9,9,IF('Vessel List A'!GP75=10,10,IF('Vessel List A'!GP75=11,11,IF('Vessel List A'!GP75=12,12,IF('Vessel List A'!GP75=13,13,IF('Vessel List A'!GP75=14,14,IF('Vessel List A'!GP75=15,15,IF('Vessel List A'!GP75=16,16,0))))))))))))))))))</f>
        <v xml:space="preserve"> </v>
      </c>
      <c r="DD76" s="154"/>
      <c r="DE76" s="158"/>
      <c r="DF76" s="390" t="str">
        <f t="shared" si="113"/>
        <v/>
      </c>
      <c r="DG76" s="158"/>
      <c r="DH76" s="137"/>
      <c r="DI76" s="388" t="str">
        <f t="shared" si="114"/>
        <v/>
      </c>
      <c r="DJ76" s="157" t="str">
        <f>IF(VALUE(IF('Vessel List A'!HC75=1,1,IF('Vessel List A'!HC75=2,2,IF('Vessel List A'!HC75=3,3,IF('Vessel List A'!HC75=4,4,IF('Vessel List A'!HC75=5,5,IF('Vessel List A'!HC75=6,6,IF('Vessel List A'!HC75=7,7,IF('Vessel List A'!HC75=8,8,IF('Vessel List A'!HC75=9,9,IF('Vessel List A'!HC75=10,10,IF('Vessel List A'!HC75=11,11,IF('Vessel List A'!HC75=12,12,IF('Vessel List A'!HC75=13,13,IF('Vessel List A'!HC75=14,14,IF('Vessel List A'!HC75=15,15,IF('Vessel List A'!HC75=16,16,0)))))))))))))))))=0," ",VALUE(IF('Vessel List A'!HC75=1,1,IF('Vessel List A'!HC75=2,2,IF('Vessel List A'!HC75=3,3,IF('Vessel List A'!HC75=4,4,IF('Vessel List A'!HC75=5,5,IF('Vessel List A'!HC75=6,6,IF('Vessel List A'!HC75=7,7,IF('Vessel List A'!HC75=8,8,IF('Vessel List A'!HC75=9,9,IF('Vessel List A'!HC75=10,10,IF('Vessel List A'!HC75=11,11,IF('Vessel List A'!HC75=12,12,IF('Vessel List A'!HC75=13,13,IF('Vessel List A'!HC75=14,14,IF('Vessel List A'!HC75=15,15,IF('Vessel List A'!HC75=16,16,0))))))))))))))))))</f>
        <v xml:space="preserve"> </v>
      </c>
      <c r="DK76" s="154"/>
      <c r="DL76" s="158"/>
      <c r="DM76" s="390" t="str">
        <f t="shared" si="115"/>
        <v/>
      </c>
      <c r="DN76" s="158"/>
      <c r="DO76" s="137"/>
      <c r="DP76" s="388" t="str">
        <f t="shared" si="116"/>
        <v/>
      </c>
      <c r="DQ76" s="157" t="str">
        <f>IF(VALUE(IF('Vessel List A'!HP75=1,1,IF('Vessel List A'!HP75=2,2,IF('Vessel List A'!HP75=3,3,IF('Vessel List A'!HP75=4,4,IF('Vessel List A'!HP75=5,5,IF('Vessel List A'!HP75=6,6,IF('Vessel List A'!HP75=7,7,IF('Vessel List A'!HP75=8,8,IF('Vessel List A'!HP75=9,9,IF('Vessel List A'!HP75=10,10,IF('Vessel List A'!HP75=11,11,IF('Vessel List A'!HP75=12,12,IF('Vessel List A'!HP75=13,13,IF('Vessel List A'!HP75=14,14,IF('Vessel List A'!HP75=15,15,IF('Vessel List A'!HP75=16,16,0)))))))))))))))))=0," ",VALUE(IF('Vessel List A'!HP75=1,1,IF('Vessel List A'!HP75=2,2,IF('Vessel List A'!HP75=3,3,IF('Vessel List A'!HP75=4,4,IF('Vessel List A'!HP75=5,5,IF('Vessel List A'!HP75=6,6,IF('Vessel List A'!HP75=7,7,IF('Vessel List A'!HP75=8,8,IF('Vessel List A'!HP75=9,9,IF('Vessel List A'!HP75=10,10,IF('Vessel List A'!HP75=11,11,IF('Vessel List A'!HP75=12,12,IF('Vessel List A'!HP75=13,13,IF('Vessel List A'!HP75=14,14,IF('Vessel List A'!HP75=15,15,IF('Vessel List A'!HP75=16,16,0))))))))))))))))))</f>
        <v xml:space="preserve"> </v>
      </c>
      <c r="DR76" s="154"/>
      <c r="DS76" s="158"/>
      <c r="DT76" s="390" t="str">
        <f t="shared" si="117"/>
        <v/>
      </c>
      <c r="DU76" s="158"/>
      <c r="DV76" s="137"/>
      <c r="DW76" s="388" t="str">
        <f t="shared" si="118"/>
        <v/>
      </c>
      <c r="DX76" s="157" t="str">
        <f>IF(VALUE(IF('Vessel List A'!IC75=1,1,IF('Vessel List A'!IC75=2,2,IF('Vessel List A'!IC75=3,3,IF('Vessel List A'!IC75=4,4,IF('Vessel List A'!IC75=5,5,IF('Vessel List A'!IC75=6,6,IF('Vessel List A'!IC75=7,7,IF('Vessel List A'!IC75=8,8,IF('Vessel List A'!IC75=9,9,IF('Vessel List A'!IC75=10,10,IF('Vessel List A'!IC75=11,11,IF('Vessel List A'!IC75=12,12,IF('Vessel List A'!IC75=13,13,IF('Vessel List A'!IC75=14,14,IF('Vessel List A'!IC75=15,15,IF('Vessel List A'!IC75=16,16,0)))))))))))))))))=0," ",VALUE(IF('Vessel List A'!IC75=1,1,IF('Vessel List A'!IC75=2,2,IF('Vessel List A'!IC75=3,3,IF('Vessel List A'!IC75=4,4,IF('Vessel List A'!IC75=5,5,IF('Vessel List A'!IC75=6,6,IF('Vessel List A'!IC75=7,7,IF('Vessel List A'!IC75=8,8,IF('Vessel List A'!IC75=9,9,IF('Vessel List A'!IC75=10,10,IF('Vessel List A'!IC75=11,11,IF('Vessel List A'!IC75=12,12,IF('Vessel List A'!IC75=13,13,IF('Vessel List A'!IC75=14,14,IF('Vessel List A'!IC75=15,15,IF('Vessel List A'!IC75=16,16,0))))))))))))))))))</f>
        <v xml:space="preserve"> </v>
      </c>
      <c r="DY76" s="154"/>
      <c r="DZ76" s="158"/>
      <c r="EA76" s="390" t="str">
        <f t="shared" si="119"/>
        <v/>
      </c>
      <c r="EB76" s="158"/>
      <c r="EC76" s="137"/>
      <c r="ED76" s="388" t="str">
        <f t="shared" si="120"/>
        <v/>
      </c>
      <c r="EE76" s="157" t="str">
        <f>IF(VALUE(IF('Vessel List A'!IP75=1,1,IF('Vessel List A'!IP75=2,2,IF('Vessel List A'!IP75=3,3,IF('Vessel List A'!IP75=4,4,IF('Vessel List A'!IP75=5,5,IF('Vessel List A'!IP75=6,6,IF('Vessel List A'!IP75=7,7,IF('Vessel List A'!IP75=8,8,IF('Vessel List A'!IP75=9,9,IF('Vessel List A'!IP75=10,10,IF('Vessel List A'!IP75=11,11,IF('Vessel List A'!IP75=12,12,IF('Vessel List A'!IP75=13,13,IF('Vessel List A'!IP75=14,14,IF('Vessel List A'!IP75=15,15,IF('Vessel List A'!IP75=16,16,0)))))))))))))))))=0," ",VALUE(IF('Vessel List A'!IP75=1,1,IF('Vessel List A'!IP75=2,2,IF('Vessel List A'!IP75=3,3,IF('Vessel List A'!IP75=4,4,IF('Vessel List A'!IP75=5,5,IF('Vessel List A'!IP75=6,6,IF('Vessel List A'!IP75=7,7,IF('Vessel List A'!IP75=8,8,IF('Vessel List A'!IP75=9,9,IF('Vessel List A'!IP75=10,10,IF('Vessel List A'!IP75=11,11,IF('Vessel List A'!IP75=12,12,IF('Vessel List A'!IP75=13,13,IF('Vessel List A'!IP75=14,14,IF('Vessel List A'!IP75=15,15,IF('Vessel List A'!IP75=16,16,0))))))))))))))))))</f>
        <v xml:space="preserve"> </v>
      </c>
      <c r="EF76" s="154"/>
      <c r="EG76" s="158"/>
      <c r="EH76" s="390" t="str">
        <f t="shared" si="121"/>
        <v/>
      </c>
      <c r="EI76" s="158"/>
      <c r="EJ76" s="137"/>
      <c r="EK76" s="397" t="str">
        <f t="shared" si="122"/>
        <v/>
      </c>
      <c r="EL76" s="144"/>
      <c r="EM76" s="157" t="str">
        <f>IF(VALUE(IF('Vessel List B'!C75=1,1,IF('Vessel List B'!C75=2,2,IF('Vessel List B'!C75=3,3,IF('Vessel List B'!C75=4,4,IF('Vessel List B'!C75=5,5,IF('Vessel List B'!C75=6,6,IF('Vessel List B'!C75=7,7,IF('Vessel List B'!C75=8,8,IF('Vessel List B'!C75=9,9,IF('Vessel List B'!C75=10,10,IF('Vessel List B'!C75=11,11,IF('Vessel List B'!C75=12,12,IF('Vessel List B'!C75=13,13,IF('Vessel List B'!C75=14,14,IF('Vessel List B'!C75=15,15,IF('Vessel List B'!C75=16,16,0)))))))))))))))))=0," ",VALUE(IF('Vessel List B'!C75=1,1,IF('Vessel List B'!C75=2,2,IF('Vessel List B'!C75=3,3,IF('Vessel List B'!C75=4,4,IF('Vessel List B'!C75=5,5,IF('Vessel List B'!C75=6,6,IF('Vessel List B'!C75=7,7,IF('Vessel List B'!C75=8,8,IF('Vessel List B'!C75=9,9,IF('Vessel List B'!C75=10,10,IF('Vessel List B'!C75=11,11,IF('Vessel List B'!C75=12,12,IF('Vessel List B'!C75=13,13,IF('Vessel List B'!C75=14,14,IF('Vessel List B'!C75=15,15,IF('Vessel List B'!C75=16,16,0))))))))))))))))))</f>
        <v xml:space="preserve"> </v>
      </c>
      <c r="EN76" s="154"/>
      <c r="EO76" s="158"/>
      <c r="EP76" s="390" t="str">
        <f t="shared" si="123"/>
        <v/>
      </c>
      <c r="EQ76" s="158"/>
      <c r="ER76" s="137"/>
      <c r="ES76" s="388" t="str">
        <f t="shared" si="124"/>
        <v/>
      </c>
      <c r="ET76" s="157" t="str">
        <f>IF(VALUE(IF('Vessel List B'!P75=1,1,IF('Vessel List B'!P75=2,2,IF('Vessel List B'!P75=3,3,IF('Vessel List B'!P75=4,4,IF('Vessel List B'!P75=5,5,IF('Vessel List B'!P75=6,6,IF('Vessel List B'!P75=7,7,IF('Vessel List B'!P75=8,8,IF('Vessel List B'!P75=9,9,IF('Vessel List B'!P75=10,10,IF('Vessel List B'!P75=11,11,IF('Vessel List B'!P75=12,12,IF('Vessel List B'!P75=13,13,IF('Vessel List B'!P75=14,14,IF('Vessel List B'!P75=15,15,IF('Vessel List B'!P75=16,16,0)))))))))))))))))=0," ",VALUE(IF('Vessel List B'!P75=1,1,IF('Vessel List B'!P75=2,2,IF('Vessel List B'!P75=3,3,IF('Vessel List B'!P75=4,4,IF('Vessel List B'!P75=5,5,IF('Vessel List B'!P75=6,6,IF('Vessel List B'!P75=7,7,IF('Vessel List B'!P75=8,8,IF('Vessel List B'!P75=9,9,IF('Vessel List B'!P75=10,10,IF('Vessel List B'!P75=11,11,IF('Vessel List B'!P75=12,12,IF('Vessel List B'!P75=13,13,IF('Vessel List B'!P75=14,14,IF('Vessel List B'!P75=15,15,IF('Vessel List B'!P75=16,16,0))))))))))))))))))</f>
        <v xml:space="preserve"> </v>
      </c>
      <c r="EU76" s="154"/>
      <c r="EV76" s="158"/>
      <c r="EW76" s="390" t="str">
        <f t="shared" si="125"/>
        <v/>
      </c>
      <c r="EX76" s="158"/>
      <c r="EY76" s="137"/>
      <c r="EZ76" s="388" t="str">
        <f t="shared" si="126"/>
        <v/>
      </c>
      <c r="FA76" s="157" t="str">
        <f>IF(VALUE(IF('Vessel List B'!AC75=1,1,IF('Vessel List B'!AC75=2,2,IF('Vessel List B'!AC75=3,3,IF('Vessel List B'!AC75=4,4,IF('Vessel List B'!AC75=5,5,IF('Vessel List B'!AC75=6,6,IF('Vessel List B'!AC75=7,7,IF('Vessel List B'!AC75=8,8,IF('Vessel List B'!AC75=9,9,IF('Vessel List B'!AC75=10,10,IF('Vessel List B'!AC75=11,11,IF('Vessel List B'!AC75=12,12,IF('Vessel List B'!AC75=13,13,IF('Vessel List B'!AC75=14,14,IF('Vessel List B'!AC75=15,15,IF('Vessel List B'!AC75=16,16,0)))))))))))))))))=0," ",VALUE(IF('Vessel List B'!AC75=1,1,IF('Vessel List B'!AC75=2,2,IF('Vessel List B'!AC75=3,3,IF('Vessel List B'!AC75=4,4,IF('Vessel List B'!AC75=5,5,IF('Vessel List B'!AC75=6,6,IF('Vessel List B'!AC75=7,7,IF('Vessel List B'!AC75=8,8,IF('Vessel List B'!AC75=9,9,IF('Vessel List B'!AC75=10,10,IF('Vessel List B'!AC75=11,11,IF('Vessel List B'!AC75=12,12,IF('Vessel List B'!AC75=13,13,IF('Vessel List B'!AC75=14,14,IF('Vessel List B'!AC75=15,15,IF('Vessel List B'!AC75=16,16,0))))))))))))))))))</f>
        <v xml:space="preserve"> </v>
      </c>
      <c r="FB76" s="154"/>
      <c r="FC76" s="158"/>
      <c r="FD76" s="390" t="str">
        <f t="shared" si="127"/>
        <v/>
      </c>
      <c r="FE76" s="158"/>
      <c r="FF76" s="137"/>
      <c r="FG76" s="388" t="str">
        <f t="shared" si="128"/>
        <v/>
      </c>
      <c r="FH76" s="157" t="str">
        <f>IF(VALUE(IF('Vessel List B'!AP75=1,1,IF('Vessel List B'!AP75=2,2,IF('Vessel List B'!AP75=3,3,IF('Vessel List B'!AP75=4,4,IF('Vessel List B'!AP75=5,5,IF('Vessel List B'!AP75=6,6,IF('Vessel List B'!AP75=7,7,IF('Vessel List B'!AP75=8,8,IF('Vessel List B'!AP75=9,9,IF('Vessel List B'!AP75=10,10,IF('Vessel List B'!AP75=11,11,IF('Vessel List B'!AP75=12,12,IF('Vessel List B'!AP75=13,13,IF('Vessel List B'!AP75=14,14,IF('Vessel List B'!AP75=15,15,IF('Vessel List B'!AP75=16,16,0)))))))))))))))))=0," ",VALUE(IF('Vessel List B'!AP75=1,1,IF('Vessel List B'!AP75=2,2,IF('Vessel List B'!AP75=3,3,IF('Vessel List B'!AP75=4,4,IF('Vessel List B'!AP75=5,5,IF('Vessel List B'!AP75=6,6,IF('Vessel List B'!AP75=7,7,IF('Vessel List B'!AP75=8,8,IF('Vessel List B'!AP75=9,9,IF('Vessel List B'!AP75=10,10,IF('Vessel List B'!AP75=11,11,IF('Vessel List B'!AP75=12,12,IF('Vessel List B'!AP75=13,13,IF('Vessel List B'!AP75=14,14,IF('Vessel List B'!AP75=15,15,IF('Vessel List B'!AP75=16,16,0))))))))))))))))))</f>
        <v xml:space="preserve"> </v>
      </c>
      <c r="FI76" s="154"/>
      <c r="FJ76" s="158"/>
      <c r="FK76" s="390" t="str">
        <f t="shared" si="129"/>
        <v/>
      </c>
      <c r="FL76" s="158"/>
      <c r="FM76" s="137"/>
      <c r="FN76" s="388" t="str">
        <f t="shared" si="130"/>
        <v/>
      </c>
      <c r="FO76" s="157" t="str">
        <f>IF(VALUE(IF('Vessel List B'!BC75=1,1,IF('Vessel List B'!BC75=2,2,IF('Vessel List B'!BC75=3,3,IF('Vessel List B'!BC75=4,4,IF('Vessel List B'!BC75=5,5,IF('Vessel List B'!BC75=6,6,IF('Vessel List B'!BC75=7,7,IF('Vessel List B'!BC75=8,8,IF('Vessel List B'!BC75=9,9,IF('Vessel List B'!BC75=10,10,IF('Vessel List B'!BC75=11,11,IF('Vessel List B'!BC75=12,12,IF('Vessel List B'!BC75=13,13,IF('Vessel List B'!BC75=14,14,IF('Vessel List B'!BC75=15,15,IF('Vessel List B'!BC75=16,16,0)))))))))))))))))=0," ",VALUE(IF('Vessel List B'!BC75=1,1,IF('Vessel List B'!BC75=2,2,IF('Vessel List B'!BC75=3,3,IF('Vessel List B'!BC75=4,4,IF('Vessel List B'!BC75=5,5,IF('Vessel List B'!BC75=6,6,IF('Vessel List B'!BC75=7,7,IF('Vessel List B'!BC75=8,8,IF('Vessel List B'!BC75=9,9,IF('Vessel List B'!BC75=10,10,IF('Vessel List B'!BC75=11,11,IF('Vessel List B'!BC75=12,12,IF('Vessel List B'!BC75=13,13,IF('Vessel List B'!BC75=14,14,IF('Vessel List B'!BC75=15,15,IF('Vessel List B'!BC75=16,16,0))))))))))))))))))</f>
        <v xml:space="preserve"> </v>
      </c>
      <c r="FP76" s="154"/>
      <c r="FQ76" s="158"/>
      <c r="FR76" s="390" t="str">
        <f t="shared" si="131"/>
        <v/>
      </c>
      <c r="FS76" s="158"/>
      <c r="FT76" s="137"/>
      <c r="FU76" s="388" t="str">
        <f t="shared" si="132"/>
        <v/>
      </c>
      <c r="FV76" s="157" t="str">
        <f>IF(VALUE(IF('Vessel List B'!BP75=1,1,IF('Vessel List B'!BP75=2,2,IF('Vessel List B'!BP75=3,3,IF('Vessel List B'!BP75=4,4,IF('Vessel List B'!BP75=5,5,IF('Vessel List B'!BP75=6,6,IF('Vessel List B'!BP75=7,7,IF('Vessel List B'!BP75=8,8,IF('Vessel List B'!BP75=9,9,IF('Vessel List B'!BP75=10,10,IF('Vessel List B'!BP75=11,11,IF('Vessel List B'!BP75=12,12,IF('Vessel List B'!BP75=13,13,IF('Vessel List B'!BP75=14,14,IF('Vessel List B'!BP75=15,15,IF('Vessel List B'!BP75=16,16,0)))))))))))))))))=0," ",VALUE(IF('Vessel List B'!BP75=1,1,IF('Vessel List B'!BP75=2,2,IF('Vessel List B'!BP75=3,3,IF('Vessel List B'!BP75=4,4,IF('Vessel List B'!BP75=5,5,IF('Vessel List B'!BP75=6,6,IF('Vessel List B'!BP75=7,7,IF('Vessel List B'!BP75=8,8,IF('Vessel List B'!BP75=9,9,IF('Vessel List B'!BP75=10,10,IF('Vessel List B'!BP75=11,11,IF('Vessel List B'!BP75=12,12,IF('Vessel List B'!BP75=13,13,IF('Vessel List B'!BP75=14,14,IF('Vessel List B'!BP75=15,15,IF('Vessel List B'!BP75=16,16,0))))))))))))))))))</f>
        <v xml:space="preserve"> </v>
      </c>
      <c r="FW76" s="154"/>
      <c r="FX76" s="158"/>
      <c r="FY76" s="390" t="str">
        <f t="shared" si="133"/>
        <v/>
      </c>
      <c r="FZ76" s="158"/>
      <c r="GA76" s="137"/>
      <c r="GB76" s="388" t="str">
        <f t="shared" si="134"/>
        <v/>
      </c>
      <c r="GC76" s="157" t="str">
        <f>IF(VALUE(IF('Vessel List B'!CC75=1,1,IF('Vessel List B'!CC75=2,2,IF('Vessel List B'!CC75=3,3,IF('Vessel List B'!CC75=4,4,IF('Vessel List B'!CC75=5,5,IF('Vessel List B'!CC75=6,6,IF('Vessel List B'!CC75=7,7,IF('Vessel List B'!CC75=8,8,IF('Vessel List B'!CC75=9,9,IF('Vessel List B'!CC75=10,10,IF('Vessel List B'!CC75=11,11,IF('Vessel List B'!CC75=12,12,IF('Vessel List B'!CC75=13,13,IF('Vessel List B'!CC75=14,14,IF('Vessel List B'!CC75=15,15,IF('Vessel List B'!CC75=16,16,0)))))))))))))))))=0," ",VALUE(IF('Vessel List B'!CC75=1,1,IF('Vessel List B'!CC75=2,2,IF('Vessel List B'!CC75=3,3,IF('Vessel List B'!CC75=4,4,IF('Vessel List B'!CC75=5,5,IF('Vessel List B'!CC75=6,6,IF('Vessel List B'!CC75=7,7,IF('Vessel List B'!CC75=8,8,IF('Vessel List B'!CC75=9,9,IF('Vessel List B'!CC75=10,10,IF('Vessel List B'!CC75=11,11,IF('Vessel List B'!CC75=12,12,IF('Vessel List B'!CC75=13,13,IF('Vessel List B'!CC75=14,14,IF('Vessel List B'!CC75=15,15,IF('Vessel List B'!CC75=16,16,0))))))))))))))))))</f>
        <v xml:space="preserve"> </v>
      </c>
      <c r="GD76" s="154"/>
      <c r="GE76" s="158"/>
      <c r="GF76" s="390" t="str">
        <f t="shared" si="135"/>
        <v/>
      </c>
      <c r="GG76" s="158"/>
      <c r="GH76" s="137"/>
      <c r="GI76" s="388" t="str">
        <f t="shared" si="136"/>
        <v/>
      </c>
      <c r="GJ76" s="157" t="str">
        <f>IF(VALUE(IF('Vessel List B'!CP75=1,1,IF('Vessel List B'!CP75=2,2,IF('Vessel List B'!CP75=3,3,IF('Vessel List B'!CP75=4,4,IF('Vessel List B'!CP75=5,5,IF('Vessel List B'!CP75=6,6,IF('Vessel List B'!CP75=7,7,IF('Vessel List B'!CP75=8,8,IF('Vessel List B'!CP75=9,9,IF('Vessel List B'!CP75=10,10,IF('Vessel List B'!CP75=11,11,IF('Vessel List B'!CP75=12,12,IF('Vessel List B'!CP75=13,13,IF('Vessel List B'!CP75=14,14,IF('Vessel List B'!CP75=15,15,IF('Vessel List B'!CP75=16,16,0)))))))))))))))))=0," ",VALUE(IF('Vessel List B'!CP75=1,1,IF('Vessel List B'!CP75=2,2,IF('Vessel List B'!CP75=3,3,IF('Vessel List B'!CP75=4,4,IF('Vessel List B'!CP75=5,5,IF('Vessel List B'!CP75=6,6,IF('Vessel List B'!CP75=7,7,IF('Vessel List B'!CP75=8,8,IF('Vessel List B'!CP75=9,9,IF('Vessel List B'!CP75=10,10,IF('Vessel List B'!CP75=11,11,IF('Vessel List B'!CP75=12,12,IF('Vessel List B'!CP75=13,13,IF('Vessel List B'!CP75=14,14,IF('Vessel List B'!CP75=15,15,IF('Vessel List B'!CP75=16,16,0))))))))))))))))))</f>
        <v xml:space="preserve"> </v>
      </c>
      <c r="GK76" s="154"/>
      <c r="GL76" s="158"/>
      <c r="GM76" s="390" t="str">
        <f t="shared" si="137"/>
        <v/>
      </c>
      <c r="GN76" s="158"/>
      <c r="GO76" s="137"/>
      <c r="GP76" s="388" t="str">
        <f t="shared" si="138"/>
        <v/>
      </c>
      <c r="GQ76" s="157" t="str">
        <f>IF(VALUE(IF('Vessel List B'!DC75=1,1,IF('Vessel List B'!DC75=2,2,IF('Vessel List B'!DC75=3,3,IF('Vessel List B'!DC75=4,4,IF('Vessel List B'!DC75=5,5,IF('Vessel List B'!DC75=6,6,IF('Vessel List B'!DC75=7,7,IF('Vessel List B'!DC75=8,8,IF('Vessel List B'!DC75=9,9,IF('Vessel List B'!DC75=10,10,IF('Vessel List B'!DC75=11,11,IF('Vessel List B'!DC75=12,12,IF('Vessel List B'!DC75=13,13,IF('Vessel List B'!DC75=14,14,IF('Vessel List B'!DC75=15,15,IF('Vessel List B'!DC75=16,16,0)))))))))))))))))=0," ",VALUE(IF('Vessel List B'!DC75=1,1,IF('Vessel List B'!DC75=2,2,IF('Vessel List B'!DC75=3,3,IF('Vessel List B'!DC75=4,4,IF('Vessel List B'!DC75=5,5,IF('Vessel List B'!DC75=6,6,IF('Vessel List B'!DC75=7,7,IF('Vessel List B'!DC75=8,8,IF('Vessel List B'!DC75=9,9,IF('Vessel List B'!DC75=10,10,IF('Vessel List B'!DC75=11,11,IF('Vessel List B'!DC75=12,12,IF('Vessel List B'!DC75=13,13,IF('Vessel List B'!DC75=14,14,IF('Vessel List B'!DC75=15,15,IF('Vessel List B'!DC75=16,16,0))))))))))))))))))</f>
        <v xml:space="preserve"> </v>
      </c>
      <c r="GR76" s="154"/>
      <c r="GS76" s="158"/>
      <c r="GT76" s="390" t="str">
        <f t="shared" si="139"/>
        <v/>
      </c>
      <c r="GU76" s="158"/>
      <c r="GV76" s="137"/>
      <c r="GW76" s="388" t="str">
        <f t="shared" si="140"/>
        <v/>
      </c>
      <c r="GX76" s="157" t="str">
        <f>IF(VALUE(IF('Vessel List B'!DP75=1,1,IF('Vessel List B'!DP75=2,2,IF('Vessel List B'!DP75=3,3,IF('Vessel List B'!DP75=4,4,IF('Vessel List B'!DP75=5,5,IF('Vessel List B'!DP75=6,6,IF('Vessel List B'!DP75=7,7,IF('Vessel List B'!DP75=8,8,IF('Vessel List B'!DP75=9,9,IF('Vessel List B'!DP75=10,10,IF('Vessel List B'!DP75=11,11,IF('Vessel List B'!DP75=12,12,IF('Vessel List B'!DP75=13,13,IF('Vessel List B'!DP75=14,14,IF('Vessel List B'!DP75=15,15,IF('Vessel List B'!DP75=16,16,0)))))))))))))))))=0," ",VALUE(IF('Vessel List B'!DP75=1,1,IF('Vessel List B'!DP75=2,2,IF('Vessel List B'!DP75=3,3,IF('Vessel List B'!DP75=4,4,IF('Vessel List B'!DP75=5,5,IF('Vessel List B'!DP75=6,6,IF('Vessel List B'!DP75=7,7,IF('Vessel List B'!DP75=8,8,IF('Vessel List B'!DP75=9,9,IF('Vessel List B'!DP75=10,10,IF('Vessel List B'!DP75=11,11,IF('Vessel List B'!DP75=12,12,IF('Vessel List B'!DP75=13,13,IF('Vessel List B'!DP75=14,14,IF('Vessel List B'!DP75=15,15,IF('Vessel List B'!DP75=16,16,0))))))))))))))))))</f>
        <v xml:space="preserve"> </v>
      </c>
      <c r="GY76" s="154"/>
      <c r="GZ76" s="158"/>
      <c r="HA76" s="390" t="str">
        <f t="shared" si="141"/>
        <v/>
      </c>
      <c r="HB76" s="158"/>
      <c r="HC76" s="137"/>
      <c r="HD76" s="388" t="str">
        <f t="shared" si="142"/>
        <v/>
      </c>
      <c r="HE76" s="157" t="str">
        <f>IF(VALUE(IF('Vessel List B'!EC75=1,1,IF('Vessel List B'!EC75=2,2,IF('Vessel List B'!EC75=3,3,IF('Vessel List B'!EC75=4,4,IF('Vessel List B'!EC75=5,5,IF('Vessel List B'!EC75=6,6,IF('Vessel List B'!EC75=7,7,IF('Vessel List B'!EC75=8,8,IF('Vessel List B'!EC75=9,9,IF('Vessel List B'!EC75=10,10,IF('Vessel List B'!EC75=11,11,IF('Vessel List B'!EC75=12,12,IF('Vessel List B'!EC75=13,13,IF('Vessel List B'!EC75=14,14,IF('Vessel List B'!EC75=15,15,IF('Vessel List B'!EC75=16,16,0)))))))))))))))))=0," ",VALUE(IF('Vessel List B'!EC75=1,1,IF('Vessel List B'!EC75=2,2,IF('Vessel List B'!EC75=3,3,IF('Vessel List B'!EC75=4,4,IF('Vessel List B'!EC75=5,5,IF('Vessel List B'!EC75=6,6,IF('Vessel List B'!EC75=7,7,IF('Vessel List B'!EC75=8,8,IF('Vessel List B'!EC75=9,9,IF('Vessel List B'!EC75=10,10,IF('Vessel List B'!EC75=11,11,IF('Vessel List B'!EC75=12,12,IF('Vessel List B'!EC75=13,13,IF('Vessel List B'!EC75=14,14,IF('Vessel List B'!EC75=15,15,IF('Vessel List B'!EC75=16,16,0))))))))))))))))))</f>
        <v xml:space="preserve"> </v>
      </c>
      <c r="HF76" s="154"/>
      <c r="HG76" s="158"/>
      <c r="HH76" s="390" t="str">
        <f t="shared" si="143"/>
        <v/>
      </c>
      <c r="HI76" s="158"/>
      <c r="HJ76" s="137"/>
      <c r="HK76" s="388" t="str">
        <f t="shared" si="144"/>
        <v/>
      </c>
      <c r="HL76" s="157" t="str">
        <f>IF(VALUE(IF('Vessel List B'!EP75=1,1,IF('Vessel List B'!EP75=2,2,IF('Vessel List B'!EP75=3,3,IF('Vessel List B'!EP75=4,4,IF('Vessel List B'!EP75=5,5,IF('Vessel List B'!EP75=6,6,IF('Vessel List B'!EP75=7,7,IF('Vessel List B'!EP75=8,8,IF('Vessel List B'!EP75=9,9,IF('Vessel List B'!EP75=10,10,IF('Vessel List B'!EP75=11,11,IF('Vessel List B'!EP75=12,12,IF('Vessel List B'!EP75=13,13,IF('Vessel List B'!EP75=14,14,IF('Vessel List B'!EP75=15,15,IF('Vessel List B'!EP75=16,16,0)))))))))))))))))=0," ",VALUE(IF('Vessel List B'!EP75=1,1,IF('Vessel List B'!EP75=2,2,IF('Vessel List B'!EP75=3,3,IF('Vessel List B'!EP75=4,4,IF('Vessel List B'!EP75=5,5,IF('Vessel List B'!EP75=6,6,IF('Vessel List B'!EP75=7,7,IF('Vessel List B'!EP75=8,8,IF('Vessel List B'!EP75=9,9,IF('Vessel List B'!EP75=10,10,IF('Vessel List B'!EP75=11,11,IF('Vessel List B'!EP75=12,12,IF('Vessel List B'!EP75=13,13,IF('Vessel List B'!EP75=14,14,IF('Vessel List B'!EP75=15,15,IF('Vessel List B'!EP75=16,16,0))))))))))))))))))</f>
        <v xml:space="preserve"> </v>
      </c>
      <c r="HM76" s="154"/>
      <c r="HN76" s="158"/>
      <c r="HO76" s="390" t="str">
        <f t="shared" si="145"/>
        <v/>
      </c>
      <c r="HP76" s="158"/>
      <c r="HQ76" s="137"/>
      <c r="HR76" s="388" t="str">
        <f t="shared" si="146"/>
        <v/>
      </c>
      <c r="HS76" s="157" t="str">
        <f>IF(VALUE(IF('Vessel List B'!FC75=1,1,IF('Vessel List B'!FC75=2,2,IF('Vessel List B'!FC75=3,3,IF('Vessel List B'!FC75=4,4,IF('Vessel List B'!FC75=5,5,IF('Vessel List B'!FC75=6,6,IF('Vessel List B'!FC75=7,7,IF('Vessel List B'!FC75=8,8,IF('Vessel List B'!FC75=9,9,IF('Vessel List B'!FC75=10,10,IF('Vessel List B'!FC75=11,11,IF('Vessel List B'!FC75=12,12,IF('Vessel List B'!FC75=13,13,IF('Vessel List B'!FC75=14,14,IF('Vessel List B'!FC75=15,15,IF('Vessel List B'!FC75=16,16,0)))))))))))))))))=0," ",VALUE(IF('Vessel List B'!FC75=1,1,IF('Vessel List B'!FC75=2,2,IF('Vessel List B'!FC75=3,3,IF('Vessel List B'!FC75=4,4,IF('Vessel List B'!FC75=5,5,IF('Vessel List B'!FC75=6,6,IF('Vessel List B'!FC75=7,7,IF('Vessel List B'!FC75=8,8,IF('Vessel List B'!FC75=9,9,IF('Vessel List B'!FC75=10,10,IF('Vessel List B'!FC75=11,11,IF('Vessel List B'!FC75=12,12,IF('Vessel List B'!FC75=13,13,IF('Vessel List B'!FC75=14,14,IF('Vessel List B'!FC75=15,15,IF('Vessel List B'!FC75=16,16,0))))))))))))))))))</f>
        <v xml:space="preserve"> </v>
      </c>
      <c r="HT76" s="154"/>
      <c r="HU76" s="158"/>
      <c r="HV76" s="390" t="str">
        <f t="shared" si="147"/>
        <v/>
      </c>
      <c r="HW76" s="158"/>
      <c r="HX76" s="137"/>
      <c r="HY76" s="388" t="str">
        <f t="shared" si="148"/>
        <v/>
      </c>
      <c r="HZ76" s="157" t="str">
        <f>IF(VALUE(IF('Vessel List B'!FP75=1,1,IF('Vessel List B'!FP75=2,2,IF('Vessel List B'!FP75=3,3,IF('Vessel List B'!FP75=4,4,IF('Vessel List B'!FP75=5,5,IF('Vessel List B'!FP75=6,6,IF('Vessel List B'!FP75=7,7,IF('Vessel List B'!FP75=8,8,IF('Vessel List B'!FP75=9,9,IF('Vessel List B'!FP75=10,10,IF('Vessel List B'!FP75=11,11,IF('Vessel List B'!FP75=12,12,IF('Vessel List B'!FP75=13,13,IF('Vessel List B'!FP75=14,14,IF('Vessel List B'!FP75=15,15,IF('Vessel List B'!FP75=16,16,0)))))))))))))))))=0," ",VALUE(IF('Vessel List B'!FP75=1,1,IF('Vessel List B'!FP75=2,2,IF('Vessel List B'!FP75=3,3,IF('Vessel List B'!FP75=4,4,IF('Vessel List B'!FP75=5,5,IF('Vessel List B'!FP75=6,6,IF('Vessel List B'!FP75=7,7,IF('Vessel List B'!FP75=8,8,IF('Vessel List B'!FP75=9,9,IF('Vessel List B'!FP75=10,10,IF('Vessel List B'!FP75=11,11,IF('Vessel List B'!FP75=12,12,IF('Vessel List B'!FP75=13,13,IF('Vessel List B'!FP75=14,14,IF('Vessel List B'!FP75=15,15,IF('Vessel List B'!FP75=16,16,0))))))))))))))))))</f>
        <v xml:space="preserve"> </v>
      </c>
      <c r="IA76" s="154"/>
      <c r="IB76" s="158"/>
      <c r="IC76" s="390" t="str">
        <f t="shared" si="149"/>
        <v/>
      </c>
      <c r="ID76" s="158"/>
      <c r="IE76" s="137"/>
      <c r="IF76" s="388" t="str">
        <f t="shared" si="150"/>
        <v/>
      </c>
      <c r="IG76" s="157" t="str">
        <f>IF(VALUE(IF('Vessel List B'!GC75=1,1,IF('Vessel List B'!GC75=2,2,IF('Vessel List B'!GC75=3,3,IF('Vessel List B'!GC75=4,4,IF('Vessel List B'!GC75=5,5,IF('Vessel List B'!GC75=6,6,IF('Vessel List B'!GC75=7,7,IF('Vessel List B'!GC75=8,8,IF('Vessel List B'!GC75=9,9,IF('Vessel List B'!GC75=10,10,IF('Vessel List B'!GC75=11,11,IF('Vessel List B'!GC75=12,12,IF('Vessel List B'!GC75=13,13,IF('Vessel List B'!GC75=14,14,IF('Vessel List B'!GC75=15,15,IF('Vessel List B'!GC75=16,16,0)))))))))))))))))=0," ",VALUE(IF('Vessel List B'!GC75=1,1,IF('Vessel List B'!GC75=2,2,IF('Vessel List B'!GC75=3,3,IF('Vessel List B'!GC75=4,4,IF('Vessel List B'!GC75=5,5,IF('Vessel List B'!GC75=6,6,IF('Vessel List B'!GC75=7,7,IF('Vessel List B'!GC75=8,8,IF('Vessel List B'!GC75=9,9,IF('Vessel List B'!GC75=10,10,IF('Vessel List B'!GC75=11,11,IF('Vessel List B'!GC75=12,12,IF('Vessel List B'!GC75=13,13,IF('Vessel List B'!GC75=14,14,IF('Vessel List B'!GC75=15,15,IF('Vessel List B'!GC75=16,16,0))))))))))))))))))</f>
        <v xml:space="preserve"> </v>
      </c>
      <c r="IH76" s="154"/>
      <c r="II76" s="158"/>
      <c r="IJ76" s="390" t="str">
        <f t="shared" si="151"/>
        <v/>
      </c>
      <c r="IK76" s="158"/>
      <c r="IL76" s="137"/>
      <c r="IM76" s="388" t="str">
        <f t="shared" si="152"/>
        <v/>
      </c>
      <c r="IN76" s="157" t="str">
        <f>IF(VALUE(IF('Vessel List B'!GP75=1,1,IF('Vessel List B'!GP75=2,2,IF('Vessel List B'!GP75=3,3,IF('Vessel List B'!GP75=4,4,IF('Vessel List B'!GP75=5,5,IF('Vessel List B'!GP75=6,6,IF('Vessel List B'!GP75=7,7,IF('Vessel List B'!GP75=8,8,IF('Vessel List B'!GP75=9,9,IF('Vessel List B'!GP75=10,10,IF('Vessel List B'!GP75=11,11,IF('Vessel List B'!GP75=12,12,IF('Vessel List B'!GP75=13,13,IF('Vessel List B'!GP75=14,14,IF('Vessel List B'!GP75=15,15,IF('Vessel List B'!GP75=16,16,0)))))))))))))))))=0," ",VALUE(IF('Vessel List B'!GP75=1,1,IF('Vessel List B'!GP75=2,2,IF('Vessel List B'!GP75=3,3,IF('Vessel List B'!GP75=4,4,IF('Vessel List B'!GP75=5,5,IF('Vessel List B'!GP75=6,6,IF('Vessel List B'!GP75=7,7,IF('Vessel List B'!GP75=8,8,IF('Vessel List B'!GP75=9,9,IF('Vessel List B'!GP75=10,10,IF('Vessel List B'!GP75=11,11,IF('Vessel List B'!GP75=12,12,IF('Vessel List B'!GP75=13,13,IF('Vessel List B'!GP75=14,14,IF('Vessel List B'!GP75=15,15,IF('Vessel List B'!GP75=16,16,0))))))))))))))))))</f>
        <v xml:space="preserve"> </v>
      </c>
      <c r="IO76" s="154"/>
      <c r="IP76" s="158"/>
      <c r="IQ76" s="390" t="str">
        <f t="shared" si="153"/>
        <v/>
      </c>
      <c r="IR76" s="158"/>
      <c r="IS76" s="137"/>
      <c r="IT76" s="388" t="str">
        <f t="shared" si="154"/>
        <v/>
      </c>
      <c r="IU76" s="157" t="str">
        <f>IF(VALUE(IF('Vessel List B'!HC75=1,1,IF('Vessel List B'!HC75=2,2,IF('Vessel List B'!HC75=3,3,IF('Vessel List B'!HC75=4,4,IF('Vessel List B'!HC75=5,5,IF('Vessel List B'!HC75=6,6,IF('Vessel List B'!HC75=7,7,IF('Vessel List B'!HC75=8,8,IF('Vessel List B'!HC75=9,9,IF('Vessel List B'!HC75=10,10,IF('Vessel List B'!HC75=11,11,IF('Vessel List B'!HC75=12,12,IF('Vessel List B'!HC75=13,13,IF('Vessel List B'!HC75=14,14,IF('Vessel List B'!HC75=15,15,IF('Vessel List B'!HC75=16,16,0)))))))))))))))))=0," ",VALUE(IF('Vessel List B'!HC75=1,1,IF('Vessel List B'!HC75=2,2,IF('Vessel List B'!HC75=3,3,IF('Vessel List B'!HC75=4,4,IF('Vessel List B'!HC75=5,5,IF('Vessel List B'!HC75=6,6,IF('Vessel List B'!HC75=7,7,IF('Vessel List B'!HC75=8,8,IF('Vessel List B'!HC75=9,9,IF('Vessel List B'!HC75=10,10,IF('Vessel List B'!HC75=11,11,IF('Vessel List B'!HC75=12,12,IF('Vessel List B'!HC75=13,13,IF('Vessel List B'!HC75=14,14,IF('Vessel List B'!HC75=15,15,IF('Vessel List B'!HC75=16,16,0))))))))))))))))))</f>
        <v xml:space="preserve"> </v>
      </c>
      <c r="IV76" s="154"/>
      <c r="IW76" s="158"/>
      <c r="IX76" s="390" t="str">
        <f t="shared" si="155"/>
        <v/>
      </c>
      <c r="IY76" s="158"/>
      <c r="IZ76" s="137"/>
      <c r="JA76" s="388" t="str">
        <f t="shared" si="156"/>
        <v/>
      </c>
      <c r="JB76" s="157" t="str">
        <f>IF(VALUE(IF('Vessel List B'!HP75=1,1,IF('Vessel List B'!HP75=2,2,IF('Vessel List B'!HP75=3,3,IF('Vessel List B'!HP75=4,4,IF('Vessel List B'!HP75=5,5,IF('Vessel List B'!HP75=6,6,IF('Vessel List B'!HP75=7,7,IF('Vessel List B'!HP75=8,8,IF('Vessel List B'!HP75=9,9,IF('Vessel List B'!HP75=10,10,IF('Vessel List B'!HP75=11,11,IF('Vessel List B'!HP75=12,12,IF('Vessel List B'!HP75=13,13,IF('Vessel List B'!HP75=14,14,IF('Vessel List B'!HP75=15,15,IF('Vessel List B'!HP75=16,16,0)))))))))))))))))=0," ",VALUE(IF('Vessel List B'!HP75=1,1,IF('Vessel List B'!HP75=2,2,IF('Vessel List B'!HP75=3,3,IF('Vessel List B'!HP75=4,4,IF('Vessel List B'!HP75=5,5,IF('Vessel List B'!HP75=6,6,IF('Vessel List B'!HP75=7,7,IF('Vessel List B'!HP75=8,8,IF('Vessel List B'!HP75=9,9,IF('Vessel List B'!HP75=10,10,IF('Vessel List B'!HP75=11,11,IF('Vessel List B'!HP75=12,12,IF('Vessel List B'!HP75=13,13,IF('Vessel List B'!HP75=14,14,IF('Vessel List B'!HP75=15,15,IF('Vessel List B'!HP75=16,16,0))))))))))))))))))</f>
        <v xml:space="preserve"> </v>
      </c>
      <c r="JC76" s="154"/>
      <c r="JD76" s="158"/>
      <c r="JE76" s="390" t="str">
        <f t="shared" si="157"/>
        <v/>
      </c>
      <c r="JF76" s="158"/>
      <c r="JG76" s="137"/>
      <c r="JH76" s="388" t="str">
        <f t="shared" si="158"/>
        <v/>
      </c>
      <c r="JI76" s="157" t="str">
        <f>IF(VALUE(IF('Vessel List B'!IC75=1,1,IF('Vessel List B'!IC75=2,2,IF('Vessel List B'!IC75=3,3,IF('Vessel List B'!IC75=4,4,IF('Vessel List B'!IC75=5,5,IF('Vessel List B'!IC75=6,6,IF('Vessel List B'!IC75=7,7,IF('Vessel List B'!IC75=8,8,IF('Vessel List B'!IC75=9,9,IF('Vessel List B'!IC75=10,10,IF('Vessel List B'!IC75=11,11,IF('Vessel List B'!IC75=12,12,IF('Vessel List B'!IC75=13,13,IF('Vessel List B'!IC75=14,14,IF('Vessel List B'!IC75=15,15,IF('Vessel List B'!IC75=16,16,0)))))))))))))))))=0," ",VALUE(IF('Vessel List B'!IC75=1,1,IF('Vessel List B'!IC75=2,2,IF('Vessel List B'!IC75=3,3,IF('Vessel List B'!IC75=4,4,IF('Vessel List B'!IC75=5,5,IF('Vessel List B'!IC75=6,6,IF('Vessel List B'!IC75=7,7,IF('Vessel List B'!IC75=8,8,IF('Vessel List B'!IC75=9,9,IF('Vessel List B'!IC75=10,10,IF('Vessel List B'!IC75=11,11,IF('Vessel List B'!IC75=12,12,IF('Vessel List B'!IC75=13,13,IF('Vessel List B'!IC75=14,14,IF('Vessel List B'!IC75=15,15,IF('Vessel List B'!IC75=16,16,0))))))))))))))))))</f>
        <v xml:space="preserve"> </v>
      </c>
      <c r="JJ76" s="154"/>
      <c r="JK76" s="158"/>
      <c r="JL76" s="390" t="str">
        <f t="shared" si="159"/>
        <v/>
      </c>
      <c r="JM76" s="158"/>
      <c r="JN76" s="137"/>
      <c r="JO76" s="388" t="str">
        <f t="shared" si="160"/>
        <v/>
      </c>
      <c r="JP76" s="157" t="str">
        <f>IF(VALUE(IF('Vessel List B'!IP75=1,1,IF('Vessel List B'!IP75=2,2,IF('Vessel List B'!IP75=3,3,IF('Vessel List B'!IP75=4,4,IF('Vessel List B'!IP75=5,5,IF('Vessel List B'!IP75=6,6,IF('Vessel List B'!IP75=7,7,IF('Vessel List B'!IP75=8,8,IF('Vessel List B'!IP75=9,9,IF('Vessel List B'!IP75=10,10,IF('Vessel List B'!IP75=11,11,IF('Vessel List B'!IP75=12,12,IF('Vessel List B'!IP75=13,13,IF('Vessel List B'!IP75=14,14,IF('Vessel List B'!IP75=15,15,IF('Vessel List B'!IP75=16,16,0)))))))))))))))))=0," ",VALUE(IF('Vessel List B'!IP75=1,1,IF('Vessel List B'!IP75=2,2,IF('Vessel List B'!IP75=3,3,IF('Vessel List B'!IP75=4,4,IF('Vessel List B'!IP75=5,5,IF('Vessel List B'!IP75=6,6,IF('Vessel List B'!IP75=7,7,IF('Vessel List B'!IP75=8,8,IF('Vessel List B'!IP75=9,9,IF('Vessel List B'!IP75=10,10,IF('Vessel List B'!IP75=11,11,IF('Vessel List B'!IP75=12,12,IF('Vessel List B'!IP75=13,13,IF('Vessel List B'!IP75=14,14,IF('Vessel List B'!IP75=15,15,IF('Vessel List B'!IP75=16,16,0))))))))))))))))))</f>
        <v xml:space="preserve"> </v>
      </c>
      <c r="JQ76" s="154"/>
      <c r="JR76" s="158"/>
      <c r="JS76" s="390" t="str">
        <f t="shared" si="161"/>
        <v/>
      </c>
      <c r="JT76" s="158"/>
      <c r="JU76" s="137"/>
      <c r="JV76" s="397" t="str">
        <f t="shared" si="162"/>
        <v/>
      </c>
      <c r="JW76" s="403"/>
    </row>
    <row r="77" spans="1:283" ht="15" x14ac:dyDescent="0.25">
      <c r="A77" s="132">
        <f>'Vessel List A'!B76</f>
        <v>41651</v>
      </c>
      <c r="B77" s="157" t="str">
        <f>IF(VALUE(IF('Vessel List A'!C76=1,1,IF('Vessel List A'!C76=2,2,IF('Vessel List A'!C76=3,3,IF('Vessel List A'!C76=4,4,IF('Vessel List A'!C76=5,5,IF('Vessel List A'!C76=6,6,IF('Vessel List A'!C76=7,7,IF('Vessel List A'!C76=8,8,IF('Vessel List A'!C76=9,9,IF('Vessel List A'!C76=10,10,IF('Vessel List A'!C76=11,11,IF('Vessel List A'!C76=12,12,IF('Vessel List A'!C76=13,13,IF('Vessel List A'!C76=14,14,IF('Vessel List A'!C76=15,15,IF('Vessel List A'!C76=16,16,0)))))))))))))))))=0," ",VALUE(IF('Vessel List A'!C76=1,1,IF('Vessel List A'!C76=2,2,IF('Vessel List A'!C76=3,3,IF('Vessel List A'!C76=4,4,IF('Vessel List A'!C76=5,5,IF('Vessel List A'!C76=6,6,IF('Vessel List A'!C76=7,7,IF('Vessel List A'!C76=8,8,IF('Vessel List A'!C76=9,9,IF('Vessel List A'!C76=10,10,IF('Vessel List A'!C76=11,11,IF('Vessel List A'!C76=12,12,IF('Vessel List A'!C76=13,13,IF('Vessel List A'!C76=14,14,IF('Vessel List A'!C76=15,15,IF('Vessel List A'!C76=16,16,0))))))))))))))))))</f>
        <v xml:space="preserve"> </v>
      </c>
      <c r="C77" s="154"/>
      <c r="D77" s="158"/>
      <c r="E77" s="390" t="str">
        <f t="shared" si="83"/>
        <v/>
      </c>
      <c r="F77" s="158"/>
      <c r="G77" s="137"/>
      <c r="H77" s="388" t="str">
        <f t="shared" si="84"/>
        <v/>
      </c>
      <c r="I77" s="157" t="str">
        <f>IF(VALUE(IF('Vessel List A'!P76=1,1,IF('Vessel List A'!P76=2,2,IF('Vessel List A'!P76=3,3,IF('Vessel List A'!P76=4,4,IF('Vessel List A'!P76=5,5,IF('Vessel List A'!P76=6,6,IF('Vessel List A'!P76=7,7,IF('Vessel List A'!P76=8,8,IF('Vessel List A'!P76=9,9,IF('Vessel List A'!P76=10,10,IF('Vessel List A'!P76=11,11,IF('Vessel List A'!P76=12,12,IF('Vessel List A'!P76=13,13,IF('Vessel List A'!P76=14,14,IF('Vessel List A'!P76=15,15,IF('Vessel List A'!P76=16,16,0)))))))))))))))))=0," ",VALUE(IF('Vessel List A'!P76=1,1,IF('Vessel List A'!P76=2,2,IF('Vessel List A'!P76=3,3,IF('Vessel List A'!P76=4,4,IF('Vessel List A'!P76=5,5,IF('Vessel List A'!P76=6,6,IF('Vessel List A'!P76=7,7,IF('Vessel List A'!P76=8,8,IF('Vessel List A'!P76=9,9,IF('Vessel List A'!P76=10,10,IF('Vessel List A'!P76=11,11,IF('Vessel List A'!P76=12,12,IF('Vessel List A'!P76=13,13,IF('Vessel List A'!P76=14,14,IF('Vessel List A'!P76=15,15,IF('Vessel List A'!P76=16,16,0))))))))))))))))))</f>
        <v xml:space="preserve"> </v>
      </c>
      <c r="J77" s="154"/>
      <c r="K77" s="158"/>
      <c r="L77" s="390" t="str">
        <f t="shared" si="85"/>
        <v/>
      </c>
      <c r="M77" s="158"/>
      <c r="N77" s="137"/>
      <c r="O77" s="388" t="str">
        <f t="shared" si="86"/>
        <v/>
      </c>
      <c r="P77" s="157" t="str">
        <f>IF(VALUE(IF('Vessel List A'!AC76=1,1,IF('Vessel List A'!AC76=2,2,IF('Vessel List A'!AC76=3,3,IF('Vessel List A'!AC76=4,4,IF('Vessel List A'!AC76=5,5,IF('Vessel List A'!AC76=6,6,IF('Vessel List A'!AC76=7,7,IF('Vessel List A'!AC76=8,8,IF('Vessel List A'!AC76=9,9,IF('Vessel List A'!AC76=10,10,IF('Vessel List A'!AC76=11,11,IF('Vessel List A'!AC76=12,12,IF('Vessel List A'!AC76=13,13,IF('Vessel List A'!AC76=14,14,IF('Vessel List A'!AC76=15,15,IF('Vessel List A'!AC76=16,16,0)))))))))))))))))=0," ",VALUE(IF('Vessel List A'!AC76=1,1,IF('Vessel List A'!AC76=2,2,IF('Vessel List A'!AC76=3,3,IF('Vessel List A'!AC76=4,4,IF('Vessel List A'!AC76=5,5,IF('Vessel List A'!AC76=6,6,IF('Vessel List A'!AC76=7,7,IF('Vessel List A'!AC76=8,8,IF('Vessel List A'!AC76=9,9,IF('Vessel List A'!AC76=10,10,IF('Vessel List A'!AC76=11,11,IF('Vessel List A'!AC76=12,12,IF('Vessel List A'!AC76=13,13,IF('Vessel List A'!AC76=14,14,IF('Vessel List A'!AC76=15,15,IF('Vessel List A'!AC76=16,16,0))))))))))))))))))</f>
        <v xml:space="preserve"> </v>
      </c>
      <c r="Q77" s="154"/>
      <c r="R77" s="158"/>
      <c r="S77" s="390" t="str">
        <f t="shared" si="87"/>
        <v/>
      </c>
      <c r="T77" s="158"/>
      <c r="U77" s="137"/>
      <c r="V77" s="388" t="str">
        <f t="shared" si="88"/>
        <v/>
      </c>
      <c r="W77" s="157" t="str">
        <f>IF(VALUE(IF('Vessel List A'!AP76=1,1,IF('Vessel List A'!AP76=2,2,IF('Vessel List A'!AP76=3,3,IF('Vessel List A'!AP76=4,4,IF('Vessel List A'!AP76=5,5,IF('Vessel List A'!AP76=6,6,IF('Vessel List A'!AP76=7,7,IF('Vessel List A'!AP76=8,8,IF('Vessel List A'!AP76=9,9,IF('Vessel List A'!AP76=10,10,IF('Vessel List A'!AP76=11,11,IF('Vessel List A'!AP76=12,12,IF('Vessel List A'!AP76=13,13,IF('Vessel List A'!AP76=14,14,IF('Vessel List A'!AP76=15,15,IF('Vessel List A'!AP76=16,16,0)))))))))))))))))=0," ",VALUE(IF('Vessel List A'!AP76=1,1,IF('Vessel List A'!AP76=2,2,IF('Vessel List A'!AP76=3,3,IF('Vessel List A'!AP76=4,4,IF('Vessel List A'!AP76=5,5,IF('Vessel List A'!AP76=6,6,IF('Vessel List A'!AP76=7,7,IF('Vessel List A'!AP76=8,8,IF('Vessel List A'!AP76=9,9,IF('Vessel List A'!AP76=10,10,IF('Vessel List A'!AP76=11,11,IF('Vessel List A'!AP76=12,12,IF('Vessel List A'!AP76=13,13,IF('Vessel List A'!AP76=14,14,IF('Vessel List A'!AP76=15,15,IF('Vessel List A'!AP76=16,16,0))))))))))))))))))</f>
        <v xml:space="preserve"> </v>
      </c>
      <c r="X77" s="154"/>
      <c r="Y77" s="158"/>
      <c r="Z77" s="390" t="str">
        <f t="shared" si="89"/>
        <v/>
      </c>
      <c r="AA77" s="158"/>
      <c r="AB77" s="137"/>
      <c r="AC77" s="388" t="str">
        <f t="shared" si="90"/>
        <v/>
      </c>
      <c r="AD77" s="157" t="str">
        <f>IF(VALUE(IF('Vessel List A'!BC76=1,1,IF('Vessel List A'!BC76=2,2,IF('Vessel List A'!BC76=3,3,IF('Vessel List A'!BC76=4,4,IF('Vessel List A'!BC76=5,5,IF('Vessel List A'!BC76=6,6,IF('Vessel List A'!BC76=7,7,IF('Vessel List A'!BC76=8,8,IF('Vessel List A'!BC76=9,9,IF('Vessel List A'!BC76=10,10,IF('Vessel List A'!BC76=11,11,IF('Vessel List A'!BC76=12,12,IF('Vessel List A'!BC76=13,13,IF('Vessel List A'!BC76=14,14,IF('Vessel List A'!BC76=15,15,IF('Vessel List A'!BC76=16,16,0)))))))))))))))))=0," ",VALUE(IF('Vessel List A'!BC76=1,1,IF('Vessel List A'!BC76=2,2,IF('Vessel List A'!BC76=3,3,IF('Vessel List A'!BC76=4,4,IF('Vessel List A'!BC76=5,5,IF('Vessel List A'!BC76=6,6,IF('Vessel List A'!BC76=7,7,IF('Vessel List A'!BC76=8,8,IF('Vessel List A'!BC76=9,9,IF('Vessel List A'!BC76=10,10,IF('Vessel List A'!BC76=11,11,IF('Vessel List A'!BC76=12,12,IF('Vessel List A'!BC76=13,13,IF('Vessel List A'!BC76=14,14,IF('Vessel List A'!BC76=15,15,IF('Vessel List A'!BC76=16,16,0))))))))))))))))))</f>
        <v xml:space="preserve"> </v>
      </c>
      <c r="AE77" s="154"/>
      <c r="AF77" s="158"/>
      <c r="AG77" s="390" t="str">
        <f t="shared" si="91"/>
        <v/>
      </c>
      <c r="AH77" s="158"/>
      <c r="AI77" s="137"/>
      <c r="AJ77" s="388" t="str">
        <f t="shared" si="92"/>
        <v/>
      </c>
      <c r="AK77" s="157" t="str">
        <f>IF(VALUE(IF('Vessel List A'!BP76=1,1,IF('Vessel List A'!BP76=2,2,IF('Vessel List A'!BP76=3,3,IF('Vessel List A'!BP76=4,4,IF('Vessel List A'!BP76=5,5,IF('Vessel List A'!BP76=6,6,IF('Vessel List A'!BP76=7,7,IF('Vessel List A'!BP76=8,8,IF('Vessel List A'!BP76=9,9,IF('Vessel List A'!BP76=10,10,IF('Vessel List A'!BP76=11,11,IF('Vessel List A'!BP76=12,12,IF('Vessel List A'!BP76=13,13,IF('Vessel List A'!BP76=14,14,IF('Vessel List A'!BP76=15,15,IF('Vessel List A'!BP76=16,16,0)))))))))))))))))=0," ",VALUE(IF('Vessel List A'!BP76=1,1,IF('Vessel List A'!BP76=2,2,IF('Vessel List A'!BP76=3,3,IF('Vessel List A'!BP76=4,4,IF('Vessel List A'!BP76=5,5,IF('Vessel List A'!BP76=6,6,IF('Vessel List A'!BP76=7,7,IF('Vessel List A'!BP76=8,8,IF('Vessel List A'!BP76=9,9,IF('Vessel List A'!BP76=10,10,IF('Vessel List A'!BP76=11,11,IF('Vessel List A'!BP76=12,12,IF('Vessel List A'!BP76=13,13,IF('Vessel List A'!BP76=14,14,IF('Vessel List A'!BP76=15,15,IF('Vessel List A'!BP76=16,16,0))))))))))))))))))</f>
        <v xml:space="preserve"> </v>
      </c>
      <c r="AL77" s="154"/>
      <c r="AM77" s="158"/>
      <c r="AN77" s="390" t="str">
        <f t="shared" si="93"/>
        <v/>
      </c>
      <c r="AO77" s="158"/>
      <c r="AP77" s="137"/>
      <c r="AQ77" s="388" t="str">
        <f t="shared" si="94"/>
        <v/>
      </c>
      <c r="AR77" s="157" t="str">
        <f>IF(VALUE(IF('Vessel List A'!CC76=1,1,IF('Vessel List A'!CC76=2,2,IF('Vessel List A'!CC76=3,3,IF('Vessel List A'!CC76=4,4,IF('Vessel List A'!CC76=5,5,IF('Vessel List A'!CC76=6,6,IF('Vessel List A'!CC76=7,7,IF('Vessel List A'!CC76=8,8,IF('Vessel List A'!CC76=9,9,IF('Vessel List A'!CC76=10,10,IF('Vessel List A'!CC76=11,11,IF('Vessel List A'!CC76=12,12,IF('Vessel List A'!CC76=13,13,IF('Vessel List A'!CC76=14,14,IF('Vessel List A'!CC76=15,15,IF('Vessel List A'!CC76=16,16,0)))))))))))))))))=0," ",VALUE(IF('Vessel List A'!CC76=1,1,IF('Vessel List A'!CC76=2,2,IF('Vessel List A'!CC76=3,3,IF('Vessel List A'!CC76=4,4,IF('Vessel List A'!CC76=5,5,IF('Vessel List A'!CC76=6,6,IF('Vessel List A'!CC76=7,7,IF('Vessel List A'!CC76=8,8,IF('Vessel List A'!CC76=9,9,IF('Vessel List A'!CC76=10,10,IF('Vessel List A'!CC76=11,11,IF('Vessel List A'!CC76=12,12,IF('Vessel List A'!CC76=13,13,IF('Vessel List A'!CC76=14,14,IF('Vessel List A'!CC76=15,15,IF('Vessel List A'!CC76=16,16,0))))))))))))))))))</f>
        <v xml:space="preserve"> </v>
      </c>
      <c r="AS77" s="154"/>
      <c r="AT77" s="158"/>
      <c r="AU77" s="390" t="str">
        <f t="shared" si="95"/>
        <v/>
      </c>
      <c r="AV77" s="158"/>
      <c r="AW77" s="137"/>
      <c r="AX77" s="388" t="str">
        <f t="shared" si="96"/>
        <v/>
      </c>
      <c r="AY77" s="157" t="str">
        <f>IF(VALUE(IF('Vessel List A'!CP76=1,1,IF('Vessel List A'!CP76=2,2,IF('Vessel List A'!CP76=3,3,IF('Vessel List A'!CP76=4,4,IF('Vessel List A'!CP76=5,5,IF('Vessel List A'!CP76=6,6,IF('Vessel List A'!CP76=7,7,IF('Vessel List A'!CP76=8,8,IF('Vessel List A'!CP76=9,9,IF('Vessel List A'!CP76=10,10,IF('Vessel List A'!CP76=11,11,IF('Vessel List A'!CP76=12,12,IF('Vessel List A'!CP76=13,13,IF('Vessel List A'!CP76=14,14,IF('Vessel List A'!CP76=15,15,IF('Vessel List A'!CP76=16,16,0)))))))))))))))))=0," ",VALUE(IF('Vessel List A'!CP76=1,1,IF('Vessel List A'!CP76=2,2,IF('Vessel List A'!CP76=3,3,IF('Vessel List A'!CP76=4,4,IF('Vessel List A'!CP76=5,5,IF('Vessel List A'!CP76=6,6,IF('Vessel List A'!CP76=7,7,IF('Vessel List A'!CP76=8,8,IF('Vessel List A'!CP76=9,9,IF('Vessel List A'!CP76=10,10,IF('Vessel List A'!CP76=11,11,IF('Vessel List A'!CP76=12,12,IF('Vessel List A'!CP76=13,13,IF('Vessel List A'!CP76=14,14,IF('Vessel List A'!CP76=15,15,IF('Vessel List A'!CP76=16,16,0))))))))))))))))))</f>
        <v xml:space="preserve"> </v>
      </c>
      <c r="AZ77" s="154"/>
      <c r="BA77" s="158"/>
      <c r="BB77" s="390" t="str">
        <f t="shared" si="97"/>
        <v/>
      </c>
      <c r="BC77" s="158"/>
      <c r="BD77" s="137"/>
      <c r="BE77" s="388" t="str">
        <f t="shared" si="98"/>
        <v/>
      </c>
      <c r="BF77" s="157" t="str">
        <f>IF(VALUE(IF('Vessel List A'!DC76=1,1,IF('Vessel List A'!DC76=2,2,IF('Vessel List A'!DC76=3,3,IF('Vessel List A'!DC76=4,4,IF('Vessel List A'!DC76=5,5,IF('Vessel List A'!DC76=6,6,IF('Vessel List A'!DC76=7,7,IF('Vessel List A'!DC76=8,8,IF('Vessel List A'!DC76=9,9,IF('Vessel List A'!DC76=10,10,IF('Vessel List A'!DC76=11,11,IF('Vessel List A'!DC76=12,12,IF('Vessel List A'!DC76=13,13,IF('Vessel List A'!DC76=14,14,IF('Vessel List A'!DC76=15,15,IF('Vessel List A'!DC76=16,16,0)))))))))))))))))=0," ",VALUE(IF('Vessel List A'!DC76=1,1,IF('Vessel List A'!DC76=2,2,IF('Vessel List A'!DC76=3,3,IF('Vessel List A'!DC76=4,4,IF('Vessel List A'!DC76=5,5,IF('Vessel List A'!DC76=6,6,IF('Vessel List A'!DC76=7,7,IF('Vessel List A'!DC76=8,8,IF('Vessel List A'!DC76=9,9,IF('Vessel List A'!DC76=10,10,IF('Vessel List A'!DC76=11,11,IF('Vessel List A'!DC76=12,12,IF('Vessel List A'!DC76=13,13,IF('Vessel List A'!DC76=14,14,IF('Vessel List A'!DC76=15,15,IF('Vessel List A'!DC76=16,16,0))))))))))))))))))</f>
        <v xml:space="preserve"> </v>
      </c>
      <c r="BG77" s="154"/>
      <c r="BH77" s="158"/>
      <c r="BI77" s="390" t="str">
        <f t="shared" si="99"/>
        <v/>
      </c>
      <c r="BJ77" s="158"/>
      <c r="BK77" s="137"/>
      <c r="BL77" s="388" t="str">
        <f t="shared" si="100"/>
        <v/>
      </c>
      <c r="BM77" s="157" t="str">
        <f>IF(VALUE(IF('Vessel List A'!DP76=1,1,IF('Vessel List A'!DP76=2,2,IF('Vessel List A'!DP76=3,3,IF('Vessel List A'!DP76=4,4,IF('Vessel List A'!DP76=5,5,IF('Vessel List A'!DP76=6,6,IF('Vessel List A'!DP76=7,7,IF('Vessel List A'!DP76=8,8,IF('Vessel List A'!DP76=9,9,IF('Vessel List A'!DP76=10,10,IF('Vessel List A'!DP76=11,11,IF('Vessel List A'!DP76=12,12,IF('Vessel List A'!DP76=13,13,IF('Vessel List A'!DP76=14,14,IF('Vessel List A'!DP76=15,15,IF('Vessel List A'!DP76=16,16,0)))))))))))))))))=0," ",VALUE(IF('Vessel List A'!DP76=1,1,IF('Vessel List A'!DP76=2,2,IF('Vessel List A'!DP76=3,3,IF('Vessel List A'!DP76=4,4,IF('Vessel List A'!DP76=5,5,IF('Vessel List A'!DP76=6,6,IF('Vessel List A'!DP76=7,7,IF('Vessel List A'!DP76=8,8,IF('Vessel List A'!DP76=9,9,IF('Vessel List A'!DP76=10,10,IF('Vessel List A'!DP76=11,11,IF('Vessel List A'!DP76=12,12,IF('Vessel List A'!DP76=13,13,IF('Vessel List A'!DP76=14,14,IF('Vessel List A'!DP76=15,15,IF('Vessel List A'!DP76=16,16,0))))))))))))))))))</f>
        <v xml:space="preserve"> </v>
      </c>
      <c r="BN77" s="154"/>
      <c r="BO77" s="158"/>
      <c r="BP77" s="390" t="str">
        <f t="shared" si="101"/>
        <v/>
      </c>
      <c r="BQ77" s="158"/>
      <c r="BR77" s="137"/>
      <c r="BS77" s="388" t="str">
        <f t="shared" si="102"/>
        <v/>
      </c>
      <c r="BT77" s="157" t="str">
        <f>IF(VALUE(IF('Vessel List A'!EC76=1,1,IF('Vessel List A'!EC76=2,2,IF('Vessel List A'!EC76=3,3,IF('Vessel List A'!EC76=4,4,IF('Vessel List A'!EC76=5,5,IF('Vessel List A'!EC76=6,6,IF('Vessel List A'!EC76=7,7,IF('Vessel List A'!EC76=8,8,IF('Vessel List A'!EC76=9,9,IF('Vessel List A'!EC76=10,10,IF('Vessel List A'!EC76=11,11,IF('Vessel List A'!EC76=12,12,IF('Vessel List A'!EC76=13,13,IF('Vessel List A'!EC76=14,14,IF('Vessel List A'!EC76=15,15,IF('Vessel List A'!EC76=16,16,0)))))))))))))))))=0," ",VALUE(IF('Vessel List A'!EC76=1,1,IF('Vessel List A'!EC76=2,2,IF('Vessel List A'!EC76=3,3,IF('Vessel List A'!EC76=4,4,IF('Vessel List A'!EC76=5,5,IF('Vessel List A'!EC76=6,6,IF('Vessel List A'!EC76=7,7,IF('Vessel List A'!EC76=8,8,IF('Vessel List A'!EC76=9,9,IF('Vessel List A'!EC76=10,10,IF('Vessel List A'!EC76=11,11,IF('Vessel List A'!EC76=12,12,IF('Vessel List A'!EC76=13,13,IF('Vessel List A'!EC76=14,14,IF('Vessel List A'!EC76=15,15,IF('Vessel List A'!EC76=16,16,0))))))))))))))))))</f>
        <v xml:space="preserve"> </v>
      </c>
      <c r="BU77" s="154"/>
      <c r="BV77" s="158"/>
      <c r="BW77" s="390" t="str">
        <f t="shared" si="103"/>
        <v/>
      </c>
      <c r="BX77" s="158"/>
      <c r="BY77" s="137"/>
      <c r="BZ77" s="388" t="str">
        <f t="shared" si="104"/>
        <v/>
      </c>
      <c r="CA77" s="157" t="str">
        <f>IF(VALUE(IF('Vessel List A'!EP76=1,1,IF('Vessel List A'!EP76=2,2,IF('Vessel List A'!EP76=3,3,IF('Vessel List A'!EP76=4,4,IF('Vessel List A'!EP76=5,5,IF('Vessel List A'!EP76=6,6,IF('Vessel List A'!EP76=7,7,IF('Vessel List A'!EP76=8,8,IF('Vessel List A'!EP76=9,9,IF('Vessel List A'!EP76=10,10,IF('Vessel List A'!EP76=11,11,IF('Vessel List A'!EP76=12,12,IF('Vessel List A'!EP76=13,13,IF('Vessel List A'!EP76=14,14,IF('Vessel List A'!EP76=15,15,IF('Vessel List A'!EP76=16,16,0)))))))))))))))))=0," ",VALUE(IF('Vessel List A'!EP76=1,1,IF('Vessel List A'!EP76=2,2,IF('Vessel List A'!EP76=3,3,IF('Vessel List A'!EP76=4,4,IF('Vessel List A'!EP76=5,5,IF('Vessel List A'!EP76=6,6,IF('Vessel List A'!EP76=7,7,IF('Vessel List A'!EP76=8,8,IF('Vessel List A'!EP76=9,9,IF('Vessel List A'!EP76=10,10,IF('Vessel List A'!EP76=11,11,IF('Vessel List A'!EP76=12,12,IF('Vessel List A'!EP76=13,13,IF('Vessel List A'!EP76=14,14,IF('Vessel List A'!EP76=15,15,IF('Vessel List A'!EP76=16,16,0))))))))))))))))))</f>
        <v xml:space="preserve"> </v>
      </c>
      <c r="CB77" s="154"/>
      <c r="CC77" s="158"/>
      <c r="CD77" s="390" t="str">
        <f t="shared" si="105"/>
        <v/>
      </c>
      <c r="CE77" s="158"/>
      <c r="CF77" s="137"/>
      <c r="CG77" s="388" t="str">
        <f t="shared" si="106"/>
        <v/>
      </c>
      <c r="CH77" s="157" t="str">
        <f>IF(VALUE(IF('Vessel List A'!FC76=1,1,IF('Vessel List A'!FC76=2,2,IF('Vessel List A'!FC76=3,3,IF('Vessel List A'!FC76=4,4,IF('Vessel List A'!FC76=5,5,IF('Vessel List A'!FC76=6,6,IF('Vessel List A'!FC76=7,7,IF('Vessel List A'!FC76=8,8,IF('Vessel List A'!FC76=9,9,IF('Vessel List A'!FC76=10,10,IF('Vessel List A'!FC76=11,11,IF('Vessel List A'!FC76=12,12,IF('Vessel List A'!FC76=13,13,IF('Vessel List A'!FC76=14,14,IF('Vessel List A'!FC76=15,15,IF('Vessel List A'!FC76=16,16,0)))))))))))))))))=0," ",VALUE(IF('Vessel List A'!FC76=1,1,IF('Vessel List A'!FC76=2,2,IF('Vessel List A'!FC76=3,3,IF('Vessel List A'!FC76=4,4,IF('Vessel List A'!FC76=5,5,IF('Vessel List A'!FC76=6,6,IF('Vessel List A'!FC76=7,7,IF('Vessel List A'!FC76=8,8,IF('Vessel List A'!FC76=9,9,IF('Vessel List A'!FC76=10,10,IF('Vessel List A'!FC76=11,11,IF('Vessel List A'!FC76=12,12,IF('Vessel List A'!FC76=13,13,IF('Vessel List A'!FC76=14,14,IF('Vessel List A'!FC76=15,15,IF('Vessel List A'!FC76=16,16,0))))))))))))))))))</f>
        <v xml:space="preserve"> </v>
      </c>
      <c r="CI77" s="154"/>
      <c r="CJ77" s="158"/>
      <c r="CK77" s="390" t="str">
        <f t="shared" si="107"/>
        <v/>
      </c>
      <c r="CL77" s="158"/>
      <c r="CM77" s="137"/>
      <c r="CN77" s="388" t="str">
        <f t="shared" si="108"/>
        <v/>
      </c>
      <c r="CO77" s="157" t="str">
        <f>IF(VALUE(IF('Vessel List A'!FP76=1,1,IF('Vessel List A'!FP76=2,2,IF('Vessel List A'!FP76=3,3,IF('Vessel List A'!FP76=4,4,IF('Vessel List A'!FP76=5,5,IF('Vessel List A'!FP76=6,6,IF('Vessel List A'!FP76=7,7,IF('Vessel List A'!FP76=8,8,IF('Vessel List A'!FP76=9,9,IF('Vessel List A'!FP76=10,10,IF('Vessel List A'!FP76=11,11,IF('Vessel List A'!FP76=12,12,IF('Vessel List A'!FP76=13,13,IF('Vessel List A'!FP76=14,14,IF('Vessel List A'!FP76=15,15,IF('Vessel List A'!FP76=16,16,0)))))))))))))))))=0," ",VALUE(IF('Vessel List A'!FP76=1,1,IF('Vessel List A'!FP76=2,2,IF('Vessel List A'!FP76=3,3,IF('Vessel List A'!FP76=4,4,IF('Vessel List A'!FP76=5,5,IF('Vessel List A'!FP76=6,6,IF('Vessel List A'!FP76=7,7,IF('Vessel List A'!FP76=8,8,IF('Vessel List A'!FP76=9,9,IF('Vessel List A'!FP76=10,10,IF('Vessel List A'!FP76=11,11,IF('Vessel List A'!FP76=12,12,IF('Vessel List A'!FP76=13,13,IF('Vessel List A'!FP76=14,14,IF('Vessel List A'!FP76=15,15,IF('Vessel List A'!FP76=16,16,0))))))))))))))))))</f>
        <v xml:space="preserve"> </v>
      </c>
      <c r="CP77" s="154"/>
      <c r="CQ77" s="158"/>
      <c r="CR77" s="390" t="str">
        <f t="shared" si="109"/>
        <v/>
      </c>
      <c r="CS77" s="158"/>
      <c r="CT77" s="137"/>
      <c r="CU77" s="388" t="str">
        <f t="shared" si="110"/>
        <v/>
      </c>
      <c r="CV77" s="157" t="str">
        <f>IF(VALUE(IF('Vessel List A'!GC76=1,1,IF('Vessel List A'!GC76=2,2,IF('Vessel List A'!GC76=3,3,IF('Vessel List A'!GC76=4,4,IF('Vessel List A'!GC76=5,5,IF('Vessel List A'!GC76=6,6,IF('Vessel List A'!GC76=7,7,IF('Vessel List A'!GC76=8,8,IF('Vessel List A'!GC76=9,9,IF('Vessel List A'!GC76=10,10,IF('Vessel List A'!GC76=11,11,IF('Vessel List A'!GC76=12,12,IF('Vessel List A'!GC76=13,13,IF('Vessel List A'!GC76=14,14,IF('Vessel List A'!GC76=15,15,IF('Vessel List A'!GC76=16,16,0)))))))))))))))))=0," ",VALUE(IF('Vessel List A'!GC76=1,1,IF('Vessel List A'!GC76=2,2,IF('Vessel List A'!GC76=3,3,IF('Vessel List A'!GC76=4,4,IF('Vessel List A'!GC76=5,5,IF('Vessel List A'!GC76=6,6,IF('Vessel List A'!GC76=7,7,IF('Vessel List A'!GC76=8,8,IF('Vessel List A'!GC76=9,9,IF('Vessel List A'!GC76=10,10,IF('Vessel List A'!GC76=11,11,IF('Vessel List A'!GC76=12,12,IF('Vessel List A'!GC76=13,13,IF('Vessel List A'!GC76=14,14,IF('Vessel List A'!GC76=15,15,IF('Vessel List A'!GC76=16,16,0))))))))))))))))))</f>
        <v xml:space="preserve"> </v>
      </c>
      <c r="CW77" s="154"/>
      <c r="CX77" s="158"/>
      <c r="CY77" s="390" t="str">
        <f t="shared" si="111"/>
        <v/>
      </c>
      <c r="CZ77" s="158"/>
      <c r="DA77" s="137"/>
      <c r="DB77" s="388" t="str">
        <f t="shared" si="112"/>
        <v/>
      </c>
      <c r="DC77" s="157" t="str">
        <f>IF(VALUE(IF('Vessel List A'!GP76=1,1,IF('Vessel List A'!GP76=2,2,IF('Vessel List A'!GP76=3,3,IF('Vessel List A'!GP76=4,4,IF('Vessel List A'!GP76=5,5,IF('Vessel List A'!GP76=6,6,IF('Vessel List A'!GP76=7,7,IF('Vessel List A'!GP76=8,8,IF('Vessel List A'!GP76=9,9,IF('Vessel List A'!GP76=10,10,IF('Vessel List A'!GP76=11,11,IF('Vessel List A'!GP76=12,12,IF('Vessel List A'!GP76=13,13,IF('Vessel List A'!GP76=14,14,IF('Vessel List A'!GP76=15,15,IF('Vessel List A'!GP76=16,16,0)))))))))))))))))=0," ",VALUE(IF('Vessel List A'!GP76=1,1,IF('Vessel List A'!GP76=2,2,IF('Vessel List A'!GP76=3,3,IF('Vessel List A'!GP76=4,4,IF('Vessel List A'!GP76=5,5,IF('Vessel List A'!GP76=6,6,IF('Vessel List A'!GP76=7,7,IF('Vessel List A'!GP76=8,8,IF('Vessel List A'!GP76=9,9,IF('Vessel List A'!GP76=10,10,IF('Vessel List A'!GP76=11,11,IF('Vessel List A'!GP76=12,12,IF('Vessel List A'!GP76=13,13,IF('Vessel List A'!GP76=14,14,IF('Vessel List A'!GP76=15,15,IF('Vessel List A'!GP76=16,16,0))))))))))))))))))</f>
        <v xml:space="preserve"> </v>
      </c>
      <c r="DD77" s="154"/>
      <c r="DE77" s="158"/>
      <c r="DF77" s="390" t="str">
        <f t="shared" si="113"/>
        <v/>
      </c>
      <c r="DG77" s="158"/>
      <c r="DH77" s="137"/>
      <c r="DI77" s="388" t="str">
        <f t="shared" si="114"/>
        <v/>
      </c>
      <c r="DJ77" s="157" t="str">
        <f>IF(VALUE(IF('Vessel List A'!HC76=1,1,IF('Vessel List A'!HC76=2,2,IF('Vessel List A'!HC76=3,3,IF('Vessel List A'!HC76=4,4,IF('Vessel List A'!HC76=5,5,IF('Vessel List A'!HC76=6,6,IF('Vessel List A'!HC76=7,7,IF('Vessel List A'!HC76=8,8,IF('Vessel List A'!HC76=9,9,IF('Vessel List A'!HC76=10,10,IF('Vessel List A'!HC76=11,11,IF('Vessel List A'!HC76=12,12,IF('Vessel List A'!HC76=13,13,IF('Vessel List A'!HC76=14,14,IF('Vessel List A'!HC76=15,15,IF('Vessel List A'!HC76=16,16,0)))))))))))))))))=0," ",VALUE(IF('Vessel List A'!HC76=1,1,IF('Vessel List A'!HC76=2,2,IF('Vessel List A'!HC76=3,3,IF('Vessel List A'!HC76=4,4,IF('Vessel List A'!HC76=5,5,IF('Vessel List A'!HC76=6,6,IF('Vessel List A'!HC76=7,7,IF('Vessel List A'!HC76=8,8,IF('Vessel List A'!HC76=9,9,IF('Vessel List A'!HC76=10,10,IF('Vessel List A'!HC76=11,11,IF('Vessel List A'!HC76=12,12,IF('Vessel List A'!HC76=13,13,IF('Vessel List A'!HC76=14,14,IF('Vessel List A'!HC76=15,15,IF('Vessel List A'!HC76=16,16,0))))))))))))))))))</f>
        <v xml:space="preserve"> </v>
      </c>
      <c r="DK77" s="154"/>
      <c r="DL77" s="158"/>
      <c r="DM77" s="390" t="str">
        <f t="shared" si="115"/>
        <v/>
      </c>
      <c r="DN77" s="158"/>
      <c r="DO77" s="137"/>
      <c r="DP77" s="388" t="str">
        <f t="shared" si="116"/>
        <v/>
      </c>
      <c r="DQ77" s="157" t="str">
        <f>IF(VALUE(IF('Vessel List A'!HP76=1,1,IF('Vessel List A'!HP76=2,2,IF('Vessel List A'!HP76=3,3,IF('Vessel List A'!HP76=4,4,IF('Vessel List A'!HP76=5,5,IF('Vessel List A'!HP76=6,6,IF('Vessel List A'!HP76=7,7,IF('Vessel List A'!HP76=8,8,IF('Vessel List A'!HP76=9,9,IF('Vessel List A'!HP76=10,10,IF('Vessel List A'!HP76=11,11,IF('Vessel List A'!HP76=12,12,IF('Vessel List A'!HP76=13,13,IF('Vessel List A'!HP76=14,14,IF('Vessel List A'!HP76=15,15,IF('Vessel List A'!HP76=16,16,0)))))))))))))))))=0," ",VALUE(IF('Vessel List A'!HP76=1,1,IF('Vessel List A'!HP76=2,2,IF('Vessel List A'!HP76=3,3,IF('Vessel List A'!HP76=4,4,IF('Vessel List A'!HP76=5,5,IF('Vessel List A'!HP76=6,6,IF('Vessel List A'!HP76=7,7,IF('Vessel List A'!HP76=8,8,IF('Vessel List A'!HP76=9,9,IF('Vessel List A'!HP76=10,10,IF('Vessel List A'!HP76=11,11,IF('Vessel List A'!HP76=12,12,IF('Vessel List A'!HP76=13,13,IF('Vessel List A'!HP76=14,14,IF('Vessel List A'!HP76=15,15,IF('Vessel List A'!HP76=16,16,0))))))))))))))))))</f>
        <v xml:space="preserve"> </v>
      </c>
      <c r="DR77" s="154"/>
      <c r="DS77" s="158"/>
      <c r="DT77" s="390" t="str">
        <f t="shared" si="117"/>
        <v/>
      </c>
      <c r="DU77" s="158"/>
      <c r="DV77" s="137"/>
      <c r="DW77" s="388" t="str">
        <f t="shared" si="118"/>
        <v/>
      </c>
      <c r="DX77" s="157" t="str">
        <f>IF(VALUE(IF('Vessel List A'!IC76=1,1,IF('Vessel List A'!IC76=2,2,IF('Vessel List A'!IC76=3,3,IF('Vessel List A'!IC76=4,4,IF('Vessel List A'!IC76=5,5,IF('Vessel List A'!IC76=6,6,IF('Vessel List A'!IC76=7,7,IF('Vessel List A'!IC76=8,8,IF('Vessel List A'!IC76=9,9,IF('Vessel List A'!IC76=10,10,IF('Vessel List A'!IC76=11,11,IF('Vessel List A'!IC76=12,12,IF('Vessel List A'!IC76=13,13,IF('Vessel List A'!IC76=14,14,IF('Vessel List A'!IC76=15,15,IF('Vessel List A'!IC76=16,16,0)))))))))))))))))=0," ",VALUE(IF('Vessel List A'!IC76=1,1,IF('Vessel List A'!IC76=2,2,IF('Vessel List A'!IC76=3,3,IF('Vessel List A'!IC76=4,4,IF('Vessel List A'!IC76=5,5,IF('Vessel List A'!IC76=6,6,IF('Vessel List A'!IC76=7,7,IF('Vessel List A'!IC76=8,8,IF('Vessel List A'!IC76=9,9,IF('Vessel List A'!IC76=10,10,IF('Vessel List A'!IC76=11,11,IF('Vessel List A'!IC76=12,12,IF('Vessel List A'!IC76=13,13,IF('Vessel List A'!IC76=14,14,IF('Vessel List A'!IC76=15,15,IF('Vessel List A'!IC76=16,16,0))))))))))))))))))</f>
        <v xml:space="preserve"> </v>
      </c>
      <c r="DY77" s="154"/>
      <c r="DZ77" s="158"/>
      <c r="EA77" s="390" t="str">
        <f t="shared" si="119"/>
        <v/>
      </c>
      <c r="EB77" s="158"/>
      <c r="EC77" s="137"/>
      <c r="ED77" s="388" t="str">
        <f t="shared" si="120"/>
        <v/>
      </c>
      <c r="EE77" s="157" t="str">
        <f>IF(VALUE(IF('Vessel List A'!IP76=1,1,IF('Vessel List A'!IP76=2,2,IF('Vessel List A'!IP76=3,3,IF('Vessel List A'!IP76=4,4,IF('Vessel List A'!IP76=5,5,IF('Vessel List A'!IP76=6,6,IF('Vessel List A'!IP76=7,7,IF('Vessel List A'!IP76=8,8,IF('Vessel List A'!IP76=9,9,IF('Vessel List A'!IP76=10,10,IF('Vessel List A'!IP76=11,11,IF('Vessel List A'!IP76=12,12,IF('Vessel List A'!IP76=13,13,IF('Vessel List A'!IP76=14,14,IF('Vessel List A'!IP76=15,15,IF('Vessel List A'!IP76=16,16,0)))))))))))))))))=0," ",VALUE(IF('Vessel List A'!IP76=1,1,IF('Vessel List A'!IP76=2,2,IF('Vessel List A'!IP76=3,3,IF('Vessel List A'!IP76=4,4,IF('Vessel List A'!IP76=5,5,IF('Vessel List A'!IP76=6,6,IF('Vessel List A'!IP76=7,7,IF('Vessel List A'!IP76=8,8,IF('Vessel List A'!IP76=9,9,IF('Vessel List A'!IP76=10,10,IF('Vessel List A'!IP76=11,11,IF('Vessel List A'!IP76=12,12,IF('Vessel List A'!IP76=13,13,IF('Vessel List A'!IP76=14,14,IF('Vessel List A'!IP76=15,15,IF('Vessel List A'!IP76=16,16,0))))))))))))))))))</f>
        <v xml:space="preserve"> </v>
      </c>
      <c r="EF77" s="154"/>
      <c r="EG77" s="158"/>
      <c r="EH77" s="390" t="str">
        <f t="shared" si="121"/>
        <v/>
      </c>
      <c r="EI77" s="158"/>
      <c r="EJ77" s="137"/>
      <c r="EK77" s="397" t="str">
        <f t="shared" si="122"/>
        <v/>
      </c>
      <c r="EL77" s="144"/>
      <c r="EM77" s="157" t="str">
        <f>IF(VALUE(IF('Vessel List B'!C76=1,1,IF('Vessel List B'!C76=2,2,IF('Vessel List B'!C76=3,3,IF('Vessel List B'!C76=4,4,IF('Vessel List B'!C76=5,5,IF('Vessel List B'!C76=6,6,IF('Vessel List B'!C76=7,7,IF('Vessel List B'!C76=8,8,IF('Vessel List B'!C76=9,9,IF('Vessel List B'!C76=10,10,IF('Vessel List B'!C76=11,11,IF('Vessel List B'!C76=12,12,IF('Vessel List B'!C76=13,13,IF('Vessel List B'!C76=14,14,IF('Vessel List B'!C76=15,15,IF('Vessel List B'!C76=16,16,0)))))))))))))))))=0," ",VALUE(IF('Vessel List B'!C76=1,1,IF('Vessel List B'!C76=2,2,IF('Vessel List B'!C76=3,3,IF('Vessel List B'!C76=4,4,IF('Vessel List B'!C76=5,5,IF('Vessel List B'!C76=6,6,IF('Vessel List B'!C76=7,7,IF('Vessel List B'!C76=8,8,IF('Vessel List B'!C76=9,9,IF('Vessel List B'!C76=10,10,IF('Vessel List B'!C76=11,11,IF('Vessel List B'!C76=12,12,IF('Vessel List B'!C76=13,13,IF('Vessel List B'!C76=14,14,IF('Vessel List B'!C76=15,15,IF('Vessel List B'!C76=16,16,0))))))))))))))))))</f>
        <v xml:space="preserve"> </v>
      </c>
      <c r="EN77" s="154"/>
      <c r="EO77" s="158"/>
      <c r="EP77" s="390" t="str">
        <f t="shared" si="123"/>
        <v/>
      </c>
      <c r="EQ77" s="158"/>
      <c r="ER77" s="137"/>
      <c r="ES77" s="388" t="str">
        <f t="shared" si="124"/>
        <v/>
      </c>
      <c r="ET77" s="157" t="str">
        <f>IF(VALUE(IF('Vessel List B'!P76=1,1,IF('Vessel List B'!P76=2,2,IF('Vessel List B'!P76=3,3,IF('Vessel List B'!P76=4,4,IF('Vessel List B'!P76=5,5,IF('Vessel List B'!P76=6,6,IF('Vessel List B'!P76=7,7,IF('Vessel List B'!P76=8,8,IF('Vessel List B'!P76=9,9,IF('Vessel List B'!P76=10,10,IF('Vessel List B'!P76=11,11,IF('Vessel List B'!P76=12,12,IF('Vessel List B'!P76=13,13,IF('Vessel List B'!P76=14,14,IF('Vessel List B'!P76=15,15,IF('Vessel List B'!P76=16,16,0)))))))))))))))))=0," ",VALUE(IF('Vessel List B'!P76=1,1,IF('Vessel List B'!P76=2,2,IF('Vessel List B'!P76=3,3,IF('Vessel List B'!P76=4,4,IF('Vessel List B'!P76=5,5,IF('Vessel List B'!P76=6,6,IF('Vessel List B'!P76=7,7,IF('Vessel List B'!P76=8,8,IF('Vessel List B'!P76=9,9,IF('Vessel List B'!P76=10,10,IF('Vessel List B'!P76=11,11,IF('Vessel List B'!P76=12,12,IF('Vessel List B'!P76=13,13,IF('Vessel List B'!P76=14,14,IF('Vessel List B'!P76=15,15,IF('Vessel List B'!P76=16,16,0))))))))))))))))))</f>
        <v xml:space="preserve"> </v>
      </c>
      <c r="EU77" s="154"/>
      <c r="EV77" s="158"/>
      <c r="EW77" s="390" t="str">
        <f t="shared" si="125"/>
        <v/>
      </c>
      <c r="EX77" s="158"/>
      <c r="EY77" s="137"/>
      <c r="EZ77" s="388" t="str">
        <f t="shared" si="126"/>
        <v/>
      </c>
      <c r="FA77" s="157" t="str">
        <f>IF(VALUE(IF('Vessel List B'!AC76=1,1,IF('Vessel List B'!AC76=2,2,IF('Vessel List B'!AC76=3,3,IF('Vessel List B'!AC76=4,4,IF('Vessel List B'!AC76=5,5,IF('Vessel List B'!AC76=6,6,IF('Vessel List B'!AC76=7,7,IF('Vessel List B'!AC76=8,8,IF('Vessel List B'!AC76=9,9,IF('Vessel List B'!AC76=10,10,IF('Vessel List B'!AC76=11,11,IF('Vessel List B'!AC76=12,12,IF('Vessel List B'!AC76=13,13,IF('Vessel List B'!AC76=14,14,IF('Vessel List B'!AC76=15,15,IF('Vessel List B'!AC76=16,16,0)))))))))))))))))=0," ",VALUE(IF('Vessel List B'!AC76=1,1,IF('Vessel List B'!AC76=2,2,IF('Vessel List B'!AC76=3,3,IF('Vessel List B'!AC76=4,4,IF('Vessel List B'!AC76=5,5,IF('Vessel List B'!AC76=6,6,IF('Vessel List B'!AC76=7,7,IF('Vessel List B'!AC76=8,8,IF('Vessel List B'!AC76=9,9,IF('Vessel List B'!AC76=10,10,IF('Vessel List B'!AC76=11,11,IF('Vessel List B'!AC76=12,12,IF('Vessel List B'!AC76=13,13,IF('Vessel List B'!AC76=14,14,IF('Vessel List B'!AC76=15,15,IF('Vessel List B'!AC76=16,16,0))))))))))))))))))</f>
        <v xml:space="preserve"> </v>
      </c>
      <c r="FB77" s="154"/>
      <c r="FC77" s="158"/>
      <c r="FD77" s="390" t="str">
        <f t="shared" si="127"/>
        <v/>
      </c>
      <c r="FE77" s="158"/>
      <c r="FF77" s="137"/>
      <c r="FG77" s="388" t="str">
        <f t="shared" si="128"/>
        <v/>
      </c>
      <c r="FH77" s="157" t="str">
        <f>IF(VALUE(IF('Vessel List B'!AP76=1,1,IF('Vessel List B'!AP76=2,2,IF('Vessel List B'!AP76=3,3,IF('Vessel List B'!AP76=4,4,IF('Vessel List B'!AP76=5,5,IF('Vessel List B'!AP76=6,6,IF('Vessel List B'!AP76=7,7,IF('Vessel List B'!AP76=8,8,IF('Vessel List B'!AP76=9,9,IF('Vessel List B'!AP76=10,10,IF('Vessel List B'!AP76=11,11,IF('Vessel List B'!AP76=12,12,IF('Vessel List B'!AP76=13,13,IF('Vessel List B'!AP76=14,14,IF('Vessel List B'!AP76=15,15,IF('Vessel List B'!AP76=16,16,0)))))))))))))))))=0," ",VALUE(IF('Vessel List B'!AP76=1,1,IF('Vessel List B'!AP76=2,2,IF('Vessel List B'!AP76=3,3,IF('Vessel List B'!AP76=4,4,IF('Vessel List B'!AP76=5,5,IF('Vessel List B'!AP76=6,6,IF('Vessel List B'!AP76=7,7,IF('Vessel List B'!AP76=8,8,IF('Vessel List B'!AP76=9,9,IF('Vessel List B'!AP76=10,10,IF('Vessel List B'!AP76=11,11,IF('Vessel List B'!AP76=12,12,IF('Vessel List B'!AP76=13,13,IF('Vessel List B'!AP76=14,14,IF('Vessel List B'!AP76=15,15,IF('Vessel List B'!AP76=16,16,0))))))))))))))))))</f>
        <v xml:space="preserve"> </v>
      </c>
      <c r="FI77" s="154"/>
      <c r="FJ77" s="158"/>
      <c r="FK77" s="390" t="str">
        <f t="shared" si="129"/>
        <v/>
      </c>
      <c r="FL77" s="158"/>
      <c r="FM77" s="137"/>
      <c r="FN77" s="388" t="str">
        <f t="shared" si="130"/>
        <v/>
      </c>
      <c r="FO77" s="157" t="str">
        <f>IF(VALUE(IF('Vessel List B'!BC76=1,1,IF('Vessel List B'!BC76=2,2,IF('Vessel List B'!BC76=3,3,IF('Vessel List B'!BC76=4,4,IF('Vessel List B'!BC76=5,5,IF('Vessel List B'!BC76=6,6,IF('Vessel List B'!BC76=7,7,IF('Vessel List B'!BC76=8,8,IF('Vessel List B'!BC76=9,9,IF('Vessel List B'!BC76=10,10,IF('Vessel List B'!BC76=11,11,IF('Vessel List B'!BC76=12,12,IF('Vessel List B'!BC76=13,13,IF('Vessel List B'!BC76=14,14,IF('Vessel List B'!BC76=15,15,IF('Vessel List B'!BC76=16,16,0)))))))))))))))))=0," ",VALUE(IF('Vessel List B'!BC76=1,1,IF('Vessel List B'!BC76=2,2,IF('Vessel List B'!BC76=3,3,IF('Vessel List B'!BC76=4,4,IF('Vessel List B'!BC76=5,5,IF('Vessel List B'!BC76=6,6,IF('Vessel List B'!BC76=7,7,IF('Vessel List B'!BC76=8,8,IF('Vessel List B'!BC76=9,9,IF('Vessel List B'!BC76=10,10,IF('Vessel List B'!BC76=11,11,IF('Vessel List B'!BC76=12,12,IF('Vessel List B'!BC76=13,13,IF('Vessel List B'!BC76=14,14,IF('Vessel List B'!BC76=15,15,IF('Vessel List B'!BC76=16,16,0))))))))))))))))))</f>
        <v xml:space="preserve"> </v>
      </c>
      <c r="FP77" s="154"/>
      <c r="FQ77" s="158"/>
      <c r="FR77" s="390" t="str">
        <f t="shared" si="131"/>
        <v/>
      </c>
      <c r="FS77" s="158"/>
      <c r="FT77" s="137"/>
      <c r="FU77" s="388" t="str">
        <f t="shared" si="132"/>
        <v/>
      </c>
      <c r="FV77" s="157" t="str">
        <f>IF(VALUE(IF('Vessel List B'!BP76=1,1,IF('Vessel List B'!BP76=2,2,IF('Vessel List B'!BP76=3,3,IF('Vessel List B'!BP76=4,4,IF('Vessel List B'!BP76=5,5,IF('Vessel List B'!BP76=6,6,IF('Vessel List B'!BP76=7,7,IF('Vessel List B'!BP76=8,8,IF('Vessel List B'!BP76=9,9,IF('Vessel List B'!BP76=10,10,IF('Vessel List B'!BP76=11,11,IF('Vessel List B'!BP76=12,12,IF('Vessel List B'!BP76=13,13,IF('Vessel List B'!BP76=14,14,IF('Vessel List B'!BP76=15,15,IF('Vessel List B'!BP76=16,16,0)))))))))))))))))=0," ",VALUE(IF('Vessel List B'!BP76=1,1,IF('Vessel List B'!BP76=2,2,IF('Vessel List B'!BP76=3,3,IF('Vessel List B'!BP76=4,4,IF('Vessel List B'!BP76=5,5,IF('Vessel List B'!BP76=6,6,IF('Vessel List B'!BP76=7,7,IF('Vessel List B'!BP76=8,8,IF('Vessel List B'!BP76=9,9,IF('Vessel List B'!BP76=10,10,IF('Vessel List B'!BP76=11,11,IF('Vessel List B'!BP76=12,12,IF('Vessel List B'!BP76=13,13,IF('Vessel List B'!BP76=14,14,IF('Vessel List B'!BP76=15,15,IF('Vessel List B'!BP76=16,16,0))))))))))))))))))</f>
        <v xml:space="preserve"> </v>
      </c>
      <c r="FW77" s="154"/>
      <c r="FX77" s="158"/>
      <c r="FY77" s="390" t="str">
        <f t="shared" si="133"/>
        <v/>
      </c>
      <c r="FZ77" s="158"/>
      <c r="GA77" s="137"/>
      <c r="GB77" s="388" t="str">
        <f t="shared" si="134"/>
        <v/>
      </c>
      <c r="GC77" s="157" t="str">
        <f>IF(VALUE(IF('Vessel List B'!CC76=1,1,IF('Vessel List B'!CC76=2,2,IF('Vessel List B'!CC76=3,3,IF('Vessel List B'!CC76=4,4,IF('Vessel List B'!CC76=5,5,IF('Vessel List B'!CC76=6,6,IF('Vessel List B'!CC76=7,7,IF('Vessel List B'!CC76=8,8,IF('Vessel List B'!CC76=9,9,IF('Vessel List B'!CC76=10,10,IF('Vessel List B'!CC76=11,11,IF('Vessel List B'!CC76=12,12,IF('Vessel List B'!CC76=13,13,IF('Vessel List B'!CC76=14,14,IF('Vessel List B'!CC76=15,15,IF('Vessel List B'!CC76=16,16,0)))))))))))))))))=0," ",VALUE(IF('Vessel List B'!CC76=1,1,IF('Vessel List B'!CC76=2,2,IF('Vessel List B'!CC76=3,3,IF('Vessel List B'!CC76=4,4,IF('Vessel List B'!CC76=5,5,IF('Vessel List B'!CC76=6,6,IF('Vessel List B'!CC76=7,7,IF('Vessel List B'!CC76=8,8,IF('Vessel List B'!CC76=9,9,IF('Vessel List B'!CC76=10,10,IF('Vessel List B'!CC76=11,11,IF('Vessel List B'!CC76=12,12,IF('Vessel List B'!CC76=13,13,IF('Vessel List B'!CC76=14,14,IF('Vessel List B'!CC76=15,15,IF('Vessel List B'!CC76=16,16,0))))))))))))))))))</f>
        <v xml:space="preserve"> </v>
      </c>
      <c r="GD77" s="154"/>
      <c r="GE77" s="158"/>
      <c r="GF77" s="390" t="str">
        <f t="shared" si="135"/>
        <v/>
      </c>
      <c r="GG77" s="158"/>
      <c r="GH77" s="137"/>
      <c r="GI77" s="388" t="str">
        <f t="shared" si="136"/>
        <v/>
      </c>
      <c r="GJ77" s="157" t="str">
        <f>IF(VALUE(IF('Vessel List B'!CP76=1,1,IF('Vessel List B'!CP76=2,2,IF('Vessel List B'!CP76=3,3,IF('Vessel List B'!CP76=4,4,IF('Vessel List B'!CP76=5,5,IF('Vessel List B'!CP76=6,6,IF('Vessel List B'!CP76=7,7,IF('Vessel List B'!CP76=8,8,IF('Vessel List B'!CP76=9,9,IF('Vessel List B'!CP76=10,10,IF('Vessel List B'!CP76=11,11,IF('Vessel List B'!CP76=12,12,IF('Vessel List B'!CP76=13,13,IF('Vessel List B'!CP76=14,14,IF('Vessel List B'!CP76=15,15,IF('Vessel List B'!CP76=16,16,0)))))))))))))))))=0," ",VALUE(IF('Vessel List B'!CP76=1,1,IF('Vessel List B'!CP76=2,2,IF('Vessel List B'!CP76=3,3,IF('Vessel List B'!CP76=4,4,IF('Vessel List B'!CP76=5,5,IF('Vessel List B'!CP76=6,6,IF('Vessel List B'!CP76=7,7,IF('Vessel List B'!CP76=8,8,IF('Vessel List B'!CP76=9,9,IF('Vessel List B'!CP76=10,10,IF('Vessel List B'!CP76=11,11,IF('Vessel List B'!CP76=12,12,IF('Vessel List B'!CP76=13,13,IF('Vessel List B'!CP76=14,14,IF('Vessel List B'!CP76=15,15,IF('Vessel List B'!CP76=16,16,0))))))))))))))))))</f>
        <v xml:space="preserve"> </v>
      </c>
      <c r="GK77" s="154"/>
      <c r="GL77" s="158"/>
      <c r="GM77" s="390" t="str">
        <f t="shared" si="137"/>
        <v/>
      </c>
      <c r="GN77" s="158"/>
      <c r="GO77" s="137"/>
      <c r="GP77" s="388" t="str">
        <f t="shared" si="138"/>
        <v/>
      </c>
      <c r="GQ77" s="157" t="str">
        <f>IF(VALUE(IF('Vessel List B'!DC76=1,1,IF('Vessel List B'!DC76=2,2,IF('Vessel List B'!DC76=3,3,IF('Vessel List B'!DC76=4,4,IF('Vessel List B'!DC76=5,5,IF('Vessel List B'!DC76=6,6,IF('Vessel List B'!DC76=7,7,IF('Vessel List B'!DC76=8,8,IF('Vessel List B'!DC76=9,9,IF('Vessel List B'!DC76=10,10,IF('Vessel List B'!DC76=11,11,IF('Vessel List B'!DC76=12,12,IF('Vessel List B'!DC76=13,13,IF('Vessel List B'!DC76=14,14,IF('Vessel List B'!DC76=15,15,IF('Vessel List B'!DC76=16,16,0)))))))))))))))))=0," ",VALUE(IF('Vessel List B'!DC76=1,1,IF('Vessel List B'!DC76=2,2,IF('Vessel List B'!DC76=3,3,IF('Vessel List B'!DC76=4,4,IF('Vessel List B'!DC76=5,5,IF('Vessel List B'!DC76=6,6,IF('Vessel List B'!DC76=7,7,IF('Vessel List B'!DC76=8,8,IF('Vessel List B'!DC76=9,9,IF('Vessel List B'!DC76=10,10,IF('Vessel List B'!DC76=11,11,IF('Vessel List B'!DC76=12,12,IF('Vessel List B'!DC76=13,13,IF('Vessel List B'!DC76=14,14,IF('Vessel List B'!DC76=15,15,IF('Vessel List B'!DC76=16,16,0))))))))))))))))))</f>
        <v xml:space="preserve"> </v>
      </c>
      <c r="GR77" s="154"/>
      <c r="GS77" s="158"/>
      <c r="GT77" s="390" t="str">
        <f t="shared" si="139"/>
        <v/>
      </c>
      <c r="GU77" s="158"/>
      <c r="GV77" s="137"/>
      <c r="GW77" s="388" t="str">
        <f t="shared" si="140"/>
        <v/>
      </c>
      <c r="GX77" s="157" t="str">
        <f>IF(VALUE(IF('Vessel List B'!DP76=1,1,IF('Vessel List B'!DP76=2,2,IF('Vessel List B'!DP76=3,3,IF('Vessel List B'!DP76=4,4,IF('Vessel List B'!DP76=5,5,IF('Vessel List B'!DP76=6,6,IF('Vessel List B'!DP76=7,7,IF('Vessel List B'!DP76=8,8,IF('Vessel List B'!DP76=9,9,IF('Vessel List B'!DP76=10,10,IF('Vessel List B'!DP76=11,11,IF('Vessel List B'!DP76=12,12,IF('Vessel List B'!DP76=13,13,IF('Vessel List B'!DP76=14,14,IF('Vessel List B'!DP76=15,15,IF('Vessel List B'!DP76=16,16,0)))))))))))))))))=0," ",VALUE(IF('Vessel List B'!DP76=1,1,IF('Vessel List B'!DP76=2,2,IF('Vessel List B'!DP76=3,3,IF('Vessel List B'!DP76=4,4,IF('Vessel List B'!DP76=5,5,IF('Vessel List B'!DP76=6,6,IF('Vessel List B'!DP76=7,7,IF('Vessel List B'!DP76=8,8,IF('Vessel List B'!DP76=9,9,IF('Vessel List B'!DP76=10,10,IF('Vessel List B'!DP76=11,11,IF('Vessel List B'!DP76=12,12,IF('Vessel List B'!DP76=13,13,IF('Vessel List B'!DP76=14,14,IF('Vessel List B'!DP76=15,15,IF('Vessel List B'!DP76=16,16,0))))))))))))))))))</f>
        <v xml:space="preserve"> </v>
      </c>
      <c r="GY77" s="154"/>
      <c r="GZ77" s="158"/>
      <c r="HA77" s="390" t="str">
        <f t="shared" si="141"/>
        <v/>
      </c>
      <c r="HB77" s="158"/>
      <c r="HC77" s="137"/>
      <c r="HD77" s="388" t="str">
        <f t="shared" si="142"/>
        <v/>
      </c>
      <c r="HE77" s="157" t="str">
        <f>IF(VALUE(IF('Vessel List B'!EC76=1,1,IF('Vessel List B'!EC76=2,2,IF('Vessel List B'!EC76=3,3,IF('Vessel List B'!EC76=4,4,IF('Vessel List B'!EC76=5,5,IF('Vessel List B'!EC76=6,6,IF('Vessel List B'!EC76=7,7,IF('Vessel List B'!EC76=8,8,IF('Vessel List B'!EC76=9,9,IF('Vessel List B'!EC76=10,10,IF('Vessel List B'!EC76=11,11,IF('Vessel List B'!EC76=12,12,IF('Vessel List B'!EC76=13,13,IF('Vessel List B'!EC76=14,14,IF('Vessel List B'!EC76=15,15,IF('Vessel List B'!EC76=16,16,0)))))))))))))))))=0," ",VALUE(IF('Vessel List B'!EC76=1,1,IF('Vessel List B'!EC76=2,2,IF('Vessel List B'!EC76=3,3,IF('Vessel List B'!EC76=4,4,IF('Vessel List B'!EC76=5,5,IF('Vessel List B'!EC76=6,6,IF('Vessel List B'!EC76=7,7,IF('Vessel List B'!EC76=8,8,IF('Vessel List B'!EC76=9,9,IF('Vessel List B'!EC76=10,10,IF('Vessel List B'!EC76=11,11,IF('Vessel List B'!EC76=12,12,IF('Vessel List B'!EC76=13,13,IF('Vessel List B'!EC76=14,14,IF('Vessel List B'!EC76=15,15,IF('Vessel List B'!EC76=16,16,0))))))))))))))))))</f>
        <v xml:space="preserve"> </v>
      </c>
      <c r="HF77" s="154"/>
      <c r="HG77" s="158"/>
      <c r="HH77" s="390" t="str">
        <f t="shared" si="143"/>
        <v/>
      </c>
      <c r="HI77" s="158"/>
      <c r="HJ77" s="137"/>
      <c r="HK77" s="388" t="str">
        <f t="shared" si="144"/>
        <v/>
      </c>
      <c r="HL77" s="157" t="str">
        <f>IF(VALUE(IF('Vessel List B'!EP76=1,1,IF('Vessel List B'!EP76=2,2,IF('Vessel List B'!EP76=3,3,IF('Vessel List B'!EP76=4,4,IF('Vessel List B'!EP76=5,5,IF('Vessel List B'!EP76=6,6,IF('Vessel List B'!EP76=7,7,IF('Vessel List B'!EP76=8,8,IF('Vessel List B'!EP76=9,9,IF('Vessel List B'!EP76=10,10,IF('Vessel List B'!EP76=11,11,IF('Vessel List B'!EP76=12,12,IF('Vessel List B'!EP76=13,13,IF('Vessel List B'!EP76=14,14,IF('Vessel List B'!EP76=15,15,IF('Vessel List B'!EP76=16,16,0)))))))))))))))))=0," ",VALUE(IF('Vessel List B'!EP76=1,1,IF('Vessel List B'!EP76=2,2,IF('Vessel List B'!EP76=3,3,IF('Vessel List B'!EP76=4,4,IF('Vessel List B'!EP76=5,5,IF('Vessel List B'!EP76=6,6,IF('Vessel List B'!EP76=7,7,IF('Vessel List B'!EP76=8,8,IF('Vessel List B'!EP76=9,9,IF('Vessel List B'!EP76=10,10,IF('Vessel List B'!EP76=11,11,IF('Vessel List B'!EP76=12,12,IF('Vessel List B'!EP76=13,13,IF('Vessel List B'!EP76=14,14,IF('Vessel List B'!EP76=15,15,IF('Vessel List B'!EP76=16,16,0))))))))))))))))))</f>
        <v xml:space="preserve"> </v>
      </c>
      <c r="HM77" s="154"/>
      <c r="HN77" s="158"/>
      <c r="HO77" s="390" t="str">
        <f t="shared" si="145"/>
        <v/>
      </c>
      <c r="HP77" s="158"/>
      <c r="HQ77" s="137"/>
      <c r="HR77" s="388" t="str">
        <f t="shared" si="146"/>
        <v/>
      </c>
      <c r="HS77" s="157" t="str">
        <f>IF(VALUE(IF('Vessel List B'!FC76=1,1,IF('Vessel List B'!FC76=2,2,IF('Vessel List B'!FC76=3,3,IF('Vessel List B'!FC76=4,4,IF('Vessel List B'!FC76=5,5,IF('Vessel List B'!FC76=6,6,IF('Vessel List B'!FC76=7,7,IF('Vessel List B'!FC76=8,8,IF('Vessel List B'!FC76=9,9,IF('Vessel List B'!FC76=10,10,IF('Vessel List B'!FC76=11,11,IF('Vessel List B'!FC76=12,12,IF('Vessel List B'!FC76=13,13,IF('Vessel List B'!FC76=14,14,IF('Vessel List B'!FC76=15,15,IF('Vessel List B'!FC76=16,16,0)))))))))))))))))=0," ",VALUE(IF('Vessel List B'!FC76=1,1,IF('Vessel List B'!FC76=2,2,IF('Vessel List B'!FC76=3,3,IF('Vessel List B'!FC76=4,4,IF('Vessel List B'!FC76=5,5,IF('Vessel List B'!FC76=6,6,IF('Vessel List B'!FC76=7,7,IF('Vessel List B'!FC76=8,8,IF('Vessel List B'!FC76=9,9,IF('Vessel List B'!FC76=10,10,IF('Vessel List B'!FC76=11,11,IF('Vessel List B'!FC76=12,12,IF('Vessel List B'!FC76=13,13,IF('Vessel List B'!FC76=14,14,IF('Vessel List B'!FC76=15,15,IF('Vessel List B'!FC76=16,16,0))))))))))))))))))</f>
        <v xml:space="preserve"> </v>
      </c>
      <c r="HT77" s="154"/>
      <c r="HU77" s="158"/>
      <c r="HV77" s="390" t="str">
        <f t="shared" si="147"/>
        <v/>
      </c>
      <c r="HW77" s="158"/>
      <c r="HX77" s="137"/>
      <c r="HY77" s="388" t="str">
        <f t="shared" si="148"/>
        <v/>
      </c>
      <c r="HZ77" s="157" t="str">
        <f>IF(VALUE(IF('Vessel List B'!FP76=1,1,IF('Vessel List B'!FP76=2,2,IF('Vessel List B'!FP76=3,3,IF('Vessel List B'!FP76=4,4,IF('Vessel List B'!FP76=5,5,IF('Vessel List B'!FP76=6,6,IF('Vessel List B'!FP76=7,7,IF('Vessel List B'!FP76=8,8,IF('Vessel List B'!FP76=9,9,IF('Vessel List B'!FP76=10,10,IF('Vessel List B'!FP76=11,11,IF('Vessel List B'!FP76=12,12,IF('Vessel List B'!FP76=13,13,IF('Vessel List B'!FP76=14,14,IF('Vessel List B'!FP76=15,15,IF('Vessel List B'!FP76=16,16,0)))))))))))))))))=0," ",VALUE(IF('Vessel List B'!FP76=1,1,IF('Vessel List B'!FP76=2,2,IF('Vessel List B'!FP76=3,3,IF('Vessel List B'!FP76=4,4,IF('Vessel List B'!FP76=5,5,IF('Vessel List B'!FP76=6,6,IF('Vessel List B'!FP76=7,7,IF('Vessel List B'!FP76=8,8,IF('Vessel List B'!FP76=9,9,IF('Vessel List B'!FP76=10,10,IF('Vessel List B'!FP76=11,11,IF('Vessel List B'!FP76=12,12,IF('Vessel List B'!FP76=13,13,IF('Vessel List B'!FP76=14,14,IF('Vessel List B'!FP76=15,15,IF('Vessel List B'!FP76=16,16,0))))))))))))))))))</f>
        <v xml:space="preserve"> </v>
      </c>
      <c r="IA77" s="154"/>
      <c r="IB77" s="158"/>
      <c r="IC77" s="390" t="str">
        <f t="shared" si="149"/>
        <v/>
      </c>
      <c r="ID77" s="158"/>
      <c r="IE77" s="137"/>
      <c r="IF77" s="388" t="str">
        <f t="shared" si="150"/>
        <v/>
      </c>
      <c r="IG77" s="157" t="str">
        <f>IF(VALUE(IF('Vessel List B'!GC76=1,1,IF('Vessel List B'!GC76=2,2,IF('Vessel List B'!GC76=3,3,IF('Vessel List B'!GC76=4,4,IF('Vessel List B'!GC76=5,5,IF('Vessel List B'!GC76=6,6,IF('Vessel List B'!GC76=7,7,IF('Vessel List B'!GC76=8,8,IF('Vessel List B'!GC76=9,9,IF('Vessel List B'!GC76=10,10,IF('Vessel List B'!GC76=11,11,IF('Vessel List B'!GC76=12,12,IF('Vessel List B'!GC76=13,13,IF('Vessel List B'!GC76=14,14,IF('Vessel List B'!GC76=15,15,IF('Vessel List B'!GC76=16,16,0)))))))))))))))))=0," ",VALUE(IF('Vessel List B'!GC76=1,1,IF('Vessel List B'!GC76=2,2,IF('Vessel List B'!GC76=3,3,IF('Vessel List B'!GC76=4,4,IF('Vessel List B'!GC76=5,5,IF('Vessel List B'!GC76=6,6,IF('Vessel List B'!GC76=7,7,IF('Vessel List B'!GC76=8,8,IF('Vessel List B'!GC76=9,9,IF('Vessel List B'!GC76=10,10,IF('Vessel List B'!GC76=11,11,IF('Vessel List B'!GC76=12,12,IF('Vessel List B'!GC76=13,13,IF('Vessel List B'!GC76=14,14,IF('Vessel List B'!GC76=15,15,IF('Vessel List B'!GC76=16,16,0))))))))))))))))))</f>
        <v xml:space="preserve"> </v>
      </c>
      <c r="IH77" s="154"/>
      <c r="II77" s="158"/>
      <c r="IJ77" s="390" t="str">
        <f t="shared" si="151"/>
        <v/>
      </c>
      <c r="IK77" s="158"/>
      <c r="IL77" s="137"/>
      <c r="IM77" s="388" t="str">
        <f t="shared" si="152"/>
        <v/>
      </c>
      <c r="IN77" s="157" t="str">
        <f>IF(VALUE(IF('Vessel List B'!GP76=1,1,IF('Vessel List B'!GP76=2,2,IF('Vessel List B'!GP76=3,3,IF('Vessel List B'!GP76=4,4,IF('Vessel List B'!GP76=5,5,IF('Vessel List B'!GP76=6,6,IF('Vessel List B'!GP76=7,7,IF('Vessel List B'!GP76=8,8,IF('Vessel List B'!GP76=9,9,IF('Vessel List B'!GP76=10,10,IF('Vessel List B'!GP76=11,11,IF('Vessel List B'!GP76=12,12,IF('Vessel List B'!GP76=13,13,IF('Vessel List B'!GP76=14,14,IF('Vessel List B'!GP76=15,15,IF('Vessel List B'!GP76=16,16,0)))))))))))))))))=0," ",VALUE(IF('Vessel List B'!GP76=1,1,IF('Vessel List B'!GP76=2,2,IF('Vessel List B'!GP76=3,3,IF('Vessel List B'!GP76=4,4,IF('Vessel List B'!GP76=5,5,IF('Vessel List B'!GP76=6,6,IF('Vessel List B'!GP76=7,7,IF('Vessel List B'!GP76=8,8,IF('Vessel List B'!GP76=9,9,IF('Vessel List B'!GP76=10,10,IF('Vessel List B'!GP76=11,11,IF('Vessel List B'!GP76=12,12,IF('Vessel List B'!GP76=13,13,IF('Vessel List B'!GP76=14,14,IF('Vessel List B'!GP76=15,15,IF('Vessel List B'!GP76=16,16,0))))))))))))))))))</f>
        <v xml:space="preserve"> </v>
      </c>
      <c r="IO77" s="154"/>
      <c r="IP77" s="158"/>
      <c r="IQ77" s="390" t="str">
        <f t="shared" si="153"/>
        <v/>
      </c>
      <c r="IR77" s="158"/>
      <c r="IS77" s="137"/>
      <c r="IT77" s="388" t="str">
        <f t="shared" si="154"/>
        <v/>
      </c>
      <c r="IU77" s="157" t="str">
        <f>IF(VALUE(IF('Vessel List B'!HC76=1,1,IF('Vessel List B'!HC76=2,2,IF('Vessel List B'!HC76=3,3,IF('Vessel List B'!HC76=4,4,IF('Vessel List B'!HC76=5,5,IF('Vessel List B'!HC76=6,6,IF('Vessel List B'!HC76=7,7,IF('Vessel List B'!HC76=8,8,IF('Vessel List B'!HC76=9,9,IF('Vessel List B'!HC76=10,10,IF('Vessel List B'!HC76=11,11,IF('Vessel List B'!HC76=12,12,IF('Vessel List B'!HC76=13,13,IF('Vessel List B'!HC76=14,14,IF('Vessel List B'!HC76=15,15,IF('Vessel List B'!HC76=16,16,0)))))))))))))))))=0," ",VALUE(IF('Vessel List B'!HC76=1,1,IF('Vessel List B'!HC76=2,2,IF('Vessel List B'!HC76=3,3,IF('Vessel List B'!HC76=4,4,IF('Vessel List B'!HC76=5,5,IF('Vessel List B'!HC76=6,6,IF('Vessel List B'!HC76=7,7,IF('Vessel List B'!HC76=8,8,IF('Vessel List B'!HC76=9,9,IF('Vessel List B'!HC76=10,10,IF('Vessel List B'!HC76=11,11,IF('Vessel List B'!HC76=12,12,IF('Vessel List B'!HC76=13,13,IF('Vessel List B'!HC76=14,14,IF('Vessel List B'!HC76=15,15,IF('Vessel List B'!HC76=16,16,0))))))))))))))))))</f>
        <v xml:space="preserve"> </v>
      </c>
      <c r="IV77" s="154"/>
      <c r="IW77" s="158"/>
      <c r="IX77" s="390" t="str">
        <f t="shared" si="155"/>
        <v/>
      </c>
      <c r="IY77" s="158"/>
      <c r="IZ77" s="137"/>
      <c r="JA77" s="388" t="str">
        <f t="shared" si="156"/>
        <v/>
      </c>
      <c r="JB77" s="157" t="str">
        <f>IF(VALUE(IF('Vessel List B'!HP76=1,1,IF('Vessel List B'!HP76=2,2,IF('Vessel List B'!HP76=3,3,IF('Vessel List B'!HP76=4,4,IF('Vessel List B'!HP76=5,5,IF('Vessel List B'!HP76=6,6,IF('Vessel List B'!HP76=7,7,IF('Vessel List B'!HP76=8,8,IF('Vessel List B'!HP76=9,9,IF('Vessel List B'!HP76=10,10,IF('Vessel List B'!HP76=11,11,IF('Vessel List B'!HP76=12,12,IF('Vessel List B'!HP76=13,13,IF('Vessel List B'!HP76=14,14,IF('Vessel List B'!HP76=15,15,IF('Vessel List B'!HP76=16,16,0)))))))))))))))))=0," ",VALUE(IF('Vessel List B'!HP76=1,1,IF('Vessel List B'!HP76=2,2,IF('Vessel List B'!HP76=3,3,IF('Vessel List B'!HP76=4,4,IF('Vessel List B'!HP76=5,5,IF('Vessel List B'!HP76=6,6,IF('Vessel List B'!HP76=7,7,IF('Vessel List B'!HP76=8,8,IF('Vessel List B'!HP76=9,9,IF('Vessel List B'!HP76=10,10,IF('Vessel List B'!HP76=11,11,IF('Vessel List B'!HP76=12,12,IF('Vessel List B'!HP76=13,13,IF('Vessel List B'!HP76=14,14,IF('Vessel List B'!HP76=15,15,IF('Vessel List B'!HP76=16,16,0))))))))))))))))))</f>
        <v xml:space="preserve"> </v>
      </c>
      <c r="JC77" s="154"/>
      <c r="JD77" s="158"/>
      <c r="JE77" s="390" t="str">
        <f t="shared" si="157"/>
        <v/>
      </c>
      <c r="JF77" s="158"/>
      <c r="JG77" s="137"/>
      <c r="JH77" s="388" t="str">
        <f t="shared" si="158"/>
        <v/>
      </c>
      <c r="JI77" s="157" t="str">
        <f>IF(VALUE(IF('Vessel List B'!IC76=1,1,IF('Vessel List B'!IC76=2,2,IF('Vessel List B'!IC76=3,3,IF('Vessel List B'!IC76=4,4,IF('Vessel List B'!IC76=5,5,IF('Vessel List B'!IC76=6,6,IF('Vessel List B'!IC76=7,7,IF('Vessel List B'!IC76=8,8,IF('Vessel List B'!IC76=9,9,IF('Vessel List B'!IC76=10,10,IF('Vessel List B'!IC76=11,11,IF('Vessel List B'!IC76=12,12,IF('Vessel List B'!IC76=13,13,IF('Vessel List B'!IC76=14,14,IF('Vessel List B'!IC76=15,15,IF('Vessel List B'!IC76=16,16,0)))))))))))))))))=0," ",VALUE(IF('Vessel List B'!IC76=1,1,IF('Vessel List B'!IC76=2,2,IF('Vessel List B'!IC76=3,3,IF('Vessel List B'!IC76=4,4,IF('Vessel List B'!IC76=5,5,IF('Vessel List B'!IC76=6,6,IF('Vessel List B'!IC76=7,7,IF('Vessel List B'!IC76=8,8,IF('Vessel List B'!IC76=9,9,IF('Vessel List B'!IC76=10,10,IF('Vessel List B'!IC76=11,11,IF('Vessel List B'!IC76=12,12,IF('Vessel List B'!IC76=13,13,IF('Vessel List B'!IC76=14,14,IF('Vessel List B'!IC76=15,15,IF('Vessel List B'!IC76=16,16,0))))))))))))))))))</f>
        <v xml:space="preserve"> </v>
      </c>
      <c r="JJ77" s="154"/>
      <c r="JK77" s="158"/>
      <c r="JL77" s="390" t="str">
        <f t="shared" si="159"/>
        <v/>
      </c>
      <c r="JM77" s="158"/>
      <c r="JN77" s="137"/>
      <c r="JO77" s="388" t="str">
        <f t="shared" si="160"/>
        <v/>
      </c>
      <c r="JP77" s="157" t="str">
        <f>IF(VALUE(IF('Vessel List B'!IP76=1,1,IF('Vessel List B'!IP76=2,2,IF('Vessel List B'!IP76=3,3,IF('Vessel List B'!IP76=4,4,IF('Vessel List B'!IP76=5,5,IF('Vessel List B'!IP76=6,6,IF('Vessel List B'!IP76=7,7,IF('Vessel List B'!IP76=8,8,IF('Vessel List B'!IP76=9,9,IF('Vessel List B'!IP76=10,10,IF('Vessel List B'!IP76=11,11,IF('Vessel List B'!IP76=12,12,IF('Vessel List B'!IP76=13,13,IF('Vessel List B'!IP76=14,14,IF('Vessel List B'!IP76=15,15,IF('Vessel List B'!IP76=16,16,0)))))))))))))))))=0," ",VALUE(IF('Vessel List B'!IP76=1,1,IF('Vessel List B'!IP76=2,2,IF('Vessel List B'!IP76=3,3,IF('Vessel List B'!IP76=4,4,IF('Vessel List B'!IP76=5,5,IF('Vessel List B'!IP76=6,6,IF('Vessel List B'!IP76=7,7,IF('Vessel List B'!IP76=8,8,IF('Vessel List B'!IP76=9,9,IF('Vessel List B'!IP76=10,10,IF('Vessel List B'!IP76=11,11,IF('Vessel List B'!IP76=12,12,IF('Vessel List B'!IP76=13,13,IF('Vessel List B'!IP76=14,14,IF('Vessel List B'!IP76=15,15,IF('Vessel List B'!IP76=16,16,0))))))))))))))))))</f>
        <v xml:space="preserve"> </v>
      </c>
      <c r="JQ77" s="154"/>
      <c r="JR77" s="158"/>
      <c r="JS77" s="390" t="str">
        <f t="shared" si="161"/>
        <v/>
      </c>
      <c r="JT77" s="158"/>
      <c r="JU77" s="137"/>
      <c r="JV77" s="397" t="str">
        <f t="shared" si="162"/>
        <v/>
      </c>
      <c r="JW77" s="403"/>
    </row>
    <row r="78" spans="1:283" ht="15" x14ac:dyDescent="0.25">
      <c r="A78" s="132">
        <f>'Vessel List A'!B77</f>
        <v>41652</v>
      </c>
      <c r="B78" s="157" t="str">
        <f>IF(VALUE(IF('Vessel List A'!C77=1,1,IF('Vessel List A'!C77=2,2,IF('Vessel List A'!C77=3,3,IF('Vessel List A'!C77=4,4,IF('Vessel List A'!C77=5,5,IF('Vessel List A'!C77=6,6,IF('Vessel List A'!C77=7,7,IF('Vessel List A'!C77=8,8,IF('Vessel List A'!C77=9,9,IF('Vessel List A'!C77=10,10,IF('Vessel List A'!C77=11,11,IF('Vessel List A'!C77=12,12,IF('Vessel List A'!C77=13,13,IF('Vessel List A'!C77=14,14,IF('Vessel List A'!C77=15,15,IF('Vessel List A'!C77=16,16,0)))))))))))))))))=0," ",VALUE(IF('Vessel List A'!C77=1,1,IF('Vessel List A'!C77=2,2,IF('Vessel List A'!C77=3,3,IF('Vessel List A'!C77=4,4,IF('Vessel List A'!C77=5,5,IF('Vessel List A'!C77=6,6,IF('Vessel List A'!C77=7,7,IF('Vessel List A'!C77=8,8,IF('Vessel List A'!C77=9,9,IF('Vessel List A'!C77=10,10,IF('Vessel List A'!C77=11,11,IF('Vessel List A'!C77=12,12,IF('Vessel List A'!C77=13,13,IF('Vessel List A'!C77=14,14,IF('Vessel List A'!C77=15,15,IF('Vessel List A'!C77=16,16,0))))))))))))))))))</f>
        <v xml:space="preserve"> </v>
      </c>
      <c r="C78" s="154"/>
      <c r="D78" s="158"/>
      <c r="E78" s="390" t="str">
        <f t="shared" si="83"/>
        <v/>
      </c>
      <c r="F78" s="158"/>
      <c r="G78" s="137"/>
      <c r="H78" s="388" t="str">
        <f t="shared" si="84"/>
        <v/>
      </c>
      <c r="I78" s="157" t="str">
        <f>IF(VALUE(IF('Vessel List A'!P77=1,1,IF('Vessel List A'!P77=2,2,IF('Vessel List A'!P77=3,3,IF('Vessel List A'!P77=4,4,IF('Vessel List A'!P77=5,5,IF('Vessel List A'!P77=6,6,IF('Vessel List A'!P77=7,7,IF('Vessel List A'!P77=8,8,IF('Vessel List A'!P77=9,9,IF('Vessel List A'!P77=10,10,IF('Vessel List A'!P77=11,11,IF('Vessel List A'!P77=12,12,IF('Vessel List A'!P77=13,13,IF('Vessel List A'!P77=14,14,IF('Vessel List A'!P77=15,15,IF('Vessel List A'!P77=16,16,0)))))))))))))))))=0," ",VALUE(IF('Vessel List A'!P77=1,1,IF('Vessel List A'!P77=2,2,IF('Vessel List A'!P77=3,3,IF('Vessel List A'!P77=4,4,IF('Vessel List A'!P77=5,5,IF('Vessel List A'!P77=6,6,IF('Vessel List A'!P77=7,7,IF('Vessel List A'!P77=8,8,IF('Vessel List A'!P77=9,9,IF('Vessel List A'!P77=10,10,IF('Vessel List A'!P77=11,11,IF('Vessel List A'!P77=12,12,IF('Vessel List A'!P77=13,13,IF('Vessel List A'!P77=14,14,IF('Vessel List A'!P77=15,15,IF('Vessel List A'!P77=16,16,0))))))))))))))))))</f>
        <v xml:space="preserve"> </v>
      </c>
      <c r="J78" s="154"/>
      <c r="K78" s="158"/>
      <c r="L78" s="390" t="str">
        <f t="shared" si="85"/>
        <v/>
      </c>
      <c r="M78" s="158"/>
      <c r="N78" s="137"/>
      <c r="O78" s="388" t="str">
        <f t="shared" si="86"/>
        <v/>
      </c>
      <c r="P78" s="157" t="str">
        <f>IF(VALUE(IF('Vessel List A'!AC77=1,1,IF('Vessel List A'!AC77=2,2,IF('Vessel List A'!AC77=3,3,IF('Vessel List A'!AC77=4,4,IF('Vessel List A'!AC77=5,5,IF('Vessel List A'!AC77=6,6,IF('Vessel List A'!AC77=7,7,IF('Vessel List A'!AC77=8,8,IF('Vessel List A'!AC77=9,9,IF('Vessel List A'!AC77=10,10,IF('Vessel List A'!AC77=11,11,IF('Vessel List A'!AC77=12,12,IF('Vessel List A'!AC77=13,13,IF('Vessel List A'!AC77=14,14,IF('Vessel List A'!AC77=15,15,IF('Vessel List A'!AC77=16,16,0)))))))))))))))))=0," ",VALUE(IF('Vessel List A'!AC77=1,1,IF('Vessel List A'!AC77=2,2,IF('Vessel List A'!AC77=3,3,IF('Vessel List A'!AC77=4,4,IF('Vessel List A'!AC77=5,5,IF('Vessel List A'!AC77=6,6,IF('Vessel List A'!AC77=7,7,IF('Vessel List A'!AC77=8,8,IF('Vessel List A'!AC77=9,9,IF('Vessel List A'!AC77=10,10,IF('Vessel List A'!AC77=11,11,IF('Vessel List A'!AC77=12,12,IF('Vessel List A'!AC77=13,13,IF('Vessel List A'!AC77=14,14,IF('Vessel List A'!AC77=15,15,IF('Vessel List A'!AC77=16,16,0))))))))))))))))))</f>
        <v xml:space="preserve"> </v>
      </c>
      <c r="Q78" s="154"/>
      <c r="R78" s="158"/>
      <c r="S78" s="390" t="str">
        <f t="shared" si="87"/>
        <v/>
      </c>
      <c r="T78" s="158"/>
      <c r="U78" s="137"/>
      <c r="V78" s="388" t="str">
        <f t="shared" si="88"/>
        <v/>
      </c>
      <c r="W78" s="157" t="str">
        <f>IF(VALUE(IF('Vessel List A'!AP77=1,1,IF('Vessel List A'!AP77=2,2,IF('Vessel List A'!AP77=3,3,IF('Vessel List A'!AP77=4,4,IF('Vessel List A'!AP77=5,5,IF('Vessel List A'!AP77=6,6,IF('Vessel List A'!AP77=7,7,IF('Vessel List A'!AP77=8,8,IF('Vessel List A'!AP77=9,9,IF('Vessel List A'!AP77=10,10,IF('Vessel List A'!AP77=11,11,IF('Vessel List A'!AP77=12,12,IF('Vessel List A'!AP77=13,13,IF('Vessel List A'!AP77=14,14,IF('Vessel List A'!AP77=15,15,IF('Vessel List A'!AP77=16,16,0)))))))))))))))))=0," ",VALUE(IF('Vessel List A'!AP77=1,1,IF('Vessel List A'!AP77=2,2,IF('Vessel List A'!AP77=3,3,IF('Vessel List A'!AP77=4,4,IF('Vessel List A'!AP77=5,5,IF('Vessel List A'!AP77=6,6,IF('Vessel List A'!AP77=7,7,IF('Vessel List A'!AP77=8,8,IF('Vessel List A'!AP77=9,9,IF('Vessel List A'!AP77=10,10,IF('Vessel List A'!AP77=11,11,IF('Vessel List A'!AP77=12,12,IF('Vessel List A'!AP77=13,13,IF('Vessel List A'!AP77=14,14,IF('Vessel List A'!AP77=15,15,IF('Vessel List A'!AP77=16,16,0))))))))))))))))))</f>
        <v xml:space="preserve"> </v>
      </c>
      <c r="X78" s="154"/>
      <c r="Y78" s="158"/>
      <c r="Z78" s="390" t="str">
        <f t="shared" si="89"/>
        <v/>
      </c>
      <c r="AA78" s="158"/>
      <c r="AB78" s="137"/>
      <c r="AC78" s="388" t="str">
        <f t="shared" si="90"/>
        <v/>
      </c>
      <c r="AD78" s="157" t="str">
        <f>IF(VALUE(IF('Vessel List A'!BC77=1,1,IF('Vessel List A'!BC77=2,2,IF('Vessel List A'!BC77=3,3,IF('Vessel List A'!BC77=4,4,IF('Vessel List A'!BC77=5,5,IF('Vessel List A'!BC77=6,6,IF('Vessel List A'!BC77=7,7,IF('Vessel List A'!BC77=8,8,IF('Vessel List A'!BC77=9,9,IF('Vessel List A'!BC77=10,10,IF('Vessel List A'!BC77=11,11,IF('Vessel List A'!BC77=12,12,IF('Vessel List A'!BC77=13,13,IF('Vessel List A'!BC77=14,14,IF('Vessel List A'!BC77=15,15,IF('Vessel List A'!BC77=16,16,0)))))))))))))))))=0," ",VALUE(IF('Vessel List A'!BC77=1,1,IF('Vessel List A'!BC77=2,2,IF('Vessel List A'!BC77=3,3,IF('Vessel List A'!BC77=4,4,IF('Vessel List A'!BC77=5,5,IF('Vessel List A'!BC77=6,6,IF('Vessel List A'!BC77=7,7,IF('Vessel List A'!BC77=8,8,IF('Vessel List A'!BC77=9,9,IF('Vessel List A'!BC77=10,10,IF('Vessel List A'!BC77=11,11,IF('Vessel List A'!BC77=12,12,IF('Vessel List A'!BC77=13,13,IF('Vessel List A'!BC77=14,14,IF('Vessel List A'!BC77=15,15,IF('Vessel List A'!BC77=16,16,0))))))))))))))))))</f>
        <v xml:space="preserve"> </v>
      </c>
      <c r="AE78" s="154"/>
      <c r="AF78" s="158"/>
      <c r="AG78" s="390" t="str">
        <f t="shared" si="91"/>
        <v/>
      </c>
      <c r="AH78" s="158"/>
      <c r="AI78" s="137"/>
      <c r="AJ78" s="388" t="str">
        <f t="shared" si="92"/>
        <v/>
      </c>
      <c r="AK78" s="157" t="str">
        <f>IF(VALUE(IF('Vessel List A'!BP77=1,1,IF('Vessel List A'!BP77=2,2,IF('Vessel List A'!BP77=3,3,IF('Vessel List A'!BP77=4,4,IF('Vessel List A'!BP77=5,5,IF('Vessel List A'!BP77=6,6,IF('Vessel List A'!BP77=7,7,IF('Vessel List A'!BP77=8,8,IF('Vessel List A'!BP77=9,9,IF('Vessel List A'!BP77=10,10,IF('Vessel List A'!BP77=11,11,IF('Vessel List A'!BP77=12,12,IF('Vessel List A'!BP77=13,13,IF('Vessel List A'!BP77=14,14,IF('Vessel List A'!BP77=15,15,IF('Vessel List A'!BP77=16,16,0)))))))))))))))))=0," ",VALUE(IF('Vessel List A'!BP77=1,1,IF('Vessel List A'!BP77=2,2,IF('Vessel List A'!BP77=3,3,IF('Vessel List A'!BP77=4,4,IF('Vessel List A'!BP77=5,5,IF('Vessel List A'!BP77=6,6,IF('Vessel List A'!BP77=7,7,IF('Vessel List A'!BP77=8,8,IF('Vessel List A'!BP77=9,9,IF('Vessel List A'!BP77=10,10,IF('Vessel List A'!BP77=11,11,IF('Vessel List A'!BP77=12,12,IF('Vessel List A'!BP77=13,13,IF('Vessel List A'!BP77=14,14,IF('Vessel List A'!BP77=15,15,IF('Vessel List A'!BP77=16,16,0))))))))))))))))))</f>
        <v xml:space="preserve"> </v>
      </c>
      <c r="AL78" s="154"/>
      <c r="AM78" s="158"/>
      <c r="AN78" s="390" t="str">
        <f t="shared" si="93"/>
        <v/>
      </c>
      <c r="AO78" s="158"/>
      <c r="AP78" s="137"/>
      <c r="AQ78" s="388" t="str">
        <f t="shared" si="94"/>
        <v/>
      </c>
      <c r="AR78" s="157" t="str">
        <f>IF(VALUE(IF('Vessel List A'!CC77=1,1,IF('Vessel List A'!CC77=2,2,IF('Vessel List A'!CC77=3,3,IF('Vessel List A'!CC77=4,4,IF('Vessel List A'!CC77=5,5,IF('Vessel List A'!CC77=6,6,IF('Vessel List A'!CC77=7,7,IF('Vessel List A'!CC77=8,8,IF('Vessel List A'!CC77=9,9,IF('Vessel List A'!CC77=10,10,IF('Vessel List A'!CC77=11,11,IF('Vessel List A'!CC77=12,12,IF('Vessel List A'!CC77=13,13,IF('Vessel List A'!CC77=14,14,IF('Vessel List A'!CC77=15,15,IF('Vessel List A'!CC77=16,16,0)))))))))))))))))=0," ",VALUE(IF('Vessel List A'!CC77=1,1,IF('Vessel List A'!CC77=2,2,IF('Vessel List A'!CC77=3,3,IF('Vessel List A'!CC77=4,4,IF('Vessel List A'!CC77=5,5,IF('Vessel List A'!CC77=6,6,IF('Vessel List A'!CC77=7,7,IF('Vessel List A'!CC77=8,8,IF('Vessel List A'!CC77=9,9,IF('Vessel List A'!CC77=10,10,IF('Vessel List A'!CC77=11,11,IF('Vessel List A'!CC77=12,12,IF('Vessel List A'!CC77=13,13,IF('Vessel List A'!CC77=14,14,IF('Vessel List A'!CC77=15,15,IF('Vessel List A'!CC77=16,16,0))))))))))))))))))</f>
        <v xml:space="preserve"> </v>
      </c>
      <c r="AS78" s="154"/>
      <c r="AT78" s="158"/>
      <c r="AU78" s="390" t="str">
        <f t="shared" si="95"/>
        <v/>
      </c>
      <c r="AV78" s="158"/>
      <c r="AW78" s="137"/>
      <c r="AX78" s="388" t="str">
        <f t="shared" si="96"/>
        <v/>
      </c>
      <c r="AY78" s="157" t="str">
        <f>IF(VALUE(IF('Vessel List A'!CP77=1,1,IF('Vessel List A'!CP77=2,2,IF('Vessel List A'!CP77=3,3,IF('Vessel List A'!CP77=4,4,IF('Vessel List A'!CP77=5,5,IF('Vessel List A'!CP77=6,6,IF('Vessel List A'!CP77=7,7,IF('Vessel List A'!CP77=8,8,IF('Vessel List A'!CP77=9,9,IF('Vessel List A'!CP77=10,10,IF('Vessel List A'!CP77=11,11,IF('Vessel List A'!CP77=12,12,IF('Vessel List A'!CP77=13,13,IF('Vessel List A'!CP77=14,14,IF('Vessel List A'!CP77=15,15,IF('Vessel List A'!CP77=16,16,0)))))))))))))))))=0," ",VALUE(IF('Vessel List A'!CP77=1,1,IF('Vessel List A'!CP77=2,2,IF('Vessel List A'!CP77=3,3,IF('Vessel List A'!CP77=4,4,IF('Vessel List A'!CP77=5,5,IF('Vessel List A'!CP77=6,6,IF('Vessel List A'!CP77=7,7,IF('Vessel List A'!CP77=8,8,IF('Vessel List A'!CP77=9,9,IF('Vessel List A'!CP77=10,10,IF('Vessel List A'!CP77=11,11,IF('Vessel List A'!CP77=12,12,IF('Vessel List A'!CP77=13,13,IF('Vessel List A'!CP77=14,14,IF('Vessel List A'!CP77=15,15,IF('Vessel List A'!CP77=16,16,0))))))))))))))))))</f>
        <v xml:space="preserve"> </v>
      </c>
      <c r="AZ78" s="154"/>
      <c r="BA78" s="158"/>
      <c r="BB78" s="390" t="str">
        <f t="shared" si="97"/>
        <v/>
      </c>
      <c r="BC78" s="158"/>
      <c r="BD78" s="137"/>
      <c r="BE78" s="388" t="str">
        <f t="shared" si="98"/>
        <v/>
      </c>
      <c r="BF78" s="157" t="str">
        <f>IF(VALUE(IF('Vessel List A'!DC77=1,1,IF('Vessel List A'!DC77=2,2,IF('Vessel List A'!DC77=3,3,IF('Vessel List A'!DC77=4,4,IF('Vessel List A'!DC77=5,5,IF('Vessel List A'!DC77=6,6,IF('Vessel List A'!DC77=7,7,IF('Vessel List A'!DC77=8,8,IF('Vessel List A'!DC77=9,9,IF('Vessel List A'!DC77=10,10,IF('Vessel List A'!DC77=11,11,IF('Vessel List A'!DC77=12,12,IF('Vessel List A'!DC77=13,13,IF('Vessel List A'!DC77=14,14,IF('Vessel List A'!DC77=15,15,IF('Vessel List A'!DC77=16,16,0)))))))))))))))))=0," ",VALUE(IF('Vessel List A'!DC77=1,1,IF('Vessel List A'!DC77=2,2,IF('Vessel List A'!DC77=3,3,IF('Vessel List A'!DC77=4,4,IF('Vessel List A'!DC77=5,5,IF('Vessel List A'!DC77=6,6,IF('Vessel List A'!DC77=7,7,IF('Vessel List A'!DC77=8,8,IF('Vessel List A'!DC77=9,9,IF('Vessel List A'!DC77=10,10,IF('Vessel List A'!DC77=11,11,IF('Vessel List A'!DC77=12,12,IF('Vessel List A'!DC77=13,13,IF('Vessel List A'!DC77=14,14,IF('Vessel List A'!DC77=15,15,IF('Vessel List A'!DC77=16,16,0))))))))))))))))))</f>
        <v xml:space="preserve"> </v>
      </c>
      <c r="BG78" s="154"/>
      <c r="BH78" s="158"/>
      <c r="BI78" s="390" t="str">
        <f t="shared" si="99"/>
        <v/>
      </c>
      <c r="BJ78" s="158"/>
      <c r="BK78" s="137"/>
      <c r="BL78" s="388" t="str">
        <f t="shared" si="100"/>
        <v/>
      </c>
      <c r="BM78" s="157" t="str">
        <f>IF(VALUE(IF('Vessel List A'!DP77=1,1,IF('Vessel List A'!DP77=2,2,IF('Vessel List A'!DP77=3,3,IF('Vessel List A'!DP77=4,4,IF('Vessel List A'!DP77=5,5,IF('Vessel List A'!DP77=6,6,IF('Vessel List A'!DP77=7,7,IF('Vessel List A'!DP77=8,8,IF('Vessel List A'!DP77=9,9,IF('Vessel List A'!DP77=10,10,IF('Vessel List A'!DP77=11,11,IF('Vessel List A'!DP77=12,12,IF('Vessel List A'!DP77=13,13,IF('Vessel List A'!DP77=14,14,IF('Vessel List A'!DP77=15,15,IF('Vessel List A'!DP77=16,16,0)))))))))))))))))=0," ",VALUE(IF('Vessel List A'!DP77=1,1,IF('Vessel List A'!DP77=2,2,IF('Vessel List A'!DP77=3,3,IF('Vessel List A'!DP77=4,4,IF('Vessel List A'!DP77=5,5,IF('Vessel List A'!DP77=6,6,IF('Vessel List A'!DP77=7,7,IF('Vessel List A'!DP77=8,8,IF('Vessel List A'!DP77=9,9,IF('Vessel List A'!DP77=10,10,IF('Vessel List A'!DP77=11,11,IF('Vessel List A'!DP77=12,12,IF('Vessel List A'!DP77=13,13,IF('Vessel List A'!DP77=14,14,IF('Vessel List A'!DP77=15,15,IF('Vessel List A'!DP77=16,16,0))))))))))))))))))</f>
        <v xml:space="preserve"> </v>
      </c>
      <c r="BN78" s="154"/>
      <c r="BO78" s="158"/>
      <c r="BP78" s="390" t="str">
        <f t="shared" si="101"/>
        <v/>
      </c>
      <c r="BQ78" s="158"/>
      <c r="BR78" s="137"/>
      <c r="BS78" s="388" t="str">
        <f t="shared" si="102"/>
        <v/>
      </c>
      <c r="BT78" s="157" t="str">
        <f>IF(VALUE(IF('Vessel List A'!EC77=1,1,IF('Vessel List A'!EC77=2,2,IF('Vessel List A'!EC77=3,3,IF('Vessel List A'!EC77=4,4,IF('Vessel List A'!EC77=5,5,IF('Vessel List A'!EC77=6,6,IF('Vessel List A'!EC77=7,7,IF('Vessel List A'!EC77=8,8,IF('Vessel List A'!EC77=9,9,IF('Vessel List A'!EC77=10,10,IF('Vessel List A'!EC77=11,11,IF('Vessel List A'!EC77=12,12,IF('Vessel List A'!EC77=13,13,IF('Vessel List A'!EC77=14,14,IF('Vessel List A'!EC77=15,15,IF('Vessel List A'!EC77=16,16,0)))))))))))))))))=0," ",VALUE(IF('Vessel List A'!EC77=1,1,IF('Vessel List A'!EC77=2,2,IF('Vessel List A'!EC77=3,3,IF('Vessel List A'!EC77=4,4,IF('Vessel List A'!EC77=5,5,IF('Vessel List A'!EC77=6,6,IF('Vessel List A'!EC77=7,7,IF('Vessel List A'!EC77=8,8,IF('Vessel List A'!EC77=9,9,IF('Vessel List A'!EC77=10,10,IF('Vessel List A'!EC77=11,11,IF('Vessel List A'!EC77=12,12,IF('Vessel List A'!EC77=13,13,IF('Vessel List A'!EC77=14,14,IF('Vessel List A'!EC77=15,15,IF('Vessel List A'!EC77=16,16,0))))))))))))))))))</f>
        <v xml:space="preserve"> </v>
      </c>
      <c r="BU78" s="154"/>
      <c r="BV78" s="158"/>
      <c r="BW78" s="390" t="str">
        <f t="shared" si="103"/>
        <v/>
      </c>
      <c r="BX78" s="158"/>
      <c r="BY78" s="137"/>
      <c r="BZ78" s="388" t="str">
        <f t="shared" si="104"/>
        <v/>
      </c>
      <c r="CA78" s="157" t="str">
        <f>IF(VALUE(IF('Vessel List A'!EP77=1,1,IF('Vessel List A'!EP77=2,2,IF('Vessel List A'!EP77=3,3,IF('Vessel List A'!EP77=4,4,IF('Vessel List A'!EP77=5,5,IF('Vessel List A'!EP77=6,6,IF('Vessel List A'!EP77=7,7,IF('Vessel List A'!EP77=8,8,IF('Vessel List A'!EP77=9,9,IF('Vessel List A'!EP77=10,10,IF('Vessel List A'!EP77=11,11,IF('Vessel List A'!EP77=12,12,IF('Vessel List A'!EP77=13,13,IF('Vessel List A'!EP77=14,14,IF('Vessel List A'!EP77=15,15,IF('Vessel List A'!EP77=16,16,0)))))))))))))))))=0," ",VALUE(IF('Vessel List A'!EP77=1,1,IF('Vessel List A'!EP77=2,2,IF('Vessel List A'!EP77=3,3,IF('Vessel List A'!EP77=4,4,IF('Vessel List A'!EP77=5,5,IF('Vessel List A'!EP77=6,6,IF('Vessel List A'!EP77=7,7,IF('Vessel List A'!EP77=8,8,IF('Vessel List A'!EP77=9,9,IF('Vessel List A'!EP77=10,10,IF('Vessel List A'!EP77=11,11,IF('Vessel List A'!EP77=12,12,IF('Vessel List A'!EP77=13,13,IF('Vessel List A'!EP77=14,14,IF('Vessel List A'!EP77=15,15,IF('Vessel List A'!EP77=16,16,0))))))))))))))))))</f>
        <v xml:space="preserve"> </v>
      </c>
      <c r="CB78" s="154"/>
      <c r="CC78" s="158"/>
      <c r="CD78" s="390" t="str">
        <f t="shared" si="105"/>
        <v/>
      </c>
      <c r="CE78" s="158"/>
      <c r="CF78" s="137"/>
      <c r="CG78" s="388" t="str">
        <f t="shared" si="106"/>
        <v/>
      </c>
      <c r="CH78" s="157" t="str">
        <f>IF(VALUE(IF('Vessel List A'!FC77=1,1,IF('Vessel List A'!FC77=2,2,IF('Vessel List A'!FC77=3,3,IF('Vessel List A'!FC77=4,4,IF('Vessel List A'!FC77=5,5,IF('Vessel List A'!FC77=6,6,IF('Vessel List A'!FC77=7,7,IF('Vessel List A'!FC77=8,8,IF('Vessel List A'!FC77=9,9,IF('Vessel List A'!FC77=10,10,IF('Vessel List A'!FC77=11,11,IF('Vessel List A'!FC77=12,12,IF('Vessel List A'!FC77=13,13,IF('Vessel List A'!FC77=14,14,IF('Vessel List A'!FC77=15,15,IF('Vessel List A'!FC77=16,16,0)))))))))))))))))=0," ",VALUE(IF('Vessel List A'!FC77=1,1,IF('Vessel List A'!FC77=2,2,IF('Vessel List A'!FC77=3,3,IF('Vessel List A'!FC77=4,4,IF('Vessel List A'!FC77=5,5,IF('Vessel List A'!FC77=6,6,IF('Vessel List A'!FC77=7,7,IF('Vessel List A'!FC77=8,8,IF('Vessel List A'!FC77=9,9,IF('Vessel List A'!FC77=10,10,IF('Vessel List A'!FC77=11,11,IF('Vessel List A'!FC77=12,12,IF('Vessel List A'!FC77=13,13,IF('Vessel List A'!FC77=14,14,IF('Vessel List A'!FC77=15,15,IF('Vessel List A'!FC77=16,16,0))))))))))))))))))</f>
        <v xml:space="preserve"> </v>
      </c>
      <c r="CI78" s="154"/>
      <c r="CJ78" s="158"/>
      <c r="CK78" s="390" t="str">
        <f t="shared" si="107"/>
        <v/>
      </c>
      <c r="CL78" s="158"/>
      <c r="CM78" s="137"/>
      <c r="CN78" s="388" t="str">
        <f t="shared" si="108"/>
        <v/>
      </c>
      <c r="CO78" s="157" t="str">
        <f>IF(VALUE(IF('Vessel List A'!FP77=1,1,IF('Vessel List A'!FP77=2,2,IF('Vessel List A'!FP77=3,3,IF('Vessel List A'!FP77=4,4,IF('Vessel List A'!FP77=5,5,IF('Vessel List A'!FP77=6,6,IF('Vessel List A'!FP77=7,7,IF('Vessel List A'!FP77=8,8,IF('Vessel List A'!FP77=9,9,IF('Vessel List A'!FP77=10,10,IF('Vessel List A'!FP77=11,11,IF('Vessel List A'!FP77=12,12,IF('Vessel List A'!FP77=13,13,IF('Vessel List A'!FP77=14,14,IF('Vessel List A'!FP77=15,15,IF('Vessel List A'!FP77=16,16,0)))))))))))))))))=0," ",VALUE(IF('Vessel List A'!FP77=1,1,IF('Vessel List A'!FP77=2,2,IF('Vessel List A'!FP77=3,3,IF('Vessel List A'!FP77=4,4,IF('Vessel List A'!FP77=5,5,IF('Vessel List A'!FP77=6,6,IF('Vessel List A'!FP77=7,7,IF('Vessel List A'!FP77=8,8,IF('Vessel List A'!FP77=9,9,IF('Vessel List A'!FP77=10,10,IF('Vessel List A'!FP77=11,11,IF('Vessel List A'!FP77=12,12,IF('Vessel List A'!FP77=13,13,IF('Vessel List A'!FP77=14,14,IF('Vessel List A'!FP77=15,15,IF('Vessel List A'!FP77=16,16,0))))))))))))))))))</f>
        <v xml:space="preserve"> </v>
      </c>
      <c r="CP78" s="154"/>
      <c r="CQ78" s="158"/>
      <c r="CR78" s="390" t="str">
        <f t="shared" si="109"/>
        <v/>
      </c>
      <c r="CS78" s="158"/>
      <c r="CT78" s="137"/>
      <c r="CU78" s="388" t="str">
        <f t="shared" si="110"/>
        <v/>
      </c>
      <c r="CV78" s="157" t="str">
        <f>IF(VALUE(IF('Vessel List A'!GC77=1,1,IF('Vessel List A'!GC77=2,2,IF('Vessel List A'!GC77=3,3,IF('Vessel List A'!GC77=4,4,IF('Vessel List A'!GC77=5,5,IF('Vessel List A'!GC77=6,6,IF('Vessel List A'!GC77=7,7,IF('Vessel List A'!GC77=8,8,IF('Vessel List A'!GC77=9,9,IF('Vessel List A'!GC77=10,10,IF('Vessel List A'!GC77=11,11,IF('Vessel List A'!GC77=12,12,IF('Vessel List A'!GC77=13,13,IF('Vessel List A'!GC77=14,14,IF('Vessel List A'!GC77=15,15,IF('Vessel List A'!GC77=16,16,0)))))))))))))))))=0," ",VALUE(IF('Vessel List A'!GC77=1,1,IF('Vessel List A'!GC77=2,2,IF('Vessel List A'!GC77=3,3,IF('Vessel List A'!GC77=4,4,IF('Vessel List A'!GC77=5,5,IF('Vessel List A'!GC77=6,6,IF('Vessel List A'!GC77=7,7,IF('Vessel List A'!GC77=8,8,IF('Vessel List A'!GC77=9,9,IF('Vessel List A'!GC77=10,10,IF('Vessel List A'!GC77=11,11,IF('Vessel List A'!GC77=12,12,IF('Vessel List A'!GC77=13,13,IF('Vessel List A'!GC77=14,14,IF('Vessel List A'!GC77=15,15,IF('Vessel List A'!GC77=16,16,0))))))))))))))))))</f>
        <v xml:space="preserve"> </v>
      </c>
      <c r="CW78" s="154"/>
      <c r="CX78" s="158"/>
      <c r="CY78" s="390" t="str">
        <f t="shared" si="111"/>
        <v/>
      </c>
      <c r="CZ78" s="158"/>
      <c r="DA78" s="137"/>
      <c r="DB78" s="388" t="str">
        <f t="shared" si="112"/>
        <v/>
      </c>
      <c r="DC78" s="157" t="str">
        <f>IF(VALUE(IF('Vessel List A'!GP77=1,1,IF('Vessel List A'!GP77=2,2,IF('Vessel List A'!GP77=3,3,IF('Vessel List A'!GP77=4,4,IF('Vessel List A'!GP77=5,5,IF('Vessel List A'!GP77=6,6,IF('Vessel List A'!GP77=7,7,IF('Vessel List A'!GP77=8,8,IF('Vessel List A'!GP77=9,9,IF('Vessel List A'!GP77=10,10,IF('Vessel List A'!GP77=11,11,IF('Vessel List A'!GP77=12,12,IF('Vessel List A'!GP77=13,13,IF('Vessel List A'!GP77=14,14,IF('Vessel List A'!GP77=15,15,IF('Vessel List A'!GP77=16,16,0)))))))))))))))))=0," ",VALUE(IF('Vessel List A'!GP77=1,1,IF('Vessel List A'!GP77=2,2,IF('Vessel List A'!GP77=3,3,IF('Vessel List A'!GP77=4,4,IF('Vessel List A'!GP77=5,5,IF('Vessel List A'!GP77=6,6,IF('Vessel List A'!GP77=7,7,IF('Vessel List A'!GP77=8,8,IF('Vessel List A'!GP77=9,9,IF('Vessel List A'!GP77=10,10,IF('Vessel List A'!GP77=11,11,IF('Vessel List A'!GP77=12,12,IF('Vessel List A'!GP77=13,13,IF('Vessel List A'!GP77=14,14,IF('Vessel List A'!GP77=15,15,IF('Vessel List A'!GP77=16,16,0))))))))))))))))))</f>
        <v xml:space="preserve"> </v>
      </c>
      <c r="DD78" s="154"/>
      <c r="DE78" s="158"/>
      <c r="DF78" s="390" t="str">
        <f t="shared" si="113"/>
        <v/>
      </c>
      <c r="DG78" s="158"/>
      <c r="DH78" s="137"/>
      <c r="DI78" s="388" t="str">
        <f t="shared" si="114"/>
        <v/>
      </c>
      <c r="DJ78" s="157" t="str">
        <f>IF(VALUE(IF('Vessel List A'!HC77=1,1,IF('Vessel List A'!HC77=2,2,IF('Vessel List A'!HC77=3,3,IF('Vessel List A'!HC77=4,4,IF('Vessel List A'!HC77=5,5,IF('Vessel List A'!HC77=6,6,IF('Vessel List A'!HC77=7,7,IF('Vessel List A'!HC77=8,8,IF('Vessel List A'!HC77=9,9,IF('Vessel List A'!HC77=10,10,IF('Vessel List A'!HC77=11,11,IF('Vessel List A'!HC77=12,12,IF('Vessel List A'!HC77=13,13,IF('Vessel List A'!HC77=14,14,IF('Vessel List A'!HC77=15,15,IF('Vessel List A'!HC77=16,16,0)))))))))))))))))=0," ",VALUE(IF('Vessel List A'!HC77=1,1,IF('Vessel List A'!HC77=2,2,IF('Vessel List A'!HC77=3,3,IF('Vessel List A'!HC77=4,4,IF('Vessel List A'!HC77=5,5,IF('Vessel List A'!HC77=6,6,IF('Vessel List A'!HC77=7,7,IF('Vessel List A'!HC77=8,8,IF('Vessel List A'!HC77=9,9,IF('Vessel List A'!HC77=10,10,IF('Vessel List A'!HC77=11,11,IF('Vessel List A'!HC77=12,12,IF('Vessel List A'!HC77=13,13,IF('Vessel List A'!HC77=14,14,IF('Vessel List A'!HC77=15,15,IF('Vessel List A'!HC77=16,16,0))))))))))))))))))</f>
        <v xml:space="preserve"> </v>
      </c>
      <c r="DK78" s="154"/>
      <c r="DL78" s="158"/>
      <c r="DM78" s="390" t="str">
        <f t="shared" si="115"/>
        <v/>
      </c>
      <c r="DN78" s="158"/>
      <c r="DO78" s="137"/>
      <c r="DP78" s="388" t="str">
        <f t="shared" si="116"/>
        <v/>
      </c>
      <c r="DQ78" s="157" t="str">
        <f>IF(VALUE(IF('Vessel List A'!HP77=1,1,IF('Vessel List A'!HP77=2,2,IF('Vessel List A'!HP77=3,3,IF('Vessel List A'!HP77=4,4,IF('Vessel List A'!HP77=5,5,IF('Vessel List A'!HP77=6,6,IF('Vessel List A'!HP77=7,7,IF('Vessel List A'!HP77=8,8,IF('Vessel List A'!HP77=9,9,IF('Vessel List A'!HP77=10,10,IF('Vessel List A'!HP77=11,11,IF('Vessel List A'!HP77=12,12,IF('Vessel List A'!HP77=13,13,IF('Vessel List A'!HP77=14,14,IF('Vessel List A'!HP77=15,15,IF('Vessel List A'!HP77=16,16,0)))))))))))))))))=0," ",VALUE(IF('Vessel List A'!HP77=1,1,IF('Vessel List A'!HP77=2,2,IF('Vessel List A'!HP77=3,3,IF('Vessel List A'!HP77=4,4,IF('Vessel List A'!HP77=5,5,IF('Vessel List A'!HP77=6,6,IF('Vessel List A'!HP77=7,7,IF('Vessel List A'!HP77=8,8,IF('Vessel List A'!HP77=9,9,IF('Vessel List A'!HP77=10,10,IF('Vessel List A'!HP77=11,11,IF('Vessel List A'!HP77=12,12,IF('Vessel List A'!HP77=13,13,IF('Vessel List A'!HP77=14,14,IF('Vessel List A'!HP77=15,15,IF('Vessel List A'!HP77=16,16,0))))))))))))))))))</f>
        <v xml:space="preserve"> </v>
      </c>
      <c r="DR78" s="154"/>
      <c r="DS78" s="158"/>
      <c r="DT78" s="390" t="str">
        <f t="shared" si="117"/>
        <v/>
      </c>
      <c r="DU78" s="158"/>
      <c r="DV78" s="137"/>
      <c r="DW78" s="388" t="str">
        <f t="shared" si="118"/>
        <v/>
      </c>
      <c r="DX78" s="157" t="str">
        <f>IF(VALUE(IF('Vessel List A'!IC77=1,1,IF('Vessel List A'!IC77=2,2,IF('Vessel List A'!IC77=3,3,IF('Vessel List A'!IC77=4,4,IF('Vessel List A'!IC77=5,5,IF('Vessel List A'!IC77=6,6,IF('Vessel List A'!IC77=7,7,IF('Vessel List A'!IC77=8,8,IF('Vessel List A'!IC77=9,9,IF('Vessel List A'!IC77=10,10,IF('Vessel List A'!IC77=11,11,IF('Vessel List A'!IC77=12,12,IF('Vessel List A'!IC77=13,13,IF('Vessel List A'!IC77=14,14,IF('Vessel List A'!IC77=15,15,IF('Vessel List A'!IC77=16,16,0)))))))))))))))))=0," ",VALUE(IF('Vessel List A'!IC77=1,1,IF('Vessel List A'!IC77=2,2,IF('Vessel List A'!IC77=3,3,IF('Vessel List A'!IC77=4,4,IF('Vessel List A'!IC77=5,5,IF('Vessel List A'!IC77=6,6,IF('Vessel List A'!IC77=7,7,IF('Vessel List A'!IC77=8,8,IF('Vessel List A'!IC77=9,9,IF('Vessel List A'!IC77=10,10,IF('Vessel List A'!IC77=11,11,IF('Vessel List A'!IC77=12,12,IF('Vessel List A'!IC77=13,13,IF('Vessel List A'!IC77=14,14,IF('Vessel List A'!IC77=15,15,IF('Vessel List A'!IC77=16,16,0))))))))))))))))))</f>
        <v xml:space="preserve"> </v>
      </c>
      <c r="DY78" s="154"/>
      <c r="DZ78" s="158"/>
      <c r="EA78" s="390" t="str">
        <f t="shared" si="119"/>
        <v/>
      </c>
      <c r="EB78" s="158"/>
      <c r="EC78" s="137"/>
      <c r="ED78" s="388" t="str">
        <f t="shared" si="120"/>
        <v/>
      </c>
      <c r="EE78" s="157" t="str">
        <f>IF(VALUE(IF('Vessel List A'!IP77=1,1,IF('Vessel List A'!IP77=2,2,IF('Vessel List A'!IP77=3,3,IF('Vessel List A'!IP77=4,4,IF('Vessel List A'!IP77=5,5,IF('Vessel List A'!IP77=6,6,IF('Vessel List A'!IP77=7,7,IF('Vessel List A'!IP77=8,8,IF('Vessel List A'!IP77=9,9,IF('Vessel List A'!IP77=10,10,IF('Vessel List A'!IP77=11,11,IF('Vessel List A'!IP77=12,12,IF('Vessel List A'!IP77=13,13,IF('Vessel List A'!IP77=14,14,IF('Vessel List A'!IP77=15,15,IF('Vessel List A'!IP77=16,16,0)))))))))))))))))=0," ",VALUE(IF('Vessel List A'!IP77=1,1,IF('Vessel List A'!IP77=2,2,IF('Vessel List A'!IP77=3,3,IF('Vessel List A'!IP77=4,4,IF('Vessel List A'!IP77=5,5,IF('Vessel List A'!IP77=6,6,IF('Vessel List A'!IP77=7,7,IF('Vessel List A'!IP77=8,8,IF('Vessel List A'!IP77=9,9,IF('Vessel List A'!IP77=10,10,IF('Vessel List A'!IP77=11,11,IF('Vessel List A'!IP77=12,12,IF('Vessel List A'!IP77=13,13,IF('Vessel List A'!IP77=14,14,IF('Vessel List A'!IP77=15,15,IF('Vessel List A'!IP77=16,16,0))))))))))))))))))</f>
        <v xml:space="preserve"> </v>
      </c>
      <c r="EF78" s="154"/>
      <c r="EG78" s="158"/>
      <c r="EH78" s="390" t="str">
        <f t="shared" si="121"/>
        <v/>
      </c>
      <c r="EI78" s="158"/>
      <c r="EJ78" s="137"/>
      <c r="EK78" s="397" t="str">
        <f t="shared" si="122"/>
        <v/>
      </c>
      <c r="EL78" s="144"/>
      <c r="EM78" s="157" t="str">
        <f>IF(VALUE(IF('Vessel List B'!C77=1,1,IF('Vessel List B'!C77=2,2,IF('Vessel List B'!C77=3,3,IF('Vessel List B'!C77=4,4,IF('Vessel List B'!C77=5,5,IF('Vessel List B'!C77=6,6,IF('Vessel List B'!C77=7,7,IF('Vessel List B'!C77=8,8,IF('Vessel List B'!C77=9,9,IF('Vessel List B'!C77=10,10,IF('Vessel List B'!C77=11,11,IF('Vessel List B'!C77=12,12,IF('Vessel List B'!C77=13,13,IF('Vessel List B'!C77=14,14,IF('Vessel List B'!C77=15,15,IF('Vessel List B'!C77=16,16,0)))))))))))))))))=0," ",VALUE(IF('Vessel List B'!C77=1,1,IF('Vessel List B'!C77=2,2,IF('Vessel List B'!C77=3,3,IF('Vessel List B'!C77=4,4,IF('Vessel List B'!C77=5,5,IF('Vessel List B'!C77=6,6,IF('Vessel List B'!C77=7,7,IF('Vessel List B'!C77=8,8,IF('Vessel List B'!C77=9,9,IF('Vessel List B'!C77=10,10,IF('Vessel List B'!C77=11,11,IF('Vessel List B'!C77=12,12,IF('Vessel List B'!C77=13,13,IF('Vessel List B'!C77=14,14,IF('Vessel List B'!C77=15,15,IF('Vessel List B'!C77=16,16,0))))))))))))))))))</f>
        <v xml:space="preserve"> </v>
      </c>
      <c r="EN78" s="154"/>
      <c r="EO78" s="158"/>
      <c r="EP78" s="390" t="str">
        <f t="shared" si="123"/>
        <v/>
      </c>
      <c r="EQ78" s="158"/>
      <c r="ER78" s="137"/>
      <c r="ES78" s="388" t="str">
        <f t="shared" si="124"/>
        <v/>
      </c>
      <c r="ET78" s="157" t="str">
        <f>IF(VALUE(IF('Vessel List B'!P77=1,1,IF('Vessel List B'!P77=2,2,IF('Vessel List B'!P77=3,3,IF('Vessel List B'!P77=4,4,IF('Vessel List B'!P77=5,5,IF('Vessel List B'!P77=6,6,IF('Vessel List B'!P77=7,7,IF('Vessel List B'!P77=8,8,IF('Vessel List B'!P77=9,9,IF('Vessel List B'!P77=10,10,IF('Vessel List B'!P77=11,11,IF('Vessel List B'!P77=12,12,IF('Vessel List B'!P77=13,13,IF('Vessel List B'!P77=14,14,IF('Vessel List B'!P77=15,15,IF('Vessel List B'!P77=16,16,0)))))))))))))))))=0," ",VALUE(IF('Vessel List B'!P77=1,1,IF('Vessel List B'!P77=2,2,IF('Vessel List B'!P77=3,3,IF('Vessel List B'!P77=4,4,IF('Vessel List B'!P77=5,5,IF('Vessel List B'!P77=6,6,IF('Vessel List B'!P77=7,7,IF('Vessel List B'!P77=8,8,IF('Vessel List B'!P77=9,9,IF('Vessel List B'!P77=10,10,IF('Vessel List B'!P77=11,11,IF('Vessel List B'!P77=12,12,IF('Vessel List B'!P77=13,13,IF('Vessel List B'!P77=14,14,IF('Vessel List B'!P77=15,15,IF('Vessel List B'!P77=16,16,0))))))))))))))))))</f>
        <v xml:space="preserve"> </v>
      </c>
      <c r="EU78" s="154"/>
      <c r="EV78" s="158"/>
      <c r="EW78" s="390" t="str">
        <f t="shared" si="125"/>
        <v/>
      </c>
      <c r="EX78" s="158"/>
      <c r="EY78" s="137"/>
      <c r="EZ78" s="388" t="str">
        <f t="shared" si="126"/>
        <v/>
      </c>
      <c r="FA78" s="157" t="str">
        <f>IF(VALUE(IF('Vessel List B'!AC77=1,1,IF('Vessel List B'!AC77=2,2,IF('Vessel List B'!AC77=3,3,IF('Vessel List B'!AC77=4,4,IF('Vessel List B'!AC77=5,5,IF('Vessel List B'!AC77=6,6,IF('Vessel List B'!AC77=7,7,IF('Vessel List B'!AC77=8,8,IF('Vessel List B'!AC77=9,9,IF('Vessel List B'!AC77=10,10,IF('Vessel List B'!AC77=11,11,IF('Vessel List B'!AC77=12,12,IF('Vessel List B'!AC77=13,13,IF('Vessel List B'!AC77=14,14,IF('Vessel List B'!AC77=15,15,IF('Vessel List B'!AC77=16,16,0)))))))))))))))))=0," ",VALUE(IF('Vessel List B'!AC77=1,1,IF('Vessel List B'!AC77=2,2,IF('Vessel List B'!AC77=3,3,IF('Vessel List B'!AC77=4,4,IF('Vessel List B'!AC77=5,5,IF('Vessel List B'!AC77=6,6,IF('Vessel List B'!AC77=7,7,IF('Vessel List B'!AC77=8,8,IF('Vessel List B'!AC77=9,9,IF('Vessel List B'!AC77=10,10,IF('Vessel List B'!AC77=11,11,IF('Vessel List B'!AC77=12,12,IF('Vessel List B'!AC77=13,13,IF('Vessel List B'!AC77=14,14,IF('Vessel List B'!AC77=15,15,IF('Vessel List B'!AC77=16,16,0))))))))))))))))))</f>
        <v xml:space="preserve"> </v>
      </c>
      <c r="FB78" s="154"/>
      <c r="FC78" s="158"/>
      <c r="FD78" s="390" t="str">
        <f t="shared" si="127"/>
        <v/>
      </c>
      <c r="FE78" s="158"/>
      <c r="FF78" s="137"/>
      <c r="FG78" s="388" t="str">
        <f t="shared" si="128"/>
        <v/>
      </c>
      <c r="FH78" s="157" t="str">
        <f>IF(VALUE(IF('Vessel List B'!AP77=1,1,IF('Vessel List B'!AP77=2,2,IF('Vessel List B'!AP77=3,3,IF('Vessel List B'!AP77=4,4,IF('Vessel List B'!AP77=5,5,IF('Vessel List B'!AP77=6,6,IF('Vessel List B'!AP77=7,7,IF('Vessel List B'!AP77=8,8,IF('Vessel List B'!AP77=9,9,IF('Vessel List B'!AP77=10,10,IF('Vessel List B'!AP77=11,11,IF('Vessel List B'!AP77=12,12,IF('Vessel List B'!AP77=13,13,IF('Vessel List B'!AP77=14,14,IF('Vessel List B'!AP77=15,15,IF('Vessel List B'!AP77=16,16,0)))))))))))))))))=0," ",VALUE(IF('Vessel List B'!AP77=1,1,IF('Vessel List B'!AP77=2,2,IF('Vessel List B'!AP77=3,3,IF('Vessel List B'!AP77=4,4,IF('Vessel List B'!AP77=5,5,IF('Vessel List B'!AP77=6,6,IF('Vessel List B'!AP77=7,7,IF('Vessel List B'!AP77=8,8,IF('Vessel List B'!AP77=9,9,IF('Vessel List B'!AP77=10,10,IF('Vessel List B'!AP77=11,11,IF('Vessel List B'!AP77=12,12,IF('Vessel List B'!AP77=13,13,IF('Vessel List B'!AP77=14,14,IF('Vessel List B'!AP77=15,15,IF('Vessel List B'!AP77=16,16,0))))))))))))))))))</f>
        <v xml:space="preserve"> </v>
      </c>
      <c r="FI78" s="154"/>
      <c r="FJ78" s="158"/>
      <c r="FK78" s="390" t="str">
        <f t="shared" si="129"/>
        <v/>
      </c>
      <c r="FL78" s="158"/>
      <c r="FM78" s="137"/>
      <c r="FN78" s="388" t="str">
        <f t="shared" si="130"/>
        <v/>
      </c>
      <c r="FO78" s="157" t="str">
        <f>IF(VALUE(IF('Vessel List B'!BC77=1,1,IF('Vessel List B'!BC77=2,2,IF('Vessel List B'!BC77=3,3,IF('Vessel List B'!BC77=4,4,IF('Vessel List B'!BC77=5,5,IF('Vessel List B'!BC77=6,6,IF('Vessel List B'!BC77=7,7,IF('Vessel List B'!BC77=8,8,IF('Vessel List B'!BC77=9,9,IF('Vessel List B'!BC77=10,10,IF('Vessel List B'!BC77=11,11,IF('Vessel List B'!BC77=12,12,IF('Vessel List B'!BC77=13,13,IF('Vessel List B'!BC77=14,14,IF('Vessel List B'!BC77=15,15,IF('Vessel List B'!BC77=16,16,0)))))))))))))))))=0," ",VALUE(IF('Vessel List B'!BC77=1,1,IF('Vessel List B'!BC77=2,2,IF('Vessel List B'!BC77=3,3,IF('Vessel List B'!BC77=4,4,IF('Vessel List B'!BC77=5,5,IF('Vessel List B'!BC77=6,6,IF('Vessel List B'!BC77=7,7,IF('Vessel List B'!BC77=8,8,IF('Vessel List B'!BC77=9,9,IF('Vessel List B'!BC77=10,10,IF('Vessel List B'!BC77=11,11,IF('Vessel List B'!BC77=12,12,IF('Vessel List B'!BC77=13,13,IF('Vessel List B'!BC77=14,14,IF('Vessel List B'!BC77=15,15,IF('Vessel List B'!BC77=16,16,0))))))))))))))))))</f>
        <v xml:space="preserve"> </v>
      </c>
      <c r="FP78" s="154"/>
      <c r="FQ78" s="158"/>
      <c r="FR78" s="390" t="str">
        <f t="shared" si="131"/>
        <v/>
      </c>
      <c r="FS78" s="158"/>
      <c r="FT78" s="137"/>
      <c r="FU78" s="388" t="str">
        <f t="shared" si="132"/>
        <v/>
      </c>
      <c r="FV78" s="157" t="str">
        <f>IF(VALUE(IF('Vessel List B'!BP77=1,1,IF('Vessel List B'!BP77=2,2,IF('Vessel List B'!BP77=3,3,IF('Vessel List B'!BP77=4,4,IF('Vessel List B'!BP77=5,5,IF('Vessel List B'!BP77=6,6,IF('Vessel List B'!BP77=7,7,IF('Vessel List B'!BP77=8,8,IF('Vessel List B'!BP77=9,9,IF('Vessel List B'!BP77=10,10,IF('Vessel List B'!BP77=11,11,IF('Vessel List B'!BP77=12,12,IF('Vessel List B'!BP77=13,13,IF('Vessel List B'!BP77=14,14,IF('Vessel List B'!BP77=15,15,IF('Vessel List B'!BP77=16,16,0)))))))))))))))))=0," ",VALUE(IF('Vessel List B'!BP77=1,1,IF('Vessel List B'!BP77=2,2,IF('Vessel List B'!BP77=3,3,IF('Vessel List B'!BP77=4,4,IF('Vessel List B'!BP77=5,5,IF('Vessel List B'!BP77=6,6,IF('Vessel List B'!BP77=7,7,IF('Vessel List B'!BP77=8,8,IF('Vessel List B'!BP77=9,9,IF('Vessel List B'!BP77=10,10,IF('Vessel List B'!BP77=11,11,IF('Vessel List B'!BP77=12,12,IF('Vessel List B'!BP77=13,13,IF('Vessel List B'!BP77=14,14,IF('Vessel List B'!BP77=15,15,IF('Vessel List B'!BP77=16,16,0))))))))))))))))))</f>
        <v xml:space="preserve"> </v>
      </c>
      <c r="FW78" s="154"/>
      <c r="FX78" s="158"/>
      <c r="FY78" s="390" t="str">
        <f t="shared" si="133"/>
        <v/>
      </c>
      <c r="FZ78" s="158"/>
      <c r="GA78" s="137"/>
      <c r="GB78" s="388" t="str">
        <f t="shared" si="134"/>
        <v/>
      </c>
      <c r="GC78" s="157" t="str">
        <f>IF(VALUE(IF('Vessel List B'!CC77=1,1,IF('Vessel List B'!CC77=2,2,IF('Vessel List B'!CC77=3,3,IF('Vessel List B'!CC77=4,4,IF('Vessel List B'!CC77=5,5,IF('Vessel List B'!CC77=6,6,IF('Vessel List B'!CC77=7,7,IF('Vessel List B'!CC77=8,8,IF('Vessel List B'!CC77=9,9,IF('Vessel List B'!CC77=10,10,IF('Vessel List B'!CC77=11,11,IF('Vessel List B'!CC77=12,12,IF('Vessel List B'!CC77=13,13,IF('Vessel List B'!CC77=14,14,IF('Vessel List B'!CC77=15,15,IF('Vessel List B'!CC77=16,16,0)))))))))))))))))=0," ",VALUE(IF('Vessel List B'!CC77=1,1,IF('Vessel List B'!CC77=2,2,IF('Vessel List B'!CC77=3,3,IF('Vessel List B'!CC77=4,4,IF('Vessel List B'!CC77=5,5,IF('Vessel List B'!CC77=6,6,IF('Vessel List B'!CC77=7,7,IF('Vessel List B'!CC77=8,8,IF('Vessel List B'!CC77=9,9,IF('Vessel List B'!CC77=10,10,IF('Vessel List B'!CC77=11,11,IF('Vessel List B'!CC77=12,12,IF('Vessel List B'!CC77=13,13,IF('Vessel List B'!CC77=14,14,IF('Vessel List B'!CC77=15,15,IF('Vessel List B'!CC77=16,16,0))))))))))))))))))</f>
        <v xml:space="preserve"> </v>
      </c>
      <c r="GD78" s="154"/>
      <c r="GE78" s="158"/>
      <c r="GF78" s="390" t="str">
        <f t="shared" si="135"/>
        <v/>
      </c>
      <c r="GG78" s="158"/>
      <c r="GH78" s="137"/>
      <c r="GI78" s="388" t="str">
        <f t="shared" si="136"/>
        <v/>
      </c>
      <c r="GJ78" s="157" t="str">
        <f>IF(VALUE(IF('Vessel List B'!CP77=1,1,IF('Vessel List B'!CP77=2,2,IF('Vessel List B'!CP77=3,3,IF('Vessel List B'!CP77=4,4,IF('Vessel List B'!CP77=5,5,IF('Vessel List B'!CP77=6,6,IF('Vessel List B'!CP77=7,7,IF('Vessel List B'!CP77=8,8,IF('Vessel List B'!CP77=9,9,IF('Vessel List B'!CP77=10,10,IF('Vessel List B'!CP77=11,11,IF('Vessel List B'!CP77=12,12,IF('Vessel List B'!CP77=13,13,IF('Vessel List B'!CP77=14,14,IF('Vessel List B'!CP77=15,15,IF('Vessel List B'!CP77=16,16,0)))))))))))))))))=0," ",VALUE(IF('Vessel List B'!CP77=1,1,IF('Vessel List B'!CP77=2,2,IF('Vessel List B'!CP77=3,3,IF('Vessel List B'!CP77=4,4,IF('Vessel List B'!CP77=5,5,IF('Vessel List B'!CP77=6,6,IF('Vessel List B'!CP77=7,7,IF('Vessel List B'!CP77=8,8,IF('Vessel List B'!CP77=9,9,IF('Vessel List B'!CP77=10,10,IF('Vessel List B'!CP77=11,11,IF('Vessel List B'!CP77=12,12,IF('Vessel List B'!CP77=13,13,IF('Vessel List B'!CP77=14,14,IF('Vessel List B'!CP77=15,15,IF('Vessel List B'!CP77=16,16,0))))))))))))))))))</f>
        <v xml:space="preserve"> </v>
      </c>
      <c r="GK78" s="154"/>
      <c r="GL78" s="158"/>
      <c r="GM78" s="390" t="str">
        <f t="shared" si="137"/>
        <v/>
      </c>
      <c r="GN78" s="158"/>
      <c r="GO78" s="137"/>
      <c r="GP78" s="388" t="str">
        <f t="shared" si="138"/>
        <v/>
      </c>
      <c r="GQ78" s="157" t="str">
        <f>IF(VALUE(IF('Vessel List B'!DC77=1,1,IF('Vessel List B'!DC77=2,2,IF('Vessel List B'!DC77=3,3,IF('Vessel List B'!DC77=4,4,IF('Vessel List B'!DC77=5,5,IF('Vessel List B'!DC77=6,6,IF('Vessel List B'!DC77=7,7,IF('Vessel List B'!DC77=8,8,IF('Vessel List B'!DC77=9,9,IF('Vessel List B'!DC77=10,10,IF('Vessel List B'!DC77=11,11,IF('Vessel List B'!DC77=12,12,IF('Vessel List B'!DC77=13,13,IF('Vessel List B'!DC77=14,14,IF('Vessel List B'!DC77=15,15,IF('Vessel List B'!DC77=16,16,0)))))))))))))))))=0," ",VALUE(IF('Vessel List B'!DC77=1,1,IF('Vessel List B'!DC77=2,2,IF('Vessel List B'!DC77=3,3,IF('Vessel List B'!DC77=4,4,IF('Vessel List B'!DC77=5,5,IF('Vessel List B'!DC77=6,6,IF('Vessel List B'!DC77=7,7,IF('Vessel List B'!DC77=8,8,IF('Vessel List B'!DC77=9,9,IF('Vessel List B'!DC77=10,10,IF('Vessel List B'!DC77=11,11,IF('Vessel List B'!DC77=12,12,IF('Vessel List B'!DC77=13,13,IF('Vessel List B'!DC77=14,14,IF('Vessel List B'!DC77=15,15,IF('Vessel List B'!DC77=16,16,0))))))))))))))))))</f>
        <v xml:space="preserve"> </v>
      </c>
      <c r="GR78" s="154"/>
      <c r="GS78" s="158"/>
      <c r="GT78" s="390" t="str">
        <f t="shared" si="139"/>
        <v/>
      </c>
      <c r="GU78" s="158"/>
      <c r="GV78" s="137"/>
      <c r="GW78" s="388" t="str">
        <f t="shared" si="140"/>
        <v/>
      </c>
      <c r="GX78" s="157" t="str">
        <f>IF(VALUE(IF('Vessel List B'!DP77=1,1,IF('Vessel List B'!DP77=2,2,IF('Vessel List B'!DP77=3,3,IF('Vessel List B'!DP77=4,4,IF('Vessel List B'!DP77=5,5,IF('Vessel List B'!DP77=6,6,IF('Vessel List B'!DP77=7,7,IF('Vessel List B'!DP77=8,8,IF('Vessel List B'!DP77=9,9,IF('Vessel List B'!DP77=10,10,IF('Vessel List B'!DP77=11,11,IF('Vessel List B'!DP77=12,12,IF('Vessel List B'!DP77=13,13,IF('Vessel List B'!DP77=14,14,IF('Vessel List B'!DP77=15,15,IF('Vessel List B'!DP77=16,16,0)))))))))))))))))=0," ",VALUE(IF('Vessel List B'!DP77=1,1,IF('Vessel List B'!DP77=2,2,IF('Vessel List B'!DP77=3,3,IF('Vessel List B'!DP77=4,4,IF('Vessel List B'!DP77=5,5,IF('Vessel List B'!DP77=6,6,IF('Vessel List B'!DP77=7,7,IF('Vessel List B'!DP77=8,8,IF('Vessel List B'!DP77=9,9,IF('Vessel List B'!DP77=10,10,IF('Vessel List B'!DP77=11,11,IF('Vessel List B'!DP77=12,12,IF('Vessel List B'!DP77=13,13,IF('Vessel List B'!DP77=14,14,IF('Vessel List B'!DP77=15,15,IF('Vessel List B'!DP77=16,16,0))))))))))))))))))</f>
        <v xml:space="preserve"> </v>
      </c>
      <c r="GY78" s="154"/>
      <c r="GZ78" s="158"/>
      <c r="HA78" s="390" t="str">
        <f t="shared" si="141"/>
        <v/>
      </c>
      <c r="HB78" s="158"/>
      <c r="HC78" s="137"/>
      <c r="HD78" s="388" t="str">
        <f t="shared" si="142"/>
        <v/>
      </c>
      <c r="HE78" s="157" t="str">
        <f>IF(VALUE(IF('Vessel List B'!EC77=1,1,IF('Vessel List B'!EC77=2,2,IF('Vessel List B'!EC77=3,3,IF('Vessel List B'!EC77=4,4,IF('Vessel List B'!EC77=5,5,IF('Vessel List B'!EC77=6,6,IF('Vessel List B'!EC77=7,7,IF('Vessel List B'!EC77=8,8,IF('Vessel List B'!EC77=9,9,IF('Vessel List B'!EC77=10,10,IF('Vessel List B'!EC77=11,11,IF('Vessel List B'!EC77=12,12,IF('Vessel List B'!EC77=13,13,IF('Vessel List B'!EC77=14,14,IF('Vessel List B'!EC77=15,15,IF('Vessel List B'!EC77=16,16,0)))))))))))))))))=0," ",VALUE(IF('Vessel List B'!EC77=1,1,IF('Vessel List B'!EC77=2,2,IF('Vessel List B'!EC77=3,3,IF('Vessel List B'!EC77=4,4,IF('Vessel List B'!EC77=5,5,IF('Vessel List B'!EC77=6,6,IF('Vessel List B'!EC77=7,7,IF('Vessel List B'!EC77=8,8,IF('Vessel List B'!EC77=9,9,IF('Vessel List B'!EC77=10,10,IF('Vessel List B'!EC77=11,11,IF('Vessel List B'!EC77=12,12,IF('Vessel List B'!EC77=13,13,IF('Vessel List B'!EC77=14,14,IF('Vessel List B'!EC77=15,15,IF('Vessel List B'!EC77=16,16,0))))))))))))))))))</f>
        <v xml:space="preserve"> </v>
      </c>
      <c r="HF78" s="154"/>
      <c r="HG78" s="158"/>
      <c r="HH78" s="390" t="str">
        <f t="shared" si="143"/>
        <v/>
      </c>
      <c r="HI78" s="158"/>
      <c r="HJ78" s="137"/>
      <c r="HK78" s="388" t="str">
        <f t="shared" si="144"/>
        <v/>
      </c>
      <c r="HL78" s="157" t="str">
        <f>IF(VALUE(IF('Vessel List B'!EP77=1,1,IF('Vessel List B'!EP77=2,2,IF('Vessel List B'!EP77=3,3,IF('Vessel List B'!EP77=4,4,IF('Vessel List B'!EP77=5,5,IF('Vessel List B'!EP77=6,6,IF('Vessel List B'!EP77=7,7,IF('Vessel List B'!EP77=8,8,IF('Vessel List B'!EP77=9,9,IF('Vessel List B'!EP77=10,10,IF('Vessel List B'!EP77=11,11,IF('Vessel List B'!EP77=12,12,IF('Vessel List B'!EP77=13,13,IF('Vessel List B'!EP77=14,14,IF('Vessel List B'!EP77=15,15,IF('Vessel List B'!EP77=16,16,0)))))))))))))))))=0," ",VALUE(IF('Vessel List B'!EP77=1,1,IF('Vessel List B'!EP77=2,2,IF('Vessel List B'!EP77=3,3,IF('Vessel List B'!EP77=4,4,IF('Vessel List B'!EP77=5,5,IF('Vessel List B'!EP77=6,6,IF('Vessel List B'!EP77=7,7,IF('Vessel List B'!EP77=8,8,IF('Vessel List B'!EP77=9,9,IF('Vessel List B'!EP77=10,10,IF('Vessel List B'!EP77=11,11,IF('Vessel List B'!EP77=12,12,IF('Vessel List B'!EP77=13,13,IF('Vessel List B'!EP77=14,14,IF('Vessel List B'!EP77=15,15,IF('Vessel List B'!EP77=16,16,0))))))))))))))))))</f>
        <v xml:space="preserve"> </v>
      </c>
      <c r="HM78" s="154"/>
      <c r="HN78" s="158"/>
      <c r="HO78" s="390" t="str">
        <f t="shared" si="145"/>
        <v/>
      </c>
      <c r="HP78" s="158"/>
      <c r="HQ78" s="137"/>
      <c r="HR78" s="388" t="str">
        <f t="shared" si="146"/>
        <v/>
      </c>
      <c r="HS78" s="157" t="str">
        <f>IF(VALUE(IF('Vessel List B'!FC77=1,1,IF('Vessel List B'!FC77=2,2,IF('Vessel List B'!FC77=3,3,IF('Vessel List B'!FC77=4,4,IF('Vessel List B'!FC77=5,5,IF('Vessel List B'!FC77=6,6,IF('Vessel List B'!FC77=7,7,IF('Vessel List B'!FC77=8,8,IF('Vessel List B'!FC77=9,9,IF('Vessel List B'!FC77=10,10,IF('Vessel List B'!FC77=11,11,IF('Vessel List B'!FC77=12,12,IF('Vessel List B'!FC77=13,13,IF('Vessel List B'!FC77=14,14,IF('Vessel List B'!FC77=15,15,IF('Vessel List B'!FC77=16,16,0)))))))))))))))))=0," ",VALUE(IF('Vessel List B'!FC77=1,1,IF('Vessel List B'!FC77=2,2,IF('Vessel List B'!FC77=3,3,IF('Vessel List B'!FC77=4,4,IF('Vessel List B'!FC77=5,5,IF('Vessel List B'!FC77=6,6,IF('Vessel List B'!FC77=7,7,IF('Vessel List B'!FC77=8,8,IF('Vessel List B'!FC77=9,9,IF('Vessel List B'!FC77=10,10,IF('Vessel List B'!FC77=11,11,IF('Vessel List B'!FC77=12,12,IF('Vessel List B'!FC77=13,13,IF('Vessel List B'!FC77=14,14,IF('Vessel List B'!FC77=15,15,IF('Vessel List B'!FC77=16,16,0))))))))))))))))))</f>
        <v xml:space="preserve"> </v>
      </c>
      <c r="HT78" s="154"/>
      <c r="HU78" s="158"/>
      <c r="HV78" s="390" t="str">
        <f t="shared" si="147"/>
        <v/>
      </c>
      <c r="HW78" s="158"/>
      <c r="HX78" s="137"/>
      <c r="HY78" s="388" t="str">
        <f t="shared" si="148"/>
        <v/>
      </c>
      <c r="HZ78" s="157" t="str">
        <f>IF(VALUE(IF('Vessel List B'!FP77=1,1,IF('Vessel List B'!FP77=2,2,IF('Vessel List B'!FP77=3,3,IF('Vessel List B'!FP77=4,4,IF('Vessel List B'!FP77=5,5,IF('Vessel List B'!FP77=6,6,IF('Vessel List B'!FP77=7,7,IF('Vessel List B'!FP77=8,8,IF('Vessel List B'!FP77=9,9,IF('Vessel List B'!FP77=10,10,IF('Vessel List B'!FP77=11,11,IF('Vessel List B'!FP77=12,12,IF('Vessel List B'!FP77=13,13,IF('Vessel List B'!FP77=14,14,IF('Vessel List B'!FP77=15,15,IF('Vessel List B'!FP77=16,16,0)))))))))))))))))=0," ",VALUE(IF('Vessel List B'!FP77=1,1,IF('Vessel List B'!FP77=2,2,IF('Vessel List B'!FP77=3,3,IF('Vessel List B'!FP77=4,4,IF('Vessel List B'!FP77=5,5,IF('Vessel List B'!FP77=6,6,IF('Vessel List B'!FP77=7,7,IF('Vessel List B'!FP77=8,8,IF('Vessel List B'!FP77=9,9,IF('Vessel List B'!FP77=10,10,IF('Vessel List B'!FP77=11,11,IF('Vessel List B'!FP77=12,12,IF('Vessel List B'!FP77=13,13,IF('Vessel List B'!FP77=14,14,IF('Vessel List B'!FP77=15,15,IF('Vessel List B'!FP77=16,16,0))))))))))))))))))</f>
        <v xml:space="preserve"> </v>
      </c>
      <c r="IA78" s="154"/>
      <c r="IB78" s="158"/>
      <c r="IC78" s="390" t="str">
        <f t="shared" si="149"/>
        <v/>
      </c>
      <c r="ID78" s="158"/>
      <c r="IE78" s="137"/>
      <c r="IF78" s="388" t="str">
        <f t="shared" si="150"/>
        <v/>
      </c>
      <c r="IG78" s="157" t="str">
        <f>IF(VALUE(IF('Vessel List B'!GC77=1,1,IF('Vessel List B'!GC77=2,2,IF('Vessel List B'!GC77=3,3,IF('Vessel List B'!GC77=4,4,IF('Vessel List B'!GC77=5,5,IF('Vessel List B'!GC77=6,6,IF('Vessel List B'!GC77=7,7,IF('Vessel List B'!GC77=8,8,IF('Vessel List B'!GC77=9,9,IF('Vessel List B'!GC77=10,10,IF('Vessel List B'!GC77=11,11,IF('Vessel List B'!GC77=12,12,IF('Vessel List B'!GC77=13,13,IF('Vessel List B'!GC77=14,14,IF('Vessel List B'!GC77=15,15,IF('Vessel List B'!GC77=16,16,0)))))))))))))))))=0," ",VALUE(IF('Vessel List B'!GC77=1,1,IF('Vessel List B'!GC77=2,2,IF('Vessel List B'!GC77=3,3,IF('Vessel List B'!GC77=4,4,IF('Vessel List B'!GC77=5,5,IF('Vessel List B'!GC77=6,6,IF('Vessel List B'!GC77=7,7,IF('Vessel List B'!GC77=8,8,IF('Vessel List B'!GC77=9,9,IF('Vessel List B'!GC77=10,10,IF('Vessel List B'!GC77=11,11,IF('Vessel List B'!GC77=12,12,IF('Vessel List B'!GC77=13,13,IF('Vessel List B'!GC77=14,14,IF('Vessel List B'!GC77=15,15,IF('Vessel List B'!GC77=16,16,0))))))))))))))))))</f>
        <v xml:space="preserve"> </v>
      </c>
      <c r="IH78" s="154"/>
      <c r="II78" s="158"/>
      <c r="IJ78" s="390" t="str">
        <f t="shared" si="151"/>
        <v/>
      </c>
      <c r="IK78" s="158"/>
      <c r="IL78" s="137"/>
      <c r="IM78" s="388" t="str">
        <f t="shared" si="152"/>
        <v/>
      </c>
      <c r="IN78" s="157" t="str">
        <f>IF(VALUE(IF('Vessel List B'!GP77=1,1,IF('Vessel List B'!GP77=2,2,IF('Vessel List B'!GP77=3,3,IF('Vessel List B'!GP77=4,4,IF('Vessel List B'!GP77=5,5,IF('Vessel List B'!GP77=6,6,IF('Vessel List B'!GP77=7,7,IF('Vessel List B'!GP77=8,8,IF('Vessel List B'!GP77=9,9,IF('Vessel List B'!GP77=10,10,IF('Vessel List B'!GP77=11,11,IF('Vessel List B'!GP77=12,12,IF('Vessel List B'!GP77=13,13,IF('Vessel List B'!GP77=14,14,IF('Vessel List B'!GP77=15,15,IF('Vessel List B'!GP77=16,16,0)))))))))))))))))=0," ",VALUE(IF('Vessel List B'!GP77=1,1,IF('Vessel List B'!GP77=2,2,IF('Vessel List B'!GP77=3,3,IF('Vessel List B'!GP77=4,4,IF('Vessel List B'!GP77=5,5,IF('Vessel List B'!GP77=6,6,IF('Vessel List B'!GP77=7,7,IF('Vessel List B'!GP77=8,8,IF('Vessel List B'!GP77=9,9,IF('Vessel List B'!GP77=10,10,IF('Vessel List B'!GP77=11,11,IF('Vessel List B'!GP77=12,12,IF('Vessel List B'!GP77=13,13,IF('Vessel List B'!GP77=14,14,IF('Vessel List B'!GP77=15,15,IF('Vessel List B'!GP77=16,16,0))))))))))))))))))</f>
        <v xml:space="preserve"> </v>
      </c>
      <c r="IO78" s="154"/>
      <c r="IP78" s="158"/>
      <c r="IQ78" s="390" t="str">
        <f t="shared" si="153"/>
        <v/>
      </c>
      <c r="IR78" s="158"/>
      <c r="IS78" s="137"/>
      <c r="IT78" s="388" t="str">
        <f t="shared" si="154"/>
        <v/>
      </c>
      <c r="IU78" s="157" t="str">
        <f>IF(VALUE(IF('Vessel List B'!HC77=1,1,IF('Vessel List B'!HC77=2,2,IF('Vessel List B'!HC77=3,3,IF('Vessel List B'!HC77=4,4,IF('Vessel List B'!HC77=5,5,IF('Vessel List B'!HC77=6,6,IF('Vessel List B'!HC77=7,7,IF('Vessel List B'!HC77=8,8,IF('Vessel List B'!HC77=9,9,IF('Vessel List B'!HC77=10,10,IF('Vessel List B'!HC77=11,11,IF('Vessel List B'!HC77=12,12,IF('Vessel List B'!HC77=13,13,IF('Vessel List B'!HC77=14,14,IF('Vessel List B'!HC77=15,15,IF('Vessel List B'!HC77=16,16,0)))))))))))))))))=0," ",VALUE(IF('Vessel List B'!HC77=1,1,IF('Vessel List B'!HC77=2,2,IF('Vessel List B'!HC77=3,3,IF('Vessel List B'!HC77=4,4,IF('Vessel List B'!HC77=5,5,IF('Vessel List B'!HC77=6,6,IF('Vessel List B'!HC77=7,7,IF('Vessel List B'!HC77=8,8,IF('Vessel List B'!HC77=9,9,IF('Vessel List B'!HC77=10,10,IF('Vessel List B'!HC77=11,11,IF('Vessel List B'!HC77=12,12,IF('Vessel List B'!HC77=13,13,IF('Vessel List B'!HC77=14,14,IF('Vessel List B'!HC77=15,15,IF('Vessel List B'!HC77=16,16,0))))))))))))))))))</f>
        <v xml:space="preserve"> </v>
      </c>
      <c r="IV78" s="154"/>
      <c r="IW78" s="158"/>
      <c r="IX78" s="390" t="str">
        <f t="shared" si="155"/>
        <v/>
      </c>
      <c r="IY78" s="158"/>
      <c r="IZ78" s="137"/>
      <c r="JA78" s="388" t="str">
        <f t="shared" si="156"/>
        <v/>
      </c>
      <c r="JB78" s="157" t="str">
        <f>IF(VALUE(IF('Vessel List B'!HP77=1,1,IF('Vessel List B'!HP77=2,2,IF('Vessel List B'!HP77=3,3,IF('Vessel List B'!HP77=4,4,IF('Vessel List B'!HP77=5,5,IF('Vessel List B'!HP77=6,6,IF('Vessel List B'!HP77=7,7,IF('Vessel List B'!HP77=8,8,IF('Vessel List B'!HP77=9,9,IF('Vessel List B'!HP77=10,10,IF('Vessel List B'!HP77=11,11,IF('Vessel List B'!HP77=12,12,IF('Vessel List B'!HP77=13,13,IF('Vessel List B'!HP77=14,14,IF('Vessel List B'!HP77=15,15,IF('Vessel List B'!HP77=16,16,0)))))))))))))))))=0," ",VALUE(IF('Vessel List B'!HP77=1,1,IF('Vessel List B'!HP77=2,2,IF('Vessel List B'!HP77=3,3,IF('Vessel List B'!HP77=4,4,IF('Vessel List B'!HP77=5,5,IF('Vessel List B'!HP77=6,6,IF('Vessel List B'!HP77=7,7,IF('Vessel List B'!HP77=8,8,IF('Vessel List B'!HP77=9,9,IF('Vessel List B'!HP77=10,10,IF('Vessel List B'!HP77=11,11,IF('Vessel List B'!HP77=12,12,IF('Vessel List B'!HP77=13,13,IF('Vessel List B'!HP77=14,14,IF('Vessel List B'!HP77=15,15,IF('Vessel List B'!HP77=16,16,0))))))))))))))))))</f>
        <v xml:space="preserve"> </v>
      </c>
      <c r="JC78" s="154"/>
      <c r="JD78" s="158"/>
      <c r="JE78" s="390" t="str">
        <f t="shared" si="157"/>
        <v/>
      </c>
      <c r="JF78" s="158"/>
      <c r="JG78" s="137"/>
      <c r="JH78" s="388" t="str">
        <f t="shared" si="158"/>
        <v/>
      </c>
      <c r="JI78" s="157" t="str">
        <f>IF(VALUE(IF('Vessel List B'!IC77=1,1,IF('Vessel List B'!IC77=2,2,IF('Vessel List B'!IC77=3,3,IF('Vessel List B'!IC77=4,4,IF('Vessel List B'!IC77=5,5,IF('Vessel List B'!IC77=6,6,IF('Vessel List B'!IC77=7,7,IF('Vessel List B'!IC77=8,8,IF('Vessel List B'!IC77=9,9,IF('Vessel List B'!IC77=10,10,IF('Vessel List B'!IC77=11,11,IF('Vessel List B'!IC77=12,12,IF('Vessel List B'!IC77=13,13,IF('Vessel List B'!IC77=14,14,IF('Vessel List B'!IC77=15,15,IF('Vessel List B'!IC77=16,16,0)))))))))))))))))=0," ",VALUE(IF('Vessel List B'!IC77=1,1,IF('Vessel List B'!IC77=2,2,IF('Vessel List B'!IC77=3,3,IF('Vessel List B'!IC77=4,4,IF('Vessel List B'!IC77=5,5,IF('Vessel List B'!IC77=6,6,IF('Vessel List B'!IC77=7,7,IF('Vessel List B'!IC77=8,8,IF('Vessel List B'!IC77=9,9,IF('Vessel List B'!IC77=10,10,IF('Vessel List B'!IC77=11,11,IF('Vessel List B'!IC77=12,12,IF('Vessel List B'!IC77=13,13,IF('Vessel List B'!IC77=14,14,IF('Vessel List B'!IC77=15,15,IF('Vessel List B'!IC77=16,16,0))))))))))))))))))</f>
        <v xml:space="preserve"> </v>
      </c>
      <c r="JJ78" s="154"/>
      <c r="JK78" s="158"/>
      <c r="JL78" s="390" t="str">
        <f t="shared" si="159"/>
        <v/>
      </c>
      <c r="JM78" s="158"/>
      <c r="JN78" s="137"/>
      <c r="JO78" s="388" t="str">
        <f t="shared" si="160"/>
        <v/>
      </c>
      <c r="JP78" s="157" t="str">
        <f>IF(VALUE(IF('Vessel List B'!IP77=1,1,IF('Vessel List B'!IP77=2,2,IF('Vessel List B'!IP77=3,3,IF('Vessel List B'!IP77=4,4,IF('Vessel List B'!IP77=5,5,IF('Vessel List B'!IP77=6,6,IF('Vessel List B'!IP77=7,7,IF('Vessel List B'!IP77=8,8,IF('Vessel List B'!IP77=9,9,IF('Vessel List B'!IP77=10,10,IF('Vessel List B'!IP77=11,11,IF('Vessel List B'!IP77=12,12,IF('Vessel List B'!IP77=13,13,IF('Vessel List B'!IP77=14,14,IF('Vessel List B'!IP77=15,15,IF('Vessel List B'!IP77=16,16,0)))))))))))))))))=0," ",VALUE(IF('Vessel List B'!IP77=1,1,IF('Vessel List B'!IP77=2,2,IF('Vessel List B'!IP77=3,3,IF('Vessel List B'!IP77=4,4,IF('Vessel List B'!IP77=5,5,IF('Vessel List B'!IP77=6,6,IF('Vessel List B'!IP77=7,7,IF('Vessel List B'!IP77=8,8,IF('Vessel List B'!IP77=9,9,IF('Vessel List B'!IP77=10,10,IF('Vessel List B'!IP77=11,11,IF('Vessel List B'!IP77=12,12,IF('Vessel List B'!IP77=13,13,IF('Vessel List B'!IP77=14,14,IF('Vessel List B'!IP77=15,15,IF('Vessel List B'!IP77=16,16,0))))))))))))))))))</f>
        <v xml:space="preserve"> </v>
      </c>
      <c r="JQ78" s="154"/>
      <c r="JR78" s="158"/>
      <c r="JS78" s="390" t="str">
        <f t="shared" si="161"/>
        <v/>
      </c>
      <c r="JT78" s="158"/>
      <c r="JU78" s="137"/>
      <c r="JV78" s="397" t="str">
        <f t="shared" si="162"/>
        <v/>
      </c>
      <c r="JW78" s="403"/>
    </row>
    <row r="79" spans="1:283" ht="15" x14ac:dyDescent="0.25">
      <c r="A79" s="132">
        <f>'Vessel List A'!B78</f>
        <v>41653</v>
      </c>
      <c r="B79" s="157" t="str">
        <f>IF(VALUE(IF('Vessel List A'!C78=1,1,IF('Vessel List A'!C78=2,2,IF('Vessel List A'!C78=3,3,IF('Vessel List A'!C78=4,4,IF('Vessel List A'!C78=5,5,IF('Vessel List A'!C78=6,6,IF('Vessel List A'!C78=7,7,IF('Vessel List A'!C78=8,8,IF('Vessel List A'!C78=9,9,IF('Vessel List A'!C78=10,10,IF('Vessel List A'!C78=11,11,IF('Vessel List A'!C78=12,12,IF('Vessel List A'!C78=13,13,IF('Vessel List A'!C78=14,14,IF('Vessel List A'!C78=15,15,IF('Vessel List A'!C78=16,16,0)))))))))))))))))=0," ",VALUE(IF('Vessel List A'!C78=1,1,IF('Vessel List A'!C78=2,2,IF('Vessel List A'!C78=3,3,IF('Vessel List A'!C78=4,4,IF('Vessel List A'!C78=5,5,IF('Vessel List A'!C78=6,6,IF('Vessel List A'!C78=7,7,IF('Vessel List A'!C78=8,8,IF('Vessel List A'!C78=9,9,IF('Vessel List A'!C78=10,10,IF('Vessel List A'!C78=11,11,IF('Vessel List A'!C78=12,12,IF('Vessel List A'!C78=13,13,IF('Vessel List A'!C78=14,14,IF('Vessel List A'!C78=15,15,IF('Vessel List A'!C78=16,16,0))))))))))))))))))</f>
        <v xml:space="preserve"> </v>
      </c>
      <c r="C79" s="154"/>
      <c r="D79" s="158"/>
      <c r="E79" s="390" t="str">
        <f t="shared" si="83"/>
        <v/>
      </c>
      <c r="F79" s="158"/>
      <c r="G79" s="137"/>
      <c r="H79" s="388" t="str">
        <f t="shared" si="84"/>
        <v/>
      </c>
      <c r="I79" s="157" t="str">
        <f>IF(VALUE(IF('Vessel List A'!P78=1,1,IF('Vessel List A'!P78=2,2,IF('Vessel List A'!P78=3,3,IF('Vessel List A'!P78=4,4,IF('Vessel List A'!P78=5,5,IF('Vessel List A'!P78=6,6,IF('Vessel List A'!P78=7,7,IF('Vessel List A'!P78=8,8,IF('Vessel List A'!P78=9,9,IF('Vessel List A'!P78=10,10,IF('Vessel List A'!P78=11,11,IF('Vessel List A'!P78=12,12,IF('Vessel List A'!P78=13,13,IF('Vessel List A'!P78=14,14,IF('Vessel List A'!P78=15,15,IF('Vessel List A'!P78=16,16,0)))))))))))))))))=0," ",VALUE(IF('Vessel List A'!P78=1,1,IF('Vessel List A'!P78=2,2,IF('Vessel List A'!P78=3,3,IF('Vessel List A'!P78=4,4,IF('Vessel List A'!P78=5,5,IF('Vessel List A'!P78=6,6,IF('Vessel List A'!P78=7,7,IF('Vessel List A'!P78=8,8,IF('Vessel List A'!P78=9,9,IF('Vessel List A'!P78=10,10,IF('Vessel List A'!P78=11,11,IF('Vessel List A'!P78=12,12,IF('Vessel List A'!P78=13,13,IF('Vessel List A'!P78=14,14,IF('Vessel List A'!P78=15,15,IF('Vessel List A'!P78=16,16,0))))))))))))))))))</f>
        <v xml:space="preserve"> </v>
      </c>
      <c r="J79" s="154"/>
      <c r="K79" s="158"/>
      <c r="L79" s="390" t="str">
        <f t="shared" si="85"/>
        <v/>
      </c>
      <c r="M79" s="158"/>
      <c r="N79" s="137"/>
      <c r="O79" s="388" t="str">
        <f t="shared" si="86"/>
        <v/>
      </c>
      <c r="P79" s="157" t="str">
        <f>IF(VALUE(IF('Vessel List A'!AC78=1,1,IF('Vessel List A'!AC78=2,2,IF('Vessel List A'!AC78=3,3,IF('Vessel List A'!AC78=4,4,IF('Vessel List A'!AC78=5,5,IF('Vessel List A'!AC78=6,6,IF('Vessel List A'!AC78=7,7,IF('Vessel List A'!AC78=8,8,IF('Vessel List A'!AC78=9,9,IF('Vessel List A'!AC78=10,10,IF('Vessel List A'!AC78=11,11,IF('Vessel List A'!AC78=12,12,IF('Vessel List A'!AC78=13,13,IF('Vessel List A'!AC78=14,14,IF('Vessel List A'!AC78=15,15,IF('Vessel List A'!AC78=16,16,0)))))))))))))))))=0," ",VALUE(IF('Vessel List A'!AC78=1,1,IF('Vessel List A'!AC78=2,2,IF('Vessel List A'!AC78=3,3,IF('Vessel List A'!AC78=4,4,IF('Vessel List A'!AC78=5,5,IF('Vessel List A'!AC78=6,6,IF('Vessel List A'!AC78=7,7,IF('Vessel List A'!AC78=8,8,IF('Vessel List A'!AC78=9,9,IF('Vessel List A'!AC78=10,10,IF('Vessel List A'!AC78=11,11,IF('Vessel List A'!AC78=12,12,IF('Vessel List A'!AC78=13,13,IF('Vessel List A'!AC78=14,14,IF('Vessel List A'!AC78=15,15,IF('Vessel List A'!AC78=16,16,0))))))))))))))))))</f>
        <v xml:space="preserve"> </v>
      </c>
      <c r="Q79" s="154"/>
      <c r="R79" s="158"/>
      <c r="S79" s="390" t="str">
        <f t="shared" si="87"/>
        <v/>
      </c>
      <c r="T79" s="158"/>
      <c r="U79" s="137"/>
      <c r="V79" s="388" t="str">
        <f t="shared" si="88"/>
        <v/>
      </c>
      <c r="W79" s="157" t="str">
        <f>IF(VALUE(IF('Vessel List A'!AP78=1,1,IF('Vessel List A'!AP78=2,2,IF('Vessel List A'!AP78=3,3,IF('Vessel List A'!AP78=4,4,IF('Vessel List A'!AP78=5,5,IF('Vessel List A'!AP78=6,6,IF('Vessel List A'!AP78=7,7,IF('Vessel List A'!AP78=8,8,IF('Vessel List A'!AP78=9,9,IF('Vessel List A'!AP78=10,10,IF('Vessel List A'!AP78=11,11,IF('Vessel List A'!AP78=12,12,IF('Vessel List A'!AP78=13,13,IF('Vessel List A'!AP78=14,14,IF('Vessel List A'!AP78=15,15,IF('Vessel List A'!AP78=16,16,0)))))))))))))))))=0," ",VALUE(IF('Vessel List A'!AP78=1,1,IF('Vessel List A'!AP78=2,2,IF('Vessel List A'!AP78=3,3,IF('Vessel List A'!AP78=4,4,IF('Vessel List A'!AP78=5,5,IF('Vessel List A'!AP78=6,6,IF('Vessel List A'!AP78=7,7,IF('Vessel List A'!AP78=8,8,IF('Vessel List A'!AP78=9,9,IF('Vessel List A'!AP78=10,10,IF('Vessel List A'!AP78=11,11,IF('Vessel List A'!AP78=12,12,IF('Vessel List A'!AP78=13,13,IF('Vessel List A'!AP78=14,14,IF('Vessel List A'!AP78=15,15,IF('Vessel List A'!AP78=16,16,0))))))))))))))))))</f>
        <v xml:space="preserve"> </v>
      </c>
      <c r="X79" s="154"/>
      <c r="Y79" s="158"/>
      <c r="Z79" s="390" t="str">
        <f t="shared" si="89"/>
        <v/>
      </c>
      <c r="AA79" s="158"/>
      <c r="AB79" s="137"/>
      <c r="AC79" s="388" t="str">
        <f t="shared" si="90"/>
        <v/>
      </c>
      <c r="AD79" s="157" t="str">
        <f>IF(VALUE(IF('Vessel List A'!BC78=1,1,IF('Vessel List A'!BC78=2,2,IF('Vessel List A'!BC78=3,3,IF('Vessel List A'!BC78=4,4,IF('Vessel List A'!BC78=5,5,IF('Vessel List A'!BC78=6,6,IF('Vessel List A'!BC78=7,7,IF('Vessel List A'!BC78=8,8,IF('Vessel List A'!BC78=9,9,IF('Vessel List A'!BC78=10,10,IF('Vessel List A'!BC78=11,11,IF('Vessel List A'!BC78=12,12,IF('Vessel List A'!BC78=13,13,IF('Vessel List A'!BC78=14,14,IF('Vessel List A'!BC78=15,15,IF('Vessel List A'!BC78=16,16,0)))))))))))))))))=0," ",VALUE(IF('Vessel List A'!BC78=1,1,IF('Vessel List A'!BC78=2,2,IF('Vessel List A'!BC78=3,3,IF('Vessel List A'!BC78=4,4,IF('Vessel List A'!BC78=5,5,IF('Vessel List A'!BC78=6,6,IF('Vessel List A'!BC78=7,7,IF('Vessel List A'!BC78=8,8,IF('Vessel List A'!BC78=9,9,IF('Vessel List A'!BC78=10,10,IF('Vessel List A'!BC78=11,11,IF('Vessel List A'!BC78=12,12,IF('Vessel List A'!BC78=13,13,IF('Vessel List A'!BC78=14,14,IF('Vessel List A'!BC78=15,15,IF('Vessel List A'!BC78=16,16,0))))))))))))))))))</f>
        <v xml:space="preserve"> </v>
      </c>
      <c r="AE79" s="154"/>
      <c r="AF79" s="158"/>
      <c r="AG79" s="390" t="str">
        <f t="shared" si="91"/>
        <v/>
      </c>
      <c r="AH79" s="158"/>
      <c r="AI79" s="137"/>
      <c r="AJ79" s="388" t="str">
        <f t="shared" si="92"/>
        <v/>
      </c>
      <c r="AK79" s="157" t="str">
        <f>IF(VALUE(IF('Vessel List A'!BP78=1,1,IF('Vessel List A'!BP78=2,2,IF('Vessel List A'!BP78=3,3,IF('Vessel List A'!BP78=4,4,IF('Vessel List A'!BP78=5,5,IF('Vessel List A'!BP78=6,6,IF('Vessel List A'!BP78=7,7,IF('Vessel List A'!BP78=8,8,IF('Vessel List A'!BP78=9,9,IF('Vessel List A'!BP78=10,10,IF('Vessel List A'!BP78=11,11,IF('Vessel List A'!BP78=12,12,IF('Vessel List A'!BP78=13,13,IF('Vessel List A'!BP78=14,14,IF('Vessel List A'!BP78=15,15,IF('Vessel List A'!BP78=16,16,0)))))))))))))))))=0," ",VALUE(IF('Vessel List A'!BP78=1,1,IF('Vessel List A'!BP78=2,2,IF('Vessel List A'!BP78=3,3,IF('Vessel List A'!BP78=4,4,IF('Vessel List A'!BP78=5,5,IF('Vessel List A'!BP78=6,6,IF('Vessel List A'!BP78=7,7,IF('Vessel List A'!BP78=8,8,IF('Vessel List A'!BP78=9,9,IF('Vessel List A'!BP78=10,10,IF('Vessel List A'!BP78=11,11,IF('Vessel List A'!BP78=12,12,IF('Vessel List A'!BP78=13,13,IF('Vessel List A'!BP78=14,14,IF('Vessel List A'!BP78=15,15,IF('Vessel List A'!BP78=16,16,0))))))))))))))))))</f>
        <v xml:space="preserve"> </v>
      </c>
      <c r="AL79" s="154"/>
      <c r="AM79" s="158"/>
      <c r="AN79" s="390" t="str">
        <f t="shared" si="93"/>
        <v/>
      </c>
      <c r="AO79" s="158"/>
      <c r="AP79" s="137"/>
      <c r="AQ79" s="388" t="str">
        <f t="shared" si="94"/>
        <v/>
      </c>
      <c r="AR79" s="157" t="str">
        <f>IF(VALUE(IF('Vessel List A'!CC78=1,1,IF('Vessel List A'!CC78=2,2,IF('Vessel List A'!CC78=3,3,IF('Vessel List A'!CC78=4,4,IF('Vessel List A'!CC78=5,5,IF('Vessel List A'!CC78=6,6,IF('Vessel List A'!CC78=7,7,IF('Vessel List A'!CC78=8,8,IF('Vessel List A'!CC78=9,9,IF('Vessel List A'!CC78=10,10,IF('Vessel List A'!CC78=11,11,IF('Vessel List A'!CC78=12,12,IF('Vessel List A'!CC78=13,13,IF('Vessel List A'!CC78=14,14,IF('Vessel List A'!CC78=15,15,IF('Vessel List A'!CC78=16,16,0)))))))))))))))))=0," ",VALUE(IF('Vessel List A'!CC78=1,1,IF('Vessel List A'!CC78=2,2,IF('Vessel List A'!CC78=3,3,IF('Vessel List A'!CC78=4,4,IF('Vessel List A'!CC78=5,5,IF('Vessel List A'!CC78=6,6,IF('Vessel List A'!CC78=7,7,IF('Vessel List A'!CC78=8,8,IF('Vessel List A'!CC78=9,9,IF('Vessel List A'!CC78=10,10,IF('Vessel List A'!CC78=11,11,IF('Vessel List A'!CC78=12,12,IF('Vessel List A'!CC78=13,13,IF('Vessel List A'!CC78=14,14,IF('Vessel List A'!CC78=15,15,IF('Vessel List A'!CC78=16,16,0))))))))))))))))))</f>
        <v xml:space="preserve"> </v>
      </c>
      <c r="AS79" s="154"/>
      <c r="AT79" s="158"/>
      <c r="AU79" s="390" t="str">
        <f t="shared" si="95"/>
        <v/>
      </c>
      <c r="AV79" s="158"/>
      <c r="AW79" s="137"/>
      <c r="AX79" s="388" t="str">
        <f t="shared" si="96"/>
        <v/>
      </c>
      <c r="AY79" s="157" t="str">
        <f>IF(VALUE(IF('Vessel List A'!CP78=1,1,IF('Vessel List A'!CP78=2,2,IF('Vessel List A'!CP78=3,3,IF('Vessel List A'!CP78=4,4,IF('Vessel List A'!CP78=5,5,IF('Vessel List A'!CP78=6,6,IF('Vessel List A'!CP78=7,7,IF('Vessel List A'!CP78=8,8,IF('Vessel List A'!CP78=9,9,IF('Vessel List A'!CP78=10,10,IF('Vessel List A'!CP78=11,11,IF('Vessel List A'!CP78=12,12,IF('Vessel List A'!CP78=13,13,IF('Vessel List A'!CP78=14,14,IF('Vessel List A'!CP78=15,15,IF('Vessel List A'!CP78=16,16,0)))))))))))))))))=0," ",VALUE(IF('Vessel List A'!CP78=1,1,IF('Vessel List A'!CP78=2,2,IF('Vessel List A'!CP78=3,3,IF('Vessel List A'!CP78=4,4,IF('Vessel List A'!CP78=5,5,IF('Vessel List A'!CP78=6,6,IF('Vessel List A'!CP78=7,7,IF('Vessel List A'!CP78=8,8,IF('Vessel List A'!CP78=9,9,IF('Vessel List A'!CP78=10,10,IF('Vessel List A'!CP78=11,11,IF('Vessel List A'!CP78=12,12,IF('Vessel List A'!CP78=13,13,IF('Vessel List A'!CP78=14,14,IF('Vessel List A'!CP78=15,15,IF('Vessel List A'!CP78=16,16,0))))))))))))))))))</f>
        <v xml:space="preserve"> </v>
      </c>
      <c r="AZ79" s="154"/>
      <c r="BA79" s="158"/>
      <c r="BB79" s="390" t="str">
        <f t="shared" si="97"/>
        <v/>
      </c>
      <c r="BC79" s="158"/>
      <c r="BD79" s="137"/>
      <c r="BE79" s="388" t="str">
        <f t="shared" si="98"/>
        <v/>
      </c>
      <c r="BF79" s="157" t="str">
        <f>IF(VALUE(IF('Vessel List A'!DC78=1,1,IF('Vessel List A'!DC78=2,2,IF('Vessel List A'!DC78=3,3,IF('Vessel List A'!DC78=4,4,IF('Vessel List A'!DC78=5,5,IF('Vessel List A'!DC78=6,6,IF('Vessel List A'!DC78=7,7,IF('Vessel List A'!DC78=8,8,IF('Vessel List A'!DC78=9,9,IF('Vessel List A'!DC78=10,10,IF('Vessel List A'!DC78=11,11,IF('Vessel List A'!DC78=12,12,IF('Vessel List A'!DC78=13,13,IF('Vessel List A'!DC78=14,14,IF('Vessel List A'!DC78=15,15,IF('Vessel List A'!DC78=16,16,0)))))))))))))))))=0," ",VALUE(IF('Vessel List A'!DC78=1,1,IF('Vessel List A'!DC78=2,2,IF('Vessel List A'!DC78=3,3,IF('Vessel List A'!DC78=4,4,IF('Vessel List A'!DC78=5,5,IF('Vessel List A'!DC78=6,6,IF('Vessel List A'!DC78=7,7,IF('Vessel List A'!DC78=8,8,IF('Vessel List A'!DC78=9,9,IF('Vessel List A'!DC78=10,10,IF('Vessel List A'!DC78=11,11,IF('Vessel List A'!DC78=12,12,IF('Vessel List A'!DC78=13,13,IF('Vessel List A'!DC78=14,14,IF('Vessel List A'!DC78=15,15,IF('Vessel List A'!DC78=16,16,0))))))))))))))))))</f>
        <v xml:space="preserve"> </v>
      </c>
      <c r="BG79" s="154"/>
      <c r="BH79" s="158"/>
      <c r="BI79" s="390" t="str">
        <f t="shared" si="99"/>
        <v/>
      </c>
      <c r="BJ79" s="158"/>
      <c r="BK79" s="137"/>
      <c r="BL79" s="388" t="str">
        <f t="shared" si="100"/>
        <v/>
      </c>
      <c r="BM79" s="157" t="str">
        <f>IF(VALUE(IF('Vessel List A'!DP78=1,1,IF('Vessel List A'!DP78=2,2,IF('Vessel List A'!DP78=3,3,IF('Vessel List A'!DP78=4,4,IF('Vessel List A'!DP78=5,5,IF('Vessel List A'!DP78=6,6,IF('Vessel List A'!DP78=7,7,IF('Vessel List A'!DP78=8,8,IF('Vessel List A'!DP78=9,9,IF('Vessel List A'!DP78=10,10,IF('Vessel List A'!DP78=11,11,IF('Vessel List A'!DP78=12,12,IF('Vessel List A'!DP78=13,13,IF('Vessel List A'!DP78=14,14,IF('Vessel List A'!DP78=15,15,IF('Vessel List A'!DP78=16,16,0)))))))))))))))))=0," ",VALUE(IF('Vessel List A'!DP78=1,1,IF('Vessel List A'!DP78=2,2,IF('Vessel List A'!DP78=3,3,IF('Vessel List A'!DP78=4,4,IF('Vessel List A'!DP78=5,5,IF('Vessel List A'!DP78=6,6,IF('Vessel List A'!DP78=7,7,IF('Vessel List A'!DP78=8,8,IF('Vessel List A'!DP78=9,9,IF('Vessel List A'!DP78=10,10,IF('Vessel List A'!DP78=11,11,IF('Vessel List A'!DP78=12,12,IF('Vessel List A'!DP78=13,13,IF('Vessel List A'!DP78=14,14,IF('Vessel List A'!DP78=15,15,IF('Vessel List A'!DP78=16,16,0))))))))))))))))))</f>
        <v xml:space="preserve"> </v>
      </c>
      <c r="BN79" s="154"/>
      <c r="BO79" s="158"/>
      <c r="BP79" s="390" t="str">
        <f t="shared" si="101"/>
        <v/>
      </c>
      <c r="BQ79" s="158"/>
      <c r="BR79" s="137"/>
      <c r="BS79" s="388" t="str">
        <f t="shared" si="102"/>
        <v/>
      </c>
      <c r="BT79" s="157" t="str">
        <f>IF(VALUE(IF('Vessel List A'!EC78=1,1,IF('Vessel List A'!EC78=2,2,IF('Vessel List A'!EC78=3,3,IF('Vessel List A'!EC78=4,4,IF('Vessel List A'!EC78=5,5,IF('Vessel List A'!EC78=6,6,IF('Vessel List A'!EC78=7,7,IF('Vessel List A'!EC78=8,8,IF('Vessel List A'!EC78=9,9,IF('Vessel List A'!EC78=10,10,IF('Vessel List A'!EC78=11,11,IF('Vessel List A'!EC78=12,12,IF('Vessel List A'!EC78=13,13,IF('Vessel List A'!EC78=14,14,IF('Vessel List A'!EC78=15,15,IF('Vessel List A'!EC78=16,16,0)))))))))))))))))=0," ",VALUE(IF('Vessel List A'!EC78=1,1,IF('Vessel List A'!EC78=2,2,IF('Vessel List A'!EC78=3,3,IF('Vessel List A'!EC78=4,4,IF('Vessel List A'!EC78=5,5,IF('Vessel List A'!EC78=6,6,IF('Vessel List A'!EC78=7,7,IF('Vessel List A'!EC78=8,8,IF('Vessel List A'!EC78=9,9,IF('Vessel List A'!EC78=10,10,IF('Vessel List A'!EC78=11,11,IF('Vessel List A'!EC78=12,12,IF('Vessel List A'!EC78=13,13,IF('Vessel List A'!EC78=14,14,IF('Vessel List A'!EC78=15,15,IF('Vessel List A'!EC78=16,16,0))))))))))))))))))</f>
        <v xml:space="preserve"> </v>
      </c>
      <c r="BU79" s="154"/>
      <c r="BV79" s="158"/>
      <c r="BW79" s="390" t="str">
        <f t="shared" si="103"/>
        <v/>
      </c>
      <c r="BX79" s="158"/>
      <c r="BY79" s="137"/>
      <c r="BZ79" s="388" t="str">
        <f t="shared" si="104"/>
        <v/>
      </c>
      <c r="CA79" s="157" t="str">
        <f>IF(VALUE(IF('Vessel List A'!EP78=1,1,IF('Vessel List A'!EP78=2,2,IF('Vessel List A'!EP78=3,3,IF('Vessel List A'!EP78=4,4,IF('Vessel List A'!EP78=5,5,IF('Vessel List A'!EP78=6,6,IF('Vessel List A'!EP78=7,7,IF('Vessel List A'!EP78=8,8,IF('Vessel List A'!EP78=9,9,IF('Vessel List A'!EP78=10,10,IF('Vessel List A'!EP78=11,11,IF('Vessel List A'!EP78=12,12,IF('Vessel List A'!EP78=13,13,IF('Vessel List A'!EP78=14,14,IF('Vessel List A'!EP78=15,15,IF('Vessel List A'!EP78=16,16,0)))))))))))))))))=0," ",VALUE(IF('Vessel List A'!EP78=1,1,IF('Vessel List A'!EP78=2,2,IF('Vessel List A'!EP78=3,3,IF('Vessel List A'!EP78=4,4,IF('Vessel List A'!EP78=5,5,IF('Vessel List A'!EP78=6,6,IF('Vessel List A'!EP78=7,7,IF('Vessel List A'!EP78=8,8,IF('Vessel List A'!EP78=9,9,IF('Vessel List A'!EP78=10,10,IF('Vessel List A'!EP78=11,11,IF('Vessel List A'!EP78=12,12,IF('Vessel List A'!EP78=13,13,IF('Vessel List A'!EP78=14,14,IF('Vessel List A'!EP78=15,15,IF('Vessel List A'!EP78=16,16,0))))))))))))))))))</f>
        <v xml:space="preserve"> </v>
      </c>
      <c r="CB79" s="154"/>
      <c r="CC79" s="158"/>
      <c r="CD79" s="390" t="str">
        <f t="shared" si="105"/>
        <v/>
      </c>
      <c r="CE79" s="158"/>
      <c r="CF79" s="137"/>
      <c r="CG79" s="388" t="str">
        <f t="shared" si="106"/>
        <v/>
      </c>
      <c r="CH79" s="157" t="str">
        <f>IF(VALUE(IF('Vessel List A'!FC78=1,1,IF('Vessel List A'!FC78=2,2,IF('Vessel List A'!FC78=3,3,IF('Vessel List A'!FC78=4,4,IF('Vessel List A'!FC78=5,5,IF('Vessel List A'!FC78=6,6,IF('Vessel List A'!FC78=7,7,IF('Vessel List A'!FC78=8,8,IF('Vessel List A'!FC78=9,9,IF('Vessel List A'!FC78=10,10,IF('Vessel List A'!FC78=11,11,IF('Vessel List A'!FC78=12,12,IF('Vessel List A'!FC78=13,13,IF('Vessel List A'!FC78=14,14,IF('Vessel List A'!FC78=15,15,IF('Vessel List A'!FC78=16,16,0)))))))))))))))))=0," ",VALUE(IF('Vessel List A'!FC78=1,1,IF('Vessel List A'!FC78=2,2,IF('Vessel List A'!FC78=3,3,IF('Vessel List A'!FC78=4,4,IF('Vessel List A'!FC78=5,5,IF('Vessel List A'!FC78=6,6,IF('Vessel List A'!FC78=7,7,IF('Vessel List A'!FC78=8,8,IF('Vessel List A'!FC78=9,9,IF('Vessel List A'!FC78=10,10,IF('Vessel List A'!FC78=11,11,IF('Vessel List A'!FC78=12,12,IF('Vessel List A'!FC78=13,13,IF('Vessel List A'!FC78=14,14,IF('Vessel List A'!FC78=15,15,IF('Vessel List A'!FC78=16,16,0))))))))))))))))))</f>
        <v xml:space="preserve"> </v>
      </c>
      <c r="CI79" s="154"/>
      <c r="CJ79" s="158"/>
      <c r="CK79" s="390" t="str">
        <f t="shared" si="107"/>
        <v/>
      </c>
      <c r="CL79" s="158"/>
      <c r="CM79" s="137"/>
      <c r="CN79" s="388" t="str">
        <f t="shared" si="108"/>
        <v/>
      </c>
      <c r="CO79" s="157" t="str">
        <f>IF(VALUE(IF('Vessel List A'!FP78=1,1,IF('Vessel List A'!FP78=2,2,IF('Vessel List A'!FP78=3,3,IF('Vessel List A'!FP78=4,4,IF('Vessel List A'!FP78=5,5,IF('Vessel List A'!FP78=6,6,IF('Vessel List A'!FP78=7,7,IF('Vessel List A'!FP78=8,8,IF('Vessel List A'!FP78=9,9,IF('Vessel List A'!FP78=10,10,IF('Vessel List A'!FP78=11,11,IF('Vessel List A'!FP78=12,12,IF('Vessel List A'!FP78=13,13,IF('Vessel List A'!FP78=14,14,IF('Vessel List A'!FP78=15,15,IF('Vessel List A'!FP78=16,16,0)))))))))))))))))=0," ",VALUE(IF('Vessel List A'!FP78=1,1,IF('Vessel List A'!FP78=2,2,IF('Vessel List A'!FP78=3,3,IF('Vessel List A'!FP78=4,4,IF('Vessel List A'!FP78=5,5,IF('Vessel List A'!FP78=6,6,IF('Vessel List A'!FP78=7,7,IF('Vessel List A'!FP78=8,8,IF('Vessel List A'!FP78=9,9,IF('Vessel List A'!FP78=10,10,IF('Vessel List A'!FP78=11,11,IF('Vessel List A'!FP78=12,12,IF('Vessel List A'!FP78=13,13,IF('Vessel List A'!FP78=14,14,IF('Vessel List A'!FP78=15,15,IF('Vessel List A'!FP78=16,16,0))))))))))))))))))</f>
        <v xml:space="preserve"> </v>
      </c>
      <c r="CP79" s="154"/>
      <c r="CQ79" s="158"/>
      <c r="CR79" s="390" t="str">
        <f t="shared" si="109"/>
        <v/>
      </c>
      <c r="CS79" s="158"/>
      <c r="CT79" s="137"/>
      <c r="CU79" s="388" t="str">
        <f t="shared" si="110"/>
        <v/>
      </c>
      <c r="CV79" s="157" t="str">
        <f>IF(VALUE(IF('Vessel List A'!GC78=1,1,IF('Vessel List A'!GC78=2,2,IF('Vessel List A'!GC78=3,3,IF('Vessel List A'!GC78=4,4,IF('Vessel List A'!GC78=5,5,IF('Vessel List A'!GC78=6,6,IF('Vessel List A'!GC78=7,7,IF('Vessel List A'!GC78=8,8,IF('Vessel List A'!GC78=9,9,IF('Vessel List A'!GC78=10,10,IF('Vessel List A'!GC78=11,11,IF('Vessel List A'!GC78=12,12,IF('Vessel List A'!GC78=13,13,IF('Vessel List A'!GC78=14,14,IF('Vessel List A'!GC78=15,15,IF('Vessel List A'!GC78=16,16,0)))))))))))))))))=0," ",VALUE(IF('Vessel List A'!GC78=1,1,IF('Vessel List A'!GC78=2,2,IF('Vessel List A'!GC78=3,3,IF('Vessel List A'!GC78=4,4,IF('Vessel List A'!GC78=5,5,IF('Vessel List A'!GC78=6,6,IF('Vessel List A'!GC78=7,7,IF('Vessel List A'!GC78=8,8,IF('Vessel List A'!GC78=9,9,IF('Vessel List A'!GC78=10,10,IF('Vessel List A'!GC78=11,11,IF('Vessel List A'!GC78=12,12,IF('Vessel List A'!GC78=13,13,IF('Vessel List A'!GC78=14,14,IF('Vessel List A'!GC78=15,15,IF('Vessel List A'!GC78=16,16,0))))))))))))))))))</f>
        <v xml:space="preserve"> </v>
      </c>
      <c r="CW79" s="154"/>
      <c r="CX79" s="158"/>
      <c r="CY79" s="390" t="str">
        <f t="shared" si="111"/>
        <v/>
      </c>
      <c r="CZ79" s="158"/>
      <c r="DA79" s="137"/>
      <c r="DB79" s="388" t="str">
        <f t="shared" si="112"/>
        <v/>
      </c>
      <c r="DC79" s="157" t="str">
        <f>IF(VALUE(IF('Vessel List A'!GP78=1,1,IF('Vessel List A'!GP78=2,2,IF('Vessel List A'!GP78=3,3,IF('Vessel List A'!GP78=4,4,IF('Vessel List A'!GP78=5,5,IF('Vessel List A'!GP78=6,6,IF('Vessel List A'!GP78=7,7,IF('Vessel List A'!GP78=8,8,IF('Vessel List A'!GP78=9,9,IF('Vessel List A'!GP78=10,10,IF('Vessel List A'!GP78=11,11,IF('Vessel List A'!GP78=12,12,IF('Vessel List A'!GP78=13,13,IF('Vessel List A'!GP78=14,14,IF('Vessel List A'!GP78=15,15,IF('Vessel List A'!GP78=16,16,0)))))))))))))))))=0," ",VALUE(IF('Vessel List A'!GP78=1,1,IF('Vessel List A'!GP78=2,2,IF('Vessel List A'!GP78=3,3,IF('Vessel List A'!GP78=4,4,IF('Vessel List A'!GP78=5,5,IF('Vessel List A'!GP78=6,6,IF('Vessel List A'!GP78=7,7,IF('Vessel List A'!GP78=8,8,IF('Vessel List A'!GP78=9,9,IF('Vessel List A'!GP78=10,10,IF('Vessel List A'!GP78=11,11,IF('Vessel List A'!GP78=12,12,IF('Vessel List A'!GP78=13,13,IF('Vessel List A'!GP78=14,14,IF('Vessel List A'!GP78=15,15,IF('Vessel List A'!GP78=16,16,0))))))))))))))))))</f>
        <v xml:space="preserve"> </v>
      </c>
      <c r="DD79" s="154"/>
      <c r="DE79" s="158"/>
      <c r="DF79" s="390" t="str">
        <f t="shared" si="113"/>
        <v/>
      </c>
      <c r="DG79" s="158"/>
      <c r="DH79" s="137"/>
      <c r="DI79" s="388" t="str">
        <f t="shared" si="114"/>
        <v/>
      </c>
      <c r="DJ79" s="157" t="str">
        <f>IF(VALUE(IF('Vessel List A'!HC78=1,1,IF('Vessel List A'!HC78=2,2,IF('Vessel List A'!HC78=3,3,IF('Vessel List A'!HC78=4,4,IF('Vessel List A'!HC78=5,5,IF('Vessel List A'!HC78=6,6,IF('Vessel List A'!HC78=7,7,IF('Vessel List A'!HC78=8,8,IF('Vessel List A'!HC78=9,9,IF('Vessel List A'!HC78=10,10,IF('Vessel List A'!HC78=11,11,IF('Vessel List A'!HC78=12,12,IF('Vessel List A'!HC78=13,13,IF('Vessel List A'!HC78=14,14,IF('Vessel List A'!HC78=15,15,IF('Vessel List A'!HC78=16,16,0)))))))))))))))))=0," ",VALUE(IF('Vessel List A'!HC78=1,1,IF('Vessel List A'!HC78=2,2,IF('Vessel List A'!HC78=3,3,IF('Vessel List A'!HC78=4,4,IF('Vessel List A'!HC78=5,5,IF('Vessel List A'!HC78=6,6,IF('Vessel List A'!HC78=7,7,IF('Vessel List A'!HC78=8,8,IF('Vessel List A'!HC78=9,9,IF('Vessel List A'!HC78=10,10,IF('Vessel List A'!HC78=11,11,IF('Vessel List A'!HC78=12,12,IF('Vessel List A'!HC78=13,13,IF('Vessel List A'!HC78=14,14,IF('Vessel List A'!HC78=15,15,IF('Vessel List A'!HC78=16,16,0))))))))))))))))))</f>
        <v xml:space="preserve"> </v>
      </c>
      <c r="DK79" s="154"/>
      <c r="DL79" s="158"/>
      <c r="DM79" s="390" t="str">
        <f t="shared" si="115"/>
        <v/>
      </c>
      <c r="DN79" s="158"/>
      <c r="DO79" s="137"/>
      <c r="DP79" s="388" t="str">
        <f t="shared" si="116"/>
        <v/>
      </c>
      <c r="DQ79" s="157" t="str">
        <f>IF(VALUE(IF('Vessel List A'!HP78=1,1,IF('Vessel List A'!HP78=2,2,IF('Vessel List A'!HP78=3,3,IF('Vessel List A'!HP78=4,4,IF('Vessel List A'!HP78=5,5,IF('Vessel List A'!HP78=6,6,IF('Vessel List A'!HP78=7,7,IF('Vessel List A'!HP78=8,8,IF('Vessel List A'!HP78=9,9,IF('Vessel List A'!HP78=10,10,IF('Vessel List A'!HP78=11,11,IF('Vessel List A'!HP78=12,12,IF('Vessel List A'!HP78=13,13,IF('Vessel List A'!HP78=14,14,IF('Vessel List A'!HP78=15,15,IF('Vessel List A'!HP78=16,16,0)))))))))))))))))=0," ",VALUE(IF('Vessel List A'!HP78=1,1,IF('Vessel List A'!HP78=2,2,IF('Vessel List A'!HP78=3,3,IF('Vessel List A'!HP78=4,4,IF('Vessel List A'!HP78=5,5,IF('Vessel List A'!HP78=6,6,IF('Vessel List A'!HP78=7,7,IF('Vessel List A'!HP78=8,8,IF('Vessel List A'!HP78=9,9,IF('Vessel List A'!HP78=10,10,IF('Vessel List A'!HP78=11,11,IF('Vessel List A'!HP78=12,12,IF('Vessel List A'!HP78=13,13,IF('Vessel List A'!HP78=14,14,IF('Vessel List A'!HP78=15,15,IF('Vessel List A'!HP78=16,16,0))))))))))))))))))</f>
        <v xml:space="preserve"> </v>
      </c>
      <c r="DR79" s="154"/>
      <c r="DS79" s="158"/>
      <c r="DT79" s="390" t="str">
        <f t="shared" si="117"/>
        <v/>
      </c>
      <c r="DU79" s="158"/>
      <c r="DV79" s="137"/>
      <c r="DW79" s="388" t="str">
        <f t="shared" si="118"/>
        <v/>
      </c>
      <c r="DX79" s="157" t="str">
        <f>IF(VALUE(IF('Vessel List A'!IC78=1,1,IF('Vessel List A'!IC78=2,2,IF('Vessel List A'!IC78=3,3,IF('Vessel List A'!IC78=4,4,IF('Vessel List A'!IC78=5,5,IF('Vessel List A'!IC78=6,6,IF('Vessel List A'!IC78=7,7,IF('Vessel List A'!IC78=8,8,IF('Vessel List A'!IC78=9,9,IF('Vessel List A'!IC78=10,10,IF('Vessel List A'!IC78=11,11,IF('Vessel List A'!IC78=12,12,IF('Vessel List A'!IC78=13,13,IF('Vessel List A'!IC78=14,14,IF('Vessel List A'!IC78=15,15,IF('Vessel List A'!IC78=16,16,0)))))))))))))))))=0," ",VALUE(IF('Vessel List A'!IC78=1,1,IF('Vessel List A'!IC78=2,2,IF('Vessel List A'!IC78=3,3,IF('Vessel List A'!IC78=4,4,IF('Vessel List A'!IC78=5,5,IF('Vessel List A'!IC78=6,6,IF('Vessel List A'!IC78=7,7,IF('Vessel List A'!IC78=8,8,IF('Vessel List A'!IC78=9,9,IF('Vessel List A'!IC78=10,10,IF('Vessel List A'!IC78=11,11,IF('Vessel List A'!IC78=12,12,IF('Vessel List A'!IC78=13,13,IF('Vessel List A'!IC78=14,14,IF('Vessel List A'!IC78=15,15,IF('Vessel List A'!IC78=16,16,0))))))))))))))))))</f>
        <v xml:space="preserve"> </v>
      </c>
      <c r="DY79" s="154"/>
      <c r="DZ79" s="158"/>
      <c r="EA79" s="390" t="str">
        <f t="shared" si="119"/>
        <v/>
      </c>
      <c r="EB79" s="158"/>
      <c r="EC79" s="137"/>
      <c r="ED79" s="388" t="str">
        <f t="shared" si="120"/>
        <v/>
      </c>
      <c r="EE79" s="157" t="str">
        <f>IF(VALUE(IF('Vessel List A'!IP78=1,1,IF('Vessel List A'!IP78=2,2,IF('Vessel List A'!IP78=3,3,IF('Vessel List A'!IP78=4,4,IF('Vessel List A'!IP78=5,5,IF('Vessel List A'!IP78=6,6,IF('Vessel List A'!IP78=7,7,IF('Vessel List A'!IP78=8,8,IF('Vessel List A'!IP78=9,9,IF('Vessel List A'!IP78=10,10,IF('Vessel List A'!IP78=11,11,IF('Vessel List A'!IP78=12,12,IF('Vessel List A'!IP78=13,13,IF('Vessel List A'!IP78=14,14,IF('Vessel List A'!IP78=15,15,IF('Vessel List A'!IP78=16,16,0)))))))))))))))))=0," ",VALUE(IF('Vessel List A'!IP78=1,1,IF('Vessel List A'!IP78=2,2,IF('Vessel List A'!IP78=3,3,IF('Vessel List A'!IP78=4,4,IF('Vessel List A'!IP78=5,5,IF('Vessel List A'!IP78=6,6,IF('Vessel List A'!IP78=7,7,IF('Vessel List A'!IP78=8,8,IF('Vessel List A'!IP78=9,9,IF('Vessel List A'!IP78=10,10,IF('Vessel List A'!IP78=11,11,IF('Vessel List A'!IP78=12,12,IF('Vessel List A'!IP78=13,13,IF('Vessel List A'!IP78=14,14,IF('Vessel List A'!IP78=15,15,IF('Vessel List A'!IP78=16,16,0))))))))))))))))))</f>
        <v xml:space="preserve"> </v>
      </c>
      <c r="EF79" s="154"/>
      <c r="EG79" s="158"/>
      <c r="EH79" s="390" t="str">
        <f t="shared" si="121"/>
        <v/>
      </c>
      <c r="EI79" s="158"/>
      <c r="EJ79" s="137"/>
      <c r="EK79" s="397" t="str">
        <f t="shared" si="122"/>
        <v/>
      </c>
      <c r="EL79" s="144"/>
      <c r="EM79" s="157" t="str">
        <f>IF(VALUE(IF('Vessel List B'!C78=1,1,IF('Vessel List B'!C78=2,2,IF('Vessel List B'!C78=3,3,IF('Vessel List B'!C78=4,4,IF('Vessel List B'!C78=5,5,IF('Vessel List B'!C78=6,6,IF('Vessel List B'!C78=7,7,IF('Vessel List B'!C78=8,8,IF('Vessel List B'!C78=9,9,IF('Vessel List B'!C78=10,10,IF('Vessel List B'!C78=11,11,IF('Vessel List B'!C78=12,12,IF('Vessel List B'!C78=13,13,IF('Vessel List B'!C78=14,14,IF('Vessel List B'!C78=15,15,IF('Vessel List B'!C78=16,16,0)))))))))))))))))=0," ",VALUE(IF('Vessel List B'!C78=1,1,IF('Vessel List B'!C78=2,2,IF('Vessel List B'!C78=3,3,IF('Vessel List B'!C78=4,4,IF('Vessel List B'!C78=5,5,IF('Vessel List B'!C78=6,6,IF('Vessel List B'!C78=7,7,IF('Vessel List B'!C78=8,8,IF('Vessel List B'!C78=9,9,IF('Vessel List B'!C78=10,10,IF('Vessel List B'!C78=11,11,IF('Vessel List B'!C78=12,12,IF('Vessel List B'!C78=13,13,IF('Vessel List B'!C78=14,14,IF('Vessel List B'!C78=15,15,IF('Vessel List B'!C78=16,16,0))))))))))))))))))</f>
        <v xml:space="preserve"> </v>
      </c>
      <c r="EN79" s="154"/>
      <c r="EO79" s="158"/>
      <c r="EP79" s="390" t="str">
        <f t="shared" si="123"/>
        <v/>
      </c>
      <c r="EQ79" s="158"/>
      <c r="ER79" s="137"/>
      <c r="ES79" s="388" t="str">
        <f t="shared" si="124"/>
        <v/>
      </c>
      <c r="ET79" s="157" t="str">
        <f>IF(VALUE(IF('Vessel List B'!P78=1,1,IF('Vessel List B'!P78=2,2,IF('Vessel List B'!P78=3,3,IF('Vessel List B'!P78=4,4,IF('Vessel List B'!P78=5,5,IF('Vessel List B'!P78=6,6,IF('Vessel List B'!P78=7,7,IF('Vessel List B'!P78=8,8,IF('Vessel List B'!P78=9,9,IF('Vessel List B'!P78=10,10,IF('Vessel List B'!P78=11,11,IF('Vessel List B'!P78=12,12,IF('Vessel List B'!P78=13,13,IF('Vessel List B'!P78=14,14,IF('Vessel List B'!P78=15,15,IF('Vessel List B'!P78=16,16,0)))))))))))))))))=0," ",VALUE(IF('Vessel List B'!P78=1,1,IF('Vessel List B'!P78=2,2,IF('Vessel List B'!P78=3,3,IF('Vessel List B'!P78=4,4,IF('Vessel List B'!P78=5,5,IF('Vessel List B'!P78=6,6,IF('Vessel List B'!P78=7,7,IF('Vessel List B'!P78=8,8,IF('Vessel List B'!P78=9,9,IF('Vessel List B'!P78=10,10,IF('Vessel List B'!P78=11,11,IF('Vessel List B'!P78=12,12,IF('Vessel List B'!P78=13,13,IF('Vessel List B'!P78=14,14,IF('Vessel List B'!P78=15,15,IF('Vessel List B'!P78=16,16,0))))))))))))))))))</f>
        <v xml:space="preserve"> </v>
      </c>
      <c r="EU79" s="154"/>
      <c r="EV79" s="158"/>
      <c r="EW79" s="390" t="str">
        <f t="shared" si="125"/>
        <v/>
      </c>
      <c r="EX79" s="158"/>
      <c r="EY79" s="137"/>
      <c r="EZ79" s="388" t="str">
        <f t="shared" si="126"/>
        <v/>
      </c>
      <c r="FA79" s="157" t="str">
        <f>IF(VALUE(IF('Vessel List B'!AC78=1,1,IF('Vessel List B'!AC78=2,2,IF('Vessel List B'!AC78=3,3,IF('Vessel List B'!AC78=4,4,IF('Vessel List B'!AC78=5,5,IF('Vessel List B'!AC78=6,6,IF('Vessel List B'!AC78=7,7,IF('Vessel List B'!AC78=8,8,IF('Vessel List B'!AC78=9,9,IF('Vessel List B'!AC78=10,10,IF('Vessel List B'!AC78=11,11,IF('Vessel List B'!AC78=12,12,IF('Vessel List B'!AC78=13,13,IF('Vessel List B'!AC78=14,14,IF('Vessel List B'!AC78=15,15,IF('Vessel List B'!AC78=16,16,0)))))))))))))))))=0," ",VALUE(IF('Vessel List B'!AC78=1,1,IF('Vessel List B'!AC78=2,2,IF('Vessel List B'!AC78=3,3,IF('Vessel List B'!AC78=4,4,IF('Vessel List B'!AC78=5,5,IF('Vessel List B'!AC78=6,6,IF('Vessel List B'!AC78=7,7,IF('Vessel List B'!AC78=8,8,IF('Vessel List B'!AC78=9,9,IF('Vessel List B'!AC78=10,10,IF('Vessel List B'!AC78=11,11,IF('Vessel List B'!AC78=12,12,IF('Vessel List B'!AC78=13,13,IF('Vessel List B'!AC78=14,14,IF('Vessel List B'!AC78=15,15,IF('Vessel List B'!AC78=16,16,0))))))))))))))))))</f>
        <v xml:space="preserve"> </v>
      </c>
      <c r="FB79" s="154"/>
      <c r="FC79" s="158"/>
      <c r="FD79" s="390" t="str">
        <f t="shared" si="127"/>
        <v/>
      </c>
      <c r="FE79" s="158"/>
      <c r="FF79" s="137"/>
      <c r="FG79" s="388" t="str">
        <f t="shared" si="128"/>
        <v/>
      </c>
      <c r="FH79" s="157" t="str">
        <f>IF(VALUE(IF('Vessel List B'!AP78=1,1,IF('Vessel List B'!AP78=2,2,IF('Vessel List B'!AP78=3,3,IF('Vessel List B'!AP78=4,4,IF('Vessel List B'!AP78=5,5,IF('Vessel List B'!AP78=6,6,IF('Vessel List B'!AP78=7,7,IF('Vessel List B'!AP78=8,8,IF('Vessel List B'!AP78=9,9,IF('Vessel List B'!AP78=10,10,IF('Vessel List B'!AP78=11,11,IF('Vessel List B'!AP78=12,12,IF('Vessel List B'!AP78=13,13,IF('Vessel List B'!AP78=14,14,IF('Vessel List B'!AP78=15,15,IF('Vessel List B'!AP78=16,16,0)))))))))))))))))=0," ",VALUE(IF('Vessel List B'!AP78=1,1,IF('Vessel List B'!AP78=2,2,IF('Vessel List B'!AP78=3,3,IF('Vessel List B'!AP78=4,4,IF('Vessel List B'!AP78=5,5,IF('Vessel List B'!AP78=6,6,IF('Vessel List B'!AP78=7,7,IF('Vessel List B'!AP78=8,8,IF('Vessel List B'!AP78=9,9,IF('Vessel List B'!AP78=10,10,IF('Vessel List B'!AP78=11,11,IF('Vessel List B'!AP78=12,12,IF('Vessel List B'!AP78=13,13,IF('Vessel List B'!AP78=14,14,IF('Vessel List B'!AP78=15,15,IF('Vessel List B'!AP78=16,16,0))))))))))))))))))</f>
        <v xml:space="preserve"> </v>
      </c>
      <c r="FI79" s="154"/>
      <c r="FJ79" s="158"/>
      <c r="FK79" s="390" t="str">
        <f t="shared" si="129"/>
        <v/>
      </c>
      <c r="FL79" s="158"/>
      <c r="FM79" s="137"/>
      <c r="FN79" s="388" t="str">
        <f t="shared" si="130"/>
        <v/>
      </c>
      <c r="FO79" s="157" t="str">
        <f>IF(VALUE(IF('Vessel List B'!BC78=1,1,IF('Vessel List B'!BC78=2,2,IF('Vessel List B'!BC78=3,3,IF('Vessel List B'!BC78=4,4,IF('Vessel List B'!BC78=5,5,IF('Vessel List B'!BC78=6,6,IF('Vessel List B'!BC78=7,7,IF('Vessel List B'!BC78=8,8,IF('Vessel List B'!BC78=9,9,IF('Vessel List B'!BC78=10,10,IF('Vessel List B'!BC78=11,11,IF('Vessel List B'!BC78=12,12,IF('Vessel List B'!BC78=13,13,IF('Vessel List B'!BC78=14,14,IF('Vessel List B'!BC78=15,15,IF('Vessel List B'!BC78=16,16,0)))))))))))))))))=0," ",VALUE(IF('Vessel List B'!BC78=1,1,IF('Vessel List B'!BC78=2,2,IF('Vessel List B'!BC78=3,3,IF('Vessel List B'!BC78=4,4,IF('Vessel List B'!BC78=5,5,IF('Vessel List B'!BC78=6,6,IF('Vessel List B'!BC78=7,7,IF('Vessel List B'!BC78=8,8,IF('Vessel List B'!BC78=9,9,IF('Vessel List B'!BC78=10,10,IF('Vessel List B'!BC78=11,11,IF('Vessel List B'!BC78=12,12,IF('Vessel List B'!BC78=13,13,IF('Vessel List B'!BC78=14,14,IF('Vessel List B'!BC78=15,15,IF('Vessel List B'!BC78=16,16,0))))))))))))))))))</f>
        <v xml:space="preserve"> </v>
      </c>
      <c r="FP79" s="154"/>
      <c r="FQ79" s="158"/>
      <c r="FR79" s="390" t="str">
        <f t="shared" si="131"/>
        <v/>
      </c>
      <c r="FS79" s="158"/>
      <c r="FT79" s="137"/>
      <c r="FU79" s="388" t="str">
        <f t="shared" si="132"/>
        <v/>
      </c>
      <c r="FV79" s="157" t="str">
        <f>IF(VALUE(IF('Vessel List B'!BP78=1,1,IF('Vessel List B'!BP78=2,2,IF('Vessel List B'!BP78=3,3,IF('Vessel List B'!BP78=4,4,IF('Vessel List B'!BP78=5,5,IF('Vessel List B'!BP78=6,6,IF('Vessel List B'!BP78=7,7,IF('Vessel List B'!BP78=8,8,IF('Vessel List B'!BP78=9,9,IF('Vessel List B'!BP78=10,10,IF('Vessel List B'!BP78=11,11,IF('Vessel List B'!BP78=12,12,IF('Vessel List B'!BP78=13,13,IF('Vessel List B'!BP78=14,14,IF('Vessel List B'!BP78=15,15,IF('Vessel List B'!BP78=16,16,0)))))))))))))))))=0," ",VALUE(IF('Vessel List B'!BP78=1,1,IF('Vessel List B'!BP78=2,2,IF('Vessel List B'!BP78=3,3,IF('Vessel List B'!BP78=4,4,IF('Vessel List B'!BP78=5,5,IF('Vessel List B'!BP78=6,6,IF('Vessel List B'!BP78=7,7,IF('Vessel List B'!BP78=8,8,IF('Vessel List B'!BP78=9,9,IF('Vessel List B'!BP78=10,10,IF('Vessel List B'!BP78=11,11,IF('Vessel List B'!BP78=12,12,IF('Vessel List B'!BP78=13,13,IF('Vessel List B'!BP78=14,14,IF('Vessel List B'!BP78=15,15,IF('Vessel List B'!BP78=16,16,0))))))))))))))))))</f>
        <v xml:space="preserve"> </v>
      </c>
      <c r="FW79" s="154"/>
      <c r="FX79" s="158"/>
      <c r="FY79" s="390" t="str">
        <f t="shared" si="133"/>
        <v/>
      </c>
      <c r="FZ79" s="158"/>
      <c r="GA79" s="137"/>
      <c r="GB79" s="388" t="str">
        <f t="shared" si="134"/>
        <v/>
      </c>
      <c r="GC79" s="157" t="str">
        <f>IF(VALUE(IF('Vessel List B'!CC78=1,1,IF('Vessel List B'!CC78=2,2,IF('Vessel List B'!CC78=3,3,IF('Vessel List B'!CC78=4,4,IF('Vessel List B'!CC78=5,5,IF('Vessel List B'!CC78=6,6,IF('Vessel List B'!CC78=7,7,IF('Vessel List B'!CC78=8,8,IF('Vessel List B'!CC78=9,9,IF('Vessel List B'!CC78=10,10,IF('Vessel List B'!CC78=11,11,IF('Vessel List B'!CC78=12,12,IF('Vessel List B'!CC78=13,13,IF('Vessel List B'!CC78=14,14,IF('Vessel List B'!CC78=15,15,IF('Vessel List B'!CC78=16,16,0)))))))))))))))))=0," ",VALUE(IF('Vessel List B'!CC78=1,1,IF('Vessel List B'!CC78=2,2,IF('Vessel List B'!CC78=3,3,IF('Vessel List B'!CC78=4,4,IF('Vessel List B'!CC78=5,5,IF('Vessel List B'!CC78=6,6,IF('Vessel List B'!CC78=7,7,IF('Vessel List B'!CC78=8,8,IF('Vessel List B'!CC78=9,9,IF('Vessel List B'!CC78=10,10,IF('Vessel List B'!CC78=11,11,IF('Vessel List B'!CC78=12,12,IF('Vessel List B'!CC78=13,13,IF('Vessel List B'!CC78=14,14,IF('Vessel List B'!CC78=15,15,IF('Vessel List B'!CC78=16,16,0))))))))))))))))))</f>
        <v xml:space="preserve"> </v>
      </c>
      <c r="GD79" s="154"/>
      <c r="GE79" s="158"/>
      <c r="GF79" s="390" t="str">
        <f t="shared" si="135"/>
        <v/>
      </c>
      <c r="GG79" s="158"/>
      <c r="GH79" s="137"/>
      <c r="GI79" s="388" t="str">
        <f t="shared" si="136"/>
        <v/>
      </c>
      <c r="GJ79" s="157" t="str">
        <f>IF(VALUE(IF('Vessel List B'!CP78=1,1,IF('Vessel List B'!CP78=2,2,IF('Vessel List B'!CP78=3,3,IF('Vessel List B'!CP78=4,4,IF('Vessel List B'!CP78=5,5,IF('Vessel List B'!CP78=6,6,IF('Vessel List B'!CP78=7,7,IF('Vessel List B'!CP78=8,8,IF('Vessel List B'!CP78=9,9,IF('Vessel List B'!CP78=10,10,IF('Vessel List B'!CP78=11,11,IF('Vessel List B'!CP78=12,12,IF('Vessel List B'!CP78=13,13,IF('Vessel List B'!CP78=14,14,IF('Vessel List B'!CP78=15,15,IF('Vessel List B'!CP78=16,16,0)))))))))))))))))=0," ",VALUE(IF('Vessel List B'!CP78=1,1,IF('Vessel List B'!CP78=2,2,IF('Vessel List B'!CP78=3,3,IF('Vessel List B'!CP78=4,4,IF('Vessel List B'!CP78=5,5,IF('Vessel List B'!CP78=6,6,IF('Vessel List B'!CP78=7,7,IF('Vessel List B'!CP78=8,8,IF('Vessel List B'!CP78=9,9,IF('Vessel List B'!CP78=10,10,IF('Vessel List B'!CP78=11,11,IF('Vessel List B'!CP78=12,12,IF('Vessel List B'!CP78=13,13,IF('Vessel List B'!CP78=14,14,IF('Vessel List B'!CP78=15,15,IF('Vessel List B'!CP78=16,16,0))))))))))))))))))</f>
        <v xml:space="preserve"> </v>
      </c>
      <c r="GK79" s="154"/>
      <c r="GL79" s="158"/>
      <c r="GM79" s="390" t="str">
        <f t="shared" si="137"/>
        <v/>
      </c>
      <c r="GN79" s="158"/>
      <c r="GO79" s="137"/>
      <c r="GP79" s="388" t="str">
        <f t="shared" si="138"/>
        <v/>
      </c>
      <c r="GQ79" s="157" t="str">
        <f>IF(VALUE(IF('Vessel List B'!DC78=1,1,IF('Vessel List B'!DC78=2,2,IF('Vessel List B'!DC78=3,3,IF('Vessel List B'!DC78=4,4,IF('Vessel List B'!DC78=5,5,IF('Vessel List B'!DC78=6,6,IF('Vessel List B'!DC78=7,7,IF('Vessel List B'!DC78=8,8,IF('Vessel List B'!DC78=9,9,IF('Vessel List B'!DC78=10,10,IF('Vessel List B'!DC78=11,11,IF('Vessel List B'!DC78=12,12,IF('Vessel List B'!DC78=13,13,IF('Vessel List B'!DC78=14,14,IF('Vessel List B'!DC78=15,15,IF('Vessel List B'!DC78=16,16,0)))))))))))))))))=0," ",VALUE(IF('Vessel List B'!DC78=1,1,IF('Vessel List B'!DC78=2,2,IF('Vessel List B'!DC78=3,3,IF('Vessel List B'!DC78=4,4,IF('Vessel List B'!DC78=5,5,IF('Vessel List B'!DC78=6,6,IF('Vessel List B'!DC78=7,7,IF('Vessel List B'!DC78=8,8,IF('Vessel List B'!DC78=9,9,IF('Vessel List B'!DC78=10,10,IF('Vessel List B'!DC78=11,11,IF('Vessel List B'!DC78=12,12,IF('Vessel List B'!DC78=13,13,IF('Vessel List B'!DC78=14,14,IF('Vessel List B'!DC78=15,15,IF('Vessel List B'!DC78=16,16,0))))))))))))))))))</f>
        <v xml:space="preserve"> </v>
      </c>
      <c r="GR79" s="154"/>
      <c r="GS79" s="158"/>
      <c r="GT79" s="390" t="str">
        <f t="shared" si="139"/>
        <v/>
      </c>
      <c r="GU79" s="158"/>
      <c r="GV79" s="137"/>
      <c r="GW79" s="388" t="str">
        <f t="shared" si="140"/>
        <v/>
      </c>
      <c r="GX79" s="157" t="str">
        <f>IF(VALUE(IF('Vessel List B'!DP78=1,1,IF('Vessel List B'!DP78=2,2,IF('Vessel List B'!DP78=3,3,IF('Vessel List B'!DP78=4,4,IF('Vessel List B'!DP78=5,5,IF('Vessel List B'!DP78=6,6,IF('Vessel List B'!DP78=7,7,IF('Vessel List B'!DP78=8,8,IF('Vessel List B'!DP78=9,9,IF('Vessel List B'!DP78=10,10,IF('Vessel List B'!DP78=11,11,IF('Vessel List B'!DP78=12,12,IF('Vessel List B'!DP78=13,13,IF('Vessel List B'!DP78=14,14,IF('Vessel List B'!DP78=15,15,IF('Vessel List B'!DP78=16,16,0)))))))))))))))))=0," ",VALUE(IF('Vessel List B'!DP78=1,1,IF('Vessel List B'!DP78=2,2,IF('Vessel List B'!DP78=3,3,IF('Vessel List B'!DP78=4,4,IF('Vessel List B'!DP78=5,5,IF('Vessel List B'!DP78=6,6,IF('Vessel List B'!DP78=7,7,IF('Vessel List B'!DP78=8,8,IF('Vessel List B'!DP78=9,9,IF('Vessel List B'!DP78=10,10,IF('Vessel List B'!DP78=11,11,IF('Vessel List B'!DP78=12,12,IF('Vessel List B'!DP78=13,13,IF('Vessel List B'!DP78=14,14,IF('Vessel List B'!DP78=15,15,IF('Vessel List B'!DP78=16,16,0))))))))))))))))))</f>
        <v xml:space="preserve"> </v>
      </c>
      <c r="GY79" s="154"/>
      <c r="GZ79" s="158"/>
      <c r="HA79" s="390" t="str">
        <f t="shared" si="141"/>
        <v/>
      </c>
      <c r="HB79" s="158"/>
      <c r="HC79" s="137"/>
      <c r="HD79" s="388" t="str">
        <f t="shared" si="142"/>
        <v/>
      </c>
      <c r="HE79" s="157" t="str">
        <f>IF(VALUE(IF('Vessel List B'!EC78=1,1,IF('Vessel List B'!EC78=2,2,IF('Vessel List B'!EC78=3,3,IF('Vessel List B'!EC78=4,4,IF('Vessel List B'!EC78=5,5,IF('Vessel List B'!EC78=6,6,IF('Vessel List B'!EC78=7,7,IF('Vessel List B'!EC78=8,8,IF('Vessel List B'!EC78=9,9,IF('Vessel List B'!EC78=10,10,IF('Vessel List B'!EC78=11,11,IF('Vessel List B'!EC78=12,12,IF('Vessel List B'!EC78=13,13,IF('Vessel List B'!EC78=14,14,IF('Vessel List B'!EC78=15,15,IF('Vessel List B'!EC78=16,16,0)))))))))))))))))=0," ",VALUE(IF('Vessel List B'!EC78=1,1,IF('Vessel List B'!EC78=2,2,IF('Vessel List B'!EC78=3,3,IF('Vessel List B'!EC78=4,4,IF('Vessel List B'!EC78=5,5,IF('Vessel List B'!EC78=6,6,IF('Vessel List B'!EC78=7,7,IF('Vessel List B'!EC78=8,8,IF('Vessel List B'!EC78=9,9,IF('Vessel List B'!EC78=10,10,IF('Vessel List B'!EC78=11,11,IF('Vessel List B'!EC78=12,12,IF('Vessel List B'!EC78=13,13,IF('Vessel List B'!EC78=14,14,IF('Vessel List B'!EC78=15,15,IF('Vessel List B'!EC78=16,16,0))))))))))))))))))</f>
        <v xml:space="preserve"> </v>
      </c>
      <c r="HF79" s="154"/>
      <c r="HG79" s="158"/>
      <c r="HH79" s="390" t="str">
        <f t="shared" si="143"/>
        <v/>
      </c>
      <c r="HI79" s="158"/>
      <c r="HJ79" s="137"/>
      <c r="HK79" s="388" t="str">
        <f t="shared" si="144"/>
        <v/>
      </c>
      <c r="HL79" s="157" t="str">
        <f>IF(VALUE(IF('Vessel List B'!EP78=1,1,IF('Vessel List B'!EP78=2,2,IF('Vessel List B'!EP78=3,3,IF('Vessel List B'!EP78=4,4,IF('Vessel List B'!EP78=5,5,IF('Vessel List B'!EP78=6,6,IF('Vessel List B'!EP78=7,7,IF('Vessel List B'!EP78=8,8,IF('Vessel List B'!EP78=9,9,IF('Vessel List B'!EP78=10,10,IF('Vessel List B'!EP78=11,11,IF('Vessel List B'!EP78=12,12,IF('Vessel List B'!EP78=13,13,IF('Vessel List B'!EP78=14,14,IF('Vessel List B'!EP78=15,15,IF('Vessel List B'!EP78=16,16,0)))))))))))))))))=0," ",VALUE(IF('Vessel List B'!EP78=1,1,IF('Vessel List B'!EP78=2,2,IF('Vessel List B'!EP78=3,3,IF('Vessel List B'!EP78=4,4,IF('Vessel List B'!EP78=5,5,IF('Vessel List B'!EP78=6,6,IF('Vessel List B'!EP78=7,7,IF('Vessel List B'!EP78=8,8,IF('Vessel List B'!EP78=9,9,IF('Vessel List B'!EP78=10,10,IF('Vessel List B'!EP78=11,11,IF('Vessel List B'!EP78=12,12,IF('Vessel List B'!EP78=13,13,IF('Vessel List B'!EP78=14,14,IF('Vessel List B'!EP78=15,15,IF('Vessel List B'!EP78=16,16,0))))))))))))))))))</f>
        <v xml:space="preserve"> </v>
      </c>
      <c r="HM79" s="154"/>
      <c r="HN79" s="158"/>
      <c r="HO79" s="390" t="str">
        <f t="shared" si="145"/>
        <v/>
      </c>
      <c r="HP79" s="158"/>
      <c r="HQ79" s="137"/>
      <c r="HR79" s="388" t="str">
        <f t="shared" si="146"/>
        <v/>
      </c>
      <c r="HS79" s="157" t="str">
        <f>IF(VALUE(IF('Vessel List B'!FC78=1,1,IF('Vessel List B'!FC78=2,2,IF('Vessel List B'!FC78=3,3,IF('Vessel List B'!FC78=4,4,IF('Vessel List B'!FC78=5,5,IF('Vessel List B'!FC78=6,6,IF('Vessel List B'!FC78=7,7,IF('Vessel List B'!FC78=8,8,IF('Vessel List B'!FC78=9,9,IF('Vessel List B'!FC78=10,10,IF('Vessel List B'!FC78=11,11,IF('Vessel List B'!FC78=12,12,IF('Vessel List B'!FC78=13,13,IF('Vessel List B'!FC78=14,14,IF('Vessel List B'!FC78=15,15,IF('Vessel List B'!FC78=16,16,0)))))))))))))))))=0," ",VALUE(IF('Vessel List B'!FC78=1,1,IF('Vessel List B'!FC78=2,2,IF('Vessel List B'!FC78=3,3,IF('Vessel List B'!FC78=4,4,IF('Vessel List B'!FC78=5,5,IF('Vessel List B'!FC78=6,6,IF('Vessel List B'!FC78=7,7,IF('Vessel List B'!FC78=8,8,IF('Vessel List B'!FC78=9,9,IF('Vessel List B'!FC78=10,10,IF('Vessel List B'!FC78=11,11,IF('Vessel List B'!FC78=12,12,IF('Vessel List B'!FC78=13,13,IF('Vessel List B'!FC78=14,14,IF('Vessel List B'!FC78=15,15,IF('Vessel List B'!FC78=16,16,0))))))))))))))))))</f>
        <v xml:space="preserve"> </v>
      </c>
      <c r="HT79" s="154"/>
      <c r="HU79" s="158"/>
      <c r="HV79" s="390" t="str">
        <f t="shared" si="147"/>
        <v/>
      </c>
      <c r="HW79" s="158"/>
      <c r="HX79" s="137"/>
      <c r="HY79" s="388" t="str">
        <f t="shared" si="148"/>
        <v/>
      </c>
      <c r="HZ79" s="157" t="str">
        <f>IF(VALUE(IF('Vessel List B'!FP78=1,1,IF('Vessel List B'!FP78=2,2,IF('Vessel List B'!FP78=3,3,IF('Vessel List B'!FP78=4,4,IF('Vessel List B'!FP78=5,5,IF('Vessel List B'!FP78=6,6,IF('Vessel List B'!FP78=7,7,IF('Vessel List B'!FP78=8,8,IF('Vessel List B'!FP78=9,9,IF('Vessel List B'!FP78=10,10,IF('Vessel List B'!FP78=11,11,IF('Vessel List B'!FP78=12,12,IF('Vessel List B'!FP78=13,13,IF('Vessel List B'!FP78=14,14,IF('Vessel List B'!FP78=15,15,IF('Vessel List B'!FP78=16,16,0)))))))))))))))))=0," ",VALUE(IF('Vessel List B'!FP78=1,1,IF('Vessel List B'!FP78=2,2,IF('Vessel List B'!FP78=3,3,IF('Vessel List B'!FP78=4,4,IF('Vessel List B'!FP78=5,5,IF('Vessel List B'!FP78=6,6,IF('Vessel List B'!FP78=7,7,IF('Vessel List B'!FP78=8,8,IF('Vessel List B'!FP78=9,9,IF('Vessel List B'!FP78=10,10,IF('Vessel List B'!FP78=11,11,IF('Vessel List B'!FP78=12,12,IF('Vessel List B'!FP78=13,13,IF('Vessel List B'!FP78=14,14,IF('Vessel List B'!FP78=15,15,IF('Vessel List B'!FP78=16,16,0))))))))))))))))))</f>
        <v xml:space="preserve"> </v>
      </c>
      <c r="IA79" s="154"/>
      <c r="IB79" s="158"/>
      <c r="IC79" s="390" t="str">
        <f t="shared" si="149"/>
        <v/>
      </c>
      <c r="ID79" s="158"/>
      <c r="IE79" s="137"/>
      <c r="IF79" s="388" t="str">
        <f t="shared" si="150"/>
        <v/>
      </c>
      <c r="IG79" s="157" t="str">
        <f>IF(VALUE(IF('Vessel List B'!GC78=1,1,IF('Vessel List B'!GC78=2,2,IF('Vessel List B'!GC78=3,3,IF('Vessel List B'!GC78=4,4,IF('Vessel List B'!GC78=5,5,IF('Vessel List B'!GC78=6,6,IF('Vessel List B'!GC78=7,7,IF('Vessel List B'!GC78=8,8,IF('Vessel List B'!GC78=9,9,IF('Vessel List B'!GC78=10,10,IF('Vessel List B'!GC78=11,11,IF('Vessel List B'!GC78=12,12,IF('Vessel List B'!GC78=13,13,IF('Vessel List B'!GC78=14,14,IF('Vessel List B'!GC78=15,15,IF('Vessel List B'!GC78=16,16,0)))))))))))))))))=0," ",VALUE(IF('Vessel List B'!GC78=1,1,IF('Vessel List B'!GC78=2,2,IF('Vessel List B'!GC78=3,3,IF('Vessel List B'!GC78=4,4,IF('Vessel List B'!GC78=5,5,IF('Vessel List B'!GC78=6,6,IF('Vessel List B'!GC78=7,7,IF('Vessel List B'!GC78=8,8,IF('Vessel List B'!GC78=9,9,IF('Vessel List B'!GC78=10,10,IF('Vessel List B'!GC78=11,11,IF('Vessel List B'!GC78=12,12,IF('Vessel List B'!GC78=13,13,IF('Vessel List B'!GC78=14,14,IF('Vessel List B'!GC78=15,15,IF('Vessel List B'!GC78=16,16,0))))))))))))))))))</f>
        <v xml:space="preserve"> </v>
      </c>
      <c r="IH79" s="154"/>
      <c r="II79" s="158"/>
      <c r="IJ79" s="390" t="str">
        <f t="shared" si="151"/>
        <v/>
      </c>
      <c r="IK79" s="158"/>
      <c r="IL79" s="137"/>
      <c r="IM79" s="388" t="str">
        <f t="shared" si="152"/>
        <v/>
      </c>
      <c r="IN79" s="157" t="str">
        <f>IF(VALUE(IF('Vessel List B'!GP78=1,1,IF('Vessel List B'!GP78=2,2,IF('Vessel List B'!GP78=3,3,IF('Vessel List B'!GP78=4,4,IF('Vessel List B'!GP78=5,5,IF('Vessel List B'!GP78=6,6,IF('Vessel List B'!GP78=7,7,IF('Vessel List B'!GP78=8,8,IF('Vessel List B'!GP78=9,9,IF('Vessel List B'!GP78=10,10,IF('Vessel List B'!GP78=11,11,IF('Vessel List B'!GP78=12,12,IF('Vessel List B'!GP78=13,13,IF('Vessel List B'!GP78=14,14,IF('Vessel List B'!GP78=15,15,IF('Vessel List B'!GP78=16,16,0)))))))))))))))))=0," ",VALUE(IF('Vessel List B'!GP78=1,1,IF('Vessel List B'!GP78=2,2,IF('Vessel List B'!GP78=3,3,IF('Vessel List B'!GP78=4,4,IF('Vessel List B'!GP78=5,5,IF('Vessel List B'!GP78=6,6,IF('Vessel List B'!GP78=7,7,IF('Vessel List B'!GP78=8,8,IF('Vessel List B'!GP78=9,9,IF('Vessel List B'!GP78=10,10,IF('Vessel List B'!GP78=11,11,IF('Vessel List B'!GP78=12,12,IF('Vessel List B'!GP78=13,13,IF('Vessel List B'!GP78=14,14,IF('Vessel List B'!GP78=15,15,IF('Vessel List B'!GP78=16,16,0))))))))))))))))))</f>
        <v xml:space="preserve"> </v>
      </c>
      <c r="IO79" s="154"/>
      <c r="IP79" s="158"/>
      <c r="IQ79" s="390" t="str">
        <f t="shared" si="153"/>
        <v/>
      </c>
      <c r="IR79" s="158"/>
      <c r="IS79" s="137"/>
      <c r="IT79" s="388" t="str">
        <f t="shared" si="154"/>
        <v/>
      </c>
      <c r="IU79" s="157" t="str">
        <f>IF(VALUE(IF('Vessel List B'!HC78=1,1,IF('Vessel List B'!HC78=2,2,IF('Vessel List B'!HC78=3,3,IF('Vessel List B'!HC78=4,4,IF('Vessel List B'!HC78=5,5,IF('Vessel List B'!HC78=6,6,IF('Vessel List B'!HC78=7,7,IF('Vessel List B'!HC78=8,8,IF('Vessel List B'!HC78=9,9,IF('Vessel List B'!HC78=10,10,IF('Vessel List B'!HC78=11,11,IF('Vessel List B'!HC78=12,12,IF('Vessel List B'!HC78=13,13,IF('Vessel List B'!HC78=14,14,IF('Vessel List B'!HC78=15,15,IF('Vessel List B'!HC78=16,16,0)))))))))))))))))=0," ",VALUE(IF('Vessel List B'!HC78=1,1,IF('Vessel List B'!HC78=2,2,IF('Vessel List B'!HC78=3,3,IF('Vessel List B'!HC78=4,4,IF('Vessel List B'!HC78=5,5,IF('Vessel List B'!HC78=6,6,IF('Vessel List B'!HC78=7,7,IF('Vessel List B'!HC78=8,8,IF('Vessel List B'!HC78=9,9,IF('Vessel List B'!HC78=10,10,IF('Vessel List B'!HC78=11,11,IF('Vessel List B'!HC78=12,12,IF('Vessel List B'!HC78=13,13,IF('Vessel List B'!HC78=14,14,IF('Vessel List B'!HC78=15,15,IF('Vessel List B'!HC78=16,16,0))))))))))))))))))</f>
        <v xml:space="preserve"> </v>
      </c>
      <c r="IV79" s="154"/>
      <c r="IW79" s="158"/>
      <c r="IX79" s="390" t="str">
        <f t="shared" si="155"/>
        <v/>
      </c>
      <c r="IY79" s="158"/>
      <c r="IZ79" s="137"/>
      <c r="JA79" s="388" t="str">
        <f t="shared" si="156"/>
        <v/>
      </c>
      <c r="JB79" s="157" t="str">
        <f>IF(VALUE(IF('Vessel List B'!HP78=1,1,IF('Vessel List B'!HP78=2,2,IF('Vessel List B'!HP78=3,3,IF('Vessel List B'!HP78=4,4,IF('Vessel List B'!HP78=5,5,IF('Vessel List B'!HP78=6,6,IF('Vessel List B'!HP78=7,7,IF('Vessel List B'!HP78=8,8,IF('Vessel List B'!HP78=9,9,IF('Vessel List B'!HP78=10,10,IF('Vessel List B'!HP78=11,11,IF('Vessel List B'!HP78=12,12,IF('Vessel List B'!HP78=13,13,IF('Vessel List B'!HP78=14,14,IF('Vessel List B'!HP78=15,15,IF('Vessel List B'!HP78=16,16,0)))))))))))))))))=0," ",VALUE(IF('Vessel List B'!HP78=1,1,IF('Vessel List B'!HP78=2,2,IF('Vessel List B'!HP78=3,3,IF('Vessel List B'!HP78=4,4,IF('Vessel List B'!HP78=5,5,IF('Vessel List B'!HP78=6,6,IF('Vessel List B'!HP78=7,7,IF('Vessel List B'!HP78=8,8,IF('Vessel List B'!HP78=9,9,IF('Vessel List B'!HP78=10,10,IF('Vessel List B'!HP78=11,11,IF('Vessel List B'!HP78=12,12,IF('Vessel List B'!HP78=13,13,IF('Vessel List B'!HP78=14,14,IF('Vessel List B'!HP78=15,15,IF('Vessel List B'!HP78=16,16,0))))))))))))))))))</f>
        <v xml:space="preserve"> </v>
      </c>
      <c r="JC79" s="154"/>
      <c r="JD79" s="158"/>
      <c r="JE79" s="390" t="str">
        <f t="shared" si="157"/>
        <v/>
      </c>
      <c r="JF79" s="158"/>
      <c r="JG79" s="137"/>
      <c r="JH79" s="388" t="str">
        <f t="shared" si="158"/>
        <v/>
      </c>
      <c r="JI79" s="157" t="str">
        <f>IF(VALUE(IF('Vessel List B'!IC78=1,1,IF('Vessel List B'!IC78=2,2,IF('Vessel List B'!IC78=3,3,IF('Vessel List B'!IC78=4,4,IF('Vessel List B'!IC78=5,5,IF('Vessel List B'!IC78=6,6,IF('Vessel List B'!IC78=7,7,IF('Vessel List B'!IC78=8,8,IF('Vessel List B'!IC78=9,9,IF('Vessel List B'!IC78=10,10,IF('Vessel List B'!IC78=11,11,IF('Vessel List B'!IC78=12,12,IF('Vessel List B'!IC78=13,13,IF('Vessel List B'!IC78=14,14,IF('Vessel List B'!IC78=15,15,IF('Vessel List B'!IC78=16,16,0)))))))))))))))))=0," ",VALUE(IF('Vessel List B'!IC78=1,1,IF('Vessel List B'!IC78=2,2,IF('Vessel List B'!IC78=3,3,IF('Vessel List B'!IC78=4,4,IF('Vessel List B'!IC78=5,5,IF('Vessel List B'!IC78=6,6,IF('Vessel List B'!IC78=7,7,IF('Vessel List B'!IC78=8,8,IF('Vessel List B'!IC78=9,9,IF('Vessel List B'!IC78=10,10,IF('Vessel List B'!IC78=11,11,IF('Vessel List B'!IC78=12,12,IF('Vessel List B'!IC78=13,13,IF('Vessel List B'!IC78=14,14,IF('Vessel List B'!IC78=15,15,IF('Vessel List B'!IC78=16,16,0))))))))))))))))))</f>
        <v xml:space="preserve"> </v>
      </c>
      <c r="JJ79" s="154"/>
      <c r="JK79" s="158"/>
      <c r="JL79" s="390" t="str">
        <f t="shared" si="159"/>
        <v/>
      </c>
      <c r="JM79" s="158"/>
      <c r="JN79" s="137"/>
      <c r="JO79" s="388" t="str">
        <f t="shared" si="160"/>
        <v/>
      </c>
      <c r="JP79" s="157" t="str">
        <f>IF(VALUE(IF('Vessel List B'!IP78=1,1,IF('Vessel List B'!IP78=2,2,IF('Vessel List B'!IP78=3,3,IF('Vessel List B'!IP78=4,4,IF('Vessel List B'!IP78=5,5,IF('Vessel List B'!IP78=6,6,IF('Vessel List B'!IP78=7,7,IF('Vessel List B'!IP78=8,8,IF('Vessel List B'!IP78=9,9,IF('Vessel List B'!IP78=10,10,IF('Vessel List B'!IP78=11,11,IF('Vessel List B'!IP78=12,12,IF('Vessel List B'!IP78=13,13,IF('Vessel List B'!IP78=14,14,IF('Vessel List B'!IP78=15,15,IF('Vessel List B'!IP78=16,16,0)))))))))))))))))=0," ",VALUE(IF('Vessel List B'!IP78=1,1,IF('Vessel List B'!IP78=2,2,IF('Vessel List B'!IP78=3,3,IF('Vessel List B'!IP78=4,4,IF('Vessel List B'!IP78=5,5,IF('Vessel List B'!IP78=6,6,IF('Vessel List B'!IP78=7,7,IF('Vessel List B'!IP78=8,8,IF('Vessel List B'!IP78=9,9,IF('Vessel List B'!IP78=10,10,IF('Vessel List B'!IP78=11,11,IF('Vessel List B'!IP78=12,12,IF('Vessel List B'!IP78=13,13,IF('Vessel List B'!IP78=14,14,IF('Vessel List B'!IP78=15,15,IF('Vessel List B'!IP78=16,16,0))))))))))))))))))</f>
        <v xml:space="preserve"> </v>
      </c>
      <c r="JQ79" s="154"/>
      <c r="JR79" s="158"/>
      <c r="JS79" s="390" t="str">
        <f t="shared" si="161"/>
        <v/>
      </c>
      <c r="JT79" s="158"/>
      <c r="JU79" s="137"/>
      <c r="JV79" s="397" t="str">
        <f t="shared" si="162"/>
        <v/>
      </c>
      <c r="JW79" s="403"/>
    </row>
    <row r="80" spans="1:283" ht="15" x14ac:dyDescent="0.25">
      <c r="A80" s="132">
        <f>'Vessel List A'!B79</f>
        <v>41654</v>
      </c>
      <c r="B80" s="157" t="str">
        <f>IF(VALUE(IF('Vessel List A'!C79=1,1,IF('Vessel List A'!C79=2,2,IF('Vessel List A'!C79=3,3,IF('Vessel List A'!C79=4,4,IF('Vessel List A'!C79=5,5,IF('Vessel List A'!C79=6,6,IF('Vessel List A'!C79=7,7,IF('Vessel List A'!C79=8,8,IF('Vessel List A'!C79=9,9,IF('Vessel List A'!C79=10,10,IF('Vessel List A'!C79=11,11,IF('Vessel List A'!C79=12,12,IF('Vessel List A'!C79=13,13,IF('Vessel List A'!C79=14,14,IF('Vessel List A'!C79=15,15,IF('Vessel List A'!C79=16,16,0)))))))))))))))))=0," ",VALUE(IF('Vessel List A'!C79=1,1,IF('Vessel List A'!C79=2,2,IF('Vessel List A'!C79=3,3,IF('Vessel List A'!C79=4,4,IF('Vessel List A'!C79=5,5,IF('Vessel List A'!C79=6,6,IF('Vessel List A'!C79=7,7,IF('Vessel List A'!C79=8,8,IF('Vessel List A'!C79=9,9,IF('Vessel List A'!C79=10,10,IF('Vessel List A'!C79=11,11,IF('Vessel List A'!C79=12,12,IF('Vessel List A'!C79=13,13,IF('Vessel List A'!C79=14,14,IF('Vessel List A'!C79=15,15,IF('Vessel List A'!C79=16,16,0))))))))))))))))))</f>
        <v xml:space="preserve"> </v>
      </c>
      <c r="C80" s="154"/>
      <c r="D80" s="158"/>
      <c r="E80" s="390" t="str">
        <f t="shared" si="83"/>
        <v/>
      </c>
      <c r="F80" s="158"/>
      <c r="G80" s="137"/>
      <c r="H80" s="388" t="str">
        <f t="shared" si="84"/>
        <v/>
      </c>
      <c r="I80" s="157" t="str">
        <f>IF(VALUE(IF('Vessel List A'!P79=1,1,IF('Vessel List A'!P79=2,2,IF('Vessel List A'!P79=3,3,IF('Vessel List A'!P79=4,4,IF('Vessel List A'!P79=5,5,IF('Vessel List A'!P79=6,6,IF('Vessel List A'!P79=7,7,IF('Vessel List A'!P79=8,8,IF('Vessel List A'!P79=9,9,IF('Vessel List A'!P79=10,10,IF('Vessel List A'!P79=11,11,IF('Vessel List A'!P79=12,12,IF('Vessel List A'!P79=13,13,IF('Vessel List A'!P79=14,14,IF('Vessel List A'!P79=15,15,IF('Vessel List A'!P79=16,16,0)))))))))))))))))=0," ",VALUE(IF('Vessel List A'!P79=1,1,IF('Vessel List A'!P79=2,2,IF('Vessel List A'!P79=3,3,IF('Vessel List A'!P79=4,4,IF('Vessel List A'!P79=5,5,IF('Vessel List A'!P79=6,6,IF('Vessel List A'!P79=7,7,IF('Vessel List A'!P79=8,8,IF('Vessel List A'!P79=9,9,IF('Vessel List A'!P79=10,10,IF('Vessel List A'!P79=11,11,IF('Vessel List A'!P79=12,12,IF('Vessel List A'!P79=13,13,IF('Vessel List A'!P79=14,14,IF('Vessel List A'!P79=15,15,IF('Vessel List A'!P79=16,16,0))))))))))))))))))</f>
        <v xml:space="preserve"> </v>
      </c>
      <c r="J80" s="154"/>
      <c r="K80" s="158"/>
      <c r="L80" s="390" t="str">
        <f t="shared" si="85"/>
        <v/>
      </c>
      <c r="M80" s="158"/>
      <c r="N80" s="137"/>
      <c r="O80" s="388" t="str">
        <f t="shared" si="86"/>
        <v/>
      </c>
      <c r="P80" s="157" t="str">
        <f>IF(VALUE(IF('Vessel List A'!AC79=1,1,IF('Vessel List A'!AC79=2,2,IF('Vessel List A'!AC79=3,3,IF('Vessel List A'!AC79=4,4,IF('Vessel List A'!AC79=5,5,IF('Vessel List A'!AC79=6,6,IF('Vessel List A'!AC79=7,7,IF('Vessel List A'!AC79=8,8,IF('Vessel List A'!AC79=9,9,IF('Vessel List A'!AC79=10,10,IF('Vessel List A'!AC79=11,11,IF('Vessel List A'!AC79=12,12,IF('Vessel List A'!AC79=13,13,IF('Vessel List A'!AC79=14,14,IF('Vessel List A'!AC79=15,15,IF('Vessel List A'!AC79=16,16,0)))))))))))))))))=0," ",VALUE(IF('Vessel List A'!AC79=1,1,IF('Vessel List A'!AC79=2,2,IF('Vessel List A'!AC79=3,3,IF('Vessel List A'!AC79=4,4,IF('Vessel List A'!AC79=5,5,IF('Vessel List A'!AC79=6,6,IF('Vessel List A'!AC79=7,7,IF('Vessel List A'!AC79=8,8,IF('Vessel List A'!AC79=9,9,IF('Vessel List A'!AC79=10,10,IF('Vessel List A'!AC79=11,11,IF('Vessel List A'!AC79=12,12,IF('Vessel List A'!AC79=13,13,IF('Vessel List A'!AC79=14,14,IF('Vessel List A'!AC79=15,15,IF('Vessel List A'!AC79=16,16,0))))))))))))))))))</f>
        <v xml:space="preserve"> </v>
      </c>
      <c r="Q80" s="154"/>
      <c r="R80" s="158"/>
      <c r="S80" s="390" t="str">
        <f t="shared" si="87"/>
        <v/>
      </c>
      <c r="T80" s="158"/>
      <c r="U80" s="137"/>
      <c r="V80" s="388" t="str">
        <f t="shared" si="88"/>
        <v/>
      </c>
      <c r="W80" s="157" t="str">
        <f>IF(VALUE(IF('Vessel List A'!AP79=1,1,IF('Vessel List A'!AP79=2,2,IF('Vessel List A'!AP79=3,3,IF('Vessel List A'!AP79=4,4,IF('Vessel List A'!AP79=5,5,IF('Vessel List A'!AP79=6,6,IF('Vessel List A'!AP79=7,7,IF('Vessel List A'!AP79=8,8,IF('Vessel List A'!AP79=9,9,IF('Vessel List A'!AP79=10,10,IF('Vessel List A'!AP79=11,11,IF('Vessel List A'!AP79=12,12,IF('Vessel List A'!AP79=13,13,IF('Vessel List A'!AP79=14,14,IF('Vessel List A'!AP79=15,15,IF('Vessel List A'!AP79=16,16,0)))))))))))))))))=0," ",VALUE(IF('Vessel List A'!AP79=1,1,IF('Vessel List A'!AP79=2,2,IF('Vessel List A'!AP79=3,3,IF('Vessel List A'!AP79=4,4,IF('Vessel List A'!AP79=5,5,IF('Vessel List A'!AP79=6,6,IF('Vessel List A'!AP79=7,7,IF('Vessel List A'!AP79=8,8,IF('Vessel List A'!AP79=9,9,IF('Vessel List A'!AP79=10,10,IF('Vessel List A'!AP79=11,11,IF('Vessel List A'!AP79=12,12,IF('Vessel List A'!AP79=13,13,IF('Vessel List A'!AP79=14,14,IF('Vessel List A'!AP79=15,15,IF('Vessel List A'!AP79=16,16,0))))))))))))))))))</f>
        <v xml:space="preserve"> </v>
      </c>
      <c r="X80" s="154"/>
      <c r="Y80" s="158"/>
      <c r="Z80" s="390" t="str">
        <f t="shared" si="89"/>
        <v/>
      </c>
      <c r="AA80" s="158"/>
      <c r="AB80" s="137"/>
      <c r="AC80" s="388" t="str">
        <f t="shared" si="90"/>
        <v/>
      </c>
      <c r="AD80" s="157" t="str">
        <f>IF(VALUE(IF('Vessel List A'!BC79=1,1,IF('Vessel List A'!BC79=2,2,IF('Vessel List A'!BC79=3,3,IF('Vessel List A'!BC79=4,4,IF('Vessel List A'!BC79=5,5,IF('Vessel List A'!BC79=6,6,IF('Vessel List A'!BC79=7,7,IF('Vessel List A'!BC79=8,8,IF('Vessel List A'!BC79=9,9,IF('Vessel List A'!BC79=10,10,IF('Vessel List A'!BC79=11,11,IF('Vessel List A'!BC79=12,12,IF('Vessel List A'!BC79=13,13,IF('Vessel List A'!BC79=14,14,IF('Vessel List A'!BC79=15,15,IF('Vessel List A'!BC79=16,16,0)))))))))))))))))=0," ",VALUE(IF('Vessel List A'!BC79=1,1,IF('Vessel List A'!BC79=2,2,IF('Vessel List A'!BC79=3,3,IF('Vessel List A'!BC79=4,4,IF('Vessel List A'!BC79=5,5,IF('Vessel List A'!BC79=6,6,IF('Vessel List A'!BC79=7,7,IF('Vessel List A'!BC79=8,8,IF('Vessel List A'!BC79=9,9,IF('Vessel List A'!BC79=10,10,IF('Vessel List A'!BC79=11,11,IF('Vessel List A'!BC79=12,12,IF('Vessel List A'!BC79=13,13,IF('Vessel List A'!BC79=14,14,IF('Vessel List A'!BC79=15,15,IF('Vessel List A'!BC79=16,16,0))))))))))))))))))</f>
        <v xml:space="preserve"> </v>
      </c>
      <c r="AE80" s="154"/>
      <c r="AF80" s="158"/>
      <c r="AG80" s="390" t="str">
        <f t="shared" si="91"/>
        <v/>
      </c>
      <c r="AH80" s="158"/>
      <c r="AI80" s="137"/>
      <c r="AJ80" s="388" t="str">
        <f t="shared" si="92"/>
        <v/>
      </c>
      <c r="AK80" s="157" t="str">
        <f>IF(VALUE(IF('Vessel List A'!BP79=1,1,IF('Vessel List A'!BP79=2,2,IF('Vessel List A'!BP79=3,3,IF('Vessel List A'!BP79=4,4,IF('Vessel List A'!BP79=5,5,IF('Vessel List A'!BP79=6,6,IF('Vessel List A'!BP79=7,7,IF('Vessel List A'!BP79=8,8,IF('Vessel List A'!BP79=9,9,IF('Vessel List A'!BP79=10,10,IF('Vessel List A'!BP79=11,11,IF('Vessel List A'!BP79=12,12,IF('Vessel List A'!BP79=13,13,IF('Vessel List A'!BP79=14,14,IF('Vessel List A'!BP79=15,15,IF('Vessel List A'!BP79=16,16,0)))))))))))))))))=0," ",VALUE(IF('Vessel List A'!BP79=1,1,IF('Vessel List A'!BP79=2,2,IF('Vessel List A'!BP79=3,3,IF('Vessel List A'!BP79=4,4,IF('Vessel List A'!BP79=5,5,IF('Vessel List A'!BP79=6,6,IF('Vessel List A'!BP79=7,7,IF('Vessel List A'!BP79=8,8,IF('Vessel List A'!BP79=9,9,IF('Vessel List A'!BP79=10,10,IF('Vessel List A'!BP79=11,11,IF('Vessel List A'!BP79=12,12,IF('Vessel List A'!BP79=13,13,IF('Vessel List A'!BP79=14,14,IF('Vessel List A'!BP79=15,15,IF('Vessel List A'!BP79=16,16,0))))))))))))))))))</f>
        <v xml:space="preserve"> </v>
      </c>
      <c r="AL80" s="154"/>
      <c r="AM80" s="158"/>
      <c r="AN80" s="390" t="str">
        <f t="shared" si="93"/>
        <v/>
      </c>
      <c r="AO80" s="158"/>
      <c r="AP80" s="137"/>
      <c r="AQ80" s="388" t="str">
        <f t="shared" si="94"/>
        <v/>
      </c>
      <c r="AR80" s="157" t="str">
        <f>IF(VALUE(IF('Vessel List A'!CC79=1,1,IF('Vessel List A'!CC79=2,2,IF('Vessel List A'!CC79=3,3,IF('Vessel List A'!CC79=4,4,IF('Vessel List A'!CC79=5,5,IF('Vessel List A'!CC79=6,6,IF('Vessel List A'!CC79=7,7,IF('Vessel List A'!CC79=8,8,IF('Vessel List A'!CC79=9,9,IF('Vessel List A'!CC79=10,10,IF('Vessel List A'!CC79=11,11,IF('Vessel List A'!CC79=12,12,IF('Vessel List A'!CC79=13,13,IF('Vessel List A'!CC79=14,14,IF('Vessel List A'!CC79=15,15,IF('Vessel List A'!CC79=16,16,0)))))))))))))))))=0," ",VALUE(IF('Vessel List A'!CC79=1,1,IF('Vessel List A'!CC79=2,2,IF('Vessel List A'!CC79=3,3,IF('Vessel List A'!CC79=4,4,IF('Vessel List A'!CC79=5,5,IF('Vessel List A'!CC79=6,6,IF('Vessel List A'!CC79=7,7,IF('Vessel List A'!CC79=8,8,IF('Vessel List A'!CC79=9,9,IF('Vessel List A'!CC79=10,10,IF('Vessel List A'!CC79=11,11,IF('Vessel List A'!CC79=12,12,IF('Vessel List A'!CC79=13,13,IF('Vessel List A'!CC79=14,14,IF('Vessel List A'!CC79=15,15,IF('Vessel List A'!CC79=16,16,0))))))))))))))))))</f>
        <v xml:space="preserve"> </v>
      </c>
      <c r="AS80" s="154"/>
      <c r="AT80" s="158"/>
      <c r="AU80" s="390" t="str">
        <f t="shared" si="95"/>
        <v/>
      </c>
      <c r="AV80" s="158"/>
      <c r="AW80" s="137"/>
      <c r="AX80" s="388" t="str">
        <f t="shared" si="96"/>
        <v/>
      </c>
      <c r="AY80" s="157" t="str">
        <f>IF(VALUE(IF('Vessel List A'!CP79=1,1,IF('Vessel List A'!CP79=2,2,IF('Vessel List A'!CP79=3,3,IF('Vessel List A'!CP79=4,4,IF('Vessel List A'!CP79=5,5,IF('Vessel List A'!CP79=6,6,IF('Vessel List A'!CP79=7,7,IF('Vessel List A'!CP79=8,8,IF('Vessel List A'!CP79=9,9,IF('Vessel List A'!CP79=10,10,IF('Vessel List A'!CP79=11,11,IF('Vessel List A'!CP79=12,12,IF('Vessel List A'!CP79=13,13,IF('Vessel List A'!CP79=14,14,IF('Vessel List A'!CP79=15,15,IF('Vessel List A'!CP79=16,16,0)))))))))))))))))=0," ",VALUE(IF('Vessel List A'!CP79=1,1,IF('Vessel List A'!CP79=2,2,IF('Vessel List A'!CP79=3,3,IF('Vessel List A'!CP79=4,4,IF('Vessel List A'!CP79=5,5,IF('Vessel List A'!CP79=6,6,IF('Vessel List A'!CP79=7,7,IF('Vessel List A'!CP79=8,8,IF('Vessel List A'!CP79=9,9,IF('Vessel List A'!CP79=10,10,IF('Vessel List A'!CP79=11,11,IF('Vessel List A'!CP79=12,12,IF('Vessel List A'!CP79=13,13,IF('Vessel List A'!CP79=14,14,IF('Vessel List A'!CP79=15,15,IF('Vessel List A'!CP79=16,16,0))))))))))))))))))</f>
        <v xml:space="preserve"> </v>
      </c>
      <c r="AZ80" s="154"/>
      <c r="BA80" s="158"/>
      <c r="BB80" s="390" t="str">
        <f t="shared" si="97"/>
        <v/>
      </c>
      <c r="BC80" s="158"/>
      <c r="BD80" s="137"/>
      <c r="BE80" s="388" t="str">
        <f t="shared" si="98"/>
        <v/>
      </c>
      <c r="BF80" s="157" t="str">
        <f>IF(VALUE(IF('Vessel List A'!DC79=1,1,IF('Vessel List A'!DC79=2,2,IF('Vessel List A'!DC79=3,3,IF('Vessel List A'!DC79=4,4,IF('Vessel List A'!DC79=5,5,IF('Vessel List A'!DC79=6,6,IF('Vessel List A'!DC79=7,7,IF('Vessel List A'!DC79=8,8,IF('Vessel List A'!DC79=9,9,IF('Vessel List A'!DC79=10,10,IF('Vessel List A'!DC79=11,11,IF('Vessel List A'!DC79=12,12,IF('Vessel List A'!DC79=13,13,IF('Vessel List A'!DC79=14,14,IF('Vessel List A'!DC79=15,15,IF('Vessel List A'!DC79=16,16,0)))))))))))))))))=0," ",VALUE(IF('Vessel List A'!DC79=1,1,IF('Vessel List A'!DC79=2,2,IF('Vessel List A'!DC79=3,3,IF('Vessel List A'!DC79=4,4,IF('Vessel List A'!DC79=5,5,IF('Vessel List A'!DC79=6,6,IF('Vessel List A'!DC79=7,7,IF('Vessel List A'!DC79=8,8,IF('Vessel List A'!DC79=9,9,IF('Vessel List A'!DC79=10,10,IF('Vessel List A'!DC79=11,11,IF('Vessel List A'!DC79=12,12,IF('Vessel List A'!DC79=13,13,IF('Vessel List A'!DC79=14,14,IF('Vessel List A'!DC79=15,15,IF('Vessel List A'!DC79=16,16,0))))))))))))))))))</f>
        <v xml:space="preserve"> </v>
      </c>
      <c r="BG80" s="154"/>
      <c r="BH80" s="158"/>
      <c r="BI80" s="390" t="str">
        <f t="shared" si="99"/>
        <v/>
      </c>
      <c r="BJ80" s="158"/>
      <c r="BK80" s="137"/>
      <c r="BL80" s="388" t="str">
        <f t="shared" si="100"/>
        <v/>
      </c>
      <c r="BM80" s="157" t="str">
        <f>IF(VALUE(IF('Vessel List A'!DP79=1,1,IF('Vessel List A'!DP79=2,2,IF('Vessel List A'!DP79=3,3,IF('Vessel List A'!DP79=4,4,IF('Vessel List A'!DP79=5,5,IF('Vessel List A'!DP79=6,6,IF('Vessel List A'!DP79=7,7,IF('Vessel List A'!DP79=8,8,IF('Vessel List A'!DP79=9,9,IF('Vessel List A'!DP79=10,10,IF('Vessel List A'!DP79=11,11,IF('Vessel List A'!DP79=12,12,IF('Vessel List A'!DP79=13,13,IF('Vessel List A'!DP79=14,14,IF('Vessel List A'!DP79=15,15,IF('Vessel List A'!DP79=16,16,0)))))))))))))))))=0," ",VALUE(IF('Vessel List A'!DP79=1,1,IF('Vessel List A'!DP79=2,2,IF('Vessel List A'!DP79=3,3,IF('Vessel List A'!DP79=4,4,IF('Vessel List A'!DP79=5,5,IF('Vessel List A'!DP79=6,6,IF('Vessel List A'!DP79=7,7,IF('Vessel List A'!DP79=8,8,IF('Vessel List A'!DP79=9,9,IF('Vessel List A'!DP79=10,10,IF('Vessel List A'!DP79=11,11,IF('Vessel List A'!DP79=12,12,IF('Vessel List A'!DP79=13,13,IF('Vessel List A'!DP79=14,14,IF('Vessel List A'!DP79=15,15,IF('Vessel List A'!DP79=16,16,0))))))))))))))))))</f>
        <v xml:space="preserve"> </v>
      </c>
      <c r="BN80" s="154"/>
      <c r="BO80" s="158"/>
      <c r="BP80" s="390" t="str">
        <f t="shared" si="101"/>
        <v/>
      </c>
      <c r="BQ80" s="158"/>
      <c r="BR80" s="137"/>
      <c r="BS80" s="388" t="str">
        <f t="shared" si="102"/>
        <v/>
      </c>
      <c r="BT80" s="157" t="str">
        <f>IF(VALUE(IF('Vessel List A'!EC79=1,1,IF('Vessel List A'!EC79=2,2,IF('Vessel List A'!EC79=3,3,IF('Vessel List A'!EC79=4,4,IF('Vessel List A'!EC79=5,5,IF('Vessel List A'!EC79=6,6,IF('Vessel List A'!EC79=7,7,IF('Vessel List A'!EC79=8,8,IF('Vessel List A'!EC79=9,9,IF('Vessel List A'!EC79=10,10,IF('Vessel List A'!EC79=11,11,IF('Vessel List A'!EC79=12,12,IF('Vessel List A'!EC79=13,13,IF('Vessel List A'!EC79=14,14,IF('Vessel List A'!EC79=15,15,IF('Vessel List A'!EC79=16,16,0)))))))))))))))))=0," ",VALUE(IF('Vessel List A'!EC79=1,1,IF('Vessel List A'!EC79=2,2,IF('Vessel List A'!EC79=3,3,IF('Vessel List A'!EC79=4,4,IF('Vessel List A'!EC79=5,5,IF('Vessel List A'!EC79=6,6,IF('Vessel List A'!EC79=7,7,IF('Vessel List A'!EC79=8,8,IF('Vessel List A'!EC79=9,9,IF('Vessel List A'!EC79=10,10,IF('Vessel List A'!EC79=11,11,IF('Vessel List A'!EC79=12,12,IF('Vessel List A'!EC79=13,13,IF('Vessel List A'!EC79=14,14,IF('Vessel List A'!EC79=15,15,IF('Vessel List A'!EC79=16,16,0))))))))))))))))))</f>
        <v xml:space="preserve"> </v>
      </c>
      <c r="BU80" s="154"/>
      <c r="BV80" s="158"/>
      <c r="BW80" s="390" t="str">
        <f t="shared" si="103"/>
        <v/>
      </c>
      <c r="BX80" s="158"/>
      <c r="BY80" s="137"/>
      <c r="BZ80" s="388" t="str">
        <f t="shared" si="104"/>
        <v/>
      </c>
      <c r="CA80" s="157" t="str">
        <f>IF(VALUE(IF('Vessel List A'!EP79=1,1,IF('Vessel List A'!EP79=2,2,IF('Vessel List A'!EP79=3,3,IF('Vessel List A'!EP79=4,4,IF('Vessel List A'!EP79=5,5,IF('Vessel List A'!EP79=6,6,IF('Vessel List A'!EP79=7,7,IF('Vessel List A'!EP79=8,8,IF('Vessel List A'!EP79=9,9,IF('Vessel List A'!EP79=10,10,IF('Vessel List A'!EP79=11,11,IF('Vessel List A'!EP79=12,12,IF('Vessel List A'!EP79=13,13,IF('Vessel List A'!EP79=14,14,IF('Vessel List A'!EP79=15,15,IF('Vessel List A'!EP79=16,16,0)))))))))))))))))=0," ",VALUE(IF('Vessel List A'!EP79=1,1,IF('Vessel List A'!EP79=2,2,IF('Vessel List A'!EP79=3,3,IF('Vessel List A'!EP79=4,4,IF('Vessel List A'!EP79=5,5,IF('Vessel List A'!EP79=6,6,IF('Vessel List A'!EP79=7,7,IF('Vessel List A'!EP79=8,8,IF('Vessel List A'!EP79=9,9,IF('Vessel List A'!EP79=10,10,IF('Vessel List A'!EP79=11,11,IF('Vessel List A'!EP79=12,12,IF('Vessel List A'!EP79=13,13,IF('Vessel List A'!EP79=14,14,IF('Vessel List A'!EP79=15,15,IF('Vessel List A'!EP79=16,16,0))))))))))))))))))</f>
        <v xml:space="preserve"> </v>
      </c>
      <c r="CB80" s="154"/>
      <c r="CC80" s="158"/>
      <c r="CD80" s="390" t="str">
        <f t="shared" si="105"/>
        <v/>
      </c>
      <c r="CE80" s="158"/>
      <c r="CF80" s="137"/>
      <c r="CG80" s="388" t="str">
        <f t="shared" si="106"/>
        <v/>
      </c>
      <c r="CH80" s="157" t="str">
        <f>IF(VALUE(IF('Vessel List A'!FC79=1,1,IF('Vessel List A'!FC79=2,2,IF('Vessel List A'!FC79=3,3,IF('Vessel List A'!FC79=4,4,IF('Vessel List A'!FC79=5,5,IF('Vessel List A'!FC79=6,6,IF('Vessel List A'!FC79=7,7,IF('Vessel List A'!FC79=8,8,IF('Vessel List A'!FC79=9,9,IF('Vessel List A'!FC79=10,10,IF('Vessel List A'!FC79=11,11,IF('Vessel List A'!FC79=12,12,IF('Vessel List A'!FC79=13,13,IF('Vessel List A'!FC79=14,14,IF('Vessel List A'!FC79=15,15,IF('Vessel List A'!FC79=16,16,0)))))))))))))))))=0," ",VALUE(IF('Vessel List A'!FC79=1,1,IF('Vessel List A'!FC79=2,2,IF('Vessel List A'!FC79=3,3,IF('Vessel List A'!FC79=4,4,IF('Vessel List A'!FC79=5,5,IF('Vessel List A'!FC79=6,6,IF('Vessel List A'!FC79=7,7,IF('Vessel List A'!FC79=8,8,IF('Vessel List A'!FC79=9,9,IF('Vessel List A'!FC79=10,10,IF('Vessel List A'!FC79=11,11,IF('Vessel List A'!FC79=12,12,IF('Vessel List A'!FC79=13,13,IF('Vessel List A'!FC79=14,14,IF('Vessel List A'!FC79=15,15,IF('Vessel List A'!FC79=16,16,0))))))))))))))))))</f>
        <v xml:space="preserve"> </v>
      </c>
      <c r="CI80" s="154"/>
      <c r="CJ80" s="158"/>
      <c r="CK80" s="390" t="str">
        <f t="shared" si="107"/>
        <v/>
      </c>
      <c r="CL80" s="158"/>
      <c r="CM80" s="137"/>
      <c r="CN80" s="388" t="str">
        <f t="shared" si="108"/>
        <v/>
      </c>
      <c r="CO80" s="157" t="str">
        <f>IF(VALUE(IF('Vessel List A'!FP79=1,1,IF('Vessel List A'!FP79=2,2,IF('Vessel List A'!FP79=3,3,IF('Vessel List A'!FP79=4,4,IF('Vessel List A'!FP79=5,5,IF('Vessel List A'!FP79=6,6,IF('Vessel List A'!FP79=7,7,IF('Vessel List A'!FP79=8,8,IF('Vessel List A'!FP79=9,9,IF('Vessel List A'!FP79=10,10,IF('Vessel List A'!FP79=11,11,IF('Vessel List A'!FP79=12,12,IF('Vessel List A'!FP79=13,13,IF('Vessel List A'!FP79=14,14,IF('Vessel List A'!FP79=15,15,IF('Vessel List A'!FP79=16,16,0)))))))))))))))))=0," ",VALUE(IF('Vessel List A'!FP79=1,1,IF('Vessel List A'!FP79=2,2,IF('Vessel List A'!FP79=3,3,IF('Vessel List A'!FP79=4,4,IF('Vessel List A'!FP79=5,5,IF('Vessel List A'!FP79=6,6,IF('Vessel List A'!FP79=7,7,IF('Vessel List A'!FP79=8,8,IF('Vessel List A'!FP79=9,9,IF('Vessel List A'!FP79=10,10,IF('Vessel List A'!FP79=11,11,IF('Vessel List A'!FP79=12,12,IF('Vessel List A'!FP79=13,13,IF('Vessel List A'!FP79=14,14,IF('Vessel List A'!FP79=15,15,IF('Vessel List A'!FP79=16,16,0))))))))))))))))))</f>
        <v xml:space="preserve"> </v>
      </c>
      <c r="CP80" s="154"/>
      <c r="CQ80" s="158"/>
      <c r="CR80" s="390" t="str">
        <f t="shared" si="109"/>
        <v/>
      </c>
      <c r="CS80" s="158"/>
      <c r="CT80" s="137"/>
      <c r="CU80" s="388" t="str">
        <f t="shared" si="110"/>
        <v/>
      </c>
      <c r="CV80" s="157" t="str">
        <f>IF(VALUE(IF('Vessel List A'!GC79=1,1,IF('Vessel List A'!GC79=2,2,IF('Vessel List A'!GC79=3,3,IF('Vessel List A'!GC79=4,4,IF('Vessel List A'!GC79=5,5,IF('Vessel List A'!GC79=6,6,IF('Vessel List A'!GC79=7,7,IF('Vessel List A'!GC79=8,8,IF('Vessel List A'!GC79=9,9,IF('Vessel List A'!GC79=10,10,IF('Vessel List A'!GC79=11,11,IF('Vessel List A'!GC79=12,12,IF('Vessel List A'!GC79=13,13,IF('Vessel List A'!GC79=14,14,IF('Vessel List A'!GC79=15,15,IF('Vessel List A'!GC79=16,16,0)))))))))))))))))=0," ",VALUE(IF('Vessel List A'!GC79=1,1,IF('Vessel List A'!GC79=2,2,IF('Vessel List A'!GC79=3,3,IF('Vessel List A'!GC79=4,4,IF('Vessel List A'!GC79=5,5,IF('Vessel List A'!GC79=6,6,IF('Vessel List A'!GC79=7,7,IF('Vessel List A'!GC79=8,8,IF('Vessel List A'!GC79=9,9,IF('Vessel List A'!GC79=10,10,IF('Vessel List A'!GC79=11,11,IF('Vessel List A'!GC79=12,12,IF('Vessel List A'!GC79=13,13,IF('Vessel List A'!GC79=14,14,IF('Vessel List A'!GC79=15,15,IF('Vessel List A'!GC79=16,16,0))))))))))))))))))</f>
        <v xml:space="preserve"> </v>
      </c>
      <c r="CW80" s="154"/>
      <c r="CX80" s="158"/>
      <c r="CY80" s="390" t="str">
        <f t="shared" si="111"/>
        <v/>
      </c>
      <c r="CZ80" s="158"/>
      <c r="DA80" s="137"/>
      <c r="DB80" s="388" t="str">
        <f t="shared" si="112"/>
        <v/>
      </c>
      <c r="DC80" s="157" t="str">
        <f>IF(VALUE(IF('Vessel List A'!GP79=1,1,IF('Vessel List A'!GP79=2,2,IF('Vessel List A'!GP79=3,3,IF('Vessel List A'!GP79=4,4,IF('Vessel List A'!GP79=5,5,IF('Vessel List A'!GP79=6,6,IF('Vessel List A'!GP79=7,7,IF('Vessel List A'!GP79=8,8,IF('Vessel List A'!GP79=9,9,IF('Vessel List A'!GP79=10,10,IF('Vessel List A'!GP79=11,11,IF('Vessel List A'!GP79=12,12,IF('Vessel List A'!GP79=13,13,IF('Vessel List A'!GP79=14,14,IF('Vessel List A'!GP79=15,15,IF('Vessel List A'!GP79=16,16,0)))))))))))))))))=0," ",VALUE(IF('Vessel List A'!GP79=1,1,IF('Vessel List A'!GP79=2,2,IF('Vessel List A'!GP79=3,3,IF('Vessel List A'!GP79=4,4,IF('Vessel List A'!GP79=5,5,IF('Vessel List A'!GP79=6,6,IF('Vessel List A'!GP79=7,7,IF('Vessel List A'!GP79=8,8,IF('Vessel List A'!GP79=9,9,IF('Vessel List A'!GP79=10,10,IF('Vessel List A'!GP79=11,11,IF('Vessel List A'!GP79=12,12,IF('Vessel List A'!GP79=13,13,IF('Vessel List A'!GP79=14,14,IF('Vessel List A'!GP79=15,15,IF('Vessel List A'!GP79=16,16,0))))))))))))))))))</f>
        <v xml:space="preserve"> </v>
      </c>
      <c r="DD80" s="154"/>
      <c r="DE80" s="158"/>
      <c r="DF80" s="390" t="str">
        <f t="shared" si="113"/>
        <v/>
      </c>
      <c r="DG80" s="158"/>
      <c r="DH80" s="137"/>
      <c r="DI80" s="388" t="str">
        <f t="shared" si="114"/>
        <v/>
      </c>
      <c r="DJ80" s="157" t="str">
        <f>IF(VALUE(IF('Vessel List A'!HC79=1,1,IF('Vessel List A'!HC79=2,2,IF('Vessel List A'!HC79=3,3,IF('Vessel List A'!HC79=4,4,IF('Vessel List A'!HC79=5,5,IF('Vessel List A'!HC79=6,6,IF('Vessel List A'!HC79=7,7,IF('Vessel List A'!HC79=8,8,IF('Vessel List A'!HC79=9,9,IF('Vessel List A'!HC79=10,10,IF('Vessel List A'!HC79=11,11,IF('Vessel List A'!HC79=12,12,IF('Vessel List A'!HC79=13,13,IF('Vessel List A'!HC79=14,14,IF('Vessel List A'!HC79=15,15,IF('Vessel List A'!HC79=16,16,0)))))))))))))))))=0," ",VALUE(IF('Vessel List A'!HC79=1,1,IF('Vessel List A'!HC79=2,2,IF('Vessel List A'!HC79=3,3,IF('Vessel List A'!HC79=4,4,IF('Vessel List A'!HC79=5,5,IF('Vessel List A'!HC79=6,6,IF('Vessel List A'!HC79=7,7,IF('Vessel List A'!HC79=8,8,IF('Vessel List A'!HC79=9,9,IF('Vessel List A'!HC79=10,10,IF('Vessel List A'!HC79=11,11,IF('Vessel List A'!HC79=12,12,IF('Vessel List A'!HC79=13,13,IF('Vessel List A'!HC79=14,14,IF('Vessel List A'!HC79=15,15,IF('Vessel List A'!HC79=16,16,0))))))))))))))))))</f>
        <v xml:space="preserve"> </v>
      </c>
      <c r="DK80" s="154"/>
      <c r="DL80" s="158"/>
      <c r="DM80" s="390" t="str">
        <f t="shared" si="115"/>
        <v/>
      </c>
      <c r="DN80" s="158"/>
      <c r="DO80" s="137"/>
      <c r="DP80" s="388" t="str">
        <f t="shared" si="116"/>
        <v/>
      </c>
      <c r="DQ80" s="157" t="str">
        <f>IF(VALUE(IF('Vessel List A'!HP79=1,1,IF('Vessel List A'!HP79=2,2,IF('Vessel List A'!HP79=3,3,IF('Vessel List A'!HP79=4,4,IF('Vessel List A'!HP79=5,5,IF('Vessel List A'!HP79=6,6,IF('Vessel List A'!HP79=7,7,IF('Vessel List A'!HP79=8,8,IF('Vessel List A'!HP79=9,9,IF('Vessel List A'!HP79=10,10,IF('Vessel List A'!HP79=11,11,IF('Vessel List A'!HP79=12,12,IF('Vessel List A'!HP79=13,13,IF('Vessel List A'!HP79=14,14,IF('Vessel List A'!HP79=15,15,IF('Vessel List A'!HP79=16,16,0)))))))))))))))))=0," ",VALUE(IF('Vessel List A'!HP79=1,1,IF('Vessel List A'!HP79=2,2,IF('Vessel List A'!HP79=3,3,IF('Vessel List A'!HP79=4,4,IF('Vessel List A'!HP79=5,5,IF('Vessel List A'!HP79=6,6,IF('Vessel List A'!HP79=7,7,IF('Vessel List A'!HP79=8,8,IF('Vessel List A'!HP79=9,9,IF('Vessel List A'!HP79=10,10,IF('Vessel List A'!HP79=11,11,IF('Vessel List A'!HP79=12,12,IF('Vessel List A'!HP79=13,13,IF('Vessel List A'!HP79=14,14,IF('Vessel List A'!HP79=15,15,IF('Vessel List A'!HP79=16,16,0))))))))))))))))))</f>
        <v xml:space="preserve"> </v>
      </c>
      <c r="DR80" s="154"/>
      <c r="DS80" s="158"/>
      <c r="DT80" s="390" t="str">
        <f t="shared" si="117"/>
        <v/>
      </c>
      <c r="DU80" s="158"/>
      <c r="DV80" s="137"/>
      <c r="DW80" s="388" t="str">
        <f t="shared" si="118"/>
        <v/>
      </c>
      <c r="DX80" s="157" t="str">
        <f>IF(VALUE(IF('Vessel List A'!IC79=1,1,IF('Vessel List A'!IC79=2,2,IF('Vessel List A'!IC79=3,3,IF('Vessel List A'!IC79=4,4,IF('Vessel List A'!IC79=5,5,IF('Vessel List A'!IC79=6,6,IF('Vessel List A'!IC79=7,7,IF('Vessel List A'!IC79=8,8,IF('Vessel List A'!IC79=9,9,IF('Vessel List A'!IC79=10,10,IF('Vessel List A'!IC79=11,11,IF('Vessel List A'!IC79=12,12,IF('Vessel List A'!IC79=13,13,IF('Vessel List A'!IC79=14,14,IF('Vessel List A'!IC79=15,15,IF('Vessel List A'!IC79=16,16,0)))))))))))))))))=0," ",VALUE(IF('Vessel List A'!IC79=1,1,IF('Vessel List A'!IC79=2,2,IF('Vessel List A'!IC79=3,3,IF('Vessel List A'!IC79=4,4,IF('Vessel List A'!IC79=5,5,IF('Vessel List A'!IC79=6,6,IF('Vessel List A'!IC79=7,7,IF('Vessel List A'!IC79=8,8,IF('Vessel List A'!IC79=9,9,IF('Vessel List A'!IC79=10,10,IF('Vessel List A'!IC79=11,11,IF('Vessel List A'!IC79=12,12,IF('Vessel List A'!IC79=13,13,IF('Vessel List A'!IC79=14,14,IF('Vessel List A'!IC79=15,15,IF('Vessel List A'!IC79=16,16,0))))))))))))))))))</f>
        <v xml:space="preserve"> </v>
      </c>
      <c r="DY80" s="154"/>
      <c r="DZ80" s="158"/>
      <c r="EA80" s="390" t="str">
        <f t="shared" si="119"/>
        <v/>
      </c>
      <c r="EB80" s="158"/>
      <c r="EC80" s="137"/>
      <c r="ED80" s="388" t="str">
        <f t="shared" si="120"/>
        <v/>
      </c>
      <c r="EE80" s="157" t="str">
        <f>IF(VALUE(IF('Vessel List A'!IP79=1,1,IF('Vessel List A'!IP79=2,2,IF('Vessel List A'!IP79=3,3,IF('Vessel List A'!IP79=4,4,IF('Vessel List A'!IP79=5,5,IF('Vessel List A'!IP79=6,6,IF('Vessel List A'!IP79=7,7,IF('Vessel List A'!IP79=8,8,IF('Vessel List A'!IP79=9,9,IF('Vessel List A'!IP79=10,10,IF('Vessel List A'!IP79=11,11,IF('Vessel List A'!IP79=12,12,IF('Vessel List A'!IP79=13,13,IF('Vessel List A'!IP79=14,14,IF('Vessel List A'!IP79=15,15,IF('Vessel List A'!IP79=16,16,0)))))))))))))))))=0," ",VALUE(IF('Vessel List A'!IP79=1,1,IF('Vessel List A'!IP79=2,2,IF('Vessel List A'!IP79=3,3,IF('Vessel List A'!IP79=4,4,IF('Vessel List A'!IP79=5,5,IF('Vessel List A'!IP79=6,6,IF('Vessel List A'!IP79=7,7,IF('Vessel List A'!IP79=8,8,IF('Vessel List A'!IP79=9,9,IF('Vessel List A'!IP79=10,10,IF('Vessel List A'!IP79=11,11,IF('Vessel List A'!IP79=12,12,IF('Vessel List A'!IP79=13,13,IF('Vessel List A'!IP79=14,14,IF('Vessel List A'!IP79=15,15,IF('Vessel List A'!IP79=16,16,0))))))))))))))))))</f>
        <v xml:space="preserve"> </v>
      </c>
      <c r="EF80" s="154"/>
      <c r="EG80" s="158"/>
      <c r="EH80" s="390" t="str">
        <f t="shared" si="121"/>
        <v/>
      </c>
      <c r="EI80" s="158"/>
      <c r="EJ80" s="137"/>
      <c r="EK80" s="397" t="str">
        <f t="shared" si="122"/>
        <v/>
      </c>
      <c r="EL80" s="144"/>
      <c r="EM80" s="157" t="str">
        <f>IF(VALUE(IF('Vessel List B'!C79=1,1,IF('Vessel List B'!C79=2,2,IF('Vessel List B'!C79=3,3,IF('Vessel List B'!C79=4,4,IF('Vessel List B'!C79=5,5,IF('Vessel List B'!C79=6,6,IF('Vessel List B'!C79=7,7,IF('Vessel List B'!C79=8,8,IF('Vessel List B'!C79=9,9,IF('Vessel List B'!C79=10,10,IF('Vessel List B'!C79=11,11,IF('Vessel List B'!C79=12,12,IF('Vessel List B'!C79=13,13,IF('Vessel List B'!C79=14,14,IF('Vessel List B'!C79=15,15,IF('Vessel List B'!C79=16,16,0)))))))))))))))))=0," ",VALUE(IF('Vessel List B'!C79=1,1,IF('Vessel List B'!C79=2,2,IF('Vessel List B'!C79=3,3,IF('Vessel List B'!C79=4,4,IF('Vessel List B'!C79=5,5,IF('Vessel List B'!C79=6,6,IF('Vessel List B'!C79=7,7,IF('Vessel List B'!C79=8,8,IF('Vessel List B'!C79=9,9,IF('Vessel List B'!C79=10,10,IF('Vessel List B'!C79=11,11,IF('Vessel List B'!C79=12,12,IF('Vessel List B'!C79=13,13,IF('Vessel List B'!C79=14,14,IF('Vessel List B'!C79=15,15,IF('Vessel List B'!C79=16,16,0))))))))))))))))))</f>
        <v xml:space="preserve"> </v>
      </c>
      <c r="EN80" s="154"/>
      <c r="EO80" s="158"/>
      <c r="EP80" s="390" t="str">
        <f t="shared" si="123"/>
        <v/>
      </c>
      <c r="EQ80" s="158"/>
      <c r="ER80" s="137"/>
      <c r="ES80" s="388" t="str">
        <f t="shared" si="124"/>
        <v/>
      </c>
      <c r="ET80" s="157" t="str">
        <f>IF(VALUE(IF('Vessel List B'!P79=1,1,IF('Vessel List B'!P79=2,2,IF('Vessel List B'!P79=3,3,IF('Vessel List B'!P79=4,4,IF('Vessel List B'!P79=5,5,IF('Vessel List B'!P79=6,6,IF('Vessel List B'!P79=7,7,IF('Vessel List B'!P79=8,8,IF('Vessel List B'!P79=9,9,IF('Vessel List B'!P79=10,10,IF('Vessel List B'!P79=11,11,IF('Vessel List B'!P79=12,12,IF('Vessel List B'!P79=13,13,IF('Vessel List B'!P79=14,14,IF('Vessel List B'!P79=15,15,IF('Vessel List B'!P79=16,16,0)))))))))))))))))=0," ",VALUE(IF('Vessel List B'!P79=1,1,IF('Vessel List B'!P79=2,2,IF('Vessel List B'!P79=3,3,IF('Vessel List B'!P79=4,4,IF('Vessel List B'!P79=5,5,IF('Vessel List B'!P79=6,6,IF('Vessel List B'!P79=7,7,IF('Vessel List B'!P79=8,8,IF('Vessel List B'!P79=9,9,IF('Vessel List B'!P79=10,10,IF('Vessel List B'!P79=11,11,IF('Vessel List B'!P79=12,12,IF('Vessel List B'!P79=13,13,IF('Vessel List B'!P79=14,14,IF('Vessel List B'!P79=15,15,IF('Vessel List B'!P79=16,16,0))))))))))))))))))</f>
        <v xml:space="preserve"> </v>
      </c>
      <c r="EU80" s="154"/>
      <c r="EV80" s="158"/>
      <c r="EW80" s="390" t="str">
        <f t="shared" si="125"/>
        <v/>
      </c>
      <c r="EX80" s="158"/>
      <c r="EY80" s="137"/>
      <c r="EZ80" s="388" t="str">
        <f t="shared" si="126"/>
        <v/>
      </c>
      <c r="FA80" s="157" t="str">
        <f>IF(VALUE(IF('Vessel List B'!AC79=1,1,IF('Vessel List B'!AC79=2,2,IF('Vessel List B'!AC79=3,3,IF('Vessel List B'!AC79=4,4,IF('Vessel List B'!AC79=5,5,IF('Vessel List B'!AC79=6,6,IF('Vessel List B'!AC79=7,7,IF('Vessel List B'!AC79=8,8,IF('Vessel List B'!AC79=9,9,IF('Vessel List B'!AC79=10,10,IF('Vessel List B'!AC79=11,11,IF('Vessel List B'!AC79=12,12,IF('Vessel List B'!AC79=13,13,IF('Vessel List B'!AC79=14,14,IF('Vessel List B'!AC79=15,15,IF('Vessel List B'!AC79=16,16,0)))))))))))))))))=0," ",VALUE(IF('Vessel List B'!AC79=1,1,IF('Vessel List B'!AC79=2,2,IF('Vessel List B'!AC79=3,3,IF('Vessel List B'!AC79=4,4,IF('Vessel List B'!AC79=5,5,IF('Vessel List B'!AC79=6,6,IF('Vessel List B'!AC79=7,7,IF('Vessel List B'!AC79=8,8,IF('Vessel List B'!AC79=9,9,IF('Vessel List B'!AC79=10,10,IF('Vessel List B'!AC79=11,11,IF('Vessel List B'!AC79=12,12,IF('Vessel List B'!AC79=13,13,IF('Vessel List B'!AC79=14,14,IF('Vessel List B'!AC79=15,15,IF('Vessel List B'!AC79=16,16,0))))))))))))))))))</f>
        <v xml:space="preserve"> </v>
      </c>
      <c r="FB80" s="154"/>
      <c r="FC80" s="158"/>
      <c r="FD80" s="390" t="str">
        <f t="shared" si="127"/>
        <v/>
      </c>
      <c r="FE80" s="158"/>
      <c r="FF80" s="137"/>
      <c r="FG80" s="388" t="str">
        <f t="shared" si="128"/>
        <v/>
      </c>
      <c r="FH80" s="157" t="str">
        <f>IF(VALUE(IF('Vessel List B'!AP79=1,1,IF('Vessel List B'!AP79=2,2,IF('Vessel List B'!AP79=3,3,IF('Vessel List B'!AP79=4,4,IF('Vessel List B'!AP79=5,5,IF('Vessel List B'!AP79=6,6,IF('Vessel List B'!AP79=7,7,IF('Vessel List B'!AP79=8,8,IF('Vessel List B'!AP79=9,9,IF('Vessel List B'!AP79=10,10,IF('Vessel List B'!AP79=11,11,IF('Vessel List B'!AP79=12,12,IF('Vessel List B'!AP79=13,13,IF('Vessel List B'!AP79=14,14,IF('Vessel List B'!AP79=15,15,IF('Vessel List B'!AP79=16,16,0)))))))))))))))))=0," ",VALUE(IF('Vessel List B'!AP79=1,1,IF('Vessel List B'!AP79=2,2,IF('Vessel List B'!AP79=3,3,IF('Vessel List B'!AP79=4,4,IF('Vessel List B'!AP79=5,5,IF('Vessel List B'!AP79=6,6,IF('Vessel List B'!AP79=7,7,IF('Vessel List B'!AP79=8,8,IF('Vessel List B'!AP79=9,9,IF('Vessel List B'!AP79=10,10,IF('Vessel List B'!AP79=11,11,IF('Vessel List B'!AP79=12,12,IF('Vessel List B'!AP79=13,13,IF('Vessel List B'!AP79=14,14,IF('Vessel List B'!AP79=15,15,IF('Vessel List B'!AP79=16,16,0))))))))))))))))))</f>
        <v xml:space="preserve"> </v>
      </c>
      <c r="FI80" s="154"/>
      <c r="FJ80" s="158"/>
      <c r="FK80" s="390" t="str">
        <f t="shared" si="129"/>
        <v/>
      </c>
      <c r="FL80" s="158"/>
      <c r="FM80" s="137"/>
      <c r="FN80" s="388" t="str">
        <f t="shared" si="130"/>
        <v/>
      </c>
      <c r="FO80" s="157" t="str">
        <f>IF(VALUE(IF('Vessel List B'!BC79=1,1,IF('Vessel List B'!BC79=2,2,IF('Vessel List B'!BC79=3,3,IF('Vessel List B'!BC79=4,4,IF('Vessel List B'!BC79=5,5,IF('Vessel List B'!BC79=6,6,IF('Vessel List B'!BC79=7,7,IF('Vessel List B'!BC79=8,8,IF('Vessel List B'!BC79=9,9,IF('Vessel List B'!BC79=10,10,IF('Vessel List B'!BC79=11,11,IF('Vessel List B'!BC79=12,12,IF('Vessel List B'!BC79=13,13,IF('Vessel List B'!BC79=14,14,IF('Vessel List B'!BC79=15,15,IF('Vessel List B'!BC79=16,16,0)))))))))))))))))=0," ",VALUE(IF('Vessel List B'!BC79=1,1,IF('Vessel List B'!BC79=2,2,IF('Vessel List B'!BC79=3,3,IF('Vessel List B'!BC79=4,4,IF('Vessel List B'!BC79=5,5,IF('Vessel List B'!BC79=6,6,IF('Vessel List B'!BC79=7,7,IF('Vessel List B'!BC79=8,8,IF('Vessel List B'!BC79=9,9,IF('Vessel List B'!BC79=10,10,IF('Vessel List B'!BC79=11,11,IF('Vessel List B'!BC79=12,12,IF('Vessel List B'!BC79=13,13,IF('Vessel List B'!BC79=14,14,IF('Vessel List B'!BC79=15,15,IF('Vessel List B'!BC79=16,16,0))))))))))))))))))</f>
        <v xml:space="preserve"> </v>
      </c>
      <c r="FP80" s="154"/>
      <c r="FQ80" s="158"/>
      <c r="FR80" s="390" t="str">
        <f t="shared" si="131"/>
        <v/>
      </c>
      <c r="FS80" s="158"/>
      <c r="FT80" s="137"/>
      <c r="FU80" s="388" t="str">
        <f t="shared" si="132"/>
        <v/>
      </c>
      <c r="FV80" s="157" t="str">
        <f>IF(VALUE(IF('Vessel List B'!BP79=1,1,IF('Vessel List B'!BP79=2,2,IF('Vessel List B'!BP79=3,3,IF('Vessel List B'!BP79=4,4,IF('Vessel List B'!BP79=5,5,IF('Vessel List B'!BP79=6,6,IF('Vessel List B'!BP79=7,7,IF('Vessel List B'!BP79=8,8,IF('Vessel List B'!BP79=9,9,IF('Vessel List B'!BP79=10,10,IF('Vessel List B'!BP79=11,11,IF('Vessel List B'!BP79=12,12,IF('Vessel List B'!BP79=13,13,IF('Vessel List B'!BP79=14,14,IF('Vessel List B'!BP79=15,15,IF('Vessel List B'!BP79=16,16,0)))))))))))))))))=0," ",VALUE(IF('Vessel List B'!BP79=1,1,IF('Vessel List B'!BP79=2,2,IF('Vessel List B'!BP79=3,3,IF('Vessel List B'!BP79=4,4,IF('Vessel List B'!BP79=5,5,IF('Vessel List B'!BP79=6,6,IF('Vessel List B'!BP79=7,7,IF('Vessel List B'!BP79=8,8,IF('Vessel List B'!BP79=9,9,IF('Vessel List B'!BP79=10,10,IF('Vessel List B'!BP79=11,11,IF('Vessel List B'!BP79=12,12,IF('Vessel List B'!BP79=13,13,IF('Vessel List B'!BP79=14,14,IF('Vessel List B'!BP79=15,15,IF('Vessel List B'!BP79=16,16,0))))))))))))))))))</f>
        <v xml:space="preserve"> </v>
      </c>
      <c r="FW80" s="154"/>
      <c r="FX80" s="158"/>
      <c r="FY80" s="390" t="str">
        <f t="shared" si="133"/>
        <v/>
      </c>
      <c r="FZ80" s="158"/>
      <c r="GA80" s="137"/>
      <c r="GB80" s="388" t="str">
        <f t="shared" si="134"/>
        <v/>
      </c>
      <c r="GC80" s="157" t="str">
        <f>IF(VALUE(IF('Vessel List B'!CC79=1,1,IF('Vessel List B'!CC79=2,2,IF('Vessel List B'!CC79=3,3,IF('Vessel List B'!CC79=4,4,IF('Vessel List B'!CC79=5,5,IF('Vessel List B'!CC79=6,6,IF('Vessel List B'!CC79=7,7,IF('Vessel List B'!CC79=8,8,IF('Vessel List B'!CC79=9,9,IF('Vessel List B'!CC79=10,10,IF('Vessel List B'!CC79=11,11,IF('Vessel List B'!CC79=12,12,IF('Vessel List B'!CC79=13,13,IF('Vessel List B'!CC79=14,14,IF('Vessel List B'!CC79=15,15,IF('Vessel List B'!CC79=16,16,0)))))))))))))))))=0," ",VALUE(IF('Vessel List B'!CC79=1,1,IF('Vessel List B'!CC79=2,2,IF('Vessel List B'!CC79=3,3,IF('Vessel List B'!CC79=4,4,IF('Vessel List B'!CC79=5,5,IF('Vessel List B'!CC79=6,6,IF('Vessel List B'!CC79=7,7,IF('Vessel List B'!CC79=8,8,IF('Vessel List B'!CC79=9,9,IF('Vessel List B'!CC79=10,10,IF('Vessel List B'!CC79=11,11,IF('Vessel List B'!CC79=12,12,IF('Vessel List B'!CC79=13,13,IF('Vessel List B'!CC79=14,14,IF('Vessel List B'!CC79=15,15,IF('Vessel List B'!CC79=16,16,0))))))))))))))))))</f>
        <v xml:space="preserve"> </v>
      </c>
      <c r="GD80" s="154"/>
      <c r="GE80" s="158"/>
      <c r="GF80" s="390" t="str">
        <f t="shared" si="135"/>
        <v/>
      </c>
      <c r="GG80" s="158"/>
      <c r="GH80" s="137"/>
      <c r="GI80" s="388" t="str">
        <f t="shared" si="136"/>
        <v/>
      </c>
      <c r="GJ80" s="157" t="str">
        <f>IF(VALUE(IF('Vessel List B'!CP79=1,1,IF('Vessel List B'!CP79=2,2,IF('Vessel List B'!CP79=3,3,IF('Vessel List B'!CP79=4,4,IF('Vessel List B'!CP79=5,5,IF('Vessel List B'!CP79=6,6,IF('Vessel List B'!CP79=7,7,IF('Vessel List B'!CP79=8,8,IF('Vessel List B'!CP79=9,9,IF('Vessel List B'!CP79=10,10,IF('Vessel List B'!CP79=11,11,IF('Vessel List B'!CP79=12,12,IF('Vessel List B'!CP79=13,13,IF('Vessel List B'!CP79=14,14,IF('Vessel List B'!CP79=15,15,IF('Vessel List B'!CP79=16,16,0)))))))))))))))))=0," ",VALUE(IF('Vessel List B'!CP79=1,1,IF('Vessel List B'!CP79=2,2,IF('Vessel List B'!CP79=3,3,IF('Vessel List B'!CP79=4,4,IF('Vessel List B'!CP79=5,5,IF('Vessel List B'!CP79=6,6,IF('Vessel List B'!CP79=7,7,IF('Vessel List B'!CP79=8,8,IF('Vessel List B'!CP79=9,9,IF('Vessel List B'!CP79=10,10,IF('Vessel List B'!CP79=11,11,IF('Vessel List B'!CP79=12,12,IF('Vessel List B'!CP79=13,13,IF('Vessel List B'!CP79=14,14,IF('Vessel List B'!CP79=15,15,IF('Vessel List B'!CP79=16,16,0))))))))))))))))))</f>
        <v xml:space="preserve"> </v>
      </c>
      <c r="GK80" s="154"/>
      <c r="GL80" s="158"/>
      <c r="GM80" s="390" t="str">
        <f t="shared" si="137"/>
        <v/>
      </c>
      <c r="GN80" s="158"/>
      <c r="GO80" s="137"/>
      <c r="GP80" s="388" t="str">
        <f t="shared" si="138"/>
        <v/>
      </c>
      <c r="GQ80" s="157" t="str">
        <f>IF(VALUE(IF('Vessel List B'!DC79=1,1,IF('Vessel List B'!DC79=2,2,IF('Vessel List B'!DC79=3,3,IF('Vessel List B'!DC79=4,4,IF('Vessel List B'!DC79=5,5,IF('Vessel List B'!DC79=6,6,IF('Vessel List B'!DC79=7,7,IF('Vessel List B'!DC79=8,8,IF('Vessel List B'!DC79=9,9,IF('Vessel List B'!DC79=10,10,IF('Vessel List B'!DC79=11,11,IF('Vessel List B'!DC79=12,12,IF('Vessel List B'!DC79=13,13,IF('Vessel List B'!DC79=14,14,IF('Vessel List B'!DC79=15,15,IF('Vessel List B'!DC79=16,16,0)))))))))))))))))=0," ",VALUE(IF('Vessel List B'!DC79=1,1,IF('Vessel List B'!DC79=2,2,IF('Vessel List B'!DC79=3,3,IF('Vessel List B'!DC79=4,4,IF('Vessel List B'!DC79=5,5,IF('Vessel List B'!DC79=6,6,IF('Vessel List B'!DC79=7,7,IF('Vessel List B'!DC79=8,8,IF('Vessel List B'!DC79=9,9,IF('Vessel List B'!DC79=10,10,IF('Vessel List B'!DC79=11,11,IF('Vessel List B'!DC79=12,12,IF('Vessel List B'!DC79=13,13,IF('Vessel List B'!DC79=14,14,IF('Vessel List B'!DC79=15,15,IF('Vessel List B'!DC79=16,16,0))))))))))))))))))</f>
        <v xml:space="preserve"> </v>
      </c>
      <c r="GR80" s="154"/>
      <c r="GS80" s="158"/>
      <c r="GT80" s="390" t="str">
        <f t="shared" si="139"/>
        <v/>
      </c>
      <c r="GU80" s="158"/>
      <c r="GV80" s="137"/>
      <c r="GW80" s="388" t="str">
        <f t="shared" si="140"/>
        <v/>
      </c>
      <c r="GX80" s="157" t="str">
        <f>IF(VALUE(IF('Vessel List B'!DP79=1,1,IF('Vessel List B'!DP79=2,2,IF('Vessel List B'!DP79=3,3,IF('Vessel List B'!DP79=4,4,IF('Vessel List B'!DP79=5,5,IF('Vessel List B'!DP79=6,6,IF('Vessel List B'!DP79=7,7,IF('Vessel List B'!DP79=8,8,IF('Vessel List B'!DP79=9,9,IF('Vessel List B'!DP79=10,10,IF('Vessel List B'!DP79=11,11,IF('Vessel List B'!DP79=12,12,IF('Vessel List B'!DP79=13,13,IF('Vessel List B'!DP79=14,14,IF('Vessel List B'!DP79=15,15,IF('Vessel List B'!DP79=16,16,0)))))))))))))))))=0," ",VALUE(IF('Vessel List B'!DP79=1,1,IF('Vessel List B'!DP79=2,2,IF('Vessel List B'!DP79=3,3,IF('Vessel List B'!DP79=4,4,IF('Vessel List B'!DP79=5,5,IF('Vessel List B'!DP79=6,6,IF('Vessel List B'!DP79=7,7,IF('Vessel List B'!DP79=8,8,IF('Vessel List B'!DP79=9,9,IF('Vessel List B'!DP79=10,10,IF('Vessel List B'!DP79=11,11,IF('Vessel List B'!DP79=12,12,IF('Vessel List B'!DP79=13,13,IF('Vessel List B'!DP79=14,14,IF('Vessel List B'!DP79=15,15,IF('Vessel List B'!DP79=16,16,0))))))))))))))))))</f>
        <v xml:space="preserve"> </v>
      </c>
      <c r="GY80" s="154"/>
      <c r="GZ80" s="158"/>
      <c r="HA80" s="390" t="str">
        <f t="shared" si="141"/>
        <v/>
      </c>
      <c r="HB80" s="158"/>
      <c r="HC80" s="137"/>
      <c r="HD80" s="388" t="str">
        <f t="shared" si="142"/>
        <v/>
      </c>
      <c r="HE80" s="157" t="str">
        <f>IF(VALUE(IF('Vessel List B'!EC79=1,1,IF('Vessel List B'!EC79=2,2,IF('Vessel List B'!EC79=3,3,IF('Vessel List B'!EC79=4,4,IF('Vessel List B'!EC79=5,5,IF('Vessel List B'!EC79=6,6,IF('Vessel List B'!EC79=7,7,IF('Vessel List B'!EC79=8,8,IF('Vessel List B'!EC79=9,9,IF('Vessel List B'!EC79=10,10,IF('Vessel List B'!EC79=11,11,IF('Vessel List B'!EC79=12,12,IF('Vessel List B'!EC79=13,13,IF('Vessel List B'!EC79=14,14,IF('Vessel List B'!EC79=15,15,IF('Vessel List B'!EC79=16,16,0)))))))))))))))))=0," ",VALUE(IF('Vessel List B'!EC79=1,1,IF('Vessel List B'!EC79=2,2,IF('Vessel List B'!EC79=3,3,IF('Vessel List B'!EC79=4,4,IF('Vessel List B'!EC79=5,5,IF('Vessel List B'!EC79=6,6,IF('Vessel List B'!EC79=7,7,IF('Vessel List B'!EC79=8,8,IF('Vessel List B'!EC79=9,9,IF('Vessel List B'!EC79=10,10,IF('Vessel List B'!EC79=11,11,IF('Vessel List B'!EC79=12,12,IF('Vessel List B'!EC79=13,13,IF('Vessel List B'!EC79=14,14,IF('Vessel List B'!EC79=15,15,IF('Vessel List B'!EC79=16,16,0))))))))))))))))))</f>
        <v xml:space="preserve"> </v>
      </c>
      <c r="HF80" s="154"/>
      <c r="HG80" s="158"/>
      <c r="HH80" s="390" t="str">
        <f t="shared" si="143"/>
        <v/>
      </c>
      <c r="HI80" s="158"/>
      <c r="HJ80" s="137"/>
      <c r="HK80" s="388" t="str">
        <f t="shared" si="144"/>
        <v/>
      </c>
      <c r="HL80" s="157" t="str">
        <f>IF(VALUE(IF('Vessel List B'!EP79=1,1,IF('Vessel List B'!EP79=2,2,IF('Vessel List B'!EP79=3,3,IF('Vessel List B'!EP79=4,4,IF('Vessel List B'!EP79=5,5,IF('Vessel List B'!EP79=6,6,IF('Vessel List B'!EP79=7,7,IF('Vessel List B'!EP79=8,8,IF('Vessel List B'!EP79=9,9,IF('Vessel List B'!EP79=10,10,IF('Vessel List B'!EP79=11,11,IF('Vessel List B'!EP79=12,12,IF('Vessel List B'!EP79=13,13,IF('Vessel List B'!EP79=14,14,IF('Vessel List B'!EP79=15,15,IF('Vessel List B'!EP79=16,16,0)))))))))))))))))=0," ",VALUE(IF('Vessel List B'!EP79=1,1,IF('Vessel List B'!EP79=2,2,IF('Vessel List B'!EP79=3,3,IF('Vessel List B'!EP79=4,4,IF('Vessel List B'!EP79=5,5,IF('Vessel List B'!EP79=6,6,IF('Vessel List B'!EP79=7,7,IF('Vessel List B'!EP79=8,8,IF('Vessel List B'!EP79=9,9,IF('Vessel List B'!EP79=10,10,IF('Vessel List B'!EP79=11,11,IF('Vessel List B'!EP79=12,12,IF('Vessel List B'!EP79=13,13,IF('Vessel List B'!EP79=14,14,IF('Vessel List B'!EP79=15,15,IF('Vessel List B'!EP79=16,16,0))))))))))))))))))</f>
        <v xml:space="preserve"> </v>
      </c>
      <c r="HM80" s="154"/>
      <c r="HN80" s="158"/>
      <c r="HO80" s="390" t="str">
        <f t="shared" si="145"/>
        <v/>
      </c>
      <c r="HP80" s="158"/>
      <c r="HQ80" s="137"/>
      <c r="HR80" s="388" t="str">
        <f t="shared" si="146"/>
        <v/>
      </c>
      <c r="HS80" s="157" t="str">
        <f>IF(VALUE(IF('Vessel List B'!FC79=1,1,IF('Vessel List B'!FC79=2,2,IF('Vessel List B'!FC79=3,3,IF('Vessel List B'!FC79=4,4,IF('Vessel List B'!FC79=5,5,IF('Vessel List B'!FC79=6,6,IF('Vessel List B'!FC79=7,7,IF('Vessel List B'!FC79=8,8,IF('Vessel List B'!FC79=9,9,IF('Vessel List B'!FC79=10,10,IF('Vessel List B'!FC79=11,11,IF('Vessel List B'!FC79=12,12,IF('Vessel List B'!FC79=13,13,IF('Vessel List B'!FC79=14,14,IF('Vessel List B'!FC79=15,15,IF('Vessel List B'!FC79=16,16,0)))))))))))))))))=0," ",VALUE(IF('Vessel List B'!FC79=1,1,IF('Vessel List B'!FC79=2,2,IF('Vessel List B'!FC79=3,3,IF('Vessel List B'!FC79=4,4,IF('Vessel List B'!FC79=5,5,IF('Vessel List B'!FC79=6,6,IF('Vessel List B'!FC79=7,7,IF('Vessel List B'!FC79=8,8,IF('Vessel List B'!FC79=9,9,IF('Vessel List B'!FC79=10,10,IF('Vessel List B'!FC79=11,11,IF('Vessel List B'!FC79=12,12,IF('Vessel List B'!FC79=13,13,IF('Vessel List B'!FC79=14,14,IF('Vessel List B'!FC79=15,15,IF('Vessel List B'!FC79=16,16,0))))))))))))))))))</f>
        <v xml:space="preserve"> </v>
      </c>
      <c r="HT80" s="154"/>
      <c r="HU80" s="158"/>
      <c r="HV80" s="390" t="str">
        <f t="shared" si="147"/>
        <v/>
      </c>
      <c r="HW80" s="158"/>
      <c r="HX80" s="137"/>
      <c r="HY80" s="388" t="str">
        <f t="shared" si="148"/>
        <v/>
      </c>
      <c r="HZ80" s="157" t="str">
        <f>IF(VALUE(IF('Vessel List B'!FP79=1,1,IF('Vessel List B'!FP79=2,2,IF('Vessel List B'!FP79=3,3,IF('Vessel List B'!FP79=4,4,IF('Vessel List B'!FP79=5,5,IF('Vessel List B'!FP79=6,6,IF('Vessel List B'!FP79=7,7,IF('Vessel List B'!FP79=8,8,IF('Vessel List B'!FP79=9,9,IF('Vessel List B'!FP79=10,10,IF('Vessel List B'!FP79=11,11,IF('Vessel List B'!FP79=12,12,IF('Vessel List B'!FP79=13,13,IF('Vessel List B'!FP79=14,14,IF('Vessel List B'!FP79=15,15,IF('Vessel List B'!FP79=16,16,0)))))))))))))))))=0," ",VALUE(IF('Vessel List B'!FP79=1,1,IF('Vessel List B'!FP79=2,2,IF('Vessel List B'!FP79=3,3,IF('Vessel List B'!FP79=4,4,IF('Vessel List B'!FP79=5,5,IF('Vessel List B'!FP79=6,6,IF('Vessel List B'!FP79=7,7,IF('Vessel List B'!FP79=8,8,IF('Vessel List B'!FP79=9,9,IF('Vessel List B'!FP79=10,10,IF('Vessel List B'!FP79=11,11,IF('Vessel List B'!FP79=12,12,IF('Vessel List B'!FP79=13,13,IF('Vessel List B'!FP79=14,14,IF('Vessel List B'!FP79=15,15,IF('Vessel List B'!FP79=16,16,0))))))))))))))))))</f>
        <v xml:space="preserve"> </v>
      </c>
      <c r="IA80" s="154"/>
      <c r="IB80" s="158"/>
      <c r="IC80" s="390" t="str">
        <f t="shared" si="149"/>
        <v/>
      </c>
      <c r="ID80" s="158"/>
      <c r="IE80" s="137"/>
      <c r="IF80" s="388" t="str">
        <f t="shared" si="150"/>
        <v/>
      </c>
      <c r="IG80" s="157" t="str">
        <f>IF(VALUE(IF('Vessel List B'!GC79=1,1,IF('Vessel List B'!GC79=2,2,IF('Vessel List B'!GC79=3,3,IF('Vessel List B'!GC79=4,4,IF('Vessel List B'!GC79=5,5,IF('Vessel List B'!GC79=6,6,IF('Vessel List B'!GC79=7,7,IF('Vessel List B'!GC79=8,8,IF('Vessel List B'!GC79=9,9,IF('Vessel List B'!GC79=10,10,IF('Vessel List B'!GC79=11,11,IF('Vessel List B'!GC79=12,12,IF('Vessel List B'!GC79=13,13,IF('Vessel List B'!GC79=14,14,IF('Vessel List B'!GC79=15,15,IF('Vessel List B'!GC79=16,16,0)))))))))))))))))=0," ",VALUE(IF('Vessel List B'!GC79=1,1,IF('Vessel List B'!GC79=2,2,IF('Vessel List B'!GC79=3,3,IF('Vessel List B'!GC79=4,4,IF('Vessel List B'!GC79=5,5,IF('Vessel List B'!GC79=6,6,IF('Vessel List B'!GC79=7,7,IF('Vessel List B'!GC79=8,8,IF('Vessel List B'!GC79=9,9,IF('Vessel List B'!GC79=10,10,IF('Vessel List B'!GC79=11,11,IF('Vessel List B'!GC79=12,12,IF('Vessel List B'!GC79=13,13,IF('Vessel List B'!GC79=14,14,IF('Vessel List B'!GC79=15,15,IF('Vessel List B'!GC79=16,16,0))))))))))))))))))</f>
        <v xml:space="preserve"> </v>
      </c>
      <c r="IH80" s="154"/>
      <c r="II80" s="158"/>
      <c r="IJ80" s="390" t="str">
        <f t="shared" si="151"/>
        <v/>
      </c>
      <c r="IK80" s="158"/>
      <c r="IL80" s="137"/>
      <c r="IM80" s="388" t="str">
        <f t="shared" si="152"/>
        <v/>
      </c>
      <c r="IN80" s="157" t="str">
        <f>IF(VALUE(IF('Vessel List B'!GP79=1,1,IF('Vessel List B'!GP79=2,2,IF('Vessel List B'!GP79=3,3,IF('Vessel List B'!GP79=4,4,IF('Vessel List B'!GP79=5,5,IF('Vessel List B'!GP79=6,6,IF('Vessel List B'!GP79=7,7,IF('Vessel List B'!GP79=8,8,IF('Vessel List B'!GP79=9,9,IF('Vessel List B'!GP79=10,10,IF('Vessel List B'!GP79=11,11,IF('Vessel List B'!GP79=12,12,IF('Vessel List B'!GP79=13,13,IF('Vessel List B'!GP79=14,14,IF('Vessel List B'!GP79=15,15,IF('Vessel List B'!GP79=16,16,0)))))))))))))))))=0," ",VALUE(IF('Vessel List B'!GP79=1,1,IF('Vessel List B'!GP79=2,2,IF('Vessel List B'!GP79=3,3,IF('Vessel List B'!GP79=4,4,IF('Vessel List B'!GP79=5,5,IF('Vessel List B'!GP79=6,6,IF('Vessel List B'!GP79=7,7,IF('Vessel List B'!GP79=8,8,IF('Vessel List B'!GP79=9,9,IF('Vessel List B'!GP79=10,10,IF('Vessel List B'!GP79=11,11,IF('Vessel List B'!GP79=12,12,IF('Vessel List B'!GP79=13,13,IF('Vessel List B'!GP79=14,14,IF('Vessel List B'!GP79=15,15,IF('Vessel List B'!GP79=16,16,0))))))))))))))))))</f>
        <v xml:space="preserve"> </v>
      </c>
      <c r="IO80" s="154"/>
      <c r="IP80" s="158"/>
      <c r="IQ80" s="390" t="str">
        <f t="shared" si="153"/>
        <v/>
      </c>
      <c r="IR80" s="158"/>
      <c r="IS80" s="137"/>
      <c r="IT80" s="388" t="str">
        <f t="shared" si="154"/>
        <v/>
      </c>
      <c r="IU80" s="157" t="str">
        <f>IF(VALUE(IF('Vessel List B'!HC79=1,1,IF('Vessel List B'!HC79=2,2,IF('Vessel List B'!HC79=3,3,IF('Vessel List B'!HC79=4,4,IF('Vessel List B'!HC79=5,5,IF('Vessel List B'!HC79=6,6,IF('Vessel List B'!HC79=7,7,IF('Vessel List B'!HC79=8,8,IF('Vessel List B'!HC79=9,9,IF('Vessel List B'!HC79=10,10,IF('Vessel List B'!HC79=11,11,IF('Vessel List B'!HC79=12,12,IF('Vessel List B'!HC79=13,13,IF('Vessel List B'!HC79=14,14,IF('Vessel List B'!HC79=15,15,IF('Vessel List B'!HC79=16,16,0)))))))))))))))))=0," ",VALUE(IF('Vessel List B'!HC79=1,1,IF('Vessel List B'!HC79=2,2,IF('Vessel List B'!HC79=3,3,IF('Vessel List B'!HC79=4,4,IF('Vessel List B'!HC79=5,5,IF('Vessel List B'!HC79=6,6,IF('Vessel List B'!HC79=7,7,IF('Vessel List B'!HC79=8,8,IF('Vessel List B'!HC79=9,9,IF('Vessel List B'!HC79=10,10,IF('Vessel List B'!HC79=11,11,IF('Vessel List B'!HC79=12,12,IF('Vessel List B'!HC79=13,13,IF('Vessel List B'!HC79=14,14,IF('Vessel List B'!HC79=15,15,IF('Vessel List B'!HC79=16,16,0))))))))))))))))))</f>
        <v xml:space="preserve"> </v>
      </c>
      <c r="IV80" s="154"/>
      <c r="IW80" s="158"/>
      <c r="IX80" s="390" t="str">
        <f t="shared" si="155"/>
        <v/>
      </c>
      <c r="IY80" s="158"/>
      <c r="IZ80" s="137"/>
      <c r="JA80" s="388" t="str">
        <f t="shared" si="156"/>
        <v/>
      </c>
      <c r="JB80" s="157" t="str">
        <f>IF(VALUE(IF('Vessel List B'!HP79=1,1,IF('Vessel List B'!HP79=2,2,IF('Vessel List B'!HP79=3,3,IF('Vessel List B'!HP79=4,4,IF('Vessel List B'!HP79=5,5,IF('Vessel List B'!HP79=6,6,IF('Vessel List B'!HP79=7,7,IF('Vessel List B'!HP79=8,8,IF('Vessel List B'!HP79=9,9,IF('Vessel List B'!HP79=10,10,IF('Vessel List B'!HP79=11,11,IF('Vessel List B'!HP79=12,12,IF('Vessel List B'!HP79=13,13,IF('Vessel List B'!HP79=14,14,IF('Vessel List B'!HP79=15,15,IF('Vessel List B'!HP79=16,16,0)))))))))))))))))=0," ",VALUE(IF('Vessel List B'!HP79=1,1,IF('Vessel List B'!HP79=2,2,IF('Vessel List B'!HP79=3,3,IF('Vessel List B'!HP79=4,4,IF('Vessel List B'!HP79=5,5,IF('Vessel List B'!HP79=6,6,IF('Vessel List B'!HP79=7,7,IF('Vessel List B'!HP79=8,8,IF('Vessel List B'!HP79=9,9,IF('Vessel List B'!HP79=10,10,IF('Vessel List B'!HP79=11,11,IF('Vessel List B'!HP79=12,12,IF('Vessel List B'!HP79=13,13,IF('Vessel List B'!HP79=14,14,IF('Vessel List B'!HP79=15,15,IF('Vessel List B'!HP79=16,16,0))))))))))))))))))</f>
        <v xml:space="preserve"> </v>
      </c>
      <c r="JC80" s="154"/>
      <c r="JD80" s="158"/>
      <c r="JE80" s="390" t="str">
        <f t="shared" si="157"/>
        <v/>
      </c>
      <c r="JF80" s="158"/>
      <c r="JG80" s="137"/>
      <c r="JH80" s="388" t="str">
        <f t="shared" si="158"/>
        <v/>
      </c>
      <c r="JI80" s="157" t="str">
        <f>IF(VALUE(IF('Vessel List B'!IC79=1,1,IF('Vessel List B'!IC79=2,2,IF('Vessel List B'!IC79=3,3,IF('Vessel List B'!IC79=4,4,IF('Vessel List B'!IC79=5,5,IF('Vessel List B'!IC79=6,6,IF('Vessel List B'!IC79=7,7,IF('Vessel List B'!IC79=8,8,IF('Vessel List B'!IC79=9,9,IF('Vessel List B'!IC79=10,10,IF('Vessel List B'!IC79=11,11,IF('Vessel List B'!IC79=12,12,IF('Vessel List B'!IC79=13,13,IF('Vessel List B'!IC79=14,14,IF('Vessel List B'!IC79=15,15,IF('Vessel List B'!IC79=16,16,0)))))))))))))))))=0," ",VALUE(IF('Vessel List B'!IC79=1,1,IF('Vessel List B'!IC79=2,2,IF('Vessel List B'!IC79=3,3,IF('Vessel List B'!IC79=4,4,IF('Vessel List B'!IC79=5,5,IF('Vessel List B'!IC79=6,6,IF('Vessel List B'!IC79=7,7,IF('Vessel List B'!IC79=8,8,IF('Vessel List B'!IC79=9,9,IF('Vessel List B'!IC79=10,10,IF('Vessel List B'!IC79=11,11,IF('Vessel List B'!IC79=12,12,IF('Vessel List B'!IC79=13,13,IF('Vessel List B'!IC79=14,14,IF('Vessel List B'!IC79=15,15,IF('Vessel List B'!IC79=16,16,0))))))))))))))))))</f>
        <v xml:space="preserve"> </v>
      </c>
      <c r="JJ80" s="154"/>
      <c r="JK80" s="158"/>
      <c r="JL80" s="390" t="str">
        <f t="shared" si="159"/>
        <v/>
      </c>
      <c r="JM80" s="158"/>
      <c r="JN80" s="137"/>
      <c r="JO80" s="388" t="str">
        <f t="shared" si="160"/>
        <v/>
      </c>
      <c r="JP80" s="157" t="str">
        <f>IF(VALUE(IF('Vessel List B'!IP79=1,1,IF('Vessel List B'!IP79=2,2,IF('Vessel List B'!IP79=3,3,IF('Vessel List B'!IP79=4,4,IF('Vessel List B'!IP79=5,5,IF('Vessel List B'!IP79=6,6,IF('Vessel List B'!IP79=7,7,IF('Vessel List B'!IP79=8,8,IF('Vessel List B'!IP79=9,9,IF('Vessel List B'!IP79=10,10,IF('Vessel List B'!IP79=11,11,IF('Vessel List B'!IP79=12,12,IF('Vessel List B'!IP79=13,13,IF('Vessel List B'!IP79=14,14,IF('Vessel List B'!IP79=15,15,IF('Vessel List B'!IP79=16,16,0)))))))))))))))))=0," ",VALUE(IF('Vessel List B'!IP79=1,1,IF('Vessel List B'!IP79=2,2,IF('Vessel List B'!IP79=3,3,IF('Vessel List B'!IP79=4,4,IF('Vessel List B'!IP79=5,5,IF('Vessel List B'!IP79=6,6,IF('Vessel List B'!IP79=7,7,IF('Vessel List B'!IP79=8,8,IF('Vessel List B'!IP79=9,9,IF('Vessel List B'!IP79=10,10,IF('Vessel List B'!IP79=11,11,IF('Vessel List B'!IP79=12,12,IF('Vessel List B'!IP79=13,13,IF('Vessel List B'!IP79=14,14,IF('Vessel List B'!IP79=15,15,IF('Vessel List B'!IP79=16,16,0))))))))))))))))))</f>
        <v xml:space="preserve"> </v>
      </c>
      <c r="JQ80" s="154"/>
      <c r="JR80" s="158"/>
      <c r="JS80" s="390" t="str">
        <f t="shared" si="161"/>
        <v/>
      </c>
      <c r="JT80" s="158"/>
      <c r="JU80" s="137"/>
      <c r="JV80" s="397" t="str">
        <f t="shared" si="162"/>
        <v/>
      </c>
      <c r="JW80" s="403"/>
    </row>
    <row r="81" spans="1:283" ht="15" x14ac:dyDescent="0.25">
      <c r="A81" s="132">
        <f>'Vessel List A'!B80</f>
        <v>41655</v>
      </c>
      <c r="B81" s="157" t="str">
        <f>IF(VALUE(IF('Vessel List A'!C80=1,1,IF('Vessel List A'!C80=2,2,IF('Vessel List A'!C80=3,3,IF('Vessel List A'!C80=4,4,IF('Vessel List A'!C80=5,5,IF('Vessel List A'!C80=6,6,IF('Vessel List A'!C80=7,7,IF('Vessel List A'!C80=8,8,IF('Vessel List A'!C80=9,9,IF('Vessel List A'!C80=10,10,IF('Vessel List A'!C80=11,11,IF('Vessel List A'!C80=12,12,IF('Vessel List A'!C80=13,13,IF('Vessel List A'!C80=14,14,IF('Vessel List A'!C80=15,15,IF('Vessel List A'!C80=16,16,0)))))))))))))))))=0," ",VALUE(IF('Vessel List A'!C80=1,1,IF('Vessel List A'!C80=2,2,IF('Vessel List A'!C80=3,3,IF('Vessel List A'!C80=4,4,IF('Vessel List A'!C80=5,5,IF('Vessel List A'!C80=6,6,IF('Vessel List A'!C80=7,7,IF('Vessel List A'!C80=8,8,IF('Vessel List A'!C80=9,9,IF('Vessel List A'!C80=10,10,IF('Vessel List A'!C80=11,11,IF('Vessel List A'!C80=12,12,IF('Vessel List A'!C80=13,13,IF('Vessel List A'!C80=14,14,IF('Vessel List A'!C80=15,15,IF('Vessel List A'!C80=16,16,0))))))))))))))))))</f>
        <v xml:space="preserve"> </v>
      </c>
      <c r="C81" s="154"/>
      <c r="D81" s="158"/>
      <c r="E81" s="390" t="str">
        <f t="shared" si="83"/>
        <v/>
      </c>
      <c r="F81" s="158"/>
      <c r="G81" s="137"/>
      <c r="H81" s="388" t="str">
        <f t="shared" si="84"/>
        <v/>
      </c>
      <c r="I81" s="157" t="str">
        <f>IF(VALUE(IF('Vessel List A'!P80=1,1,IF('Vessel List A'!P80=2,2,IF('Vessel List A'!P80=3,3,IF('Vessel List A'!P80=4,4,IF('Vessel List A'!P80=5,5,IF('Vessel List A'!P80=6,6,IF('Vessel List A'!P80=7,7,IF('Vessel List A'!P80=8,8,IF('Vessel List A'!P80=9,9,IF('Vessel List A'!P80=10,10,IF('Vessel List A'!P80=11,11,IF('Vessel List A'!P80=12,12,IF('Vessel List A'!P80=13,13,IF('Vessel List A'!P80=14,14,IF('Vessel List A'!P80=15,15,IF('Vessel List A'!P80=16,16,0)))))))))))))))))=0," ",VALUE(IF('Vessel List A'!P80=1,1,IF('Vessel List A'!P80=2,2,IF('Vessel List A'!P80=3,3,IF('Vessel List A'!P80=4,4,IF('Vessel List A'!P80=5,5,IF('Vessel List A'!P80=6,6,IF('Vessel List A'!P80=7,7,IF('Vessel List A'!P80=8,8,IF('Vessel List A'!P80=9,9,IF('Vessel List A'!P80=10,10,IF('Vessel List A'!P80=11,11,IF('Vessel List A'!P80=12,12,IF('Vessel List A'!P80=13,13,IF('Vessel List A'!P80=14,14,IF('Vessel List A'!P80=15,15,IF('Vessel List A'!P80=16,16,0))))))))))))))))))</f>
        <v xml:space="preserve"> </v>
      </c>
      <c r="J81" s="154"/>
      <c r="K81" s="158"/>
      <c r="L81" s="390" t="str">
        <f t="shared" si="85"/>
        <v/>
      </c>
      <c r="M81" s="158"/>
      <c r="N81" s="137"/>
      <c r="O81" s="388" t="str">
        <f t="shared" si="86"/>
        <v/>
      </c>
      <c r="P81" s="157" t="str">
        <f>IF(VALUE(IF('Vessel List A'!AC80=1,1,IF('Vessel List A'!AC80=2,2,IF('Vessel List A'!AC80=3,3,IF('Vessel List A'!AC80=4,4,IF('Vessel List A'!AC80=5,5,IF('Vessel List A'!AC80=6,6,IF('Vessel List A'!AC80=7,7,IF('Vessel List A'!AC80=8,8,IF('Vessel List A'!AC80=9,9,IF('Vessel List A'!AC80=10,10,IF('Vessel List A'!AC80=11,11,IF('Vessel List A'!AC80=12,12,IF('Vessel List A'!AC80=13,13,IF('Vessel List A'!AC80=14,14,IF('Vessel List A'!AC80=15,15,IF('Vessel List A'!AC80=16,16,0)))))))))))))))))=0," ",VALUE(IF('Vessel List A'!AC80=1,1,IF('Vessel List A'!AC80=2,2,IF('Vessel List A'!AC80=3,3,IF('Vessel List A'!AC80=4,4,IF('Vessel List A'!AC80=5,5,IF('Vessel List A'!AC80=6,6,IF('Vessel List A'!AC80=7,7,IF('Vessel List A'!AC80=8,8,IF('Vessel List A'!AC80=9,9,IF('Vessel List A'!AC80=10,10,IF('Vessel List A'!AC80=11,11,IF('Vessel List A'!AC80=12,12,IF('Vessel List A'!AC80=13,13,IF('Vessel List A'!AC80=14,14,IF('Vessel List A'!AC80=15,15,IF('Vessel List A'!AC80=16,16,0))))))))))))))))))</f>
        <v xml:space="preserve"> </v>
      </c>
      <c r="Q81" s="154"/>
      <c r="R81" s="158"/>
      <c r="S81" s="390" t="str">
        <f t="shared" si="87"/>
        <v/>
      </c>
      <c r="T81" s="158"/>
      <c r="U81" s="137"/>
      <c r="V81" s="388" t="str">
        <f t="shared" si="88"/>
        <v/>
      </c>
      <c r="W81" s="157" t="str">
        <f>IF(VALUE(IF('Vessel List A'!AP80=1,1,IF('Vessel List A'!AP80=2,2,IF('Vessel List A'!AP80=3,3,IF('Vessel List A'!AP80=4,4,IF('Vessel List A'!AP80=5,5,IF('Vessel List A'!AP80=6,6,IF('Vessel List A'!AP80=7,7,IF('Vessel List A'!AP80=8,8,IF('Vessel List A'!AP80=9,9,IF('Vessel List A'!AP80=10,10,IF('Vessel List A'!AP80=11,11,IF('Vessel List A'!AP80=12,12,IF('Vessel List A'!AP80=13,13,IF('Vessel List A'!AP80=14,14,IF('Vessel List A'!AP80=15,15,IF('Vessel List A'!AP80=16,16,0)))))))))))))))))=0," ",VALUE(IF('Vessel List A'!AP80=1,1,IF('Vessel List A'!AP80=2,2,IF('Vessel List A'!AP80=3,3,IF('Vessel List A'!AP80=4,4,IF('Vessel List A'!AP80=5,5,IF('Vessel List A'!AP80=6,6,IF('Vessel List A'!AP80=7,7,IF('Vessel List A'!AP80=8,8,IF('Vessel List A'!AP80=9,9,IF('Vessel List A'!AP80=10,10,IF('Vessel List A'!AP80=11,11,IF('Vessel List A'!AP80=12,12,IF('Vessel List A'!AP80=13,13,IF('Vessel List A'!AP80=14,14,IF('Vessel List A'!AP80=15,15,IF('Vessel List A'!AP80=16,16,0))))))))))))))))))</f>
        <v xml:space="preserve"> </v>
      </c>
      <c r="X81" s="154"/>
      <c r="Y81" s="158"/>
      <c r="Z81" s="390" t="str">
        <f t="shared" si="89"/>
        <v/>
      </c>
      <c r="AA81" s="158"/>
      <c r="AB81" s="137"/>
      <c r="AC81" s="388" t="str">
        <f t="shared" si="90"/>
        <v/>
      </c>
      <c r="AD81" s="157" t="str">
        <f>IF(VALUE(IF('Vessel List A'!BC80=1,1,IF('Vessel List A'!BC80=2,2,IF('Vessel List A'!BC80=3,3,IF('Vessel List A'!BC80=4,4,IF('Vessel List A'!BC80=5,5,IF('Vessel List A'!BC80=6,6,IF('Vessel List A'!BC80=7,7,IF('Vessel List A'!BC80=8,8,IF('Vessel List A'!BC80=9,9,IF('Vessel List A'!BC80=10,10,IF('Vessel List A'!BC80=11,11,IF('Vessel List A'!BC80=12,12,IF('Vessel List A'!BC80=13,13,IF('Vessel List A'!BC80=14,14,IF('Vessel List A'!BC80=15,15,IF('Vessel List A'!BC80=16,16,0)))))))))))))))))=0," ",VALUE(IF('Vessel List A'!BC80=1,1,IF('Vessel List A'!BC80=2,2,IF('Vessel List A'!BC80=3,3,IF('Vessel List A'!BC80=4,4,IF('Vessel List A'!BC80=5,5,IF('Vessel List A'!BC80=6,6,IF('Vessel List A'!BC80=7,7,IF('Vessel List A'!BC80=8,8,IF('Vessel List A'!BC80=9,9,IF('Vessel List A'!BC80=10,10,IF('Vessel List A'!BC80=11,11,IF('Vessel List A'!BC80=12,12,IF('Vessel List A'!BC80=13,13,IF('Vessel List A'!BC80=14,14,IF('Vessel List A'!BC80=15,15,IF('Vessel List A'!BC80=16,16,0))))))))))))))))))</f>
        <v xml:space="preserve"> </v>
      </c>
      <c r="AE81" s="154"/>
      <c r="AF81" s="158"/>
      <c r="AG81" s="390" t="str">
        <f t="shared" si="91"/>
        <v/>
      </c>
      <c r="AH81" s="158"/>
      <c r="AI81" s="137"/>
      <c r="AJ81" s="388" t="str">
        <f t="shared" si="92"/>
        <v/>
      </c>
      <c r="AK81" s="157" t="str">
        <f>IF(VALUE(IF('Vessel List A'!BP80=1,1,IF('Vessel List A'!BP80=2,2,IF('Vessel List A'!BP80=3,3,IF('Vessel List A'!BP80=4,4,IF('Vessel List A'!BP80=5,5,IF('Vessel List A'!BP80=6,6,IF('Vessel List A'!BP80=7,7,IF('Vessel List A'!BP80=8,8,IF('Vessel List A'!BP80=9,9,IF('Vessel List A'!BP80=10,10,IF('Vessel List A'!BP80=11,11,IF('Vessel List A'!BP80=12,12,IF('Vessel List A'!BP80=13,13,IF('Vessel List A'!BP80=14,14,IF('Vessel List A'!BP80=15,15,IF('Vessel List A'!BP80=16,16,0)))))))))))))))))=0," ",VALUE(IF('Vessel List A'!BP80=1,1,IF('Vessel List A'!BP80=2,2,IF('Vessel List A'!BP80=3,3,IF('Vessel List A'!BP80=4,4,IF('Vessel List A'!BP80=5,5,IF('Vessel List A'!BP80=6,6,IF('Vessel List A'!BP80=7,7,IF('Vessel List A'!BP80=8,8,IF('Vessel List A'!BP80=9,9,IF('Vessel List A'!BP80=10,10,IF('Vessel List A'!BP80=11,11,IF('Vessel List A'!BP80=12,12,IF('Vessel List A'!BP80=13,13,IF('Vessel List A'!BP80=14,14,IF('Vessel List A'!BP80=15,15,IF('Vessel List A'!BP80=16,16,0))))))))))))))))))</f>
        <v xml:space="preserve"> </v>
      </c>
      <c r="AL81" s="154"/>
      <c r="AM81" s="158"/>
      <c r="AN81" s="390" t="str">
        <f t="shared" si="93"/>
        <v/>
      </c>
      <c r="AO81" s="158"/>
      <c r="AP81" s="137"/>
      <c r="AQ81" s="388" t="str">
        <f t="shared" si="94"/>
        <v/>
      </c>
      <c r="AR81" s="157" t="str">
        <f>IF(VALUE(IF('Vessel List A'!CC80=1,1,IF('Vessel List A'!CC80=2,2,IF('Vessel List A'!CC80=3,3,IF('Vessel List A'!CC80=4,4,IF('Vessel List A'!CC80=5,5,IF('Vessel List A'!CC80=6,6,IF('Vessel List A'!CC80=7,7,IF('Vessel List A'!CC80=8,8,IF('Vessel List A'!CC80=9,9,IF('Vessel List A'!CC80=10,10,IF('Vessel List A'!CC80=11,11,IF('Vessel List A'!CC80=12,12,IF('Vessel List A'!CC80=13,13,IF('Vessel List A'!CC80=14,14,IF('Vessel List A'!CC80=15,15,IF('Vessel List A'!CC80=16,16,0)))))))))))))))))=0," ",VALUE(IF('Vessel List A'!CC80=1,1,IF('Vessel List A'!CC80=2,2,IF('Vessel List A'!CC80=3,3,IF('Vessel List A'!CC80=4,4,IF('Vessel List A'!CC80=5,5,IF('Vessel List A'!CC80=6,6,IF('Vessel List A'!CC80=7,7,IF('Vessel List A'!CC80=8,8,IF('Vessel List A'!CC80=9,9,IF('Vessel List A'!CC80=10,10,IF('Vessel List A'!CC80=11,11,IF('Vessel List A'!CC80=12,12,IF('Vessel List A'!CC80=13,13,IF('Vessel List A'!CC80=14,14,IF('Vessel List A'!CC80=15,15,IF('Vessel List A'!CC80=16,16,0))))))))))))))))))</f>
        <v xml:space="preserve"> </v>
      </c>
      <c r="AS81" s="154"/>
      <c r="AT81" s="158"/>
      <c r="AU81" s="390" t="str">
        <f t="shared" si="95"/>
        <v/>
      </c>
      <c r="AV81" s="158"/>
      <c r="AW81" s="137"/>
      <c r="AX81" s="388" t="str">
        <f t="shared" si="96"/>
        <v/>
      </c>
      <c r="AY81" s="157" t="str">
        <f>IF(VALUE(IF('Vessel List A'!CP80=1,1,IF('Vessel List A'!CP80=2,2,IF('Vessel List A'!CP80=3,3,IF('Vessel List A'!CP80=4,4,IF('Vessel List A'!CP80=5,5,IF('Vessel List A'!CP80=6,6,IF('Vessel List A'!CP80=7,7,IF('Vessel List A'!CP80=8,8,IF('Vessel List A'!CP80=9,9,IF('Vessel List A'!CP80=10,10,IF('Vessel List A'!CP80=11,11,IF('Vessel List A'!CP80=12,12,IF('Vessel List A'!CP80=13,13,IF('Vessel List A'!CP80=14,14,IF('Vessel List A'!CP80=15,15,IF('Vessel List A'!CP80=16,16,0)))))))))))))))))=0," ",VALUE(IF('Vessel List A'!CP80=1,1,IF('Vessel List A'!CP80=2,2,IF('Vessel List A'!CP80=3,3,IF('Vessel List A'!CP80=4,4,IF('Vessel List A'!CP80=5,5,IF('Vessel List A'!CP80=6,6,IF('Vessel List A'!CP80=7,7,IF('Vessel List A'!CP80=8,8,IF('Vessel List A'!CP80=9,9,IF('Vessel List A'!CP80=10,10,IF('Vessel List A'!CP80=11,11,IF('Vessel List A'!CP80=12,12,IF('Vessel List A'!CP80=13,13,IF('Vessel List A'!CP80=14,14,IF('Vessel List A'!CP80=15,15,IF('Vessel List A'!CP80=16,16,0))))))))))))))))))</f>
        <v xml:space="preserve"> </v>
      </c>
      <c r="AZ81" s="154"/>
      <c r="BA81" s="158"/>
      <c r="BB81" s="390" t="str">
        <f t="shared" si="97"/>
        <v/>
      </c>
      <c r="BC81" s="158"/>
      <c r="BD81" s="137"/>
      <c r="BE81" s="388" t="str">
        <f t="shared" si="98"/>
        <v/>
      </c>
      <c r="BF81" s="157" t="str">
        <f>IF(VALUE(IF('Vessel List A'!DC80=1,1,IF('Vessel List A'!DC80=2,2,IF('Vessel List A'!DC80=3,3,IF('Vessel List A'!DC80=4,4,IF('Vessel List A'!DC80=5,5,IF('Vessel List A'!DC80=6,6,IF('Vessel List A'!DC80=7,7,IF('Vessel List A'!DC80=8,8,IF('Vessel List A'!DC80=9,9,IF('Vessel List A'!DC80=10,10,IF('Vessel List A'!DC80=11,11,IF('Vessel List A'!DC80=12,12,IF('Vessel List A'!DC80=13,13,IF('Vessel List A'!DC80=14,14,IF('Vessel List A'!DC80=15,15,IF('Vessel List A'!DC80=16,16,0)))))))))))))))))=0," ",VALUE(IF('Vessel List A'!DC80=1,1,IF('Vessel List A'!DC80=2,2,IF('Vessel List A'!DC80=3,3,IF('Vessel List A'!DC80=4,4,IF('Vessel List A'!DC80=5,5,IF('Vessel List A'!DC80=6,6,IF('Vessel List A'!DC80=7,7,IF('Vessel List A'!DC80=8,8,IF('Vessel List A'!DC80=9,9,IF('Vessel List A'!DC80=10,10,IF('Vessel List A'!DC80=11,11,IF('Vessel List A'!DC80=12,12,IF('Vessel List A'!DC80=13,13,IF('Vessel List A'!DC80=14,14,IF('Vessel List A'!DC80=15,15,IF('Vessel List A'!DC80=16,16,0))))))))))))))))))</f>
        <v xml:space="preserve"> </v>
      </c>
      <c r="BG81" s="154"/>
      <c r="BH81" s="158"/>
      <c r="BI81" s="390" t="str">
        <f t="shared" si="99"/>
        <v/>
      </c>
      <c r="BJ81" s="158"/>
      <c r="BK81" s="137"/>
      <c r="BL81" s="388" t="str">
        <f t="shared" si="100"/>
        <v/>
      </c>
      <c r="BM81" s="157" t="str">
        <f>IF(VALUE(IF('Vessel List A'!DP80=1,1,IF('Vessel List A'!DP80=2,2,IF('Vessel List A'!DP80=3,3,IF('Vessel List A'!DP80=4,4,IF('Vessel List A'!DP80=5,5,IF('Vessel List A'!DP80=6,6,IF('Vessel List A'!DP80=7,7,IF('Vessel List A'!DP80=8,8,IF('Vessel List A'!DP80=9,9,IF('Vessel List A'!DP80=10,10,IF('Vessel List A'!DP80=11,11,IF('Vessel List A'!DP80=12,12,IF('Vessel List A'!DP80=13,13,IF('Vessel List A'!DP80=14,14,IF('Vessel List A'!DP80=15,15,IF('Vessel List A'!DP80=16,16,0)))))))))))))))))=0," ",VALUE(IF('Vessel List A'!DP80=1,1,IF('Vessel List A'!DP80=2,2,IF('Vessel List A'!DP80=3,3,IF('Vessel List A'!DP80=4,4,IF('Vessel List A'!DP80=5,5,IF('Vessel List A'!DP80=6,6,IF('Vessel List A'!DP80=7,7,IF('Vessel List A'!DP80=8,8,IF('Vessel List A'!DP80=9,9,IF('Vessel List A'!DP80=10,10,IF('Vessel List A'!DP80=11,11,IF('Vessel List A'!DP80=12,12,IF('Vessel List A'!DP80=13,13,IF('Vessel List A'!DP80=14,14,IF('Vessel List A'!DP80=15,15,IF('Vessel List A'!DP80=16,16,0))))))))))))))))))</f>
        <v xml:space="preserve"> </v>
      </c>
      <c r="BN81" s="154"/>
      <c r="BO81" s="158"/>
      <c r="BP81" s="390" t="str">
        <f t="shared" si="101"/>
        <v/>
      </c>
      <c r="BQ81" s="158"/>
      <c r="BR81" s="137"/>
      <c r="BS81" s="388" t="str">
        <f t="shared" si="102"/>
        <v/>
      </c>
      <c r="BT81" s="157" t="str">
        <f>IF(VALUE(IF('Vessel List A'!EC80=1,1,IF('Vessel List A'!EC80=2,2,IF('Vessel List A'!EC80=3,3,IF('Vessel List A'!EC80=4,4,IF('Vessel List A'!EC80=5,5,IF('Vessel List A'!EC80=6,6,IF('Vessel List A'!EC80=7,7,IF('Vessel List A'!EC80=8,8,IF('Vessel List A'!EC80=9,9,IF('Vessel List A'!EC80=10,10,IF('Vessel List A'!EC80=11,11,IF('Vessel List A'!EC80=12,12,IF('Vessel List A'!EC80=13,13,IF('Vessel List A'!EC80=14,14,IF('Vessel List A'!EC80=15,15,IF('Vessel List A'!EC80=16,16,0)))))))))))))))))=0," ",VALUE(IF('Vessel List A'!EC80=1,1,IF('Vessel List A'!EC80=2,2,IF('Vessel List A'!EC80=3,3,IF('Vessel List A'!EC80=4,4,IF('Vessel List A'!EC80=5,5,IF('Vessel List A'!EC80=6,6,IF('Vessel List A'!EC80=7,7,IF('Vessel List A'!EC80=8,8,IF('Vessel List A'!EC80=9,9,IF('Vessel List A'!EC80=10,10,IF('Vessel List A'!EC80=11,11,IF('Vessel List A'!EC80=12,12,IF('Vessel List A'!EC80=13,13,IF('Vessel List A'!EC80=14,14,IF('Vessel List A'!EC80=15,15,IF('Vessel List A'!EC80=16,16,0))))))))))))))))))</f>
        <v xml:space="preserve"> </v>
      </c>
      <c r="BU81" s="154"/>
      <c r="BV81" s="158"/>
      <c r="BW81" s="390" t="str">
        <f t="shared" si="103"/>
        <v/>
      </c>
      <c r="BX81" s="158"/>
      <c r="BY81" s="137"/>
      <c r="BZ81" s="388" t="str">
        <f t="shared" si="104"/>
        <v/>
      </c>
      <c r="CA81" s="157" t="str">
        <f>IF(VALUE(IF('Vessel List A'!EP80=1,1,IF('Vessel List A'!EP80=2,2,IF('Vessel List A'!EP80=3,3,IF('Vessel List A'!EP80=4,4,IF('Vessel List A'!EP80=5,5,IF('Vessel List A'!EP80=6,6,IF('Vessel List A'!EP80=7,7,IF('Vessel List A'!EP80=8,8,IF('Vessel List A'!EP80=9,9,IF('Vessel List A'!EP80=10,10,IF('Vessel List A'!EP80=11,11,IF('Vessel List A'!EP80=12,12,IF('Vessel List A'!EP80=13,13,IF('Vessel List A'!EP80=14,14,IF('Vessel List A'!EP80=15,15,IF('Vessel List A'!EP80=16,16,0)))))))))))))))))=0," ",VALUE(IF('Vessel List A'!EP80=1,1,IF('Vessel List A'!EP80=2,2,IF('Vessel List A'!EP80=3,3,IF('Vessel List A'!EP80=4,4,IF('Vessel List A'!EP80=5,5,IF('Vessel List A'!EP80=6,6,IF('Vessel List A'!EP80=7,7,IF('Vessel List A'!EP80=8,8,IF('Vessel List A'!EP80=9,9,IF('Vessel List A'!EP80=10,10,IF('Vessel List A'!EP80=11,11,IF('Vessel List A'!EP80=12,12,IF('Vessel List A'!EP80=13,13,IF('Vessel List A'!EP80=14,14,IF('Vessel List A'!EP80=15,15,IF('Vessel List A'!EP80=16,16,0))))))))))))))))))</f>
        <v xml:space="preserve"> </v>
      </c>
      <c r="CB81" s="154"/>
      <c r="CC81" s="158"/>
      <c r="CD81" s="390" t="str">
        <f t="shared" si="105"/>
        <v/>
      </c>
      <c r="CE81" s="158"/>
      <c r="CF81" s="137"/>
      <c r="CG81" s="388" t="str">
        <f t="shared" si="106"/>
        <v/>
      </c>
      <c r="CH81" s="157" t="str">
        <f>IF(VALUE(IF('Vessel List A'!FC80=1,1,IF('Vessel List A'!FC80=2,2,IF('Vessel List A'!FC80=3,3,IF('Vessel List A'!FC80=4,4,IF('Vessel List A'!FC80=5,5,IF('Vessel List A'!FC80=6,6,IF('Vessel List A'!FC80=7,7,IF('Vessel List A'!FC80=8,8,IF('Vessel List A'!FC80=9,9,IF('Vessel List A'!FC80=10,10,IF('Vessel List A'!FC80=11,11,IF('Vessel List A'!FC80=12,12,IF('Vessel List A'!FC80=13,13,IF('Vessel List A'!FC80=14,14,IF('Vessel List A'!FC80=15,15,IF('Vessel List A'!FC80=16,16,0)))))))))))))))))=0," ",VALUE(IF('Vessel List A'!FC80=1,1,IF('Vessel List A'!FC80=2,2,IF('Vessel List A'!FC80=3,3,IF('Vessel List A'!FC80=4,4,IF('Vessel List A'!FC80=5,5,IF('Vessel List A'!FC80=6,6,IF('Vessel List A'!FC80=7,7,IF('Vessel List A'!FC80=8,8,IF('Vessel List A'!FC80=9,9,IF('Vessel List A'!FC80=10,10,IF('Vessel List A'!FC80=11,11,IF('Vessel List A'!FC80=12,12,IF('Vessel List A'!FC80=13,13,IF('Vessel List A'!FC80=14,14,IF('Vessel List A'!FC80=15,15,IF('Vessel List A'!FC80=16,16,0))))))))))))))))))</f>
        <v xml:space="preserve"> </v>
      </c>
      <c r="CI81" s="154"/>
      <c r="CJ81" s="158"/>
      <c r="CK81" s="390" t="str">
        <f t="shared" si="107"/>
        <v/>
      </c>
      <c r="CL81" s="158"/>
      <c r="CM81" s="137"/>
      <c r="CN81" s="388" t="str">
        <f t="shared" si="108"/>
        <v/>
      </c>
      <c r="CO81" s="157" t="str">
        <f>IF(VALUE(IF('Vessel List A'!FP80=1,1,IF('Vessel List A'!FP80=2,2,IF('Vessel List A'!FP80=3,3,IF('Vessel List A'!FP80=4,4,IF('Vessel List A'!FP80=5,5,IF('Vessel List A'!FP80=6,6,IF('Vessel List A'!FP80=7,7,IF('Vessel List A'!FP80=8,8,IF('Vessel List A'!FP80=9,9,IF('Vessel List A'!FP80=10,10,IF('Vessel List A'!FP80=11,11,IF('Vessel List A'!FP80=12,12,IF('Vessel List A'!FP80=13,13,IF('Vessel List A'!FP80=14,14,IF('Vessel List A'!FP80=15,15,IF('Vessel List A'!FP80=16,16,0)))))))))))))))))=0," ",VALUE(IF('Vessel List A'!FP80=1,1,IF('Vessel List A'!FP80=2,2,IF('Vessel List A'!FP80=3,3,IF('Vessel List A'!FP80=4,4,IF('Vessel List A'!FP80=5,5,IF('Vessel List A'!FP80=6,6,IF('Vessel List A'!FP80=7,7,IF('Vessel List A'!FP80=8,8,IF('Vessel List A'!FP80=9,9,IF('Vessel List A'!FP80=10,10,IF('Vessel List A'!FP80=11,11,IF('Vessel List A'!FP80=12,12,IF('Vessel List A'!FP80=13,13,IF('Vessel List A'!FP80=14,14,IF('Vessel List A'!FP80=15,15,IF('Vessel List A'!FP80=16,16,0))))))))))))))))))</f>
        <v xml:space="preserve"> </v>
      </c>
      <c r="CP81" s="154"/>
      <c r="CQ81" s="158"/>
      <c r="CR81" s="390" t="str">
        <f t="shared" si="109"/>
        <v/>
      </c>
      <c r="CS81" s="158"/>
      <c r="CT81" s="137"/>
      <c r="CU81" s="388" t="str">
        <f t="shared" si="110"/>
        <v/>
      </c>
      <c r="CV81" s="157" t="str">
        <f>IF(VALUE(IF('Vessel List A'!GC80=1,1,IF('Vessel List A'!GC80=2,2,IF('Vessel List A'!GC80=3,3,IF('Vessel List A'!GC80=4,4,IF('Vessel List A'!GC80=5,5,IF('Vessel List A'!GC80=6,6,IF('Vessel List A'!GC80=7,7,IF('Vessel List A'!GC80=8,8,IF('Vessel List A'!GC80=9,9,IF('Vessel List A'!GC80=10,10,IF('Vessel List A'!GC80=11,11,IF('Vessel List A'!GC80=12,12,IF('Vessel List A'!GC80=13,13,IF('Vessel List A'!GC80=14,14,IF('Vessel List A'!GC80=15,15,IF('Vessel List A'!GC80=16,16,0)))))))))))))))))=0," ",VALUE(IF('Vessel List A'!GC80=1,1,IF('Vessel List A'!GC80=2,2,IF('Vessel List A'!GC80=3,3,IF('Vessel List A'!GC80=4,4,IF('Vessel List A'!GC80=5,5,IF('Vessel List A'!GC80=6,6,IF('Vessel List A'!GC80=7,7,IF('Vessel List A'!GC80=8,8,IF('Vessel List A'!GC80=9,9,IF('Vessel List A'!GC80=10,10,IF('Vessel List A'!GC80=11,11,IF('Vessel List A'!GC80=12,12,IF('Vessel List A'!GC80=13,13,IF('Vessel List A'!GC80=14,14,IF('Vessel List A'!GC80=15,15,IF('Vessel List A'!GC80=16,16,0))))))))))))))))))</f>
        <v xml:space="preserve"> </v>
      </c>
      <c r="CW81" s="154"/>
      <c r="CX81" s="158"/>
      <c r="CY81" s="390" t="str">
        <f t="shared" si="111"/>
        <v/>
      </c>
      <c r="CZ81" s="158"/>
      <c r="DA81" s="137"/>
      <c r="DB81" s="388" t="str">
        <f t="shared" si="112"/>
        <v/>
      </c>
      <c r="DC81" s="157" t="str">
        <f>IF(VALUE(IF('Vessel List A'!GP80=1,1,IF('Vessel List A'!GP80=2,2,IF('Vessel List A'!GP80=3,3,IF('Vessel List A'!GP80=4,4,IF('Vessel List A'!GP80=5,5,IF('Vessel List A'!GP80=6,6,IF('Vessel List A'!GP80=7,7,IF('Vessel List A'!GP80=8,8,IF('Vessel List A'!GP80=9,9,IF('Vessel List A'!GP80=10,10,IF('Vessel List A'!GP80=11,11,IF('Vessel List A'!GP80=12,12,IF('Vessel List A'!GP80=13,13,IF('Vessel List A'!GP80=14,14,IF('Vessel List A'!GP80=15,15,IF('Vessel List A'!GP80=16,16,0)))))))))))))))))=0," ",VALUE(IF('Vessel List A'!GP80=1,1,IF('Vessel List A'!GP80=2,2,IF('Vessel List A'!GP80=3,3,IF('Vessel List A'!GP80=4,4,IF('Vessel List A'!GP80=5,5,IF('Vessel List A'!GP80=6,6,IF('Vessel List A'!GP80=7,7,IF('Vessel List A'!GP80=8,8,IF('Vessel List A'!GP80=9,9,IF('Vessel List A'!GP80=10,10,IF('Vessel List A'!GP80=11,11,IF('Vessel List A'!GP80=12,12,IF('Vessel List A'!GP80=13,13,IF('Vessel List A'!GP80=14,14,IF('Vessel List A'!GP80=15,15,IF('Vessel List A'!GP80=16,16,0))))))))))))))))))</f>
        <v xml:space="preserve"> </v>
      </c>
      <c r="DD81" s="154"/>
      <c r="DE81" s="158"/>
      <c r="DF81" s="390" t="str">
        <f t="shared" si="113"/>
        <v/>
      </c>
      <c r="DG81" s="158"/>
      <c r="DH81" s="137"/>
      <c r="DI81" s="388" t="str">
        <f t="shared" si="114"/>
        <v/>
      </c>
      <c r="DJ81" s="157" t="str">
        <f>IF(VALUE(IF('Vessel List A'!HC80=1,1,IF('Vessel List A'!HC80=2,2,IF('Vessel List A'!HC80=3,3,IF('Vessel List A'!HC80=4,4,IF('Vessel List A'!HC80=5,5,IF('Vessel List A'!HC80=6,6,IF('Vessel List A'!HC80=7,7,IF('Vessel List A'!HC80=8,8,IF('Vessel List A'!HC80=9,9,IF('Vessel List A'!HC80=10,10,IF('Vessel List A'!HC80=11,11,IF('Vessel List A'!HC80=12,12,IF('Vessel List A'!HC80=13,13,IF('Vessel List A'!HC80=14,14,IF('Vessel List A'!HC80=15,15,IF('Vessel List A'!HC80=16,16,0)))))))))))))))))=0," ",VALUE(IF('Vessel List A'!HC80=1,1,IF('Vessel List A'!HC80=2,2,IF('Vessel List A'!HC80=3,3,IF('Vessel List A'!HC80=4,4,IF('Vessel List A'!HC80=5,5,IF('Vessel List A'!HC80=6,6,IF('Vessel List A'!HC80=7,7,IF('Vessel List A'!HC80=8,8,IF('Vessel List A'!HC80=9,9,IF('Vessel List A'!HC80=10,10,IF('Vessel List A'!HC80=11,11,IF('Vessel List A'!HC80=12,12,IF('Vessel List A'!HC80=13,13,IF('Vessel List A'!HC80=14,14,IF('Vessel List A'!HC80=15,15,IF('Vessel List A'!HC80=16,16,0))))))))))))))))))</f>
        <v xml:space="preserve"> </v>
      </c>
      <c r="DK81" s="154"/>
      <c r="DL81" s="158"/>
      <c r="DM81" s="390" t="str">
        <f t="shared" si="115"/>
        <v/>
      </c>
      <c r="DN81" s="158"/>
      <c r="DO81" s="137"/>
      <c r="DP81" s="388" t="str">
        <f t="shared" si="116"/>
        <v/>
      </c>
      <c r="DQ81" s="157" t="str">
        <f>IF(VALUE(IF('Vessel List A'!HP80=1,1,IF('Vessel List A'!HP80=2,2,IF('Vessel List A'!HP80=3,3,IF('Vessel List A'!HP80=4,4,IF('Vessel List A'!HP80=5,5,IF('Vessel List A'!HP80=6,6,IF('Vessel List A'!HP80=7,7,IF('Vessel List A'!HP80=8,8,IF('Vessel List A'!HP80=9,9,IF('Vessel List A'!HP80=10,10,IF('Vessel List A'!HP80=11,11,IF('Vessel List A'!HP80=12,12,IF('Vessel List A'!HP80=13,13,IF('Vessel List A'!HP80=14,14,IF('Vessel List A'!HP80=15,15,IF('Vessel List A'!HP80=16,16,0)))))))))))))))))=0," ",VALUE(IF('Vessel List A'!HP80=1,1,IF('Vessel List A'!HP80=2,2,IF('Vessel List A'!HP80=3,3,IF('Vessel List A'!HP80=4,4,IF('Vessel List A'!HP80=5,5,IF('Vessel List A'!HP80=6,6,IF('Vessel List A'!HP80=7,7,IF('Vessel List A'!HP80=8,8,IF('Vessel List A'!HP80=9,9,IF('Vessel List A'!HP80=10,10,IF('Vessel List A'!HP80=11,11,IF('Vessel List A'!HP80=12,12,IF('Vessel List A'!HP80=13,13,IF('Vessel List A'!HP80=14,14,IF('Vessel List A'!HP80=15,15,IF('Vessel List A'!HP80=16,16,0))))))))))))))))))</f>
        <v xml:space="preserve"> </v>
      </c>
      <c r="DR81" s="154"/>
      <c r="DS81" s="158"/>
      <c r="DT81" s="390" t="str">
        <f t="shared" si="117"/>
        <v/>
      </c>
      <c r="DU81" s="158"/>
      <c r="DV81" s="137"/>
      <c r="DW81" s="388" t="str">
        <f t="shared" si="118"/>
        <v/>
      </c>
      <c r="DX81" s="157" t="str">
        <f>IF(VALUE(IF('Vessel List A'!IC80=1,1,IF('Vessel List A'!IC80=2,2,IF('Vessel List A'!IC80=3,3,IF('Vessel List A'!IC80=4,4,IF('Vessel List A'!IC80=5,5,IF('Vessel List A'!IC80=6,6,IF('Vessel List A'!IC80=7,7,IF('Vessel List A'!IC80=8,8,IF('Vessel List A'!IC80=9,9,IF('Vessel List A'!IC80=10,10,IF('Vessel List A'!IC80=11,11,IF('Vessel List A'!IC80=12,12,IF('Vessel List A'!IC80=13,13,IF('Vessel List A'!IC80=14,14,IF('Vessel List A'!IC80=15,15,IF('Vessel List A'!IC80=16,16,0)))))))))))))))))=0," ",VALUE(IF('Vessel List A'!IC80=1,1,IF('Vessel List A'!IC80=2,2,IF('Vessel List A'!IC80=3,3,IF('Vessel List A'!IC80=4,4,IF('Vessel List A'!IC80=5,5,IF('Vessel List A'!IC80=6,6,IF('Vessel List A'!IC80=7,7,IF('Vessel List A'!IC80=8,8,IF('Vessel List A'!IC80=9,9,IF('Vessel List A'!IC80=10,10,IF('Vessel List A'!IC80=11,11,IF('Vessel List A'!IC80=12,12,IF('Vessel List A'!IC80=13,13,IF('Vessel List A'!IC80=14,14,IF('Vessel List A'!IC80=15,15,IF('Vessel List A'!IC80=16,16,0))))))))))))))))))</f>
        <v xml:space="preserve"> </v>
      </c>
      <c r="DY81" s="154"/>
      <c r="DZ81" s="158"/>
      <c r="EA81" s="390" t="str">
        <f t="shared" si="119"/>
        <v/>
      </c>
      <c r="EB81" s="158"/>
      <c r="EC81" s="137"/>
      <c r="ED81" s="388" t="str">
        <f t="shared" si="120"/>
        <v/>
      </c>
      <c r="EE81" s="157" t="str">
        <f>IF(VALUE(IF('Vessel List A'!IP80=1,1,IF('Vessel List A'!IP80=2,2,IF('Vessel List A'!IP80=3,3,IF('Vessel List A'!IP80=4,4,IF('Vessel List A'!IP80=5,5,IF('Vessel List A'!IP80=6,6,IF('Vessel List A'!IP80=7,7,IF('Vessel List A'!IP80=8,8,IF('Vessel List A'!IP80=9,9,IF('Vessel List A'!IP80=10,10,IF('Vessel List A'!IP80=11,11,IF('Vessel List A'!IP80=12,12,IF('Vessel List A'!IP80=13,13,IF('Vessel List A'!IP80=14,14,IF('Vessel List A'!IP80=15,15,IF('Vessel List A'!IP80=16,16,0)))))))))))))))))=0," ",VALUE(IF('Vessel List A'!IP80=1,1,IF('Vessel List A'!IP80=2,2,IF('Vessel List A'!IP80=3,3,IF('Vessel List A'!IP80=4,4,IF('Vessel List A'!IP80=5,5,IF('Vessel List A'!IP80=6,6,IF('Vessel List A'!IP80=7,7,IF('Vessel List A'!IP80=8,8,IF('Vessel List A'!IP80=9,9,IF('Vessel List A'!IP80=10,10,IF('Vessel List A'!IP80=11,11,IF('Vessel List A'!IP80=12,12,IF('Vessel List A'!IP80=13,13,IF('Vessel List A'!IP80=14,14,IF('Vessel List A'!IP80=15,15,IF('Vessel List A'!IP80=16,16,0))))))))))))))))))</f>
        <v xml:space="preserve"> </v>
      </c>
      <c r="EF81" s="154"/>
      <c r="EG81" s="158"/>
      <c r="EH81" s="390" t="str">
        <f t="shared" si="121"/>
        <v/>
      </c>
      <c r="EI81" s="158"/>
      <c r="EJ81" s="137"/>
      <c r="EK81" s="397" t="str">
        <f t="shared" si="122"/>
        <v/>
      </c>
      <c r="EL81" s="144"/>
      <c r="EM81" s="157" t="str">
        <f>IF(VALUE(IF('Vessel List B'!C80=1,1,IF('Vessel List B'!C80=2,2,IF('Vessel List B'!C80=3,3,IF('Vessel List B'!C80=4,4,IF('Vessel List B'!C80=5,5,IF('Vessel List B'!C80=6,6,IF('Vessel List B'!C80=7,7,IF('Vessel List B'!C80=8,8,IF('Vessel List B'!C80=9,9,IF('Vessel List B'!C80=10,10,IF('Vessel List B'!C80=11,11,IF('Vessel List B'!C80=12,12,IF('Vessel List B'!C80=13,13,IF('Vessel List B'!C80=14,14,IF('Vessel List B'!C80=15,15,IF('Vessel List B'!C80=16,16,0)))))))))))))))))=0," ",VALUE(IF('Vessel List B'!C80=1,1,IF('Vessel List B'!C80=2,2,IF('Vessel List B'!C80=3,3,IF('Vessel List B'!C80=4,4,IF('Vessel List B'!C80=5,5,IF('Vessel List B'!C80=6,6,IF('Vessel List B'!C80=7,7,IF('Vessel List B'!C80=8,8,IF('Vessel List B'!C80=9,9,IF('Vessel List B'!C80=10,10,IF('Vessel List B'!C80=11,11,IF('Vessel List B'!C80=12,12,IF('Vessel List B'!C80=13,13,IF('Vessel List B'!C80=14,14,IF('Vessel List B'!C80=15,15,IF('Vessel List B'!C80=16,16,0))))))))))))))))))</f>
        <v xml:space="preserve"> </v>
      </c>
      <c r="EN81" s="154"/>
      <c r="EO81" s="158"/>
      <c r="EP81" s="390" t="str">
        <f t="shared" si="123"/>
        <v/>
      </c>
      <c r="EQ81" s="158"/>
      <c r="ER81" s="137"/>
      <c r="ES81" s="388" t="str">
        <f t="shared" si="124"/>
        <v/>
      </c>
      <c r="ET81" s="157" t="str">
        <f>IF(VALUE(IF('Vessel List B'!P80=1,1,IF('Vessel List B'!P80=2,2,IF('Vessel List B'!P80=3,3,IF('Vessel List B'!P80=4,4,IF('Vessel List B'!P80=5,5,IF('Vessel List B'!P80=6,6,IF('Vessel List B'!P80=7,7,IF('Vessel List B'!P80=8,8,IF('Vessel List B'!P80=9,9,IF('Vessel List B'!P80=10,10,IF('Vessel List B'!P80=11,11,IF('Vessel List B'!P80=12,12,IF('Vessel List B'!P80=13,13,IF('Vessel List B'!P80=14,14,IF('Vessel List B'!P80=15,15,IF('Vessel List B'!P80=16,16,0)))))))))))))))))=0," ",VALUE(IF('Vessel List B'!P80=1,1,IF('Vessel List B'!P80=2,2,IF('Vessel List B'!P80=3,3,IF('Vessel List B'!P80=4,4,IF('Vessel List B'!P80=5,5,IF('Vessel List B'!P80=6,6,IF('Vessel List B'!P80=7,7,IF('Vessel List B'!P80=8,8,IF('Vessel List B'!P80=9,9,IF('Vessel List B'!P80=10,10,IF('Vessel List B'!P80=11,11,IF('Vessel List B'!P80=12,12,IF('Vessel List B'!P80=13,13,IF('Vessel List B'!P80=14,14,IF('Vessel List B'!P80=15,15,IF('Vessel List B'!P80=16,16,0))))))))))))))))))</f>
        <v xml:space="preserve"> </v>
      </c>
      <c r="EU81" s="154"/>
      <c r="EV81" s="158"/>
      <c r="EW81" s="390" t="str">
        <f t="shared" si="125"/>
        <v/>
      </c>
      <c r="EX81" s="158"/>
      <c r="EY81" s="137"/>
      <c r="EZ81" s="388" t="str">
        <f t="shared" si="126"/>
        <v/>
      </c>
      <c r="FA81" s="157" t="str">
        <f>IF(VALUE(IF('Vessel List B'!AC80=1,1,IF('Vessel List B'!AC80=2,2,IF('Vessel List B'!AC80=3,3,IF('Vessel List B'!AC80=4,4,IF('Vessel List B'!AC80=5,5,IF('Vessel List B'!AC80=6,6,IF('Vessel List B'!AC80=7,7,IF('Vessel List B'!AC80=8,8,IF('Vessel List B'!AC80=9,9,IF('Vessel List B'!AC80=10,10,IF('Vessel List B'!AC80=11,11,IF('Vessel List B'!AC80=12,12,IF('Vessel List B'!AC80=13,13,IF('Vessel List B'!AC80=14,14,IF('Vessel List B'!AC80=15,15,IF('Vessel List B'!AC80=16,16,0)))))))))))))))))=0," ",VALUE(IF('Vessel List B'!AC80=1,1,IF('Vessel List B'!AC80=2,2,IF('Vessel List B'!AC80=3,3,IF('Vessel List B'!AC80=4,4,IF('Vessel List B'!AC80=5,5,IF('Vessel List B'!AC80=6,6,IF('Vessel List B'!AC80=7,7,IF('Vessel List B'!AC80=8,8,IF('Vessel List B'!AC80=9,9,IF('Vessel List B'!AC80=10,10,IF('Vessel List B'!AC80=11,11,IF('Vessel List B'!AC80=12,12,IF('Vessel List B'!AC80=13,13,IF('Vessel List B'!AC80=14,14,IF('Vessel List B'!AC80=15,15,IF('Vessel List B'!AC80=16,16,0))))))))))))))))))</f>
        <v xml:space="preserve"> </v>
      </c>
      <c r="FB81" s="154"/>
      <c r="FC81" s="158"/>
      <c r="FD81" s="390" t="str">
        <f t="shared" si="127"/>
        <v/>
      </c>
      <c r="FE81" s="158"/>
      <c r="FF81" s="137"/>
      <c r="FG81" s="388" t="str">
        <f t="shared" si="128"/>
        <v/>
      </c>
      <c r="FH81" s="157" t="str">
        <f>IF(VALUE(IF('Vessel List B'!AP80=1,1,IF('Vessel List B'!AP80=2,2,IF('Vessel List B'!AP80=3,3,IF('Vessel List B'!AP80=4,4,IF('Vessel List B'!AP80=5,5,IF('Vessel List B'!AP80=6,6,IF('Vessel List B'!AP80=7,7,IF('Vessel List B'!AP80=8,8,IF('Vessel List B'!AP80=9,9,IF('Vessel List B'!AP80=10,10,IF('Vessel List B'!AP80=11,11,IF('Vessel List B'!AP80=12,12,IF('Vessel List B'!AP80=13,13,IF('Vessel List B'!AP80=14,14,IF('Vessel List B'!AP80=15,15,IF('Vessel List B'!AP80=16,16,0)))))))))))))))))=0," ",VALUE(IF('Vessel List B'!AP80=1,1,IF('Vessel List B'!AP80=2,2,IF('Vessel List B'!AP80=3,3,IF('Vessel List B'!AP80=4,4,IF('Vessel List B'!AP80=5,5,IF('Vessel List B'!AP80=6,6,IF('Vessel List B'!AP80=7,7,IF('Vessel List B'!AP80=8,8,IF('Vessel List B'!AP80=9,9,IF('Vessel List B'!AP80=10,10,IF('Vessel List B'!AP80=11,11,IF('Vessel List B'!AP80=12,12,IF('Vessel List B'!AP80=13,13,IF('Vessel List B'!AP80=14,14,IF('Vessel List B'!AP80=15,15,IF('Vessel List B'!AP80=16,16,0))))))))))))))))))</f>
        <v xml:space="preserve"> </v>
      </c>
      <c r="FI81" s="154"/>
      <c r="FJ81" s="158"/>
      <c r="FK81" s="390" t="str">
        <f t="shared" si="129"/>
        <v/>
      </c>
      <c r="FL81" s="158"/>
      <c r="FM81" s="137"/>
      <c r="FN81" s="388" t="str">
        <f t="shared" si="130"/>
        <v/>
      </c>
      <c r="FO81" s="157" t="str">
        <f>IF(VALUE(IF('Vessel List B'!BC80=1,1,IF('Vessel List B'!BC80=2,2,IF('Vessel List B'!BC80=3,3,IF('Vessel List B'!BC80=4,4,IF('Vessel List B'!BC80=5,5,IF('Vessel List B'!BC80=6,6,IF('Vessel List B'!BC80=7,7,IF('Vessel List B'!BC80=8,8,IF('Vessel List B'!BC80=9,9,IF('Vessel List B'!BC80=10,10,IF('Vessel List B'!BC80=11,11,IF('Vessel List B'!BC80=12,12,IF('Vessel List B'!BC80=13,13,IF('Vessel List B'!BC80=14,14,IF('Vessel List B'!BC80=15,15,IF('Vessel List B'!BC80=16,16,0)))))))))))))))))=0," ",VALUE(IF('Vessel List B'!BC80=1,1,IF('Vessel List B'!BC80=2,2,IF('Vessel List B'!BC80=3,3,IF('Vessel List B'!BC80=4,4,IF('Vessel List B'!BC80=5,5,IF('Vessel List B'!BC80=6,6,IF('Vessel List B'!BC80=7,7,IF('Vessel List B'!BC80=8,8,IF('Vessel List B'!BC80=9,9,IF('Vessel List B'!BC80=10,10,IF('Vessel List B'!BC80=11,11,IF('Vessel List B'!BC80=12,12,IF('Vessel List B'!BC80=13,13,IF('Vessel List B'!BC80=14,14,IF('Vessel List B'!BC80=15,15,IF('Vessel List B'!BC80=16,16,0))))))))))))))))))</f>
        <v xml:space="preserve"> </v>
      </c>
      <c r="FP81" s="154"/>
      <c r="FQ81" s="158"/>
      <c r="FR81" s="390" t="str">
        <f t="shared" si="131"/>
        <v/>
      </c>
      <c r="FS81" s="158"/>
      <c r="FT81" s="137"/>
      <c r="FU81" s="388" t="str">
        <f t="shared" si="132"/>
        <v/>
      </c>
      <c r="FV81" s="157" t="str">
        <f>IF(VALUE(IF('Vessel List B'!BP80=1,1,IF('Vessel List B'!BP80=2,2,IF('Vessel List B'!BP80=3,3,IF('Vessel List B'!BP80=4,4,IF('Vessel List B'!BP80=5,5,IF('Vessel List B'!BP80=6,6,IF('Vessel List B'!BP80=7,7,IF('Vessel List B'!BP80=8,8,IF('Vessel List B'!BP80=9,9,IF('Vessel List B'!BP80=10,10,IF('Vessel List B'!BP80=11,11,IF('Vessel List B'!BP80=12,12,IF('Vessel List B'!BP80=13,13,IF('Vessel List B'!BP80=14,14,IF('Vessel List B'!BP80=15,15,IF('Vessel List B'!BP80=16,16,0)))))))))))))))))=0," ",VALUE(IF('Vessel List B'!BP80=1,1,IF('Vessel List B'!BP80=2,2,IF('Vessel List B'!BP80=3,3,IF('Vessel List B'!BP80=4,4,IF('Vessel List B'!BP80=5,5,IF('Vessel List B'!BP80=6,6,IF('Vessel List B'!BP80=7,7,IF('Vessel List B'!BP80=8,8,IF('Vessel List B'!BP80=9,9,IF('Vessel List B'!BP80=10,10,IF('Vessel List B'!BP80=11,11,IF('Vessel List B'!BP80=12,12,IF('Vessel List B'!BP80=13,13,IF('Vessel List B'!BP80=14,14,IF('Vessel List B'!BP80=15,15,IF('Vessel List B'!BP80=16,16,0))))))))))))))))))</f>
        <v xml:space="preserve"> </v>
      </c>
      <c r="FW81" s="154"/>
      <c r="FX81" s="158"/>
      <c r="FY81" s="390" t="str">
        <f t="shared" si="133"/>
        <v/>
      </c>
      <c r="FZ81" s="158"/>
      <c r="GA81" s="137"/>
      <c r="GB81" s="388" t="str">
        <f t="shared" si="134"/>
        <v/>
      </c>
      <c r="GC81" s="157" t="str">
        <f>IF(VALUE(IF('Vessel List B'!CC80=1,1,IF('Vessel List B'!CC80=2,2,IF('Vessel List B'!CC80=3,3,IF('Vessel List B'!CC80=4,4,IF('Vessel List B'!CC80=5,5,IF('Vessel List B'!CC80=6,6,IF('Vessel List B'!CC80=7,7,IF('Vessel List B'!CC80=8,8,IF('Vessel List B'!CC80=9,9,IF('Vessel List B'!CC80=10,10,IF('Vessel List B'!CC80=11,11,IF('Vessel List B'!CC80=12,12,IF('Vessel List B'!CC80=13,13,IF('Vessel List B'!CC80=14,14,IF('Vessel List B'!CC80=15,15,IF('Vessel List B'!CC80=16,16,0)))))))))))))))))=0," ",VALUE(IF('Vessel List B'!CC80=1,1,IF('Vessel List B'!CC80=2,2,IF('Vessel List B'!CC80=3,3,IF('Vessel List B'!CC80=4,4,IF('Vessel List B'!CC80=5,5,IF('Vessel List B'!CC80=6,6,IF('Vessel List B'!CC80=7,7,IF('Vessel List B'!CC80=8,8,IF('Vessel List B'!CC80=9,9,IF('Vessel List B'!CC80=10,10,IF('Vessel List B'!CC80=11,11,IF('Vessel List B'!CC80=12,12,IF('Vessel List B'!CC80=13,13,IF('Vessel List B'!CC80=14,14,IF('Vessel List B'!CC80=15,15,IF('Vessel List B'!CC80=16,16,0))))))))))))))))))</f>
        <v xml:space="preserve"> </v>
      </c>
      <c r="GD81" s="154"/>
      <c r="GE81" s="158"/>
      <c r="GF81" s="390" t="str">
        <f t="shared" si="135"/>
        <v/>
      </c>
      <c r="GG81" s="158"/>
      <c r="GH81" s="137"/>
      <c r="GI81" s="388" t="str">
        <f t="shared" si="136"/>
        <v/>
      </c>
      <c r="GJ81" s="157" t="str">
        <f>IF(VALUE(IF('Vessel List B'!CP80=1,1,IF('Vessel List B'!CP80=2,2,IF('Vessel List B'!CP80=3,3,IF('Vessel List B'!CP80=4,4,IF('Vessel List B'!CP80=5,5,IF('Vessel List B'!CP80=6,6,IF('Vessel List B'!CP80=7,7,IF('Vessel List B'!CP80=8,8,IF('Vessel List B'!CP80=9,9,IF('Vessel List B'!CP80=10,10,IF('Vessel List B'!CP80=11,11,IF('Vessel List B'!CP80=12,12,IF('Vessel List B'!CP80=13,13,IF('Vessel List B'!CP80=14,14,IF('Vessel List B'!CP80=15,15,IF('Vessel List B'!CP80=16,16,0)))))))))))))))))=0," ",VALUE(IF('Vessel List B'!CP80=1,1,IF('Vessel List B'!CP80=2,2,IF('Vessel List B'!CP80=3,3,IF('Vessel List B'!CP80=4,4,IF('Vessel List B'!CP80=5,5,IF('Vessel List B'!CP80=6,6,IF('Vessel List B'!CP80=7,7,IF('Vessel List B'!CP80=8,8,IF('Vessel List B'!CP80=9,9,IF('Vessel List B'!CP80=10,10,IF('Vessel List B'!CP80=11,11,IF('Vessel List B'!CP80=12,12,IF('Vessel List B'!CP80=13,13,IF('Vessel List B'!CP80=14,14,IF('Vessel List B'!CP80=15,15,IF('Vessel List B'!CP80=16,16,0))))))))))))))))))</f>
        <v xml:space="preserve"> </v>
      </c>
      <c r="GK81" s="154"/>
      <c r="GL81" s="158"/>
      <c r="GM81" s="390" t="str">
        <f t="shared" si="137"/>
        <v/>
      </c>
      <c r="GN81" s="158"/>
      <c r="GO81" s="137"/>
      <c r="GP81" s="388" t="str">
        <f t="shared" si="138"/>
        <v/>
      </c>
      <c r="GQ81" s="157" t="str">
        <f>IF(VALUE(IF('Vessel List B'!DC80=1,1,IF('Vessel List B'!DC80=2,2,IF('Vessel List B'!DC80=3,3,IF('Vessel List B'!DC80=4,4,IF('Vessel List B'!DC80=5,5,IF('Vessel List B'!DC80=6,6,IF('Vessel List B'!DC80=7,7,IF('Vessel List B'!DC80=8,8,IF('Vessel List B'!DC80=9,9,IF('Vessel List B'!DC80=10,10,IF('Vessel List B'!DC80=11,11,IF('Vessel List B'!DC80=12,12,IF('Vessel List B'!DC80=13,13,IF('Vessel List B'!DC80=14,14,IF('Vessel List B'!DC80=15,15,IF('Vessel List B'!DC80=16,16,0)))))))))))))))))=0," ",VALUE(IF('Vessel List B'!DC80=1,1,IF('Vessel List B'!DC80=2,2,IF('Vessel List B'!DC80=3,3,IF('Vessel List B'!DC80=4,4,IF('Vessel List B'!DC80=5,5,IF('Vessel List B'!DC80=6,6,IF('Vessel List B'!DC80=7,7,IF('Vessel List B'!DC80=8,8,IF('Vessel List B'!DC80=9,9,IF('Vessel List B'!DC80=10,10,IF('Vessel List B'!DC80=11,11,IF('Vessel List B'!DC80=12,12,IF('Vessel List B'!DC80=13,13,IF('Vessel List B'!DC80=14,14,IF('Vessel List B'!DC80=15,15,IF('Vessel List B'!DC80=16,16,0))))))))))))))))))</f>
        <v xml:space="preserve"> </v>
      </c>
      <c r="GR81" s="154"/>
      <c r="GS81" s="158"/>
      <c r="GT81" s="390" t="str">
        <f t="shared" si="139"/>
        <v/>
      </c>
      <c r="GU81" s="158"/>
      <c r="GV81" s="137"/>
      <c r="GW81" s="388" t="str">
        <f t="shared" si="140"/>
        <v/>
      </c>
      <c r="GX81" s="157" t="str">
        <f>IF(VALUE(IF('Vessel List B'!DP80=1,1,IF('Vessel List B'!DP80=2,2,IF('Vessel List B'!DP80=3,3,IF('Vessel List B'!DP80=4,4,IF('Vessel List B'!DP80=5,5,IF('Vessel List B'!DP80=6,6,IF('Vessel List B'!DP80=7,7,IF('Vessel List B'!DP80=8,8,IF('Vessel List B'!DP80=9,9,IF('Vessel List B'!DP80=10,10,IF('Vessel List B'!DP80=11,11,IF('Vessel List B'!DP80=12,12,IF('Vessel List B'!DP80=13,13,IF('Vessel List B'!DP80=14,14,IF('Vessel List B'!DP80=15,15,IF('Vessel List B'!DP80=16,16,0)))))))))))))))))=0," ",VALUE(IF('Vessel List B'!DP80=1,1,IF('Vessel List B'!DP80=2,2,IF('Vessel List B'!DP80=3,3,IF('Vessel List B'!DP80=4,4,IF('Vessel List B'!DP80=5,5,IF('Vessel List B'!DP80=6,6,IF('Vessel List B'!DP80=7,7,IF('Vessel List B'!DP80=8,8,IF('Vessel List B'!DP80=9,9,IF('Vessel List B'!DP80=10,10,IF('Vessel List B'!DP80=11,11,IF('Vessel List B'!DP80=12,12,IF('Vessel List B'!DP80=13,13,IF('Vessel List B'!DP80=14,14,IF('Vessel List B'!DP80=15,15,IF('Vessel List B'!DP80=16,16,0))))))))))))))))))</f>
        <v xml:space="preserve"> </v>
      </c>
      <c r="GY81" s="154"/>
      <c r="GZ81" s="158"/>
      <c r="HA81" s="390" t="str">
        <f t="shared" si="141"/>
        <v/>
      </c>
      <c r="HB81" s="158"/>
      <c r="HC81" s="137"/>
      <c r="HD81" s="388" t="str">
        <f t="shared" si="142"/>
        <v/>
      </c>
      <c r="HE81" s="157" t="str">
        <f>IF(VALUE(IF('Vessel List B'!EC80=1,1,IF('Vessel List B'!EC80=2,2,IF('Vessel List B'!EC80=3,3,IF('Vessel List B'!EC80=4,4,IF('Vessel List B'!EC80=5,5,IF('Vessel List B'!EC80=6,6,IF('Vessel List B'!EC80=7,7,IF('Vessel List B'!EC80=8,8,IF('Vessel List B'!EC80=9,9,IF('Vessel List B'!EC80=10,10,IF('Vessel List B'!EC80=11,11,IF('Vessel List B'!EC80=12,12,IF('Vessel List B'!EC80=13,13,IF('Vessel List B'!EC80=14,14,IF('Vessel List B'!EC80=15,15,IF('Vessel List B'!EC80=16,16,0)))))))))))))))))=0," ",VALUE(IF('Vessel List B'!EC80=1,1,IF('Vessel List B'!EC80=2,2,IF('Vessel List B'!EC80=3,3,IF('Vessel List B'!EC80=4,4,IF('Vessel List B'!EC80=5,5,IF('Vessel List B'!EC80=6,6,IF('Vessel List B'!EC80=7,7,IF('Vessel List B'!EC80=8,8,IF('Vessel List B'!EC80=9,9,IF('Vessel List B'!EC80=10,10,IF('Vessel List B'!EC80=11,11,IF('Vessel List B'!EC80=12,12,IF('Vessel List B'!EC80=13,13,IF('Vessel List B'!EC80=14,14,IF('Vessel List B'!EC80=15,15,IF('Vessel List B'!EC80=16,16,0))))))))))))))))))</f>
        <v xml:space="preserve"> </v>
      </c>
      <c r="HF81" s="154"/>
      <c r="HG81" s="158"/>
      <c r="HH81" s="390" t="str">
        <f t="shared" si="143"/>
        <v/>
      </c>
      <c r="HI81" s="158"/>
      <c r="HJ81" s="137"/>
      <c r="HK81" s="388" t="str">
        <f t="shared" si="144"/>
        <v/>
      </c>
      <c r="HL81" s="157" t="str">
        <f>IF(VALUE(IF('Vessel List B'!EP80=1,1,IF('Vessel List B'!EP80=2,2,IF('Vessel List B'!EP80=3,3,IF('Vessel List B'!EP80=4,4,IF('Vessel List B'!EP80=5,5,IF('Vessel List B'!EP80=6,6,IF('Vessel List B'!EP80=7,7,IF('Vessel List B'!EP80=8,8,IF('Vessel List B'!EP80=9,9,IF('Vessel List B'!EP80=10,10,IF('Vessel List B'!EP80=11,11,IF('Vessel List B'!EP80=12,12,IF('Vessel List B'!EP80=13,13,IF('Vessel List B'!EP80=14,14,IF('Vessel List B'!EP80=15,15,IF('Vessel List B'!EP80=16,16,0)))))))))))))))))=0," ",VALUE(IF('Vessel List B'!EP80=1,1,IF('Vessel List B'!EP80=2,2,IF('Vessel List B'!EP80=3,3,IF('Vessel List B'!EP80=4,4,IF('Vessel List B'!EP80=5,5,IF('Vessel List B'!EP80=6,6,IF('Vessel List B'!EP80=7,7,IF('Vessel List B'!EP80=8,8,IF('Vessel List B'!EP80=9,9,IF('Vessel List B'!EP80=10,10,IF('Vessel List B'!EP80=11,11,IF('Vessel List B'!EP80=12,12,IF('Vessel List B'!EP80=13,13,IF('Vessel List B'!EP80=14,14,IF('Vessel List B'!EP80=15,15,IF('Vessel List B'!EP80=16,16,0))))))))))))))))))</f>
        <v xml:space="preserve"> </v>
      </c>
      <c r="HM81" s="154"/>
      <c r="HN81" s="158"/>
      <c r="HO81" s="390" t="str">
        <f t="shared" si="145"/>
        <v/>
      </c>
      <c r="HP81" s="158"/>
      <c r="HQ81" s="137"/>
      <c r="HR81" s="388" t="str">
        <f t="shared" si="146"/>
        <v/>
      </c>
      <c r="HS81" s="157" t="str">
        <f>IF(VALUE(IF('Vessel List B'!FC80=1,1,IF('Vessel List B'!FC80=2,2,IF('Vessel List B'!FC80=3,3,IF('Vessel List B'!FC80=4,4,IF('Vessel List B'!FC80=5,5,IF('Vessel List B'!FC80=6,6,IF('Vessel List B'!FC80=7,7,IF('Vessel List B'!FC80=8,8,IF('Vessel List B'!FC80=9,9,IF('Vessel List B'!FC80=10,10,IF('Vessel List B'!FC80=11,11,IF('Vessel List B'!FC80=12,12,IF('Vessel List B'!FC80=13,13,IF('Vessel List B'!FC80=14,14,IF('Vessel List B'!FC80=15,15,IF('Vessel List B'!FC80=16,16,0)))))))))))))))))=0," ",VALUE(IF('Vessel List B'!FC80=1,1,IF('Vessel List B'!FC80=2,2,IF('Vessel List B'!FC80=3,3,IF('Vessel List B'!FC80=4,4,IF('Vessel List B'!FC80=5,5,IF('Vessel List B'!FC80=6,6,IF('Vessel List B'!FC80=7,7,IF('Vessel List B'!FC80=8,8,IF('Vessel List B'!FC80=9,9,IF('Vessel List B'!FC80=10,10,IF('Vessel List B'!FC80=11,11,IF('Vessel List B'!FC80=12,12,IF('Vessel List B'!FC80=13,13,IF('Vessel List B'!FC80=14,14,IF('Vessel List B'!FC80=15,15,IF('Vessel List B'!FC80=16,16,0))))))))))))))))))</f>
        <v xml:space="preserve"> </v>
      </c>
      <c r="HT81" s="154"/>
      <c r="HU81" s="158"/>
      <c r="HV81" s="390" t="str">
        <f t="shared" si="147"/>
        <v/>
      </c>
      <c r="HW81" s="158"/>
      <c r="HX81" s="137"/>
      <c r="HY81" s="388" t="str">
        <f t="shared" si="148"/>
        <v/>
      </c>
      <c r="HZ81" s="157" t="str">
        <f>IF(VALUE(IF('Vessel List B'!FP80=1,1,IF('Vessel List B'!FP80=2,2,IF('Vessel List B'!FP80=3,3,IF('Vessel List B'!FP80=4,4,IF('Vessel List B'!FP80=5,5,IF('Vessel List B'!FP80=6,6,IF('Vessel List B'!FP80=7,7,IF('Vessel List B'!FP80=8,8,IF('Vessel List B'!FP80=9,9,IF('Vessel List B'!FP80=10,10,IF('Vessel List B'!FP80=11,11,IF('Vessel List B'!FP80=12,12,IF('Vessel List B'!FP80=13,13,IF('Vessel List B'!FP80=14,14,IF('Vessel List B'!FP80=15,15,IF('Vessel List B'!FP80=16,16,0)))))))))))))))))=0," ",VALUE(IF('Vessel List B'!FP80=1,1,IF('Vessel List B'!FP80=2,2,IF('Vessel List B'!FP80=3,3,IF('Vessel List B'!FP80=4,4,IF('Vessel List B'!FP80=5,5,IF('Vessel List B'!FP80=6,6,IF('Vessel List B'!FP80=7,7,IF('Vessel List B'!FP80=8,8,IF('Vessel List B'!FP80=9,9,IF('Vessel List B'!FP80=10,10,IF('Vessel List B'!FP80=11,11,IF('Vessel List B'!FP80=12,12,IF('Vessel List B'!FP80=13,13,IF('Vessel List B'!FP80=14,14,IF('Vessel List B'!FP80=15,15,IF('Vessel List B'!FP80=16,16,0))))))))))))))))))</f>
        <v xml:space="preserve"> </v>
      </c>
      <c r="IA81" s="154"/>
      <c r="IB81" s="158"/>
      <c r="IC81" s="390" t="str">
        <f t="shared" si="149"/>
        <v/>
      </c>
      <c r="ID81" s="158"/>
      <c r="IE81" s="137"/>
      <c r="IF81" s="388" t="str">
        <f t="shared" si="150"/>
        <v/>
      </c>
      <c r="IG81" s="157" t="str">
        <f>IF(VALUE(IF('Vessel List B'!GC80=1,1,IF('Vessel List B'!GC80=2,2,IF('Vessel List B'!GC80=3,3,IF('Vessel List B'!GC80=4,4,IF('Vessel List B'!GC80=5,5,IF('Vessel List B'!GC80=6,6,IF('Vessel List B'!GC80=7,7,IF('Vessel List B'!GC80=8,8,IF('Vessel List B'!GC80=9,9,IF('Vessel List B'!GC80=10,10,IF('Vessel List B'!GC80=11,11,IF('Vessel List B'!GC80=12,12,IF('Vessel List B'!GC80=13,13,IF('Vessel List B'!GC80=14,14,IF('Vessel List B'!GC80=15,15,IF('Vessel List B'!GC80=16,16,0)))))))))))))))))=0," ",VALUE(IF('Vessel List B'!GC80=1,1,IF('Vessel List B'!GC80=2,2,IF('Vessel List B'!GC80=3,3,IF('Vessel List B'!GC80=4,4,IF('Vessel List B'!GC80=5,5,IF('Vessel List B'!GC80=6,6,IF('Vessel List B'!GC80=7,7,IF('Vessel List B'!GC80=8,8,IF('Vessel List B'!GC80=9,9,IF('Vessel List B'!GC80=10,10,IF('Vessel List B'!GC80=11,11,IF('Vessel List B'!GC80=12,12,IF('Vessel List B'!GC80=13,13,IF('Vessel List B'!GC80=14,14,IF('Vessel List B'!GC80=15,15,IF('Vessel List B'!GC80=16,16,0))))))))))))))))))</f>
        <v xml:space="preserve"> </v>
      </c>
      <c r="IH81" s="154"/>
      <c r="II81" s="158"/>
      <c r="IJ81" s="390" t="str">
        <f t="shared" si="151"/>
        <v/>
      </c>
      <c r="IK81" s="158"/>
      <c r="IL81" s="137"/>
      <c r="IM81" s="388" t="str">
        <f t="shared" si="152"/>
        <v/>
      </c>
      <c r="IN81" s="157" t="str">
        <f>IF(VALUE(IF('Vessel List B'!GP80=1,1,IF('Vessel List B'!GP80=2,2,IF('Vessel List B'!GP80=3,3,IF('Vessel List B'!GP80=4,4,IF('Vessel List B'!GP80=5,5,IF('Vessel List B'!GP80=6,6,IF('Vessel List B'!GP80=7,7,IF('Vessel List B'!GP80=8,8,IF('Vessel List B'!GP80=9,9,IF('Vessel List B'!GP80=10,10,IF('Vessel List B'!GP80=11,11,IF('Vessel List B'!GP80=12,12,IF('Vessel List B'!GP80=13,13,IF('Vessel List B'!GP80=14,14,IF('Vessel List B'!GP80=15,15,IF('Vessel List B'!GP80=16,16,0)))))))))))))))))=0," ",VALUE(IF('Vessel List B'!GP80=1,1,IF('Vessel List B'!GP80=2,2,IF('Vessel List B'!GP80=3,3,IF('Vessel List B'!GP80=4,4,IF('Vessel List B'!GP80=5,5,IF('Vessel List B'!GP80=6,6,IF('Vessel List B'!GP80=7,7,IF('Vessel List B'!GP80=8,8,IF('Vessel List B'!GP80=9,9,IF('Vessel List B'!GP80=10,10,IF('Vessel List B'!GP80=11,11,IF('Vessel List B'!GP80=12,12,IF('Vessel List B'!GP80=13,13,IF('Vessel List B'!GP80=14,14,IF('Vessel List B'!GP80=15,15,IF('Vessel List B'!GP80=16,16,0))))))))))))))))))</f>
        <v xml:space="preserve"> </v>
      </c>
      <c r="IO81" s="154"/>
      <c r="IP81" s="158"/>
      <c r="IQ81" s="390" t="str">
        <f t="shared" si="153"/>
        <v/>
      </c>
      <c r="IR81" s="158"/>
      <c r="IS81" s="137"/>
      <c r="IT81" s="388" t="str">
        <f t="shared" si="154"/>
        <v/>
      </c>
      <c r="IU81" s="157" t="str">
        <f>IF(VALUE(IF('Vessel List B'!HC80=1,1,IF('Vessel List B'!HC80=2,2,IF('Vessel List B'!HC80=3,3,IF('Vessel List B'!HC80=4,4,IF('Vessel List B'!HC80=5,5,IF('Vessel List B'!HC80=6,6,IF('Vessel List B'!HC80=7,7,IF('Vessel List B'!HC80=8,8,IF('Vessel List B'!HC80=9,9,IF('Vessel List B'!HC80=10,10,IF('Vessel List B'!HC80=11,11,IF('Vessel List B'!HC80=12,12,IF('Vessel List B'!HC80=13,13,IF('Vessel List B'!HC80=14,14,IF('Vessel List B'!HC80=15,15,IF('Vessel List B'!HC80=16,16,0)))))))))))))))))=0," ",VALUE(IF('Vessel List B'!HC80=1,1,IF('Vessel List B'!HC80=2,2,IF('Vessel List B'!HC80=3,3,IF('Vessel List B'!HC80=4,4,IF('Vessel List B'!HC80=5,5,IF('Vessel List B'!HC80=6,6,IF('Vessel List B'!HC80=7,7,IF('Vessel List B'!HC80=8,8,IF('Vessel List B'!HC80=9,9,IF('Vessel List B'!HC80=10,10,IF('Vessel List B'!HC80=11,11,IF('Vessel List B'!HC80=12,12,IF('Vessel List B'!HC80=13,13,IF('Vessel List B'!HC80=14,14,IF('Vessel List B'!HC80=15,15,IF('Vessel List B'!HC80=16,16,0))))))))))))))))))</f>
        <v xml:space="preserve"> </v>
      </c>
      <c r="IV81" s="154"/>
      <c r="IW81" s="158"/>
      <c r="IX81" s="390" t="str">
        <f t="shared" si="155"/>
        <v/>
      </c>
      <c r="IY81" s="158"/>
      <c r="IZ81" s="137"/>
      <c r="JA81" s="388" t="str">
        <f t="shared" si="156"/>
        <v/>
      </c>
      <c r="JB81" s="157" t="str">
        <f>IF(VALUE(IF('Vessel List B'!HP80=1,1,IF('Vessel List B'!HP80=2,2,IF('Vessel List B'!HP80=3,3,IF('Vessel List B'!HP80=4,4,IF('Vessel List B'!HP80=5,5,IF('Vessel List B'!HP80=6,6,IF('Vessel List B'!HP80=7,7,IF('Vessel List B'!HP80=8,8,IF('Vessel List B'!HP80=9,9,IF('Vessel List B'!HP80=10,10,IF('Vessel List B'!HP80=11,11,IF('Vessel List B'!HP80=12,12,IF('Vessel List B'!HP80=13,13,IF('Vessel List B'!HP80=14,14,IF('Vessel List B'!HP80=15,15,IF('Vessel List B'!HP80=16,16,0)))))))))))))))))=0," ",VALUE(IF('Vessel List B'!HP80=1,1,IF('Vessel List B'!HP80=2,2,IF('Vessel List B'!HP80=3,3,IF('Vessel List B'!HP80=4,4,IF('Vessel List B'!HP80=5,5,IF('Vessel List B'!HP80=6,6,IF('Vessel List B'!HP80=7,7,IF('Vessel List B'!HP80=8,8,IF('Vessel List B'!HP80=9,9,IF('Vessel List B'!HP80=10,10,IF('Vessel List B'!HP80=11,11,IF('Vessel List B'!HP80=12,12,IF('Vessel List B'!HP80=13,13,IF('Vessel List B'!HP80=14,14,IF('Vessel List B'!HP80=15,15,IF('Vessel List B'!HP80=16,16,0))))))))))))))))))</f>
        <v xml:space="preserve"> </v>
      </c>
      <c r="JC81" s="154"/>
      <c r="JD81" s="158"/>
      <c r="JE81" s="390" t="str">
        <f t="shared" si="157"/>
        <v/>
      </c>
      <c r="JF81" s="158"/>
      <c r="JG81" s="137"/>
      <c r="JH81" s="388" t="str">
        <f t="shared" si="158"/>
        <v/>
      </c>
      <c r="JI81" s="157" t="str">
        <f>IF(VALUE(IF('Vessel List B'!IC80=1,1,IF('Vessel List B'!IC80=2,2,IF('Vessel List B'!IC80=3,3,IF('Vessel List B'!IC80=4,4,IF('Vessel List B'!IC80=5,5,IF('Vessel List B'!IC80=6,6,IF('Vessel List B'!IC80=7,7,IF('Vessel List B'!IC80=8,8,IF('Vessel List B'!IC80=9,9,IF('Vessel List B'!IC80=10,10,IF('Vessel List B'!IC80=11,11,IF('Vessel List B'!IC80=12,12,IF('Vessel List B'!IC80=13,13,IF('Vessel List B'!IC80=14,14,IF('Vessel List B'!IC80=15,15,IF('Vessel List B'!IC80=16,16,0)))))))))))))))))=0," ",VALUE(IF('Vessel List B'!IC80=1,1,IF('Vessel List B'!IC80=2,2,IF('Vessel List B'!IC80=3,3,IF('Vessel List B'!IC80=4,4,IF('Vessel List B'!IC80=5,5,IF('Vessel List B'!IC80=6,6,IF('Vessel List B'!IC80=7,7,IF('Vessel List B'!IC80=8,8,IF('Vessel List B'!IC80=9,9,IF('Vessel List B'!IC80=10,10,IF('Vessel List B'!IC80=11,11,IF('Vessel List B'!IC80=12,12,IF('Vessel List B'!IC80=13,13,IF('Vessel List B'!IC80=14,14,IF('Vessel List B'!IC80=15,15,IF('Vessel List B'!IC80=16,16,0))))))))))))))))))</f>
        <v xml:space="preserve"> </v>
      </c>
      <c r="JJ81" s="154"/>
      <c r="JK81" s="158"/>
      <c r="JL81" s="390" t="str">
        <f t="shared" si="159"/>
        <v/>
      </c>
      <c r="JM81" s="158"/>
      <c r="JN81" s="137"/>
      <c r="JO81" s="388" t="str">
        <f t="shared" si="160"/>
        <v/>
      </c>
      <c r="JP81" s="157" t="str">
        <f>IF(VALUE(IF('Vessel List B'!IP80=1,1,IF('Vessel List B'!IP80=2,2,IF('Vessel List B'!IP80=3,3,IF('Vessel List B'!IP80=4,4,IF('Vessel List B'!IP80=5,5,IF('Vessel List B'!IP80=6,6,IF('Vessel List B'!IP80=7,7,IF('Vessel List B'!IP80=8,8,IF('Vessel List B'!IP80=9,9,IF('Vessel List B'!IP80=10,10,IF('Vessel List B'!IP80=11,11,IF('Vessel List B'!IP80=12,12,IF('Vessel List B'!IP80=13,13,IF('Vessel List B'!IP80=14,14,IF('Vessel List B'!IP80=15,15,IF('Vessel List B'!IP80=16,16,0)))))))))))))))))=0," ",VALUE(IF('Vessel List B'!IP80=1,1,IF('Vessel List B'!IP80=2,2,IF('Vessel List B'!IP80=3,3,IF('Vessel List B'!IP80=4,4,IF('Vessel List B'!IP80=5,5,IF('Vessel List B'!IP80=6,6,IF('Vessel List B'!IP80=7,7,IF('Vessel List B'!IP80=8,8,IF('Vessel List B'!IP80=9,9,IF('Vessel List B'!IP80=10,10,IF('Vessel List B'!IP80=11,11,IF('Vessel List B'!IP80=12,12,IF('Vessel List B'!IP80=13,13,IF('Vessel List B'!IP80=14,14,IF('Vessel List B'!IP80=15,15,IF('Vessel List B'!IP80=16,16,0))))))))))))))))))</f>
        <v xml:space="preserve"> </v>
      </c>
      <c r="JQ81" s="154"/>
      <c r="JR81" s="158"/>
      <c r="JS81" s="390" t="str">
        <f t="shared" si="161"/>
        <v/>
      </c>
      <c r="JT81" s="158"/>
      <c r="JU81" s="137"/>
      <c r="JV81" s="397" t="str">
        <f t="shared" si="162"/>
        <v/>
      </c>
      <c r="JW81" s="403"/>
    </row>
    <row r="82" spans="1:283" ht="15" x14ac:dyDescent="0.25">
      <c r="A82" s="132">
        <f>'Vessel List A'!B81</f>
        <v>41656</v>
      </c>
      <c r="B82" s="157" t="str">
        <f>IF(VALUE(IF('Vessel List A'!C81=1,1,IF('Vessel List A'!C81=2,2,IF('Vessel List A'!C81=3,3,IF('Vessel List A'!C81=4,4,IF('Vessel List A'!C81=5,5,IF('Vessel List A'!C81=6,6,IF('Vessel List A'!C81=7,7,IF('Vessel List A'!C81=8,8,IF('Vessel List A'!C81=9,9,IF('Vessel List A'!C81=10,10,IF('Vessel List A'!C81=11,11,IF('Vessel List A'!C81=12,12,IF('Vessel List A'!C81=13,13,IF('Vessel List A'!C81=14,14,IF('Vessel List A'!C81=15,15,IF('Vessel List A'!C81=16,16,0)))))))))))))))))=0," ",VALUE(IF('Vessel List A'!C81=1,1,IF('Vessel List A'!C81=2,2,IF('Vessel List A'!C81=3,3,IF('Vessel List A'!C81=4,4,IF('Vessel List A'!C81=5,5,IF('Vessel List A'!C81=6,6,IF('Vessel List A'!C81=7,7,IF('Vessel List A'!C81=8,8,IF('Vessel List A'!C81=9,9,IF('Vessel List A'!C81=10,10,IF('Vessel List A'!C81=11,11,IF('Vessel List A'!C81=12,12,IF('Vessel List A'!C81=13,13,IF('Vessel List A'!C81=14,14,IF('Vessel List A'!C81=15,15,IF('Vessel List A'!C81=16,16,0))))))))))))))))))</f>
        <v xml:space="preserve"> </v>
      </c>
      <c r="C82" s="154"/>
      <c r="D82" s="158"/>
      <c r="E82" s="390" t="str">
        <f t="shared" si="83"/>
        <v/>
      </c>
      <c r="F82" s="158"/>
      <c r="G82" s="137"/>
      <c r="H82" s="388" t="str">
        <f t="shared" si="84"/>
        <v/>
      </c>
      <c r="I82" s="157" t="str">
        <f>IF(VALUE(IF('Vessel List A'!P81=1,1,IF('Vessel List A'!P81=2,2,IF('Vessel List A'!P81=3,3,IF('Vessel List A'!P81=4,4,IF('Vessel List A'!P81=5,5,IF('Vessel List A'!P81=6,6,IF('Vessel List A'!P81=7,7,IF('Vessel List A'!P81=8,8,IF('Vessel List A'!P81=9,9,IF('Vessel List A'!P81=10,10,IF('Vessel List A'!P81=11,11,IF('Vessel List A'!P81=12,12,IF('Vessel List A'!P81=13,13,IF('Vessel List A'!P81=14,14,IF('Vessel List A'!P81=15,15,IF('Vessel List A'!P81=16,16,0)))))))))))))))))=0," ",VALUE(IF('Vessel List A'!P81=1,1,IF('Vessel List A'!P81=2,2,IF('Vessel List A'!P81=3,3,IF('Vessel List A'!P81=4,4,IF('Vessel List A'!P81=5,5,IF('Vessel List A'!P81=6,6,IF('Vessel List A'!P81=7,7,IF('Vessel List A'!P81=8,8,IF('Vessel List A'!P81=9,9,IF('Vessel List A'!P81=10,10,IF('Vessel List A'!P81=11,11,IF('Vessel List A'!P81=12,12,IF('Vessel List A'!P81=13,13,IF('Vessel List A'!P81=14,14,IF('Vessel List A'!P81=15,15,IF('Vessel List A'!P81=16,16,0))))))))))))))))))</f>
        <v xml:space="preserve"> </v>
      </c>
      <c r="J82" s="154"/>
      <c r="K82" s="158"/>
      <c r="L82" s="390" t="str">
        <f t="shared" si="85"/>
        <v/>
      </c>
      <c r="M82" s="158"/>
      <c r="N82" s="137"/>
      <c r="O82" s="388" t="str">
        <f t="shared" si="86"/>
        <v/>
      </c>
      <c r="P82" s="157" t="str">
        <f>IF(VALUE(IF('Vessel List A'!AC81=1,1,IF('Vessel List A'!AC81=2,2,IF('Vessel List A'!AC81=3,3,IF('Vessel List A'!AC81=4,4,IF('Vessel List A'!AC81=5,5,IF('Vessel List A'!AC81=6,6,IF('Vessel List A'!AC81=7,7,IF('Vessel List A'!AC81=8,8,IF('Vessel List A'!AC81=9,9,IF('Vessel List A'!AC81=10,10,IF('Vessel List A'!AC81=11,11,IF('Vessel List A'!AC81=12,12,IF('Vessel List A'!AC81=13,13,IF('Vessel List A'!AC81=14,14,IF('Vessel List A'!AC81=15,15,IF('Vessel List A'!AC81=16,16,0)))))))))))))))))=0," ",VALUE(IF('Vessel List A'!AC81=1,1,IF('Vessel List A'!AC81=2,2,IF('Vessel List A'!AC81=3,3,IF('Vessel List A'!AC81=4,4,IF('Vessel List A'!AC81=5,5,IF('Vessel List A'!AC81=6,6,IF('Vessel List A'!AC81=7,7,IF('Vessel List A'!AC81=8,8,IF('Vessel List A'!AC81=9,9,IF('Vessel List A'!AC81=10,10,IF('Vessel List A'!AC81=11,11,IF('Vessel List A'!AC81=12,12,IF('Vessel List A'!AC81=13,13,IF('Vessel List A'!AC81=14,14,IF('Vessel List A'!AC81=15,15,IF('Vessel List A'!AC81=16,16,0))))))))))))))))))</f>
        <v xml:space="preserve"> </v>
      </c>
      <c r="Q82" s="154"/>
      <c r="R82" s="158"/>
      <c r="S82" s="390" t="str">
        <f t="shared" si="87"/>
        <v/>
      </c>
      <c r="T82" s="158"/>
      <c r="U82" s="137"/>
      <c r="V82" s="388" t="str">
        <f t="shared" si="88"/>
        <v/>
      </c>
      <c r="W82" s="157" t="str">
        <f>IF(VALUE(IF('Vessel List A'!AP81=1,1,IF('Vessel List A'!AP81=2,2,IF('Vessel List A'!AP81=3,3,IF('Vessel List A'!AP81=4,4,IF('Vessel List A'!AP81=5,5,IF('Vessel List A'!AP81=6,6,IF('Vessel List A'!AP81=7,7,IF('Vessel List A'!AP81=8,8,IF('Vessel List A'!AP81=9,9,IF('Vessel List A'!AP81=10,10,IF('Vessel List A'!AP81=11,11,IF('Vessel List A'!AP81=12,12,IF('Vessel List A'!AP81=13,13,IF('Vessel List A'!AP81=14,14,IF('Vessel List A'!AP81=15,15,IF('Vessel List A'!AP81=16,16,0)))))))))))))))))=0," ",VALUE(IF('Vessel List A'!AP81=1,1,IF('Vessel List A'!AP81=2,2,IF('Vessel List A'!AP81=3,3,IF('Vessel List A'!AP81=4,4,IF('Vessel List A'!AP81=5,5,IF('Vessel List A'!AP81=6,6,IF('Vessel List A'!AP81=7,7,IF('Vessel List A'!AP81=8,8,IF('Vessel List A'!AP81=9,9,IF('Vessel List A'!AP81=10,10,IF('Vessel List A'!AP81=11,11,IF('Vessel List A'!AP81=12,12,IF('Vessel List A'!AP81=13,13,IF('Vessel List A'!AP81=14,14,IF('Vessel List A'!AP81=15,15,IF('Vessel List A'!AP81=16,16,0))))))))))))))))))</f>
        <v xml:space="preserve"> </v>
      </c>
      <c r="X82" s="154"/>
      <c r="Y82" s="158"/>
      <c r="Z82" s="390" t="str">
        <f t="shared" si="89"/>
        <v/>
      </c>
      <c r="AA82" s="158"/>
      <c r="AB82" s="137"/>
      <c r="AC82" s="388" t="str">
        <f t="shared" si="90"/>
        <v/>
      </c>
      <c r="AD82" s="157" t="str">
        <f>IF(VALUE(IF('Vessel List A'!BC81=1,1,IF('Vessel List A'!BC81=2,2,IF('Vessel List A'!BC81=3,3,IF('Vessel List A'!BC81=4,4,IF('Vessel List A'!BC81=5,5,IF('Vessel List A'!BC81=6,6,IF('Vessel List A'!BC81=7,7,IF('Vessel List A'!BC81=8,8,IF('Vessel List A'!BC81=9,9,IF('Vessel List A'!BC81=10,10,IF('Vessel List A'!BC81=11,11,IF('Vessel List A'!BC81=12,12,IF('Vessel List A'!BC81=13,13,IF('Vessel List A'!BC81=14,14,IF('Vessel List A'!BC81=15,15,IF('Vessel List A'!BC81=16,16,0)))))))))))))))))=0," ",VALUE(IF('Vessel List A'!BC81=1,1,IF('Vessel List A'!BC81=2,2,IF('Vessel List A'!BC81=3,3,IF('Vessel List A'!BC81=4,4,IF('Vessel List A'!BC81=5,5,IF('Vessel List A'!BC81=6,6,IF('Vessel List A'!BC81=7,7,IF('Vessel List A'!BC81=8,8,IF('Vessel List A'!BC81=9,9,IF('Vessel List A'!BC81=10,10,IF('Vessel List A'!BC81=11,11,IF('Vessel List A'!BC81=12,12,IF('Vessel List A'!BC81=13,13,IF('Vessel List A'!BC81=14,14,IF('Vessel List A'!BC81=15,15,IF('Vessel List A'!BC81=16,16,0))))))))))))))))))</f>
        <v xml:space="preserve"> </v>
      </c>
      <c r="AE82" s="154"/>
      <c r="AF82" s="158"/>
      <c r="AG82" s="390" t="str">
        <f t="shared" si="91"/>
        <v/>
      </c>
      <c r="AH82" s="158"/>
      <c r="AI82" s="137"/>
      <c r="AJ82" s="388" t="str">
        <f t="shared" si="92"/>
        <v/>
      </c>
      <c r="AK82" s="157" t="str">
        <f>IF(VALUE(IF('Vessel List A'!BP81=1,1,IF('Vessel List A'!BP81=2,2,IF('Vessel List A'!BP81=3,3,IF('Vessel List A'!BP81=4,4,IF('Vessel List A'!BP81=5,5,IF('Vessel List A'!BP81=6,6,IF('Vessel List A'!BP81=7,7,IF('Vessel List A'!BP81=8,8,IF('Vessel List A'!BP81=9,9,IF('Vessel List A'!BP81=10,10,IF('Vessel List A'!BP81=11,11,IF('Vessel List A'!BP81=12,12,IF('Vessel List A'!BP81=13,13,IF('Vessel List A'!BP81=14,14,IF('Vessel List A'!BP81=15,15,IF('Vessel List A'!BP81=16,16,0)))))))))))))))))=0," ",VALUE(IF('Vessel List A'!BP81=1,1,IF('Vessel List A'!BP81=2,2,IF('Vessel List A'!BP81=3,3,IF('Vessel List A'!BP81=4,4,IF('Vessel List A'!BP81=5,5,IF('Vessel List A'!BP81=6,6,IF('Vessel List A'!BP81=7,7,IF('Vessel List A'!BP81=8,8,IF('Vessel List A'!BP81=9,9,IF('Vessel List A'!BP81=10,10,IF('Vessel List A'!BP81=11,11,IF('Vessel List A'!BP81=12,12,IF('Vessel List A'!BP81=13,13,IF('Vessel List A'!BP81=14,14,IF('Vessel List A'!BP81=15,15,IF('Vessel List A'!BP81=16,16,0))))))))))))))))))</f>
        <v xml:space="preserve"> </v>
      </c>
      <c r="AL82" s="154"/>
      <c r="AM82" s="158"/>
      <c r="AN82" s="390" t="str">
        <f t="shared" si="93"/>
        <v/>
      </c>
      <c r="AO82" s="158"/>
      <c r="AP82" s="137"/>
      <c r="AQ82" s="388" t="str">
        <f t="shared" si="94"/>
        <v/>
      </c>
      <c r="AR82" s="157" t="str">
        <f>IF(VALUE(IF('Vessel List A'!CC81=1,1,IF('Vessel List A'!CC81=2,2,IF('Vessel List A'!CC81=3,3,IF('Vessel List A'!CC81=4,4,IF('Vessel List A'!CC81=5,5,IF('Vessel List A'!CC81=6,6,IF('Vessel List A'!CC81=7,7,IF('Vessel List A'!CC81=8,8,IF('Vessel List A'!CC81=9,9,IF('Vessel List A'!CC81=10,10,IF('Vessel List A'!CC81=11,11,IF('Vessel List A'!CC81=12,12,IF('Vessel List A'!CC81=13,13,IF('Vessel List A'!CC81=14,14,IF('Vessel List A'!CC81=15,15,IF('Vessel List A'!CC81=16,16,0)))))))))))))))))=0," ",VALUE(IF('Vessel List A'!CC81=1,1,IF('Vessel List A'!CC81=2,2,IF('Vessel List A'!CC81=3,3,IF('Vessel List A'!CC81=4,4,IF('Vessel List A'!CC81=5,5,IF('Vessel List A'!CC81=6,6,IF('Vessel List A'!CC81=7,7,IF('Vessel List A'!CC81=8,8,IF('Vessel List A'!CC81=9,9,IF('Vessel List A'!CC81=10,10,IF('Vessel List A'!CC81=11,11,IF('Vessel List A'!CC81=12,12,IF('Vessel List A'!CC81=13,13,IF('Vessel List A'!CC81=14,14,IF('Vessel List A'!CC81=15,15,IF('Vessel List A'!CC81=16,16,0))))))))))))))))))</f>
        <v xml:space="preserve"> </v>
      </c>
      <c r="AS82" s="154"/>
      <c r="AT82" s="158"/>
      <c r="AU82" s="390" t="str">
        <f t="shared" si="95"/>
        <v/>
      </c>
      <c r="AV82" s="158"/>
      <c r="AW82" s="137"/>
      <c r="AX82" s="388" t="str">
        <f t="shared" si="96"/>
        <v/>
      </c>
      <c r="AY82" s="157" t="str">
        <f>IF(VALUE(IF('Vessel List A'!CP81=1,1,IF('Vessel List A'!CP81=2,2,IF('Vessel List A'!CP81=3,3,IF('Vessel List A'!CP81=4,4,IF('Vessel List A'!CP81=5,5,IF('Vessel List A'!CP81=6,6,IF('Vessel List A'!CP81=7,7,IF('Vessel List A'!CP81=8,8,IF('Vessel List A'!CP81=9,9,IF('Vessel List A'!CP81=10,10,IF('Vessel List A'!CP81=11,11,IF('Vessel List A'!CP81=12,12,IF('Vessel List A'!CP81=13,13,IF('Vessel List A'!CP81=14,14,IF('Vessel List A'!CP81=15,15,IF('Vessel List A'!CP81=16,16,0)))))))))))))))))=0," ",VALUE(IF('Vessel List A'!CP81=1,1,IF('Vessel List A'!CP81=2,2,IF('Vessel List A'!CP81=3,3,IF('Vessel List A'!CP81=4,4,IF('Vessel List A'!CP81=5,5,IF('Vessel List A'!CP81=6,6,IF('Vessel List A'!CP81=7,7,IF('Vessel List A'!CP81=8,8,IF('Vessel List A'!CP81=9,9,IF('Vessel List A'!CP81=10,10,IF('Vessel List A'!CP81=11,11,IF('Vessel List A'!CP81=12,12,IF('Vessel List A'!CP81=13,13,IF('Vessel List A'!CP81=14,14,IF('Vessel List A'!CP81=15,15,IF('Vessel List A'!CP81=16,16,0))))))))))))))))))</f>
        <v xml:space="preserve"> </v>
      </c>
      <c r="AZ82" s="154"/>
      <c r="BA82" s="158"/>
      <c r="BB82" s="390" t="str">
        <f t="shared" si="97"/>
        <v/>
      </c>
      <c r="BC82" s="158"/>
      <c r="BD82" s="137"/>
      <c r="BE82" s="388" t="str">
        <f t="shared" si="98"/>
        <v/>
      </c>
      <c r="BF82" s="157" t="str">
        <f>IF(VALUE(IF('Vessel List A'!DC81=1,1,IF('Vessel List A'!DC81=2,2,IF('Vessel List A'!DC81=3,3,IF('Vessel List A'!DC81=4,4,IF('Vessel List A'!DC81=5,5,IF('Vessel List A'!DC81=6,6,IF('Vessel List A'!DC81=7,7,IF('Vessel List A'!DC81=8,8,IF('Vessel List A'!DC81=9,9,IF('Vessel List A'!DC81=10,10,IF('Vessel List A'!DC81=11,11,IF('Vessel List A'!DC81=12,12,IF('Vessel List A'!DC81=13,13,IF('Vessel List A'!DC81=14,14,IF('Vessel List A'!DC81=15,15,IF('Vessel List A'!DC81=16,16,0)))))))))))))))))=0," ",VALUE(IF('Vessel List A'!DC81=1,1,IF('Vessel List A'!DC81=2,2,IF('Vessel List A'!DC81=3,3,IF('Vessel List A'!DC81=4,4,IF('Vessel List A'!DC81=5,5,IF('Vessel List A'!DC81=6,6,IF('Vessel List A'!DC81=7,7,IF('Vessel List A'!DC81=8,8,IF('Vessel List A'!DC81=9,9,IF('Vessel List A'!DC81=10,10,IF('Vessel List A'!DC81=11,11,IF('Vessel List A'!DC81=12,12,IF('Vessel List A'!DC81=13,13,IF('Vessel List A'!DC81=14,14,IF('Vessel List A'!DC81=15,15,IF('Vessel List A'!DC81=16,16,0))))))))))))))))))</f>
        <v xml:space="preserve"> </v>
      </c>
      <c r="BG82" s="154"/>
      <c r="BH82" s="158"/>
      <c r="BI82" s="390" t="str">
        <f t="shared" si="99"/>
        <v/>
      </c>
      <c r="BJ82" s="158"/>
      <c r="BK82" s="137"/>
      <c r="BL82" s="388" t="str">
        <f t="shared" si="100"/>
        <v/>
      </c>
      <c r="BM82" s="157" t="str">
        <f>IF(VALUE(IF('Vessel List A'!DP81=1,1,IF('Vessel List A'!DP81=2,2,IF('Vessel List A'!DP81=3,3,IF('Vessel List A'!DP81=4,4,IF('Vessel List A'!DP81=5,5,IF('Vessel List A'!DP81=6,6,IF('Vessel List A'!DP81=7,7,IF('Vessel List A'!DP81=8,8,IF('Vessel List A'!DP81=9,9,IF('Vessel List A'!DP81=10,10,IF('Vessel List A'!DP81=11,11,IF('Vessel List A'!DP81=12,12,IF('Vessel List A'!DP81=13,13,IF('Vessel List A'!DP81=14,14,IF('Vessel List A'!DP81=15,15,IF('Vessel List A'!DP81=16,16,0)))))))))))))))))=0," ",VALUE(IF('Vessel List A'!DP81=1,1,IF('Vessel List A'!DP81=2,2,IF('Vessel List A'!DP81=3,3,IF('Vessel List A'!DP81=4,4,IF('Vessel List A'!DP81=5,5,IF('Vessel List A'!DP81=6,6,IF('Vessel List A'!DP81=7,7,IF('Vessel List A'!DP81=8,8,IF('Vessel List A'!DP81=9,9,IF('Vessel List A'!DP81=10,10,IF('Vessel List A'!DP81=11,11,IF('Vessel List A'!DP81=12,12,IF('Vessel List A'!DP81=13,13,IF('Vessel List A'!DP81=14,14,IF('Vessel List A'!DP81=15,15,IF('Vessel List A'!DP81=16,16,0))))))))))))))))))</f>
        <v xml:space="preserve"> </v>
      </c>
      <c r="BN82" s="154"/>
      <c r="BO82" s="158"/>
      <c r="BP82" s="390" t="str">
        <f t="shared" si="101"/>
        <v/>
      </c>
      <c r="BQ82" s="158"/>
      <c r="BR82" s="137"/>
      <c r="BS82" s="388" t="str">
        <f t="shared" si="102"/>
        <v/>
      </c>
      <c r="BT82" s="157" t="str">
        <f>IF(VALUE(IF('Vessel List A'!EC81=1,1,IF('Vessel List A'!EC81=2,2,IF('Vessel List A'!EC81=3,3,IF('Vessel List A'!EC81=4,4,IF('Vessel List A'!EC81=5,5,IF('Vessel List A'!EC81=6,6,IF('Vessel List A'!EC81=7,7,IF('Vessel List A'!EC81=8,8,IF('Vessel List A'!EC81=9,9,IF('Vessel List A'!EC81=10,10,IF('Vessel List A'!EC81=11,11,IF('Vessel List A'!EC81=12,12,IF('Vessel List A'!EC81=13,13,IF('Vessel List A'!EC81=14,14,IF('Vessel List A'!EC81=15,15,IF('Vessel List A'!EC81=16,16,0)))))))))))))))))=0," ",VALUE(IF('Vessel List A'!EC81=1,1,IF('Vessel List A'!EC81=2,2,IF('Vessel List A'!EC81=3,3,IF('Vessel List A'!EC81=4,4,IF('Vessel List A'!EC81=5,5,IF('Vessel List A'!EC81=6,6,IF('Vessel List A'!EC81=7,7,IF('Vessel List A'!EC81=8,8,IF('Vessel List A'!EC81=9,9,IF('Vessel List A'!EC81=10,10,IF('Vessel List A'!EC81=11,11,IF('Vessel List A'!EC81=12,12,IF('Vessel List A'!EC81=13,13,IF('Vessel List A'!EC81=14,14,IF('Vessel List A'!EC81=15,15,IF('Vessel List A'!EC81=16,16,0))))))))))))))))))</f>
        <v xml:space="preserve"> </v>
      </c>
      <c r="BU82" s="154"/>
      <c r="BV82" s="158"/>
      <c r="BW82" s="390" t="str">
        <f t="shared" si="103"/>
        <v/>
      </c>
      <c r="BX82" s="158"/>
      <c r="BY82" s="137"/>
      <c r="BZ82" s="388" t="str">
        <f t="shared" si="104"/>
        <v/>
      </c>
      <c r="CA82" s="157" t="str">
        <f>IF(VALUE(IF('Vessel List A'!EP81=1,1,IF('Vessel List A'!EP81=2,2,IF('Vessel List A'!EP81=3,3,IF('Vessel List A'!EP81=4,4,IF('Vessel List A'!EP81=5,5,IF('Vessel List A'!EP81=6,6,IF('Vessel List A'!EP81=7,7,IF('Vessel List A'!EP81=8,8,IF('Vessel List A'!EP81=9,9,IF('Vessel List A'!EP81=10,10,IF('Vessel List A'!EP81=11,11,IF('Vessel List A'!EP81=12,12,IF('Vessel List A'!EP81=13,13,IF('Vessel List A'!EP81=14,14,IF('Vessel List A'!EP81=15,15,IF('Vessel List A'!EP81=16,16,0)))))))))))))))))=0," ",VALUE(IF('Vessel List A'!EP81=1,1,IF('Vessel List A'!EP81=2,2,IF('Vessel List A'!EP81=3,3,IF('Vessel List A'!EP81=4,4,IF('Vessel List A'!EP81=5,5,IF('Vessel List A'!EP81=6,6,IF('Vessel List A'!EP81=7,7,IF('Vessel List A'!EP81=8,8,IF('Vessel List A'!EP81=9,9,IF('Vessel List A'!EP81=10,10,IF('Vessel List A'!EP81=11,11,IF('Vessel List A'!EP81=12,12,IF('Vessel List A'!EP81=13,13,IF('Vessel List A'!EP81=14,14,IF('Vessel List A'!EP81=15,15,IF('Vessel List A'!EP81=16,16,0))))))))))))))))))</f>
        <v xml:space="preserve"> </v>
      </c>
      <c r="CB82" s="154"/>
      <c r="CC82" s="158"/>
      <c r="CD82" s="390" t="str">
        <f t="shared" si="105"/>
        <v/>
      </c>
      <c r="CE82" s="158"/>
      <c r="CF82" s="137"/>
      <c r="CG82" s="388" t="str">
        <f t="shared" si="106"/>
        <v/>
      </c>
      <c r="CH82" s="157" t="str">
        <f>IF(VALUE(IF('Vessel List A'!FC81=1,1,IF('Vessel List A'!FC81=2,2,IF('Vessel List A'!FC81=3,3,IF('Vessel List A'!FC81=4,4,IF('Vessel List A'!FC81=5,5,IF('Vessel List A'!FC81=6,6,IF('Vessel List A'!FC81=7,7,IF('Vessel List A'!FC81=8,8,IF('Vessel List A'!FC81=9,9,IF('Vessel List A'!FC81=10,10,IF('Vessel List A'!FC81=11,11,IF('Vessel List A'!FC81=12,12,IF('Vessel List A'!FC81=13,13,IF('Vessel List A'!FC81=14,14,IF('Vessel List A'!FC81=15,15,IF('Vessel List A'!FC81=16,16,0)))))))))))))))))=0," ",VALUE(IF('Vessel List A'!FC81=1,1,IF('Vessel List A'!FC81=2,2,IF('Vessel List A'!FC81=3,3,IF('Vessel List A'!FC81=4,4,IF('Vessel List A'!FC81=5,5,IF('Vessel List A'!FC81=6,6,IF('Vessel List A'!FC81=7,7,IF('Vessel List A'!FC81=8,8,IF('Vessel List A'!FC81=9,9,IF('Vessel List A'!FC81=10,10,IF('Vessel List A'!FC81=11,11,IF('Vessel List A'!FC81=12,12,IF('Vessel List A'!FC81=13,13,IF('Vessel List A'!FC81=14,14,IF('Vessel List A'!FC81=15,15,IF('Vessel List A'!FC81=16,16,0))))))))))))))))))</f>
        <v xml:space="preserve"> </v>
      </c>
      <c r="CI82" s="154"/>
      <c r="CJ82" s="158"/>
      <c r="CK82" s="390" t="str">
        <f t="shared" si="107"/>
        <v/>
      </c>
      <c r="CL82" s="158"/>
      <c r="CM82" s="137"/>
      <c r="CN82" s="388" t="str">
        <f t="shared" si="108"/>
        <v/>
      </c>
      <c r="CO82" s="157" t="str">
        <f>IF(VALUE(IF('Vessel List A'!FP81=1,1,IF('Vessel List A'!FP81=2,2,IF('Vessel List A'!FP81=3,3,IF('Vessel List A'!FP81=4,4,IF('Vessel List A'!FP81=5,5,IF('Vessel List A'!FP81=6,6,IF('Vessel List A'!FP81=7,7,IF('Vessel List A'!FP81=8,8,IF('Vessel List A'!FP81=9,9,IF('Vessel List A'!FP81=10,10,IF('Vessel List A'!FP81=11,11,IF('Vessel List A'!FP81=12,12,IF('Vessel List A'!FP81=13,13,IF('Vessel List A'!FP81=14,14,IF('Vessel List A'!FP81=15,15,IF('Vessel List A'!FP81=16,16,0)))))))))))))))))=0," ",VALUE(IF('Vessel List A'!FP81=1,1,IF('Vessel List A'!FP81=2,2,IF('Vessel List A'!FP81=3,3,IF('Vessel List A'!FP81=4,4,IF('Vessel List A'!FP81=5,5,IF('Vessel List A'!FP81=6,6,IF('Vessel List A'!FP81=7,7,IF('Vessel List A'!FP81=8,8,IF('Vessel List A'!FP81=9,9,IF('Vessel List A'!FP81=10,10,IF('Vessel List A'!FP81=11,11,IF('Vessel List A'!FP81=12,12,IF('Vessel List A'!FP81=13,13,IF('Vessel List A'!FP81=14,14,IF('Vessel List A'!FP81=15,15,IF('Vessel List A'!FP81=16,16,0))))))))))))))))))</f>
        <v xml:space="preserve"> </v>
      </c>
      <c r="CP82" s="154"/>
      <c r="CQ82" s="158"/>
      <c r="CR82" s="390" t="str">
        <f t="shared" si="109"/>
        <v/>
      </c>
      <c r="CS82" s="158"/>
      <c r="CT82" s="137"/>
      <c r="CU82" s="388" t="str">
        <f t="shared" si="110"/>
        <v/>
      </c>
      <c r="CV82" s="157" t="str">
        <f>IF(VALUE(IF('Vessel List A'!GC81=1,1,IF('Vessel List A'!GC81=2,2,IF('Vessel List A'!GC81=3,3,IF('Vessel List A'!GC81=4,4,IF('Vessel List A'!GC81=5,5,IF('Vessel List A'!GC81=6,6,IF('Vessel List A'!GC81=7,7,IF('Vessel List A'!GC81=8,8,IF('Vessel List A'!GC81=9,9,IF('Vessel List A'!GC81=10,10,IF('Vessel List A'!GC81=11,11,IF('Vessel List A'!GC81=12,12,IF('Vessel List A'!GC81=13,13,IF('Vessel List A'!GC81=14,14,IF('Vessel List A'!GC81=15,15,IF('Vessel List A'!GC81=16,16,0)))))))))))))))))=0," ",VALUE(IF('Vessel List A'!GC81=1,1,IF('Vessel List A'!GC81=2,2,IF('Vessel List A'!GC81=3,3,IF('Vessel List A'!GC81=4,4,IF('Vessel List A'!GC81=5,5,IF('Vessel List A'!GC81=6,6,IF('Vessel List A'!GC81=7,7,IF('Vessel List A'!GC81=8,8,IF('Vessel List A'!GC81=9,9,IF('Vessel List A'!GC81=10,10,IF('Vessel List A'!GC81=11,11,IF('Vessel List A'!GC81=12,12,IF('Vessel List A'!GC81=13,13,IF('Vessel List A'!GC81=14,14,IF('Vessel List A'!GC81=15,15,IF('Vessel List A'!GC81=16,16,0))))))))))))))))))</f>
        <v xml:space="preserve"> </v>
      </c>
      <c r="CW82" s="154"/>
      <c r="CX82" s="158"/>
      <c r="CY82" s="390" t="str">
        <f t="shared" si="111"/>
        <v/>
      </c>
      <c r="CZ82" s="158"/>
      <c r="DA82" s="137"/>
      <c r="DB82" s="388" t="str">
        <f t="shared" si="112"/>
        <v/>
      </c>
      <c r="DC82" s="157" t="str">
        <f>IF(VALUE(IF('Vessel List A'!GP81=1,1,IF('Vessel List A'!GP81=2,2,IF('Vessel List A'!GP81=3,3,IF('Vessel List A'!GP81=4,4,IF('Vessel List A'!GP81=5,5,IF('Vessel List A'!GP81=6,6,IF('Vessel List A'!GP81=7,7,IF('Vessel List A'!GP81=8,8,IF('Vessel List A'!GP81=9,9,IF('Vessel List A'!GP81=10,10,IF('Vessel List A'!GP81=11,11,IF('Vessel List A'!GP81=12,12,IF('Vessel List A'!GP81=13,13,IF('Vessel List A'!GP81=14,14,IF('Vessel List A'!GP81=15,15,IF('Vessel List A'!GP81=16,16,0)))))))))))))))))=0," ",VALUE(IF('Vessel List A'!GP81=1,1,IF('Vessel List A'!GP81=2,2,IF('Vessel List A'!GP81=3,3,IF('Vessel List A'!GP81=4,4,IF('Vessel List A'!GP81=5,5,IF('Vessel List A'!GP81=6,6,IF('Vessel List A'!GP81=7,7,IF('Vessel List A'!GP81=8,8,IF('Vessel List A'!GP81=9,9,IF('Vessel List A'!GP81=10,10,IF('Vessel List A'!GP81=11,11,IF('Vessel List A'!GP81=12,12,IF('Vessel List A'!GP81=13,13,IF('Vessel List A'!GP81=14,14,IF('Vessel List A'!GP81=15,15,IF('Vessel List A'!GP81=16,16,0))))))))))))))))))</f>
        <v xml:space="preserve"> </v>
      </c>
      <c r="DD82" s="154"/>
      <c r="DE82" s="158"/>
      <c r="DF82" s="390" t="str">
        <f t="shared" si="113"/>
        <v/>
      </c>
      <c r="DG82" s="158"/>
      <c r="DH82" s="137"/>
      <c r="DI82" s="388" t="str">
        <f t="shared" si="114"/>
        <v/>
      </c>
      <c r="DJ82" s="157" t="str">
        <f>IF(VALUE(IF('Vessel List A'!HC81=1,1,IF('Vessel List A'!HC81=2,2,IF('Vessel List A'!HC81=3,3,IF('Vessel List A'!HC81=4,4,IF('Vessel List A'!HC81=5,5,IF('Vessel List A'!HC81=6,6,IF('Vessel List A'!HC81=7,7,IF('Vessel List A'!HC81=8,8,IF('Vessel List A'!HC81=9,9,IF('Vessel List A'!HC81=10,10,IF('Vessel List A'!HC81=11,11,IF('Vessel List A'!HC81=12,12,IF('Vessel List A'!HC81=13,13,IF('Vessel List A'!HC81=14,14,IF('Vessel List A'!HC81=15,15,IF('Vessel List A'!HC81=16,16,0)))))))))))))))))=0," ",VALUE(IF('Vessel List A'!HC81=1,1,IF('Vessel List A'!HC81=2,2,IF('Vessel List A'!HC81=3,3,IF('Vessel List A'!HC81=4,4,IF('Vessel List A'!HC81=5,5,IF('Vessel List A'!HC81=6,6,IF('Vessel List A'!HC81=7,7,IF('Vessel List A'!HC81=8,8,IF('Vessel List A'!HC81=9,9,IF('Vessel List A'!HC81=10,10,IF('Vessel List A'!HC81=11,11,IF('Vessel List A'!HC81=12,12,IF('Vessel List A'!HC81=13,13,IF('Vessel List A'!HC81=14,14,IF('Vessel List A'!HC81=15,15,IF('Vessel List A'!HC81=16,16,0))))))))))))))))))</f>
        <v xml:space="preserve"> </v>
      </c>
      <c r="DK82" s="154"/>
      <c r="DL82" s="158"/>
      <c r="DM82" s="390" t="str">
        <f t="shared" si="115"/>
        <v/>
      </c>
      <c r="DN82" s="158"/>
      <c r="DO82" s="137"/>
      <c r="DP82" s="388" t="str">
        <f t="shared" si="116"/>
        <v/>
      </c>
      <c r="DQ82" s="157" t="str">
        <f>IF(VALUE(IF('Vessel List A'!HP81=1,1,IF('Vessel List A'!HP81=2,2,IF('Vessel List A'!HP81=3,3,IF('Vessel List A'!HP81=4,4,IF('Vessel List A'!HP81=5,5,IF('Vessel List A'!HP81=6,6,IF('Vessel List A'!HP81=7,7,IF('Vessel List A'!HP81=8,8,IF('Vessel List A'!HP81=9,9,IF('Vessel List A'!HP81=10,10,IF('Vessel List A'!HP81=11,11,IF('Vessel List A'!HP81=12,12,IF('Vessel List A'!HP81=13,13,IF('Vessel List A'!HP81=14,14,IF('Vessel List A'!HP81=15,15,IF('Vessel List A'!HP81=16,16,0)))))))))))))))))=0," ",VALUE(IF('Vessel List A'!HP81=1,1,IF('Vessel List A'!HP81=2,2,IF('Vessel List A'!HP81=3,3,IF('Vessel List A'!HP81=4,4,IF('Vessel List A'!HP81=5,5,IF('Vessel List A'!HP81=6,6,IF('Vessel List A'!HP81=7,7,IF('Vessel List A'!HP81=8,8,IF('Vessel List A'!HP81=9,9,IF('Vessel List A'!HP81=10,10,IF('Vessel List A'!HP81=11,11,IF('Vessel List A'!HP81=12,12,IF('Vessel List A'!HP81=13,13,IF('Vessel List A'!HP81=14,14,IF('Vessel List A'!HP81=15,15,IF('Vessel List A'!HP81=16,16,0))))))))))))))))))</f>
        <v xml:space="preserve"> </v>
      </c>
      <c r="DR82" s="154"/>
      <c r="DS82" s="158"/>
      <c r="DT82" s="390" t="str">
        <f t="shared" si="117"/>
        <v/>
      </c>
      <c r="DU82" s="158"/>
      <c r="DV82" s="137"/>
      <c r="DW82" s="388" t="str">
        <f t="shared" si="118"/>
        <v/>
      </c>
      <c r="DX82" s="157" t="str">
        <f>IF(VALUE(IF('Vessel List A'!IC81=1,1,IF('Vessel List A'!IC81=2,2,IF('Vessel List A'!IC81=3,3,IF('Vessel List A'!IC81=4,4,IF('Vessel List A'!IC81=5,5,IF('Vessel List A'!IC81=6,6,IF('Vessel List A'!IC81=7,7,IF('Vessel List A'!IC81=8,8,IF('Vessel List A'!IC81=9,9,IF('Vessel List A'!IC81=10,10,IF('Vessel List A'!IC81=11,11,IF('Vessel List A'!IC81=12,12,IF('Vessel List A'!IC81=13,13,IF('Vessel List A'!IC81=14,14,IF('Vessel List A'!IC81=15,15,IF('Vessel List A'!IC81=16,16,0)))))))))))))))))=0," ",VALUE(IF('Vessel List A'!IC81=1,1,IF('Vessel List A'!IC81=2,2,IF('Vessel List A'!IC81=3,3,IF('Vessel List A'!IC81=4,4,IF('Vessel List A'!IC81=5,5,IF('Vessel List A'!IC81=6,6,IF('Vessel List A'!IC81=7,7,IF('Vessel List A'!IC81=8,8,IF('Vessel List A'!IC81=9,9,IF('Vessel List A'!IC81=10,10,IF('Vessel List A'!IC81=11,11,IF('Vessel List A'!IC81=12,12,IF('Vessel List A'!IC81=13,13,IF('Vessel List A'!IC81=14,14,IF('Vessel List A'!IC81=15,15,IF('Vessel List A'!IC81=16,16,0))))))))))))))))))</f>
        <v xml:space="preserve"> </v>
      </c>
      <c r="DY82" s="154"/>
      <c r="DZ82" s="158"/>
      <c r="EA82" s="390" t="str">
        <f t="shared" si="119"/>
        <v/>
      </c>
      <c r="EB82" s="158"/>
      <c r="EC82" s="137"/>
      <c r="ED82" s="388" t="str">
        <f t="shared" si="120"/>
        <v/>
      </c>
      <c r="EE82" s="157" t="str">
        <f>IF(VALUE(IF('Vessel List A'!IP81=1,1,IF('Vessel List A'!IP81=2,2,IF('Vessel List A'!IP81=3,3,IF('Vessel List A'!IP81=4,4,IF('Vessel List A'!IP81=5,5,IF('Vessel List A'!IP81=6,6,IF('Vessel List A'!IP81=7,7,IF('Vessel List A'!IP81=8,8,IF('Vessel List A'!IP81=9,9,IF('Vessel List A'!IP81=10,10,IF('Vessel List A'!IP81=11,11,IF('Vessel List A'!IP81=12,12,IF('Vessel List A'!IP81=13,13,IF('Vessel List A'!IP81=14,14,IF('Vessel List A'!IP81=15,15,IF('Vessel List A'!IP81=16,16,0)))))))))))))))))=0," ",VALUE(IF('Vessel List A'!IP81=1,1,IF('Vessel List A'!IP81=2,2,IF('Vessel List A'!IP81=3,3,IF('Vessel List A'!IP81=4,4,IF('Vessel List A'!IP81=5,5,IF('Vessel List A'!IP81=6,6,IF('Vessel List A'!IP81=7,7,IF('Vessel List A'!IP81=8,8,IF('Vessel List A'!IP81=9,9,IF('Vessel List A'!IP81=10,10,IF('Vessel List A'!IP81=11,11,IF('Vessel List A'!IP81=12,12,IF('Vessel List A'!IP81=13,13,IF('Vessel List A'!IP81=14,14,IF('Vessel List A'!IP81=15,15,IF('Vessel List A'!IP81=16,16,0))))))))))))))))))</f>
        <v xml:space="preserve"> </v>
      </c>
      <c r="EF82" s="154"/>
      <c r="EG82" s="158"/>
      <c r="EH82" s="390" t="str">
        <f t="shared" si="121"/>
        <v/>
      </c>
      <c r="EI82" s="158"/>
      <c r="EJ82" s="137"/>
      <c r="EK82" s="397" t="str">
        <f t="shared" si="122"/>
        <v/>
      </c>
      <c r="EL82" s="144"/>
      <c r="EM82" s="157" t="str">
        <f>IF(VALUE(IF('Vessel List B'!C81=1,1,IF('Vessel List B'!C81=2,2,IF('Vessel List B'!C81=3,3,IF('Vessel List B'!C81=4,4,IF('Vessel List B'!C81=5,5,IF('Vessel List B'!C81=6,6,IF('Vessel List B'!C81=7,7,IF('Vessel List B'!C81=8,8,IF('Vessel List B'!C81=9,9,IF('Vessel List B'!C81=10,10,IF('Vessel List B'!C81=11,11,IF('Vessel List B'!C81=12,12,IF('Vessel List B'!C81=13,13,IF('Vessel List B'!C81=14,14,IF('Vessel List B'!C81=15,15,IF('Vessel List B'!C81=16,16,0)))))))))))))))))=0," ",VALUE(IF('Vessel List B'!C81=1,1,IF('Vessel List B'!C81=2,2,IF('Vessel List B'!C81=3,3,IF('Vessel List B'!C81=4,4,IF('Vessel List B'!C81=5,5,IF('Vessel List B'!C81=6,6,IF('Vessel List B'!C81=7,7,IF('Vessel List B'!C81=8,8,IF('Vessel List B'!C81=9,9,IF('Vessel List B'!C81=10,10,IF('Vessel List B'!C81=11,11,IF('Vessel List B'!C81=12,12,IF('Vessel List B'!C81=13,13,IF('Vessel List B'!C81=14,14,IF('Vessel List B'!C81=15,15,IF('Vessel List B'!C81=16,16,0))))))))))))))))))</f>
        <v xml:space="preserve"> </v>
      </c>
      <c r="EN82" s="154"/>
      <c r="EO82" s="158"/>
      <c r="EP82" s="390" t="str">
        <f t="shared" si="123"/>
        <v/>
      </c>
      <c r="EQ82" s="158"/>
      <c r="ER82" s="137"/>
      <c r="ES82" s="388" t="str">
        <f t="shared" si="124"/>
        <v/>
      </c>
      <c r="ET82" s="157" t="str">
        <f>IF(VALUE(IF('Vessel List B'!P81=1,1,IF('Vessel List B'!P81=2,2,IF('Vessel List B'!P81=3,3,IF('Vessel List B'!P81=4,4,IF('Vessel List B'!P81=5,5,IF('Vessel List B'!P81=6,6,IF('Vessel List B'!P81=7,7,IF('Vessel List B'!P81=8,8,IF('Vessel List B'!P81=9,9,IF('Vessel List B'!P81=10,10,IF('Vessel List B'!P81=11,11,IF('Vessel List B'!P81=12,12,IF('Vessel List B'!P81=13,13,IF('Vessel List B'!P81=14,14,IF('Vessel List B'!P81=15,15,IF('Vessel List B'!P81=16,16,0)))))))))))))))))=0," ",VALUE(IF('Vessel List B'!P81=1,1,IF('Vessel List B'!P81=2,2,IF('Vessel List B'!P81=3,3,IF('Vessel List B'!P81=4,4,IF('Vessel List B'!P81=5,5,IF('Vessel List B'!P81=6,6,IF('Vessel List B'!P81=7,7,IF('Vessel List B'!P81=8,8,IF('Vessel List B'!P81=9,9,IF('Vessel List B'!P81=10,10,IF('Vessel List B'!P81=11,11,IF('Vessel List B'!P81=12,12,IF('Vessel List B'!P81=13,13,IF('Vessel List B'!P81=14,14,IF('Vessel List B'!P81=15,15,IF('Vessel List B'!P81=16,16,0))))))))))))))))))</f>
        <v xml:space="preserve"> </v>
      </c>
      <c r="EU82" s="154"/>
      <c r="EV82" s="158"/>
      <c r="EW82" s="390" t="str">
        <f t="shared" si="125"/>
        <v/>
      </c>
      <c r="EX82" s="158"/>
      <c r="EY82" s="137"/>
      <c r="EZ82" s="388" t="str">
        <f t="shared" si="126"/>
        <v/>
      </c>
      <c r="FA82" s="157" t="str">
        <f>IF(VALUE(IF('Vessel List B'!AC81=1,1,IF('Vessel List B'!AC81=2,2,IF('Vessel List B'!AC81=3,3,IF('Vessel List B'!AC81=4,4,IF('Vessel List B'!AC81=5,5,IF('Vessel List B'!AC81=6,6,IF('Vessel List B'!AC81=7,7,IF('Vessel List B'!AC81=8,8,IF('Vessel List B'!AC81=9,9,IF('Vessel List B'!AC81=10,10,IF('Vessel List B'!AC81=11,11,IF('Vessel List B'!AC81=12,12,IF('Vessel List B'!AC81=13,13,IF('Vessel List B'!AC81=14,14,IF('Vessel List B'!AC81=15,15,IF('Vessel List B'!AC81=16,16,0)))))))))))))))))=0," ",VALUE(IF('Vessel List B'!AC81=1,1,IF('Vessel List B'!AC81=2,2,IF('Vessel List B'!AC81=3,3,IF('Vessel List B'!AC81=4,4,IF('Vessel List B'!AC81=5,5,IF('Vessel List B'!AC81=6,6,IF('Vessel List B'!AC81=7,7,IF('Vessel List B'!AC81=8,8,IF('Vessel List B'!AC81=9,9,IF('Vessel List B'!AC81=10,10,IF('Vessel List B'!AC81=11,11,IF('Vessel List B'!AC81=12,12,IF('Vessel List B'!AC81=13,13,IF('Vessel List B'!AC81=14,14,IF('Vessel List B'!AC81=15,15,IF('Vessel List B'!AC81=16,16,0))))))))))))))))))</f>
        <v xml:space="preserve"> </v>
      </c>
      <c r="FB82" s="154"/>
      <c r="FC82" s="158"/>
      <c r="FD82" s="390" t="str">
        <f t="shared" si="127"/>
        <v/>
      </c>
      <c r="FE82" s="158"/>
      <c r="FF82" s="137"/>
      <c r="FG82" s="388" t="str">
        <f t="shared" si="128"/>
        <v/>
      </c>
      <c r="FH82" s="157" t="str">
        <f>IF(VALUE(IF('Vessel List B'!AP81=1,1,IF('Vessel List B'!AP81=2,2,IF('Vessel List B'!AP81=3,3,IF('Vessel List B'!AP81=4,4,IF('Vessel List B'!AP81=5,5,IF('Vessel List B'!AP81=6,6,IF('Vessel List B'!AP81=7,7,IF('Vessel List B'!AP81=8,8,IF('Vessel List B'!AP81=9,9,IF('Vessel List B'!AP81=10,10,IF('Vessel List B'!AP81=11,11,IF('Vessel List B'!AP81=12,12,IF('Vessel List B'!AP81=13,13,IF('Vessel List B'!AP81=14,14,IF('Vessel List B'!AP81=15,15,IF('Vessel List B'!AP81=16,16,0)))))))))))))))))=0," ",VALUE(IF('Vessel List B'!AP81=1,1,IF('Vessel List B'!AP81=2,2,IF('Vessel List B'!AP81=3,3,IF('Vessel List B'!AP81=4,4,IF('Vessel List B'!AP81=5,5,IF('Vessel List B'!AP81=6,6,IF('Vessel List B'!AP81=7,7,IF('Vessel List B'!AP81=8,8,IF('Vessel List B'!AP81=9,9,IF('Vessel List B'!AP81=10,10,IF('Vessel List B'!AP81=11,11,IF('Vessel List B'!AP81=12,12,IF('Vessel List B'!AP81=13,13,IF('Vessel List B'!AP81=14,14,IF('Vessel List B'!AP81=15,15,IF('Vessel List B'!AP81=16,16,0))))))))))))))))))</f>
        <v xml:space="preserve"> </v>
      </c>
      <c r="FI82" s="154"/>
      <c r="FJ82" s="158"/>
      <c r="FK82" s="390" t="str">
        <f t="shared" si="129"/>
        <v/>
      </c>
      <c r="FL82" s="158"/>
      <c r="FM82" s="137"/>
      <c r="FN82" s="388" t="str">
        <f t="shared" si="130"/>
        <v/>
      </c>
      <c r="FO82" s="157" t="str">
        <f>IF(VALUE(IF('Vessel List B'!BC81=1,1,IF('Vessel List B'!BC81=2,2,IF('Vessel List B'!BC81=3,3,IF('Vessel List B'!BC81=4,4,IF('Vessel List B'!BC81=5,5,IF('Vessel List B'!BC81=6,6,IF('Vessel List B'!BC81=7,7,IF('Vessel List B'!BC81=8,8,IF('Vessel List B'!BC81=9,9,IF('Vessel List B'!BC81=10,10,IF('Vessel List B'!BC81=11,11,IF('Vessel List B'!BC81=12,12,IF('Vessel List B'!BC81=13,13,IF('Vessel List B'!BC81=14,14,IF('Vessel List B'!BC81=15,15,IF('Vessel List B'!BC81=16,16,0)))))))))))))))))=0," ",VALUE(IF('Vessel List B'!BC81=1,1,IF('Vessel List B'!BC81=2,2,IF('Vessel List B'!BC81=3,3,IF('Vessel List B'!BC81=4,4,IF('Vessel List B'!BC81=5,5,IF('Vessel List B'!BC81=6,6,IF('Vessel List B'!BC81=7,7,IF('Vessel List B'!BC81=8,8,IF('Vessel List B'!BC81=9,9,IF('Vessel List B'!BC81=10,10,IF('Vessel List B'!BC81=11,11,IF('Vessel List B'!BC81=12,12,IF('Vessel List B'!BC81=13,13,IF('Vessel List B'!BC81=14,14,IF('Vessel List B'!BC81=15,15,IF('Vessel List B'!BC81=16,16,0))))))))))))))))))</f>
        <v xml:space="preserve"> </v>
      </c>
      <c r="FP82" s="154"/>
      <c r="FQ82" s="158"/>
      <c r="FR82" s="390" t="str">
        <f t="shared" si="131"/>
        <v/>
      </c>
      <c r="FS82" s="158"/>
      <c r="FT82" s="137"/>
      <c r="FU82" s="388" t="str">
        <f t="shared" si="132"/>
        <v/>
      </c>
      <c r="FV82" s="157" t="str">
        <f>IF(VALUE(IF('Vessel List B'!BP81=1,1,IF('Vessel List B'!BP81=2,2,IF('Vessel List B'!BP81=3,3,IF('Vessel List B'!BP81=4,4,IF('Vessel List B'!BP81=5,5,IF('Vessel List B'!BP81=6,6,IF('Vessel List B'!BP81=7,7,IF('Vessel List B'!BP81=8,8,IF('Vessel List B'!BP81=9,9,IF('Vessel List B'!BP81=10,10,IF('Vessel List B'!BP81=11,11,IF('Vessel List B'!BP81=12,12,IF('Vessel List B'!BP81=13,13,IF('Vessel List B'!BP81=14,14,IF('Vessel List B'!BP81=15,15,IF('Vessel List B'!BP81=16,16,0)))))))))))))))))=0," ",VALUE(IF('Vessel List B'!BP81=1,1,IF('Vessel List B'!BP81=2,2,IF('Vessel List B'!BP81=3,3,IF('Vessel List B'!BP81=4,4,IF('Vessel List B'!BP81=5,5,IF('Vessel List B'!BP81=6,6,IF('Vessel List B'!BP81=7,7,IF('Vessel List B'!BP81=8,8,IF('Vessel List B'!BP81=9,9,IF('Vessel List B'!BP81=10,10,IF('Vessel List B'!BP81=11,11,IF('Vessel List B'!BP81=12,12,IF('Vessel List B'!BP81=13,13,IF('Vessel List B'!BP81=14,14,IF('Vessel List B'!BP81=15,15,IF('Vessel List B'!BP81=16,16,0))))))))))))))))))</f>
        <v xml:space="preserve"> </v>
      </c>
      <c r="FW82" s="154"/>
      <c r="FX82" s="158"/>
      <c r="FY82" s="390" t="str">
        <f t="shared" si="133"/>
        <v/>
      </c>
      <c r="FZ82" s="158"/>
      <c r="GA82" s="137"/>
      <c r="GB82" s="388" t="str">
        <f t="shared" si="134"/>
        <v/>
      </c>
      <c r="GC82" s="157" t="str">
        <f>IF(VALUE(IF('Vessel List B'!CC81=1,1,IF('Vessel List B'!CC81=2,2,IF('Vessel List B'!CC81=3,3,IF('Vessel List B'!CC81=4,4,IF('Vessel List B'!CC81=5,5,IF('Vessel List B'!CC81=6,6,IF('Vessel List B'!CC81=7,7,IF('Vessel List B'!CC81=8,8,IF('Vessel List B'!CC81=9,9,IF('Vessel List B'!CC81=10,10,IF('Vessel List B'!CC81=11,11,IF('Vessel List B'!CC81=12,12,IF('Vessel List B'!CC81=13,13,IF('Vessel List B'!CC81=14,14,IF('Vessel List B'!CC81=15,15,IF('Vessel List B'!CC81=16,16,0)))))))))))))))))=0," ",VALUE(IF('Vessel List B'!CC81=1,1,IF('Vessel List B'!CC81=2,2,IF('Vessel List B'!CC81=3,3,IF('Vessel List B'!CC81=4,4,IF('Vessel List B'!CC81=5,5,IF('Vessel List B'!CC81=6,6,IF('Vessel List B'!CC81=7,7,IF('Vessel List B'!CC81=8,8,IF('Vessel List B'!CC81=9,9,IF('Vessel List B'!CC81=10,10,IF('Vessel List B'!CC81=11,11,IF('Vessel List B'!CC81=12,12,IF('Vessel List B'!CC81=13,13,IF('Vessel List B'!CC81=14,14,IF('Vessel List B'!CC81=15,15,IF('Vessel List B'!CC81=16,16,0))))))))))))))))))</f>
        <v xml:space="preserve"> </v>
      </c>
      <c r="GD82" s="154"/>
      <c r="GE82" s="158"/>
      <c r="GF82" s="390" t="str">
        <f t="shared" si="135"/>
        <v/>
      </c>
      <c r="GG82" s="158"/>
      <c r="GH82" s="137"/>
      <c r="GI82" s="388" t="str">
        <f t="shared" si="136"/>
        <v/>
      </c>
      <c r="GJ82" s="157" t="str">
        <f>IF(VALUE(IF('Vessel List B'!CP81=1,1,IF('Vessel List B'!CP81=2,2,IF('Vessel List B'!CP81=3,3,IF('Vessel List B'!CP81=4,4,IF('Vessel List B'!CP81=5,5,IF('Vessel List B'!CP81=6,6,IF('Vessel List B'!CP81=7,7,IF('Vessel List B'!CP81=8,8,IF('Vessel List B'!CP81=9,9,IF('Vessel List B'!CP81=10,10,IF('Vessel List B'!CP81=11,11,IF('Vessel List B'!CP81=12,12,IF('Vessel List B'!CP81=13,13,IF('Vessel List B'!CP81=14,14,IF('Vessel List B'!CP81=15,15,IF('Vessel List B'!CP81=16,16,0)))))))))))))))))=0," ",VALUE(IF('Vessel List B'!CP81=1,1,IF('Vessel List B'!CP81=2,2,IF('Vessel List B'!CP81=3,3,IF('Vessel List B'!CP81=4,4,IF('Vessel List B'!CP81=5,5,IF('Vessel List B'!CP81=6,6,IF('Vessel List B'!CP81=7,7,IF('Vessel List B'!CP81=8,8,IF('Vessel List B'!CP81=9,9,IF('Vessel List B'!CP81=10,10,IF('Vessel List B'!CP81=11,11,IF('Vessel List B'!CP81=12,12,IF('Vessel List B'!CP81=13,13,IF('Vessel List B'!CP81=14,14,IF('Vessel List B'!CP81=15,15,IF('Vessel List B'!CP81=16,16,0))))))))))))))))))</f>
        <v xml:space="preserve"> </v>
      </c>
      <c r="GK82" s="154"/>
      <c r="GL82" s="158"/>
      <c r="GM82" s="390" t="str">
        <f t="shared" si="137"/>
        <v/>
      </c>
      <c r="GN82" s="158"/>
      <c r="GO82" s="137"/>
      <c r="GP82" s="388" t="str">
        <f t="shared" si="138"/>
        <v/>
      </c>
      <c r="GQ82" s="157" t="str">
        <f>IF(VALUE(IF('Vessel List B'!DC81=1,1,IF('Vessel List B'!DC81=2,2,IF('Vessel List B'!DC81=3,3,IF('Vessel List B'!DC81=4,4,IF('Vessel List B'!DC81=5,5,IF('Vessel List B'!DC81=6,6,IF('Vessel List B'!DC81=7,7,IF('Vessel List B'!DC81=8,8,IF('Vessel List B'!DC81=9,9,IF('Vessel List B'!DC81=10,10,IF('Vessel List B'!DC81=11,11,IF('Vessel List B'!DC81=12,12,IF('Vessel List B'!DC81=13,13,IF('Vessel List B'!DC81=14,14,IF('Vessel List B'!DC81=15,15,IF('Vessel List B'!DC81=16,16,0)))))))))))))))))=0," ",VALUE(IF('Vessel List B'!DC81=1,1,IF('Vessel List B'!DC81=2,2,IF('Vessel List B'!DC81=3,3,IF('Vessel List B'!DC81=4,4,IF('Vessel List B'!DC81=5,5,IF('Vessel List B'!DC81=6,6,IF('Vessel List B'!DC81=7,7,IF('Vessel List B'!DC81=8,8,IF('Vessel List B'!DC81=9,9,IF('Vessel List B'!DC81=10,10,IF('Vessel List B'!DC81=11,11,IF('Vessel List B'!DC81=12,12,IF('Vessel List B'!DC81=13,13,IF('Vessel List B'!DC81=14,14,IF('Vessel List B'!DC81=15,15,IF('Vessel List B'!DC81=16,16,0))))))))))))))))))</f>
        <v xml:space="preserve"> </v>
      </c>
      <c r="GR82" s="154"/>
      <c r="GS82" s="158"/>
      <c r="GT82" s="390" t="str">
        <f t="shared" si="139"/>
        <v/>
      </c>
      <c r="GU82" s="158"/>
      <c r="GV82" s="137"/>
      <c r="GW82" s="388" t="str">
        <f t="shared" si="140"/>
        <v/>
      </c>
      <c r="GX82" s="157" t="str">
        <f>IF(VALUE(IF('Vessel List B'!DP81=1,1,IF('Vessel List B'!DP81=2,2,IF('Vessel List B'!DP81=3,3,IF('Vessel List B'!DP81=4,4,IF('Vessel List B'!DP81=5,5,IF('Vessel List B'!DP81=6,6,IF('Vessel List B'!DP81=7,7,IF('Vessel List B'!DP81=8,8,IF('Vessel List B'!DP81=9,9,IF('Vessel List B'!DP81=10,10,IF('Vessel List B'!DP81=11,11,IF('Vessel List B'!DP81=12,12,IF('Vessel List B'!DP81=13,13,IF('Vessel List B'!DP81=14,14,IF('Vessel List B'!DP81=15,15,IF('Vessel List B'!DP81=16,16,0)))))))))))))))))=0," ",VALUE(IF('Vessel List B'!DP81=1,1,IF('Vessel List B'!DP81=2,2,IF('Vessel List B'!DP81=3,3,IF('Vessel List B'!DP81=4,4,IF('Vessel List B'!DP81=5,5,IF('Vessel List B'!DP81=6,6,IF('Vessel List B'!DP81=7,7,IF('Vessel List B'!DP81=8,8,IF('Vessel List B'!DP81=9,9,IF('Vessel List B'!DP81=10,10,IF('Vessel List B'!DP81=11,11,IF('Vessel List B'!DP81=12,12,IF('Vessel List B'!DP81=13,13,IF('Vessel List B'!DP81=14,14,IF('Vessel List B'!DP81=15,15,IF('Vessel List B'!DP81=16,16,0))))))))))))))))))</f>
        <v xml:space="preserve"> </v>
      </c>
      <c r="GY82" s="154"/>
      <c r="GZ82" s="158"/>
      <c r="HA82" s="390" t="str">
        <f t="shared" si="141"/>
        <v/>
      </c>
      <c r="HB82" s="158"/>
      <c r="HC82" s="137"/>
      <c r="HD82" s="388" t="str">
        <f t="shared" si="142"/>
        <v/>
      </c>
      <c r="HE82" s="157" t="str">
        <f>IF(VALUE(IF('Vessel List B'!EC81=1,1,IF('Vessel List B'!EC81=2,2,IF('Vessel List B'!EC81=3,3,IF('Vessel List B'!EC81=4,4,IF('Vessel List B'!EC81=5,5,IF('Vessel List B'!EC81=6,6,IF('Vessel List B'!EC81=7,7,IF('Vessel List B'!EC81=8,8,IF('Vessel List B'!EC81=9,9,IF('Vessel List B'!EC81=10,10,IF('Vessel List B'!EC81=11,11,IF('Vessel List B'!EC81=12,12,IF('Vessel List B'!EC81=13,13,IF('Vessel List B'!EC81=14,14,IF('Vessel List B'!EC81=15,15,IF('Vessel List B'!EC81=16,16,0)))))))))))))))))=0," ",VALUE(IF('Vessel List B'!EC81=1,1,IF('Vessel List B'!EC81=2,2,IF('Vessel List B'!EC81=3,3,IF('Vessel List B'!EC81=4,4,IF('Vessel List B'!EC81=5,5,IF('Vessel List B'!EC81=6,6,IF('Vessel List B'!EC81=7,7,IF('Vessel List B'!EC81=8,8,IF('Vessel List B'!EC81=9,9,IF('Vessel List B'!EC81=10,10,IF('Vessel List B'!EC81=11,11,IF('Vessel List B'!EC81=12,12,IF('Vessel List B'!EC81=13,13,IF('Vessel List B'!EC81=14,14,IF('Vessel List B'!EC81=15,15,IF('Vessel List B'!EC81=16,16,0))))))))))))))))))</f>
        <v xml:space="preserve"> </v>
      </c>
      <c r="HF82" s="154"/>
      <c r="HG82" s="158"/>
      <c r="HH82" s="390" t="str">
        <f t="shared" si="143"/>
        <v/>
      </c>
      <c r="HI82" s="158"/>
      <c r="HJ82" s="137"/>
      <c r="HK82" s="388" t="str">
        <f t="shared" si="144"/>
        <v/>
      </c>
      <c r="HL82" s="157" t="str">
        <f>IF(VALUE(IF('Vessel List B'!EP81=1,1,IF('Vessel List B'!EP81=2,2,IF('Vessel List B'!EP81=3,3,IF('Vessel List B'!EP81=4,4,IF('Vessel List B'!EP81=5,5,IF('Vessel List B'!EP81=6,6,IF('Vessel List B'!EP81=7,7,IF('Vessel List B'!EP81=8,8,IF('Vessel List B'!EP81=9,9,IF('Vessel List B'!EP81=10,10,IF('Vessel List B'!EP81=11,11,IF('Vessel List B'!EP81=12,12,IF('Vessel List B'!EP81=13,13,IF('Vessel List B'!EP81=14,14,IF('Vessel List B'!EP81=15,15,IF('Vessel List B'!EP81=16,16,0)))))))))))))))))=0," ",VALUE(IF('Vessel List B'!EP81=1,1,IF('Vessel List B'!EP81=2,2,IF('Vessel List B'!EP81=3,3,IF('Vessel List B'!EP81=4,4,IF('Vessel List B'!EP81=5,5,IF('Vessel List B'!EP81=6,6,IF('Vessel List B'!EP81=7,7,IF('Vessel List B'!EP81=8,8,IF('Vessel List B'!EP81=9,9,IF('Vessel List B'!EP81=10,10,IF('Vessel List B'!EP81=11,11,IF('Vessel List B'!EP81=12,12,IF('Vessel List B'!EP81=13,13,IF('Vessel List B'!EP81=14,14,IF('Vessel List B'!EP81=15,15,IF('Vessel List B'!EP81=16,16,0))))))))))))))))))</f>
        <v xml:space="preserve"> </v>
      </c>
      <c r="HM82" s="154"/>
      <c r="HN82" s="158"/>
      <c r="HO82" s="390" t="str">
        <f t="shared" si="145"/>
        <v/>
      </c>
      <c r="HP82" s="158"/>
      <c r="HQ82" s="137"/>
      <c r="HR82" s="388" t="str">
        <f t="shared" si="146"/>
        <v/>
      </c>
      <c r="HS82" s="157" t="str">
        <f>IF(VALUE(IF('Vessel List B'!FC81=1,1,IF('Vessel List B'!FC81=2,2,IF('Vessel List B'!FC81=3,3,IF('Vessel List B'!FC81=4,4,IF('Vessel List B'!FC81=5,5,IF('Vessel List B'!FC81=6,6,IF('Vessel List B'!FC81=7,7,IF('Vessel List B'!FC81=8,8,IF('Vessel List B'!FC81=9,9,IF('Vessel List B'!FC81=10,10,IF('Vessel List B'!FC81=11,11,IF('Vessel List B'!FC81=12,12,IF('Vessel List B'!FC81=13,13,IF('Vessel List B'!FC81=14,14,IF('Vessel List B'!FC81=15,15,IF('Vessel List B'!FC81=16,16,0)))))))))))))))))=0," ",VALUE(IF('Vessel List B'!FC81=1,1,IF('Vessel List B'!FC81=2,2,IF('Vessel List B'!FC81=3,3,IF('Vessel List B'!FC81=4,4,IF('Vessel List B'!FC81=5,5,IF('Vessel List B'!FC81=6,6,IF('Vessel List B'!FC81=7,7,IF('Vessel List B'!FC81=8,8,IF('Vessel List B'!FC81=9,9,IF('Vessel List B'!FC81=10,10,IF('Vessel List B'!FC81=11,11,IF('Vessel List B'!FC81=12,12,IF('Vessel List B'!FC81=13,13,IF('Vessel List B'!FC81=14,14,IF('Vessel List B'!FC81=15,15,IF('Vessel List B'!FC81=16,16,0))))))))))))))))))</f>
        <v xml:space="preserve"> </v>
      </c>
      <c r="HT82" s="154"/>
      <c r="HU82" s="158"/>
      <c r="HV82" s="390" t="str">
        <f t="shared" si="147"/>
        <v/>
      </c>
      <c r="HW82" s="158"/>
      <c r="HX82" s="137"/>
      <c r="HY82" s="388" t="str">
        <f t="shared" si="148"/>
        <v/>
      </c>
      <c r="HZ82" s="157" t="str">
        <f>IF(VALUE(IF('Vessel List B'!FP81=1,1,IF('Vessel List B'!FP81=2,2,IF('Vessel List B'!FP81=3,3,IF('Vessel List B'!FP81=4,4,IF('Vessel List B'!FP81=5,5,IF('Vessel List B'!FP81=6,6,IF('Vessel List B'!FP81=7,7,IF('Vessel List B'!FP81=8,8,IF('Vessel List B'!FP81=9,9,IF('Vessel List B'!FP81=10,10,IF('Vessel List B'!FP81=11,11,IF('Vessel List B'!FP81=12,12,IF('Vessel List B'!FP81=13,13,IF('Vessel List B'!FP81=14,14,IF('Vessel List B'!FP81=15,15,IF('Vessel List B'!FP81=16,16,0)))))))))))))))))=0," ",VALUE(IF('Vessel List B'!FP81=1,1,IF('Vessel List B'!FP81=2,2,IF('Vessel List B'!FP81=3,3,IF('Vessel List B'!FP81=4,4,IF('Vessel List B'!FP81=5,5,IF('Vessel List B'!FP81=6,6,IF('Vessel List B'!FP81=7,7,IF('Vessel List B'!FP81=8,8,IF('Vessel List B'!FP81=9,9,IF('Vessel List B'!FP81=10,10,IF('Vessel List B'!FP81=11,11,IF('Vessel List B'!FP81=12,12,IF('Vessel List B'!FP81=13,13,IF('Vessel List B'!FP81=14,14,IF('Vessel List B'!FP81=15,15,IF('Vessel List B'!FP81=16,16,0))))))))))))))))))</f>
        <v xml:space="preserve"> </v>
      </c>
      <c r="IA82" s="154"/>
      <c r="IB82" s="158"/>
      <c r="IC82" s="390" t="str">
        <f t="shared" si="149"/>
        <v/>
      </c>
      <c r="ID82" s="158"/>
      <c r="IE82" s="137"/>
      <c r="IF82" s="388" t="str">
        <f t="shared" si="150"/>
        <v/>
      </c>
      <c r="IG82" s="157" t="str">
        <f>IF(VALUE(IF('Vessel List B'!GC81=1,1,IF('Vessel List B'!GC81=2,2,IF('Vessel List B'!GC81=3,3,IF('Vessel List B'!GC81=4,4,IF('Vessel List B'!GC81=5,5,IF('Vessel List B'!GC81=6,6,IF('Vessel List B'!GC81=7,7,IF('Vessel List B'!GC81=8,8,IF('Vessel List B'!GC81=9,9,IF('Vessel List B'!GC81=10,10,IF('Vessel List B'!GC81=11,11,IF('Vessel List B'!GC81=12,12,IF('Vessel List B'!GC81=13,13,IF('Vessel List B'!GC81=14,14,IF('Vessel List B'!GC81=15,15,IF('Vessel List B'!GC81=16,16,0)))))))))))))))))=0," ",VALUE(IF('Vessel List B'!GC81=1,1,IF('Vessel List B'!GC81=2,2,IF('Vessel List B'!GC81=3,3,IF('Vessel List B'!GC81=4,4,IF('Vessel List B'!GC81=5,5,IF('Vessel List B'!GC81=6,6,IF('Vessel List B'!GC81=7,7,IF('Vessel List B'!GC81=8,8,IF('Vessel List B'!GC81=9,9,IF('Vessel List B'!GC81=10,10,IF('Vessel List B'!GC81=11,11,IF('Vessel List B'!GC81=12,12,IF('Vessel List B'!GC81=13,13,IF('Vessel List B'!GC81=14,14,IF('Vessel List B'!GC81=15,15,IF('Vessel List B'!GC81=16,16,0))))))))))))))))))</f>
        <v xml:space="preserve"> </v>
      </c>
      <c r="IH82" s="154"/>
      <c r="II82" s="158"/>
      <c r="IJ82" s="390" t="str">
        <f t="shared" si="151"/>
        <v/>
      </c>
      <c r="IK82" s="158"/>
      <c r="IL82" s="137"/>
      <c r="IM82" s="388" t="str">
        <f t="shared" si="152"/>
        <v/>
      </c>
      <c r="IN82" s="157" t="str">
        <f>IF(VALUE(IF('Vessel List B'!GP81=1,1,IF('Vessel List B'!GP81=2,2,IF('Vessel List B'!GP81=3,3,IF('Vessel List B'!GP81=4,4,IF('Vessel List B'!GP81=5,5,IF('Vessel List B'!GP81=6,6,IF('Vessel List B'!GP81=7,7,IF('Vessel List B'!GP81=8,8,IF('Vessel List B'!GP81=9,9,IF('Vessel List B'!GP81=10,10,IF('Vessel List B'!GP81=11,11,IF('Vessel List B'!GP81=12,12,IF('Vessel List B'!GP81=13,13,IF('Vessel List B'!GP81=14,14,IF('Vessel List B'!GP81=15,15,IF('Vessel List B'!GP81=16,16,0)))))))))))))))))=0," ",VALUE(IF('Vessel List B'!GP81=1,1,IF('Vessel List B'!GP81=2,2,IF('Vessel List B'!GP81=3,3,IF('Vessel List B'!GP81=4,4,IF('Vessel List B'!GP81=5,5,IF('Vessel List B'!GP81=6,6,IF('Vessel List B'!GP81=7,7,IF('Vessel List B'!GP81=8,8,IF('Vessel List B'!GP81=9,9,IF('Vessel List B'!GP81=10,10,IF('Vessel List B'!GP81=11,11,IF('Vessel List B'!GP81=12,12,IF('Vessel List B'!GP81=13,13,IF('Vessel List B'!GP81=14,14,IF('Vessel List B'!GP81=15,15,IF('Vessel List B'!GP81=16,16,0))))))))))))))))))</f>
        <v xml:space="preserve"> </v>
      </c>
      <c r="IO82" s="154"/>
      <c r="IP82" s="158"/>
      <c r="IQ82" s="390" t="str">
        <f t="shared" si="153"/>
        <v/>
      </c>
      <c r="IR82" s="158"/>
      <c r="IS82" s="137"/>
      <c r="IT82" s="388" t="str">
        <f t="shared" si="154"/>
        <v/>
      </c>
      <c r="IU82" s="157" t="str">
        <f>IF(VALUE(IF('Vessel List B'!HC81=1,1,IF('Vessel List B'!HC81=2,2,IF('Vessel List B'!HC81=3,3,IF('Vessel List B'!HC81=4,4,IF('Vessel List B'!HC81=5,5,IF('Vessel List B'!HC81=6,6,IF('Vessel List B'!HC81=7,7,IF('Vessel List B'!HC81=8,8,IF('Vessel List B'!HC81=9,9,IF('Vessel List B'!HC81=10,10,IF('Vessel List B'!HC81=11,11,IF('Vessel List B'!HC81=12,12,IF('Vessel List B'!HC81=13,13,IF('Vessel List B'!HC81=14,14,IF('Vessel List B'!HC81=15,15,IF('Vessel List B'!HC81=16,16,0)))))))))))))))))=0," ",VALUE(IF('Vessel List B'!HC81=1,1,IF('Vessel List B'!HC81=2,2,IF('Vessel List B'!HC81=3,3,IF('Vessel List B'!HC81=4,4,IF('Vessel List B'!HC81=5,5,IF('Vessel List B'!HC81=6,6,IF('Vessel List B'!HC81=7,7,IF('Vessel List B'!HC81=8,8,IF('Vessel List B'!HC81=9,9,IF('Vessel List B'!HC81=10,10,IF('Vessel List B'!HC81=11,11,IF('Vessel List B'!HC81=12,12,IF('Vessel List B'!HC81=13,13,IF('Vessel List B'!HC81=14,14,IF('Vessel List B'!HC81=15,15,IF('Vessel List B'!HC81=16,16,0))))))))))))))))))</f>
        <v xml:space="preserve"> </v>
      </c>
      <c r="IV82" s="154"/>
      <c r="IW82" s="158"/>
      <c r="IX82" s="390" t="str">
        <f t="shared" si="155"/>
        <v/>
      </c>
      <c r="IY82" s="158"/>
      <c r="IZ82" s="137"/>
      <c r="JA82" s="388" t="str">
        <f t="shared" si="156"/>
        <v/>
      </c>
      <c r="JB82" s="157" t="str">
        <f>IF(VALUE(IF('Vessel List B'!HP81=1,1,IF('Vessel List B'!HP81=2,2,IF('Vessel List B'!HP81=3,3,IF('Vessel List B'!HP81=4,4,IF('Vessel List B'!HP81=5,5,IF('Vessel List B'!HP81=6,6,IF('Vessel List B'!HP81=7,7,IF('Vessel List B'!HP81=8,8,IF('Vessel List B'!HP81=9,9,IF('Vessel List B'!HP81=10,10,IF('Vessel List B'!HP81=11,11,IF('Vessel List B'!HP81=12,12,IF('Vessel List B'!HP81=13,13,IF('Vessel List B'!HP81=14,14,IF('Vessel List B'!HP81=15,15,IF('Vessel List B'!HP81=16,16,0)))))))))))))))))=0," ",VALUE(IF('Vessel List B'!HP81=1,1,IF('Vessel List B'!HP81=2,2,IF('Vessel List B'!HP81=3,3,IF('Vessel List B'!HP81=4,4,IF('Vessel List B'!HP81=5,5,IF('Vessel List B'!HP81=6,6,IF('Vessel List B'!HP81=7,7,IF('Vessel List B'!HP81=8,8,IF('Vessel List B'!HP81=9,9,IF('Vessel List B'!HP81=10,10,IF('Vessel List B'!HP81=11,11,IF('Vessel List B'!HP81=12,12,IF('Vessel List B'!HP81=13,13,IF('Vessel List B'!HP81=14,14,IF('Vessel List B'!HP81=15,15,IF('Vessel List B'!HP81=16,16,0))))))))))))))))))</f>
        <v xml:space="preserve"> </v>
      </c>
      <c r="JC82" s="154"/>
      <c r="JD82" s="158"/>
      <c r="JE82" s="390" t="str">
        <f t="shared" si="157"/>
        <v/>
      </c>
      <c r="JF82" s="158"/>
      <c r="JG82" s="137"/>
      <c r="JH82" s="388" t="str">
        <f t="shared" si="158"/>
        <v/>
      </c>
      <c r="JI82" s="157" t="str">
        <f>IF(VALUE(IF('Vessel List B'!IC81=1,1,IF('Vessel List B'!IC81=2,2,IF('Vessel List B'!IC81=3,3,IF('Vessel List B'!IC81=4,4,IF('Vessel List B'!IC81=5,5,IF('Vessel List B'!IC81=6,6,IF('Vessel List B'!IC81=7,7,IF('Vessel List B'!IC81=8,8,IF('Vessel List B'!IC81=9,9,IF('Vessel List B'!IC81=10,10,IF('Vessel List B'!IC81=11,11,IF('Vessel List B'!IC81=12,12,IF('Vessel List B'!IC81=13,13,IF('Vessel List B'!IC81=14,14,IF('Vessel List B'!IC81=15,15,IF('Vessel List B'!IC81=16,16,0)))))))))))))))))=0," ",VALUE(IF('Vessel List B'!IC81=1,1,IF('Vessel List B'!IC81=2,2,IF('Vessel List B'!IC81=3,3,IF('Vessel List B'!IC81=4,4,IF('Vessel List B'!IC81=5,5,IF('Vessel List B'!IC81=6,6,IF('Vessel List B'!IC81=7,7,IF('Vessel List B'!IC81=8,8,IF('Vessel List B'!IC81=9,9,IF('Vessel List B'!IC81=10,10,IF('Vessel List B'!IC81=11,11,IF('Vessel List B'!IC81=12,12,IF('Vessel List B'!IC81=13,13,IF('Vessel List B'!IC81=14,14,IF('Vessel List B'!IC81=15,15,IF('Vessel List B'!IC81=16,16,0))))))))))))))))))</f>
        <v xml:space="preserve"> </v>
      </c>
      <c r="JJ82" s="154"/>
      <c r="JK82" s="158"/>
      <c r="JL82" s="390" t="str">
        <f t="shared" si="159"/>
        <v/>
      </c>
      <c r="JM82" s="158"/>
      <c r="JN82" s="137"/>
      <c r="JO82" s="388" t="str">
        <f t="shared" si="160"/>
        <v/>
      </c>
      <c r="JP82" s="157" t="str">
        <f>IF(VALUE(IF('Vessel List B'!IP81=1,1,IF('Vessel List B'!IP81=2,2,IF('Vessel List B'!IP81=3,3,IF('Vessel List B'!IP81=4,4,IF('Vessel List B'!IP81=5,5,IF('Vessel List B'!IP81=6,6,IF('Vessel List B'!IP81=7,7,IF('Vessel List B'!IP81=8,8,IF('Vessel List B'!IP81=9,9,IF('Vessel List B'!IP81=10,10,IF('Vessel List B'!IP81=11,11,IF('Vessel List B'!IP81=12,12,IF('Vessel List B'!IP81=13,13,IF('Vessel List B'!IP81=14,14,IF('Vessel List B'!IP81=15,15,IF('Vessel List B'!IP81=16,16,0)))))))))))))))))=0," ",VALUE(IF('Vessel List B'!IP81=1,1,IF('Vessel List B'!IP81=2,2,IF('Vessel List B'!IP81=3,3,IF('Vessel List B'!IP81=4,4,IF('Vessel List B'!IP81=5,5,IF('Vessel List B'!IP81=6,6,IF('Vessel List B'!IP81=7,7,IF('Vessel List B'!IP81=8,8,IF('Vessel List B'!IP81=9,9,IF('Vessel List B'!IP81=10,10,IF('Vessel List B'!IP81=11,11,IF('Vessel List B'!IP81=12,12,IF('Vessel List B'!IP81=13,13,IF('Vessel List B'!IP81=14,14,IF('Vessel List B'!IP81=15,15,IF('Vessel List B'!IP81=16,16,0))))))))))))))))))</f>
        <v xml:space="preserve"> </v>
      </c>
      <c r="JQ82" s="154"/>
      <c r="JR82" s="158"/>
      <c r="JS82" s="390" t="str">
        <f t="shared" si="161"/>
        <v/>
      </c>
      <c r="JT82" s="158"/>
      <c r="JU82" s="137"/>
      <c r="JV82" s="397" t="str">
        <f t="shared" si="162"/>
        <v/>
      </c>
      <c r="JW82" s="403"/>
    </row>
    <row r="83" spans="1:283" ht="15" x14ac:dyDescent="0.25">
      <c r="A83" s="132">
        <f>'Vessel List A'!B82</f>
        <v>41657</v>
      </c>
      <c r="B83" s="157" t="str">
        <f>IF(VALUE(IF('Vessel List A'!C82=1,1,IF('Vessel List A'!C82=2,2,IF('Vessel List A'!C82=3,3,IF('Vessel List A'!C82=4,4,IF('Vessel List A'!C82=5,5,IF('Vessel List A'!C82=6,6,IF('Vessel List A'!C82=7,7,IF('Vessel List A'!C82=8,8,IF('Vessel List A'!C82=9,9,IF('Vessel List A'!C82=10,10,IF('Vessel List A'!C82=11,11,IF('Vessel List A'!C82=12,12,IF('Vessel List A'!C82=13,13,IF('Vessel List A'!C82=14,14,IF('Vessel List A'!C82=15,15,IF('Vessel List A'!C82=16,16,0)))))))))))))))))=0," ",VALUE(IF('Vessel List A'!C82=1,1,IF('Vessel List A'!C82=2,2,IF('Vessel List A'!C82=3,3,IF('Vessel List A'!C82=4,4,IF('Vessel List A'!C82=5,5,IF('Vessel List A'!C82=6,6,IF('Vessel List A'!C82=7,7,IF('Vessel List A'!C82=8,8,IF('Vessel List A'!C82=9,9,IF('Vessel List A'!C82=10,10,IF('Vessel List A'!C82=11,11,IF('Vessel List A'!C82=12,12,IF('Vessel List A'!C82=13,13,IF('Vessel List A'!C82=14,14,IF('Vessel List A'!C82=15,15,IF('Vessel List A'!C82=16,16,0))))))))))))))))))</f>
        <v xml:space="preserve"> </v>
      </c>
      <c r="C83" s="154"/>
      <c r="D83" s="158"/>
      <c r="E83" s="390" t="str">
        <f t="shared" si="83"/>
        <v/>
      </c>
      <c r="F83" s="158"/>
      <c r="G83" s="137"/>
      <c r="H83" s="388" t="str">
        <f t="shared" si="84"/>
        <v/>
      </c>
      <c r="I83" s="157" t="str">
        <f>IF(VALUE(IF('Vessel List A'!P82=1,1,IF('Vessel List A'!P82=2,2,IF('Vessel List A'!P82=3,3,IF('Vessel List A'!P82=4,4,IF('Vessel List A'!P82=5,5,IF('Vessel List A'!P82=6,6,IF('Vessel List A'!P82=7,7,IF('Vessel List A'!P82=8,8,IF('Vessel List A'!P82=9,9,IF('Vessel List A'!P82=10,10,IF('Vessel List A'!P82=11,11,IF('Vessel List A'!P82=12,12,IF('Vessel List A'!P82=13,13,IF('Vessel List A'!P82=14,14,IF('Vessel List A'!P82=15,15,IF('Vessel List A'!P82=16,16,0)))))))))))))))))=0," ",VALUE(IF('Vessel List A'!P82=1,1,IF('Vessel List A'!P82=2,2,IF('Vessel List A'!P82=3,3,IF('Vessel List A'!P82=4,4,IF('Vessel List A'!P82=5,5,IF('Vessel List A'!P82=6,6,IF('Vessel List A'!P82=7,7,IF('Vessel List A'!P82=8,8,IF('Vessel List A'!P82=9,9,IF('Vessel List A'!P82=10,10,IF('Vessel List A'!P82=11,11,IF('Vessel List A'!P82=12,12,IF('Vessel List A'!P82=13,13,IF('Vessel List A'!P82=14,14,IF('Vessel List A'!P82=15,15,IF('Vessel List A'!P82=16,16,0))))))))))))))))))</f>
        <v xml:space="preserve"> </v>
      </c>
      <c r="J83" s="154"/>
      <c r="K83" s="158"/>
      <c r="L83" s="390" t="str">
        <f t="shared" si="85"/>
        <v/>
      </c>
      <c r="M83" s="158"/>
      <c r="N83" s="137"/>
      <c r="O83" s="388" t="str">
        <f t="shared" si="86"/>
        <v/>
      </c>
      <c r="P83" s="157" t="str">
        <f>IF(VALUE(IF('Vessel List A'!AC82=1,1,IF('Vessel List A'!AC82=2,2,IF('Vessel List A'!AC82=3,3,IF('Vessel List A'!AC82=4,4,IF('Vessel List A'!AC82=5,5,IF('Vessel List A'!AC82=6,6,IF('Vessel List A'!AC82=7,7,IF('Vessel List A'!AC82=8,8,IF('Vessel List A'!AC82=9,9,IF('Vessel List A'!AC82=10,10,IF('Vessel List A'!AC82=11,11,IF('Vessel List A'!AC82=12,12,IF('Vessel List A'!AC82=13,13,IF('Vessel List A'!AC82=14,14,IF('Vessel List A'!AC82=15,15,IF('Vessel List A'!AC82=16,16,0)))))))))))))))))=0," ",VALUE(IF('Vessel List A'!AC82=1,1,IF('Vessel List A'!AC82=2,2,IF('Vessel List A'!AC82=3,3,IF('Vessel List A'!AC82=4,4,IF('Vessel List A'!AC82=5,5,IF('Vessel List A'!AC82=6,6,IF('Vessel List A'!AC82=7,7,IF('Vessel List A'!AC82=8,8,IF('Vessel List A'!AC82=9,9,IF('Vessel List A'!AC82=10,10,IF('Vessel List A'!AC82=11,11,IF('Vessel List A'!AC82=12,12,IF('Vessel List A'!AC82=13,13,IF('Vessel List A'!AC82=14,14,IF('Vessel List A'!AC82=15,15,IF('Vessel List A'!AC82=16,16,0))))))))))))))))))</f>
        <v xml:space="preserve"> </v>
      </c>
      <c r="Q83" s="154"/>
      <c r="R83" s="158"/>
      <c r="S83" s="390" t="str">
        <f t="shared" si="87"/>
        <v/>
      </c>
      <c r="T83" s="158"/>
      <c r="U83" s="137"/>
      <c r="V83" s="388" t="str">
        <f t="shared" si="88"/>
        <v/>
      </c>
      <c r="W83" s="157" t="str">
        <f>IF(VALUE(IF('Vessel List A'!AP82=1,1,IF('Vessel List A'!AP82=2,2,IF('Vessel List A'!AP82=3,3,IF('Vessel List A'!AP82=4,4,IF('Vessel List A'!AP82=5,5,IF('Vessel List A'!AP82=6,6,IF('Vessel List A'!AP82=7,7,IF('Vessel List A'!AP82=8,8,IF('Vessel List A'!AP82=9,9,IF('Vessel List A'!AP82=10,10,IF('Vessel List A'!AP82=11,11,IF('Vessel List A'!AP82=12,12,IF('Vessel List A'!AP82=13,13,IF('Vessel List A'!AP82=14,14,IF('Vessel List A'!AP82=15,15,IF('Vessel List A'!AP82=16,16,0)))))))))))))))))=0," ",VALUE(IF('Vessel List A'!AP82=1,1,IF('Vessel List A'!AP82=2,2,IF('Vessel List A'!AP82=3,3,IF('Vessel List A'!AP82=4,4,IF('Vessel List A'!AP82=5,5,IF('Vessel List A'!AP82=6,6,IF('Vessel List A'!AP82=7,7,IF('Vessel List A'!AP82=8,8,IF('Vessel List A'!AP82=9,9,IF('Vessel List A'!AP82=10,10,IF('Vessel List A'!AP82=11,11,IF('Vessel List A'!AP82=12,12,IF('Vessel List A'!AP82=13,13,IF('Vessel List A'!AP82=14,14,IF('Vessel List A'!AP82=15,15,IF('Vessel List A'!AP82=16,16,0))))))))))))))))))</f>
        <v xml:space="preserve"> </v>
      </c>
      <c r="X83" s="154"/>
      <c r="Y83" s="158"/>
      <c r="Z83" s="390" t="str">
        <f t="shared" si="89"/>
        <v/>
      </c>
      <c r="AA83" s="158"/>
      <c r="AB83" s="137"/>
      <c r="AC83" s="388" t="str">
        <f t="shared" si="90"/>
        <v/>
      </c>
      <c r="AD83" s="157" t="str">
        <f>IF(VALUE(IF('Vessel List A'!BC82=1,1,IF('Vessel List A'!BC82=2,2,IF('Vessel List A'!BC82=3,3,IF('Vessel List A'!BC82=4,4,IF('Vessel List A'!BC82=5,5,IF('Vessel List A'!BC82=6,6,IF('Vessel List A'!BC82=7,7,IF('Vessel List A'!BC82=8,8,IF('Vessel List A'!BC82=9,9,IF('Vessel List A'!BC82=10,10,IF('Vessel List A'!BC82=11,11,IF('Vessel List A'!BC82=12,12,IF('Vessel List A'!BC82=13,13,IF('Vessel List A'!BC82=14,14,IF('Vessel List A'!BC82=15,15,IF('Vessel List A'!BC82=16,16,0)))))))))))))))))=0," ",VALUE(IF('Vessel List A'!BC82=1,1,IF('Vessel List A'!BC82=2,2,IF('Vessel List A'!BC82=3,3,IF('Vessel List A'!BC82=4,4,IF('Vessel List A'!BC82=5,5,IF('Vessel List A'!BC82=6,6,IF('Vessel List A'!BC82=7,7,IF('Vessel List A'!BC82=8,8,IF('Vessel List A'!BC82=9,9,IF('Vessel List A'!BC82=10,10,IF('Vessel List A'!BC82=11,11,IF('Vessel List A'!BC82=12,12,IF('Vessel List A'!BC82=13,13,IF('Vessel List A'!BC82=14,14,IF('Vessel List A'!BC82=15,15,IF('Vessel List A'!BC82=16,16,0))))))))))))))))))</f>
        <v xml:space="preserve"> </v>
      </c>
      <c r="AE83" s="154"/>
      <c r="AF83" s="158"/>
      <c r="AG83" s="390" t="str">
        <f t="shared" si="91"/>
        <v/>
      </c>
      <c r="AH83" s="158"/>
      <c r="AI83" s="137"/>
      <c r="AJ83" s="388" t="str">
        <f t="shared" si="92"/>
        <v/>
      </c>
      <c r="AK83" s="157" t="str">
        <f>IF(VALUE(IF('Vessel List A'!BP82=1,1,IF('Vessel List A'!BP82=2,2,IF('Vessel List A'!BP82=3,3,IF('Vessel List A'!BP82=4,4,IF('Vessel List A'!BP82=5,5,IF('Vessel List A'!BP82=6,6,IF('Vessel List A'!BP82=7,7,IF('Vessel List A'!BP82=8,8,IF('Vessel List A'!BP82=9,9,IF('Vessel List A'!BP82=10,10,IF('Vessel List A'!BP82=11,11,IF('Vessel List A'!BP82=12,12,IF('Vessel List A'!BP82=13,13,IF('Vessel List A'!BP82=14,14,IF('Vessel List A'!BP82=15,15,IF('Vessel List A'!BP82=16,16,0)))))))))))))))))=0," ",VALUE(IF('Vessel List A'!BP82=1,1,IF('Vessel List A'!BP82=2,2,IF('Vessel List A'!BP82=3,3,IF('Vessel List A'!BP82=4,4,IF('Vessel List A'!BP82=5,5,IF('Vessel List A'!BP82=6,6,IF('Vessel List A'!BP82=7,7,IF('Vessel List A'!BP82=8,8,IF('Vessel List A'!BP82=9,9,IF('Vessel List A'!BP82=10,10,IF('Vessel List A'!BP82=11,11,IF('Vessel List A'!BP82=12,12,IF('Vessel List A'!BP82=13,13,IF('Vessel List A'!BP82=14,14,IF('Vessel List A'!BP82=15,15,IF('Vessel List A'!BP82=16,16,0))))))))))))))))))</f>
        <v xml:space="preserve"> </v>
      </c>
      <c r="AL83" s="154"/>
      <c r="AM83" s="158"/>
      <c r="AN83" s="390" t="str">
        <f t="shared" si="93"/>
        <v/>
      </c>
      <c r="AO83" s="158"/>
      <c r="AP83" s="137"/>
      <c r="AQ83" s="388" t="str">
        <f t="shared" si="94"/>
        <v/>
      </c>
      <c r="AR83" s="157" t="str">
        <f>IF(VALUE(IF('Vessel List A'!CC82=1,1,IF('Vessel List A'!CC82=2,2,IF('Vessel List A'!CC82=3,3,IF('Vessel List A'!CC82=4,4,IF('Vessel List A'!CC82=5,5,IF('Vessel List A'!CC82=6,6,IF('Vessel List A'!CC82=7,7,IF('Vessel List A'!CC82=8,8,IF('Vessel List A'!CC82=9,9,IF('Vessel List A'!CC82=10,10,IF('Vessel List A'!CC82=11,11,IF('Vessel List A'!CC82=12,12,IF('Vessel List A'!CC82=13,13,IF('Vessel List A'!CC82=14,14,IF('Vessel List A'!CC82=15,15,IF('Vessel List A'!CC82=16,16,0)))))))))))))))))=0," ",VALUE(IF('Vessel List A'!CC82=1,1,IF('Vessel List A'!CC82=2,2,IF('Vessel List A'!CC82=3,3,IF('Vessel List A'!CC82=4,4,IF('Vessel List A'!CC82=5,5,IF('Vessel List A'!CC82=6,6,IF('Vessel List A'!CC82=7,7,IF('Vessel List A'!CC82=8,8,IF('Vessel List A'!CC82=9,9,IF('Vessel List A'!CC82=10,10,IF('Vessel List A'!CC82=11,11,IF('Vessel List A'!CC82=12,12,IF('Vessel List A'!CC82=13,13,IF('Vessel List A'!CC82=14,14,IF('Vessel List A'!CC82=15,15,IF('Vessel List A'!CC82=16,16,0))))))))))))))))))</f>
        <v xml:space="preserve"> </v>
      </c>
      <c r="AS83" s="154"/>
      <c r="AT83" s="158"/>
      <c r="AU83" s="390" t="str">
        <f t="shared" si="95"/>
        <v/>
      </c>
      <c r="AV83" s="158"/>
      <c r="AW83" s="137"/>
      <c r="AX83" s="388" t="str">
        <f t="shared" si="96"/>
        <v/>
      </c>
      <c r="AY83" s="157" t="str">
        <f>IF(VALUE(IF('Vessel List A'!CP82=1,1,IF('Vessel List A'!CP82=2,2,IF('Vessel List A'!CP82=3,3,IF('Vessel List A'!CP82=4,4,IF('Vessel List A'!CP82=5,5,IF('Vessel List A'!CP82=6,6,IF('Vessel List A'!CP82=7,7,IF('Vessel List A'!CP82=8,8,IF('Vessel List A'!CP82=9,9,IF('Vessel List A'!CP82=10,10,IF('Vessel List A'!CP82=11,11,IF('Vessel List A'!CP82=12,12,IF('Vessel List A'!CP82=13,13,IF('Vessel List A'!CP82=14,14,IF('Vessel List A'!CP82=15,15,IF('Vessel List A'!CP82=16,16,0)))))))))))))))))=0," ",VALUE(IF('Vessel List A'!CP82=1,1,IF('Vessel List A'!CP82=2,2,IF('Vessel List A'!CP82=3,3,IF('Vessel List A'!CP82=4,4,IF('Vessel List A'!CP82=5,5,IF('Vessel List A'!CP82=6,6,IF('Vessel List A'!CP82=7,7,IF('Vessel List A'!CP82=8,8,IF('Vessel List A'!CP82=9,9,IF('Vessel List A'!CP82=10,10,IF('Vessel List A'!CP82=11,11,IF('Vessel List A'!CP82=12,12,IF('Vessel List A'!CP82=13,13,IF('Vessel List A'!CP82=14,14,IF('Vessel List A'!CP82=15,15,IF('Vessel List A'!CP82=16,16,0))))))))))))))))))</f>
        <v xml:space="preserve"> </v>
      </c>
      <c r="AZ83" s="154"/>
      <c r="BA83" s="158"/>
      <c r="BB83" s="390" t="str">
        <f t="shared" si="97"/>
        <v/>
      </c>
      <c r="BC83" s="158"/>
      <c r="BD83" s="137"/>
      <c r="BE83" s="388" t="str">
        <f t="shared" si="98"/>
        <v/>
      </c>
      <c r="BF83" s="157" t="str">
        <f>IF(VALUE(IF('Vessel List A'!DC82=1,1,IF('Vessel List A'!DC82=2,2,IF('Vessel List A'!DC82=3,3,IF('Vessel List A'!DC82=4,4,IF('Vessel List A'!DC82=5,5,IF('Vessel List A'!DC82=6,6,IF('Vessel List A'!DC82=7,7,IF('Vessel List A'!DC82=8,8,IF('Vessel List A'!DC82=9,9,IF('Vessel List A'!DC82=10,10,IF('Vessel List A'!DC82=11,11,IF('Vessel List A'!DC82=12,12,IF('Vessel List A'!DC82=13,13,IF('Vessel List A'!DC82=14,14,IF('Vessel List A'!DC82=15,15,IF('Vessel List A'!DC82=16,16,0)))))))))))))))))=0," ",VALUE(IF('Vessel List A'!DC82=1,1,IF('Vessel List A'!DC82=2,2,IF('Vessel List A'!DC82=3,3,IF('Vessel List A'!DC82=4,4,IF('Vessel List A'!DC82=5,5,IF('Vessel List A'!DC82=6,6,IF('Vessel List A'!DC82=7,7,IF('Vessel List A'!DC82=8,8,IF('Vessel List A'!DC82=9,9,IF('Vessel List A'!DC82=10,10,IF('Vessel List A'!DC82=11,11,IF('Vessel List A'!DC82=12,12,IF('Vessel List A'!DC82=13,13,IF('Vessel List A'!DC82=14,14,IF('Vessel List A'!DC82=15,15,IF('Vessel List A'!DC82=16,16,0))))))))))))))))))</f>
        <v xml:space="preserve"> </v>
      </c>
      <c r="BG83" s="154"/>
      <c r="BH83" s="158"/>
      <c r="BI83" s="390" t="str">
        <f t="shared" si="99"/>
        <v/>
      </c>
      <c r="BJ83" s="158"/>
      <c r="BK83" s="137"/>
      <c r="BL83" s="388" t="str">
        <f t="shared" si="100"/>
        <v/>
      </c>
      <c r="BM83" s="157" t="str">
        <f>IF(VALUE(IF('Vessel List A'!DP82=1,1,IF('Vessel List A'!DP82=2,2,IF('Vessel List A'!DP82=3,3,IF('Vessel List A'!DP82=4,4,IF('Vessel List A'!DP82=5,5,IF('Vessel List A'!DP82=6,6,IF('Vessel List A'!DP82=7,7,IF('Vessel List A'!DP82=8,8,IF('Vessel List A'!DP82=9,9,IF('Vessel List A'!DP82=10,10,IF('Vessel List A'!DP82=11,11,IF('Vessel List A'!DP82=12,12,IF('Vessel List A'!DP82=13,13,IF('Vessel List A'!DP82=14,14,IF('Vessel List A'!DP82=15,15,IF('Vessel List A'!DP82=16,16,0)))))))))))))))))=0," ",VALUE(IF('Vessel List A'!DP82=1,1,IF('Vessel List A'!DP82=2,2,IF('Vessel List A'!DP82=3,3,IF('Vessel List A'!DP82=4,4,IF('Vessel List A'!DP82=5,5,IF('Vessel List A'!DP82=6,6,IF('Vessel List A'!DP82=7,7,IF('Vessel List A'!DP82=8,8,IF('Vessel List A'!DP82=9,9,IF('Vessel List A'!DP82=10,10,IF('Vessel List A'!DP82=11,11,IF('Vessel List A'!DP82=12,12,IF('Vessel List A'!DP82=13,13,IF('Vessel List A'!DP82=14,14,IF('Vessel List A'!DP82=15,15,IF('Vessel List A'!DP82=16,16,0))))))))))))))))))</f>
        <v xml:space="preserve"> </v>
      </c>
      <c r="BN83" s="154"/>
      <c r="BO83" s="158"/>
      <c r="BP83" s="390" t="str">
        <f t="shared" si="101"/>
        <v/>
      </c>
      <c r="BQ83" s="158"/>
      <c r="BR83" s="137"/>
      <c r="BS83" s="388" t="str">
        <f t="shared" si="102"/>
        <v/>
      </c>
      <c r="BT83" s="157" t="str">
        <f>IF(VALUE(IF('Vessel List A'!EC82=1,1,IF('Vessel List A'!EC82=2,2,IF('Vessel List A'!EC82=3,3,IF('Vessel List A'!EC82=4,4,IF('Vessel List A'!EC82=5,5,IF('Vessel List A'!EC82=6,6,IF('Vessel List A'!EC82=7,7,IF('Vessel List A'!EC82=8,8,IF('Vessel List A'!EC82=9,9,IF('Vessel List A'!EC82=10,10,IF('Vessel List A'!EC82=11,11,IF('Vessel List A'!EC82=12,12,IF('Vessel List A'!EC82=13,13,IF('Vessel List A'!EC82=14,14,IF('Vessel List A'!EC82=15,15,IF('Vessel List A'!EC82=16,16,0)))))))))))))))))=0," ",VALUE(IF('Vessel List A'!EC82=1,1,IF('Vessel List A'!EC82=2,2,IF('Vessel List A'!EC82=3,3,IF('Vessel List A'!EC82=4,4,IF('Vessel List A'!EC82=5,5,IF('Vessel List A'!EC82=6,6,IF('Vessel List A'!EC82=7,7,IF('Vessel List A'!EC82=8,8,IF('Vessel List A'!EC82=9,9,IF('Vessel List A'!EC82=10,10,IF('Vessel List A'!EC82=11,11,IF('Vessel List A'!EC82=12,12,IF('Vessel List A'!EC82=13,13,IF('Vessel List A'!EC82=14,14,IF('Vessel List A'!EC82=15,15,IF('Vessel List A'!EC82=16,16,0))))))))))))))))))</f>
        <v xml:space="preserve"> </v>
      </c>
      <c r="BU83" s="154"/>
      <c r="BV83" s="158"/>
      <c r="BW83" s="390" t="str">
        <f t="shared" si="103"/>
        <v/>
      </c>
      <c r="BX83" s="158"/>
      <c r="BY83" s="137"/>
      <c r="BZ83" s="388" t="str">
        <f t="shared" si="104"/>
        <v/>
      </c>
      <c r="CA83" s="157" t="str">
        <f>IF(VALUE(IF('Vessel List A'!EP82=1,1,IF('Vessel List A'!EP82=2,2,IF('Vessel List A'!EP82=3,3,IF('Vessel List A'!EP82=4,4,IF('Vessel List A'!EP82=5,5,IF('Vessel List A'!EP82=6,6,IF('Vessel List A'!EP82=7,7,IF('Vessel List A'!EP82=8,8,IF('Vessel List A'!EP82=9,9,IF('Vessel List A'!EP82=10,10,IF('Vessel List A'!EP82=11,11,IF('Vessel List A'!EP82=12,12,IF('Vessel List A'!EP82=13,13,IF('Vessel List A'!EP82=14,14,IF('Vessel List A'!EP82=15,15,IF('Vessel List A'!EP82=16,16,0)))))))))))))))))=0," ",VALUE(IF('Vessel List A'!EP82=1,1,IF('Vessel List A'!EP82=2,2,IF('Vessel List A'!EP82=3,3,IF('Vessel List A'!EP82=4,4,IF('Vessel List A'!EP82=5,5,IF('Vessel List A'!EP82=6,6,IF('Vessel List A'!EP82=7,7,IF('Vessel List A'!EP82=8,8,IF('Vessel List A'!EP82=9,9,IF('Vessel List A'!EP82=10,10,IF('Vessel List A'!EP82=11,11,IF('Vessel List A'!EP82=12,12,IF('Vessel List A'!EP82=13,13,IF('Vessel List A'!EP82=14,14,IF('Vessel List A'!EP82=15,15,IF('Vessel List A'!EP82=16,16,0))))))))))))))))))</f>
        <v xml:space="preserve"> </v>
      </c>
      <c r="CB83" s="154"/>
      <c r="CC83" s="158"/>
      <c r="CD83" s="390" t="str">
        <f t="shared" si="105"/>
        <v/>
      </c>
      <c r="CE83" s="158"/>
      <c r="CF83" s="137"/>
      <c r="CG83" s="388" t="str">
        <f t="shared" si="106"/>
        <v/>
      </c>
      <c r="CH83" s="157" t="str">
        <f>IF(VALUE(IF('Vessel List A'!FC82=1,1,IF('Vessel List A'!FC82=2,2,IF('Vessel List A'!FC82=3,3,IF('Vessel List A'!FC82=4,4,IF('Vessel List A'!FC82=5,5,IF('Vessel List A'!FC82=6,6,IF('Vessel List A'!FC82=7,7,IF('Vessel List A'!FC82=8,8,IF('Vessel List A'!FC82=9,9,IF('Vessel List A'!FC82=10,10,IF('Vessel List A'!FC82=11,11,IF('Vessel List A'!FC82=12,12,IF('Vessel List A'!FC82=13,13,IF('Vessel List A'!FC82=14,14,IF('Vessel List A'!FC82=15,15,IF('Vessel List A'!FC82=16,16,0)))))))))))))))))=0," ",VALUE(IF('Vessel List A'!FC82=1,1,IF('Vessel List A'!FC82=2,2,IF('Vessel List A'!FC82=3,3,IF('Vessel List A'!FC82=4,4,IF('Vessel List A'!FC82=5,5,IF('Vessel List A'!FC82=6,6,IF('Vessel List A'!FC82=7,7,IF('Vessel List A'!FC82=8,8,IF('Vessel List A'!FC82=9,9,IF('Vessel List A'!FC82=10,10,IF('Vessel List A'!FC82=11,11,IF('Vessel List A'!FC82=12,12,IF('Vessel List A'!FC82=13,13,IF('Vessel List A'!FC82=14,14,IF('Vessel List A'!FC82=15,15,IF('Vessel List A'!FC82=16,16,0))))))))))))))))))</f>
        <v xml:space="preserve"> </v>
      </c>
      <c r="CI83" s="154"/>
      <c r="CJ83" s="158"/>
      <c r="CK83" s="390" t="str">
        <f t="shared" si="107"/>
        <v/>
      </c>
      <c r="CL83" s="158"/>
      <c r="CM83" s="137"/>
      <c r="CN83" s="388" t="str">
        <f t="shared" si="108"/>
        <v/>
      </c>
      <c r="CO83" s="157" t="str">
        <f>IF(VALUE(IF('Vessel List A'!FP82=1,1,IF('Vessel List A'!FP82=2,2,IF('Vessel List A'!FP82=3,3,IF('Vessel List A'!FP82=4,4,IF('Vessel List A'!FP82=5,5,IF('Vessel List A'!FP82=6,6,IF('Vessel List A'!FP82=7,7,IF('Vessel List A'!FP82=8,8,IF('Vessel List A'!FP82=9,9,IF('Vessel List A'!FP82=10,10,IF('Vessel List A'!FP82=11,11,IF('Vessel List A'!FP82=12,12,IF('Vessel List A'!FP82=13,13,IF('Vessel List A'!FP82=14,14,IF('Vessel List A'!FP82=15,15,IF('Vessel List A'!FP82=16,16,0)))))))))))))))))=0," ",VALUE(IF('Vessel List A'!FP82=1,1,IF('Vessel List A'!FP82=2,2,IF('Vessel List A'!FP82=3,3,IF('Vessel List A'!FP82=4,4,IF('Vessel List A'!FP82=5,5,IF('Vessel List A'!FP82=6,6,IF('Vessel List A'!FP82=7,7,IF('Vessel List A'!FP82=8,8,IF('Vessel List A'!FP82=9,9,IF('Vessel List A'!FP82=10,10,IF('Vessel List A'!FP82=11,11,IF('Vessel List A'!FP82=12,12,IF('Vessel List A'!FP82=13,13,IF('Vessel List A'!FP82=14,14,IF('Vessel List A'!FP82=15,15,IF('Vessel List A'!FP82=16,16,0))))))))))))))))))</f>
        <v xml:space="preserve"> </v>
      </c>
      <c r="CP83" s="154"/>
      <c r="CQ83" s="158"/>
      <c r="CR83" s="390" t="str">
        <f t="shared" si="109"/>
        <v/>
      </c>
      <c r="CS83" s="158"/>
      <c r="CT83" s="137"/>
      <c r="CU83" s="388" t="str">
        <f t="shared" si="110"/>
        <v/>
      </c>
      <c r="CV83" s="157" t="str">
        <f>IF(VALUE(IF('Vessel List A'!GC82=1,1,IF('Vessel List A'!GC82=2,2,IF('Vessel List A'!GC82=3,3,IF('Vessel List A'!GC82=4,4,IF('Vessel List A'!GC82=5,5,IF('Vessel List A'!GC82=6,6,IF('Vessel List A'!GC82=7,7,IF('Vessel List A'!GC82=8,8,IF('Vessel List A'!GC82=9,9,IF('Vessel List A'!GC82=10,10,IF('Vessel List A'!GC82=11,11,IF('Vessel List A'!GC82=12,12,IF('Vessel List A'!GC82=13,13,IF('Vessel List A'!GC82=14,14,IF('Vessel List A'!GC82=15,15,IF('Vessel List A'!GC82=16,16,0)))))))))))))))))=0," ",VALUE(IF('Vessel List A'!GC82=1,1,IF('Vessel List A'!GC82=2,2,IF('Vessel List A'!GC82=3,3,IF('Vessel List A'!GC82=4,4,IF('Vessel List A'!GC82=5,5,IF('Vessel List A'!GC82=6,6,IF('Vessel List A'!GC82=7,7,IF('Vessel List A'!GC82=8,8,IF('Vessel List A'!GC82=9,9,IF('Vessel List A'!GC82=10,10,IF('Vessel List A'!GC82=11,11,IF('Vessel List A'!GC82=12,12,IF('Vessel List A'!GC82=13,13,IF('Vessel List A'!GC82=14,14,IF('Vessel List A'!GC82=15,15,IF('Vessel List A'!GC82=16,16,0))))))))))))))))))</f>
        <v xml:space="preserve"> </v>
      </c>
      <c r="CW83" s="154"/>
      <c r="CX83" s="158"/>
      <c r="CY83" s="390" t="str">
        <f t="shared" si="111"/>
        <v/>
      </c>
      <c r="CZ83" s="158"/>
      <c r="DA83" s="137"/>
      <c r="DB83" s="388" t="str">
        <f t="shared" si="112"/>
        <v/>
      </c>
      <c r="DC83" s="157" t="str">
        <f>IF(VALUE(IF('Vessel List A'!GP82=1,1,IF('Vessel List A'!GP82=2,2,IF('Vessel List A'!GP82=3,3,IF('Vessel List A'!GP82=4,4,IF('Vessel List A'!GP82=5,5,IF('Vessel List A'!GP82=6,6,IF('Vessel List A'!GP82=7,7,IF('Vessel List A'!GP82=8,8,IF('Vessel List A'!GP82=9,9,IF('Vessel List A'!GP82=10,10,IF('Vessel List A'!GP82=11,11,IF('Vessel List A'!GP82=12,12,IF('Vessel List A'!GP82=13,13,IF('Vessel List A'!GP82=14,14,IF('Vessel List A'!GP82=15,15,IF('Vessel List A'!GP82=16,16,0)))))))))))))))))=0," ",VALUE(IF('Vessel List A'!GP82=1,1,IF('Vessel List A'!GP82=2,2,IF('Vessel List A'!GP82=3,3,IF('Vessel List A'!GP82=4,4,IF('Vessel List A'!GP82=5,5,IF('Vessel List A'!GP82=6,6,IF('Vessel List A'!GP82=7,7,IF('Vessel List A'!GP82=8,8,IF('Vessel List A'!GP82=9,9,IF('Vessel List A'!GP82=10,10,IF('Vessel List A'!GP82=11,11,IF('Vessel List A'!GP82=12,12,IF('Vessel List A'!GP82=13,13,IF('Vessel List A'!GP82=14,14,IF('Vessel List A'!GP82=15,15,IF('Vessel List A'!GP82=16,16,0))))))))))))))))))</f>
        <v xml:space="preserve"> </v>
      </c>
      <c r="DD83" s="154"/>
      <c r="DE83" s="158"/>
      <c r="DF83" s="390" t="str">
        <f t="shared" si="113"/>
        <v/>
      </c>
      <c r="DG83" s="158"/>
      <c r="DH83" s="137"/>
      <c r="DI83" s="388" t="str">
        <f t="shared" si="114"/>
        <v/>
      </c>
      <c r="DJ83" s="157" t="str">
        <f>IF(VALUE(IF('Vessel List A'!HC82=1,1,IF('Vessel List A'!HC82=2,2,IF('Vessel List A'!HC82=3,3,IF('Vessel List A'!HC82=4,4,IF('Vessel List A'!HC82=5,5,IF('Vessel List A'!HC82=6,6,IF('Vessel List A'!HC82=7,7,IF('Vessel List A'!HC82=8,8,IF('Vessel List A'!HC82=9,9,IF('Vessel List A'!HC82=10,10,IF('Vessel List A'!HC82=11,11,IF('Vessel List A'!HC82=12,12,IF('Vessel List A'!HC82=13,13,IF('Vessel List A'!HC82=14,14,IF('Vessel List A'!HC82=15,15,IF('Vessel List A'!HC82=16,16,0)))))))))))))))))=0," ",VALUE(IF('Vessel List A'!HC82=1,1,IF('Vessel List A'!HC82=2,2,IF('Vessel List A'!HC82=3,3,IF('Vessel List A'!HC82=4,4,IF('Vessel List A'!HC82=5,5,IF('Vessel List A'!HC82=6,6,IF('Vessel List A'!HC82=7,7,IF('Vessel List A'!HC82=8,8,IF('Vessel List A'!HC82=9,9,IF('Vessel List A'!HC82=10,10,IF('Vessel List A'!HC82=11,11,IF('Vessel List A'!HC82=12,12,IF('Vessel List A'!HC82=13,13,IF('Vessel List A'!HC82=14,14,IF('Vessel List A'!HC82=15,15,IF('Vessel List A'!HC82=16,16,0))))))))))))))))))</f>
        <v xml:space="preserve"> </v>
      </c>
      <c r="DK83" s="154"/>
      <c r="DL83" s="158"/>
      <c r="DM83" s="390" t="str">
        <f t="shared" si="115"/>
        <v/>
      </c>
      <c r="DN83" s="158"/>
      <c r="DO83" s="137"/>
      <c r="DP83" s="388" t="str">
        <f t="shared" si="116"/>
        <v/>
      </c>
      <c r="DQ83" s="157" t="str">
        <f>IF(VALUE(IF('Vessel List A'!HP82=1,1,IF('Vessel List A'!HP82=2,2,IF('Vessel List A'!HP82=3,3,IF('Vessel List A'!HP82=4,4,IF('Vessel List A'!HP82=5,5,IF('Vessel List A'!HP82=6,6,IF('Vessel List A'!HP82=7,7,IF('Vessel List A'!HP82=8,8,IF('Vessel List A'!HP82=9,9,IF('Vessel List A'!HP82=10,10,IF('Vessel List A'!HP82=11,11,IF('Vessel List A'!HP82=12,12,IF('Vessel List A'!HP82=13,13,IF('Vessel List A'!HP82=14,14,IF('Vessel List A'!HP82=15,15,IF('Vessel List A'!HP82=16,16,0)))))))))))))))))=0," ",VALUE(IF('Vessel List A'!HP82=1,1,IF('Vessel List A'!HP82=2,2,IF('Vessel List A'!HP82=3,3,IF('Vessel List A'!HP82=4,4,IF('Vessel List A'!HP82=5,5,IF('Vessel List A'!HP82=6,6,IF('Vessel List A'!HP82=7,7,IF('Vessel List A'!HP82=8,8,IF('Vessel List A'!HP82=9,9,IF('Vessel List A'!HP82=10,10,IF('Vessel List A'!HP82=11,11,IF('Vessel List A'!HP82=12,12,IF('Vessel List A'!HP82=13,13,IF('Vessel List A'!HP82=14,14,IF('Vessel List A'!HP82=15,15,IF('Vessel List A'!HP82=16,16,0))))))))))))))))))</f>
        <v xml:space="preserve"> </v>
      </c>
      <c r="DR83" s="154"/>
      <c r="DS83" s="158"/>
      <c r="DT83" s="390" t="str">
        <f t="shared" si="117"/>
        <v/>
      </c>
      <c r="DU83" s="158"/>
      <c r="DV83" s="137"/>
      <c r="DW83" s="388" t="str">
        <f t="shared" si="118"/>
        <v/>
      </c>
      <c r="DX83" s="157" t="str">
        <f>IF(VALUE(IF('Vessel List A'!IC82=1,1,IF('Vessel List A'!IC82=2,2,IF('Vessel List A'!IC82=3,3,IF('Vessel List A'!IC82=4,4,IF('Vessel List A'!IC82=5,5,IF('Vessel List A'!IC82=6,6,IF('Vessel List A'!IC82=7,7,IF('Vessel List A'!IC82=8,8,IF('Vessel List A'!IC82=9,9,IF('Vessel List A'!IC82=10,10,IF('Vessel List A'!IC82=11,11,IF('Vessel List A'!IC82=12,12,IF('Vessel List A'!IC82=13,13,IF('Vessel List A'!IC82=14,14,IF('Vessel List A'!IC82=15,15,IF('Vessel List A'!IC82=16,16,0)))))))))))))))))=0," ",VALUE(IF('Vessel List A'!IC82=1,1,IF('Vessel List A'!IC82=2,2,IF('Vessel List A'!IC82=3,3,IF('Vessel List A'!IC82=4,4,IF('Vessel List A'!IC82=5,5,IF('Vessel List A'!IC82=6,6,IF('Vessel List A'!IC82=7,7,IF('Vessel List A'!IC82=8,8,IF('Vessel List A'!IC82=9,9,IF('Vessel List A'!IC82=10,10,IF('Vessel List A'!IC82=11,11,IF('Vessel List A'!IC82=12,12,IF('Vessel List A'!IC82=13,13,IF('Vessel List A'!IC82=14,14,IF('Vessel List A'!IC82=15,15,IF('Vessel List A'!IC82=16,16,0))))))))))))))))))</f>
        <v xml:space="preserve"> </v>
      </c>
      <c r="DY83" s="154"/>
      <c r="DZ83" s="158"/>
      <c r="EA83" s="390" t="str">
        <f t="shared" si="119"/>
        <v/>
      </c>
      <c r="EB83" s="158"/>
      <c r="EC83" s="137"/>
      <c r="ED83" s="388" t="str">
        <f t="shared" si="120"/>
        <v/>
      </c>
      <c r="EE83" s="157" t="str">
        <f>IF(VALUE(IF('Vessel List A'!IP82=1,1,IF('Vessel List A'!IP82=2,2,IF('Vessel List A'!IP82=3,3,IF('Vessel List A'!IP82=4,4,IF('Vessel List A'!IP82=5,5,IF('Vessel List A'!IP82=6,6,IF('Vessel List A'!IP82=7,7,IF('Vessel List A'!IP82=8,8,IF('Vessel List A'!IP82=9,9,IF('Vessel List A'!IP82=10,10,IF('Vessel List A'!IP82=11,11,IF('Vessel List A'!IP82=12,12,IF('Vessel List A'!IP82=13,13,IF('Vessel List A'!IP82=14,14,IF('Vessel List A'!IP82=15,15,IF('Vessel List A'!IP82=16,16,0)))))))))))))))))=0," ",VALUE(IF('Vessel List A'!IP82=1,1,IF('Vessel List A'!IP82=2,2,IF('Vessel List A'!IP82=3,3,IF('Vessel List A'!IP82=4,4,IF('Vessel List A'!IP82=5,5,IF('Vessel List A'!IP82=6,6,IF('Vessel List A'!IP82=7,7,IF('Vessel List A'!IP82=8,8,IF('Vessel List A'!IP82=9,9,IF('Vessel List A'!IP82=10,10,IF('Vessel List A'!IP82=11,11,IF('Vessel List A'!IP82=12,12,IF('Vessel List A'!IP82=13,13,IF('Vessel List A'!IP82=14,14,IF('Vessel List A'!IP82=15,15,IF('Vessel List A'!IP82=16,16,0))))))))))))))))))</f>
        <v xml:space="preserve"> </v>
      </c>
      <c r="EF83" s="154"/>
      <c r="EG83" s="158"/>
      <c r="EH83" s="390" t="str">
        <f t="shared" si="121"/>
        <v/>
      </c>
      <c r="EI83" s="158"/>
      <c r="EJ83" s="137"/>
      <c r="EK83" s="397" t="str">
        <f t="shared" si="122"/>
        <v/>
      </c>
      <c r="EL83" s="144"/>
      <c r="EM83" s="157" t="str">
        <f>IF(VALUE(IF('Vessel List B'!C82=1,1,IF('Vessel List B'!C82=2,2,IF('Vessel List B'!C82=3,3,IF('Vessel List B'!C82=4,4,IF('Vessel List B'!C82=5,5,IF('Vessel List B'!C82=6,6,IF('Vessel List B'!C82=7,7,IF('Vessel List B'!C82=8,8,IF('Vessel List B'!C82=9,9,IF('Vessel List B'!C82=10,10,IF('Vessel List B'!C82=11,11,IF('Vessel List B'!C82=12,12,IF('Vessel List B'!C82=13,13,IF('Vessel List B'!C82=14,14,IF('Vessel List B'!C82=15,15,IF('Vessel List B'!C82=16,16,0)))))))))))))))))=0," ",VALUE(IF('Vessel List B'!C82=1,1,IF('Vessel List B'!C82=2,2,IF('Vessel List B'!C82=3,3,IF('Vessel List B'!C82=4,4,IF('Vessel List B'!C82=5,5,IF('Vessel List B'!C82=6,6,IF('Vessel List B'!C82=7,7,IF('Vessel List B'!C82=8,8,IF('Vessel List B'!C82=9,9,IF('Vessel List B'!C82=10,10,IF('Vessel List B'!C82=11,11,IF('Vessel List B'!C82=12,12,IF('Vessel List B'!C82=13,13,IF('Vessel List B'!C82=14,14,IF('Vessel List B'!C82=15,15,IF('Vessel List B'!C82=16,16,0))))))))))))))))))</f>
        <v xml:space="preserve"> </v>
      </c>
      <c r="EN83" s="154"/>
      <c r="EO83" s="158"/>
      <c r="EP83" s="390" t="str">
        <f t="shared" si="123"/>
        <v/>
      </c>
      <c r="EQ83" s="158"/>
      <c r="ER83" s="137"/>
      <c r="ES83" s="388" t="str">
        <f t="shared" si="124"/>
        <v/>
      </c>
      <c r="ET83" s="157" t="str">
        <f>IF(VALUE(IF('Vessel List B'!P82=1,1,IF('Vessel List B'!P82=2,2,IF('Vessel List B'!P82=3,3,IF('Vessel List B'!P82=4,4,IF('Vessel List B'!P82=5,5,IF('Vessel List B'!P82=6,6,IF('Vessel List B'!P82=7,7,IF('Vessel List B'!P82=8,8,IF('Vessel List B'!P82=9,9,IF('Vessel List B'!P82=10,10,IF('Vessel List B'!P82=11,11,IF('Vessel List B'!P82=12,12,IF('Vessel List B'!P82=13,13,IF('Vessel List B'!P82=14,14,IF('Vessel List B'!P82=15,15,IF('Vessel List B'!P82=16,16,0)))))))))))))))))=0," ",VALUE(IF('Vessel List B'!P82=1,1,IF('Vessel List B'!P82=2,2,IF('Vessel List B'!P82=3,3,IF('Vessel List B'!P82=4,4,IF('Vessel List B'!P82=5,5,IF('Vessel List B'!P82=6,6,IF('Vessel List B'!P82=7,7,IF('Vessel List B'!P82=8,8,IF('Vessel List B'!P82=9,9,IF('Vessel List B'!P82=10,10,IF('Vessel List B'!P82=11,11,IF('Vessel List B'!P82=12,12,IF('Vessel List B'!P82=13,13,IF('Vessel List B'!P82=14,14,IF('Vessel List B'!P82=15,15,IF('Vessel List B'!P82=16,16,0))))))))))))))))))</f>
        <v xml:space="preserve"> </v>
      </c>
      <c r="EU83" s="154"/>
      <c r="EV83" s="158"/>
      <c r="EW83" s="390" t="str">
        <f t="shared" si="125"/>
        <v/>
      </c>
      <c r="EX83" s="158"/>
      <c r="EY83" s="137"/>
      <c r="EZ83" s="388" t="str">
        <f t="shared" si="126"/>
        <v/>
      </c>
      <c r="FA83" s="157" t="str">
        <f>IF(VALUE(IF('Vessel List B'!AC82=1,1,IF('Vessel List B'!AC82=2,2,IF('Vessel List B'!AC82=3,3,IF('Vessel List B'!AC82=4,4,IF('Vessel List B'!AC82=5,5,IF('Vessel List B'!AC82=6,6,IF('Vessel List B'!AC82=7,7,IF('Vessel List B'!AC82=8,8,IF('Vessel List B'!AC82=9,9,IF('Vessel List B'!AC82=10,10,IF('Vessel List B'!AC82=11,11,IF('Vessel List B'!AC82=12,12,IF('Vessel List B'!AC82=13,13,IF('Vessel List B'!AC82=14,14,IF('Vessel List B'!AC82=15,15,IF('Vessel List B'!AC82=16,16,0)))))))))))))))))=0," ",VALUE(IF('Vessel List B'!AC82=1,1,IF('Vessel List B'!AC82=2,2,IF('Vessel List B'!AC82=3,3,IF('Vessel List B'!AC82=4,4,IF('Vessel List B'!AC82=5,5,IF('Vessel List B'!AC82=6,6,IF('Vessel List B'!AC82=7,7,IF('Vessel List B'!AC82=8,8,IF('Vessel List B'!AC82=9,9,IF('Vessel List B'!AC82=10,10,IF('Vessel List B'!AC82=11,11,IF('Vessel List B'!AC82=12,12,IF('Vessel List B'!AC82=13,13,IF('Vessel List B'!AC82=14,14,IF('Vessel List B'!AC82=15,15,IF('Vessel List B'!AC82=16,16,0))))))))))))))))))</f>
        <v xml:space="preserve"> </v>
      </c>
      <c r="FB83" s="154"/>
      <c r="FC83" s="158"/>
      <c r="FD83" s="390" t="str">
        <f t="shared" si="127"/>
        <v/>
      </c>
      <c r="FE83" s="158"/>
      <c r="FF83" s="137"/>
      <c r="FG83" s="388" t="str">
        <f t="shared" si="128"/>
        <v/>
      </c>
      <c r="FH83" s="157" t="str">
        <f>IF(VALUE(IF('Vessel List B'!AP82=1,1,IF('Vessel List B'!AP82=2,2,IF('Vessel List B'!AP82=3,3,IF('Vessel List B'!AP82=4,4,IF('Vessel List B'!AP82=5,5,IF('Vessel List B'!AP82=6,6,IF('Vessel List B'!AP82=7,7,IF('Vessel List B'!AP82=8,8,IF('Vessel List B'!AP82=9,9,IF('Vessel List B'!AP82=10,10,IF('Vessel List B'!AP82=11,11,IF('Vessel List B'!AP82=12,12,IF('Vessel List B'!AP82=13,13,IF('Vessel List B'!AP82=14,14,IF('Vessel List B'!AP82=15,15,IF('Vessel List B'!AP82=16,16,0)))))))))))))))))=0," ",VALUE(IF('Vessel List B'!AP82=1,1,IF('Vessel List B'!AP82=2,2,IF('Vessel List B'!AP82=3,3,IF('Vessel List B'!AP82=4,4,IF('Vessel List B'!AP82=5,5,IF('Vessel List B'!AP82=6,6,IF('Vessel List B'!AP82=7,7,IF('Vessel List B'!AP82=8,8,IF('Vessel List B'!AP82=9,9,IF('Vessel List B'!AP82=10,10,IF('Vessel List B'!AP82=11,11,IF('Vessel List B'!AP82=12,12,IF('Vessel List B'!AP82=13,13,IF('Vessel List B'!AP82=14,14,IF('Vessel List B'!AP82=15,15,IF('Vessel List B'!AP82=16,16,0))))))))))))))))))</f>
        <v xml:space="preserve"> </v>
      </c>
      <c r="FI83" s="154"/>
      <c r="FJ83" s="158"/>
      <c r="FK83" s="390" t="str">
        <f t="shared" si="129"/>
        <v/>
      </c>
      <c r="FL83" s="158"/>
      <c r="FM83" s="137"/>
      <c r="FN83" s="388" t="str">
        <f t="shared" si="130"/>
        <v/>
      </c>
      <c r="FO83" s="157" t="str">
        <f>IF(VALUE(IF('Vessel List B'!BC82=1,1,IF('Vessel List B'!BC82=2,2,IF('Vessel List B'!BC82=3,3,IF('Vessel List B'!BC82=4,4,IF('Vessel List B'!BC82=5,5,IF('Vessel List B'!BC82=6,6,IF('Vessel List B'!BC82=7,7,IF('Vessel List B'!BC82=8,8,IF('Vessel List B'!BC82=9,9,IF('Vessel List B'!BC82=10,10,IF('Vessel List B'!BC82=11,11,IF('Vessel List B'!BC82=12,12,IF('Vessel List B'!BC82=13,13,IF('Vessel List B'!BC82=14,14,IF('Vessel List B'!BC82=15,15,IF('Vessel List B'!BC82=16,16,0)))))))))))))))))=0," ",VALUE(IF('Vessel List B'!BC82=1,1,IF('Vessel List B'!BC82=2,2,IF('Vessel List B'!BC82=3,3,IF('Vessel List B'!BC82=4,4,IF('Vessel List B'!BC82=5,5,IF('Vessel List B'!BC82=6,6,IF('Vessel List B'!BC82=7,7,IF('Vessel List B'!BC82=8,8,IF('Vessel List B'!BC82=9,9,IF('Vessel List B'!BC82=10,10,IF('Vessel List B'!BC82=11,11,IF('Vessel List B'!BC82=12,12,IF('Vessel List B'!BC82=13,13,IF('Vessel List B'!BC82=14,14,IF('Vessel List B'!BC82=15,15,IF('Vessel List B'!BC82=16,16,0))))))))))))))))))</f>
        <v xml:space="preserve"> </v>
      </c>
      <c r="FP83" s="154"/>
      <c r="FQ83" s="158"/>
      <c r="FR83" s="390" t="str">
        <f t="shared" si="131"/>
        <v/>
      </c>
      <c r="FS83" s="158"/>
      <c r="FT83" s="137"/>
      <c r="FU83" s="388" t="str">
        <f t="shared" si="132"/>
        <v/>
      </c>
      <c r="FV83" s="157" t="str">
        <f>IF(VALUE(IF('Vessel List B'!BP82=1,1,IF('Vessel List B'!BP82=2,2,IF('Vessel List B'!BP82=3,3,IF('Vessel List B'!BP82=4,4,IF('Vessel List B'!BP82=5,5,IF('Vessel List B'!BP82=6,6,IF('Vessel List B'!BP82=7,7,IF('Vessel List B'!BP82=8,8,IF('Vessel List B'!BP82=9,9,IF('Vessel List B'!BP82=10,10,IF('Vessel List B'!BP82=11,11,IF('Vessel List B'!BP82=12,12,IF('Vessel List B'!BP82=13,13,IF('Vessel List B'!BP82=14,14,IF('Vessel List B'!BP82=15,15,IF('Vessel List B'!BP82=16,16,0)))))))))))))))))=0," ",VALUE(IF('Vessel List B'!BP82=1,1,IF('Vessel List B'!BP82=2,2,IF('Vessel List B'!BP82=3,3,IF('Vessel List B'!BP82=4,4,IF('Vessel List B'!BP82=5,5,IF('Vessel List B'!BP82=6,6,IF('Vessel List B'!BP82=7,7,IF('Vessel List B'!BP82=8,8,IF('Vessel List B'!BP82=9,9,IF('Vessel List B'!BP82=10,10,IF('Vessel List B'!BP82=11,11,IF('Vessel List B'!BP82=12,12,IF('Vessel List B'!BP82=13,13,IF('Vessel List B'!BP82=14,14,IF('Vessel List B'!BP82=15,15,IF('Vessel List B'!BP82=16,16,0))))))))))))))))))</f>
        <v xml:space="preserve"> </v>
      </c>
      <c r="FW83" s="154"/>
      <c r="FX83" s="158"/>
      <c r="FY83" s="390" t="str">
        <f t="shared" si="133"/>
        <v/>
      </c>
      <c r="FZ83" s="158"/>
      <c r="GA83" s="137"/>
      <c r="GB83" s="388" t="str">
        <f t="shared" si="134"/>
        <v/>
      </c>
      <c r="GC83" s="157" t="str">
        <f>IF(VALUE(IF('Vessel List B'!CC82=1,1,IF('Vessel List B'!CC82=2,2,IF('Vessel List B'!CC82=3,3,IF('Vessel List B'!CC82=4,4,IF('Vessel List B'!CC82=5,5,IF('Vessel List B'!CC82=6,6,IF('Vessel List B'!CC82=7,7,IF('Vessel List B'!CC82=8,8,IF('Vessel List B'!CC82=9,9,IF('Vessel List B'!CC82=10,10,IF('Vessel List B'!CC82=11,11,IF('Vessel List B'!CC82=12,12,IF('Vessel List B'!CC82=13,13,IF('Vessel List B'!CC82=14,14,IF('Vessel List B'!CC82=15,15,IF('Vessel List B'!CC82=16,16,0)))))))))))))))))=0," ",VALUE(IF('Vessel List B'!CC82=1,1,IF('Vessel List B'!CC82=2,2,IF('Vessel List B'!CC82=3,3,IF('Vessel List B'!CC82=4,4,IF('Vessel List B'!CC82=5,5,IF('Vessel List B'!CC82=6,6,IF('Vessel List B'!CC82=7,7,IF('Vessel List B'!CC82=8,8,IF('Vessel List B'!CC82=9,9,IF('Vessel List B'!CC82=10,10,IF('Vessel List B'!CC82=11,11,IF('Vessel List B'!CC82=12,12,IF('Vessel List B'!CC82=13,13,IF('Vessel List B'!CC82=14,14,IF('Vessel List B'!CC82=15,15,IF('Vessel List B'!CC82=16,16,0))))))))))))))))))</f>
        <v xml:space="preserve"> </v>
      </c>
      <c r="GD83" s="154"/>
      <c r="GE83" s="158"/>
      <c r="GF83" s="390" t="str">
        <f t="shared" si="135"/>
        <v/>
      </c>
      <c r="GG83" s="158"/>
      <c r="GH83" s="137"/>
      <c r="GI83" s="388" t="str">
        <f t="shared" si="136"/>
        <v/>
      </c>
      <c r="GJ83" s="157" t="str">
        <f>IF(VALUE(IF('Vessel List B'!CP82=1,1,IF('Vessel List B'!CP82=2,2,IF('Vessel List B'!CP82=3,3,IF('Vessel List B'!CP82=4,4,IF('Vessel List B'!CP82=5,5,IF('Vessel List B'!CP82=6,6,IF('Vessel List B'!CP82=7,7,IF('Vessel List B'!CP82=8,8,IF('Vessel List B'!CP82=9,9,IF('Vessel List B'!CP82=10,10,IF('Vessel List B'!CP82=11,11,IF('Vessel List B'!CP82=12,12,IF('Vessel List B'!CP82=13,13,IF('Vessel List B'!CP82=14,14,IF('Vessel List B'!CP82=15,15,IF('Vessel List B'!CP82=16,16,0)))))))))))))))))=0," ",VALUE(IF('Vessel List B'!CP82=1,1,IF('Vessel List B'!CP82=2,2,IF('Vessel List B'!CP82=3,3,IF('Vessel List B'!CP82=4,4,IF('Vessel List B'!CP82=5,5,IF('Vessel List B'!CP82=6,6,IF('Vessel List B'!CP82=7,7,IF('Vessel List B'!CP82=8,8,IF('Vessel List B'!CP82=9,9,IF('Vessel List B'!CP82=10,10,IF('Vessel List B'!CP82=11,11,IF('Vessel List B'!CP82=12,12,IF('Vessel List B'!CP82=13,13,IF('Vessel List B'!CP82=14,14,IF('Vessel List B'!CP82=15,15,IF('Vessel List B'!CP82=16,16,0))))))))))))))))))</f>
        <v xml:space="preserve"> </v>
      </c>
      <c r="GK83" s="154"/>
      <c r="GL83" s="158"/>
      <c r="GM83" s="390" t="str">
        <f t="shared" si="137"/>
        <v/>
      </c>
      <c r="GN83" s="158"/>
      <c r="GO83" s="137"/>
      <c r="GP83" s="388" t="str">
        <f t="shared" si="138"/>
        <v/>
      </c>
      <c r="GQ83" s="157" t="str">
        <f>IF(VALUE(IF('Vessel List B'!DC82=1,1,IF('Vessel List B'!DC82=2,2,IF('Vessel List B'!DC82=3,3,IF('Vessel List B'!DC82=4,4,IF('Vessel List B'!DC82=5,5,IF('Vessel List B'!DC82=6,6,IF('Vessel List B'!DC82=7,7,IF('Vessel List B'!DC82=8,8,IF('Vessel List B'!DC82=9,9,IF('Vessel List B'!DC82=10,10,IF('Vessel List B'!DC82=11,11,IF('Vessel List B'!DC82=12,12,IF('Vessel List B'!DC82=13,13,IF('Vessel List B'!DC82=14,14,IF('Vessel List B'!DC82=15,15,IF('Vessel List B'!DC82=16,16,0)))))))))))))))))=0," ",VALUE(IF('Vessel List B'!DC82=1,1,IF('Vessel List B'!DC82=2,2,IF('Vessel List B'!DC82=3,3,IF('Vessel List B'!DC82=4,4,IF('Vessel List B'!DC82=5,5,IF('Vessel List B'!DC82=6,6,IF('Vessel List B'!DC82=7,7,IF('Vessel List B'!DC82=8,8,IF('Vessel List B'!DC82=9,9,IF('Vessel List B'!DC82=10,10,IF('Vessel List B'!DC82=11,11,IF('Vessel List B'!DC82=12,12,IF('Vessel List B'!DC82=13,13,IF('Vessel List B'!DC82=14,14,IF('Vessel List B'!DC82=15,15,IF('Vessel List B'!DC82=16,16,0))))))))))))))))))</f>
        <v xml:space="preserve"> </v>
      </c>
      <c r="GR83" s="154"/>
      <c r="GS83" s="158"/>
      <c r="GT83" s="390" t="str">
        <f t="shared" si="139"/>
        <v/>
      </c>
      <c r="GU83" s="158"/>
      <c r="GV83" s="137"/>
      <c r="GW83" s="388" t="str">
        <f t="shared" si="140"/>
        <v/>
      </c>
      <c r="GX83" s="157" t="str">
        <f>IF(VALUE(IF('Vessel List B'!DP82=1,1,IF('Vessel List B'!DP82=2,2,IF('Vessel List B'!DP82=3,3,IF('Vessel List B'!DP82=4,4,IF('Vessel List B'!DP82=5,5,IF('Vessel List B'!DP82=6,6,IF('Vessel List B'!DP82=7,7,IF('Vessel List B'!DP82=8,8,IF('Vessel List B'!DP82=9,9,IF('Vessel List B'!DP82=10,10,IF('Vessel List B'!DP82=11,11,IF('Vessel List B'!DP82=12,12,IF('Vessel List B'!DP82=13,13,IF('Vessel List B'!DP82=14,14,IF('Vessel List B'!DP82=15,15,IF('Vessel List B'!DP82=16,16,0)))))))))))))))))=0," ",VALUE(IF('Vessel List B'!DP82=1,1,IF('Vessel List B'!DP82=2,2,IF('Vessel List B'!DP82=3,3,IF('Vessel List B'!DP82=4,4,IF('Vessel List B'!DP82=5,5,IF('Vessel List B'!DP82=6,6,IF('Vessel List B'!DP82=7,7,IF('Vessel List B'!DP82=8,8,IF('Vessel List B'!DP82=9,9,IF('Vessel List B'!DP82=10,10,IF('Vessel List B'!DP82=11,11,IF('Vessel List B'!DP82=12,12,IF('Vessel List B'!DP82=13,13,IF('Vessel List B'!DP82=14,14,IF('Vessel List B'!DP82=15,15,IF('Vessel List B'!DP82=16,16,0))))))))))))))))))</f>
        <v xml:space="preserve"> </v>
      </c>
      <c r="GY83" s="154"/>
      <c r="GZ83" s="158"/>
      <c r="HA83" s="390" t="str">
        <f t="shared" si="141"/>
        <v/>
      </c>
      <c r="HB83" s="158"/>
      <c r="HC83" s="137"/>
      <c r="HD83" s="388" t="str">
        <f t="shared" si="142"/>
        <v/>
      </c>
      <c r="HE83" s="157" t="str">
        <f>IF(VALUE(IF('Vessel List B'!EC82=1,1,IF('Vessel List B'!EC82=2,2,IF('Vessel List B'!EC82=3,3,IF('Vessel List B'!EC82=4,4,IF('Vessel List B'!EC82=5,5,IF('Vessel List B'!EC82=6,6,IF('Vessel List B'!EC82=7,7,IF('Vessel List B'!EC82=8,8,IF('Vessel List B'!EC82=9,9,IF('Vessel List B'!EC82=10,10,IF('Vessel List B'!EC82=11,11,IF('Vessel List B'!EC82=12,12,IF('Vessel List B'!EC82=13,13,IF('Vessel List B'!EC82=14,14,IF('Vessel List B'!EC82=15,15,IF('Vessel List B'!EC82=16,16,0)))))))))))))))))=0," ",VALUE(IF('Vessel List B'!EC82=1,1,IF('Vessel List B'!EC82=2,2,IF('Vessel List B'!EC82=3,3,IF('Vessel List B'!EC82=4,4,IF('Vessel List B'!EC82=5,5,IF('Vessel List B'!EC82=6,6,IF('Vessel List B'!EC82=7,7,IF('Vessel List B'!EC82=8,8,IF('Vessel List B'!EC82=9,9,IF('Vessel List B'!EC82=10,10,IF('Vessel List B'!EC82=11,11,IF('Vessel List B'!EC82=12,12,IF('Vessel List B'!EC82=13,13,IF('Vessel List B'!EC82=14,14,IF('Vessel List B'!EC82=15,15,IF('Vessel List B'!EC82=16,16,0))))))))))))))))))</f>
        <v xml:space="preserve"> </v>
      </c>
      <c r="HF83" s="154"/>
      <c r="HG83" s="158"/>
      <c r="HH83" s="390" t="str">
        <f t="shared" si="143"/>
        <v/>
      </c>
      <c r="HI83" s="158"/>
      <c r="HJ83" s="137"/>
      <c r="HK83" s="388" t="str">
        <f t="shared" si="144"/>
        <v/>
      </c>
      <c r="HL83" s="157" t="str">
        <f>IF(VALUE(IF('Vessel List B'!EP82=1,1,IF('Vessel List B'!EP82=2,2,IF('Vessel List B'!EP82=3,3,IF('Vessel List B'!EP82=4,4,IF('Vessel List B'!EP82=5,5,IF('Vessel List B'!EP82=6,6,IF('Vessel List B'!EP82=7,7,IF('Vessel List B'!EP82=8,8,IF('Vessel List B'!EP82=9,9,IF('Vessel List B'!EP82=10,10,IF('Vessel List B'!EP82=11,11,IF('Vessel List B'!EP82=12,12,IF('Vessel List B'!EP82=13,13,IF('Vessel List B'!EP82=14,14,IF('Vessel List B'!EP82=15,15,IF('Vessel List B'!EP82=16,16,0)))))))))))))))))=0," ",VALUE(IF('Vessel List B'!EP82=1,1,IF('Vessel List B'!EP82=2,2,IF('Vessel List B'!EP82=3,3,IF('Vessel List B'!EP82=4,4,IF('Vessel List B'!EP82=5,5,IF('Vessel List B'!EP82=6,6,IF('Vessel List B'!EP82=7,7,IF('Vessel List B'!EP82=8,8,IF('Vessel List B'!EP82=9,9,IF('Vessel List B'!EP82=10,10,IF('Vessel List B'!EP82=11,11,IF('Vessel List B'!EP82=12,12,IF('Vessel List B'!EP82=13,13,IF('Vessel List B'!EP82=14,14,IF('Vessel List B'!EP82=15,15,IF('Vessel List B'!EP82=16,16,0))))))))))))))))))</f>
        <v xml:space="preserve"> </v>
      </c>
      <c r="HM83" s="154"/>
      <c r="HN83" s="158"/>
      <c r="HO83" s="390" t="str">
        <f t="shared" si="145"/>
        <v/>
      </c>
      <c r="HP83" s="158"/>
      <c r="HQ83" s="137"/>
      <c r="HR83" s="388" t="str">
        <f t="shared" si="146"/>
        <v/>
      </c>
      <c r="HS83" s="157" t="str">
        <f>IF(VALUE(IF('Vessel List B'!FC82=1,1,IF('Vessel List B'!FC82=2,2,IF('Vessel List B'!FC82=3,3,IF('Vessel List B'!FC82=4,4,IF('Vessel List B'!FC82=5,5,IF('Vessel List B'!FC82=6,6,IF('Vessel List B'!FC82=7,7,IF('Vessel List B'!FC82=8,8,IF('Vessel List B'!FC82=9,9,IF('Vessel List B'!FC82=10,10,IF('Vessel List B'!FC82=11,11,IF('Vessel List B'!FC82=12,12,IF('Vessel List B'!FC82=13,13,IF('Vessel List B'!FC82=14,14,IF('Vessel List B'!FC82=15,15,IF('Vessel List B'!FC82=16,16,0)))))))))))))))))=0," ",VALUE(IF('Vessel List B'!FC82=1,1,IF('Vessel List B'!FC82=2,2,IF('Vessel List B'!FC82=3,3,IF('Vessel List B'!FC82=4,4,IF('Vessel List B'!FC82=5,5,IF('Vessel List B'!FC82=6,6,IF('Vessel List B'!FC82=7,7,IF('Vessel List B'!FC82=8,8,IF('Vessel List B'!FC82=9,9,IF('Vessel List B'!FC82=10,10,IF('Vessel List B'!FC82=11,11,IF('Vessel List B'!FC82=12,12,IF('Vessel List B'!FC82=13,13,IF('Vessel List B'!FC82=14,14,IF('Vessel List B'!FC82=15,15,IF('Vessel List B'!FC82=16,16,0))))))))))))))))))</f>
        <v xml:space="preserve"> </v>
      </c>
      <c r="HT83" s="154"/>
      <c r="HU83" s="158"/>
      <c r="HV83" s="390" t="str">
        <f t="shared" si="147"/>
        <v/>
      </c>
      <c r="HW83" s="158"/>
      <c r="HX83" s="137"/>
      <c r="HY83" s="388" t="str">
        <f t="shared" si="148"/>
        <v/>
      </c>
      <c r="HZ83" s="157" t="str">
        <f>IF(VALUE(IF('Vessel List B'!FP82=1,1,IF('Vessel List B'!FP82=2,2,IF('Vessel List B'!FP82=3,3,IF('Vessel List B'!FP82=4,4,IF('Vessel List B'!FP82=5,5,IF('Vessel List B'!FP82=6,6,IF('Vessel List B'!FP82=7,7,IF('Vessel List B'!FP82=8,8,IF('Vessel List B'!FP82=9,9,IF('Vessel List B'!FP82=10,10,IF('Vessel List B'!FP82=11,11,IF('Vessel List B'!FP82=12,12,IF('Vessel List B'!FP82=13,13,IF('Vessel List B'!FP82=14,14,IF('Vessel List B'!FP82=15,15,IF('Vessel List B'!FP82=16,16,0)))))))))))))))))=0," ",VALUE(IF('Vessel List B'!FP82=1,1,IF('Vessel List B'!FP82=2,2,IF('Vessel List B'!FP82=3,3,IF('Vessel List B'!FP82=4,4,IF('Vessel List B'!FP82=5,5,IF('Vessel List B'!FP82=6,6,IF('Vessel List B'!FP82=7,7,IF('Vessel List B'!FP82=8,8,IF('Vessel List B'!FP82=9,9,IF('Vessel List B'!FP82=10,10,IF('Vessel List B'!FP82=11,11,IF('Vessel List B'!FP82=12,12,IF('Vessel List B'!FP82=13,13,IF('Vessel List B'!FP82=14,14,IF('Vessel List B'!FP82=15,15,IF('Vessel List B'!FP82=16,16,0))))))))))))))))))</f>
        <v xml:space="preserve"> </v>
      </c>
      <c r="IA83" s="154"/>
      <c r="IB83" s="158"/>
      <c r="IC83" s="390" t="str">
        <f t="shared" si="149"/>
        <v/>
      </c>
      <c r="ID83" s="158"/>
      <c r="IE83" s="137"/>
      <c r="IF83" s="388" t="str">
        <f t="shared" si="150"/>
        <v/>
      </c>
      <c r="IG83" s="157" t="str">
        <f>IF(VALUE(IF('Vessel List B'!GC82=1,1,IF('Vessel List B'!GC82=2,2,IF('Vessel List B'!GC82=3,3,IF('Vessel List B'!GC82=4,4,IF('Vessel List B'!GC82=5,5,IF('Vessel List B'!GC82=6,6,IF('Vessel List B'!GC82=7,7,IF('Vessel List B'!GC82=8,8,IF('Vessel List B'!GC82=9,9,IF('Vessel List B'!GC82=10,10,IF('Vessel List B'!GC82=11,11,IF('Vessel List B'!GC82=12,12,IF('Vessel List B'!GC82=13,13,IF('Vessel List B'!GC82=14,14,IF('Vessel List B'!GC82=15,15,IF('Vessel List B'!GC82=16,16,0)))))))))))))))))=0," ",VALUE(IF('Vessel List B'!GC82=1,1,IF('Vessel List B'!GC82=2,2,IF('Vessel List B'!GC82=3,3,IF('Vessel List B'!GC82=4,4,IF('Vessel List B'!GC82=5,5,IF('Vessel List B'!GC82=6,6,IF('Vessel List B'!GC82=7,7,IF('Vessel List B'!GC82=8,8,IF('Vessel List B'!GC82=9,9,IF('Vessel List B'!GC82=10,10,IF('Vessel List B'!GC82=11,11,IF('Vessel List B'!GC82=12,12,IF('Vessel List B'!GC82=13,13,IF('Vessel List B'!GC82=14,14,IF('Vessel List B'!GC82=15,15,IF('Vessel List B'!GC82=16,16,0))))))))))))))))))</f>
        <v xml:space="preserve"> </v>
      </c>
      <c r="IH83" s="154"/>
      <c r="II83" s="158"/>
      <c r="IJ83" s="390" t="str">
        <f t="shared" si="151"/>
        <v/>
      </c>
      <c r="IK83" s="158"/>
      <c r="IL83" s="137"/>
      <c r="IM83" s="388" t="str">
        <f t="shared" si="152"/>
        <v/>
      </c>
      <c r="IN83" s="157" t="str">
        <f>IF(VALUE(IF('Vessel List B'!GP82=1,1,IF('Vessel List B'!GP82=2,2,IF('Vessel List B'!GP82=3,3,IF('Vessel List B'!GP82=4,4,IF('Vessel List B'!GP82=5,5,IF('Vessel List B'!GP82=6,6,IF('Vessel List B'!GP82=7,7,IF('Vessel List B'!GP82=8,8,IF('Vessel List B'!GP82=9,9,IF('Vessel List B'!GP82=10,10,IF('Vessel List B'!GP82=11,11,IF('Vessel List B'!GP82=12,12,IF('Vessel List B'!GP82=13,13,IF('Vessel List B'!GP82=14,14,IF('Vessel List B'!GP82=15,15,IF('Vessel List B'!GP82=16,16,0)))))))))))))))))=0," ",VALUE(IF('Vessel List B'!GP82=1,1,IF('Vessel List B'!GP82=2,2,IF('Vessel List B'!GP82=3,3,IF('Vessel List B'!GP82=4,4,IF('Vessel List B'!GP82=5,5,IF('Vessel List B'!GP82=6,6,IF('Vessel List B'!GP82=7,7,IF('Vessel List B'!GP82=8,8,IF('Vessel List B'!GP82=9,9,IF('Vessel List B'!GP82=10,10,IF('Vessel List B'!GP82=11,11,IF('Vessel List B'!GP82=12,12,IF('Vessel List B'!GP82=13,13,IF('Vessel List B'!GP82=14,14,IF('Vessel List B'!GP82=15,15,IF('Vessel List B'!GP82=16,16,0))))))))))))))))))</f>
        <v xml:space="preserve"> </v>
      </c>
      <c r="IO83" s="154"/>
      <c r="IP83" s="158"/>
      <c r="IQ83" s="390" t="str">
        <f t="shared" si="153"/>
        <v/>
      </c>
      <c r="IR83" s="158"/>
      <c r="IS83" s="137"/>
      <c r="IT83" s="388" t="str">
        <f t="shared" si="154"/>
        <v/>
      </c>
      <c r="IU83" s="157" t="str">
        <f>IF(VALUE(IF('Vessel List B'!HC82=1,1,IF('Vessel List B'!HC82=2,2,IF('Vessel List B'!HC82=3,3,IF('Vessel List B'!HC82=4,4,IF('Vessel List B'!HC82=5,5,IF('Vessel List B'!HC82=6,6,IF('Vessel List B'!HC82=7,7,IF('Vessel List B'!HC82=8,8,IF('Vessel List B'!HC82=9,9,IF('Vessel List B'!HC82=10,10,IF('Vessel List B'!HC82=11,11,IF('Vessel List B'!HC82=12,12,IF('Vessel List B'!HC82=13,13,IF('Vessel List B'!HC82=14,14,IF('Vessel List B'!HC82=15,15,IF('Vessel List B'!HC82=16,16,0)))))))))))))))))=0," ",VALUE(IF('Vessel List B'!HC82=1,1,IF('Vessel List B'!HC82=2,2,IF('Vessel List B'!HC82=3,3,IF('Vessel List B'!HC82=4,4,IF('Vessel List B'!HC82=5,5,IF('Vessel List B'!HC82=6,6,IF('Vessel List B'!HC82=7,7,IF('Vessel List B'!HC82=8,8,IF('Vessel List B'!HC82=9,9,IF('Vessel List B'!HC82=10,10,IF('Vessel List B'!HC82=11,11,IF('Vessel List B'!HC82=12,12,IF('Vessel List B'!HC82=13,13,IF('Vessel List B'!HC82=14,14,IF('Vessel List B'!HC82=15,15,IF('Vessel List B'!HC82=16,16,0))))))))))))))))))</f>
        <v xml:space="preserve"> </v>
      </c>
      <c r="IV83" s="154"/>
      <c r="IW83" s="158"/>
      <c r="IX83" s="390" t="str">
        <f t="shared" si="155"/>
        <v/>
      </c>
      <c r="IY83" s="158"/>
      <c r="IZ83" s="137"/>
      <c r="JA83" s="388" t="str">
        <f t="shared" si="156"/>
        <v/>
      </c>
      <c r="JB83" s="157" t="str">
        <f>IF(VALUE(IF('Vessel List B'!HP82=1,1,IF('Vessel List B'!HP82=2,2,IF('Vessel List B'!HP82=3,3,IF('Vessel List B'!HP82=4,4,IF('Vessel List B'!HP82=5,5,IF('Vessel List B'!HP82=6,6,IF('Vessel List B'!HP82=7,7,IF('Vessel List B'!HP82=8,8,IF('Vessel List B'!HP82=9,9,IF('Vessel List B'!HP82=10,10,IF('Vessel List B'!HP82=11,11,IF('Vessel List B'!HP82=12,12,IF('Vessel List B'!HP82=13,13,IF('Vessel List B'!HP82=14,14,IF('Vessel List B'!HP82=15,15,IF('Vessel List B'!HP82=16,16,0)))))))))))))))))=0," ",VALUE(IF('Vessel List B'!HP82=1,1,IF('Vessel List B'!HP82=2,2,IF('Vessel List B'!HP82=3,3,IF('Vessel List B'!HP82=4,4,IF('Vessel List B'!HP82=5,5,IF('Vessel List B'!HP82=6,6,IF('Vessel List B'!HP82=7,7,IF('Vessel List B'!HP82=8,8,IF('Vessel List B'!HP82=9,9,IF('Vessel List B'!HP82=10,10,IF('Vessel List B'!HP82=11,11,IF('Vessel List B'!HP82=12,12,IF('Vessel List B'!HP82=13,13,IF('Vessel List B'!HP82=14,14,IF('Vessel List B'!HP82=15,15,IF('Vessel List B'!HP82=16,16,0))))))))))))))))))</f>
        <v xml:space="preserve"> </v>
      </c>
      <c r="JC83" s="154"/>
      <c r="JD83" s="158"/>
      <c r="JE83" s="390" t="str">
        <f t="shared" si="157"/>
        <v/>
      </c>
      <c r="JF83" s="158"/>
      <c r="JG83" s="137"/>
      <c r="JH83" s="388" t="str">
        <f t="shared" si="158"/>
        <v/>
      </c>
      <c r="JI83" s="157" t="str">
        <f>IF(VALUE(IF('Vessel List B'!IC82=1,1,IF('Vessel List B'!IC82=2,2,IF('Vessel List B'!IC82=3,3,IF('Vessel List B'!IC82=4,4,IF('Vessel List B'!IC82=5,5,IF('Vessel List B'!IC82=6,6,IF('Vessel List B'!IC82=7,7,IF('Vessel List B'!IC82=8,8,IF('Vessel List B'!IC82=9,9,IF('Vessel List B'!IC82=10,10,IF('Vessel List B'!IC82=11,11,IF('Vessel List B'!IC82=12,12,IF('Vessel List B'!IC82=13,13,IF('Vessel List B'!IC82=14,14,IF('Vessel List B'!IC82=15,15,IF('Vessel List B'!IC82=16,16,0)))))))))))))))))=0," ",VALUE(IF('Vessel List B'!IC82=1,1,IF('Vessel List B'!IC82=2,2,IF('Vessel List B'!IC82=3,3,IF('Vessel List B'!IC82=4,4,IF('Vessel List B'!IC82=5,5,IF('Vessel List B'!IC82=6,6,IF('Vessel List B'!IC82=7,7,IF('Vessel List B'!IC82=8,8,IF('Vessel List B'!IC82=9,9,IF('Vessel List B'!IC82=10,10,IF('Vessel List B'!IC82=11,11,IF('Vessel List B'!IC82=12,12,IF('Vessel List B'!IC82=13,13,IF('Vessel List B'!IC82=14,14,IF('Vessel List B'!IC82=15,15,IF('Vessel List B'!IC82=16,16,0))))))))))))))))))</f>
        <v xml:space="preserve"> </v>
      </c>
      <c r="JJ83" s="154"/>
      <c r="JK83" s="158"/>
      <c r="JL83" s="390" t="str">
        <f t="shared" si="159"/>
        <v/>
      </c>
      <c r="JM83" s="158"/>
      <c r="JN83" s="137"/>
      <c r="JO83" s="388" t="str">
        <f t="shared" si="160"/>
        <v/>
      </c>
      <c r="JP83" s="157" t="str">
        <f>IF(VALUE(IF('Vessel List B'!IP82=1,1,IF('Vessel List B'!IP82=2,2,IF('Vessel List B'!IP82=3,3,IF('Vessel List B'!IP82=4,4,IF('Vessel List B'!IP82=5,5,IF('Vessel List B'!IP82=6,6,IF('Vessel List B'!IP82=7,7,IF('Vessel List B'!IP82=8,8,IF('Vessel List B'!IP82=9,9,IF('Vessel List B'!IP82=10,10,IF('Vessel List B'!IP82=11,11,IF('Vessel List B'!IP82=12,12,IF('Vessel List B'!IP82=13,13,IF('Vessel List B'!IP82=14,14,IF('Vessel List B'!IP82=15,15,IF('Vessel List B'!IP82=16,16,0)))))))))))))))))=0," ",VALUE(IF('Vessel List B'!IP82=1,1,IF('Vessel List B'!IP82=2,2,IF('Vessel List B'!IP82=3,3,IF('Vessel List B'!IP82=4,4,IF('Vessel List B'!IP82=5,5,IF('Vessel List B'!IP82=6,6,IF('Vessel List B'!IP82=7,7,IF('Vessel List B'!IP82=8,8,IF('Vessel List B'!IP82=9,9,IF('Vessel List B'!IP82=10,10,IF('Vessel List B'!IP82=11,11,IF('Vessel List B'!IP82=12,12,IF('Vessel List B'!IP82=13,13,IF('Vessel List B'!IP82=14,14,IF('Vessel List B'!IP82=15,15,IF('Vessel List B'!IP82=16,16,0))))))))))))))))))</f>
        <v xml:space="preserve"> </v>
      </c>
      <c r="JQ83" s="154"/>
      <c r="JR83" s="158"/>
      <c r="JS83" s="390" t="str">
        <f t="shared" si="161"/>
        <v/>
      </c>
      <c r="JT83" s="158"/>
      <c r="JU83" s="137"/>
      <c r="JV83" s="397" t="str">
        <f t="shared" si="162"/>
        <v/>
      </c>
      <c r="JW83" s="403"/>
    </row>
    <row r="84" spans="1:283" ht="15" x14ac:dyDescent="0.25">
      <c r="A84" s="132">
        <f>'Vessel List A'!B83</f>
        <v>41658</v>
      </c>
      <c r="B84" s="157" t="str">
        <f>IF(VALUE(IF('Vessel List A'!C83=1,1,IF('Vessel List A'!C83=2,2,IF('Vessel List A'!C83=3,3,IF('Vessel List A'!C83=4,4,IF('Vessel List A'!C83=5,5,IF('Vessel List A'!C83=6,6,IF('Vessel List A'!C83=7,7,IF('Vessel List A'!C83=8,8,IF('Vessel List A'!C83=9,9,IF('Vessel List A'!C83=10,10,IF('Vessel List A'!C83=11,11,IF('Vessel List A'!C83=12,12,IF('Vessel List A'!C83=13,13,IF('Vessel List A'!C83=14,14,IF('Vessel List A'!C83=15,15,IF('Vessel List A'!C83=16,16,0)))))))))))))))))=0," ",VALUE(IF('Vessel List A'!C83=1,1,IF('Vessel List A'!C83=2,2,IF('Vessel List A'!C83=3,3,IF('Vessel List A'!C83=4,4,IF('Vessel List A'!C83=5,5,IF('Vessel List A'!C83=6,6,IF('Vessel List A'!C83=7,7,IF('Vessel List A'!C83=8,8,IF('Vessel List A'!C83=9,9,IF('Vessel List A'!C83=10,10,IF('Vessel List A'!C83=11,11,IF('Vessel List A'!C83=12,12,IF('Vessel List A'!C83=13,13,IF('Vessel List A'!C83=14,14,IF('Vessel List A'!C83=15,15,IF('Vessel List A'!C83=16,16,0))))))))))))))))))</f>
        <v xml:space="preserve"> </v>
      </c>
      <c r="C84" s="154"/>
      <c r="D84" s="158"/>
      <c r="E84" s="390" t="str">
        <f t="shared" si="83"/>
        <v/>
      </c>
      <c r="F84" s="158"/>
      <c r="G84" s="137"/>
      <c r="H84" s="388" t="str">
        <f t="shared" si="84"/>
        <v/>
      </c>
      <c r="I84" s="157" t="str">
        <f>IF(VALUE(IF('Vessel List A'!P83=1,1,IF('Vessel List A'!P83=2,2,IF('Vessel List A'!P83=3,3,IF('Vessel List A'!P83=4,4,IF('Vessel List A'!P83=5,5,IF('Vessel List A'!P83=6,6,IF('Vessel List A'!P83=7,7,IF('Vessel List A'!P83=8,8,IF('Vessel List A'!P83=9,9,IF('Vessel List A'!P83=10,10,IF('Vessel List A'!P83=11,11,IF('Vessel List A'!P83=12,12,IF('Vessel List A'!P83=13,13,IF('Vessel List A'!P83=14,14,IF('Vessel List A'!P83=15,15,IF('Vessel List A'!P83=16,16,0)))))))))))))))))=0," ",VALUE(IF('Vessel List A'!P83=1,1,IF('Vessel List A'!P83=2,2,IF('Vessel List A'!P83=3,3,IF('Vessel List A'!P83=4,4,IF('Vessel List A'!P83=5,5,IF('Vessel List A'!P83=6,6,IF('Vessel List A'!P83=7,7,IF('Vessel List A'!P83=8,8,IF('Vessel List A'!P83=9,9,IF('Vessel List A'!P83=10,10,IF('Vessel List A'!P83=11,11,IF('Vessel List A'!P83=12,12,IF('Vessel List A'!P83=13,13,IF('Vessel List A'!P83=14,14,IF('Vessel List A'!P83=15,15,IF('Vessel List A'!P83=16,16,0))))))))))))))))))</f>
        <v xml:space="preserve"> </v>
      </c>
      <c r="J84" s="154"/>
      <c r="K84" s="158"/>
      <c r="L84" s="390" t="str">
        <f t="shared" si="85"/>
        <v/>
      </c>
      <c r="M84" s="158"/>
      <c r="N84" s="137"/>
      <c r="O84" s="388" t="str">
        <f t="shared" si="86"/>
        <v/>
      </c>
      <c r="P84" s="157" t="str">
        <f>IF(VALUE(IF('Vessel List A'!AC83=1,1,IF('Vessel List A'!AC83=2,2,IF('Vessel List A'!AC83=3,3,IF('Vessel List A'!AC83=4,4,IF('Vessel List A'!AC83=5,5,IF('Vessel List A'!AC83=6,6,IF('Vessel List A'!AC83=7,7,IF('Vessel List A'!AC83=8,8,IF('Vessel List A'!AC83=9,9,IF('Vessel List A'!AC83=10,10,IF('Vessel List A'!AC83=11,11,IF('Vessel List A'!AC83=12,12,IF('Vessel List A'!AC83=13,13,IF('Vessel List A'!AC83=14,14,IF('Vessel List A'!AC83=15,15,IF('Vessel List A'!AC83=16,16,0)))))))))))))))))=0," ",VALUE(IF('Vessel List A'!AC83=1,1,IF('Vessel List A'!AC83=2,2,IF('Vessel List A'!AC83=3,3,IF('Vessel List A'!AC83=4,4,IF('Vessel List A'!AC83=5,5,IF('Vessel List A'!AC83=6,6,IF('Vessel List A'!AC83=7,7,IF('Vessel List A'!AC83=8,8,IF('Vessel List A'!AC83=9,9,IF('Vessel List A'!AC83=10,10,IF('Vessel List A'!AC83=11,11,IF('Vessel List A'!AC83=12,12,IF('Vessel List A'!AC83=13,13,IF('Vessel List A'!AC83=14,14,IF('Vessel List A'!AC83=15,15,IF('Vessel List A'!AC83=16,16,0))))))))))))))))))</f>
        <v xml:space="preserve"> </v>
      </c>
      <c r="Q84" s="154"/>
      <c r="R84" s="158"/>
      <c r="S84" s="390" t="str">
        <f t="shared" si="87"/>
        <v/>
      </c>
      <c r="T84" s="158"/>
      <c r="U84" s="137"/>
      <c r="V84" s="388" t="str">
        <f t="shared" si="88"/>
        <v/>
      </c>
      <c r="W84" s="157" t="str">
        <f>IF(VALUE(IF('Vessel List A'!AP83=1,1,IF('Vessel List A'!AP83=2,2,IF('Vessel List A'!AP83=3,3,IF('Vessel List A'!AP83=4,4,IF('Vessel List A'!AP83=5,5,IF('Vessel List A'!AP83=6,6,IF('Vessel List A'!AP83=7,7,IF('Vessel List A'!AP83=8,8,IF('Vessel List A'!AP83=9,9,IF('Vessel List A'!AP83=10,10,IF('Vessel List A'!AP83=11,11,IF('Vessel List A'!AP83=12,12,IF('Vessel List A'!AP83=13,13,IF('Vessel List A'!AP83=14,14,IF('Vessel List A'!AP83=15,15,IF('Vessel List A'!AP83=16,16,0)))))))))))))))))=0," ",VALUE(IF('Vessel List A'!AP83=1,1,IF('Vessel List A'!AP83=2,2,IF('Vessel List A'!AP83=3,3,IF('Vessel List A'!AP83=4,4,IF('Vessel List A'!AP83=5,5,IF('Vessel List A'!AP83=6,6,IF('Vessel List A'!AP83=7,7,IF('Vessel List A'!AP83=8,8,IF('Vessel List A'!AP83=9,9,IF('Vessel List A'!AP83=10,10,IF('Vessel List A'!AP83=11,11,IF('Vessel List A'!AP83=12,12,IF('Vessel List A'!AP83=13,13,IF('Vessel List A'!AP83=14,14,IF('Vessel List A'!AP83=15,15,IF('Vessel List A'!AP83=16,16,0))))))))))))))))))</f>
        <v xml:space="preserve"> </v>
      </c>
      <c r="X84" s="154"/>
      <c r="Y84" s="158"/>
      <c r="Z84" s="390" t="str">
        <f t="shared" si="89"/>
        <v/>
      </c>
      <c r="AA84" s="158"/>
      <c r="AB84" s="137"/>
      <c r="AC84" s="388" t="str">
        <f t="shared" si="90"/>
        <v/>
      </c>
      <c r="AD84" s="157" t="str">
        <f>IF(VALUE(IF('Vessel List A'!BC83=1,1,IF('Vessel List A'!BC83=2,2,IF('Vessel List A'!BC83=3,3,IF('Vessel List A'!BC83=4,4,IF('Vessel List A'!BC83=5,5,IF('Vessel List A'!BC83=6,6,IF('Vessel List A'!BC83=7,7,IF('Vessel List A'!BC83=8,8,IF('Vessel List A'!BC83=9,9,IF('Vessel List A'!BC83=10,10,IF('Vessel List A'!BC83=11,11,IF('Vessel List A'!BC83=12,12,IF('Vessel List A'!BC83=13,13,IF('Vessel List A'!BC83=14,14,IF('Vessel List A'!BC83=15,15,IF('Vessel List A'!BC83=16,16,0)))))))))))))))))=0," ",VALUE(IF('Vessel List A'!BC83=1,1,IF('Vessel List A'!BC83=2,2,IF('Vessel List A'!BC83=3,3,IF('Vessel List A'!BC83=4,4,IF('Vessel List A'!BC83=5,5,IF('Vessel List A'!BC83=6,6,IF('Vessel List A'!BC83=7,7,IF('Vessel List A'!BC83=8,8,IF('Vessel List A'!BC83=9,9,IF('Vessel List A'!BC83=10,10,IF('Vessel List A'!BC83=11,11,IF('Vessel List A'!BC83=12,12,IF('Vessel List A'!BC83=13,13,IF('Vessel List A'!BC83=14,14,IF('Vessel List A'!BC83=15,15,IF('Vessel List A'!BC83=16,16,0))))))))))))))))))</f>
        <v xml:space="preserve"> </v>
      </c>
      <c r="AE84" s="154"/>
      <c r="AF84" s="158"/>
      <c r="AG84" s="390" t="str">
        <f t="shared" si="91"/>
        <v/>
      </c>
      <c r="AH84" s="158"/>
      <c r="AI84" s="137"/>
      <c r="AJ84" s="388" t="str">
        <f t="shared" si="92"/>
        <v/>
      </c>
      <c r="AK84" s="157" t="str">
        <f>IF(VALUE(IF('Vessel List A'!BP83=1,1,IF('Vessel List A'!BP83=2,2,IF('Vessel List A'!BP83=3,3,IF('Vessel List A'!BP83=4,4,IF('Vessel List A'!BP83=5,5,IF('Vessel List A'!BP83=6,6,IF('Vessel List A'!BP83=7,7,IF('Vessel List A'!BP83=8,8,IF('Vessel List A'!BP83=9,9,IF('Vessel List A'!BP83=10,10,IF('Vessel List A'!BP83=11,11,IF('Vessel List A'!BP83=12,12,IF('Vessel List A'!BP83=13,13,IF('Vessel List A'!BP83=14,14,IF('Vessel List A'!BP83=15,15,IF('Vessel List A'!BP83=16,16,0)))))))))))))))))=0," ",VALUE(IF('Vessel List A'!BP83=1,1,IF('Vessel List A'!BP83=2,2,IF('Vessel List A'!BP83=3,3,IF('Vessel List A'!BP83=4,4,IF('Vessel List A'!BP83=5,5,IF('Vessel List A'!BP83=6,6,IF('Vessel List A'!BP83=7,7,IF('Vessel List A'!BP83=8,8,IF('Vessel List A'!BP83=9,9,IF('Vessel List A'!BP83=10,10,IF('Vessel List A'!BP83=11,11,IF('Vessel List A'!BP83=12,12,IF('Vessel List A'!BP83=13,13,IF('Vessel List A'!BP83=14,14,IF('Vessel List A'!BP83=15,15,IF('Vessel List A'!BP83=16,16,0))))))))))))))))))</f>
        <v xml:space="preserve"> </v>
      </c>
      <c r="AL84" s="154"/>
      <c r="AM84" s="158"/>
      <c r="AN84" s="390" t="str">
        <f t="shared" si="93"/>
        <v/>
      </c>
      <c r="AO84" s="158"/>
      <c r="AP84" s="137"/>
      <c r="AQ84" s="388" t="str">
        <f t="shared" si="94"/>
        <v/>
      </c>
      <c r="AR84" s="157" t="str">
        <f>IF(VALUE(IF('Vessel List A'!CC83=1,1,IF('Vessel List A'!CC83=2,2,IF('Vessel List A'!CC83=3,3,IF('Vessel List A'!CC83=4,4,IF('Vessel List A'!CC83=5,5,IF('Vessel List A'!CC83=6,6,IF('Vessel List A'!CC83=7,7,IF('Vessel List A'!CC83=8,8,IF('Vessel List A'!CC83=9,9,IF('Vessel List A'!CC83=10,10,IF('Vessel List A'!CC83=11,11,IF('Vessel List A'!CC83=12,12,IF('Vessel List A'!CC83=13,13,IF('Vessel List A'!CC83=14,14,IF('Vessel List A'!CC83=15,15,IF('Vessel List A'!CC83=16,16,0)))))))))))))))))=0," ",VALUE(IF('Vessel List A'!CC83=1,1,IF('Vessel List A'!CC83=2,2,IF('Vessel List A'!CC83=3,3,IF('Vessel List A'!CC83=4,4,IF('Vessel List A'!CC83=5,5,IF('Vessel List A'!CC83=6,6,IF('Vessel List A'!CC83=7,7,IF('Vessel List A'!CC83=8,8,IF('Vessel List A'!CC83=9,9,IF('Vessel List A'!CC83=10,10,IF('Vessel List A'!CC83=11,11,IF('Vessel List A'!CC83=12,12,IF('Vessel List A'!CC83=13,13,IF('Vessel List A'!CC83=14,14,IF('Vessel List A'!CC83=15,15,IF('Vessel List A'!CC83=16,16,0))))))))))))))))))</f>
        <v xml:space="preserve"> </v>
      </c>
      <c r="AS84" s="154"/>
      <c r="AT84" s="158"/>
      <c r="AU84" s="390" t="str">
        <f t="shared" si="95"/>
        <v/>
      </c>
      <c r="AV84" s="158"/>
      <c r="AW84" s="137"/>
      <c r="AX84" s="388" t="str">
        <f t="shared" si="96"/>
        <v/>
      </c>
      <c r="AY84" s="157" t="str">
        <f>IF(VALUE(IF('Vessel List A'!CP83=1,1,IF('Vessel List A'!CP83=2,2,IF('Vessel List A'!CP83=3,3,IF('Vessel List A'!CP83=4,4,IF('Vessel List A'!CP83=5,5,IF('Vessel List A'!CP83=6,6,IF('Vessel List A'!CP83=7,7,IF('Vessel List A'!CP83=8,8,IF('Vessel List A'!CP83=9,9,IF('Vessel List A'!CP83=10,10,IF('Vessel List A'!CP83=11,11,IF('Vessel List A'!CP83=12,12,IF('Vessel List A'!CP83=13,13,IF('Vessel List A'!CP83=14,14,IF('Vessel List A'!CP83=15,15,IF('Vessel List A'!CP83=16,16,0)))))))))))))))))=0," ",VALUE(IF('Vessel List A'!CP83=1,1,IF('Vessel List A'!CP83=2,2,IF('Vessel List A'!CP83=3,3,IF('Vessel List A'!CP83=4,4,IF('Vessel List A'!CP83=5,5,IF('Vessel List A'!CP83=6,6,IF('Vessel List A'!CP83=7,7,IF('Vessel List A'!CP83=8,8,IF('Vessel List A'!CP83=9,9,IF('Vessel List A'!CP83=10,10,IF('Vessel List A'!CP83=11,11,IF('Vessel List A'!CP83=12,12,IF('Vessel List A'!CP83=13,13,IF('Vessel List A'!CP83=14,14,IF('Vessel List A'!CP83=15,15,IF('Vessel List A'!CP83=16,16,0))))))))))))))))))</f>
        <v xml:space="preserve"> </v>
      </c>
      <c r="AZ84" s="154"/>
      <c r="BA84" s="158"/>
      <c r="BB84" s="390" t="str">
        <f t="shared" si="97"/>
        <v/>
      </c>
      <c r="BC84" s="158"/>
      <c r="BD84" s="137"/>
      <c r="BE84" s="388" t="str">
        <f t="shared" si="98"/>
        <v/>
      </c>
      <c r="BF84" s="157" t="str">
        <f>IF(VALUE(IF('Vessel List A'!DC83=1,1,IF('Vessel List A'!DC83=2,2,IF('Vessel List A'!DC83=3,3,IF('Vessel List A'!DC83=4,4,IF('Vessel List A'!DC83=5,5,IF('Vessel List A'!DC83=6,6,IF('Vessel List A'!DC83=7,7,IF('Vessel List A'!DC83=8,8,IF('Vessel List A'!DC83=9,9,IF('Vessel List A'!DC83=10,10,IF('Vessel List A'!DC83=11,11,IF('Vessel List A'!DC83=12,12,IF('Vessel List A'!DC83=13,13,IF('Vessel List A'!DC83=14,14,IF('Vessel List A'!DC83=15,15,IF('Vessel List A'!DC83=16,16,0)))))))))))))))))=0," ",VALUE(IF('Vessel List A'!DC83=1,1,IF('Vessel List A'!DC83=2,2,IF('Vessel List A'!DC83=3,3,IF('Vessel List A'!DC83=4,4,IF('Vessel List A'!DC83=5,5,IF('Vessel List A'!DC83=6,6,IF('Vessel List A'!DC83=7,7,IF('Vessel List A'!DC83=8,8,IF('Vessel List A'!DC83=9,9,IF('Vessel List A'!DC83=10,10,IF('Vessel List A'!DC83=11,11,IF('Vessel List A'!DC83=12,12,IF('Vessel List A'!DC83=13,13,IF('Vessel List A'!DC83=14,14,IF('Vessel List A'!DC83=15,15,IF('Vessel List A'!DC83=16,16,0))))))))))))))))))</f>
        <v xml:space="preserve"> </v>
      </c>
      <c r="BG84" s="154"/>
      <c r="BH84" s="158"/>
      <c r="BI84" s="390" t="str">
        <f t="shared" si="99"/>
        <v/>
      </c>
      <c r="BJ84" s="158"/>
      <c r="BK84" s="137"/>
      <c r="BL84" s="388" t="str">
        <f t="shared" si="100"/>
        <v/>
      </c>
      <c r="BM84" s="157" t="str">
        <f>IF(VALUE(IF('Vessel List A'!DP83=1,1,IF('Vessel List A'!DP83=2,2,IF('Vessel List A'!DP83=3,3,IF('Vessel List A'!DP83=4,4,IF('Vessel List A'!DP83=5,5,IF('Vessel List A'!DP83=6,6,IF('Vessel List A'!DP83=7,7,IF('Vessel List A'!DP83=8,8,IF('Vessel List A'!DP83=9,9,IF('Vessel List A'!DP83=10,10,IF('Vessel List A'!DP83=11,11,IF('Vessel List A'!DP83=12,12,IF('Vessel List A'!DP83=13,13,IF('Vessel List A'!DP83=14,14,IF('Vessel List A'!DP83=15,15,IF('Vessel List A'!DP83=16,16,0)))))))))))))))))=0," ",VALUE(IF('Vessel List A'!DP83=1,1,IF('Vessel List A'!DP83=2,2,IF('Vessel List A'!DP83=3,3,IF('Vessel List A'!DP83=4,4,IF('Vessel List A'!DP83=5,5,IF('Vessel List A'!DP83=6,6,IF('Vessel List A'!DP83=7,7,IF('Vessel List A'!DP83=8,8,IF('Vessel List A'!DP83=9,9,IF('Vessel List A'!DP83=10,10,IF('Vessel List A'!DP83=11,11,IF('Vessel List A'!DP83=12,12,IF('Vessel List A'!DP83=13,13,IF('Vessel List A'!DP83=14,14,IF('Vessel List A'!DP83=15,15,IF('Vessel List A'!DP83=16,16,0))))))))))))))))))</f>
        <v xml:space="preserve"> </v>
      </c>
      <c r="BN84" s="154"/>
      <c r="BO84" s="158"/>
      <c r="BP84" s="390" t="str">
        <f t="shared" si="101"/>
        <v/>
      </c>
      <c r="BQ84" s="158"/>
      <c r="BR84" s="137"/>
      <c r="BS84" s="388" t="str">
        <f t="shared" si="102"/>
        <v/>
      </c>
      <c r="BT84" s="157" t="str">
        <f>IF(VALUE(IF('Vessel List A'!EC83=1,1,IF('Vessel List A'!EC83=2,2,IF('Vessel List A'!EC83=3,3,IF('Vessel List A'!EC83=4,4,IF('Vessel List A'!EC83=5,5,IF('Vessel List A'!EC83=6,6,IF('Vessel List A'!EC83=7,7,IF('Vessel List A'!EC83=8,8,IF('Vessel List A'!EC83=9,9,IF('Vessel List A'!EC83=10,10,IF('Vessel List A'!EC83=11,11,IF('Vessel List A'!EC83=12,12,IF('Vessel List A'!EC83=13,13,IF('Vessel List A'!EC83=14,14,IF('Vessel List A'!EC83=15,15,IF('Vessel List A'!EC83=16,16,0)))))))))))))))))=0," ",VALUE(IF('Vessel List A'!EC83=1,1,IF('Vessel List A'!EC83=2,2,IF('Vessel List A'!EC83=3,3,IF('Vessel List A'!EC83=4,4,IF('Vessel List A'!EC83=5,5,IF('Vessel List A'!EC83=6,6,IF('Vessel List A'!EC83=7,7,IF('Vessel List A'!EC83=8,8,IF('Vessel List A'!EC83=9,9,IF('Vessel List A'!EC83=10,10,IF('Vessel List A'!EC83=11,11,IF('Vessel List A'!EC83=12,12,IF('Vessel List A'!EC83=13,13,IF('Vessel List A'!EC83=14,14,IF('Vessel List A'!EC83=15,15,IF('Vessel List A'!EC83=16,16,0))))))))))))))))))</f>
        <v xml:space="preserve"> </v>
      </c>
      <c r="BU84" s="154"/>
      <c r="BV84" s="158"/>
      <c r="BW84" s="390" t="str">
        <f t="shared" si="103"/>
        <v/>
      </c>
      <c r="BX84" s="158"/>
      <c r="BY84" s="137"/>
      <c r="BZ84" s="388" t="str">
        <f t="shared" si="104"/>
        <v/>
      </c>
      <c r="CA84" s="157" t="str">
        <f>IF(VALUE(IF('Vessel List A'!EP83=1,1,IF('Vessel List A'!EP83=2,2,IF('Vessel List A'!EP83=3,3,IF('Vessel List A'!EP83=4,4,IF('Vessel List A'!EP83=5,5,IF('Vessel List A'!EP83=6,6,IF('Vessel List A'!EP83=7,7,IF('Vessel List A'!EP83=8,8,IF('Vessel List A'!EP83=9,9,IF('Vessel List A'!EP83=10,10,IF('Vessel List A'!EP83=11,11,IF('Vessel List A'!EP83=12,12,IF('Vessel List A'!EP83=13,13,IF('Vessel List A'!EP83=14,14,IF('Vessel List A'!EP83=15,15,IF('Vessel List A'!EP83=16,16,0)))))))))))))))))=0," ",VALUE(IF('Vessel List A'!EP83=1,1,IF('Vessel List A'!EP83=2,2,IF('Vessel List A'!EP83=3,3,IF('Vessel List A'!EP83=4,4,IF('Vessel List A'!EP83=5,5,IF('Vessel List A'!EP83=6,6,IF('Vessel List A'!EP83=7,7,IF('Vessel List A'!EP83=8,8,IF('Vessel List A'!EP83=9,9,IF('Vessel List A'!EP83=10,10,IF('Vessel List A'!EP83=11,11,IF('Vessel List A'!EP83=12,12,IF('Vessel List A'!EP83=13,13,IF('Vessel List A'!EP83=14,14,IF('Vessel List A'!EP83=15,15,IF('Vessel List A'!EP83=16,16,0))))))))))))))))))</f>
        <v xml:space="preserve"> </v>
      </c>
      <c r="CB84" s="154"/>
      <c r="CC84" s="158"/>
      <c r="CD84" s="390" t="str">
        <f t="shared" si="105"/>
        <v/>
      </c>
      <c r="CE84" s="158"/>
      <c r="CF84" s="137"/>
      <c r="CG84" s="388" t="str">
        <f t="shared" si="106"/>
        <v/>
      </c>
      <c r="CH84" s="157" t="str">
        <f>IF(VALUE(IF('Vessel List A'!FC83=1,1,IF('Vessel List A'!FC83=2,2,IF('Vessel List A'!FC83=3,3,IF('Vessel List A'!FC83=4,4,IF('Vessel List A'!FC83=5,5,IF('Vessel List A'!FC83=6,6,IF('Vessel List A'!FC83=7,7,IF('Vessel List A'!FC83=8,8,IF('Vessel List A'!FC83=9,9,IF('Vessel List A'!FC83=10,10,IF('Vessel List A'!FC83=11,11,IF('Vessel List A'!FC83=12,12,IF('Vessel List A'!FC83=13,13,IF('Vessel List A'!FC83=14,14,IF('Vessel List A'!FC83=15,15,IF('Vessel List A'!FC83=16,16,0)))))))))))))))))=0," ",VALUE(IF('Vessel List A'!FC83=1,1,IF('Vessel List A'!FC83=2,2,IF('Vessel List A'!FC83=3,3,IF('Vessel List A'!FC83=4,4,IF('Vessel List A'!FC83=5,5,IF('Vessel List A'!FC83=6,6,IF('Vessel List A'!FC83=7,7,IF('Vessel List A'!FC83=8,8,IF('Vessel List A'!FC83=9,9,IF('Vessel List A'!FC83=10,10,IF('Vessel List A'!FC83=11,11,IF('Vessel List A'!FC83=12,12,IF('Vessel List A'!FC83=13,13,IF('Vessel List A'!FC83=14,14,IF('Vessel List A'!FC83=15,15,IF('Vessel List A'!FC83=16,16,0))))))))))))))))))</f>
        <v xml:space="preserve"> </v>
      </c>
      <c r="CI84" s="154"/>
      <c r="CJ84" s="158"/>
      <c r="CK84" s="390" t="str">
        <f t="shared" si="107"/>
        <v/>
      </c>
      <c r="CL84" s="158"/>
      <c r="CM84" s="137"/>
      <c r="CN84" s="388" t="str">
        <f t="shared" si="108"/>
        <v/>
      </c>
      <c r="CO84" s="157" t="str">
        <f>IF(VALUE(IF('Vessel List A'!FP83=1,1,IF('Vessel List A'!FP83=2,2,IF('Vessel List A'!FP83=3,3,IF('Vessel List A'!FP83=4,4,IF('Vessel List A'!FP83=5,5,IF('Vessel List A'!FP83=6,6,IF('Vessel List A'!FP83=7,7,IF('Vessel List A'!FP83=8,8,IF('Vessel List A'!FP83=9,9,IF('Vessel List A'!FP83=10,10,IF('Vessel List A'!FP83=11,11,IF('Vessel List A'!FP83=12,12,IF('Vessel List A'!FP83=13,13,IF('Vessel List A'!FP83=14,14,IF('Vessel List A'!FP83=15,15,IF('Vessel List A'!FP83=16,16,0)))))))))))))))))=0," ",VALUE(IF('Vessel List A'!FP83=1,1,IF('Vessel List A'!FP83=2,2,IF('Vessel List A'!FP83=3,3,IF('Vessel List A'!FP83=4,4,IF('Vessel List A'!FP83=5,5,IF('Vessel List A'!FP83=6,6,IF('Vessel List A'!FP83=7,7,IF('Vessel List A'!FP83=8,8,IF('Vessel List A'!FP83=9,9,IF('Vessel List A'!FP83=10,10,IF('Vessel List A'!FP83=11,11,IF('Vessel List A'!FP83=12,12,IF('Vessel List A'!FP83=13,13,IF('Vessel List A'!FP83=14,14,IF('Vessel List A'!FP83=15,15,IF('Vessel List A'!FP83=16,16,0))))))))))))))))))</f>
        <v xml:space="preserve"> </v>
      </c>
      <c r="CP84" s="154"/>
      <c r="CQ84" s="158"/>
      <c r="CR84" s="390" t="str">
        <f t="shared" si="109"/>
        <v/>
      </c>
      <c r="CS84" s="158"/>
      <c r="CT84" s="137"/>
      <c r="CU84" s="388" t="str">
        <f t="shared" si="110"/>
        <v/>
      </c>
      <c r="CV84" s="157" t="str">
        <f>IF(VALUE(IF('Vessel List A'!GC83=1,1,IF('Vessel List A'!GC83=2,2,IF('Vessel List A'!GC83=3,3,IF('Vessel List A'!GC83=4,4,IF('Vessel List A'!GC83=5,5,IF('Vessel List A'!GC83=6,6,IF('Vessel List A'!GC83=7,7,IF('Vessel List A'!GC83=8,8,IF('Vessel List A'!GC83=9,9,IF('Vessel List A'!GC83=10,10,IF('Vessel List A'!GC83=11,11,IF('Vessel List A'!GC83=12,12,IF('Vessel List A'!GC83=13,13,IF('Vessel List A'!GC83=14,14,IF('Vessel List A'!GC83=15,15,IF('Vessel List A'!GC83=16,16,0)))))))))))))))))=0," ",VALUE(IF('Vessel List A'!GC83=1,1,IF('Vessel List A'!GC83=2,2,IF('Vessel List A'!GC83=3,3,IF('Vessel List A'!GC83=4,4,IF('Vessel List A'!GC83=5,5,IF('Vessel List A'!GC83=6,6,IF('Vessel List A'!GC83=7,7,IF('Vessel List A'!GC83=8,8,IF('Vessel List A'!GC83=9,9,IF('Vessel List A'!GC83=10,10,IF('Vessel List A'!GC83=11,11,IF('Vessel List A'!GC83=12,12,IF('Vessel List A'!GC83=13,13,IF('Vessel List A'!GC83=14,14,IF('Vessel List A'!GC83=15,15,IF('Vessel List A'!GC83=16,16,0))))))))))))))))))</f>
        <v xml:space="preserve"> </v>
      </c>
      <c r="CW84" s="154"/>
      <c r="CX84" s="158"/>
      <c r="CY84" s="390" t="str">
        <f t="shared" si="111"/>
        <v/>
      </c>
      <c r="CZ84" s="158"/>
      <c r="DA84" s="137"/>
      <c r="DB84" s="388" t="str">
        <f t="shared" si="112"/>
        <v/>
      </c>
      <c r="DC84" s="157" t="str">
        <f>IF(VALUE(IF('Vessel List A'!GP83=1,1,IF('Vessel List A'!GP83=2,2,IF('Vessel List A'!GP83=3,3,IF('Vessel List A'!GP83=4,4,IF('Vessel List A'!GP83=5,5,IF('Vessel List A'!GP83=6,6,IF('Vessel List A'!GP83=7,7,IF('Vessel List A'!GP83=8,8,IF('Vessel List A'!GP83=9,9,IF('Vessel List A'!GP83=10,10,IF('Vessel List A'!GP83=11,11,IF('Vessel List A'!GP83=12,12,IF('Vessel List A'!GP83=13,13,IF('Vessel List A'!GP83=14,14,IF('Vessel List A'!GP83=15,15,IF('Vessel List A'!GP83=16,16,0)))))))))))))))))=0," ",VALUE(IF('Vessel List A'!GP83=1,1,IF('Vessel List A'!GP83=2,2,IF('Vessel List A'!GP83=3,3,IF('Vessel List A'!GP83=4,4,IF('Vessel List A'!GP83=5,5,IF('Vessel List A'!GP83=6,6,IF('Vessel List A'!GP83=7,7,IF('Vessel List A'!GP83=8,8,IF('Vessel List A'!GP83=9,9,IF('Vessel List A'!GP83=10,10,IF('Vessel List A'!GP83=11,11,IF('Vessel List A'!GP83=12,12,IF('Vessel List A'!GP83=13,13,IF('Vessel List A'!GP83=14,14,IF('Vessel List A'!GP83=15,15,IF('Vessel List A'!GP83=16,16,0))))))))))))))))))</f>
        <v xml:space="preserve"> </v>
      </c>
      <c r="DD84" s="154"/>
      <c r="DE84" s="158"/>
      <c r="DF84" s="390" t="str">
        <f t="shared" si="113"/>
        <v/>
      </c>
      <c r="DG84" s="158"/>
      <c r="DH84" s="137"/>
      <c r="DI84" s="388" t="str">
        <f t="shared" si="114"/>
        <v/>
      </c>
      <c r="DJ84" s="157" t="str">
        <f>IF(VALUE(IF('Vessel List A'!HC83=1,1,IF('Vessel List A'!HC83=2,2,IF('Vessel List A'!HC83=3,3,IF('Vessel List A'!HC83=4,4,IF('Vessel List A'!HC83=5,5,IF('Vessel List A'!HC83=6,6,IF('Vessel List A'!HC83=7,7,IF('Vessel List A'!HC83=8,8,IF('Vessel List A'!HC83=9,9,IF('Vessel List A'!HC83=10,10,IF('Vessel List A'!HC83=11,11,IF('Vessel List A'!HC83=12,12,IF('Vessel List A'!HC83=13,13,IF('Vessel List A'!HC83=14,14,IF('Vessel List A'!HC83=15,15,IF('Vessel List A'!HC83=16,16,0)))))))))))))))))=0," ",VALUE(IF('Vessel List A'!HC83=1,1,IF('Vessel List A'!HC83=2,2,IF('Vessel List A'!HC83=3,3,IF('Vessel List A'!HC83=4,4,IF('Vessel List A'!HC83=5,5,IF('Vessel List A'!HC83=6,6,IF('Vessel List A'!HC83=7,7,IF('Vessel List A'!HC83=8,8,IF('Vessel List A'!HC83=9,9,IF('Vessel List A'!HC83=10,10,IF('Vessel List A'!HC83=11,11,IF('Vessel List A'!HC83=12,12,IF('Vessel List A'!HC83=13,13,IF('Vessel List A'!HC83=14,14,IF('Vessel List A'!HC83=15,15,IF('Vessel List A'!HC83=16,16,0))))))))))))))))))</f>
        <v xml:space="preserve"> </v>
      </c>
      <c r="DK84" s="154"/>
      <c r="DL84" s="158"/>
      <c r="DM84" s="390" t="str">
        <f t="shared" si="115"/>
        <v/>
      </c>
      <c r="DN84" s="158"/>
      <c r="DO84" s="137"/>
      <c r="DP84" s="388" t="str">
        <f t="shared" si="116"/>
        <v/>
      </c>
      <c r="DQ84" s="157" t="str">
        <f>IF(VALUE(IF('Vessel List A'!HP83=1,1,IF('Vessel List A'!HP83=2,2,IF('Vessel List A'!HP83=3,3,IF('Vessel List A'!HP83=4,4,IF('Vessel List A'!HP83=5,5,IF('Vessel List A'!HP83=6,6,IF('Vessel List A'!HP83=7,7,IF('Vessel List A'!HP83=8,8,IF('Vessel List A'!HP83=9,9,IF('Vessel List A'!HP83=10,10,IF('Vessel List A'!HP83=11,11,IF('Vessel List A'!HP83=12,12,IF('Vessel List A'!HP83=13,13,IF('Vessel List A'!HP83=14,14,IF('Vessel List A'!HP83=15,15,IF('Vessel List A'!HP83=16,16,0)))))))))))))))))=0," ",VALUE(IF('Vessel List A'!HP83=1,1,IF('Vessel List A'!HP83=2,2,IF('Vessel List A'!HP83=3,3,IF('Vessel List A'!HP83=4,4,IF('Vessel List A'!HP83=5,5,IF('Vessel List A'!HP83=6,6,IF('Vessel List A'!HP83=7,7,IF('Vessel List A'!HP83=8,8,IF('Vessel List A'!HP83=9,9,IF('Vessel List A'!HP83=10,10,IF('Vessel List A'!HP83=11,11,IF('Vessel List A'!HP83=12,12,IF('Vessel List A'!HP83=13,13,IF('Vessel List A'!HP83=14,14,IF('Vessel List A'!HP83=15,15,IF('Vessel List A'!HP83=16,16,0))))))))))))))))))</f>
        <v xml:space="preserve"> </v>
      </c>
      <c r="DR84" s="154"/>
      <c r="DS84" s="158"/>
      <c r="DT84" s="390" t="str">
        <f t="shared" si="117"/>
        <v/>
      </c>
      <c r="DU84" s="158"/>
      <c r="DV84" s="137"/>
      <c r="DW84" s="388" t="str">
        <f t="shared" si="118"/>
        <v/>
      </c>
      <c r="DX84" s="157" t="str">
        <f>IF(VALUE(IF('Vessel List A'!IC83=1,1,IF('Vessel List A'!IC83=2,2,IF('Vessel List A'!IC83=3,3,IF('Vessel List A'!IC83=4,4,IF('Vessel List A'!IC83=5,5,IF('Vessel List A'!IC83=6,6,IF('Vessel List A'!IC83=7,7,IF('Vessel List A'!IC83=8,8,IF('Vessel List A'!IC83=9,9,IF('Vessel List A'!IC83=10,10,IF('Vessel List A'!IC83=11,11,IF('Vessel List A'!IC83=12,12,IF('Vessel List A'!IC83=13,13,IF('Vessel List A'!IC83=14,14,IF('Vessel List A'!IC83=15,15,IF('Vessel List A'!IC83=16,16,0)))))))))))))))))=0," ",VALUE(IF('Vessel List A'!IC83=1,1,IF('Vessel List A'!IC83=2,2,IF('Vessel List A'!IC83=3,3,IF('Vessel List A'!IC83=4,4,IF('Vessel List A'!IC83=5,5,IF('Vessel List A'!IC83=6,6,IF('Vessel List A'!IC83=7,7,IF('Vessel List A'!IC83=8,8,IF('Vessel List A'!IC83=9,9,IF('Vessel List A'!IC83=10,10,IF('Vessel List A'!IC83=11,11,IF('Vessel List A'!IC83=12,12,IF('Vessel List A'!IC83=13,13,IF('Vessel List A'!IC83=14,14,IF('Vessel List A'!IC83=15,15,IF('Vessel List A'!IC83=16,16,0))))))))))))))))))</f>
        <v xml:space="preserve"> </v>
      </c>
      <c r="DY84" s="154"/>
      <c r="DZ84" s="158"/>
      <c r="EA84" s="390" t="str">
        <f t="shared" si="119"/>
        <v/>
      </c>
      <c r="EB84" s="158"/>
      <c r="EC84" s="137"/>
      <c r="ED84" s="388" t="str">
        <f t="shared" si="120"/>
        <v/>
      </c>
      <c r="EE84" s="157" t="str">
        <f>IF(VALUE(IF('Vessel List A'!IP83=1,1,IF('Vessel List A'!IP83=2,2,IF('Vessel List A'!IP83=3,3,IF('Vessel List A'!IP83=4,4,IF('Vessel List A'!IP83=5,5,IF('Vessel List A'!IP83=6,6,IF('Vessel List A'!IP83=7,7,IF('Vessel List A'!IP83=8,8,IF('Vessel List A'!IP83=9,9,IF('Vessel List A'!IP83=10,10,IF('Vessel List A'!IP83=11,11,IF('Vessel List A'!IP83=12,12,IF('Vessel List A'!IP83=13,13,IF('Vessel List A'!IP83=14,14,IF('Vessel List A'!IP83=15,15,IF('Vessel List A'!IP83=16,16,0)))))))))))))))))=0," ",VALUE(IF('Vessel List A'!IP83=1,1,IF('Vessel List A'!IP83=2,2,IF('Vessel List A'!IP83=3,3,IF('Vessel List A'!IP83=4,4,IF('Vessel List A'!IP83=5,5,IF('Vessel List A'!IP83=6,6,IF('Vessel List A'!IP83=7,7,IF('Vessel List A'!IP83=8,8,IF('Vessel List A'!IP83=9,9,IF('Vessel List A'!IP83=10,10,IF('Vessel List A'!IP83=11,11,IF('Vessel List A'!IP83=12,12,IF('Vessel List A'!IP83=13,13,IF('Vessel List A'!IP83=14,14,IF('Vessel List A'!IP83=15,15,IF('Vessel List A'!IP83=16,16,0))))))))))))))))))</f>
        <v xml:space="preserve"> </v>
      </c>
      <c r="EF84" s="154"/>
      <c r="EG84" s="158"/>
      <c r="EH84" s="390" t="str">
        <f t="shared" si="121"/>
        <v/>
      </c>
      <c r="EI84" s="158"/>
      <c r="EJ84" s="137"/>
      <c r="EK84" s="397" t="str">
        <f t="shared" si="122"/>
        <v/>
      </c>
      <c r="EL84" s="144"/>
      <c r="EM84" s="157" t="str">
        <f>IF(VALUE(IF('Vessel List B'!C83=1,1,IF('Vessel List B'!C83=2,2,IF('Vessel List B'!C83=3,3,IF('Vessel List B'!C83=4,4,IF('Vessel List B'!C83=5,5,IF('Vessel List B'!C83=6,6,IF('Vessel List B'!C83=7,7,IF('Vessel List B'!C83=8,8,IF('Vessel List B'!C83=9,9,IF('Vessel List B'!C83=10,10,IF('Vessel List B'!C83=11,11,IF('Vessel List B'!C83=12,12,IF('Vessel List B'!C83=13,13,IF('Vessel List B'!C83=14,14,IF('Vessel List B'!C83=15,15,IF('Vessel List B'!C83=16,16,0)))))))))))))))))=0," ",VALUE(IF('Vessel List B'!C83=1,1,IF('Vessel List B'!C83=2,2,IF('Vessel List B'!C83=3,3,IF('Vessel List B'!C83=4,4,IF('Vessel List B'!C83=5,5,IF('Vessel List B'!C83=6,6,IF('Vessel List B'!C83=7,7,IF('Vessel List B'!C83=8,8,IF('Vessel List B'!C83=9,9,IF('Vessel List B'!C83=10,10,IF('Vessel List B'!C83=11,11,IF('Vessel List B'!C83=12,12,IF('Vessel List B'!C83=13,13,IF('Vessel List B'!C83=14,14,IF('Vessel List B'!C83=15,15,IF('Vessel List B'!C83=16,16,0))))))))))))))))))</f>
        <v xml:space="preserve"> </v>
      </c>
      <c r="EN84" s="154"/>
      <c r="EO84" s="158"/>
      <c r="EP84" s="390" t="str">
        <f t="shared" si="123"/>
        <v/>
      </c>
      <c r="EQ84" s="158"/>
      <c r="ER84" s="137"/>
      <c r="ES84" s="388" t="str">
        <f t="shared" si="124"/>
        <v/>
      </c>
      <c r="ET84" s="157" t="str">
        <f>IF(VALUE(IF('Vessel List B'!P83=1,1,IF('Vessel List B'!P83=2,2,IF('Vessel List B'!P83=3,3,IF('Vessel List B'!P83=4,4,IF('Vessel List B'!P83=5,5,IF('Vessel List B'!P83=6,6,IF('Vessel List B'!P83=7,7,IF('Vessel List B'!P83=8,8,IF('Vessel List B'!P83=9,9,IF('Vessel List B'!P83=10,10,IF('Vessel List B'!P83=11,11,IF('Vessel List B'!P83=12,12,IF('Vessel List B'!P83=13,13,IF('Vessel List B'!P83=14,14,IF('Vessel List B'!P83=15,15,IF('Vessel List B'!P83=16,16,0)))))))))))))))))=0," ",VALUE(IF('Vessel List B'!P83=1,1,IF('Vessel List B'!P83=2,2,IF('Vessel List B'!P83=3,3,IF('Vessel List B'!P83=4,4,IF('Vessel List B'!P83=5,5,IF('Vessel List B'!P83=6,6,IF('Vessel List B'!P83=7,7,IF('Vessel List B'!P83=8,8,IF('Vessel List B'!P83=9,9,IF('Vessel List B'!P83=10,10,IF('Vessel List B'!P83=11,11,IF('Vessel List B'!P83=12,12,IF('Vessel List B'!P83=13,13,IF('Vessel List B'!P83=14,14,IF('Vessel List B'!P83=15,15,IF('Vessel List B'!P83=16,16,0))))))))))))))))))</f>
        <v xml:space="preserve"> </v>
      </c>
      <c r="EU84" s="154"/>
      <c r="EV84" s="158"/>
      <c r="EW84" s="390" t="str">
        <f t="shared" si="125"/>
        <v/>
      </c>
      <c r="EX84" s="158"/>
      <c r="EY84" s="137"/>
      <c r="EZ84" s="388" t="str">
        <f t="shared" si="126"/>
        <v/>
      </c>
      <c r="FA84" s="157" t="str">
        <f>IF(VALUE(IF('Vessel List B'!AC83=1,1,IF('Vessel List B'!AC83=2,2,IF('Vessel List B'!AC83=3,3,IF('Vessel List B'!AC83=4,4,IF('Vessel List B'!AC83=5,5,IF('Vessel List B'!AC83=6,6,IF('Vessel List B'!AC83=7,7,IF('Vessel List B'!AC83=8,8,IF('Vessel List B'!AC83=9,9,IF('Vessel List B'!AC83=10,10,IF('Vessel List B'!AC83=11,11,IF('Vessel List B'!AC83=12,12,IF('Vessel List B'!AC83=13,13,IF('Vessel List B'!AC83=14,14,IF('Vessel List B'!AC83=15,15,IF('Vessel List B'!AC83=16,16,0)))))))))))))))))=0," ",VALUE(IF('Vessel List B'!AC83=1,1,IF('Vessel List B'!AC83=2,2,IF('Vessel List B'!AC83=3,3,IF('Vessel List B'!AC83=4,4,IF('Vessel List B'!AC83=5,5,IF('Vessel List B'!AC83=6,6,IF('Vessel List B'!AC83=7,7,IF('Vessel List B'!AC83=8,8,IF('Vessel List B'!AC83=9,9,IF('Vessel List B'!AC83=10,10,IF('Vessel List B'!AC83=11,11,IF('Vessel List B'!AC83=12,12,IF('Vessel List B'!AC83=13,13,IF('Vessel List B'!AC83=14,14,IF('Vessel List B'!AC83=15,15,IF('Vessel List B'!AC83=16,16,0))))))))))))))))))</f>
        <v xml:space="preserve"> </v>
      </c>
      <c r="FB84" s="154"/>
      <c r="FC84" s="158"/>
      <c r="FD84" s="390" t="str">
        <f t="shared" si="127"/>
        <v/>
      </c>
      <c r="FE84" s="158"/>
      <c r="FF84" s="137"/>
      <c r="FG84" s="388" t="str">
        <f t="shared" si="128"/>
        <v/>
      </c>
      <c r="FH84" s="157" t="str">
        <f>IF(VALUE(IF('Vessel List B'!AP83=1,1,IF('Vessel List B'!AP83=2,2,IF('Vessel List B'!AP83=3,3,IF('Vessel List B'!AP83=4,4,IF('Vessel List B'!AP83=5,5,IF('Vessel List B'!AP83=6,6,IF('Vessel List B'!AP83=7,7,IF('Vessel List B'!AP83=8,8,IF('Vessel List B'!AP83=9,9,IF('Vessel List B'!AP83=10,10,IF('Vessel List B'!AP83=11,11,IF('Vessel List B'!AP83=12,12,IF('Vessel List B'!AP83=13,13,IF('Vessel List B'!AP83=14,14,IF('Vessel List B'!AP83=15,15,IF('Vessel List B'!AP83=16,16,0)))))))))))))))))=0," ",VALUE(IF('Vessel List B'!AP83=1,1,IF('Vessel List B'!AP83=2,2,IF('Vessel List B'!AP83=3,3,IF('Vessel List B'!AP83=4,4,IF('Vessel List B'!AP83=5,5,IF('Vessel List B'!AP83=6,6,IF('Vessel List B'!AP83=7,7,IF('Vessel List B'!AP83=8,8,IF('Vessel List B'!AP83=9,9,IF('Vessel List B'!AP83=10,10,IF('Vessel List B'!AP83=11,11,IF('Vessel List B'!AP83=12,12,IF('Vessel List B'!AP83=13,13,IF('Vessel List B'!AP83=14,14,IF('Vessel List B'!AP83=15,15,IF('Vessel List B'!AP83=16,16,0))))))))))))))))))</f>
        <v xml:space="preserve"> </v>
      </c>
      <c r="FI84" s="154"/>
      <c r="FJ84" s="158"/>
      <c r="FK84" s="390" t="str">
        <f t="shared" si="129"/>
        <v/>
      </c>
      <c r="FL84" s="158"/>
      <c r="FM84" s="137"/>
      <c r="FN84" s="388" t="str">
        <f t="shared" si="130"/>
        <v/>
      </c>
      <c r="FO84" s="157" t="str">
        <f>IF(VALUE(IF('Vessel List B'!BC83=1,1,IF('Vessel List B'!BC83=2,2,IF('Vessel List B'!BC83=3,3,IF('Vessel List B'!BC83=4,4,IF('Vessel List B'!BC83=5,5,IF('Vessel List B'!BC83=6,6,IF('Vessel List B'!BC83=7,7,IF('Vessel List B'!BC83=8,8,IF('Vessel List B'!BC83=9,9,IF('Vessel List B'!BC83=10,10,IF('Vessel List B'!BC83=11,11,IF('Vessel List B'!BC83=12,12,IF('Vessel List B'!BC83=13,13,IF('Vessel List B'!BC83=14,14,IF('Vessel List B'!BC83=15,15,IF('Vessel List B'!BC83=16,16,0)))))))))))))))))=0," ",VALUE(IF('Vessel List B'!BC83=1,1,IF('Vessel List B'!BC83=2,2,IF('Vessel List B'!BC83=3,3,IF('Vessel List B'!BC83=4,4,IF('Vessel List B'!BC83=5,5,IF('Vessel List B'!BC83=6,6,IF('Vessel List B'!BC83=7,7,IF('Vessel List B'!BC83=8,8,IF('Vessel List B'!BC83=9,9,IF('Vessel List B'!BC83=10,10,IF('Vessel List B'!BC83=11,11,IF('Vessel List B'!BC83=12,12,IF('Vessel List B'!BC83=13,13,IF('Vessel List B'!BC83=14,14,IF('Vessel List B'!BC83=15,15,IF('Vessel List B'!BC83=16,16,0))))))))))))))))))</f>
        <v xml:space="preserve"> </v>
      </c>
      <c r="FP84" s="154"/>
      <c r="FQ84" s="158"/>
      <c r="FR84" s="390" t="str">
        <f t="shared" si="131"/>
        <v/>
      </c>
      <c r="FS84" s="158"/>
      <c r="FT84" s="137"/>
      <c r="FU84" s="388" t="str">
        <f t="shared" si="132"/>
        <v/>
      </c>
      <c r="FV84" s="157" t="str">
        <f>IF(VALUE(IF('Vessel List B'!BP83=1,1,IF('Vessel List B'!BP83=2,2,IF('Vessel List B'!BP83=3,3,IF('Vessel List B'!BP83=4,4,IF('Vessel List B'!BP83=5,5,IF('Vessel List B'!BP83=6,6,IF('Vessel List B'!BP83=7,7,IF('Vessel List B'!BP83=8,8,IF('Vessel List B'!BP83=9,9,IF('Vessel List B'!BP83=10,10,IF('Vessel List B'!BP83=11,11,IF('Vessel List B'!BP83=12,12,IF('Vessel List B'!BP83=13,13,IF('Vessel List B'!BP83=14,14,IF('Vessel List B'!BP83=15,15,IF('Vessel List B'!BP83=16,16,0)))))))))))))))))=0," ",VALUE(IF('Vessel List B'!BP83=1,1,IF('Vessel List B'!BP83=2,2,IF('Vessel List B'!BP83=3,3,IF('Vessel List B'!BP83=4,4,IF('Vessel List B'!BP83=5,5,IF('Vessel List B'!BP83=6,6,IF('Vessel List B'!BP83=7,7,IF('Vessel List B'!BP83=8,8,IF('Vessel List B'!BP83=9,9,IF('Vessel List B'!BP83=10,10,IF('Vessel List B'!BP83=11,11,IF('Vessel List B'!BP83=12,12,IF('Vessel List B'!BP83=13,13,IF('Vessel List B'!BP83=14,14,IF('Vessel List B'!BP83=15,15,IF('Vessel List B'!BP83=16,16,0))))))))))))))))))</f>
        <v xml:space="preserve"> </v>
      </c>
      <c r="FW84" s="154"/>
      <c r="FX84" s="158"/>
      <c r="FY84" s="390" t="str">
        <f t="shared" si="133"/>
        <v/>
      </c>
      <c r="FZ84" s="158"/>
      <c r="GA84" s="137"/>
      <c r="GB84" s="388" t="str">
        <f t="shared" si="134"/>
        <v/>
      </c>
      <c r="GC84" s="157" t="str">
        <f>IF(VALUE(IF('Vessel List B'!CC83=1,1,IF('Vessel List B'!CC83=2,2,IF('Vessel List B'!CC83=3,3,IF('Vessel List B'!CC83=4,4,IF('Vessel List B'!CC83=5,5,IF('Vessel List B'!CC83=6,6,IF('Vessel List B'!CC83=7,7,IF('Vessel List B'!CC83=8,8,IF('Vessel List B'!CC83=9,9,IF('Vessel List B'!CC83=10,10,IF('Vessel List B'!CC83=11,11,IF('Vessel List B'!CC83=12,12,IF('Vessel List B'!CC83=13,13,IF('Vessel List B'!CC83=14,14,IF('Vessel List B'!CC83=15,15,IF('Vessel List B'!CC83=16,16,0)))))))))))))))))=0," ",VALUE(IF('Vessel List B'!CC83=1,1,IF('Vessel List B'!CC83=2,2,IF('Vessel List B'!CC83=3,3,IF('Vessel List B'!CC83=4,4,IF('Vessel List B'!CC83=5,5,IF('Vessel List B'!CC83=6,6,IF('Vessel List B'!CC83=7,7,IF('Vessel List B'!CC83=8,8,IF('Vessel List B'!CC83=9,9,IF('Vessel List B'!CC83=10,10,IF('Vessel List B'!CC83=11,11,IF('Vessel List B'!CC83=12,12,IF('Vessel List B'!CC83=13,13,IF('Vessel List B'!CC83=14,14,IF('Vessel List B'!CC83=15,15,IF('Vessel List B'!CC83=16,16,0))))))))))))))))))</f>
        <v xml:space="preserve"> </v>
      </c>
      <c r="GD84" s="154"/>
      <c r="GE84" s="158"/>
      <c r="GF84" s="390" t="str">
        <f t="shared" si="135"/>
        <v/>
      </c>
      <c r="GG84" s="158"/>
      <c r="GH84" s="137"/>
      <c r="GI84" s="388" t="str">
        <f t="shared" si="136"/>
        <v/>
      </c>
      <c r="GJ84" s="157" t="str">
        <f>IF(VALUE(IF('Vessel List B'!CP83=1,1,IF('Vessel List B'!CP83=2,2,IF('Vessel List B'!CP83=3,3,IF('Vessel List B'!CP83=4,4,IF('Vessel List B'!CP83=5,5,IF('Vessel List B'!CP83=6,6,IF('Vessel List B'!CP83=7,7,IF('Vessel List B'!CP83=8,8,IF('Vessel List B'!CP83=9,9,IF('Vessel List B'!CP83=10,10,IF('Vessel List B'!CP83=11,11,IF('Vessel List B'!CP83=12,12,IF('Vessel List B'!CP83=13,13,IF('Vessel List B'!CP83=14,14,IF('Vessel List B'!CP83=15,15,IF('Vessel List B'!CP83=16,16,0)))))))))))))))))=0," ",VALUE(IF('Vessel List B'!CP83=1,1,IF('Vessel List B'!CP83=2,2,IF('Vessel List B'!CP83=3,3,IF('Vessel List B'!CP83=4,4,IF('Vessel List B'!CP83=5,5,IF('Vessel List B'!CP83=6,6,IF('Vessel List B'!CP83=7,7,IF('Vessel List B'!CP83=8,8,IF('Vessel List B'!CP83=9,9,IF('Vessel List B'!CP83=10,10,IF('Vessel List B'!CP83=11,11,IF('Vessel List B'!CP83=12,12,IF('Vessel List B'!CP83=13,13,IF('Vessel List B'!CP83=14,14,IF('Vessel List B'!CP83=15,15,IF('Vessel List B'!CP83=16,16,0))))))))))))))))))</f>
        <v xml:space="preserve"> </v>
      </c>
      <c r="GK84" s="154"/>
      <c r="GL84" s="158"/>
      <c r="GM84" s="390" t="str">
        <f t="shared" si="137"/>
        <v/>
      </c>
      <c r="GN84" s="158"/>
      <c r="GO84" s="137"/>
      <c r="GP84" s="388" t="str">
        <f t="shared" si="138"/>
        <v/>
      </c>
      <c r="GQ84" s="157" t="str">
        <f>IF(VALUE(IF('Vessel List B'!DC83=1,1,IF('Vessel List B'!DC83=2,2,IF('Vessel List B'!DC83=3,3,IF('Vessel List B'!DC83=4,4,IF('Vessel List B'!DC83=5,5,IF('Vessel List B'!DC83=6,6,IF('Vessel List B'!DC83=7,7,IF('Vessel List B'!DC83=8,8,IF('Vessel List B'!DC83=9,9,IF('Vessel List B'!DC83=10,10,IF('Vessel List B'!DC83=11,11,IF('Vessel List B'!DC83=12,12,IF('Vessel List B'!DC83=13,13,IF('Vessel List B'!DC83=14,14,IF('Vessel List B'!DC83=15,15,IF('Vessel List B'!DC83=16,16,0)))))))))))))))))=0," ",VALUE(IF('Vessel List B'!DC83=1,1,IF('Vessel List B'!DC83=2,2,IF('Vessel List B'!DC83=3,3,IF('Vessel List B'!DC83=4,4,IF('Vessel List B'!DC83=5,5,IF('Vessel List B'!DC83=6,6,IF('Vessel List B'!DC83=7,7,IF('Vessel List B'!DC83=8,8,IF('Vessel List B'!DC83=9,9,IF('Vessel List B'!DC83=10,10,IF('Vessel List B'!DC83=11,11,IF('Vessel List B'!DC83=12,12,IF('Vessel List B'!DC83=13,13,IF('Vessel List B'!DC83=14,14,IF('Vessel List B'!DC83=15,15,IF('Vessel List B'!DC83=16,16,0))))))))))))))))))</f>
        <v xml:space="preserve"> </v>
      </c>
      <c r="GR84" s="154"/>
      <c r="GS84" s="158"/>
      <c r="GT84" s="390" t="str">
        <f t="shared" si="139"/>
        <v/>
      </c>
      <c r="GU84" s="158"/>
      <c r="GV84" s="137"/>
      <c r="GW84" s="388" t="str">
        <f t="shared" si="140"/>
        <v/>
      </c>
      <c r="GX84" s="157" t="str">
        <f>IF(VALUE(IF('Vessel List B'!DP83=1,1,IF('Vessel List B'!DP83=2,2,IF('Vessel List B'!DP83=3,3,IF('Vessel List B'!DP83=4,4,IF('Vessel List B'!DP83=5,5,IF('Vessel List B'!DP83=6,6,IF('Vessel List B'!DP83=7,7,IF('Vessel List B'!DP83=8,8,IF('Vessel List B'!DP83=9,9,IF('Vessel List B'!DP83=10,10,IF('Vessel List B'!DP83=11,11,IF('Vessel List B'!DP83=12,12,IF('Vessel List B'!DP83=13,13,IF('Vessel List B'!DP83=14,14,IF('Vessel List B'!DP83=15,15,IF('Vessel List B'!DP83=16,16,0)))))))))))))))))=0," ",VALUE(IF('Vessel List B'!DP83=1,1,IF('Vessel List B'!DP83=2,2,IF('Vessel List B'!DP83=3,3,IF('Vessel List B'!DP83=4,4,IF('Vessel List B'!DP83=5,5,IF('Vessel List B'!DP83=6,6,IF('Vessel List B'!DP83=7,7,IF('Vessel List B'!DP83=8,8,IF('Vessel List B'!DP83=9,9,IF('Vessel List B'!DP83=10,10,IF('Vessel List B'!DP83=11,11,IF('Vessel List B'!DP83=12,12,IF('Vessel List B'!DP83=13,13,IF('Vessel List B'!DP83=14,14,IF('Vessel List B'!DP83=15,15,IF('Vessel List B'!DP83=16,16,0))))))))))))))))))</f>
        <v xml:space="preserve"> </v>
      </c>
      <c r="GY84" s="154"/>
      <c r="GZ84" s="158"/>
      <c r="HA84" s="390" t="str">
        <f t="shared" si="141"/>
        <v/>
      </c>
      <c r="HB84" s="158"/>
      <c r="HC84" s="137"/>
      <c r="HD84" s="388" t="str">
        <f t="shared" si="142"/>
        <v/>
      </c>
      <c r="HE84" s="157" t="str">
        <f>IF(VALUE(IF('Vessel List B'!EC83=1,1,IF('Vessel List B'!EC83=2,2,IF('Vessel List B'!EC83=3,3,IF('Vessel List B'!EC83=4,4,IF('Vessel List B'!EC83=5,5,IF('Vessel List B'!EC83=6,6,IF('Vessel List B'!EC83=7,7,IF('Vessel List B'!EC83=8,8,IF('Vessel List B'!EC83=9,9,IF('Vessel List B'!EC83=10,10,IF('Vessel List B'!EC83=11,11,IF('Vessel List B'!EC83=12,12,IF('Vessel List B'!EC83=13,13,IF('Vessel List B'!EC83=14,14,IF('Vessel List B'!EC83=15,15,IF('Vessel List B'!EC83=16,16,0)))))))))))))))))=0," ",VALUE(IF('Vessel List B'!EC83=1,1,IF('Vessel List B'!EC83=2,2,IF('Vessel List B'!EC83=3,3,IF('Vessel List B'!EC83=4,4,IF('Vessel List B'!EC83=5,5,IF('Vessel List B'!EC83=6,6,IF('Vessel List B'!EC83=7,7,IF('Vessel List B'!EC83=8,8,IF('Vessel List B'!EC83=9,9,IF('Vessel List B'!EC83=10,10,IF('Vessel List B'!EC83=11,11,IF('Vessel List B'!EC83=12,12,IF('Vessel List B'!EC83=13,13,IF('Vessel List B'!EC83=14,14,IF('Vessel List B'!EC83=15,15,IF('Vessel List B'!EC83=16,16,0))))))))))))))))))</f>
        <v xml:space="preserve"> </v>
      </c>
      <c r="HF84" s="154"/>
      <c r="HG84" s="158"/>
      <c r="HH84" s="390" t="str">
        <f t="shared" si="143"/>
        <v/>
      </c>
      <c r="HI84" s="158"/>
      <c r="HJ84" s="137"/>
      <c r="HK84" s="388" t="str">
        <f t="shared" si="144"/>
        <v/>
      </c>
      <c r="HL84" s="157" t="str">
        <f>IF(VALUE(IF('Vessel List B'!EP83=1,1,IF('Vessel List B'!EP83=2,2,IF('Vessel List B'!EP83=3,3,IF('Vessel List B'!EP83=4,4,IF('Vessel List B'!EP83=5,5,IF('Vessel List B'!EP83=6,6,IF('Vessel List B'!EP83=7,7,IF('Vessel List B'!EP83=8,8,IF('Vessel List B'!EP83=9,9,IF('Vessel List B'!EP83=10,10,IF('Vessel List B'!EP83=11,11,IF('Vessel List B'!EP83=12,12,IF('Vessel List B'!EP83=13,13,IF('Vessel List B'!EP83=14,14,IF('Vessel List B'!EP83=15,15,IF('Vessel List B'!EP83=16,16,0)))))))))))))))))=0," ",VALUE(IF('Vessel List B'!EP83=1,1,IF('Vessel List B'!EP83=2,2,IF('Vessel List B'!EP83=3,3,IF('Vessel List B'!EP83=4,4,IF('Vessel List B'!EP83=5,5,IF('Vessel List B'!EP83=6,6,IF('Vessel List B'!EP83=7,7,IF('Vessel List B'!EP83=8,8,IF('Vessel List B'!EP83=9,9,IF('Vessel List B'!EP83=10,10,IF('Vessel List B'!EP83=11,11,IF('Vessel List B'!EP83=12,12,IF('Vessel List B'!EP83=13,13,IF('Vessel List B'!EP83=14,14,IF('Vessel List B'!EP83=15,15,IF('Vessel List B'!EP83=16,16,0))))))))))))))))))</f>
        <v xml:space="preserve"> </v>
      </c>
      <c r="HM84" s="154"/>
      <c r="HN84" s="158"/>
      <c r="HO84" s="390" t="str">
        <f t="shared" si="145"/>
        <v/>
      </c>
      <c r="HP84" s="158"/>
      <c r="HQ84" s="137"/>
      <c r="HR84" s="388" t="str">
        <f t="shared" si="146"/>
        <v/>
      </c>
      <c r="HS84" s="157" t="str">
        <f>IF(VALUE(IF('Vessel List B'!FC83=1,1,IF('Vessel List B'!FC83=2,2,IF('Vessel List B'!FC83=3,3,IF('Vessel List B'!FC83=4,4,IF('Vessel List B'!FC83=5,5,IF('Vessel List B'!FC83=6,6,IF('Vessel List B'!FC83=7,7,IF('Vessel List B'!FC83=8,8,IF('Vessel List B'!FC83=9,9,IF('Vessel List B'!FC83=10,10,IF('Vessel List B'!FC83=11,11,IF('Vessel List B'!FC83=12,12,IF('Vessel List B'!FC83=13,13,IF('Vessel List B'!FC83=14,14,IF('Vessel List B'!FC83=15,15,IF('Vessel List B'!FC83=16,16,0)))))))))))))))))=0," ",VALUE(IF('Vessel List B'!FC83=1,1,IF('Vessel List B'!FC83=2,2,IF('Vessel List B'!FC83=3,3,IF('Vessel List B'!FC83=4,4,IF('Vessel List B'!FC83=5,5,IF('Vessel List B'!FC83=6,6,IF('Vessel List B'!FC83=7,7,IF('Vessel List B'!FC83=8,8,IF('Vessel List B'!FC83=9,9,IF('Vessel List B'!FC83=10,10,IF('Vessel List B'!FC83=11,11,IF('Vessel List B'!FC83=12,12,IF('Vessel List B'!FC83=13,13,IF('Vessel List B'!FC83=14,14,IF('Vessel List B'!FC83=15,15,IF('Vessel List B'!FC83=16,16,0))))))))))))))))))</f>
        <v xml:space="preserve"> </v>
      </c>
      <c r="HT84" s="154"/>
      <c r="HU84" s="158"/>
      <c r="HV84" s="390" t="str">
        <f t="shared" si="147"/>
        <v/>
      </c>
      <c r="HW84" s="158"/>
      <c r="HX84" s="137"/>
      <c r="HY84" s="388" t="str">
        <f t="shared" si="148"/>
        <v/>
      </c>
      <c r="HZ84" s="157" t="str">
        <f>IF(VALUE(IF('Vessel List B'!FP83=1,1,IF('Vessel List B'!FP83=2,2,IF('Vessel List B'!FP83=3,3,IF('Vessel List B'!FP83=4,4,IF('Vessel List B'!FP83=5,5,IF('Vessel List B'!FP83=6,6,IF('Vessel List B'!FP83=7,7,IF('Vessel List B'!FP83=8,8,IF('Vessel List B'!FP83=9,9,IF('Vessel List B'!FP83=10,10,IF('Vessel List B'!FP83=11,11,IF('Vessel List B'!FP83=12,12,IF('Vessel List B'!FP83=13,13,IF('Vessel List B'!FP83=14,14,IF('Vessel List B'!FP83=15,15,IF('Vessel List B'!FP83=16,16,0)))))))))))))))))=0," ",VALUE(IF('Vessel List B'!FP83=1,1,IF('Vessel List B'!FP83=2,2,IF('Vessel List B'!FP83=3,3,IF('Vessel List B'!FP83=4,4,IF('Vessel List B'!FP83=5,5,IF('Vessel List B'!FP83=6,6,IF('Vessel List B'!FP83=7,7,IF('Vessel List B'!FP83=8,8,IF('Vessel List B'!FP83=9,9,IF('Vessel List B'!FP83=10,10,IF('Vessel List B'!FP83=11,11,IF('Vessel List B'!FP83=12,12,IF('Vessel List B'!FP83=13,13,IF('Vessel List B'!FP83=14,14,IF('Vessel List B'!FP83=15,15,IF('Vessel List B'!FP83=16,16,0))))))))))))))))))</f>
        <v xml:space="preserve"> </v>
      </c>
      <c r="IA84" s="154"/>
      <c r="IB84" s="158"/>
      <c r="IC84" s="390" t="str">
        <f t="shared" si="149"/>
        <v/>
      </c>
      <c r="ID84" s="158"/>
      <c r="IE84" s="137"/>
      <c r="IF84" s="388" t="str">
        <f t="shared" si="150"/>
        <v/>
      </c>
      <c r="IG84" s="157" t="str">
        <f>IF(VALUE(IF('Vessel List B'!GC83=1,1,IF('Vessel List B'!GC83=2,2,IF('Vessel List B'!GC83=3,3,IF('Vessel List B'!GC83=4,4,IF('Vessel List B'!GC83=5,5,IF('Vessel List B'!GC83=6,6,IF('Vessel List B'!GC83=7,7,IF('Vessel List B'!GC83=8,8,IF('Vessel List B'!GC83=9,9,IF('Vessel List B'!GC83=10,10,IF('Vessel List B'!GC83=11,11,IF('Vessel List B'!GC83=12,12,IF('Vessel List B'!GC83=13,13,IF('Vessel List B'!GC83=14,14,IF('Vessel List B'!GC83=15,15,IF('Vessel List B'!GC83=16,16,0)))))))))))))))))=0," ",VALUE(IF('Vessel List B'!GC83=1,1,IF('Vessel List B'!GC83=2,2,IF('Vessel List B'!GC83=3,3,IF('Vessel List B'!GC83=4,4,IF('Vessel List B'!GC83=5,5,IF('Vessel List B'!GC83=6,6,IF('Vessel List B'!GC83=7,7,IF('Vessel List B'!GC83=8,8,IF('Vessel List B'!GC83=9,9,IF('Vessel List B'!GC83=10,10,IF('Vessel List B'!GC83=11,11,IF('Vessel List B'!GC83=12,12,IF('Vessel List B'!GC83=13,13,IF('Vessel List B'!GC83=14,14,IF('Vessel List B'!GC83=15,15,IF('Vessel List B'!GC83=16,16,0))))))))))))))))))</f>
        <v xml:space="preserve"> </v>
      </c>
      <c r="IH84" s="154"/>
      <c r="II84" s="158"/>
      <c r="IJ84" s="390" t="str">
        <f t="shared" si="151"/>
        <v/>
      </c>
      <c r="IK84" s="158"/>
      <c r="IL84" s="137"/>
      <c r="IM84" s="388" t="str">
        <f t="shared" si="152"/>
        <v/>
      </c>
      <c r="IN84" s="157" t="str">
        <f>IF(VALUE(IF('Vessel List B'!GP83=1,1,IF('Vessel List B'!GP83=2,2,IF('Vessel List B'!GP83=3,3,IF('Vessel List B'!GP83=4,4,IF('Vessel List B'!GP83=5,5,IF('Vessel List B'!GP83=6,6,IF('Vessel List B'!GP83=7,7,IF('Vessel List B'!GP83=8,8,IF('Vessel List B'!GP83=9,9,IF('Vessel List B'!GP83=10,10,IF('Vessel List B'!GP83=11,11,IF('Vessel List B'!GP83=12,12,IF('Vessel List B'!GP83=13,13,IF('Vessel List B'!GP83=14,14,IF('Vessel List B'!GP83=15,15,IF('Vessel List B'!GP83=16,16,0)))))))))))))))))=0," ",VALUE(IF('Vessel List B'!GP83=1,1,IF('Vessel List B'!GP83=2,2,IF('Vessel List B'!GP83=3,3,IF('Vessel List B'!GP83=4,4,IF('Vessel List B'!GP83=5,5,IF('Vessel List B'!GP83=6,6,IF('Vessel List B'!GP83=7,7,IF('Vessel List B'!GP83=8,8,IF('Vessel List B'!GP83=9,9,IF('Vessel List B'!GP83=10,10,IF('Vessel List B'!GP83=11,11,IF('Vessel List B'!GP83=12,12,IF('Vessel List B'!GP83=13,13,IF('Vessel List B'!GP83=14,14,IF('Vessel List B'!GP83=15,15,IF('Vessel List B'!GP83=16,16,0))))))))))))))))))</f>
        <v xml:space="preserve"> </v>
      </c>
      <c r="IO84" s="154"/>
      <c r="IP84" s="158"/>
      <c r="IQ84" s="390" t="str">
        <f t="shared" si="153"/>
        <v/>
      </c>
      <c r="IR84" s="158"/>
      <c r="IS84" s="137"/>
      <c r="IT84" s="388" t="str">
        <f t="shared" si="154"/>
        <v/>
      </c>
      <c r="IU84" s="157" t="str">
        <f>IF(VALUE(IF('Vessel List B'!HC83=1,1,IF('Vessel List B'!HC83=2,2,IF('Vessel List B'!HC83=3,3,IF('Vessel List B'!HC83=4,4,IF('Vessel List B'!HC83=5,5,IF('Vessel List B'!HC83=6,6,IF('Vessel List B'!HC83=7,7,IF('Vessel List B'!HC83=8,8,IF('Vessel List B'!HC83=9,9,IF('Vessel List B'!HC83=10,10,IF('Vessel List B'!HC83=11,11,IF('Vessel List B'!HC83=12,12,IF('Vessel List B'!HC83=13,13,IF('Vessel List B'!HC83=14,14,IF('Vessel List B'!HC83=15,15,IF('Vessel List B'!HC83=16,16,0)))))))))))))))))=0," ",VALUE(IF('Vessel List B'!HC83=1,1,IF('Vessel List B'!HC83=2,2,IF('Vessel List B'!HC83=3,3,IF('Vessel List B'!HC83=4,4,IF('Vessel List B'!HC83=5,5,IF('Vessel List B'!HC83=6,6,IF('Vessel List B'!HC83=7,7,IF('Vessel List B'!HC83=8,8,IF('Vessel List B'!HC83=9,9,IF('Vessel List B'!HC83=10,10,IF('Vessel List B'!HC83=11,11,IF('Vessel List B'!HC83=12,12,IF('Vessel List B'!HC83=13,13,IF('Vessel List B'!HC83=14,14,IF('Vessel List B'!HC83=15,15,IF('Vessel List B'!HC83=16,16,0))))))))))))))))))</f>
        <v xml:space="preserve"> </v>
      </c>
      <c r="IV84" s="154"/>
      <c r="IW84" s="158"/>
      <c r="IX84" s="390" t="str">
        <f t="shared" si="155"/>
        <v/>
      </c>
      <c r="IY84" s="158"/>
      <c r="IZ84" s="137"/>
      <c r="JA84" s="388" t="str">
        <f t="shared" si="156"/>
        <v/>
      </c>
      <c r="JB84" s="157" t="str">
        <f>IF(VALUE(IF('Vessel List B'!HP83=1,1,IF('Vessel List B'!HP83=2,2,IF('Vessel List B'!HP83=3,3,IF('Vessel List B'!HP83=4,4,IF('Vessel List B'!HP83=5,5,IF('Vessel List B'!HP83=6,6,IF('Vessel List B'!HP83=7,7,IF('Vessel List B'!HP83=8,8,IF('Vessel List B'!HP83=9,9,IF('Vessel List B'!HP83=10,10,IF('Vessel List B'!HP83=11,11,IF('Vessel List B'!HP83=12,12,IF('Vessel List B'!HP83=13,13,IF('Vessel List B'!HP83=14,14,IF('Vessel List B'!HP83=15,15,IF('Vessel List B'!HP83=16,16,0)))))))))))))))))=0," ",VALUE(IF('Vessel List B'!HP83=1,1,IF('Vessel List B'!HP83=2,2,IF('Vessel List B'!HP83=3,3,IF('Vessel List B'!HP83=4,4,IF('Vessel List B'!HP83=5,5,IF('Vessel List B'!HP83=6,6,IF('Vessel List B'!HP83=7,7,IF('Vessel List B'!HP83=8,8,IF('Vessel List B'!HP83=9,9,IF('Vessel List B'!HP83=10,10,IF('Vessel List B'!HP83=11,11,IF('Vessel List B'!HP83=12,12,IF('Vessel List B'!HP83=13,13,IF('Vessel List B'!HP83=14,14,IF('Vessel List B'!HP83=15,15,IF('Vessel List B'!HP83=16,16,0))))))))))))))))))</f>
        <v xml:space="preserve"> </v>
      </c>
      <c r="JC84" s="154"/>
      <c r="JD84" s="158"/>
      <c r="JE84" s="390" t="str">
        <f t="shared" si="157"/>
        <v/>
      </c>
      <c r="JF84" s="158"/>
      <c r="JG84" s="137"/>
      <c r="JH84" s="388" t="str">
        <f t="shared" si="158"/>
        <v/>
      </c>
      <c r="JI84" s="157" t="str">
        <f>IF(VALUE(IF('Vessel List B'!IC83=1,1,IF('Vessel List B'!IC83=2,2,IF('Vessel List B'!IC83=3,3,IF('Vessel List B'!IC83=4,4,IF('Vessel List B'!IC83=5,5,IF('Vessel List B'!IC83=6,6,IF('Vessel List B'!IC83=7,7,IF('Vessel List B'!IC83=8,8,IF('Vessel List B'!IC83=9,9,IF('Vessel List B'!IC83=10,10,IF('Vessel List B'!IC83=11,11,IF('Vessel List B'!IC83=12,12,IF('Vessel List B'!IC83=13,13,IF('Vessel List B'!IC83=14,14,IF('Vessel List B'!IC83=15,15,IF('Vessel List B'!IC83=16,16,0)))))))))))))))))=0," ",VALUE(IF('Vessel List B'!IC83=1,1,IF('Vessel List B'!IC83=2,2,IF('Vessel List B'!IC83=3,3,IF('Vessel List B'!IC83=4,4,IF('Vessel List B'!IC83=5,5,IF('Vessel List B'!IC83=6,6,IF('Vessel List B'!IC83=7,7,IF('Vessel List B'!IC83=8,8,IF('Vessel List B'!IC83=9,9,IF('Vessel List B'!IC83=10,10,IF('Vessel List B'!IC83=11,11,IF('Vessel List B'!IC83=12,12,IF('Vessel List B'!IC83=13,13,IF('Vessel List B'!IC83=14,14,IF('Vessel List B'!IC83=15,15,IF('Vessel List B'!IC83=16,16,0))))))))))))))))))</f>
        <v xml:space="preserve"> </v>
      </c>
      <c r="JJ84" s="154"/>
      <c r="JK84" s="158"/>
      <c r="JL84" s="390" t="str">
        <f t="shared" si="159"/>
        <v/>
      </c>
      <c r="JM84" s="158"/>
      <c r="JN84" s="137"/>
      <c r="JO84" s="388" t="str">
        <f t="shared" si="160"/>
        <v/>
      </c>
      <c r="JP84" s="157" t="str">
        <f>IF(VALUE(IF('Vessel List B'!IP83=1,1,IF('Vessel List B'!IP83=2,2,IF('Vessel List B'!IP83=3,3,IF('Vessel List B'!IP83=4,4,IF('Vessel List B'!IP83=5,5,IF('Vessel List B'!IP83=6,6,IF('Vessel List B'!IP83=7,7,IF('Vessel List B'!IP83=8,8,IF('Vessel List B'!IP83=9,9,IF('Vessel List B'!IP83=10,10,IF('Vessel List B'!IP83=11,11,IF('Vessel List B'!IP83=12,12,IF('Vessel List B'!IP83=13,13,IF('Vessel List B'!IP83=14,14,IF('Vessel List B'!IP83=15,15,IF('Vessel List B'!IP83=16,16,0)))))))))))))))))=0," ",VALUE(IF('Vessel List B'!IP83=1,1,IF('Vessel List B'!IP83=2,2,IF('Vessel List B'!IP83=3,3,IF('Vessel List B'!IP83=4,4,IF('Vessel List B'!IP83=5,5,IF('Vessel List B'!IP83=6,6,IF('Vessel List B'!IP83=7,7,IF('Vessel List B'!IP83=8,8,IF('Vessel List B'!IP83=9,9,IF('Vessel List B'!IP83=10,10,IF('Vessel List B'!IP83=11,11,IF('Vessel List B'!IP83=12,12,IF('Vessel List B'!IP83=13,13,IF('Vessel List B'!IP83=14,14,IF('Vessel List B'!IP83=15,15,IF('Vessel List B'!IP83=16,16,0))))))))))))))))))</f>
        <v xml:space="preserve"> </v>
      </c>
      <c r="JQ84" s="154"/>
      <c r="JR84" s="158"/>
      <c r="JS84" s="390" t="str">
        <f t="shared" si="161"/>
        <v/>
      </c>
      <c r="JT84" s="158"/>
      <c r="JU84" s="137"/>
      <c r="JV84" s="397" t="str">
        <f t="shared" si="162"/>
        <v/>
      </c>
      <c r="JW84" s="403"/>
    </row>
    <row r="85" spans="1:283" ht="15" x14ac:dyDescent="0.25">
      <c r="A85" s="132">
        <f>'Vessel List A'!B84</f>
        <v>41659</v>
      </c>
      <c r="B85" s="157" t="str">
        <f>IF(VALUE(IF('Vessel List A'!C84=1,1,IF('Vessel List A'!C84=2,2,IF('Vessel List A'!C84=3,3,IF('Vessel List A'!C84=4,4,IF('Vessel List A'!C84=5,5,IF('Vessel List A'!C84=6,6,IF('Vessel List A'!C84=7,7,IF('Vessel List A'!C84=8,8,IF('Vessel List A'!C84=9,9,IF('Vessel List A'!C84=10,10,IF('Vessel List A'!C84=11,11,IF('Vessel List A'!C84=12,12,IF('Vessel List A'!C84=13,13,IF('Vessel List A'!C84=14,14,IF('Vessel List A'!C84=15,15,IF('Vessel List A'!C84=16,16,0)))))))))))))))))=0," ",VALUE(IF('Vessel List A'!C84=1,1,IF('Vessel List A'!C84=2,2,IF('Vessel List A'!C84=3,3,IF('Vessel List A'!C84=4,4,IF('Vessel List A'!C84=5,5,IF('Vessel List A'!C84=6,6,IF('Vessel List A'!C84=7,7,IF('Vessel List A'!C84=8,8,IF('Vessel List A'!C84=9,9,IF('Vessel List A'!C84=10,10,IF('Vessel List A'!C84=11,11,IF('Vessel List A'!C84=12,12,IF('Vessel List A'!C84=13,13,IF('Vessel List A'!C84=14,14,IF('Vessel List A'!C84=15,15,IF('Vessel List A'!C84=16,16,0))))))))))))))))))</f>
        <v xml:space="preserve"> </v>
      </c>
      <c r="C85" s="163"/>
      <c r="D85" s="158"/>
      <c r="E85" s="390" t="str">
        <f t="shared" si="83"/>
        <v/>
      </c>
      <c r="F85" s="158"/>
      <c r="G85" s="137"/>
      <c r="H85" s="388" t="str">
        <f t="shared" si="84"/>
        <v/>
      </c>
      <c r="I85" s="157" t="str">
        <f>IF(VALUE(IF('Vessel List A'!P84=1,1,IF('Vessel List A'!P84=2,2,IF('Vessel List A'!P84=3,3,IF('Vessel List A'!P84=4,4,IF('Vessel List A'!P84=5,5,IF('Vessel List A'!P84=6,6,IF('Vessel List A'!P84=7,7,IF('Vessel List A'!P84=8,8,IF('Vessel List A'!P84=9,9,IF('Vessel List A'!P84=10,10,IF('Vessel List A'!P84=11,11,IF('Vessel List A'!P84=12,12,IF('Vessel List A'!P84=13,13,IF('Vessel List A'!P84=14,14,IF('Vessel List A'!P84=15,15,IF('Vessel List A'!P84=16,16,0)))))))))))))))))=0," ",VALUE(IF('Vessel List A'!P84=1,1,IF('Vessel List A'!P84=2,2,IF('Vessel List A'!P84=3,3,IF('Vessel List A'!P84=4,4,IF('Vessel List A'!P84=5,5,IF('Vessel List A'!P84=6,6,IF('Vessel List A'!P84=7,7,IF('Vessel List A'!P84=8,8,IF('Vessel List A'!P84=9,9,IF('Vessel List A'!P84=10,10,IF('Vessel List A'!P84=11,11,IF('Vessel List A'!P84=12,12,IF('Vessel List A'!P84=13,13,IF('Vessel List A'!P84=14,14,IF('Vessel List A'!P84=15,15,IF('Vessel List A'!P84=16,16,0))))))))))))))))))</f>
        <v xml:space="preserve"> </v>
      </c>
      <c r="J85" s="163"/>
      <c r="K85" s="158"/>
      <c r="L85" s="390" t="str">
        <f t="shared" si="85"/>
        <v/>
      </c>
      <c r="M85" s="158"/>
      <c r="N85" s="137"/>
      <c r="O85" s="388" t="str">
        <f t="shared" si="86"/>
        <v/>
      </c>
      <c r="P85" s="157" t="str">
        <f>IF(VALUE(IF('Vessel List A'!AC84=1,1,IF('Vessel List A'!AC84=2,2,IF('Vessel List A'!AC84=3,3,IF('Vessel List A'!AC84=4,4,IF('Vessel List A'!AC84=5,5,IF('Vessel List A'!AC84=6,6,IF('Vessel List A'!AC84=7,7,IF('Vessel List A'!AC84=8,8,IF('Vessel List A'!AC84=9,9,IF('Vessel List A'!AC84=10,10,IF('Vessel List A'!AC84=11,11,IF('Vessel List A'!AC84=12,12,IF('Vessel List A'!AC84=13,13,IF('Vessel List A'!AC84=14,14,IF('Vessel List A'!AC84=15,15,IF('Vessel List A'!AC84=16,16,0)))))))))))))))))=0," ",VALUE(IF('Vessel List A'!AC84=1,1,IF('Vessel List A'!AC84=2,2,IF('Vessel List A'!AC84=3,3,IF('Vessel List A'!AC84=4,4,IF('Vessel List A'!AC84=5,5,IF('Vessel List A'!AC84=6,6,IF('Vessel List A'!AC84=7,7,IF('Vessel List A'!AC84=8,8,IF('Vessel List A'!AC84=9,9,IF('Vessel List A'!AC84=10,10,IF('Vessel List A'!AC84=11,11,IF('Vessel List A'!AC84=12,12,IF('Vessel List A'!AC84=13,13,IF('Vessel List A'!AC84=14,14,IF('Vessel List A'!AC84=15,15,IF('Vessel List A'!AC84=16,16,0))))))))))))))))))</f>
        <v xml:space="preserve"> </v>
      </c>
      <c r="Q85" s="163"/>
      <c r="R85" s="158"/>
      <c r="S85" s="390" t="str">
        <f t="shared" si="87"/>
        <v/>
      </c>
      <c r="T85" s="158"/>
      <c r="U85" s="137"/>
      <c r="V85" s="388" t="str">
        <f t="shared" si="88"/>
        <v/>
      </c>
      <c r="W85" s="157" t="str">
        <f>IF(VALUE(IF('Vessel List A'!AP84=1,1,IF('Vessel List A'!AP84=2,2,IF('Vessel List A'!AP84=3,3,IF('Vessel List A'!AP84=4,4,IF('Vessel List A'!AP84=5,5,IF('Vessel List A'!AP84=6,6,IF('Vessel List A'!AP84=7,7,IF('Vessel List A'!AP84=8,8,IF('Vessel List A'!AP84=9,9,IF('Vessel List A'!AP84=10,10,IF('Vessel List A'!AP84=11,11,IF('Vessel List A'!AP84=12,12,IF('Vessel List A'!AP84=13,13,IF('Vessel List A'!AP84=14,14,IF('Vessel List A'!AP84=15,15,IF('Vessel List A'!AP84=16,16,0)))))))))))))))))=0," ",VALUE(IF('Vessel List A'!AP84=1,1,IF('Vessel List A'!AP84=2,2,IF('Vessel List A'!AP84=3,3,IF('Vessel List A'!AP84=4,4,IF('Vessel List A'!AP84=5,5,IF('Vessel List A'!AP84=6,6,IF('Vessel List A'!AP84=7,7,IF('Vessel List A'!AP84=8,8,IF('Vessel List A'!AP84=9,9,IF('Vessel List A'!AP84=10,10,IF('Vessel List A'!AP84=11,11,IF('Vessel List A'!AP84=12,12,IF('Vessel List A'!AP84=13,13,IF('Vessel List A'!AP84=14,14,IF('Vessel List A'!AP84=15,15,IF('Vessel List A'!AP84=16,16,0))))))))))))))))))</f>
        <v xml:space="preserve"> </v>
      </c>
      <c r="X85" s="163"/>
      <c r="Y85" s="158"/>
      <c r="Z85" s="390" t="str">
        <f t="shared" si="89"/>
        <v/>
      </c>
      <c r="AA85" s="158"/>
      <c r="AB85" s="137"/>
      <c r="AC85" s="388" t="str">
        <f t="shared" si="90"/>
        <v/>
      </c>
      <c r="AD85" s="157" t="str">
        <f>IF(VALUE(IF('Vessel List A'!BC84=1,1,IF('Vessel List A'!BC84=2,2,IF('Vessel List A'!BC84=3,3,IF('Vessel List A'!BC84=4,4,IF('Vessel List A'!BC84=5,5,IF('Vessel List A'!BC84=6,6,IF('Vessel List A'!BC84=7,7,IF('Vessel List A'!BC84=8,8,IF('Vessel List A'!BC84=9,9,IF('Vessel List A'!BC84=10,10,IF('Vessel List A'!BC84=11,11,IF('Vessel List A'!BC84=12,12,IF('Vessel List A'!BC84=13,13,IF('Vessel List A'!BC84=14,14,IF('Vessel List A'!BC84=15,15,IF('Vessel List A'!BC84=16,16,0)))))))))))))))))=0," ",VALUE(IF('Vessel List A'!BC84=1,1,IF('Vessel List A'!BC84=2,2,IF('Vessel List A'!BC84=3,3,IF('Vessel List A'!BC84=4,4,IF('Vessel List A'!BC84=5,5,IF('Vessel List A'!BC84=6,6,IF('Vessel List A'!BC84=7,7,IF('Vessel List A'!BC84=8,8,IF('Vessel List A'!BC84=9,9,IF('Vessel List A'!BC84=10,10,IF('Vessel List A'!BC84=11,11,IF('Vessel List A'!BC84=12,12,IF('Vessel List A'!BC84=13,13,IF('Vessel List A'!BC84=14,14,IF('Vessel List A'!BC84=15,15,IF('Vessel List A'!BC84=16,16,0))))))))))))))))))</f>
        <v xml:space="preserve"> </v>
      </c>
      <c r="AE85" s="163"/>
      <c r="AF85" s="158"/>
      <c r="AG85" s="390" t="str">
        <f t="shared" si="91"/>
        <v/>
      </c>
      <c r="AH85" s="158"/>
      <c r="AI85" s="137"/>
      <c r="AJ85" s="388" t="str">
        <f t="shared" si="92"/>
        <v/>
      </c>
      <c r="AK85" s="157" t="str">
        <f>IF(VALUE(IF('Vessel List A'!BP84=1,1,IF('Vessel List A'!BP84=2,2,IF('Vessel List A'!BP84=3,3,IF('Vessel List A'!BP84=4,4,IF('Vessel List A'!BP84=5,5,IF('Vessel List A'!BP84=6,6,IF('Vessel List A'!BP84=7,7,IF('Vessel List A'!BP84=8,8,IF('Vessel List A'!BP84=9,9,IF('Vessel List A'!BP84=10,10,IF('Vessel List A'!BP84=11,11,IF('Vessel List A'!BP84=12,12,IF('Vessel List A'!BP84=13,13,IF('Vessel List A'!BP84=14,14,IF('Vessel List A'!BP84=15,15,IF('Vessel List A'!BP84=16,16,0)))))))))))))))))=0," ",VALUE(IF('Vessel List A'!BP84=1,1,IF('Vessel List A'!BP84=2,2,IF('Vessel List A'!BP84=3,3,IF('Vessel List A'!BP84=4,4,IF('Vessel List A'!BP84=5,5,IF('Vessel List A'!BP84=6,6,IF('Vessel List A'!BP84=7,7,IF('Vessel List A'!BP84=8,8,IF('Vessel List A'!BP84=9,9,IF('Vessel List A'!BP84=10,10,IF('Vessel List A'!BP84=11,11,IF('Vessel List A'!BP84=12,12,IF('Vessel List A'!BP84=13,13,IF('Vessel List A'!BP84=14,14,IF('Vessel List A'!BP84=15,15,IF('Vessel List A'!BP84=16,16,0))))))))))))))))))</f>
        <v xml:space="preserve"> </v>
      </c>
      <c r="AL85" s="163"/>
      <c r="AM85" s="158"/>
      <c r="AN85" s="390" t="str">
        <f t="shared" si="93"/>
        <v/>
      </c>
      <c r="AO85" s="158"/>
      <c r="AP85" s="137"/>
      <c r="AQ85" s="388" t="str">
        <f t="shared" si="94"/>
        <v/>
      </c>
      <c r="AR85" s="157" t="str">
        <f>IF(VALUE(IF('Vessel List A'!CC84=1,1,IF('Vessel List A'!CC84=2,2,IF('Vessel List A'!CC84=3,3,IF('Vessel List A'!CC84=4,4,IF('Vessel List A'!CC84=5,5,IF('Vessel List A'!CC84=6,6,IF('Vessel List A'!CC84=7,7,IF('Vessel List A'!CC84=8,8,IF('Vessel List A'!CC84=9,9,IF('Vessel List A'!CC84=10,10,IF('Vessel List A'!CC84=11,11,IF('Vessel List A'!CC84=12,12,IF('Vessel List A'!CC84=13,13,IF('Vessel List A'!CC84=14,14,IF('Vessel List A'!CC84=15,15,IF('Vessel List A'!CC84=16,16,0)))))))))))))))))=0," ",VALUE(IF('Vessel List A'!CC84=1,1,IF('Vessel List A'!CC84=2,2,IF('Vessel List A'!CC84=3,3,IF('Vessel List A'!CC84=4,4,IF('Vessel List A'!CC84=5,5,IF('Vessel List A'!CC84=6,6,IF('Vessel List A'!CC84=7,7,IF('Vessel List A'!CC84=8,8,IF('Vessel List A'!CC84=9,9,IF('Vessel List A'!CC84=10,10,IF('Vessel List A'!CC84=11,11,IF('Vessel List A'!CC84=12,12,IF('Vessel List A'!CC84=13,13,IF('Vessel List A'!CC84=14,14,IF('Vessel List A'!CC84=15,15,IF('Vessel List A'!CC84=16,16,0))))))))))))))))))</f>
        <v xml:space="preserve"> </v>
      </c>
      <c r="AS85" s="163"/>
      <c r="AT85" s="158"/>
      <c r="AU85" s="390" t="str">
        <f t="shared" si="95"/>
        <v/>
      </c>
      <c r="AV85" s="158"/>
      <c r="AW85" s="137"/>
      <c r="AX85" s="388" t="str">
        <f t="shared" si="96"/>
        <v/>
      </c>
      <c r="AY85" s="157" t="str">
        <f>IF(VALUE(IF('Vessel List A'!CP84=1,1,IF('Vessel List A'!CP84=2,2,IF('Vessel List A'!CP84=3,3,IF('Vessel List A'!CP84=4,4,IF('Vessel List A'!CP84=5,5,IF('Vessel List A'!CP84=6,6,IF('Vessel List A'!CP84=7,7,IF('Vessel List A'!CP84=8,8,IF('Vessel List A'!CP84=9,9,IF('Vessel List A'!CP84=10,10,IF('Vessel List A'!CP84=11,11,IF('Vessel List A'!CP84=12,12,IF('Vessel List A'!CP84=13,13,IF('Vessel List A'!CP84=14,14,IF('Vessel List A'!CP84=15,15,IF('Vessel List A'!CP84=16,16,0)))))))))))))))))=0," ",VALUE(IF('Vessel List A'!CP84=1,1,IF('Vessel List A'!CP84=2,2,IF('Vessel List A'!CP84=3,3,IF('Vessel List A'!CP84=4,4,IF('Vessel List A'!CP84=5,5,IF('Vessel List A'!CP84=6,6,IF('Vessel List A'!CP84=7,7,IF('Vessel List A'!CP84=8,8,IF('Vessel List A'!CP84=9,9,IF('Vessel List A'!CP84=10,10,IF('Vessel List A'!CP84=11,11,IF('Vessel List A'!CP84=12,12,IF('Vessel List A'!CP84=13,13,IF('Vessel List A'!CP84=14,14,IF('Vessel List A'!CP84=15,15,IF('Vessel List A'!CP84=16,16,0))))))))))))))))))</f>
        <v xml:space="preserve"> </v>
      </c>
      <c r="AZ85" s="163"/>
      <c r="BA85" s="158"/>
      <c r="BB85" s="390" t="str">
        <f t="shared" si="97"/>
        <v/>
      </c>
      <c r="BC85" s="158"/>
      <c r="BD85" s="137"/>
      <c r="BE85" s="388" t="str">
        <f t="shared" si="98"/>
        <v/>
      </c>
      <c r="BF85" s="157" t="str">
        <f>IF(VALUE(IF('Vessel List A'!DC84=1,1,IF('Vessel List A'!DC84=2,2,IF('Vessel List A'!DC84=3,3,IF('Vessel List A'!DC84=4,4,IF('Vessel List A'!DC84=5,5,IF('Vessel List A'!DC84=6,6,IF('Vessel List A'!DC84=7,7,IF('Vessel List A'!DC84=8,8,IF('Vessel List A'!DC84=9,9,IF('Vessel List A'!DC84=10,10,IF('Vessel List A'!DC84=11,11,IF('Vessel List A'!DC84=12,12,IF('Vessel List A'!DC84=13,13,IF('Vessel List A'!DC84=14,14,IF('Vessel List A'!DC84=15,15,IF('Vessel List A'!DC84=16,16,0)))))))))))))))))=0," ",VALUE(IF('Vessel List A'!DC84=1,1,IF('Vessel List A'!DC84=2,2,IF('Vessel List A'!DC84=3,3,IF('Vessel List A'!DC84=4,4,IF('Vessel List A'!DC84=5,5,IF('Vessel List A'!DC84=6,6,IF('Vessel List A'!DC84=7,7,IF('Vessel List A'!DC84=8,8,IF('Vessel List A'!DC84=9,9,IF('Vessel List A'!DC84=10,10,IF('Vessel List A'!DC84=11,11,IF('Vessel List A'!DC84=12,12,IF('Vessel List A'!DC84=13,13,IF('Vessel List A'!DC84=14,14,IF('Vessel List A'!DC84=15,15,IF('Vessel List A'!DC84=16,16,0))))))))))))))))))</f>
        <v xml:space="preserve"> </v>
      </c>
      <c r="BG85" s="163"/>
      <c r="BH85" s="158"/>
      <c r="BI85" s="390" t="str">
        <f t="shared" si="99"/>
        <v/>
      </c>
      <c r="BJ85" s="158"/>
      <c r="BK85" s="137"/>
      <c r="BL85" s="388" t="str">
        <f t="shared" si="100"/>
        <v/>
      </c>
      <c r="BM85" s="157" t="str">
        <f>IF(VALUE(IF('Vessel List A'!DP84=1,1,IF('Vessel List A'!DP84=2,2,IF('Vessel List A'!DP84=3,3,IF('Vessel List A'!DP84=4,4,IF('Vessel List A'!DP84=5,5,IF('Vessel List A'!DP84=6,6,IF('Vessel List A'!DP84=7,7,IF('Vessel List A'!DP84=8,8,IF('Vessel List A'!DP84=9,9,IF('Vessel List A'!DP84=10,10,IF('Vessel List A'!DP84=11,11,IF('Vessel List A'!DP84=12,12,IF('Vessel List A'!DP84=13,13,IF('Vessel List A'!DP84=14,14,IF('Vessel List A'!DP84=15,15,IF('Vessel List A'!DP84=16,16,0)))))))))))))))))=0," ",VALUE(IF('Vessel List A'!DP84=1,1,IF('Vessel List A'!DP84=2,2,IF('Vessel List A'!DP84=3,3,IF('Vessel List A'!DP84=4,4,IF('Vessel List A'!DP84=5,5,IF('Vessel List A'!DP84=6,6,IF('Vessel List A'!DP84=7,7,IF('Vessel List A'!DP84=8,8,IF('Vessel List A'!DP84=9,9,IF('Vessel List A'!DP84=10,10,IF('Vessel List A'!DP84=11,11,IF('Vessel List A'!DP84=12,12,IF('Vessel List A'!DP84=13,13,IF('Vessel List A'!DP84=14,14,IF('Vessel List A'!DP84=15,15,IF('Vessel List A'!DP84=16,16,0))))))))))))))))))</f>
        <v xml:space="preserve"> </v>
      </c>
      <c r="BN85" s="163"/>
      <c r="BO85" s="158"/>
      <c r="BP85" s="390" t="str">
        <f t="shared" si="101"/>
        <v/>
      </c>
      <c r="BQ85" s="158"/>
      <c r="BR85" s="137"/>
      <c r="BS85" s="388" t="str">
        <f t="shared" si="102"/>
        <v/>
      </c>
      <c r="BT85" s="157" t="str">
        <f>IF(VALUE(IF('Vessel List A'!EC84=1,1,IF('Vessel List A'!EC84=2,2,IF('Vessel List A'!EC84=3,3,IF('Vessel List A'!EC84=4,4,IF('Vessel List A'!EC84=5,5,IF('Vessel List A'!EC84=6,6,IF('Vessel List A'!EC84=7,7,IF('Vessel List A'!EC84=8,8,IF('Vessel List A'!EC84=9,9,IF('Vessel List A'!EC84=10,10,IF('Vessel List A'!EC84=11,11,IF('Vessel List A'!EC84=12,12,IF('Vessel List A'!EC84=13,13,IF('Vessel List A'!EC84=14,14,IF('Vessel List A'!EC84=15,15,IF('Vessel List A'!EC84=16,16,0)))))))))))))))))=0," ",VALUE(IF('Vessel List A'!EC84=1,1,IF('Vessel List A'!EC84=2,2,IF('Vessel List A'!EC84=3,3,IF('Vessel List A'!EC84=4,4,IF('Vessel List A'!EC84=5,5,IF('Vessel List A'!EC84=6,6,IF('Vessel List A'!EC84=7,7,IF('Vessel List A'!EC84=8,8,IF('Vessel List A'!EC84=9,9,IF('Vessel List A'!EC84=10,10,IF('Vessel List A'!EC84=11,11,IF('Vessel List A'!EC84=12,12,IF('Vessel List A'!EC84=13,13,IF('Vessel List A'!EC84=14,14,IF('Vessel List A'!EC84=15,15,IF('Vessel List A'!EC84=16,16,0))))))))))))))))))</f>
        <v xml:space="preserve"> </v>
      </c>
      <c r="BU85" s="163"/>
      <c r="BV85" s="158"/>
      <c r="BW85" s="390" t="str">
        <f t="shared" si="103"/>
        <v/>
      </c>
      <c r="BX85" s="158"/>
      <c r="BY85" s="137"/>
      <c r="BZ85" s="388" t="str">
        <f t="shared" si="104"/>
        <v/>
      </c>
      <c r="CA85" s="157" t="str">
        <f>IF(VALUE(IF('Vessel List A'!EP84=1,1,IF('Vessel List A'!EP84=2,2,IF('Vessel List A'!EP84=3,3,IF('Vessel List A'!EP84=4,4,IF('Vessel List A'!EP84=5,5,IF('Vessel List A'!EP84=6,6,IF('Vessel List A'!EP84=7,7,IF('Vessel List A'!EP84=8,8,IF('Vessel List A'!EP84=9,9,IF('Vessel List A'!EP84=10,10,IF('Vessel List A'!EP84=11,11,IF('Vessel List A'!EP84=12,12,IF('Vessel List A'!EP84=13,13,IF('Vessel List A'!EP84=14,14,IF('Vessel List A'!EP84=15,15,IF('Vessel List A'!EP84=16,16,0)))))))))))))))))=0," ",VALUE(IF('Vessel List A'!EP84=1,1,IF('Vessel List A'!EP84=2,2,IF('Vessel List A'!EP84=3,3,IF('Vessel List A'!EP84=4,4,IF('Vessel List A'!EP84=5,5,IF('Vessel List A'!EP84=6,6,IF('Vessel List A'!EP84=7,7,IF('Vessel List A'!EP84=8,8,IF('Vessel List A'!EP84=9,9,IF('Vessel List A'!EP84=10,10,IF('Vessel List A'!EP84=11,11,IF('Vessel List A'!EP84=12,12,IF('Vessel List A'!EP84=13,13,IF('Vessel List A'!EP84=14,14,IF('Vessel List A'!EP84=15,15,IF('Vessel List A'!EP84=16,16,0))))))))))))))))))</f>
        <v xml:space="preserve"> </v>
      </c>
      <c r="CB85" s="163"/>
      <c r="CC85" s="158"/>
      <c r="CD85" s="390" t="str">
        <f t="shared" si="105"/>
        <v/>
      </c>
      <c r="CE85" s="158"/>
      <c r="CF85" s="137"/>
      <c r="CG85" s="388" t="str">
        <f t="shared" si="106"/>
        <v/>
      </c>
      <c r="CH85" s="157" t="str">
        <f>IF(VALUE(IF('Vessel List A'!FC84=1,1,IF('Vessel List A'!FC84=2,2,IF('Vessel List A'!FC84=3,3,IF('Vessel List A'!FC84=4,4,IF('Vessel List A'!FC84=5,5,IF('Vessel List A'!FC84=6,6,IF('Vessel List A'!FC84=7,7,IF('Vessel List A'!FC84=8,8,IF('Vessel List A'!FC84=9,9,IF('Vessel List A'!FC84=10,10,IF('Vessel List A'!FC84=11,11,IF('Vessel List A'!FC84=12,12,IF('Vessel List A'!FC84=13,13,IF('Vessel List A'!FC84=14,14,IF('Vessel List A'!FC84=15,15,IF('Vessel List A'!FC84=16,16,0)))))))))))))))))=0," ",VALUE(IF('Vessel List A'!FC84=1,1,IF('Vessel List A'!FC84=2,2,IF('Vessel List A'!FC84=3,3,IF('Vessel List A'!FC84=4,4,IF('Vessel List A'!FC84=5,5,IF('Vessel List A'!FC84=6,6,IF('Vessel List A'!FC84=7,7,IF('Vessel List A'!FC84=8,8,IF('Vessel List A'!FC84=9,9,IF('Vessel List A'!FC84=10,10,IF('Vessel List A'!FC84=11,11,IF('Vessel List A'!FC84=12,12,IF('Vessel List A'!FC84=13,13,IF('Vessel List A'!FC84=14,14,IF('Vessel List A'!FC84=15,15,IF('Vessel List A'!FC84=16,16,0))))))))))))))))))</f>
        <v xml:space="preserve"> </v>
      </c>
      <c r="CI85" s="163"/>
      <c r="CJ85" s="158"/>
      <c r="CK85" s="390" t="str">
        <f t="shared" si="107"/>
        <v/>
      </c>
      <c r="CL85" s="158"/>
      <c r="CM85" s="137"/>
      <c r="CN85" s="388" t="str">
        <f t="shared" si="108"/>
        <v/>
      </c>
      <c r="CO85" s="157" t="str">
        <f>IF(VALUE(IF('Vessel List A'!FP84=1,1,IF('Vessel List A'!FP84=2,2,IF('Vessel List A'!FP84=3,3,IF('Vessel List A'!FP84=4,4,IF('Vessel List A'!FP84=5,5,IF('Vessel List A'!FP84=6,6,IF('Vessel List A'!FP84=7,7,IF('Vessel List A'!FP84=8,8,IF('Vessel List A'!FP84=9,9,IF('Vessel List A'!FP84=10,10,IF('Vessel List A'!FP84=11,11,IF('Vessel List A'!FP84=12,12,IF('Vessel List A'!FP84=13,13,IF('Vessel List A'!FP84=14,14,IF('Vessel List A'!FP84=15,15,IF('Vessel List A'!FP84=16,16,0)))))))))))))))))=0," ",VALUE(IF('Vessel List A'!FP84=1,1,IF('Vessel List A'!FP84=2,2,IF('Vessel List A'!FP84=3,3,IF('Vessel List A'!FP84=4,4,IF('Vessel List A'!FP84=5,5,IF('Vessel List A'!FP84=6,6,IF('Vessel List A'!FP84=7,7,IF('Vessel List A'!FP84=8,8,IF('Vessel List A'!FP84=9,9,IF('Vessel List A'!FP84=10,10,IF('Vessel List A'!FP84=11,11,IF('Vessel List A'!FP84=12,12,IF('Vessel List A'!FP84=13,13,IF('Vessel List A'!FP84=14,14,IF('Vessel List A'!FP84=15,15,IF('Vessel List A'!FP84=16,16,0))))))))))))))))))</f>
        <v xml:space="preserve"> </v>
      </c>
      <c r="CP85" s="163"/>
      <c r="CQ85" s="158"/>
      <c r="CR85" s="390" t="str">
        <f t="shared" si="109"/>
        <v/>
      </c>
      <c r="CS85" s="158"/>
      <c r="CT85" s="137"/>
      <c r="CU85" s="388" t="str">
        <f t="shared" si="110"/>
        <v/>
      </c>
      <c r="CV85" s="157" t="str">
        <f>IF(VALUE(IF('Vessel List A'!GC84=1,1,IF('Vessel List A'!GC84=2,2,IF('Vessel List A'!GC84=3,3,IF('Vessel List A'!GC84=4,4,IF('Vessel List A'!GC84=5,5,IF('Vessel List A'!GC84=6,6,IF('Vessel List A'!GC84=7,7,IF('Vessel List A'!GC84=8,8,IF('Vessel List A'!GC84=9,9,IF('Vessel List A'!GC84=10,10,IF('Vessel List A'!GC84=11,11,IF('Vessel List A'!GC84=12,12,IF('Vessel List A'!GC84=13,13,IF('Vessel List A'!GC84=14,14,IF('Vessel List A'!GC84=15,15,IF('Vessel List A'!GC84=16,16,0)))))))))))))))))=0," ",VALUE(IF('Vessel List A'!GC84=1,1,IF('Vessel List A'!GC84=2,2,IF('Vessel List A'!GC84=3,3,IF('Vessel List A'!GC84=4,4,IF('Vessel List A'!GC84=5,5,IF('Vessel List A'!GC84=6,6,IF('Vessel List A'!GC84=7,7,IF('Vessel List A'!GC84=8,8,IF('Vessel List A'!GC84=9,9,IF('Vessel List A'!GC84=10,10,IF('Vessel List A'!GC84=11,11,IF('Vessel List A'!GC84=12,12,IF('Vessel List A'!GC84=13,13,IF('Vessel List A'!GC84=14,14,IF('Vessel List A'!GC84=15,15,IF('Vessel List A'!GC84=16,16,0))))))))))))))))))</f>
        <v xml:space="preserve"> </v>
      </c>
      <c r="CW85" s="163"/>
      <c r="CX85" s="158"/>
      <c r="CY85" s="390" t="str">
        <f t="shared" si="111"/>
        <v/>
      </c>
      <c r="CZ85" s="158"/>
      <c r="DA85" s="137"/>
      <c r="DB85" s="388" t="str">
        <f t="shared" si="112"/>
        <v/>
      </c>
      <c r="DC85" s="157" t="str">
        <f>IF(VALUE(IF('Vessel List A'!GP84=1,1,IF('Vessel List A'!GP84=2,2,IF('Vessel List A'!GP84=3,3,IF('Vessel List A'!GP84=4,4,IF('Vessel List A'!GP84=5,5,IF('Vessel List A'!GP84=6,6,IF('Vessel List A'!GP84=7,7,IF('Vessel List A'!GP84=8,8,IF('Vessel List A'!GP84=9,9,IF('Vessel List A'!GP84=10,10,IF('Vessel List A'!GP84=11,11,IF('Vessel List A'!GP84=12,12,IF('Vessel List A'!GP84=13,13,IF('Vessel List A'!GP84=14,14,IF('Vessel List A'!GP84=15,15,IF('Vessel List A'!GP84=16,16,0)))))))))))))))))=0," ",VALUE(IF('Vessel List A'!GP84=1,1,IF('Vessel List A'!GP84=2,2,IF('Vessel List A'!GP84=3,3,IF('Vessel List A'!GP84=4,4,IF('Vessel List A'!GP84=5,5,IF('Vessel List A'!GP84=6,6,IF('Vessel List A'!GP84=7,7,IF('Vessel List A'!GP84=8,8,IF('Vessel List A'!GP84=9,9,IF('Vessel List A'!GP84=10,10,IF('Vessel List A'!GP84=11,11,IF('Vessel List A'!GP84=12,12,IF('Vessel List A'!GP84=13,13,IF('Vessel List A'!GP84=14,14,IF('Vessel List A'!GP84=15,15,IF('Vessel List A'!GP84=16,16,0))))))))))))))))))</f>
        <v xml:space="preserve"> </v>
      </c>
      <c r="DD85" s="163"/>
      <c r="DE85" s="158"/>
      <c r="DF85" s="390" t="str">
        <f t="shared" si="113"/>
        <v/>
      </c>
      <c r="DG85" s="158"/>
      <c r="DH85" s="137"/>
      <c r="DI85" s="388" t="str">
        <f t="shared" si="114"/>
        <v/>
      </c>
      <c r="DJ85" s="157" t="str">
        <f>IF(VALUE(IF('Vessel List A'!HC84=1,1,IF('Vessel List A'!HC84=2,2,IF('Vessel List A'!HC84=3,3,IF('Vessel List A'!HC84=4,4,IF('Vessel List A'!HC84=5,5,IF('Vessel List A'!HC84=6,6,IF('Vessel List A'!HC84=7,7,IF('Vessel List A'!HC84=8,8,IF('Vessel List A'!HC84=9,9,IF('Vessel List A'!HC84=10,10,IF('Vessel List A'!HC84=11,11,IF('Vessel List A'!HC84=12,12,IF('Vessel List A'!HC84=13,13,IF('Vessel List A'!HC84=14,14,IF('Vessel List A'!HC84=15,15,IF('Vessel List A'!HC84=16,16,0)))))))))))))))))=0," ",VALUE(IF('Vessel List A'!HC84=1,1,IF('Vessel List A'!HC84=2,2,IF('Vessel List A'!HC84=3,3,IF('Vessel List A'!HC84=4,4,IF('Vessel List A'!HC84=5,5,IF('Vessel List A'!HC84=6,6,IF('Vessel List A'!HC84=7,7,IF('Vessel List A'!HC84=8,8,IF('Vessel List A'!HC84=9,9,IF('Vessel List A'!HC84=10,10,IF('Vessel List A'!HC84=11,11,IF('Vessel List A'!HC84=12,12,IF('Vessel List A'!HC84=13,13,IF('Vessel List A'!HC84=14,14,IF('Vessel List A'!HC84=15,15,IF('Vessel List A'!HC84=16,16,0))))))))))))))))))</f>
        <v xml:space="preserve"> </v>
      </c>
      <c r="DK85" s="163"/>
      <c r="DL85" s="158"/>
      <c r="DM85" s="390" t="str">
        <f t="shared" si="115"/>
        <v/>
      </c>
      <c r="DN85" s="158"/>
      <c r="DO85" s="137"/>
      <c r="DP85" s="388" t="str">
        <f t="shared" si="116"/>
        <v/>
      </c>
      <c r="DQ85" s="157" t="str">
        <f>IF(VALUE(IF('Vessel List A'!HP84=1,1,IF('Vessel List A'!HP84=2,2,IF('Vessel List A'!HP84=3,3,IF('Vessel List A'!HP84=4,4,IF('Vessel List A'!HP84=5,5,IF('Vessel List A'!HP84=6,6,IF('Vessel List A'!HP84=7,7,IF('Vessel List A'!HP84=8,8,IF('Vessel List A'!HP84=9,9,IF('Vessel List A'!HP84=10,10,IF('Vessel List A'!HP84=11,11,IF('Vessel List A'!HP84=12,12,IF('Vessel List A'!HP84=13,13,IF('Vessel List A'!HP84=14,14,IF('Vessel List A'!HP84=15,15,IF('Vessel List A'!HP84=16,16,0)))))))))))))))))=0," ",VALUE(IF('Vessel List A'!HP84=1,1,IF('Vessel List A'!HP84=2,2,IF('Vessel List A'!HP84=3,3,IF('Vessel List A'!HP84=4,4,IF('Vessel List A'!HP84=5,5,IF('Vessel List A'!HP84=6,6,IF('Vessel List A'!HP84=7,7,IF('Vessel List A'!HP84=8,8,IF('Vessel List A'!HP84=9,9,IF('Vessel List A'!HP84=10,10,IF('Vessel List A'!HP84=11,11,IF('Vessel List A'!HP84=12,12,IF('Vessel List A'!HP84=13,13,IF('Vessel List A'!HP84=14,14,IF('Vessel List A'!HP84=15,15,IF('Vessel List A'!HP84=16,16,0))))))))))))))))))</f>
        <v xml:space="preserve"> </v>
      </c>
      <c r="DR85" s="163"/>
      <c r="DS85" s="158"/>
      <c r="DT85" s="390" t="str">
        <f t="shared" si="117"/>
        <v/>
      </c>
      <c r="DU85" s="158"/>
      <c r="DV85" s="137"/>
      <c r="DW85" s="388" t="str">
        <f t="shared" si="118"/>
        <v/>
      </c>
      <c r="DX85" s="157" t="str">
        <f>IF(VALUE(IF('Vessel List A'!IC84=1,1,IF('Vessel List A'!IC84=2,2,IF('Vessel List A'!IC84=3,3,IF('Vessel List A'!IC84=4,4,IF('Vessel List A'!IC84=5,5,IF('Vessel List A'!IC84=6,6,IF('Vessel List A'!IC84=7,7,IF('Vessel List A'!IC84=8,8,IF('Vessel List A'!IC84=9,9,IF('Vessel List A'!IC84=10,10,IF('Vessel List A'!IC84=11,11,IF('Vessel List A'!IC84=12,12,IF('Vessel List A'!IC84=13,13,IF('Vessel List A'!IC84=14,14,IF('Vessel List A'!IC84=15,15,IF('Vessel List A'!IC84=16,16,0)))))))))))))))))=0," ",VALUE(IF('Vessel List A'!IC84=1,1,IF('Vessel List A'!IC84=2,2,IF('Vessel List A'!IC84=3,3,IF('Vessel List A'!IC84=4,4,IF('Vessel List A'!IC84=5,5,IF('Vessel List A'!IC84=6,6,IF('Vessel List A'!IC84=7,7,IF('Vessel List A'!IC84=8,8,IF('Vessel List A'!IC84=9,9,IF('Vessel List A'!IC84=10,10,IF('Vessel List A'!IC84=11,11,IF('Vessel List A'!IC84=12,12,IF('Vessel List A'!IC84=13,13,IF('Vessel List A'!IC84=14,14,IF('Vessel List A'!IC84=15,15,IF('Vessel List A'!IC84=16,16,0))))))))))))))))))</f>
        <v xml:space="preserve"> </v>
      </c>
      <c r="DY85" s="163"/>
      <c r="DZ85" s="158"/>
      <c r="EA85" s="390" t="str">
        <f t="shared" si="119"/>
        <v/>
      </c>
      <c r="EB85" s="158"/>
      <c r="EC85" s="137"/>
      <c r="ED85" s="388" t="str">
        <f t="shared" si="120"/>
        <v/>
      </c>
      <c r="EE85" s="157" t="str">
        <f>IF(VALUE(IF('Vessel List A'!IP84=1,1,IF('Vessel List A'!IP84=2,2,IF('Vessel List A'!IP84=3,3,IF('Vessel List A'!IP84=4,4,IF('Vessel List A'!IP84=5,5,IF('Vessel List A'!IP84=6,6,IF('Vessel List A'!IP84=7,7,IF('Vessel List A'!IP84=8,8,IF('Vessel List A'!IP84=9,9,IF('Vessel List A'!IP84=10,10,IF('Vessel List A'!IP84=11,11,IF('Vessel List A'!IP84=12,12,IF('Vessel List A'!IP84=13,13,IF('Vessel List A'!IP84=14,14,IF('Vessel List A'!IP84=15,15,IF('Vessel List A'!IP84=16,16,0)))))))))))))))))=0," ",VALUE(IF('Vessel List A'!IP84=1,1,IF('Vessel List A'!IP84=2,2,IF('Vessel List A'!IP84=3,3,IF('Vessel List A'!IP84=4,4,IF('Vessel List A'!IP84=5,5,IF('Vessel List A'!IP84=6,6,IF('Vessel List A'!IP84=7,7,IF('Vessel List A'!IP84=8,8,IF('Vessel List A'!IP84=9,9,IF('Vessel List A'!IP84=10,10,IF('Vessel List A'!IP84=11,11,IF('Vessel List A'!IP84=12,12,IF('Vessel List A'!IP84=13,13,IF('Vessel List A'!IP84=14,14,IF('Vessel List A'!IP84=15,15,IF('Vessel List A'!IP84=16,16,0))))))))))))))))))</f>
        <v xml:space="preserve"> </v>
      </c>
      <c r="EF85" s="163"/>
      <c r="EG85" s="158"/>
      <c r="EH85" s="390" t="str">
        <f t="shared" si="121"/>
        <v/>
      </c>
      <c r="EI85" s="158"/>
      <c r="EJ85" s="137"/>
      <c r="EK85" s="397" t="str">
        <f t="shared" si="122"/>
        <v/>
      </c>
      <c r="EL85" s="144"/>
      <c r="EM85" s="157" t="str">
        <f>IF(VALUE(IF('Vessel List B'!C84=1,1,IF('Vessel List B'!C84=2,2,IF('Vessel List B'!C84=3,3,IF('Vessel List B'!C84=4,4,IF('Vessel List B'!C84=5,5,IF('Vessel List B'!C84=6,6,IF('Vessel List B'!C84=7,7,IF('Vessel List B'!C84=8,8,IF('Vessel List B'!C84=9,9,IF('Vessel List B'!C84=10,10,IF('Vessel List B'!C84=11,11,IF('Vessel List B'!C84=12,12,IF('Vessel List B'!C84=13,13,IF('Vessel List B'!C84=14,14,IF('Vessel List B'!C84=15,15,IF('Vessel List B'!C84=16,16,0)))))))))))))))))=0," ",VALUE(IF('Vessel List B'!C84=1,1,IF('Vessel List B'!C84=2,2,IF('Vessel List B'!C84=3,3,IF('Vessel List B'!C84=4,4,IF('Vessel List B'!C84=5,5,IF('Vessel List B'!C84=6,6,IF('Vessel List B'!C84=7,7,IF('Vessel List B'!C84=8,8,IF('Vessel List B'!C84=9,9,IF('Vessel List B'!C84=10,10,IF('Vessel List B'!C84=11,11,IF('Vessel List B'!C84=12,12,IF('Vessel List B'!C84=13,13,IF('Vessel List B'!C84=14,14,IF('Vessel List B'!C84=15,15,IF('Vessel List B'!C84=16,16,0))))))))))))))))))</f>
        <v xml:space="preserve"> </v>
      </c>
      <c r="EN85" s="163"/>
      <c r="EO85" s="158"/>
      <c r="EP85" s="390" t="str">
        <f t="shared" si="123"/>
        <v/>
      </c>
      <c r="EQ85" s="158"/>
      <c r="ER85" s="137"/>
      <c r="ES85" s="388" t="str">
        <f t="shared" si="124"/>
        <v/>
      </c>
      <c r="ET85" s="157" t="str">
        <f>IF(VALUE(IF('Vessel List B'!P84=1,1,IF('Vessel List B'!P84=2,2,IF('Vessel List B'!P84=3,3,IF('Vessel List B'!P84=4,4,IF('Vessel List B'!P84=5,5,IF('Vessel List B'!P84=6,6,IF('Vessel List B'!P84=7,7,IF('Vessel List B'!P84=8,8,IF('Vessel List B'!P84=9,9,IF('Vessel List B'!P84=10,10,IF('Vessel List B'!P84=11,11,IF('Vessel List B'!P84=12,12,IF('Vessel List B'!P84=13,13,IF('Vessel List B'!P84=14,14,IF('Vessel List B'!P84=15,15,IF('Vessel List B'!P84=16,16,0)))))))))))))))))=0," ",VALUE(IF('Vessel List B'!P84=1,1,IF('Vessel List B'!P84=2,2,IF('Vessel List B'!P84=3,3,IF('Vessel List B'!P84=4,4,IF('Vessel List B'!P84=5,5,IF('Vessel List B'!P84=6,6,IF('Vessel List B'!P84=7,7,IF('Vessel List B'!P84=8,8,IF('Vessel List B'!P84=9,9,IF('Vessel List B'!P84=10,10,IF('Vessel List B'!P84=11,11,IF('Vessel List B'!P84=12,12,IF('Vessel List B'!P84=13,13,IF('Vessel List B'!P84=14,14,IF('Vessel List B'!P84=15,15,IF('Vessel List B'!P84=16,16,0))))))))))))))))))</f>
        <v xml:space="preserve"> </v>
      </c>
      <c r="EU85" s="163"/>
      <c r="EV85" s="158"/>
      <c r="EW85" s="390" t="str">
        <f t="shared" si="125"/>
        <v/>
      </c>
      <c r="EX85" s="158"/>
      <c r="EY85" s="137"/>
      <c r="EZ85" s="388" t="str">
        <f t="shared" si="126"/>
        <v/>
      </c>
      <c r="FA85" s="157" t="str">
        <f>IF(VALUE(IF('Vessel List B'!AC84=1,1,IF('Vessel List B'!AC84=2,2,IF('Vessel List B'!AC84=3,3,IF('Vessel List B'!AC84=4,4,IF('Vessel List B'!AC84=5,5,IF('Vessel List B'!AC84=6,6,IF('Vessel List B'!AC84=7,7,IF('Vessel List B'!AC84=8,8,IF('Vessel List B'!AC84=9,9,IF('Vessel List B'!AC84=10,10,IF('Vessel List B'!AC84=11,11,IF('Vessel List B'!AC84=12,12,IF('Vessel List B'!AC84=13,13,IF('Vessel List B'!AC84=14,14,IF('Vessel List B'!AC84=15,15,IF('Vessel List B'!AC84=16,16,0)))))))))))))))))=0," ",VALUE(IF('Vessel List B'!AC84=1,1,IF('Vessel List B'!AC84=2,2,IF('Vessel List B'!AC84=3,3,IF('Vessel List B'!AC84=4,4,IF('Vessel List B'!AC84=5,5,IF('Vessel List B'!AC84=6,6,IF('Vessel List B'!AC84=7,7,IF('Vessel List B'!AC84=8,8,IF('Vessel List B'!AC84=9,9,IF('Vessel List B'!AC84=10,10,IF('Vessel List B'!AC84=11,11,IF('Vessel List B'!AC84=12,12,IF('Vessel List B'!AC84=13,13,IF('Vessel List B'!AC84=14,14,IF('Vessel List B'!AC84=15,15,IF('Vessel List B'!AC84=16,16,0))))))))))))))))))</f>
        <v xml:space="preserve"> </v>
      </c>
      <c r="FB85" s="163"/>
      <c r="FC85" s="158"/>
      <c r="FD85" s="390" t="str">
        <f t="shared" si="127"/>
        <v/>
      </c>
      <c r="FE85" s="158"/>
      <c r="FF85" s="137"/>
      <c r="FG85" s="388" t="str">
        <f t="shared" si="128"/>
        <v/>
      </c>
      <c r="FH85" s="157" t="str">
        <f>IF(VALUE(IF('Vessel List B'!AP84=1,1,IF('Vessel List B'!AP84=2,2,IF('Vessel List B'!AP84=3,3,IF('Vessel List B'!AP84=4,4,IF('Vessel List B'!AP84=5,5,IF('Vessel List B'!AP84=6,6,IF('Vessel List B'!AP84=7,7,IF('Vessel List B'!AP84=8,8,IF('Vessel List B'!AP84=9,9,IF('Vessel List B'!AP84=10,10,IF('Vessel List B'!AP84=11,11,IF('Vessel List B'!AP84=12,12,IF('Vessel List B'!AP84=13,13,IF('Vessel List B'!AP84=14,14,IF('Vessel List B'!AP84=15,15,IF('Vessel List B'!AP84=16,16,0)))))))))))))))))=0," ",VALUE(IF('Vessel List B'!AP84=1,1,IF('Vessel List B'!AP84=2,2,IF('Vessel List B'!AP84=3,3,IF('Vessel List B'!AP84=4,4,IF('Vessel List B'!AP84=5,5,IF('Vessel List B'!AP84=6,6,IF('Vessel List B'!AP84=7,7,IF('Vessel List B'!AP84=8,8,IF('Vessel List B'!AP84=9,9,IF('Vessel List B'!AP84=10,10,IF('Vessel List B'!AP84=11,11,IF('Vessel List B'!AP84=12,12,IF('Vessel List B'!AP84=13,13,IF('Vessel List B'!AP84=14,14,IF('Vessel List B'!AP84=15,15,IF('Vessel List B'!AP84=16,16,0))))))))))))))))))</f>
        <v xml:space="preserve"> </v>
      </c>
      <c r="FI85" s="163"/>
      <c r="FJ85" s="158"/>
      <c r="FK85" s="390" t="str">
        <f t="shared" si="129"/>
        <v/>
      </c>
      <c r="FL85" s="158"/>
      <c r="FM85" s="137"/>
      <c r="FN85" s="388" t="str">
        <f t="shared" si="130"/>
        <v/>
      </c>
      <c r="FO85" s="157" t="str">
        <f>IF(VALUE(IF('Vessel List B'!BC84=1,1,IF('Vessel List B'!BC84=2,2,IF('Vessel List B'!BC84=3,3,IF('Vessel List B'!BC84=4,4,IF('Vessel List B'!BC84=5,5,IF('Vessel List B'!BC84=6,6,IF('Vessel List B'!BC84=7,7,IF('Vessel List B'!BC84=8,8,IF('Vessel List B'!BC84=9,9,IF('Vessel List B'!BC84=10,10,IF('Vessel List B'!BC84=11,11,IF('Vessel List B'!BC84=12,12,IF('Vessel List B'!BC84=13,13,IF('Vessel List B'!BC84=14,14,IF('Vessel List B'!BC84=15,15,IF('Vessel List B'!BC84=16,16,0)))))))))))))))))=0," ",VALUE(IF('Vessel List B'!BC84=1,1,IF('Vessel List B'!BC84=2,2,IF('Vessel List B'!BC84=3,3,IF('Vessel List B'!BC84=4,4,IF('Vessel List B'!BC84=5,5,IF('Vessel List B'!BC84=6,6,IF('Vessel List B'!BC84=7,7,IF('Vessel List B'!BC84=8,8,IF('Vessel List B'!BC84=9,9,IF('Vessel List B'!BC84=10,10,IF('Vessel List B'!BC84=11,11,IF('Vessel List B'!BC84=12,12,IF('Vessel List B'!BC84=13,13,IF('Vessel List B'!BC84=14,14,IF('Vessel List B'!BC84=15,15,IF('Vessel List B'!BC84=16,16,0))))))))))))))))))</f>
        <v xml:space="preserve"> </v>
      </c>
      <c r="FP85" s="163"/>
      <c r="FQ85" s="158"/>
      <c r="FR85" s="390" t="str">
        <f t="shared" si="131"/>
        <v/>
      </c>
      <c r="FS85" s="158"/>
      <c r="FT85" s="137"/>
      <c r="FU85" s="388" t="str">
        <f t="shared" si="132"/>
        <v/>
      </c>
      <c r="FV85" s="157" t="str">
        <f>IF(VALUE(IF('Vessel List B'!BP84=1,1,IF('Vessel List B'!BP84=2,2,IF('Vessel List B'!BP84=3,3,IF('Vessel List B'!BP84=4,4,IF('Vessel List B'!BP84=5,5,IF('Vessel List B'!BP84=6,6,IF('Vessel List B'!BP84=7,7,IF('Vessel List B'!BP84=8,8,IF('Vessel List B'!BP84=9,9,IF('Vessel List B'!BP84=10,10,IF('Vessel List B'!BP84=11,11,IF('Vessel List B'!BP84=12,12,IF('Vessel List B'!BP84=13,13,IF('Vessel List B'!BP84=14,14,IF('Vessel List B'!BP84=15,15,IF('Vessel List B'!BP84=16,16,0)))))))))))))))))=0," ",VALUE(IF('Vessel List B'!BP84=1,1,IF('Vessel List B'!BP84=2,2,IF('Vessel List B'!BP84=3,3,IF('Vessel List B'!BP84=4,4,IF('Vessel List B'!BP84=5,5,IF('Vessel List B'!BP84=6,6,IF('Vessel List B'!BP84=7,7,IF('Vessel List B'!BP84=8,8,IF('Vessel List B'!BP84=9,9,IF('Vessel List B'!BP84=10,10,IF('Vessel List B'!BP84=11,11,IF('Vessel List B'!BP84=12,12,IF('Vessel List B'!BP84=13,13,IF('Vessel List B'!BP84=14,14,IF('Vessel List B'!BP84=15,15,IF('Vessel List B'!BP84=16,16,0))))))))))))))))))</f>
        <v xml:space="preserve"> </v>
      </c>
      <c r="FW85" s="163"/>
      <c r="FX85" s="158"/>
      <c r="FY85" s="390" t="str">
        <f t="shared" si="133"/>
        <v/>
      </c>
      <c r="FZ85" s="158"/>
      <c r="GA85" s="137"/>
      <c r="GB85" s="388" t="str">
        <f t="shared" si="134"/>
        <v/>
      </c>
      <c r="GC85" s="157" t="str">
        <f>IF(VALUE(IF('Vessel List B'!CC84=1,1,IF('Vessel List B'!CC84=2,2,IF('Vessel List B'!CC84=3,3,IF('Vessel List B'!CC84=4,4,IF('Vessel List B'!CC84=5,5,IF('Vessel List B'!CC84=6,6,IF('Vessel List B'!CC84=7,7,IF('Vessel List B'!CC84=8,8,IF('Vessel List B'!CC84=9,9,IF('Vessel List B'!CC84=10,10,IF('Vessel List B'!CC84=11,11,IF('Vessel List B'!CC84=12,12,IF('Vessel List B'!CC84=13,13,IF('Vessel List B'!CC84=14,14,IF('Vessel List B'!CC84=15,15,IF('Vessel List B'!CC84=16,16,0)))))))))))))))))=0," ",VALUE(IF('Vessel List B'!CC84=1,1,IF('Vessel List B'!CC84=2,2,IF('Vessel List B'!CC84=3,3,IF('Vessel List B'!CC84=4,4,IF('Vessel List B'!CC84=5,5,IF('Vessel List B'!CC84=6,6,IF('Vessel List B'!CC84=7,7,IF('Vessel List B'!CC84=8,8,IF('Vessel List B'!CC84=9,9,IF('Vessel List B'!CC84=10,10,IF('Vessel List B'!CC84=11,11,IF('Vessel List B'!CC84=12,12,IF('Vessel List B'!CC84=13,13,IF('Vessel List B'!CC84=14,14,IF('Vessel List B'!CC84=15,15,IF('Vessel List B'!CC84=16,16,0))))))))))))))))))</f>
        <v xml:space="preserve"> </v>
      </c>
      <c r="GD85" s="163"/>
      <c r="GE85" s="158"/>
      <c r="GF85" s="390" t="str">
        <f t="shared" si="135"/>
        <v/>
      </c>
      <c r="GG85" s="158"/>
      <c r="GH85" s="137"/>
      <c r="GI85" s="388" t="str">
        <f t="shared" si="136"/>
        <v/>
      </c>
      <c r="GJ85" s="157" t="str">
        <f>IF(VALUE(IF('Vessel List B'!CP84=1,1,IF('Vessel List B'!CP84=2,2,IF('Vessel List B'!CP84=3,3,IF('Vessel List B'!CP84=4,4,IF('Vessel List B'!CP84=5,5,IF('Vessel List B'!CP84=6,6,IF('Vessel List B'!CP84=7,7,IF('Vessel List B'!CP84=8,8,IF('Vessel List B'!CP84=9,9,IF('Vessel List B'!CP84=10,10,IF('Vessel List B'!CP84=11,11,IF('Vessel List B'!CP84=12,12,IF('Vessel List B'!CP84=13,13,IF('Vessel List B'!CP84=14,14,IF('Vessel List B'!CP84=15,15,IF('Vessel List B'!CP84=16,16,0)))))))))))))))))=0," ",VALUE(IF('Vessel List B'!CP84=1,1,IF('Vessel List B'!CP84=2,2,IF('Vessel List B'!CP84=3,3,IF('Vessel List B'!CP84=4,4,IF('Vessel List B'!CP84=5,5,IF('Vessel List B'!CP84=6,6,IF('Vessel List B'!CP84=7,7,IF('Vessel List B'!CP84=8,8,IF('Vessel List B'!CP84=9,9,IF('Vessel List B'!CP84=10,10,IF('Vessel List B'!CP84=11,11,IF('Vessel List B'!CP84=12,12,IF('Vessel List B'!CP84=13,13,IF('Vessel List B'!CP84=14,14,IF('Vessel List B'!CP84=15,15,IF('Vessel List B'!CP84=16,16,0))))))))))))))))))</f>
        <v xml:space="preserve"> </v>
      </c>
      <c r="GK85" s="163"/>
      <c r="GL85" s="158"/>
      <c r="GM85" s="390" t="str">
        <f t="shared" si="137"/>
        <v/>
      </c>
      <c r="GN85" s="158"/>
      <c r="GO85" s="137"/>
      <c r="GP85" s="388" t="str">
        <f t="shared" si="138"/>
        <v/>
      </c>
      <c r="GQ85" s="157" t="str">
        <f>IF(VALUE(IF('Vessel List B'!DC84=1,1,IF('Vessel List B'!DC84=2,2,IF('Vessel List B'!DC84=3,3,IF('Vessel List B'!DC84=4,4,IF('Vessel List B'!DC84=5,5,IF('Vessel List B'!DC84=6,6,IF('Vessel List B'!DC84=7,7,IF('Vessel List B'!DC84=8,8,IF('Vessel List B'!DC84=9,9,IF('Vessel List B'!DC84=10,10,IF('Vessel List B'!DC84=11,11,IF('Vessel List B'!DC84=12,12,IF('Vessel List B'!DC84=13,13,IF('Vessel List B'!DC84=14,14,IF('Vessel List B'!DC84=15,15,IF('Vessel List B'!DC84=16,16,0)))))))))))))))))=0," ",VALUE(IF('Vessel List B'!DC84=1,1,IF('Vessel List B'!DC84=2,2,IF('Vessel List B'!DC84=3,3,IF('Vessel List B'!DC84=4,4,IF('Vessel List B'!DC84=5,5,IF('Vessel List B'!DC84=6,6,IF('Vessel List B'!DC84=7,7,IF('Vessel List B'!DC84=8,8,IF('Vessel List B'!DC84=9,9,IF('Vessel List B'!DC84=10,10,IF('Vessel List B'!DC84=11,11,IF('Vessel List B'!DC84=12,12,IF('Vessel List B'!DC84=13,13,IF('Vessel List B'!DC84=14,14,IF('Vessel List B'!DC84=15,15,IF('Vessel List B'!DC84=16,16,0))))))))))))))))))</f>
        <v xml:space="preserve"> </v>
      </c>
      <c r="GR85" s="163"/>
      <c r="GS85" s="158"/>
      <c r="GT85" s="390" t="str">
        <f t="shared" si="139"/>
        <v/>
      </c>
      <c r="GU85" s="158"/>
      <c r="GV85" s="137"/>
      <c r="GW85" s="388" t="str">
        <f t="shared" si="140"/>
        <v/>
      </c>
      <c r="GX85" s="157" t="str">
        <f>IF(VALUE(IF('Vessel List B'!DP84=1,1,IF('Vessel List B'!DP84=2,2,IF('Vessel List B'!DP84=3,3,IF('Vessel List B'!DP84=4,4,IF('Vessel List B'!DP84=5,5,IF('Vessel List B'!DP84=6,6,IF('Vessel List B'!DP84=7,7,IF('Vessel List B'!DP84=8,8,IF('Vessel List B'!DP84=9,9,IF('Vessel List B'!DP84=10,10,IF('Vessel List B'!DP84=11,11,IF('Vessel List B'!DP84=12,12,IF('Vessel List B'!DP84=13,13,IF('Vessel List B'!DP84=14,14,IF('Vessel List B'!DP84=15,15,IF('Vessel List B'!DP84=16,16,0)))))))))))))))))=0," ",VALUE(IF('Vessel List B'!DP84=1,1,IF('Vessel List B'!DP84=2,2,IF('Vessel List B'!DP84=3,3,IF('Vessel List B'!DP84=4,4,IF('Vessel List B'!DP84=5,5,IF('Vessel List B'!DP84=6,6,IF('Vessel List B'!DP84=7,7,IF('Vessel List B'!DP84=8,8,IF('Vessel List B'!DP84=9,9,IF('Vessel List B'!DP84=10,10,IF('Vessel List B'!DP84=11,11,IF('Vessel List B'!DP84=12,12,IF('Vessel List B'!DP84=13,13,IF('Vessel List B'!DP84=14,14,IF('Vessel List B'!DP84=15,15,IF('Vessel List B'!DP84=16,16,0))))))))))))))))))</f>
        <v xml:space="preserve"> </v>
      </c>
      <c r="GY85" s="163"/>
      <c r="GZ85" s="158"/>
      <c r="HA85" s="390" t="str">
        <f t="shared" si="141"/>
        <v/>
      </c>
      <c r="HB85" s="158"/>
      <c r="HC85" s="137"/>
      <c r="HD85" s="388" t="str">
        <f t="shared" si="142"/>
        <v/>
      </c>
      <c r="HE85" s="157" t="str">
        <f>IF(VALUE(IF('Vessel List B'!EC84=1,1,IF('Vessel List B'!EC84=2,2,IF('Vessel List B'!EC84=3,3,IF('Vessel List B'!EC84=4,4,IF('Vessel List B'!EC84=5,5,IF('Vessel List B'!EC84=6,6,IF('Vessel List B'!EC84=7,7,IF('Vessel List B'!EC84=8,8,IF('Vessel List B'!EC84=9,9,IF('Vessel List B'!EC84=10,10,IF('Vessel List B'!EC84=11,11,IF('Vessel List B'!EC84=12,12,IF('Vessel List B'!EC84=13,13,IF('Vessel List B'!EC84=14,14,IF('Vessel List B'!EC84=15,15,IF('Vessel List B'!EC84=16,16,0)))))))))))))))))=0," ",VALUE(IF('Vessel List B'!EC84=1,1,IF('Vessel List B'!EC84=2,2,IF('Vessel List B'!EC84=3,3,IF('Vessel List B'!EC84=4,4,IF('Vessel List B'!EC84=5,5,IF('Vessel List B'!EC84=6,6,IF('Vessel List B'!EC84=7,7,IF('Vessel List B'!EC84=8,8,IF('Vessel List B'!EC84=9,9,IF('Vessel List B'!EC84=10,10,IF('Vessel List B'!EC84=11,11,IF('Vessel List B'!EC84=12,12,IF('Vessel List B'!EC84=13,13,IF('Vessel List B'!EC84=14,14,IF('Vessel List B'!EC84=15,15,IF('Vessel List B'!EC84=16,16,0))))))))))))))))))</f>
        <v xml:space="preserve"> </v>
      </c>
      <c r="HF85" s="163"/>
      <c r="HG85" s="158"/>
      <c r="HH85" s="390" t="str">
        <f t="shared" si="143"/>
        <v/>
      </c>
      <c r="HI85" s="158"/>
      <c r="HJ85" s="137"/>
      <c r="HK85" s="388" t="str">
        <f t="shared" si="144"/>
        <v/>
      </c>
      <c r="HL85" s="157" t="str">
        <f>IF(VALUE(IF('Vessel List B'!EP84=1,1,IF('Vessel List B'!EP84=2,2,IF('Vessel List B'!EP84=3,3,IF('Vessel List B'!EP84=4,4,IF('Vessel List B'!EP84=5,5,IF('Vessel List B'!EP84=6,6,IF('Vessel List B'!EP84=7,7,IF('Vessel List B'!EP84=8,8,IF('Vessel List B'!EP84=9,9,IF('Vessel List B'!EP84=10,10,IF('Vessel List B'!EP84=11,11,IF('Vessel List B'!EP84=12,12,IF('Vessel List B'!EP84=13,13,IF('Vessel List B'!EP84=14,14,IF('Vessel List B'!EP84=15,15,IF('Vessel List B'!EP84=16,16,0)))))))))))))))))=0," ",VALUE(IF('Vessel List B'!EP84=1,1,IF('Vessel List B'!EP84=2,2,IF('Vessel List B'!EP84=3,3,IF('Vessel List B'!EP84=4,4,IF('Vessel List B'!EP84=5,5,IF('Vessel List B'!EP84=6,6,IF('Vessel List B'!EP84=7,7,IF('Vessel List B'!EP84=8,8,IF('Vessel List B'!EP84=9,9,IF('Vessel List B'!EP84=10,10,IF('Vessel List B'!EP84=11,11,IF('Vessel List B'!EP84=12,12,IF('Vessel List B'!EP84=13,13,IF('Vessel List B'!EP84=14,14,IF('Vessel List B'!EP84=15,15,IF('Vessel List B'!EP84=16,16,0))))))))))))))))))</f>
        <v xml:space="preserve"> </v>
      </c>
      <c r="HM85" s="163"/>
      <c r="HN85" s="158"/>
      <c r="HO85" s="390" t="str">
        <f t="shared" si="145"/>
        <v/>
      </c>
      <c r="HP85" s="158"/>
      <c r="HQ85" s="137"/>
      <c r="HR85" s="388" t="str">
        <f t="shared" si="146"/>
        <v/>
      </c>
      <c r="HS85" s="157" t="str">
        <f>IF(VALUE(IF('Vessel List B'!FC84=1,1,IF('Vessel List B'!FC84=2,2,IF('Vessel List B'!FC84=3,3,IF('Vessel List B'!FC84=4,4,IF('Vessel List B'!FC84=5,5,IF('Vessel List B'!FC84=6,6,IF('Vessel List B'!FC84=7,7,IF('Vessel List B'!FC84=8,8,IF('Vessel List B'!FC84=9,9,IF('Vessel List B'!FC84=10,10,IF('Vessel List B'!FC84=11,11,IF('Vessel List B'!FC84=12,12,IF('Vessel List B'!FC84=13,13,IF('Vessel List B'!FC84=14,14,IF('Vessel List B'!FC84=15,15,IF('Vessel List B'!FC84=16,16,0)))))))))))))))))=0," ",VALUE(IF('Vessel List B'!FC84=1,1,IF('Vessel List B'!FC84=2,2,IF('Vessel List B'!FC84=3,3,IF('Vessel List B'!FC84=4,4,IF('Vessel List B'!FC84=5,5,IF('Vessel List B'!FC84=6,6,IF('Vessel List B'!FC84=7,7,IF('Vessel List B'!FC84=8,8,IF('Vessel List B'!FC84=9,9,IF('Vessel List B'!FC84=10,10,IF('Vessel List B'!FC84=11,11,IF('Vessel List B'!FC84=12,12,IF('Vessel List B'!FC84=13,13,IF('Vessel List B'!FC84=14,14,IF('Vessel List B'!FC84=15,15,IF('Vessel List B'!FC84=16,16,0))))))))))))))))))</f>
        <v xml:space="preserve"> </v>
      </c>
      <c r="HT85" s="163"/>
      <c r="HU85" s="158"/>
      <c r="HV85" s="390" t="str">
        <f t="shared" si="147"/>
        <v/>
      </c>
      <c r="HW85" s="158"/>
      <c r="HX85" s="137"/>
      <c r="HY85" s="388" t="str">
        <f t="shared" si="148"/>
        <v/>
      </c>
      <c r="HZ85" s="157" t="str">
        <f>IF(VALUE(IF('Vessel List B'!FP84=1,1,IF('Vessel List B'!FP84=2,2,IF('Vessel List B'!FP84=3,3,IF('Vessel List B'!FP84=4,4,IF('Vessel List B'!FP84=5,5,IF('Vessel List B'!FP84=6,6,IF('Vessel List B'!FP84=7,7,IF('Vessel List B'!FP84=8,8,IF('Vessel List B'!FP84=9,9,IF('Vessel List B'!FP84=10,10,IF('Vessel List B'!FP84=11,11,IF('Vessel List B'!FP84=12,12,IF('Vessel List B'!FP84=13,13,IF('Vessel List B'!FP84=14,14,IF('Vessel List B'!FP84=15,15,IF('Vessel List B'!FP84=16,16,0)))))))))))))))))=0," ",VALUE(IF('Vessel List B'!FP84=1,1,IF('Vessel List B'!FP84=2,2,IF('Vessel List B'!FP84=3,3,IF('Vessel List B'!FP84=4,4,IF('Vessel List B'!FP84=5,5,IF('Vessel List B'!FP84=6,6,IF('Vessel List B'!FP84=7,7,IF('Vessel List B'!FP84=8,8,IF('Vessel List B'!FP84=9,9,IF('Vessel List B'!FP84=10,10,IF('Vessel List B'!FP84=11,11,IF('Vessel List B'!FP84=12,12,IF('Vessel List B'!FP84=13,13,IF('Vessel List B'!FP84=14,14,IF('Vessel List B'!FP84=15,15,IF('Vessel List B'!FP84=16,16,0))))))))))))))))))</f>
        <v xml:space="preserve"> </v>
      </c>
      <c r="IA85" s="163"/>
      <c r="IB85" s="158"/>
      <c r="IC85" s="390" t="str">
        <f t="shared" si="149"/>
        <v/>
      </c>
      <c r="ID85" s="158"/>
      <c r="IE85" s="137"/>
      <c r="IF85" s="388" t="str">
        <f t="shared" si="150"/>
        <v/>
      </c>
      <c r="IG85" s="157" t="str">
        <f>IF(VALUE(IF('Vessel List B'!GC84=1,1,IF('Vessel List B'!GC84=2,2,IF('Vessel List B'!GC84=3,3,IF('Vessel List B'!GC84=4,4,IF('Vessel List B'!GC84=5,5,IF('Vessel List B'!GC84=6,6,IF('Vessel List B'!GC84=7,7,IF('Vessel List B'!GC84=8,8,IF('Vessel List B'!GC84=9,9,IF('Vessel List B'!GC84=10,10,IF('Vessel List B'!GC84=11,11,IF('Vessel List B'!GC84=12,12,IF('Vessel List B'!GC84=13,13,IF('Vessel List B'!GC84=14,14,IF('Vessel List B'!GC84=15,15,IF('Vessel List B'!GC84=16,16,0)))))))))))))))))=0," ",VALUE(IF('Vessel List B'!GC84=1,1,IF('Vessel List B'!GC84=2,2,IF('Vessel List B'!GC84=3,3,IF('Vessel List B'!GC84=4,4,IF('Vessel List B'!GC84=5,5,IF('Vessel List B'!GC84=6,6,IF('Vessel List B'!GC84=7,7,IF('Vessel List B'!GC84=8,8,IF('Vessel List B'!GC84=9,9,IF('Vessel List B'!GC84=10,10,IF('Vessel List B'!GC84=11,11,IF('Vessel List B'!GC84=12,12,IF('Vessel List B'!GC84=13,13,IF('Vessel List B'!GC84=14,14,IF('Vessel List B'!GC84=15,15,IF('Vessel List B'!GC84=16,16,0))))))))))))))))))</f>
        <v xml:space="preserve"> </v>
      </c>
      <c r="IH85" s="163"/>
      <c r="II85" s="158"/>
      <c r="IJ85" s="390" t="str">
        <f t="shared" si="151"/>
        <v/>
      </c>
      <c r="IK85" s="158"/>
      <c r="IL85" s="137"/>
      <c r="IM85" s="388" t="str">
        <f t="shared" si="152"/>
        <v/>
      </c>
      <c r="IN85" s="157" t="str">
        <f>IF(VALUE(IF('Vessel List B'!GP84=1,1,IF('Vessel List B'!GP84=2,2,IF('Vessel List B'!GP84=3,3,IF('Vessel List B'!GP84=4,4,IF('Vessel List B'!GP84=5,5,IF('Vessel List B'!GP84=6,6,IF('Vessel List B'!GP84=7,7,IF('Vessel List B'!GP84=8,8,IF('Vessel List B'!GP84=9,9,IF('Vessel List B'!GP84=10,10,IF('Vessel List B'!GP84=11,11,IF('Vessel List B'!GP84=12,12,IF('Vessel List B'!GP84=13,13,IF('Vessel List B'!GP84=14,14,IF('Vessel List B'!GP84=15,15,IF('Vessel List B'!GP84=16,16,0)))))))))))))))))=0," ",VALUE(IF('Vessel List B'!GP84=1,1,IF('Vessel List B'!GP84=2,2,IF('Vessel List B'!GP84=3,3,IF('Vessel List B'!GP84=4,4,IF('Vessel List B'!GP84=5,5,IF('Vessel List B'!GP84=6,6,IF('Vessel List B'!GP84=7,7,IF('Vessel List B'!GP84=8,8,IF('Vessel List B'!GP84=9,9,IF('Vessel List B'!GP84=10,10,IF('Vessel List B'!GP84=11,11,IF('Vessel List B'!GP84=12,12,IF('Vessel List B'!GP84=13,13,IF('Vessel List B'!GP84=14,14,IF('Vessel List B'!GP84=15,15,IF('Vessel List B'!GP84=16,16,0))))))))))))))))))</f>
        <v xml:space="preserve"> </v>
      </c>
      <c r="IO85" s="163"/>
      <c r="IP85" s="158"/>
      <c r="IQ85" s="390" t="str">
        <f t="shared" si="153"/>
        <v/>
      </c>
      <c r="IR85" s="158"/>
      <c r="IS85" s="137"/>
      <c r="IT85" s="388" t="str">
        <f t="shared" si="154"/>
        <v/>
      </c>
      <c r="IU85" s="157" t="str">
        <f>IF(VALUE(IF('Vessel List B'!HC84=1,1,IF('Vessel List B'!HC84=2,2,IF('Vessel List B'!HC84=3,3,IF('Vessel List B'!HC84=4,4,IF('Vessel List B'!HC84=5,5,IF('Vessel List B'!HC84=6,6,IF('Vessel List B'!HC84=7,7,IF('Vessel List B'!HC84=8,8,IF('Vessel List B'!HC84=9,9,IF('Vessel List B'!HC84=10,10,IF('Vessel List B'!HC84=11,11,IF('Vessel List B'!HC84=12,12,IF('Vessel List B'!HC84=13,13,IF('Vessel List B'!HC84=14,14,IF('Vessel List B'!HC84=15,15,IF('Vessel List B'!HC84=16,16,0)))))))))))))))))=0," ",VALUE(IF('Vessel List B'!HC84=1,1,IF('Vessel List B'!HC84=2,2,IF('Vessel List B'!HC84=3,3,IF('Vessel List B'!HC84=4,4,IF('Vessel List B'!HC84=5,5,IF('Vessel List B'!HC84=6,6,IF('Vessel List B'!HC84=7,7,IF('Vessel List B'!HC84=8,8,IF('Vessel List B'!HC84=9,9,IF('Vessel List B'!HC84=10,10,IF('Vessel List B'!HC84=11,11,IF('Vessel List B'!HC84=12,12,IF('Vessel List B'!HC84=13,13,IF('Vessel List B'!HC84=14,14,IF('Vessel List B'!HC84=15,15,IF('Vessel List B'!HC84=16,16,0))))))))))))))))))</f>
        <v xml:space="preserve"> </v>
      </c>
      <c r="IV85" s="163"/>
      <c r="IW85" s="158"/>
      <c r="IX85" s="390" t="str">
        <f t="shared" si="155"/>
        <v/>
      </c>
      <c r="IY85" s="158"/>
      <c r="IZ85" s="137"/>
      <c r="JA85" s="388" t="str">
        <f t="shared" si="156"/>
        <v/>
      </c>
      <c r="JB85" s="157" t="str">
        <f>IF(VALUE(IF('Vessel List B'!HP84=1,1,IF('Vessel List B'!HP84=2,2,IF('Vessel List B'!HP84=3,3,IF('Vessel List B'!HP84=4,4,IF('Vessel List B'!HP84=5,5,IF('Vessel List B'!HP84=6,6,IF('Vessel List B'!HP84=7,7,IF('Vessel List B'!HP84=8,8,IF('Vessel List B'!HP84=9,9,IF('Vessel List B'!HP84=10,10,IF('Vessel List B'!HP84=11,11,IF('Vessel List B'!HP84=12,12,IF('Vessel List B'!HP84=13,13,IF('Vessel List B'!HP84=14,14,IF('Vessel List B'!HP84=15,15,IF('Vessel List B'!HP84=16,16,0)))))))))))))))))=0," ",VALUE(IF('Vessel List B'!HP84=1,1,IF('Vessel List B'!HP84=2,2,IF('Vessel List B'!HP84=3,3,IF('Vessel List B'!HP84=4,4,IF('Vessel List B'!HP84=5,5,IF('Vessel List B'!HP84=6,6,IF('Vessel List B'!HP84=7,7,IF('Vessel List B'!HP84=8,8,IF('Vessel List B'!HP84=9,9,IF('Vessel List B'!HP84=10,10,IF('Vessel List B'!HP84=11,11,IF('Vessel List B'!HP84=12,12,IF('Vessel List B'!HP84=13,13,IF('Vessel List B'!HP84=14,14,IF('Vessel List B'!HP84=15,15,IF('Vessel List B'!HP84=16,16,0))))))))))))))))))</f>
        <v xml:space="preserve"> </v>
      </c>
      <c r="JC85" s="163"/>
      <c r="JD85" s="158"/>
      <c r="JE85" s="390" t="str">
        <f t="shared" si="157"/>
        <v/>
      </c>
      <c r="JF85" s="158"/>
      <c r="JG85" s="137"/>
      <c r="JH85" s="388" t="str">
        <f t="shared" si="158"/>
        <v/>
      </c>
      <c r="JI85" s="157" t="str">
        <f>IF(VALUE(IF('Vessel List B'!IC84=1,1,IF('Vessel List B'!IC84=2,2,IF('Vessel List B'!IC84=3,3,IF('Vessel List B'!IC84=4,4,IF('Vessel List B'!IC84=5,5,IF('Vessel List B'!IC84=6,6,IF('Vessel List B'!IC84=7,7,IF('Vessel List B'!IC84=8,8,IF('Vessel List B'!IC84=9,9,IF('Vessel List B'!IC84=10,10,IF('Vessel List B'!IC84=11,11,IF('Vessel List B'!IC84=12,12,IF('Vessel List B'!IC84=13,13,IF('Vessel List B'!IC84=14,14,IF('Vessel List B'!IC84=15,15,IF('Vessel List B'!IC84=16,16,0)))))))))))))))))=0," ",VALUE(IF('Vessel List B'!IC84=1,1,IF('Vessel List B'!IC84=2,2,IF('Vessel List B'!IC84=3,3,IF('Vessel List B'!IC84=4,4,IF('Vessel List B'!IC84=5,5,IF('Vessel List B'!IC84=6,6,IF('Vessel List B'!IC84=7,7,IF('Vessel List B'!IC84=8,8,IF('Vessel List B'!IC84=9,9,IF('Vessel List B'!IC84=10,10,IF('Vessel List B'!IC84=11,11,IF('Vessel List B'!IC84=12,12,IF('Vessel List B'!IC84=13,13,IF('Vessel List B'!IC84=14,14,IF('Vessel List B'!IC84=15,15,IF('Vessel List B'!IC84=16,16,0))))))))))))))))))</f>
        <v xml:space="preserve"> </v>
      </c>
      <c r="JJ85" s="163"/>
      <c r="JK85" s="158"/>
      <c r="JL85" s="390" t="str">
        <f t="shared" si="159"/>
        <v/>
      </c>
      <c r="JM85" s="158"/>
      <c r="JN85" s="137"/>
      <c r="JO85" s="388" t="str">
        <f t="shared" si="160"/>
        <v/>
      </c>
      <c r="JP85" s="157" t="str">
        <f>IF(VALUE(IF('Vessel List B'!IP84=1,1,IF('Vessel List B'!IP84=2,2,IF('Vessel List B'!IP84=3,3,IF('Vessel List B'!IP84=4,4,IF('Vessel List B'!IP84=5,5,IF('Vessel List B'!IP84=6,6,IF('Vessel List B'!IP84=7,7,IF('Vessel List B'!IP84=8,8,IF('Vessel List B'!IP84=9,9,IF('Vessel List B'!IP84=10,10,IF('Vessel List B'!IP84=11,11,IF('Vessel List B'!IP84=12,12,IF('Vessel List B'!IP84=13,13,IF('Vessel List B'!IP84=14,14,IF('Vessel List B'!IP84=15,15,IF('Vessel List B'!IP84=16,16,0)))))))))))))))))=0," ",VALUE(IF('Vessel List B'!IP84=1,1,IF('Vessel List B'!IP84=2,2,IF('Vessel List B'!IP84=3,3,IF('Vessel List B'!IP84=4,4,IF('Vessel List B'!IP84=5,5,IF('Vessel List B'!IP84=6,6,IF('Vessel List B'!IP84=7,7,IF('Vessel List B'!IP84=8,8,IF('Vessel List B'!IP84=9,9,IF('Vessel List B'!IP84=10,10,IF('Vessel List B'!IP84=11,11,IF('Vessel List B'!IP84=12,12,IF('Vessel List B'!IP84=13,13,IF('Vessel List B'!IP84=14,14,IF('Vessel List B'!IP84=15,15,IF('Vessel List B'!IP84=16,16,0))))))))))))))))))</f>
        <v xml:space="preserve"> </v>
      </c>
      <c r="JQ85" s="163"/>
      <c r="JR85" s="158"/>
      <c r="JS85" s="390" t="str">
        <f t="shared" si="161"/>
        <v/>
      </c>
      <c r="JT85" s="158"/>
      <c r="JU85" s="137"/>
      <c r="JV85" s="397" t="str">
        <f t="shared" si="162"/>
        <v/>
      </c>
      <c r="JW85" s="403"/>
    </row>
    <row r="86" spans="1:283" ht="15" x14ac:dyDescent="0.25">
      <c r="A86" s="132">
        <f>'Vessel List A'!B85</f>
        <v>41660</v>
      </c>
      <c r="B86" s="157" t="str">
        <f>IF(VALUE(IF('Vessel List A'!C85=1,1,IF('Vessel List A'!C85=2,2,IF('Vessel List A'!C85=3,3,IF('Vessel List A'!C85=4,4,IF('Vessel List A'!C85=5,5,IF('Vessel List A'!C85=6,6,IF('Vessel List A'!C85=7,7,IF('Vessel List A'!C85=8,8,IF('Vessel List A'!C85=9,9,IF('Vessel List A'!C85=10,10,IF('Vessel List A'!C85=11,11,IF('Vessel List A'!C85=12,12,IF('Vessel List A'!C85=13,13,IF('Vessel List A'!C85=14,14,IF('Vessel List A'!C85=15,15,IF('Vessel List A'!C85=16,16,0)))))))))))))))))=0," ",VALUE(IF('Vessel List A'!C85=1,1,IF('Vessel List A'!C85=2,2,IF('Vessel List A'!C85=3,3,IF('Vessel List A'!C85=4,4,IF('Vessel List A'!C85=5,5,IF('Vessel List A'!C85=6,6,IF('Vessel List A'!C85=7,7,IF('Vessel List A'!C85=8,8,IF('Vessel List A'!C85=9,9,IF('Vessel List A'!C85=10,10,IF('Vessel List A'!C85=11,11,IF('Vessel List A'!C85=12,12,IF('Vessel List A'!C85=13,13,IF('Vessel List A'!C85=14,14,IF('Vessel List A'!C85=15,15,IF('Vessel List A'!C85=16,16,0))))))))))))))))))</f>
        <v xml:space="preserve"> </v>
      </c>
      <c r="C86" s="154"/>
      <c r="D86" s="158"/>
      <c r="E86" s="390" t="str">
        <f t="shared" si="83"/>
        <v/>
      </c>
      <c r="F86" s="158"/>
      <c r="G86" s="137"/>
      <c r="H86" s="388" t="str">
        <f t="shared" si="84"/>
        <v/>
      </c>
      <c r="I86" s="157" t="str">
        <f>IF(VALUE(IF('Vessel List A'!P85=1,1,IF('Vessel List A'!P85=2,2,IF('Vessel List A'!P85=3,3,IF('Vessel List A'!P85=4,4,IF('Vessel List A'!P85=5,5,IF('Vessel List A'!P85=6,6,IF('Vessel List A'!P85=7,7,IF('Vessel List A'!P85=8,8,IF('Vessel List A'!P85=9,9,IF('Vessel List A'!P85=10,10,IF('Vessel List A'!P85=11,11,IF('Vessel List A'!P85=12,12,IF('Vessel List A'!P85=13,13,IF('Vessel List A'!P85=14,14,IF('Vessel List A'!P85=15,15,IF('Vessel List A'!P85=16,16,0)))))))))))))))))=0," ",VALUE(IF('Vessel List A'!P85=1,1,IF('Vessel List A'!P85=2,2,IF('Vessel List A'!P85=3,3,IF('Vessel List A'!P85=4,4,IF('Vessel List A'!P85=5,5,IF('Vessel List A'!P85=6,6,IF('Vessel List A'!P85=7,7,IF('Vessel List A'!P85=8,8,IF('Vessel List A'!P85=9,9,IF('Vessel List A'!P85=10,10,IF('Vessel List A'!P85=11,11,IF('Vessel List A'!P85=12,12,IF('Vessel List A'!P85=13,13,IF('Vessel List A'!P85=14,14,IF('Vessel List A'!P85=15,15,IF('Vessel List A'!P85=16,16,0))))))))))))))))))</f>
        <v xml:space="preserve"> </v>
      </c>
      <c r="J86" s="154"/>
      <c r="K86" s="158"/>
      <c r="L86" s="390" t="str">
        <f t="shared" si="85"/>
        <v/>
      </c>
      <c r="M86" s="158"/>
      <c r="N86" s="137"/>
      <c r="O86" s="388" t="str">
        <f t="shared" si="86"/>
        <v/>
      </c>
      <c r="P86" s="157" t="str">
        <f>IF(VALUE(IF('Vessel List A'!AC85=1,1,IF('Vessel List A'!AC85=2,2,IF('Vessel List A'!AC85=3,3,IF('Vessel List A'!AC85=4,4,IF('Vessel List A'!AC85=5,5,IF('Vessel List A'!AC85=6,6,IF('Vessel List A'!AC85=7,7,IF('Vessel List A'!AC85=8,8,IF('Vessel List A'!AC85=9,9,IF('Vessel List A'!AC85=10,10,IF('Vessel List A'!AC85=11,11,IF('Vessel List A'!AC85=12,12,IF('Vessel List A'!AC85=13,13,IF('Vessel List A'!AC85=14,14,IF('Vessel List A'!AC85=15,15,IF('Vessel List A'!AC85=16,16,0)))))))))))))))))=0," ",VALUE(IF('Vessel List A'!AC85=1,1,IF('Vessel List A'!AC85=2,2,IF('Vessel List A'!AC85=3,3,IF('Vessel List A'!AC85=4,4,IF('Vessel List A'!AC85=5,5,IF('Vessel List A'!AC85=6,6,IF('Vessel List A'!AC85=7,7,IF('Vessel List A'!AC85=8,8,IF('Vessel List A'!AC85=9,9,IF('Vessel List A'!AC85=10,10,IF('Vessel List A'!AC85=11,11,IF('Vessel List A'!AC85=12,12,IF('Vessel List A'!AC85=13,13,IF('Vessel List A'!AC85=14,14,IF('Vessel List A'!AC85=15,15,IF('Vessel List A'!AC85=16,16,0))))))))))))))))))</f>
        <v xml:space="preserve"> </v>
      </c>
      <c r="Q86" s="154"/>
      <c r="R86" s="158"/>
      <c r="S86" s="390" t="str">
        <f t="shared" si="87"/>
        <v/>
      </c>
      <c r="T86" s="158"/>
      <c r="U86" s="137"/>
      <c r="V86" s="388" t="str">
        <f t="shared" si="88"/>
        <v/>
      </c>
      <c r="W86" s="157" t="str">
        <f>IF(VALUE(IF('Vessel List A'!AP85=1,1,IF('Vessel List A'!AP85=2,2,IF('Vessel List A'!AP85=3,3,IF('Vessel List A'!AP85=4,4,IF('Vessel List A'!AP85=5,5,IF('Vessel List A'!AP85=6,6,IF('Vessel List A'!AP85=7,7,IF('Vessel List A'!AP85=8,8,IF('Vessel List A'!AP85=9,9,IF('Vessel List A'!AP85=10,10,IF('Vessel List A'!AP85=11,11,IF('Vessel List A'!AP85=12,12,IF('Vessel List A'!AP85=13,13,IF('Vessel List A'!AP85=14,14,IF('Vessel List A'!AP85=15,15,IF('Vessel List A'!AP85=16,16,0)))))))))))))))))=0," ",VALUE(IF('Vessel List A'!AP85=1,1,IF('Vessel List A'!AP85=2,2,IF('Vessel List A'!AP85=3,3,IF('Vessel List A'!AP85=4,4,IF('Vessel List A'!AP85=5,5,IF('Vessel List A'!AP85=6,6,IF('Vessel List A'!AP85=7,7,IF('Vessel List A'!AP85=8,8,IF('Vessel List A'!AP85=9,9,IF('Vessel List A'!AP85=10,10,IF('Vessel List A'!AP85=11,11,IF('Vessel List A'!AP85=12,12,IF('Vessel List A'!AP85=13,13,IF('Vessel List A'!AP85=14,14,IF('Vessel List A'!AP85=15,15,IF('Vessel List A'!AP85=16,16,0))))))))))))))))))</f>
        <v xml:space="preserve"> </v>
      </c>
      <c r="X86" s="154"/>
      <c r="Y86" s="158"/>
      <c r="Z86" s="390" t="str">
        <f t="shared" si="89"/>
        <v/>
      </c>
      <c r="AA86" s="158"/>
      <c r="AB86" s="137"/>
      <c r="AC86" s="388" t="str">
        <f t="shared" si="90"/>
        <v/>
      </c>
      <c r="AD86" s="157" t="str">
        <f>IF(VALUE(IF('Vessel List A'!BC85=1,1,IF('Vessel List A'!BC85=2,2,IF('Vessel List A'!BC85=3,3,IF('Vessel List A'!BC85=4,4,IF('Vessel List A'!BC85=5,5,IF('Vessel List A'!BC85=6,6,IF('Vessel List A'!BC85=7,7,IF('Vessel List A'!BC85=8,8,IF('Vessel List A'!BC85=9,9,IF('Vessel List A'!BC85=10,10,IF('Vessel List A'!BC85=11,11,IF('Vessel List A'!BC85=12,12,IF('Vessel List A'!BC85=13,13,IF('Vessel List A'!BC85=14,14,IF('Vessel List A'!BC85=15,15,IF('Vessel List A'!BC85=16,16,0)))))))))))))))))=0," ",VALUE(IF('Vessel List A'!BC85=1,1,IF('Vessel List A'!BC85=2,2,IF('Vessel List A'!BC85=3,3,IF('Vessel List A'!BC85=4,4,IF('Vessel List A'!BC85=5,5,IF('Vessel List A'!BC85=6,6,IF('Vessel List A'!BC85=7,7,IF('Vessel List A'!BC85=8,8,IF('Vessel List A'!BC85=9,9,IF('Vessel List A'!BC85=10,10,IF('Vessel List A'!BC85=11,11,IF('Vessel List A'!BC85=12,12,IF('Vessel List A'!BC85=13,13,IF('Vessel List A'!BC85=14,14,IF('Vessel List A'!BC85=15,15,IF('Vessel List A'!BC85=16,16,0))))))))))))))))))</f>
        <v xml:space="preserve"> </v>
      </c>
      <c r="AE86" s="154"/>
      <c r="AF86" s="158"/>
      <c r="AG86" s="390" t="str">
        <f t="shared" si="91"/>
        <v/>
      </c>
      <c r="AH86" s="158"/>
      <c r="AI86" s="137"/>
      <c r="AJ86" s="388" t="str">
        <f t="shared" si="92"/>
        <v/>
      </c>
      <c r="AK86" s="157" t="str">
        <f>IF(VALUE(IF('Vessel List A'!BP85=1,1,IF('Vessel List A'!BP85=2,2,IF('Vessel List A'!BP85=3,3,IF('Vessel List A'!BP85=4,4,IF('Vessel List A'!BP85=5,5,IF('Vessel List A'!BP85=6,6,IF('Vessel List A'!BP85=7,7,IF('Vessel List A'!BP85=8,8,IF('Vessel List A'!BP85=9,9,IF('Vessel List A'!BP85=10,10,IF('Vessel List A'!BP85=11,11,IF('Vessel List A'!BP85=12,12,IF('Vessel List A'!BP85=13,13,IF('Vessel List A'!BP85=14,14,IF('Vessel List A'!BP85=15,15,IF('Vessel List A'!BP85=16,16,0)))))))))))))))))=0," ",VALUE(IF('Vessel List A'!BP85=1,1,IF('Vessel List A'!BP85=2,2,IF('Vessel List A'!BP85=3,3,IF('Vessel List A'!BP85=4,4,IF('Vessel List A'!BP85=5,5,IF('Vessel List A'!BP85=6,6,IF('Vessel List A'!BP85=7,7,IF('Vessel List A'!BP85=8,8,IF('Vessel List A'!BP85=9,9,IF('Vessel List A'!BP85=10,10,IF('Vessel List A'!BP85=11,11,IF('Vessel List A'!BP85=12,12,IF('Vessel List A'!BP85=13,13,IF('Vessel List A'!BP85=14,14,IF('Vessel List A'!BP85=15,15,IF('Vessel List A'!BP85=16,16,0))))))))))))))))))</f>
        <v xml:space="preserve"> </v>
      </c>
      <c r="AL86" s="154"/>
      <c r="AM86" s="158"/>
      <c r="AN86" s="390" t="str">
        <f t="shared" si="93"/>
        <v/>
      </c>
      <c r="AO86" s="158"/>
      <c r="AP86" s="137"/>
      <c r="AQ86" s="388" t="str">
        <f t="shared" si="94"/>
        <v/>
      </c>
      <c r="AR86" s="157" t="str">
        <f>IF(VALUE(IF('Vessel List A'!CC85=1,1,IF('Vessel List A'!CC85=2,2,IF('Vessel List A'!CC85=3,3,IF('Vessel List A'!CC85=4,4,IF('Vessel List A'!CC85=5,5,IF('Vessel List A'!CC85=6,6,IF('Vessel List A'!CC85=7,7,IF('Vessel List A'!CC85=8,8,IF('Vessel List A'!CC85=9,9,IF('Vessel List A'!CC85=10,10,IF('Vessel List A'!CC85=11,11,IF('Vessel List A'!CC85=12,12,IF('Vessel List A'!CC85=13,13,IF('Vessel List A'!CC85=14,14,IF('Vessel List A'!CC85=15,15,IF('Vessel List A'!CC85=16,16,0)))))))))))))))))=0," ",VALUE(IF('Vessel List A'!CC85=1,1,IF('Vessel List A'!CC85=2,2,IF('Vessel List A'!CC85=3,3,IF('Vessel List A'!CC85=4,4,IF('Vessel List A'!CC85=5,5,IF('Vessel List A'!CC85=6,6,IF('Vessel List A'!CC85=7,7,IF('Vessel List A'!CC85=8,8,IF('Vessel List A'!CC85=9,9,IF('Vessel List A'!CC85=10,10,IF('Vessel List A'!CC85=11,11,IF('Vessel List A'!CC85=12,12,IF('Vessel List A'!CC85=13,13,IF('Vessel List A'!CC85=14,14,IF('Vessel List A'!CC85=15,15,IF('Vessel List A'!CC85=16,16,0))))))))))))))))))</f>
        <v xml:space="preserve"> </v>
      </c>
      <c r="AS86" s="154"/>
      <c r="AT86" s="158"/>
      <c r="AU86" s="390" t="str">
        <f t="shared" si="95"/>
        <v/>
      </c>
      <c r="AV86" s="158"/>
      <c r="AW86" s="137"/>
      <c r="AX86" s="388" t="str">
        <f t="shared" si="96"/>
        <v/>
      </c>
      <c r="AY86" s="157" t="str">
        <f>IF(VALUE(IF('Vessel List A'!CP85=1,1,IF('Vessel List A'!CP85=2,2,IF('Vessel List A'!CP85=3,3,IF('Vessel List A'!CP85=4,4,IF('Vessel List A'!CP85=5,5,IF('Vessel List A'!CP85=6,6,IF('Vessel List A'!CP85=7,7,IF('Vessel List A'!CP85=8,8,IF('Vessel List A'!CP85=9,9,IF('Vessel List A'!CP85=10,10,IF('Vessel List A'!CP85=11,11,IF('Vessel List A'!CP85=12,12,IF('Vessel List A'!CP85=13,13,IF('Vessel List A'!CP85=14,14,IF('Vessel List A'!CP85=15,15,IF('Vessel List A'!CP85=16,16,0)))))))))))))))))=0," ",VALUE(IF('Vessel List A'!CP85=1,1,IF('Vessel List A'!CP85=2,2,IF('Vessel List A'!CP85=3,3,IF('Vessel List A'!CP85=4,4,IF('Vessel List A'!CP85=5,5,IF('Vessel List A'!CP85=6,6,IF('Vessel List A'!CP85=7,7,IF('Vessel List A'!CP85=8,8,IF('Vessel List A'!CP85=9,9,IF('Vessel List A'!CP85=10,10,IF('Vessel List A'!CP85=11,11,IF('Vessel List A'!CP85=12,12,IF('Vessel List A'!CP85=13,13,IF('Vessel List A'!CP85=14,14,IF('Vessel List A'!CP85=15,15,IF('Vessel List A'!CP85=16,16,0))))))))))))))))))</f>
        <v xml:space="preserve"> </v>
      </c>
      <c r="AZ86" s="154"/>
      <c r="BA86" s="158"/>
      <c r="BB86" s="390" t="str">
        <f t="shared" si="97"/>
        <v/>
      </c>
      <c r="BC86" s="158"/>
      <c r="BD86" s="137"/>
      <c r="BE86" s="388" t="str">
        <f t="shared" si="98"/>
        <v/>
      </c>
      <c r="BF86" s="157" t="str">
        <f>IF(VALUE(IF('Vessel List A'!DC85=1,1,IF('Vessel List A'!DC85=2,2,IF('Vessel List A'!DC85=3,3,IF('Vessel List A'!DC85=4,4,IF('Vessel List A'!DC85=5,5,IF('Vessel List A'!DC85=6,6,IF('Vessel List A'!DC85=7,7,IF('Vessel List A'!DC85=8,8,IF('Vessel List A'!DC85=9,9,IF('Vessel List A'!DC85=10,10,IF('Vessel List A'!DC85=11,11,IF('Vessel List A'!DC85=12,12,IF('Vessel List A'!DC85=13,13,IF('Vessel List A'!DC85=14,14,IF('Vessel List A'!DC85=15,15,IF('Vessel List A'!DC85=16,16,0)))))))))))))))))=0," ",VALUE(IF('Vessel List A'!DC85=1,1,IF('Vessel List A'!DC85=2,2,IF('Vessel List A'!DC85=3,3,IF('Vessel List A'!DC85=4,4,IF('Vessel List A'!DC85=5,5,IF('Vessel List A'!DC85=6,6,IF('Vessel List A'!DC85=7,7,IF('Vessel List A'!DC85=8,8,IF('Vessel List A'!DC85=9,9,IF('Vessel List A'!DC85=10,10,IF('Vessel List A'!DC85=11,11,IF('Vessel List A'!DC85=12,12,IF('Vessel List A'!DC85=13,13,IF('Vessel List A'!DC85=14,14,IF('Vessel List A'!DC85=15,15,IF('Vessel List A'!DC85=16,16,0))))))))))))))))))</f>
        <v xml:space="preserve"> </v>
      </c>
      <c r="BG86" s="154"/>
      <c r="BH86" s="158"/>
      <c r="BI86" s="390" t="str">
        <f t="shared" si="99"/>
        <v/>
      </c>
      <c r="BJ86" s="158"/>
      <c r="BK86" s="137"/>
      <c r="BL86" s="388" t="str">
        <f t="shared" si="100"/>
        <v/>
      </c>
      <c r="BM86" s="157" t="str">
        <f>IF(VALUE(IF('Vessel List A'!DP85=1,1,IF('Vessel List A'!DP85=2,2,IF('Vessel List A'!DP85=3,3,IF('Vessel List A'!DP85=4,4,IF('Vessel List A'!DP85=5,5,IF('Vessel List A'!DP85=6,6,IF('Vessel List A'!DP85=7,7,IF('Vessel List A'!DP85=8,8,IF('Vessel List A'!DP85=9,9,IF('Vessel List A'!DP85=10,10,IF('Vessel List A'!DP85=11,11,IF('Vessel List A'!DP85=12,12,IF('Vessel List A'!DP85=13,13,IF('Vessel List A'!DP85=14,14,IF('Vessel List A'!DP85=15,15,IF('Vessel List A'!DP85=16,16,0)))))))))))))))))=0," ",VALUE(IF('Vessel List A'!DP85=1,1,IF('Vessel List A'!DP85=2,2,IF('Vessel List A'!DP85=3,3,IF('Vessel List A'!DP85=4,4,IF('Vessel List A'!DP85=5,5,IF('Vessel List A'!DP85=6,6,IF('Vessel List A'!DP85=7,7,IF('Vessel List A'!DP85=8,8,IF('Vessel List A'!DP85=9,9,IF('Vessel List A'!DP85=10,10,IF('Vessel List A'!DP85=11,11,IF('Vessel List A'!DP85=12,12,IF('Vessel List A'!DP85=13,13,IF('Vessel List A'!DP85=14,14,IF('Vessel List A'!DP85=15,15,IF('Vessel List A'!DP85=16,16,0))))))))))))))))))</f>
        <v xml:space="preserve"> </v>
      </c>
      <c r="BN86" s="154"/>
      <c r="BO86" s="158"/>
      <c r="BP86" s="390" t="str">
        <f t="shared" si="101"/>
        <v/>
      </c>
      <c r="BQ86" s="158"/>
      <c r="BR86" s="137"/>
      <c r="BS86" s="388" t="str">
        <f t="shared" si="102"/>
        <v/>
      </c>
      <c r="BT86" s="157" t="str">
        <f>IF(VALUE(IF('Vessel List A'!EC85=1,1,IF('Vessel List A'!EC85=2,2,IF('Vessel List A'!EC85=3,3,IF('Vessel List A'!EC85=4,4,IF('Vessel List A'!EC85=5,5,IF('Vessel List A'!EC85=6,6,IF('Vessel List A'!EC85=7,7,IF('Vessel List A'!EC85=8,8,IF('Vessel List A'!EC85=9,9,IF('Vessel List A'!EC85=10,10,IF('Vessel List A'!EC85=11,11,IF('Vessel List A'!EC85=12,12,IF('Vessel List A'!EC85=13,13,IF('Vessel List A'!EC85=14,14,IF('Vessel List A'!EC85=15,15,IF('Vessel List A'!EC85=16,16,0)))))))))))))))))=0," ",VALUE(IF('Vessel List A'!EC85=1,1,IF('Vessel List A'!EC85=2,2,IF('Vessel List A'!EC85=3,3,IF('Vessel List A'!EC85=4,4,IF('Vessel List A'!EC85=5,5,IF('Vessel List A'!EC85=6,6,IF('Vessel List A'!EC85=7,7,IF('Vessel List A'!EC85=8,8,IF('Vessel List A'!EC85=9,9,IF('Vessel List A'!EC85=10,10,IF('Vessel List A'!EC85=11,11,IF('Vessel List A'!EC85=12,12,IF('Vessel List A'!EC85=13,13,IF('Vessel List A'!EC85=14,14,IF('Vessel List A'!EC85=15,15,IF('Vessel List A'!EC85=16,16,0))))))))))))))))))</f>
        <v xml:space="preserve"> </v>
      </c>
      <c r="BU86" s="154"/>
      <c r="BV86" s="158"/>
      <c r="BW86" s="390" t="str">
        <f t="shared" si="103"/>
        <v/>
      </c>
      <c r="BX86" s="158"/>
      <c r="BY86" s="137"/>
      <c r="BZ86" s="388" t="str">
        <f t="shared" si="104"/>
        <v/>
      </c>
      <c r="CA86" s="157" t="str">
        <f>IF(VALUE(IF('Vessel List A'!EP85=1,1,IF('Vessel List A'!EP85=2,2,IF('Vessel List A'!EP85=3,3,IF('Vessel List A'!EP85=4,4,IF('Vessel List A'!EP85=5,5,IF('Vessel List A'!EP85=6,6,IF('Vessel List A'!EP85=7,7,IF('Vessel List A'!EP85=8,8,IF('Vessel List A'!EP85=9,9,IF('Vessel List A'!EP85=10,10,IF('Vessel List A'!EP85=11,11,IF('Vessel List A'!EP85=12,12,IF('Vessel List A'!EP85=13,13,IF('Vessel List A'!EP85=14,14,IF('Vessel List A'!EP85=15,15,IF('Vessel List A'!EP85=16,16,0)))))))))))))))))=0," ",VALUE(IF('Vessel List A'!EP85=1,1,IF('Vessel List A'!EP85=2,2,IF('Vessel List A'!EP85=3,3,IF('Vessel List A'!EP85=4,4,IF('Vessel List A'!EP85=5,5,IF('Vessel List A'!EP85=6,6,IF('Vessel List A'!EP85=7,7,IF('Vessel List A'!EP85=8,8,IF('Vessel List A'!EP85=9,9,IF('Vessel List A'!EP85=10,10,IF('Vessel List A'!EP85=11,11,IF('Vessel List A'!EP85=12,12,IF('Vessel List A'!EP85=13,13,IF('Vessel List A'!EP85=14,14,IF('Vessel List A'!EP85=15,15,IF('Vessel List A'!EP85=16,16,0))))))))))))))))))</f>
        <v xml:space="preserve"> </v>
      </c>
      <c r="CB86" s="154"/>
      <c r="CC86" s="158"/>
      <c r="CD86" s="390" t="str">
        <f t="shared" si="105"/>
        <v/>
      </c>
      <c r="CE86" s="158"/>
      <c r="CF86" s="137"/>
      <c r="CG86" s="388" t="str">
        <f t="shared" si="106"/>
        <v/>
      </c>
      <c r="CH86" s="157" t="str">
        <f>IF(VALUE(IF('Vessel List A'!FC85=1,1,IF('Vessel List A'!FC85=2,2,IF('Vessel List A'!FC85=3,3,IF('Vessel List A'!FC85=4,4,IF('Vessel List A'!FC85=5,5,IF('Vessel List A'!FC85=6,6,IF('Vessel List A'!FC85=7,7,IF('Vessel List A'!FC85=8,8,IF('Vessel List A'!FC85=9,9,IF('Vessel List A'!FC85=10,10,IF('Vessel List A'!FC85=11,11,IF('Vessel List A'!FC85=12,12,IF('Vessel List A'!FC85=13,13,IF('Vessel List A'!FC85=14,14,IF('Vessel List A'!FC85=15,15,IF('Vessel List A'!FC85=16,16,0)))))))))))))))))=0," ",VALUE(IF('Vessel List A'!FC85=1,1,IF('Vessel List A'!FC85=2,2,IF('Vessel List A'!FC85=3,3,IF('Vessel List A'!FC85=4,4,IF('Vessel List A'!FC85=5,5,IF('Vessel List A'!FC85=6,6,IF('Vessel List A'!FC85=7,7,IF('Vessel List A'!FC85=8,8,IF('Vessel List A'!FC85=9,9,IF('Vessel List A'!FC85=10,10,IF('Vessel List A'!FC85=11,11,IF('Vessel List A'!FC85=12,12,IF('Vessel List A'!FC85=13,13,IF('Vessel List A'!FC85=14,14,IF('Vessel List A'!FC85=15,15,IF('Vessel List A'!FC85=16,16,0))))))))))))))))))</f>
        <v xml:space="preserve"> </v>
      </c>
      <c r="CI86" s="154"/>
      <c r="CJ86" s="158"/>
      <c r="CK86" s="390" t="str">
        <f t="shared" si="107"/>
        <v/>
      </c>
      <c r="CL86" s="158"/>
      <c r="CM86" s="137"/>
      <c r="CN86" s="388" t="str">
        <f t="shared" si="108"/>
        <v/>
      </c>
      <c r="CO86" s="157" t="str">
        <f>IF(VALUE(IF('Vessel List A'!FP85=1,1,IF('Vessel List A'!FP85=2,2,IF('Vessel List A'!FP85=3,3,IF('Vessel List A'!FP85=4,4,IF('Vessel List A'!FP85=5,5,IF('Vessel List A'!FP85=6,6,IF('Vessel List A'!FP85=7,7,IF('Vessel List A'!FP85=8,8,IF('Vessel List A'!FP85=9,9,IF('Vessel List A'!FP85=10,10,IF('Vessel List A'!FP85=11,11,IF('Vessel List A'!FP85=12,12,IF('Vessel List A'!FP85=13,13,IF('Vessel List A'!FP85=14,14,IF('Vessel List A'!FP85=15,15,IF('Vessel List A'!FP85=16,16,0)))))))))))))))))=0," ",VALUE(IF('Vessel List A'!FP85=1,1,IF('Vessel List A'!FP85=2,2,IF('Vessel List A'!FP85=3,3,IF('Vessel List A'!FP85=4,4,IF('Vessel List A'!FP85=5,5,IF('Vessel List A'!FP85=6,6,IF('Vessel List A'!FP85=7,7,IF('Vessel List A'!FP85=8,8,IF('Vessel List A'!FP85=9,9,IF('Vessel List A'!FP85=10,10,IF('Vessel List A'!FP85=11,11,IF('Vessel List A'!FP85=12,12,IF('Vessel List A'!FP85=13,13,IF('Vessel List A'!FP85=14,14,IF('Vessel List A'!FP85=15,15,IF('Vessel List A'!FP85=16,16,0))))))))))))))))))</f>
        <v xml:space="preserve"> </v>
      </c>
      <c r="CP86" s="154"/>
      <c r="CQ86" s="158"/>
      <c r="CR86" s="390" t="str">
        <f t="shared" si="109"/>
        <v/>
      </c>
      <c r="CS86" s="158"/>
      <c r="CT86" s="137"/>
      <c r="CU86" s="388" t="str">
        <f t="shared" si="110"/>
        <v/>
      </c>
      <c r="CV86" s="157" t="str">
        <f>IF(VALUE(IF('Vessel List A'!GC85=1,1,IF('Vessel List A'!GC85=2,2,IF('Vessel List A'!GC85=3,3,IF('Vessel List A'!GC85=4,4,IF('Vessel List A'!GC85=5,5,IF('Vessel List A'!GC85=6,6,IF('Vessel List A'!GC85=7,7,IF('Vessel List A'!GC85=8,8,IF('Vessel List A'!GC85=9,9,IF('Vessel List A'!GC85=10,10,IF('Vessel List A'!GC85=11,11,IF('Vessel List A'!GC85=12,12,IF('Vessel List A'!GC85=13,13,IF('Vessel List A'!GC85=14,14,IF('Vessel List A'!GC85=15,15,IF('Vessel List A'!GC85=16,16,0)))))))))))))))))=0," ",VALUE(IF('Vessel List A'!GC85=1,1,IF('Vessel List A'!GC85=2,2,IF('Vessel List A'!GC85=3,3,IF('Vessel List A'!GC85=4,4,IF('Vessel List A'!GC85=5,5,IF('Vessel List A'!GC85=6,6,IF('Vessel List A'!GC85=7,7,IF('Vessel List A'!GC85=8,8,IF('Vessel List A'!GC85=9,9,IF('Vessel List A'!GC85=10,10,IF('Vessel List A'!GC85=11,11,IF('Vessel List A'!GC85=12,12,IF('Vessel List A'!GC85=13,13,IF('Vessel List A'!GC85=14,14,IF('Vessel List A'!GC85=15,15,IF('Vessel List A'!GC85=16,16,0))))))))))))))))))</f>
        <v xml:space="preserve"> </v>
      </c>
      <c r="CW86" s="154"/>
      <c r="CX86" s="158"/>
      <c r="CY86" s="390" t="str">
        <f t="shared" si="111"/>
        <v/>
      </c>
      <c r="CZ86" s="158"/>
      <c r="DA86" s="137"/>
      <c r="DB86" s="388" t="str">
        <f t="shared" si="112"/>
        <v/>
      </c>
      <c r="DC86" s="157" t="str">
        <f>IF(VALUE(IF('Vessel List A'!GP85=1,1,IF('Vessel List A'!GP85=2,2,IF('Vessel List A'!GP85=3,3,IF('Vessel List A'!GP85=4,4,IF('Vessel List A'!GP85=5,5,IF('Vessel List A'!GP85=6,6,IF('Vessel List A'!GP85=7,7,IF('Vessel List A'!GP85=8,8,IF('Vessel List A'!GP85=9,9,IF('Vessel List A'!GP85=10,10,IF('Vessel List A'!GP85=11,11,IF('Vessel List A'!GP85=12,12,IF('Vessel List A'!GP85=13,13,IF('Vessel List A'!GP85=14,14,IF('Vessel List A'!GP85=15,15,IF('Vessel List A'!GP85=16,16,0)))))))))))))))))=0," ",VALUE(IF('Vessel List A'!GP85=1,1,IF('Vessel List A'!GP85=2,2,IF('Vessel List A'!GP85=3,3,IF('Vessel List A'!GP85=4,4,IF('Vessel List A'!GP85=5,5,IF('Vessel List A'!GP85=6,6,IF('Vessel List A'!GP85=7,7,IF('Vessel List A'!GP85=8,8,IF('Vessel List A'!GP85=9,9,IF('Vessel List A'!GP85=10,10,IF('Vessel List A'!GP85=11,11,IF('Vessel List A'!GP85=12,12,IF('Vessel List A'!GP85=13,13,IF('Vessel List A'!GP85=14,14,IF('Vessel List A'!GP85=15,15,IF('Vessel List A'!GP85=16,16,0))))))))))))))))))</f>
        <v xml:space="preserve"> </v>
      </c>
      <c r="DD86" s="154"/>
      <c r="DE86" s="158"/>
      <c r="DF86" s="390" t="str">
        <f t="shared" si="113"/>
        <v/>
      </c>
      <c r="DG86" s="158"/>
      <c r="DH86" s="137"/>
      <c r="DI86" s="388" t="str">
        <f t="shared" si="114"/>
        <v/>
      </c>
      <c r="DJ86" s="157" t="str">
        <f>IF(VALUE(IF('Vessel List A'!HC85=1,1,IF('Vessel List A'!HC85=2,2,IF('Vessel List A'!HC85=3,3,IF('Vessel List A'!HC85=4,4,IF('Vessel List A'!HC85=5,5,IF('Vessel List A'!HC85=6,6,IF('Vessel List A'!HC85=7,7,IF('Vessel List A'!HC85=8,8,IF('Vessel List A'!HC85=9,9,IF('Vessel List A'!HC85=10,10,IF('Vessel List A'!HC85=11,11,IF('Vessel List A'!HC85=12,12,IF('Vessel List A'!HC85=13,13,IF('Vessel List A'!HC85=14,14,IF('Vessel List A'!HC85=15,15,IF('Vessel List A'!HC85=16,16,0)))))))))))))))))=0," ",VALUE(IF('Vessel List A'!HC85=1,1,IF('Vessel List A'!HC85=2,2,IF('Vessel List A'!HC85=3,3,IF('Vessel List A'!HC85=4,4,IF('Vessel List A'!HC85=5,5,IF('Vessel List A'!HC85=6,6,IF('Vessel List A'!HC85=7,7,IF('Vessel List A'!HC85=8,8,IF('Vessel List A'!HC85=9,9,IF('Vessel List A'!HC85=10,10,IF('Vessel List A'!HC85=11,11,IF('Vessel List A'!HC85=12,12,IF('Vessel List A'!HC85=13,13,IF('Vessel List A'!HC85=14,14,IF('Vessel List A'!HC85=15,15,IF('Vessel List A'!HC85=16,16,0))))))))))))))))))</f>
        <v xml:space="preserve"> </v>
      </c>
      <c r="DK86" s="154"/>
      <c r="DL86" s="158"/>
      <c r="DM86" s="390" t="str">
        <f t="shared" si="115"/>
        <v/>
      </c>
      <c r="DN86" s="158"/>
      <c r="DO86" s="137"/>
      <c r="DP86" s="388" t="str">
        <f t="shared" si="116"/>
        <v/>
      </c>
      <c r="DQ86" s="157" t="str">
        <f>IF(VALUE(IF('Vessel List A'!HP85=1,1,IF('Vessel List A'!HP85=2,2,IF('Vessel List A'!HP85=3,3,IF('Vessel List A'!HP85=4,4,IF('Vessel List A'!HP85=5,5,IF('Vessel List A'!HP85=6,6,IF('Vessel List A'!HP85=7,7,IF('Vessel List A'!HP85=8,8,IF('Vessel List A'!HP85=9,9,IF('Vessel List A'!HP85=10,10,IF('Vessel List A'!HP85=11,11,IF('Vessel List A'!HP85=12,12,IF('Vessel List A'!HP85=13,13,IF('Vessel List A'!HP85=14,14,IF('Vessel List A'!HP85=15,15,IF('Vessel List A'!HP85=16,16,0)))))))))))))))))=0," ",VALUE(IF('Vessel List A'!HP85=1,1,IF('Vessel List A'!HP85=2,2,IF('Vessel List A'!HP85=3,3,IF('Vessel List A'!HP85=4,4,IF('Vessel List A'!HP85=5,5,IF('Vessel List A'!HP85=6,6,IF('Vessel List A'!HP85=7,7,IF('Vessel List A'!HP85=8,8,IF('Vessel List A'!HP85=9,9,IF('Vessel List A'!HP85=10,10,IF('Vessel List A'!HP85=11,11,IF('Vessel List A'!HP85=12,12,IF('Vessel List A'!HP85=13,13,IF('Vessel List A'!HP85=14,14,IF('Vessel List A'!HP85=15,15,IF('Vessel List A'!HP85=16,16,0))))))))))))))))))</f>
        <v xml:space="preserve"> </v>
      </c>
      <c r="DR86" s="154"/>
      <c r="DS86" s="158"/>
      <c r="DT86" s="390" t="str">
        <f t="shared" si="117"/>
        <v/>
      </c>
      <c r="DU86" s="158"/>
      <c r="DV86" s="137"/>
      <c r="DW86" s="388" t="str">
        <f t="shared" si="118"/>
        <v/>
      </c>
      <c r="DX86" s="157" t="str">
        <f>IF(VALUE(IF('Vessel List A'!IC85=1,1,IF('Vessel List A'!IC85=2,2,IF('Vessel List A'!IC85=3,3,IF('Vessel List A'!IC85=4,4,IF('Vessel List A'!IC85=5,5,IF('Vessel List A'!IC85=6,6,IF('Vessel List A'!IC85=7,7,IF('Vessel List A'!IC85=8,8,IF('Vessel List A'!IC85=9,9,IF('Vessel List A'!IC85=10,10,IF('Vessel List A'!IC85=11,11,IF('Vessel List A'!IC85=12,12,IF('Vessel List A'!IC85=13,13,IF('Vessel List A'!IC85=14,14,IF('Vessel List A'!IC85=15,15,IF('Vessel List A'!IC85=16,16,0)))))))))))))))))=0," ",VALUE(IF('Vessel List A'!IC85=1,1,IF('Vessel List A'!IC85=2,2,IF('Vessel List A'!IC85=3,3,IF('Vessel List A'!IC85=4,4,IF('Vessel List A'!IC85=5,5,IF('Vessel List A'!IC85=6,6,IF('Vessel List A'!IC85=7,7,IF('Vessel List A'!IC85=8,8,IF('Vessel List A'!IC85=9,9,IF('Vessel List A'!IC85=10,10,IF('Vessel List A'!IC85=11,11,IF('Vessel List A'!IC85=12,12,IF('Vessel List A'!IC85=13,13,IF('Vessel List A'!IC85=14,14,IF('Vessel List A'!IC85=15,15,IF('Vessel List A'!IC85=16,16,0))))))))))))))))))</f>
        <v xml:space="preserve"> </v>
      </c>
      <c r="DY86" s="154"/>
      <c r="DZ86" s="158"/>
      <c r="EA86" s="390" t="str">
        <f t="shared" si="119"/>
        <v/>
      </c>
      <c r="EB86" s="158"/>
      <c r="EC86" s="137"/>
      <c r="ED86" s="388" t="str">
        <f t="shared" si="120"/>
        <v/>
      </c>
      <c r="EE86" s="157" t="str">
        <f>IF(VALUE(IF('Vessel List A'!IP85=1,1,IF('Vessel List A'!IP85=2,2,IF('Vessel List A'!IP85=3,3,IF('Vessel List A'!IP85=4,4,IF('Vessel List A'!IP85=5,5,IF('Vessel List A'!IP85=6,6,IF('Vessel List A'!IP85=7,7,IF('Vessel List A'!IP85=8,8,IF('Vessel List A'!IP85=9,9,IF('Vessel List A'!IP85=10,10,IF('Vessel List A'!IP85=11,11,IF('Vessel List A'!IP85=12,12,IF('Vessel List A'!IP85=13,13,IF('Vessel List A'!IP85=14,14,IF('Vessel List A'!IP85=15,15,IF('Vessel List A'!IP85=16,16,0)))))))))))))))))=0," ",VALUE(IF('Vessel List A'!IP85=1,1,IF('Vessel List A'!IP85=2,2,IF('Vessel List A'!IP85=3,3,IF('Vessel List A'!IP85=4,4,IF('Vessel List A'!IP85=5,5,IF('Vessel List A'!IP85=6,6,IF('Vessel List A'!IP85=7,7,IF('Vessel List A'!IP85=8,8,IF('Vessel List A'!IP85=9,9,IF('Vessel List A'!IP85=10,10,IF('Vessel List A'!IP85=11,11,IF('Vessel List A'!IP85=12,12,IF('Vessel List A'!IP85=13,13,IF('Vessel List A'!IP85=14,14,IF('Vessel List A'!IP85=15,15,IF('Vessel List A'!IP85=16,16,0))))))))))))))))))</f>
        <v xml:space="preserve"> </v>
      </c>
      <c r="EF86" s="154"/>
      <c r="EG86" s="158"/>
      <c r="EH86" s="390" t="str">
        <f t="shared" si="121"/>
        <v/>
      </c>
      <c r="EI86" s="158"/>
      <c r="EJ86" s="137"/>
      <c r="EK86" s="397" t="str">
        <f t="shared" si="122"/>
        <v/>
      </c>
      <c r="EL86" s="144"/>
      <c r="EM86" s="157" t="str">
        <f>IF(VALUE(IF('Vessel List B'!C85=1,1,IF('Vessel List B'!C85=2,2,IF('Vessel List B'!C85=3,3,IF('Vessel List B'!C85=4,4,IF('Vessel List B'!C85=5,5,IF('Vessel List B'!C85=6,6,IF('Vessel List B'!C85=7,7,IF('Vessel List B'!C85=8,8,IF('Vessel List B'!C85=9,9,IF('Vessel List B'!C85=10,10,IF('Vessel List B'!C85=11,11,IF('Vessel List B'!C85=12,12,IF('Vessel List B'!C85=13,13,IF('Vessel List B'!C85=14,14,IF('Vessel List B'!C85=15,15,IF('Vessel List B'!C85=16,16,0)))))))))))))))))=0," ",VALUE(IF('Vessel List B'!C85=1,1,IF('Vessel List B'!C85=2,2,IF('Vessel List B'!C85=3,3,IF('Vessel List B'!C85=4,4,IF('Vessel List B'!C85=5,5,IF('Vessel List B'!C85=6,6,IF('Vessel List B'!C85=7,7,IF('Vessel List B'!C85=8,8,IF('Vessel List B'!C85=9,9,IF('Vessel List B'!C85=10,10,IF('Vessel List B'!C85=11,11,IF('Vessel List B'!C85=12,12,IF('Vessel List B'!C85=13,13,IF('Vessel List B'!C85=14,14,IF('Vessel List B'!C85=15,15,IF('Vessel List B'!C85=16,16,0))))))))))))))))))</f>
        <v xml:space="preserve"> </v>
      </c>
      <c r="EN86" s="154"/>
      <c r="EO86" s="158"/>
      <c r="EP86" s="390" t="str">
        <f t="shared" si="123"/>
        <v/>
      </c>
      <c r="EQ86" s="158"/>
      <c r="ER86" s="137"/>
      <c r="ES86" s="388" t="str">
        <f t="shared" si="124"/>
        <v/>
      </c>
      <c r="ET86" s="157" t="str">
        <f>IF(VALUE(IF('Vessel List B'!P85=1,1,IF('Vessel List B'!P85=2,2,IF('Vessel List B'!P85=3,3,IF('Vessel List B'!P85=4,4,IF('Vessel List B'!P85=5,5,IF('Vessel List B'!P85=6,6,IF('Vessel List B'!P85=7,7,IF('Vessel List B'!P85=8,8,IF('Vessel List B'!P85=9,9,IF('Vessel List B'!P85=10,10,IF('Vessel List B'!P85=11,11,IF('Vessel List B'!P85=12,12,IF('Vessel List B'!P85=13,13,IF('Vessel List B'!P85=14,14,IF('Vessel List B'!P85=15,15,IF('Vessel List B'!P85=16,16,0)))))))))))))))))=0," ",VALUE(IF('Vessel List B'!P85=1,1,IF('Vessel List B'!P85=2,2,IF('Vessel List B'!P85=3,3,IF('Vessel List B'!P85=4,4,IF('Vessel List B'!P85=5,5,IF('Vessel List B'!P85=6,6,IF('Vessel List B'!P85=7,7,IF('Vessel List B'!P85=8,8,IF('Vessel List B'!P85=9,9,IF('Vessel List B'!P85=10,10,IF('Vessel List B'!P85=11,11,IF('Vessel List B'!P85=12,12,IF('Vessel List B'!P85=13,13,IF('Vessel List B'!P85=14,14,IF('Vessel List B'!P85=15,15,IF('Vessel List B'!P85=16,16,0))))))))))))))))))</f>
        <v xml:space="preserve"> </v>
      </c>
      <c r="EU86" s="154"/>
      <c r="EV86" s="158"/>
      <c r="EW86" s="390" t="str">
        <f t="shared" si="125"/>
        <v/>
      </c>
      <c r="EX86" s="158"/>
      <c r="EY86" s="137"/>
      <c r="EZ86" s="388" t="str">
        <f t="shared" si="126"/>
        <v/>
      </c>
      <c r="FA86" s="157" t="str">
        <f>IF(VALUE(IF('Vessel List B'!AC85=1,1,IF('Vessel List B'!AC85=2,2,IF('Vessel List B'!AC85=3,3,IF('Vessel List B'!AC85=4,4,IF('Vessel List B'!AC85=5,5,IF('Vessel List B'!AC85=6,6,IF('Vessel List B'!AC85=7,7,IF('Vessel List B'!AC85=8,8,IF('Vessel List B'!AC85=9,9,IF('Vessel List B'!AC85=10,10,IF('Vessel List B'!AC85=11,11,IF('Vessel List B'!AC85=12,12,IF('Vessel List B'!AC85=13,13,IF('Vessel List B'!AC85=14,14,IF('Vessel List B'!AC85=15,15,IF('Vessel List B'!AC85=16,16,0)))))))))))))))))=0," ",VALUE(IF('Vessel List B'!AC85=1,1,IF('Vessel List B'!AC85=2,2,IF('Vessel List B'!AC85=3,3,IF('Vessel List B'!AC85=4,4,IF('Vessel List B'!AC85=5,5,IF('Vessel List B'!AC85=6,6,IF('Vessel List B'!AC85=7,7,IF('Vessel List B'!AC85=8,8,IF('Vessel List B'!AC85=9,9,IF('Vessel List B'!AC85=10,10,IF('Vessel List B'!AC85=11,11,IF('Vessel List B'!AC85=12,12,IF('Vessel List B'!AC85=13,13,IF('Vessel List B'!AC85=14,14,IF('Vessel List B'!AC85=15,15,IF('Vessel List B'!AC85=16,16,0))))))))))))))))))</f>
        <v xml:space="preserve"> </v>
      </c>
      <c r="FB86" s="154"/>
      <c r="FC86" s="158"/>
      <c r="FD86" s="390" t="str">
        <f t="shared" si="127"/>
        <v/>
      </c>
      <c r="FE86" s="158"/>
      <c r="FF86" s="137"/>
      <c r="FG86" s="388" t="str">
        <f t="shared" si="128"/>
        <v/>
      </c>
      <c r="FH86" s="157" t="str">
        <f>IF(VALUE(IF('Vessel List B'!AP85=1,1,IF('Vessel List B'!AP85=2,2,IF('Vessel List B'!AP85=3,3,IF('Vessel List B'!AP85=4,4,IF('Vessel List B'!AP85=5,5,IF('Vessel List B'!AP85=6,6,IF('Vessel List B'!AP85=7,7,IF('Vessel List B'!AP85=8,8,IF('Vessel List B'!AP85=9,9,IF('Vessel List B'!AP85=10,10,IF('Vessel List B'!AP85=11,11,IF('Vessel List B'!AP85=12,12,IF('Vessel List B'!AP85=13,13,IF('Vessel List B'!AP85=14,14,IF('Vessel List B'!AP85=15,15,IF('Vessel List B'!AP85=16,16,0)))))))))))))))))=0," ",VALUE(IF('Vessel List B'!AP85=1,1,IF('Vessel List B'!AP85=2,2,IF('Vessel List B'!AP85=3,3,IF('Vessel List B'!AP85=4,4,IF('Vessel List B'!AP85=5,5,IF('Vessel List B'!AP85=6,6,IF('Vessel List B'!AP85=7,7,IF('Vessel List B'!AP85=8,8,IF('Vessel List B'!AP85=9,9,IF('Vessel List B'!AP85=10,10,IF('Vessel List B'!AP85=11,11,IF('Vessel List B'!AP85=12,12,IF('Vessel List B'!AP85=13,13,IF('Vessel List B'!AP85=14,14,IF('Vessel List B'!AP85=15,15,IF('Vessel List B'!AP85=16,16,0))))))))))))))))))</f>
        <v xml:space="preserve"> </v>
      </c>
      <c r="FI86" s="154"/>
      <c r="FJ86" s="158"/>
      <c r="FK86" s="390" t="str">
        <f t="shared" si="129"/>
        <v/>
      </c>
      <c r="FL86" s="158"/>
      <c r="FM86" s="137"/>
      <c r="FN86" s="388" t="str">
        <f t="shared" si="130"/>
        <v/>
      </c>
      <c r="FO86" s="157" t="str">
        <f>IF(VALUE(IF('Vessel List B'!BC85=1,1,IF('Vessel List B'!BC85=2,2,IF('Vessel List B'!BC85=3,3,IF('Vessel List B'!BC85=4,4,IF('Vessel List B'!BC85=5,5,IF('Vessel List B'!BC85=6,6,IF('Vessel List B'!BC85=7,7,IF('Vessel List B'!BC85=8,8,IF('Vessel List B'!BC85=9,9,IF('Vessel List B'!BC85=10,10,IF('Vessel List B'!BC85=11,11,IF('Vessel List B'!BC85=12,12,IF('Vessel List B'!BC85=13,13,IF('Vessel List B'!BC85=14,14,IF('Vessel List B'!BC85=15,15,IF('Vessel List B'!BC85=16,16,0)))))))))))))))))=0," ",VALUE(IF('Vessel List B'!BC85=1,1,IF('Vessel List B'!BC85=2,2,IF('Vessel List B'!BC85=3,3,IF('Vessel List B'!BC85=4,4,IF('Vessel List B'!BC85=5,5,IF('Vessel List B'!BC85=6,6,IF('Vessel List B'!BC85=7,7,IF('Vessel List B'!BC85=8,8,IF('Vessel List B'!BC85=9,9,IF('Vessel List B'!BC85=10,10,IF('Vessel List B'!BC85=11,11,IF('Vessel List B'!BC85=12,12,IF('Vessel List B'!BC85=13,13,IF('Vessel List B'!BC85=14,14,IF('Vessel List B'!BC85=15,15,IF('Vessel List B'!BC85=16,16,0))))))))))))))))))</f>
        <v xml:space="preserve"> </v>
      </c>
      <c r="FP86" s="154"/>
      <c r="FQ86" s="158"/>
      <c r="FR86" s="390" t="str">
        <f t="shared" si="131"/>
        <v/>
      </c>
      <c r="FS86" s="158"/>
      <c r="FT86" s="137"/>
      <c r="FU86" s="388" t="str">
        <f t="shared" si="132"/>
        <v/>
      </c>
      <c r="FV86" s="157" t="str">
        <f>IF(VALUE(IF('Vessel List B'!BP85=1,1,IF('Vessel List B'!BP85=2,2,IF('Vessel List B'!BP85=3,3,IF('Vessel List B'!BP85=4,4,IF('Vessel List B'!BP85=5,5,IF('Vessel List B'!BP85=6,6,IF('Vessel List B'!BP85=7,7,IF('Vessel List B'!BP85=8,8,IF('Vessel List B'!BP85=9,9,IF('Vessel List B'!BP85=10,10,IF('Vessel List B'!BP85=11,11,IF('Vessel List B'!BP85=12,12,IF('Vessel List B'!BP85=13,13,IF('Vessel List B'!BP85=14,14,IF('Vessel List B'!BP85=15,15,IF('Vessel List B'!BP85=16,16,0)))))))))))))))))=0," ",VALUE(IF('Vessel List B'!BP85=1,1,IF('Vessel List B'!BP85=2,2,IF('Vessel List B'!BP85=3,3,IF('Vessel List B'!BP85=4,4,IF('Vessel List B'!BP85=5,5,IF('Vessel List B'!BP85=6,6,IF('Vessel List B'!BP85=7,7,IF('Vessel List B'!BP85=8,8,IF('Vessel List B'!BP85=9,9,IF('Vessel List B'!BP85=10,10,IF('Vessel List B'!BP85=11,11,IF('Vessel List B'!BP85=12,12,IF('Vessel List B'!BP85=13,13,IF('Vessel List B'!BP85=14,14,IF('Vessel List B'!BP85=15,15,IF('Vessel List B'!BP85=16,16,0))))))))))))))))))</f>
        <v xml:space="preserve"> </v>
      </c>
      <c r="FW86" s="154"/>
      <c r="FX86" s="158"/>
      <c r="FY86" s="390" t="str">
        <f t="shared" si="133"/>
        <v/>
      </c>
      <c r="FZ86" s="158"/>
      <c r="GA86" s="137"/>
      <c r="GB86" s="388" t="str">
        <f t="shared" si="134"/>
        <v/>
      </c>
      <c r="GC86" s="157" t="str">
        <f>IF(VALUE(IF('Vessel List B'!CC85=1,1,IF('Vessel List B'!CC85=2,2,IF('Vessel List B'!CC85=3,3,IF('Vessel List B'!CC85=4,4,IF('Vessel List B'!CC85=5,5,IF('Vessel List B'!CC85=6,6,IF('Vessel List B'!CC85=7,7,IF('Vessel List B'!CC85=8,8,IF('Vessel List B'!CC85=9,9,IF('Vessel List B'!CC85=10,10,IF('Vessel List B'!CC85=11,11,IF('Vessel List B'!CC85=12,12,IF('Vessel List B'!CC85=13,13,IF('Vessel List B'!CC85=14,14,IF('Vessel List B'!CC85=15,15,IF('Vessel List B'!CC85=16,16,0)))))))))))))))))=0," ",VALUE(IF('Vessel List B'!CC85=1,1,IF('Vessel List B'!CC85=2,2,IF('Vessel List B'!CC85=3,3,IF('Vessel List B'!CC85=4,4,IF('Vessel List B'!CC85=5,5,IF('Vessel List B'!CC85=6,6,IF('Vessel List B'!CC85=7,7,IF('Vessel List B'!CC85=8,8,IF('Vessel List B'!CC85=9,9,IF('Vessel List B'!CC85=10,10,IF('Vessel List B'!CC85=11,11,IF('Vessel List B'!CC85=12,12,IF('Vessel List B'!CC85=13,13,IF('Vessel List B'!CC85=14,14,IF('Vessel List B'!CC85=15,15,IF('Vessel List B'!CC85=16,16,0))))))))))))))))))</f>
        <v xml:space="preserve"> </v>
      </c>
      <c r="GD86" s="154"/>
      <c r="GE86" s="158"/>
      <c r="GF86" s="390" t="str">
        <f t="shared" si="135"/>
        <v/>
      </c>
      <c r="GG86" s="158"/>
      <c r="GH86" s="137"/>
      <c r="GI86" s="388" t="str">
        <f t="shared" si="136"/>
        <v/>
      </c>
      <c r="GJ86" s="157" t="str">
        <f>IF(VALUE(IF('Vessel List B'!CP85=1,1,IF('Vessel List B'!CP85=2,2,IF('Vessel List B'!CP85=3,3,IF('Vessel List B'!CP85=4,4,IF('Vessel List B'!CP85=5,5,IF('Vessel List B'!CP85=6,6,IF('Vessel List B'!CP85=7,7,IF('Vessel List B'!CP85=8,8,IF('Vessel List B'!CP85=9,9,IF('Vessel List B'!CP85=10,10,IF('Vessel List B'!CP85=11,11,IF('Vessel List B'!CP85=12,12,IF('Vessel List B'!CP85=13,13,IF('Vessel List B'!CP85=14,14,IF('Vessel List B'!CP85=15,15,IF('Vessel List B'!CP85=16,16,0)))))))))))))))))=0," ",VALUE(IF('Vessel List B'!CP85=1,1,IF('Vessel List B'!CP85=2,2,IF('Vessel List B'!CP85=3,3,IF('Vessel List B'!CP85=4,4,IF('Vessel List B'!CP85=5,5,IF('Vessel List B'!CP85=6,6,IF('Vessel List B'!CP85=7,7,IF('Vessel List B'!CP85=8,8,IF('Vessel List B'!CP85=9,9,IF('Vessel List B'!CP85=10,10,IF('Vessel List B'!CP85=11,11,IF('Vessel List B'!CP85=12,12,IF('Vessel List B'!CP85=13,13,IF('Vessel List B'!CP85=14,14,IF('Vessel List B'!CP85=15,15,IF('Vessel List B'!CP85=16,16,0))))))))))))))))))</f>
        <v xml:space="preserve"> </v>
      </c>
      <c r="GK86" s="154"/>
      <c r="GL86" s="158"/>
      <c r="GM86" s="390" t="str">
        <f t="shared" si="137"/>
        <v/>
      </c>
      <c r="GN86" s="158"/>
      <c r="GO86" s="137"/>
      <c r="GP86" s="388" t="str">
        <f t="shared" si="138"/>
        <v/>
      </c>
      <c r="GQ86" s="157" t="str">
        <f>IF(VALUE(IF('Vessel List B'!DC85=1,1,IF('Vessel List B'!DC85=2,2,IF('Vessel List B'!DC85=3,3,IF('Vessel List B'!DC85=4,4,IF('Vessel List B'!DC85=5,5,IF('Vessel List B'!DC85=6,6,IF('Vessel List B'!DC85=7,7,IF('Vessel List B'!DC85=8,8,IF('Vessel List B'!DC85=9,9,IF('Vessel List B'!DC85=10,10,IF('Vessel List B'!DC85=11,11,IF('Vessel List B'!DC85=12,12,IF('Vessel List B'!DC85=13,13,IF('Vessel List B'!DC85=14,14,IF('Vessel List B'!DC85=15,15,IF('Vessel List B'!DC85=16,16,0)))))))))))))))))=0," ",VALUE(IF('Vessel List B'!DC85=1,1,IF('Vessel List B'!DC85=2,2,IF('Vessel List B'!DC85=3,3,IF('Vessel List B'!DC85=4,4,IF('Vessel List B'!DC85=5,5,IF('Vessel List B'!DC85=6,6,IF('Vessel List B'!DC85=7,7,IF('Vessel List B'!DC85=8,8,IF('Vessel List B'!DC85=9,9,IF('Vessel List B'!DC85=10,10,IF('Vessel List B'!DC85=11,11,IF('Vessel List B'!DC85=12,12,IF('Vessel List B'!DC85=13,13,IF('Vessel List B'!DC85=14,14,IF('Vessel List B'!DC85=15,15,IF('Vessel List B'!DC85=16,16,0))))))))))))))))))</f>
        <v xml:space="preserve"> </v>
      </c>
      <c r="GR86" s="154"/>
      <c r="GS86" s="158"/>
      <c r="GT86" s="390" t="str">
        <f t="shared" si="139"/>
        <v/>
      </c>
      <c r="GU86" s="158"/>
      <c r="GV86" s="137"/>
      <c r="GW86" s="388" t="str">
        <f t="shared" si="140"/>
        <v/>
      </c>
      <c r="GX86" s="157" t="str">
        <f>IF(VALUE(IF('Vessel List B'!DP85=1,1,IF('Vessel List B'!DP85=2,2,IF('Vessel List B'!DP85=3,3,IF('Vessel List B'!DP85=4,4,IF('Vessel List B'!DP85=5,5,IF('Vessel List B'!DP85=6,6,IF('Vessel List B'!DP85=7,7,IF('Vessel List B'!DP85=8,8,IF('Vessel List B'!DP85=9,9,IF('Vessel List B'!DP85=10,10,IF('Vessel List B'!DP85=11,11,IF('Vessel List B'!DP85=12,12,IF('Vessel List B'!DP85=13,13,IF('Vessel List B'!DP85=14,14,IF('Vessel List B'!DP85=15,15,IF('Vessel List B'!DP85=16,16,0)))))))))))))))))=0," ",VALUE(IF('Vessel List B'!DP85=1,1,IF('Vessel List B'!DP85=2,2,IF('Vessel List B'!DP85=3,3,IF('Vessel List B'!DP85=4,4,IF('Vessel List B'!DP85=5,5,IF('Vessel List B'!DP85=6,6,IF('Vessel List B'!DP85=7,7,IF('Vessel List B'!DP85=8,8,IF('Vessel List B'!DP85=9,9,IF('Vessel List B'!DP85=10,10,IF('Vessel List B'!DP85=11,11,IF('Vessel List B'!DP85=12,12,IF('Vessel List B'!DP85=13,13,IF('Vessel List B'!DP85=14,14,IF('Vessel List B'!DP85=15,15,IF('Vessel List B'!DP85=16,16,0))))))))))))))))))</f>
        <v xml:space="preserve"> </v>
      </c>
      <c r="GY86" s="154"/>
      <c r="GZ86" s="158"/>
      <c r="HA86" s="390" t="str">
        <f t="shared" si="141"/>
        <v/>
      </c>
      <c r="HB86" s="158"/>
      <c r="HC86" s="137"/>
      <c r="HD86" s="388" t="str">
        <f t="shared" si="142"/>
        <v/>
      </c>
      <c r="HE86" s="157" t="str">
        <f>IF(VALUE(IF('Vessel List B'!EC85=1,1,IF('Vessel List B'!EC85=2,2,IF('Vessel List B'!EC85=3,3,IF('Vessel List B'!EC85=4,4,IF('Vessel List B'!EC85=5,5,IF('Vessel List B'!EC85=6,6,IF('Vessel List B'!EC85=7,7,IF('Vessel List B'!EC85=8,8,IF('Vessel List B'!EC85=9,9,IF('Vessel List B'!EC85=10,10,IF('Vessel List B'!EC85=11,11,IF('Vessel List B'!EC85=12,12,IF('Vessel List B'!EC85=13,13,IF('Vessel List B'!EC85=14,14,IF('Vessel List B'!EC85=15,15,IF('Vessel List B'!EC85=16,16,0)))))))))))))))))=0," ",VALUE(IF('Vessel List B'!EC85=1,1,IF('Vessel List B'!EC85=2,2,IF('Vessel List B'!EC85=3,3,IF('Vessel List B'!EC85=4,4,IF('Vessel List B'!EC85=5,5,IF('Vessel List B'!EC85=6,6,IF('Vessel List B'!EC85=7,7,IF('Vessel List B'!EC85=8,8,IF('Vessel List B'!EC85=9,9,IF('Vessel List B'!EC85=10,10,IF('Vessel List B'!EC85=11,11,IF('Vessel List B'!EC85=12,12,IF('Vessel List B'!EC85=13,13,IF('Vessel List B'!EC85=14,14,IF('Vessel List B'!EC85=15,15,IF('Vessel List B'!EC85=16,16,0))))))))))))))))))</f>
        <v xml:space="preserve"> </v>
      </c>
      <c r="HF86" s="154"/>
      <c r="HG86" s="158"/>
      <c r="HH86" s="390" t="str">
        <f t="shared" si="143"/>
        <v/>
      </c>
      <c r="HI86" s="158"/>
      <c r="HJ86" s="137"/>
      <c r="HK86" s="388" t="str">
        <f t="shared" si="144"/>
        <v/>
      </c>
      <c r="HL86" s="157" t="str">
        <f>IF(VALUE(IF('Vessel List B'!EP85=1,1,IF('Vessel List B'!EP85=2,2,IF('Vessel List B'!EP85=3,3,IF('Vessel List B'!EP85=4,4,IF('Vessel List B'!EP85=5,5,IF('Vessel List B'!EP85=6,6,IF('Vessel List B'!EP85=7,7,IF('Vessel List B'!EP85=8,8,IF('Vessel List B'!EP85=9,9,IF('Vessel List B'!EP85=10,10,IF('Vessel List B'!EP85=11,11,IF('Vessel List B'!EP85=12,12,IF('Vessel List B'!EP85=13,13,IF('Vessel List B'!EP85=14,14,IF('Vessel List B'!EP85=15,15,IF('Vessel List B'!EP85=16,16,0)))))))))))))))))=0," ",VALUE(IF('Vessel List B'!EP85=1,1,IF('Vessel List B'!EP85=2,2,IF('Vessel List B'!EP85=3,3,IF('Vessel List B'!EP85=4,4,IF('Vessel List B'!EP85=5,5,IF('Vessel List B'!EP85=6,6,IF('Vessel List B'!EP85=7,7,IF('Vessel List B'!EP85=8,8,IF('Vessel List B'!EP85=9,9,IF('Vessel List B'!EP85=10,10,IF('Vessel List B'!EP85=11,11,IF('Vessel List B'!EP85=12,12,IF('Vessel List B'!EP85=13,13,IF('Vessel List B'!EP85=14,14,IF('Vessel List B'!EP85=15,15,IF('Vessel List B'!EP85=16,16,0))))))))))))))))))</f>
        <v xml:space="preserve"> </v>
      </c>
      <c r="HM86" s="154"/>
      <c r="HN86" s="158"/>
      <c r="HO86" s="390" t="str">
        <f t="shared" si="145"/>
        <v/>
      </c>
      <c r="HP86" s="158"/>
      <c r="HQ86" s="137"/>
      <c r="HR86" s="388" t="str">
        <f t="shared" si="146"/>
        <v/>
      </c>
      <c r="HS86" s="157" t="str">
        <f>IF(VALUE(IF('Vessel List B'!FC85=1,1,IF('Vessel List B'!FC85=2,2,IF('Vessel List B'!FC85=3,3,IF('Vessel List B'!FC85=4,4,IF('Vessel List B'!FC85=5,5,IF('Vessel List B'!FC85=6,6,IF('Vessel List B'!FC85=7,7,IF('Vessel List B'!FC85=8,8,IF('Vessel List B'!FC85=9,9,IF('Vessel List B'!FC85=10,10,IF('Vessel List B'!FC85=11,11,IF('Vessel List B'!FC85=12,12,IF('Vessel List B'!FC85=13,13,IF('Vessel List B'!FC85=14,14,IF('Vessel List B'!FC85=15,15,IF('Vessel List B'!FC85=16,16,0)))))))))))))))))=0," ",VALUE(IF('Vessel List B'!FC85=1,1,IF('Vessel List B'!FC85=2,2,IF('Vessel List B'!FC85=3,3,IF('Vessel List B'!FC85=4,4,IF('Vessel List B'!FC85=5,5,IF('Vessel List B'!FC85=6,6,IF('Vessel List B'!FC85=7,7,IF('Vessel List B'!FC85=8,8,IF('Vessel List B'!FC85=9,9,IF('Vessel List B'!FC85=10,10,IF('Vessel List B'!FC85=11,11,IF('Vessel List B'!FC85=12,12,IF('Vessel List B'!FC85=13,13,IF('Vessel List B'!FC85=14,14,IF('Vessel List B'!FC85=15,15,IF('Vessel List B'!FC85=16,16,0))))))))))))))))))</f>
        <v xml:space="preserve"> </v>
      </c>
      <c r="HT86" s="154"/>
      <c r="HU86" s="158"/>
      <c r="HV86" s="390" t="str">
        <f t="shared" si="147"/>
        <v/>
      </c>
      <c r="HW86" s="158"/>
      <c r="HX86" s="137"/>
      <c r="HY86" s="388" t="str">
        <f t="shared" si="148"/>
        <v/>
      </c>
      <c r="HZ86" s="157" t="str">
        <f>IF(VALUE(IF('Vessel List B'!FP85=1,1,IF('Vessel List B'!FP85=2,2,IF('Vessel List B'!FP85=3,3,IF('Vessel List B'!FP85=4,4,IF('Vessel List B'!FP85=5,5,IF('Vessel List B'!FP85=6,6,IF('Vessel List B'!FP85=7,7,IF('Vessel List B'!FP85=8,8,IF('Vessel List B'!FP85=9,9,IF('Vessel List B'!FP85=10,10,IF('Vessel List B'!FP85=11,11,IF('Vessel List B'!FP85=12,12,IF('Vessel List B'!FP85=13,13,IF('Vessel List B'!FP85=14,14,IF('Vessel List B'!FP85=15,15,IF('Vessel List B'!FP85=16,16,0)))))))))))))))))=0," ",VALUE(IF('Vessel List B'!FP85=1,1,IF('Vessel List B'!FP85=2,2,IF('Vessel List B'!FP85=3,3,IF('Vessel List B'!FP85=4,4,IF('Vessel List B'!FP85=5,5,IF('Vessel List B'!FP85=6,6,IF('Vessel List B'!FP85=7,7,IF('Vessel List B'!FP85=8,8,IF('Vessel List B'!FP85=9,9,IF('Vessel List B'!FP85=10,10,IF('Vessel List B'!FP85=11,11,IF('Vessel List B'!FP85=12,12,IF('Vessel List B'!FP85=13,13,IF('Vessel List B'!FP85=14,14,IF('Vessel List B'!FP85=15,15,IF('Vessel List B'!FP85=16,16,0))))))))))))))))))</f>
        <v xml:space="preserve"> </v>
      </c>
      <c r="IA86" s="154"/>
      <c r="IB86" s="158"/>
      <c r="IC86" s="390" t="str">
        <f t="shared" si="149"/>
        <v/>
      </c>
      <c r="ID86" s="158"/>
      <c r="IE86" s="137"/>
      <c r="IF86" s="388" t="str">
        <f t="shared" si="150"/>
        <v/>
      </c>
      <c r="IG86" s="157" t="str">
        <f>IF(VALUE(IF('Vessel List B'!GC85=1,1,IF('Vessel List B'!GC85=2,2,IF('Vessel List B'!GC85=3,3,IF('Vessel List B'!GC85=4,4,IF('Vessel List B'!GC85=5,5,IF('Vessel List B'!GC85=6,6,IF('Vessel List B'!GC85=7,7,IF('Vessel List B'!GC85=8,8,IF('Vessel List B'!GC85=9,9,IF('Vessel List B'!GC85=10,10,IF('Vessel List B'!GC85=11,11,IF('Vessel List B'!GC85=12,12,IF('Vessel List B'!GC85=13,13,IF('Vessel List B'!GC85=14,14,IF('Vessel List B'!GC85=15,15,IF('Vessel List B'!GC85=16,16,0)))))))))))))))))=0," ",VALUE(IF('Vessel List B'!GC85=1,1,IF('Vessel List B'!GC85=2,2,IF('Vessel List B'!GC85=3,3,IF('Vessel List B'!GC85=4,4,IF('Vessel List B'!GC85=5,5,IF('Vessel List B'!GC85=6,6,IF('Vessel List B'!GC85=7,7,IF('Vessel List B'!GC85=8,8,IF('Vessel List B'!GC85=9,9,IF('Vessel List B'!GC85=10,10,IF('Vessel List B'!GC85=11,11,IF('Vessel List B'!GC85=12,12,IF('Vessel List B'!GC85=13,13,IF('Vessel List B'!GC85=14,14,IF('Vessel List B'!GC85=15,15,IF('Vessel List B'!GC85=16,16,0))))))))))))))))))</f>
        <v xml:space="preserve"> </v>
      </c>
      <c r="IH86" s="154"/>
      <c r="II86" s="158"/>
      <c r="IJ86" s="390" t="str">
        <f t="shared" si="151"/>
        <v/>
      </c>
      <c r="IK86" s="158"/>
      <c r="IL86" s="137"/>
      <c r="IM86" s="388" t="str">
        <f t="shared" si="152"/>
        <v/>
      </c>
      <c r="IN86" s="157" t="str">
        <f>IF(VALUE(IF('Vessel List B'!GP85=1,1,IF('Vessel List B'!GP85=2,2,IF('Vessel List B'!GP85=3,3,IF('Vessel List B'!GP85=4,4,IF('Vessel List B'!GP85=5,5,IF('Vessel List B'!GP85=6,6,IF('Vessel List B'!GP85=7,7,IF('Vessel List B'!GP85=8,8,IF('Vessel List B'!GP85=9,9,IF('Vessel List B'!GP85=10,10,IF('Vessel List B'!GP85=11,11,IF('Vessel List B'!GP85=12,12,IF('Vessel List B'!GP85=13,13,IF('Vessel List B'!GP85=14,14,IF('Vessel List B'!GP85=15,15,IF('Vessel List B'!GP85=16,16,0)))))))))))))))))=0," ",VALUE(IF('Vessel List B'!GP85=1,1,IF('Vessel List B'!GP85=2,2,IF('Vessel List B'!GP85=3,3,IF('Vessel List B'!GP85=4,4,IF('Vessel List B'!GP85=5,5,IF('Vessel List B'!GP85=6,6,IF('Vessel List B'!GP85=7,7,IF('Vessel List B'!GP85=8,8,IF('Vessel List B'!GP85=9,9,IF('Vessel List B'!GP85=10,10,IF('Vessel List B'!GP85=11,11,IF('Vessel List B'!GP85=12,12,IF('Vessel List B'!GP85=13,13,IF('Vessel List B'!GP85=14,14,IF('Vessel List B'!GP85=15,15,IF('Vessel List B'!GP85=16,16,0))))))))))))))))))</f>
        <v xml:space="preserve"> </v>
      </c>
      <c r="IO86" s="154"/>
      <c r="IP86" s="158"/>
      <c r="IQ86" s="390" t="str">
        <f t="shared" si="153"/>
        <v/>
      </c>
      <c r="IR86" s="158"/>
      <c r="IS86" s="137"/>
      <c r="IT86" s="388" t="str">
        <f t="shared" si="154"/>
        <v/>
      </c>
      <c r="IU86" s="157" t="str">
        <f>IF(VALUE(IF('Vessel List B'!HC85=1,1,IF('Vessel List B'!HC85=2,2,IF('Vessel List B'!HC85=3,3,IF('Vessel List B'!HC85=4,4,IF('Vessel List B'!HC85=5,5,IF('Vessel List B'!HC85=6,6,IF('Vessel List B'!HC85=7,7,IF('Vessel List B'!HC85=8,8,IF('Vessel List B'!HC85=9,9,IF('Vessel List B'!HC85=10,10,IF('Vessel List B'!HC85=11,11,IF('Vessel List B'!HC85=12,12,IF('Vessel List B'!HC85=13,13,IF('Vessel List B'!HC85=14,14,IF('Vessel List B'!HC85=15,15,IF('Vessel List B'!HC85=16,16,0)))))))))))))))))=0," ",VALUE(IF('Vessel List B'!HC85=1,1,IF('Vessel List B'!HC85=2,2,IF('Vessel List B'!HC85=3,3,IF('Vessel List B'!HC85=4,4,IF('Vessel List B'!HC85=5,5,IF('Vessel List B'!HC85=6,6,IF('Vessel List B'!HC85=7,7,IF('Vessel List B'!HC85=8,8,IF('Vessel List B'!HC85=9,9,IF('Vessel List B'!HC85=10,10,IF('Vessel List B'!HC85=11,11,IF('Vessel List B'!HC85=12,12,IF('Vessel List B'!HC85=13,13,IF('Vessel List B'!HC85=14,14,IF('Vessel List B'!HC85=15,15,IF('Vessel List B'!HC85=16,16,0))))))))))))))))))</f>
        <v xml:space="preserve"> </v>
      </c>
      <c r="IV86" s="154"/>
      <c r="IW86" s="158"/>
      <c r="IX86" s="390" t="str">
        <f t="shared" si="155"/>
        <v/>
      </c>
      <c r="IY86" s="158"/>
      <c r="IZ86" s="137"/>
      <c r="JA86" s="388" t="str">
        <f t="shared" si="156"/>
        <v/>
      </c>
      <c r="JB86" s="157" t="str">
        <f>IF(VALUE(IF('Vessel List B'!HP85=1,1,IF('Vessel List B'!HP85=2,2,IF('Vessel List B'!HP85=3,3,IF('Vessel List B'!HP85=4,4,IF('Vessel List B'!HP85=5,5,IF('Vessel List B'!HP85=6,6,IF('Vessel List B'!HP85=7,7,IF('Vessel List B'!HP85=8,8,IF('Vessel List B'!HP85=9,9,IF('Vessel List B'!HP85=10,10,IF('Vessel List B'!HP85=11,11,IF('Vessel List B'!HP85=12,12,IF('Vessel List B'!HP85=13,13,IF('Vessel List B'!HP85=14,14,IF('Vessel List B'!HP85=15,15,IF('Vessel List B'!HP85=16,16,0)))))))))))))))))=0," ",VALUE(IF('Vessel List B'!HP85=1,1,IF('Vessel List B'!HP85=2,2,IF('Vessel List B'!HP85=3,3,IF('Vessel List B'!HP85=4,4,IF('Vessel List B'!HP85=5,5,IF('Vessel List B'!HP85=6,6,IF('Vessel List B'!HP85=7,7,IF('Vessel List B'!HP85=8,8,IF('Vessel List B'!HP85=9,9,IF('Vessel List B'!HP85=10,10,IF('Vessel List B'!HP85=11,11,IF('Vessel List B'!HP85=12,12,IF('Vessel List B'!HP85=13,13,IF('Vessel List B'!HP85=14,14,IF('Vessel List B'!HP85=15,15,IF('Vessel List B'!HP85=16,16,0))))))))))))))))))</f>
        <v xml:space="preserve"> </v>
      </c>
      <c r="JC86" s="154"/>
      <c r="JD86" s="158"/>
      <c r="JE86" s="390" t="str">
        <f t="shared" si="157"/>
        <v/>
      </c>
      <c r="JF86" s="158"/>
      <c r="JG86" s="137"/>
      <c r="JH86" s="388" t="str">
        <f t="shared" si="158"/>
        <v/>
      </c>
      <c r="JI86" s="157" t="str">
        <f>IF(VALUE(IF('Vessel List B'!IC85=1,1,IF('Vessel List B'!IC85=2,2,IF('Vessel List B'!IC85=3,3,IF('Vessel List B'!IC85=4,4,IF('Vessel List B'!IC85=5,5,IF('Vessel List B'!IC85=6,6,IF('Vessel List B'!IC85=7,7,IF('Vessel List B'!IC85=8,8,IF('Vessel List B'!IC85=9,9,IF('Vessel List B'!IC85=10,10,IF('Vessel List B'!IC85=11,11,IF('Vessel List B'!IC85=12,12,IF('Vessel List B'!IC85=13,13,IF('Vessel List B'!IC85=14,14,IF('Vessel List B'!IC85=15,15,IF('Vessel List B'!IC85=16,16,0)))))))))))))))))=0," ",VALUE(IF('Vessel List B'!IC85=1,1,IF('Vessel List B'!IC85=2,2,IF('Vessel List B'!IC85=3,3,IF('Vessel List B'!IC85=4,4,IF('Vessel List B'!IC85=5,5,IF('Vessel List B'!IC85=6,6,IF('Vessel List B'!IC85=7,7,IF('Vessel List B'!IC85=8,8,IF('Vessel List B'!IC85=9,9,IF('Vessel List B'!IC85=10,10,IF('Vessel List B'!IC85=11,11,IF('Vessel List B'!IC85=12,12,IF('Vessel List B'!IC85=13,13,IF('Vessel List B'!IC85=14,14,IF('Vessel List B'!IC85=15,15,IF('Vessel List B'!IC85=16,16,0))))))))))))))))))</f>
        <v xml:space="preserve"> </v>
      </c>
      <c r="JJ86" s="154"/>
      <c r="JK86" s="158"/>
      <c r="JL86" s="390" t="str">
        <f t="shared" si="159"/>
        <v/>
      </c>
      <c r="JM86" s="158"/>
      <c r="JN86" s="137"/>
      <c r="JO86" s="388" t="str">
        <f t="shared" si="160"/>
        <v/>
      </c>
      <c r="JP86" s="157" t="str">
        <f>IF(VALUE(IF('Vessel List B'!IP85=1,1,IF('Vessel List B'!IP85=2,2,IF('Vessel List B'!IP85=3,3,IF('Vessel List B'!IP85=4,4,IF('Vessel List B'!IP85=5,5,IF('Vessel List B'!IP85=6,6,IF('Vessel List B'!IP85=7,7,IF('Vessel List B'!IP85=8,8,IF('Vessel List B'!IP85=9,9,IF('Vessel List B'!IP85=10,10,IF('Vessel List B'!IP85=11,11,IF('Vessel List B'!IP85=12,12,IF('Vessel List B'!IP85=13,13,IF('Vessel List B'!IP85=14,14,IF('Vessel List B'!IP85=15,15,IF('Vessel List B'!IP85=16,16,0)))))))))))))))))=0," ",VALUE(IF('Vessel List B'!IP85=1,1,IF('Vessel List B'!IP85=2,2,IF('Vessel List B'!IP85=3,3,IF('Vessel List B'!IP85=4,4,IF('Vessel List B'!IP85=5,5,IF('Vessel List B'!IP85=6,6,IF('Vessel List B'!IP85=7,7,IF('Vessel List B'!IP85=8,8,IF('Vessel List B'!IP85=9,9,IF('Vessel List B'!IP85=10,10,IF('Vessel List B'!IP85=11,11,IF('Vessel List B'!IP85=12,12,IF('Vessel List B'!IP85=13,13,IF('Vessel List B'!IP85=14,14,IF('Vessel List B'!IP85=15,15,IF('Vessel List B'!IP85=16,16,0))))))))))))))))))</f>
        <v xml:space="preserve"> </v>
      </c>
      <c r="JQ86" s="154"/>
      <c r="JR86" s="158"/>
      <c r="JS86" s="390" t="str">
        <f t="shared" si="161"/>
        <v/>
      </c>
      <c r="JT86" s="158"/>
      <c r="JU86" s="137"/>
      <c r="JV86" s="397" t="str">
        <f t="shared" si="162"/>
        <v/>
      </c>
      <c r="JW86" s="403"/>
    </row>
    <row r="87" spans="1:283" ht="15" x14ac:dyDescent="0.25">
      <c r="A87" s="132">
        <f>'Vessel List A'!B86</f>
        <v>41661</v>
      </c>
      <c r="B87" s="157" t="str">
        <f>IF(VALUE(IF('Vessel List A'!C86=1,1,IF('Vessel List A'!C86=2,2,IF('Vessel List A'!C86=3,3,IF('Vessel List A'!C86=4,4,IF('Vessel List A'!C86=5,5,IF('Vessel List A'!C86=6,6,IF('Vessel List A'!C86=7,7,IF('Vessel List A'!C86=8,8,IF('Vessel List A'!C86=9,9,IF('Vessel List A'!C86=10,10,IF('Vessel List A'!C86=11,11,IF('Vessel List A'!C86=12,12,IF('Vessel List A'!C86=13,13,IF('Vessel List A'!C86=14,14,IF('Vessel List A'!C86=15,15,IF('Vessel List A'!C86=16,16,0)))))))))))))))))=0," ",VALUE(IF('Vessel List A'!C86=1,1,IF('Vessel List A'!C86=2,2,IF('Vessel List A'!C86=3,3,IF('Vessel List A'!C86=4,4,IF('Vessel List A'!C86=5,5,IF('Vessel List A'!C86=6,6,IF('Vessel List A'!C86=7,7,IF('Vessel List A'!C86=8,8,IF('Vessel List A'!C86=9,9,IF('Vessel List A'!C86=10,10,IF('Vessel List A'!C86=11,11,IF('Vessel List A'!C86=12,12,IF('Vessel List A'!C86=13,13,IF('Vessel List A'!C86=14,14,IF('Vessel List A'!C86=15,15,IF('Vessel List A'!C86=16,16,0))))))))))))))))))</f>
        <v xml:space="preserve"> </v>
      </c>
      <c r="C87" s="154"/>
      <c r="D87" s="158"/>
      <c r="E87" s="390" t="str">
        <f t="shared" si="83"/>
        <v/>
      </c>
      <c r="F87" s="158"/>
      <c r="G87" s="137"/>
      <c r="H87" s="388" t="str">
        <f t="shared" si="84"/>
        <v/>
      </c>
      <c r="I87" s="157" t="str">
        <f>IF(VALUE(IF('Vessel List A'!P86=1,1,IF('Vessel List A'!P86=2,2,IF('Vessel List A'!P86=3,3,IF('Vessel List A'!P86=4,4,IF('Vessel List A'!P86=5,5,IF('Vessel List A'!P86=6,6,IF('Vessel List A'!P86=7,7,IF('Vessel List A'!P86=8,8,IF('Vessel List A'!P86=9,9,IF('Vessel List A'!P86=10,10,IF('Vessel List A'!P86=11,11,IF('Vessel List A'!P86=12,12,IF('Vessel List A'!P86=13,13,IF('Vessel List A'!P86=14,14,IF('Vessel List A'!P86=15,15,IF('Vessel List A'!P86=16,16,0)))))))))))))))))=0," ",VALUE(IF('Vessel List A'!P86=1,1,IF('Vessel List A'!P86=2,2,IF('Vessel List A'!P86=3,3,IF('Vessel List A'!P86=4,4,IF('Vessel List A'!P86=5,5,IF('Vessel List A'!P86=6,6,IF('Vessel List A'!P86=7,7,IF('Vessel List A'!P86=8,8,IF('Vessel List A'!P86=9,9,IF('Vessel List A'!P86=10,10,IF('Vessel List A'!P86=11,11,IF('Vessel List A'!P86=12,12,IF('Vessel List A'!P86=13,13,IF('Vessel List A'!P86=14,14,IF('Vessel List A'!P86=15,15,IF('Vessel List A'!P86=16,16,0))))))))))))))))))</f>
        <v xml:space="preserve"> </v>
      </c>
      <c r="J87" s="154"/>
      <c r="K87" s="158"/>
      <c r="L87" s="390" t="str">
        <f t="shared" si="85"/>
        <v/>
      </c>
      <c r="M87" s="158"/>
      <c r="N87" s="137"/>
      <c r="O87" s="388" t="str">
        <f t="shared" si="86"/>
        <v/>
      </c>
      <c r="P87" s="157" t="str">
        <f>IF(VALUE(IF('Vessel List A'!AC86=1,1,IF('Vessel List A'!AC86=2,2,IF('Vessel List A'!AC86=3,3,IF('Vessel List A'!AC86=4,4,IF('Vessel List A'!AC86=5,5,IF('Vessel List A'!AC86=6,6,IF('Vessel List A'!AC86=7,7,IF('Vessel List A'!AC86=8,8,IF('Vessel List A'!AC86=9,9,IF('Vessel List A'!AC86=10,10,IF('Vessel List A'!AC86=11,11,IF('Vessel List A'!AC86=12,12,IF('Vessel List A'!AC86=13,13,IF('Vessel List A'!AC86=14,14,IF('Vessel List A'!AC86=15,15,IF('Vessel List A'!AC86=16,16,0)))))))))))))))))=0," ",VALUE(IF('Vessel List A'!AC86=1,1,IF('Vessel List A'!AC86=2,2,IF('Vessel List A'!AC86=3,3,IF('Vessel List A'!AC86=4,4,IF('Vessel List A'!AC86=5,5,IF('Vessel List A'!AC86=6,6,IF('Vessel List A'!AC86=7,7,IF('Vessel List A'!AC86=8,8,IF('Vessel List A'!AC86=9,9,IF('Vessel List A'!AC86=10,10,IF('Vessel List A'!AC86=11,11,IF('Vessel List A'!AC86=12,12,IF('Vessel List A'!AC86=13,13,IF('Vessel List A'!AC86=14,14,IF('Vessel List A'!AC86=15,15,IF('Vessel List A'!AC86=16,16,0))))))))))))))))))</f>
        <v xml:space="preserve"> </v>
      </c>
      <c r="Q87" s="154"/>
      <c r="R87" s="158"/>
      <c r="S87" s="390" t="str">
        <f t="shared" si="87"/>
        <v/>
      </c>
      <c r="T87" s="158"/>
      <c r="U87" s="137"/>
      <c r="V87" s="388" t="str">
        <f t="shared" si="88"/>
        <v/>
      </c>
      <c r="W87" s="157" t="str">
        <f>IF(VALUE(IF('Vessel List A'!AP86=1,1,IF('Vessel List A'!AP86=2,2,IF('Vessel List A'!AP86=3,3,IF('Vessel List A'!AP86=4,4,IF('Vessel List A'!AP86=5,5,IF('Vessel List A'!AP86=6,6,IF('Vessel List A'!AP86=7,7,IF('Vessel List A'!AP86=8,8,IF('Vessel List A'!AP86=9,9,IF('Vessel List A'!AP86=10,10,IF('Vessel List A'!AP86=11,11,IF('Vessel List A'!AP86=12,12,IF('Vessel List A'!AP86=13,13,IF('Vessel List A'!AP86=14,14,IF('Vessel List A'!AP86=15,15,IF('Vessel List A'!AP86=16,16,0)))))))))))))))))=0," ",VALUE(IF('Vessel List A'!AP86=1,1,IF('Vessel List A'!AP86=2,2,IF('Vessel List A'!AP86=3,3,IF('Vessel List A'!AP86=4,4,IF('Vessel List A'!AP86=5,5,IF('Vessel List A'!AP86=6,6,IF('Vessel List A'!AP86=7,7,IF('Vessel List A'!AP86=8,8,IF('Vessel List A'!AP86=9,9,IF('Vessel List A'!AP86=10,10,IF('Vessel List A'!AP86=11,11,IF('Vessel List A'!AP86=12,12,IF('Vessel List A'!AP86=13,13,IF('Vessel List A'!AP86=14,14,IF('Vessel List A'!AP86=15,15,IF('Vessel List A'!AP86=16,16,0))))))))))))))))))</f>
        <v xml:space="preserve"> </v>
      </c>
      <c r="X87" s="154"/>
      <c r="Y87" s="158"/>
      <c r="Z87" s="390" t="str">
        <f t="shared" si="89"/>
        <v/>
      </c>
      <c r="AA87" s="158"/>
      <c r="AB87" s="137"/>
      <c r="AC87" s="388" t="str">
        <f t="shared" si="90"/>
        <v/>
      </c>
      <c r="AD87" s="157" t="str">
        <f>IF(VALUE(IF('Vessel List A'!BC86=1,1,IF('Vessel List A'!BC86=2,2,IF('Vessel List A'!BC86=3,3,IF('Vessel List A'!BC86=4,4,IF('Vessel List A'!BC86=5,5,IF('Vessel List A'!BC86=6,6,IF('Vessel List A'!BC86=7,7,IF('Vessel List A'!BC86=8,8,IF('Vessel List A'!BC86=9,9,IF('Vessel List A'!BC86=10,10,IF('Vessel List A'!BC86=11,11,IF('Vessel List A'!BC86=12,12,IF('Vessel List A'!BC86=13,13,IF('Vessel List A'!BC86=14,14,IF('Vessel List A'!BC86=15,15,IF('Vessel List A'!BC86=16,16,0)))))))))))))))))=0," ",VALUE(IF('Vessel List A'!BC86=1,1,IF('Vessel List A'!BC86=2,2,IF('Vessel List A'!BC86=3,3,IF('Vessel List A'!BC86=4,4,IF('Vessel List A'!BC86=5,5,IF('Vessel List A'!BC86=6,6,IF('Vessel List A'!BC86=7,7,IF('Vessel List A'!BC86=8,8,IF('Vessel List A'!BC86=9,9,IF('Vessel List A'!BC86=10,10,IF('Vessel List A'!BC86=11,11,IF('Vessel List A'!BC86=12,12,IF('Vessel List A'!BC86=13,13,IF('Vessel List A'!BC86=14,14,IF('Vessel List A'!BC86=15,15,IF('Vessel List A'!BC86=16,16,0))))))))))))))))))</f>
        <v xml:space="preserve"> </v>
      </c>
      <c r="AE87" s="154"/>
      <c r="AF87" s="158"/>
      <c r="AG87" s="390" t="str">
        <f t="shared" si="91"/>
        <v/>
      </c>
      <c r="AH87" s="158"/>
      <c r="AI87" s="137"/>
      <c r="AJ87" s="388" t="str">
        <f t="shared" si="92"/>
        <v/>
      </c>
      <c r="AK87" s="157" t="str">
        <f>IF(VALUE(IF('Vessel List A'!BP86=1,1,IF('Vessel List A'!BP86=2,2,IF('Vessel List A'!BP86=3,3,IF('Vessel List A'!BP86=4,4,IF('Vessel List A'!BP86=5,5,IF('Vessel List A'!BP86=6,6,IF('Vessel List A'!BP86=7,7,IF('Vessel List A'!BP86=8,8,IF('Vessel List A'!BP86=9,9,IF('Vessel List A'!BP86=10,10,IF('Vessel List A'!BP86=11,11,IF('Vessel List A'!BP86=12,12,IF('Vessel List A'!BP86=13,13,IF('Vessel List A'!BP86=14,14,IF('Vessel List A'!BP86=15,15,IF('Vessel List A'!BP86=16,16,0)))))))))))))))))=0," ",VALUE(IF('Vessel List A'!BP86=1,1,IF('Vessel List A'!BP86=2,2,IF('Vessel List A'!BP86=3,3,IF('Vessel List A'!BP86=4,4,IF('Vessel List A'!BP86=5,5,IF('Vessel List A'!BP86=6,6,IF('Vessel List A'!BP86=7,7,IF('Vessel List A'!BP86=8,8,IF('Vessel List A'!BP86=9,9,IF('Vessel List A'!BP86=10,10,IF('Vessel List A'!BP86=11,11,IF('Vessel List A'!BP86=12,12,IF('Vessel List A'!BP86=13,13,IF('Vessel List A'!BP86=14,14,IF('Vessel List A'!BP86=15,15,IF('Vessel List A'!BP86=16,16,0))))))))))))))))))</f>
        <v xml:space="preserve"> </v>
      </c>
      <c r="AL87" s="154"/>
      <c r="AM87" s="158"/>
      <c r="AN87" s="390" t="str">
        <f t="shared" si="93"/>
        <v/>
      </c>
      <c r="AO87" s="158"/>
      <c r="AP87" s="137"/>
      <c r="AQ87" s="388" t="str">
        <f t="shared" si="94"/>
        <v/>
      </c>
      <c r="AR87" s="157" t="str">
        <f>IF(VALUE(IF('Vessel List A'!CC86=1,1,IF('Vessel List A'!CC86=2,2,IF('Vessel List A'!CC86=3,3,IF('Vessel List A'!CC86=4,4,IF('Vessel List A'!CC86=5,5,IF('Vessel List A'!CC86=6,6,IF('Vessel List A'!CC86=7,7,IF('Vessel List A'!CC86=8,8,IF('Vessel List A'!CC86=9,9,IF('Vessel List A'!CC86=10,10,IF('Vessel List A'!CC86=11,11,IF('Vessel List A'!CC86=12,12,IF('Vessel List A'!CC86=13,13,IF('Vessel List A'!CC86=14,14,IF('Vessel List A'!CC86=15,15,IF('Vessel List A'!CC86=16,16,0)))))))))))))))))=0," ",VALUE(IF('Vessel List A'!CC86=1,1,IF('Vessel List A'!CC86=2,2,IF('Vessel List A'!CC86=3,3,IF('Vessel List A'!CC86=4,4,IF('Vessel List A'!CC86=5,5,IF('Vessel List A'!CC86=6,6,IF('Vessel List A'!CC86=7,7,IF('Vessel List A'!CC86=8,8,IF('Vessel List A'!CC86=9,9,IF('Vessel List A'!CC86=10,10,IF('Vessel List A'!CC86=11,11,IF('Vessel List A'!CC86=12,12,IF('Vessel List A'!CC86=13,13,IF('Vessel List A'!CC86=14,14,IF('Vessel List A'!CC86=15,15,IF('Vessel List A'!CC86=16,16,0))))))))))))))))))</f>
        <v xml:space="preserve"> </v>
      </c>
      <c r="AS87" s="154"/>
      <c r="AT87" s="158"/>
      <c r="AU87" s="390" t="str">
        <f t="shared" si="95"/>
        <v/>
      </c>
      <c r="AV87" s="158"/>
      <c r="AW87" s="137"/>
      <c r="AX87" s="388" t="str">
        <f t="shared" si="96"/>
        <v/>
      </c>
      <c r="AY87" s="157" t="str">
        <f>IF(VALUE(IF('Vessel List A'!CP86=1,1,IF('Vessel List A'!CP86=2,2,IF('Vessel List A'!CP86=3,3,IF('Vessel List A'!CP86=4,4,IF('Vessel List A'!CP86=5,5,IF('Vessel List A'!CP86=6,6,IF('Vessel List A'!CP86=7,7,IF('Vessel List A'!CP86=8,8,IF('Vessel List A'!CP86=9,9,IF('Vessel List A'!CP86=10,10,IF('Vessel List A'!CP86=11,11,IF('Vessel List A'!CP86=12,12,IF('Vessel List A'!CP86=13,13,IF('Vessel List A'!CP86=14,14,IF('Vessel List A'!CP86=15,15,IF('Vessel List A'!CP86=16,16,0)))))))))))))))))=0," ",VALUE(IF('Vessel List A'!CP86=1,1,IF('Vessel List A'!CP86=2,2,IF('Vessel List A'!CP86=3,3,IF('Vessel List A'!CP86=4,4,IF('Vessel List A'!CP86=5,5,IF('Vessel List A'!CP86=6,6,IF('Vessel List A'!CP86=7,7,IF('Vessel List A'!CP86=8,8,IF('Vessel List A'!CP86=9,9,IF('Vessel List A'!CP86=10,10,IF('Vessel List A'!CP86=11,11,IF('Vessel List A'!CP86=12,12,IF('Vessel List A'!CP86=13,13,IF('Vessel List A'!CP86=14,14,IF('Vessel List A'!CP86=15,15,IF('Vessel List A'!CP86=16,16,0))))))))))))))))))</f>
        <v xml:space="preserve"> </v>
      </c>
      <c r="AZ87" s="154"/>
      <c r="BA87" s="158"/>
      <c r="BB87" s="390" t="str">
        <f t="shared" si="97"/>
        <v/>
      </c>
      <c r="BC87" s="158"/>
      <c r="BD87" s="137"/>
      <c r="BE87" s="388" t="str">
        <f t="shared" si="98"/>
        <v/>
      </c>
      <c r="BF87" s="157" t="str">
        <f>IF(VALUE(IF('Vessel List A'!DC86=1,1,IF('Vessel List A'!DC86=2,2,IF('Vessel List A'!DC86=3,3,IF('Vessel List A'!DC86=4,4,IF('Vessel List A'!DC86=5,5,IF('Vessel List A'!DC86=6,6,IF('Vessel List A'!DC86=7,7,IF('Vessel List A'!DC86=8,8,IF('Vessel List A'!DC86=9,9,IF('Vessel List A'!DC86=10,10,IF('Vessel List A'!DC86=11,11,IF('Vessel List A'!DC86=12,12,IF('Vessel List A'!DC86=13,13,IF('Vessel List A'!DC86=14,14,IF('Vessel List A'!DC86=15,15,IF('Vessel List A'!DC86=16,16,0)))))))))))))))))=0," ",VALUE(IF('Vessel List A'!DC86=1,1,IF('Vessel List A'!DC86=2,2,IF('Vessel List A'!DC86=3,3,IF('Vessel List A'!DC86=4,4,IF('Vessel List A'!DC86=5,5,IF('Vessel List A'!DC86=6,6,IF('Vessel List A'!DC86=7,7,IF('Vessel List A'!DC86=8,8,IF('Vessel List A'!DC86=9,9,IF('Vessel List A'!DC86=10,10,IF('Vessel List A'!DC86=11,11,IF('Vessel List A'!DC86=12,12,IF('Vessel List A'!DC86=13,13,IF('Vessel List A'!DC86=14,14,IF('Vessel List A'!DC86=15,15,IF('Vessel List A'!DC86=16,16,0))))))))))))))))))</f>
        <v xml:space="preserve"> </v>
      </c>
      <c r="BG87" s="154"/>
      <c r="BH87" s="158"/>
      <c r="BI87" s="390" t="str">
        <f t="shared" si="99"/>
        <v/>
      </c>
      <c r="BJ87" s="158"/>
      <c r="BK87" s="137"/>
      <c r="BL87" s="388" t="str">
        <f t="shared" si="100"/>
        <v/>
      </c>
      <c r="BM87" s="157" t="str">
        <f>IF(VALUE(IF('Vessel List A'!DP86=1,1,IF('Vessel List A'!DP86=2,2,IF('Vessel List A'!DP86=3,3,IF('Vessel List A'!DP86=4,4,IF('Vessel List A'!DP86=5,5,IF('Vessel List A'!DP86=6,6,IF('Vessel List A'!DP86=7,7,IF('Vessel List A'!DP86=8,8,IF('Vessel List A'!DP86=9,9,IF('Vessel List A'!DP86=10,10,IF('Vessel List A'!DP86=11,11,IF('Vessel List A'!DP86=12,12,IF('Vessel List A'!DP86=13,13,IF('Vessel List A'!DP86=14,14,IF('Vessel List A'!DP86=15,15,IF('Vessel List A'!DP86=16,16,0)))))))))))))))))=0," ",VALUE(IF('Vessel List A'!DP86=1,1,IF('Vessel List A'!DP86=2,2,IF('Vessel List A'!DP86=3,3,IF('Vessel List A'!DP86=4,4,IF('Vessel List A'!DP86=5,5,IF('Vessel List A'!DP86=6,6,IF('Vessel List A'!DP86=7,7,IF('Vessel List A'!DP86=8,8,IF('Vessel List A'!DP86=9,9,IF('Vessel List A'!DP86=10,10,IF('Vessel List A'!DP86=11,11,IF('Vessel List A'!DP86=12,12,IF('Vessel List A'!DP86=13,13,IF('Vessel List A'!DP86=14,14,IF('Vessel List A'!DP86=15,15,IF('Vessel List A'!DP86=16,16,0))))))))))))))))))</f>
        <v xml:space="preserve"> </v>
      </c>
      <c r="BN87" s="154"/>
      <c r="BO87" s="158"/>
      <c r="BP87" s="390" t="str">
        <f t="shared" si="101"/>
        <v/>
      </c>
      <c r="BQ87" s="158"/>
      <c r="BR87" s="137"/>
      <c r="BS87" s="388" t="str">
        <f t="shared" si="102"/>
        <v/>
      </c>
      <c r="BT87" s="157" t="str">
        <f>IF(VALUE(IF('Vessel List A'!EC86=1,1,IF('Vessel List A'!EC86=2,2,IF('Vessel List A'!EC86=3,3,IF('Vessel List A'!EC86=4,4,IF('Vessel List A'!EC86=5,5,IF('Vessel List A'!EC86=6,6,IF('Vessel List A'!EC86=7,7,IF('Vessel List A'!EC86=8,8,IF('Vessel List A'!EC86=9,9,IF('Vessel List A'!EC86=10,10,IF('Vessel List A'!EC86=11,11,IF('Vessel List A'!EC86=12,12,IF('Vessel List A'!EC86=13,13,IF('Vessel List A'!EC86=14,14,IF('Vessel List A'!EC86=15,15,IF('Vessel List A'!EC86=16,16,0)))))))))))))))))=0," ",VALUE(IF('Vessel List A'!EC86=1,1,IF('Vessel List A'!EC86=2,2,IF('Vessel List A'!EC86=3,3,IF('Vessel List A'!EC86=4,4,IF('Vessel List A'!EC86=5,5,IF('Vessel List A'!EC86=6,6,IF('Vessel List A'!EC86=7,7,IF('Vessel List A'!EC86=8,8,IF('Vessel List A'!EC86=9,9,IF('Vessel List A'!EC86=10,10,IF('Vessel List A'!EC86=11,11,IF('Vessel List A'!EC86=12,12,IF('Vessel List A'!EC86=13,13,IF('Vessel List A'!EC86=14,14,IF('Vessel List A'!EC86=15,15,IF('Vessel List A'!EC86=16,16,0))))))))))))))))))</f>
        <v xml:space="preserve"> </v>
      </c>
      <c r="BU87" s="154"/>
      <c r="BV87" s="158"/>
      <c r="BW87" s="390" t="str">
        <f t="shared" si="103"/>
        <v/>
      </c>
      <c r="BX87" s="158"/>
      <c r="BY87" s="137"/>
      <c r="BZ87" s="388" t="str">
        <f t="shared" si="104"/>
        <v/>
      </c>
      <c r="CA87" s="157" t="str">
        <f>IF(VALUE(IF('Vessel List A'!EP86=1,1,IF('Vessel List A'!EP86=2,2,IF('Vessel List A'!EP86=3,3,IF('Vessel List A'!EP86=4,4,IF('Vessel List A'!EP86=5,5,IF('Vessel List A'!EP86=6,6,IF('Vessel List A'!EP86=7,7,IF('Vessel List A'!EP86=8,8,IF('Vessel List A'!EP86=9,9,IF('Vessel List A'!EP86=10,10,IF('Vessel List A'!EP86=11,11,IF('Vessel List A'!EP86=12,12,IF('Vessel List A'!EP86=13,13,IF('Vessel List A'!EP86=14,14,IF('Vessel List A'!EP86=15,15,IF('Vessel List A'!EP86=16,16,0)))))))))))))))))=0," ",VALUE(IF('Vessel List A'!EP86=1,1,IF('Vessel List A'!EP86=2,2,IF('Vessel List A'!EP86=3,3,IF('Vessel List A'!EP86=4,4,IF('Vessel List A'!EP86=5,5,IF('Vessel List A'!EP86=6,6,IF('Vessel List A'!EP86=7,7,IF('Vessel List A'!EP86=8,8,IF('Vessel List A'!EP86=9,9,IF('Vessel List A'!EP86=10,10,IF('Vessel List A'!EP86=11,11,IF('Vessel List A'!EP86=12,12,IF('Vessel List A'!EP86=13,13,IF('Vessel List A'!EP86=14,14,IF('Vessel List A'!EP86=15,15,IF('Vessel List A'!EP86=16,16,0))))))))))))))))))</f>
        <v xml:space="preserve"> </v>
      </c>
      <c r="CB87" s="154"/>
      <c r="CC87" s="158"/>
      <c r="CD87" s="390" t="str">
        <f t="shared" si="105"/>
        <v/>
      </c>
      <c r="CE87" s="158"/>
      <c r="CF87" s="137"/>
      <c r="CG87" s="388" t="str">
        <f t="shared" si="106"/>
        <v/>
      </c>
      <c r="CH87" s="157" t="str">
        <f>IF(VALUE(IF('Vessel List A'!FC86=1,1,IF('Vessel List A'!FC86=2,2,IF('Vessel List A'!FC86=3,3,IF('Vessel List A'!FC86=4,4,IF('Vessel List A'!FC86=5,5,IF('Vessel List A'!FC86=6,6,IF('Vessel List A'!FC86=7,7,IF('Vessel List A'!FC86=8,8,IF('Vessel List A'!FC86=9,9,IF('Vessel List A'!FC86=10,10,IF('Vessel List A'!FC86=11,11,IF('Vessel List A'!FC86=12,12,IF('Vessel List A'!FC86=13,13,IF('Vessel List A'!FC86=14,14,IF('Vessel List A'!FC86=15,15,IF('Vessel List A'!FC86=16,16,0)))))))))))))))))=0," ",VALUE(IF('Vessel List A'!FC86=1,1,IF('Vessel List A'!FC86=2,2,IF('Vessel List A'!FC86=3,3,IF('Vessel List A'!FC86=4,4,IF('Vessel List A'!FC86=5,5,IF('Vessel List A'!FC86=6,6,IF('Vessel List A'!FC86=7,7,IF('Vessel List A'!FC86=8,8,IF('Vessel List A'!FC86=9,9,IF('Vessel List A'!FC86=10,10,IF('Vessel List A'!FC86=11,11,IF('Vessel List A'!FC86=12,12,IF('Vessel List A'!FC86=13,13,IF('Vessel List A'!FC86=14,14,IF('Vessel List A'!FC86=15,15,IF('Vessel List A'!FC86=16,16,0))))))))))))))))))</f>
        <v xml:space="preserve"> </v>
      </c>
      <c r="CI87" s="154"/>
      <c r="CJ87" s="158"/>
      <c r="CK87" s="390" t="str">
        <f t="shared" si="107"/>
        <v/>
      </c>
      <c r="CL87" s="158"/>
      <c r="CM87" s="137"/>
      <c r="CN87" s="388" t="str">
        <f t="shared" si="108"/>
        <v/>
      </c>
      <c r="CO87" s="157" t="str">
        <f>IF(VALUE(IF('Vessel List A'!FP86=1,1,IF('Vessel List A'!FP86=2,2,IF('Vessel List A'!FP86=3,3,IF('Vessel List A'!FP86=4,4,IF('Vessel List A'!FP86=5,5,IF('Vessel List A'!FP86=6,6,IF('Vessel List A'!FP86=7,7,IF('Vessel List A'!FP86=8,8,IF('Vessel List A'!FP86=9,9,IF('Vessel List A'!FP86=10,10,IF('Vessel List A'!FP86=11,11,IF('Vessel List A'!FP86=12,12,IF('Vessel List A'!FP86=13,13,IF('Vessel List A'!FP86=14,14,IF('Vessel List A'!FP86=15,15,IF('Vessel List A'!FP86=16,16,0)))))))))))))))))=0," ",VALUE(IF('Vessel List A'!FP86=1,1,IF('Vessel List A'!FP86=2,2,IF('Vessel List A'!FP86=3,3,IF('Vessel List A'!FP86=4,4,IF('Vessel List A'!FP86=5,5,IF('Vessel List A'!FP86=6,6,IF('Vessel List A'!FP86=7,7,IF('Vessel List A'!FP86=8,8,IF('Vessel List A'!FP86=9,9,IF('Vessel List A'!FP86=10,10,IF('Vessel List A'!FP86=11,11,IF('Vessel List A'!FP86=12,12,IF('Vessel List A'!FP86=13,13,IF('Vessel List A'!FP86=14,14,IF('Vessel List A'!FP86=15,15,IF('Vessel List A'!FP86=16,16,0))))))))))))))))))</f>
        <v xml:space="preserve"> </v>
      </c>
      <c r="CP87" s="154"/>
      <c r="CQ87" s="158"/>
      <c r="CR87" s="390" t="str">
        <f t="shared" si="109"/>
        <v/>
      </c>
      <c r="CS87" s="158"/>
      <c r="CT87" s="137"/>
      <c r="CU87" s="388" t="str">
        <f t="shared" si="110"/>
        <v/>
      </c>
      <c r="CV87" s="157" t="str">
        <f>IF(VALUE(IF('Vessel List A'!GC86=1,1,IF('Vessel List A'!GC86=2,2,IF('Vessel List A'!GC86=3,3,IF('Vessel List A'!GC86=4,4,IF('Vessel List A'!GC86=5,5,IF('Vessel List A'!GC86=6,6,IF('Vessel List A'!GC86=7,7,IF('Vessel List A'!GC86=8,8,IF('Vessel List A'!GC86=9,9,IF('Vessel List A'!GC86=10,10,IF('Vessel List A'!GC86=11,11,IF('Vessel List A'!GC86=12,12,IF('Vessel List A'!GC86=13,13,IF('Vessel List A'!GC86=14,14,IF('Vessel List A'!GC86=15,15,IF('Vessel List A'!GC86=16,16,0)))))))))))))))))=0," ",VALUE(IF('Vessel List A'!GC86=1,1,IF('Vessel List A'!GC86=2,2,IF('Vessel List A'!GC86=3,3,IF('Vessel List A'!GC86=4,4,IF('Vessel List A'!GC86=5,5,IF('Vessel List A'!GC86=6,6,IF('Vessel List A'!GC86=7,7,IF('Vessel List A'!GC86=8,8,IF('Vessel List A'!GC86=9,9,IF('Vessel List A'!GC86=10,10,IF('Vessel List A'!GC86=11,11,IF('Vessel List A'!GC86=12,12,IF('Vessel List A'!GC86=13,13,IF('Vessel List A'!GC86=14,14,IF('Vessel List A'!GC86=15,15,IF('Vessel List A'!GC86=16,16,0))))))))))))))))))</f>
        <v xml:space="preserve"> </v>
      </c>
      <c r="CW87" s="154"/>
      <c r="CX87" s="158"/>
      <c r="CY87" s="390" t="str">
        <f t="shared" si="111"/>
        <v/>
      </c>
      <c r="CZ87" s="158"/>
      <c r="DA87" s="137"/>
      <c r="DB87" s="388" t="str">
        <f t="shared" si="112"/>
        <v/>
      </c>
      <c r="DC87" s="157" t="str">
        <f>IF(VALUE(IF('Vessel List A'!GP86=1,1,IF('Vessel List A'!GP86=2,2,IF('Vessel List A'!GP86=3,3,IF('Vessel List A'!GP86=4,4,IF('Vessel List A'!GP86=5,5,IF('Vessel List A'!GP86=6,6,IF('Vessel List A'!GP86=7,7,IF('Vessel List A'!GP86=8,8,IF('Vessel List A'!GP86=9,9,IF('Vessel List A'!GP86=10,10,IF('Vessel List A'!GP86=11,11,IF('Vessel List A'!GP86=12,12,IF('Vessel List A'!GP86=13,13,IF('Vessel List A'!GP86=14,14,IF('Vessel List A'!GP86=15,15,IF('Vessel List A'!GP86=16,16,0)))))))))))))))))=0," ",VALUE(IF('Vessel List A'!GP86=1,1,IF('Vessel List A'!GP86=2,2,IF('Vessel List A'!GP86=3,3,IF('Vessel List A'!GP86=4,4,IF('Vessel List A'!GP86=5,5,IF('Vessel List A'!GP86=6,6,IF('Vessel List A'!GP86=7,7,IF('Vessel List A'!GP86=8,8,IF('Vessel List A'!GP86=9,9,IF('Vessel List A'!GP86=10,10,IF('Vessel List A'!GP86=11,11,IF('Vessel List A'!GP86=12,12,IF('Vessel List A'!GP86=13,13,IF('Vessel List A'!GP86=14,14,IF('Vessel List A'!GP86=15,15,IF('Vessel List A'!GP86=16,16,0))))))))))))))))))</f>
        <v xml:space="preserve"> </v>
      </c>
      <c r="DD87" s="154"/>
      <c r="DE87" s="158"/>
      <c r="DF87" s="390" t="str">
        <f t="shared" si="113"/>
        <v/>
      </c>
      <c r="DG87" s="158"/>
      <c r="DH87" s="137"/>
      <c r="DI87" s="388" t="str">
        <f t="shared" si="114"/>
        <v/>
      </c>
      <c r="DJ87" s="157" t="str">
        <f>IF(VALUE(IF('Vessel List A'!HC86=1,1,IF('Vessel List A'!HC86=2,2,IF('Vessel List A'!HC86=3,3,IF('Vessel List A'!HC86=4,4,IF('Vessel List A'!HC86=5,5,IF('Vessel List A'!HC86=6,6,IF('Vessel List A'!HC86=7,7,IF('Vessel List A'!HC86=8,8,IF('Vessel List A'!HC86=9,9,IF('Vessel List A'!HC86=10,10,IF('Vessel List A'!HC86=11,11,IF('Vessel List A'!HC86=12,12,IF('Vessel List A'!HC86=13,13,IF('Vessel List A'!HC86=14,14,IF('Vessel List A'!HC86=15,15,IF('Vessel List A'!HC86=16,16,0)))))))))))))))))=0," ",VALUE(IF('Vessel List A'!HC86=1,1,IF('Vessel List A'!HC86=2,2,IF('Vessel List A'!HC86=3,3,IF('Vessel List A'!HC86=4,4,IF('Vessel List A'!HC86=5,5,IF('Vessel List A'!HC86=6,6,IF('Vessel List A'!HC86=7,7,IF('Vessel List A'!HC86=8,8,IF('Vessel List A'!HC86=9,9,IF('Vessel List A'!HC86=10,10,IF('Vessel List A'!HC86=11,11,IF('Vessel List A'!HC86=12,12,IF('Vessel List A'!HC86=13,13,IF('Vessel List A'!HC86=14,14,IF('Vessel List A'!HC86=15,15,IF('Vessel List A'!HC86=16,16,0))))))))))))))))))</f>
        <v xml:space="preserve"> </v>
      </c>
      <c r="DK87" s="154"/>
      <c r="DL87" s="158"/>
      <c r="DM87" s="390" t="str">
        <f t="shared" si="115"/>
        <v/>
      </c>
      <c r="DN87" s="158"/>
      <c r="DO87" s="137"/>
      <c r="DP87" s="388" t="str">
        <f t="shared" si="116"/>
        <v/>
      </c>
      <c r="DQ87" s="157" t="str">
        <f>IF(VALUE(IF('Vessel List A'!HP86=1,1,IF('Vessel List A'!HP86=2,2,IF('Vessel List A'!HP86=3,3,IF('Vessel List A'!HP86=4,4,IF('Vessel List A'!HP86=5,5,IF('Vessel List A'!HP86=6,6,IF('Vessel List A'!HP86=7,7,IF('Vessel List A'!HP86=8,8,IF('Vessel List A'!HP86=9,9,IF('Vessel List A'!HP86=10,10,IF('Vessel List A'!HP86=11,11,IF('Vessel List A'!HP86=12,12,IF('Vessel List A'!HP86=13,13,IF('Vessel List A'!HP86=14,14,IF('Vessel List A'!HP86=15,15,IF('Vessel List A'!HP86=16,16,0)))))))))))))))))=0," ",VALUE(IF('Vessel List A'!HP86=1,1,IF('Vessel List A'!HP86=2,2,IF('Vessel List A'!HP86=3,3,IF('Vessel List A'!HP86=4,4,IF('Vessel List A'!HP86=5,5,IF('Vessel List A'!HP86=6,6,IF('Vessel List A'!HP86=7,7,IF('Vessel List A'!HP86=8,8,IF('Vessel List A'!HP86=9,9,IF('Vessel List A'!HP86=10,10,IF('Vessel List A'!HP86=11,11,IF('Vessel List A'!HP86=12,12,IF('Vessel List A'!HP86=13,13,IF('Vessel List A'!HP86=14,14,IF('Vessel List A'!HP86=15,15,IF('Vessel List A'!HP86=16,16,0))))))))))))))))))</f>
        <v xml:space="preserve"> </v>
      </c>
      <c r="DR87" s="154"/>
      <c r="DS87" s="158"/>
      <c r="DT87" s="390" t="str">
        <f t="shared" si="117"/>
        <v/>
      </c>
      <c r="DU87" s="158"/>
      <c r="DV87" s="137"/>
      <c r="DW87" s="388" t="str">
        <f t="shared" si="118"/>
        <v/>
      </c>
      <c r="DX87" s="157" t="str">
        <f>IF(VALUE(IF('Vessel List A'!IC86=1,1,IF('Vessel List A'!IC86=2,2,IF('Vessel List A'!IC86=3,3,IF('Vessel List A'!IC86=4,4,IF('Vessel List A'!IC86=5,5,IF('Vessel List A'!IC86=6,6,IF('Vessel List A'!IC86=7,7,IF('Vessel List A'!IC86=8,8,IF('Vessel List A'!IC86=9,9,IF('Vessel List A'!IC86=10,10,IF('Vessel List A'!IC86=11,11,IF('Vessel List A'!IC86=12,12,IF('Vessel List A'!IC86=13,13,IF('Vessel List A'!IC86=14,14,IF('Vessel List A'!IC86=15,15,IF('Vessel List A'!IC86=16,16,0)))))))))))))))))=0," ",VALUE(IF('Vessel List A'!IC86=1,1,IF('Vessel List A'!IC86=2,2,IF('Vessel List A'!IC86=3,3,IF('Vessel List A'!IC86=4,4,IF('Vessel List A'!IC86=5,5,IF('Vessel List A'!IC86=6,6,IF('Vessel List A'!IC86=7,7,IF('Vessel List A'!IC86=8,8,IF('Vessel List A'!IC86=9,9,IF('Vessel List A'!IC86=10,10,IF('Vessel List A'!IC86=11,11,IF('Vessel List A'!IC86=12,12,IF('Vessel List A'!IC86=13,13,IF('Vessel List A'!IC86=14,14,IF('Vessel List A'!IC86=15,15,IF('Vessel List A'!IC86=16,16,0))))))))))))))))))</f>
        <v xml:space="preserve"> </v>
      </c>
      <c r="DY87" s="154"/>
      <c r="DZ87" s="158"/>
      <c r="EA87" s="390" t="str">
        <f t="shared" si="119"/>
        <v/>
      </c>
      <c r="EB87" s="158"/>
      <c r="EC87" s="137"/>
      <c r="ED87" s="388" t="str">
        <f t="shared" si="120"/>
        <v/>
      </c>
      <c r="EE87" s="157" t="str">
        <f>IF(VALUE(IF('Vessel List A'!IP86=1,1,IF('Vessel List A'!IP86=2,2,IF('Vessel List A'!IP86=3,3,IF('Vessel List A'!IP86=4,4,IF('Vessel List A'!IP86=5,5,IF('Vessel List A'!IP86=6,6,IF('Vessel List A'!IP86=7,7,IF('Vessel List A'!IP86=8,8,IF('Vessel List A'!IP86=9,9,IF('Vessel List A'!IP86=10,10,IF('Vessel List A'!IP86=11,11,IF('Vessel List A'!IP86=12,12,IF('Vessel List A'!IP86=13,13,IF('Vessel List A'!IP86=14,14,IF('Vessel List A'!IP86=15,15,IF('Vessel List A'!IP86=16,16,0)))))))))))))))))=0," ",VALUE(IF('Vessel List A'!IP86=1,1,IF('Vessel List A'!IP86=2,2,IF('Vessel List A'!IP86=3,3,IF('Vessel List A'!IP86=4,4,IF('Vessel List A'!IP86=5,5,IF('Vessel List A'!IP86=6,6,IF('Vessel List A'!IP86=7,7,IF('Vessel List A'!IP86=8,8,IF('Vessel List A'!IP86=9,9,IF('Vessel List A'!IP86=10,10,IF('Vessel List A'!IP86=11,11,IF('Vessel List A'!IP86=12,12,IF('Vessel List A'!IP86=13,13,IF('Vessel List A'!IP86=14,14,IF('Vessel List A'!IP86=15,15,IF('Vessel List A'!IP86=16,16,0))))))))))))))))))</f>
        <v xml:space="preserve"> </v>
      </c>
      <c r="EF87" s="154"/>
      <c r="EG87" s="158"/>
      <c r="EH87" s="390" t="str">
        <f t="shared" si="121"/>
        <v/>
      </c>
      <c r="EI87" s="158"/>
      <c r="EJ87" s="137"/>
      <c r="EK87" s="397" t="str">
        <f t="shared" si="122"/>
        <v/>
      </c>
      <c r="EL87" s="144"/>
      <c r="EM87" s="157" t="str">
        <f>IF(VALUE(IF('Vessel List B'!C86=1,1,IF('Vessel List B'!C86=2,2,IF('Vessel List B'!C86=3,3,IF('Vessel List B'!C86=4,4,IF('Vessel List B'!C86=5,5,IF('Vessel List B'!C86=6,6,IF('Vessel List B'!C86=7,7,IF('Vessel List B'!C86=8,8,IF('Vessel List B'!C86=9,9,IF('Vessel List B'!C86=10,10,IF('Vessel List B'!C86=11,11,IF('Vessel List B'!C86=12,12,IF('Vessel List B'!C86=13,13,IF('Vessel List B'!C86=14,14,IF('Vessel List B'!C86=15,15,IF('Vessel List B'!C86=16,16,0)))))))))))))))))=0," ",VALUE(IF('Vessel List B'!C86=1,1,IF('Vessel List B'!C86=2,2,IF('Vessel List B'!C86=3,3,IF('Vessel List B'!C86=4,4,IF('Vessel List B'!C86=5,5,IF('Vessel List B'!C86=6,6,IF('Vessel List B'!C86=7,7,IF('Vessel List B'!C86=8,8,IF('Vessel List B'!C86=9,9,IF('Vessel List B'!C86=10,10,IF('Vessel List B'!C86=11,11,IF('Vessel List B'!C86=12,12,IF('Vessel List B'!C86=13,13,IF('Vessel List B'!C86=14,14,IF('Vessel List B'!C86=15,15,IF('Vessel List B'!C86=16,16,0))))))))))))))))))</f>
        <v xml:space="preserve"> </v>
      </c>
      <c r="EN87" s="154"/>
      <c r="EO87" s="158"/>
      <c r="EP87" s="390" t="str">
        <f t="shared" si="123"/>
        <v/>
      </c>
      <c r="EQ87" s="158"/>
      <c r="ER87" s="137"/>
      <c r="ES87" s="388" t="str">
        <f t="shared" si="124"/>
        <v/>
      </c>
      <c r="ET87" s="157" t="str">
        <f>IF(VALUE(IF('Vessel List B'!P86=1,1,IF('Vessel List B'!P86=2,2,IF('Vessel List B'!P86=3,3,IF('Vessel List B'!P86=4,4,IF('Vessel List B'!P86=5,5,IF('Vessel List B'!P86=6,6,IF('Vessel List B'!P86=7,7,IF('Vessel List B'!P86=8,8,IF('Vessel List B'!P86=9,9,IF('Vessel List B'!P86=10,10,IF('Vessel List B'!P86=11,11,IF('Vessel List B'!P86=12,12,IF('Vessel List B'!P86=13,13,IF('Vessel List B'!P86=14,14,IF('Vessel List B'!P86=15,15,IF('Vessel List B'!P86=16,16,0)))))))))))))))))=0," ",VALUE(IF('Vessel List B'!P86=1,1,IF('Vessel List B'!P86=2,2,IF('Vessel List B'!P86=3,3,IF('Vessel List B'!P86=4,4,IF('Vessel List B'!P86=5,5,IF('Vessel List B'!P86=6,6,IF('Vessel List B'!P86=7,7,IF('Vessel List B'!P86=8,8,IF('Vessel List B'!P86=9,9,IF('Vessel List B'!P86=10,10,IF('Vessel List B'!P86=11,11,IF('Vessel List B'!P86=12,12,IF('Vessel List B'!P86=13,13,IF('Vessel List B'!P86=14,14,IF('Vessel List B'!P86=15,15,IF('Vessel List B'!P86=16,16,0))))))))))))))))))</f>
        <v xml:space="preserve"> </v>
      </c>
      <c r="EU87" s="154"/>
      <c r="EV87" s="158"/>
      <c r="EW87" s="390" t="str">
        <f t="shared" si="125"/>
        <v/>
      </c>
      <c r="EX87" s="158"/>
      <c r="EY87" s="137"/>
      <c r="EZ87" s="388" t="str">
        <f t="shared" si="126"/>
        <v/>
      </c>
      <c r="FA87" s="157" t="str">
        <f>IF(VALUE(IF('Vessel List B'!AC86=1,1,IF('Vessel List B'!AC86=2,2,IF('Vessel List B'!AC86=3,3,IF('Vessel List B'!AC86=4,4,IF('Vessel List B'!AC86=5,5,IF('Vessel List B'!AC86=6,6,IF('Vessel List B'!AC86=7,7,IF('Vessel List B'!AC86=8,8,IF('Vessel List B'!AC86=9,9,IF('Vessel List B'!AC86=10,10,IF('Vessel List B'!AC86=11,11,IF('Vessel List B'!AC86=12,12,IF('Vessel List B'!AC86=13,13,IF('Vessel List B'!AC86=14,14,IF('Vessel List B'!AC86=15,15,IF('Vessel List B'!AC86=16,16,0)))))))))))))))))=0," ",VALUE(IF('Vessel List B'!AC86=1,1,IF('Vessel List B'!AC86=2,2,IF('Vessel List B'!AC86=3,3,IF('Vessel List B'!AC86=4,4,IF('Vessel List B'!AC86=5,5,IF('Vessel List B'!AC86=6,6,IF('Vessel List B'!AC86=7,7,IF('Vessel List B'!AC86=8,8,IF('Vessel List B'!AC86=9,9,IF('Vessel List B'!AC86=10,10,IF('Vessel List B'!AC86=11,11,IF('Vessel List B'!AC86=12,12,IF('Vessel List B'!AC86=13,13,IF('Vessel List B'!AC86=14,14,IF('Vessel List B'!AC86=15,15,IF('Vessel List B'!AC86=16,16,0))))))))))))))))))</f>
        <v xml:space="preserve"> </v>
      </c>
      <c r="FB87" s="154"/>
      <c r="FC87" s="158"/>
      <c r="FD87" s="390" t="str">
        <f t="shared" si="127"/>
        <v/>
      </c>
      <c r="FE87" s="158"/>
      <c r="FF87" s="137"/>
      <c r="FG87" s="388" t="str">
        <f t="shared" si="128"/>
        <v/>
      </c>
      <c r="FH87" s="157" t="str">
        <f>IF(VALUE(IF('Vessel List B'!AP86=1,1,IF('Vessel List B'!AP86=2,2,IF('Vessel List B'!AP86=3,3,IF('Vessel List B'!AP86=4,4,IF('Vessel List B'!AP86=5,5,IF('Vessel List B'!AP86=6,6,IF('Vessel List B'!AP86=7,7,IF('Vessel List B'!AP86=8,8,IF('Vessel List B'!AP86=9,9,IF('Vessel List B'!AP86=10,10,IF('Vessel List B'!AP86=11,11,IF('Vessel List B'!AP86=12,12,IF('Vessel List B'!AP86=13,13,IF('Vessel List B'!AP86=14,14,IF('Vessel List B'!AP86=15,15,IF('Vessel List B'!AP86=16,16,0)))))))))))))))))=0," ",VALUE(IF('Vessel List B'!AP86=1,1,IF('Vessel List B'!AP86=2,2,IF('Vessel List B'!AP86=3,3,IF('Vessel List B'!AP86=4,4,IF('Vessel List B'!AP86=5,5,IF('Vessel List B'!AP86=6,6,IF('Vessel List B'!AP86=7,7,IF('Vessel List B'!AP86=8,8,IF('Vessel List B'!AP86=9,9,IF('Vessel List B'!AP86=10,10,IF('Vessel List B'!AP86=11,11,IF('Vessel List B'!AP86=12,12,IF('Vessel List B'!AP86=13,13,IF('Vessel List B'!AP86=14,14,IF('Vessel List B'!AP86=15,15,IF('Vessel List B'!AP86=16,16,0))))))))))))))))))</f>
        <v xml:space="preserve"> </v>
      </c>
      <c r="FI87" s="154"/>
      <c r="FJ87" s="158"/>
      <c r="FK87" s="390" t="str">
        <f t="shared" si="129"/>
        <v/>
      </c>
      <c r="FL87" s="158"/>
      <c r="FM87" s="137"/>
      <c r="FN87" s="388" t="str">
        <f t="shared" si="130"/>
        <v/>
      </c>
      <c r="FO87" s="157" t="str">
        <f>IF(VALUE(IF('Vessel List B'!BC86=1,1,IF('Vessel List B'!BC86=2,2,IF('Vessel List B'!BC86=3,3,IF('Vessel List B'!BC86=4,4,IF('Vessel List B'!BC86=5,5,IF('Vessel List B'!BC86=6,6,IF('Vessel List B'!BC86=7,7,IF('Vessel List B'!BC86=8,8,IF('Vessel List B'!BC86=9,9,IF('Vessel List B'!BC86=10,10,IF('Vessel List B'!BC86=11,11,IF('Vessel List B'!BC86=12,12,IF('Vessel List B'!BC86=13,13,IF('Vessel List B'!BC86=14,14,IF('Vessel List B'!BC86=15,15,IF('Vessel List B'!BC86=16,16,0)))))))))))))))))=0," ",VALUE(IF('Vessel List B'!BC86=1,1,IF('Vessel List B'!BC86=2,2,IF('Vessel List B'!BC86=3,3,IF('Vessel List B'!BC86=4,4,IF('Vessel List B'!BC86=5,5,IF('Vessel List B'!BC86=6,6,IF('Vessel List B'!BC86=7,7,IF('Vessel List B'!BC86=8,8,IF('Vessel List B'!BC86=9,9,IF('Vessel List B'!BC86=10,10,IF('Vessel List B'!BC86=11,11,IF('Vessel List B'!BC86=12,12,IF('Vessel List B'!BC86=13,13,IF('Vessel List B'!BC86=14,14,IF('Vessel List B'!BC86=15,15,IF('Vessel List B'!BC86=16,16,0))))))))))))))))))</f>
        <v xml:space="preserve"> </v>
      </c>
      <c r="FP87" s="154"/>
      <c r="FQ87" s="158"/>
      <c r="FR87" s="390" t="str">
        <f t="shared" si="131"/>
        <v/>
      </c>
      <c r="FS87" s="158"/>
      <c r="FT87" s="137"/>
      <c r="FU87" s="388" t="str">
        <f t="shared" si="132"/>
        <v/>
      </c>
      <c r="FV87" s="157" t="str">
        <f>IF(VALUE(IF('Vessel List B'!BP86=1,1,IF('Vessel List B'!BP86=2,2,IF('Vessel List B'!BP86=3,3,IF('Vessel List B'!BP86=4,4,IF('Vessel List B'!BP86=5,5,IF('Vessel List B'!BP86=6,6,IF('Vessel List B'!BP86=7,7,IF('Vessel List B'!BP86=8,8,IF('Vessel List B'!BP86=9,9,IF('Vessel List B'!BP86=10,10,IF('Vessel List B'!BP86=11,11,IF('Vessel List B'!BP86=12,12,IF('Vessel List B'!BP86=13,13,IF('Vessel List B'!BP86=14,14,IF('Vessel List B'!BP86=15,15,IF('Vessel List B'!BP86=16,16,0)))))))))))))))))=0," ",VALUE(IF('Vessel List B'!BP86=1,1,IF('Vessel List B'!BP86=2,2,IF('Vessel List B'!BP86=3,3,IF('Vessel List B'!BP86=4,4,IF('Vessel List B'!BP86=5,5,IF('Vessel List B'!BP86=6,6,IF('Vessel List B'!BP86=7,7,IF('Vessel List B'!BP86=8,8,IF('Vessel List B'!BP86=9,9,IF('Vessel List B'!BP86=10,10,IF('Vessel List B'!BP86=11,11,IF('Vessel List B'!BP86=12,12,IF('Vessel List B'!BP86=13,13,IF('Vessel List B'!BP86=14,14,IF('Vessel List B'!BP86=15,15,IF('Vessel List B'!BP86=16,16,0))))))))))))))))))</f>
        <v xml:space="preserve"> </v>
      </c>
      <c r="FW87" s="154"/>
      <c r="FX87" s="158"/>
      <c r="FY87" s="390" t="str">
        <f t="shared" si="133"/>
        <v/>
      </c>
      <c r="FZ87" s="158"/>
      <c r="GA87" s="137"/>
      <c r="GB87" s="388" t="str">
        <f t="shared" si="134"/>
        <v/>
      </c>
      <c r="GC87" s="157" t="str">
        <f>IF(VALUE(IF('Vessel List B'!CC86=1,1,IF('Vessel List B'!CC86=2,2,IF('Vessel List B'!CC86=3,3,IF('Vessel List B'!CC86=4,4,IF('Vessel List B'!CC86=5,5,IF('Vessel List B'!CC86=6,6,IF('Vessel List B'!CC86=7,7,IF('Vessel List B'!CC86=8,8,IF('Vessel List B'!CC86=9,9,IF('Vessel List B'!CC86=10,10,IF('Vessel List B'!CC86=11,11,IF('Vessel List B'!CC86=12,12,IF('Vessel List B'!CC86=13,13,IF('Vessel List B'!CC86=14,14,IF('Vessel List B'!CC86=15,15,IF('Vessel List B'!CC86=16,16,0)))))))))))))))))=0," ",VALUE(IF('Vessel List B'!CC86=1,1,IF('Vessel List B'!CC86=2,2,IF('Vessel List B'!CC86=3,3,IF('Vessel List B'!CC86=4,4,IF('Vessel List B'!CC86=5,5,IF('Vessel List B'!CC86=6,6,IF('Vessel List B'!CC86=7,7,IF('Vessel List B'!CC86=8,8,IF('Vessel List B'!CC86=9,9,IF('Vessel List B'!CC86=10,10,IF('Vessel List B'!CC86=11,11,IF('Vessel List B'!CC86=12,12,IF('Vessel List B'!CC86=13,13,IF('Vessel List B'!CC86=14,14,IF('Vessel List B'!CC86=15,15,IF('Vessel List B'!CC86=16,16,0))))))))))))))))))</f>
        <v xml:space="preserve"> </v>
      </c>
      <c r="GD87" s="154"/>
      <c r="GE87" s="158"/>
      <c r="GF87" s="390" t="str">
        <f t="shared" si="135"/>
        <v/>
      </c>
      <c r="GG87" s="158"/>
      <c r="GH87" s="137"/>
      <c r="GI87" s="388" t="str">
        <f t="shared" si="136"/>
        <v/>
      </c>
      <c r="GJ87" s="157" t="str">
        <f>IF(VALUE(IF('Vessel List B'!CP86=1,1,IF('Vessel List B'!CP86=2,2,IF('Vessel List B'!CP86=3,3,IF('Vessel List B'!CP86=4,4,IF('Vessel List B'!CP86=5,5,IF('Vessel List B'!CP86=6,6,IF('Vessel List B'!CP86=7,7,IF('Vessel List B'!CP86=8,8,IF('Vessel List B'!CP86=9,9,IF('Vessel List B'!CP86=10,10,IF('Vessel List B'!CP86=11,11,IF('Vessel List B'!CP86=12,12,IF('Vessel List B'!CP86=13,13,IF('Vessel List B'!CP86=14,14,IF('Vessel List B'!CP86=15,15,IF('Vessel List B'!CP86=16,16,0)))))))))))))))))=0," ",VALUE(IF('Vessel List B'!CP86=1,1,IF('Vessel List B'!CP86=2,2,IF('Vessel List B'!CP86=3,3,IF('Vessel List B'!CP86=4,4,IF('Vessel List B'!CP86=5,5,IF('Vessel List B'!CP86=6,6,IF('Vessel List B'!CP86=7,7,IF('Vessel List B'!CP86=8,8,IF('Vessel List B'!CP86=9,9,IF('Vessel List B'!CP86=10,10,IF('Vessel List B'!CP86=11,11,IF('Vessel List B'!CP86=12,12,IF('Vessel List B'!CP86=13,13,IF('Vessel List B'!CP86=14,14,IF('Vessel List B'!CP86=15,15,IF('Vessel List B'!CP86=16,16,0))))))))))))))))))</f>
        <v xml:space="preserve"> </v>
      </c>
      <c r="GK87" s="154"/>
      <c r="GL87" s="158"/>
      <c r="GM87" s="390" t="str">
        <f t="shared" si="137"/>
        <v/>
      </c>
      <c r="GN87" s="158"/>
      <c r="GO87" s="137"/>
      <c r="GP87" s="388" t="str">
        <f t="shared" si="138"/>
        <v/>
      </c>
      <c r="GQ87" s="157" t="str">
        <f>IF(VALUE(IF('Vessel List B'!DC86=1,1,IF('Vessel List B'!DC86=2,2,IF('Vessel List B'!DC86=3,3,IF('Vessel List B'!DC86=4,4,IF('Vessel List B'!DC86=5,5,IF('Vessel List B'!DC86=6,6,IF('Vessel List B'!DC86=7,7,IF('Vessel List B'!DC86=8,8,IF('Vessel List B'!DC86=9,9,IF('Vessel List B'!DC86=10,10,IF('Vessel List B'!DC86=11,11,IF('Vessel List B'!DC86=12,12,IF('Vessel List B'!DC86=13,13,IF('Vessel List B'!DC86=14,14,IF('Vessel List B'!DC86=15,15,IF('Vessel List B'!DC86=16,16,0)))))))))))))))))=0," ",VALUE(IF('Vessel List B'!DC86=1,1,IF('Vessel List B'!DC86=2,2,IF('Vessel List B'!DC86=3,3,IF('Vessel List B'!DC86=4,4,IF('Vessel List B'!DC86=5,5,IF('Vessel List B'!DC86=6,6,IF('Vessel List B'!DC86=7,7,IF('Vessel List B'!DC86=8,8,IF('Vessel List B'!DC86=9,9,IF('Vessel List B'!DC86=10,10,IF('Vessel List B'!DC86=11,11,IF('Vessel List B'!DC86=12,12,IF('Vessel List B'!DC86=13,13,IF('Vessel List B'!DC86=14,14,IF('Vessel List B'!DC86=15,15,IF('Vessel List B'!DC86=16,16,0))))))))))))))))))</f>
        <v xml:space="preserve"> </v>
      </c>
      <c r="GR87" s="154"/>
      <c r="GS87" s="158"/>
      <c r="GT87" s="390" t="str">
        <f t="shared" si="139"/>
        <v/>
      </c>
      <c r="GU87" s="158"/>
      <c r="GV87" s="137"/>
      <c r="GW87" s="388" t="str">
        <f t="shared" si="140"/>
        <v/>
      </c>
      <c r="GX87" s="157" t="str">
        <f>IF(VALUE(IF('Vessel List B'!DP86=1,1,IF('Vessel List B'!DP86=2,2,IF('Vessel List B'!DP86=3,3,IF('Vessel List B'!DP86=4,4,IF('Vessel List B'!DP86=5,5,IF('Vessel List B'!DP86=6,6,IF('Vessel List B'!DP86=7,7,IF('Vessel List B'!DP86=8,8,IF('Vessel List B'!DP86=9,9,IF('Vessel List B'!DP86=10,10,IF('Vessel List B'!DP86=11,11,IF('Vessel List B'!DP86=12,12,IF('Vessel List B'!DP86=13,13,IF('Vessel List B'!DP86=14,14,IF('Vessel List B'!DP86=15,15,IF('Vessel List B'!DP86=16,16,0)))))))))))))))))=0," ",VALUE(IF('Vessel List B'!DP86=1,1,IF('Vessel List B'!DP86=2,2,IF('Vessel List B'!DP86=3,3,IF('Vessel List B'!DP86=4,4,IF('Vessel List B'!DP86=5,5,IF('Vessel List B'!DP86=6,6,IF('Vessel List B'!DP86=7,7,IF('Vessel List B'!DP86=8,8,IF('Vessel List B'!DP86=9,9,IF('Vessel List B'!DP86=10,10,IF('Vessel List B'!DP86=11,11,IF('Vessel List B'!DP86=12,12,IF('Vessel List B'!DP86=13,13,IF('Vessel List B'!DP86=14,14,IF('Vessel List B'!DP86=15,15,IF('Vessel List B'!DP86=16,16,0))))))))))))))))))</f>
        <v xml:space="preserve"> </v>
      </c>
      <c r="GY87" s="154"/>
      <c r="GZ87" s="158"/>
      <c r="HA87" s="390" t="str">
        <f t="shared" si="141"/>
        <v/>
      </c>
      <c r="HB87" s="158"/>
      <c r="HC87" s="137"/>
      <c r="HD87" s="388" t="str">
        <f t="shared" si="142"/>
        <v/>
      </c>
      <c r="HE87" s="157" t="str">
        <f>IF(VALUE(IF('Vessel List B'!EC86=1,1,IF('Vessel List B'!EC86=2,2,IF('Vessel List B'!EC86=3,3,IF('Vessel List B'!EC86=4,4,IF('Vessel List B'!EC86=5,5,IF('Vessel List B'!EC86=6,6,IF('Vessel List B'!EC86=7,7,IF('Vessel List B'!EC86=8,8,IF('Vessel List B'!EC86=9,9,IF('Vessel List B'!EC86=10,10,IF('Vessel List B'!EC86=11,11,IF('Vessel List B'!EC86=12,12,IF('Vessel List B'!EC86=13,13,IF('Vessel List B'!EC86=14,14,IF('Vessel List B'!EC86=15,15,IF('Vessel List B'!EC86=16,16,0)))))))))))))))))=0," ",VALUE(IF('Vessel List B'!EC86=1,1,IF('Vessel List B'!EC86=2,2,IF('Vessel List B'!EC86=3,3,IF('Vessel List B'!EC86=4,4,IF('Vessel List B'!EC86=5,5,IF('Vessel List B'!EC86=6,6,IF('Vessel List B'!EC86=7,7,IF('Vessel List B'!EC86=8,8,IF('Vessel List B'!EC86=9,9,IF('Vessel List B'!EC86=10,10,IF('Vessel List B'!EC86=11,11,IF('Vessel List B'!EC86=12,12,IF('Vessel List B'!EC86=13,13,IF('Vessel List B'!EC86=14,14,IF('Vessel List B'!EC86=15,15,IF('Vessel List B'!EC86=16,16,0))))))))))))))))))</f>
        <v xml:space="preserve"> </v>
      </c>
      <c r="HF87" s="154"/>
      <c r="HG87" s="158"/>
      <c r="HH87" s="390" t="str">
        <f t="shared" si="143"/>
        <v/>
      </c>
      <c r="HI87" s="158"/>
      <c r="HJ87" s="137"/>
      <c r="HK87" s="388" t="str">
        <f t="shared" si="144"/>
        <v/>
      </c>
      <c r="HL87" s="157" t="str">
        <f>IF(VALUE(IF('Vessel List B'!EP86=1,1,IF('Vessel List B'!EP86=2,2,IF('Vessel List B'!EP86=3,3,IF('Vessel List B'!EP86=4,4,IF('Vessel List B'!EP86=5,5,IF('Vessel List B'!EP86=6,6,IF('Vessel List B'!EP86=7,7,IF('Vessel List B'!EP86=8,8,IF('Vessel List B'!EP86=9,9,IF('Vessel List B'!EP86=10,10,IF('Vessel List B'!EP86=11,11,IF('Vessel List B'!EP86=12,12,IF('Vessel List B'!EP86=13,13,IF('Vessel List B'!EP86=14,14,IF('Vessel List B'!EP86=15,15,IF('Vessel List B'!EP86=16,16,0)))))))))))))))))=0," ",VALUE(IF('Vessel List B'!EP86=1,1,IF('Vessel List B'!EP86=2,2,IF('Vessel List B'!EP86=3,3,IF('Vessel List B'!EP86=4,4,IF('Vessel List B'!EP86=5,5,IF('Vessel List B'!EP86=6,6,IF('Vessel List B'!EP86=7,7,IF('Vessel List B'!EP86=8,8,IF('Vessel List B'!EP86=9,9,IF('Vessel List B'!EP86=10,10,IF('Vessel List B'!EP86=11,11,IF('Vessel List B'!EP86=12,12,IF('Vessel List B'!EP86=13,13,IF('Vessel List B'!EP86=14,14,IF('Vessel List B'!EP86=15,15,IF('Vessel List B'!EP86=16,16,0))))))))))))))))))</f>
        <v xml:space="preserve"> </v>
      </c>
      <c r="HM87" s="154"/>
      <c r="HN87" s="158"/>
      <c r="HO87" s="390" t="str">
        <f t="shared" si="145"/>
        <v/>
      </c>
      <c r="HP87" s="158"/>
      <c r="HQ87" s="137"/>
      <c r="HR87" s="388" t="str">
        <f t="shared" si="146"/>
        <v/>
      </c>
      <c r="HS87" s="157" t="str">
        <f>IF(VALUE(IF('Vessel List B'!FC86=1,1,IF('Vessel List B'!FC86=2,2,IF('Vessel List B'!FC86=3,3,IF('Vessel List B'!FC86=4,4,IF('Vessel List B'!FC86=5,5,IF('Vessel List B'!FC86=6,6,IF('Vessel List B'!FC86=7,7,IF('Vessel List B'!FC86=8,8,IF('Vessel List B'!FC86=9,9,IF('Vessel List B'!FC86=10,10,IF('Vessel List B'!FC86=11,11,IF('Vessel List B'!FC86=12,12,IF('Vessel List B'!FC86=13,13,IF('Vessel List B'!FC86=14,14,IF('Vessel List B'!FC86=15,15,IF('Vessel List B'!FC86=16,16,0)))))))))))))))))=0," ",VALUE(IF('Vessel List B'!FC86=1,1,IF('Vessel List B'!FC86=2,2,IF('Vessel List B'!FC86=3,3,IF('Vessel List B'!FC86=4,4,IF('Vessel List B'!FC86=5,5,IF('Vessel List B'!FC86=6,6,IF('Vessel List B'!FC86=7,7,IF('Vessel List B'!FC86=8,8,IF('Vessel List B'!FC86=9,9,IF('Vessel List B'!FC86=10,10,IF('Vessel List B'!FC86=11,11,IF('Vessel List B'!FC86=12,12,IF('Vessel List B'!FC86=13,13,IF('Vessel List B'!FC86=14,14,IF('Vessel List B'!FC86=15,15,IF('Vessel List B'!FC86=16,16,0))))))))))))))))))</f>
        <v xml:space="preserve"> </v>
      </c>
      <c r="HT87" s="154"/>
      <c r="HU87" s="158"/>
      <c r="HV87" s="390" t="str">
        <f t="shared" si="147"/>
        <v/>
      </c>
      <c r="HW87" s="158"/>
      <c r="HX87" s="137"/>
      <c r="HY87" s="388" t="str">
        <f t="shared" si="148"/>
        <v/>
      </c>
      <c r="HZ87" s="157" t="str">
        <f>IF(VALUE(IF('Vessel List B'!FP86=1,1,IF('Vessel List B'!FP86=2,2,IF('Vessel List B'!FP86=3,3,IF('Vessel List B'!FP86=4,4,IF('Vessel List B'!FP86=5,5,IF('Vessel List B'!FP86=6,6,IF('Vessel List B'!FP86=7,7,IF('Vessel List B'!FP86=8,8,IF('Vessel List B'!FP86=9,9,IF('Vessel List B'!FP86=10,10,IF('Vessel List B'!FP86=11,11,IF('Vessel List B'!FP86=12,12,IF('Vessel List B'!FP86=13,13,IF('Vessel List B'!FP86=14,14,IF('Vessel List B'!FP86=15,15,IF('Vessel List B'!FP86=16,16,0)))))))))))))))))=0," ",VALUE(IF('Vessel List B'!FP86=1,1,IF('Vessel List B'!FP86=2,2,IF('Vessel List B'!FP86=3,3,IF('Vessel List B'!FP86=4,4,IF('Vessel List B'!FP86=5,5,IF('Vessel List B'!FP86=6,6,IF('Vessel List B'!FP86=7,7,IF('Vessel List B'!FP86=8,8,IF('Vessel List B'!FP86=9,9,IF('Vessel List B'!FP86=10,10,IF('Vessel List B'!FP86=11,11,IF('Vessel List B'!FP86=12,12,IF('Vessel List B'!FP86=13,13,IF('Vessel List B'!FP86=14,14,IF('Vessel List B'!FP86=15,15,IF('Vessel List B'!FP86=16,16,0))))))))))))))))))</f>
        <v xml:space="preserve"> </v>
      </c>
      <c r="IA87" s="154"/>
      <c r="IB87" s="158"/>
      <c r="IC87" s="390" t="str">
        <f t="shared" si="149"/>
        <v/>
      </c>
      <c r="ID87" s="158"/>
      <c r="IE87" s="137"/>
      <c r="IF87" s="388" t="str">
        <f t="shared" si="150"/>
        <v/>
      </c>
      <c r="IG87" s="157" t="str">
        <f>IF(VALUE(IF('Vessel List B'!GC86=1,1,IF('Vessel List B'!GC86=2,2,IF('Vessel List B'!GC86=3,3,IF('Vessel List B'!GC86=4,4,IF('Vessel List B'!GC86=5,5,IF('Vessel List B'!GC86=6,6,IF('Vessel List B'!GC86=7,7,IF('Vessel List B'!GC86=8,8,IF('Vessel List B'!GC86=9,9,IF('Vessel List B'!GC86=10,10,IF('Vessel List B'!GC86=11,11,IF('Vessel List B'!GC86=12,12,IF('Vessel List B'!GC86=13,13,IF('Vessel List B'!GC86=14,14,IF('Vessel List B'!GC86=15,15,IF('Vessel List B'!GC86=16,16,0)))))))))))))))))=0," ",VALUE(IF('Vessel List B'!GC86=1,1,IF('Vessel List B'!GC86=2,2,IF('Vessel List B'!GC86=3,3,IF('Vessel List B'!GC86=4,4,IF('Vessel List B'!GC86=5,5,IF('Vessel List B'!GC86=6,6,IF('Vessel List B'!GC86=7,7,IF('Vessel List B'!GC86=8,8,IF('Vessel List B'!GC86=9,9,IF('Vessel List B'!GC86=10,10,IF('Vessel List B'!GC86=11,11,IF('Vessel List B'!GC86=12,12,IF('Vessel List B'!GC86=13,13,IF('Vessel List B'!GC86=14,14,IF('Vessel List B'!GC86=15,15,IF('Vessel List B'!GC86=16,16,0))))))))))))))))))</f>
        <v xml:space="preserve"> </v>
      </c>
      <c r="IH87" s="154"/>
      <c r="II87" s="158"/>
      <c r="IJ87" s="390" t="str">
        <f t="shared" si="151"/>
        <v/>
      </c>
      <c r="IK87" s="158"/>
      <c r="IL87" s="137"/>
      <c r="IM87" s="388" t="str">
        <f t="shared" si="152"/>
        <v/>
      </c>
      <c r="IN87" s="157" t="str">
        <f>IF(VALUE(IF('Vessel List B'!GP86=1,1,IF('Vessel List B'!GP86=2,2,IF('Vessel List B'!GP86=3,3,IF('Vessel List B'!GP86=4,4,IF('Vessel List B'!GP86=5,5,IF('Vessel List B'!GP86=6,6,IF('Vessel List B'!GP86=7,7,IF('Vessel List B'!GP86=8,8,IF('Vessel List B'!GP86=9,9,IF('Vessel List B'!GP86=10,10,IF('Vessel List B'!GP86=11,11,IF('Vessel List B'!GP86=12,12,IF('Vessel List B'!GP86=13,13,IF('Vessel List B'!GP86=14,14,IF('Vessel List B'!GP86=15,15,IF('Vessel List B'!GP86=16,16,0)))))))))))))))))=0," ",VALUE(IF('Vessel List B'!GP86=1,1,IF('Vessel List B'!GP86=2,2,IF('Vessel List B'!GP86=3,3,IF('Vessel List B'!GP86=4,4,IF('Vessel List B'!GP86=5,5,IF('Vessel List B'!GP86=6,6,IF('Vessel List B'!GP86=7,7,IF('Vessel List B'!GP86=8,8,IF('Vessel List B'!GP86=9,9,IF('Vessel List B'!GP86=10,10,IF('Vessel List B'!GP86=11,11,IF('Vessel List B'!GP86=12,12,IF('Vessel List B'!GP86=13,13,IF('Vessel List B'!GP86=14,14,IF('Vessel List B'!GP86=15,15,IF('Vessel List B'!GP86=16,16,0))))))))))))))))))</f>
        <v xml:space="preserve"> </v>
      </c>
      <c r="IO87" s="154"/>
      <c r="IP87" s="158"/>
      <c r="IQ87" s="390" t="str">
        <f t="shared" si="153"/>
        <v/>
      </c>
      <c r="IR87" s="158"/>
      <c r="IS87" s="137"/>
      <c r="IT87" s="388" t="str">
        <f t="shared" si="154"/>
        <v/>
      </c>
      <c r="IU87" s="157" t="str">
        <f>IF(VALUE(IF('Vessel List B'!HC86=1,1,IF('Vessel List B'!HC86=2,2,IF('Vessel List B'!HC86=3,3,IF('Vessel List B'!HC86=4,4,IF('Vessel List B'!HC86=5,5,IF('Vessel List B'!HC86=6,6,IF('Vessel List B'!HC86=7,7,IF('Vessel List B'!HC86=8,8,IF('Vessel List B'!HC86=9,9,IF('Vessel List B'!HC86=10,10,IF('Vessel List B'!HC86=11,11,IF('Vessel List B'!HC86=12,12,IF('Vessel List B'!HC86=13,13,IF('Vessel List B'!HC86=14,14,IF('Vessel List B'!HC86=15,15,IF('Vessel List B'!HC86=16,16,0)))))))))))))))))=0," ",VALUE(IF('Vessel List B'!HC86=1,1,IF('Vessel List B'!HC86=2,2,IF('Vessel List B'!HC86=3,3,IF('Vessel List B'!HC86=4,4,IF('Vessel List B'!HC86=5,5,IF('Vessel List B'!HC86=6,6,IF('Vessel List B'!HC86=7,7,IF('Vessel List B'!HC86=8,8,IF('Vessel List B'!HC86=9,9,IF('Vessel List B'!HC86=10,10,IF('Vessel List B'!HC86=11,11,IF('Vessel List B'!HC86=12,12,IF('Vessel List B'!HC86=13,13,IF('Vessel List B'!HC86=14,14,IF('Vessel List B'!HC86=15,15,IF('Vessel List B'!HC86=16,16,0))))))))))))))))))</f>
        <v xml:space="preserve"> </v>
      </c>
      <c r="IV87" s="154"/>
      <c r="IW87" s="158"/>
      <c r="IX87" s="390" t="str">
        <f t="shared" si="155"/>
        <v/>
      </c>
      <c r="IY87" s="158"/>
      <c r="IZ87" s="137"/>
      <c r="JA87" s="388" t="str">
        <f t="shared" si="156"/>
        <v/>
      </c>
      <c r="JB87" s="157" t="str">
        <f>IF(VALUE(IF('Vessel List B'!HP86=1,1,IF('Vessel List B'!HP86=2,2,IF('Vessel List B'!HP86=3,3,IF('Vessel List B'!HP86=4,4,IF('Vessel List B'!HP86=5,5,IF('Vessel List B'!HP86=6,6,IF('Vessel List B'!HP86=7,7,IF('Vessel List B'!HP86=8,8,IF('Vessel List B'!HP86=9,9,IF('Vessel List B'!HP86=10,10,IF('Vessel List B'!HP86=11,11,IF('Vessel List B'!HP86=12,12,IF('Vessel List B'!HP86=13,13,IF('Vessel List B'!HP86=14,14,IF('Vessel List B'!HP86=15,15,IF('Vessel List B'!HP86=16,16,0)))))))))))))))))=0," ",VALUE(IF('Vessel List B'!HP86=1,1,IF('Vessel List B'!HP86=2,2,IF('Vessel List B'!HP86=3,3,IF('Vessel List B'!HP86=4,4,IF('Vessel List B'!HP86=5,5,IF('Vessel List B'!HP86=6,6,IF('Vessel List B'!HP86=7,7,IF('Vessel List B'!HP86=8,8,IF('Vessel List B'!HP86=9,9,IF('Vessel List B'!HP86=10,10,IF('Vessel List B'!HP86=11,11,IF('Vessel List B'!HP86=12,12,IF('Vessel List B'!HP86=13,13,IF('Vessel List B'!HP86=14,14,IF('Vessel List B'!HP86=15,15,IF('Vessel List B'!HP86=16,16,0))))))))))))))))))</f>
        <v xml:space="preserve"> </v>
      </c>
      <c r="JC87" s="154"/>
      <c r="JD87" s="158"/>
      <c r="JE87" s="390" t="str">
        <f t="shared" si="157"/>
        <v/>
      </c>
      <c r="JF87" s="158"/>
      <c r="JG87" s="137"/>
      <c r="JH87" s="388" t="str">
        <f t="shared" si="158"/>
        <v/>
      </c>
      <c r="JI87" s="157" t="str">
        <f>IF(VALUE(IF('Vessel List B'!IC86=1,1,IF('Vessel List B'!IC86=2,2,IF('Vessel List B'!IC86=3,3,IF('Vessel List B'!IC86=4,4,IF('Vessel List B'!IC86=5,5,IF('Vessel List B'!IC86=6,6,IF('Vessel List B'!IC86=7,7,IF('Vessel List B'!IC86=8,8,IF('Vessel List B'!IC86=9,9,IF('Vessel List B'!IC86=10,10,IF('Vessel List B'!IC86=11,11,IF('Vessel List B'!IC86=12,12,IF('Vessel List B'!IC86=13,13,IF('Vessel List B'!IC86=14,14,IF('Vessel List B'!IC86=15,15,IF('Vessel List B'!IC86=16,16,0)))))))))))))))))=0," ",VALUE(IF('Vessel List B'!IC86=1,1,IF('Vessel List B'!IC86=2,2,IF('Vessel List B'!IC86=3,3,IF('Vessel List B'!IC86=4,4,IF('Vessel List B'!IC86=5,5,IF('Vessel List B'!IC86=6,6,IF('Vessel List B'!IC86=7,7,IF('Vessel List B'!IC86=8,8,IF('Vessel List B'!IC86=9,9,IF('Vessel List B'!IC86=10,10,IF('Vessel List B'!IC86=11,11,IF('Vessel List B'!IC86=12,12,IF('Vessel List B'!IC86=13,13,IF('Vessel List B'!IC86=14,14,IF('Vessel List B'!IC86=15,15,IF('Vessel List B'!IC86=16,16,0))))))))))))))))))</f>
        <v xml:space="preserve"> </v>
      </c>
      <c r="JJ87" s="154"/>
      <c r="JK87" s="158"/>
      <c r="JL87" s="390" t="str">
        <f t="shared" si="159"/>
        <v/>
      </c>
      <c r="JM87" s="158"/>
      <c r="JN87" s="137"/>
      <c r="JO87" s="388" t="str">
        <f t="shared" si="160"/>
        <v/>
      </c>
      <c r="JP87" s="157" t="str">
        <f>IF(VALUE(IF('Vessel List B'!IP86=1,1,IF('Vessel List B'!IP86=2,2,IF('Vessel List B'!IP86=3,3,IF('Vessel List B'!IP86=4,4,IF('Vessel List B'!IP86=5,5,IF('Vessel List B'!IP86=6,6,IF('Vessel List B'!IP86=7,7,IF('Vessel List B'!IP86=8,8,IF('Vessel List B'!IP86=9,9,IF('Vessel List B'!IP86=10,10,IF('Vessel List B'!IP86=11,11,IF('Vessel List B'!IP86=12,12,IF('Vessel List B'!IP86=13,13,IF('Vessel List B'!IP86=14,14,IF('Vessel List B'!IP86=15,15,IF('Vessel List B'!IP86=16,16,0)))))))))))))))))=0," ",VALUE(IF('Vessel List B'!IP86=1,1,IF('Vessel List B'!IP86=2,2,IF('Vessel List B'!IP86=3,3,IF('Vessel List B'!IP86=4,4,IF('Vessel List B'!IP86=5,5,IF('Vessel List B'!IP86=6,6,IF('Vessel List B'!IP86=7,7,IF('Vessel List B'!IP86=8,8,IF('Vessel List B'!IP86=9,9,IF('Vessel List B'!IP86=10,10,IF('Vessel List B'!IP86=11,11,IF('Vessel List B'!IP86=12,12,IF('Vessel List B'!IP86=13,13,IF('Vessel List B'!IP86=14,14,IF('Vessel List B'!IP86=15,15,IF('Vessel List B'!IP86=16,16,0))))))))))))))))))</f>
        <v xml:space="preserve"> </v>
      </c>
      <c r="JQ87" s="154"/>
      <c r="JR87" s="158"/>
      <c r="JS87" s="390" t="str">
        <f t="shared" si="161"/>
        <v/>
      </c>
      <c r="JT87" s="158"/>
      <c r="JU87" s="137"/>
      <c r="JV87" s="397" t="str">
        <f t="shared" si="162"/>
        <v/>
      </c>
      <c r="JW87" s="403"/>
    </row>
    <row r="88" spans="1:283" ht="15" x14ac:dyDescent="0.25">
      <c r="A88" s="132">
        <f>'Vessel List A'!B87</f>
        <v>41662</v>
      </c>
      <c r="B88" s="157" t="str">
        <f>IF(VALUE(IF('Vessel List A'!C87=1,1,IF('Vessel List A'!C87=2,2,IF('Vessel List A'!C87=3,3,IF('Vessel List A'!C87=4,4,IF('Vessel List A'!C87=5,5,IF('Vessel List A'!C87=6,6,IF('Vessel List A'!C87=7,7,IF('Vessel List A'!C87=8,8,IF('Vessel List A'!C87=9,9,IF('Vessel List A'!C87=10,10,IF('Vessel List A'!C87=11,11,IF('Vessel List A'!C87=12,12,IF('Vessel List A'!C87=13,13,IF('Vessel List A'!C87=14,14,IF('Vessel List A'!C87=15,15,IF('Vessel List A'!C87=16,16,0)))))))))))))))))=0," ",VALUE(IF('Vessel List A'!C87=1,1,IF('Vessel List A'!C87=2,2,IF('Vessel List A'!C87=3,3,IF('Vessel List A'!C87=4,4,IF('Vessel List A'!C87=5,5,IF('Vessel List A'!C87=6,6,IF('Vessel List A'!C87=7,7,IF('Vessel List A'!C87=8,8,IF('Vessel List A'!C87=9,9,IF('Vessel List A'!C87=10,10,IF('Vessel List A'!C87=11,11,IF('Vessel List A'!C87=12,12,IF('Vessel List A'!C87=13,13,IF('Vessel List A'!C87=14,14,IF('Vessel List A'!C87=15,15,IF('Vessel List A'!C87=16,16,0))))))))))))))))))</f>
        <v xml:space="preserve"> </v>
      </c>
      <c r="C88" s="154"/>
      <c r="D88" s="158"/>
      <c r="E88" s="390" t="str">
        <f t="shared" si="83"/>
        <v/>
      </c>
      <c r="F88" s="158"/>
      <c r="G88" s="137"/>
      <c r="H88" s="388" t="str">
        <f t="shared" si="84"/>
        <v/>
      </c>
      <c r="I88" s="157" t="str">
        <f>IF(VALUE(IF('Vessel List A'!P87=1,1,IF('Vessel List A'!P87=2,2,IF('Vessel List A'!P87=3,3,IF('Vessel List A'!P87=4,4,IF('Vessel List A'!P87=5,5,IF('Vessel List A'!P87=6,6,IF('Vessel List A'!P87=7,7,IF('Vessel List A'!P87=8,8,IF('Vessel List A'!P87=9,9,IF('Vessel List A'!P87=10,10,IF('Vessel List A'!P87=11,11,IF('Vessel List A'!P87=12,12,IF('Vessel List A'!P87=13,13,IF('Vessel List A'!P87=14,14,IF('Vessel List A'!P87=15,15,IF('Vessel List A'!P87=16,16,0)))))))))))))))))=0," ",VALUE(IF('Vessel List A'!P87=1,1,IF('Vessel List A'!P87=2,2,IF('Vessel List A'!P87=3,3,IF('Vessel List A'!P87=4,4,IF('Vessel List A'!P87=5,5,IF('Vessel List A'!P87=6,6,IF('Vessel List A'!P87=7,7,IF('Vessel List A'!P87=8,8,IF('Vessel List A'!P87=9,9,IF('Vessel List A'!P87=10,10,IF('Vessel List A'!P87=11,11,IF('Vessel List A'!P87=12,12,IF('Vessel List A'!P87=13,13,IF('Vessel List A'!P87=14,14,IF('Vessel List A'!P87=15,15,IF('Vessel List A'!P87=16,16,0))))))))))))))))))</f>
        <v xml:space="preserve"> </v>
      </c>
      <c r="J88" s="154"/>
      <c r="K88" s="158"/>
      <c r="L88" s="390" t="str">
        <f t="shared" si="85"/>
        <v/>
      </c>
      <c r="M88" s="158"/>
      <c r="N88" s="137"/>
      <c r="O88" s="388" t="str">
        <f t="shared" si="86"/>
        <v/>
      </c>
      <c r="P88" s="157" t="str">
        <f>IF(VALUE(IF('Vessel List A'!AC87=1,1,IF('Vessel List A'!AC87=2,2,IF('Vessel List A'!AC87=3,3,IF('Vessel List A'!AC87=4,4,IF('Vessel List A'!AC87=5,5,IF('Vessel List A'!AC87=6,6,IF('Vessel List A'!AC87=7,7,IF('Vessel List A'!AC87=8,8,IF('Vessel List A'!AC87=9,9,IF('Vessel List A'!AC87=10,10,IF('Vessel List A'!AC87=11,11,IF('Vessel List A'!AC87=12,12,IF('Vessel List A'!AC87=13,13,IF('Vessel List A'!AC87=14,14,IF('Vessel List A'!AC87=15,15,IF('Vessel List A'!AC87=16,16,0)))))))))))))))))=0," ",VALUE(IF('Vessel List A'!AC87=1,1,IF('Vessel List A'!AC87=2,2,IF('Vessel List A'!AC87=3,3,IF('Vessel List A'!AC87=4,4,IF('Vessel List A'!AC87=5,5,IF('Vessel List A'!AC87=6,6,IF('Vessel List A'!AC87=7,7,IF('Vessel List A'!AC87=8,8,IF('Vessel List A'!AC87=9,9,IF('Vessel List A'!AC87=10,10,IF('Vessel List A'!AC87=11,11,IF('Vessel List A'!AC87=12,12,IF('Vessel List A'!AC87=13,13,IF('Vessel List A'!AC87=14,14,IF('Vessel List A'!AC87=15,15,IF('Vessel List A'!AC87=16,16,0))))))))))))))))))</f>
        <v xml:space="preserve"> </v>
      </c>
      <c r="Q88" s="154"/>
      <c r="R88" s="158"/>
      <c r="S88" s="390" t="str">
        <f t="shared" si="87"/>
        <v/>
      </c>
      <c r="T88" s="158"/>
      <c r="U88" s="137"/>
      <c r="V88" s="388" t="str">
        <f t="shared" si="88"/>
        <v/>
      </c>
      <c r="W88" s="157" t="str">
        <f>IF(VALUE(IF('Vessel List A'!AP87=1,1,IF('Vessel List A'!AP87=2,2,IF('Vessel List A'!AP87=3,3,IF('Vessel List A'!AP87=4,4,IF('Vessel List A'!AP87=5,5,IF('Vessel List A'!AP87=6,6,IF('Vessel List A'!AP87=7,7,IF('Vessel List A'!AP87=8,8,IF('Vessel List A'!AP87=9,9,IF('Vessel List A'!AP87=10,10,IF('Vessel List A'!AP87=11,11,IF('Vessel List A'!AP87=12,12,IF('Vessel List A'!AP87=13,13,IF('Vessel List A'!AP87=14,14,IF('Vessel List A'!AP87=15,15,IF('Vessel List A'!AP87=16,16,0)))))))))))))))))=0," ",VALUE(IF('Vessel List A'!AP87=1,1,IF('Vessel List A'!AP87=2,2,IF('Vessel List A'!AP87=3,3,IF('Vessel List A'!AP87=4,4,IF('Vessel List A'!AP87=5,5,IF('Vessel List A'!AP87=6,6,IF('Vessel List A'!AP87=7,7,IF('Vessel List A'!AP87=8,8,IF('Vessel List A'!AP87=9,9,IF('Vessel List A'!AP87=10,10,IF('Vessel List A'!AP87=11,11,IF('Vessel List A'!AP87=12,12,IF('Vessel List A'!AP87=13,13,IF('Vessel List A'!AP87=14,14,IF('Vessel List A'!AP87=15,15,IF('Vessel List A'!AP87=16,16,0))))))))))))))))))</f>
        <v xml:space="preserve"> </v>
      </c>
      <c r="X88" s="154"/>
      <c r="Y88" s="158"/>
      <c r="Z88" s="390" t="str">
        <f t="shared" si="89"/>
        <v/>
      </c>
      <c r="AA88" s="158"/>
      <c r="AB88" s="137"/>
      <c r="AC88" s="388" t="str">
        <f t="shared" si="90"/>
        <v/>
      </c>
      <c r="AD88" s="157" t="str">
        <f>IF(VALUE(IF('Vessel List A'!BC87=1,1,IF('Vessel List A'!BC87=2,2,IF('Vessel List A'!BC87=3,3,IF('Vessel List A'!BC87=4,4,IF('Vessel List A'!BC87=5,5,IF('Vessel List A'!BC87=6,6,IF('Vessel List A'!BC87=7,7,IF('Vessel List A'!BC87=8,8,IF('Vessel List A'!BC87=9,9,IF('Vessel List A'!BC87=10,10,IF('Vessel List A'!BC87=11,11,IF('Vessel List A'!BC87=12,12,IF('Vessel List A'!BC87=13,13,IF('Vessel List A'!BC87=14,14,IF('Vessel List A'!BC87=15,15,IF('Vessel List A'!BC87=16,16,0)))))))))))))))))=0," ",VALUE(IF('Vessel List A'!BC87=1,1,IF('Vessel List A'!BC87=2,2,IF('Vessel List A'!BC87=3,3,IF('Vessel List A'!BC87=4,4,IF('Vessel List A'!BC87=5,5,IF('Vessel List A'!BC87=6,6,IF('Vessel List A'!BC87=7,7,IF('Vessel List A'!BC87=8,8,IF('Vessel List A'!BC87=9,9,IF('Vessel List A'!BC87=10,10,IF('Vessel List A'!BC87=11,11,IF('Vessel List A'!BC87=12,12,IF('Vessel List A'!BC87=13,13,IF('Vessel List A'!BC87=14,14,IF('Vessel List A'!BC87=15,15,IF('Vessel List A'!BC87=16,16,0))))))))))))))))))</f>
        <v xml:space="preserve"> </v>
      </c>
      <c r="AE88" s="154"/>
      <c r="AF88" s="158"/>
      <c r="AG88" s="390" t="str">
        <f t="shared" si="91"/>
        <v/>
      </c>
      <c r="AH88" s="158"/>
      <c r="AI88" s="137"/>
      <c r="AJ88" s="388" t="str">
        <f t="shared" si="92"/>
        <v/>
      </c>
      <c r="AK88" s="157" t="str">
        <f>IF(VALUE(IF('Vessel List A'!BP87=1,1,IF('Vessel List A'!BP87=2,2,IF('Vessel List A'!BP87=3,3,IF('Vessel List A'!BP87=4,4,IF('Vessel List A'!BP87=5,5,IF('Vessel List A'!BP87=6,6,IF('Vessel List A'!BP87=7,7,IF('Vessel List A'!BP87=8,8,IF('Vessel List A'!BP87=9,9,IF('Vessel List A'!BP87=10,10,IF('Vessel List A'!BP87=11,11,IF('Vessel List A'!BP87=12,12,IF('Vessel List A'!BP87=13,13,IF('Vessel List A'!BP87=14,14,IF('Vessel List A'!BP87=15,15,IF('Vessel List A'!BP87=16,16,0)))))))))))))))))=0," ",VALUE(IF('Vessel List A'!BP87=1,1,IF('Vessel List A'!BP87=2,2,IF('Vessel List A'!BP87=3,3,IF('Vessel List A'!BP87=4,4,IF('Vessel List A'!BP87=5,5,IF('Vessel List A'!BP87=6,6,IF('Vessel List A'!BP87=7,7,IF('Vessel List A'!BP87=8,8,IF('Vessel List A'!BP87=9,9,IF('Vessel List A'!BP87=10,10,IF('Vessel List A'!BP87=11,11,IF('Vessel List A'!BP87=12,12,IF('Vessel List A'!BP87=13,13,IF('Vessel List A'!BP87=14,14,IF('Vessel List A'!BP87=15,15,IF('Vessel List A'!BP87=16,16,0))))))))))))))))))</f>
        <v xml:space="preserve"> </v>
      </c>
      <c r="AL88" s="154"/>
      <c r="AM88" s="158"/>
      <c r="AN88" s="390" t="str">
        <f t="shared" si="93"/>
        <v/>
      </c>
      <c r="AO88" s="158"/>
      <c r="AP88" s="137"/>
      <c r="AQ88" s="388" t="str">
        <f t="shared" si="94"/>
        <v/>
      </c>
      <c r="AR88" s="157" t="str">
        <f>IF(VALUE(IF('Vessel List A'!CC87=1,1,IF('Vessel List A'!CC87=2,2,IF('Vessel List A'!CC87=3,3,IF('Vessel List A'!CC87=4,4,IF('Vessel List A'!CC87=5,5,IF('Vessel List A'!CC87=6,6,IF('Vessel List A'!CC87=7,7,IF('Vessel List A'!CC87=8,8,IF('Vessel List A'!CC87=9,9,IF('Vessel List A'!CC87=10,10,IF('Vessel List A'!CC87=11,11,IF('Vessel List A'!CC87=12,12,IF('Vessel List A'!CC87=13,13,IF('Vessel List A'!CC87=14,14,IF('Vessel List A'!CC87=15,15,IF('Vessel List A'!CC87=16,16,0)))))))))))))))))=0," ",VALUE(IF('Vessel List A'!CC87=1,1,IF('Vessel List A'!CC87=2,2,IF('Vessel List A'!CC87=3,3,IF('Vessel List A'!CC87=4,4,IF('Vessel List A'!CC87=5,5,IF('Vessel List A'!CC87=6,6,IF('Vessel List A'!CC87=7,7,IF('Vessel List A'!CC87=8,8,IF('Vessel List A'!CC87=9,9,IF('Vessel List A'!CC87=10,10,IF('Vessel List A'!CC87=11,11,IF('Vessel List A'!CC87=12,12,IF('Vessel List A'!CC87=13,13,IF('Vessel List A'!CC87=14,14,IF('Vessel List A'!CC87=15,15,IF('Vessel List A'!CC87=16,16,0))))))))))))))))))</f>
        <v xml:space="preserve"> </v>
      </c>
      <c r="AS88" s="154"/>
      <c r="AT88" s="158"/>
      <c r="AU88" s="390" t="str">
        <f t="shared" si="95"/>
        <v/>
      </c>
      <c r="AV88" s="158"/>
      <c r="AW88" s="137"/>
      <c r="AX88" s="388" t="str">
        <f t="shared" si="96"/>
        <v/>
      </c>
      <c r="AY88" s="157" t="str">
        <f>IF(VALUE(IF('Vessel List A'!CP87=1,1,IF('Vessel List A'!CP87=2,2,IF('Vessel List A'!CP87=3,3,IF('Vessel List A'!CP87=4,4,IF('Vessel List A'!CP87=5,5,IF('Vessel List A'!CP87=6,6,IF('Vessel List A'!CP87=7,7,IF('Vessel List A'!CP87=8,8,IF('Vessel List A'!CP87=9,9,IF('Vessel List A'!CP87=10,10,IF('Vessel List A'!CP87=11,11,IF('Vessel List A'!CP87=12,12,IF('Vessel List A'!CP87=13,13,IF('Vessel List A'!CP87=14,14,IF('Vessel List A'!CP87=15,15,IF('Vessel List A'!CP87=16,16,0)))))))))))))))))=0," ",VALUE(IF('Vessel List A'!CP87=1,1,IF('Vessel List A'!CP87=2,2,IF('Vessel List A'!CP87=3,3,IF('Vessel List A'!CP87=4,4,IF('Vessel List A'!CP87=5,5,IF('Vessel List A'!CP87=6,6,IF('Vessel List A'!CP87=7,7,IF('Vessel List A'!CP87=8,8,IF('Vessel List A'!CP87=9,9,IF('Vessel List A'!CP87=10,10,IF('Vessel List A'!CP87=11,11,IF('Vessel List A'!CP87=12,12,IF('Vessel List A'!CP87=13,13,IF('Vessel List A'!CP87=14,14,IF('Vessel List A'!CP87=15,15,IF('Vessel List A'!CP87=16,16,0))))))))))))))))))</f>
        <v xml:space="preserve"> </v>
      </c>
      <c r="AZ88" s="154"/>
      <c r="BA88" s="158"/>
      <c r="BB88" s="390" t="str">
        <f t="shared" si="97"/>
        <v/>
      </c>
      <c r="BC88" s="158"/>
      <c r="BD88" s="137"/>
      <c r="BE88" s="388" t="str">
        <f t="shared" si="98"/>
        <v/>
      </c>
      <c r="BF88" s="157" t="str">
        <f>IF(VALUE(IF('Vessel List A'!DC87=1,1,IF('Vessel List A'!DC87=2,2,IF('Vessel List A'!DC87=3,3,IF('Vessel List A'!DC87=4,4,IF('Vessel List A'!DC87=5,5,IF('Vessel List A'!DC87=6,6,IF('Vessel List A'!DC87=7,7,IF('Vessel List A'!DC87=8,8,IF('Vessel List A'!DC87=9,9,IF('Vessel List A'!DC87=10,10,IF('Vessel List A'!DC87=11,11,IF('Vessel List A'!DC87=12,12,IF('Vessel List A'!DC87=13,13,IF('Vessel List A'!DC87=14,14,IF('Vessel List A'!DC87=15,15,IF('Vessel List A'!DC87=16,16,0)))))))))))))))))=0," ",VALUE(IF('Vessel List A'!DC87=1,1,IF('Vessel List A'!DC87=2,2,IF('Vessel List A'!DC87=3,3,IF('Vessel List A'!DC87=4,4,IF('Vessel List A'!DC87=5,5,IF('Vessel List A'!DC87=6,6,IF('Vessel List A'!DC87=7,7,IF('Vessel List A'!DC87=8,8,IF('Vessel List A'!DC87=9,9,IF('Vessel List A'!DC87=10,10,IF('Vessel List A'!DC87=11,11,IF('Vessel List A'!DC87=12,12,IF('Vessel List A'!DC87=13,13,IF('Vessel List A'!DC87=14,14,IF('Vessel List A'!DC87=15,15,IF('Vessel List A'!DC87=16,16,0))))))))))))))))))</f>
        <v xml:space="preserve"> </v>
      </c>
      <c r="BG88" s="154"/>
      <c r="BH88" s="158"/>
      <c r="BI88" s="390" t="str">
        <f t="shared" si="99"/>
        <v/>
      </c>
      <c r="BJ88" s="158"/>
      <c r="BK88" s="137"/>
      <c r="BL88" s="388" t="str">
        <f t="shared" si="100"/>
        <v/>
      </c>
      <c r="BM88" s="157" t="str">
        <f>IF(VALUE(IF('Vessel List A'!DP87=1,1,IF('Vessel List A'!DP87=2,2,IF('Vessel List A'!DP87=3,3,IF('Vessel List A'!DP87=4,4,IF('Vessel List A'!DP87=5,5,IF('Vessel List A'!DP87=6,6,IF('Vessel List A'!DP87=7,7,IF('Vessel List A'!DP87=8,8,IF('Vessel List A'!DP87=9,9,IF('Vessel List A'!DP87=10,10,IF('Vessel List A'!DP87=11,11,IF('Vessel List A'!DP87=12,12,IF('Vessel List A'!DP87=13,13,IF('Vessel List A'!DP87=14,14,IF('Vessel List A'!DP87=15,15,IF('Vessel List A'!DP87=16,16,0)))))))))))))))))=0," ",VALUE(IF('Vessel List A'!DP87=1,1,IF('Vessel List A'!DP87=2,2,IF('Vessel List A'!DP87=3,3,IF('Vessel List A'!DP87=4,4,IF('Vessel List A'!DP87=5,5,IF('Vessel List A'!DP87=6,6,IF('Vessel List A'!DP87=7,7,IF('Vessel List A'!DP87=8,8,IF('Vessel List A'!DP87=9,9,IF('Vessel List A'!DP87=10,10,IF('Vessel List A'!DP87=11,11,IF('Vessel List A'!DP87=12,12,IF('Vessel List A'!DP87=13,13,IF('Vessel List A'!DP87=14,14,IF('Vessel List A'!DP87=15,15,IF('Vessel List A'!DP87=16,16,0))))))))))))))))))</f>
        <v xml:space="preserve"> </v>
      </c>
      <c r="BN88" s="154"/>
      <c r="BO88" s="158"/>
      <c r="BP88" s="390" t="str">
        <f t="shared" si="101"/>
        <v/>
      </c>
      <c r="BQ88" s="158"/>
      <c r="BR88" s="137"/>
      <c r="BS88" s="388" t="str">
        <f t="shared" si="102"/>
        <v/>
      </c>
      <c r="BT88" s="157" t="str">
        <f>IF(VALUE(IF('Vessel List A'!EC87=1,1,IF('Vessel List A'!EC87=2,2,IF('Vessel List A'!EC87=3,3,IF('Vessel List A'!EC87=4,4,IF('Vessel List A'!EC87=5,5,IF('Vessel List A'!EC87=6,6,IF('Vessel List A'!EC87=7,7,IF('Vessel List A'!EC87=8,8,IF('Vessel List A'!EC87=9,9,IF('Vessel List A'!EC87=10,10,IF('Vessel List A'!EC87=11,11,IF('Vessel List A'!EC87=12,12,IF('Vessel List A'!EC87=13,13,IF('Vessel List A'!EC87=14,14,IF('Vessel List A'!EC87=15,15,IF('Vessel List A'!EC87=16,16,0)))))))))))))))))=0," ",VALUE(IF('Vessel List A'!EC87=1,1,IF('Vessel List A'!EC87=2,2,IF('Vessel List A'!EC87=3,3,IF('Vessel List A'!EC87=4,4,IF('Vessel List A'!EC87=5,5,IF('Vessel List A'!EC87=6,6,IF('Vessel List A'!EC87=7,7,IF('Vessel List A'!EC87=8,8,IF('Vessel List A'!EC87=9,9,IF('Vessel List A'!EC87=10,10,IF('Vessel List A'!EC87=11,11,IF('Vessel List A'!EC87=12,12,IF('Vessel List A'!EC87=13,13,IF('Vessel List A'!EC87=14,14,IF('Vessel List A'!EC87=15,15,IF('Vessel List A'!EC87=16,16,0))))))))))))))))))</f>
        <v xml:space="preserve"> </v>
      </c>
      <c r="BU88" s="154"/>
      <c r="BV88" s="158"/>
      <c r="BW88" s="390" t="str">
        <f t="shared" si="103"/>
        <v/>
      </c>
      <c r="BX88" s="158"/>
      <c r="BY88" s="137"/>
      <c r="BZ88" s="388" t="str">
        <f t="shared" si="104"/>
        <v/>
      </c>
      <c r="CA88" s="157" t="str">
        <f>IF(VALUE(IF('Vessel List A'!EP87=1,1,IF('Vessel List A'!EP87=2,2,IF('Vessel List A'!EP87=3,3,IF('Vessel List A'!EP87=4,4,IF('Vessel List A'!EP87=5,5,IF('Vessel List A'!EP87=6,6,IF('Vessel List A'!EP87=7,7,IF('Vessel List A'!EP87=8,8,IF('Vessel List A'!EP87=9,9,IF('Vessel List A'!EP87=10,10,IF('Vessel List A'!EP87=11,11,IF('Vessel List A'!EP87=12,12,IF('Vessel List A'!EP87=13,13,IF('Vessel List A'!EP87=14,14,IF('Vessel List A'!EP87=15,15,IF('Vessel List A'!EP87=16,16,0)))))))))))))))))=0," ",VALUE(IF('Vessel List A'!EP87=1,1,IF('Vessel List A'!EP87=2,2,IF('Vessel List A'!EP87=3,3,IF('Vessel List A'!EP87=4,4,IF('Vessel List A'!EP87=5,5,IF('Vessel List A'!EP87=6,6,IF('Vessel List A'!EP87=7,7,IF('Vessel List A'!EP87=8,8,IF('Vessel List A'!EP87=9,9,IF('Vessel List A'!EP87=10,10,IF('Vessel List A'!EP87=11,11,IF('Vessel List A'!EP87=12,12,IF('Vessel List A'!EP87=13,13,IF('Vessel List A'!EP87=14,14,IF('Vessel List A'!EP87=15,15,IF('Vessel List A'!EP87=16,16,0))))))))))))))))))</f>
        <v xml:space="preserve"> </v>
      </c>
      <c r="CB88" s="154"/>
      <c r="CC88" s="158"/>
      <c r="CD88" s="390" t="str">
        <f t="shared" si="105"/>
        <v/>
      </c>
      <c r="CE88" s="158"/>
      <c r="CF88" s="137"/>
      <c r="CG88" s="388" t="str">
        <f t="shared" si="106"/>
        <v/>
      </c>
      <c r="CH88" s="157" t="str">
        <f>IF(VALUE(IF('Vessel List A'!FC87=1,1,IF('Vessel List A'!FC87=2,2,IF('Vessel List A'!FC87=3,3,IF('Vessel List A'!FC87=4,4,IF('Vessel List A'!FC87=5,5,IF('Vessel List A'!FC87=6,6,IF('Vessel List A'!FC87=7,7,IF('Vessel List A'!FC87=8,8,IF('Vessel List A'!FC87=9,9,IF('Vessel List A'!FC87=10,10,IF('Vessel List A'!FC87=11,11,IF('Vessel List A'!FC87=12,12,IF('Vessel List A'!FC87=13,13,IF('Vessel List A'!FC87=14,14,IF('Vessel List A'!FC87=15,15,IF('Vessel List A'!FC87=16,16,0)))))))))))))))))=0," ",VALUE(IF('Vessel List A'!FC87=1,1,IF('Vessel List A'!FC87=2,2,IF('Vessel List A'!FC87=3,3,IF('Vessel List A'!FC87=4,4,IF('Vessel List A'!FC87=5,5,IF('Vessel List A'!FC87=6,6,IF('Vessel List A'!FC87=7,7,IF('Vessel List A'!FC87=8,8,IF('Vessel List A'!FC87=9,9,IF('Vessel List A'!FC87=10,10,IF('Vessel List A'!FC87=11,11,IF('Vessel List A'!FC87=12,12,IF('Vessel List A'!FC87=13,13,IF('Vessel List A'!FC87=14,14,IF('Vessel List A'!FC87=15,15,IF('Vessel List A'!FC87=16,16,0))))))))))))))))))</f>
        <v xml:space="preserve"> </v>
      </c>
      <c r="CI88" s="154"/>
      <c r="CJ88" s="158"/>
      <c r="CK88" s="390" t="str">
        <f t="shared" si="107"/>
        <v/>
      </c>
      <c r="CL88" s="158"/>
      <c r="CM88" s="137"/>
      <c r="CN88" s="388" t="str">
        <f t="shared" si="108"/>
        <v/>
      </c>
      <c r="CO88" s="157" t="str">
        <f>IF(VALUE(IF('Vessel List A'!FP87=1,1,IF('Vessel List A'!FP87=2,2,IF('Vessel List A'!FP87=3,3,IF('Vessel List A'!FP87=4,4,IF('Vessel List A'!FP87=5,5,IF('Vessel List A'!FP87=6,6,IF('Vessel List A'!FP87=7,7,IF('Vessel List A'!FP87=8,8,IF('Vessel List A'!FP87=9,9,IF('Vessel List A'!FP87=10,10,IF('Vessel List A'!FP87=11,11,IF('Vessel List A'!FP87=12,12,IF('Vessel List A'!FP87=13,13,IF('Vessel List A'!FP87=14,14,IF('Vessel List A'!FP87=15,15,IF('Vessel List A'!FP87=16,16,0)))))))))))))))))=0," ",VALUE(IF('Vessel List A'!FP87=1,1,IF('Vessel List A'!FP87=2,2,IF('Vessel List A'!FP87=3,3,IF('Vessel List A'!FP87=4,4,IF('Vessel List A'!FP87=5,5,IF('Vessel List A'!FP87=6,6,IF('Vessel List A'!FP87=7,7,IF('Vessel List A'!FP87=8,8,IF('Vessel List A'!FP87=9,9,IF('Vessel List A'!FP87=10,10,IF('Vessel List A'!FP87=11,11,IF('Vessel List A'!FP87=12,12,IF('Vessel List A'!FP87=13,13,IF('Vessel List A'!FP87=14,14,IF('Vessel List A'!FP87=15,15,IF('Vessel List A'!FP87=16,16,0))))))))))))))))))</f>
        <v xml:space="preserve"> </v>
      </c>
      <c r="CP88" s="154"/>
      <c r="CQ88" s="158"/>
      <c r="CR88" s="390" t="str">
        <f t="shared" si="109"/>
        <v/>
      </c>
      <c r="CS88" s="158"/>
      <c r="CT88" s="137"/>
      <c r="CU88" s="388" t="str">
        <f t="shared" si="110"/>
        <v/>
      </c>
      <c r="CV88" s="157" t="str">
        <f>IF(VALUE(IF('Vessel List A'!GC87=1,1,IF('Vessel List A'!GC87=2,2,IF('Vessel List A'!GC87=3,3,IF('Vessel List A'!GC87=4,4,IF('Vessel List A'!GC87=5,5,IF('Vessel List A'!GC87=6,6,IF('Vessel List A'!GC87=7,7,IF('Vessel List A'!GC87=8,8,IF('Vessel List A'!GC87=9,9,IF('Vessel List A'!GC87=10,10,IF('Vessel List A'!GC87=11,11,IF('Vessel List A'!GC87=12,12,IF('Vessel List A'!GC87=13,13,IF('Vessel List A'!GC87=14,14,IF('Vessel List A'!GC87=15,15,IF('Vessel List A'!GC87=16,16,0)))))))))))))))))=0," ",VALUE(IF('Vessel List A'!GC87=1,1,IF('Vessel List A'!GC87=2,2,IF('Vessel List A'!GC87=3,3,IF('Vessel List A'!GC87=4,4,IF('Vessel List A'!GC87=5,5,IF('Vessel List A'!GC87=6,6,IF('Vessel List A'!GC87=7,7,IF('Vessel List A'!GC87=8,8,IF('Vessel List A'!GC87=9,9,IF('Vessel List A'!GC87=10,10,IF('Vessel List A'!GC87=11,11,IF('Vessel List A'!GC87=12,12,IF('Vessel List A'!GC87=13,13,IF('Vessel List A'!GC87=14,14,IF('Vessel List A'!GC87=15,15,IF('Vessel List A'!GC87=16,16,0))))))))))))))))))</f>
        <v xml:space="preserve"> </v>
      </c>
      <c r="CW88" s="154"/>
      <c r="CX88" s="158"/>
      <c r="CY88" s="390" t="str">
        <f t="shared" si="111"/>
        <v/>
      </c>
      <c r="CZ88" s="158"/>
      <c r="DA88" s="137"/>
      <c r="DB88" s="388" t="str">
        <f t="shared" si="112"/>
        <v/>
      </c>
      <c r="DC88" s="157" t="str">
        <f>IF(VALUE(IF('Vessel List A'!GP87=1,1,IF('Vessel List A'!GP87=2,2,IF('Vessel List A'!GP87=3,3,IF('Vessel List A'!GP87=4,4,IF('Vessel List A'!GP87=5,5,IF('Vessel List A'!GP87=6,6,IF('Vessel List A'!GP87=7,7,IF('Vessel List A'!GP87=8,8,IF('Vessel List A'!GP87=9,9,IF('Vessel List A'!GP87=10,10,IF('Vessel List A'!GP87=11,11,IF('Vessel List A'!GP87=12,12,IF('Vessel List A'!GP87=13,13,IF('Vessel List A'!GP87=14,14,IF('Vessel List A'!GP87=15,15,IF('Vessel List A'!GP87=16,16,0)))))))))))))))))=0," ",VALUE(IF('Vessel List A'!GP87=1,1,IF('Vessel List A'!GP87=2,2,IF('Vessel List A'!GP87=3,3,IF('Vessel List A'!GP87=4,4,IF('Vessel List A'!GP87=5,5,IF('Vessel List A'!GP87=6,6,IF('Vessel List A'!GP87=7,7,IF('Vessel List A'!GP87=8,8,IF('Vessel List A'!GP87=9,9,IF('Vessel List A'!GP87=10,10,IF('Vessel List A'!GP87=11,11,IF('Vessel List A'!GP87=12,12,IF('Vessel List A'!GP87=13,13,IF('Vessel List A'!GP87=14,14,IF('Vessel List A'!GP87=15,15,IF('Vessel List A'!GP87=16,16,0))))))))))))))))))</f>
        <v xml:space="preserve"> </v>
      </c>
      <c r="DD88" s="154"/>
      <c r="DE88" s="158"/>
      <c r="DF88" s="390" t="str">
        <f t="shared" si="113"/>
        <v/>
      </c>
      <c r="DG88" s="158"/>
      <c r="DH88" s="137"/>
      <c r="DI88" s="388" t="str">
        <f t="shared" si="114"/>
        <v/>
      </c>
      <c r="DJ88" s="157" t="str">
        <f>IF(VALUE(IF('Vessel List A'!HC87=1,1,IF('Vessel List A'!HC87=2,2,IF('Vessel List A'!HC87=3,3,IF('Vessel List A'!HC87=4,4,IF('Vessel List A'!HC87=5,5,IF('Vessel List A'!HC87=6,6,IF('Vessel List A'!HC87=7,7,IF('Vessel List A'!HC87=8,8,IF('Vessel List A'!HC87=9,9,IF('Vessel List A'!HC87=10,10,IF('Vessel List A'!HC87=11,11,IF('Vessel List A'!HC87=12,12,IF('Vessel List A'!HC87=13,13,IF('Vessel List A'!HC87=14,14,IF('Vessel List A'!HC87=15,15,IF('Vessel List A'!HC87=16,16,0)))))))))))))))))=0," ",VALUE(IF('Vessel List A'!HC87=1,1,IF('Vessel List A'!HC87=2,2,IF('Vessel List A'!HC87=3,3,IF('Vessel List A'!HC87=4,4,IF('Vessel List A'!HC87=5,5,IF('Vessel List A'!HC87=6,6,IF('Vessel List A'!HC87=7,7,IF('Vessel List A'!HC87=8,8,IF('Vessel List A'!HC87=9,9,IF('Vessel List A'!HC87=10,10,IF('Vessel List A'!HC87=11,11,IF('Vessel List A'!HC87=12,12,IF('Vessel List A'!HC87=13,13,IF('Vessel List A'!HC87=14,14,IF('Vessel List A'!HC87=15,15,IF('Vessel List A'!HC87=16,16,0))))))))))))))))))</f>
        <v xml:space="preserve"> </v>
      </c>
      <c r="DK88" s="154"/>
      <c r="DL88" s="158"/>
      <c r="DM88" s="390" t="str">
        <f t="shared" si="115"/>
        <v/>
      </c>
      <c r="DN88" s="158"/>
      <c r="DO88" s="137"/>
      <c r="DP88" s="388" t="str">
        <f t="shared" si="116"/>
        <v/>
      </c>
      <c r="DQ88" s="157" t="str">
        <f>IF(VALUE(IF('Vessel List A'!HP87=1,1,IF('Vessel List A'!HP87=2,2,IF('Vessel List A'!HP87=3,3,IF('Vessel List A'!HP87=4,4,IF('Vessel List A'!HP87=5,5,IF('Vessel List A'!HP87=6,6,IF('Vessel List A'!HP87=7,7,IF('Vessel List A'!HP87=8,8,IF('Vessel List A'!HP87=9,9,IF('Vessel List A'!HP87=10,10,IF('Vessel List A'!HP87=11,11,IF('Vessel List A'!HP87=12,12,IF('Vessel List A'!HP87=13,13,IF('Vessel List A'!HP87=14,14,IF('Vessel List A'!HP87=15,15,IF('Vessel List A'!HP87=16,16,0)))))))))))))))))=0," ",VALUE(IF('Vessel List A'!HP87=1,1,IF('Vessel List A'!HP87=2,2,IF('Vessel List A'!HP87=3,3,IF('Vessel List A'!HP87=4,4,IF('Vessel List A'!HP87=5,5,IF('Vessel List A'!HP87=6,6,IF('Vessel List A'!HP87=7,7,IF('Vessel List A'!HP87=8,8,IF('Vessel List A'!HP87=9,9,IF('Vessel List A'!HP87=10,10,IF('Vessel List A'!HP87=11,11,IF('Vessel List A'!HP87=12,12,IF('Vessel List A'!HP87=13,13,IF('Vessel List A'!HP87=14,14,IF('Vessel List A'!HP87=15,15,IF('Vessel List A'!HP87=16,16,0))))))))))))))))))</f>
        <v xml:space="preserve"> </v>
      </c>
      <c r="DR88" s="154"/>
      <c r="DS88" s="158"/>
      <c r="DT88" s="390" t="str">
        <f t="shared" si="117"/>
        <v/>
      </c>
      <c r="DU88" s="158"/>
      <c r="DV88" s="137"/>
      <c r="DW88" s="388" t="str">
        <f t="shared" si="118"/>
        <v/>
      </c>
      <c r="DX88" s="157" t="str">
        <f>IF(VALUE(IF('Vessel List A'!IC87=1,1,IF('Vessel List A'!IC87=2,2,IF('Vessel List A'!IC87=3,3,IF('Vessel List A'!IC87=4,4,IF('Vessel List A'!IC87=5,5,IF('Vessel List A'!IC87=6,6,IF('Vessel List A'!IC87=7,7,IF('Vessel List A'!IC87=8,8,IF('Vessel List A'!IC87=9,9,IF('Vessel List A'!IC87=10,10,IF('Vessel List A'!IC87=11,11,IF('Vessel List A'!IC87=12,12,IF('Vessel List A'!IC87=13,13,IF('Vessel List A'!IC87=14,14,IF('Vessel List A'!IC87=15,15,IF('Vessel List A'!IC87=16,16,0)))))))))))))))))=0," ",VALUE(IF('Vessel List A'!IC87=1,1,IF('Vessel List A'!IC87=2,2,IF('Vessel List A'!IC87=3,3,IF('Vessel List A'!IC87=4,4,IF('Vessel List A'!IC87=5,5,IF('Vessel List A'!IC87=6,6,IF('Vessel List A'!IC87=7,7,IF('Vessel List A'!IC87=8,8,IF('Vessel List A'!IC87=9,9,IF('Vessel List A'!IC87=10,10,IF('Vessel List A'!IC87=11,11,IF('Vessel List A'!IC87=12,12,IF('Vessel List A'!IC87=13,13,IF('Vessel List A'!IC87=14,14,IF('Vessel List A'!IC87=15,15,IF('Vessel List A'!IC87=16,16,0))))))))))))))))))</f>
        <v xml:space="preserve"> </v>
      </c>
      <c r="DY88" s="154"/>
      <c r="DZ88" s="158"/>
      <c r="EA88" s="390" t="str">
        <f t="shared" si="119"/>
        <v/>
      </c>
      <c r="EB88" s="158"/>
      <c r="EC88" s="137"/>
      <c r="ED88" s="388" t="str">
        <f t="shared" si="120"/>
        <v/>
      </c>
      <c r="EE88" s="157" t="str">
        <f>IF(VALUE(IF('Vessel List A'!IP87=1,1,IF('Vessel List A'!IP87=2,2,IF('Vessel List A'!IP87=3,3,IF('Vessel List A'!IP87=4,4,IF('Vessel List A'!IP87=5,5,IF('Vessel List A'!IP87=6,6,IF('Vessel List A'!IP87=7,7,IF('Vessel List A'!IP87=8,8,IF('Vessel List A'!IP87=9,9,IF('Vessel List A'!IP87=10,10,IF('Vessel List A'!IP87=11,11,IF('Vessel List A'!IP87=12,12,IF('Vessel List A'!IP87=13,13,IF('Vessel List A'!IP87=14,14,IF('Vessel List A'!IP87=15,15,IF('Vessel List A'!IP87=16,16,0)))))))))))))))))=0," ",VALUE(IF('Vessel List A'!IP87=1,1,IF('Vessel List A'!IP87=2,2,IF('Vessel List A'!IP87=3,3,IF('Vessel List A'!IP87=4,4,IF('Vessel List A'!IP87=5,5,IF('Vessel List A'!IP87=6,6,IF('Vessel List A'!IP87=7,7,IF('Vessel List A'!IP87=8,8,IF('Vessel List A'!IP87=9,9,IF('Vessel List A'!IP87=10,10,IF('Vessel List A'!IP87=11,11,IF('Vessel List A'!IP87=12,12,IF('Vessel List A'!IP87=13,13,IF('Vessel List A'!IP87=14,14,IF('Vessel List A'!IP87=15,15,IF('Vessel List A'!IP87=16,16,0))))))))))))))))))</f>
        <v xml:space="preserve"> </v>
      </c>
      <c r="EF88" s="154"/>
      <c r="EG88" s="158"/>
      <c r="EH88" s="390" t="str">
        <f t="shared" si="121"/>
        <v/>
      </c>
      <c r="EI88" s="158"/>
      <c r="EJ88" s="137"/>
      <c r="EK88" s="397" t="str">
        <f t="shared" si="122"/>
        <v/>
      </c>
      <c r="EL88" s="144"/>
      <c r="EM88" s="157" t="str">
        <f>IF(VALUE(IF('Vessel List B'!C87=1,1,IF('Vessel List B'!C87=2,2,IF('Vessel List B'!C87=3,3,IF('Vessel List B'!C87=4,4,IF('Vessel List B'!C87=5,5,IF('Vessel List B'!C87=6,6,IF('Vessel List B'!C87=7,7,IF('Vessel List B'!C87=8,8,IF('Vessel List B'!C87=9,9,IF('Vessel List B'!C87=10,10,IF('Vessel List B'!C87=11,11,IF('Vessel List B'!C87=12,12,IF('Vessel List B'!C87=13,13,IF('Vessel List B'!C87=14,14,IF('Vessel List B'!C87=15,15,IF('Vessel List B'!C87=16,16,0)))))))))))))))))=0," ",VALUE(IF('Vessel List B'!C87=1,1,IF('Vessel List B'!C87=2,2,IF('Vessel List B'!C87=3,3,IF('Vessel List B'!C87=4,4,IF('Vessel List B'!C87=5,5,IF('Vessel List B'!C87=6,6,IF('Vessel List B'!C87=7,7,IF('Vessel List B'!C87=8,8,IF('Vessel List B'!C87=9,9,IF('Vessel List B'!C87=10,10,IF('Vessel List B'!C87=11,11,IF('Vessel List B'!C87=12,12,IF('Vessel List B'!C87=13,13,IF('Vessel List B'!C87=14,14,IF('Vessel List B'!C87=15,15,IF('Vessel List B'!C87=16,16,0))))))))))))))))))</f>
        <v xml:space="preserve"> </v>
      </c>
      <c r="EN88" s="154"/>
      <c r="EO88" s="158"/>
      <c r="EP88" s="390" t="str">
        <f t="shared" si="123"/>
        <v/>
      </c>
      <c r="EQ88" s="158"/>
      <c r="ER88" s="137"/>
      <c r="ES88" s="388" t="str">
        <f t="shared" si="124"/>
        <v/>
      </c>
      <c r="ET88" s="157" t="str">
        <f>IF(VALUE(IF('Vessel List B'!P87=1,1,IF('Vessel List B'!P87=2,2,IF('Vessel List B'!P87=3,3,IF('Vessel List B'!P87=4,4,IF('Vessel List B'!P87=5,5,IF('Vessel List B'!P87=6,6,IF('Vessel List B'!P87=7,7,IF('Vessel List B'!P87=8,8,IF('Vessel List B'!P87=9,9,IF('Vessel List B'!P87=10,10,IF('Vessel List B'!P87=11,11,IF('Vessel List B'!P87=12,12,IF('Vessel List B'!P87=13,13,IF('Vessel List B'!P87=14,14,IF('Vessel List B'!P87=15,15,IF('Vessel List B'!P87=16,16,0)))))))))))))))))=0," ",VALUE(IF('Vessel List B'!P87=1,1,IF('Vessel List B'!P87=2,2,IF('Vessel List B'!P87=3,3,IF('Vessel List B'!P87=4,4,IF('Vessel List B'!P87=5,5,IF('Vessel List B'!P87=6,6,IF('Vessel List B'!P87=7,7,IF('Vessel List B'!P87=8,8,IF('Vessel List B'!P87=9,9,IF('Vessel List B'!P87=10,10,IF('Vessel List B'!P87=11,11,IF('Vessel List B'!P87=12,12,IF('Vessel List B'!P87=13,13,IF('Vessel List B'!P87=14,14,IF('Vessel List B'!P87=15,15,IF('Vessel List B'!P87=16,16,0))))))))))))))))))</f>
        <v xml:space="preserve"> </v>
      </c>
      <c r="EU88" s="154"/>
      <c r="EV88" s="158"/>
      <c r="EW88" s="390" t="str">
        <f t="shared" si="125"/>
        <v/>
      </c>
      <c r="EX88" s="158"/>
      <c r="EY88" s="137"/>
      <c r="EZ88" s="388" t="str">
        <f t="shared" si="126"/>
        <v/>
      </c>
      <c r="FA88" s="157" t="str">
        <f>IF(VALUE(IF('Vessel List B'!AC87=1,1,IF('Vessel List B'!AC87=2,2,IF('Vessel List B'!AC87=3,3,IF('Vessel List B'!AC87=4,4,IF('Vessel List B'!AC87=5,5,IF('Vessel List B'!AC87=6,6,IF('Vessel List B'!AC87=7,7,IF('Vessel List B'!AC87=8,8,IF('Vessel List B'!AC87=9,9,IF('Vessel List B'!AC87=10,10,IF('Vessel List B'!AC87=11,11,IF('Vessel List B'!AC87=12,12,IF('Vessel List B'!AC87=13,13,IF('Vessel List B'!AC87=14,14,IF('Vessel List B'!AC87=15,15,IF('Vessel List B'!AC87=16,16,0)))))))))))))))))=0," ",VALUE(IF('Vessel List B'!AC87=1,1,IF('Vessel List B'!AC87=2,2,IF('Vessel List B'!AC87=3,3,IF('Vessel List B'!AC87=4,4,IF('Vessel List B'!AC87=5,5,IF('Vessel List B'!AC87=6,6,IF('Vessel List B'!AC87=7,7,IF('Vessel List B'!AC87=8,8,IF('Vessel List B'!AC87=9,9,IF('Vessel List B'!AC87=10,10,IF('Vessel List B'!AC87=11,11,IF('Vessel List B'!AC87=12,12,IF('Vessel List B'!AC87=13,13,IF('Vessel List B'!AC87=14,14,IF('Vessel List B'!AC87=15,15,IF('Vessel List B'!AC87=16,16,0))))))))))))))))))</f>
        <v xml:space="preserve"> </v>
      </c>
      <c r="FB88" s="154"/>
      <c r="FC88" s="158"/>
      <c r="FD88" s="390" t="str">
        <f t="shared" si="127"/>
        <v/>
      </c>
      <c r="FE88" s="158"/>
      <c r="FF88" s="137"/>
      <c r="FG88" s="388" t="str">
        <f t="shared" si="128"/>
        <v/>
      </c>
      <c r="FH88" s="157" t="str">
        <f>IF(VALUE(IF('Vessel List B'!AP87=1,1,IF('Vessel List B'!AP87=2,2,IF('Vessel List B'!AP87=3,3,IF('Vessel List B'!AP87=4,4,IF('Vessel List B'!AP87=5,5,IF('Vessel List B'!AP87=6,6,IF('Vessel List B'!AP87=7,7,IF('Vessel List B'!AP87=8,8,IF('Vessel List B'!AP87=9,9,IF('Vessel List B'!AP87=10,10,IF('Vessel List B'!AP87=11,11,IF('Vessel List B'!AP87=12,12,IF('Vessel List B'!AP87=13,13,IF('Vessel List B'!AP87=14,14,IF('Vessel List B'!AP87=15,15,IF('Vessel List B'!AP87=16,16,0)))))))))))))))))=0," ",VALUE(IF('Vessel List B'!AP87=1,1,IF('Vessel List B'!AP87=2,2,IF('Vessel List B'!AP87=3,3,IF('Vessel List B'!AP87=4,4,IF('Vessel List B'!AP87=5,5,IF('Vessel List B'!AP87=6,6,IF('Vessel List B'!AP87=7,7,IF('Vessel List B'!AP87=8,8,IF('Vessel List B'!AP87=9,9,IF('Vessel List B'!AP87=10,10,IF('Vessel List B'!AP87=11,11,IF('Vessel List B'!AP87=12,12,IF('Vessel List B'!AP87=13,13,IF('Vessel List B'!AP87=14,14,IF('Vessel List B'!AP87=15,15,IF('Vessel List B'!AP87=16,16,0))))))))))))))))))</f>
        <v xml:space="preserve"> </v>
      </c>
      <c r="FI88" s="154"/>
      <c r="FJ88" s="158"/>
      <c r="FK88" s="390" t="str">
        <f t="shared" si="129"/>
        <v/>
      </c>
      <c r="FL88" s="158"/>
      <c r="FM88" s="137"/>
      <c r="FN88" s="388" t="str">
        <f t="shared" si="130"/>
        <v/>
      </c>
      <c r="FO88" s="157" t="str">
        <f>IF(VALUE(IF('Vessel List B'!BC87=1,1,IF('Vessel List B'!BC87=2,2,IF('Vessel List B'!BC87=3,3,IF('Vessel List B'!BC87=4,4,IF('Vessel List B'!BC87=5,5,IF('Vessel List B'!BC87=6,6,IF('Vessel List B'!BC87=7,7,IF('Vessel List B'!BC87=8,8,IF('Vessel List B'!BC87=9,9,IF('Vessel List B'!BC87=10,10,IF('Vessel List B'!BC87=11,11,IF('Vessel List B'!BC87=12,12,IF('Vessel List B'!BC87=13,13,IF('Vessel List B'!BC87=14,14,IF('Vessel List B'!BC87=15,15,IF('Vessel List B'!BC87=16,16,0)))))))))))))))))=0," ",VALUE(IF('Vessel List B'!BC87=1,1,IF('Vessel List B'!BC87=2,2,IF('Vessel List B'!BC87=3,3,IF('Vessel List B'!BC87=4,4,IF('Vessel List B'!BC87=5,5,IF('Vessel List B'!BC87=6,6,IF('Vessel List B'!BC87=7,7,IF('Vessel List B'!BC87=8,8,IF('Vessel List B'!BC87=9,9,IF('Vessel List B'!BC87=10,10,IF('Vessel List B'!BC87=11,11,IF('Vessel List B'!BC87=12,12,IF('Vessel List B'!BC87=13,13,IF('Vessel List B'!BC87=14,14,IF('Vessel List B'!BC87=15,15,IF('Vessel List B'!BC87=16,16,0))))))))))))))))))</f>
        <v xml:space="preserve"> </v>
      </c>
      <c r="FP88" s="154"/>
      <c r="FQ88" s="158"/>
      <c r="FR88" s="390" t="str">
        <f t="shared" si="131"/>
        <v/>
      </c>
      <c r="FS88" s="158"/>
      <c r="FT88" s="137"/>
      <c r="FU88" s="388" t="str">
        <f t="shared" si="132"/>
        <v/>
      </c>
      <c r="FV88" s="157" t="str">
        <f>IF(VALUE(IF('Vessel List B'!BP87=1,1,IF('Vessel List B'!BP87=2,2,IF('Vessel List B'!BP87=3,3,IF('Vessel List B'!BP87=4,4,IF('Vessel List B'!BP87=5,5,IF('Vessel List B'!BP87=6,6,IF('Vessel List B'!BP87=7,7,IF('Vessel List B'!BP87=8,8,IF('Vessel List B'!BP87=9,9,IF('Vessel List B'!BP87=10,10,IF('Vessel List B'!BP87=11,11,IF('Vessel List B'!BP87=12,12,IF('Vessel List B'!BP87=13,13,IF('Vessel List B'!BP87=14,14,IF('Vessel List B'!BP87=15,15,IF('Vessel List B'!BP87=16,16,0)))))))))))))))))=0," ",VALUE(IF('Vessel List B'!BP87=1,1,IF('Vessel List B'!BP87=2,2,IF('Vessel List B'!BP87=3,3,IF('Vessel List B'!BP87=4,4,IF('Vessel List B'!BP87=5,5,IF('Vessel List B'!BP87=6,6,IF('Vessel List B'!BP87=7,7,IF('Vessel List B'!BP87=8,8,IF('Vessel List B'!BP87=9,9,IF('Vessel List B'!BP87=10,10,IF('Vessel List B'!BP87=11,11,IF('Vessel List B'!BP87=12,12,IF('Vessel List B'!BP87=13,13,IF('Vessel List B'!BP87=14,14,IF('Vessel List B'!BP87=15,15,IF('Vessel List B'!BP87=16,16,0))))))))))))))))))</f>
        <v xml:space="preserve"> </v>
      </c>
      <c r="FW88" s="154"/>
      <c r="FX88" s="158"/>
      <c r="FY88" s="390" t="str">
        <f t="shared" si="133"/>
        <v/>
      </c>
      <c r="FZ88" s="158"/>
      <c r="GA88" s="137"/>
      <c r="GB88" s="388" t="str">
        <f t="shared" si="134"/>
        <v/>
      </c>
      <c r="GC88" s="157" t="str">
        <f>IF(VALUE(IF('Vessel List B'!CC87=1,1,IF('Vessel List B'!CC87=2,2,IF('Vessel List B'!CC87=3,3,IF('Vessel List B'!CC87=4,4,IF('Vessel List B'!CC87=5,5,IF('Vessel List B'!CC87=6,6,IF('Vessel List B'!CC87=7,7,IF('Vessel List B'!CC87=8,8,IF('Vessel List B'!CC87=9,9,IF('Vessel List B'!CC87=10,10,IF('Vessel List B'!CC87=11,11,IF('Vessel List B'!CC87=12,12,IF('Vessel List B'!CC87=13,13,IF('Vessel List B'!CC87=14,14,IF('Vessel List B'!CC87=15,15,IF('Vessel List B'!CC87=16,16,0)))))))))))))))))=0," ",VALUE(IF('Vessel List B'!CC87=1,1,IF('Vessel List B'!CC87=2,2,IF('Vessel List B'!CC87=3,3,IF('Vessel List B'!CC87=4,4,IF('Vessel List B'!CC87=5,5,IF('Vessel List B'!CC87=6,6,IF('Vessel List B'!CC87=7,7,IF('Vessel List B'!CC87=8,8,IF('Vessel List B'!CC87=9,9,IF('Vessel List B'!CC87=10,10,IF('Vessel List B'!CC87=11,11,IF('Vessel List B'!CC87=12,12,IF('Vessel List B'!CC87=13,13,IF('Vessel List B'!CC87=14,14,IF('Vessel List B'!CC87=15,15,IF('Vessel List B'!CC87=16,16,0))))))))))))))))))</f>
        <v xml:space="preserve"> </v>
      </c>
      <c r="GD88" s="154"/>
      <c r="GE88" s="158"/>
      <c r="GF88" s="390" t="str">
        <f t="shared" si="135"/>
        <v/>
      </c>
      <c r="GG88" s="158"/>
      <c r="GH88" s="137"/>
      <c r="GI88" s="388" t="str">
        <f t="shared" si="136"/>
        <v/>
      </c>
      <c r="GJ88" s="157" t="str">
        <f>IF(VALUE(IF('Vessel List B'!CP87=1,1,IF('Vessel List B'!CP87=2,2,IF('Vessel List B'!CP87=3,3,IF('Vessel List B'!CP87=4,4,IF('Vessel List B'!CP87=5,5,IF('Vessel List B'!CP87=6,6,IF('Vessel List B'!CP87=7,7,IF('Vessel List B'!CP87=8,8,IF('Vessel List B'!CP87=9,9,IF('Vessel List B'!CP87=10,10,IF('Vessel List B'!CP87=11,11,IF('Vessel List B'!CP87=12,12,IF('Vessel List B'!CP87=13,13,IF('Vessel List B'!CP87=14,14,IF('Vessel List B'!CP87=15,15,IF('Vessel List B'!CP87=16,16,0)))))))))))))))))=0," ",VALUE(IF('Vessel List B'!CP87=1,1,IF('Vessel List B'!CP87=2,2,IF('Vessel List B'!CP87=3,3,IF('Vessel List B'!CP87=4,4,IF('Vessel List B'!CP87=5,5,IF('Vessel List B'!CP87=6,6,IF('Vessel List B'!CP87=7,7,IF('Vessel List B'!CP87=8,8,IF('Vessel List B'!CP87=9,9,IF('Vessel List B'!CP87=10,10,IF('Vessel List B'!CP87=11,11,IF('Vessel List B'!CP87=12,12,IF('Vessel List B'!CP87=13,13,IF('Vessel List B'!CP87=14,14,IF('Vessel List B'!CP87=15,15,IF('Vessel List B'!CP87=16,16,0))))))))))))))))))</f>
        <v xml:space="preserve"> </v>
      </c>
      <c r="GK88" s="154"/>
      <c r="GL88" s="158"/>
      <c r="GM88" s="390" t="str">
        <f t="shared" si="137"/>
        <v/>
      </c>
      <c r="GN88" s="158"/>
      <c r="GO88" s="137"/>
      <c r="GP88" s="388" t="str">
        <f t="shared" si="138"/>
        <v/>
      </c>
      <c r="GQ88" s="157" t="str">
        <f>IF(VALUE(IF('Vessel List B'!DC87=1,1,IF('Vessel List B'!DC87=2,2,IF('Vessel List B'!DC87=3,3,IF('Vessel List B'!DC87=4,4,IF('Vessel List B'!DC87=5,5,IF('Vessel List B'!DC87=6,6,IF('Vessel List B'!DC87=7,7,IF('Vessel List B'!DC87=8,8,IF('Vessel List B'!DC87=9,9,IF('Vessel List B'!DC87=10,10,IF('Vessel List B'!DC87=11,11,IF('Vessel List B'!DC87=12,12,IF('Vessel List B'!DC87=13,13,IF('Vessel List B'!DC87=14,14,IF('Vessel List B'!DC87=15,15,IF('Vessel List B'!DC87=16,16,0)))))))))))))))))=0," ",VALUE(IF('Vessel List B'!DC87=1,1,IF('Vessel List B'!DC87=2,2,IF('Vessel List B'!DC87=3,3,IF('Vessel List B'!DC87=4,4,IF('Vessel List B'!DC87=5,5,IF('Vessel List B'!DC87=6,6,IF('Vessel List B'!DC87=7,7,IF('Vessel List B'!DC87=8,8,IF('Vessel List B'!DC87=9,9,IF('Vessel List B'!DC87=10,10,IF('Vessel List B'!DC87=11,11,IF('Vessel List B'!DC87=12,12,IF('Vessel List B'!DC87=13,13,IF('Vessel List B'!DC87=14,14,IF('Vessel List B'!DC87=15,15,IF('Vessel List B'!DC87=16,16,0))))))))))))))))))</f>
        <v xml:space="preserve"> </v>
      </c>
      <c r="GR88" s="154"/>
      <c r="GS88" s="158"/>
      <c r="GT88" s="390" t="str">
        <f t="shared" si="139"/>
        <v/>
      </c>
      <c r="GU88" s="158"/>
      <c r="GV88" s="137"/>
      <c r="GW88" s="388" t="str">
        <f t="shared" si="140"/>
        <v/>
      </c>
      <c r="GX88" s="157" t="str">
        <f>IF(VALUE(IF('Vessel List B'!DP87=1,1,IF('Vessel List B'!DP87=2,2,IF('Vessel List B'!DP87=3,3,IF('Vessel List B'!DP87=4,4,IF('Vessel List B'!DP87=5,5,IF('Vessel List B'!DP87=6,6,IF('Vessel List B'!DP87=7,7,IF('Vessel List B'!DP87=8,8,IF('Vessel List B'!DP87=9,9,IF('Vessel List B'!DP87=10,10,IF('Vessel List B'!DP87=11,11,IF('Vessel List B'!DP87=12,12,IF('Vessel List B'!DP87=13,13,IF('Vessel List B'!DP87=14,14,IF('Vessel List B'!DP87=15,15,IF('Vessel List B'!DP87=16,16,0)))))))))))))))))=0," ",VALUE(IF('Vessel List B'!DP87=1,1,IF('Vessel List B'!DP87=2,2,IF('Vessel List B'!DP87=3,3,IF('Vessel List B'!DP87=4,4,IF('Vessel List B'!DP87=5,5,IF('Vessel List B'!DP87=6,6,IF('Vessel List B'!DP87=7,7,IF('Vessel List B'!DP87=8,8,IF('Vessel List B'!DP87=9,9,IF('Vessel List B'!DP87=10,10,IF('Vessel List B'!DP87=11,11,IF('Vessel List B'!DP87=12,12,IF('Vessel List B'!DP87=13,13,IF('Vessel List B'!DP87=14,14,IF('Vessel List B'!DP87=15,15,IF('Vessel List B'!DP87=16,16,0))))))))))))))))))</f>
        <v xml:space="preserve"> </v>
      </c>
      <c r="GY88" s="154"/>
      <c r="GZ88" s="158"/>
      <c r="HA88" s="390" t="str">
        <f t="shared" si="141"/>
        <v/>
      </c>
      <c r="HB88" s="158"/>
      <c r="HC88" s="137"/>
      <c r="HD88" s="388" t="str">
        <f t="shared" si="142"/>
        <v/>
      </c>
      <c r="HE88" s="157" t="str">
        <f>IF(VALUE(IF('Vessel List B'!EC87=1,1,IF('Vessel List B'!EC87=2,2,IF('Vessel List B'!EC87=3,3,IF('Vessel List B'!EC87=4,4,IF('Vessel List B'!EC87=5,5,IF('Vessel List B'!EC87=6,6,IF('Vessel List B'!EC87=7,7,IF('Vessel List B'!EC87=8,8,IF('Vessel List B'!EC87=9,9,IF('Vessel List B'!EC87=10,10,IF('Vessel List B'!EC87=11,11,IF('Vessel List B'!EC87=12,12,IF('Vessel List B'!EC87=13,13,IF('Vessel List B'!EC87=14,14,IF('Vessel List B'!EC87=15,15,IF('Vessel List B'!EC87=16,16,0)))))))))))))))))=0," ",VALUE(IF('Vessel List B'!EC87=1,1,IF('Vessel List B'!EC87=2,2,IF('Vessel List B'!EC87=3,3,IF('Vessel List B'!EC87=4,4,IF('Vessel List B'!EC87=5,5,IF('Vessel List B'!EC87=6,6,IF('Vessel List B'!EC87=7,7,IF('Vessel List B'!EC87=8,8,IF('Vessel List B'!EC87=9,9,IF('Vessel List B'!EC87=10,10,IF('Vessel List B'!EC87=11,11,IF('Vessel List B'!EC87=12,12,IF('Vessel List B'!EC87=13,13,IF('Vessel List B'!EC87=14,14,IF('Vessel List B'!EC87=15,15,IF('Vessel List B'!EC87=16,16,0))))))))))))))))))</f>
        <v xml:space="preserve"> </v>
      </c>
      <c r="HF88" s="154"/>
      <c r="HG88" s="158"/>
      <c r="HH88" s="390" t="str">
        <f t="shared" si="143"/>
        <v/>
      </c>
      <c r="HI88" s="158"/>
      <c r="HJ88" s="137"/>
      <c r="HK88" s="388" t="str">
        <f t="shared" si="144"/>
        <v/>
      </c>
      <c r="HL88" s="157" t="str">
        <f>IF(VALUE(IF('Vessel List B'!EP87=1,1,IF('Vessel List B'!EP87=2,2,IF('Vessel List B'!EP87=3,3,IF('Vessel List B'!EP87=4,4,IF('Vessel List B'!EP87=5,5,IF('Vessel List B'!EP87=6,6,IF('Vessel List B'!EP87=7,7,IF('Vessel List B'!EP87=8,8,IF('Vessel List B'!EP87=9,9,IF('Vessel List B'!EP87=10,10,IF('Vessel List B'!EP87=11,11,IF('Vessel List B'!EP87=12,12,IF('Vessel List B'!EP87=13,13,IF('Vessel List B'!EP87=14,14,IF('Vessel List B'!EP87=15,15,IF('Vessel List B'!EP87=16,16,0)))))))))))))))))=0," ",VALUE(IF('Vessel List B'!EP87=1,1,IF('Vessel List B'!EP87=2,2,IF('Vessel List B'!EP87=3,3,IF('Vessel List B'!EP87=4,4,IF('Vessel List B'!EP87=5,5,IF('Vessel List B'!EP87=6,6,IF('Vessel List B'!EP87=7,7,IF('Vessel List B'!EP87=8,8,IF('Vessel List B'!EP87=9,9,IF('Vessel List B'!EP87=10,10,IF('Vessel List B'!EP87=11,11,IF('Vessel List B'!EP87=12,12,IF('Vessel List B'!EP87=13,13,IF('Vessel List B'!EP87=14,14,IF('Vessel List B'!EP87=15,15,IF('Vessel List B'!EP87=16,16,0))))))))))))))))))</f>
        <v xml:space="preserve"> </v>
      </c>
      <c r="HM88" s="154"/>
      <c r="HN88" s="158"/>
      <c r="HO88" s="390" t="str">
        <f t="shared" si="145"/>
        <v/>
      </c>
      <c r="HP88" s="158"/>
      <c r="HQ88" s="137"/>
      <c r="HR88" s="388" t="str">
        <f t="shared" si="146"/>
        <v/>
      </c>
      <c r="HS88" s="157" t="str">
        <f>IF(VALUE(IF('Vessel List B'!FC87=1,1,IF('Vessel List B'!FC87=2,2,IF('Vessel List B'!FC87=3,3,IF('Vessel List B'!FC87=4,4,IF('Vessel List B'!FC87=5,5,IF('Vessel List B'!FC87=6,6,IF('Vessel List B'!FC87=7,7,IF('Vessel List B'!FC87=8,8,IF('Vessel List B'!FC87=9,9,IF('Vessel List B'!FC87=10,10,IF('Vessel List B'!FC87=11,11,IF('Vessel List B'!FC87=12,12,IF('Vessel List B'!FC87=13,13,IF('Vessel List B'!FC87=14,14,IF('Vessel List B'!FC87=15,15,IF('Vessel List B'!FC87=16,16,0)))))))))))))))))=0," ",VALUE(IF('Vessel List B'!FC87=1,1,IF('Vessel List B'!FC87=2,2,IF('Vessel List B'!FC87=3,3,IF('Vessel List B'!FC87=4,4,IF('Vessel List B'!FC87=5,5,IF('Vessel List B'!FC87=6,6,IF('Vessel List B'!FC87=7,7,IF('Vessel List B'!FC87=8,8,IF('Vessel List B'!FC87=9,9,IF('Vessel List B'!FC87=10,10,IF('Vessel List B'!FC87=11,11,IF('Vessel List B'!FC87=12,12,IF('Vessel List B'!FC87=13,13,IF('Vessel List B'!FC87=14,14,IF('Vessel List B'!FC87=15,15,IF('Vessel List B'!FC87=16,16,0))))))))))))))))))</f>
        <v xml:space="preserve"> </v>
      </c>
      <c r="HT88" s="154"/>
      <c r="HU88" s="158"/>
      <c r="HV88" s="390" t="str">
        <f t="shared" si="147"/>
        <v/>
      </c>
      <c r="HW88" s="158"/>
      <c r="HX88" s="137"/>
      <c r="HY88" s="388" t="str">
        <f t="shared" si="148"/>
        <v/>
      </c>
      <c r="HZ88" s="157" t="str">
        <f>IF(VALUE(IF('Vessel List B'!FP87=1,1,IF('Vessel List B'!FP87=2,2,IF('Vessel List B'!FP87=3,3,IF('Vessel List B'!FP87=4,4,IF('Vessel List B'!FP87=5,5,IF('Vessel List B'!FP87=6,6,IF('Vessel List B'!FP87=7,7,IF('Vessel List B'!FP87=8,8,IF('Vessel List B'!FP87=9,9,IF('Vessel List B'!FP87=10,10,IF('Vessel List B'!FP87=11,11,IF('Vessel List B'!FP87=12,12,IF('Vessel List B'!FP87=13,13,IF('Vessel List B'!FP87=14,14,IF('Vessel List B'!FP87=15,15,IF('Vessel List B'!FP87=16,16,0)))))))))))))))))=0," ",VALUE(IF('Vessel List B'!FP87=1,1,IF('Vessel List B'!FP87=2,2,IF('Vessel List B'!FP87=3,3,IF('Vessel List B'!FP87=4,4,IF('Vessel List B'!FP87=5,5,IF('Vessel List B'!FP87=6,6,IF('Vessel List B'!FP87=7,7,IF('Vessel List B'!FP87=8,8,IF('Vessel List B'!FP87=9,9,IF('Vessel List B'!FP87=10,10,IF('Vessel List B'!FP87=11,11,IF('Vessel List B'!FP87=12,12,IF('Vessel List B'!FP87=13,13,IF('Vessel List B'!FP87=14,14,IF('Vessel List B'!FP87=15,15,IF('Vessel List B'!FP87=16,16,0))))))))))))))))))</f>
        <v xml:space="preserve"> </v>
      </c>
      <c r="IA88" s="154"/>
      <c r="IB88" s="158"/>
      <c r="IC88" s="390" t="str">
        <f t="shared" si="149"/>
        <v/>
      </c>
      <c r="ID88" s="158"/>
      <c r="IE88" s="137"/>
      <c r="IF88" s="388" t="str">
        <f t="shared" si="150"/>
        <v/>
      </c>
      <c r="IG88" s="157" t="str">
        <f>IF(VALUE(IF('Vessel List B'!GC87=1,1,IF('Vessel List B'!GC87=2,2,IF('Vessel List B'!GC87=3,3,IF('Vessel List B'!GC87=4,4,IF('Vessel List B'!GC87=5,5,IF('Vessel List B'!GC87=6,6,IF('Vessel List B'!GC87=7,7,IF('Vessel List B'!GC87=8,8,IF('Vessel List B'!GC87=9,9,IF('Vessel List B'!GC87=10,10,IF('Vessel List B'!GC87=11,11,IF('Vessel List B'!GC87=12,12,IF('Vessel List B'!GC87=13,13,IF('Vessel List B'!GC87=14,14,IF('Vessel List B'!GC87=15,15,IF('Vessel List B'!GC87=16,16,0)))))))))))))))))=0," ",VALUE(IF('Vessel List B'!GC87=1,1,IF('Vessel List B'!GC87=2,2,IF('Vessel List B'!GC87=3,3,IF('Vessel List B'!GC87=4,4,IF('Vessel List B'!GC87=5,5,IF('Vessel List B'!GC87=6,6,IF('Vessel List B'!GC87=7,7,IF('Vessel List B'!GC87=8,8,IF('Vessel List B'!GC87=9,9,IF('Vessel List B'!GC87=10,10,IF('Vessel List B'!GC87=11,11,IF('Vessel List B'!GC87=12,12,IF('Vessel List B'!GC87=13,13,IF('Vessel List B'!GC87=14,14,IF('Vessel List B'!GC87=15,15,IF('Vessel List B'!GC87=16,16,0))))))))))))))))))</f>
        <v xml:space="preserve"> </v>
      </c>
      <c r="IH88" s="154"/>
      <c r="II88" s="158"/>
      <c r="IJ88" s="390" t="str">
        <f t="shared" si="151"/>
        <v/>
      </c>
      <c r="IK88" s="158"/>
      <c r="IL88" s="137"/>
      <c r="IM88" s="388" t="str">
        <f t="shared" si="152"/>
        <v/>
      </c>
      <c r="IN88" s="157" t="str">
        <f>IF(VALUE(IF('Vessel List B'!GP87=1,1,IF('Vessel List B'!GP87=2,2,IF('Vessel List B'!GP87=3,3,IF('Vessel List B'!GP87=4,4,IF('Vessel List B'!GP87=5,5,IF('Vessel List B'!GP87=6,6,IF('Vessel List B'!GP87=7,7,IF('Vessel List B'!GP87=8,8,IF('Vessel List B'!GP87=9,9,IF('Vessel List B'!GP87=10,10,IF('Vessel List B'!GP87=11,11,IF('Vessel List B'!GP87=12,12,IF('Vessel List B'!GP87=13,13,IF('Vessel List B'!GP87=14,14,IF('Vessel List B'!GP87=15,15,IF('Vessel List B'!GP87=16,16,0)))))))))))))))))=0," ",VALUE(IF('Vessel List B'!GP87=1,1,IF('Vessel List B'!GP87=2,2,IF('Vessel List B'!GP87=3,3,IF('Vessel List B'!GP87=4,4,IF('Vessel List B'!GP87=5,5,IF('Vessel List B'!GP87=6,6,IF('Vessel List B'!GP87=7,7,IF('Vessel List B'!GP87=8,8,IF('Vessel List B'!GP87=9,9,IF('Vessel List B'!GP87=10,10,IF('Vessel List B'!GP87=11,11,IF('Vessel List B'!GP87=12,12,IF('Vessel List B'!GP87=13,13,IF('Vessel List B'!GP87=14,14,IF('Vessel List B'!GP87=15,15,IF('Vessel List B'!GP87=16,16,0))))))))))))))))))</f>
        <v xml:space="preserve"> </v>
      </c>
      <c r="IO88" s="154"/>
      <c r="IP88" s="158"/>
      <c r="IQ88" s="390" t="str">
        <f t="shared" si="153"/>
        <v/>
      </c>
      <c r="IR88" s="158"/>
      <c r="IS88" s="137"/>
      <c r="IT88" s="388" t="str">
        <f t="shared" si="154"/>
        <v/>
      </c>
      <c r="IU88" s="157" t="str">
        <f>IF(VALUE(IF('Vessel List B'!HC87=1,1,IF('Vessel List B'!HC87=2,2,IF('Vessel List B'!HC87=3,3,IF('Vessel List B'!HC87=4,4,IF('Vessel List B'!HC87=5,5,IF('Vessel List B'!HC87=6,6,IF('Vessel List B'!HC87=7,7,IF('Vessel List B'!HC87=8,8,IF('Vessel List B'!HC87=9,9,IF('Vessel List B'!HC87=10,10,IF('Vessel List B'!HC87=11,11,IF('Vessel List B'!HC87=12,12,IF('Vessel List B'!HC87=13,13,IF('Vessel List B'!HC87=14,14,IF('Vessel List B'!HC87=15,15,IF('Vessel List B'!HC87=16,16,0)))))))))))))))))=0," ",VALUE(IF('Vessel List B'!HC87=1,1,IF('Vessel List B'!HC87=2,2,IF('Vessel List B'!HC87=3,3,IF('Vessel List B'!HC87=4,4,IF('Vessel List B'!HC87=5,5,IF('Vessel List B'!HC87=6,6,IF('Vessel List B'!HC87=7,7,IF('Vessel List B'!HC87=8,8,IF('Vessel List B'!HC87=9,9,IF('Vessel List B'!HC87=10,10,IF('Vessel List B'!HC87=11,11,IF('Vessel List B'!HC87=12,12,IF('Vessel List B'!HC87=13,13,IF('Vessel List B'!HC87=14,14,IF('Vessel List B'!HC87=15,15,IF('Vessel List B'!HC87=16,16,0))))))))))))))))))</f>
        <v xml:space="preserve"> </v>
      </c>
      <c r="IV88" s="154"/>
      <c r="IW88" s="158"/>
      <c r="IX88" s="390" t="str">
        <f t="shared" si="155"/>
        <v/>
      </c>
      <c r="IY88" s="158"/>
      <c r="IZ88" s="137"/>
      <c r="JA88" s="388" t="str">
        <f t="shared" si="156"/>
        <v/>
      </c>
      <c r="JB88" s="157" t="str">
        <f>IF(VALUE(IF('Vessel List B'!HP87=1,1,IF('Vessel List B'!HP87=2,2,IF('Vessel List B'!HP87=3,3,IF('Vessel List B'!HP87=4,4,IF('Vessel List B'!HP87=5,5,IF('Vessel List B'!HP87=6,6,IF('Vessel List B'!HP87=7,7,IF('Vessel List B'!HP87=8,8,IF('Vessel List B'!HP87=9,9,IF('Vessel List B'!HP87=10,10,IF('Vessel List B'!HP87=11,11,IF('Vessel List B'!HP87=12,12,IF('Vessel List B'!HP87=13,13,IF('Vessel List B'!HP87=14,14,IF('Vessel List B'!HP87=15,15,IF('Vessel List B'!HP87=16,16,0)))))))))))))))))=0," ",VALUE(IF('Vessel List B'!HP87=1,1,IF('Vessel List B'!HP87=2,2,IF('Vessel List B'!HP87=3,3,IF('Vessel List B'!HP87=4,4,IF('Vessel List B'!HP87=5,5,IF('Vessel List B'!HP87=6,6,IF('Vessel List B'!HP87=7,7,IF('Vessel List B'!HP87=8,8,IF('Vessel List B'!HP87=9,9,IF('Vessel List B'!HP87=10,10,IF('Vessel List B'!HP87=11,11,IF('Vessel List B'!HP87=12,12,IF('Vessel List B'!HP87=13,13,IF('Vessel List B'!HP87=14,14,IF('Vessel List B'!HP87=15,15,IF('Vessel List B'!HP87=16,16,0))))))))))))))))))</f>
        <v xml:space="preserve"> </v>
      </c>
      <c r="JC88" s="154"/>
      <c r="JD88" s="158"/>
      <c r="JE88" s="390" t="str">
        <f t="shared" si="157"/>
        <v/>
      </c>
      <c r="JF88" s="158"/>
      <c r="JG88" s="137"/>
      <c r="JH88" s="388" t="str">
        <f t="shared" si="158"/>
        <v/>
      </c>
      <c r="JI88" s="157" t="str">
        <f>IF(VALUE(IF('Vessel List B'!IC87=1,1,IF('Vessel List B'!IC87=2,2,IF('Vessel List B'!IC87=3,3,IF('Vessel List B'!IC87=4,4,IF('Vessel List B'!IC87=5,5,IF('Vessel List B'!IC87=6,6,IF('Vessel List B'!IC87=7,7,IF('Vessel List B'!IC87=8,8,IF('Vessel List B'!IC87=9,9,IF('Vessel List B'!IC87=10,10,IF('Vessel List B'!IC87=11,11,IF('Vessel List B'!IC87=12,12,IF('Vessel List B'!IC87=13,13,IF('Vessel List B'!IC87=14,14,IF('Vessel List B'!IC87=15,15,IF('Vessel List B'!IC87=16,16,0)))))))))))))))))=0," ",VALUE(IF('Vessel List B'!IC87=1,1,IF('Vessel List B'!IC87=2,2,IF('Vessel List B'!IC87=3,3,IF('Vessel List B'!IC87=4,4,IF('Vessel List B'!IC87=5,5,IF('Vessel List B'!IC87=6,6,IF('Vessel List B'!IC87=7,7,IF('Vessel List B'!IC87=8,8,IF('Vessel List B'!IC87=9,9,IF('Vessel List B'!IC87=10,10,IF('Vessel List B'!IC87=11,11,IF('Vessel List B'!IC87=12,12,IF('Vessel List B'!IC87=13,13,IF('Vessel List B'!IC87=14,14,IF('Vessel List B'!IC87=15,15,IF('Vessel List B'!IC87=16,16,0))))))))))))))))))</f>
        <v xml:space="preserve"> </v>
      </c>
      <c r="JJ88" s="154"/>
      <c r="JK88" s="158"/>
      <c r="JL88" s="390" t="str">
        <f t="shared" si="159"/>
        <v/>
      </c>
      <c r="JM88" s="158"/>
      <c r="JN88" s="137"/>
      <c r="JO88" s="388" t="str">
        <f t="shared" si="160"/>
        <v/>
      </c>
      <c r="JP88" s="157" t="str">
        <f>IF(VALUE(IF('Vessel List B'!IP87=1,1,IF('Vessel List B'!IP87=2,2,IF('Vessel List B'!IP87=3,3,IF('Vessel List B'!IP87=4,4,IF('Vessel List B'!IP87=5,5,IF('Vessel List B'!IP87=6,6,IF('Vessel List B'!IP87=7,7,IF('Vessel List B'!IP87=8,8,IF('Vessel List B'!IP87=9,9,IF('Vessel List B'!IP87=10,10,IF('Vessel List B'!IP87=11,11,IF('Vessel List B'!IP87=12,12,IF('Vessel List B'!IP87=13,13,IF('Vessel List B'!IP87=14,14,IF('Vessel List B'!IP87=15,15,IF('Vessel List B'!IP87=16,16,0)))))))))))))))))=0," ",VALUE(IF('Vessel List B'!IP87=1,1,IF('Vessel List B'!IP87=2,2,IF('Vessel List B'!IP87=3,3,IF('Vessel List B'!IP87=4,4,IF('Vessel List B'!IP87=5,5,IF('Vessel List B'!IP87=6,6,IF('Vessel List B'!IP87=7,7,IF('Vessel List B'!IP87=8,8,IF('Vessel List B'!IP87=9,9,IF('Vessel List B'!IP87=10,10,IF('Vessel List B'!IP87=11,11,IF('Vessel List B'!IP87=12,12,IF('Vessel List B'!IP87=13,13,IF('Vessel List B'!IP87=14,14,IF('Vessel List B'!IP87=15,15,IF('Vessel List B'!IP87=16,16,0))))))))))))))))))</f>
        <v xml:space="preserve"> </v>
      </c>
      <c r="JQ88" s="154"/>
      <c r="JR88" s="158"/>
      <c r="JS88" s="390" t="str">
        <f t="shared" si="161"/>
        <v/>
      </c>
      <c r="JT88" s="158"/>
      <c r="JU88" s="137"/>
      <c r="JV88" s="397" t="str">
        <f t="shared" si="162"/>
        <v/>
      </c>
      <c r="JW88" s="403"/>
    </row>
    <row r="89" spans="1:283" ht="15" x14ac:dyDescent="0.25">
      <c r="A89" s="132">
        <f>'Vessel List A'!B88</f>
        <v>41663</v>
      </c>
      <c r="B89" s="157" t="str">
        <f>IF(VALUE(IF('Vessel List A'!C88=1,1,IF('Vessel List A'!C88=2,2,IF('Vessel List A'!C88=3,3,IF('Vessel List A'!C88=4,4,IF('Vessel List A'!C88=5,5,IF('Vessel List A'!C88=6,6,IF('Vessel List A'!C88=7,7,IF('Vessel List A'!C88=8,8,IF('Vessel List A'!C88=9,9,IF('Vessel List A'!C88=10,10,IF('Vessel List A'!C88=11,11,IF('Vessel List A'!C88=12,12,IF('Vessel List A'!C88=13,13,IF('Vessel List A'!C88=14,14,IF('Vessel List A'!C88=15,15,IF('Vessel List A'!C88=16,16,0)))))))))))))))))=0," ",VALUE(IF('Vessel List A'!C88=1,1,IF('Vessel List A'!C88=2,2,IF('Vessel List A'!C88=3,3,IF('Vessel List A'!C88=4,4,IF('Vessel List A'!C88=5,5,IF('Vessel List A'!C88=6,6,IF('Vessel List A'!C88=7,7,IF('Vessel List A'!C88=8,8,IF('Vessel List A'!C88=9,9,IF('Vessel List A'!C88=10,10,IF('Vessel List A'!C88=11,11,IF('Vessel List A'!C88=12,12,IF('Vessel List A'!C88=13,13,IF('Vessel List A'!C88=14,14,IF('Vessel List A'!C88=15,15,IF('Vessel List A'!C88=16,16,0))))))))))))))))))</f>
        <v xml:space="preserve"> </v>
      </c>
      <c r="C89" s="154"/>
      <c r="D89" s="158"/>
      <c r="E89" s="390" t="str">
        <f t="shared" si="83"/>
        <v/>
      </c>
      <c r="F89" s="158"/>
      <c r="G89" s="137"/>
      <c r="H89" s="388" t="str">
        <f t="shared" si="84"/>
        <v/>
      </c>
      <c r="I89" s="157" t="str">
        <f>IF(VALUE(IF('Vessel List A'!P88=1,1,IF('Vessel List A'!P88=2,2,IF('Vessel List A'!P88=3,3,IF('Vessel List A'!P88=4,4,IF('Vessel List A'!P88=5,5,IF('Vessel List A'!P88=6,6,IF('Vessel List A'!P88=7,7,IF('Vessel List A'!P88=8,8,IF('Vessel List A'!P88=9,9,IF('Vessel List A'!P88=10,10,IF('Vessel List A'!P88=11,11,IF('Vessel List A'!P88=12,12,IF('Vessel List A'!P88=13,13,IF('Vessel List A'!P88=14,14,IF('Vessel List A'!P88=15,15,IF('Vessel List A'!P88=16,16,0)))))))))))))))))=0," ",VALUE(IF('Vessel List A'!P88=1,1,IF('Vessel List A'!P88=2,2,IF('Vessel List A'!P88=3,3,IF('Vessel List A'!P88=4,4,IF('Vessel List A'!P88=5,5,IF('Vessel List A'!P88=6,6,IF('Vessel List A'!P88=7,7,IF('Vessel List A'!P88=8,8,IF('Vessel List A'!P88=9,9,IF('Vessel List A'!P88=10,10,IF('Vessel List A'!P88=11,11,IF('Vessel List A'!P88=12,12,IF('Vessel List A'!P88=13,13,IF('Vessel List A'!P88=14,14,IF('Vessel List A'!P88=15,15,IF('Vessel List A'!P88=16,16,0))))))))))))))))))</f>
        <v xml:space="preserve"> </v>
      </c>
      <c r="J89" s="154"/>
      <c r="K89" s="158"/>
      <c r="L89" s="390" t="str">
        <f t="shared" si="85"/>
        <v/>
      </c>
      <c r="M89" s="158"/>
      <c r="N89" s="137"/>
      <c r="O89" s="388" t="str">
        <f t="shared" si="86"/>
        <v/>
      </c>
      <c r="P89" s="157" t="str">
        <f>IF(VALUE(IF('Vessel List A'!AC88=1,1,IF('Vessel List A'!AC88=2,2,IF('Vessel List A'!AC88=3,3,IF('Vessel List A'!AC88=4,4,IF('Vessel List A'!AC88=5,5,IF('Vessel List A'!AC88=6,6,IF('Vessel List A'!AC88=7,7,IF('Vessel List A'!AC88=8,8,IF('Vessel List A'!AC88=9,9,IF('Vessel List A'!AC88=10,10,IF('Vessel List A'!AC88=11,11,IF('Vessel List A'!AC88=12,12,IF('Vessel List A'!AC88=13,13,IF('Vessel List A'!AC88=14,14,IF('Vessel List A'!AC88=15,15,IF('Vessel List A'!AC88=16,16,0)))))))))))))))))=0," ",VALUE(IF('Vessel List A'!AC88=1,1,IF('Vessel List A'!AC88=2,2,IF('Vessel List A'!AC88=3,3,IF('Vessel List A'!AC88=4,4,IF('Vessel List A'!AC88=5,5,IF('Vessel List A'!AC88=6,6,IF('Vessel List A'!AC88=7,7,IF('Vessel List A'!AC88=8,8,IF('Vessel List A'!AC88=9,9,IF('Vessel List A'!AC88=10,10,IF('Vessel List A'!AC88=11,11,IF('Vessel List A'!AC88=12,12,IF('Vessel List A'!AC88=13,13,IF('Vessel List A'!AC88=14,14,IF('Vessel List A'!AC88=15,15,IF('Vessel List A'!AC88=16,16,0))))))))))))))))))</f>
        <v xml:space="preserve"> </v>
      </c>
      <c r="Q89" s="154"/>
      <c r="R89" s="158"/>
      <c r="S89" s="390" t="str">
        <f t="shared" si="87"/>
        <v/>
      </c>
      <c r="T89" s="158"/>
      <c r="U89" s="137"/>
      <c r="V89" s="388" t="str">
        <f t="shared" si="88"/>
        <v/>
      </c>
      <c r="W89" s="157" t="str">
        <f>IF(VALUE(IF('Vessel List A'!AP88=1,1,IF('Vessel List A'!AP88=2,2,IF('Vessel List A'!AP88=3,3,IF('Vessel List A'!AP88=4,4,IF('Vessel List A'!AP88=5,5,IF('Vessel List A'!AP88=6,6,IF('Vessel List A'!AP88=7,7,IF('Vessel List A'!AP88=8,8,IF('Vessel List A'!AP88=9,9,IF('Vessel List A'!AP88=10,10,IF('Vessel List A'!AP88=11,11,IF('Vessel List A'!AP88=12,12,IF('Vessel List A'!AP88=13,13,IF('Vessel List A'!AP88=14,14,IF('Vessel List A'!AP88=15,15,IF('Vessel List A'!AP88=16,16,0)))))))))))))))))=0," ",VALUE(IF('Vessel List A'!AP88=1,1,IF('Vessel List A'!AP88=2,2,IF('Vessel List A'!AP88=3,3,IF('Vessel List A'!AP88=4,4,IF('Vessel List A'!AP88=5,5,IF('Vessel List A'!AP88=6,6,IF('Vessel List A'!AP88=7,7,IF('Vessel List A'!AP88=8,8,IF('Vessel List A'!AP88=9,9,IF('Vessel List A'!AP88=10,10,IF('Vessel List A'!AP88=11,11,IF('Vessel List A'!AP88=12,12,IF('Vessel List A'!AP88=13,13,IF('Vessel List A'!AP88=14,14,IF('Vessel List A'!AP88=15,15,IF('Vessel List A'!AP88=16,16,0))))))))))))))))))</f>
        <v xml:space="preserve"> </v>
      </c>
      <c r="X89" s="154"/>
      <c r="Y89" s="158"/>
      <c r="Z89" s="390" t="str">
        <f t="shared" si="89"/>
        <v/>
      </c>
      <c r="AA89" s="158"/>
      <c r="AB89" s="137"/>
      <c r="AC89" s="388" t="str">
        <f t="shared" si="90"/>
        <v/>
      </c>
      <c r="AD89" s="157" t="str">
        <f>IF(VALUE(IF('Vessel List A'!BC88=1,1,IF('Vessel List A'!BC88=2,2,IF('Vessel List A'!BC88=3,3,IF('Vessel List A'!BC88=4,4,IF('Vessel List A'!BC88=5,5,IF('Vessel List A'!BC88=6,6,IF('Vessel List A'!BC88=7,7,IF('Vessel List A'!BC88=8,8,IF('Vessel List A'!BC88=9,9,IF('Vessel List A'!BC88=10,10,IF('Vessel List A'!BC88=11,11,IF('Vessel List A'!BC88=12,12,IF('Vessel List A'!BC88=13,13,IF('Vessel List A'!BC88=14,14,IF('Vessel List A'!BC88=15,15,IF('Vessel List A'!BC88=16,16,0)))))))))))))))))=0," ",VALUE(IF('Vessel List A'!BC88=1,1,IF('Vessel List A'!BC88=2,2,IF('Vessel List A'!BC88=3,3,IF('Vessel List A'!BC88=4,4,IF('Vessel List A'!BC88=5,5,IF('Vessel List A'!BC88=6,6,IF('Vessel List A'!BC88=7,7,IF('Vessel List A'!BC88=8,8,IF('Vessel List A'!BC88=9,9,IF('Vessel List A'!BC88=10,10,IF('Vessel List A'!BC88=11,11,IF('Vessel List A'!BC88=12,12,IF('Vessel List A'!BC88=13,13,IF('Vessel List A'!BC88=14,14,IF('Vessel List A'!BC88=15,15,IF('Vessel List A'!BC88=16,16,0))))))))))))))))))</f>
        <v xml:space="preserve"> </v>
      </c>
      <c r="AE89" s="154"/>
      <c r="AF89" s="158"/>
      <c r="AG89" s="390" t="str">
        <f t="shared" si="91"/>
        <v/>
      </c>
      <c r="AH89" s="158"/>
      <c r="AI89" s="137"/>
      <c r="AJ89" s="388" t="str">
        <f t="shared" si="92"/>
        <v/>
      </c>
      <c r="AK89" s="157" t="str">
        <f>IF(VALUE(IF('Vessel List A'!BP88=1,1,IF('Vessel List A'!BP88=2,2,IF('Vessel List A'!BP88=3,3,IF('Vessel List A'!BP88=4,4,IF('Vessel List A'!BP88=5,5,IF('Vessel List A'!BP88=6,6,IF('Vessel List A'!BP88=7,7,IF('Vessel List A'!BP88=8,8,IF('Vessel List A'!BP88=9,9,IF('Vessel List A'!BP88=10,10,IF('Vessel List A'!BP88=11,11,IF('Vessel List A'!BP88=12,12,IF('Vessel List A'!BP88=13,13,IF('Vessel List A'!BP88=14,14,IF('Vessel List A'!BP88=15,15,IF('Vessel List A'!BP88=16,16,0)))))))))))))))))=0," ",VALUE(IF('Vessel List A'!BP88=1,1,IF('Vessel List A'!BP88=2,2,IF('Vessel List A'!BP88=3,3,IF('Vessel List A'!BP88=4,4,IF('Vessel List A'!BP88=5,5,IF('Vessel List A'!BP88=6,6,IF('Vessel List A'!BP88=7,7,IF('Vessel List A'!BP88=8,8,IF('Vessel List A'!BP88=9,9,IF('Vessel List A'!BP88=10,10,IF('Vessel List A'!BP88=11,11,IF('Vessel List A'!BP88=12,12,IF('Vessel List A'!BP88=13,13,IF('Vessel List A'!BP88=14,14,IF('Vessel List A'!BP88=15,15,IF('Vessel List A'!BP88=16,16,0))))))))))))))))))</f>
        <v xml:space="preserve"> </v>
      </c>
      <c r="AL89" s="154"/>
      <c r="AM89" s="158"/>
      <c r="AN89" s="390" t="str">
        <f t="shared" si="93"/>
        <v/>
      </c>
      <c r="AO89" s="158"/>
      <c r="AP89" s="137"/>
      <c r="AQ89" s="388" t="str">
        <f t="shared" si="94"/>
        <v/>
      </c>
      <c r="AR89" s="157" t="str">
        <f>IF(VALUE(IF('Vessel List A'!CC88=1,1,IF('Vessel List A'!CC88=2,2,IF('Vessel List A'!CC88=3,3,IF('Vessel List A'!CC88=4,4,IF('Vessel List A'!CC88=5,5,IF('Vessel List A'!CC88=6,6,IF('Vessel List A'!CC88=7,7,IF('Vessel List A'!CC88=8,8,IF('Vessel List A'!CC88=9,9,IF('Vessel List A'!CC88=10,10,IF('Vessel List A'!CC88=11,11,IF('Vessel List A'!CC88=12,12,IF('Vessel List A'!CC88=13,13,IF('Vessel List A'!CC88=14,14,IF('Vessel List A'!CC88=15,15,IF('Vessel List A'!CC88=16,16,0)))))))))))))))))=0," ",VALUE(IF('Vessel List A'!CC88=1,1,IF('Vessel List A'!CC88=2,2,IF('Vessel List A'!CC88=3,3,IF('Vessel List A'!CC88=4,4,IF('Vessel List A'!CC88=5,5,IF('Vessel List A'!CC88=6,6,IF('Vessel List A'!CC88=7,7,IF('Vessel List A'!CC88=8,8,IF('Vessel List A'!CC88=9,9,IF('Vessel List A'!CC88=10,10,IF('Vessel List A'!CC88=11,11,IF('Vessel List A'!CC88=12,12,IF('Vessel List A'!CC88=13,13,IF('Vessel List A'!CC88=14,14,IF('Vessel List A'!CC88=15,15,IF('Vessel List A'!CC88=16,16,0))))))))))))))))))</f>
        <v xml:space="preserve"> </v>
      </c>
      <c r="AS89" s="154"/>
      <c r="AT89" s="158"/>
      <c r="AU89" s="390" t="str">
        <f t="shared" si="95"/>
        <v/>
      </c>
      <c r="AV89" s="158"/>
      <c r="AW89" s="137"/>
      <c r="AX89" s="388" t="str">
        <f t="shared" si="96"/>
        <v/>
      </c>
      <c r="AY89" s="157" t="str">
        <f>IF(VALUE(IF('Vessel List A'!CP88=1,1,IF('Vessel List A'!CP88=2,2,IF('Vessel List A'!CP88=3,3,IF('Vessel List A'!CP88=4,4,IF('Vessel List A'!CP88=5,5,IF('Vessel List A'!CP88=6,6,IF('Vessel List A'!CP88=7,7,IF('Vessel List A'!CP88=8,8,IF('Vessel List A'!CP88=9,9,IF('Vessel List A'!CP88=10,10,IF('Vessel List A'!CP88=11,11,IF('Vessel List A'!CP88=12,12,IF('Vessel List A'!CP88=13,13,IF('Vessel List A'!CP88=14,14,IF('Vessel List A'!CP88=15,15,IF('Vessel List A'!CP88=16,16,0)))))))))))))))))=0," ",VALUE(IF('Vessel List A'!CP88=1,1,IF('Vessel List A'!CP88=2,2,IF('Vessel List A'!CP88=3,3,IF('Vessel List A'!CP88=4,4,IF('Vessel List A'!CP88=5,5,IF('Vessel List A'!CP88=6,6,IF('Vessel List A'!CP88=7,7,IF('Vessel List A'!CP88=8,8,IF('Vessel List A'!CP88=9,9,IF('Vessel List A'!CP88=10,10,IF('Vessel List A'!CP88=11,11,IF('Vessel List A'!CP88=12,12,IF('Vessel List A'!CP88=13,13,IF('Vessel List A'!CP88=14,14,IF('Vessel List A'!CP88=15,15,IF('Vessel List A'!CP88=16,16,0))))))))))))))))))</f>
        <v xml:space="preserve"> </v>
      </c>
      <c r="AZ89" s="154"/>
      <c r="BA89" s="158"/>
      <c r="BB89" s="390" t="str">
        <f t="shared" si="97"/>
        <v/>
      </c>
      <c r="BC89" s="158"/>
      <c r="BD89" s="137"/>
      <c r="BE89" s="388" t="str">
        <f t="shared" si="98"/>
        <v/>
      </c>
      <c r="BF89" s="157" t="str">
        <f>IF(VALUE(IF('Vessel List A'!DC88=1,1,IF('Vessel List A'!DC88=2,2,IF('Vessel List A'!DC88=3,3,IF('Vessel List A'!DC88=4,4,IF('Vessel List A'!DC88=5,5,IF('Vessel List A'!DC88=6,6,IF('Vessel List A'!DC88=7,7,IF('Vessel List A'!DC88=8,8,IF('Vessel List A'!DC88=9,9,IF('Vessel List A'!DC88=10,10,IF('Vessel List A'!DC88=11,11,IF('Vessel List A'!DC88=12,12,IF('Vessel List A'!DC88=13,13,IF('Vessel List A'!DC88=14,14,IF('Vessel List A'!DC88=15,15,IF('Vessel List A'!DC88=16,16,0)))))))))))))))))=0," ",VALUE(IF('Vessel List A'!DC88=1,1,IF('Vessel List A'!DC88=2,2,IF('Vessel List A'!DC88=3,3,IF('Vessel List A'!DC88=4,4,IF('Vessel List A'!DC88=5,5,IF('Vessel List A'!DC88=6,6,IF('Vessel List A'!DC88=7,7,IF('Vessel List A'!DC88=8,8,IF('Vessel List A'!DC88=9,9,IF('Vessel List A'!DC88=10,10,IF('Vessel List A'!DC88=11,11,IF('Vessel List A'!DC88=12,12,IF('Vessel List A'!DC88=13,13,IF('Vessel List A'!DC88=14,14,IF('Vessel List A'!DC88=15,15,IF('Vessel List A'!DC88=16,16,0))))))))))))))))))</f>
        <v xml:space="preserve"> </v>
      </c>
      <c r="BG89" s="154"/>
      <c r="BH89" s="158"/>
      <c r="BI89" s="390" t="str">
        <f t="shared" si="99"/>
        <v/>
      </c>
      <c r="BJ89" s="158"/>
      <c r="BK89" s="137"/>
      <c r="BL89" s="388" t="str">
        <f t="shared" si="100"/>
        <v/>
      </c>
      <c r="BM89" s="157" t="str">
        <f>IF(VALUE(IF('Vessel List A'!DP88=1,1,IF('Vessel List A'!DP88=2,2,IF('Vessel List A'!DP88=3,3,IF('Vessel List A'!DP88=4,4,IF('Vessel List A'!DP88=5,5,IF('Vessel List A'!DP88=6,6,IF('Vessel List A'!DP88=7,7,IF('Vessel List A'!DP88=8,8,IF('Vessel List A'!DP88=9,9,IF('Vessel List A'!DP88=10,10,IF('Vessel List A'!DP88=11,11,IF('Vessel List A'!DP88=12,12,IF('Vessel List A'!DP88=13,13,IF('Vessel List A'!DP88=14,14,IF('Vessel List A'!DP88=15,15,IF('Vessel List A'!DP88=16,16,0)))))))))))))))))=0," ",VALUE(IF('Vessel List A'!DP88=1,1,IF('Vessel List A'!DP88=2,2,IF('Vessel List A'!DP88=3,3,IF('Vessel List A'!DP88=4,4,IF('Vessel List A'!DP88=5,5,IF('Vessel List A'!DP88=6,6,IF('Vessel List A'!DP88=7,7,IF('Vessel List A'!DP88=8,8,IF('Vessel List A'!DP88=9,9,IF('Vessel List A'!DP88=10,10,IF('Vessel List A'!DP88=11,11,IF('Vessel List A'!DP88=12,12,IF('Vessel List A'!DP88=13,13,IF('Vessel List A'!DP88=14,14,IF('Vessel List A'!DP88=15,15,IF('Vessel List A'!DP88=16,16,0))))))))))))))))))</f>
        <v xml:space="preserve"> </v>
      </c>
      <c r="BN89" s="154"/>
      <c r="BO89" s="158"/>
      <c r="BP89" s="390" t="str">
        <f t="shared" si="101"/>
        <v/>
      </c>
      <c r="BQ89" s="158"/>
      <c r="BR89" s="137"/>
      <c r="BS89" s="388" t="str">
        <f t="shared" si="102"/>
        <v/>
      </c>
      <c r="BT89" s="157" t="str">
        <f>IF(VALUE(IF('Vessel List A'!EC88=1,1,IF('Vessel List A'!EC88=2,2,IF('Vessel List A'!EC88=3,3,IF('Vessel List A'!EC88=4,4,IF('Vessel List A'!EC88=5,5,IF('Vessel List A'!EC88=6,6,IF('Vessel List A'!EC88=7,7,IF('Vessel List A'!EC88=8,8,IF('Vessel List A'!EC88=9,9,IF('Vessel List A'!EC88=10,10,IF('Vessel List A'!EC88=11,11,IF('Vessel List A'!EC88=12,12,IF('Vessel List A'!EC88=13,13,IF('Vessel List A'!EC88=14,14,IF('Vessel List A'!EC88=15,15,IF('Vessel List A'!EC88=16,16,0)))))))))))))))))=0," ",VALUE(IF('Vessel List A'!EC88=1,1,IF('Vessel List A'!EC88=2,2,IF('Vessel List A'!EC88=3,3,IF('Vessel List A'!EC88=4,4,IF('Vessel List A'!EC88=5,5,IF('Vessel List A'!EC88=6,6,IF('Vessel List A'!EC88=7,7,IF('Vessel List A'!EC88=8,8,IF('Vessel List A'!EC88=9,9,IF('Vessel List A'!EC88=10,10,IF('Vessel List A'!EC88=11,11,IF('Vessel List A'!EC88=12,12,IF('Vessel List A'!EC88=13,13,IF('Vessel List A'!EC88=14,14,IF('Vessel List A'!EC88=15,15,IF('Vessel List A'!EC88=16,16,0))))))))))))))))))</f>
        <v xml:space="preserve"> </v>
      </c>
      <c r="BU89" s="154"/>
      <c r="BV89" s="158"/>
      <c r="BW89" s="390" t="str">
        <f t="shared" si="103"/>
        <v/>
      </c>
      <c r="BX89" s="158"/>
      <c r="BY89" s="137"/>
      <c r="BZ89" s="388" t="str">
        <f t="shared" si="104"/>
        <v/>
      </c>
      <c r="CA89" s="157" t="str">
        <f>IF(VALUE(IF('Vessel List A'!EP88=1,1,IF('Vessel List A'!EP88=2,2,IF('Vessel List A'!EP88=3,3,IF('Vessel List A'!EP88=4,4,IF('Vessel List A'!EP88=5,5,IF('Vessel List A'!EP88=6,6,IF('Vessel List A'!EP88=7,7,IF('Vessel List A'!EP88=8,8,IF('Vessel List A'!EP88=9,9,IF('Vessel List A'!EP88=10,10,IF('Vessel List A'!EP88=11,11,IF('Vessel List A'!EP88=12,12,IF('Vessel List A'!EP88=13,13,IF('Vessel List A'!EP88=14,14,IF('Vessel List A'!EP88=15,15,IF('Vessel List A'!EP88=16,16,0)))))))))))))))))=0," ",VALUE(IF('Vessel List A'!EP88=1,1,IF('Vessel List A'!EP88=2,2,IF('Vessel List A'!EP88=3,3,IF('Vessel List A'!EP88=4,4,IF('Vessel List A'!EP88=5,5,IF('Vessel List A'!EP88=6,6,IF('Vessel List A'!EP88=7,7,IF('Vessel List A'!EP88=8,8,IF('Vessel List A'!EP88=9,9,IF('Vessel List A'!EP88=10,10,IF('Vessel List A'!EP88=11,11,IF('Vessel List A'!EP88=12,12,IF('Vessel List A'!EP88=13,13,IF('Vessel List A'!EP88=14,14,IF('Vessel List A'!EP88=15,15,IF('Vessel List A'!EP88=16,16,0))))))))))))))))))</f>
        <v xml:space="preserve"> </v>
      </c>
      <c r="CB89" s="154"/>
      <c r="CC89" s="158"/>
      <c r="CD89" s="390" t="str">
        <f t="shared" si="105"/>
        <v/>
      </c>
      <c r="CE89" s="158"/>
      <c r="CF89" s="137"/>
      <c r="CG89" s="388" t="str">
        <f t="shared" si="106"/>
        <v/>
      </c>
      <c r="CH89" s="157" t="str">
        <f>IF(VALUE(IF('Vessel List A'!FC88=1,1,IF('Vessel List A'!FC88=2,2,IF('Vessel List A'!FC88=3,3,IF('Vessel List A'!FC88=4,4,IF('Vessel List A'!FC88=5,5,IF('Vessel List A'!FC88=6,6,IF('Vessel List A'!FC88=7,7,IF('Vessel List A'!FC88=8,8,IF('Vessel List A'!FC88=9,9,IF('Vessel List A'!FC88=10,10,IF('Vessel List A'!FC88=11,11,IF('Vessel List A'!FC88=12,12,IF('Vessel List A'!FC88=13,13,IF('Vessel List A'!FC88=14,14,IF('Vessel List A'!FC88=15,15,IF('Vessel List A'!FC88=16,16,0)))))))))))))))))=0," ",VALUE(IF('Vessel List A'!FC88=1,1,IF('Vessel List A'!FC88=2,2,IF('Vessel List A'!FC88=3,3,IF('Vessel List A'!FC88=4,4,IF('Vessel List A'!FC88=5,5,IF('Vessel List A'!FC88=6,6,IF('Vessel List A'!FC88=7,7,IF('Vessel List A'!FC88=8,8,IF('Vessel List A'!FC88=9,9,IF('Vessel List A'!FC88=10,10,IF('Vessel List A'!FC88=11,11,IF('Vessel List A'!FC88=12,12,IF('Vessel List A'!FC88=13,13,IF('Vessel List A'!FC88=14,14,IF('Vessel List A'!FC88=15,15,IF('Vessel List A'!FC88=16,16,0))))))))))))))))))</f>
        <v xml:space="preserve"> </v>
      </c>
      <c r="CI89" s="154"/>
      <c r="CJ89" s="158"/>
      <c r="CK89" s="390" t="str">
        <f t="shared" si="107"/>
        <v/>
      </c>
      <c r="CL89" s="158"/>
      <c r="CM89" s="137"/>
      <c r="CN89" s="388" t="str">
        <f t="shared" si="108"/>
        <v/>
      </c>
      <c r="CO89" s="157" t="str">
        <f>IF(VALUE(IF('Vessel List A'!FP88=1,1,IF('Vessel List A'!FP88=2,2,IF('Vessel List A'!FP88=3,3,IF('Vessel List A'!FP88=4,4,IF('Vessel List A'!FP88=5,5,IF('Vessel List A'!FP88=6,6,IF('Vessel List A'!FP88=7,7,IF('Vessel List A'!FP88=8,8,IF('Vessel List A'!FP88=9,9,IF('Vessel List A'!FP88=10,10,IF('Vessel List A'!FP88=11,11,IF('Vessel List A'!FP88=12,12,IF('Vessel List A'!FP88=13,13,IF('Vessel List A'!FP88=14,14,IF('Vessel List A'!FP88=15,15,IF('Vessel List A'!FP88=16,16,0)))))))))))))))))=0," ",VALUE(IF('Vessel List A'!FP88=1,1,IF('Vessel List A'!FP88=2,2,IF('Vessel List A'!FP88=3,3,IF('Vessel List A'!FP88=4,4,IF('Vessel List A'!FP88=5,5,IF('Vessel List A'!FP88=6,6,IF('Vessel List A'!FP88=7,7,IF('Vessel List A'!FP88=8,8,IF('Vessel List A'!FP88=9,9,IF('Vessel List A'!FP88=10,10,IF('Vessel List A'!FP88=11,11,IF('Vessel List A'!FP88=12,12,IF('Vessel List A'!FP88=13,13,IF('Vessel List A'!FP88=14,14,IF('Vessel List A'!FP88=15,15,IF('Vessel List A'!FP88=16,16,0))))))))))))))))))</f>
        <v xml:space="preserve"> </v>
      </c>
      <c r="CP89" s="154"/>
      <c r="CQ89" s="158"/>
      <c r="CR89" s="390" t="str">
        <f t="shared" si="109"/>
        <v/>
      </c>
      <c r="CS89" s="158"/>
      <c r="CT89" s="137"/>
      <c r="CU89" s="388" t="str">
        <f t="shared" si="110"/>
        <v/>
      </c>
      <c r="CV89" s="157" t="str">
        <f>IF(VALUE(IF('Vessel List A'!GC88=1,1,IF('Vessel List A'!GC88=2,2,IF('Vessel List A'!GC88=3,3,IF('Vessel List A'!GC88=4,4,IF('Vessel List A'!GC88=5,5,IF('Vessel List A'!GC88=6,6,IF('Vessel List A'!GC88=7,7,IF('Vessel List A'!GC88=8,8,IF('Vessel List A'!GC88=9,9,IF('Vessel List A'!GC88=10,10,IF('Vessel List A'!GC88=11,11,IF('Vessel List A'!GC88=12,12,IF('Vessel List A'!GC88=13,13,IF('Vessel List A'!GC88=14,14,IF('Vessel List A'!GC88=15,15,IF('Vessel List A'!GC88=16,16,0)))))))))))))))))=0," ",VALUE(IF('Vessel List A'!GC88=1,1,IF('Vessel List A'!GC88=2,2,IF('Vessel List A'!GC88=3,3,IF('Vessel List A'!GC88=4,4,IF('Vessel List A'!GC88=5,5,IF('Vessel List A'!GC88=6,6,IF('Vessel List A'!GC88=7,7,IF('Vessel List A'!GC88=8,8,IF('Vessel List A'!GC88=9,9,IF('Vessel List A'!GC88=10,10,IF('Vessel List A'!GC88=11,11,IF('Vessel List A'!GC88=12,12,IF('Vessel List A'!GC88=13,13,IF('Vessel List A'!GC88=14,14,IF('Vessel List A'!GC88=15,15,IF('Vessel List A'!GC88=16,16,0))))))))))))))))))</f>
        <v xml:space="preserve"> </v>
      </c>
      <c r="CW89" s="154"/>
      <c r="CX89" s="158"/>
      <c r="CY89" s="390" t="str">
        <f t="shared" si="111"/>
        <v/>
      </c>
      <c r="CZ89" s="158"/>
      <c r="DA89" s="137"/>
      <c r="DB89" s="388" t="str">
        <f t="shared" si="112"/>
        <v/>
      </c>
      <c r="DC89" s="157" t="str">
        <f>IF(VALUE(IF('Vessel List A'!GP88=1,1,IF('Vessel List A'!GP88=2,2,IF('Vessel List A'!GP88=3,3,IF('Vessel List A'!GP88=4,4,IF('Vessel List A'!GP88=5,5,IF('Vessel List A'!GP88=6,6,IF('Vessel List A'!GP88=7,7,IF('Vessel List A'!GP88=8,8,IF('Vessel List A'!GP88=9,9,IF('Vessel List A'!GP88=10,10,IF('Vessel List A'!GP88=11,11,IF('Vessel List A'!GP88=12,12,IF('Vessel List A'!GP88=13,13,IF('Vessel List A'!GP88=14,14,IF('Vessel List A'!GP88=15,15,IF('Vessel List A'!GP88=16,16,0)))))))))))))))))=0," ",VALUE(IF('Vessel List A'!GP88=1,1,IF('Vessel List A'!GP88=2,2,IF('Vessel List A'!GP88=3,3,IF('Vessel List A'!GP88=4,4,IF('Vessel List A'!GP88=5,5,IF('Vessel List A'!GP88=6,6,IF('Vessel List A'!GP88=7,7,IF('Vessel List A'!GP88=8,8,IF('Vessel List A'!GP88=9,9,IF('Vessel List A'!GP88=10,10,IF('Vessel List A'!GP88=11,11,IF('Vessel List A'!GP88=12,12,IF('Vessel List A'!GP88=13,13,IF('Vessel List A'!GP88=14,14,IF('Vessel List A'!GP88=15,15,IF('Vessel List A'!GP88=16,16,0))))))))))))))))))</f>
        <v xml:space="preserve"> </v>
      </c>
      <c r="DD89" s="154"/>
      <c r="DE89" s="158"/>
      <c r="DF89" s="390" t="str">
        <f t="shared" si="113"/>
        <v/>
      </c>
      <c r="DG89" s="158"/>
      <c r="DH89" s="137"/>
      <c r="DI89" s="388" t="str">
        <f t="shared" si="114"/>
        <v/>
      </c>
      <c r="DJ89" s="157" t="str">
        <f>IF(VALUE(IF('Vessel List A'!HC88=1,1,IF('Vessel List A'!HC88=2,2,IF('Vessel List A'!HC88=3,3,IF('Vessel List A'!HC88=4,4,IF('Vessel List A'!HC88=5,5,IF('Vessel List A'!HC88=6,6,IF('Vessel List A'!HC88=7,7,IF('Vessel List A'!HC88=8,8,IF('Vessel List A'!HC88=9,9,IF('Vessel List A'!HC88=10,10,IF('Vessel List A'!HC88=11,11,IF('Vessel List A'!HC88=12,12,IF('Vessel List A'!HC88=13,13,IF('Vessel List A'!HC88=14,14,IF('Vessel List A'!HC88=15,15,IF('Vessel List A'!HC88=16,16,0)))))))))))))))))=0," ",VALUE(IF('Vessel List A'!HC88=1,1,IF('Vessel List A'!HC88=2,2,IF('Vessel List A'!HC88=3,3,IF('Vessel List A'!HC88=4,4,IF('Vessel List A'!HC88=5,5,IF('Vessel List A'!HC88=6,6,IF('Vessel List A'!HC88=7,7,IF('Vessel List A'!HC88=8,8,IF('Vessel List A'!HC88=9,9,IF('Vessel List A'!HC88=10,10,IF('Vessel List A'!HC88=11,11,IF('Vessel List A'!HC88=12,12,IF('Vessel List A'!HC88=13,13,IF('Vessel List A'!HC88=14,14,IF('Vessel List A'!HC88=15,15,IF('Vessel List A'!HC88=16,16,0))))))))))))))))))</f>
        <v xml:space="preserve"> </v>
      </c>
      <c r="DK89" s="154"/>
      <c r="DL89" s="158"/>
      <c r="DM89" s="390" t="str">
        <f t="shared" si="115"/>
        <v/>
      </c>
      <c r="DN89" s="158"/>
      <c r="DO89" s="137"/>
      <c r="DP89" s="388" t="str">
        <f t="shared" si="116"/>
        <v/>
      </c>
      <c r="DQ89" s="157" t="str">
        <f>IF(VALUE(IF('Vessel List A'!HP88=1,1,IF('Vessel List A'!HP88=2,2,IF('Vessel List A'!HP88=3,3,IF('Vessel List A'!HP88=4,4,IF('Vessel List A'!HP88=5,5,IF('Vessel List A'!HP88=6,6,IF('Vessel List A'!HP88=7,7,IF('Vessel List A'!HP88=8,8,IF('Vessel List A'!HP88=9,9,IF('Vessel List A'!HP88=10,10,IF('Vessel List A'!HP88=11,11,IF('Vessel List A'!HP88=12,12,IF('Vessel List A'!HP88=13,13,IF('Vessel List A'!HP88=14,14,IF('Vessel List A'!HP88=15,15,IF('Vessel List A'!HP88=16,16,0)))))))))))))))))=0," ",VALUE(IF('Vessel List A'!HP88=1,1,IF('Vessel List A'!HP88=2,2,IF('Vessel List A'!HP88=3,3,IF('Vessel List A'!HP88=4,4,IF('Vessel List A'!HP88=5,5,IF('Vessel List A'!HP88=6,6,IF('Vessel List A'!HP88=7,7,IF('Vessel List A'!HP88=8,8,IF('Vessel List A'!HP88=9,9,IF('Vessel List A'!HP88=10,10,IF('Vessel List A'!HP88=11,11,IF('Vessel List A'!HP88=12,12,IF('Vessel List A'!HP88=13,13,IF('Vessel List A'!HP88=14,14,IF('Vessel List A'!HP88=15,15,IF('Vessel List A'!HP88=16,16,0))))))))))))))))))</f>
        <v xml:space="preserve"> </v>
      </c>
      <c r="DR89" s="154"/>
      <c r="DS89" s="158"/>
      <c r="DT89" s="390" t="str">
        <f t="shared" si="117"/>
        <v/>
      </c>
      <c r="DU89" s="158"/>
      <c r="DV89" s="137"/>
      <c r="DW89" s="388" t="str">
        <f t="shared" si="118"/>
        <v/>
      </c>
      <c r="DX89" s="157" t="str">
        <f>IF(VALUE(IF('Vessel List A'!IC88=1,1,IF('Vessel List A'!IC88=2,2,IF('Vessel List A'!IC88=3,3,IF('Vessel List A'!IC88=4,4,IF('Vessel List A'!IC88=5,5,IF('Vessel List A'!IC88=6,6,IF('Vessel List A'!IC88=7,7,IF('Vessel List A'!IC88=8,8,IF('Vessel List A'!IC88=9,9,IF('Vessel List A'!IC88=10,10,IF('Vessel List A'!IC88=11,11,IF('Vessel List A'!IC88=12,12,IF('Vessel List A'!IC88=13,13,IF('Vessel List A'!IC88=14,14,IF('Vessel List A'!IC88=15,15,IF('Vessel List A'!IC88=16,16,0)))))))))))))))))=0," ",VALUE(IF('Vessel List A'!IC88=1,1,IF('Vessel List A'!IC88=2,2,IF('Vessel List A'!IC88=3,3,IF('Vessel List A'!IC88=4,4,IF('Vessel List A'!IC88=5,5,IF('Vessel List A'!IC88=6,6,IF('Vessel List A'!IC88=7,7,IF('Vessel List A'!IC88=8,8,IF('Vessel List A'!IC88=9,9,IF('Vessel List A'!IC88=10,10,IF('Vessel List A'!IC88=11,11,IF('Vessel List A'!IC88=12,12,IF('Vessel List A'!IC88=13,13,IF('Vessel List A'!IC88=14,14,IF('Vessel List A'!IC88=15,15,IF('Vessel List A'!IC88=16,16,0))))))))))))))))))</f>
        <v xml:space="preserve"> </v>
      </c>
      <c r="DY89" s="154"/>
      <c r="DZ89" s="158"/>
      <c r="EA89" s="390" t="str">
        <f t="shared" si="119"/>
        <v/>
      </c>
      <c r="EB89" s="158"/>
      <c r="EC89" s="137"/>
      <c r="ED89" s="388" t="str">
        <f t="shared" si="120"/>
        <v/>
      </c>
      <c r="EE89" s="157" t="str">
        <f>IF(VALUE(IF('Vessel List A'!IP88=1,1,IF('Vessel List A'!IP88=2,2,IF('Vessel List A'!IP88=3,3,IF('Vessel List A'!IP88=4,4,IF('Vessel List A'!IP88=5,5,IF('Vessel List A'!IP88=6,6,IF('Vessel List A'!IP88=7,7,IF('Vessel List A'!IP88=8,8,IF('Vessel List A'!IP88=9,9,IF('Vessel List A'!IP88=10,10,IF('Vessel List A'!IP88=11,11,IF('Vessel List A'!IP88=12,12,IF('Vessel List A'!IP88=13,13,IF('Vessel List A'!IP88=14,14,IF('Vessel List A'!IP88=15,15,IF('Vessel List A'!IP88=16,16,0)))))))))))))))))=0," ",VALUE(IF('Vessel List A'!IP88=1,1,IF('Vessel List A'!IP88=2,2,IF('Vessel List A'!IP88=3,3,IF('Vessel List A'!IP88=4,4,IF('Vessel List A'!IP88=5,5,IF('Vessel List A'!IP88=6,6,IF('Vessel List A'!IP88=7,7,IF('Vessel List A'!IP88=8,8,IF('Vessel List A'!IP88=9,9,IF('Vessel List A'!IP88=10,10,IF('Vessel List A'!IP88=11,11,IF('Vessel List A'!IP88=12,12,IF('Vessel List A'!IP88=13,13,IF('Vessel List A'!IP88=14,14,IF('Vessel List A'!IP88=15,15,IF('Vessel List A'!IP88=16,16,0))))))))))))))))))</f>
        <v xml:space="preserve"> </v>
      </c>
      <c r="EF89" s="154"/>
      <c r="EG89" s="158"/>
      <c r="EH89" s="390" t="str">
        <f t="shared" si="121"/>
        <v/>
      </c>
      <c r="EI89" s="158"/>
      <c r="EJ89" s="137"/>
      <c r="EK89" s="397" t="str">
        <f t="shared" si="122"/>
        <v/>
      </c>
      <c r="EL89" s="144"/>
      <c r="EM89" s="157" t="str">
        <f>IF(VALUE(IF('Vessel List B'!C88=1,1,IF('Vessel List B'!C88=2,2,IF('Vessel List B'!C88=3,3,IF('Vessel List B'!C88=4,4,IF('Vessel List B'!C88=5,5,IF('Vessel List B'!C88=6,6,IF('Vessel List B'!C88=7,7,IF('Vessel List B'!C88=8,8,IF('Vessel List B'!C88=9,9,IF('Vessel List B'!C88=10,10,IF('Vessel List B'!C88=11,11,IF('Vessel List B'!C88=12,12,IF('Vessel List B'!C88=13,13,IF('Vessel List B'!C88=14,14,IF('Vessel List B'!C88=15,15,IF('Vessel List B'!C88=16,16,0)))))))))))))))))=0," ",VALUE(IF('Vessel List B'!C88=1,1,IF('Vessel List B'!C88=2,2,IF('Vessel List B'!C88=3,3,IF('Vessel List B'!C88=4,4,IF('Vessel List B'!C88=5,5,IF('Vessel List B'!C88=6,6,IF('Vessel List B'!C88=7,7,IF('Vessel List B'!C88=8,8,IF('Vessel List B'!C88=9,9,IF('Vessel List B'!C88=10,10,IF('Vessel List B'!C88=11,11,IF('Vessel List B'!C88=12,12,IF('Vessel List B'!C88=13,13,IF('Vessel List B'!C88=14,14,IF('Vessel List B'!C88=15,15,IF('Vessel List B'!C88=16,16,0))))))))))))))))))</f>
        <v xml:space="preserve"> </v>
      </c>
      <c r="EN89" s="154"/>
      <c r="EO89" s="158"/>
      <c r="EP89" s="390" t="str">
        <f t="shared" si="123"/>
        <v/>
      </c>
      <c r="EQ89" s="158"/>
      <c r="ER89" s="137"/>
      <c r="ES89" s="388" t="str">
        <f t="shared" si="124"/>
        <v/>
      </c>
      <c r="ET89" s="157" t="str">
        <f>IF(VALUE(IF('Vessel List B'!P88=1,1,IF('Vessel List B'!P88=2,2,IF('Vessel List B'!P88=3,3,IF('Vessel List B'!P88=4,4,IF('Vessel List B'!P88=5,5,IF('Vessel List B'!P88=6,6,IF('Vessel List B'!P88=7,7,IF('Vessel List B'!P88=8,8,IF('Vessel List B'!P88=9,9,IF('Vessel List B'!P88=10,10,IF('Vessel List B'!P88=11,11,IF('Vessel List B'!P88=12,12,IF('Vessel List B'!P88=13,13,IF('Vessel List B'!P88=14,14,IF('Vessel List B'!P88=15,15,IF('Vessel List B'!P88=16,16,0)))))))))))))))))=0," ",VALUE(IF('Vessel List B'!P88=1,1,IF('Vessel List B'!P88=2,2,IF('Vessel List B'!P88=3,3,IF('Vessel List B'!P88=4,4,IF('Vessel List B'!P88=5,5,IF('Vessel List B'!P88=6,6,IF('Vessel List B'!P88=7,7,IF('Vessel List B'!P88=8,8,IF('Vessel List B'!P88=9,9,IF('Vessel List B'!P88=10,10,IF('Vessel List B'!P88=11,11,IF('Vessel List B'!P88=12,12,IF('Vessel List B'!P88=13,13,IF('Vessel List B'!P88=14,14,IF('Vessel List B'!P88=15,15,IF('Vessel List B'!P88=16,16,0))))))))))))))))))</f>
        <v xml:space="preserve"> </v>
      </c>
      <c r="EU89" s="154"/>
      <c r="EV89" s="158"/>
      <c r="EW89" s="390" t="str">
        <f t="shared" si="125"/>
        <v/>
      </c>
      <c r="EX89" s="158"/>
      <c r="EY89" s="137"/>
      <c r="EZ89" s="388" t="str">
        <f t="shared" si="126"/>
        <v/>
      </c>
      <c r="FA89" s="157" t="str">
        <f>IF(VALUE(IF('Vessel List B'!AC88=1,1,IF('Vessel List B'!AC88=2,2,IF('Vessel List B'!AC88=3,3,IF('Vessel List B'!AC88=4,4,IF('Vessel List B'!AC88=5,5,IF('Vessel List B'!AC88=6,6,IF('Vessel List B'!AC88=7,7,IF('Vessel List B'!AC88=8,8,IF('Vessel List B'!AC88=9,9,IF('Vessel List B'!AC88=10,10,IF('Vessel List B'!AC88=11,11,IF('Vessel List B'!AC88=12,12,IF('Vessel List B'!AC88=13,13,IF('Vessel List B'!AC88=14,14,IF('Vessel List B'!AC88=15,15,IF('Vessel List B'!AC88=16,16,0)))))))))))))))))=0," ",VALUE(IF('Vessel List B'!AC88=1,1,IF('Vessel List B'!AC88=2,2,IF('Vessel List B'!AC88=3,3,IF('Vessel List B'!AC88=4,4,IF('Vessel List B'!AC88=5,5,IF('Vessel List B'!AC88=6,6,IF('Vessel List B'!AC88=7,7,IF('Vessel List B'!AC88=8,8,IF('Vessel List B'!AC88=9,9,IF('Vessel List B'!AC88=10,10,IF('Vessel List B'!AC88=11,11,IF('Vessel List B'!AC88=12,12,IF('Vessel List B'!AC88=13,13,IF('Vessel List B'!AC88=14,14,IF('Vessel List B'!AC88=15,15,IF('Vessel List B'!AC88=16,16,0))))))))))))))))))</f>
        <v xml:space="preserve"> </v>
      </c>
      <c r="FB89" s="154"/>
      <c r="FC89" s="158"/>
      <c r="FD89" s="390" t="str">
        <f t="shared" si="127"/>
        <v/>
      </c>
      <c r="FE89" s="158"/>
      <c r="FF89" s="137"/>
      <c r="FG89" s="388" t="str">
        <f t="shared" si="128"/>
        <v/>
      </c>
      <c r="FH89" s="157" t="str">
        <f>IF(VALUE(IF('Vessel List B'!AP88=1,1,IF('Vessel List B'!AP88=2,2,IF('Vessel List B'!AP88=3,3,IF('Vessel List B'!AP88=4,4,IF('Vessel List B'!AP88=5,5,IF('Vessel List B'!AP88=6,6,IF('Vessel List B'!AP88=7,7,IF('Vessel List B'!AP88=8,8,IF('Vessel List B'!AP88=9,9,IF('Vessel List B'!AP88=10,10,IF('Vessel List B'!AP88=11,11,IF('Vessel List B'!AP88=12,12,IF('Vessel List B'!AP88=13,13,IF('Vessel List B'!AP88=14,14,IF('Vessel List B'!AP88=15,15,IF('Vessel List B'!AP88=16,16,0)))))))))))))))))=0," ",VALUE(IF('Vessel List B'!AP88=1,1,IF('Vessel List B'!AP88=2,2,IF('Vessel List B'!AP88=3,3,IF('Vessel List B'!AP88=4,4,IF('Vessel List B'!AP88=5,5,IF('Vessel List B'!AP88=6,6,IF('Vessel List B'!AP88=7,7,IF('Vessel List B'!AP88=8,8,IF('Vessel List B'!AP88=9,9,IF('Vessel List B'!AP88=10,10,IF('Vessel List B'!AP88=11,11,IF('Vessel List B'!AP88=12,12,IF('Vessel List B'!AP88=13,13,IF('Vessel List B'!AP88=14,14,IF('Vessel List B'!AP88=15,15,IF('Vessel List B'!AP88=16,16,0))))))))))))))))))</f>
        <v xml:space="preserve"> </v>
      </c>
      <c r="FI89" s="154"/>
      <c r="FJ89" s="158"/>
      <c r="FK89" s="390" t="str">
        <f t="shared" si="129"/>
        <v/>
      </c>
      <c r="FL89" s="158"/>
      <c r="FM89" s="137"/>
      <c r="FN89" s="388" t="str">
        <f t="shared" si="130"/>
        <v/>
      </c>
      <c r="FO89" s="157" t="str">
        <f>IF(VALUE(IF('Vessel List B'!BC88=1,1,IF('Vessel List B'!BC88=2,2,IF('Vessel List B'!BC88=3,3,IF('Vessel List B'!BC88=4,4,IF('Vessel List B'!BC88=5,5,IF('Vessel List B'!BC88=6,6,IF('Vessel List B'!BC88=7,7,IF('Vessel List B'!BC88=8,8,IF('Vessel List B'!BC88=9,9,IF('Vessel List B'!BC88=10,10,IF('Vessel List B'!BC88=11,11,IF('Vessel List B'!BC88=12,12,IF('Vessel List B'!BC88=13,13,IF('Vessel List B'!BC88=14,14,IF('Vessel List B'!BC88=15,15,IF('Vessel List B'!BC88=16,16,0)))))))))))))))))=0," ",VALUE(IF('Vessel List B'!BC88=1,1,IF('Vessel List B'!BC88=2,2,IF('Vessel List B'!BC88=3,3,IF('Vessel List B'!BC88=4,4,IF('Vessel List B'!BC88=5,5,IF('Vessel List B'!BC88=6,6,IF('Vessel List B'!BC88=7,7,IF('Vessel List B'!BC88=8,8,IF('Vessel List B'!BC88=9,9,IF('Vessel List B'!BC88=10,10,IF('Vessel List B'!BC88=11,11,IF('Vessel List B'!BC88=12,12,IF('Vessel List B'!BC88=13,13,IF('Vessel List B'!BC88=14,14,IF('Vessel List B'!BC88=15,15,IF('Vessel List B'!BC88=16,16,0))))))))))))))))))</f>
        <v xml:space="preserve"> </v>
      </c>
      <c r="FP89" s="154"/>
      <c r="FQ89" s="158"/>
      <c r="FR89" s="390" t="str">
        <f t="shared" si="131"/>
        <v/>
      </c>
      <c r="FS89" s="158"/>
      <c r="FT89" s="137"/>
      <c r="FU89" s="388" t="str">
        <f t="shared" si="132"/>
        <v/>
      </c>
      <c r="FV89" s="157" t="str">
        <f>IF(VALUE(IF('Vessel List B'!BP88=1,1,IF('Vessel List B'!BP88=2,2,IF('Vessel List B'!BP88=3,3,IF('Vessel List B'!BP88=4,4,IF('Vessel List B'!BP88=5,5,IF('Vessel List B'!BP88=6,6,IF('Vessel List B'!BP88=7,7,IF('Vessel List B'!BP88=8,8,IF('Vessel List B'!BP88=9,9,IF('Vessel List B'!BP88=10,10,IF('Vessel List B'!BP88=11,11,IF('Vessel List B'!BP88=12,12,IF('Vessel List B'!BP88=13,13,IF('Vessel List B'!BP88=14,14,IF('Vessel List B'!BP88=15,15,IF('Vessel List B'!BP88=16,16,0)))))))))))))))))=0," ",VALUE(IF('Vessel List B'!BP88=1,1,IF('Vessel List B'!BP88=2,2,IF('Vessel List B'!BP88=3,3,IF('Vessel List B'!BP88=4,4,IF('Vessel List B'!BP88=5,5,IF('Vessel List B'!BP88=6,6,IF('Vessel List B'!BP88=7,7,IF('Vessel List B'!BP88=8,8,IF('Vessel List B'!BP88=9,9,IF('Vessel List B'!BP88=10,10,IF('Vessel List B'!BP88=11,11,IF('Vessel List B'!BP88=12,12,IF('Vessel List B'!BP88=13,13,IF('Vessel List B'!BP88=14,14,IF('Vessel List B'!BP88=15,15,IF('Vessel List B'!BP88=16,16,0))))))))))))))))))</f>
        <v xml:space="preserve"> </v>
      </c>
      <c r="FW89" s="154"/>
      <c r="FX89" s="158"/>
      <c r="FY89" s="390" t="str">
        <f t="shared" si="133"/>
        <v/>
      </c>
      <c r="FZ89" s="158"/>
      <c r="GA89" s="137"/>
      <c r="GB89" s="388" t="str">
        <f t="shared" si="134"/>
        <v/>
      </c>
      <c r="GC89" s="157" t="str">
        <f>IF(VALUE(IF('Vessel List B'!CC88=1,1,IF('Vessel List B'!CC88=2,2,IF('Vessel List B'!CC88=3,3,IF('Vessel List B'!CC88=4,4,IF('Vessel List B'!CC88=5,5,IF('Vessel List B'!CC88=6,6,IF('Vessel List B'!CC88=7,7,IF('Vessel List B'!CC88=8,8,IF('Vessel List B'!CC88=9,9,IF('Vessel List B'!CC88=10,10,IF('Vessel List B'!CC88=11,11,IF('Vessel List B'!CC88=12,12,IF('Vessel List B'!CC88=13,13,IF('Vessel List B'!CC88=14,14,IF('Vessel List B'!CC88=15,15,IF('Vessel List B'!CC88=16,16,0)))))))))))))))))=0," ",VALUE(IF('Vessel List B'!CC88=1,1,IF('Vessel List B'!CC88=2,2,IF('Vessel List B'!CC88=3,3,IF('Vessel List B'!CC88=4,4,IF('Vessel List B'!CC88=5,5,IF('Vessel List B'!CC88=6,6,IF('Vessel List B'!CC88=7,7,IF('Vessel List B'!CC88=8,8,IF('Vessel List B'!CC88=9,9,IF('Vessel List B'!CC88=10,10,IF('Vessel List B'!CC88=11,11,IF('Vessel List B'!CC88=12,12,IF('Vessel List B'!CC88=13,13,IF('Vessel List B'!CC88=14,14,IF('Vessel List B'!CC88=15,15,IF('Vessel List B'!CC88=16,16,0))))))))))))))))))</f>
        <v xml:space="preserve"> </v>
      </c>
      <c r="GD89" s="154"/>
      <c r="GE89" s="158"/>
      <c r="GF89" s="390" t="str">
        <f t="shared" si="135"/>
        <v/>
      </c>
      <c r="GG89" s="158"/>
      <c r="GH89" s="137"/>
      <c r="GI89" s="388" t="str">
        <f t="shared" si="136"/>
        <v/>
      </c>
      <c r="GJ89" s="157" t="str">
        <f>IF(VALUE(IF('Vessel List B'!CP88=1,1,IF('Vessel List B'!CP88=2,2,IF('Vessel List B'!CP88=3,3,IF('Vessel List B'!CP88=4,4,IF('Vessel List B'!CP88=5,5,IF('Vessel List B'!CP88=6,6,IF('Vessel List B'!CP88=7,7,IF('Vessel List B'!CP88=8,8,IF('Vessel List B'!CP88=9,9,IF('Vessel List B'!CP88=10,10,IF('Vessel List B'!CP88=11,11,IF('Vessel List B'!CP88=12,12,IF('Vessel List B'!CP88=13,13,IF('Vessel List B'!CP88=14,14,IF('Vessel List B'!CP88=15,15,IF('Vessel List B'!CP88=16,16,0)))))))))))))))))=0," ",VALUE(IF('Vessel List B'!CP88=1,1,IF('Vessel List B'!CP88=2,2,IF('Vessel List B'!CP88=3,3,IF('Vessel List B'!CP88=4,4,IF('Vessel List B'!CP88=5,5,IF('Vessel List B'!CP88=6,6,IF('Vessel List B'!CP88=7,7,IF('Vessel List B'!CP88=8,8,IF('Vessel List B'!CP88=9,9,IF('Vessel List B'!CP88=10,10,IF('Vessel List B'!CP88=11,11,IF('Vessel List B'!CP88=12,12,IF('Vessel List B'!CP88=13,13,IF('Vessel List B'!CP88=14,14,IF('Vessel List B'!CP88=15,15,IF('Vessel List B'!CP88=16,16,0))))))))))))))))))</f>
        <v xml:space="preserve"> </v>
      </c>
      <c r="GK89" s="154"/>
      <c r="GL89" s="158"/>
      <c r="GM89" s="390" t="str">
        <f t="shared" si="137"/>
        <v/>
      </c>
      <c r="GN89" s="158"/>
      <c r="GO89" s="137"/>
      <c r="GP89" s="388" t="str">
        <f t="shared" si="138"/>
        <v/>
      </c>
      <c r="GQ89" s="157" t="str">
        <f>IF(VALUE(IF('Vessel List B'!DC88=1,1,IF('Vessel List B'!DC88=2,2,IF('Vessel List B'!DC88=3,3,IF('Vessel List B'!DC88=4,4,IF('Vessel List B'!DC88=5,5,IF('Vessel List B'!DC88=6,6,IF('Vessel List B'!DC88=7,7,IF('Vessel List B'!DC88=8,8,IF('Vessel List B'!DC88=9,9,IF('Vessel List B'!DC88=10,10,IF('Vessel List B'!DC88=11,11,IF('Vessel List B'!DC88=12,12,IF('Vessel List B'!DC88=13,13,IF('Vessel List B'!DC88=14,14,IF('Vessel List B'!DC88=15,15,IF('Vessel List B'!DC88=16,16,0)))))))))))))))))=0," ",VALUE(IF('Vessel List B'!DC88=1,1,IF('Vessel List B'!DC88=2,2,IF('Vessel List B'!DC88=3,3,IF('Vessel List B'!DC88=4,4,IF('Vessel List B'!DC88=5,5,IF('Vessel List B'!DC88=6,6,IF('Vessel List B'!DC88=7,7,IF('Vessel List B'!DC88=8,8,IF('Vessel List B'!DC88=9,9,IF('Vessel List B'!DC88=10,10,IF('Vessel List B'!DC88=11,11,IF('Vessel List B'!DC88=12,12,IF('Vessel List B'!DC88=13,13,IF('Vessel List B'!DC88=14,14,IF('Vessel List B'!DC88=15,15,IF('Vessel List B'!DC88=16,16,0))))))))))))))))))</f>
        <v xml:space="preserve"> </v>
      </c>
      <c r="GR89" s="154"/>
      <c r="GS89" s="158"/>
      <c r="GT89" s="390" t="str">
        <f t="shared" si="139"/>
        <v/>
      </c>
      <c r="GU89" s="158"/>
      <c r="GV89" s="137"/>
      <c r="GW89" s="388" t="str">
        <f t="shared" si="140"/>
        <v/>
      </c>
      <c r="GX89" s="157" t="str">
        <f>IF(VALUE(IF('Vessel List B'!DP88=1,1,IF('Vessel List B'!DP88=2,2,IF('Vessel List B'!DP88=3,3,IF('Vessel List B'!DP88=4,4,IF('Vessel List B'!DP88=5,5,IF('Vessel List B'!DP88=6,6,IF('Vessel List B'!DP88=7,7,IF('Vessel List B'!DP88=8,8,IF('Vessel List B'!DP88=9,9,IF('Vessel List B'!DP88=10,10,IF('Vessel List B'!DP88=11,11,IF('Vessel List B'!DP88=12,12,IF('Vessel List B'!DP88=13,13,IF('Vessel List B'!DP88=14,14,IF('Vessel List B'!DP88=15,15,IF('Vessel List B'!DP88=16,16,0)))))))))))))))))=0," ",VALUE(IF('Vessel List B'!DP88=1,1,IF('Vessel List B'!DP88=2,2,IF('Vessel List B'!DP88=3,3,IF('Vessel List B'!DP88=4,4,IF('Vessel List B'!DP88=5,5,IF('Vessel List B'!DP88=6,6,IF('Vessel List B'!DP88=7,7,IF('Vessel List B'!DP88=8,8,IF('Vessel List B'!DP88=9,9,IF('Vessel List B'!DP88=10,10,IF('Vessel List B'!DP88=11,11,IF('Vessel List B'!DP88=12,12,IF('Vessel List B'!DP88=13,13,IF('Vessel List B'!DP88=14,14,IF('Vessel List B'!DP88=15,15,IF('Vessel List B'!DP88=16,16,0))))))))))))))))))</f>
        <v xml:space="preserve"> </v>
      </c>
      <c r="GY89" s="154"/>
      <c r="GZ89" s="158"/>
      <c r="HA89" s="390" t="str">
        <f t="shared" si="141"/>
        <v/>
      </c>
      <c r="HB89" s="158"/>
      <c r="HC89" s="137"/>
      <c r="HD89" s="388" t="str">
        <f t="shared" si="142"/>
        <v/>
      </c>
      <c r="HE89" s="157" t="str">
        <f>IF(VALUE(IF('Vessel List B'!EC88=1,1,IF('Vessel List B'!EC88=2,2,IF('Vessel List B'!EC88=3,3,IF('Vessel List B'!EC88=4,4,IF('Vessel List B'!EC88=5,5,IF('Vessel List B'!EC88=6,6,IF('Vessel List B'!EC88=7,7,IF('Vessel List B'!EC88=8,8,IF('Vessel List B'!EC88=9,9,IF('Vessel List B'!EC88=10,10,IF('Vessel List B'!EC88=11,11,IF('Vessel List B'!EC88=12,12,IF('Vessel List B'!EC88=13,13,IF('Vessel List B'!EC88=14,14,IF('Vessel List B'!EC88=15,15,IF('Vessel List B'!EC88=16,16,0)))))))))))))))))=0," ",VALUE(IF('Vessel List B'!EC88=1,1,IF('Vessel List B'!EC88=2,2,IF('Vessel List B'!EC88=3,3,IF('Vessel List B'!EC88=4,4,IF('Vessel List B'!EC88=5,5,IF('Vessel List B'!EC88=6,6,IF('Vessel List B'!EC88=7,7,IF('Vessel List B'!EC88=8,8,IF('Vessel List B'!EC88=9,9,IF('Vessel List B'!EC88=10,10,IF('Vessel List B'!EC88=11,11,IF('Vessel List B'!EC88=12,12,IF('Vessel List B'!EC88=13,13,IF('Vessel List B'!EC88=14,14,IF('Vessel List B'!EC88=15,15,IF('Vessel List B'!EC88=16,16,0))))))))))))))))))</f>
        <v xml:space="preserve"> </v>
      </c>
      <c r="HF89" s="154"/>
      <c r="HG89" s="158"/>
      <c r="HH89" s="390" t="str">
        <f t="shared" si="143"/>
        <v/>
      </c>
      <c r="HI89" s="158"/>
      <c r="HJ89" s="137"/>
      <c r="HK89" s="388" t="str">
        <f t="shared" si="144"/>
        <v/>
      </c>
      <c r="HL89" s="157" t="str">
        <f>IF(VALUE(IF('Vessel List B'!EP88=1,1,IF('Vessel List B'!EP88=2,2,IF('Vessel List B'!EP88=3,3,IF('Vessel List B'!EP88=4,4,IF('Vessel List B'!EP88=5,5,IF('Vessel List B'!EP88=6,6,IF('Vessel List B'!EP88=7,7,IF('Vessel List B'!EP88=8,8,IF('Vessel List B'!EP88=9,9,IF('Vessel List B'!EP88=10,10,IF('Vessel List B'!EP88=11,11,IF('Vessel List B'!EP88=12,12,IF('Vessel List B'!EP88=13,13,IF('Vessel List B'!EP88=14,14,IF('Vessel List B'!EP88=15,15,IF('Vessel List B'!EP88=16,16,0)))))))))))))))))=0," ",VALUE(IF('Vessel List B'!EP88=1,1,IF('Vessel List B'!EP88=2,2,IF('Vessel List B'!EP88=3,3,IF('Vessel List B'!EP88=4,4,IF('Vessel List B'!EP88=5,5,IF('Vessel List B'!EP88=6,6,IF('Vessel List B'!EP88=7,7,IF('Vessel List B'!EP88=8,8,IF('Vessel List B'!EP88=9,9,IF('Vessel List B'!EP88=10,10,IF('Vessel List B'!EP88=11,11,IF('Vessel List B'!EP88=12,12,IF('Vessel List B'!EP88=13,13,IF('Vessel List B'!EP88=14,14,IF('Vessel List B'!EP88=15,15,IF('Vessel List B'!EP88=16,16,0))))))))))))))))))</f>
        <v xml:space="preserve"> </v>
      </c>
      <c r="HM89" s="154"/>
      <c r="HN89" s="158"/>
      <c r="HO89" s="390" t="str">
        <f t="shared" si="145"/>
        <v/>
      </c>
      <c r="HP89" s="158"/>
      <c r="HQ89" s="137"/>
      <c r="HR89" s="388" t="str">
        <f t="shared" si="146"/>
        <v/>
      </c>
      <c r="HS89" s="157" t="str">
        <f>IF(VALUE(IF('Vessel List B'!FC88=1,1,IF('Vessel List B'!FC88=2,2,IF('Vessel List B'!FC88=3,3,IF('Vessel List B'!FC88=4,4,IF('Vessel List B'!FC88=5,5,IF('Vessel List B'!FC88=6,6,IF('Vessel List B'!FC88=7,7,IF('Vessel List B'!FC88=8,8,IF('Vessel List B'!FC88=9,9,IF('Vessel List B'!FC88=10,10,IF('Vessel List B'!FC88=11,11,IF('Vessel List B'!FC88=12,12,IF('Vessel List B'!FC88=13,13,IF('Vessel List B'!FC88=14,14,IF('Vessel List B'!FC88=15,15,IF('Vessel List B'!FC88=16,16,0)))))))))))))))))=0," ",VALUE(IF('Vessel List B'!FC88=1,1,IF('Vessel List B'!FC88=2,2,IF('Vessel List B'!FC88=3,3,IF('Vessel List B'!FC88=4,4,IF('Vessel List B'!FC88=5,5,IF('Vessel List B'!FC88=6,6,IF('Vessel List B'!FC88=7,7,IF('Vessel List B'!FC88=8,8,IF('Vessel List B'!FC88=9,9,IF('Vessel List B'!FC88=10,10,IF('Vessel List B'!FC88=11,11,IF('Vessel List B'!FC88=12,12,IF('Vessel List B'!FC88=13,13,IF('Vessel List B'!FC88=14,14,IF('Vessel List B'!FC88=15,15,IF('Vessel List B'!FC88=16,16,0))))))))))))))))))</f>
        <v xml:space="preserve"> </v>
      </c>
      <c r="HT89" s="154"/>
      <c r="HU89" s="158"/>
      <c r="HV89" s="390" t="str">
        <f t="shared" si="147"/>
        <v/>
      </c>
      <c r="HW89" s="158"/>
      <c r="HX89" s="137"/>
      <c r="HY89" s="388" t="str">
        <f t="shared" si="148"/>
        <v/>
      </c>
      <c r="HZ89" s="157" t="str">
        <f>IF(VALUE(IF('Vessel List B'!FP88=1,1,IF('Vessel List B'!FP88=2,2,IF('Vessel List B'!FP88=3,3,IF('Vessel List B'!FP88=4,4,IF('Vessel List B'!FP88=5,5,IF('Vessel List B'!FP88=6,6,IF('Vessel List B'!FP88=7,7,IF('Vessel List B'!FP88=8,8,IF('Vessel List B'!FP88=9,9,IF('Vessel List B'!FP88=10,10,IF('Vessel List B'!FP88=11,11,IF('Vessel List B'!FP88=12,12,IF('Vessel List B'!FP88=13,13,IF('Vessel List B'!FP88=14,14,IF('Vessel List B'!FP88=15,15,IF('Vessel List B'!FP88=16,16,0)))))))))))))))))=0," ",VALUE(IF('Vessel List B'!FP88=1,1,IF('Vessel List B'!FP88=2,2,IF('Vessel List B'!FP88=3,3,IF('Vessel List B'!FP88=4,4,IF('Vessel List B'!FP88=5,5,IF('Vessel List B'!FP88=6,6,IF('Vessel List B'!FP88=7,7,IF('Vessel List B'!FP88=8,8,IF('Vessel List B'!FP88=9,9,IF('Vessel List B'!FP88=10,10,IF('Vessel List B'!FP88=11,11,IF('Vessel List B'!FP88=12,12,IF('Vessel List B'!FP88=13,13,IF('Vessel List B'!FP88=14,14,IF('Vessel List B'!FP88=15,15,IF('Vessel List B'!FP88=16,16,0))))))))))))))))))</f>
        <v xml:space="preserve"> </v>
      </c>
      <c r="IA89" s="154"/>
      <c r="IB89" s="158"/>
      <c r="IC89" s="390" t="str">
        <f t="shared" si="149"/>
        <v/>
      </c>
      <c r="ID89" s="158"/>
      <c r="IE89" s="137"/>
      <c r="IF89" s="388" t="str">
        <f t="shared" si="150"/>
        <v/>
      </c>
      <c r="IG89" s="157" t="str">
        <f>IF(VALUE(IF('Vessel List B'!GC88=1,1,IF('Vessel List B'!GC88=2,2,IF('Vessel List B'!GC88=3,3,IF('Vessel List B'!GC88=4,4,IF('Vessel List B'!GC88=5,5,IF('Vessel List B'!GC88=6,6,IF('Vessel List B'!GC88=7,7,IF('Vessel List B'!GC88=8,8,IF('Vessel List B'!GC88=9,9,IF('Vessel List B'!GC88=10,10,IF('Vessel List B'!GC88=11,11,IF('Vessel List B'!GC88=12,12,IF('Vessel List B'!GC88=13,13,IF('Vessel List B'!GC88=14,14,IF('Vessel List B'!GC88=15,15,IF('Vessel List B'!GC88=16,16,0)))))))))))))))))=0," ",VALUE(IF('Vessel List B'!GC88=1,1,IF('Vessel List B'!GC88=2,2,IF('Vessel List B'!GC88=3,3,IF('Vessel List B'!GC88=4,4,IF('Vessel List B'!GC88=5,5,IF('Vessel List B'!GC88=6,6,IF('Vessel List B'!GC88=7,7,IF('Vessel List B'!GC88=8,8,IF('Vessel List B'!GC88=9,9,IF('Vessel List B'!GC88=10,10,IF('Vessel List B'!GC88=11,11,IF('Vessel List B'!GC88=12,12,IF('Vessel List B'!GC88=13,13,IF('Vessel List B'!GC88=14,14,IF('Vessel List B'!GC88=15,15,IF('Vessel List B'!GC88=16,16,0))))))))))))))))))</f>
        <v xml:space="preserve"> </v>
      </c>
      <c r="IH89" s="154"/>
      <c r="II89" s="158"/>
      <c r="IJ89" s="390" t="str">
        <f t="shared" si="151"/>
        <v/>
      </c>
      <c r="IK89" s="158"/>
      <c r="IL89" s="137"/>
      <c r="IM89" s="388" t="str">
        <f t="shared" si="152"/>
        <v/>
      </c>
      <c r="IN89" s="157" t="str">
        <f>IF(VALUE(IF('Vessel List B'!GP88=1,1,IF('Vessel List B'!GP88=2,2,IF('Vessel List B'!GP88=3,3,IF('Vessel List B'!GP88=4,4,IF('Vessel List B'!GP88=5,5,IF('Vessel List B'!GP88=6,6,IF('Vessel List B'!GP88=7,7,IF('Vessel List B'!GP88=8,8,IF('Vessel List B'!GP88=9,9,IF('Vessel List B'!GP88=10,10,IF('Vessel List B'!GP88=11,11,IF('Vessel List B'!GP88=12,12,IF('Vessel List B'!GP88=13,13,IF('Vessel List B'!GP88=14,14,IF('Vessel List B'!GP88=15,15,IF('Vessel List B'!GP88=16,16,0)))))))))))))))))=0," ",VALUE(IF('Vessel List B'!GP88=1,1,IF('Vessel List B'!GP88=2,2,IF('Vessel List B'!GP88=3,3,IF('Vessel List B'!GP88=4,4,IF('Vessel List B'!GP88=5,5,IF('Vessel List B'!GP88=6,6,IF('Vessel List B'!GP88=7,7,IF('Vessel List B'!GP88=8,8,IF('Vessel List B'!GP88=9,9,IF('Vessel List B'!GP88=10,10,IF('Vessel List B'!GP88=11,11,IF('Vessel List B'!GP88=12,12,IF('Vessel List B'!GP88=13,13,IF('Vessel List B'!GP88=14,14,IF('Vessel List B'!GP88=15,15,IF('Vessel List B'!GP88=16,16,0))))))))))))))))))</f>
        <v xml:space="preserve"> </v>
      </c>
      <c r="IO89" s="154"/>
      <c r="IP89" s="158"/>
      <c r="IQ89" s="390" t="str">
        <f t="shared" si="153"/>
        <v/>
      </c>
      <c r="IR89" s="158"/>
      <c r="IS89" s="137"/>
      <c r="IT89" s="388" t="str">
        <f t="shared" si="154"/>
        <v/>
      </c>
      <c r="IU89" s="157" t="str">
        <f>IF(VALUE(IF('Vessel List B'!HC88=1,1,IF('Vessel List B'!HC88=2,2,IF('Vessel List B'!HC88=3,3,IF('Vessel List B'!HC88=4,4,IF('Vessel List B'!HC88=5,5,IF('Vessel List B'!HC88=6,6,IF('Vessel List B'!HC88=7,7,IF('Vessel List B'!HC88=8,8,IF('Vessel List B'!HC88=9,9,IF('Vessel List B'!HC88=10,10,IF('Vessel List B'!HC88=11,11,IF('Vessel List B'!HC88=12,12,IF('Vessel List B'!HC88=13,13,IF('Vessel List B'!HC88=14,14,IF('Vessel List B'!HC88=15,15,IF('Vessel List B'!HC88=16,16,0)))))))))))))))))=0," ",VALUE(IF('Vessel List B'!HC88=1,1,IF('Vessel List B'!HC88=2,2,IF('Vessel List B'!HC88=3,3,IF('Vessel List B'!HC88=4,4,IF('Vessel List B'!HC88=5,5,IF('Vessel List B'!HC88=6,6,IF('Vessel List B'!HC88=7,7,IF('Vessel List B'!HC88=8,8,IF('Vessel List B'!HC88=9,9,IF('Vessel List B'!HC88=10,10,IF('Vessel List B'!HC88=11,11,IF('Vessel List B'!HC88=12,12,IF('Vessel List B'!HC88=13,13,IF('Vessel List B'!HC88=14,14,IF('Vessel List B'!HC88=15,15,IF('Vessel List B'!HC88=16,16,0))))))))))))))))))</f>
        <v xml:space="preserve"> </v>
      </c>
      <c r="IV89" s="154"/>
      <c r="IW89" s="158"/>
      <c r="IX89" s="390" t="str">
        <f t="shared" si="155"/>
        <v/>
      </c>
      <c r="IY89" s="158"/>
      <c r="IZ89" s="137"/>
      <c r="JA89" s="388" t="str">
        <f t="shared" si="156"/>
        <v/>
      </c>
      <c r="JB89" s="157" t="str">
        <f>IF(VALUE(IF('Vessel List B'!HP88=1,1,IF('Vessel List B'!HP88=2,2,IF('Vessel List B'!HP88=3,3,IF('Vessel List B'!HP88=4,4,IF('Vessel List B'!HP88=5,5,IF('Vessel List B'!HP88=6,6,IF('Vessel List B'!HP88=7,7,IF('Vessel List B'!HP88=8,8,IF('Vessel List B'!HP88=9,9,IF('Vessel List B'!HP88=10,10,IF('Vessel List B'!HP88=11,11,IF('Vessel List B'!HP88=12,12,IF('Vessel List B'!HP88=13,13,IF('Vessel List B'!HP88=14,14,IF('Vessel List B'!HP88=15,15,IF('Vessel List B'!HP88=16,16,0)))))))))))))))))=0," ",VALUE(IF('Vessel List B'!HP88=1,1,IF('Vessel List B'!HP88=2,2,IF('Vessel List B'!HP88=3,3,IF('Vessel List B'!HP88=4,4,IF('Vessel List B'!HP88=5,5,IF('Vessel List B'!HP88=6,6,IF('Vessel List B'!HP88=7,7,IF('Vessel List B'!HP88=8,8,IF('Vessel List B'!HP88=9,9,IF('Vessel List B'!HP88=10,10,IF('Vessel List B'!HP88=11,11,IF('Vessel List B'!HP88=12,12,IF('Vessel List B'!HP88=13,13,IF('Vessel List B'!HP88=14,14,IF('Vessel List B'!HP88=15,15,IF('Vessel List B'!HP88=16,16,0))))))))))))))))))</f>
        <v xml:space="preserve"> </v>
      </c>
      <c r="JC89" s="154"/>
      <c r="JD89" s="158"/>
      <c r="JE89" s="390" t="str">
        <f t="shared" si="157"/>
        <v/>
      </c>
      <c r="JF89" s="158"/>
      <c r="JG89" s="137"/>
      <c r="JH89" s="388" t="str">
        <f t="shared" si="158"/>
        <v/>
      </c>
      <c r="JI89" s="157" t="str">
        <f>IF(VALUE(IF('Vessel List B'!IC88=1,1,IF('Vessel List B'!IC88=2,2,IF('Vessel List B'!IC88=3,3,IF('Vessel List B'!IC88=4,4,IF('Vessel List B'!IC88=5,5,IF('Vessel List B'!IC88=6,6,IF('Vessel List B'!IC88=7,7,IF('Vessel List B'!IC88=8,8,IF('Vessel List B'!IC88=9,9,IF('Vessel List B'!IC88=10,10,IF('Vessel List B'!IC88=11,11,IF('Vessel List B'!IC88=12,12,IF('Vessel List B'!IC88=13,13,IF('Vessel List B'!IC88=14,14,IF('Vessel List B'!IC88=15,15,IF('Vessel List B'!IC88=16,16,0)))))))))))))))))=0," ",VALUE(IF('Vessel List B'!IC88=1,1,IF('Vessel List B'!IC88=2,2,IF('Vessel List B'!IC88=3,3,IF('Vessel List B'!IC88=4,4,IF('Vessel List B'!IC88=5,5,IF('Vessel List B'!IC88=6,6,IF('Vessel List B'!IC88=7,7,IF('Vessel List B'!IC88=8,8,IF('Vessel List B'!IC88=9,9,IF('Vessel List B'!IC88=10,10,IF('Vessel List B'!IC88=11,11,IF('Vessel List B'!IC88=12,12,IF('Vessel List B'!IC88=13,13,IF('Vessel List B'!IC88=14,14,IF('Vessel List B'!IC88=15,15,IF('Vessel List B'!IC88=16,16,0))))))))))))))))))</f>
        <v xml:space="preserve"> </v>
      </c>
      <c r="JJ89" s="154"/>
      <c r="JK89" s="158"/>
      <c r="JL89" s="390" t="str">
        <f t="shared" si="159"/>
        <v/>
      </c>
      <c r="JM89" s="158"/>
      <c r="JN89" s="137"/>
      <c r="JO89" s="388" t="str">
        <f t="shared" si="160"/>
        <v/>
      </c>
      <c r="JP89" s="157" t="str">
        <f>IF(VALUE(IF('Vessel List B'!IP88=1,1,IF('Vessel List B'!IP88=2,2,IF('Vessel List B'!IP88=3,3,IF('Vessel List B'!IP88=4,4,IF('Vessel List B'!IP88=5,5,IF('Vessel List B'!IP88=6,6,IF('Vessel List B'!IP88=7,7,IF('Vessel List B'!IP88=8,8,IF('Vessel List B'!IP88=9,9,IF('Vessel List B'!IP88=10,10,IF('Vessel List B'!IP88=11,11,IF('Vessel List B'!IP88=12,12,IF('Vessel List B'!IP88=13,13,IF('Vessel List B'!IP88=14,14,IF('Vessel List B'!IP88=15,15,IF('Vessel List B'!IP88=16,16,0)))))))))))))))))=0," ",VALUE(IF('Vessel List B'!IP88=1,1,IF('Vessel List B'!IP88=2,2,IF('Vessel List B'!IP88=3,3,IF('Vessel List B'!IP88=4,4,IF('Vessel List B'!IP88=5,5,IF('Vessel List B'!IP88=6,6,IF('Vessel List B'!IP88=7,7,IF('Vessel List B'!IP88=8,8,IF('Vessel List B'!IP88=9,9,IF('Vessel List B'!IP88=10,10,IF('Vessel List B'!IP88=11,11,IF('Vessel List B'!IP88=12,12,IF('Vessel List B'!IP88=13,13,IF('Vessel List B'!IP88=14,14,IF('Vessel List B'!IP88=15,15,IF('Vessel List B'!IP88=16,16,0))))))))))))))))))</f>
        <v xml:space="preserve"> </v>
      </c>
      <c r="JQ89" s="154"/>
      <c r="JR89" s="158"/>
      <c r="JS89" s="390" t="str">
        <f t="shared" si="161"/>
        <v/>
      </c>
      <c r="JT89" s="158"/>
      <c r="JU89" s="137"/>
      <c r="JV89" s="397" t="str">
        <f t="shared" si="162"/>
        <v/>
      </c>
      <c r="JW89" s="403"/>
    </row>
    <row r="90" spans="1:283" ht="15" x14ac:dyDescent="0.25">
      <c r="A90" s="132">
        <f>'Vessel List A'!B89</f>
        <v>41664</v>
      </c>
      <c r="B90" s="157" t="str">
        <f>IF(VALUE(IF('Vessel List A'!C89=1,1,IF('Vessel List A'!C89=2,2,IF('Vessel List A'!C89=3,3,IF('Vessel List A'!C89=4,4,IF('Vessel List A'!C89=5,5,IF('Vessel List A'!C89=6,6,IF('Vessel List A'!C89=7,7,IF('Vessel List A'!C89=8,8,IF('Vessel List A'!C89=9,9,IF('Vessel List A'!C89=10,10,IF('Vessel List A'!C89=11,11,IF('Vessel List A'!C89=12,12,IF('Vessel List A'!C89=13,13,IF('Vessel List A'!C89=14,14,IF('Vessel List A'!C89=15,15,IF('Vessel List A'!C89=16,16,0)))))))))))))))))=0," ",VALUE(IF('Vessel List A'!C89=1,1,IF('Vessel List A'!C89=2,2,IF('Vessel List A'!C89=3,3,IF('Vessel List A'!C89=4,4,IF('Vessel List A'!C89=5,5,IF('Vessel List A'!C89=6,6,IF('Vessel List A'!C89=7,7,IF('Vessel List A'!C89=8,8,IF('Vessel List A'!C89=9,9,IF('Vessel List A'!C89=10,10,IF('Vessel List A'!C89=11,11,IF('Vessel List A'!C89=12,12,IF('Vessel List A'!C89=13,13,IF('Vessel List A'!C89=14,14,IF('Vessel List A'!C89=15,15,IF('Vessel List A'!C89=16,16,0))))))))))))))))))</f>
        <v xml:space="preserve"> </v>
      </c>
      <c r="C90" s="154"/>
      <c r="D90" s="158"/>
      <c r="E90" s="390" t="str">
        <f t="shared" si="83"/>
        <v/>
      </c>
      <c r="F90" s="158"/>
      <c r="G90" s="137"/>
      <c r="H90" s="388" t="str">
        <f t="shared" si="84"/>
        <v/>
      </c>
      <c r="I90" s="157" t="str">
        <f>IF(VALUE(IF('Vessel List A'!P89=1,1,IF('Vessel List A'!P89=2,2,IF('Vessel List A'!P89=3,3,IF('Vessel List A'!P89=4,4,IF('Vessel List A'!P89=5,5,IF('Vessel List A'!P89=6,6,IF('Vessel List A'!P89=7,7,IF('Vessel List A'!P89=8,8,IF('Vessel List A'!P89=9,9,IF('Vessel List A'!P89=10,10,IF('Vessel List A'!P89=11,11,IF('Vessel List A'!P89=12,12,IF('Vessel List A'!P89=13,13,IF('Vessel List A'!P89=14,14,IF('Vessel List A'!P89=15,15,IF('Vessel List A'!P89=16,16,0)))))))))))))))))=0," ",VALUE(IF('Vessel List A'!P89=1,1,IF('Vessel List A'!P89=2,2,IF('Vessel List A'!P89=3,3,IF('Vessel List A'!P89=4,4,IF('Vessel List A'!P89=5,5,IF('Vessel List A'!P89=6,6,IF('Vessel List A'!P89=7,7,IF('Vessel List A'!P89=8,8,IF('Vessel List A'!P89=9,9,IF('Vessel List A'!P89=10,10,IF('Vessel List A'!P89=11,11,IF('Vessel List A'!P89=12,12,IF('Vessel List A'!P89=13,13,IF('Vessel List A'!P89=14,14,IF('Vessel List A'!P89=15,15,IF('Vessel List A'!P89=16,16,0))))))))))))))))))</f>
        <v xml:space="preserve"> </v>
      </c>
      <c r="J90" s="154"/>
      <c r="K90" s="158"/>
      <c r="L90" s="390" t="str">
        <f t="shared" si="85"/>
        <v/>
      </c>
      <c r="M90" s="158"/>
      <c r="N90" s="137"/>
      <c r="O90" s="388" t="str">
        <f t="shared" si="86"/>
        <v/>
      </c>
      <c r="P90" s="157" t="str">
        <f>IF(VALUE(IF('Vessel List A'!AC89=1,1,IF('Vessel List A'!AC89=2,2,IF('Vessel List A'!AC89=3,3,IF('Vessel List A'!AC89=4,4,IF('Vessel List A'!AC89=5,5,IF('Vessel List A'!AC89=6,6,IF('Vessel List A'!AC89=7,7,IF('Vessel List A'!AC89=8,8,IF('Vessel List A'!AC89=9,9,IF('Vessel List A'!AC89=10,10,IF('Vessel List A'!AC89=11,11,IF('Vessel List A'!AC89=12,12,IF('Vessel List A'!AC89=13,13,IF('Vessel List A'!AC89=14,14,IF('Vessel List A'!AC89=15,15,IF('Vessel List A'!AC89=16,16,0)))))))))))))))))=0," ",VALUE(IF('Vessel List A'!AC89=1,1,IF('Vessel List A'!AC89=2,2,IF('Vessel List A'!AC89=3,3,IF('Vessel List A'!AC89=4,4,IF('Vessel List A'!AC89=5,5,IF('Vessel List A'!AC89=6,6,IF('Vessel List A'!AC89=7,7,IF('Vessel List A'!AC89=8,8,IF('Vessel List A'!AC89=9,9,IF('Vessel List A'!AC89=10,10,IF('Vessel List A'!AC89=11,11,IF('Vessel List A'!AC89=12,12,IF('Vessel List A'!AC89=13,13,IF('Vessel List A'!AC89=14,14,IF('Vessel List A'!AC89=15,15,IF('Vessel List A'!AC89=16,16,0))))))))))))))))))</f>
        <v xml:space="preserve"> </v>
      </c>
      <c r="Q90" s="154"/>
      <c r="R90" s="158"/>
      <c r="S90" s="390" t="str">
        <f t="shared" si="87"/>
        <v/>
      </c>
      <c r="T90" s="158"/>
      <c r="U90" s="137"/>
      <c r="V90" s="388" t="str">
        <f t="shared" si="88"/>
        <v/>
      </c>
      <c r="W90" s="157" t="str">
        <f>IF(VALUE(IF('Vessel List A'!AP89=1,1,IF('Vessel List A'!AP89=2,2,IF('Vessel List A'!AP89=3,3,IF('Vessel List A'!AP89=4,4,IF('Vessel List A'!AP89=5,5,IF('Vessel List A'!AP89=6,6,IF('Vessel List A'!AP89=7,7,IF('Vessel List A'!AP89=8,8,IF('Vessel List A'!AP89=9,9,IF('Vessel List A'!AP89=10,10,IF('Vessel List A'!AP89=11,11,IF('Vessel List A'!AP89=12,12,IF('Vessel List A'!AP89=13,13,IF('Vessel List A'!AP89=14,14,IF('Vessel List A'!AP89=15,15,IF('Vessel List A'!AP89=16,16,0)))))))))))))))))=0," ",VALUE(IF('Vessel List A'!AP89=1,1,IF('Vessel List A'!AP89=2,2,IF('Vessel List A'!AP89=3,3,IF('Vessel List A'!AP89=4,4,IF('Vessel List A'!AP89=5,5,IF('Vessel List A'!AP89=6,6,IF('Vessel List A'!AP89=7,7,IF('Vessel List A'!AP89=8,8,IF('Vessel List A'!AP89=9,9,IF('Vessel List A'!AP89=10,10,IF('Vessel List A'!AP89=11,11,IF('Vessel List A'!AP89=12,12,IF('Vessel List A'!AP89=13,13,IF('Vessel List A'!AP89=14,14,IF('Vessel List A'!AP89=15,15,IF('Vessel List A'!AP89=16,16,0))))))))))))))))))</f>
        <v xml:space="preserve"> </v>
      </c>
      <c r="X90" s="154"/>
      <c r="Y90" s="158"/>
      <c r="Z90" s="390" t="str">
        <f t="shared" si="89"/>
        <v/>
      </c>
      <c r="AA90" s="158"/>
      <c r="AB90" s="137"/>
      <c r="AC90" s="388" t="str">
        <f t="shared" si="90"/>
        <v/>
      </c>
      <c r="AD90" s="157" t="str">
        <f>IF(VALUE(IF('Vessel List A'!BC89=1,1,IF('Vessel List A'!BC89=2,2,IF('Vessel List A'!BC89=3,3,IF('Vessel List A'!BC89=4,4,IF('Vessel List A'!BC89=5,5,IF('Vessel List A'!BC89=6,6,IF('Vessel List A'!BC89=7,7,IF('Vessel List A'!BC89=8,8,IF('Vessel List A'!BC89=9,9,IF('Vessel List A'!BC89=10,10,IF('Vessel List A'!BC89=11,11,IF('Vessel List A'!BC89=12,12,IF('Vessel List A'!BC89=13,13,IF('Vessel List A'!BC89=14,14,IF('Vessel List A'!BC89=15,15,IF('Vessel List A'!BC89=16,16,0)))))))))))))))))=0," ",VALUE(IF('Vessel List A'!BC89=1,1,IF('Vessel List A'!BC89=2,2,IF('Vessel List A'!BC89=3,3,IF('Vessel List A'!BC89=4,4,IF('Vessel List A'!BC89=5,5,IF('Vessel List A'!BC89=6,6,IF('Vessel List A'!BC89=7,7,IF('Vessel List A'!BC89=8,8,IF('Vessel List A'!BC89=9,9,IF('Vessel List A'!BC89=10,10,IF('Vessel List A'!BC89=11,11,IF('Vessel List A'!BC89=12,12,IF('Vessel List A'!BC89=13,13,IF('Vessel List A'!BC89=14,14,IF('Vessel List A'!BC89=15,15,IF('Vessel List A'!BC89=16,16,0))))))))))))))))))</f>
        <v xml:space="preserve"> </v>
      </c>
      <c r="AE90" s="154"/>
      <c r="AF90" s="158"/>
      <c r="AG90" s="390" t="str">
        <f t="shared" si="91"/>
        <v/>
      </c>
      <c r="AH90" s="158"/>
      <c r="AI90" s="137"/>
      <c r="AJ90" s="388" t="str">
        <f t="shared" si="92"/>
        <v/>
      </c>
      <c r="AK90" s="157" t="str">
        <f>IF(VALUE(IF('Vessel List A'!BP89=1,1,IF('Vessel List A'!BP89=2,2,IF('Vessel List A'!BP89=3,3,IF('Vessel List A'!BP89=4,4,IF('Vessel List A'!BP89=5,5,IF('Vessel List A'!BP89=6,6,IF('Vessel List A'!BP89=7,7,IF('Vessel List A'!BP89=8,8,IF('Vessel List A'!BP89=9,9,IF('Vessel List A'!BP89=10,10,IF('Vessel List A'!BP89=11,11,IF('Vessel List A'!BP89=12,12,IF('Vessel List A'!BP89=13,13,IF('Vessel List A'!BP89=14,14,IF('Vessel List A'!BP89=15,15,IF('Vessel List A'!BP89=16,16,0)))))))))))))))))=0," ",VALUE(IF('Vessel List A'!BP89=1,1,IF('Vessel List A'!BP89=2,2,IF('Vessel List A'!BP89=3,3,IF('Vessel List A'!BP89=4,4,IF('Vessel List A'!BP89=5,5,IF('Vessel List A'!BP89=6,6,IF('Vessel List A'!BP89=7,7,IF('Vessel List A'!BP89=8,8,IF('Vessel List A'!BP89=9,9,IF('Vessel List A'!BP89=10,10,IF('Vessel List A'!BP89=11,11,IF('Vessel List A'!BP89=12,12,IF('Vessel List A'!BP89=13,13,IF('Vessel List A'!BP89=14,14,IF('Vessel List A'!BP89=15,15,IF('Vessel List A'!BP89=16,16,0))))))))))))))))))</f>
        <v xml:space="preserve"> </v>
      </c>
      <c r="AL90" s="154"/>
      <c r="AM90" s="158"/>
      <c r="AN90" s="390" t="str">
        <f t="shared" si="93"/>
        <v/>
      </c>
      <c r="AO90" s="158"/>
      <c r="AP90" s="137"/>
      <c r="AQ90" s="388" t="str">
        <f t="shared" si="94"/>
        <v/>
      </c>
      <c r="AR90" s="157" t="str">
        <f>IF(VALUE(IF('Vessel List A'!CC89=1,1,IF('Vessel List A'!CC89=2,2,IF('Vessel List A'!CC89=3,3,IF('Vessel List A'!CC89=4,4,IF('Vessel List A'!CC89=5,5,IF('Vessel List A'!CC89=6,6,IF('Vessel List A'!CC89=7,7,IF('Vessel List A'!CC89=8,8,IF('Vessel List A'!CC89=9,9,IF('Vessel List A'!CC89=10,10,IF('Vessel List A'!CC89=11,11,IF('Vessel List A'!CC89=12,12,IF('Vessel List A'!CC89=13,13,IF('Vessel List A'!CC89=14,14,IF('Vessel List A'!CC89=15,15,IF('Vessel List A'!CC89=16,16,0)))))))))))))))))=0," ",VALUE(IF('Vessel List A'!CC89=1,1,IF('Vessel List A'!CC89=2,2,IF('Vessel List A'!CC89=3,3,IF('Vessel List A'!CC89=4,4,IF('Vessel List A'!CC89=5,5,IF('Vessel List A'!CC89=6,6,IF('Vessel List A'!CC89=7,7,IF('Vessel List A'!CC89=8,8,IF('Vessel List A'!CC89=9,9,IF('Vessel List A'!CC89=10,10,IF('Vessel List A'!CC89=11,11,IF('Vessel List A'!CC89=12,12,IF('Vessel List A'!CC89=13,13,IF('Vessel List A'!CC89=14,14,IF('Vessel List A'!CC89=15,15,IF('Vessel List A'!CC89=16,16,0))))))))))))))))))</f>
        <v xml:space="preserve"> </v>
      </c>
      <c r="AS90" s="154"/>
      <c r="AT90" s="158"/>
      <c r="AU90" s="390" t="str">
        <f t="shared" si="95"/>
        <v/>
      </c>
      <c r="AV90" s="158"/>
      <c r="AW90" s="137"/>
      <c r="AX90" s="388" t="str">
        <f t="shared" si="96"/>
        <v/>
      </c>
      <c r="AY90" s="157" t="str">
        <f>IF(VALUE(IF('Vessel List A'!CP89=1,1,IF('Vessel List A'!CP89=2,2,IF('Vessel List A'!CP89=3,3,IF('Vessel List A'!CP89=4,4,IF('Vessel List A'!CP89=5,5,IF('Vessel List A'!CP89=6,6,IF('Vessel List A'!CP89=7,7,IF('Vessel List A'!CP89=8,8,IF('Vessel List A'!CP89=9,9,IF('Vessel List A'!CP89=10,10,IF('Vessel List A'!CP89=11,11,IF('Vessel List A'!CP89=12,12,IF('Vessel List A'!CP89=13,13,IF('Vessel List A'!CP89=14,14,IF('Vessel List A'!CP89=15,15,IF('Vessel List A'!CP89=16,16,0)))))))))))))))))=0," ",VALUE(IF('Vessel List A'!CP89=1,1,IF('Vessel List A'!CP89=2,2,IF('Vessel List A'!CP89=3,3,IF('Vessel List A'!CP89=4,4,IF('Vessel List A'!CP89=5,5,IF('Vessel List A'!CP89=6,6,IF('Vessel List A'!CP89=7,7,IF('Vessel List A'!CP89=8,8,IF('Vessel List A'!CP89=9,9,IF('Vessel List A'!CP89=10,10,IF('Vessel List A'!CP89=11,11,IF('Vessel List A'!CP89=12,12,IF('Vessel List A'!CP89=13,13,IF('Vessel List A'!CP89=14,14,IF('Vessel List A'!CP89=15,15,IF('Vessel List A'!CP89=16,16,0))))))))))))))))))</f>
        <v xml:space="preserve"> </v>
      </c>
      <c r="AZ90" s="154"/>
      <c r="BA90" s="158"/>
      <c r="BB90" s="390" t="str">
        <f t="shared" si="97"/>
        <v/>
      </c>
      <c r="BC90" s="158"/>
      <c r="BD90" s="137"/>
      <c r="BE90" s="388" t="str">
        <f t="shared" si="98"/>
        <v/>
      </c>
      <c r="BF90" s="157" t="str">
        <f>IF(VALUE(IF('Vessel List A'!DC89=1,1,IF('Vessel List A'!DC89=2,2,IF('Vessel List A'!DC89=3,3,IF('Vessel List A'!DC89=4,4,IF('Vessel List A'!DC89=5,5,IF('Vessel List A'!DC89=6,6,IF('Vessel List A'!DC89=7,7,IF('Vessel List A'!DC89=8,8,IF('Vessel List A'!DC89=9,9,IF('Vessel List A'!DC89=10,10,IF('Vessel List A'!DC89=11,11,IF('Vessel List A'!DC89=12,12,IF('Vessel List A'!DC89=13,13,IF('Vessel List A'!DC89=14,14,IF('Vessel List A'!DC89=15,15,IF('Vessel List A'!DC89=16,16,0)))))))))))))))))=0," ",VALUE(IF('Vessel List A'!DC89=1,1,IF('Vessel List A'!DC89=2,2,IF('Vessel List A'!DC89=3,3,IF('Vessel List A'!DC89=4,4,IF('Vessel List A'!DC89=5,5,IF('Vessel List A'!DC89=6,6,IF('Vessel List A'!DC89=7,7,IF('Vessel List A'!DC89=8,8,IF('Vessel List A'!DC89=9,9,IF('Vessel List A'!DC89=10,10,IF('Vessel List A'!DC89=11,11,IF('Vessel List A'!DC89=12,12,IF('Vessel List A'!DC89=13,13,IF('Vessel List A'!DC89=14,14,IF('Vessel List A'!DC89=15,15,IF('Vessel List A'!DC89=16,16,0))))))))))))))))))</f>
        <v xml:space="preserve"> </v>
      </c>
      <c r="BG90" s="154"/>
      <c r="BH90" s="158"/>
      <c r="BI90" s="390" t="str">
        <f t="shared" si="99"/>
        <v/>
      </c>
      <c r="BJ90" s="158"/>
      <c r="BK90" s="137"/>
      <c r="BL90" s="388" t="str">
        <f t="shared" si="100"/>
        <v/>
      </c>
      <c r="BM90" s="157" t="str">
        <f>IF(VALUE(IF('Vessel List A'!DP89=1,1,IF('Vessel List A'!DP89=2,2,IF('Vessel List A'!DP89=3,3,IF('Vessel List A'!DP89=4,4,IF('Vessel List A'!DP89=5,5,IF('Vessel List A'!DP89=6,6,IF('Vessel List A'!DP89=7,7,IF('Vessel List A'!DP89=8,8,IF('Vessel List A'!DP89=9,9,IF('Vessel List A'!DP89=10,10,IF('Vessel List A'!DP89=11,11,IF('Vessel List A'!DP89=12,12,IF('Vessel List A'!DP89=13,13,IF('Vessel List A'!DP89=14,14,IF('Vessel List A'!DP89=15,15,IF('Vessel List A'!DP89=16,16,0)))))))))))))))))=0," ",VALUE(IF('Vessel List A'!DP89=1,1,IF('Vessel List A'!DP89=2,2,IF('Vessel List A'!DP89=3,3,IF('Vessel List A'!DP89=4,4,IF('Vessel List A'!DP89=5,5,IF('Vessel List A'!DP89=6,6,IF('Vessel List A'!DP89=7,7,IF('Vessel List A'!DP89=8,8,IF('Vessel List A'!DP89=9,9,IF('Vessel List A'!DP89=10,10,IF('Vessel List A'!DP89=11,11,IF('Vessel List A'!DP89=12,12,IF('Vessel List A'!DP89=13,13,IF('Vessel List A'!DP89=14,14,IF('Vessel List A'!DP89=15,15,IF('Vessel List A'!DP89=16,16,0))))))))))))))))))</f>
        <v xml:space="preserve"> </v>
      </c>
      <c r="BN90" s="154"/>
      <c r="BO90" s="158"/>
      <c r="BP90" s="390" t="str">
        <f t="shared" si="101"/>
        <v/>
      </c>
      <c r="BQ90" s="158"/>
      <c r="BR90" s="137"/>
      <c r="BS90" s="388" t="str">
        <f t="shared" si="102"/>
        <v/>
      </c>
      <c r="BT90" s="157" t="str">
        <f>IF(VALUE(IF('Vessel List A'!EC89=1,1,IF('Vessel List A'!EC89=2,2,IF('Vessel List A'!EC89=3,3,IF('Vessel List A'!EC89=4,4,IF('Vessel List A'!EC89=5,5,IF('Vessel List A'!EC89=6,6,IF('Vessel List A'!EC89=7,7,IF('Vessel List A'!EC89=8,8,IF('Vessel List A'!EC89=9,9,IF('Vessel List A'!EC89=10,10,IF('Vessel List A'!EC89=11,11,IF('Vessel List A'!EC89=12,12,IF('Vessel List A'!EC89=13,13,IF('Vessel List A'!EC89=14,14,IF('Vessel List A'!EC89=15,15,IF('Vessel List A'!EC89=16,16,0)))))))))))))))))=0," ",VALUE(IF('Vessel List A'!EC89=1,1,IF('Vessel List A'!EC89=2,2,IF('Vessel List A'!EC89=3,3,IF('Vessel List A'!EC89=4,4,IF('Vessel List A'!EC89=5,5,IF('Vessel List A'!EC89=6,6,IF('Vessel List A'!EC89=7,7,IF('Vessel List A'!EC89=8,8,IF('Vessel List A'!EC89=9,9,IF('Vessel List A'!EC89=10,10,IF('Vessel List A'!EC89=11,11,IF('Vessel List A'!EC89=12,12,IF('Vessel List A'!EC89=13,13,IF('Vessel List A'!EC89=14,14,IF('Vessel List A'!EC89=15,15,IF('Vessel List A'!EC89=16,16,0))))))))))))))))))</f>
        <v xml:space="preserve"> </v>
      </c>
      <c r="BU90" s="154"/>
      <c r="BV90" s="158"/>
      <c r="BW90" s="390" t="str">
        <f t="shared" si="103"/>
        <v/>
      </c>
      <c r="BX90" s="158"/>
      <c r="BY90" s="137"/>
      <c r="BZ90" s="388" t="str">
        <f t="shared" si="104"/>
        <v/>
      </c>
      <c r="CA90" s="157" t="str">
        <f>IF(VALUE(IF('Vessel List A'!EP89=1,1,IF('Vessel List A'!EP89=2,2,IF('Vessel List A'!EP89=3,3,IF('Vessel List A'!EP89=4,4,IF('Vessel List A'!EP89=5,5,IF('Vessel List A'!EP89=6,6,IF('Vessel List A'!EP89=7,7,IF('Vessel List A'!EP89=8,8,IF('Vessel List A'!EP89=9,9,IF('Vessel List A'!EP89=10,10,IF('Vessel List A'!EP89=11,11,IF('Vessel List A'!EP89=12,12,IF('Vessel List A'!EP89=13,13,IF('Vessel List A'!EP89=14,14,IF('Vessel List A'!EP89=15,15,IF('Vessel List A'!EP89=16,16,0)))))))))))))))))=0," ",VALUE(IF('Vessel List A'!EP89=1,1,IF('Vessel List A'!EP89=2,2,IF('Vessel List A'!EP89=3,3,IF('Vessel List A'!EP89=4,4,IF('Vessel List A'!EP89=5,5,IF('Vessel List A'!EP89=6,6,IF('Vessel List A'!EP89=7,7,IF('Vessel List A'!EP89=8,8,IF('Vessel List A'!EP89=9,9,IF('Vessel List A'!EP89=10,10,IF('Vessel List A'!EP89=11,11,IF('Vessel List A'!EP89=12,12,IF('Vessel List A'!EP89=13,13,IF('Vessel List A'!EP89=14,14,IF('Vessel List A'!EP89=15,15,IF('Vessel List A'!EP89=16,16,0))))))))))))))))))</f>
        <v xml:space="preserve"> </v>
      </c>
      <c r="CB90" s="154"/>
      <c r="CC90" s="158"/>
      <c r="CD90" s="390" t="str">
        <f t="shared" si="105"/>
        <v/>
      </c>
      <c r="CE90" s="158"/>
      <c r="CF90" s="137"/>
      <c r="CG90" s="388" t="str">
        <f t="shared" si="106"/>
        <v/>
      </c>
      <c r="CH90" s="157" t="str">
        <f>IF(VALUE(IF('Vessel List A'!FC89=1,1,IF('Vessel List A'!FC89=2,2,IF('Vessel List A'!FC89=3,3,IF('Vessel List A'!FC89=4,4,IF('Vessel List A'!FC89=5,5,IF('Vessel List A'!FC89=6,6,IF('Vessel List A'!FC89=7,7,IF('Vessel List A'!FC89=8,8,IF('Vessel List A'!FC89=9,9,IF('Vessel List A'!FC89=10,10,IF('Vessel List A'!FC89=11,11,IF('Vessel List A'!FC89=12,12,IF('Vessel List A'!FC89=13,13,IF('Vessel List A'!FC89=14,14,IF('Vessel List A'!FC89=15,15,IF('Vessel List A'!FC89=16,16,0)))))))))))))))))=0," ",VALUE(IF('Vessel List A'!FC89=1,1,IF('Vessel List A'!FC89=2,2,IF('Vessel List A'!FC89=3,3,IF('Vessel List A'!FC89=4,4,IF('Vessel List A'!FC89=5,5,IF('Vessel List A'!FC89=6,6,IF('Vessel List A'!FC89=7,7,IF('Vessel List A'!FC89=8,8,IF('Vessel List A'!FC89=9,9,IF('Vessel List A'!FC89=10,10,IF('Vessel List A'!FC89=11,11,IF('Vessel List A'!FC89=12,12,IF('Vessel List A'!FC89=13,13,IF('Vessel List A'!FC89=14,14,IF('Vessel List A'!FC89=15,15,IF('Vessel List A'!FC89=16,16,0))))))))))))))))))</f>
        <v xml:space="preserve"> </v>
      </c>
      <c r="CI90" s="154"/>
      <c r="CJ90" s="158"/>
      <c r="CK90" s="390" t="str">
        <f t="shared" si="107"/>
        <v/>
      </c>
      <c r="CL90" s="158"/>
      <c r="CM90" s="137"/>
      <c r="CN90" s="388" t="str">
        <f t="shared" si="108"/>
        <v/>
      </c>
      <c r="CO90" s="157" t="str">
        <f>IF(VALUE(IF('Vessel List A'!FP89=1,1,IF('Vessel List A'!FP89=2,2,IF('Vessel List A'!FP89=3,3,IF('Vessel List A'!FP89=4,4,IF('Vessel List A'!FP89=5,5,IF('Vessel List A'!FP89=6,6,IF('Vessel List A'!FP89=7,7,IF('Vessel List A'!FP89=8,8,IF('Vessel List A'!FP89=9,9,IF('Vessel List A'!FP89=10,10,IF('Vessel List A'!FP89=11,11,IF('Vessel List A'!FP89=12,12,IF('Vessel List A'!FP89=13,13,IF('Vessel List A'!FP89=14,14,IF('Vessel List A'!FP89=15,15,IF('Vessel List A'!FP89=16,16,0)))))))))))))))))=0," ",VALUE(IF('Vessel List A'!FP89=1,1,IF('Vessel List A'!FP89=2,2,IF('Vessel List A'!FP89=3,3,IF('Vessel List A'!FP89=4,4,IF('Vessel List A'!FP89=5,5,IF('Vessel List A'!FP89=6,6,IF('Vessel List A'!FP89=7,7,IF('Vessel List A'!FP89=8,8,IF('Vessel List A'!FP89=9,9,IF('Vessel List A'!FP89=10,10,IF('Vessel List A'!FP89=11,11,IF('Vessel List A'!FP89=12,12,IF('Vessel List A'!FP89=13,13,IF('Vessel List A'!FP89=14,14,IF('Vessel List A'!FP89=15,15,IF('Vessel List A'!FP89=16,16,0))))))))))))))))))</f>
        <v xml:space="preserve"> </v>
      </c>
      <c r="CP90" s="154"/>
      <c r="CQ90" s="158"/>
      <c r="CR90" s="390" t="str">
        <f t="shared" si="109"/>
        <v/>
      </c>
      <c r="CS90" s="158"/>
      <c r="CT90" s="137"/>
      <c r="CU90" s="388" t="str">
        <f t="shared" si="110"/>
        <v/>
      </c>
      <c r="CV90" s="157" t="str">
        <f>IF(VALUE(IF('Vessel List A'!GC89=1,1,IF('Vessel List A'!GC89=2,2,IF('Vessel List A'!GC89=3,3,IF('Vessel List A'!GC89=4,4,IF('Vessel List A'!GC89=5,5,IF('Vessel List A'!GC89=6,6,IF('Vessel List A'!GC89=7,7,IF('Vessel List A'!GC89=8,8,IF('Vessel List A'!GC89=9,9,IF('Vessel List A'!GC89=10,10,IF('Vessel List A'!GC89=11,11,IF('Vessel List A'!GC89=12,12,IF('Vessel List A'!GC89=13,13,IF('Vessel List A'!GC89=14,14,IF('Vessel List A'!GC89=15,15,IF('Vessel List A'!GC89=16,16,0)))))))))))))))))=0," ",VALUE(IF('Vessel List A'!GC89=1,1,IF('Vessel List A'!GC89=2,2,IF('Vessel List A'!GC89=3,3,IF('Vessel List A'!GC89=4,4,IF('Vessel List A'!GC89=5,5,IF('Vessel List A'!GC89=6,6,IF('Vessel List A'!GC89=7,7,IF('Vessel List A'!GC89=8,8,IF('Vessel List A'!GC89=9,9,IF('Vessel List A'!GC89=10,10,IF('Vessel List A'!GC89=11,11,IF('Vessel List A'!GC89=12,12,IF('Vessel List A'!GC89=13,13,IF('Vessel List A'!GC89=14,14,IF('Vessel List A'!GC89=15,15,IF('Vessel List A'!GC89=16,16,0))))))))))))))))))</f>
        <v xml:space="preserve"> </v>
      </c>
      <c r="CW90" s="154"/>
      <c r="CX90" s="158"/>
      <c r="CY90" s="390" t="str">
        <f t="shared" si="111"/>
        <v/>
      </c>
      <c r="CZ90" s="158"/>
      <c r="DA90" s="137"/>
      <c r="DB90" s="388" t="str">
        <f t="shared" si="112"/>
        <v/>
      </c>
      <c r="DC90" s="157" t="str">
        <f>IF(VALUE(IF('Vessel List A'!GP89=1,1,IF('Vessel List A'!GP89=2,2,IF('Vessel List A'!GP89=3,3,IF('Vessel List A'!GP89=4,4,IF('Vessel List A'!GP89=5,5,IF('Vessel List A'!GP89=6,6,IF('Vessel List A'!GP89=7,7,IF('Vessel List A'!GP89=8,8,IF('Vessel List A'!GP89=9,9,IF('Vessel List A'!GP89=10,10,IF('Vessel List A'!GP89=11,11,IF('Vessel List A'!GP89=12,12,IF('Vessel List A'!GP89=13,13,IF('Vessel List A'!GP89=14,14,IF('Vessel List A'!GP89=15,15,IF('Vessel List A'!GP89=16,16,0)))))))))))))))))=0," ",VALUE(IF('Vessel List A'!GP89=1,1,IF('Vessel List A'!GP89=2,2,IF('Vessel List A'!GP89=3,3,IF('Vessel List A'!GP89=4,4,IF('Vessel List A'!GP89=5,5,IF('Vessel List A'!GP89=6,6,IF('Vessel List A'!GP89=7,7,IF('Vessel List A'!GP89=8,8,IF('Vessel List A'!GP89=9,9,IF('Vessel List A'!GP89=10,10,IF('Vessel List A'!GP89=11,11,IF('Vessel List A'!GP89=12,12,IF('Vessel List A'!GP89=13,13,IF('Vessel List A'!GP89=14,14,IF('Vessel List A'!GP89=15,15,IF('Vessel List A'!GP89=16,16,0))))))))))))))))))</f>
        <v xml:space="preserve"> </v>
      </c>
      <c r="DD90" s="154"/>
      <c r="DE90" s="158"/>
      <c r="DF90" s="390" t="str">
        <f t="shared" si="113"/>
        <v/>
      </c>
      <c r="DG90" s="158"/>
      <c r="DH90" s="137"/>
      <c r="DI90" s="388" t="str">
        <f t="shared" si="114"/>
        <v/>
      </c>
      <c r="DJ90" s="157" t="str">
        <f>IF(VALUE(IF('Vessel List A'!HC89=1,1,IF('Vessel List A'!HC89=2,2,IF('Vessel List A'!HC89=3,3,IF('Vessel List A'!HC89=4,4,IF('Vessel List A'!HC89=5,5,IF('Vessel List A'!HC89=6,6,IF('Vessel List A'!HC89=7,7,IF('Vessel List A'!HC89=8,8,IF('Vessel List A'!HC89=9,9,IF('Vessel List A'!HC89=10,10,IF('Vessel List A'!HC89=11,11,IF('Vessel List A'!HC89=12,12,IF('Vessel List A'!HC89=13,13,IF('Vessel List A'!HC89=14,14,IF('Vessel List A'!HC89=15,15,IF('Vessel List A'!HC89=16,16,0)))))))))))))))))=0," ",VALUE(IF('Vessel List A'!HC89=1,1,IF('Vessel List A'!HC89=2,2,IF('Vessel List A'!HC89=3,3,IF('Vessel List A'!HC89=4,4,IF('Vessel List A'!HC89=5,5,IF('Vessel List A'!HC89=6,6,IF('Vessel List A'!HC89=7,7,IF('Vessel List A'!HC89=8,8,IF('Vessel List A'!HC89=9,9,IF('Vessel List A'!HC89=10,10,IF('Vessel List A'!HC89=11,11,IF('Vessel List A'!HC89=12,12,IF('Vessel List A'!HC89=13,13,IF('Vessel List A'!HC89=14,14,IF('Vessel List A'!HC89=15,15,IF('Vessel List A'!HC89=16,16,0))))))))))))))))))</f>
        <v xml:space="preserve"> </v>
      </c>
      <c r="DK90" s="154"/>
      <c r="DL90" s="158"/>
      <c r="DM90" s="390" t="str">
        <f t="shared" si="115"/>
        <v/>
      </c>
      <c r="DN90" s="158"/>
      <c r="DO90" s="137"/>
      <c r="DP90" s="388" t="str">
        <f t="shared" si="116"/>
        <v/>
      </c>
      <c r="DQ90" s="157" t="str">
        <f>IF(VALUE(IF('Vessel List A'!HP89=1,1,IF('Vessel List A'!HP89=2,2,IF('Vessel List A'!HP89=3,3,IF('Vessel List A'!HP89=4,4,IF('Vessel List A'!HP89=5,5,IF('Vessel List A'!HP89=6,6,IF('Vessel List A'!HP89=7,7,IF('Vessel List A'!HP89=8,8,IF('Vessel List A'!HP89=9,9,IF('Vessel List A'!HP89=10,10,IF('Vessel List A'!HP89=11,11,IF('Vessel List A'!HP89=12,12,IF('Vessel List A'!HP89=13,13,IF('Vessel List A'!HP89=14,14,IF('Vessel List A'!HP89=15,15,IF('Vessel List A'!HP89=16,16,0)))))))))))))))))=0," ",VALUE(IF('Vessel List A'!HP89=1,1,IF('Vessel List A'!HP89=2,2,IF('Vessel List A'!HP89=3,3,IF('Vessel List A'!HP89=4,4,IF('Vessel List A'!HP89=5,5,IF('Vessel List A'!HP89=6,6,IF('Vessel List A'!HP89=7,7,IF('Vessel List A'!HP89=8,8,IF('Vessel List A'!HP89=9,9,IF('Vessel List A'!HP89=10,10,IF('Vessel List A'!HP89=11,11,IF('Vessel List A'!HP89=12,12,IF('Vessel List A'!HP89=13,13,IF('Vessel List A'!HP89=14,14,IF('Vessel List A'!HP89=15,15,IF('Vessel List A'!HP89=16,16,0))))))))))))))))))</f>
        <v xml:space="preserve"> </v>
      </c>
      <c r="DR90" s="154"/>
      <c r="DS90" s="158"/>
      <c r="DT90" s="390" t="str">
        <f t="shared" si="117"/>
        <v/>
      </c>
      <c r="DU90" s="158"/>
      <c r="DV90" s="137"/>
      <c r="DW90" s="388" t="str">
        <f t="shared" si="118"/>
        <v/>
      </c>
      <c r="DX90" s="157" t="str">
        <f>IF(VALUE(IF('Vessel List A'!IC89=1,1,IF('Vessel List A'!IC89=2,2,IF('Vessel List A'!IC89=3,3,IF('Vessel List A'!IC89=4,4,IF('Vessel List A'!IC89=5,5,IF('Vessel List A'!IC89=6,6,IF('Vessel List A'!IC89=7,7,IF('Vessel List A'!IC89=8,8,IF('Vessel List A'!IC89=9,9,IF('Vessel List A'!IC89=10,10,IF('Vessel List A'!IC89=11,11,IF('Vessel List A'!IC89=12,12,IF('Vessel List A'!IC89=13,13,IF('Vessel List A'!IC89=14,14,IF('Vessel List A'!IC89=15,15,IF('Vessel List A'!IC89=16,16,0)))))))))))))))))=0," ",VALUE(IF('Vessel List A'!IC89=1,1,IF('Vessel List A'!IC89=2,2,IF('Vessel List A'!IC89=3,3,IF('Vessel List A'!IC89=4,4,IF('Vessel List A'!IC89=5,5,IF('Vessel List A'!IC89=6,6,IF('Vessel List A'!IC89=7,7,IF('Vessel List A'!IC89=8,8,IF('Vessel List A'!IC89=9,9,IF('Vessel List A'!IC89=10,10,IF('Vessel List A'!IC89=11,11,IF('Vessel List A'!IC89=12,12,IF('Vessel List A'!IC89=13,13,IF('Vessel List A'!IC89=14,14,IF('Vessel List A'!IC89=15,15,IF('Vessel List A'!IC89=16,16,0))))))))))))))))))</f>
        <v xml:space="preserve"> </v>
      </c>
      <c r="DY90" s="154"/>
      <c r="DZ90" s="158"/>
      <c r="EA90" s="390" t="str">
        <f t="shared" si="119"/>
        <v/>
      </c>
      <c r="EB90" s="158"/>
      <c r="EC90" s="137"/>
      <c r="ED90" s="388" t="str">
        <f t="shared" si="120"/>
        <v/>
      </c>
      <c r="EE90" s="157" t="str">
        <f>IF(VALUE(IF('Vessel List A'!IP89=1,1,IF('Vessel List A'!IP89=2,2,IF('Vessel List A'!IP89=3,3,IF('Vessel List A'!IP89=4,4,IF('Vessel List A'!IP89=5,5,IF('Vessel List A'!IP89=6,6,IF('Vessel List A'!IP89=7,7,IF('Vessel List A'!IP89=8,8,IF('Vessel List A'!IP89=9,9,IF('Vessel List A'!IP89=10,10,IF('Vessel List A'!IP89=11,11,IF('Vessel List A'!IP89=12,12,IF('Vessel List A'!IP89=13,13,IF('Vessel List A'!IP89=14,14,IF('Vessel List A'!IP89=15,15,IF('Vessel List A'!IP89=16,16,0)))))))))))))))))=0," ",VALUE(IF('Vessel List A'!IP89=1,1,IF('Vessel List A'!IP89=2,2,IF('Vessel List A'!IP89=3,3,IF('Vessel List A'!IP89=4,4,IF('Vessel List A'!IP89=5,5,IF('Vessel List A'!IP89=6,6,IF('Vessel List A'!IP89=7,7,IF('Vessel List A'!IP89=8,8,IF('Vessel List A'!IP89=9,9,IF('Vessel List A'!IP89=10,10,IF('Vessel List A'!IP89=11,11,IF('Vessel List A'!IP89=12,12,IF('Vessel List A'!IP89=13,13,IF('Vessel List A'!IP89=14,14,IF('Vessel List A'!IP89=15,15,IF('Vessel List A'!IP89=16,16,0))))))))))))))))))</f>
        <v xml:space="preserve"> </v>
      </c>
      <c r="EF90" s="154"/>
      <c r="EG90" s="158"/>
      <c r="EH90" s="390" t="str">
        <f t="shared" si="121"/>
        <v/>
      </c>
      <c r="EI90" s="158"/>
      <c r="EJ90" s="137"/>
      <c r="EK90" s="397" t="str">
        <f t="shared" si="122"/>
        <v/>
      </c>
      <c r="EL90" s="144"/>
      <c r="EM90" s="157" t="str">
        <f>IF(VALUE(IF('Vessel List B'!C89=1,1,IF('Vessel List B'!C89=2,2,IF('Vessel List B'!C89=3,3,IF('Vessel List B'!C89=4,4,IF('Vessel List B'!C89=5,5,IF('Vessel List B'!C89=6,6,IF('Vessel List B'!C89=7,7,IF('Vessel List B'!C89=8,8,IF('Vessel List B'!C89=9,9,IF('Vessel List B'!C89=10,10,IF('Vessel List B'!C89=11,11,IF('Vessel List B'!C89=12,12,IF('Vessel List B'!C89=13,13,IF('Vessel List B'!C89=14,14,IF('Vessel List B'!C89=15,15,IF('Vessel List B'!C89=16,16,0)))))))))))))))))=0," ",VALUE(IF('Vessel List B'!C89=1,1,IF('Vessel List B'!C89=2,2,IF('Vessel List B'!C89=3,3,IF('Vessel List B'!C89=4,4,IF('Vessel List B'!C89=5,5,IF('Vessel List B'!C89=6,6,IF('Vessel List B'!C89=7,7,IF('Vessel List B'!C89=8,8,IF('Vessel List B'!C89=9,9,IF('Vessel List B'!C89=10,10,IF('Vessel List B'!C89=11,11,IF('Vessel List B'!C89=12,12,IF('Vessel List B'!C89=13,13,IF('Vessel List B'!C89=14,14,IF('Vessel List B'!C89=15,15,IF('Vessel List B'!C89=16,16,0))))))))))))))))))</f>
        <v xml:space="preserve"> </v>
      </c>
      <c r="EN90" s="154"/>
      <c r="EO90" s="158"/>
      <c r="EP90" s="390" t="str">
        <f t="shared" si="123"/>
        <v/>
      </c>
      <c r="EQ90" s="158"/>
      <c r="ER90" s="137"/>
      <c r="ES90" s="388" t="str">
        <f t="shared" si="124"/>
        <v/>
      </c>
      <c r="ET90" s="157" t="str">
        <f>IF(VALUE(IF('Vessel List B'!P89=1,1,IF('Vessel List B'!P89=2,2,IF('Vessel List B'!P89=3,3,IF('Vessel List B'!P89=4,4,IF('Vessel List B'!P89=5,5,IF('Vessel List B'!P89=6,6,IF('Vessel List B'!P89=7,7,IF('Vessel List B'!P89=8,8,IF('Vessel List B'!P89=9,9,IF('Vessel List B'!P89=10,10,IF('Vessel List B'!P89=11,11,IF('Vessel List B'!P89=12,12,IF('Vessel List B'!P89=13,13,IF('Vessel List B'!P89=14,14,IF('Vessel List B'!P89=15,15,IF('Vessel List B'!P89=16,16,0)))))))))))))))))=0," ",VALUE(IF('Vessel List B'!P89=1,1,IF('Vessel List B'!P89=2,2,IF('Vessel List B'!P89=3,3,IF('Vessel List B'!P89=4,4,IF('Vessel List B'!P89=5,5,IF('Vessel List B'!P89=6,6,IF('Vessel List B'!P89=7,7,IF('Vessel List B'!P89=8,8,IF('Vessel List B'!P89=9,9,IF('Vessel List B'!P89=10,10,IF('Vessel List B'!P89=11,11,IF('Vessel List B'!P89=12,12,IF('Vessel List B'!P89=13,13,IF('Vessel List B'!P89=14,14,IF('Vessel List B'!P89=15,15,IF('Vessel List B'!P89=16,16,0))))))))))))))))))</f>
        <v xml:space="preserve"> </v>
      </c>
      <c r="EU90" s="154"/>
      <c r="EV90" s="158"/>
      <c r="EW90" s="390" t="str">
        <f t="shared" si="125"/>
        <v/>
      </c>
      <c r="EX90" s="158"/>
      <c r="EY90" s="137"/>
      <c r="EZ90" s="388" t="str">
        <f t="shared" si="126"/>
        <v/>
      </c>
      <c r="FA90" s="157" t="str">
        <f>IF(VALUE(IF('Vessel List B'!AC89=1,1,IF('Vessel List B'!AC89=2,2,IF('Vessel List B'!AC89=3,3,IF('Vessel List B'!AC89=4,4,IF('Vessel List B'!AC89=5,5,IF('Vessel List B'!AC89=6,6,IF('Vessel List B'!AC89=7,7,IF('Vessel List B'!AC89=8,8,IF('Vessel List B'!AC89=9,9,IF('Vessel List B'!AC89=10,10,IF('Vessel List B'!AC89=11,11,IF('Vessel List B'!AC89=12,12,IF('Vessel List B'!AC89=13,13,IF('Vessel List B'!AC89=14,14,IF('Vessel List B'!AC89=15,15,IF('Vessel List B'!AC89=16,16,0)))))))))))))))))=0," ",VALUE(IF('Vessel List B'!AC89=1,1,IF('Vessel List B'!AC89=2,2,IF('Vessel List B'!AC89=3,3,IF('Vessel List B'!AC89=4,4,IF('Vessel List B'!AC89=5,5,IF('Vessel List B'!AC89=6,6,IF('Vessel List B'!AC89=7,7,IF('Vessel List B'!AC89=8,8,IF('Vessel List B'!AC89=9,9,IF('Vessel List B'!AC89=10,10,IF('Vessel List B'!AC89=11,11,IF('Vessel List B'!AC89=12,12,IF('Vessel List B'!AC89=13,13,IF('Vessel List B'!AC89=14,14,IF('Vessel List B'!AC89=15,15,IF('Vessel List B'!AC89=16,16,0))))))))))))))))))</f>
        <v xml:space="preserve"> </v>
      </c>
      <c r="FB90" s="154"/>
      <c r="FC90" s="158"/>
      <c r="FD90" s="390" t="str">
        <f t="shared" si="127"/>
        <v/>
      </c>
      <c r="FE90" s="158"/>
      <c r="FF90" s="137"/>
      <c r="FG90" s="388" t="str">
        <f t="shared" si="128"/>
        <v/>
      </c>
      <c r="FH90" s="157" t="str">
        <f>IF(VALUE(IF('Vessel List B'!AP89=1,1,IF('Vessel List B'!AP89=2,2,IF('Vessel List B'!AP89=3,3,IF('Vessel List B'!AP89=4,4,IF('Vessel List B'!AP89=5,5,IF('Vessel List B'!AP89=6,6,IF('Vessel List B'!AP89=7,7,IF('Vessel List B'!AP89=8,8,IF('Vessel List B'!AP89=9,9,IF('Vessel List B'!AP89=10,10,IF('Vessel List B'!AP89=11,11,IF('Vessel List B'!AP89=12,12,IF('Vessel List B'!AP89=13,13,IF('Vessel List B'!AP89=14,14,IF('Vessel List B'!AP89=15,15,IF('Vessel List B'!AP89=16,16,0)))))))))))))))))=0," ",VALUE(IF('Vessel List B'!AP89=1,1,IF('Vessel List B'!AP89=2,2,IF('Vessel List B'!AP89=3,3,IF('Vessel List B'!AP89=4,4,IF('Vessel List B'!AP89=5,5,IF('Vessel List B'!AP89=6,6,IF('Vessel List B'!AP89=7,7,IF('Vessel List B'!AP89=8,8,IF('Vessel List B'!AP89=9,9,IF('Vessel List B'!AP89=10,10,IF('Vessel List B'!AP89=11,11,IF('Vessel List B'!AP89=12,12,IF('Vessel List B'!AP89=13,13,IF('Vessel List B'!AP89=14,14,IF('Vessel List B'!AP89=15,15,IF('Vessel List B'!AP89=16,16,0))))))))))))))))))</f>
        <v xml:space="preserve"> </v>
      </c>
      <c r="FI90" s="154"/>
      <c r="FJ90" s="158"/>
      <c r="FK90" s="390" t="str">
        <f t="shared" si="129"/>
        <v/>
      </c>
      <c r="FL90" s="158"/>
      <c r="FM90" s="137"/>
      <c r="FN90" s="388" t="str">
        <f t="shared" si="130"/>
        <v/>
      </c>
      <c r="FO90" s="157" t="str">
        <f>IF(VALUE(IF('Vessel List B'!BC89=1,1,IF('Vessel List B'!BC89=2,2,IF('Vessel List B'!BC89=3,3,IF('Vessel List B'!BC89=4,4,IF('Vessel List B'!BC89=5,5,IF('Vessel List B'!BC89=6,6,IF('Vessel List B'!BC89=7,7,IF('Vessel List B'!BC89=8,8,IF('Vessel List B'!BC89=9,9,IF('Vessel List B'!BC89=10,10,IF('Vessel List B'!BC89=11,11,IF('Vessel List B'!BC89=12,12,IF('Vessel List B'!BC89=13,13,IF('Vessel List B'!BC89=14,14,IF('Vessel List B'!BC89=15,15,IF('Vessel List B'!BC89=16,16,0)))))))))))))))))=0," ",VALUE(IF('Vessel List B'!BC89=1,1,IF('Vessel List B'!BC89=2,2,IF('Vessel List B'!BC89=3,3,IF('Vessel List B'!BC89=4,4,IF('Vessel List B'!BC89=5,5,IF('Vessel List B'!BC89=6,6,IF('Vessel List B'!BC89=7,7,IF('Vessel List B'!BC89=8,8,IF('Vessel List B'!BC89=9,9,IF('Vessel List B'!BC89=10,10,IF('Vessel List B'!BC89=11,11,IF('Vessel List B'!BC89=12,12,IF('Vessel List B'!BC89=13,13,IF('Vessel List B'!BC89=14,14,IF('Vessel List B'!BC89=15,15,IF('Vessel List B'!BC89=16,16,0))))))))))))))))))</f>
        <v xml:space="preserve"> </v>
      </c>
      <c r="FP90" s="154"/>
      <c r="FQ90" s="158"/>
      <c r="FR90" s="390" t="str">
        <f t="shared" si="131"/>
        <v/>
      </c>
      <c r="FS90" s="158"/>
      <c r="FT90" s="137"/>
      <c r="FU90" s="388" t="str">
        <f t="shared" si="132"/>
        <v/>
      </c>
      <c r="FV90" s="157" t="str">
        <f>IF(VALUE(IF('Vessel List B'!BP89=1,1,IF('Vessel List B'!BP89=2,2,IF('Vessel List B'!BP89=3,3,IF('Vessel List B'!BP89=4,4,IF('Vessel List B'!BP89=5,5,IF('Vessel List B'!BP89=6,6,IF('Vessel List B'!BP89=7,7,IF('Vessel List B'!BP89=8,8,IF('Vessel List B'!BP89=9,9,IF('Vessel List B'!BP89=10,10,IF('Vessel List B'!BP89=11,11,IF('Vessel List B'!BP89=12,12,IF('Vessel List B'!BP89=13,13,IF('Vessel List B'!BP89=14,14,IF('Vessel List B'!BP89=15,15,IF('Vessel List B'!BP89=16,16,0)))))))))))))))))=0," ",VALUE(IF('Vessel List B'!BP89=1,1,IF('Vessel List B'!BP89=2,2,IF('Vessel List B'!BP89=3,3,IF('Vessel List B'!BP89=4,4,IF('Vessel List B'!BP89=5,5,IF('Vessel List B'!BP89=6,6,IF('Vessel List B'!BP89=7,7,IF('Vessel List B'!BP89=8,8,IF('Vessel List B'!BP89=9,9,IF('Vessel List B'!BP89=10,10,IF('Vessel List B'!BP89=11,11,IF('Vessel List B'!BP89=12,12,IF('Vessel List B'!BP89=13,13,IF('Vessel List B'!BP89=14,14,IF('Vessel List B'!BP89=15,15,IF('Vessel List B'!BP89=16,16,0))))))))))))))))))</f>
        <v xml:space="preserve"> </v>
      </c>
      <c r="FW90" s="154"/>
      <c r="FX90" s="158"/>
      <c r="FY90" s="390" t="str">
        <f t="shared" si="133"/>
        <v/>
      </c>
      <c r="FZ90" s="158"/>
      <c r="GA90" s="137"/>
      <c r="GB90" s="388" t="str">
        <f t="shared" si="134"/>
        <v/>
      </c>
      <c r="GC90" s="157" t="str">
        <f>IF(VALUE(IF('Vessel List B'!CC89=1,1,IF('Vessel List B'!CC89=2,2,IF('Vessel List B'!CC89=3,3,IF('Vessel List B'!CC89=4,4,IF('Vessel List B'!CC89=5,5,IF('Vessel List B'!CC89=6,6,IF('Vessel List B'!CC89=7,7,IF('Vessel List B'!CC89=8,8,IF('Vessel List B'!CC89=9,9,IF('Vessel List B'!CC89=10,10,IF('Vessel List B'!CC89=11,11,IF('Vessel List B'!CC89=12,12,IF('Vessel List B'!CC89=13,13,IF('Vessel List B'!CC89=14,14,IF('Vessel List B'!CC89=15,15,IF('Vessel List B'!CC89=16,16,0)))))))))))))))))=0," ",VALUE(IF('Vessel List B'!CC89=1,1,IF('Vessel List B'!CC89=2,2,IF('Vessel List B'!CC89=3,3,IF('Vessel List B'!CC89=4,4,IF('Vessel List B'!CC89=5,5,IF('Vessel List B'!CC89=6,6,IF('Vessel List B'!CC89=7,7,IF('Vessel List B'!CC89=8,8,IF('Vessel List B'!CC89=9,9,IF('Vessel List B'!CC89=10,10,IF('Vessel List B'!CC89=11,11,IF('Vessel List B'!CC89=12,12,IF('Vessel List B'!CC89=13,13,IF('Vessel List B'!CC89=14,14,IF('Vessel List B'!CC89=15,15,IF('Vessel List B'!CC89=16,16,0))))))))))))))))))</f>
        <v xml:space="preserve"> </v>
      </c>
      <c r="GD90" s="154"/>
      <c r="GE90" s="158"/>
      <c r="GF90" s="390" t="str">
        <f t="shared" si="135"/>
        <v/>
      </c>
      <c r="GG90" s="158"/>
      <c r="GH90" s="137"/>
      <c r="GI90" s="388" t="str">
        <f t="shared" si="136"/>
        <v/>
      </c>
      <c r="GJ90" s="157" t="str">
        <f>IF(VALUE(IF('Vessel List B'!CP89=1,1,IF('Vessel List B'!CP89=2,2,IF('Vessel List B'!CP89=3,3,IF('Vessel List B'!CP89=4,4,IF('Vessel List B'!CP89=5,5,IF('Vessel List B'!CP89=6,6,IF('Vessel List B'!CP89=7,7,IF('Vessel List B'!CP89=8,8,IF('Vessel List B'!CP89=9,9,IF('Vessel List B'!CP89=10,10,IF('Vessel List B'!CP89=11,11,IF('Vessel List B'!CP89=12,12,IF('Vessel List B'!CP89=13,13,IF('Vessel List B'!CP89=14,14,IF('Vessel List B'!CP89=15,15,IF('Vessel List B'!CP89=16,16,0)))))))))))))))))=0," ",VALUE(IF('Vessel List B'!CP89=1,1,IF('Vessel List B'!CP89=2,2,IF('Vessel List B'!CP89=3,3,IF('Vessel List B'!CP89=4,4,IF('Vessel List B'!CP89=5,5,IF('Vessel List B'!CP89=6,6,IF('Vessel List B'!CP89=7,7,IF('Vessel List B'!CP89=8,8,IF('Vessel List B'!CP89=9,9,IF('Vessel List B'!CP89=10,10,IF('Vessel List B'!CP89=11,11,IF('Vessel List B'!CP89=12,12,IF('Vessel List B'!CP89=13,13,IF('Vessel List B'!CP89=14,14,IF('Vessel List B'!CP89=15,15,IF('Vessel List B'!CP89=16,16,0))))))))))))))))))</f>
        <v xml:space="preserve"> </v>
      </c>
      <c r="GK90" s="154"/>
      <c r="GL90" s="158"/>
      <c r="GM90" s="390" t="str">
        <f t="shared" si="137"/>
        <v/>
      </c>
      <c r="GN90" s="158"/>
      <c r="GO90" s="137"/>
      <c r="GP90" s="388" t="str">
        <f t="shared" si="138"/>
        <v/>
      </c>
      <c r="GQ90" s="157" t="str">
        <f>IF(VALUE(IF('Vessel List B'!DC89=1,1,IF('Vessel List B'!DC89=2,2,IF('Vessel List B'!DC89=3,3,IF('Vessel List B'!DC89=4,4,IF('Vessel List B'!DC89=5,5,IF('Vessel List B'!DC89=6,6,IF('Vessel List B'!DC89=7,7,IF('Vessel List B'!DC89=8,8,IF('Vessel List B'!DC89=9,9,IF('Vessel List B'!DC89=10,10,IF('Vessel List B'!DC89=11,11,IF('Vessel List B'!DC89=12,12,IF('Vessel List B'!DC89=13,13,IF('Vessel List B'!DC89=14,14,IF('Vessel List B'!DC89=15,15,IF('Vessel List B'!DC89=16,16,0)))))))))))))))))=0," ",VALUE(IF('Vessel List B'!DC89=1,1,IF('Vessel List B'!DC89=2,2,IF('Vessel List B'!DC89=3,3,IF('Vessel List B'!DC89=4,4,IF('Vessel List B'!DC89=5,5,IF('Vessel List B'!DC89=6,6,IF('Vessel List B'!DC89=7,7,IF('Vessel List B'!DC89=8,8,IF('Vessel List B'!DC89=9,9,IF('Vessel List B'!DC89=10,10,IF('Vessel List B'!DC89=11,11,IF('Vessel List B'!DC89=12,12,IF('Vessel List B'!DC89=13,13,IF('Vessel List B'!DC89=14,14,IF('Vessel List B'!DC89=15,15,IF('Vessel List B'!DC89=16,16,0))))))))))))))))))</f>
        <v xml:space="preserve"> </v>
      </c>
      <c r="GR90" s="154"/>
      <c r="GS90" s="158"/>
      <c r="GT90" s="390" t="str">
        <f t="shared" si="139"/>
        <v/>
      </c>
      <c r="GU90" s="158"/>
      <c r="GV90" s="137"/>
      <c r="GW90" s="388" t="str">
        <f t="shared" si="140"/>
        <v/>
      </c>
      <c r="GX90" s="157" t="str">
        <f>IF(VALUE(IF('Vessel List B'!DP89=1,1,IF('Vessel List B'!DP89=2,2,IF('Vessel List B'!DP89=3,3,IF('Vessel List B'!DP89=4,4,IF('Vessel List B'!DP89=5,5,IF('Vessel List B'!DP89=6,6,IF('Vessel List B'!DP89=7,7,IF('Vessel List B'!DP89=8,8,IF('Vessel List B'!DP89=9,9,IF('Vessel List B'!DP89=10,10,IF('Vessel List B'!DP89=11,11,IF('Vessel List B'!DP89=12,12,IF('Vessel List B'!DP89=13,13,IF('Vessel List B'!DP89=14,14,IF('Vessel List B'!DP89=15,15,IF('Vessel List B'!DP89=16,16,0)))))))))))))))))=0," ",VALUE(IF('Vessel List B'!DP89=1,1,IF('Vessel List B'!DP89=2,2,IF('Vessel List B'!DP89=3,3,IF('Vessel List B'!DP89=4,4,IF('Vessel List B'!DP89=5,5,IF('Vessel List B'!DP89=6,6,IF('Vessel List B'!DP89=7,7,IF('Vessel List B'!DP89=8,8,IF('Vessel List B'!DP89=9,9,IF('Vessel List B'!DP89=10,10,IF('Vessel List B'!DP89=11,11,IF('Vessel List B'!DP89=12,12,IF('Vessel List B'!DP89=13,13,IF('Vessel List B'!DP89=14,14,IF('Vessel List B'!DP89=15,15,IF('Vessel List B'!DP89=16,16,0))))))))))))))))))</f>
        <v xml:space="preserve"> </v>
      </c>
      <c r="GY90" s="154"/>
      <c r="GZ90" s="158"/>
      <c r="HA90" s="390" t="str">
        <f t="shared" si="141"/>
        <v/>
      </c>
      <c r="HB90" s="158"/>
      <c r="HC90" s="137"/>
      <c r="HD90" s="388" t="str">
        <f t="shared" si="142"/>
        <v/>
      </c>
      <c r="HE90" s="157" t="str">
        <f>IF(VALUE(IF('Vessel List B'!EC89=1,1,IF('Vessel List B'!EC89=2,2,IF('Vessel List B'!EC89=3,3,IF('Vessel List B'!EC89=4,4,IF('Vessel List B'!EC89=5,5,IF('Vessel List B'!EC89=6,6,IF('Vessel List B'!EC89=7,7,IF('Vessel List B'!EC89=8,8,IF('Vessel List B'!EC89=9,9,IF('Vessel List B'!EC89=10,10,IF('Vessel List B'!EC89=11,11,IF('Vessel List B'!EC89=12,12,IF('Vessel List B'!EC89=13,13,IF('Vessel List B'!EC89=14,14,IF('Vessel List B'!EC89=15,15,IF('Vessel List B'!EC89=16,16,0)))))))))))))))))=0," ",VALUE(IF('Vessel List B'!EC89=1,1,IF('Vessel List B'!EC89=2,2,IF('Vessel List B'!EC89=3,3,IF('Vessel List B'!EC89=4,4,IF('Vessel List B'!EC89=5,5,IF('Vessel List B'!EC89=6,6,IF('Vessel List B'!EC89=7,7,IF('Vessel List B'!EC89=8,8,IF('Vessel List B'!EC89=9,9,IF('Vessel List B'!EC89=10,10,IF('Vessel List B'!EC89=11,11,IF('Vessel List B'!EC89=12,12,IF('Vessel List B'!EC89=13,13,IF('Vessel List B'!EC89=14,14,IF('Vessel List B'!EC89=15,15,IF('Vessel List B'!EC89=16,16,0))))))))))))))))))</f>
        <v xml:space="preserve"> </v>
      </c>
      <c r="HF90" s="154"/>
      <c r="HG90" s="158"/>
      <c r="HH90" s="390" t="str">
        <f t="shared" si="143"/>
        <v/>
      </c>
      <c r="HI90" s="158"/>
      <c r="HJ90" s="137"/>
      <c r="HK90" s="388" t="str">
        <f t="shared" si="144"/>
        <v/>
      </c>
      <c r="HL90" s="157" t="str">
        <f>IF(VALUE(IF('Vessel List B'!EP89=1,1,IF('Vessel List B'!EP89=2,2,IF('Vessel List B'!EP89=3,3,IF('Vessel List B'!EP89=4,4,IF('Vessel List B'!EP89=5,5,IF('Vessel List B'!EP89=6,6,IF('Vessel List B'!EP89=7,7,IF('Vessel List B'!EP89=8,8,IF('Vessel List B'!EP89=9,9,IF('Vessel List B'!EP89=10,10,IF('Vessel List B'!EP89=11,11,IF('Vessel List B'!EP89=12,12,IF('Vessel List B'!EP89=13,13,IF('Vessel List B'!EP89=14,14,IF('Vessel List B'!EP89=15,15,IF('Vessel List B'!EP89=16,16,0)))))))))))))))))=0," ",VALUE(IF('Vessel List B'!EP89=1,1,IF('Vessel List B'!EP89=2,2,IF('Vessel List B'!EP89=3,3,IF('Vessel List B'!EP89=4,4,IF('Vessel List B'!EP89=5,5,IF('Vessel List B'!EP89=6,6,IF('Vessel List B'!EP89=7,7,IF('Vessel List B'!EP89=8,8,IF('Vessel List B'!EP89=9,9,IF('Vessel List B'!EP89=10,10,IF('Vessel List B'!EP89=11,11,IF('Vessel List B'!EP89=12,12,IF('Vessel List B'!EP89=13,13,IF('Vessel List B'!EP89=14,14,IF('Vessel List B'!EP89=15,15,IF('Vessel List B'!EP89=16,16,0))))))))))))))))))</f>
        <v xml:space="preserve"> </v>
      </c>
      <c r="HM90" s="154"/>
      <c r="HN90" s="158"/>
      <c r="HO90" s="390" t="str">
        <f t="shared" si="145"/>
        <v/>
      </c>
      <c r="HP90" s="158"/>
      <c r="HQ90" s="137"/>
      <c r="HR90" s="388" t="str">
        <f t="shared" si="146"/>
        <v/>
      </c>
      <c r="HS90" s="157" t="str">
        <f>IF(VALUE(IF('Vessel List B'!FC89=1,1,IF('Vessel List B'!FC89=2,2,IF('Vessel List B'!FC89=3,3,IF('Vessel List B'!FC89=4,4,IF('Vessel List B'!FC89=5,5,IF('Vessel List B'!FC89=6,6,IF('Vessel List B'!FC89=7,7,IF('Vessel List B'!FC89=8,8,IF('Vessel List B'!FC89=9,9,IF('Vessel List B'!FC89=10,10,IF('Vessel List B'!FC89=11,11,IF('Vessel List B'!FC89=12,12,IF('Vessel List B'!FC89=13,13,IF('Vessel List B'!FC89=14,14,IF('Vessel List B'!FC89=15,15,IF('Vessel List B'!FC89=16,16,0)))))))))))))))))=0," ",VALUE(IF('Vessel List B'!FC89=1,1,IF('Vessel List B'!FC89=2,2,IF('Vessel List B'!FC89=3,3,IF('Vessel List B'!FC89=4,4,IF('Vessel List B'!FC89=5,5,IF('Vessel List B'!FC89=6,6,IF('Vessel List B'!FC89=7,7,IF('Vessel List B'!FC89=8,8,IF('Vessel List B'!FC89=9,9,IF('Vessel List B'!FC89=10,10,IF('Vessel List B'!FC89=11,11,IF('Vessel List B'!FC89=12,12,IF('Vessel List B'!FC89=13,13,IF('Vessel List B'!FC89=14,14,IF('Vessel List B'!FC89=15,15,IF('Vessel List B'!FC89=16,16,0))))))))))))))))))</f>
        <v xml:space="preserve"> </v>
      </c>
      <c r="HT90" s="154"/>
      <c r="HU90" s="158"/>
      <c r="HV90" s="390" t="str">
        <f t="shared" si="147"/>
        <v/>
      </c>
      <c r="HW90" s="158"/>
      <c r="HX90" s="137"/>
      <c r="HY90" s="388" t="str">
        <f t="shared" si="148"/>
        <v/>
      </c>
      <c r="HZ90" s="157" t="str">
        <f>IF(VALUE(IF('Vessel List B'!FP89=1,1,IF('Vessel List B'!FP89=2,2,IF('Vessel List B'!FP89=3,3,IF('Vessel List B'!FP89=4,4,IF('Vessel List B'!FP89=5,5,IF('Vessel List B'!FP89=6,6,IF('Vessel List B'!FP89=7,7,IF('Vessel List B'!FP89=8,8,IF('Vessel List B'!FP89=9,9,IF('Vessel List B'!FP89=10,10,IF('Vessel List B'!FP89=11,11,IF('Vessel List B'!FP89=12,12,IF('Vessel List B'!FP89=13,13,IF('Vessel List B'!FP89=14,14,IF('Vessel List B'!FP89=15,15,IF('Vessel List B'!FP89=16,16,0)))))))))))))))))=0," ",VALUE(IF('Vessel List B'!FP89=1,1,IF('Vessel List B'!FP89=2,2,IF('Vessel List B'!FP89=3,3,IF('Vessel List B'!FP89=4,4,IF('Vessel List B'!FP89=5,5,IF('Vessel List B'!FP89=6,6,IF('Vessel List B'!FP89=7,7,IF('Vessel List B'!FP89=8,8,IF('Vessel List B'!FP89=9,9,IF('Vessel List B'!FP89=10,10,IF('Vessel List B'!FP89=11,11,IF('Vessel List B'!FP89=12,12,IF('Vessel List B'!FP89=13,13,IF('Vessel List B'!FP89=14,14,IF('Vessel List B'!FP89=15,15,IF('Vessel List B'!FP89=16,16,0))))))))))))))))))</f>
        <v xml:space="preserve"> </v>
      </c>
      <c r="IA90" s="154"/>
      <c r="IB90" s="158"/>
      <c r="IC90" s="390" t="str">
        <f t="shared" si="149"/>
        <v/>
      </c>
      <c r="ID90" s="158"/>
      <c r="IE90" s="137"/>
      <c r="IF90" s="388" t="str">
        <f t="shared" si="150"/>
        <v/>
      </c>
      <c r="IG90" s="157" t="str">
        <f>IF(VALUE(IF('Vessel List B'!GC89=1,1,IF('Vessel List B'!GC89=2,2,IF('Vessel List B'!GC89=3,3,IF('Vessel List B'!GC89=4,4,IF('Vessel List B'!GC89=5,5,IF('Vessel List B'!GC89=6,6,IF('Vessel List B'!GC89=7,7,IF('Vessel List B'!GC89=8,8,IF('Vessel List B'!GC89=9,9,IF('Vessel List B'!GC89=10,10,IF('Vessel List B'!GC89=11,11,IF('Vessel List B'!GC89=12,12,IF('Vessel List B'!GC89=13,13,IF('Vessel List B'!GC89=14,14,IF('Vessel List B'!GC89=15,15,IF('Vessel List B'!GC89=16,16,0)))))))))))))))))=0," ",VALUE(IF('Vessel List B'!GC89=1,1,IF('Vessel List B'!GC89=2,2,IF('Vessel List B'!GC89=3,3,IF('Vessel List B'!GC89=4,4,IF('Vessel List B'!GC89=5,5,IF('Vessel List B'!GC89=6,6,IF('Vessel List B'!GC89=7,7,IF('Vessel List B'!GC89=8,8,IF('Vessel List B'!GC89=9,9,IF('Vessel List B'!GC89=10,10,IF('Vessel List B'!GC89=11,11,IF('Vessel List B'!GC89=12,12,IF('Vessel List B'!GC89=13,13,IF('Vessel List B'!GC89=14,14,IF('Vessel List B'!GC89=15,15,IF('Vessel List B'!GC89=16,16,0))))))))))))))))))</f>
        <v xml:space="preserve"> </v>
      </c>
      <c r="IH90" s="154"/>
      <c r="II90" s="158"/>
      <c r="IJ90" s="390" t="str">
        <f t="shared" si="151"/>
        <v/>
      </c>
      <c r="IK90" s="158"/>
      <c r="IL90" s="137"/>
      <c r="IM90" s="388" t="str">
        <f t="shared" si="152"/>
        <v/>
      </c>
      <c r="IN90" s="157" t="str">
        <f>IF(VALUE(IF('Vessel List B'!GP89=1,1,IF('Vessel List B'!GP89=2,2,IF('Vessel List B'!GP89=3,3,IF('Vessel List B'!GP89=4,4,IF('Vessel List B'!GP89=5,5,IF('Vessel List B'!GP89=6,6,IF('Vessel List B'!GP89=7,7,IF('Vessel List B'!GP89=8,8,IF('Vessel List B'!GP89=9,9,IF('Vessel List B'!GP89=10,10,IF('Vessel List B'!GP89=11,11,IF('Vessel List B'!GP89=12,12,IF('Vessel List B'!GP89=13,13,IF('Vessel List B'!GP89=14,14,IF('Vessel List B'!GP89=15,15,IF('Vessel List B'!GP89=16,16,0)))))))))))))))))=0," ",VALUE(IF('Vessel List B'!GP89=1,1,IF('Vessel List B'!GP89=2,2,IF('Vessel List B'!GP89=3,3,IF('Vessel List B'!GP89=4,4,IF('Vessel List B'!GP89=5,5,IF('Vessel List B'!GP89=6,6,IF('Vessel List B'!GP89=7,7,IF('Vessel List B'!GP89=8,8,IF('Vessel List B'!GP89=9,9,IF('Vessel List B'!GP89=10,10,IF('Vessel List B'!GP89=11,11,IF('Vessel List B'!GP89=12,12,IF('Vessel List B'!GP89=13,13,IF('Vessel List B'!GP89=14,14,IF('Vessel List B'!GP89=15,15,IF('Vessel List B'!GP89=16,16,0))))))))))))))))))</f>
        <v xml:space="preserve"> </v>
      </c>
      <c r="IO90" s="154"/>
      <c r="IP90" s="158"/>
      <c r="IQ90" s="390" t="str">
        <f t="shared" si="153"/>
        <v/>
      </c>
      <c r="IR90" s="158"/>
      <c r="IS90" s="137"/>
      <c r="IT90" s="388" t="str">
        <f t="shared" si="154"/>
        <v/>
      </c>
      <c r="IU90" s="157" t="str">
        <f>IF(VALUE(IF('Vessel List B'!HC89=1,1,IF('Vessel List B'!HC89=2,2,IF('Vessel List B'!HC89=3,3,IF('Vessel List B'!HC89=4,4,IF('Vessel List B'!HC89=5,5,IF('Vessel List B'!HC89=6,6,IF('Vessel List B'!HC89=7,7,IF('Vessel List B'!HC89=8,8,IF('Vessel List B'!HC89=9,9,IF('Vessel List B'!HC89=10,10,IF('Vessel List B'!HC89=11,11,IF('Vessel List B'!HC89=12,12,IF('Vessel List B'!HC89=13,13,IF('Vessel List B'!HC89=14,14,IF('Vessel List B'!HC89=15,15,IF('Vessel List B'!HC89=16,16,0)))))))))))))))))=0," ",VALUE(IF('Vessel List B'!HC89=1,1,IF('Vessel List B'!HC89=2,2,IF('Vessel List B'!HC89=3,3,IF('Vessel List B'!HC89=4,4,IF('Vessel List B'!HC89=5,5,IF('Vessel List B'!HC89=6,6,IF('Vessel List B'!HC89=7,7,IF('Vessel List B'!HC89=8,8,IF('Vessel List B'!HC89=9,9,IF('Vessel List B'!HC89=10,10,IF('Vessel List B'!HC89=11,11,IF('Vessel List B'!HC89=12,12,IF('Vessel List B'!HC89=13,13,IF('Vessel List B'!HC89=14,14,IF('Vessel List B'!HC89=15,15,IF('Vessel List B'!HC89=16,16,0))))))))))))))))))</f>
        <v xml:space="preserve"> </v>
      </c>
      <c r="IV90" s="154"/>
      <c r="IW90" s="158"/>
      <c r="IX90" s="390" t="str">
        <f t="shared" si="155"/>
        <v/>
      </c>
      <c r="IY90" s="158"/>
      <c r="IZ90" s="137"/>
      <c r="JA90" s="388" t="str">
        <f t="shared" si="156"/>
        <v/>
      </c>
      <c r="JB90" s="157" t="str">
        <f>IF(VALUE(IF('Vessel List B'!HP89=1,1,IF('Vessel List B'!HP89=2,2,IF('Vessel List B'!HP89=3,3,IF('Vessel List B'!HP89=4,4,IF('Vessel List B'!HP89=5,5,IF('Vessel List B'!HP89=6,6,IF('Vessel List B'!HP89=7,7,IF('Vessel List B'!HP89=8,8,IF('Vessel List B'!HP89=9,9,IF('Vessel List B'!HP89=10,10,IF('Vessel List B'!HP89=11,11,IF('Vessel List B'!HP89=12,12,IF('Vessel List B'!HP89=13,13,IF('Vessel List B'!HP89=14,14,IF('Vessel List B'!HP89=15,15,IF('Vessel List B'!HP89=16,16,0)))))))))))))))))=0," ",VALUE(IF('Vessel List B'!HP89=1,1,IF('Vessel List B'!HP89=2,2,IF('Vessel List B'!HP89=3,3,IF('Vessel List B'!HP89=4,4,IF('Vessel List B'!HP89=5,5,IF('Vessel List B'!HP89=6,6,IF('Vessel List B'!HP89=7,7,IF('Vessel List B'!HP89=8,8,IF('Vessel List B'!HP89=9,9,IF('Vessel List B'!HP89=10,10,IF('Vessel List B'!HP89=11,11,IF('Vessel List B'!HP89=12,12,IF('Vessel List B'!HP89=13,13,IF('Vessel List B'!HP89=14,14,IF('Vessel List B'!HP89=15,15,IF('Vessel List B'!HP89=16,16,0))))))))))))))))))</f>
        <v xml:space="preserve"> </v>
      </c>
      <c r="JC90" s="154"/>
      <c r="JD90" s="158"/>
      <c r="JE90" s="390" t="str">
        <f t="shared" si="157"/>
        <v/>
      </c>
      <c r="JF90" s="158"/>
      <c r="JG90" s="137"/>
      <c r="JH90" s="388" t="str">
        <f t="shared" si="158"/>
        <v/>
      </c>
      <c r="JI90" s="157" t="str">
        <f>IF(VALUE(IF('Vessel List B'!IC89=1,1,IF('Vessel List B'!IC89=2,2,IF('Vessel List B'!IC89=3,3,IF('Vessel List B'!IC89=4,4,IF('Vessel List B'!IC89=5,5,IF('Vessel List B'!IC89=6,6,IF('Vessel List B'!IC89=7,7,IF('Vessel List B'!IC89=8,8,IF('Vessel List B'!IC89=9,9,IF('Vessel List B'!IC89=10,10,IF('Vessel List B'!IC89=11,11,IF('Vessel List B'!IC89=12,12,IF('Vessel List B'!IC89=13,13,IF('Vessel List B'!IC89=14,14,IF('Vessel List B'!IC89=15,15,IF('Vessel List B'!IC89=16,16,0)))))))))))))))))=0," ",VALUE(IF('Vessel List B'!IC89=1,1,IF('Vessel List B'!IC89=2,2,IF('Vessel List B'!IC89=3,3,IF('Vessel List B'!IC89=4,4,IF('Vessel List B'!IC89=5,5,IF('Vessel List B'!IC89=6,6,IF('Vessel List B'!IC89=7,7,IF('Vessel List B'!IC89=8,8,IF('Vessel List B'!IC89=9,9,IF('Vessel List B'!IC89=10,10,IF('Vessel List B'!IC89=11,11,IF('Vessel List B'!IC89=12,12,IF('Vessel List B'!IC89=13,13,IF('Vessel List B'!IC89=14,14,IF('Vessel List B'!IC89=15,15,IF('Vessel List B'!IC89=16,16,0))))))))))))))))))</f>
        <v xml:space="preserve"> </v>
      </c>
      <c r="JJ90" s="154"/>
      <c r="JK90" s="158"/>
      <c r="JL90" s="390" t="str">
        <f t="shared" si="159"/>
        <v/>
      </c>
      <c r="JM90" s="158"/>
      <c r="JN90" s="137"/>
      <c r="JO90" s="388" t="str">
        <f t="shared" si="160"/>
        <v/>
      </c>
      <c r="JP90" s="157" t="str">
        <f>IF(VALUE(IF('Vessel List B'!IP89=1,1,IF('Vessel List B'!IP89=2,2,IF('Vessel List B'!IP89=3,3,IF('Vessel List B'!IP89=4,4,IF('Vessel List B'!IP89=5,5,IF('Vessel List B'!IP89=6,6,IF('Vessel List B'!IP89=7,7,IF('Vessel List B'!IP89=8,8,IF('Vessel List B'!IP89=9,9,IF('Vessel List B'!IP89=10,10,IF('Vessel List B'!IP89=11,11,IF('Vessel List B'!IP89=12,12,IF('Vessel List B'!IP89=13,13,IF('Vessel List B'!IP89=14,14,IF('Vessel List B'!IP89=15,15,IF('Vessel List B'!IP89=16,16,0)))))))))))))))))=0," ",VALUE(IF('Vessel List B'!IP89=1,1,IF('Vessel List B'!IP89=2,2,IF('Vessel List B'!IP89=3,3,IF('Vessel List B'!IP89=4,4,IF('Vessel List B'!IP89=5,5,IF('Vessel List B'!IP89=6,6,IF('Vessel List B'!IP89=7,7,IF('Vessel List B'!IP89=8,8,IF('Vessel List B'!IP89=9,9,IF('Vessel List B'!IP89=10,10,IF('Vessel List B'!IP89=11,11,IF('Vessel List B'!IP89=12,12,IF('Vessel List B'!IP89=13,13,IF('Vessel List B'!IP89=14,14,IF('Vessel List B'!IP89=15,15,IF('Vessel List B'!IP89=16,16,0))))))))))))))))))</f>
        <v xml:space="preserve"> </v>
      </c>
      <c r="JQ90" s="154"/>
      <c r="JR90" s="158"/>
      <c r="JS90" s="390" t="str">
        <f t="shared" si="161"/>
        <v/>
      </c>
      <c r="JT90" s="158"/>
      <c r="JU90" s="137"/>
      <c r="JV90" s="397" t="str">
        <f t="shared" si="162"/>
        <v/>
      </c>
      <c r="JW90" s="403"/>
    </row>
    <row r="91" spans="1:283" ht="15" x14ac:dyDescent="0.25">
      <c r="A91" s="132">
        <f>'Vessel List A'!B90</f>
        <v>41665</v>
      </c>
      <c r="B91" s="157" t="str">
        <f>IF(VALUE(IF('Vessel List A'!C90=1,1,IF('Vessel List A'!C90=2,2,IF('Vessel List A'!C90=3,3,IF('Vessel List A'!C90=4,4,IF('Vessel List A'!C90=5,5,IF('Vessel List A'!C90=6,6,IF('Vessel List A'!C90=7,7,IF('Vessel List A'!C90=8,8,IF('Vessel List A'!C90=9,9,IF('Vessel List A'!C90=10,10,IF('Vessel List A'!C90=11,11,IF('Vessel List A'!C90=12,12,IF('Vessel List A'!C90=13,13,IF('Vessel List A'!C90=14,14,IF('Vessel List A'!C90=15,15,IF('Vessel List A'!C90=16,16,0)))))))))))))))))=0," ",VALUE(IF('Vessel List A'!C90=1,1,IF('Vessel List A'!C90=2,2,IF('Vessel List A'!C90=3,3,IF('Vessel List A'!C90=4,4,IF('Vessel List A'!C90=5,5,IF('Vessel List A'!C90=6,6,IF('Vessel List A'!C90=7,7,IF('Vessel List A'!C90=8,8,IF('Vessel List A'!C90=9,9,IF('Vessel List A'!C90=10,10,IF('Vessel List A'!C90=11,11,IF('Vessel List A'!C90=12,12,IF('Vessel List A'!C90=13,13,IF('Vessel List A'!C90=14,14,IF('Vessel List A'!C90=15,15,IF('Vessel List A'!C90=16,16,0))))))))))))))))))</f>
        <v xml:space="preserve"> </v>
      </c>
      <c r="C91" s="154"/>
      <c r="D91" s="158"/>
      <c r="E91" s="390" t="str">
        <f t="shared" si="83"/>
        <v/>
      </c>
      <c r="F91" s="158"/>
      <c r="G91" s="137"/>
      <c r="H91" s="388" t="str">
        <f t="shared" si="84"/>
        <v/>
      </c>
      <c r="I91" s="157" t="str">
        <f>IF(VALUE(IF('Vessel List A'!P90=1,1,IF('Vessel List A'!P90=2,2,IF('Vessel List A'!P90=3,3,IF('Vessel List A'!P90=4,4,IF('Vessel List A'!P90=5,5,IF('Vessel List A'!P90=6,6,IF('Vessel List A'!P90=7,7,IF('Vessel List A'!P90=8,8,IF('Vessel List A'!P90=9,9,IF('Vessel List A'!P90=10,10,IF('Vessel List A'!P90=11,11,IF('Vessel List A'!P90=12,12,IF('Vessel List A'!P90=13,13,IF('Vessel List A'!P90=14,14,IF('Vessel List A'!P90=15,15,IF('Vessel List A'!P90=16,16,0)))))))))))))))))=0," ",VALUE(IF('Vessel List A'!P90=1,1,IF('Vessel List A'!P90=2,2,IF('Vessel List A'!P90=3,3,IF('Vessel List A'!P90=4,4,IF('Vessel List A'!P90=5,5,IF('Vessel List A'!P90=6,6,IF('Vessel List A'!P90=7,7,IF('Vessel List A'!P90=8,8,IF('Vessel List A'!P90=9,9,IF('Vessel List A'!P90=10,10,IF('Vessel List A'!P90=11,11,IF('Vessel List A'!P90=12,12,IF('Vessel List A'!P90=13,13,IF('Vessel List A'!P90=14,14,IF('Vessel List A'!P90=15,15,IF('Vessel List A'!P90=16,16,0))))))))))))))))))</f>
        <v xml:space="preserve"> </v>
      </c>
      <c r="J91" s="154"/>
      <c r="K91" s="158"/>
      <c r="L91" s="390" t="str">
        <f t="shared" si="85"/>
        <v/>
      </c>
      <c r="M91" s="158"/>
      <c r="N91" s="137"/>
      <c r="O91" s="388" t="str">
        <f t="shared" si="86"/>
        <v/>
      </c>
      <c r="P91" s="157" t="str">
        <f>IF(VALUE(IF('Vessel List A'!AC90=1,1,IF('Vessel List A'!AC90=2,2,IF('Vessel List A'!AC90=3,3,IF('Vessel List A'!AC90=4,4,IF('Vessel List A'!AC90=5,5,IF('Vessel List A'!AC90=6,6,IF('Vessel List A'!AC90=7,7,IF('Vessel List A'!AC90=8,8,IF('Vessel List A'!AC90=9,9,IF('Vessel List A'!AC90=10,10,IF('Vessel List A'!AC90=11,11,IF('Vessel List A'!AC90=12,12,IF('Vessel List A'!AC90=13,13,IF('Vessel List A'!AC90=14,14,IF('Vessel List A'!AC90=15,15,IF('Vessel List A'!AC90=16,16,0)))))))))))))))))=0," ",VALUE(IF('Vessel List A'!AC90=1,1,IF('Vessel List A'!AC90=2,2,IF('Vessel List A'!AC90=3,3,IF('Vessel List A'!AC90=4,4,IF('Vessel List A'!AC90=5,5,IF('Vessel List A'!AC90=6,6,IF('Vessel List A'!AC90=7,7,IF('Vessel List A'!AC90=8,8,IF('Vessel List A'!AC90=9,9,IF('Vessel List A'!AC90=10,10,IF('Vessel List A'!AC90=11,11,IF('Vessel List A'!AC90=12,12,IF('Vessel List A'!AC90=13,13,IF('Vessel List A'!AC90=14,14,IF('Vessel List A'!AC90=15,15,IF('Vessel List A'!AC90=16,16,0))))))))))))))))))</f>
        <v xml:space="preserve"> </v>
      </c>
      <c r="Q91" s="154"/>
      <c r="R91" s="158"/>
      <c r="S91" s="390" t="str">
        <f t="shared" si="87"/>
        <v/>
      </c>
      <c r="T91" s="158"/>
      <c r="U91" s="137"/>
      <c r="V91" s="388" t="str">
        <f t="shared" si="88"/>
        <v/>
      </c>
      <c r="W91" s="157" t="str">
        <f>IF(VALUE(IF('Vessel List A'!AP90=1,1,IF('Vessel List A'!AP90=2,2,IF('Vessel List A'!AP90=3,3,IF('Vessel List A'!AP90=4,4,IF('Vessel List A'!AP90=5,5,IF('Vessel List A'!AP90=6,6,IF('Vessel List A'!AP90=7,7,IF('Vessel List A'!AP90=8,8,IF('Vessel List A'!AP90=9,9,IF('Vessel List A'!AP90=10,10,IF('Vessel List A'!AP90=11,11,IF('Vessel List A'!AP90=12,12,IF('Vessel List A'!AP90=13,13,IF('Vessel List A'!AP90=14,14,IF('Vessel List A'!AP90=15,15,IF('Vessel List A'!AP90=16,16,0)))))))))))))))))=0," ",VALUE(IF('Vessel List A'!AP90=1,1,IF('Vessel List A'!AP90=2,2,IF('Vessel List A'!AP90=3,3,IF('Vessel List A'!AP90=4,4,IF('Vessel List A'!AP90=5,5,IF('Vessel List A'!AP90=6,6,IF('Vessel List A'!AP90=7,7,IF('Vessel List A'!AP90=8,8,IF('Vessel List A'!AP90=9,9,IF('Vessel List A'!AP90=10,10,IF('Vessel List A'!AP90=11,11,IF('Vessel List A'!AP90=12,12,IF('Vessel List A'!AP90=13,13,IF('Vessel List A'!AP90=14,14,IF('Vessel List A'!AP90=15,15,IF('Vessel List A'!AP90=16,16,0))))))))))))))))))</f>
        <v xml:space="preserve"> </v>
      </c>
      <c r="X91" s="154"/>
      <c r="Y91" s="158"/>
      <c r="Z91" s="390" t="str">
        <f t="shared" si="89"/>
        <v/>
      </c>
      <c r="AA91" s="158"/>
      <c r="AB91" s="137"/>
      <c r="AC91" s="388" t="str">
        <f t="shared" si="90"/>
        <v/>
      </c>
      <c r="AD91" s="157" t="str">
        <f>IF(VALUE(IF('Vessel List A'!BC90=1,1,IF('Vessel List A'!BC90=2,2,IF('Vessel List A'!BC90=3,3,IF('Vessel List A'!BC90=4,4,IF('Vessel List A'!BC90=5,5,IF('Vessel List A'!BC90=6,6,IF('Vessel List A'!BC90=7,7,IF('Vessel List A'!BC90=8,8,IF('Vessel List A'!BC90=9,9,IF('Vessel List A'!BC90=10,10,IF('Vessel List A'!BC90=11,11,IF('Vessel List A'!BC90=12,12,IF('Vessel List A'!BC90=13,13,IF('Vessel List A'!BC90=14,14,IF('Vessel List A'!BC90=15,15,IF('Vessel List A'!BC90=16,16,0)))))))))))))))))=0," ",VALUE(IF('Vessel List A'!BC90=1,1,IF('Vessel List A'!BC90=2,2,IF('Vessel List A'!BC90=3,3,IF('Vessel List A'!BC90=4,4,IF('Vessel List A'!BC90=5,5,IF('Vessel List A'!BC90=6,6,IF('Vessel List A'!BC90=7,7,IF('Vessel List A'!BC90=8,8,IF('Vessel List A'!BC90=9,9,IF('Vessel List A'!BC90=10,10,IF('Vessel List A'!BC90=11,11,IF('Vessel List A'!BC90=12,12,IF('Vessel List A'!BC90=13,13,IF('Vessel List A'!BC90=14,14,IF('Vessel List A'!BC90=15,15,IF('Vessel List A'!BC90=16,16,0))))))))))))))))))</f>
        <v xml:space="preserve"> </v>
      </c>
      <c r="AE91" s="154"/>
      <c r="AF91" s="158"/>
      <c r="AG91" s="390" t="str">
        <f t="shared" si="91"/>
        <v/>
      </c>
      <c r="AH91" s="158"/>
      <c r="AI91" s="137"/>
      <c r="AJ91" s="388" t="str">
        <f t="shared" si="92"/>
        <v/>
      </c>
      <c r="AK91" s="157" t="str">
        <f>IF(VALUE(IF('Vessel List A'!BP90=1,1,IF('Vessel List A'!BP90=2,2,IF('Vessel List A'!BP90=3,3,IF('Vessel List A'!BP90=4,4,IF('Vessel List A'!BP90=5,5,IF('Vessel List A'!BP90=6,6,IF('Vessel List A'!BP90=7,7,IF('Vessel List A'!BP90=8,8,IF('Vessel List A'!BP90=9,9,IF('Vessel List A'!BP90=10,10,IF('Vessel List A'!BP90=11,11,IF('Vessel List A'!BP90=12,12,IF('Vessel List A'!BP90=13,13,IF('Vessel List A'!BP90=14,14,IF('Vessel List A'!BP90=15,15,IF('Vessel List A'!BP90=16,16,0)))))))))))))))))=0," ",VALUE(IF('Vessel List A'!BP90=1,1,IF('Vessel List A'!BP90=2,2,IF('Vessel List A'!BP90=3,3,IF('Vessel List A'!BP90=4,4,IF('Vessel List A'!BP90=5,5,IF('Vessel List A'!BP90=6,6,IF('Vessel List A'!BP90=7,7,IF('Vessel List A'!BP90=8,8,IF('Vessel List A'!BP90=9,9,IF('Vessel List A'!BP90=10,10,IF('Vessel List A'!BP90=11,11,IF('Vessel List A'!BP90=12,12,IF('Vessel List A'!BP90=13,13,IF('Vessel List A'!BP90=14,14,IF('Vessel List A'!BP90=15,15,IF('Vessel List A'!BP90=16,16,0))))))))))))))))))</f>
        <v xml:space="preserve"> </v>
      </c>
      <c r="AL91" s="154"/>
      <c r="AM91" s="158"/>
      <c r="AN91" s="390" t="str">
        <f t="shared" si="93"/>
        <v/>
      </c>
      <c r="AO91" s="158"/>
      <c r="AP91" s="137"/>
      <c r="AQ91" s="388" t="str">
        <f t="shared" si="94"/>
        <v/>
      </c>
      <c r="AR91" s="157" t="str">
        <f>IF(VALUE(IF('Vessel List A'!CC90=1,1,IF('Vessel List A'!CC90=2,2,IF('Vessel List A'!CC90=3,3,IF('Vessel List A'!CC90=4,4,IF('Vessel List A'!CC90=5,5,IF('Vessel List A'!CC90=6,6,IF('Vessel List A'!CC90=7,7,IF('Vessel List A'!CC90=8,8,IF('Vessel List A'!CC90=9,9,IF('Vessel List A'!CC90=10,10,IF('Vessel List A'!CC90=11,11,IF('Vessel List A'!CC90=12,12,IF('Vessel List A'!CC90=13,13,IF('Vessel List A'!CC90=14,14,IF('Vessel List A'!CC90=15,15,IF('Vessel List A'!CC90=16,16,0)))))))))))))))))=0," ",VALUE(IF('Vessel List A'!CC90=1,1,IF('Vessel List A'!CC90=2,2,IF('Vessel List A'!CC90=3,3,IF('Vessel List A'!CC90=4,4,IF('Vessel List A'!CC90=5,5,IF('Vessel List A'!CC90=6,6,IF('Vessel List A'!CC90=7,7,IF('Vessel List A'!CC90=8,8,IF('Vessel List A'!CC90=9,9,IF('Vessel List A'!CC90=10,10,IF('Vessel List A'!CC90=11,11,IF('Vessel List A'!CC90=12,12,IF('Vessel List A'!CC90=13,13,IF('Vessel List A'!CC90=14,14,IF('Vessel List A'!CC90=15,15,IF('Vessel List A'!CC90=16,16,0))))))))))))))))))</f>
        <v xml:space="preserve"> </v>
      </c>
      <c r="AS91" s="154"/>
      <c r="AT91" s="158"/>
      <c r="AU91" s="390" t="str">
        <f t="shared" si="95"/>
        <v/>
      </c>
      <c r="AV91" s="158"/>
      <c r="AW91" s="137"/>
      <c r="AX91" s="388" t="str">
        <f t="shared" si="96"/>
        <v/>
      </c>
      <c r="AY91" s="157" t="str">
        <f>IF(VALUE(IF('Vessel List A'!CP90=1,1,IF('Vessel List A'!CP90=2,2,IF('Vessel List A'!CP90=3,3,IF('Vessel List A'!CP90=4,4,IF('Vessel List A'!CP90=5,5,IF('Vessel List A'!CP90=6,6,IF('Vessel List A'!CP90=7,7,IF('Vessel List A'!CP90=8,8,IF('Vessel List A'!CP90=9,9,IF('Vessel List A'!CP90=10,10,IF('Vessel List A'!CP90=11,11,IF('Vessel List A'!CP90=12,12,IF('Vessel List A'!CP90=13,13,IF('Vessel List A'!CP90=14,14,IF('Vessel List A'!CP90=15,15,IF('Vessel List A'!CP90=16,16,0)))))))))))))))))=0," ",VALUE(IF('Vessel List A'!CP90=1,1,IF('Vessel List A'!CP90=2,2,IF('Vessel List A'!CP90=3,3,IF('Vessel List A'!CP90=4,4,IF('Vessel List A'!CP90=5,5,IF('Vessel List A'!CP90=6,6,IF('Vessel List A'!CP90=7,7,IF('Vessel List A'!CP90=8,8,IF('Vessel List A'!CP90=9,9,IF('Vessel List A'!CP90=10,10,IF('Vessel List A'!CP90=11,11,IF('Vessel List A'!CP90=12,12,IF('Vessel List A'!CP90=13,13,IF('Vessel List A'!CP90=14,14,IF('Vessel List A'!CP90=15,15,IF('Vessel List A'!CP90=16,16,0))))))))))))))))))</f>
        <v xml:space="preserve"> </v>
      </c>
      <c r="AZ91" s="154"/>
      <c r="BA91" s="158"/>
      <c r="BB91" s="390" t="str">
        <f t="shared" si="97"/>
        <v/>
      </c>
      <c r="BC91" s="158"/>
      <c r="BD91" s="137"/>
      <c r="BE91" s="388" t="str">
        <f t="shared" si="98"/>
        <v/>
      </c>
      <c r="BF91" s="157" t="str">
        <f>IF(VALUE(IF('Vessel List A'!DC90=1,1,IF('Vessel List A'!DC90=2,2,IF('Vessel List A'!DC90=3,3,IF('Vessel List A'!DC90=4,4,IF('Vessel List A'!DC90=5,5,IF('Vessel List A'!DC90=6,6,IF('Vessel List A'!DC90=7,7,IF('Vessel List A'!DC90=8,8,IF('Vessel List A'!DC90=9,9,IF('Vessel List A'!DC90=10,10,IF('Vessel List A'!DC90=11,11,IF('Vessel List A'!DC90=12,12,IF('Vessel List A'!DC90=13,13,IF('Vessel List A'!DC90=14,14,IF('Vessel List A'!DC90=15,15,IF('Vessel List A'!DC90=16,16,0)))))))))))))))))=0," ",VALUE(IF('Vessel List A'!DC90=1,1,IF('Vessel List A'!DC90=2,2,IF('Vessel List A'!DC90=3,3,IF('Vessel List A'!DC90=4,4,IF('Vessel List A'!DC90=5,5,IF('Vessel List A'!DC90=6,6,IF('Vessel List A'!DC90=7,7,IF('Vessel List A'!DC90=8,8,IF('Vessel List A'!DC90=9,9,IF('Vessel List A'!DC90=10,10,IF('Vessel List A'!DC90=11,11,IF('Vessel List A'!DC90=12,12,IF('Vessel List A'!DC90=13,13,IF('Vessel List A'!DC90=14,14,IF('Vessel List A'!DC90=15,15,IF('Vessel List A'!DC90=16,16,0))))))))))))))))))</f>
        <v xml:space="preserve"> </v>
      </c>
      <c r="BG91" s="154"/>
      <c r="BH91" s="158"/>
      <c r="BI91" s="390" t="str">
        <f t="shared" si="99"/>
        <v/>
      </c>
      <c r="BJ91" s="158"/>
      <c r="BK91" s="137"/>
      <c r="BL91" s="388" t="str">
        <f t="shared" si="100"/>
        <v/>
      </c>
      <c r="BM91" s="157" t="str">
        <f>IF(VALUE(IF('Vessel List A'!DP90=1,1,IF('Vessel List A'!DP90=2,2,IF('Vessel List A'!DP90=3,3,IF('Vessel List A'!DP90=4,4,IF('Vessel List A'!DP90=5,5,IF('Vessel List A'!DP90=6,6,IF('Vessel List A'!DP90=7,7,IF('Vessel List A'!DP90=8,8,IF('Vessel List A'!DP90=9,9,IF('Vessel List A'!DP90=10,10,IF('Vessel List A'!DP90=11,11,IF('Vessel List A'!DP90=12,12,IF('Vessel List A'!DP90=13,13,IF('Vessel List A'!DP90=14,14,IF('Vessel List A'!DP90=15,15,IF('Vessel List A'!DP90=16,16,0)))))))))))))))))=0," ",VALUE(IF('Vessel List A'!DP90=1,1,IF('Vessel List A'!DP90=2,2,IF('Vessel List A'!DP90=3,3,IF('Vessel List A'!DP90=4,4,IF('Vessel List A'!DP90=5,5,IF('Vessel List A'!DP90=6,6,IF('Vessel List A'!DP90=7,7,IF('Vessel List A'!DP90=8,8,IF('Vessel List A'!DP90=9,9,IF('Vessel List A'!DP90=10,10,IF('Vessel List A'!DP90=11,11,IF('Vessel List A'!DP90=12,12,IF('Vessel List A'!DP90=13,13,IF('Vessel List A'!DP90=14,14,IF('Vessel List A'!DP90=15,15,IF('Vessel List A'!DP90=16,16,0))))))))))))))))))</f>
        <v xml:space="preserve"> </v>
      </c>
      <c r="BN91" s="154"/>
      <c r="BO91" s="158"/>
      <c r="BP91" s="390" t="str">
        <f t="shared" si="101"/>
        <v/>
      </c>
      <c r="BQ91" s="158"/>
      <c r="BR91" s="137"/>
      <c r="BS91" s="388" t="str">
        <f t="shared" si="102"/>
        <v/>
      </c>
      <c r="BT91" s="157" t="str">
        <f>IF(VALUE(IF('Vessel List A'!EC90=1,1,IF('Vessel List A'!EC90=2,2,IF('Vessel List A'!EC90=3,3,IF('Vessel List A'!EC90=4,4,IF('Vessel List A'!EC90=5,5,IF('Vessel List A'!EC90=6,6,IF('Vessel List A'!EC90=7,7,IF('Vessel List A'!EC90=8,8,IF('Vessel List A'!EC90=9,9,IF('Vessel List A'!EC90=10,10,IF('Vessel List A'!EC90=11,11,IF('Vessel List A'!EC90=12,12,IF('Vessel List A'!EC90=13,13,IF('Vessel List A'!EC90=14,14,IF('Vessel List A'!EC90=15,15,IF('Vessel List A'!EC90=16,16,0)))))))))))))))))=0," ",VALUE(IF('Vessel List A'!EC90=1,1,IF('Vessel List A'!EC90=2,2,IF('Vessel List A'!EC90=3,3,IF('Vessel List A'!EC90=4,4,IF('Vessel List A'!EC90=5,5,IF('Vessel List A'!EC90=6,6,IF('Vessel List A'!EC90=7,7,IF('Vessel List A'!EC90=8,8,IF('Vessel List A'!EC90=9,9,IF('Vessel List A'!EC90=10,10,IF('Vessel List A'!EC90=11,11,IF('Vessel List A'!EC90=12,12,IF('Vessel List A'!EC90=13,13,IF('Vessel List A'!EC90=14,14,IF('Vessel List A'!EC90=15,15,IF('Vessel List A'!EC90=16,16,0))))))))))))))))))</f>
        <v xml:space="preserve"> </v>
      </c>
      <c r="BU91" s="154"/>
      <c r="BV91" s="158"/>
      <c r="BW91" s="390" t="str">
        <f t="shared" si="103"/>
        <v/>
      </c>
      <c r="BX91" s="158"/>
      <c r="BY91" s="137"/>
      <c r="BZ91" s="388" t="str">
        <f t="shared" si="104"/>
        <v/>
      </c>
      <c r="CA91" s="157" t="str">
        <f>IF(VALUE(IF('Vessel List A'!EP90=1,1,IF('Vessel List A'!EP90=2,2,IF('Vessel List A'!EP90=3,3,IF('Vessel List A'!EP90=4,4,IF('Vessel List A'!EP90=5,5,IF('Vessel List A'!EP90=6,6,IF('Vessel List A'!EP90=7,7,IF('Vessel List A'!EP90=8,8,IF('Vessel List A'!EP90=9,9,IF('Vessel List A'!EP90=10,10,IF('Vessel List A'!EP90=11,11,IF('Vessel List A'!EP90=12,12,IF('Vessel List A'!EP90=13,13,IF('Vessel List A'!EP90=14,14,IF('Vessel List A'!EP90=15,15,IF('Vessel List A'!EP90=16,16,0)))))))))))))))))=0," ",VALUE(IF('Vessel List A'!EP90=1,1,IF('Vessel List A'!EP90=2,2,IF('Vessel List A'!EP90=3,3,IF('Vessel List A'!EP90=4,4,IF('Vessel List A'!EP90=5,5,IF('Vessel List A'!EP90=6,6,IF('Vessel List A'!EP90=7,7,IF('Vessel List A'!EP90=8,8,IF('Vessel List A'!EP90=9,9,IF('Vessel List A'!EP90=10,10,IF('Vessel List A'!EP90=11,11,IF('Vessel List A'!EP90=12,12,IF('Vessel List A'!EP90=13,13,IF('Vessel List A'!EP90=14,14,IF('Vessel List A'!EP90=15,15,IF('Vessel List A'!EP90=16,16,0))))))))))))))))))</f>
        <v xml:space="preserve"> </v>
      </c>
      <c r="CB91" s="154"/>
      <c r="CC91" s="158"/>
      <c r="CD91" s="390" t="str">
        <f t="shared" si="105"/>
        <v/>
      </c>
      <c r="CE91" s="158"/>
      <c r="CF91" s="137"/>
      <c r="CG91" s="388" t="str">
        <f t="shared" si="106"/>
        <v/>
      </c>
      <c r="CH91" s="157" t="str">
        <f>IF(VALUE(IF('Vessel List A'!FC90=1,1,IF('Vessel List A'!FC90=2,2,IF('Vessel List A'!FC90=3,3,IF('Vessel List A'!FC90=4,4,IF('Vessel List A'!FC90=5,5,IF('Vessel List A'!FC90=6,6,IF('Vessel List A'!FC90=7,7,IF('Vessel List A'!FC90=8,8,IF('Vessel List A'!FC90=9,9,IF('Vessel List A'!FC90=10,10,IF('Vessel List A'!FC90=11,11,IF('Vessel List A'!FC90=12,12,IF('Vessel List A'!FC90=13,13,IF('Vessel List A'!FC90=14,14,IF('Vessel List A'!FC90=15,15,IF('Vessel List A'!FC90=16,16,0)))))))))))))))))=0," ",VALUE(IF('Vessel List A'!FC90=1,1,IF('Vessel List A'!FC90=2,2,IF('Vessel List A'!FC90=3,3,IF('Vessel List A'!FC90=4,4,IF('Vessel List A'!FC90=5,5,IF('Vessel List A'!FC90=6,6,IF('Vessel List A'!FC90=7,7,IF('Vessel List A'!FC90=8,8,IF('Vessel List A'!FC90=9,9,IF('Vessel List A'!FC90=10,10,IF('Vessel List A'!FC90=11,11,IF('Vessel List A'!FC90=12,12,IF('Vessel List A'!FC90=13,13,IF('Vessel List A'!FC90=14,14,IF('Vessel List A'!FC90=15,15,IF('Vessel List A'!FC90=16,16,0))))))))))))))))))</f>
        <v xml:space="preserve"> </v>
      </c>
      <c r="CI91" s="154"/>
      <c r="CJ91" s="158"/>
      <c r="CK91" s="390" t="str">
        <f t="shared" si="107"/>
        <v/>
      </c>
      <c r="CL91" s="158"/>
      <c r="CM91" s="137"/>
      <c r="CN91" s="388" t="str">
        <f t="shared" si="108"/>
        <v/>
      </c>
      <c r="CO91" s="157" t="str">
        <f>IF(VALUE(IF('Vessel List A'!FP90=1,1,IF('Vessel List A'!FP90=2,2,IF('Vessel List A'!FP90=3,3,IF('Vessel List A'!FP90=4,4,IF('Vessel List A'!FP90=5,5,IF('Vessel List A'!FP90=6,6,IF('Vessel List A'!FP90=7,7,IF('Vessel List A'!FP90=8,8,IF('Vessel List A'!FP90=9,9,IF('Vessel List A'!FP90=10,10,IF('Vessel List A'!FP90=11,11,IF('Vessel List A'!FP90=12,12,IF('Vessel List A'!FP90=13,13,IF('Vessel List A'!FP90=14,14,IF('Vessel List A'!FP90=15,15,IF('Vessel List A'!FP90=16,16,0)))))))))))))))))=0," ",VALUE(IF('Vessel List A'!FP90=1,1,IF('Vessel List A'!FP90=2,2,IF('Vessel List A'!FP90=3,3,IF('Vessel List A'!FP90=4,4,IF('Vessel List A'!FP90=5,5,IF('Vessel List A'!FP90=6,6,IF('Vessel List A'!FP90=7,7,IF('Vessel List A'!FP90=8,8,IF('Vessel List A'!FP90=9,9,IF('Vessel List A'!FP90=10,10,IF('Vessel List A'!FP90=11,11,IF('Vessel List A'!FP90=12,12,IF('Vessel List A'!FP90=13,13,IF('Vessel List A'!FP90=14,14,IF('Vessel List A'!FP90=15,15,IF('Vessel List A'!FP90=16,16,0))))))))))))))))))</f>
        <v xml:space="preserve"> </v>
      </c>
      <c r="CP91" s="154"/>
      <c r="CQ91" s="158"/>
      <c r="CR91" s="390" t="str">
        <f t="shared" si="109"/>
        <v/>
      </c>
      <c r="CS91" s="158"/>
      <c r="CT91" s="137"/>
      <c r="CU91" s="388" t="str">
        <f t="shared" si="110"/>
        <v/>
      </c>
      <c r="CV91" s="157" t="str">
        <f>IF(VALUE(IF('Vessel List A'!GC90=1,1,IF('Vessel List A'!GC90=2,2,IF('Vessel List A'!GC90=3,3,IF('Vessel List A'!GC90=4,4,IF('Vessel List A'!GC90=5,5,IF('Vessel List A'!GC90=6,6,IF('Vessel List A'!GC90=7,7,IF('Vessel List A'!GC90=8,8,IF('Vessel List A'!GC90=9,9,IF('Vessel List A'!GC90=10,10,IF('Vessel List A'!GC90=11,11,IF('Vessel List A'!GC90=12,12,IF('Vessel List A'!GC90=13,13,IF('Vessel List A'!GC90=14,14,IF('Vessel List A'!GC90=15,15,IF('Vessel List A'!GC90=16,16,0)))))))))))))))))=0," ",VALUE(IF('Vessel List A'!GC90=1,1,IF('Vessel List A'!GC90=2,2,IF('Vessel List A'!GC90=3,3,IF('Vessel List A'!GC90=4,4,IF('Vessel List A'!GC90=5,5,IF('Vessel List A'!GC90=6,6,IF('Vessel List A'!GC90=7,7,IF('Vessel List A'!GC90=8,8,IF('Vessel List A'!GC90=9,9,IF('Vessel List A'!GC90=10,10,IF('Vessel List A'!GC90=11,11,IF('Vessel List A'!GC90=12,12,IF('Vessel List A'!GC90=13,13,IF('Vessel List A'!GC90=14,14,IF('Vessel List A'!GC90=15,15,IF('Vessel List A'!GC90=16,16,0))))))))))))))))))</f>
        <v xml:space="preserve"> </v>
      </c>
      <c r="CW91" s="154"/>
      <c r="CX91" s="158"/>
      <c r="CY91" s="390" t="str">
        <f t="shared" si="111"/>
        <v/>
      </c>
      <c r="CZ91" s="158"/>
      <c r="DA91" s="137"/>
      <c r="DB91" s="388" t="str">
        <f t="shared" si="112"/>
        <v/>
      </c>
      <c r="DC91" s="157" t="str">
        <f>IF(VALUE(IF('Vessel List A'!GP90=1,1,IF('Vessel List A'!GP90=2,2,IF('Vessel List A'!GP90=3,3,IF('Vessel List A'!GP90=4,4,IF('Vessel List A'!GP90=5,5,IF('Vessel List A'!GP90=6,6,IF('Vessel List A'!GP90=7,7,IF('Vessel List A'!GP90=8,8,IF('Vessel List A'!GP90=9,9,IF('Vessel List A'!GP90=10,10,IF('Vessel List A'!GP90=11,11,IF('Vessel List A'!GP90=12,12,IF('Vessel List A'!GP90=13,13,IF('Vessel List A'!GP90=14,14,IF('Vessel List A'!GP90=15,15,IF('Vessel List A'!GP90=16,16,0)))))))))))))))))=0," ",VALUE(IF('Vessel List A'!GP90=1,1,IF('Vessel List A'!GP90=2,2,IF('Vessel List A'!GP90=3,3,IF('Vessel List A'!GP90=4,4,IF('Vessel List A'!GP90=5,5,IF('Vessel List A'!GP90=6,6,IF('Vessel List A'!GP90=7,7,IF('Vessel List A'!GP90=8,8,IF('Vessel List A'!GP90=9,9,IF('Vessel List A'!GP90=10,10,IF('Vessel List A'!GP90=11,11,IF('Vessel List A'!GP90=12,12,IF('Vessel List A'!GP90=13,13,IF('Vessel List A'!GP90=14,14,IF('Vessel List A'!GP90=15,15,IF('Vessel List A'!GP90=16,16,0))))))))))))))))))</f>
        <v xml:space="preserve"> </v>
      </c>
      <c r="DD91" s="154"/>
      <c r="DE91" s="158"/>
      <c r="DF91" s="390" t="str">
        <f t="shared" si="113"/>
        <v/>
      </c>
      <c r="DG91" s="158"/>
      <c r="DH91" s="137"/>
      <c r="DI91" s="388" t="str">
        <f t="shared" si="114"/>
        <v/>
      </c>
      <c r="DJ91" s="157" t="str">
        <f>IF(VALUE(IF('Vessel List A'!HC90=1,1,IF('Vessel List A'!HC90=2,2,IF('Vessel List A'!HC90=3,3,IF('Vessel List A'!HC90=4,4,IF('Vessel List A'!HC90=5,5,IF('Vessel List A'!HC90=6,6,IF('Vessel List A'!HC90=7,7,IF('Vessel List A'!HC90=8,8,IF('Vessel List A'!HC90=9,9,IF('Vessel List A'!HC90=10,10,IF('Vessel List A'!HC90=11,11,IF('Vessel List A'!HC90=12,12,IF('Vessel List A'!HC90=13,13,IF('Vessel List A'!HC90=14,14,IF('Vessel List A'!HC90=15,15,IF('Vessel List A'!HC90=16,16,0)))))))))))))))))=0," ",VALUE(IF('Vessel List A'!HC90=1,1,IF('Vessel List A'!HC90=2,2,IF('Vessel List A'!HC90=3,3,IF('Vessel List A'!HC90=4,4,IF('Vessel List A'!HC90=5,5,IF('Vessel List A'!HC90=6,6,IF('Vessel List A'!HC90=7,7,IF('Vessel List A'!HC90=8,8,IF('Vessel List A'!HC90=9,9,IF('Vessel List A'!HC90=10,10,IF('Vessel List A'!HC90=11,11,IF('Vessel List A'!HC90=12,12,IF('Vessel List A'!HC90=13,13,IF('Vessel List A'!HC90=14,14,IF('Vessel List A'!HC90=15,15,IF('Vessel List A'!HC90=16,16,0))))))))))))))))))</f>
        <v xml:space="preserve"> </v>
      </c>
      <c r="DK91" s="154"/>
      <c r="DL91" s="158"/>
      <c r="DM91" s="390" t="str">
        <f t="shared" si="115"/>
        <v/>
      </c>
      <c r="DN91" s="158"/>
      <c r="DO91" s="137"/>
      <c r="DP91" s="388" t="str">
        <f t="shared" si="116"/>
        <v/>
      </c>
      <c r="DQ91" s="157" t="str">
        <f>IF(VALUE(IF('Vessel List A'!HP90=1,1,IF('Vessel List A'!HP90=2,2,IF('Vessel List A'!HP90=3,3,IF('Vessel List A'!HP90=4,4,IF('Vessel List A'!HP90=5,5,IF('Vessel List A'!HP90=6,6,IF('Vessel List A'!HP90=7,7,IF('Vessel List A'!HP90=8,8,IF('Vessel List A'!HP90=9,9,IF('Vessel List A'!HP90=10,10,IF('Vessel List A'!HP90=11,11,IF('Vessel List A'!HP90=12,12,IF('Vessel List A'!HP90=13,13,IF('Vessel List A'!HP90=14,14,IF('Vessel List A'!HP90=15,15,IF('Vessel List A'!HP90=16,16,0)))))))))))))))))=0," ",VALUE(IF('Vessel List A'!HP90=1,1,IF('Vessel List A'!HP90=2,2,IF('Vessel List A'!HP90=3,3,IF('Vessel List A'!HP90=4,4,IF('Vessel List A'!HP90=5,5,IF('Vessel List A'!HP90=6,6,IF('Vessel List A'!HP90=7,7,IF('Vessel List A'!HP90=8,8,IF('Vessel List A'!HP90=9,9,IF('Vessel List A'!HP90=10,10,IF('Vessel List A'!HP90=11,11,IF('Vessel List A'!HP90=12,12,IF('Vessel List A'!HP90=13,13,IF('Vessel List A'!HP90=14,14,IF('Vessel List A'!HP90=15,15,IF('Vessel List A'!HP90=16,16,0))))))))))))))))))</f>
        <v xml:space="preserve"> </v>
      </c>
      <c r="DR91" s="154"/>
      <c r="DS91" s="158"/>
      <c r="DT91" s="390" t="str">
        <f t="shared" si="117"/>
        <v/>
      </c>
      <c r="DU91" s="158"/>
      <c r="DV91" s="137"/>
      <c r="DW91" s="388" t="str">
        <f t="shared" si="118"/>
        <v/>
      </c>
      <c r="DX91" s="157" t="str">
        <f>IF(VALUE(IF('Vessel List A'!IC90=1,1,IF('Vessel List A'!IC90=2,2,IF('Vessel List A'!IC90=3,3,IF('Vessel List A'!IC90=4,4,IF('Vessel List A'!IC90=5,5,IF('Vessel List A'!IC90=6,6,IF('Vessel List A'!IC90=7,7,IF('Vessel List A'!IC90=8,8,IF('Vessel List A'!IC90=9,9,IF('Vessel List A'!IC90=10,10,IF('Vessel List A'!IC90=11,11,IF('Vessel List A'!IC90=12,12,IF('Vessel List A'!IC90=13,13,IF('Vessel List A'!IC90=14,14,IF('Vessel List A'!IC90=15,15,IF('Vessel List A'!IC90=16,16,0)))))))))))))))))=0," ",VALUE(IF('Vessel List A'!IC90=1,1,IF('Vessel List A'!IC90=2,2,IF('Vessel List A'!IC90=3,3,IF('Vessel List A'!IC90=4,4,IF('Vessel List A'!IC90=5,5,IF('Vessel List A'!IC90=6,6,IF('Vessel List A'!IC90=7,7,IF('Vessel List A'!IC90=8,8,IF('Vessel List A'!IC90=9,9,IF('Vessel List A'!IC90=10,10,IF('Vessel List A'!IC90=11,11,IF('Vessel List A'!IC90=12,12,IF('Vessel List A'!IC90=13,13,IF('Vessel List A'!IC90=14,14,IF('Vessel List A'!IC90=15,15,IF('Vessel List A'!IC90=16,16,0))))))))))))))))))</f>
        <v xml:space="preserve"> </v>
      </c>
      <c r="DY91" s="154"/>
      <c r="DZ91" s="158"/>
      <c r="EA91" s="390" t="str">
        <f t="shared" si="119"/>
        <v/>
      </c>
      <c r="EB91" s="158"/>
      <c r="EC91" s="137"/>
      <c r="ED91" s="388" t="str">
        <f t="shared" si="120"/>
        <v/>
      </c>
      <c r="EE91" s="157" t="str">
        <f>IF(VALUE(IF('Vessel List A'!IP90=1,1,IF('Vessel List A'!IP90=2,2,IF('Vessel List A'!IP90=3,3,IF('Vessel List A'!IP90=4,4,IF('Vessel List A'!IP90=5,5,IF('Vessel List A'!IP90=6,6,IF('Vessel List A'!IP90=7,7,IF('Vessel List A'!IP90=8,8,IF('Vessel List A'!IP90=9,9,IF('Vessel List A'!IP90=10,10,IF('Vessel List A'!IP90=11,11,IF('Vessel List A'!IP90=12,12,IF('Vessel List A'!IP90=13,13,IF('Vessel List A'!IP90=14,14,IF('Vessel List A'!IP90=15,15,IF('Vessel List A'!IP90=16,16,0)))))))))))))))))=0," ",VALUE(IF('Vessel List A'!IP90=1,1,IF('Vessel List A'!IP90=2,2,IF('Vessel List A'!IP90=3,3,IF('Vessel List A'!IP90=4,4,IF('Vessel List A'!IP90=5,5,IF('Vessel List A'!IP90=6,6,IF('Vessel List A'!IP90=7,7,IF('Vessel List A'!IP90=8,8,IF('Vessel List A'!IP90=9,9,IF('Vessel List A'!IP90=10,10,IF('Vessel List A'!IP90=11,11,IF('Vessel List A'!IP90=12,12,IF('Vessel List A'!IP90=13,13,IF('Vessel List A'!IP90=14,14,IF('Vessel List A'!IP90=15,15,IF('Vessel List A'!IP90=16,16,0))))))))))))))))))</f>
        <v xml:space="preserve"> </v>
      </c>
      <c r="EF91" s="154"/>
      <c r="EG91" s="158"/>
      <c r="EH91" s="390" t="str">
        <f t="shared" si="121"/>
        <v/>
      </c>
      <c r="EI91" s="158"/>
      <c r="EJ91" s="137"/>
      <c r="EK91" s="397" t="str">
        <f t="shared" si="122"/>
        <v/>
      </c>
      <c r="EL91" s="144"/>
      <c r="EM91" s="157" t="str">
        <f>IF(VALUE(IF('Vessel List B'!C90=1,1,IF('Vessel List B'!C90=2,2,IF('Vessel List B'!C90=3,3,IF('Vessel List B'!C90=4,4,IF('Vessel List B'!C90=5,5,IF('Vessel List B'!C90=6,6,IF('Vessel List B'!C90=7,7,IF('Vessel List B'!C90=8,8,IF('Vessel List B'!C90=9,9,IF('Vessel List B'!C90=10,10,IF('Vessel List B'!C90=11,11,IF('Vessel List B'!C90=12,12,IF('Vessel List B'!C90=13,13,IF('Vessel List B'!C90=14,14,IF('Vessel List B'!C90=15,15,IF('Vessel List B'!C90=16,16,0)))))))))))))))))=0," ",VALUE(IF('Vessel List B'!C90=1,1,IF('Vessel List B'!C90=2,2,IF('Vessel List B'!C90=3,3,IF('Vessel List B'!C90=4,4,IF('Vessel List B'!C90=5,5,IF('Vessel List B'!C90=6,6,IF('Vessel List B'!C90=7,7,IF('Vessel List B'!C90=8,8,IF('Vessel List B'!C90=9,9,IF('Vessel List B'!C90=10,10,IF('Vessel List B'!C90=11,11,IF('Vessel List B'!C90=12,12,IF('Vessel List B'!C90=13,13,IF('Vessel List B'!C90=14,14,IF('Vessel List B'!C90=15,15,IF('Vessel List B'!C90=16,16,0))))))))))))))))))</f>
        <v xml:space="preserve"> </v>
      </c>
      <c r="EN91" s="154"/>
      <c r="EO91" s="158"/>
      <c r="EP91" s="390" t="str">
        <f t="shared" si="123"/>
        <v/>
      </c>
      <c r="EQ91" s="158"/>
      <c r="ER91" s="137"/>
      <c r="ES91" s="388" t="str">
        <f t="shared" si="124"/>
        <v/>
      </c>
      <c r="ET91" s="157" t="str">
        <f>IF(VALUE(IF('Vessel List B'!P90=1,1,IF('Vessel List B'!P90=2,2,IF('Vessel List B'!P90=3,3,IF('Vessel List B'!P90=4,4,IF('Vessel List B'!P90=5,5,IF('Vessel List B'!P90=6,6,IF('Vessel List B'!P90=7,7,IF('Vessel List B'!P90=8,8,IF('Vessel List B'!P90=9,9,IF('Vessel List B'!P90=10,10,IF('Vessel List B'!P90=11,11,IF('Vessel List B'!P90=12,12,IF('Vessel List B'!P90=13,13,IF('Vessel List B'!P90=14,14,IF('Vessel List B'!P90=15,15,IF('Vessel List B'!P90=16,16,0)))))))))))))))))=0," ",VALUE(IF('Vessel List B'!P90=1,1,IF('Vessel List B'!P90=2,2,IF('Vessel List B'!P90=3,3,IF('Vessel List B'!P90=4,4,IF('Vessel List B'!P90=5,5,IF('Vessel List B'!P90=6,6,IF('Vessel List B'!P90=7,7,IF('Vessel List B'!P90=8,8,IF('Vessel List B'!P90=9,9,IF('Vessel List B'!P90=10,10,IF('Vessel List B'!P90=11,11,IF('Vessel List B'!P90=12,12,IF('Vessel List B'!P90=13,13,IF('Vessel List B'!P90=14,14,IF('Vessel List B'!P90=15,15,IF('Vessel List B'!P90=16,16,0))))))))))))))))))</f>
        <v xml:space="preserve"> </v>
      </c>
      <c r="EU91" s="154"/>
      <c r="EV91" s="158"/>
      <c r="EW91" s="390" t="str">
        <f t="shared" si="125"/>
        <v/>
      </c>
      <c r="EX91" s="158"/>
      <c r="EY91" s="137"/>
      <c r="EZ91" s="388" t="str">
        <f t="shared" si="126"/>
        <v/>
      </c>
      <c r="FA91" s="157" t="str">
        <f>IF(VALUE(IF('Vessel List B'!AC90=1,1,IF('Vessel List B'!AC90=2,2,IF('Vessel List B'!AC90=3,3,IF('Vessel List B'!AC90=4,4,IF('Vessel List B'!AC90=5,5,IF('Vessel List B'!AC90=6,6,IF('Vessel List B'!AC90=7,7,IF('Vessel List B'!AC90=8,8,IF('Vessel List B'!AC90=9,9,IF('Vessel List B'!AC90=10,10,IF('Vessel List B'!AC90=11,11,IF('Vessel List B'!AC90=12,12,IF('Vessel List B'!AC90=13,13,IF('Vessel List B'!AC90=14,14,IF('Vessel List B'!AC90=15,15,IF('Vessel List B'!AC90=16,16,0)))))))))))))))))=0," ",VALUE(IF('Vessel List B'!AC90=1,1,IF('Vessel List B'!AC90=2,2,IF('Vessel List B'!AC90=3,3,IF('Vessel List B'!AC90=4,4,IF('Vessel List B'!AC90=5,5,IF('Vessel List B'!AC90=6,6,IF('Vessel List B'!AC90=7,7,IF('Vessel List B'!AC90=8,8,IF('Vessel List B'!AC90=9,9,IF('Vessel List B'!AC90=10,10,IF('Vessel List B'!AC90=11,11,IF('Vessel List B'!AC90=12,12,IF('Vessel List B'!AC90=13,13,IF('Vessel List B'!AC90=14,14,IF('Vessel List B'!AC90=15,15,IF('Vessel List B'!AC90=16,16,0))))))))))))))))))</f>
        <v xml:space="preserve"> </v>
      </c>
      <c r="FB91" s="154"/>
      <c r="FC91" s="158"/>
      <c r="FD91" s="390" t="str">
        <f t="shared" si="127"/>
        <v/>
      </c>
      <c r="FE91" s="158"/>
      <c r="FF91" s="137"/>
      <c r="FG91" s="388" t="str">
        <f t="shared" si="128"/>
        <v/>
      </c>
      <c r="FH91" s="157" t="str">
        <f>IF(VALUE(IF('Vessel List B'!AP90=1,1,IF('Vessel List B'!AP90=2,2,IF('Vessel List B'!AP90=3,3,IF('Vessel List B'!AP90=4,4,IF('Vessel List B'!AP90=5,5,IF('Vessel List B'!AP90=6,6,IF('Vessel List B'!AP90=7,7,IF('Vessel List B'!AP90=8,8,IF('Vessel List B'!AP90=9,9,IF('Vessel List B'!AP90=10,10,IF('Vessel List B'!AP90=11,11,IF('Vessel List B'!AP90=12,12,IF('Vessel List B'!AP90=13,13,IF('Vessel List B'!AP90=14,14,IF('Vessel List B'!AP90=15,15,IF('Vessel List B'!AP90=16,16,0)))))))))))))))))=0," ",VALUE(IF('Vessel List B'!AP90=1,1,IF('Vessel List B'!AP90=2,2,IF('Vessel List B'!AP90=3,3,IF('Vessel List B'!AP90=4,4,IF('Vessel List B'!AP90=5,5,IF('Vessel List B'!AP90=6,6,IF('Vessel List B'!AP90=7,7,IF('Vessel List B'!AP90=8,8,IF('Vessel List B'!AP90=9,9,IF('Vessel List B'!AP90=10,10,IF('Vessel List B'!AP90=11,11,IF('Vessel List B'!AP90=12,12,IF('Vessel List B'!AP90=13,13,IF('Vessel List B'!AP90=14,14,IF('Vessel List B'!AP90=15,15,IF('Vessel List B'!AP90=16,16,0))))))))))))))))))</f>
        <v xml:space="preserve"> </v>
      </c>
      <c r="FI91" s="154"/>
      <c r="FJ91" s="158"/>
      <c r="FK91" s="390" t="str">
        <f t="shared" si="129"/>
        <v/>
      </c>
      <c r="FL91" s="158"/>
      <c r="FM91" s="137"/>
      <c r="FN91" s="388" t="str">
        <f t="shared" si="130"/>
        <v/>
      </c>
      <c r="FO91" s="157" t="str">
        <f>IF(VALUE(IF('Vessel List B'!BC90=1,1,IF('Vessel List B'!BC90=2,2,IF('Vessel List B'!BC90=3,3,IF('Vessel List B'!BC90=4,4,IF('Vessel List B'!BC90=5,5,IF('Vessel List B'!BC90=6,6,IF('Vessel List B'!BC90=7,7,IF('Vessel List B'!BC90=8,8,IF('Vessel List B'!BC90=9,9,IF('Vessel List B'!BC90=10,10,IF('Vessel List B'!BC90=11,11,IF('Vessel List B'!BC90=12,12,IF('Vessel List B'!BC90=13,13,IF('Vessel List B'!BC90=14,14,IF('Vessel List B'!BC90=15,15,IF('Vessel List B'!BC90=16,16,0)))))))))))))))))=0," ",VALUE(IF('Vessel List B'!BC90=1,1,IF('Vessel List B'!BC90=2,2,IF('Vessel List B'!BC90=3,3,IF('Vessel List B'!BC90=4,4,IF('Vessel List B'!BC90=5,5,IF('Vessel List B'!BC90=6,6,IF('Vessel List B'!BC90=7,7,IF('Vessel List B'!BC90=8,8,IF('Vessel List B'!BC90=9,9,IF('Vessel List B'!BC90=10,10,IF('Vessel List B'!BC90=11,11,IF('Vessel List B'!BC90=12,12,IF('Vessel List B'!BC90=13,13,IF('Vessel List B'!BC90=14,14,IF('Vessel List B'!BC90=15,15,IF('Vessel List B'!BC90=16,16,0))))))))))))))))))</f>
        <v xml:space="preserve"> </v>
      </c>
      <c r="FP91" s="154"/>
      <c r="FQ91" s="158"/>
      <c r="FR91" s="390" t="str">
        <f t="shared" si="131"/>
        <v/>
      </c>
      <c r="FS91" s="158"/>
      <c r="FT91" s="137"/>
      <c r="FU91" s="388" t="str">
        <f t="shared" si="132"/>
        <v/>
      </c>
      <c r="FV91" s="157" t="str">
        <f>IF(VALUE(IF('Vessel List B'!BP90=1,1,IF('Vessel List B'!BP90=2,2,IF('Vessel List B'!BP90=3,3,IF('Vessel List B'!BP90=4,4,IF('Vessel List B'!BP90=5,5,IF('Vessel List B'!BP90=6,6,IF('Vessel List B'!BP90=7,7,IF('Vessel List B'!BP90=8,8,IF('Vessel List B'!BP90=9,9,IF('Vessel List B'!BP90=10,10,IF('Vessel List B'!BP90=11,11,IF('Vessel List B'!BP90=12,12,IF('Vessel List B'!BP90=13,13,IF('Vessel List B'!BP90=14,14,IF('Vessel List B'!BP90=15,15,IF('Vessel List B'!BP90=16,16,0)))))))))))))))))=0," ",VALUE(IF('Vessel List B'!BP90=1,1,IF('Vessel List B'!BP90=2,2,IF('Vessel List B'!BP90=3,3,IF('Vessel List B'!BP90=4,4,IF('Vessel List B'!BP90=5,5,IF('Vessel List B'!BP90=6,6,IF('Vessel List B'!BP90=7,7,IF('Vessel List B'!BP90=8,8,IF('Vessel List B'!BP90=9,9,IF('Vessel List B'!BP90=10,10,IF('Vessel List B'!BP90=11,11,IF('Vessel List B'!BP90=12,12,IF('Vessel List B'!BP90=13,13,IF('Vessel List B'!BP90=14,14,IF('Vessel List B'!BP90=15,15,IF('Vessel List B'!BP90=16,16,0))))))))))))))))))</f>
        <v xml:space="preserve"> </v>
      </c>
      <c r="FW91" s="154"/>
      <c r="FX91" s="158"/>
      <c r="FY91" s="390" t="str">
        <f t="shared" si="133"/>
        <v/>
      </c>
      <c r="FZ91" s="158"/>
      <c r="GA91" s="137"/>
      <c r="GB91" s="388" t="str">
        <f t="shared" si="134"/>
        <v/>
      </c>
      <c r="GC91" s="157" t="str">
        <f>IF(VALUE(IF('Vessel List B'!CC90=1,1,IF('Vessel List B'!CC90=2,2,IF('Vessel List B'!CC90=3,3,IF('Vessel List B'!CC90=4,4,IF('Vessel List B'!CC90=5,5,IF('Vessel List B'!CC90=6,6,IF('Vessel List B'!CC90=7,7,IF('Vessel List B'!CC90=8,8,IF('Vessel List B'!CC90=9,9,IF('Vessel List B'!CC90=10,10,IF('Vessel List B'!CC90=11,11,IF('Vessel List B'!CC90=12,12,IF('Vessel List B'!CC90=13,13,IF('Vessel List B'!CC90=14,14,IF('Vessel List B'!CC90=15,15,IF('Vessel List B'!CC90=16,16,0)))))))))))))))))=0," ",VALUE(IF('Vessel List B'!CC90=1,1,IF('Vessel List B'!CC90=2,2,IF('Vessel List B'!CC90=3,3,IF('Vessel List B'!CC90=4,4,IF('Vessel List B'!CC90=5,5,IF('Vessel List B'!CC90=6,6,IF('Vessel List B'!CC90=7,7,IF('Vessel List B'!CC90=8,8,IF('Vessel List B'!CC90=9,9,IF('Vessel List B'!CC90=10,10,IF('Vessel List B'!CC90=11,11,IF('Vessel List B'!CC90=12,12,IF('Vessel List B'!CC90=13,13,IF('Vessel List B'!CC90=14,14,IF('Vessel List B'!CC90=15,15,IF('Vessel List B'!CC90=16,16,0))))))))))))))))))</f>
        <v xml:space="preserve"> </v>
      </c>
      <c r="GD91" s="154"/>
      <c r="GE91" s="158"/>
      <c r="GF91" s="390" t="str">
        <f t="shared" si="135"/>
        <v/>
      </c>
      <c r="GG91" s="158"/>
      <c r="GH91" s="137"/>
      <c r="GI91" s="388" t="str">
        <f t="shared" si="136"/>
        <v/>
      </c>
      <c r="GJ91" s="157" t="str">
        <f>IF(VALUE(IF('Vessel List B'!CP90=1,1,IF('Vessel List B'!CP90=2,2,IF('Vessel List B'!CP90=3,3,IF('Vessel List B'!CP90=4,4,IF('Vessel List B'!CP90=5,5,IF('Vessel List B'!CP90=6,6,IF('Vessel List B'!CP90=7,7,IF('Vessel List B'!CP90=8,8,IF('Vessel List B'!CP90=9,9,IF('Vessel List B'!CP90=10,10,IF('Vessel List B'!CP90=11,11,IF('Vessel List B'!CP90=12,12,IF('Vessel List B'!CP90=13,13,IF('Vessel List B'!CP90=14,14,IF('Vessel List B'!CP90=15,15,IF('Vessel List B'!CP90=16,16,0)))))))))))))))))=0," ",VALUE(IF('Vessel List B'!CP90=1,1,IF('Vessel List B'!CP90=2,2,IF('Vessel List B'!CP90=3,3,IF('Vessel List B'!CP90=4,4,IF('Vessel List B'!CP90=5,5,IF('Vessel List B'!CP90=6,6,IF('Vessel List B'!CP90=7,7,IF('Vessel List B'!CP90=8,8,IF('Vessel List B'!CP90=9,9,IF('Vessel List B'!CP90=10,10,IF('Vessel List B'!CP90=11,11,IF('Vessel List B'!CP90=12,12,IF('Vessel List B'!CP90=13,13,IF('Vessel List B'!CP90=14,14,IF('Vessel List B'!CP90=15,15,IF('Vessel List B'!CP90=16,16,0))))))))))))))))))</f>
        <v xml:space="preserve"> </v>
      </c>
      <c r="GK91" s="154"/>
      <c r="GL91" s="158"/>
      <c r="GM91" s="390" t="str">
        <f t="shared" si="137"/>
        <v/>
      </c>
      <c r="GN91" s="158"/>
      <c r="GO91" s="137"/>
      <c r="GP91" s="388" t="str">
        <f t="shared" si="138"/>
        <v/>
      </c>
      <c r="GQ91" s="157" t="str">
        <f>IF(VALUE(IF('Vessel List B'!DC90=1,1,IF('Vessel List B'!DC90=2,2,IF('Vessel List B'!DC90=3,3,IF('Vessel List B'!DC90=4,4,IF('Vessel List B'!DC90=5,5,IF('Vessel List B'!DC90=6,6,IF('Vessel List B'!DC90=7,7,IF('Vessel List B'!DC90=8,8,IF('Vessel List B'!DC90=9,9,IF('Vessel List B'!DC90=10,10,IF('Vessel List B'!DC90=11,11,IF('Vessel List B'!DC90=12,12,IF('Vessel List B'!DC90=13,13,IF('Vessel List B'!DC90=14,14,IF('Vessel List B'!DC90=15,15,IF('Vessel List B'!DC90=16,16,0)))))))))))))))))=0," ",VALUE(IF('Vessel List B'!DC90=1,1,IF('Vessel List B'!DC90=2,2,IF('Vessel List B'!DC90=3,3,IF('Vessel List B'!DC90=4,4,IF('Vessel List B'!DC90=5,5,IF('Vessel List B'!DC90=6,6,IF('Vessel List B'!DC90=7,7,IF('Vessel List B'!DC90=8,8,IF('Vessel List B'!DC90=9,9,IF('Vessel List B'!DC90=10,10,IF('Vessel List B'!DC90=11,11,IF('Vessel List B'!DC90=12,12,IF('Vessel List B'!DC90=13,13,IF('Vessel List B'!DC90=14,14,IF('Vessel List B'!DC90=15,15,IF('Vessel List B'!DC90=16,16,0))))))))))))))))))</f>
        <v xml:space="preserve"> </v>
      </c>
      <c r="GR91" s="154"/>
      <c r="GS91" s="158"/>
      <c r="GT91" s="390" t="str">
        <f t="shared" si="139"/>
        <v/>
      </c>
      <c r="GU91" s="158"/>
      <c r="GV91" s="137"/>
      <c r="GW91" s="388" t="str">
        <f t="shared" si="140"/>
        <v/>
      </c>
      <c r="GX91" s="157" t="str">
        <f>IF(VALUE(IF('Vessel List B'!DP90=1,1,IF('Vessel List B'!DP90=2,2,IF('Vessel List B'!DP90=3,3,IF('Vessel List B'!DP90=4,4,IF('Vessel List B'!DP90=5,5,IF('Vessel List B'!DP90=6,6,IF('Vessel List B'!DP90=7,7,IF('Vessel List B'!DP90=8,8,IF('Vessel List B'!DP90=9,9,IF('Vessel List B'!DP90=10,10,IF('Vessel List B'!DP90=11,11,IF('Vessel List B'!DP90=12,12,IF('Vessel List B'!DP90=13,13,IF('Vessel List B'!DP90=14,14,IF('Vessel List B'!DP90=15,15,IF('Vessel List B'!DP90=16,16,0)))))))))))))))))=0," ",VALUE(IF('Vessel List B'!DP90=1,1,IF('Vessel List B'!DP90=2,2,IF('Vessel List B'!DP90=3,3,IF('Vessel List B'!DP90=4,4,IF('Vessel List B'!DP90=5,5,IF('Vessel List B'!DP90=6,6,IF('Vessel List B'!DP90=7,7,IF('Vessel List B'!DP90=8,8,IF('Vessel List B'!DP90=9,9,IF('Vessel List B'!DP90=10,10,IF('Vessel List B'!DP90=11,11,IF('Vessel List B'!DP90=12,12,IF('Vessel List B'!DP90=13,13,IF('Vessel List B'!DP90=14,14,IF('Vessel List B'!DP90=15,15,IF('Vessel List B'!DP90=16,16,0))))))))))))))))))</f>
        <v xml:space="preserve"> </v>
      </c>
      <c r="GY91" s="154"/>
      <c r="GZ91" s="158"/>
      <c r="HA91" s="390" t="str">
        <f t="shared" si="141"/>
        <v/>
      </c>
      <c r="HB91" s="158"/>
      <c r="HC91" s="137"/>
      <c r="HD91" s="388" t="str">
        <f t="shared" si="142"/>
        <v/>
      </c>
      <c r="HE91" s="157" t="str">
        <f>IF(VALUE(IF('Vessel List B'!EC90=1,1,IF('Vessel List B'!EC90=2,2,IF('Vessel List B'!EC90=3,3,IF('Vessel List B'!EC90=4,4,IF('Vessel List B'!EC90=5,5,IF('Vessel List B'!EC90=6,6,IF('Vessel List B'!EC90=7,7,IF('Vessel List B'!EC90=8,8,IF('Vessel List B'!EC90=9,9,IF('Vessel List B'!EC90=10,10,IF('Vessel List B'!EC90=11,11,IF('Vessel List B'!EC90=12,12,IF('Vessel List B'!EC90=13,13,IF('Vessel List B'!EC90=14,14,IF('Vessel List B'!EC90=15,15,IF('Vessel List B'!EC90=16,16,0)))))))))))))))))=0," ",VALUE(IF('Vessel List B'!EC90=1,1,IF('Vessel List B'!EC90=2,2,IF('Vessel List B'!EC90=3,3,IF('Vessel List B'!EC90=4,4,IF('Vessel List B'!EC90=5,5,IF('Vessel List B'!EC90=6,6,IF('Vessel List B'!EC90=7,7,IF('Vessel List B'!EC90=8,8,IF('Vessel List B'!EC90=9,9,IF('Vessel List B'!EC90=10,10,IF('Vessel List B'!EC90=11,11,IF('Vessel List B'!EC90=12,12,IF('Vessel List B'!EC90=13,13,IF('Vessel List B'!EC90=14,14,IF('Vessel List B'!EC90=15,15,IF('Vessel List B'!EC90=16,16,0))))))))))))))))))</f>
        <v xml:space="preserve"> </v>
      </c>
      <c r="HF91" s="154"/>
      <c r="HG91" s="158"/>
      <c r="HH91" s="390" t="str">
        <f t="shared" si="143"/>
        <v/>
      </c>
      <c r="HI91" s="158"/>
      <c r="HJ91" s="137"/>
      <c r="HK91" s="388" t="str">
        <f t="shared" si="144"/>
        <v/>
      </c>
      <c r="HL91" s="157" t="str">
        <f>IF(VALUE(IF('Vessel List B'!EP90=1,1,IF('Vessel List B'!EP90=2,2,IF('Vessel List B'!EP90=3,3,IF('Vessel List B'!EP90=4,4,IF('Vessel List B'!EP90=5,5,IF('Vessel List B'!EP90=6,6,IF('Vessel List B'!EP90=7,7,IF('Vessel List B'!EP90=8,8,IF('Vessel List B'!EP90=9,9,IF('Vessel List B'!EP90=10,10,IF('Vessel List B'!EP90=11,11,IF('Vessel List B'!EP90=12,12,IF('Vessel List B'!EP90=13,13,IF('Vessel List B'!EP90=14,14,IF('Vessel List B'!EP90=15,15,IF('Vessel List B'!EP90=16,16,0)))))))))))))))))=0," ",VALUE(IF('Vessel List B'!EP90=1,1,IF('Vessel List B'!EP90=2,2,IF('Vessel List B'!EP90=3,3,IF('Vessel List B'!EP90=4,4,IF('Vessel List B'!EP90=5,5,IF('Vessel List B'!EP90=6,6,IF('Vessel List B'!EP90=7,7,IF('Vessel List B'!EP90=8,8,IF('Vessel List B'!EP90=9,9,IF('Vessel List B'!EP90=10,10,IF('Vessel List B'!EP90=11,11,IF('Vessel List B'!EP90=12,12,IF('Vessel List B'!EP90=13,13,IF('Vessel List B'!EP90=14,14,IF('Vessel List B'!EP90=15,15,IF('Vessel List B'!EP90=16,16,0))))))))))))))))))</f>
        <v xml:space="preserve"> </v>
      </c>
      <c r="HM91" s="154"/>
      <c r="HN91" s="158"/>
      <c r="HO91" s="390" t="str">
        <f t="shared" si="145"/>
        <v/>
      </c>
      <c r="HP91" s="158"/>
      <c r="HQ91" s="137"/>
      <c r="HR91" s="388" t="str">
        <f t="shared" si="146"/>
        <v/>
      </c>
      <c r="HS91" s="157" t="str">
        <f>IF(VALUE(IF('Vessel List B'!FC90=1,1,IF('Vessel List B'!FC90=2,2,IF('Vessel List B'!FC90=3,3,IF('Vessel List B'!FC90=4,4,IF('Vessel List B'!FC90=5,5,IF('Vessel List B'!FC90=6,6,IF('Vessel List B'!FC90=7,7,IF('Vessel List B'!FC90=8,8,IF('Vessel List B'!FC90=9,9,IF('Vessel List B'!FC90=10,10,IF('Vessel List B'!FC90=11,11,IF('Vessel List B'!FC90=12,12,IF('Vessel List B'!FC90=13,13,IF('Vessel List B'!FC90=14,14,IF('Vessel List B'!FC90=15,15,IF('Vessel List B'!FC90=16,16,0)))))))))))))))))=0," ",VALUE(IF('Vessel List B'!FC90=1,1,IF('Vessel List B'!FC90=2,2,IF('Vessel List B'!FC90=3,3,IF('Vessel List B'!FC90=4,4,IF('Vessel List B'!FC90=5,5,IF('Vessel List B'!FC90=6,6,IF('Vessel List B'!FC90=7,7,IF('Vessel List B'!FC90=8,8,IF('Vessel List B'!FC90=9,9,IF('Vessel List B'!FC90=10,10,IF('Vessel List B'!FC90=11,11,IF('Vessel List B'!FC90=12,12,IF('Vessel List B'!FC90=13,13,IF('Vessel List B'!FC90=14,14,IF('Vessel List B'!FC90=15,15,IF('Vessel List B'!FC90=16,16,0))))))))))))))))))</f>
        <v xml:space="preserve"> </v>
      </c>
      <c r="HT91" s="154"/>
      <c r="HU91" s="158"/>
      <c r="HV91" s="390" t="str">
        <f t="shared" si="147"/>
        <v/>
      </c>
      <c r="HW91" s="158"/>
      <c r="HX91" s="137"/>
      <c r="HY91" s="388" t="str">
        <f t="shared" si="148"/>
        <v/>
      </c>
      <c r="HZ91" s="157" t="str">
        <f>IF(VALUE(IF('Vessel List B'!FP90=1,1,IF('Vessel List B'!FP90=2,2,IF('Vessel List B'!FP90=3,3,IF('Vessel List B'!FP90=4,4,IF('Vessel List B'!FP90=5,5,IF('Vessel List B'!FP90=6,6,IF('Vessel List B'!FP90=7,7,IF('Vessel List B'!FP90=8,8,IF('Vessel List B'!FP90=9,9,IF('Vessel List B'!FP90=10,10,IF('Vessel List B'!FP90=11,11,IF('Vessel List B'!FP90=12,12,IF('Vessel List B'!FP90=13,13,IF('Vessel List B'!FP90=14,14,IF('Vessel List B'!FP90=15,15,IF('Vessel List B'!FP90=16,16,0)))))))))))))))))=0," ",VALUE(IF('Vessel List B'!FP90=1,1,IF('Vessel List B'!FP90=2,2,IF('Vessel List B'!FP90=3,3,IF('Vessel List B'!FP90=4,4,IF('Vessel List B'!FP90=5,5,IF('Vessel List B'!FP90=6,6,IF('Vessel List B'!FP90=7,7,IF('Vessel List B'!FP90=8,8,IF('Vessel List B'!FP90=9,9,IF('Vessel List B'!FP90=10,10,IF('Vessel List B'!FP90=11,11,IF('Vessel List B'!FP90=12,12,IF('Vessel List B'!FP90=13,13,IF('Vessel List B'!FP90=14,14,IF('Vessel List B'!FP90=15,15,IF('Vessel List B'!FP90=16,16,0))))))))))))))))))</f>
        <v xml:space="preserve"> </v>
      </c>
      <c r="IA91" s="154"/>
      <c r="IB91" s="158"/>
      <c r="IC91" s="390" t="str">
        <f t="shared" si="149"/>
        <v/>
      </c>
      <c r="ID91" s="158"/>
      <c r="IE91" s="137"/>
      <c r="IF91" s="388" t="str">
        <f t="shared" si="150"/>
        <v/>
      </c>
      <c r="IG91" s="157" t="str">
        <f>IF(VALUE(IF('Vessel List B'!GC90=1,1,IF('Vessel List B'!GC90=2,2,IF('Vessel List B'!GC90=3,3,IF('Vessel List B'!GC90=4,4,IF('Vessel List B'!GC90=5,5,IF('Vessel List B'!GC90=6,6,IF('Vessel List B'!GC90=7,7,IF('Vessel List B'!GC90=8,8,IF('Vessel List B'!GC90=9,9,IF('Vessel List B'!GC90=10,10,IF('Vessel List B'!GC90=11,11,IF('Vessel List B'!GC90=12,12,IF('Vessel List B'!GC90=13,13,IF('Vessel List B'!GC90=14,14,IF('Vessel List B'!GC90=15,15,IF('Vessel List B'!GC90=16,16,0)))))))))))))))))=0," ",VALUE(IF('Vessel List B'!GC90=1,1,IF('Vessel List B'!GC90=2,2,IF('Vessel List B'!GC90=3,3,IF('Vessel List B'!GC90=4,4,IF('Vessel List B'!GC90=5,5,IF('Vessel List B'!GC90=6,6,IF('Vessel List B'!GC90=7,7,IF('Vessel List B'!GC90=8,8,IF('Vessel List B'!GC90=9,9,IF('Vessel List B'!GC90=10,10,IF('Vessel List B'!GC90=11,11,IF('Vessel List B'!GC90=12,12,IF('Vessel List B'!GC90=13,13,IF('Vessel List B'!GC90=14,14,IF('Vessel List B'!GC90=15,15,IF('Vessel List B'!GC90=16,16,0))))))))))))))))))</f>
        <v xml:space="preserve"> </v>
      </c>
      <c r="IH91" s="154"/>
      <c r="II91" s="158"/>
      <c r="IJ91" s="390" t="str">
        <f t="shared" si="151"/>
        <v/>
      </c>
      <c r="IK91" s="158"/>
      <c r="IL91" s="137"/>
      <c r="IM91" s="388" t="str">
        <f t="shared" si="152"/>
        <v/>
      </c>
      <c r="IN91" s="157" t="str">
        <f>IF(VALUE(IF('Vessel List B'!GP90=1,1,IF('Vessel List B'!GP90=2,2,IF('Vessel List B'!GP90=3,3,IF('Vessel List B'!GP90=4,4,IF('Vessel List B'!GP90=5,5,IF('Vessel List B'!GP90=6,6,IF('Vessel List B'!GP90=7,7,IF('Vessel List B'!GP90=8,8,IF('Vessel List B'!GP90=9,9,IF('Vessel List B'!GP90=10,10,IF('Vessel List B'!GP90=11,11,IF('Vessel List B'!GP90=12,12,IF('Vessel List B'!GP90=13,13,IF('Vessel List B'!GP90=14,14,IF('Vessel List B'!GP90=15,15,IF('Vessel List B'!GP90=16,16,0)))))))))))))))))=0," ",VALUE(IF('Vessel List B'!GP90=1,1,IF('Vessel List B'!GP90=2,2,IF('Vessel List B'!GP90=3,3,IF('Vessel List B'!GP90=4,4,IF('Vessel List B'!GP90=5,5,IF('Vessel List B'!GP90=6,6,IF('Vessel List B'!GP90=7,7,IF('Vessel List B'!GP90=8,8,IF('Vessel List B'!GP90=9,9,IF('Vessel List B'!GP90=10,10,IF('Vessel List B'!GP90=11,11,IF('Vessel List B'!GP90=12,12,IF('Vessel List B'!GP90=13,13,IF('Vessel List B'!GP90=14,14,IF('Vessel List B'!GP90=15,15,IF('Vessel List B'!GP90=16,16,0))))))))))))))))))</f>
        <v xml:space="preserve"> </v>
      </c>
      <c r="IO91" s="154"/>
      <c r="IP91" s="158"/>
      <c r="IQ91" s="390" t="str">
        <f t="shared" si="153"/>
        <v/>
      </c>
      <c r="IR91" s="158"/>
      <c r="IS91" s="137"/>
      <c r="IT91" s="388" t="str">
        <f t="shared" si="154"/>
        <v/>
      </c>
      <c r="IU91" s="157" t="str">
        <f>IF(VALUE(IF('Vessel List B'!HC90=1,1,IF('Vessel List B'!HC90=2,2,IF('Vessel List B'!HC90=3,3,IF('Vessel List B'!HC90=4,4,IF('Vessel List B'!HC90=5,5,IF('Vessel List B'!HC90=6,6,IF('Vessel List B'!HC90=7,7,IF('Vessel List B'!HC90=8,8,IF('Vessel List B'!HC90=9,9,IF('Vessel List B'!HC90=10,10,IF('Vessel List B'!HC90=11,11,IF('Vessel List B'!HC90=12,12,IF('Vessel List B'!HC90=13,13,IF('Vessel List B'!HC90=14,14,IF('Vessel List B'!HC90=15,15,IF('Vessel List B'!HC90=16,16,0)))))))))))))))))=0," ",VALUE(IF('Vessel List B'!HC90=1,1,IF('Vessel List B'!HC90=2,2,IF('Vessel List B'!HC90=3,3,IF('Vessel List B'!HC90=4,4,IF('Vessel List B'!HC90=5,5,IF('Vessel List B'!HC90=6,6,IF('Vessel List B'!HC90=7,7,IF('Vessel List B'!HC90=8,8,IF('Vessel List B'!HC90=9,9,IF('Vessel List B'!HC90=10,10,IF('Vessel List B'!HC90=11,11,IF('Vessel List B'!HC90=12,12,IF('Vessel List B'!HC90=13,13,IF('Vessel List B'!HC90=14,14,IF('Vessel List B'!HC90=15,15,IF('Vessel List B'!HC90=16,16,0))))))))))))))))))</f>
        <v xml:space="preserve"> </v>
      </c>
      <c r="IV91" s="154"/>
      <c r="IW91" s="158"/>
      <c r="IX91" s="390" t="str">
        <f t="shared" si="155"/>
        <v/>
      </c>
      <c r="IY91" s="158"/>
      <c r="IZ91" s="137"/>
      <c r="JA91" s="388" t="str">
        <f t="shared" si="156"/>
        <v/>
      </c>
      <c r="JB91" s="157" t="str">
        <f>IF(VALUE(IF('Vessel List B'!HP90=1,1,IF('Vessel List B'!HP90=2,2,IF('Vessel List B'!HP90=3,3,IF('Vessel List B'!HP90=4,4,IF('Vessel List B'!HP90=5,5,IF('Vessel List B'!HP90=6,6,IF('Vessel List B'!HP90=7,7,IF('Vessel List B'!HP90=8,8,IF('Vessel List B'!HP90=9,9,IF('Vessel List B'!HP90=10,10,IF('Vessel List B'!HP90=11,11,IF('Vessel List B'!HP90=12,12,IF('Vessel List B'!HP90=13,13,IF('Vessel List B'!HP90=14,14,IF('Vessel List B'!HP90=15,15,IF('Vessel List B'!HP90=16,16,0)))))))))))))))))=0," ",VALUE(IF('Vessel List B'!HP90=1,1,IF('Vessel List B'!HP90=2,2,IF('Vessel List B'!HP90=3,3,IF('Vessel List B'!HP90=4,4,IF('Vessel List B'!HP90=5,5,IF('Vessel List B'!HP90=6,6,IF('Vessel List B'!HP90=7,7,IF('Vessel List B'!HP90=8,8,IF('Vessel List B'!HP90=9,9,IF('Vessel List B'!HP90=10,10,IF('Vessel List B'!HP90=11,11,IF('Vessel List B'!HP90=12,12,IF('Vessel List B'!HP90=13,13,IF('Vessel List B'!HP90=14,14,IF('Vessel List B'!HP90=15,15,IF('Vessel List B'!HP90=16,16,0))))))))))))))))))</f>
        <v xml:space="preserve"> </v>
      </c>
      <c r="JC91" s="154"/>
      <c r="JD91" s="158"/>
      <c r="JE91" s="390" t="str">
        <f t="shared" si="157"/>
        <v/>
      </c>
      <c r="JF91" s="158"/>
      <c r="JG91" s="137"/>
      <c r="JH91" s="388" t="str">
        <f t="shared" si="158"/>
        <v/>
      </c>
      <c r="JI91" s="157" t="str">
        <f>IF(VALUE(IF('Vessel List B'!IC90=1,1,IF('Vessel List B'!IC90=2,2,IF('Vessel List B'!IC90=3,3,IF('Vessel List B'!IC90=4,4,IF('Vessel List B'!IC90=5,5,IF('Vessel List B'!IC90=6,6,IF('Vessel List B'!IC90=7,7,IF('Vessel List B'!IC90=8,8,IF('Vessel List B'!IC90=9,9,IF('Vessel List B'!IC90=10,10,IF('Vessel List B'!IC90=11,11,IF('Vessel List B'!IC90=12,12,IF('Vessel List B'!IC90=13,13,IF('Vessel List B'!IC90=14,14,IF('Vessel List B'!IC90=15,15,IF('Vessel List B'!IC90=16,16,0)))))))))))))))))=0," ",VALUE(IF('Vessel List B'!IC90=1,1,IF('Vessel List B'!IC90=2,2,IF('Vessel List B'!IC90=3,3,IF('Vessel List B'!IC90=4,4,IF('Vessel List B'!IC90=5,5,IF('Vessel List B'!IC90=6,6,IF('Vessel List B'!IC90=7,7,IF('Vessel List B'!IC90=8,8,IF('Vessel List B'!IC90=9,9,IF('Vessel List B'!IC90=10,10,IF('Vessel List B'!IC90=11,11,IF('Vessel List B'!IC90=12,12,IF('Vessel List B'!IC90=13,13,IF('Vessel List B'!IC90=14,14,IF('Vessel List B'!IC90=15,15,IF('Vessel List B'!IC90=16,16,0))))))))))))))))))</f>
        <v xml:space="preserve"> </v>
      </c>
      <c r="JJ91" s="154"/>
      <c r="JK91" s="158"/>
      <c r="JL91" s="390" t="str">
        <f t="shared" si="159"/>
        <v/>
      </c>
      <c r="JM91" s="158"/>
      <c r="JN91" s="137"/>
      <c r="JO91" s="388" t="str">
        <f t="shared" si="160"/>
        <v/>
      </c>
      <c r="JP91" s="157" t="str">
        <f>IF(VALUE(IF('Vessel List B'!IP90=1,1,IF('Vessel List B'!IP90=2,2,IF('Vessel List B'!IP90=3,3,IF('Vessel List B'!IP90=4,4,IF('Vessel List B'!IP90=5,5,IF('Vessel List B'!IP90=6,6,IF('Vessel List B'!IP90=7,7,IF('Vessel List B'!IP90=8,8,IF('Vessel List B'!IP90=9,9,IF('Vessel List B'!IP90=10,10,IF('Vessel List B'!IP90=11,11,IF('Vessel List B'!IP90=12,12,IF('Vessel List B'!IP90=13,13,IF('Vessel List B'!IP90=14,14,IF('Vessel List B'!IP90=15,15,IF('Vessel List B'!IP90=16,16,0)))))))))))))))))=0," ",VALUE(IF('Vessel List B'!IP90=1,1,IF('Vessel List B'!IP90=2,2,IF('Vessel List B'!IP90=3,3,IF('Vessel List B'!IP90=4,4,IF('Vessel List B'!IP90=5,5,IF('Vessel List B'!IP90=6,6,IF('Vessel List B'!IP90=7,7,IF('Vessel List B'!IP90=8,8,IF('Vessel List B'!IP90=9,9,IF('Vessel List B'!IP90=10,10,IF('Vessel List B'!IP90=11,11,IF('Vessel List B'!IP90=12,12,IF('Vessel List B'!IP90=13,13,IF('Vessel List B'!IP90=14,14,IF('Vessel List B'!IP90=15,15,IF('Vessel List B'!IP90=16,16,0))))))))))))))))))</f>
        <v xml:space="preserve"> </v>
      </c>
      <c r="JQ91" s="154"/>
      <c r="JR91" s="158"/>
      <c r="JS91" s="390" t="str">
        <f t="shared" si="161"/>
        <v/>
      </c>
      <c r="JT91" s="158"/>
      <c r="JU91" s="137"/>
      <c r="JV91" s="397" t="str">
        <f t="shared" si="162"/>
        <v/>
      </c>
      <c r="JW91" s="403"/>
    </row>
    <row r="92" spans="1:283" ht="15" x14ac:dyDescent="0.25">
      <c r="A92" s="132">
        <f>'Vessel List A'!B91</f>
        <v>41666</v>
      </c>
      <c r="B92" s="157" t="str">
        <f>IF(VALUE(IF('Vessel List A'!C91=1,1,IF('Vessel List A'!C91=2,2,IF('Vessel List A'!C91=3,3,IF('Vessel List A'!C91=4,4,IF('Vessel List A'!C91=5,5,IF('Vessel List A'!C91=6,6,IF('Vessel List A'!C91=7,7,IF('Vessel List A'!C91=8,8,IF('Vessel List A'!C91=9,9,IF('Vessel List A'!C91=10,10,IF('Vessel List A'!C91=11,11,IF('Vessel List A'!C91=12,12,IF('Vessel List A'!C91=13,13,IF('Vessel List A'!C91=14,14,IF('Vessel List A'!C91=15,15,IF('Vessel List A'!C91=16,16,0)))))))))))))))))=0," ",VALUE(IF('Vessel List A'!C91=1,1,IF('Vessel List A'!C91=2,2,IF('Vessel List A'!C91=3,3,IF('Vessel List A'!C91=4,4,IF('Vessel List A'!C91=5,5,IF('Vessel List A'!C91=6,6,IF('Vessel List A'!C91=7,7,IF('Vessel List A'!C91=8,8,IF('Vessel List A'!C91=9,9,IF('Vessel List A'!C91=10,10,IF('Vessel List A'!C91=11,11,IF('Vessel List A'!C91=12,12,IF('Vessel List A'!C91=13,13,IF('Vessel List A'!C91=14,14,IF('Vessel List A'!C91=15,15,IF('Vessel List A'!C91=16,16,0))))))))))))))))))</f>
        <v xml:space="preserve"> </v>
      </c>
      <c r="C92" s="154"/>
      <c r="D92" s="158"/>
      <c r="E92" s="390" t="str">
        <f t="shared" si="83"/>
        <v/>
      </c>
      <c r="F92" s="158"/>
      <c r="G92" s="137"/>
      <c r="H92" s="388" t="str">
        <f t="shared" si="84"/>
        <v/>
      </c>
      <c r="I92" s="157" t="str">
        <f>IF(VALUE(IF('Vessel List A'!P91=1,1,IF('Vessel List A'!P91=2,2,IF('Vessel List A'!P91=3,3,IF('Vessel List A'!P91=4,4,IF('Vessel List A'!P91=5,5,IF('Vessel List A'!P91=6,6,IF('Vessel List A'!P91=7,7,IF('Vessel List A'!P91=8,8,IF('Vessel List A'!P91=9,9,IF('Vessel List A'!P91=10,10,IF('Vessel List A'!P91=11,11,IF('Vessel List A'!P91=12,12,IF('Vessel List A'!P91=13,13,IF('Vessel List A'!P91=14,14,IF('Vessel List A'!P91=15,15,IF('Vessel List A'!P91=16,16,0)))))))))))))))))=0," ",VALUE(IF('Vessel List A'!P91=1,1,IF('Vessel List A'!P91=2,2,IF('Vessel List A'!P91=3,3,IF('Vessel List A'!P91=4,4,IF('Vessel List A'!P91=5,5,IF('Vessel List A'!P91=6,6,IF('Vessel List A'!P91=7,7,IF('Vessel List A'!P91=8,8,IF('Vessel List A'!P91=9,9,IF('Vessel List A'!P91=10,10,IF('Vessel List A'!P91=11,11,IF('Vessel List A'!P91=12,12,IF('Vessel List A'!P91=13,13,IF('Vessel List A'!P91=14,14,IF('Vessel List A'!P91=15,15,IF('Vessel List A'!P91=16,16,0))))))))))))))))))</f>
        <v xml:space="preserve"> </v>
      </c>
      <c r="J92" s="154"/>
      <c r="K92" s="158"/>
      <c r="L92" s="390" t="str">
        <f t="shared" si="85"/>
        <v/>
      </c>
      <c r="M92" s="158"/>
      <c r="N92" s="137"/>
      <c r="O92" s="388" t="str">
        <f t="shared" si="86"/>
        <v/>
      </c>
      <c r="P92" s="157" t="str">
        <f>IF(VALUE(IF('Vessel List A'!AC91=1,1,IF('Vessel List A'!AC91=2,2,IF('Vessel List A'!AC91=3,3,IF('Vessel List A'!AC91=4,4,IF('Vessel List A'!AC91=5,5,IF('Vessel List A'!AC91=6,6,IF('Vessel List A'!AC91=7,7,IF('Vessel List A'!AC91=8,8,IF('Vessel List A'!AC91=9,9,IF('Vessel List A'!AC91=10,10,IF('Vessel List A'!AC91=11,11,IF('Vessel List A'!AC91=12,12,IF('Vessel List A'!AC91=13,13,IF('Vessel List A'!AC91=14,14,IF('Vessel List A'!AC91=15,15,IF('Vessel List A'!AC91=16,16,0)))))))))))))))))=0," ",VALUE(IF('Vessel List A'!AC91=1,1,IF('Vessel List A'!AC91=2,2,IF('Vessel List A'!AC91=3,3,IF('Vessel List A'!AC91=4,4,IF('Vessel List A'!AC91=5,5,IF('Vessel List A'!AC91=6,6,IF('Vessel List A'!AC91=7,7,IF('Vessel List A'!AC91=8,8,IF('Vessel List A'!AC91=9,9,IF('Vessel List A'!AC91=10,10,IF('Vessel List A'!AC91=11,11,IF('Vessel List A'!AC91=12,12,IF('Vessel List A'!AC91=13,13,IF('Vessel List A'!AC91=14,14,IF('Vessel List A'!AC91=15,15,IF('Vessel List A'!AC91=16,16,0))))))))))))))))))</f>
        <v xml:space="preserve"> </v>
      </c>
      <c r="Q92" s="154"/>
      <c r="R92" s="158"/>
      <c r="S92" s="390" t="str">
        <f t="shared" si="87"/>
        <v/>
      </c>
      <c r="T92" s="158"/>
      <c r="U92" s="137"/>
      <c r="V92" s="388" t="str">
        <f t="shared" si="88"/>
        <v/>
      </c>
      <c r="W92" s="157" t="str">
        <f>IF(VALUE(IF('Vessel List A'!AP91=1,1,IF('Vessel List A'!AP91=2,2,IF('Vessel List A'!AP91=3,3,IF('Vessel List A'!AP91=4,4,IF('Vessel List A'!AP91=5,5,IF('Vessel List A'!AP91=6,6,IF('Vessel List A'!AP91=7,7,IF('Vessel List A'!AP91=8,8,IF('Vessel List A'!AP91=9,9,IF('Vessel List A'!AP91=10,10,IF('Vessel List A'!AP91=11,11,IF('Vessel List A'!AP91=12,12,IF('Vessel List A'!AP91=13,13,IF('Vessel List A'!AP91=14,14,IF('Vessel List A'!AP91=15,15,IF('Vessel List A'!AP91=16,16,0)))))))))))))))))=0," ",VALUE(IF('Vessel List A'!AP91=1,1,IF('Vessel List A'!AP91=2,2,IF('Vessel List A'!AP91=3,3,IF('Vessel List A'!AP91=4,4,IF('Vessel List A'!AP91=5,5,IF('Vessel List A'!AP91=6,6,IF('Vessel List A'!AP91=7,7,IF('Vessel List A'!AP91=8,8,IF('Vessel List A'!AP91=9,9,IF('Vessel List A'!AP91=10,10,IF('Vessel List A'!AP91=11,11,IF('Vessel List A'!AP91=12,12,IF('Vessel List A'!AP91=13,13,IF('Vessel List A'!AP91=14,14,IF('Vessel List A'!AP91=15,15,IF('Vessel List A'!AP91=16,16,0))))))))))))))))))</f>
        <v xml:space="preserve"> </v>
      </c>
      <c r="X92" s="154"/>
      <c r="Y92" s="158"/>
      <c r="Z92" s="390" t="str">
        <f t="shared" si="89"/>
        <v/>
      </c>
      <c r="AA92" s="158"/>
      <c r="AB92" s="137"/>
      <c r="AC92" s="388" t="str">
        <f t="shared" si="90"/>
        <v/>
      </c>
      <c r="AD92" s="157" t="str">
        <f>IF(VALUE(IF('Vessel List A'!BC91=1,1,IF('Vessel List A'!BC91=2,2,IF('Vessel List A'!BC91=3,3,IF('Vessel List A'!BC91=4,4,IF('Vessel List A'!BC91=5,5,IF('Vessel List A'!BC91=6,6,IF('Vessel List A'!BC91=7,7,IF('Vessel List A'!BC91=8,8,IF('Vessel List A'!BC91=9,9,IF('Vessel List A'!BC91=10,10,IF('Vessel List A'!BC91=11,11,IF('Vessel List A'!BC91=12,12,IF('Vessel List A'!BC91=13,13,IF('Vessel List A'!BC91=14,14,IF('Vessel List A'!BC91=15,15,IF('Vessel List A'!BC91=16,16,0)))))))))))))))))=0," ",VALUE(IF('Vessel List A'!BC91=1,1,IF('Vessel List A'!BC91=2,2,IF('Vessel List A'!BC91=3,3,IF('Vessel List A'!BC91=4,4,IF('Vessel List A'!BC91=5,5,IF('Vessel List A'!BC91=6,6,IF('Vessel List A'!BC91=7,7,IF('Vessel List A'!BC91=8,8,IF('Vessel List A'!BC91=9,9,IF('Vessel List A'!BC91=10,10,IF('Vessel List A'!BC91=11,11,IF('Vessel List A'!BC91=12,12,IF('Vessel List A'!BC91=13,13,IF('Vessel List A'!BC91=14,14,IF('Vessel List A'!BC91=15,15,IF('Vessel List A'!BC91=16,16,0))))))))))))))))))</f>
        <v xml:space="preserve"> </v>
      </c>
      <c r="AE92" s="154"/>
      <c r="AF92" s="158"/>
      <c r="AG92" s="390" t="str">
        <f t="shared" si="91"/>
        <v/>
      </c>
      <c r="AH92" s="158"/>
      <c r="AI92" s="137"/>
      <c r="AJ92" s="388" t="str">
        <f t="shared" si="92"/>
        <v/>
      </c>
      <c r="AK92" s="157" t="str">
        <f>IF(VALUE(IF('Vessel List A'!BP91=1,1,IF('Vessel List A'!BP91=2,2,IF('Vessel List A'!BP91=3,3,IF('Vessel List A'!BP91=4,4,IF('Vessel List A'!BP91=5,5,IF('Vessel List A'!BP91=6,6,IF('Vessel List A'!BP91=7,7,IF('Vessel List A'!BP91=8,8,IF('Vessel List A'!BP91=9,9,IF('Vessel List A'!BP91=10,10,IF('Vessel List A'!BP91=11,11,IF('Vessel List A'!BP91=12,12,IF('Vessel List A'!BP91=13,13,IF('Vessel List A'!BP91=14,14,IF('Vessel List A'!BP91=15,15,IF('Vessel List A'!BP91=16,16,0)))))))))))))))))=0," ",VALUE(IF('Vessel List A'!BP91=1,1,IF('Vessel List A'!BP91=2,2,IF('Vessel List A'!BP91=3,3,IF('Vessel List A'!BP91=4,4,IF('Vessel List A'!BP91=5,5,IF('Vessel List A'!BP91=6,6,IF('Vessel List A'!BP91=7,7,IF('Vessel List A'!BP91=8,8,IF('Vessel List A'!BP91=9,9,IF('Vessel List A'!BP91=10,10,IF('Vessel List A'!BP91=11,11,IF('Vessel List A'!BP91=12,12,IF('Vessel List A'!BP91=13,13,IF('Vessel List A'!BP91=14,14,IF('Vessel List A'!BP91=15,15,IF('Vessel List A'!BP91=16,16,0))))))))))))))))))</f>
        <v xml:space="preserve"> </v>
      </c>
      <c r="AL92" s="154"/>
      <c r="AM92" s="158"/>
      <c r="AN92" s="390" t="str">
        <f t="shared" si="93"/>
        <v/>
      </c>
      <c r="AO92" s="158"/>
      <c r="AP92" s="137"/>
      <c r="AQ92" s="388" t="str">
        <f t="shared" si="94"/>
        <v/>
      </c>
      <c r="AR92" s="157" t="str">
        <f>IF(VALUE(IF('Vessel List A'!CC91=1,1,IF('Vessel List A'!CC91=2,2,IF('Vessel List A'!CC91=3,3,IF('Vessel List A'!CC91=4,4,IF('Vessel List A'!CC91=5,5,IF('Vessel List A'!CC91=6,6,IF('Vessel List A'!CC91=7,7,IF('Vessel List A'!CC91=8,8,IF('Vessel List A'!CC91=9,9,IF('Vessel List A'!CC91=10,10,IF('Vessel List A'!CC91=11,11,IF('Vessel List A'!CC91=12,12,IF('Vessel List A'!CC91=13,13,IF('Vessel List A'!CC91=14,14,IF('Vessel List A'!CC91=15,15,IF('Vessel List A'!CC91=16,16,0)))))))))))))))))=0," ",VALUE(IF('Vessel List A'!CC91=1,1,IF('Vessel List A'!CC91=2,2,IF('Vessel List A'!CC91=3,3,IF('Vessel List A'!CC91=4,4,IF('Vessel List A'!CC91=5,5,IF('Vessel List A'!CC91=6,6,IF('Vessel List A'!CC91=7,7,IF('Vessel List A'!CC91=8,8,IF('Vessel List A'!CC91=9,9,IF('Vessel List A'!CC91=10,10,IF('Vessel List A'!CC91=11,11,IF('Vessel List A'!CC91=12,12,IF('Vessel List A'!CC91=13,13,IF('Vessel List A'!CC91=14,14,IF('Vessel List A'!CC91=15,15,IF('Vessel List A'!CC91=16,16,0))))))))))))))))))</f>
        <v xml:space="preserve"> </v>
      </c>
      <c r="AS92" s="154"/>
      <c r="AT92" s="158"/>
      <c r="AU92" s="390" t="str">
        <f t="shared" si="95"/>
        <v/>
      </c>
      <c r="AV92" s="158"/>
      <c r="AW92" s="137"/>
      <c r="AX92" s="388" t="str">
        <f t="shared" si="96"/>
        <v/>
      </c>
      <c r="AY92" s="157" t="str">
        <f>IF(VALUE(IF('Vessel List A'!CP91=1,1,IF('Vessel List A'!CP91=2,2,IF('Vessel List A'!CP91=3,3,IF('Vessel List A'!CP91=4,4,IF('Vessel List A'!CP91=5,5,IF('Vessel List A'!CP91=6,6,IF('Vessel List A'!CP91=7,7,IF('Vessel List A'!CP91=8,8,IF('Vessel List A'!CP91=9,9,IF('Vessel List A'!CP91=10,10,IF('Vessel List A'!CP91=11,11,IF('Vessel List A'!CP91=12,12,IF('Vessel List A'!CP91=13,13,IF('Vessel List A'!CP91=14,14,IF('Vessel List A'!CP91=15,15,IF('Vessel List A'!CP91=16,16,0)))))))))))))))))=0," ",VALUE(IF('Vessel List A'!CP91=1,1,IF('Vessel List A'!CP91=2,2,IF('Vessel List A'!CP91=3,3,IF('Vessel List A'!CP91=4,4,IF('Vessel List A'!CP91=5,5,IF('Vessel List A'!CP91=6,6,IF('Vessel List A'!CP91=7,7,IF('Vessel List A'!CP91=8,8,IF('Vessel List A'!CP91=9,9,IF('Vessel List A'!CP91=10,10,IF('Vessel List A'!CP91=11,11,IF('Vessel List A'!CP91=12,12,IF('Vessel List A'!CP91=13,13,IF('Vessel List A'!CP91=14,14,IF('Vessel List A'!CP91=15,15,IF('Vessel List A'!CP91=16,16,0))))))))))))))))))</f>
        <v xml:space="preserve"> </v>
      </c>
      <c r="AZ92" s="154"/>
      <c r="BA92" s="158"/>
      <c r="BB92" s="390" t="str">
        <f t="shared" si="97"/>
        <v/>
      </c>
      <c r="BC92" s="158"/>
      <c r="BD92" s="137"/>
      <c r="BE92" s="388" t="str">
        <f t="shared" si="98"/>
        <v/>
      </c>
      <c r="BF92" s="157" t="str">
        <f>IF(VALUE(IF('Vessel List A'!DC91=1,1,IF('Vessel List A'!DC91=2,2,IF('Vessel List A'!DC91=3,3,IF('Vessel List A'!DC91=4,4,IF('Vessel List A'!DC91=5,5,IF('Vessel List A'!DC91=6,6,IF('Vessel List A'!DC91=7,7,IF('Vessel List A'!DC91=8,8,IF('Vessel List A'!DC91=9,9,IF('Vessel List A'!DC91=10,10,IF('Vessel List A'!DC91=11,11,IF('Vessel List A'!DC91=12,12,IF('Vessel List A'!DC91=13,13,IF('Vessel List A'!DC91=14,14,IF('Vessel List A'!DC91=15,15,IF('Vessel List A'!DC91=16,16,0)))))))))))))))))=0," ",VALUE(IF('Vessel List A'!DC91=1,1,IF('Vessel List A'!DC91=2,2,IF('Vessel List A'!DC91=3,3,IF('Vessel List A'!DC91=4,4,IF('Vessel List A'!DC91=5,5,IF('Vessel List A'!DC91=6,6,IF('Vessel List A'!DC91=7,7,IF('Vessel List A'!DC91=8,8,IF('Vessel List A'!DC91=9,9,IF('Vessel List A'!DC91=10,10,IF('Vessel List A'!DC91=11,11,IF('Vessel List A'!DC91=12,12,IF('Vessel List A'!DC91=13,13,IF('Vessel List A'!DC91=14,14,IF('Vessel List A'!DC91=15,15,IF('Vessel List A'!DC91=16,16,0))))))))))))))))))</f>
        <v xml:space="preserve"> </v>
      </c>
      <c r="BG92" s="154"/>
      <c r="BH92" s="158"/>
      <c r="BI92" s="390" t="str">
        <f t="shared" si="99"/>
        <v/>
      </c>
      <c r="BJ92" s="158"/>
      <c r="BK92" s="137"/>
      <c r="BL92" s="388" t="str">
        <f t="shared" si="100"/>
        <v/>
      </c>
      <c r="BM92" s="157" t="str">
        <f>IF(VALUE(IF('Vessel List A'!DP91=1,1,IF('Vessel List A'!DP91=2,2,IF('Vessel List A'!DP91=3,3,IF('Vessel List A'!DP91=4,4,IF('Vessel List A'!DP91=5,5,IF('Vessel List A'!DP91=6,6,IF('Vessel List A'!DP91=7,7,IF('Vessel List A'!DP91=8,8,IF('Vessel List A'!DP91=9,9,IF('Vessel List A'!DP91=10,10,IF('Vessel List A'!DP91=11,11,IF('Vessel List A'!DP91=12,12,IF('Vessel List A'!DP91=13,13,IF('Vessel List A'!DP91=14,14,IF('Vessel List A'!DP91=15,15,IF('Vessel List A'!DP91=16,16,0)))))))))))))))))=0," ",VALUE(IF('Vessel List A'!DP91=1,1,IF('Vessel List A'!DP91=2,2,IF('Vessel List A'!DP91=3,3,IF('Vessel List A'!DP91=4,4,IF('Vessel List A'!DP91=5,5,IF('Vessel List A'!DP91=6,6,IF('Vessel List A'!DP91=7,7,IF('Vessel List A'!DP91=8,8,IF('Vessel List A'!DP91=9,9,IF('Vessel List A'!DP91=10,10,IF('Vessel List A'!DP91=11,11,IF('Vessel List A'!DP91=12,12,IF('Vessel List A'!DP91=13,13,IF('Vessel List A'!DP91=14,14,IF('Vessel List A'!DP91=15,15,IF('Vessel List A'!DP91=16,16,0))))))))))))))))))</f>
        <v xml:space="preserve"> </v>
      </c>
      <c r="BN92" s="154"/>
      <c r="BO92" s="158"/>
      <c r="BP92" s="390" t="str">
        <f t="shared" si="101"/>
        <v/>
      </c>
      <c r="BQ92" s="158"/>
      <c r="BR92" s="137"/>
      <c r="BS92" s="388" t="str">
        <f t="shared" si="102"/>
        <v/>
      </c>
      <c r="BT92" s="157" t="str">
        <f>IF(VALUE(IF('Vessel List A'!EC91=1,1,IF('Vessel List A'!EC91=2,2,IF('Vessel List A'!EC91=3,3,IF('Vessel List A'!EC91=4,4,IF('Vessel List A'!EC91=5,5,IF('Vessel List A'!EC91=6,6,IF('Vessel List A'!EC91=7,7,IF('Vessel List A'!EC91=8,8,IF('Vessel List A'!EC91=9,9,IF('Vessel List A'!EC91=10,10,IF('Vessel List A'!EC91=11,11,IF('Vessel List A'!EC91=12,12,IF('Vessel List A'!EC91=13,13,IF('Vessel List A'!EC91=14,14,IF('Vessel List A'!EC91=15,15,IF('Vessel List A'!EC91=16,16,0)))))))))))))))))=0," ",VALUE(IF('Vessel List A'!EC91=1,1,IF('Vessel List A'!EC91=2,2,IF('Vessel List A'!EC91=3,3,IF('Vessel List A'!EC91=4,4,IF('Vessel List A'!EC91=5,5,IF('Vessel List A'!EC91=6,6,IF('Vessel List A'!EC91=7,7,IF('Vessel List A'!EC91=8,8,IF('Vessel List A'!EC91=9,9,IF('Vessel List A'!EC91=10,10,IF('Vessel List A'!EC91=11,11,IF('Vessel List A'!EC91=12,12,IF('Vessel List A'!EC91=13,13,IF('Vessel List A'!EC91=14,14,IF('Vessel List A'!EC91=15,15,IF('Vessel List A'!EC91=16,16,0))))))))))))))))))</f>
        <v xml:space="preserve"> </v>
      </c>
      <c r="BU92" s="154"/>
      <c r="BV92" s="158"/>
      <c r="BW92" s="390" t="str">
        <f t="shared" si="103"/>
        <v/>
      </c>
      <c r="BX92" s="158"/>
      <c r="BY92" s="137"/>
      <c r="BZ92" s="388" t="str">
        <f t="shared" si="104"/>
        <v/>
      </c>
      <c r="CA92" s="157" t="str">
        <f>IF(VALUE(IF('Vessel List A'!EP91=1,1,IF('Vessel List A'!EP91=2,2,IF('Vessel List A'!EP91=3,3,IF('Vessel List A'!EP91=4,4,IF('Vessel List A'!EP91=5,5,IF('Vessel List A'!EP91=6,6,IF('Vessel List A'!EP91=7,7,IF('Vessel List A'!EP91=8,8,IF('Vessel List A'!EP91=9,9,IF('Vessel List A'!EP91=10,10,IF('Vessel List A'!EP91=11,11,IF('Vessel List A'!EP91=12,12,IF('Vessel List A'!EP91=13,13,IF('Vessel List A'!EP91=14,14,IF('Vessel List A'!EP91=15,15,IF('Vessel List A'!EP91=16,16,0)))))))))))))))))=0," ",VALUE(IF('Vessel List A'!EP91=1,1,IF('Vessel List A'!EP91=2,2,IF('Vessel List A'!EP91=3,3,IF('Vessel List A'!EP91=4,4,IF('Vessel List A'!EP91=5,5,IF('Vessel List A'!EP91=6,6,IF('Vessel List A'!EP91=7,7,IF('Vessel List A'!EP91=8,8,IF('Vessel List A'!EP91=9,9,IF('Vessel List A'!EP91=10,10,IF('Vessel List A'!EP91=11,11,IF('Vessel List A'!EP91=12,12,IF('Vessel List A'!EP91=13,13,IF('Vessel List A'!EP91=14,14,IF('Vessel List A'!EP91=15,15,IF('Vessel List A'!EP91=16,16,0))))))))))))))))))</f>
        <v xml:space="preserve"> </v>
      </c>
      <c r="CB92" s="154"/>
      <c r="CC92" s="158"/>
      <c r="CD92" s="390" t="str">
        <f t="shared" si="105"/>
        <v/>
      </c>
      <c r="CE92" s="158"/>
      <c r="CF92" s="137"/>
      <c r="CG92" s="388" t="str">
        <f t="shared" si="106"/>
        <v/>
      </c>
      <c r="CH92" s="157" t="str">
        <f>IF(VALUE(IF('Vessel List A'!FC91=1,1,IF('Vessel List A'!FC91=2,2,IF('Vessel List A'!FC91=3,3,IF('Vessel List A'!FC91=4,4,IF('Vessel List A'!FC91=5,5,IF('Vessel List A'!FC91=6,6,IF('Vessel List A'!FC91=7,7,IF('Vessel List A'!FC91=8,8,IF('Vessel List A'!FC91=9,9,IF('Vessel List A'!FC91=10,10,IF('Vessel List A'!FC91=11,11,IF('Vessel List A'!FC91=12,12,IF('Vessel List A'!FC91=13,13,IF('Vessel List A'!FC91=14,14,IF('Vessel List A'!FC91=15,15,IF('Vessel List A'!FC91=16,16,0)))))))))))))))))=0," ",VALUE(IF('Vessel List A'!FC91=1,1,IF('Vessel List A'!FC91=2,2,IF('Vessel List A'!FC91=3,3,IF('Vessel List A'!FC91=4,4,IF('Vessel List A'!FC91=5,5,IF('Vessel List A'!FC91=6,6,IF('Vessel List A'!FC91=7,7,IF('Vessel List A'!FC91=8,8,IF('Vessel List A'!FC91=9,9,IF('Vessel List A'!FC91=10,10,IF('Vessel List A'!FC91=11,11,IF('Vessel List A'!FC91=12,12,IF('Vessel List A'!FC91=13,13,IF('Vessel List A'!FC91=14,14,IF('Vessel List A'!FC91=15,15,IF('Vessel List A'!FC91=16,16,0))))))))))))))))))</f>
        <v xml:space="preserve"> </v>
      </c>
      <c r="CI92" s="154"/>
      <c r="CJ92" s="158"/>
      <c r="CK92" s="390" t="str">
        <f t="shared" si="107"/>
        <v/>
      </c>
      <c r="CL92" s="158"/>
      <c r="CM92" s="137"/>
      <c r="CN92" s="388" t="str">
        <f t="shared" si="108"/>
        <v/>
      </c>
      <c r="CO92" s="157" t="str">
        <f>IF(VALUE(IF('Vessel List A'!FP91=1,1,IF('Vessel List A'!FP91=2,2,IF('Vessel List A'!FP91=3,3,IF('Vessel List A'!FP91=4,4,IF('Vessel List A'!FP91=5,5,IF('Vessel List A'!FP91=6,6,IF('Vessel List A'!FP91=7,7,IF('Vessel List A'!FP91=8,8,IF('Vessel List A'!FP91=9,9,IF('Vessel List A'!FP91=10,10,IF('Vessel List A'!FP91=11,11,IF('Vessel List A'!FP91=12,12,IF('Vessel List A'!FP91=13,13,IF('Vessel List A'!FP91=14,14,IF('Vessel List A'!FP91=15,15,IF('Vessel List A'!FP91=16,16,0)))))))))))))))))=0," ",VALUE(IF('Vessel List A'!FP91=1,1,IF('Vessel List A'!FP91=2,2,IF('Vessel List A'!FP91=3,3,IF('Vessel List A'!FP91=4,4,IF('Vessel List A'!FP91=5,5,IF('Vessel List A'!FP91=6,6,IF('Vessel List A'!FP91=7,7,IF('Vessel List A'!FP91=8,8,IF('Vessel List A'!FP91=9,9,IF('Vessel List A'!FP91=10,10,IF('Vessel List A'!FP91=11,11,IF('Vessel List A'!FP91=12,12,IF('Vessel List A'!FP91=13,13,IF('Vessel List A'!FP91=14,14,IF('Vessel List A'!FP91=15,15,IF('Vessel List A'!FP91=16,16,0))))))))))))))))))</f>
        <v xml:space="preserve"> </v>
      </c>
      <c r="CP92" s="154"/>
      <c r="CQ92" s="158"/>
      <c r="CR92" s="390" t="str">
        <f t="shared" si="109"/>
        <v/>
      </c>
      <c r="CS92" s="158"/>
      <c r="CT92" s="137"/>
      <c r="CU92" s="388" t="str">
        <f t="shared" si="110"/>
        <v/>
      </c>
      <c r="CV92" s="157" t="str">
        <f>IF(VALUE(IF('Vessel List A'!GC91=1,1,IF('Vessel List A'!GC91=2,2,IF('Vessel List A'!GC91=3,3,IF('Vessel List A'!GC91=4,4,IF('Vessel List A'!GC91=5,5,IF('Vessel List A'!GC91=6,6,IF('Vessel List A'!GC91=7,7,IF('Vessel List A'!GC91=8,8,IF('Vessel List A'!GC91=9,9,IF('Vessel List A'!GC91=10,10,IF('Vessel List A'!GC91=11,11,IF('Vessel List A'!GC91=12,12,IF('Vessel List A'!GC91=13,13,IF('Vessel List A'!GC91=14,14,IF('Vessel List A'!GC91=15,15,IF('Vessel List A'!GC91=16,16,0)))))))))))))))))=0," ",VALUE(IF('Vessel List A'!GC91=1,1,IF('Vessel List A'!GC91=2,2,IF('Vessel List A'!GC91=3,3,IF('Vessel List A'!GC91=4,4,IF('Vessel List A'!GC91=5,5,IF('Vessel List A'!GC91=6,6,IF('Vessel List A'!GC91=7,7,IF('Vessel List A'!GC91=8,8,IF('Vessel List A'!GC91=9,9,IF('Vessel List A'!GC91=10,10,IF('Vessel List A'!GC91=11,11,IF('Vessel List A'!GC91=12,12,IF('Vessel List A'!GC91=13,13,IF('Vessel List A'!GC91=14,14,IF('Vessel List A'!GC91=15,15,IF('Vessel List A'!GC91=16,16,0))))))))))))))))))</f>
        <v xml:space="preserve"> </v>
      </c>
      <c r="CW92" s="154"/>
      <c r="CX92" s="158"/>
      <c r="CY92" s="390" t="str">
        <f t="shared" si="111"/>
        <v/>
      </c>
      <c r="CZ92" s="158"/>
      <c r="DA92" s="137"/>
      <c r="DB92" s="388" t="str">
        <f t="shared" si="112"/>
        <v/>
      </c>
      <c r="DC92" s="157" t="str">
        <f>IF(VALUE(IF('Vessel List A'!GP91=1,1,IF('Vessel List A'!GP91=2,2,IF('Vessel List A'!GP91=3,3,IF('Vessel List A'!GP91=4,4,IF('Vessel List A'!GP91=5,5,IF('Vessel List A'!GP91=6,6,IF('Vessel List A'!GP91=7,7,IF('Vessel List A'!GP91=8,8,IF('Vessel List A'!GP91=9,9,IF('Vessel List A'!GP91=10,10,IF('Vessel List A'!GP91=11,11,IF('Vessel List A'!GP91=12,12,IF('Vessel List A'!GP91=13,13,IF('Vessel List A'!GP91=14,14,IF('Vessel List A'!GP91=15,15,IF('Vessel List A'!GP91=16,16,0)))))))))))))))))=0," ",VALUE(IF('Vessel List A'!GP91=1,1,IF('Vessel List A'!GP91=2,2,IF('Vessel List A'!GP91=3,3,IF('Vessel List A'!GP91=4,4,IF('Vessel List A'!GP91=5,5,IF('Vessel List A'!GP91=6,6,IF('Vessel List A'!GP91=7,7,IF('Vessel List A'!GP91=8,8,IF('Vessel List A'!GP91=9,9,IF('Vessel List A'!GP91=10,10,IF('Vessel List A'!GP91=11,11,IF('Vessel List A'!GP91=12,12,IF('Vessel List A'!GP91=13,13,IF('Vessel List A'!GP91=14,14,IF('Vessel List A'!GP91=15,15,IF('Vessel List A'!GP91=16,16,0))))))))))))))))))</f>
        <v xml:space="preserve"> </v>
      </c>
      <c r="DD92" s="154"/>
      <c r="DE92" s="158"/>
      <c r="DF92" s="390" t="str">
        <f t="shared" si="113"/>
        <v/>
      </c>
      <c r="DG92" s="158"/>
      <c r="DH92" s="137"/>
      <c r="DI92" s="388" t="str">
        <f t="shared" si="114"/>
        <v/>
      </c>
      <c r="DJ92" s="157" t="str">
        <f>IF(VALUE(IF('Vessel List A'!HC91=1,1,IF('Vessel List A'!HC91=2,2,IF('Vessel List A'!HC91=3,3,IF('Vessel List A'!HC91=4,4,IF('Vessel List A'!HC91=5,5,IF('Vessel List A'!HC91=6,6,IF('Vessel List A'!HC91=7,7,IF('Vessel List A'!HC91=8,8,IF('Vessel List A'!HC91=9,9,IF('Vessel List A'!HC91=10,10,IF('Vessel List A'!HC91=11,11,IF('Vessel List A'!HC91=12,12,IF('Vessel List A'!HC91=13,13,IF('Vessel List A'!HC91=14,14,IF('Vessel List A'!HC91=15,15,IF('Vessel List A'!HC91=16,16,0)))))))))))))))))=0," ",VALUE(IF('Vessel List A'!HC91=1,1,IF('Vessel List A'!HC91=2,2,IF('Vessel List A'!HC91=3,3,IF('Vessel List A'!HC91=4,4,IF('Vessel List A'!HC91=5,5,IF('Vessel List A'!HC91=6,6,IF('Vessel List A'!HC91=7,7,IF('Vessel List A'!HC91=8,8,IF('Vessel List A'!HC91=9,9,IF('Vessel List A'!HC91=10,10,IF('Vessel List A'!HC91=11,11,IF('Vessel List A'!HC91=12,12,IF('Vessel List A'!HC91=13,13,IF('Vessel List A'!HC91=14,14,IF('Vessel List A'!HC91=15,15,IF('Vessel List A'!HC91=16,16,0))))))))))))))))))</f>
        <v xml:space="preserve"> </v>
      </c>
      <c r="DK92" s="154"/>
      <c r="DL92" s="158"/>
      <c r="DM92" s="390" t="str">
        <f t="shared" si="115"/>
        <v/>
      </c>
      <c r="DN92" s="158"/>
      <c r="DO92" s="137"/>
      <c r="DP92" s="388" t="str">
        <f t="shared" si="116"/>
        <v/>
      </c>
      <c r="DQ92" s="157" t="str">
        <f>IF(VALUE(IF('Vessel List A'!HP91=1,1,IF('Vessel List A'!HP91=2,2,IF('Vessel List A'!HP91=3,3,IF('Vessel List A'!HP91=4,4,IF('Vessel List A'!HP91=5,5,IF('Vessel List A'!HP91=6,6,IF('Vessel List A'!HP91=7,7,IF('Vessel List A'!HP91=8,8,IF('Vessel List A'!HP91=9,9,IF('Vessel List A'!HP91=10,10,IF('Vessel List A'!HP91=11,11,IF('Vessel List A'!HP91=12,12,IF('Vessel List A'!HP91=13,13,IF('Vessel List A'!HP91=14,14,IF('Vessel List A'!HP91=15,15,IF('Vessel List A'!HP91=16,16,0)))))))))))))))))=0," ",VALUE(IF('Vessel List A'!HP91=1,1,IF('Vessel List A'!HP91=2,2,IF('Vessel List A'!HP91=3,3,IF('Vessel List A'!HP91=4,4,IF('Vessel List A'!HP91=5,5,IF('Vessel List A'!HP91=6,6,IF('Vessel List A'!HP91=7,7,IF('Vessel List A'!HP91=8,8,IF('Vessel List A'!HP91=9,9,IF('Vessel List A'!HP91=10,10,IF('Vessel List A'!HP91=11,11,IF('Vessel List A'!HP91=12,12,IF('Vessel List A'!HP91=13,13,IF('Vessel List A'!HP91=14,14,IF('Vessel List A'!HP91=15,15,IF('Vessel List A'!HP91=16,16,0))))))))))))))))))</f>
        <v xml:space="preserve"> </v>
      </c>
      <c r="DR92" s="154"/>
      <c r="DS92" s="158"/>
      <c r="DT92" s="390" t="str">
        <f t="shared" si="117"/>
        <v/>
      </c>
      <c r="DU92" s="158"/>
      <c r="DV92" s="137"/>
      <c r="DW92" s="388" t="str">
        <f t="shared" si="118"/>
        <v/>
      </c>
      <c r="DX92" s="157" t="str">
        <f>IF(VALUE(IF('Vessel List A'!IC91=1,1,IF('Vessel List A'!IC91=2,2,IF('Vessel List A'!IC91=3,3,IF('Vessel List A'!IC91=4,4,IF('Vessel List A'!IC91=5,5,IF('Vessel List A'!IC91=6,6,IF('Vessel List A'!IC91=7,7,IF('Vessel List A'!IC91=8,8,IF('Vessel List A'!IC91=9,9,IF('Vessel List A'!IC91=10,10,IF('Vessel List A'!IC91=11,11,IF('Vessel List A'!IC91=12,12,IF('Vessel List A'!IC91=13,13,IF('Vessel List A'!IC91=14,14,IF('Vessel List A'!IC91=15,15,IF('Vessel List A'!IC91=16,16,0)))))))))))))))))=0," ",VALUE(IF('Vessel List A'!IC91=1,1,IF('Vessel List A'!IC91=2,2,IF('Vessel List A'!IC91=3,3,IF('Vessel List A'!IC91=4,4,IF('Vessel List A'!IC91=5,5,IF('Vessel List A'!IC91=6,6,IF('Vessel List A'!IC91=7,7,IF('Vessel List A'!IC91=8,8,IF('Vessel List A'!IC91=9,9,IF('Vessel List A'!IC91=10,10,IF('Vessel List A'!IC91=11,11,IF('Vessel List A'!IC91=12,12,IF('Vessel List A'!IC91=13,13,IF('Vessel List A'!IC91=14,14,IF('Vessel List A'!IC91=15,15,IF('Vessel List A'!IC91=16,16,0))))))))))))))))))</f>
        <v xml:space="preserve"> </v>
      </c>
      <c r="DY92" s="154"/>
      <c r="DZ92" s="158"/>
      <c r="EA92" s="390" t="str">
        <f t="shared" si="119"/>
        <v/>
      </c>
      <c r="EB92" s="158"/>
      <c r="EC92" s="137"/>
      <c r="ED92" s="388" t="str">
        <f t="shared" si="120"/>
        <v/>
      </c>
      <c r="EE92" s="157" t="str">
        <f>IF(VALUE(IF('Vessel List A'!IP91=1,1,IF('Vessel List A'!IP91=2,2,IF('Vessel List A'!IP91=3,3,IF('Vessel List A'!IP91=4,4,IF('Vessel List A'!IP91=5,5,IF('Vessel List A'!IP91=6,6,IF('Vessel List A'!IP91=7,7,IF('Vessel List A'!IP91=8,8,IF('Vessel List A'!IP91=9,9,IF('Vessel List A'!IP91=10,10,IF('Vessel List A'!IP91=11,11,IF('Vessel List A'!IP91=12,12,IF('Vessel List A'!IP91=13,13,IF('Vessel List A'!IP91=14,14,IF('Vessel List A'!IP91=15,15,IF('Vessel List A'!IP91=16,16,0)))))))))))))))))=0," ",VALUE(IF('Vessel List A'!IP91=1,1,IF('Vessel List A'!IP91=2,2,IF('Vessel List A'!IP91=3,3,IF('Vessel List A'!IP91=4,4,IF('Vessel List A'!IP91=5,5,IF('Vessel List A'!IP91=6,6,IF('Vessel List A'!IP91=7,7,IF('Vessel List A'!IP91=8,8,IF('Vessel List A'!IP91=9,9,IF('Vessel List A'!IP91=10,10,IF('Vessel List A'!IP91=11,11,IF('Vessel List A'!IP91=12,12,IF('Vessel List A'!IP91=13,13,IF('Vessel List A'!IP91=14,14,IF('Vessel List A'!IP91=15,15,IF('Vessel List A'!IP91=16,16,0))))))))))))))))))</f>
        <v xml:space="preserve"> </v>
      </c>
      <c r="EF92" s="154"/>
      <c r="EG92" s="158"/>
      <c r="EH92" s="390" t="str">
        <f t="shared" si="121"/>
        <v/>
      </c>
      <c r="EI92" s="158"/>
      <c r="EJ92" s="137"/>
      <c r="EK92" s="397" t="str">
        <f t="shared" si="122"/>
        <v/>
      </c>
      <c r="EL92" s="144"/>
      <c r="EM92" s="157" t="str">
        <f>IF(VALUE(IF('Vessel List B'!C91=1,1,IF('Vessel List B'!C91=2,2,IF('Vessel List B'!C91=3,3,IF('Vessel List B'!C91=4,4,IF('Vessel List B'!C91=5,5,IF('Vessel List B'!C91=6,6,IF('Vessel List B'!C91=7,7,IF('Vessel List B'!C91=8,8,IF('Vessel List B'!C91=9,9,IF('Vessel List B'!C91=10,10,IF('Vessel List B'!C91=11,11,IF('Vessel List B'!C91=12,12,IF('Vessel List B'!C91=13,13,IF('Vessel List B'!C91=14,14,IF('Vessel List B'!C91=15,15,IF('Vessel List B'!C91=16,16,0)))))))))))))))))=0," ",VALUE(IF('Vessel List B'!C91=1,1,IF('Vessel List B'!C91=2,2,IF('Vessel List B'!C91=3,3,IF('Vessel List B'!C91=4,4,IF('Vessel List B'!C91=5,5,IF('Vessel List B'!C91=6,6,IF('Vessel List B'!C91=7,7,IF('Vessel List B'!C91=8,8,IF('Vessel List B'!C91=9,9,IF('Vessel List B'!C91=10,10,IF('Vessel List B'!C91=11,11,IF('Vessel List B'!C91=12,12,IF('Vessel List B'!C91=13,13,IF('Vessel List B'!C91=14,14,IF('Vessel List B'!C91=15,15,IF('Vessel List B'!C91=16,16,0))))))))))))))))))</f>
        <v xml:space="preserve"> </v>
      </c>
      <c r="EN92" s="154"/>
      <c r="EO92" s="158"/>
      <c r="EP92" s="390" t="str">
        <f t="shared" si="123"/>
        <v/>
      </c>
      <c r="EQ92" s="158"/>
      <c r="ER92" s="137"/>
      <c r="ES92" s="388" t="str">
        <f t="shared" si="124"/>
        <v/>
      </c>
      <c r="ET92" s="157" t="str">
        <f>IF(VALUE(IF('Vessel List B'!P91=1,1,IF('Vessel List B'!P91=2,2,IF('Vessel List B'!P91=3,3,IF('Vessel List B'!P91=4,4,IF('Vessel List B'!P91=5,5,IF('Vessel List B'!P91=6,6,IF('Vessel List B'!P91=7,7,IF('Vessel List B'!P91=8,8,IF('Vessel List B'!P91=9,9,IF('Vessel List B'!P91=10,10,IF('Vessel List B'!P91=11,11,IF('Vessel List B'!P91=12,12,IF('Vessel List B'!P91=13,13,IF('Vessel List B'!P91=14,14,IF('Vessel List B'!P91=15,15,IF('Vessel List B'!P91=16,16,0)))))))))))))))))=0," ",VALUE(IF('Vessel List B'!P91=1,1,IF('Vessel List B'!P91=2,2,IF('Vessel List B'!P91=3,3,IF('Vessel List B'!P91=4,4,IF('Vessel List B'!P91=5,5,IF('Vessel List B'!P91=6,6,IF('Vessel List B'!P91=7,7,IF('Vessel List B'!P91=8,8,IF('Vessel List B'!P91=9,9,IF('Vessel List B'!P91=10,10,IF('Vessel List B'!P91=11,11,IF('Vessel List B'!P91=12,12,IF('Vessel List B'!P91=13,13,IF('Vessel List B'!P91=14,14,IF('Vessel List B'!P91=15,15,IF('Vessel List B'!P91=16,16,0))))))))))))))))))</f>
        <v xml:space="preserve"> </v>
      </c>
      <c r="EU92" s="154"/>
      <c r="EV92" s="158"/>
      <c r="EW92" s="390" t="str">
        <f t="shared" si="125"/>
        <v/>
      </c>
      <c r="EX92" s="158"/>
      <c r="EY92" s="137"/>
      <c r="EZ92" s="388" t="str">
        <f t="shared" si="126"/>
        <v/>
      </c>
      <c r="FA92" s="157" t="str">
        <f>IF(VALUE(IF('Vessel List B'!AC91=1,1,IF('Vessel List B'!AC91=2,2,IF('Vessel List B'!AC91=3,3,IF('Vessel List B'!AC91=4,4,IF('Vessel List B'!AC91=5,5,IF('Vessel List B'!AC91=6,6,IF('Vessel List B'!AC91=7,7,IF('Vessel List B'!AC91=8,8,IF('Vessel List B'!AC91=9,9,IF('Vessel List B'!AC91=10,10,IF('Vessel List B'!AC91=11,11,IF('Vessel List B'!AC91=12,12,IF('Vessel List B'!AC91=13,13,IF('Vessel List B'!AC91=14,14,IF('Vessel List B'!AC91=15,15,IF('Vessel List B'!AC91=16,16,0)))))))))))))))))=0," ",VALUE(IF('Vessel List B'!AC91=1,1,IF('Vessel List B'!AC91=2,2,IF('Vessel List B'!AC91=3,3,IF('Vessel List B'!AC91=4,4,IF('Vessel List B'!AC91=5,5,IF('Vessel List B'!AC91=6,6,IF('Vessel List B'!AC91=7,7,IF('Vessel List B'!AC91=8,8,IF('Vessel List B'!AC91=9,9,IF('Vessel List B'!AC91=10,10,IF('Vessel List B'!AC91=11,11,IF('Vessel List B'!AC91=12,12,IF('Vessel List B'!AC91=13,13,IF('Vessel List B'!AC91=14,14,IF('Vessel List B'!AC91=15,15,IF('Vessel List B'!AC91=16,16,0))))))))))))))))))</f>
        <v xml:space="preserve"> </v>
      </c>
      <c r="FB92" s="154"/>
      <c r="FC92" s="158"/>
      <c r="FD92" s="390" t="str">
        <f t="shared" si="127"/>
        <v/>
      </c>
      <c r="FE92" s="158"/>
      <c r="FF92" s="137"/>
      <c r="FG92" s="388" t="str">
        <f t="shared" si="128"/>
        <v/>
      </c>
      <c r="FH92" s="157" t="str">
        <f>IF(VALUE(IF('Vessel List B'!AP91=1,1,IF('Vessel List B'!AP91=2,2,IF('Vessel List B'!AP91=3,3,IF('Vessel List B'!AP91=4,4,IF('Vessel List B'!AP91=5,5,IF('Vessel List B'!AP91=6,6,IF('Vessel List B'!AP91=7,7,IF('Vessel List B'!AP91=8,8,IF('Vessel List B'!AP91=9,9,IF('Vessel List B'!AP91=10,10,IF('Vessel List B'!AP91=11,11,IF('Vessel List B'!AP91=12,12,IF('Vessel List B'!AP91=13,13,IF('Vessel List B'!AP91=14,14,IF('Vessel List B'!AP91=15,15,IF('Vessel List B'!AP91=16,16,0)))))))))))))))))=0," ",VALUE(IF('Vessel List B'!AP91=1,1,IF('Vessel List B'!AP91=2,2,IF('Vessel List B'!AP91=3,3,IF('Vessel List B'!AP91=4,4,IF('Vessel List B'!AP91=5,5,IF('Vessel List B'!AP91=6,6,IF('Vessel List B'!AP91=7,7,IF('Vessel List B'!AP91=8,8,IF('Vessel List B'!AP91=9,9,IF('Vessel List B'!AP91=10,10,IF('Vessel List B'!AP91=11,11,IF('Vessel List B'!AP91=12,12,IF('Vessel List B'!AP91=13,13,IF('Vessel List B'!AP91=14,14,IF('Vessel List B'!AP91=15,15,IF('Vessel List B'!AP91=16,16,0))))))))))))))))))</f>
        <v xml:space="preserve"> </v>
      </c>
      <c r="FI92" s="154"/>
      <c r="FJ92" s="158"/>
      <c r="FK92" s="390" t="str">
        <f t="shared" si="129"/>
        <v/>
      </c>
      <c r="FL92" s="158"/>
      <c r="FM92" s="137"/>
      <c r="FN92" s="388" t="str">
        <f t="shared" si="130"/>
        <v/>
      </c>
      <c r="FO92" s="157" t="str">
        <f>IF(VALUE(IF('Vessel List B'!BC91=1,1,IF('Vessel List B'!BC91=2,2,IF('Vessel List B'!BC91=3,3,IF('Vessel List B'!BC91=4,4,IF('Vessel List B'!BC91=5,5,IF('Vessel List B'!BC91=6,6,IF('Vessel List B'!BC91=7,7,IF('Vessel List B'!BC91=8,8,IF('Vessel List B'!BC91=9,9,IF('Vessel List B'!BC91=10,10,IF('Vessel List B'!BC91=11,11,IF('Vessel List B'!BC91=12,12,IF('Vessel List B'!BC91=13,13,IF('Vessel List B'!BC91=14,14,IF('Vessel List B'!BC91=15,15,IF('Vessel List B'!BC91=16,16,0)))))))))))))))))=0," ",VALUE(IF('Vessel List B'!BC91=1,1,IF('Vessel List B'!BC91=2,2,IF('Vessel List B'!BC91=3,3,IF('Vessel List B'!BC91=4,4,IF('Vessel List B'!BC91=5,5,IF('Vessel List B'!BC91=6,6,IF('Vessel List B'!BC91=7,7,IF('Vessel List B'!BC91=8,8,IF('Vessel List B'!BC91=9,9,IF('Vessel List B'!BC91=10,10,IF('Vessel List B'!BC91=11,11,IF('Vessel List B'!BC91=12,12,IF('Vessel List B'!BC91=13,13,IF('Vessel List B'!BC91=14,14,IF('Vessel List B'!BC91=15,15,IF('Vessel List B'!BC91=16,16,0))))))))))))))))))</f>
        <v xml:space="preserve"> </v>
      </c>
      <c r="FP92" s="154"/>
      <c r="FQ92" s="158"/>
      <c r="FR92" s="390" t="str">
        <f t="shared" si="131"/>
        <v/>
      </c>
      <c r="FS92" s="158"/>
      <c r="FT92" s="137"/>
      <c r="FU92" s="388" t="str">
        <f t="shared" si="132"/>
        <v/>
      </c>
      <c r="FV92" s="157" t="str">
        <f>IF(VALUE(IF('Vessel List B'!BP91=1,1,IF('Vessel List B'!BP91=2,2,IF('Vessel List B'!BP91=3,3,IF('Vessel List B'!BP91=4,4,IF('Vessel List B'!BP91=5,5,IF('Vessel List B'!BP91=6,6,IF('Vessel List B'!BP91=7,7,IF('Vessel List B'!BP91=8,8,IF('Vessel List B'!BP91=9,9,IF('Vessel List B'!BP91=10,10,IF('Vessel List B'!BP91=11,11,IF('Vessel List B'!BP91=12,12,IF('Vessel List B'!BP91=13,13,IF('Vessel List B'!BP91=14,14,IF('Vessel List B'!BP91=15,15,IF('Vessel List B'!BP91=16,16,0)))))))))))))))))=0," ",VALUE(IF('Vessel List B'!BP91=1,1,IF('Vessel List B'!BP91=2,2,IF('Vessel List B'!BP91=3,3,IF('Vessel List B'!BP91=4,4,IF('Vessel List B'!BP91=5,5,IF('Vessel List B'!BP91=6,6,IF('Vessel List B'!BP91=7,7,IF('Vessel List B'!BP91=8,8,IF('Vessel List B'!BP91=9,9,IF('Vessel List B'!BP91=10,10,IF('Vessel List B'!BP91=11,11,IF('Vessel List B'!BP91=12,12,IF('Vessel List B'!BP91=13,13,IF('Vessel List B'!BP91=14,14,IF('Vessel List B'!BP91=15,15,IF('Vessel List B'!BP91=16,16,0))))))))))))))))))</f>
        <v xml:space="preserve"> </v>
      </c>
      <c r="FW92" s="154"/>
      <c r="FX92" s="158"/>
      <c r="FY92" s="390" t="str">
        <f t="shared" si="133"/>
        <v/>
      </c>
      <c r="FZ92" s="158"/>
      <c r="GA92" s="137"/>
      <c r="GB92" s="388" t="str">
        <f t="shared" si="134"/>
        <v/>
      </c>
      <c r="GC92" s="157" t="str">
        <f>IF(VALUE(IF('Vessel List B'!CC91=1,1,IF('Vessel List B'!CC91=2,2,IF('Vessel List B'!CC91=3,3,IF('Vessel List B'!CC91=4,4,IF('Vessel List B'!CC91=5,5,IF('Vessel List B'!CC91=6,6,IF('Vessel List B'!CC91=7,7,IF('Vessel List B'!CC91=8,8,IF('Vessel List B'!CC91=9,9,IF('Vessel List B'!CC91=10,10,IF('Vessel List B'!CC91=11,11,IF('Vessel List B'!CC91=12,12,IF('Vessel List B'!CC91=13,13,IF('Vessel List B'!CC91=14,14,IF('Vessel List B'!CC91=15,15,IF('Vessel List B'!CC91=16,16,0)))))))))))))))))=0," ",VALUE(IF('Vessel List B'!CC91=1,1,IF('Vessel List B'!CC91=2,2,IF('Vessel List B'!CC91=3,3,IF('Vessel List B'!CC91=4,4,IF('Vessel List B'!CC91=5,5,IF('Vessel List B'!CC91=6,6,IF('Vessel List B'!CC91=7,7,IF('Vessel List B'!CC91=8,8,IF('Vessel List B'!CC91=9,9,IF('Vessel List B'!CC91=10,10,IF('Vessel List B'!CC91=11,11,IF('Vessel List B'!CC91=12,12,IF('Vessel List B'!CC91=13,13,IF('Vessel List B'!CC91=14,14,IF('Vessel List B'!CC91=15,15,IF('Vessel List B'!CC91=16,16,0))))))))))))))))))</f>
        <v xml:space="preserve"> </v>
      </c>
      <c r="GD92" s="154"/>
      <c r="GE92" s="158"/>
      <c r="GF92" s="390" t="str">
        <f t="shared" si="135"/>
        <v/>
      </c>
      <c r="GG92" s="158"/>
      <c r="GH92" s="137"/>
      <c r="GI92" s="388" t="str">
        <f t="shared" si="136"/>
        <v/>
      </c>
      <c r="GJ92" s="157" t="str">
        <f>IF(VALUE(IF('Vessel List B'!CP91=1,1,IF('Vessel List B'!CP91=2,2,IF('Vessel List B'!CP91=3,3,IF('Vessel List B'!CP91=4,4,IF('Vessel List B'!CP91=5,5,IF('Vessel List B'!CP91=6,6,IF('Vessel List B'!CP91=7,7,IF('Vessel List B'!CP91=8,8,IF('Vessel List B'!CP91=9,9,IF('Vessel List B'!CP91=10,10,IF('Vessel List B'!CP91=11,11,IF('Vessel List B'!CP91=12,12,IF('Vessel List B'!CP91=13,13,IF('Vessel List B'!CP91=14,14,IF('Vessel List B'!CP91=15,15,IF('Vessel List B'!CP91=16,16,0)))))))))))))))))=0," ",VALUE(IF('Vessel List B'!CP91=1,1,IF('Vessel List B'!CP91=2,2,IF('Vessel List B'!CP91=3,3,IF('Vessel List B'!CP91=4,4,IF('Vessel List B'!CP91=5,5,IF('Vessel List B'!CP91=6,6,IF('Vessel List B'!CP91=7,7,IF('Vessel List B'!CP91=8,8,IF('Vessel List B'!CP91=9,9,IF('Vessel List B'!CP91=10,10,IF('Vessel List B'!CP91=11,11,IF('Vessel List B'!CP91=12,12,IF('Vessel List B'!CP91=13,13,IF('Vessel List B'!CP91=14,14,IF('Vessel List B'!CP91=15,15,IF('Vessel List B'!CP91=16,16,0))))))))))))))))))</f>
        <v xml:space="preserve"> </v>
      </c>
      <c r="GK92" s="154"/>
      <c r="GL92" s="158"/>
      <c r="GM92" s="390" t="str">
        <f t="shared" si="137"/>
        <v/>
      </c>
      <c r="GN92" s="158"/>
      <c r="GO92" s="137"/>
      <c r="GP92" s="388" t="str">
        <f t="shared" si="138"/>
        <v/>
      </c>
      <c r="GQ92" s="157" t="str">
        <f>IF(VALUE(IF('Vessel List B'!DC91=1,1,IF('Vessel List B'!DC91=2,2,IF('Vessel List B'!DC91=3,3,IF('Vessel List B'!DC91=4,4,IF('Vessel List B'!DC91=5,5,IF('Vessel List B'!DC91=6,6,IF('Vessel List B'!DC91=7,7,IF('Vessel List B'!DC91=8,8,IF('Vessel List B'!DC91=9,9,IF('Vessel List B'!DC91=10,10,IF('Vessel List B'!DC91=11,11,IF('Vessel List B'!DC91=12,12,IF('Vessel List B'!DC91=13,13,IF('Vessel List B'!DC91=14,14,IF('Vessel List B'!DC91=15,15,IF('Vessel List B'!DC91=16,16,0)))))))))))))))))=0," ",VALUE(IF('Vessel List B'!DC91=1,1,IF('Vessel List B'!DC91=2,2,IF('Vessel List B'!DC91=3,3,IF('Vessel List B'!DC91=4,4,IF('Vessel List B'!DC91=5,5,IF('Vessel List B'!DC91=6,6,IF('Vessel List B'!DC91=7,7,IF('Vessel List B'!DC91=8,8,IF('Vessel List B'!DC91=9,9,IF('Vessel List B'!DC91=10,10,IF('Vessel List B'!DC91=11,11,IF('Vessel List B'!DC91=12,12,IF('Vessel List B'!DC91=13,13,IF('Vessel List B'!DC91=14,14,IF('Vessel List B'!DC91=15,15,IF('Vessel List B'!DC91=16,16,0))))))))))))))))))</f>
        <v xml:space="preserve"> </v>
      </c>
      <c r="GR92" s="154"/>
      <c r="GS92" s="158"/>
      <c r="GT92" s="390" t="str">
        <f t="shared" si="139"/>
        <v/>
      </c>
      <c r="GU92" s="158"/>
      <c r="GV92" s="137"/>
      <c r="GW92" s="388" t="str">
        <f t="shared" si="140"/>
        <v/>
      </c>
      <c r="GX92" s="157" t="str">
        <f>IF(VALUE(IF('Vessel List B'!DP91=1,1,IF('Vessel List B'!DP91=2,2,IF('Vessel List B'!DP91=3,3,IF('Vessel List B'!DP91=4,4,IF('Vessel List B'!DP91=5,5,IF('Vessel List B'!DP91=6,6,IF('Vessel List B'!DP91=7,7,IF('Vessel List B'!DP91=8,8,IF('Vessel List B'!DP91=9,9,IF('Vessel List B'!DP91=10,10,IF('Vessel List B'!DP91=11,11,IF('Vessel List B'!DP91=12,12,IF('Vessel List B'!DP91=13,13,IF('Vessel List B'!DP91=14,14,IF('Vessel List B'!DP91=15,15,IF('Vessel List B'!DP91=16,16,0)))))))))))))))))=0," ",VALUE(IF('Vessel List B'!DP91=1,1,IF('Vessel List B'!DP91=2,2,IF('Vessel List B'!DP91=3,3,IF('Vessel List B'!DP91=4,4,IF('Vessel List B'!DP91=5,5,IF('Vessel List B'!DP91=6,6,IF('Vessel List B'!DP91=7,7,IF('Vessel List B'!DP91=8,8,IF('Vessel List B'!DP91=9,9,IF('Vessel List B'!DP91=10,10,IF('Vessel List B'!DP91=11,11,IF('Vessel List B'!DP91=12,12,IF('Vessel List B'!DP91=13,13,IF('Vessel List B'!DP91=14,14,IF('Vessel List B'!DP91=15,15,IF('Vessel List B'!DP91=16,16,0))))))))))))))))))</f>
        <v xml:space="preserve"> </v>
      </c>
      <c r="GY92" s="154"/>
      <c r="GZ92" s="158"/>
      <c r="HA92" s="390" t="str">
        <f t="shared" si="141"/>
        <v/>
      </c>
      <c r="HB92" s="158"/>
      <c r="HC92" s="137"/>
      <c r="HD92" s="388" t="str">
        <f t="shared" si="142"/>
        <v/>
      </c>
      <c r="HE92" s="157" t="str">
        <f>IF(VALUE(IF('Vessel List B'!EC91=1,1,IF('Vessel List B'!EC91=2,2,IF('Vessel List B'!EC91=3,3,IF('Vessel List B'!EC91=4,4,IF('Vessel List B'!EC91=5,5,IF('Vessel List B'!EC91=6,6,IF('Vessel List B'!EC91=7,7,IF('Vessel List B'!EC91=8,8,IF('Vessel List B'!EC91=9,9,IF('Vessel List B'!EC91=10,10,IF('Vessel List B'!EC91=11,11,IF('Vessel List B'!EC91=12,12,IF('Vessel List B'!EC91=13,13,IF('Vessel List B'!EC91=14,14,IF('Vessel List B'!EC91=15,15,IF('Vessel List B'!EC91=16,16,0)))))))))))))))))=0," ",VALUE(IF('Vessel List B'!EC91=1,1,IF('Vessel List B'!EC91=2,2,IF('Vessel List B'!EC91=3,3,IF('Vessel List B'!EC91=4,4,IF('Vessel List B'!EC91=5,5,IF('Vessel List B'!EC91=6,6,IF('Vessel List B'!EC91=7,7,IF('Vessel List B'!EC91=8,8,IF('Vessel List B'!EC91=9,9,IF('Vessel List B'!EC91=10,10,IF('Vessel List B'!EC91=11,11,IF('Vessel List B'!EC91=12,12,IF('Vessel List B'!EC91=13,13,IF('Vessel List B'!EC91=14,14,IF('Vessel List B'!EC91=15,15,IF('Vessel List B'!EC91=16,16,0))))))))))))))))))</f>
        <v xml:space="preserve"> </v>
      </c>
      <c r="HF92" s="154"/>
      <c r="HG92" s="158"/>
      <c r="HH92" s="390" t="str">
        <f t="shared" si="143"/>
        <v/>
      </c>
      <c r="HI92" s="158"/>
      <c r="HJ92" s="137"/>
      <c r="HK92" s="388" t="str">
        <f t="shared" si="144"/>
        <v/>
      </c>
      <c r="HL92" s="157" t="str">
        <f>IF(VALUE(IF('Vessel List B'!EP91=1,1,IF('Vessel List B'!EP91=2,2,IF('Vessel List B'!EP91=3,3,IF('Vessel List B'!EP91=4,4,IF('Vessel List B'!EP91=5,5,IF('Vessel List B'!EP91=6,6,IF('Vessel List B'!EP91=7,7,IF('Vessel List B'!EP91=8,8,IF('Vessel List B'!EP91=9,9,IF('Vessel List B'!EP91=10,10,IF('Vessel List B'!EP91=11,11,IF('Vessel List B'!EP91=12,12,IF('Vessel List B'!EP91=13,13,IF('Vessel List B'!EP91=14,14,IF('Vessel List B'!EP91=15,15,IF('Vessel List B'!EP91=16,16,0)))))))))))))))))=0," ",VALUE(IF('Vessel List B'!EP91=1,1,IF('Vessel List B'!EP91=2,2,IF('Vessel List B'!EP91=3,3,IF('Vessel List B'!EP91=4,4,IF('Vessel List B'!EP91=5,5,IF('Vessel List B'!EP91=6,6,IF('Vessel List B'!EP91=7,7,IF('Vessel List B'!EP91=8,8,IF('Vessel List B'!EP91=9,9,IF('Vessel List B'!EP91=10,10,IF('Vessel List B'!EP91=11,11,IF('Vessel List B'!EP91=12,12,IF('Vessel List B'!EP91=13,13,IF('Vessel List B'!EP91=14,14,IF('Vessel List B'!EP91=15,15,IF('Vessel List B'!EP91=16,16,0))))))))))))))))))</f>
        <v xml:space="preserve"> </v>
      </c>
      <c r="HM92" s="154"/>
      <c r="HN92" s="158"/>
      <c r="HO92" s="390" t="str">
        <f t="shared" si="145"/>
        <v/>
      </c>
      <c r="HP92" s="158"/>
      <c r="HQ92" s="137"/>
      <c r="HR92" s="388" t="str">
        <f t="shared" si="146"/>
        <v/>
      </c>
      <c r="HS92" s="157" t="str">
        <f>IF(VALUE(IF('Vessel List B'!FC91=1,1,IF('Vessel List B'!FC91=2,2,IF('Vessel List B'!FC91=3,3,IF('Vessel List B'!FC91=4,4,IF('Vessel List B'!FC91=5,5,IF('Vessel List B'!FC91=6,6,IF('Vessel List B'!FC91=7,7,IF('Vessel List B'!FC91=8,8,IF('Vessel List B'!FC91=9,9,IF('Vessel List B'!FC91=10,10,IF('Vessel List B'!FC91=11,11,IF('Vessel List B'!FC91=12,12,IF('Vessel List B'!FC91=13,13,IF('Vessel List B'!FC91=14,14,IF('Vessel List B'!FC91=15,15,IF('Vessel List B'!FC91=16,16,0)))))))))))))))))=0," ",VALUE(IF('Vessel List B'!FC91=1,1,IF('Vessel List B'!FC91=2,2,IF('Vessel List B'!FC91=3,3,IF('Vessel List B'!FC91=4,4,IF('Vessel List B'!FC91=5,5,IF('Vessel List B'!FC91=6,6,IF('Vessel List B'!FC91=7,7,IF('Vessel List B'!FC91=8,8,IF('Vessel List B'!FC91=9,9,IF('Vessel List B'!FC91=10,10,IF('Vessel List B'!FC91=11,11,IF('Vessel List B'!FC91=12,12,IF('Vessel List B'!FC91=13,13,IF('Vessel List B'!FC91=14,14,IF('Vessel List B'!FC91=15,15,IF('Vessel List B'!FC91=16,16,0))))))))))))))))))</f>
        <v xml:space="preserve"> </v>
      </c>
      <c r="HT92" s="154"/>
      <c r="HU92" s="158"/>
      <c r="HV92" s="390" t="str">
        <f t="shared" si="147"/>
        <v/>
      </c>
      <c r="HW92" s="158"/>
      <c r="HX92" s="137"/>
      <c r="HY92" s="388" t="str">
        <f t="shared" si="148"/>
        <v/>
      </c>
      <c r="HZ92" s="157" t="str">
        <f>IF(VALUE(IF('Vessel List B'!FP91=1,1,IF('Vessel List B'!FP91=2,2,IF('Vessel List B'!FP91=3,3,IF('Vessel List B'!FP91=4,4,IF('Vessel List B'!FP91=5,5,IF('Vessel List B'!FP91=6,6,IF('Vessel List B'!FP91=7,7,IF('Vessel List B'!FP91=8,8,IF('Vessel List B'!FP91=9,9,IF('Vessel List B'!FP91=10,10,IF('Vessel List B'!FP91=11,11,IF('Vessel List B'!FP91=12,12,IF('Vessel List B'!FP91=13,13,IF('Vessel List B'!FP91=14,14,IF('Vessel List B'!FP91=15,15,IF('Vessel List B'!FP91=16,16,0)))))))))))))))))=0," ",VALUE(IF('Vessel List B'!FP91=1,1,IF('Vessel List B'!FP91=2,2,IF('Vessel List B'!FP91=3,3,IF('Vessel List B'!FP91=4,4,IF('Vessel List B'!FP91=5,5,IF('Vessel List B'!FP91=6,6,IF('Vessel List B'!FP91=7,7,IF('Vessel List B'!FP91=8,8,IF('Vessel List B'!FP91=9,9,IF('Vessel List B'!FP91=10,10,IF('Vessel List B'!FP91=11,11,IF('Vessel List B'!FP91=12,12,IF('Vessel List B'!FP91=13,13,IF('Vessel List B'!FP91=14,14,IF('Vessel List B'!FP91=15,15,IF('Vessel List B'!FP91=16,16,0))))))))))))))))))</f>
        <v xml:space="preserve"> </v>
      </c>
      <c r="IA92" s="154"/>
      <c r="IB92" s="158"/>
      <c r="IC92" s="390" t="str">
        <f t="shared" si="149"/>
        <v/>
      </c>
      <c r="ID92" s="158"/>
      <c r="IE92" s="137"/>
      <c r="IF92" s="388" t="str">
        <f t="shared" si="150"/>
        <v/>
      </c>
      <c r="IG92" s="157" t="str">
        <f>IF(VALUE(IF('Vessel List B'!GC91=1,1,IF('Vessel List B'!GC91=2,2,IF('Vessel List B'!GC91=3,3,IF('Vessel List B'!GC91=4,4,IF('Vessel List B'!GC91=5,5,IF('Vessel List B'!GC91=6,6,IF('Vessel List B'!GC91=7,7,IF('Vessel List B'!GC91=8,8,IF('Vessel List B'!GC91=9,9,IF('Vessel List B'!GC91=10,10,IF('Vessel List B'!GC91=11,11,IF('Vessel List B'!GC91=12,12,IF('Vessel List B'!GC91=13,13,IF('Vessel List B'!GC91=14,14,IF('Vessel List B'!GC91=15,15,IF('Vessel List B'!GC91=16,16,0)))))))))))))))))=0," ",VALUE(IF('Vessel List B'!GC91=1,1,IF('Vessel List B'!GC91=2,2,IF('Vessel List B'!GC91=3,3,IF('Vessel List B'!GC91=4,4,IF('Vessel List B'!GC91=5,5,IF('Vessel List B'!GC91=6,6,IF('Vessel List B'!GC91=7,7,IF('Vessel List B'!GC91=8,8,IF('Vessel List B'!GC91=9,9,IF('Vessel List B'!GC91=10,10,IF('Vessel List B'!GC91=11,11,IF('Vessel List B'!GC91=12,12,IF('Vessel List B'!GC91=13,13,IF('Vessel List B'!GC91=14,14,IF('Vessel List B'!GC91=15,15,IF('Vessel List B'!GC91=16,16,0))))))))))))))))))</f>
        <v xml:space="preserve"> </v>
      </c>
      <c r="IH92" s="154"/>
      <c r="II92" s="158"/>
      <c r="IJ92" s="390" t="str">
        <f t="shared" si="151"/>
        <v/>
      </c>
      <c r="IK92" s="158"/>
      <c r="IL92" s="137"/>
      <c r="IM92" s="388" t="str">
        <f t="shared" si="152"/>
        <v/>
      </c>
      <c r="IN92" s="157" t="str">
        <f>IF(VALUE(IF('Vessel List B'!GP91=1,1,IF('Vessel List B'!GP91=2,2,IF('Vessel List B'!GP91=3,3,IF('Vessel List B'!GP91=4,4,IF('Vessel List B'!GP91=5,5,IF('Vessel List B'!GP91=6,6,IF('Vessel List B'!GP91=7,7,IF('Vessel List B'!GP91=8,8,IF('Vessel List B'!GP91=9,9,IF('Vessel List B'!GP91=10,10,IF('Vessel List B'!GP91=11,11,IF('Vessel List B'!GP91=12,12,IF('Vessel List B'!GP91=13,13,IF('Vessel List B'!GP91=14,14,IF('Vessel List B'!GP91=15,15,IF('Vessel List B'!GP91=16,16,0)))))))))))))))))=0," ",VALUE(IF('Vessel List B'!GP91=1,1,IF('Vessel List B'!GP91=2,2,IF('Vessel List B'!GP91=3,3,IF('Vessel List B'!GP91=4,4,IF('Vessel List B'!GP91=5,5,IF('Vessel List B'!GP91=6,6,IF('Vessel List B'!GP91=7,7,IF('Vessel List B'!GP91=8,8,IF('Vessel List B'!GP91=9,9,IF('Vessel List B'!GP91=10,10,IF('Vessel List B'!GP91=11,11,IF('Vessel List B'!GP91=12,12,IF('Vessel List B'!GP91=13,13,IF('Vessel List B'!GP91=14,14,IF('Vessel List B'!GP91=15,15,IF('Vessel List B'!GP91=16,16,0))))))))))))))))))</f>
        <v xml:space="preserve"> </v>
      </c>
      <c r="IO92" s="154"/>
      <c r="IP92" s="158"/>
      <c r="IQ92" s="390" t="str">
        <f t="shared" si="153"/>
        <v/>
      </c>
      <c r="IR92" s="158"/>
      <c r="IS92" s="137"/>
      <c r="IT92" s="388" t="str">
        <f t="shared" si="154"/>
        <v/>
      </c>
      <c r="IU92" s="157" t="str">
        <f>IF(VALUE(IF('Vessel List B'!HC91=1,1,IF('Vessel List B'!HC91=2,2,IF('Vessel List B'!HC91=3,3,IF('Vessel List B'!HC91=4,4,IF('Vessel List B'!HC91=5,5,IF('Vessel List B'!HC91=6,6,IF('Vessel List B'!HC91=7,7,IF('Vessel List B'!HC91=8,8,IF('Vessel List B'!HC91=9,9,IF('Vessel List B'!HC91=10,10,IF('Vessel List B'!HC91=11,11,IF('Vessel List B'!HC91=12,12,IF('Vessel List B'!HC91=13,13,IF('Vessel List B'!HC91=14,14,IF('Vessel List B'!HC91=15,15,IF('Vessel List B'!HC91=16,16,0)))))))))))))))))=0," ",VALUE(IF('Vessel List B'!HC91=1,1,IF('Vessel List B'!HC91=2,2,IF('Vessel List B'!HC91=3,3,IF('Vessel List B'!HC91=4,4,IF('Vessel List B'!HC91=5,5,IF('Vessel List B'!HC91=6,6,IF('Vessel List B'!HC91=7,7,IF('Vessel List B'!HC91=8,8,IF('Vessel List B'!HC91=9,9,IF('Vessel List B'!HC91=10,10,IF('Vessel List B'!HC91=11,11,IF('Vessel List B'!HC91=12,12,IF('Vessel List B'!HC91=13,13,IF('Vessel List B'!HC91=14,14,IF('Vessel List B'!HC91=15,15,IF('Vessel List B'!HC91=16,16,0))))))))))))))))))</f>
        <v xml:space="preserve"> </v>
      </c>
      <c r="IV92" s="154"/>
      <c r="IW92" s="158"/>
      <c r="IX92" s="390" t="str">
        <f t="shared" si="155"/>
        <v/>
      </c>
      <c r="IY92" s="158"/>
      <c r="IZ92" s="137"/>
      <c r="JA92" s="388" t="str">
        <f t="shared" si="156"/>
        <v/>
      </c>
      <c r="JB92" s="157" t="str">
        <f>IF(VALUE(IF('Vessel List B'!HP91=1,1,IF('Vessel List B'!HP91=2,2,IF('Vessel List B'!HP91=3,3,IF('Vessel List B'!HP91=4,4,IF('Vessel List B'!HP91=5,5,IF('Vessel List B'!HP91=6,6,IF('Vessel List B'!HP91=7,7,IF('Vessel List B'!HP91=8,8,IF('Vessel List B'!HP91=9,9,IF('Vessel List B'!HP91=10,10,IF('Vessel List B'!HP91=11,11,IF('Vessel List B'!HP91=12,12,IF('Vessel List B'!HP91=13,13,IF('Vessel List B'!HP91=14,14,IF('Vessel List B'!HP91=15,15,IF('Vessel List B'!HP91=16,16,0)))))))))))))))))=0," ",VALUE(IF('Vessel List B'!HP91=1,1,IF('Vessel List B'!HP91=2,2,IF('Vessel List B'!HP91=3,3,IF('Vessel List B'!HP91=4,4,IF('Vessel List B'!HP91=5,5,IF('Vessel List B'!HP91=6,6,IF('Vessel List B'!HP91=7,7,IF('Vessel List B'!HP91=8,8,IF('Vessel List B'!HP91=9,9,IF('Vessel List B'!HP91=10,10,IF('Vessel List B'!HP91=11,11,IF('Vessel List B'!HP91=12,12,IF('Vessel List B'!HP91=13,13,IF('Vessel List B'!HP91=14,14,IF('Vessel List B'!HP91=15,15,IF('Vessel List B'!HP91=16,16,0))))))))))))))))))</f>
        <v xml:space="preserve"> </v>
      </c>
      <c r="JC92" s="154"/>
      <c r="JD92" s="158"/>
      <c r="JE92" s="390" t="str">
        <f t="shared" si="157"/>
        <v/>
      </c>
      <c r="JF92" s="158"/>
      <c r="JG92" s="137"/>
      <c r="JH92" s="388" t="str">
        <f t="shared" si="158"/>
        <v/>
      </c>
      <c r="JI92" s="157" t="str">
        <f>IF(VALUE(IF('Vessel List B'!IC91=1,1,IF('Vessel List B'!IC91=2,2,IF('Vessel List B'!IC91=3,3,IF('Vessel List B'!IC91=4,4,IF('Vessel List B'!IC91=5,5,IF('Vessel List B'!IC91=6,6,IF('Vessel List B'!IC91=7,7,IF('Vessel List B'!IC91=8,8,IF('Vessel List B'!IC91=9,9,IF('Vessel List B'!IC91=10,10,IF('Vessel List B'!IC91=11,11,IF('Vessel List B'!IC91=12,12,IF('Vessel List B'!IC91=13,13,IF('Vessel List B'!IC91=14,14,IF('Vessel List B'!IC91=15,15,IF('Vessel List B'!IC91=16,16,0)))))))))))))))))=0," ",VALUE(IF('Vessel List B'!IC91=1,1,IF('Vessel List B'!IC91=2,2,IF('Vessel List B'!IC91=3,3,IF('Vessel List B'!IC91=4,4,IF('Vessel List B'!IC91=5,5,IF('Vessel List B'!IC91=6,6,IF('Vessel List B'!IC91=7,7,IF('Vessel List B'!IC91=8,8,IF('Vessel List B'!IC91=9,9,IF('Vessel List B'!IC91=10,10,IF('Vessel List B'!IC91=11,11,IF('Vessel List B'!IC91=12,12,IF('Vessel List B'!IC91=13,13,IF('Vessel List B'!IC91=14,14,IF('Vessel List B'!IC91=15,15,IF('Vessel List B'!IC91=16,16,0))))))))))))))))))</f>
        <v xml:space="preserve"> </v>
      </c>
      <c r="JJ92" s="154"/>
      <c r="JK92" s="158"/>
      <c r="JL92" s="390" t="str">
        <f t="shared" si="159"/>
        <v/>
      </c>
      <c r="JM92" s="158"/>
      <c r="JN92" s="137"/>
      <c r="JO92" s="388" t="str">
        <f t="shared" si="160"/>
        <v/>
      </c>
      <c r="JP92" s="157" t="str">
        <f>IF(VALUE(IF('Vessel List B'!IP91=1,1,IF('Vessel List B'!IP91=2,2,IF('Vessel List B'!IP91=3,3,IF('Vessel List B'!IP91=4,4,IF('Vessel List B'!IP91=5,5,IF('Vessel List B'!IP91=6,6,IF('Vessel List B'!IP91=7,7,IF('Vessel List B'!IP91=8,8,IF('Vessel List B'!IP91=9,9,IF('Vessel List B'!IP91=10,10,IF('Vessel List B'!IP91=11,11,IF('Vessel List B'!IP91=12,12,IF('Vessel List B'!IP91=13,13,IF('Vessel List B'!IP91=14,14,IF('Vessel List B'!IP91=15,15,IF('Vessel List B'!IP91=16,16,0)))))))))))))))))=0," ",VALUE(IF('Vessel List B'!IP91=1,1,IF('Vessel List B'!IP91=2,2,IF('Vessel List B'!IP91=3,3,IF('Vessel List B'!IP91=4,4,IF('Vessel List B'!IP91=5,5,IF('Vessel List B'!IP91=6,6,IF('Vessel List B'!IP91=7,7,IF('Vessel List B'!IP91=8,8,IF('Vessel List B'!IP91=9,9,IF('Vessel List B'!IP91=10,10,IF('Vessel List B'!IP91=11,11,IF('Vessel List B'!IP91=12,12,IF('Vessel List B'!IP91=13,13,IF('Vessel List B'!IP91=14,14,IF('Vessel List B'!IP91=15,15,IF('Vessel List B'!IP91=16,16,0))))))))))))))))))</f>
        <v xml:space="preserve"> </v>
      </c>
      <c r="JQ92" s="154"/>
      <c r="JR92" s="158"/>
      <c r="JS92" s="390" t="str">
        <f t="shared" si="161"/>
        <v/>
      </c>
      <c r="JT92" s="158"/>
      <c r="JU92" s="137"/>
      <c r="JV92" s="397" t="str">
        <f t="shared" si="162"/>
        <v/>
      </c>
      <c r="JW92" s="403"/>
    </row>
    <row r="93" spans="1:283" ht="15" x14ac:dyDescent="0.25">
      <c r="A93" s="132">
        <f>'Vessel List A'!B92</f>
        <v>41667</v>
      </c>
      <c r="B93" s="157" t="str">
        <f>IF(VALUE(IF('Vessel List A'!C92=1,1,IF('Vessel List A'!C92=2,2,IF('Vessel List A'!C92=3,3,IF('Vessel List A'!C92=4,4,IF('Vessel List A'!C92=5,5,IF('Vessel List A'!C92=6,6,IF('Vessel List A'!C92=7,7,IF('Vessel List A'!C92=8,8,IF('Vessel List A'!C92=9,9,IF('Vessel List A'!C92=10,10,IF('Vessel List A'!C92=11,11,IF('Vessel List A'!C92=12,12,IF('Vessel List A'!C92=13,13,IF('Vessel List A'!C92=14,14,IF('Vessel List A'!C92=15,15,IF('Vessel List A'!C92=16,16,0)))))))))))))))))=0," ",VALUE(IF('Vessel List A'!C92=1,1,IF('Vessel List A'!C92=2,2,IF('Vessel List A'!C92=3,3,IF('Vessel List A'!C92=4,4,IF('Vessel List A'!C92=5,5,IF('Vessel List A'!C92=6,6,IF('Vessel List A'!C92=7,7,IF('Vessel List A'!C92=8,8,IF('Vessel List A'!C92=9,9,IF('Vessel List A'!C92=10,10,IF('Vessel List A'!C92=11,11,IF('Vessel List A'!C92=12,12,IF('Vessel List A'!C92=13,13,IF('Vessel List A'!C92=14,14,IF('Vessel List A'!C92=15,15,IF('Vessel List A'!C92=16,16,0))))))))))))))))))</f>
        <v xml:space="preserve"> </v>
      </c>
      <c r="C93" s="154"/>
      <c r="D93" s="158"/>
      <c r="E93" s="390" t="str">
        <f t="shared" si="83"/>
        <v/>
      </c>
      <c r="F93" s="158"/>
      <c r="G93" s="137"/>
      <c r="H93" s="388" t="str">
        <f t="shared" si="84"/>
        <v/>
      </c>
      <c r="I93" s="157" t="str">
        <f>IF(VALUE(IF('Vessel List A'!P92=1,1,IF('Vessel List A'!P92=2,2,IF('Vessel List A'!P92=3,3,IF('Vessel List A'!P92=4,4,IF('Vessel List A'!P92=5,5,IF('Vessel List A'!P92=6,6,IF('Vessel List A'!P92=7,7,IF('Vessel List A'!P92=8,8,IF('Vessel List A'!P92=9,9,IF('Vessel List A'!P92=10,10,IF('Vessel List A'!P92=11,11,IF('Vessel List A'!P92=12,12,IF('Vessel List A'!P92=13,13,IF('Vessel List A'!P92=14,14,IF('Vessel List A'!P92=15,15,IF('Vessel List A'!P92=16,16,0)))))))))))))))))=0," ",VALUE(IF('Vessel List A'!P92=1,1,IF('Vessel List A'!P92=2,2,IF('Vessel List A'!P92=3,3,IF('Vessel List A'!P92=4,4,IF('Vessel List A'!P92=5,5,IF('Vessel List A'!P92=6,6,IF('Vessel List A'!P92=7,7,IF('Vessel List A'!P92=8,8,IF('Vessel List A'!P92=9,9,IF('Vessel List A'!P92=10,10,IF('Vessel List A'!P92=11,11,IF('Vessel List A'!P92=12,12,IF('Vessel List A'!P92=13,13,IF('Vessel List A'!P92=14,14,IF('Vessel List A'!P92=15,15,IF('Vessel List A'!P92=16,16,0))))))))))))))))))</f>
        <v xml:space="preserve"> </v>
      </c>
      <c r="J93" s="154"/>
      <c r="K93" s="158"/>
      <c r="L93" s="390" t="str">
        <f t="shared" si="85"/>
        <v/>
      </c>
      <c r="M93" s="158"/>
      <c r="N93" s="137"/>
      <c r="O93" s="388" t="str">
        <f t="shared" si="86"/>
        <v/>
      </c>
      <c r="P93" s="157" t="str">
        <f>IF(VALUE(IF('Vessel List A'!AC92=1,1,IF('Vessel List A'!AC92=2,2,IF('Vessel List A'!AC92=3,3,IF('Vessel List A'!AC92=4,4,IF('Vessel List A'!AC92=5,5,IF('Vessel List A'!AC92=6,6,IF('Vessel List A'!AC92=7,7,IF('Vessel List A'!AC92=8,8,IF('Vessel List A'!AC92=9,9,IF('Vessel List A'!AC92=10,10,IF('Vessel List A'!AC92=11,11,IF('Vessel List A'!AC92=12,12,IF('Vessel List A'!AC92=13,13,IF('Vessel List A'!AC92=14,14,IF('Vessel List A'!AC92=15,15,IF('Vessel List A'!AC92=16,16,0)))))))))))))))))=0," ",VALUE(IF('Vessel List A'!AC92=1,1,IF('Vessel List A'!AC92=2,2,IF('Vessel List A'!AC92=3,3,IF('Vessel List A'!AC92=4,4,IF('Vessel List A'!AC92=5,5,IF('Vessel List A'!AC92=6,6,IF('Vessel List A'!AC92=7,7,IF('Vessel List A'!AC92=8,8,IF('Vessel List A'!AC92=9,9,IF('Vessel List A'!AC92=10,10,IF('Vessel List A'!AC92=11,11,IF('Vessel List A'!AC92=12,12,IF('Vessel List A'!AC92=13,13,IF('Vessel List A'!AC92=14,14,IF('Vessel List A'!AC92=15,15,IF('Vessel List A'!AC92=16,16,0))))))))))))))))))</f>
        <v xml:space="preserve"> </v>
      </c>
      <c r="Q93" s="154"/>
      <c r="R93" s="158"/>
      <c r="S93" s="390" t="str">
        <f t="shared" si="87"/>
        <v/>
      </c>
      <c r="T93" s="158"/>
      <c r="U93" s="137"/>
      <c r="V93" s="388" t="str">
        <f t="shared" si="88"/>
        <v/>
      </c>
      <c r="W93" s="157" t="str">
        <f>IF(VALUE(IF('Vessel List A'!AP92=1,1,IF('Vessel List A'!AP92=2,2,IF('Vessel List A'!AP92=3,3,IF('Vessel List A'!AP92=4,4,IF('Vessel List A'!AP92=5,5,IF('Vessel List A'!AP92=6,6,IF('Vessel List A'!AP92=7,7,IF('Vessel List A'!AP92=8,8,IF('Vessel List A'!AP92=9,9,IF('Vessel List A'!AP92=10,10,IF('Vessel List A'!AP92=11,11,IF('Vessel List A'!AP92=12,12,IF('Vessel List A'!AP92=13,13,IF('Vessel List A'!AP92=14,14,IF('Vessel List A'!AP92=15,15,IF('Vessel List A'!AP92=16,16,0)))))))))))))))))=0," ",VALUE(IF('Vessel List A'!AP92=1,1,IF('Vessel List A'!AP92=2,2,IF('Vessel List A'!AP92=3,3,IF('Vessel List A'!AP92=4,4,IF('Vessel List A'!AP92=5,5,IF('Vessel List A'!AP92=6,6,IF('Vessel List A'!AP92=7,7,IF('Vessel List A'!AP92=8,8,IF('Vessel List A'!AP92=9,9,IF('Vessel List A'!AP92=10,10,IF('Vessel List A'!AP92=11,11,IF('Vessel List A'!AP92=12,12,IF('Vessel List A'!AP92=13,13,IF('Vessel List A'!AP92=14,14,IF('Vessel List A'!AP92=15,15,IF('Vessel List A'!AP92=16,16,0))))))))))))))))))</f>
        <v xml:space="preserve"> </v>
      </c>
      <c r="X93" s="154"/>
      <c r="Y93" s="158"/>
      <c r="Z93" s="390" t="str">
        <f t="shared" si="89"/>
        <v/>
      </c>
      <c r="AA93" s="158"/>
      <c r="AB93" s="137"/>
      <c r="AC93" s="388" t="str">
        <f t="shared" si="90"/>
        <v/>
      </c>
      <c r="AD93" s="157" t="str">
        <f>IF(VALUE(IF('Vessel List A'!BC92=1,1,IF('Vessel List A'!BC92=2,2,IF('Vessel List A'!BC92=3,3,IF('Vessel List A'!BC92=4,4,IF('Vessel List A'!BC92=5,5,IF('Vessel List A'!BC92=6,6,IF('Vessel List A'!BC92=7,7,IF('Vessel List A'!BC92=8,8,IF('Vessel List A'!BC92=9,9,IF('Vessel List A'!BC92=10,10,IF('Vessel List A'!BC92=11,11,IF('Vessel List A'!BC92=12,12,IF('Vessel List A'!BC92=13,13,IF('Vessel List A'!BC92=14,14,IF('Vessel List A'!BC92=15,15,IF('Vessel List A'!BC92=16,16,0)))))))))))))))))=0," ",VALUE(IF('Vessel List A'!BC92=1,1,IF('Vessel List A'!BC92=2,2,IF('Vessel List A'!BC92=3,3,IF('Vessel List A'!BC92=4,4,IF('Vessel List A'!BC92=5,5,IF('Vessel List A'!BC92=6,6,IF('Vessel List A'!BC92=7,7,IF('Vessel List A'!BC92=8,8,IF('Vessel List A'!BC92=9,9,IF('Vessel List A'!BC92=10,10,IF('Vessel List A'!BC92=11,11,IF('Vessel List A'!BC92=12,12,IF('Vessel List A'!BC92=13,13,IF('Vessel List A'!BC92=14,14,IF('Vessel List A'!BC92=15,15,IF('Vessel List A'!BC92=16,16,0))))))))))))))))))</f>
        <v xml:space="preserve"> </v>
      </c>
      <c r="AE93" s="154"/>
      <c r="AF93" s="158"/>
      <c r="AG93" s="390" t="str">
        <f t="shared" si="91"/>
        <v/>
      </c>
      <c r="AH93" s="158"/>
      <c r="AI93" s="137"/>
      <c r="AJ93" s="388" t="str">
        <f t="shared" si="92"/>
        <v/>
      </c>
      <c r="AK93" s="157" t="str">
        <f>IF(VALUE(IF('Vessel List A'!BP92=1,1,IF('Vessel List A'!BP92=2,2,IF('Vessel List A'!BP92=3,3,IF('Vessel List A'!BP92=4,4,IF('Vessel List A'!BP92=5,5,IF('Vessel List A'!BP92=6,6,IF('Vessel List A'!BP92=7,7,IF('Vessel List A'!BP92=8,8,IF('Vessel List A'!BP92=9,9,IF('Vessel List A'!BP92=10,10,IF('Vessel List A'!BP92=11,11,IF('Vessel List A'!BP92=12,12,IF('Vessel List A'!BP92=13,13,IF('Vessel List A'!BP92=14,14,IF('Vessel List A'!BP92=15,15,IF('Vessel List A'!BP92=16,16,0)))))))))))))))))=0," ",VALUE(IF('Vessel List A'!BP92=1,1,IF('Vessel List A'!BP92=2,2,IF('Vessel List A'!BP92=3,3,IF('Vessel List A'!BP92=4,4,IF('Vessel List A'!BP92=5,5,IF('Vessel List A'!BP92=6,6,IF('Vessel List A'!BP92=7,7,IF('Vessel List A'!BP92=8,8,IF('Vessel List A'!BP92=9,9,IF('Vessel List A'!BP92=10,10,IF('Vessel List A'!BP92=11,11,IF('Vessel List A'!BP92=12,12,IF('Vessel List A'!BP92=13,13,IF('Vessel List A'!BP92=14,14,IF('Vessel List A'!BP92=15,15,IF('Vessel List A'!BP92=16,16,0))))))))))))))))))</f>
        <v xml:space="preserve"> </v>
      </c>
      <c r="AL93" s="154"/>
      <c r="AM93" s="158"/>
      <c r="AN93" s="390" t="str">
        <f t="shared" si="93"/>
        <v/>
      </c>
      <c r="AO93" s="158"/>
      <c r="AP93" s="137"/>
      <c r="AQ93" s="388" t="str">
        <f t="shared" si="94"/>
        <v/>
      </c>
      <c r="AR93" s="157" t="str">
        <f>IF(VALUE(IF('Vessel List A'!CC92=1,1,IF('Vessel List A'!CC92=2,2,IF('Vessel List A'!CC92=3,3,IF('Vessel List A'!CC92=4,4,IF('Vessel List A'!CC92=5,5,IF('Vessel List A'!CC92=6,6,IF('Vessel List A'!CC92=7,7,IF('Vessel List A'!CC92=8,8,IF('Vessel List A'!CC92=9,9,IF('Vessel List A'!CC92=10,10,IF('Vessel List A'!CC92=11,11,IF('Vessel List A'!CC92=12,12,IF('Vessel List A'!CC92=13,13,IF('Vessel List A'!CC92=14,14,IF('Vessel List A'!CC92=15,15,IF('Vessel List A'!CC92=16,16,0)))))))))))))))))=0," ",VALUE(IF('Vessel List A'!CC92=1,1,IF('Vessel List A'!CC92=2,2,IF('Vessel List A'!CC92=3,3,IF('Vessel List A'!CC92=4,4,IF('Vessel List A'!CC92=5,5,IF('Vessel List A'!CC92=6,6,IF('Vessel List A'!CC92=7,7,IF('Vessel List A'!CC92=8,8,IF('Vessel List A'!CC92=9,9,IF('Vessel List A'!CC92=10,10,IF('Vessel List A'!CC92=11,11,IF('Vessel List A'!CC92=12,12,IF('Vessel List A'!CC92=13,13,IF('Vessel List A'!CC92=14,14,IF('Vessel List A'!CC92=15,15,IF('Vessel List A'!CC92=16,16,0))))))))))))))))))</f>
        <v xml:space="preserve"> </v>
      </c>
      <c r="AS93" s="154"/>
      <c r="AT93" s="158"/>
      <c r="AU93" s="390" t="str">
        <f t="shared" si="95"/>
        <v/>
      </c>
      <c r="AV93" s="158"/>
      <c r="AW93" s="137"/>
      <c r="AX93" s="388" t="str">
        <f t="shared" si="96"/>
        <v/>
      </c>
      <c r="AY93" s="157" t="str">
        <f>IF(VALUE(IF('Vessel List A'!CP92=1,1,IF('Vessel List A'!CP92=2,2,IF('Vessel List A'!CP92=3,3,IF('Vessel List A'!CP92=4,4,IF('Vessel List A'!CP92=5,5,IF('Vessel List A'!CP92=6,6,IF('Vessel List A'!CP92=7,7,IF('Vessel List A'!CP92=8,8,IF('Vessel List A'!CP92=9,9,IF('Vessel List A'!CP92=10,10,IF('Vessel List A'!CP92=11,11,IF('Vessel List A'!CP92=12,12,IF('Vessel List A'!CP92=13,13,IF('Vessel List A'!CP92=14,14,IF('Vessel List A'!CP92=15,15,IF('Vessel List A'!CP92=16,16,0)))))))))))))))))=0," ",VALUE(IF('Vessel List A'!CP92=1,1,IF('Vessel List A'!CP92=2,2,IF('Vessel List A'!CP92=3,3,IF('Vessel List A'!CP92=4,4,IF('Vessel List A'!CP92=5,5,IF('Vessel List A'!CP92=6,6,IF('Vessel List A'!CP92=7,7,IF('Vessel List A'!CP92=8,8,IF('Vessel List A'!CP92=9,9,IF('Vessel List A'!CP92=10,10,IF('Vessel List A'!CP92=11,11,IF('Vessel List A'!CP92=12,12,IF('Vessel List A'!CP92=13,13,IF('Vessel List A'!CP92=14,14,IF('Vessel List A'!CP92=15,15,IF('Vessel List A'!CP92=16,16,0))))))))))))))))))</f>
        <v xml:space="preserve"> </v>
      </c>
      <c r="AZ93" s="154"/>
      <c r="BA93" s="158"/>
      <c r="BB93" s="390" t="str">
        <f t="shared" si="97"/>
        <v/>
      </c>
      <c r="BC93" s="158"/>
      <c r="BD93" s="137"/>
      <c r="BE93" s="388" t="str">
        <f t="shared" si="98"/>
        <v/>
      </c>
      <c r="BF93" s="157" t="str">
        <f>IF(VALUE(IF('Vessel List A'!DC92=1,1,IF('Vessel List A'!DC92=2,2,IF('Vessel List A'!DC92=3,3,IF('Vessel List A'!DC92=4,4,IF('Vessel List A'!DC92=5,5,IF('Vessel List A'!DC92=6,6,IF('Vessel List A'!DC92=7,7,IF('Vessel List A'!DC92=8,8,IF('Vessel List A'!DC92=9,9,IF('Vessel List A'!DC92=10,10,IF('Vessel List A'!DC92=11,11,IF('Vessel List A'!DC92=12,12,IF('Vessel List A'!DC92=13,13,IF('Vessel List A'!DC92=14,14,IF('Vessel List A'!DC92=15,15,IF('Vessel List A'!DC92=16,16,0)))))))))))))))))=0," ",VALUE(IF('Vessel List A'!DC92=1,1,IF('Vessel List A'!DC92=2,2,IF('Vessel List A'!DC92=3,3,IF('Vessel List A'!DC92=4,4,IF('Vessel List A'!DC92=5,5,IF('Vessel List A'!DC92=6,6,IF('Vessel List A'!DC92=7,7,IF('Vessel List A'!DC92=8,8,IF('Vessel List A'!DC92=9,9,IF('Vessel List A'!DC92=10,10,IF('Vessel List A'!DC92=11,11,IF('Vessel List A'!DC92=12,12,IF('Vessel List A'!DC92=13,13,IF('Vessel List A'!DC92=14,14,IF('Vessel List A'!DC92=15,15,IF('Vessel List A'!DC92=16,16,0))))))))))))))))))</f>
        <v xml:space="preserve"> </v>
      </c>
      <c r="BG93" s="154"/>
      <c r="BH93" s="158"/>
      <c r="BI93" s="390" t="str">
        <f t="shared" si="99"/>
        <v/>
      </c>
      <c r="BJ93" s="158"/>
      <c r="BK93" s="137"/>
      <c r="BL93" s="388" t="str">
        <f t="shared" si="100"/>
        <v/>
      </c>
      <c r="BM93" s="157" t="str">
        <f>IF(VALUE(IF('Vessel List A'!DP92=1,1,IF('Vessel List A'!DP92=2,2,IF('Vessel List A'!DP92=3,3,IF('Vessel List A'!DP92=4,4,IF('Vessel List A'!DP92=5,5,IF('Vessel List A'!DP92=6,6,IF('Vessel List A'!DP92=7,7,IF('Vessel List A'!DP92=8,8,IF('Vessel List A'!DP92=9,9,IF('Vessel List A'!DP92=10,10,IF('Vessel List A'!DP92=11,11,IF('Vessel List A'!DP92=12,12,IF('Vessel List A'!DP92=13,13,IF('Vessel List A'!DP92=14,14,IF('Vessel List A'!DP92=15,15,IF('Vessel List A'!DP92=16,16,0)))))))))))))))))=0," ",VALUE(IF('Vessel List A'!DP92=1,1,IF('Vessel List A'!DP92=2,2,IF('Vessel List A'!DP92=3,3,IF('Vessel List A'!DP92=4,4,IF('Vessel List A'!DP92=5,5,IF('Vessel List A'!DP92=6,6,IF('Vessel List A'!DP92=7,7,IF('Vessel List A'!DP92=8,8,IF('Vessel List A'!DP92=9,9,IF('Vessel List A'!DP92=10,10,IF('Vessel List A'!DP92=11,11,IF('Vessel List A'!DP92=12,12,IF('Vessel List A'!DP92=13,13,IF('Vessel List A'!DP92=14,14,IF('Vessel List A'!DP92=15,15,IF('Vessel List A'!DP92=16,16,0))))))))))))))))))</f>
        <v xml:space="preserve"> </v>
      </c>
      <c r="BN93" s="154"/>
      <c r="BO93" s="158"/>
      <c r="BP93" s="390" t="str">
        <f t="shared" si="101"/>
        <v/>
      </c>
      <c r="BQ93" s="158"/>
      <c r="BR93" s="137"/>
      <c r="BS93" s="388" t="str">
        <f t="shared" si="102"/>
        <v/>
      </c>
      <c r="BT93" s="157" t="str">
        <f>IF(VALUE(IF('Vessel List A'!EC92=1,1,IF('Vessel List A'!EC92=2,2,IF('Vessel List A'!EC92=3,3,IF('Vessel List A'!EC92=4,4,IF('Vessel List A'!EC92=5,5,IF('Vessel List A'!EC92=6,6,IF('Vessel List A'!EC92=7,7,IF('Vessel List A'!EC92=8,8,IF('Vessel List A'!EC92=9,9,IF('Vessel List A'!EC92=10,10,IF('Vessel List A'!EC92=11,11,IF('Vessel List A'!EC92=12,12,IF('Vessel List A'!EC92=13,13,IF('Vessel List A'!EC92=14,14,IF('Vessel List A'!EC92=15,15,IF('Vessel List A'!EC92=16,16,0)))))))))))))))))=0," ",VALUE(IF('Vessel List A'!EC92=1,1,IF('Vessel List A'!EC92=2,2,IF('Vessel List A'!EC92=3,3,IF('Vessel List A'!EC92=4,4,IF('Vessel List A'!EC92=5,5,IF('Vessel List A'!EC92=6,6,IF('Vessel List A'!EC92=7,7,IF('Vessel List A'!EC92=8,8,IF('Vessel List A'!EC92=9,9,IF('Vessel List A'!EC92=10,10,IF('Vessel List A'!EC92=11,11,IF('Vessel List A'!EC92=12,12,IF('Vessel List A'!EC92=13,13,IF('Vessel List A'!EC92=14,14,IF('Vessel List A'!EC92=15,15,IF('Vessel List A'!EC92=16,16,0))))))))))))))))))</f>
        <v xml:space="preserve"> </v>
      </c>
      <c r="BU93" s="154"/>
      <c r="BV93" s="158"/>
      <c r="BW93" s="390" t="str">
        <f t="shared" si="103"/>
        <v/>
      </c>
      <c r="BX93" s="158"/>
      <c r="BY93" s="137"/>
      <c r="BZ93" s="388" t="str">
        <f t="shared" si="104"/>
        <v/>
      </c>
      <c r="CA93" s="157" t="str">
        <f>IF(VALUE(IF('Vessel List A'!EP92=1,1,IF('Vessel List A'!EP92=2,2,IF('Vessel List A'!EP92=3,3,IF('Vessel List A'!EP92=4,4,IF('Vessel List A'!EP92=5,5,IF('Vessel List A'!EP92=6,6,IF('Vessel List A'!EP92=7,7,IF('Vessel List A'!EP92=8,8,IF('Vessel List A'!EP92=9,9,IF('Vessel List A'!EP92=10,10,IF('Vessel List A'!EP92=11,11,IF('Vessel List A'!EP92=12,12,IF('Vessel List A'!EP92=13,13,IF('Vessel List A'!EP92=14,14,IF('Vessel List A'!EP92=15,15,IF('Vessel List A'!EP92=16,16,0)))))))))))))))))=0," ",VALUE(IF('Vessel List A'!EP92=1,1,IF('Vessel List A'!EP92=2,2,IF('Vessel List A'!EP92=3,3,IF('Vessel List A'!EP92=4,4,IF('Vessel List A'!EP92=5,5,IF('Vessel List A'!EP92=6,6,IF('Vessel List A'!EP92=7,7,IF('Vessel List A'!EP92=8,8,IF('Vessel List A'!EP92=9,9,IF('Vessel List A'!EP92=10,10,IF('Vessel List A'!EP92=11,11,IF('Vessel List A'!EP92=12,12,IF('Vessel List A'!EP92=13,13,IF('Vessel List A'!EP92=14,14,IF('Vessel List A'!EP92=15,15,IF('Vessel List A'!EP92=16,16,0))))))))))))))))))</f>
        <v xml:space="preserve"> </v>
      </c>
      <c r="CB93" s="154"/>
      <c r="CC93" s="158"/>
      <c r="CD93" s="390" t="str">
        <f t="shared" si="105"/>
        <v/>
      </c>
      <c r="CE93" s="158"/>
      <c r="CF93" s="137"/>
      <c r="CG93" s="388" t="str">
        <f t="shared" si="106"/>
        <v/>
      </c>
      <c r="CH93" s="157" t="str">
        <f>IF(VALUE(IF('Vessel List A'!FC92=1,1,IF('Vessel List A'!FC92=2,2,IF('Vessel List A'!FC92=3,3,IF('Vessel List A'!FC92=4,4,IF('Vessel List A'!FC92=5,5,IF('Vessel List A'!FC92=6,6,IF('Vessel List A'!FC92=7,7,IF('Vessel List A'!FC92=8,8,IF('Vessel List A'!FC92=9,9,IF('Vessel List A'!FC92=10,10,IF('Vessel List A'!FC92=11,11,IF('Vessel List A'!FC92=12,12,IF('Vessel List A'!FC92=13,13,IF('Vessel List A'!FC92=14,14,IF('Vessel List A'!FC92=15,15,IF('Vessel List A'!FC92=16,16,0)))))))))))))))))=0," ",VALUE(IF('Vessel List A'!FC92=1,1,IF('Vessel List A'!FC92=2,2,IF('Vessel List A'!FC92=3,3,IF('Vessel List A'!FC92=4,4,IF('Vessel List A'!FC92=5,5,IF('Vessel List A'!FC92=6,6,IF('Vessel List A'!FC92=7,7,IF('Vessel List A'!FC92=8,8,IF('Vessel List A'!FC92=9,9,IF('Vessel List A'!FC92=10,10,IF('Vessel List A'!FC92=11,11,IF('Vessel List A'!FC92=12,12,IF('Vessel List A'!FC92=13,13,IF('Vessel List A'!FC92=14,14,IF('Vessel List A'!FC92=15,15,IF('Vessel List A'!FC92=16,16,0))))))))))))))))))</f>
        <v xml:space="preserve"> </v>
      </c>
      <c r="CI93" s="154"/>
      <c r="CJ93" s="158"/>
      <c r="CK93" s="390" t="str">
        <f t="shared" si="107"/>
        <v/>
      </c>
      <c r="CL93" s="158"/>
      <c r="CM93" s="137"/>
      <c r="CN93" s="388" t="str">
        <f t="shared" si="108"/>
        <v/>
      </c>
      <c r="CO93" s="157" t="str">
        <f>IF(VALUE(IF('Vessel List A'!FP92=1,1,IF('Vessel List A'!FP92=2,2,IF('Vessel List A'!FP92=3,3,IF('Vessel List A'!FP92=4,4,IF('Vessel List A'!FP92=5,5,IF('Vessel List A'!FP92=6,6,IF('Vessel List A'!FP92=7,7,IF('Vessel List A'!FP92=8,8,IF('Vessel List A'!FP92=9,9,IF('Vessel List A'!FP92=10,10,IF('Vessel List A'!FP92=11,11,IF('Vessel List A'!FP92=12,12,IF('Vessel List A'!FP92=13,13,IF('Vessel List A'!FP92=14,14,IF('Vessel List A'!FP92=15,15,IF('Vessel List A'!FP92=16,16,0)))))))))))))))))=0," ",VALUE(IF('Vessel List A'!FP92=1,1,IF('Vessel List A'!FP92=2,2,IF('Vessel List A'!FP92=3,3,IF('Vessel List A'!FP92=4,4,IF('Vessel List A'!FP92=5,5,IF('Vessel List A'!FP92=6,6,IF('Vessel List A'!FP92=7,7,IF('Vessel List A'!FP92=8,8,IF('Vessel List A'!FP92=9,9,IF('Vessel List A'!FP92=10,10,IF('Vessel List A'!FP92=11,11,IF('Vessel List A'!FP92=12,12,IF('Vessel List A'!FP92=13,13,IF('Vessel List A'!FP92=14,14,IF('Vessel List A'!FP92=15,15,IF('Vessel List A'!FP92=16,16,0))))))))))))))))))</f>
        <v xml:space="preserve"> </v>
      </c>
      <c r="CP93" s="154"/>
      <c r="CQ93" s="158"/>
      <c r="CR93" s="390" t="str">
        <f t="shared" si="109"/>
        <v/>
      </c>
      <c r="CS93" s="158"/>
      <c r="CT93" s="137"/>
      <c r="CU93" s="388" t="str">
        <f t="shared" si="110"/>
        <v/>
      </c>
      <c r="CV93" s="157" t="str">
        <f>IF(VALUE(IF('Vessel List A'!GC92=1,1,IF('Vessel List A'!GC92=2,2,IF('Vessel List A'!GC92=3,3,IF('Vessel List A'!GC92=4,4,IF('Vessel List A'!GC92=5,5,IF('Vessel List A'!GC92=6,6,IF('Vessel List A'!GC92=7,7,IF('Vessel List A'!GC92=8,8,IF('Vessel List A'!GC92=9,9,IF('Vessel List A'!GC92=10,10,IF('Vessel List A'!GC92=11,11,IF('Vessel List A'!GC92=12,12,IF('Vessel List A'!GC92=13,13,IF('Vessel List A'!GC92=14,14,IF('Vessel List A'!GC92=15,15,IF('Vessel List A'!GC92=16,16,0)))))))))))))))))=0," ",VALUE(IF('Vessel List A'!GC92=1,1,IF('Vessel List A'!GC92=2,2,IF('Vessel List A'!GC92=3,3,IF('Vessel List A'!GC92=4,4,IF('Vessel List A'!GC92=5,5,IF('Vessel List A'!GC92=6,6,IF('Vessel List A'!GC92=7,7,IF('Vessel List A'!GC92=8,8,IF('Vessel List A'!GC92=9,9,IF('Vessel List A'!GC92=10,10,IF('Vessel List A'!GC92=11,11,IF('Vessel List A'!GC92=12,12,IF('Vessel List A'!GC92=13,13,IF('Vessel List A'!GC92=14,14,IF('Vessel List A'!GC92=15,15,IF('Vessel List A'!GC92=16,16,0))))))))))))))))))</f>
        <v xml:space="preserve"> </v>
      </c>
      <c r="CW93" s="154"/>
      <c r="CX93" s="158"/>
      <c r="CY93" s="390" t="str">
        <f t="shared" si="111"/>
        <v/>
      </c>
      <c r="CZ93" s="158"/>
      <c r="DA93" s="137"/>
      <c r="DB93" s="388" t="str">
        <f t="shared" si="112"/>
        <v/>
      </c>
      <c r="DC93" s="157" t="str">
        <f>IF(VALUE(IF('Vessel List A'!GP92=1,1,IF('Vessel List A'!GP92=2,2,IF('Vessel List A'!GP92=3,3,IF('Vessel List A'!GP92=4,4,IF('Vessel List A'!GP92=5,5,IF('Vessel List A'!GP92=6,6,IF('Vessel List A'!GP92=7,7,IF('Vessel List A'!GP92=8,8,IF('Vessel List A'!GP92=9,9,IF('Vessel List A'!GP92=10,10,IF('Vessel List A'!GP92=11,11,IF('Vessel List A'!GP92=12,12,IF('Vessel List A'!GP92=13,13,IF('Vessel List A'!GP92=14,14,IF('Vessel List A'!GP92=15,15,IF('Vessel List A'!GP92=16,16,0)))))))))))))))))=0," ",VALUE(IF('Vessel List A'!GP92=1,1,IF('Vessel List A'!GP92=2,2,IF('Vessel List A'!GP92=3,3,IF('Vessel List A'!GP92=4,4,IF('Vessel List A'!GP92=5,5,IF('Vessel List A'!GP92=6,6,IF('Vessel List A'!GP92=7,7,IF('Vessel List A'!GP92=8,8,IF('Vessel List A'!GP92=9,9,IF('Vessel List A'!GP92=10,10,IF('Vessel List A'!GP92=11,11,IF('Vessel List A'!GP92=12,12,IF('Vessel List A'!GP92=13,13,IF('Vessel List A'!GP92=14,14,IF('Vessel List A'!GP92=15,15,IF('Vessel List A'!GP92=16,16,0))))))))))))))))))</f>
        <v xml:space="preserve"> </v>
      </c>
      <c r="DD93" s="154"/>
      <c r="DE93" s="158"/>
      <c r="DF93" s="390" t="str">
        <f t="shared" si="113"/>
        <v/>
      </c>
      <c r="DG93" s="158"/>
      <c r="DH93" s="137"/>
      <c r="DI93" s="388" t="str">
        <f t="shared" si="114"/>
        <v/>
      </c>
      <c r="DJ93" s="157" t="str">
        <f>IF(VALUE(IF('Vessel List A'!HC92=1,1,IF('Vessel List A'!HC92=2,2,IF('Vessel List A'!HC92=3,3,IF('Vessel List A'!HC92=4,4,IF('Vessel List A'!HC92=5,5,IF('Vessel List A'!HC92=6,6,IF('Vessel List A'!HC92=7,7,IF('Vessel List A'!HC92=8,8,IF('Vessel List A'!HC92=9,9,IF('Vessel List A'!HC92=10,10,IF('Vessel List A'!HC92=11,11,IF('Vessel List A'!HC92=12,12,IF('Vessel List A'!HC92=13,13,IF('Vessel List A'!HC92=14,14,IF('Vessel List A'!HC92=15,15,IF('Vessel List A'!HC92=16,16,0)))))))))))))))))=0," ",VALUE(IF('Vessel List A'!HC92=1,1,IF('Vessel List A'!HC92=2,2,IF('Vessel List A'!HC92=3,3,IF('Vessel List A'!HC92=4,4,IF('Vessel List A'!HC92=5,5,IF('Vessel List A'!HC92=6,6,IF('Vessel List A'!HC92=7,7,IF('Vessel List A'!HC92=8,8,IF('Vessel List A'!HC92=9,9,IF('Vessel List A'!HC92=10,10,IF('Vessel List A'!HC92=11,11,IF('Vessel List A'!HC92=12,12,IF('Vessel List A'!HC92=13,13,IF('Vessel List A'!HC92=14,14,IF('Vessel List A'!HC92=15,15,IF('Vessel List A'!HC92=16,16,0))))))))))))))))))</f>
        <v xml:space="preserve"> </v>
      </c>
      <c r="DK93" s="154"/>
      <c r="DL93" s="158"/>
      <c r="DM93" s="390" t="str">
        <f t="shared" si="115"/>
        <v/>
      </c>
      <c r="DN93" s="158"/>
      <c r="DO93" s="137"/>
      <c r="DP93" s="388" t="str">
        <f t="shared" si="116"/>
        <v/>
      </c>
      <c r="DQ93" s="157" t="str">
        <f>IF(VALUE(IF('Vessel List A'!HP92=1,1,IF('Vessel List A'!HP92=2,2,IF('Vessel List A'!HP92=3,3,IF('Vessel List A'!HP92=4,4,IF('Vessel List A'!HP92=5,5,IF('Vessel List A'!HP92=6,6,IF('Vessel List A'!HP92=7,7,IF('Vessel List A'!HP92=8,8,IF('Vessel List A'!HP92=9,9,IF('Vessel List A'!HP92=10,10,IF('Vessel List A'!HP92=11,11,IF('Vessel List A'!HP92=12,12,IF('Vessel List A'!HP92=13,13,IF('Vessel List A'!HP92=14,14,IF('Vessel List A'!HP92=15,15,IF('Vessel List A'!HP92=16,16,0)))))))))))))))))=0," ",VALUE(IF('Vessel List A'!HP92=1,1,IF('Vessel List A'!HP92=2,2,IF('Vessel List A'!HP92=3,3,IF('Vessel List A'!HP92=4,4,IF('Vessel List A'!HP92=5,5,IF('Vessel List A'!HP92=6,6,IF('Vessel List A'!HP92=7,7,IF('Vessel List A'!HP92=8,8,IF('Vessel List A'!HP92=9,9,IF('Vessel List A'!HP92=10,10,IF('Vessel List A'!HP92=11,11,IF('Vessel List A'!HP92=12,12,IF('Vessel List A'!HP92=13,13,IF('Vessel List A'!HP92=14,14,IF('Vessel List A'!HP92=15,15,IF('Vessel List A'!HP92=16,16,0))))))))))))))))))</f>
        <v xml:space="preserve"> </v>
      </c>
      <c r="DR93" s="154"/>
      <c r="DS93" s="158"/>
      <c r="DT93" s="390" t="str">
        <f t="shared" si="117"/>
        <v/>
      </c>
      <c r="DU93" s="158"/>
      <c r="DV93" s="137"/>
      <c r="DW93" s="388" t="str">
        <f t="shared" si="118"/>
        <v/>
      </c>
      <c r="DX93" s="157" t="str">
        <f>IF(VALUE(IF('Vessel List A'!IC92=1,1,IF('Vessel List A'!IC92=2,2,IF('Vessel List A'!IC92=3,3,IF('Vessel List A'!IC92=4,4,IF('Vessel List A'!IC92=5,5,IF('Vessel List A'!IC92=6,6,IF('Vessel List A'!IC92=7,7,IF('Vessel List A'!IC92=8,8,IF('Vessel List A'!IC92=9,9,IF('Vessel List A'!IC92=10,10,IF('Vessel List A'!IC92=11,11,IF('Vessel List A'!IC92=12,12,IF('Vessel List A'!IC92=13,13,IF('Vessel List A'!IC92=14,14,IF('Vessel List A'!IC92=15,15,IF('Vessel List A'!IC92=16,16,0)))))))))))))))))=0," ",VALUE(IF('Vessel List A'!IC92=1,1,IF('Vessel List A'!IC92=2,2,IF('Vessel List A'!IC92=3,3,IF('Vessel List A'!IC92=4,4,IF('Vessel List A'!IC92=5,5,IF('Vessel List A'!IC92=6,6,IF('Vessel List A'!IC92=7,7,IF('Vessel List A'!IC92=8,8,IF('Vessel List A'!IC92=9,9,IF('Vessel List A'!IC92=10,10,IF('Vessel List A'!IC92=11,11,IF('Vessel List A'!IC92=12,12,IF('Vessel List A'!IC92=13,13,IF('Vessel List A'!IC92=14,14,IF('Vessel List A'!IC92=15,15,IF('Vessel List A'!IC92=16,16,0))))))))))))))))))</f>
        <v xml:space="preserve"> </v>
      </c>
      <c r="DY93" s="154"/>
      <c r="DZ93" s="158"/>
      <c r="EA93" s="390" t="str">
        <f t="shared" si="119"/>
        <v/>
      </c>
      <c r="EB93" s="158"/>
      <c r="EC93" s="137"/>
      <c r="ED93" s="388" t="str">
        <f t="shared" si="120"/>
        <v/>
      </c>
      <c r="EE93" s="157" t="str">
        <f>IF(VALUE(IF('Vessel List A'!IP92=1,1,IF('Vessel List A'!IP92=2,2,IF('Vessel List A'!IP92=3,3,IF('Vessel List A'!IP92=4,4,IF('Vessel List A'!IP92=5,5,IF('Vessel List A'!IP92=6,6,IF('Vessel List A'!IP92=7,7,IF('Vessel List A'!IP92=8,8,IF('Vessel List A'!IP92=9,9,IF('Vessel List A'!IP92=10,10,IF('Vessel List A'!IP92=11,11,IF('Vessel List A'!IP92=12,12,IF('Vessel List A'!IP92=13,13,IF('Vessel List A'!IP92=14,14,IF('Vessel List A'!IP92=15,15,IF('Vessel List A'!IP92=16,16,0)))))))))))))))))=0," ",VALUE(IF('Vessel List A'!IP92=1,1,IF('Vessel List A'!IP92=2,2,IF('Vessel List A'!IP92=3,3,IF('Vessel List A'!IP92=4,4,IF('Vessel List A'!IP92=5,5,IF('Vessel List A'!IP92=6,6,IF('Vessel List A'!IP92=7,7,IF('Vessel List A'!IP92=8,8,IF('Vessel List A'!IP92=9,9,IF('Vessel List A'!IP92=10,10,IF('Vessel List A'!IP92=11,11,IF('Vessel List A'!IP92=12,12,IF('Vessel List A'!IP92=13,13,IF('Vessel List A'!IP92=14,14,IF('Vessel List A'!IP92=15,15,IF('Vessel List A'!IP92=16,16,0))))))))))))))))))</f>
        <v xml:space="preserve"> </v>
      </c>
      <c r="EF93" s="154"/>
      <c r="EG93" s="158"/>
      <c r="EH93" s="390" t="str">
        <f t="shared" si="121"/>
        <v/>
      </c>
      <c r="EI93" s="158"/>
      <c r="EJ93" s="137"/>
      <c r="EK93" s="397" t="str">
        <f t="shared" si="122"/>
        <v/>
      </c>
      <c r="EL93" s="144"/>
      <c r="EM93" s="157" t="str">
        <f>IF(VALUE(IF('Vessel List B'!C92=1,1,IF('Vessel List B'!C92=2,2,IF('Vessel List B'!C92=3,3,IF('Vessel List B'!C92=4,4,IF('Vessel List B'!C92=5,5,IF('Vessel List B'!C92=6,6,IF('Vessel List B'!C92=7,7,IF('Vessel List B'!C92=8,8,IF('Vessel List B'!C92=9,9,IF('Vessel List B'!C92=10,10,IF('Vessel List B'!C92=11,11,IF('Vessel List B'!C92=12,12,IF('Vessel List B'!C92=13,13,IF('Vessel List B'!C92=14,14,IF('Vessel List B'!C92=15,15,IF('Vessel List B'!C92=16,16,0)))))))))))))))))=0," ",VALUE(IF('Vessel List B'!C92=1,1,IF('Vessel List B'!C92=2,2,IF('Vessel List B'!C92=3,3,IF('Vessel List B'!C92=4,4,IF('Vessel List B'!C92=5,5,IF('Vessel List B'!C92=6,6,IF('Vessel List B'!C92=7,7,IF('Vessel List B'!C92=8,8,IF('Vessel List B'!C92=9,9,IF('Vessel List B'!C92=10,10,IF('Vessel List B'!C92=11,11,IF('Vessel List B'!C92=12,12,IF('Vessel List B'!C92=13,13,IF('Vessel List B'!C92=14,14,IF('Vessel List B'!C92=15,15,IF('Vessel List B'!C92=16,16,0))))))))))))))))))</f>
        <v xml:space="preserve"> </v>
      </c>
      <c r="EN93" s="154"/>
      <c r="EO93" s="158"/>
      <c r="EP93" s="390" t="str">
        <f t="shared" si="123"/>
        <v/>
      </c>
      <c r="EQ93" s="158"/>
      <c r="ER93" s="137"/>
      <c r="ES93" s="388" t="str">
        <f t="shared" si="124"/>
        <v/>
      </c>
      <c r="ET93" s="157" t="str">
        <f>IF(VALUE(IF('Vessel List B'!P92=1,1,IF('Vessel List B'!P92=2,2,IF('Vessel List B'!P92=3,3,IF('Vessel List B'!P92=4,4,IF('Vessel List B'!P92=5,5,IF('Vessel List B'!P92=6,6,IF('Vessel List B'!P92=7,7,IF('Vessel List B'!P92=8,8,IF('Vessel List B'!P92=9,9,IF('Vessel List B'!P92=10,10,IF('Vessel List B'!P92=11,11,IF('Vessel List B'!P92=12,12,IF('Vessel List B'!P92=13,13,IF('Vessel List B'!P92=14,14,IF('Vessel List B'!P92=15,15,IF('Vessel List B'!P92=16,16,0)))))))))))))))))=0," ",VALUE(IF('Vessel List B'!P92=1,1,IF('Vessel List B'!P92=2,2,IF('Vessel List B'!P92=3,3,IF('Vessel List B'!P92=4,4,IF('Vessel List B'!P92=5,5,IF('Vessel List B'!P92=6,6,IF('Vessel List B'!P92=7,7,IF('Vessel List B'!P92=8,8,IF('Vessel List B'!P92=9,9,IF('Vessel List B'!P92=10,10,IF('Vessel List B'!P92=11,11,IF('Vessel List B'!P92=12,12,IF('Vessel List B'!P92=13,13,IF('Vessel List B'!P92=14,14,IF('Vessel List B'!P92=15,15,IF('Vessel List B'!P92=16,16,0))))))))))))))))))</f>
        <v xml:space="preserve"> </v>
      </c>
      <c r="EU93" s="154"/>
      <c r="EV93" s="158"/>
      <c r="EW93" s="390" t="str">
        <f t="shared" si="125"/>
        <v/>
      </c>
      <c r="EX93" s="158"/>
      <c r="EY93" s="137"/>
      <c r="EZ93" s="388" t="str">
        <f t="shared" si="126"/>
        <v/>
      </c>
      <c r="FA93" s="157" t="str">
        <f>IF(VALUE(IF('Vessel List B'!AC92=1,1,IF('Vessel List B'!AC92=2,2,IF('Vessel List B'!AC92=3,3,IF('Vessel List B'!AC92=4,4,IF('Vessel List B'!AC92=5,5,IF('Vessel List B'!AC92=6,6,IF('Vessel List B'!AC92=7,7,IF('Vessel List B'!AC92=8,8,IF('Vessel List B'!AC92=9,9,IF('Vessel List B'!AC92=10,10,IF('Vessel List B'!AC92=11,11,IF('Vessel List B'!AC92=12,12,IF('Vessel List B'!AC92=13,13,IF('Vessel List B'!AC92=14,14,IF('Vessel List B'!AC92=15,15,IF('Vessel List B'!AC92=16,16,0)))))))))))))))))=0," ",VALUE(IF('Vessel List B'!AC92=1,1,IF('Vessel List B'!AC92=2,2,IF('Vessel List B'!AC92=3,3,IF('Vessel List B'!AC92=4,4,IF('Vessel List B'!AC92=5,5,IF('Vessel List B'!AC92=6,6,IF('Vessel List B'!AC92=7,7,IF('Vessel List B'!AC92=8,8,IF('Vessel List B'!AC92=9,9,IF('Vessel List B'!AC92=10,10,IF('Vessel List B'!AC92=11,11,IF('Vessel List B'!AC92=12,12,IF('Vessel List B'!AC92=13,13,IF('Vessel List B'!AC92=14,14,IF('Vessel List B'!AC92=15,15,IF('Vessel List B'!AC92=16,16,0))))))))))))))))))</f>
        <v xml:space="preserve"> </v>
      </c>
      <c r="FB93" s="154"/>
      <c r="FC93" s="158"/>
      <c r="FD93" s="390" t="str">
        <f t="shared" si="127"/>
        <v/>
      </c>
      <c r="FE93" s="158"/>
      <c r="FF93" s="137"/>
      <c r="FG93" s="388" t="str">
        <f t="shared" si="128"/>
        <v/>
      </c>
      <c r="FH93" s="157" t="str">
        <f>IF(VALUE(IF('Vessel List B'!AP92=1,1,IF('Vessel List B'!AP92=2,2,IF('Vessel List B'!AP92=3,3,IF('Vessel List B'!AP92=4,4,IF('Vessel List B'!AP92=5,5,IF('Vessel List B'!AP92=6,6,IF('Vessel List B'!AP92=7,7,IF('Vessel List B'!AP92=8,8,IF('Vessel List B'!AP92=9,9,IF('Vessel List B'!AP92=10,10,IF('Vessel List B'!AP92=11,11,IF('Vessel List B'!AP92=12,12,IF('Vessel List B'!AP92=13,13,IF('Vessel List B'!AP92=14,14,IF('Vessel List B'!AP92=15,15,IF('Vessel List B'!AP92=16,16,0)))))))))))))))))=0," ",VALUE(IF('Vessel List B'!AP92=1,1,IF('Vessel List B'!AP92=2,2,IF('Vessel List B'!AP92=3,3,IF('Vessel List B'!AP92=4,4,IF('Vessel List B'!AP92=5,5,IF('Vessel List B'!AP92=6,6,IF('Vessel List B'!AP92=7,7,IF('Vessel List B'!AP92=8,8,IF('Vessel List B'!AP92=9,9,IF('Vessel List B'!AP92=10,10,IF('Vessel List B'!AP92=11,11,IF('Vessel List B'!AP92=12,12,IF('Vessel List B'!AP92=13,13,IF('Vessel List B'!AP92=14,14,IF('Vessel List B'!AP92=15,15,IF('Vessel List B'!AP92=16,16,0))))))))))))))))))</f>
        <v xml:space="preserve"> </v>
      </c>
      <c r="FI93" s="154"/>
      <c r="FJ93" s="158"/>
      <c r="FK93" s="390" t="str">
        <f t="shared" si="129"/>
        <v/>
      </c>
      <c r="FL93" s="158"/>
      <c r="FM93" s="137"/>
      <c r="FN93" s="388" t="str">
        <f t="shared" si="130"/>
        <v/>
      </c>
      <c r="FO93" s="157" t="str">
        <f>IF(VALUE(IF('Vessel List B'!BC92=1,1,IF('Vessel List B'!BC92=2,2,IF('Vessel List B'!BC92=3,3,IF('Vessel List B'!BC92=4,4,IF('Vessel List B'!BC92=5,5,IF('Vessel List B'!BC92=6,6,IF('Vessel List B'!BC92=7,7,IF('Vessel List B'!BC92=8,8,IF('Vessel List B'!BC92=9,9,IF('Vessel List B'!BC92=10,10,IF('Vessel List B'!BC92=11,11,IF('Vessel List B'!BC92=12,12,IF('Vessel List B'!BC92=13,13,IF('Vessel List B'!BC92=14,14,IF('Vessel List B'!BC92=15,15,IF('Vessel List B'!BC92=16,16,0)))))))))))))))))=0," ",VALUE(IF('Vessel List B'!BC92=1,1,IF('Vessel List B'!BC92=2,2,IF('Vessel List B'!BC92=3,3,IF('Vessel List B'!BC92=4,4,IF('Vessel List B'!BC92=5,5,IF('Vessel List B'!BC92=6,6,IF('Vessel List B'!BC92=7,7,IF('Vessel List B'!BC92=8,8,IF('Vessel List B'!BC92=9,9,IF('Vessel List B'!BC92=10,10,IF('Vessel List B'!BC92=11,11,IF('Vessel List B'!BC92=12,12,IF('Vessel List B'!BC92=13,13,IF('Vessel List B'!BC92=14,14,IF('Vessel List B'!BC92=15,15,IF('Vessel List B'!BC92=16,16,0))))))))))))))))))</f>
        <v xml:space="preserve"> </v>
      </c>
      <c r="FP93" s="154"/>
      <c r="FQ93" s="158"/>
      <c r="FR93" s="390" t="str">
        <f t="shared" si="131"/>
        <v/>
      </c>
      <c r="FS93" s="158"/>
      <c r="FT93" s="137"/>
      <c r="FU93" s="388" t="str">
        <f t="shared" si="132"/>
        <v/>
      </c>
      <c r="FV93" s="157" t="str">
        <f>IF(VALUE(IF('Vessel List B'!BP92=1,1,IF('Vessel List B'!BP92=2,2,IF('Vessel List B'!BP92=3,3,IF('Vessel List B'!BP92=4,4,IF('Vessel List B'!BP92=5,5,IF('Vessel List B'!BP92=6,6,IF('Vessel List B'!BP92=7,7,IF('Vessel List B'!BP92=8,8,IF('Vessel List B'!BP92=9,9,IF('Vessel List B'!BP92=10,10,IF('Vessel List B'!BP92=11,11,IF('Vessel List B'!BP92=12,12,IF('Vessel List B'!BP92=13,13,IF('Vessel List B'!BP92=14,14,IF('Vessel List B'!BP92=15,15,IF('Vessel List B'!BP92=16,16,0)))))))))))))))))=0," ",VALUE(IF('Vessel List B'!BP92=1,1,IF('Vessel List B'!BP92=2,2,IF('Vessel List B'!BP92=3,3,IF('Vessel List B'!BP92=4,4,IF('Vessel List B'!BP92=5,5,IF('Vessel List B'!BP92=6,6,IF('Vessel List B'!BP92=7,7,IF('Vessel List B'!BP92=8,8,IF('Vessel List B'!BP92=9,9,IF('Vessel List B'!BP92=10,10,IF('Vessel List B'!BP92=11,11,IF('Vessel List B'!BP92=12,12,IF('Vessel List B'!BP92=13,13,IF('Vessel List B'!BP92=14,14,IF('Vessel List B'!BP92=15,15,IF('Vessel List B'!BP92=16,16,0))))))))))))))))))</f>
        <v xml:space="preserve"> </v>
      </c>
      <c r="FW93" s="154"/>
      <c r="FX93" s="158"/>
      <c r="FY93" s="390" t="str">
        <f t="shared" si="133"/>
        <v/>
      </c>
      <c r="FZ93" s="158"/>
      <c r="GA93" s="137"/>
      <c r="GB93" s="388" t="str">
        <f t="shared" si="134"/>
        <v/>
      </c>
      <c r="GC93" s="157" t="str">
        <f>IF(VALUE(IF('Vessel List B'!CC92=1,1,IF('Vessel List B'!CC92=2,2,IF('Vessel List B'!CC92=3,3,IF('Vessel List B'!CC92=4,4,IF('Vessel List B'!CC92=5,5,IF('Vessel List B'!CC92=6,6,IF('Vessel List B'!CC92=7,7,IF('Vessel List B'!CC92=8,8,IF('Vessel List B'!CC92=9,9,IF('Vessel List B'!CC92=10,10,IF('Vessel List B'!CC92=11,11,IF('Vessel List B'!CC92=12,12,IF('Vessel List B'!CC92=13,13,IF('Vessel List B'!CC92=14,14,IF('Vessel List B'!CC92=15,15,IF('Vessel List B'!CC92=16,16,0)))))))))))))))))=0," ",VALUE(IF('Vessel List B'!CC92=1,1,IF('Vessel List B'!CC92=2,2,IF('Vessel List B'!CC92=3,3,IF('Vessel List B'!CC92=4,4,IF('Vessel List B'!CC92=5,5,IF('Vessel List B'!CC92=6,6,IF('Vessel List B'!CC92=7,7,IF('Vessel List B'!CC92=8,8,IF('Vessel List B'!CC92=9,9,IF('Vessel List B'!CC92=10,10,IF('Vessel List B'!CC92=11,11,IF('Vessel List B'!CC92=12,12,IF('Vessel List B'!CC92=13,13,IF('Vessel List B'!CC92=14,14,IF('Vessel List B'!CC92=15,15,IF('Vessel List B'!CC92=16,16,0))))))))))))))))))</f>
        <v xml:space="preserve"> </v>
      </c>
      <c r="GD93" s="154"/>
      <c r="GE93" s="158"/>
      <c r="GF93" s="390" t="str">
        <f t="shared" si="135"/>
        <v/>
      </c>
      <c r="GG93" s="158"/>
      <c r="GH93" s="137"/>
      <c r="GI93" s="388" t="str">
        <f t="shared" si="136"/>
        <v/>
      </c>
      <c r="GJ93" s="157" t="str">
        <f>IF(VALUE(IF('Vessel List B'!CP92=1,1,IF('Vessel List B'!CP92=2,2,IF('Vessel List B'!CP92=3,3,IF('Vessel List B'!CP92=4,4,IF('Vessel List B'!CP92=5,5,IF('Vessel List B'!CP92=6,6,IF('Vessel List B'!CP92=7,7,IF('Vessel List B'!CP92=8,8,IF('Vessel List B'!CP92=9,9,IF('Vessel List B'!CP92=10,10,IF('Vessel List B'!CP92=11,11,IF('Vessel List B'!CP92=12,12,IF('Vessel List B'!CP92=13,13,IF('Vessel List B'!CP92=14,14,IF('Vessel List B'!CP92=15,15,IF('Vessel List B'!CP92=16,16,0)))))))))))))))))=0," ",VALUE(IF('Vessel List B'!CP92=1,1,IF('Vessel List B'!CP92=2,2,IF('Vessel List B'!CP92=3,3,IF('Vessel List B'!CP92=4,4,IF('Vessel List B'!CP92=5,5,IF('Vessel List B'!CP92=6,6,IF('Vessel List B'!CP92=7,7,IF('Vessel List B'!CP92=8,8,IF('Vessel List B'!CP92=9,9,IF('Vessel List B'!CP92=10,10,IF('Vessel List B'!CP92=11,11,IF('Vessel List B'!CP92=12,12,IF('Vessel List B'!CP92=13,13,IF('Vessel List B'!CP92=14,14,IF('Vessel List B'!CP92=15,15,IF('Vessel List B'!CP92=16,16,0))))))))))))))))))</f>
        <v xml:space="preserve"> </v>
      </c>
      <c r="GK93" s="154"/>
      <c r="GL93" s="158"/>
      <c r="GM93" s="390" t="str">
        <f t="shared" si="137"/>
        <v/>
      </c>
      <c r="GN93" s="158"/>
      <c r="GO93" s="137"/>
      <c r="GP93" s="388" t="str">
        <f t="shared" si="138"/>
        <v/>
      </c>
      <c r="GQ93" s="157" t="str">
        <f>IF(VALUE(IF('Vessel List B'!DC92=1,1,IF('Vessel List B'!DC92=2,2,IF('Vessel List B'!DC92=3,3,IF('Vessel List B'!DC92=4,4,IF('Vessel List B'!DC92=5,5,IF('Vessel List B'!DC92=6,6,IF('Vessel List B'!DC92=7,7,IF('Vessel List B'!DC92=8,8,IF('Vessel List B'!DC92=9,9,IF('Vessel List B'!DC92=10,10,IF('Vessel List B'!DC92=11,11,IF('Vessel List B'!DC92=12,12,IF('Vessel List B'!DC92=13,13,IF('Vessel List B'!DC92=14,14,IF('Vessel List B'!DC92=15,15,IF('Vessel List B'!DC92=16,16,0)))))))))))))))))=0," ",VALUE(IF('Vessel List B'!DC92=1,1,IF('Vessel List B'!DC92=2,2,IF('Vessel List B'!DC92=3,3,IF('Vessel List B'!DC92=4,4,IF('Vessel List B'!DC92=5,5,IF('Vessel List B'!DC92=6,6,IF('Vessel List B'!DC92=7,7,IF('Vessel List B'!DC92=8,8,IF('Vessel List B'!DC92=9,9,IF('Vessel List B'!DC92=10,10,IF('Vessel List B'!DC92=11,11,IF('Vessel List B'!DC92=12,12,IF('Vessel List B'!DC92=13,13,IF('Vessel List B'!DC92=14,14,IF('Vessel List B'!DC92=15,15,IF('Vessel List B'!DC92=16,16,0))))))))))))))))))</f>
        <v xml:space="preserve"> </v>
      </c>
      <c r="GR93" s="154"/>
      <c r="GS93" s="158"/>
      <c r="GT93" s="390" t="str">
        <f t="shared" si="139"/>
        <v/>
      </c>
      <c r="GU93" s="158"/>
      <c r="GV93" s="137"/>
      <c r="GW93" s="388" t="str">
        <f t="shared" si="140"/>
        <v/>
      </c>
      <c r="GX93" s="157" t="str">
        <f>IF(VALUE(IF('Vessel List B'!DP92=1,1,IF('Vessel List B'!DP92=2,2,IF('Vessel List B'!DP92=3,3,IF('Vessel List B'!DP92=4,4,IF('Vessel List B'!DP92=5,5,IF('Vessel List B'!DP92=6,6,IF('Vessel List B'!DP92=7,7,IF('Vessel List B'!DP92=8,8,IF('Vessel List B'!DP92=9,9,IF('Vessel List B'!DP92=10,10,IF('Vessel List B'!DP92=11,11,IF('Vessel List B'!DP92=12,12,IF('Vessel List B'!DP92=13,13,IF('Vessel List B'!DP92=14,14,IF('Vessel List B'!DP92=15,15,IF('Vessel List B'!DP92=16,16,0)))))))))))))))))=0," ",VALUE(IF('Vessel List B'!DP92=1,1,IF('Vessel List B'!DP92=2,2,IF('Vessel List B'!DP92=3,3,IF('Vessel List B'!DP92=4,4,IF('Vessel List B'!DP92=5,5,IF('Vessel List B'!DP92=6,6,IF('Vessel List B'!DP92=7,7,IF('Vessel List B'!DP92=8,8,IF('Vessel List B'!DP92=9,9,IF('Vessel List B'!DP92=10,10,IF('Vessel List B'!DP92=11,11,IF('Vessel List B'!DP92=12,12,IF('Vessel List B'!DP92=13,13,IF('Vessel List B'!DP92=14,14,IF('Vessel List B'!DP92=15,15,IF('Vessel List B'!DP92=16,16,0))))))))))))))))))</f>
        <v xml:space="preserve"> </v>
      </c>
      <c r="GY93" s="154"/>
      <c r="GZ93" s="158"/>
      <c r="HA93" s="390" t="str">
        <f t="shared" si="141"/>
        <v/>
      </c>
      <c r="HB93" s="158"/>
      <c r="HC93" s="137"/>
      <c r="HD93" s="388" t="str">
        <f t="shared" si="142"/>
        <v/>
      </c>
      <c r="HE93" s="157" t="str">
        <f>IF(VALUE(IF('Vessel List B'!EC92=1,1,IF('Vessel List B'!EC92=2,2,IF('Vessel List B'!EC92=3,3,IF('Vessel List B'!EC92=4,4,IF('Vessel List B'!EC92=5,5,IF('Vessel List B'!EC92=6,6,IF('Vessel List B'!EC92=7,7,IF('Vessel List B'!EC92=8,8,IF('Vessel List B'!EC92=9,9,IF('Vessel List B'!EC92=10,10,IF('Vessel List B'!EC92=11,11,IF('Vessel List B'!EC92=12,12,IF('Vessel List B'!EC92=13,13,IF('Vessel List B'!EC92=14,14,IF('Vessel List B'!EC92=15,15,IF('Vessel List B'!EC92=16,16,0)))))))))))))))))=0," ",VALUE(IF('Vessel List B'!EC92=1,1,IF('Vessel List B'!EC92=2,2,IF('Vessel List B'!EC92=3,3,IF('Vessel List B'!EC92=4,4,IF('Vessel List B'!EC92=5,5,IF('Vessel List B'!EC92=6,6,IF('Vessel List B'!EC92=7,7,IF('Vessel List B'!EC92=8,8,IF('Vessel List B'!EC92=9,9,IF('Vessel List B'!EC92=10,10,IF('Vessel List B'!EC92=11,11,IF('Vessel List B'!EC92=12,12,IF('Vessel List B'!EC92=13,13,IF('Vessel List B'!EC92=14,14,IF('Vessel List B'!EC92=15,15,IF('Vessel List B'!EC92=16,16,0))))))))))))))))))</f>
        <v xml:space="preserve"> </v>
      </c>
      <c r="HF93" s="154"/>
      <c r="HG93" s="158"/>
      <c r="HH93" s="390" t="str">
        <f t="shared" si="143"/>
        <v/>
      </c>
      <c r="HI93" s="158"/>
      <c r="HJ93" s="137"/>
      <c r="HK93" s="388" t="str">
        <f t="shared" si="144"/>
        <v/>
      </c>
      <c r="HL93" s="157" t="str">
        <f>IF(VALUE(IF('Vessel List B'!EP92=1,1,IF('Vessel List B'!EP92=2,2,IF('Vessel List B'!EP92=3,3,IF('Vessel List B'!EP92=4,4,IF('Vessel List B'!EP92=5,5,IF('Vessel List B'!EP92=6,6,IF('Vessel List B'!EP92=7,7,IF('Vessel List B'!EP92=8,8,IF('Vessel List B'!EP92=9,9,IF('Vessel List B'!EP92=10,10,IF('Vessel List B'!EP92=11,11,IF('Vessel List B'!EP92=12,12,IF('Vessel List B'!EP92=13,13,IF('Vessel List B'!EP92=14,14,IF('Vessel List B'!EP92=15,15,IF('Vessel List B'!EP92=16,16,0)))))))))))))))))=0," ",VALUE(IF('Vessel List B'!EP92=1,1,IF('Vessel List B'!EP92=2,2,IF('Vessel List B'!EP92=3,3,IF('Vessel List B'!EP92=4,4,IF('Vessel List B'!EP92=5,5,IF('Vessel List B'!EP92=6,6,IF('Vessel List B'!EP92=7,7,IF('Vessel List B'!EP92=8,8,IF('Vessel List B'!EP92=9,9,IF('Vessel List B'!EP92=10,10,IF('Vessel List B'!EP92=11,11,IF('Vessel List B'!EP92=12,12,IF('Vessel List B'!EP92=13,13,IF('Vessel List B'!EP92=14,14,IF('Vessel List B'!EP92=15,15,IF('Vessel List B'!EP92=16,16,0))))))))))))))))))</f>
        <v xml:space="preserve"> </v>
      </c>
      <c r="HM93" s="154"/>
      <c r="HN93" s="158"/>
      <c r="HO93" s="390" t="str">
        <f t="shared" si="145"/>
        <v/>
      </c>
      <c r="HP93" s="158"/>
      <c r="HQ93" s="137"/>
      <c r="HR93" s="388" t="str">
        <f t="shared" si="146"/>
        <v/>
      </c>
      <c r="HS93" s="157" t="str">
        <f>IF(VALUE(IF('Vessel List B'!FC92=1,1,IF('Vessel List B'!FC92=2,2,IF('Vessel List B'!FC92=3,3,IF('Vessel List B'!FC92=4,4,IF('Vessel List B'!FC92=5,5,IF('Vessel List B'!FC92=6,6,IF('Vessel List B'!FC92=7,7,IF('Vessel List B'!FC92=8,8,IF('Vessel List B'!FC92=9,9,IF('Vessel List B'!FC92=10,10,IF('Vessel List B'!FC92=11,11,IF('Vessel List B'!FC92=12,12,IF('Vessel List B'!FC92=13,13,IF('Vessel List B'!FC92=14,14,IF('Vessel List B'!FC92=15,15,IF('Vessel List B'!FC92=16,16,0)))))))))))))))))=0," ",VALUE(IF('Vessel List B'!FC92=1,1,IF('Vessel List B'!FC92=2,2,IF('Vessel List B'!FC92=3,3,IF('Vessel List B'!FC92=4,4,IF('Vessel List B'!FC92=5,5,IF('Vessel List B'!FC92=6,6,IF('Vessel List B'!FC92=7,7,IF('Vessel List B'!FC92=8,8,IF('Vessel List B'!FC92=9,9,IF('Vessel List B'!FC92=10,10,IF('Vessel List B'!FC92=11,11,IF('Vessel List B'!FC92=12,12,IF('Vessel List B'!FC92=13,13,IF('Vessel List B'!FC92=14,14,IF('Vessel List B'!FC92=15,15,IF('Vessel List B'!FC92=16,16,0))))))))))))))))))</f>
        <v xml:space="preserve"> </v>
      </c>
      <c r="HT93" s="154"/>
      <c r="HU93" s="158"/>
      <c r="HV93" s="390" t="str">
        <f t="shared" si="147"/>
        <v/>
      </c>
      <c r="HW93" s="158"/>
      <c r="HX93" s="137"/>
      <c r="HY93" s="388" t="str">
        <f t="shared" si="148"/>
        <v/>
      </c>
      <c r="HZ93" s="157" t="str">
        <f>IF(VALUE(IF('Vessel List B'!FP92=1,1,IF('Vessel List B'!FP92=2,2,IF('Vessel List B'!FP92=3,3,IF('Vessel List B'!FP92=4,4,IF('Vessel List B'!FP92=5,5,IF('Vessel List B'!FP92=6,6,IF('Vessel List B'!FP92=7,7,IF('Vessel List B'!FP92=8,8,IF('Vessel List B'!FP92=9,9,IF('Vessel List B'!FP92=10,10,IF('Vessel List B'!FP92=11,11,IF('Vessel List B'!FP92=12,12,IF('Vessel List B'!FP92=13,13,IF('Vessel List B'!FP92=14,14,IF('Vessel List B'!FP92=15,15,IF('Vessel List B'!FP92=16,16,0)))))))))))))))))=0," ",VALUE(IF('Vessel List B'!FP92=1,1,IF('Vessel List B'!FP92=2,2,IF('Vessel List B'!FP92=3,3,IF('Vessel List B'!FP92=4,4,IF('Vessel List B'!FP92=5,5,IF('Vessel List B'!FP92=6,6,IF('Vessel List B'!FP92=7,7,IF('Vessel List B'!FP92=8,8,IF('Vessel List B'!FP92=9,9,IF('Vessel List B'!FP92=10,10,IF('Vessel List B'!FP92=11,11,IF('Vessel List B'!FP92=12,12,IF('Vessel List B'!FP92=13,13,IF('Vessel List B'!FP92=14,14,IF('Vessel List B'!FP92=15,15,IF('Vessel List B'!FP92=16,16,0))))))))))))))))))</f>
        <v xml:space="preserve"> </v>
      </c>
      <c r="IA93" s="154"/>
      <c r="IB93" s="158"/>
      <c r="IC93" s="390" t="str">
        <f t="shared" si="149"/>
        <v/>
      </c>
      <c r="ID93" s="158"/>
      <c r="IE93" s="137"/>
      <c r="IF93" s="388" t="str">
        <f t="shared" si="150"/>
        <v/>
      </c>
      <c r="IG93" s="157" t="str">
        <f>IF(VALUE(IF('Vessel List B'!GC92=1,1,IF('Vessel List B'!GC92=2,2,IF('Vessel List B'!GC92=3,3,IF('Vessel List B'!GC92=4,4,IF('Vessel List B'!GC92=5,5,IF('Vessel List B'!GC92=6,6,IF('Vessel List B'!GC92=7,7,IF('Vessel List B'!GC92=8,8,IF('Vessel List B'!GC92=9,9,IF('Vessel List B'!GC92=10,10,IF('Vessel List B'!GC92=11,11,IF('Vessel List B'!GC92=12,12,IF('Vessel List B'!GC92=13,13,IF('Vessel List B'!GC92=14,14,IF('Vessel List B'!GC92=15,15,IF('Vessel List B'!GC92=16,16,0)))))))))))))))))=0," ",VALUE(IF('Vessel List B'!GC92=1,1,IF('Vessel List B'!GC92=2,2,IF('Vessel List B'!GC92=3,3,IF('Vessel List B'!GC92=4,4,IF('Vessel List B'!GC92=5,5,IF('Vessel List B'!GC92=6,6,IF('Vessel List B'!GC92=7,7,IF('Vessel List B'!GC92=8,8,IF('Vessel List B'!GC92=9,9,IF('Vessel List B'!GC92=10,10,IF('Vessel List B'!GC92=11,11,IF('Vessel List B'!GC92=12,12,IF('Vessel List B'!GC92=13,13,IF('Vessel List B'!GC92=14,14,IF('Vessel List B'!GC92=15,15,IF('Vessel List B'!GC92=16,16,0))))))))))))))))))</f>
        <v xml:space="preserve"> </v>
      </c>
      <c r="IH93" s="154"/>
      <c r="II93" s="158"/>
      <c r="IJ93" s="390" t="str">
        <f t="shared" si="151"/>
        <v/>
      </c>
      <c r="IK93" s="158"/>
      <c r="IL93" s="137"/>
      <c r="IM93" s="388" t="str">
        <f t="shared" si="152"/>
        <v/>
      </c>
      <c r="IN93" s="157" t="str">
        <f>IF(VALUE(IF('Vessel List B'!GP92=1,1,IF('Vessel List B'!GP92=2,2,IF('Vessel List B'!GP92=3,3,IF('Vessel List B'!GP92=4,4,IF('Vessel List B'!GP92=5,5,IF('Vessel List B'!GP92=6,6,IF('Vessel List B'!GP92=7,7,IF('Vessel List B'!GP92=8,8,IF('Vessel List B'!GP92=9,9,IF('Vessel List B'!GP92=10,10,IF('Vessel List B'!GP92=11,11,IF('Vessel List B'!GP92=12,12,IF('Vessel List B'!GP92=13,13,IF('Vessel List B'!GP92=14,14,IF('Vessel List B'!GP92=15,15,IF('Vessel List B'!GP92=16,16,0)))))))))))))))))=0," ",VALUE(IF('Vessel List B'!GP92=1,1,IF('Vessel List B'!GP92=2,2,IF('Vessel List B'!GP92=3,3,IF('Vessel List B'!GP92=4,4,IF('Vessel List B'!GP92=5,5,IF('Vessel List B'!GP92=6,6,IF('Vessel List B'!GP92=7,7,IF('Vessel List B'!GP92=8,8,IF('Vessel List B'!GP92=9,9,IF('Vessel List B'!GP92=10,10,IF('Vessel List B'!GP92=11,11,IF('Vessel List B'!GP92=12,12,IF('Vessel List B'!GP92=13,13,IF('Vessel List B'!GP92=14,14,IF('Vessel List B'!GP92=15,15,IF('Vessel List B'!GP92=16,16,0))))))))))))))))))</f>
        <v xml:space="preserve"> </v>
      </c>
      <c r="IO93" s="154"/>
      <c r="IP93" s="158"/>
      <c r="IQ93" s="390" t="str">
        <f t="shared" si="153"/>
        <v/>
      </c>
      <c r="IR93" s="158"/>
      <c r="IS93" s="137"/>
      <c r="IT93" s="388" t="str">
        <f t="shared" si="154"/>
        <v/>
      </c>
      <c r="IU93" s="157" t="str">
        <f>IF(VALUE(IF('Vessel List B'!HC92=1,1,IF('Vessel List B'!HC92=2,2,IF('Vessel List B'!HC92=3,3,IF('Vessel List B'!HC92=4,4,IF('Vessel List B'!HC92=5,5,IF('Vessel List B'!HC92=6,6,IF('Vessel List B'!HC92=7,7,IF('Vessel List B'!HC92=8,8,IF('Vessel List B'!HC92=9,9,IF('Vessel List B'!HC92=10,10,IF('Vessel List B'!HC92=11,11,IF('Vessel List B'!HC92=12,12,IF('Vessel List B'!HC92=13,13,IF('Vessel List B'!HC92=14,14,IF('Vessel List B'!HC92=15,15,IF('Vessel List B'!HC92=16,16,0)))))))))))))))))=0," ",VALUE(IF('Vessel List B'!HC92=1,1,IF('Vessel List B'!HC92=2,2,IF('Vessel List B'!HC92=3,3,IF('Vessel List B'!HC92=4,4,IF('Vessel List B'!HC92=5,5,IF('Vessel List B'!HC92=6,6,IF('Vessel List B'!HC92=7,7,IF('Vessel List B'!HC92=8,8,IF('Vessel List B'!HC92=9,9,IF('Vessel List B'!HC92=10,10,IF('Vessel List B'!HC92=11,11,IF('Vessel List B'!HC92=12,12,IF('Vessel List B'!HC92=13,13,IF('Vessel List B'!HC92=14,14,IF('Vessel List B'!HC92=15,15,IF('Vessel List B'!HC92=16,16,0))))))))))))))))))</f>
        <v xml:space="preserve"> </v>
      </c>
      <c r="IV93" s="154"/>
      <c r="IW93" s="158"/>
      <c r="IX93" s="390" t="str">
        <f t="shared" si="155"/>
        <v/>
      </c>
      <c r="IY93" s="158"/>
      <c r="IZ93" s="137"/>
      <c r="JA93" s="388" t="str">
        <f t="shared" si="156"/>
        <v/>
      </c>
      <c r="JB93" s="157" t="str">
        <f>IF(VALUE(IF('Vessel List B'!HP92=1,1,IF('Vessel List B'!HP92=2,2,IF('Vessel List B'!HP92=3,3,IF('Vessel List B'!HP92=4,4,IF('Vessel List B'!HP92=5,5,IF('Vessel List B'!HP92=6,6,IF('Vessel List B'!HP92=7,7,IF('Vessel List B'!HP92=8,8,IF('Vessel List B'!HP92=9,9,IF('Vessel List B'!HP92=10,10,IF('Vessel List B'!HP92=11,11,IF('Vessel List B'!HP92=12,12,IF('Vessel List B'!HP92=13,13,IF('Vessel List B'!HP92=14,14,IF('Vessel List B'!HP92=15,15,IF('Vessel List B'!HP92=16,16,0)))))))))))))))))=0," ",VALUE(IF('Vessel List B'!HP92=1,1,IF('Vessel List B'!HP92=2,2,IF('Vessel List B'!HP92=3,3,IF('Vessel List B'!HP92=4,4,IF('Vessel List B'!HP92=5,5,IF('Vessel List B'!HP92=6,6,IF('Vessel List B'!HP92=7,7,IF('Vessel List B'!HP92=8,8,IF('Vessel List B'!HP92=9,9,IF('Vessel List B'!HP92=10,10,IF('Vessel List B'!HP92=11,11,IF('Vessel List B'!HP92=12,12,IF('Vessel List B'!HP92=13,13,IF('Vessel List B'!HP92=14,14,IF('Vessel List B'!HP92=15,15,IF('Vessel List B'!HP92=16,16,0))))))))))))))))))</f>
        <v xml:space="preserve"> </v>
      </c>
      <c r="JC93" s="154"/>
      <c r="JD93" s="158"/>
      <c r="JE93" s="390" t="str">
        <f t="shared" si="157"/>
        <v/>
      </c>
      <c r="JF93" s="158"/>
      <c r="JG93" s="137"/>
      <c r="JH93" s="388" t="str">
        <f t="shared" si="158"/>
        <v/>
      </c>
      <c r="JI93" s="157" t="str">
        <f>IF(VALUE(IF('Vessel List B'!IC92=1,1,IF('Vessel List B'!IC92=2,2,IF('Vessel List B'!IC92=3,3,IF('Vessel List B'!IC92=4,4,IF('Vessel List B'!IC92=5,5,IF('Vessel List B'!IC92=6,6,IF('Vessel List B'!IC92=7,7,IF('Vessel List B'!IC92=8,8,IF('Vessel List B'!IC92=9,9,IF('Vessel List B'!IC92=10,10,IF('Vessel List B'!IC92=11,11,IF('Vessel List B'!IC92=12,12,IF('Vessel List B'!IC92=13,13,IF('Vessel List B'!IC92=14,14,IF('Vessel List B'!IC92=15,15,IF('Vessel List B'!IC92=16,16,0)))))))))))))))))=0," ",VALUE(IF('Vessel List B'!IC92=1,1,IF('Vessel List B'!IC92=2,2,IF('Vessel List B'!IC92=3,3,IF('Vessel List B'!IC92=4,4,IF('Vessel List B'!IC92=5,5,IF('Vessel List B'!IC92=6,6,IF('Vessel List B'!IC92=7,7,IF('Vessel List B'!IC92=8,8,IF('Vessel List B'!IC92=9,9,IF('Vessel List B'!IC92=10,10,IF('Vessel List B'!IC92=11,11,IF('Vessel List B'!IC92=12,12,IF('Vessel List B'!IC92=13,13,IF('Vessel List B'!IC92=14,14,IF('Vessel List B'!IC92=15,15,IF('Vessel List B'!IC92=16,16,0))))))))))))))))))</f>
        <v xml:space="preserve"> </v>
      </c>
      <c r="JJ93" s="154"/>
      <c r="JK93" s="158"/>
      <c r="JL93" s="390" t="str">
        <f t="shared" si="159"/>
        <v/>
      </c>
      <c r="JM93" s="158"/>
      <c r="JN93" s="137"/>
      <c r="JO93" s="388" t="str">
        <f t="shared" si="160"/>
        <v/>
      </c>
      <c r="JP93" s="157" t="str">
        <f>IF(VALUE(IF('Vessel List B'!IP92=1,1,IF('Vessel List B'!IP92=2,2,IF('Vessel List B'!IP92=3,3,IF('Vessel List B'!IP92=4,4,IF('Vessel List B'!IP92=5,5,IF('Vessel List B'!IP92=6,6,IF('Vessel List B'!IP92=7,7,IF('Vessel List B'!IP92=8,8,IF('Vessel List B'!IP92=9,9,IF('Vessel List B'!IP92=10,10,IF('Vessel List B'!IP92=11,11,IF('Vessel List B'!IP92=12,12,IF('Vessel List B'!IP92=13,13,IF('Vessel List B'!IP92=14,14,IF('Vessel List B'!IP92=15,15,IF('Vessel List B'!IP92=16,16,0)))))))))))))))))=0," ",VALUE(IF('Vessel List B'!IP92=1,1,IF('Vessel List B'!IP92=2,2,IF('Vessel List B'!IP92=3,3,IF('Vessel List B'!IP92=4,4,IF('Vessel List B'!IP92=5,5,IF('Vessel List B'!IP92=6,6,IF('Vessel List B'!IP92=7,7,IF('Vessel List B'!IP92=8,8,IF('Vessel List B'!IP92=9,9,IF('Vessel List B'!IP92=10,10,IF('Vessel List B'!IP92=11,11,IF('Vessel List B'!IP92=12,12,IF('Vessel List B'!IP92=13,13,IF('Vessel List B'!IP92=14,14,IF('Vessel List B'!IP92=15,15,IF('Vessel List B'!IP92=16,16,0))))))))))))))))))</f>
        <v xml:space="preserve"> </v>
      </c>
      <c r="JQ93" s="154"/>
      <c r="JR93" s="158"/>
      <c r="JS93" s="390" t="str">
        <f t="shared" si="161"/>
        <v/>
      </c>
      <c r="JT93" s="158"/>
      <c r="JU93" s="137"/>
      <c r="JV93" s="397" t="str">
        <f t="shared" si="162"/>
        <v/>
      </c>
      <c r="JW93" s="403"/>
    </row>
    <row r="94" spans="1:283" ht="15" x14ac:dyDescent="0.25">
      <c r="A94" s="132">
        <f>'Vessel List A'!B93</f>
        <v>41668</v>
      </c>
      <c r="B94" s="157" t="str">
        <f>IF(VALUE(IF('Vessel List A'!C93=1,1,IF('Vessel List A'!C93=2,2,IF('Vessel List A'!C93=3,3,IF('Vessel List A'!C93=4,4,IF('Vessel List A'!C93=5,5,IF('Vessel List A'!C93=6,6,IF('Vessel List A'!C93=7,7,IF('Vessel List A'!C93=8,8,IF('Vessel List A'!C93=9,9,IF('Vessel List A'!C93=10,10,IF('Vessel List A'!C93=11,11,IF('Vessel List A'!C93=12,12,IF('Vessel List A'!C93=13,13,IF('Vessel List A'!C93=14,14,IF('Vessel List A'!C93=15,15,IF('Vessel List A'!C93=16,16,0)))))))))))))))))=0," ",VALUE(IF('Vessel List A'!C93=1,1,IF('Vessel List A'!C93=2,2,IF('Vessel List A'!C93=3,3,IF('Vessel List A'!C93=4,4,IF('Vessel List A'!C93=5,5,IF('Vessel List A'!C93=6,6,IF('Vessel List A'!C93=7,7,IF('Vessel List A'!C93=8,8,IF('Vessel List A'!C93=9,9,IF('Vessel List A'!C93=10,10,IF('Vessel List A'!C93=11,11,IF('Vessel List A'!C93=12,12,IF('Vessel List A'!C93=13,13,IF('Vessel List A'!C93=14,14,IF('Vessel List A'!C93=15,15,IF('Vessel List A'!C93=16,16,0))))))))))))))))))</f>
        <v xml:space="preserve"> </v>
      </c>
      <c r="C94" s="154"/>
      <c r="D94" s="158"/>
      <c r="E94" s="390" t="str">
        <f t="shared" si="83"/>
        <v/>
      </c>
      <c r="F94" s="158"/>
      <c r="G94" s="137"/>
      <c r="H94" s="388" t="str">
        <f t="shared" si="84"/>
        <v/>
      </c>
      <c r="I94" s="157" t="str">
        <f>IF(VALUE(IF('Vessel List A'!P93=1,1,IF('Vessel List A'!P93=2,2,IF('Vessel List A'!P93=3,3,IF('Vessel List A'!P93=4,4,IF('Vessel List A'!P93=5,5,IF('Vessel List A'!P93=6,6,IF('Vessel List A'!P93=7,7,IF('Vessel List A'!P93=8,8,IF('Vessel List A'!P93=9,9,IF('Vessel List A'!P93=10,10,IF('Vessel List A'!P93=11,11,IF('Vessel List A'!P93=12,12,IF('Vessel List A'!P93=13,13,IF('Vessel List A'!P93=14,14,IF('Vessel List A'!P93=15,15,IF('Vessel List A'!P93=16,16,0)))))))))))))))))=0," ",VALUE(IF('Vessel List A'!P93=1,1,IF('Vessel List A'!P93=2,2,IF('Vessel List A'!P93=3,3,IF('Vessel List A'!P93=4,4,IF('Vessel List A'!P93=5,5,IF('Vessel List A'!P93=6,6,IF('Vessel List A'!P93=7,7,IF('Vessel List A'!P93=8,8,IF('Vessel List A'!P93=9,9,IF('Vessel List A'!P93=10,10,IF('Vessel List A'!P93=11,11,IF('Vessel List A'!P93=12,12,IF('Vessel List A'!P93=13,13,IF('Vessel List A'!P93=14,14,IF('Vessel List A'!P93=15,15,IF('Vessel List A'!P93=16,16,0))))))))))))))))))</f>
        <v xml:space="preserve"> </v>
      </c>
      <c r="J94" s="154"/>
      <c r="K94" s="158"/>
      <c r="L94" s="390" t="str">
        <f t="shared" si="85"/>
        <v/>
      </c>
      <c r="M94" s="158"/>
      <c r="N94" s="137"/>
      <c r="O94" s="388" t="str">
        <f t="shared" si="86"/>
        <v/>
      </c>
      <c r="P94" s="157" t="str">
        <f>IF(VALUE(IF('Vessel List A'!AC93=1,1,IF('Vessel List A'!AC93=2,2,IF('Vessel List A'!AC93=3,3,IF('Vessel List A'!AC93=4,4,IF('Vessel List A'!AC93=5,5,IF('Vessel List A'!AC93=6,6,IF('Vessel List A'!AC93=7,7,IF('Vessel List A'!AC93=8,8,IF('Vessel List A'!AC93=9,9,IF('Vessel List A'!AC93=10,10,IF('Vessel List A'!AC93=11,11,IF('Vessel List A'!AC93=12,12,IF('Vessel List A'!AC93=13,13,IF('Vessel List A'!AC93=14,14,IF('Vessel List A'!AC93=15,15,IF('Vessel List A'!AC93=16,16,0)))))))))))))))))=0," ",VALUE(IF('Vessel List A'!AC93=1,1,IF('Vessel List A'!AC93=2,2,IF('Vessel List A'!AC93=3,3,IF('Vessel List A'!AC93=4,4,IF('Vessel List A'!AC93=5,5,IF('Vessel List A'!AC93=6,6,IF('Vessel List A'!AC93=7,7,IF('Vessel List A'!AC93=8,8,IF('Vessel List A'!AC93=9,9,IF('Vessel List A'!AC93=10,10,IF('Vessel List A'!AC93=11,11,IF('Vessel List A'!AC93=12,12,IF('Vessel List A'!AC93=13,13,IF('Vessel List A'!AC93=14,14,IF('Vessel List A'!AC93=15,15,IF('Vessel List A'!AC93=16,16,0))))))))))))))))))</f>
        <v xml:space="preserve"> </v>
      </c>
      <c r="Q94" s="154"/>
      <c r="R94" s="158"/>
      <c r="S94" s="390" t="str">
        <f t="shared" si="87"/>
        <v/>
      </c>
      <c r="T94" s="158"/>
      <c r="U94" s="137"/>
      <c r="V94" s="388" t="str">
        <f t="shared" si="88"/>
        <v/>
      </c>
      <c r="W94" s="157" t="str">
        <f>IF(VALUE(IF('Vessel List A'!AP93=1,1,IF('Vessel List A'!AP93=2,2,IF('Vessel List A'!AP93=3,3,IF('Vessel List A'!AP93=4,4,IF('Vessel List A'!AP93=5,5,IF('Vessel List A'!AP93=6,6,IF('Vessel List A'!AP93=7,7,IF('Vessel List A'!AP93=8,8,IF('Vessel List A'!AP93=9,9,IF('Vessel List A'!AP93=10,10,IF('Vessel List A'!AP93=11,11,IF('Vessel List A'!AP93=12,12,IF('Vessel List A'!AP93=13,13,IF('Vessel List A'!AP93=14,14,IF('Vessel List A'!AP93=15,15,IF('Vessel List A'!AP93=16,16,0)))))))))))))))))=0," ",VALUE(IF('Vessel List A'!AP93=1,1,IF('Vessel List A'!AP93=2,2,IF('Vessel List A'!AP93=3,3,IF('Vessel List A'!AP93=4,4,IF('Vessel List A'!AP93=5,5,IF('Vessel List A'!AP93=6,6,IF('Vessel List A'!AP93=7,7,IF('Vessel List A'!AP93=8,8,IF('Vessel List A'!AP93=9,9,IF('Vessel List A'!AP93=10,10,IF('Vessel List A'!AP93=11,11,IF('Vessel List A'!AP93=12,12,IF('Vessel List A'!AP93=13,13,IF('Vessel List A'!AP93=14,14,IF('Vessel List A'!AP93=15,15,IF('Vessel List A'!AP93=16,16,0))))))))))))))))))</f>
        <v xml:space="preserve"> </v>
      </c>
      <c r="X94" s="154"/>
      <c r="Y94" s="158"/>
      <c r="Z94" s="390" t="str">
        <f t="shared" si="89"/>
        <v/>
      </c>
      <c r="AA94" s="158"/>
      <c r="AB94" s="137"/>
      <c r="AC94" s="388" t="str">
        <f t="shared" si="90"/>
        <v/>
      </c>
      <c r="AD94" s="157" t="str">
        <f>IF(VALUE(IF('Vessel List A'!BC93=1,1,IF('Vessel List A'!BC93=2,2,IF('Vessel List A'!BC93=3,3,IF('Vessel List A'!BC93=4,4,IF('Vessel List A'!BC93=5,5,IF('Vessel List A'!BC93=6,6,IF('Vessel List A'!BC93=7,7,IF('Vessel List A'!BC93=8,8,IF('Vessel List A'!BC93=9,9,IF('Vessel List A'!BC93=10,10,IF('Vessel List A'!BC93=11,11,IF('Vessel List A'!BC93=12,12,IF('Vessel List A'!BC93=13,13,IF('Vessel List A'!BC93=14,14,IF('Vessel List A'!BC93=15,15,IF('Vessel List A'!BC93=16,16,0)))))))))))))))))=0," ",VALUE(IF('Vessel List A'!BC93=1,1,IF('Vessel List A'!BC93=2,2,IF('Vessel List A'!BC93=3,3,IF('Vessel List A'!BC93=4,4,IF('Vessel List A'!BC93=5,5,IF('Vessel List A'!BC93=6,6,IF('Vessel List A'!BC93=7,7,IF('Vessel List A'!BC93=8,8,IF('Vessel List A'!BC93=9,9,IF('Vessel List A'!BC93=10,10,IF('Vessel List A'!BC93=11,11,IF('Vessel List A'!BC93=12,12,IF('Vessel List A'!BC93=13,13,IF('Vessel List A'!BC93=14,14,IF('Vessel List A'!BC93=15,15,IF('Vessel List A'!BC93=16,16,0))))))))))))))))))</f>
        <v xml:space="preserve"> </v>
      </c>
      <c r="AE94" s="154"/>
      <c r="AF94" s="158"/>
      <c r="AG94" s="390" t="str">
        <f t="shared" si="91"/>
        <v/>
      </c>
      <c r="AH94" s="158"/>
      <c r="AI94" s="137"/>
      <c r="AJ94" s="388" t="str">
        <f t="shared" si="92"/>
        <v/>
      </c>
      <c r="AK94" s="157" t="str">
        <f>IF(VALUE(IF('Vessel List A'!BP93=1,1,IF('Vessel List A'!BP93=2,2,IF('Vessel List A'!BP93=3,3,IF('Vessel List A'!BP93=4,4,IF('Vessel List A'!BP93=5,5,IF('Vessel List A'!BP93=6,6,IF('Vessel List A'!BP93=7,7,IF('Vessel List A'!BP93=8,8,IF('Vessel List A'!BP93=9,9,IF('Vessel List A'!BP93=10,10,IF('Vessel List A'!BP93=11,11,IF('Vessel List A'!BP93=12,12,IF('Vessel List A'!BP93=13,13,IF('Vessel List A'!BP93=14,14,IF('Vessel List A'!BP93=15,15,IF('Vessel List A'!BP93=16,16,0)))))))))))))))))=0," ",VALUE(IF('Vessel List A'!BP93=1,1,IF('Vessel List A'!BP93=2,2,IF('Vessel List A'!BP93=3,3,IF('Vessel List A'!BP93=4,4,IF('Vessel List A'!BP93=5,5,IF('Vessel List A'!BP93=6,6,IF('Vessel List A'!BP93=7,7,IF('Vessel List A'!BP93=8,8,IF('Vessel List A'!BP93=9,9,IF('Vessel List A'!BP93=10,10,IF('Vessel List A'!BP93=11,11,IF('Vessel List A'!BP93=12,12,IF('Vessel List A'!BP93=13,13,IF('Vessel List A'!BP93=14,14,IF('Vessel List A'!BP93=15,15,IF('Vessel List A'!BP93=16,16,0))))))))))))))))))</f>
        <v xml:space="preserve"> </v>
      </c>
      <c r="AL94" s="154"/>
      <c r="AM94" s="158"/>
      <c r="AN94" s="390" t="str">
        <f t="shared" si="93"/>
        <v/>
      </c>
      <c r="AO94" s="158"/>
      <c r="AP94" s="137"/>
      <c r="AQ94" s="388" t="str">
        <f t="shared" si="94"/>
        <v/>
      </c>
      <c r="AR94" s="157" t="str">
        <f>IF(VALUE(IF('Vessel List A'!CC93=1,1,IF('Vessel List A'!CC93=2,2,IF('Vessel List A'!CC93=3,3,IF('Vessel List A'!CC93=4,4,IF('Vessel List A'!CC93=5,5,IF('Vessel List A'!CC93=6,6,IF('Vessel List A'!CC93=7,7,IF('Vessel List A'!CC93=8,8,IF('Vessel List A'!CC93=9,9,IF('Vessel List A'!CC93=10,10,IF('Vessel List A'!CC93=11,11,IF('Vessel List A'!CC93=12,12,IF('Vessel List A'!CC93=13,13,IF('Vessel List A'!CC93=14,14,IF('Vessel List A'!CC93=15,15,IF('Vessel List A'!CC93=16,16,0)))))))))))))))))=0," ",VALUE(IF('Vessel List A'!CC93=1,1,IF('Vessel List A'!CC93=2,2,IF('Vessel List A'!CC93=3,3,IF('Vessel List A'!CC93=4,4,IF('Vessel List A'!CC93=5,5,IF('Vessel List A'!CC93=6,6,IF('Vessel List A'!CC93=7,7,IF('Vessel List A'!CC93=8,8,IF('Vessel List A'!CC93=9,9,IF('Vessel List A'!CC93=10,10,IF('Vessel List A'!CC93=11,11,IF('Vessel List A'!CC93=12,12,IF('Vessel List A'!CC93=13,13,IF('Vessel List A'!CC93=14,14,IF('Vessel List A'!CC93=15,15,IF('Vessel List A'!CC93=16,16,0))))))))))))))))))</f>
        <v xml:space="preserve"> </v>
      </c>
      <c r="AS94" s="154"/>
      <c r="AT94" s="158"/>
      <c r="AU94" s="390" t="str">
        <f t="shared" si="95"/>
        <v/>
      </c>
      <c r="AV94" s="158"/>
      <c r="AW94" s="137"/>
      <c r="AX94" s="388" t="str">
        <f t="shared" si="96"/>
        <v/>
      </c>
      <c r="AY94" s="157" t="str">
        <f>IF(VALUE(IF('Vessel List A'!CP93=1,1,IF('Vessel List A'!CP93=2,2,IF('Vessel List A'!CP93=3,3,IF('Vessel List A'!CP93=4,4,IF('Vessel List A'!CP93=5,5,IF('Vessel List A'!CP93=6,6,IF('Vessel List A'!CP93=7,7,IF('Vessel List A'!CP93=8,8,IF('Vessel List A'!CP93=9,9,IF('Vessel List A'!CP93=10,10,IF('Vessel List A'!CP93=11,11,IF('Vessel List A'!CP93=12,12,IF('Vessel List A'!CP93=13,13,IF('Vessel List A'!CP93=14,14,IF('Vessel List A'!CP93=15,15,IF('Vessel List A'!CP93=16,16,0)))))))))))))))))=0," ",VALUE(IF('Vessel List A'!CP93=1,1,IF('Vessel List A'!CP93=2,2,IF('Vessel List A'!CP93=3,3,IF('Vessel List A'!CP93=4,4,IF('Vessel List A'!CP93=5,5,IF('Vessel List A'!CP93=6,6,IF('Vessel List A'!CP93=7,7,IF('Vessel List A'!CP93=8,8,IF('Vessel List A'!CP93=9,9,IF('Vessel List A'!CP93=10,10,IF('Vessel List A'!CP93=11,11,IF('Vessel List A'!CP93=12,12,IF('Vessel List A'!CP93=13,13,IF('Vessel List A'!CP93=14,14,IF('Vessel List A'!CP93=15,15,IF('Vessel List A'!CP93=16,16,0))))))))))))))))))</f>
        <v xml:space="preserve"> </v>
      </c>
      <c r="AZ94" s="154"/>
      <c r="BA94" s="158"/>
      <c r="BB94" s="390" t="str">
        <f t="shared" si="97"/>
        <v/>
      </c>
      <c r="BC94" s="158"/>
      <c r="BD94" s="137"/>
      <c r="BE94" s="388" t="str">
        <f t="shared" si="98"/>
        <v/>
      </c>
      <c r="BF94" s="157" t="str">
        <f>IF(VALUE(IF('Vessel List A'!DC93=1,1,IF('Vessel List A'!DC93=2,2,IF('Vessel List A'!DC93=3,3,IF('Vessel List A'!DC93=4,4,IF('Vessel List A'!DC93=5,5,IF('Vessel List A'!DC93=6,6,IF('Vessel List A'!DC93=7,7,IF('Vessel List A'!DC93=8,8,IF('Vessel List A'!DC93=9,9,IF('Vessel List A'!DC93=10,10,IF('Vessel List A'!DC93=11,11,IF('Vessel List A'!DC93=12,12,IF('Vessel List A'!DC93=13,13,IF('Vessel List A'!DC93=14,14,IF('Vessel List A'!DC93=15,15,IF('Vessel List A'!DC93=16,16,0)))))))))))))))))=0," ",VALUE(IF('Vessel List A'!DC93=1,1,IF('Vessel List A'!DC93=2,2,IF('Vessel List A'!DC93=3,3,IF('Vessel List A'!DC93=4,4,IF('Vessel List A'!DC93=5,5,IF('Vessel List A'!DC93=6,6,IF('Vessel List A'!DC93=7,7,IF('Vessel List A'!DC93=8,8,IF('Vessel List A'!DC93=9,9,IF('Vessel List A'!DC93=10,10,IF('Vessel List A'!DC93=11,11,IF('Vessel List A'!DC93=12,12,IF('Vessel List A'!DC93=13,13,IF('Vessel List A'!DC93=14,14,IF('Vessel List A'!DC93=15,15,IF('Vessel List A'!DC93=16,16,0))))))))))))))))))</f>
        <v xml:space="preserve"> </v>
      </c>
      <c r="BG94" s="154"/>
      <c r="BH94" s="158"/>
      <c r="BI94" s="390" t="str">
        <f t="shared" si="99"/>
        <v/>
      </c>
      <c r="BJ94" s="158"/>
      <c r="BK94" s="137"/>
      <c r="BL94" s="388" t="str">
        <f t="shared" si="100"/>
        <v/>
      </c>
      <c r="BM94" s="157" t="str">
        <f>IF(VALUE(IF('Vessel List A'!DP93=1,1,IF('Vessel List A'!DP93=2,2,IF('Vessel List A'!DP93=3,3,IF('Vessel List A'!DP93=4,4,IF('Vessel List A'!DP93=5,5,IF('Vessel List A'!DP93=6,6,IF('Vessel List A'!DP93=7,7,IF('Vessel List A'!DP93=8,8,IF('Vessel List A'!DP93=9,9,IF('Vessel List A'!DP93=10,10,IF('Vessel List A'!DP93=11,11,IF('Vessel List A'!DP93=12,12,IF('Vessel List A'!DP93=13,13,IF('Vessel List A'!DP93=14,14,IF('Vessel List A'!DP93=15,15,IF('Vessel List A'!DP93=16,16,0)))))))))))))))))=0," ",VALUE(IF('Vessel List A'!DP93=1,1,IF('Vessel List A'!DP93=2,2,IF('Vessel List A'!DP93=3,3,IF('Vessel List A'!DP93=4,4,IF('Vessel List A'!DP93=5,5,IF('Vessel List A'!DP93=6,6,IF('Vessel List A'!DP93=7,7,IF('Vessel List A'!DP93=8,8,IF('Vessel List A'!DP93=9,9,IF('Vessel List A'!DP93=10,10,IF('Vessel List A'!DP93=11,11,IF('Vessel List A'!DP93=12,12,IF('Vessel List A'!DP93=13,13,IF('Vessel List A'!DP93=14,14,IF('Vessel List A'!DP93=15,15,IF('Vessel List A'!DP93=16,16,0))))))))))))))))))</f>
        <v xml:space="preserve"> </v>
      </c>
      <c r="BN94" s="154"/>
      <c r="BO94" s="158"/>
      <c r="BP94" s="390" t="str">
        <f t="shared" si="101"/>
        <v/>
      </c>
      <c r="BQ94" s="158"/>
      <c r="BR94" s="137"/>
      <c r="BS94" s="388" t="str">
        <f t="shared" si="102"/>
        <v/>
      </c>
      <c r="BT94" s="157" t="str">
        <f>IF(VALUE(IF('Vessel List A'!EC93=1,1,IF('Vessel List A'!EC93=2,2,IF('Vessel List A'!EC93=3,3,IF('Vessel List A'!EC93=4,4,IF('Vessel List A'!EC93=5,5,IF('Vessel List A'!EC93=6,6,IF('Vessel List A'!EC93=7,7,IF('Vessel List A'!EC93=8,8,IF('Vessel List A'!EC93=9,9,IF('Vessel List A'!EC93=10,10,IF('Vessel List A'!EC93=11,11,IF('Vessel List A'!EC93=12,12,IF('Vessel List A'!EC93=13,13,IF('Vessel List A'!EC93=14,14,IF('Vessel List A'!EC93=15,15,IF('Vessel List A'!EC93=16,16,0)))))))))))))))))=0," ",VALUE(IF('Vessel List A'!EC93=1,1,IF('Vessel List A'!EC93=2,2,IF('Vessel List A'!EC93=3,3,IF('Vessel List A'!EC93=4,4,IF('Vessel List A'!EC93=5,5,IF('Vessel List A'!EC93=6,6,IF('Vessel List A'!EC93=7,7,IF('Vessel List A'!EC93=8,8,IF('Vessel List A'!EC93=9,9,IF('Vessel List A'!EC93=10,10,IF('Vessel List A'!EC93=11,11,IF('Vessel List A'!EC93=12,12,IF('Vessel List A'!EC93=13,13,IF('Vessel List A'!EC93=14,14,IF('Vessel List A'!EC93=15,15,IF('Vessel List A'!EC93=16,16,0))))))))))))))))))</f>
        <v xml:space="preserve"> </v>
      </c>
      <c r="BU94" s="154"/>
      <c r="BV94" s="158"/>
      <c r="BW94" s="390" t="str">
        <f t="shared" si="103"/>
        <v/>
      </c>
      <c r="BX94" s="158"/>
      <c r="BY94" s="137"/>
      <c r="BZ94" s="388" t="str">
        <f t="shared" si="104"/>
        <v/>
      </c>
      <c r="CA94" s="157" t="str">
        <f>IF(VALUE(IF('Vessel List A'!EP93=1,1,IF('Vessel List A'!EP93=2,2,IF('Vessel List A'!EP93=3,3,IF('Vessel List A'!EP93=4,4,IF('Vessel List A'!EP93=5,5,IF('Vessel List A'!EP93=6,6,IF('Vessel List A'!EP93=7,7,IF('Vessel List A'!EP93=8,8,IF('Vessel List A'!EP93=9,9,IF('Vessel List A'!EP93=10,10,IF('Vessel List A'!EP93=11,11,IF('Vessel List A'!EP93=12,12,IF('Vessel List A'!EP93=13,13,IF('Vessel List A'!EP93=14,14,IF('Vessel List A'!EP93=15,15,IF('Vessel List A'!EP93=16,16,0)))))))))))))))))=0," ",VALUE(IF('Vessel List A'!EP93=1,1,IF('Vessel List A'!EP93=2,2,IF('Vessel List A'!EP93=3,3,IF('Vessel List A'!EP93=4,4,IF('Vessel List A'!EP93=5,5,IF('Vessel List A'!EP93=6,6,IF('Vessel List A'!EP93=7,7,IF('Vessel List A'!EP93=8,8,IF('Vessel List A'!EP93=9,9,IF('Vessel List A'!EP93=10,10,IF('Vessel List A'!EP93=11,11,IF('Vessel List A'!EP93=12,12,IF('Vessel List A'!EP93=13,13,IF('Vessel List A'!EP93=14,14,IF('Vessel List A'!EP93=15,15,IF('Vessel List A'!EP93=16,16,0))))))))))))))))))</f>
        <v xml:space="preserve"> </v>
      </c>
      <c r="CB94" s="154"/>
      <c r="CC94" s="158"/>
      <c r="CD94" s="390" t="str">
        <f t="shared" si="105"/>
        <v/>
      </c>
      <c r="CE94" s="158"/>
      <c r="CF94" s="137"/>
      <c r="CG94" s="388" t="str">
        <f t="shared" si="106"/>
        <v/>
      </c>
      <c r="CH94" s="157" t="str">
        <f>IF(VALUE(IF('Vessel List A'!FC93=1,1,IF('Vessel List A'!FC93=2,2,IF('Vessel List A'!FC93=3,3,IF('Vessel List A'!FC93=4,4,IF('Vessel List A'!FC93=5,5,IF('Vessel List A'!FC93=6,6,IF('Vessel List A'!FC93=7,7,IF('Vessel List A'!FC93=8,8,IF('Vessel List A'!FC93=9,9,IF('Vessel List A'!FC93=10,10,IF('Vessel List A'!FC93=11,11,IF('Vessel List A'!FC93=12,12,IF('Vessel List A'!FC93=13,13,IF('Vessel List A'!FC93=14,14,IF('Vessel List A'!FC93=15,15,IF('Vessel List A'!FC93=16,16,0)))))))))))))))))=0," ",VALUE(IF('Vessel List A'!FC93=1,1,IF('Vessel List A'!FC93=2,2,IF('Vessel List A'!FC93=3,3,IF('Vessel List A'!FC93=4,4,IF('Vessel List A'!FC93=5,5,IF('Vessel List A'!FC93=6,6,IF('Vessel List A'!FC93=7,7,IF('Vessel List A'!FC93=8,8,IF('Vessel List A'!FC93=9,9,IF('Vessel List A'!FC93=10,10,IF('Vessel List A'!FC93=11,11,IF('Vessel List A'!FC93=12,12,IF('Vessel List A'!FC93=13,13,IF('Vessel List A'!FC93=14,14,IF('Vessel List A'!FC93=15,15,IF('Vessel List A'!FC93=16,16,0))))))))))))))))))</f>
        <v xml:space="preserve"> </v>
      </c>
      <c r="CI94" s="154"/>
      <c r="CJ94" s="158"/>
      <c r="CK94" s="390" t="str">
        <f t="shared" si="107"/>
        <v/>
      </c>
      <c r="CL94" s="158"/>
      <c r="CM94" s="137"/>
      <c r="CN94" s="388" t="str">
        <f t="shared" si="108"/>
        <v/>
      </c>
      <c r="CO94" s="157" t="str">
        <f>IF(VALUE(IF('Vessel List A'!FP93=1,1,IF('Vessel List A'!FP93=2,2,IF('Vessel List A'!FP93=3,3,IF('Vessel List A'!FP93=4,4,IF('Vessel List A'!FP93=5,5,IF('Vessel List A'!FP93=6,6,IF('Vessel List A'!FP93=7,7,IF('Vessel List A'!FP93=8,8,IF('Vessel List A'!FP93=9,9,IF('Vessel List A'!FP93=10,10,IF('Vessel List A'!FP93=11,11,IF('Vessel List A'!FP93=12,12,IF('Vessel List A'!FP93=13,13,IF('Vessel List A'!FP93=14,14,IF('Vessel List A'!FP93=15,15,IF('Vessel List A'!FP93=16,16,0)))))))))))))))))=0," ",VALUE(IF('Vessel List A'!FP93=1,1,IF('Vessel List A'!FP93=2,2,IF('Vessel List A'!FP93=3,3,IF('Vessel List A'!FP93=4,4,IF('Vessel List A'!FP93=5,5,IF('Vessel List A'!FP93=6,6,IF('Vessel List A'!FP93=7,7,IF('Vessel List A'!FP93=8,8,IF('Vessel List A'!FP93=9,9,IF('Vessel List A'!FP93=10,10,IF('Vessel List A'!FP93=11,11,IF('Vessel List A'!FP93=12,12,IF('Vessel List A'!FP93=13,13,IF('Vessel List A'!FP93=14,14,IF('Vessel List A'!FP93=15,15,IF('Vessel List A'!FP93=16,16,0))))))))))))))))))</f>
        <v xml:space="preserve"> </v>
      </c>
      <c r="CP94" s="154"/>
      <c r="CQ94" s="158"/>
      <c r="CR94" s="390" t="str">
        <f t="shared" si="109"/>
        <v/>
      </c>
      <c r="CS94" s="158"/>
      <c r="CT94" s="137"/>
      <c r="CU94" s="388" t="str">
        <f t="shared" si="110"/>
        <v/>
      </c>
      <c r="CV94" s="157" t="str">
        <f>IF(VALUE(IF('Vessel List A'!GC93=1,1,IF('Vessel List A'!GC93=2,2,IF('Vessel List A'!GC93=3,3,IF('Vessel List A'!GC93=4,4,IF('Vessel List A'!GC93=5,5,IF('Vessel List A'!GC93=6,6,IF('Vessel List A'!GC93=7,7,IF('Vessel List A'!GC93=8,8,IF('Vessel List A'!GC93=9,9,IF('Vessel List A'!GC93=10,10,IF('Vessel List A'!GC93=11,11,IF('Vessel List A'!GC93=12,12,IF('Vessel List A'!GC93=13,13,IF('Vessel List A'!GC93=14,14,IF('Vessel List A'!GC93=15,15,IF('Vessel List A'!GC93=16,16,0)))))))))))))))))=0," ",VALUE(IF('Vessel List A'!GC93=1,1,IF('Vessel List A'!GC93=2,2,IF('Vessel List A'!GC93=3,3,IF('Vessel List A'!GC93=4,4,IF('Vessel List A'!GC93=5,5,IF('Vessel List A'!GC93=6,6,IF('Vessel List A'!GC93=7,7,IF('Vessel List A'!GC93=8,8,IF('Vessel List A'!GC93=9,9,IF('Vessel List A'!GC93=10,10,IF('Vessel List A'!GC93=11,11,IF('Vessel List A'!GC93=12,12,IF('Vessel List A'!GC93=13,13,IF('Vessel List A'!GC93=14,14,IF('Vessel List A'!GC93=15,15,IF('Vessel List A'!GC93=16,16,0))))))))))))))))))</f>
        <v xml:space="preserve"> </v>
      </c>
      <c r="CW94" s="154"/>
      <c r="CX94" s="158"/>
      <c r="CY94" s="390" t="str">
        <f t="shared" si="111"/>
        <v/>
      </c>
      <c r="CZ94" s="158"/>
      <c r="DA94" s="137"/>
      <c r="DB94" s="388" t="str">
        <f t="shared" si="112"/>
        <v/>
      </c>
      <c r="DC94" s="157" t="str">
        <f>IF(VALUE(IF('Vessel List A'!GP93=1,1,IF('Vessel List A'!GP93=2,2,IF('Vessel List A'!GP93=3,3,IF('Vessel List A'!GP93=4,4,IF('Vessel List A'!GP93=5,5,IF('Vessel List A'!GP93=6,6,IF('Vessel List A'!GP93=7,7,IF('Vessel List A'!GP93=8,8,IF('Vessel List A'!GP93=9,9,IF('Vessel List A'!GP93=10,10,IF('Vessel List A'!GP93=11,11,IF('Vessel List A'!GP93=12,12,IF('Vessel List A'!GP93=13,13,IF('Vessel List A'!GP93=14,14,IF('Vessel List A'!GP93=15,15,IF('Vessel List A'!GP93=16,16,0)))))))))))))))))=0," ",VALUE(IF('Vessel List A'!GP93=1,1,IF('Vessel List A'!GP93=2,2,IF('Vessel List A'!GP93=3,3,IF('Vessel List A'!GP93=4,4,IF('Vessel List A'!GP93=5,5,IF('Vessel List A'!GP93=6,6,IF('Vessel List A'!GP93=7,7,IF('Vessel List A'!GP93=8,8,IF('Vessel List A'!GP93=9,9,IF('Vessel List A'!GP93=10,10,IF('Vessel List A'!GP93=11,11,IF('Vessel List A'!GP93=12,12,IF('Vessel List A'!GP93=13,13,IF('Vessel List A'!GP93=14,14,IF('Vessel List A'!GP93=15,15,IF('Vessel List A'!GP93=16,16,0))))))))))))))))))</f>
        <v xml:space="preserve"> </v>
      </c>
      <c r="DD94" s="154"/>
      <c r="DE94" s="158"/>
      <c r="DF94" s="390" t="str">
        <f t="shared" si="113"/>
        <v/>
      </c>
      <c r="DG94" s="158"/>
      <c r="DH94" s="137"/>
      <c r="DI94" s="388" t="str">
        <f t="shared" si="114"/>
        <v/>
      </c>
      <c r="DJ94" s="157" t="str">
        <f>IF(VALUE(IF('Vessel List A'!HC93=1,1,IF('Vessel List A'!HC93=2,2,IF('Vessel List A'!HC93=3,3,IF('Vessel List A'!HC93=4,4,IF('Vessel List A'!HC93=5,5,IF('Vessel List A'!HC93=6,6,IF('Vessel List A'!HC93=7,7,IF('Vessel List A'!HC93=8,8,IF('Vessel List A'!HC93=9,9,IF('Vessel List A'!HC93=10,10,IF('Vessel List A'!HC93=11,11,IF('Vessel List A'!HC93=12,12,IF('Vessel List A'!HC93=13,13,IF('Vessel List A'!HC93=14,14,IF('Vessel List A'!HC93=15,15,IF('Vessel List A'!HC93=16,16,0)))))))))))))))))=0," ",VALUE(IF('Vessel List A'!HC93=1,1,IF('Vessel List A'!HC93=2,2,IF('Vessel List A'!HC93=3,3,IF('Vessel List A'!HC93=4,4,IF('Vessel List A'!HC93=5,5,IF('Vessel List A'!HC93=6,6,IF('Vessel List A'!HC93=7,7,IF('Vessel List A'!HC93=8,8,IF('Vessel List A'!HC93=9,9,IF('Vessel List A'!HC93=10,10,IF('Vessel List A'!HC93=11,11,IF('Vessel List A'!HC93=12,12,IF('Vessel List A'!HC93=13,13,IF('Vessel List A'!HC93=14,14,IF('Vessel List A'!HC93=15,15,IF('Vessel List A'!HC93=16,16,0))))))))))))))))))</f>
        <v xml:space="preserve"> </v>
      </c>
      <c r="DK94" s="154"/>
      <c r="DL94" s="158"/>
      <c r="DM94" s="390" t="str">
        <f t="shared" si="115"/>
        <v/>
      </c>
      <c r="DN94" s="158"/>
      <c r="DO94" s="137"/>
      <c r="DP94" s="388" t="str">
        <f t="shared" si="116"/>
        <v/>
      </c>
      <c r="DQ94" s="157" t="str">
        <f>IF(VALUE(IF('Vessel List A'!HP93=1,1,IF('Vessel List A'!HP93=2,2,IF('Vessel List A'!HP93=3,3,IF('Vessel List A'!HP93=4,4,IF('Vessel List A'!HP93=5,5,IF('Vessel List A'!HP93=6,6,IF('Vessel List A'!HP93=7,7,IF('Vessel List A'!HP93=8,8,IF('Vessel List A'!HP93=9,9,IF('Vessel List A'!HP93=10,10,IF('Vessel List A'!HP93=11,11,IF('Vessel List A'!HP93=12,12,IF('Vessel List A'!HP93=13,13,IF('Vessel List A'!HP93=14,14,IF('Vessel List A'!HP93=15,15,IF('Vessel List A'!HP93=16,16,0)))))))))))))))))=0," ",VALUE(IF('Vessel List A'!HP93=1,1,IF('Vessel List A'!HP93=2,2,IF('Vessel List A'!HP93=3,3,IF('Vessel List A'!HP93=4,4,IF('Vessel List A'!HP93=5,5,IF('Vessel List A'!HP93=6,6,IF('Vessel List A'!HP93=7,7,IF('Vessel List A'!HP93=8,8,IF('Vessel List A'!HP93=9,9,IF('Vessel List A'!HP93=10,10,IF('Vessel List A'!HP93=11,11,IF('Vessel List A'!HP93=12,12,IF('Vessel List A'!HP93=13,13,IF('Vessel List A'!HP93=14,14,IF('Vessel List A'!HP93=15,15,IF('Vessel List A'!HP93=16,16,0))))))))))))))))))</f>
        <v xml:space="preserve"> </v>
      </c>
      <c r="DR94" s="154"/>
      <c r="DS94" s="158"/>
      <c r="DT94" s="390" t="str">
        <f t="shared" si="117"/>
        <v/>
      </c>
      <c r="DU94" s="158"/>
      <c r="DV94" s="137"/>
      <c r="DW94" s="388" t="str">
        <f t="shared" si="118"/>
        <v/>
      </c>
      <c r="DX94" s="157" t="str">
        <f>IF(VALUE(IF('Vessel List A'!IC93=1,1,IF('Vessel List A'!IC93=2,2,IF('Vessel List A'!IC93=3,3,IF('Vessel List A'!IC93=4,4,IF('Vessel List A'!IC93=5,5,IF('Vessel List A'!IC93=6,6,IF('Vessel List A'!IC93=7,7,IF('Vessel List A'!IC93=8,8,IF('Vessel List A'!IC93=9,9,IF('Vessel List A'!IC93=10,10,IF('Vessel List A'!IC93=11,11,IF('Vessel List A'!IC93=12,12,IF('Vessel List A'!IC93=13,13,IF('Vessel List A'!IC93=14,14,IF('Vessel List A'!IC93=15,15,IF('Vessel List A'!IC93=16,16,0)))))))))))))))))=0," ",VALUE(IF('Vessel List A'!IC93=1,1,IF('Vessel List A'!IC93=2,2,IF('Vessel List A'!IC93=3,3,IF('Vessel List A'!IC93=4,4,IF('Vessel List A'!IC93=5,5,IF('Vessel List A'!IC93=6,6,IF('Vessel List A'!IC93=7,7,IF('Vessel List A'!IC93=8,8,IF('Vessel List A'!IC93=9,9,IF('Vessel List A'!IC93=10,10,IF('Vessel List A'!IC93=11,11,IF('Vessel List A'!IC93=12,12,IF('Vessel List A'!IC93=13,13,IF('Vessel List A'!IC93=14,14,IF('Vessel List A'!IC93=15,15,IF('Vessel List A'!IC93=16,16,0))))))))))))))))))</f>
        <v xml:space="preserve"> </v>
      </c>
      <c r="DY94" s="154"/>
      <c r="DZ94" s="158"/>
      <c r="EA94" s="390" t="str">
        <f t="shared" si="119"/>
        <v/>
      </c>
      <c r="EB94" s="158"/>
      <c r="EC94" s="137"/>
      <c r="ED94" s="388" t="str">
        <f t="shared" si="120"/>
        <v/>
      </c>
      <c r="EE94" s="157" t="str">
        <f>IF(VALUE(IF('Vessel List A'!IP93=1,1,IF('Vessel List A'!IP93=2,2,IF('Vessel List A'!IP93=3,3,IF('Vessel List A'!IP93=4,4,IF('Vessel List A'!IP93=5,5,IF('Vessel List A'!IP93=6,6,IF('Vessel List A'!IP93=7,7,IF('Vessel List A'!IP93=8,8,IF('Vessel List A'!IP93=9,9,IF('Vessel List A'!IP93=10,10,IF('Vessel List A'!IP93=11,11,IF('Vessel List A'!IP93=12,12,IF('Vessel List A'!IP93=13,13,IF('Vessel List A'!IP93=14,14,IF('Vessel List A'!IP93=15,15,IF('Vessel List A'!IP93=16,16,0)))))))))))))))))=0," ",VALUE(IF('Vessel List A'!IP93=1,1,IF('Vessel List A'!IP93=2,2,IF('Vessel List A'!IP93=3,3,IF('Vessel List A'!IP93=4,4,IF('Vessel List A'!IP93=5,5,IF('Vessel List A'!IP93=6,6,IF('Vessel List A'!IP93=7,7,IF('Vessel List A'!IP93=8,8,IF('Vessel List A'!IP93=9,9,IF('Vessel List A'!IP93=10,10,IF('Vessel List A'!IP93=11,11,IF('Vessel List A'!IP93=12,12,IF('Vessel List A'!IP93=13,13,IF('Vessel List A'!IP93=14,14,IF('Vessel List A'!IP93=15,15,IF('Vessel List A'!IP93=16,16,0))))))))))))))))))</f>
        <v xml:space="preserve"> </v>
      </c>
      <c r="EF94" s="154"/>
      <c r="EG94" s="158"/>
      <c r="EH94" s="390" t="str">
        <f t="shared" si="121"/>
        <v/>
      </c>
      <c r="EI94" s="158"/>
      <c r="EJ94" s="137"/>
      <c r="EK94" s="397" t="str">
        <f t="shared" si="122"/>
        <v/>
      </c>
      <c r="EL94" s="144"/>
      <c r="EM94" s="157" t="str">
        <f>IF(VALUE(IF('Vessel List B'!C93=1,1,IF('Vessel List B'!C93=2,2,IF('Vessel List B'!C93=3,3,IF('Vessel List B'!C93=4,4,IF('Vessel List B'!C93=5,5,IF('Vessel List B'!C93=6,6,IF('Vessel List B'!C93=7,7,IF('Vessel List B'!C93=8,8,IF('Vessel List B'!C93=9,9,IF('Vessel List B'!C93=10,10,IF('Vessel List B'!C93=11,11,IF('Vessel List B'!C93=12,12,IF('Vessel List B'!C93=13,13,IF('Vessel List B'!C93=14,14,IF('Vessel List B'!C93=15,15,IF('Vessel List B'!C93=16,16,0)))))))))))))))))=0," ",VALUE(IF('Vessel List B'!C93=1,1,IF('Vessel List B'!C93=2,2,IF('Vessel List B'!C93=3,3,IF('Vessel List B'!C93=4,4,IF('Vessel List B'!C93=5,5,IF('Vessel List B'!C93=6,6,IF('Vessel List B'!C93=7,7,IF('Vessel List B'!C93=8,8,IF('Vessel List B'!C93=9,9,IF('Vessel List B'!C93=10,10,IF('Vessel List B'!C93=11,11,IF('Vessel List B'!C93=12,12,IF('Vessel List B'!C93=13,13,IF('Vessel List B'!C93=14,14,IF('Vessel List B'!C93=15,15,IF('Vessel List B'!C93=16,16,0))))))))))))))))))</f>
        <v xml:space="preserve"> </v>
      </c>
      <c r="EN94" s="154"/>
      <c r="EO94" s="158"/>
      <c r="EP94" s="390" t="str">
        <f t="shared" si="123"/>
        <v/>
      </c>
      <c r="EQ94" s="158"/>
      <c r="ER94" s="137"/>
      <c r="ES94" s="388" t="str">
        <f t="shared" si="124"/>
        <v/>
      </c>
      <c r="ET94" s="157" t="str">
        <f>IF(VALUE(IF('Vessel List B'!P93=1,1,IF('Vessel List B'!P93=2,2,IF('Vessel List B'!P93=3,3,IF('Vessel List B'!P93=4,4,IF('Vessel List B'!P93=5,5,IF('Vessel List B'!P93=6,6,IF('Vessel List B'!P93=7,7,IF('Vessel List B'!P93=8,8,IF('Vessel List B'!P93=9,9,IF('Vessel List B'!P93=10,10,IF('Vessel List B'!P93=11,11,IF('Vessel List B'!P93=12,12,IF('Vessel List B'!P93=13,13,IF('Vessel List B'!P93=14,14,IF('Vessel List B'!P93=15,15,IF('Vessel List B'!P93=16,16,0)))))))))))))))))=0," ",VALUE(IF('Vessel List B'!P93=1,1,IF('Vessel List B'!P93=2,2,IF('Vessel List B'!P93=3,3,IF('Vessel List B'!P93=4,4,IF('Vessel List B'!P93=5,5,IF('Vessel List B'!P93=6,6,IF('Vessel List B'!P93=7,7,IF('Vessel List B'!P93=8,8,IF('Vessel List B'!P93=9,9,IF('Vessel List B'!P93=10,10,IF('Vessel List B'!P93=11,11,IF('Vessel List B'!P93=12,12,IF('Vessel List B'!P93=13,13,IF('Vessel List B'!P93=14,14,IF('Vessel List B'!P93=15,15,IF('Vessel List B'!P93=16,16,0))))))))))))))))))</f>
        <v xml:space="preserve"> </v>
      </c>
      <c r="EU94" s="154"/>
      <c r="EV94" s="158"/>
      <c r="EW94" s="390" t="str">
        <f t="shared" si="125"/>
        <v/>
      </c>
      <c r="EX94" s="158"/>
      <c r="EY94" s="137"/>
      <c r="EZ94" s="388" t="str">
        <f t="shared" si="126"/>
        <v/>
      </c>
      <c r="FA94" s="157" t="str">
        <f>IF(VALUE(IF('Vessel List B'!AC93=1,1,IF('Vessel List B'!AC93=2,2,IF('Vessel List B'!AC93=3,3,IF('Vessel List B'!AC93=4,4,IF('Vessel List B'!AC93=5,5,IF('Vessel List B'!AC93=6,6,IF('Vessel List B'!AC93=7,7,IF('Vessel List B'!AC93=8,8,IF('Vessel List B'!AC93=9,9,IF('Vessel List B'!AC93=10,10,IF('Vessel List B'!AC93=11,11,IF('Vessel List B'!AC93=12,12,IF('Vessel List B'!AC93=13,13,IF('Vessel List B'!AC93=14,14,IF('Vessel List B'!AC93=15,15,IF('Vessel List B'!AC93=16,16,0)))))))))))))))))=0," ",VALUE(IF('Vessel List B'!AC93=1,1,IF('Vessel List B'!AC93=2,2,IF('Vessel List B'!AC93=3,3,IF('Vessel List B'!AC93=4,4,IF('Vessel List B'!AC93=5,5,IF('Vessel List B'!AC93=6,6,IF('Vessel List B'!AC93=7,7,IF('Vessel List B'!AC93=8,8,IF('Vessel List B'!AC93=9,9,IF('Vessel List B'!AC93=10,10,IF('Vessel List B'!AC93=11,11,IF('Vessel List B'!AC93=12,12,IF('Vessel List B'!AC93=13,13,IF('Vessel List B'!AC93=14,14,IF('Vessel List B'!AC93=15,15,IF('Vessel List B'!AC93=16,16,0))))))))))))))))))</f>
        <v xml:space="preserve"> </v>
      </c>
      <c r="FB94" s="154"/>
      <c r="FC94" s="158"/>
      <c r="FD94" s="390" t="str">
        <f t="shared" si="127"/>
        <v/>
      </c>
      <c r="FE94" s="158"/>
      <c r="FF94" s="137"/>
      <c r="FG94" s="388" t="str">
        <f t="shared" si="128"/>
        <v/>
      </c>
      <c r="FH94" s="157" t="str">
        <f>IF(VALUE(IF('Vessel List B'!AP93=1,1,IF('Vessel List B'!AP93=2,2,IF('Vessel List B'!AP93=3,3,IF('Vessel List B'!AP93=4,4,IF('Vessel List B'!AP93=5,5,IF('Vessel List B'!AP93=6,6,IF('Vessel List B'!AP93=7,7,IF('Vessel List B'!AP93=8,8,IF('Vessel List B'!AP93=9,9,IF('Vessel List B'!AP93=10,10,IF('Vessel List B'!AP93=11,11,IF('Vessel List B'!AP93=12,12,IF('Vessel List B'!AP93=13,13,IF('Vessel List B'!AP93=14,14,IF('Vessel List B'!AP93=15,15,IF('Vessel List B'!AP93=16,16,0)))))))))))))))))=0," ",VALUE(IF('Vessel List B'!AP93=1,1,IF('Vessel List B'!AP93=2,2,IF('Vessel List B'!AP93=3,3,IF('Vessel List B'!AP93=4,4,IF('Vessel List B'!AP93=5,5,IF('Vessel List B'!AP93=6,6,IF('Vessel List B'!AP93=7,7,IF('Vessel List B'!AP93=8,8,IF('Vessel List B'!AP93=9,9,IF('Vessel List B'!AP93=10,10,IF('Vessel List B'!AP93=11,11,IF('Vessel List B'!AP93=12,12,IF('Vessel List B'!AP93=13,13,IF('Vessel List B'!AP93=14,14,IF('Vessel List B'!AP93=15,15,IF('Vessel List B'!AP93=16,16,0))))))))))))))))))</f>
        <v xml:space="preserve"> </v>
      </c>
      <c r="FI94" s="154"/>
      <c r="FJ94" s="158"/>
      <c r="FK94" s="390" t="str">
        <f t="shared" si="129"/>
        <v/>
      </c>
      <c r="FL94" s="158"/>
      <c r="FM94" s="137"/>
      <c r="FN94" s="388" t="str">
        <f t="shared" si="130"/>
        <v/>
      </c>
      <c r="FO94" s="157" t="str">
        <f>IF(VALUE(IF('Vessel List B'!BC93=1,1,IF('Vessel List B'!BC93=2,2,IF('Vessel List B'!BC93=3,3,IF('Vessel List B'!BC93=4,4,IF('Vessel List B'!BC93=5,5,IF('Vessel List B'!BC93=6,6,IF('Vessel List B'!BC93=7,7,IF('Vessel List B'!BC93=8,8,IF('Vessel List B'!BC93=9,9,IF('Vessel List B'!BC93=10,10,IF('Vessel List B'!BC93=11,11,IF('Vessel List B'!BC93=12,12,IF('Vessel List B'!BC93=13,13,IF('Vessel List B'!BC93=14,14,IF('Vessel List B'!BC93=15,15,IF('Vessel List B'!BC93=16,16,0)))))))))))))))))=0," ",VALUE(IF('Vessel List B'!BC93=1,1,IF('Vessel List B'!BC93=2,2,IF('Vessel List B'!BC93=3,3,IF('Vessel List B'!BC93=4,4,IF('Vessel List B'!BC93=5,5,IF('Vessel List B'!BC93=6,6,IF('Vessel List B'!BC93=7,7,IF('Vessel List B'!BC93=8,8,IF('Vessel List B'!BC93=9,9,IF('Vessel List B'!BC93=10,10,IF('Vessel List B'!BC93=11,11,IF('Vessel List B'!BC93=12,12,IF('Vessel List B'!BC93=13,13,IF('Vessel List B'!BC93=14,14,IF('Vessel List B'!BC93=15,15,IF('Vessel List B'!BC93=16,16,0))))))))))))))))))</f>
        <v xml:space="preserve"> </v>
      </c>
      <c r="FP94" s="154"/>
      <c r="FQ94" s="158"/>
      <c r="FR94" s="390" t="str">
        <f t="shared" si="131"/>
        <v/>
      </c>
      <c r="FS94" s="158"/>
      <c r="FT94" s="137"/>
      <c r="FU94" s="388" t="str">
        <f t="shared" si="132"/>
        <v/>
      </c>
      <c r="FV94" s="157" t="str">
        <f>IF(VALUE(IF('Vessel List B'!BP93=1,1,IF('Vessel List B'!BP93=2,2,IF('Vessel List B'!BP93=3,3,IF('Vessel List B'!BP93=4,4,IF('Vessel List B'!BP93=5,5,IF('Vessel List B'!BP93=6,6,IF('Vessel List B'!BP93=7,7,IF('Vessel List B'!BP93=8,8,IF('Vessel List B'!BP93=9,9,IF('Vessel List B'!BP93=10,10,IF('Vessel List B'!BP93=11,11,IF('Vessel List B'!BP93=12,12,IF('Vessel List B'!BP93=13,13,IF('Vessel List B'!BP93=14,14,IF('Vessel List B'!BP93=15,15,IF('Vessel List B'!BP93=16,16,0)))))))))))))))))=0," ",VALUE(IF('Vessel List B'!BP93=1,1,IF('Vessel List B'!BP93=2,2,IF('Vessel List B'!BP93=3,3,IF('Vessel List B'!BP93=4,4,IF('Vessel List B'!BP93=5,5,IF('Vessel List B'!BP93=6,6,IF('Vessel List B'!BP93=7,7,IF('Vessel List B'!BP93=8,8,IF('Vessel List B'!BP93=9,9,IF('Vessel List B'!BP93=10,10,IF('Vessel List B'!BP93=11,11,IF('Vessel List B'!BP93=12,12,IF('Vessel List B'!BP93=13,13,IF('Vessel List B'!BP93=14,14,IF('Vessel List B'!BP93=15,15,IF('Vessel List B'!BP93=16,16,0))))))))))))))))))</f>
        <v xml:space="preserve"> </v>
      </c>
      <c r="FW94" s="154"/>
      <c r="FX94" s="158"/>
      <c r="FY94" s="390" t="str">
        <f t="shared" si="133"/>
        <v/>
      </c>
      <c r="FZ94" s="158"/>
      <c r="GA94" s="137"/>
      <c r="GB94" s="388" t="str">
        <f t="shared" si="134"/>
        <v/>
      </c>
      <c r="GC94" s="157" t="str">
        <f>IF(VALUE(IF('Vessel List B'!CC93=1,1,IF('Vessel List B'!CC93=2,2,IF('Vessel List B'!CC93=3,3,IF('Vessel List B'!CC93=4,4,IF('Vessel List B'!CC93=5,5,IF('Vessel List B'!CC93=6,6,IF('Vessel List B'!CC93=7,7,IF('Vessel List B'!CC93=8,8,IF('Vessel List B'!CC93=9,9,IF('Vessel List B'!CC93=10,10,IF('Vessel List B'!CC93=11,11,IF('Vessel List B'!CC93=12,12,IF('Vessel List B'!CC93=13,13,IF('Vessel List B'!CC93=14,14,IF('Vessel List B'!CC93=15,15,IF('Vessel List B'!CC93=16,16,0)))))))))))))))))=0," ",VALUE(IF('Vessel List B'!CC93=1,1,IF('Vessel List B'!CC93=2,2,IF('Vessel List B'!CC93=3,3,IF('Vessel List B'!CC93=4,4,IF('Vessel List B'!CC93=5,5,IF('Vessel List B'!CC93=6,6,IF('Vessel List B'!CC93=7,7,IF('Vessel List B'!CC93=8,8,IF('Vessel List B'!CC93=9,9,IF('Vessel List B'!CC93=10,10,IF('Vessel List B'!CC93=11,11,IF('Vessel List B'!CC93=12,12,IF('Vessel List B'!CC93=13,13,IF('Vessel List B'!CC93=14,14,IF('Vessel List B'!CC93=15,15,IF('Vessel List B'!CC93=16,16,0))))))))))))))))))</f>
        <v xml:space="preserve"> </v>
      </c>
      <c r="GD94" s="154"/>
      <c r="GE94" s="158"/>
      <c r="GF94" s="390" t="str">
        <f t="shared" si="135"/>
        <v/>
      </c>
      <c r="GG94" s="158"/>
      <c r="GH94" s="137"/>
      <c r="GI94" s="388" t="str">
        <f t="shared" si="136"/>
        <v/>
      </c>
      <c r="GJ94" s="157" t="str">
        <f>IF(VALUE(IF('Vessel List B'!CP93=1,1,IF('Vessel List B'!CP93=2,2,IF('Vessel List B'!CP93=3,3,IF('Vessel List B'!CP93=4,4,IF('Vessel List B'!CP93=5,5,IF('Vessel List B'!CP93=6,6,IF('Vessel List B'!CP93=7,7,IF('Vessel List B'!CP93=8,8,IF('Vessel List B'!CP93=9,9,IF('Vessel List B'!CP93=10,10,IF('Vessel List B'!CP93=11,11,IF('Vessel List B'!CP93=12,12,IF('Vessel List B'!CP93=13,13,IF('Vessel List B'!CP93=14,14,IF('Vessel List B'!CP93=15,15,IF('Vessel List B'!CP93=16,16,0)))))))))))))))))=0," ",VALUE(IF('Vessel List B'!CP93=1,1,IF('Vessel List B'!CP93=2,2,IF('Vessel List B'!CP93=3,3,IF('Vessel List B'!CP93=4,4,IF('Vessel List B'!CP93=5,5,IF('Vessel List B'!CP93=6,6,IF('Vessel List B'!CP93=7,7,IF('Vessel List B'!CP93=8,8,IF('Vessel List B'!CP93=9,9,IF('Vessel List B'!CP93=10,10,IF('Vessel List B'!CP93=11,11,IF('Vessel List B'!CP93=12,12,IF('Vessel List B'!CP93=13,13,IF('Vessel List B'!CP93=14,14,IF('Vessel List B'!CP93=15,15,IF('Vessel List B'!CP93=16,16,0))))))))))))))))))</f>
        <v xml:space="preserve"> </v>
      </c>
      <c r="GK94" s="154"/>
      <c r="GL94" s="158"/>
      <c r="GM94" s="390" t="str">
        <f t="shared" si="137"/>
        <v/>
      </c>
      <c r="GN94" s="158"/>
      <c r="GO94" s="137"/>
      <c r="GP94" s="388" t="str">
        <f t="shared" si="138"/>
        <v/>
      </c>
      <c r="GQ94" s="157" t="str">
        <f>IF(VALUE(IF('Vessel List B'!DC93=1,1,IF('Vessel List B'!DC93=2,2,IF('Vessel List B'!DC93=3,3,IF('Vessel List B'!DC93=4,4,IF('Vessel List B'!DC93=5,5,IF('Vessel List B'!DC93=6,6,IF('Vessel List B'!DC93=7,7,IF('Vessel List B'!DC93=8,8,IF('Vessel List B'!DC93=9,9,IF('Vessel List B'!DC93=10,10,IF('Vessel List B'!DC93=11,11,IF('Vessel List B'!DC93=12,12,IF('Vessel List B'!DC93=13,13,IF('Vessel List B'!DC93=14,14,IF('Vessel List B'!DC93=15,15,IF('Vessel List B'!DC93=16,16,0)))))))))))))))))=0," ",VALUE(IF('Vessel List B'!DC93=1,1,IF('Vessel List B'!DC93=2,2,IF('Vessel List B'!DC93=3,3,IF('Vessel List B'!DC93=4,4,IF('Vessel List B'!DC93=5,5,IF('Vessel List B'!DC93=6,6,IF('Vessel List B'!DC93=7,7,IF('Vessel List B'!DC93=8,8,IF('Vessel List B'!DC93=9,9,IF('Vessel List B'!DC93=10,10,IF('Vessel List B'!DC93=11,11,IF('Vessel List B'!DC93=12,12,IF('Vessel List B'!DC93=13,13,IF('Vessel List B'!DC93=14,14,IF('Vessel List B'!DC93=15,15,IF('Vessel List B'!DC93=16,16,0))))))))))))))))))</f>
        <v xml:space="preserve"> </v>
      </c>
      <c r="GR94" s="154"/>
      <c r="GS94" s="158"/>
      <c r="GT94" s="390" t="str">
        <f t="shared" si="139"/>
        <v/>
      </c>
      <c r="GU94" s="158"/>
      <c r="GV94" s="137"/>
      <c r="GW94" s="388" t="str">
        <f t="shared" si="140"/>
        <v/>
      </c>
      <c r="GX94" s="157" t="str">
        <f>IF(VALUE(IF('Vessel List B'!DP93=1,1,IF('Vessel List B'!DP93=2,2,IF('Vessel List B'!DP93=3,3,IF('Vessel List B'!DP93=4,4,IF('Vessel List B'!DP93=5,5,IF('Vessel List B'!DP93=6,6,IF('Vessel List B'!DP93=7,7,IF('Vessel List B'!DP93=8,8,IF('Vessel List B'!DP93=9,9,IF('Vessel List B'!DP93=10,10,IF('Vessel List B'!DP93=11,11,IF('Vessel List B'!DP93=12,12,IF('Vessel List B'!DP93=13,13,IF('Vessel List B'!DP93=14,14,IF('Vessel List B'!DP93=15,15,IF('Vessel List B'!DP93=16,16,0)))))))))))))))))=0," ",VALUE(IF('Vessel List B'!DP93=1,1,IF('Vessel List B'!DP93=2,2,IF('Vessel List B'!DP93=3,3,IF('Vessel List B'!DP93=4,4,IF('Vessel List B'!DP93=5,5,IF('Vessel List B'!DP93=6,6,IF('Vessel List B'!DP93=7,7,IF('Vessel List B'!DP93=8,8,IF('Vessel List B'!DP93=9,9,IF('Vessel List B'!DP93=10,10,IF('Vessel List B'!DP93=11,11,IF('Vessel List B'!DP93=12,12,IF('Vessel List B'!DP93=13,13,IF('Vessel List B'!DP93=14,14,IF('Vessel List B'!DP93=15,15,IF('Vessel List B'!DP93=16,16,0))))))))))))))))))</f>
        <v xml:space="preserve"> </v>
      </c>
      <c r="GY94" s="154"/>
      <c r="GZ94" s="158"/>
      <c r="HA94" s="390" t="str">
        <f t="shared" si="141"/>
        <v/>
      </c>
      <c r="HB94" s="158"/>
      <c r="HC94" s="137"/>
      <c r="HD94" s="388" t="str">
        <f t="shared" si="142"/>
        <v/>
      </c>
      <c r="HE94" s="157" t="str">
        <f>IF(VALUE(IF('Vessel List B'!EC93=1,1,IF('Vessel List B'!EC93=2,2,IF('Vessel List B'!EC93=3,3,IF('Vessel List B'!EC93=4,4,IF('Vessel List B'!EC93=5,5,IF('Vessel List B'!EC93=6,6,IF('Vessel List B'!EC93=7,7,IF('Vessel List B'!EC93=8,8,IF('Vessel List B'!EC93=9,9,IF('Vessel List B'!EC93=10,10,IF('Vessel List B'!EC93=11,11,IF('Vessel List B'!EC93=12,12,IF('Vessel List B'!EC93=13,13,IF('Vessel List B'!EC93=14,14,IF('Vessel List B'!EC93=15,15,IF('Vessel List B'!EC93=16,16,0)))))))))))))))))=0," ",VALUE(IF('Vessel List B'!EC93=1,1,IF('Vessel List B'!EC93=2,2,IF('Vessel List B'!EC93=3,3,IF('Vessel List B'!EC93=4,4,IF('Vessel List B'!EC93=5,5,IF('Vessel List B'!EC93=6,6,IF('Vessel List B'!EC93=7,7,IF('Vessel List B'!EC93=8,8,IF('Vessel List B'!EC93=9,9,IF('Vessel List B'!EC93=10,10,IF('Vessel List B'!EC93=11,11,IF('Vessel List B'!EC93=12,12,IF('Vessel List B'!EC93=13,13,IF('Vessel List B'!EC93=14,14,IF('Vessel List B'!EC93=15,15,IF('Vessel List B'!EC93=16,16,0))))))))))))))))))</f>
        <v xml:space="preserve"> </v>
      </c>
      <c r="HF94" s="154"/>
      <c r="HG94" s="158"/>
      <c r="HH94" s="390" t="str">
        <f t="shared" si="143"/>
        <v/>
      </c>
      <c r="HI94" s="158"/>
      <c r="HJ94" s="137"/>
      <c r="HK94" s="388" t="str">
        <f t="shared" si="144"/>
        <v/>
      </c>
      <c r="HL94" s="157" t="str">
        <f>IF(VALUE(IF('Vessel List B'!EP93=1,1,IF('Vessel List B'!EP93=2,2,IF('Vessel List B'!EP93=3,3,IF('Vessel List B'!EP93=4,4,IF('Vessel List B'!EP93=5,5,IF('Vessel List B'!EP93=6,6,IF('Vessel List B'!EP93=7,7,IF('Vessel List B'!EP93=8,8,IF('Vessel List B'!EP93=9,9,IF('Vessel List B'!EP93=10,10,IF('Vessel List B'!EP93=11,11,IF('Vessel List B'!EP93=12,12,IF('Vessel List B'!EP93=13,13,IF('Vessel List B'!EP93=14,14,IF('Vessel List B'!EP93=15,15,IF('Vessel List B'!EP93=16,16,0)))))))))))))))))=0," ",VALUE(IF('Vessel List B'!EP93=1,1,IF('Vessel List B'!EP93=2,2,IF('Vessel List B'!EP93=3,3,IF('Vessel List B'!EP93=4,4,IF('Vessel List B'!EP93=5,5,IF('Vessel List B'!EP93=6,6,IF('Vessel List B'!EP93=7,7,IF('Vessel List B'!EP93=8,8,IF('Vessel List B'!EP93=9,9,IF('Vessel List B'!EP93=10,10,IF('Vessel List B'!EP93=11,11,IF('Vessel List B'!EP93=12,12,IF('Vessel List B'!EP93=13,13,IF('Vessel List B'!EP93=14,14,IF('Vessel List B'!EP93=15,15,IF('Vessel List B'!EP93=16,16,0))))))))))))))))))</f>
        <v xml:space="preserve"> </v>
      </c>
      <c r="HM94" s="154"/>
      <c r="HN94" s="158"/>
      <c r="HO94" s="390" t="str">
        <f t="shared" si="145"/>
        <v/>
      </c>
      <c r="HP94" s="158"/>
      <c r="HQ94" s="137"/>
      <c r="HR94" s="388" t="str">
        <f t="shared" si="146"/>
        <v/>
      </c>
      <c r="HS94" s="157" t="str">
        <f>IF(VALUE(IF('Vessel List B'!FC93=1,1,IF('Vessel List B'!FC93=2,2,IF('Vessel List B'!FC93=3,3,IF('Vessel List B'!FC93=4,4,IF('Vessel List B'!FC93=5,5,IF('Vessel List B'!FC93=6,6,IF('Vessel List B'!FC93=7,7,IF('Vessel List B'!FC93=8,8,IF('Vessel List B'!FC93=9,9,IF('Vessel List B'!FC93=10,10,IF('Vessel List B'!FC93=11,11,IF('Vessel List B'!FC93=12,12,IF('Vessel List B'!FC93=13,13,IF('Vessel List B'!FC93=14,14,IF('Vessel List B'!FC93=15,15,IF('Vessel List B'!FC93=16,16,0)))))))))))))))))=0," ",VALUE(IF('Vessel List B'!FC93=1,1,IF('Vessel List B'!FC93=2,2,IF('Vessel List B'!FC93=3,3,IF('Vessel List B'!FC93=4,4,IF('Vessel List B'!FC93=5,5,IF('Vessel List B'!FC93=6,6,IF('Vessel List B'!FC93=7,7,IF('Vessel List B'!FC93=8,8,IF('Vessel List B'!FC93=9,9,IF('Vessel List B'!FC93=10,10,IF('Vessel List B'!FC93=11,11,IF('Vessel List B'!FC93=12,12,IF('Vessel List B'!FC93=13,13,IF('Vessel List B'!FC93=14,14,IF('Vessel List B'!FC93=15,15,IF('Vessel List B'!FC93=16,16,0))))))))))))))))))</f>
        <v xml:space="preserve"> </v>
      </c>
      <c r="HT94" s="154"/>
      <c r="HU94" s="158"/>
      <c r="HV94" s="390" t="str">
        <f t="shared" si="147"/>
        <v/>
      </c>
      <c r="HW94" s="158"/>
      <c r="HX94" s="137"/>
      <c r="HY94" s="388" t="str">
        <f t="shared" si="148"/>
        <v/>
      </c>
      <c r="HZ94" s="157" t="str">
        <f>IF(VALUE(IF('Vessel List B'!FP93=1,1,IF('Vessel List B'!FP93=2,2,IF('Vessel List B'!FP93=3,3,IF('Vessel List B'!FP93=4,4,IF('Vessel List B'!FP93=5,5,IF('Vessel List B'!FP93=6,6,IF('Vessel List B'!FP93=7,7,IF('Vessel List B'!FP93=8,8,IF('Vessel List B'!FP93=9,9,IF('Vessel List B'!FP93=10,10,IF('Vessel List B'!FP93=11,11,IF('Vessel List B'!FP93=12,12,IF('Vessel List B'!FP93=13,13,IF('Vessel List B'!FP93=14,14,IF('Vessel List B'!FP93=15,15,IF('Vessel List B'!FP93=16,16,0)))))))))))))))))=0," ",VALUE(IF('Vessel List B'!FP93=1,1,IF('Vessel List B'!FP93=2,2,IF('Vessel List B'!FP93=3,3,IF('Vessel List B'!FP93=4,4,IF('Vessel List B'!FP93=5,5,IF('Vessel List B'!FP93=6,6,IF('Vessel List B'!FP93=7,7,IF('Vessel List B'!FP93=8,8,IF('Vessel List B'!FP93=9,9,IF('Vessel List B'!FP93=10,10,IF('Vessel List B'!FP93=11,11,IF('Vessel List B'!FP93=12,12,IF('Vessel List B'!FP93=13,13,IF('Vessel List B'!FP93=14,14,IF('Vessel List B'!FP93=15,15,IF('Vessel List B'!FP93=16,16,0))))))))))))))))))</f>
        <v xml:space="preserve"> </v>
      </c>
      <c r="IA94" s="154"/>
      <c r="IB94" s="158"/>
      <c r="IC94" s="390" t="str">
        <f t="shared" si="149"/>
        <v/>
      </c>
      <c r="ID94" s="158"/>
      <c r="IE94" s="137"/>
      <c r="IF94" s="388" t="str">
        <f t="shared" si="150"/>
        <v/>
      </c>
      <c r="IG94" s="157" t="str">
        <f>IF(VALUE(IF('Vessel List B'!GC93=1,1,IF('Vessel List B'!GC93=2,2,IF('Vessel List B'!GC93=3,3,IF('Vessel List B'!GC93=4,4,IF('Vessel List B'!GC93=5,5,IF('Vessel List B'!GC93=6,6,IF('Vessel List B'!GC93=7,7,IF('Vessel List B'!GC93=8,8,IF('Vessel List B'!GC93=9,9,IF('Vessel List B'!GC93=10,10,IF('Vessel List B'!GC93=11,11,IF('Vessel List B'!GC93=12,12,IF('Vessel List B'!GC93=13,13,IF('Vessel List B'!GC93=14,14,IF('Vessel List B'!GC93=15,15,IF('Vessel List B'!GC93=16,16,0)))))))))))))))))=0," ",VALUE(IF('Vessel List B'!GC93=1,1,IF('Vessel List B'!GC93=2,2,IF('Vessel List B'!GC93=3,3,IF('Vessel List B'!GC93=4,4,IF('Vessel List B'!GC93=5,5,IF('Vessel List B'!GC93=6,6,IF('Vessel List B'!GC93=7,7,IF('Vessel List B'!GC93=8,8,IF('Vessel List B'!GC93=9,9,IF('Vessel List B'!GC93=10,10,IF('Vessel List B'!GC93=11,11,IF('Vessel List B'!GC93=12,12,IF('Vessel List B'!GC93=13,13,IF('Vessel List B'!GC93=14,14,IF('Vessel List B'!GC93=15,15,IF('Vessel List B'!GC93=16,16,0))))))))))))))))))</f>
        <v xml:space="preserve"> </v>
      </c>
      <c r="IH94" s="154"/>
      <c r="II94" s="158"/>
      <c r="IJ94" s="390" t="str">
        <f t="shared" si="151"/>
        <v/>
      </c>
      <c r="IK94" s="158"/>
      <c r="IL94" s="137"/>
      <c r="IM94" s="388" t="str">
        <f t="shared" si="152"/>
        <v/>
      </c>
      <c r="IN94" s="157" t="str">
        <f>IF(VALUE(IF('Vessel List B'!GP93=1,1,IF('Vessel List B'!GP93=2,2,IF('Vessel List B'!GP93=3,3,IF('Vessel List B'!GP93=4,4,IF('Vessel List B'!GP93=5,5,IF('Vessel List B'!GP93=6,6,IF('Vessel List B'!GP93=7,7,IF('Vessel List B'!GP93=8,8,IF('Vessel List B'!GP93=9,9,IF('Vessel List B'!GP93=10,10,IF('Vessel List B'!GP93=11,11,IF('Vessel List B'!GP93=12,12,IF('Vessel List B'!GP93=13,13,IF('Vessel List B'!GP93=14,14,IF('Vessel List B'!GP93=15,15,IF('Vessel List B'!GP93=16,16,0)))))))))))))))))=0," ",VALUE(IF('Vessel List B'!GP93=1,1,IF('Vessel List B'!GP93=2,2,IF('Vessel List B'!GP93=3,3,IF('Vessel List B'!GP93=4,4,IF('Vessel List B'!GP93=5,5,IF('Vessel List B'!GP93=6,6,IF('Vessel List B'!GP93=7,7,IF('Vessel List B'!GP93=8,8,IF('Vessel List B'!GP93=9,9,IF('Vessel List B'!GP93=10,10,IF('Vessel List B'!GP93=11,11,IF('Vessel List B'!GP93=12,12,IF('Vessel List B'!GP93=13,13,IF('Vessel List B'!GP93=14,14,IF('Vessel List B'!GP93=15,15,IF('Vessel List B'!GP93=16,16,0))))))))))))))))))</f>
        <v xml:space="preserve"> </v>
      </c>
      <c r="IO94" s="154"/>
      <c r="IP94" s="158"/>
      <c r="IQ94" s="390" t="str">
        <f t="shared" si="153"/>
        <v/>
      </c>
      <c r="IR94" s="158"/>
      <c r="IS94" s="137"/>
      <c r="IT94" s="388" t="str">
        <f t="shared" si="154"/>
        <v/>
      </c>
      <c r="IU94" s="157" t="str">
        <f>IF(VALUE(IF('Vessel List B'!HC93=1,1,IF('Vessel List B'!HC93=2,2,IF('Vessel List B'!HC93=3,3,IF('Vessel List B'!HC93=4,4,IF('Vessel List B'!HC93=5,5,IF('Vessel List B'!HC93=6,6,IF('Vessel List B'!HC93=7,7,IF('Vessel List B'!HC93=8,8,IF('Vessel List B'!HC93=9,9,IF('Vessel List B'!HC93=10,10,IF('Vessel List B'!HC93=11,11,IF('Vessel List B'!HC93=12,12,IF('Vessel List B'!HC93=13,13,IF('Vessel List B'!HC93=14,14,IF('Vessel List B'!HC93=15,15,IF('Vessel List B'!HC93=16,16,0)))))))))))))))))=0," ",VALUE(IF('Vessel List B'!HC93=1,1,IF('Vessel List B'!HC93=2,2,IF('Vessel List B'!HC93=3,3,IF('Vessel List B'!HC93=4,4,IF('Vessel List B'!HC93=5,5,IF('Vessel List B'!HC93=6,6,IF('Vessel List B'!HC93=7,7,IF('Vessel List B'!HC93=8,8,IF('Vessel List B'!HC93=9,9,IF('Vessel List B'!HC93=10,10,IF('Vessel List B'!HC93=11,11,IF('Vessel List B'!HC93=12,12,IF('Vessel List B'!HC93=13,13,IF('Vessel List B'!HC93=14,14,IF('Vessel List B'!HC93=15,15,IF('Vessel List B'!HC93=16,16,0))))))))))))))))))</f>
        <v xml:space="preserve"> </v>
      </c>
      <c r="IV94" s="154"/>
      <c r="IW94" s="158"/>
      <c r="IX94" s="390" t="str">
        <f t="shared" si="155"/>
        <v/>
      </c>
      <c r="IY94" s="158"/>
      <c r="IZ94" s="137"/>
      <c r="JA94" s="388" t="str">
        <f t="shared" si="156"/>
        <v/>
      </c>
      <c r="JB94" s="157" t="str">
        <f>IF(VALUE(IF('Vessel List B'!HP93=1,1,IF('Vessel List B'!HP93=2,2,IF('Vessel List B'!HP93=3,3,IF('Vessel List B'!HP93=4,4,IF('Vessel List B'!HP93=5,5,IF('Vessel List B'!HP93=6,6,IF('Vessel List B'!HP93=7,7,IF('Vessel List B'!HP93=8,8,IF('Vessel List B'!HP93=9,9,IF('Vessel List B'!HP93=10,10,IF('Vessel List B'!HP93=11,11,IF('Vessel List B'!HP93=12,12,IF('Vessel List B'!HP93=13,13,IF('Vessel List B'!HP93=14,14,IF('Vessel List B'!HP93=15,15,IF('Vessel List B'!HP93=16,16,0)))))))))))))))))=0," ",VALUE(IF('Vessel List B'!HP93=1,1,IF('Vessel List B'!HP93=2,2,IF('Vessel List B'!HP93=3,3,IF('Vessel List B'!HP93=4,4,IF('Vessel List B'!HP93=5,5,IF('Vessel List B'!HP93=6,6,IF('Vessel List B'!HP93=7,7,IF('Vessel List B'!HP93=8,8,IF('Vessel List B'!HP93=9,9,IF('Vessel List B'!HP93=10,10,IF('Vessel List B'!HP93=11,11,IF('Vessel List B'!HP93=12,12,IF('Vessel List B'!HP93=13,13,IF('Vessel List B'!HP93=14,14,IF('Vessel List B'!HP93=15,15,IF('Vessel List B'!HP93=16,16,0))))))))))))))))))</f>
        <v xml:space="preserve"> </v>
      </c>
      <c r="JC94" s="154"/>
      <c r="JD94" s="158"/>
      <c r="JE94" s="390" t="str">
        <f t="shared" si="157"/>
        <v/>
      </c>
      <c r="JF94" s="158"/>
      <c r="JG94" s="137"/>
      <c r="JH94" s="388" t="str">
        <f t="shared" si="158"/>
        <v/>
      </c>
      <c r="JI94" s="157" t="str">
        <f>IF(VALUE(IF('Vessel List B'!IC93=1,1,IF('Vessel List B'!IC93=2,2,IF('Vessel List B'!IC93=3,3,IF('Vessel List B'!IC93=4,4,IF('Vessel List B'!IC93=5,5,IF('Vessel List B'!IC93=6,6,IF('Vessel List B'!IC93=7,7,IF('Vessel List B'!IC93=8,8,IF('Vessel List B'!IC93=9,9,IF('Vessel List B'!IC93=10,10,IF('Vessel List B'!IC93=11,11,IF('Vessel List B'!IC93=12,12,IF('Vessel List B'!IC93=13,13,IF('Vessel List B'!IC93=14,14,IF('Vessel List B'!IC93=15,15,IF('Vessel List B'!IC93=16,16,0)))))))))))))))))=0," ",VALUE(IF('Vessel List B'!IC93=1,1,IF('Vessel List B'!IC93=2,2,IF('Vessel List B'!IC93=3,3,IF('Vessel List B'!IC93=4,4,IF('Vessel List B'!IC93=5,5,IF('Vessel List B'!IC93=6,6,IF('Vessel List B'!IC93=7,7,IF('Vessel List B'!IC93=8,8,IF('Vessel List B'!IC93=9,9,IF('Vessel List B'!IC93=10,10,IF('Vessel List B'!IC93=11,11,IF('Vessel List B'!IC93=12,12,IF('Vessel List B'!IC93=13,13,IF('Vessel List B'!IC93=14,14,IF('Vessel List B'!IC93=15,15,IF('Vessel List B'!IC93=16,16,0))))))))))))))))))</f>
        <v xml:space="preserve"> </v>
      </c>
      <c r="JJ94" s="154"/>
      <c r="JK94" s="158"/>
      <c r="JL94" s="390" t="str">
        <f t="shared" si="159"/>
        <v/>
      </c>
      <c r="JM94" s="158"/>
      <c r="JN94" s="137"/>
      <c r="JO94" s="388" t="str">
        <f t="shared" si="160"/>
        <v/>
      </c>
      <c r="JP94" s="157" t="str">
        <f>IF(VALUE(IF('Vessel List B'!IP93=1,1,IF('Vessel List B'!IP93=2,2,IF('Vessel List B'!IP93=3,3,IF('Vessel List B'!IP93=4,4,IF('Vessel List B'!IP93=5,5,IF('Vessel List B'!IP93=6,6,IF('Vessel List B'!IP93=7,7,IF('Vessel List B'!IP93=8,8,IF('Vessel List B'!IP93=9,9,IF('Vessel List B'!IP93=10,10,IF('Vessel List B'!IP93=11,11,IF('Vessel List B'!IP93=12,12,IF('Vessel List B'!IP93=13,13,IF('Vessel List B'!IP93=14,14,IF('Vessel List B'!IP93=15,15,IF('Vessel List B'!IP93=16,16,0)))))))))))))))))=0," ",VALUE(IF('Vessel List B'!IP93=1,1,IF('Vessel List B'!IP93=2,2,IF('Vessel List B'!IP93=3,3,IF('Vessel List B'!IP93=4,4,IF('Vessel List B'!IP93=5,5,IF('Vessel List B'!IP93=6,6,IF('Vessel List B'!IP93=7,7,IF('Vessel List B'!IP93=8,8,IF('Vessel List B'!IP93=9,9,IF('Vessel List B'!IP93=10,10,IF('Vessel List B'!IP93=11,11,IF('Vessel List B'!IP93=12,12,IF('Vessel List B'!IP93=13,13,IF('Vessel List B'!IP93=14,14,IF('Vessel List B'!IP93=15,15,IF('Vessel List B'!IP93=16,16,0))))))))))))))))))</f>
        <v xml:space="preserve"> </v>
      </c>
      <c r="JQ94" s="154"/>
      <c r="JR94" s="158"/>
      <c r="JS94" s="390" t="str">
        <f t="shared" si="161"/>
        <v/>
      </c>
      <c r="JT94" s="158"/>
      <c r="JU94" s="137"/>
      <c r="JV94" s="397" t="str">
        <f t="shared" si="162"/>
        <v/>
      </c>
      <c r="JW94" s="403"/>
    </row>
    <row r="95" spans="1:283" ht="15" x14ac:dyDescent="0.25">
      <c r="A95" s="132">
        <f>'Vessel List A'!B94</f>
        <v>41669</v>
      </c>
      <c r="B95" s="157" t="str">
        <f>IF(VALUE(IF('Vessel List A'!C94=1,1,IF('Vessel List A'!C94=2,2,IF('Vessel List A'!C94=3,3,IF('Vessel List A'!C94=4,4,IF('Vessel List A'!C94=5,5,IF('Vessel List A'!C94=6,6,IF('Vessel List A'!C94=7,7,IF('Vessel List A'!C94=8,8,IF('Vessel List A'!C94=9,9,IF('Vessel List A'!C94=10,10,IF('Vessel List A'!C94=11,11,IF('Vessel List A'!C94=12,12,IF('Vessel List A'!C94=13,13,IF('Vessel List A'!C94=14,14,IF('Vessel List A'!C94=15,15,IF('Vessel List A'!C94=16,16,0)))))))))))))))))=0," ",VALUE(IF('Vessel List A'!C94=1,1,IF('Vessel List A'!C94=2,2,IF('Vessel List A'!C94=3,3,IF('Vessel List A'!C94=4,4,IF('Vessel List A'!C94=5,5,IF('Vessel List A'!C94=6,6,IF('Vessel List A'!C94=7,7,IF('Vessel List A'!C94=8,8,IF('Vessel List A'!C94=9,9,IF('Vessel List A'!C94=10,10,IF('Vessel List A'!C94=11,11,IF('Vessel List A'!C94=12,12,IF('Vessel List A'!C94=13,13,IF('Vessel List A'!C94=14,14,IF('Vessel List A'!C94=15,15,IF('Vessel List A'!C94=16,16,0))))))))))))))))))</f>
        <v xml:space="preserve"> </v>
      </c>
      <c r="C95" s="154"/>
      <c r="D95" s="158"/>
      <c r="E95" s="390" t="str">
        <f t="shared" si="83"/>
        <v/>
      </c>
      <c r="F95" s="158"/>
      <c r="G95" s="137"/>
      <c r="H95" s="388" t="str">
        <f t="shared" si="84"/>
        <v/>
      </c>
      <c r="I95" s="157" t="str">
        <f>IF(VALUE(IF('Vessel List A'!P94=1,1,IF('Vessel List A'!P94=2,2,IF('Vessel List A'!P94=3,3,IF('Vessel List A'!P94=4,4,IF('Vessel List A'!P94=5,5,IF('Vessel List A'!P94=6,6,IF('Vessel List A'!P94=7,7,IF('Vessel List A'!P94=8,8,IF('Vessel List A'!P94=9,9,IF('Vessel List A'!P94=10,10,IF('Vessel List A'!P94=11,11,IF('Vessel List A'!P94=12,12,IF('Vessel List A'!P94=13,13,IF('Vessel List A'!P94=14,14,IF('Vessel List A'!P94=15,15,IF('Vessel List A'!P94=16,16,0)))))))))))))))))=0," ",VALUE(IF('Vessel List A'!P94=1,1,IF('Vessel List A'!P94=2,2,IF('Vessel List A'!P94=3,3,IF('Vessel List A'!P94=4,4,IF('Vessel List A'!P94=5,5,IF('Vessel List A'!P94=6,6,IF('Vessel List A'!P94=7,7,IF('Vessel List A'!P94=8,8,IF('Vessel List A'!P94=9,9,IF('Vessel List A'!P94=10,10,IF('Vessel List A'!P94=11,11,IF('Vessel List A'!P94=12,12,IF('Vessel List A'!P94=13,13,IF('Vessel List A'!P94=14,14,IF('Vessel List A'!P94=15,15,IF('Vessel List A'!P94=16,16,0))))))))))))))))))</f>
        <v xml:space="preserve"> </v>
      </c>
      <c r="J95" s="154"/>
      <c r="K95" s="158"/>
      <c r="L95" s="390" t="str">
        <f t="shared" si="85"/>
        <v/>
      </c>
      <c r="M95" s="158"/>
      <c r="N95" s="137"/>
      <c r="O95" s="388" t="str">
        <f t="shared" si="86"/>
        <v/>
      </c>
      <c r="P95" s="157" t="str">
        <f>IF(VALUE(IF('Vessel List A'!AC94=1,1,IF('Vessel List A'!AC94=2,2,IF('Vessel List A'!AC94=3,3,IF('Vessel List A'!AC94=4,4,IF('Vessel List A'!AC94=5,5,IF('Vessel List A'!AC94=6,6,IF('Vessel List A'!AC94=7,7,IF('Vessel List A'!AC94=8,8,IF('Vessel List A'!AC94=9,9,IF('Vessel List A'!AC94=10,10,IF('Vessel List A'!AC94=11,11,IF('Vessel List A'!AC94=12,12,IF('Vessel List A'!AC94=13,13,IF('Vessel List A'!AC94=14,14,IF('Vessel List A'!AC94=15,15,IF('Vessel List A'!AC94=16,16,0)))))))))))))))))=0," ",VALUE(IF('Vessel List A'!AC94=1,1,IF('Vessel List A'!AC94=2,2,IF('Vessel List A'!AC94=3,3,IF('Vessel List A'!AC94=4,4,IF('Vessel List A'!AC94=5,5,IF('Vessel List A'!AC94=6,6,IF('Vessel List A'!AC94=7,7,IF('Vessel List A'!AC94=8,8,IF('Vessel List A'!AC94=9,9,IF('Vessel List A'!AC94=10,10,IF('Vessel List A'!AC94=11,11,IF('Vessel List A'!AC94=12,12,IF('Vessel List A'!AC94=13,13,IF('Vessel List A'!AC94=14,14,IF('Vessel List A'!AC94=15,15,IF('Vessel List A'!AC94=16,16,0))))))))))))))))))</f>
        <v xml:space="preserve"> </v>
      </c>
      <c r="Q95" s="154"/>
      <c r="R95" s="158"/>
      <c r="S95" s="390" t="str">
        <f t="shared" si="87"/>
        <v/>
      </c>
      <c r="T95" s="158"/>
      <c r="U95" s="137"/>
      <c r="V95" s="388" t="str">
        <f t="shared" si="88"/>
        <v/>
      </c>
      <c r="W95" s="157" t="str">
        <f>IF(VALUE(IF('Vessel List A'!AP94=1,1,IF('Vessel List A'!AP94=2,2,IF('Vessel List A'!AP94=3,3,IF('Vessel List A'!AP94=4,4,IF('Vessel List A'!AP94=5,5,IF('Vessel List A'!AP94=6,6,IF('Vessel List A'!AP94=7,7,IF('Vessel List A'!AP94=8,8,IF('Vessel List A'!AP94=9,9,IF('Vessel List A'!AP94=10,10,IF('Vessel List A'!AP94=11,11,IF('Vessel List A'!AP94=12,12,IF('Vessel List A'!AP94=13,13,IF('Vessel List A'!AP94=14,14,IF('Vessel List A'!AP94=15,15,IF('Vessel List A'!AP94=16,16,0)))))))))))))))))=0," ",VALUE(IF('Vessel List A'!AP94=1,1,IF('Vessel List A'!AP94=2,2,IF('Vessel List A'!AP94=3,3,IF('Vessel List A'!AP94=4,4,IF('Vessel List A'!AP94=5,5,IF('Vessel List A'!AP94=6,6,IF('Vessel List A'!AP94=7,7,IF('Vessel List A'!AP94=8,8,IF('Vessel List A'!AP94=9,9,IF('Vessel List A'!AP94=10,10,IF('Vessel List A'!AP94=11,11,IF('Vessel List A'!AP94=12,12,IF('Vessel List A'!AP94=13,13,IF('Vessel List A'!AP94=14,14,IF('Vessel List A'!AP94=15,15,IF('Vessel List A'!AP94=16,16,0))))))))))))))))))</f>
        <v xml:space="preserve"> </v>
      </c>
      <c r="X95" s="154"/>
      <c r="Y95" s="158"/>
      <c r="Z95" s="390" t="str">
        <f t="shared" si="89"/>
        <v/>
      </c>
      <c r="AA95" s="158"/>
      <c r="AB95" s="137"/>
      <c r="AC95" s="388" t="str">
        <f t="shared" si="90"/>
        <v/>
      </c>
      <c r="AD95" s="157" t="str">
        <f>IF(VALUE(IF('Vessel List A'!BC94=1,1,IF('Vessel List A'!BC94=2,2,IF('Vessel List A'!BC94=3,3,IF('Vessel List A'!BC94=4,4,IF('Vessel List A'!BC94=5,5,IF('Vessel List A'!BC94=6,6,IF('Vessel List A'!BC94=7,7,IF('Vessel List A'!BC94=8,8,IF('Vessel List A'!BC94=9,9,IF('Vessel List A'!BC94=10,10,IF('Vessel List A'!BC94=11,11,IF('Vessel List A'!BC94=12,12,IF('Vessel List A'!BC94=13,13,IF('Vessel List A'!BC94=14,14,IF('Vessel List A'!BC94=15,15,IF('Vessel List A'!BC94=16,16,0)))))))))))))))))=0," ",VALUE(IF('Vessel List A'!BC94=1,1,IF('Vessel List A'!BC94=2,2,IF('Vessel List A'!BC94=3,3,IF('Vessel List A'!BC94=4,4,IF('Vessel List A'!BC94=5,5,IF('Vessel List A'!BC94=6,6,IF('Vessel List A'!BC94=7,7,IF('Vessel List A'!BC94=8,8,IF('Vessel List A'!BC94=9,9,IF('Vessel List A'!BC94=10,10,IF('Vessel List A'!BC94=11,11,IF('Vessel List A'!BC94=12,12,IF('Vessel List A'!BC94=13,13,IF('Vessel List A'!BC94=14,14,IF('Vessel List A'!BC94=15,15,IF('Vessel List A'!BC94=16,16,0))))))))))))))))))</f>
        <v xml:space="preserve"> </v>
      </c>
      <c r="AE95" s="154"/>
      <c r="AF95" s="158"/>
      <c r="AG95" s="390" t="str">
        <f t="shared" si="91"/>
        <v/>
      </c>
      <c r="AH95" s="158"/>
      <c r="AI95" s="137"/>
      <c r="AJ95" s="388" t="str">
        <f t="shared" si="92"/>
        <v/>
      </c>
      <c r="AK95" s="157" t="str">
        <f>IF(VALUE(IF('Vessel List A'!BP94=1,1,IF('Vessel List A'!BP94=2,2,IF('Vessel List A'!BP94=3,3,IF('Vessel List A'!BP94=4,4,IF('Vessel List A'!BP94=5,5,IF('Vessel List A'!BP94=6,6,IF('Vessel List A'!BP94=7,7,IF('Vessel List A'!BP94=8,8,IF('Vessel List A'!BP94=9,9,IF('Vessel List A'!BP94=10,10,IF('Vessel List A'!BP94=11,11,IF('Vessel List A'!BP94=12,12,IF('Vessel List A'!BP94=13,13,IF('Vessel List A'!BP94=14,14,IF('Vessel List A'!BP94=15,15,IF('Vessel List A'!BP94=16,16,0)))))))))))))))))=0," ",VALUE(IF('Vessel List A'!BP94=1,1,IF('Vessel List A'!BP94=2,2,IF('Vessel List A'!BP94=3,3,IF('Vessel List A'!BP94=4,4,IF('Vessel List A'!BP94=5,5,IF('Vessel List A'!BP94=6,6,IF('Vessel List A'!BP94=7,7,IF('Vessel List A'!BP94=8,8,IF('Vessel List A'!BP94=9,9,IF('Vessel List A'!BP94=10,10,IF('Vessel List A'!BP94=11,11,IF('Vessel List A'!BP94=12,12,IF('Vessel List A'!BP94=13,13,IF('Vessel List A'!BP94=14,14,IF('Vessel List A'!BP94=15,15,IF('Vessel List A'!BP94=16,16,0))))))))))))))))))</f>
        <v xml:space="preserve"> </v>
      </c>
      <c r="AL95" s="154"/>
      <c r="AM95" s="158"/>
      <c r="AN95" s="390" t="str">
        <f t="shared" si="93"/>
        <v/>
      </c>
      <c r="AO95" s="158"/>
      <c r="AP95" s="137"/>
      <c r="AQ95" s="388" t="str">
        <f t="shared" si="94"/>
        <v/>
      </c>
      <c r="AR95" s="157" t="str">
        <f>IF(VALUE(IF('Vessel List A'!CC94=1,1,IF('Vessel List A'!CC94=2,2,IF('Vessel List A'!CC94=3,3,IF('Vessel List A'!CC94=4,4,IF('Vessel List A'!CC94=5,5,IF('Vessel List A'!CC94=6,6,IF('Vessel List A'!CC94=7,7,IF('Vessel List A'!CC94=8,8,IF('Vessel List A'!CC94=9,9,IF('Vessel List A'!CC94=10,10,IF('Vessel List A'!CC94=11,11,IF('Vessel List A'!CC94=12,12,IF('Vessel List A'!CC94=13,13,IF('Vessel List A'!CC94=14,14,IF('Vessel List A'!CC94=15,15,IF('Vessel List A'!CC94=16,16,0)))))))))))))))))=0," ",VALUE(IF('Vessel List A'!CC94=1,1,IF('Vessel List A'!CC94=2,2,IF('Vessel List A'!CC94=3,3,IF('Vessel List A'!CC94=4,4,IF('Vessel List A'!CC94=5,5,IF('Vessel List A'!CC94=6,6,IF('Vessel List A'!CC94=7,7,IF('Vessel List A'!CC94=8,8,IF('Vessel List A'!CC94=9,9,IF('Vessel List A'!CC94=10,10,IF('Vessel List A'!CC94=11,11,IF('Vessel List A'!CC94=12,12,IF('Vessel List A'!CC94=13,13,IF('Vessel List A'!CC94=14,14,IF('Vessel List A'!CC94=15,15,IF('Vessel List A'!CC94=16,16,0))))))))))))))))))</f>
        <v xml:space="preserve"> </v>
      </c>
      <c r="AS95" s="154"/>
      <c r="AT95" s="158"/>
      <c r="AU95" s="390" t="str">
        <f t="shared" si="95"/>
        <v/>
      </c>
      <c r="AV95" s="158"/>
      <c r="AW95" s="137"/>
      <c r="AX95" s="388" t="str">
        <f t="shared" si="96"/>
        <v/>
      </c>
      <c r="AY95" s="157" t="str">
        <f>IF(VALUE(IF('Vessel List A'!CP94=1,1,IF('Vessel List A'!CP94=2,2,IF('Vessel List A'!CP94=3,3,IF('Vessel List A'!CP94=4,4,IF('Vessel List A'!CP94=5,5,IF('Vessel List A'!CP94=6,6,IF('Vessel List A'!CP94=7,7,IF('Vessel List A'!CP94=8,8,IF('Vessel List A'!CP94=9,9,IF('Vessel List A'!CP94=10,10,IF('Vessel List A'!CP94=11,11,IF('Vessel List A'!CP94=12,12,IF('Vessel List A'!CP94=13,13,IF('Vessel List A'!CP94=14,14,IF('Vessel List A'!CP94=15,15,IF('Vessel List A'!CP94=16,16,0)))))))))))))))))=0," ",VALUE(IF('Vessel List A'!CP94=1,1,IF('Vessel List A'!CP94=2,2,IF('Vessel List A'!CP94=3,3,IF('Vessel List A'!CP94=4,4,IF('Vessel List A'!CP94=5,5,IF('Vessel List A'!CP94=6,6,IF('Vessel List A'!CP94=7,7,IF('Vessel List A'!CP94=8,8,IF('Vessel List A'!CP94=9,9,IF('Vessel List A'!CP94=10,10,IF('Vessel List A'!CP94=11,11,IF('Vessel List A'!CP94=12,12,IF('Vessel List A'!CP94=13,13,IF('Vessel List A'!CP94=14,14,IF('Vessel List A'!CP94=15,15,IF('Vessel List A'!CP94=16,16,0))))))))))))))))))</f>
        <v xml:space="preserve"> </v>
      </c>
      <c r="AZ95" s="154"/>
      <c r="BA95" s="158"/>
      <c r="BB95" s="390" t="str">
        <f t="shared" si="97"/>
        <v/>
      </c>
      <c r="BC95" s="158"/>
      <c r="BD95" s="137"/>
      <c r="BE95" s="388" t="str">
        <f t="shared" si="98"/>
        <v/>
      </c>
      <c r="BF95" s="157" t="str">
        <f>IF(VALUE(IF('Vessel List A'!DC94=1,1,IF('Vessel List A'!DC94=2,2,IF('Vessel List A'!DC94=3,3,IF('Vessel List A'!DC94=4,4,IF('Vessel List A'!DC94=5,5,IF('Vessel List A'!DC94=6,6,IF('Vessel List A'!DC94=7,7,IF('Vessel List A'!DC94=8,8,IF('Vessel List A'!DC94=9,9,IF('Vessel List A'!DC94=10,10,IF('Vessel List A'!DC94=11,11,IF('Vessel List A'!DC94=12,12,IF('Vessel List A'!DC94=13,13,IF('Vessel List A'!DC94=14,14,IF('Vessel List A'!DC94=15,15,IF('Vessel List A'!DC94=16,16,0)))))))))))))))))=0," ",VALUE(IF('Vessel List A'!DC94=1,1,IF('Vessel List A'!DC94=2,2,IF('Vessel List A'!DC94=3,3,IF('Vessel List A'!DC94=4,4,IF('Vessel List A'!DC94=5,5,IF('Vessel List A'!DC94=6,6,IF('Vessel List A'!DC94=7,7,IF('Vessel List A'!DC94=8,8,IF('Vessel List A'!DC94=9,9,IF('Vessel List A'!DC94=10,10,IF('Vessel List A'!DC94=11,11,IF('Vessel List A'!DC94=12,12,IF('Vessel List A'!DC94=13,13,IF('Vessel List A'!DC94=14,14,IF('Vessel List A'!DC94=15,15,IF('Vessel List A'!DC94=16,16,0))))))))))))))))))</f>
        <v xml:space="preserve"> </v>
      </c>
      <c r="BG95" s="154"/>
      <c r="BH95" s="158"/>
      <c r="BI95" s="390" t="str">
        <f t="shared" si="99"/>
        <v/>
      </c>
      <c r="BJ95" s="158"/>
      <c r="BK95" s="137"/>
      <c r="BL95" s="388" t="str">
        <f t="shared" si="100"/>
        <v/>
      </c>
      <c r="BM95" s="157" t="str">
        <f>IF(VALUE(IF('Vessel List A'!DP94=1,1,IF('Vessel List A'!DP94=2,2,IF('Vessel List A'!DP94=3,3,IF('Vessel List A'!DP94=4,4,IF('Vessel List A'!DP94=5,5,IF('Vessel List A'!DP94=6,6,IF('Vessel List A'!DP94=7,7,IF('Vessel List A'!DP94=8,8,IF('Vessel List A'!DP94=9,9,IF('Vessel List A'!DP94=10,10,IF('Vessel List A'!DP94=11,11,IF('Vessel List A'!DP94=12,12,IF('Vessel List A'!DP94=13,13,IF('Vessel List A'!DP94=14,14,IF('Vessel List A'!DP94=15,15,IF('Vessel List A'!DP94=16,16,0)))))))))))))))))=0," ",VALUE(IF('Vessel List A'!DP94=1,1,IF('Vessel List A'!DP94=2,2,IF('Vessel List A'!DP94=3,3,IF('Vessel List A'!DP94=4,4,IF('Vessel List A'!DP94=5,5,IF('Vessel List A'!DP94=6,6,IF('Vessel List A'!DP94=7,7,IF('Vessel List A'!DP94=8,8,IF('Vessel List A'!DP94=9,9,IF('Vessel List A'!DP94=10,10,IF('Vessel List A'!DP94=11,11,IF('Vessel List A'!DP94=12,12,IF('Vessel List A'!DP94=13,13,IF('Vessel List A'!DP94=14,14,IF('Vessel List A'!DP94=15,15,IF('Vessel List A'!DP94=16,16,0))))))))))))))))))</f>
        <v xml:space="preserve"> </v>
      </c>
      <c r="BN95" s="154"/>
      <c r="BO95" s="158"/>
      <c r="BP95" s="390" t="str">
        <f t="shared" si="101"/>
        <v/>
      </c>
      <c r="BQ95" s="158"/>
      <c r="BR95" s="137"/>
      <c r="BS95" s="388" t="str">
        <f t="shared" si="102"/>
        <v/>
      </c>
      <c r="BT95" s="157" t="str">
        <f>IF(VALUE(IF('Vessel List A'!EC94=1,1,IF('Vessel List A'!EC94=2,2,IF('Vessel List A'!EC94=3,3,IF('Vessel List A'!EC94=4,4,IF('Vessel List A'!EC94=5,5,IF('Vessel List A'!EC94=6,6,IF('Vessel List A'!EC94=7,7,IF('Vessel List A'!EC94=8,8,IF('Vessel List A'!EC94=9,9,IF('Vessel List A'!EC94=10,10,IF('Vessel List A'!EC94=11,11,IF('Vessel List A'!EC94=12,12,IF('Vessel List A'!EC94=13,13,IF('Vessel List A'!EC94=14,14,IF('Vessel List A'!EC94=15,15,IF('Vessel List A'!EC94=16,16,0)))))))))))))))))=0," ",VALUE(IF('Vessel List A'!EC94=1,1,IF('Vessel List A'!EC94=2,2,IF('Vessel List A'!EC94=3,3,IF('Vessel List A'!EC94=4,4,IF('Vessel List A'!EC94=5,5,IF('Vessel List A'!EC94=6,6,IF('Vessel List A'!EC94=7,7,IF('Vessel List A'!EC94=8,8,IF('Vessel List A'!EC94=9,9,IF('Vessel List A'!EC94=10,10,IF('Vessel List A'!EC94=11,11,IF('Vessel List A'!EC94=12,12,IF('Vessel List A'!EC94=13,13,IF('Vessel List A'!EC94=14,14,IF('Vessel List A'!EC94=15,15,IF('Vessel List A'!EC94=16,16,0))))))))))))))))))</f>
        <v xml:space="preserve"> </v>
      </c>
      <c r="BU95" s="154"/>
      <c r="BV95" s="158"/>
      <c r="BW95" s="390" t="str">
        <f t="shared" si="103"/>
        <v/>
      </c>
      <c r="BX95" s="158"/>
      <c r="BY95" s="137"/>
      <c r="BZ95" s="388" t="str">
        <f t="shared" si="104"/>
        <v/>
      </c>
      <c r="CA95" s="157" t="str">
        <f>IF(VALUE(IF('Vessel List A'!EP94=1,1,IF('Vessel List A'!EP94=2,2,IF('Vessel List A'!EP94=3,3,IF('Vessel List A'!EP94=4,4,IF('Vessel List A'!EP94=5,5,IF('Vessel List A'!EP94=6,6,IF('Vessel List A'!EP94=7,7,IF('Vessel List A'!EP94=8,8,IF('Vessel List A'!EP94=9,9,IF('Vessel List A'!EP94=10,10,IF('Vessel List A'!EP94=11,11,IF('Vessel List A'!EP94=12,12,IF('Vessel List A'!EP94=13,13,IF('Vessel List A'!EP94=14,14,IF('Vessel List A'!EP94=15,15,IF('Vessel List A'!EP94=16,16,0)))))))))))))))))=0," ",VALUE(IF('Vessel List A'!EP94=1,1,IF('Vessel List A'!EP94=2,2,IF('Vessel List A'!EP94=3,3,IF('Vessel List A'!EP94=4,4,IF('Vessel List A'!EP94=5,5,IF('Vessel List A'!EP94=6,6,IF('Vessel List A'!EP94=7,7,IF('Vessel List A'!EP94=8,8,IF('Vessel List A'!EP94=9,9,IF('Vessel List A'!EP94=10,10,IF('Vessel List A'!EP94=11,11,IF('Vessel List A'!EP94=12,12,IF('Vessel List A'!EP94=13,13,IF('Vessel List A'!EP94=14,14,IF('Vessel List A'!EP94=15,15,IF('Vessel List A'!EP94=16,16,0))))))))))))))))))</f>
        <v xml:space="preserve"> </v>
      </c>
      <c r="CB95" s="154"/>
      <c r="CC95" s="158"/>
      <c r="CD95" s="390" t="str">
        <f t="shared" si="105"/>
        <v/>
      </c>
      <c r="CE95" s="158"/>
      <c r="CF95" s="137"/>
      <c r="CG95" s="388" t="str">
        <f t="shared" si="106"/>
        <v/>
      </c>
      <c r="CH95" s="157" t="str">
        <f>IF(VALUE(IF('Vessel List A'!FC94=1,1,IF('Vessel List A'!FC94=2,2,IF('Vessel List A'!FC94=3,3,IF('Vessel List A'!FC94=4,4,IF('Vessel List A'!FC94=5,5,IF('Vessel List A'!FC94=6,6,IF('Vessel List A'!FC94=7,7,IF('Vessel List A'!FC94=8,8,IF('Vessel List A'!FC94=9,9,IF('Vessel List A'!FC94=10,10,IF('Vessel List A'!FC94=11,11,IF('Vessel List A'!FC94=12,12,IF('Vessel List A'!FC94=13,13,IF('Vessel List A'!FC94=14,14,IF('Vessel List A'!FC94=15,15,IF('Vessel List A'!FC94=16,16,0)))))))))))))))))=0," ",VALUE(IF('Vessel List A'!FC94=1,1,IF('Vessel List A'!FC94=2,2,IF('Vessel List A'!FC94=3,3,IF('Vessel List A'!FC94=4,4,IF('Vessel List A'!FC94=5,5,IF('Vessel List A'!FC94=6,6,IF('Vessel List A'!FC94=7,7,IF('Vessel List A'!FC94=8,8,IF('Vessel List A'!FC94=9,9,IF('Vessel List A'!FC94=10,10,IF('Vessel List A'!FC94=11,11,IF('Vessel List A'!FC94=12,12,IF('Vessel List A'!FC94=13,13,IF('Vessel List A'!FC94=14,14,IF('Vessel List A'!FC94=15,15,IF('Vessel List A'!FC94=16,16,0))))))))))))))))))</f>
        <v xml:space="preserve"> </v>
      </c>
      <c r="CI95" s="154"/>
      <c r="CJ95" s="158"/>
      <c r="CK95" s="390" t="str">
        <f t="shared" si="107"/>
        <v/>
      </c>
      <c r="CL95" s="158"/>
      <c r="CM95" s="137"/>
      <c r="CN95" s="388" t="str">
        <f t="shared" si="108"/>
        <v/>
      </c>
      <c r="CO95" s="157" t="str">
        <f>IF(VALUE(IF('Vessel List A'!FP94=1,1,IF('Vessel List A'!FP94=2,2,IF('Vessel List A'!FP94=3,3,IF('Vessel List A'!FP94=4,4,IF('Vessel List A'!FP94=5,5,IF('Vessel List A'!FP94=6,6,IF('Vessel List A'!FP94=7,7,IF('Vessel List A'!FP94=8,8,IF('Vessel List A'!FP94=9,9,IF('Vessel List A'!FP94=10,10,IF('Vessel List A'!FP94=11,11,IF('Vessel List A'!FP94=12,12,IF('Vessel List A'!FP94=13,13,IF('Vessel List A'!FP94=14,14,IF('Vessel List A'!FP94=15,15,IF('Vessel List A'!FP94=16,16,0)))))))))))))))))=0," ",VALUE(IF('Vessel List A'!FP94=1,1,IF('Vessel List A'!FP94=2,2,IF('Vessel List A'!FP94=3,3,IF('Vessel List A'!FP94=4,4,IF('Vessel List A'!FP94=5,5,IF('Vessel List A'!FP94=6,6,IF('Vessel List A'!FP94=7,7,IF('Vessel List A'!FP94=8,8,IF('Vessel List A'!FP94=9,9,IF('Vessel List A'!FP94=10,10,IF('Vessel List A'!FP94=11,11,IF('Vessel List A'!FP94=12,12,IF('Vessel List A'!FP94=13,13,IF('Vessel List A'!FP94=14,14,IF('Vessel List A'!FP94=15,15,IF('Vessel List A'!FP94=16,16,0))))))))))))))))))</f>
        <v xml:space="preserve"> </v>
      </c>
      <c r="CP95" s="154"/>
      <c r="CQ95" s="158"/>
      <c r="CR95" s="390" t="str">
        <f t="shared" si="109"/>
        <v/>
      </c>
      <c r="CS95" s="158"/>
      <c r="CT95" s="137"/>
      <c r="CU95" s="388" t="str">
        <f t="shared" si="110"/>
        <v/>
      </c>
      <c r="CV95" s="157" t="str">
        <f>IF(VALUE(IF('Vessel List A'!GC94=1,1,IF('Vessel List A'!GC94=2,2,IF('Vessel List A'!GC94=3,3,IF('Vessel List A'!GC94=4,4,IF('Vessel List A'!GC94=5,5,IF('Vessel List A'!GC94=6,6,IF('Vessel List A'!GC94=7,7,IF('Vessel List A'!GC94=8,8,IF('Vessel List A'!GC94=9,9,IF('Vessel List A'!GC94=10,10,IF('Vessel List A'!GC94=11,11,IF('Vessel List A'!GC94=12,12,IF('Vessel List A'!GC94=13,13,IF('Vessel List A'!GC94=14,14,IF('Vessel List A'!GC94=15,15,IF('Vessel List A'!GC94=16,16,0)))))))))))))))))=0," ",VALUE(IF('Vessel List A'!GC94=1,1,IF('Vessel List A'!GC94=2,2,IF('Vessel List A'!GC94=3,3,IF('Vessel List A'!GC94=4,4,IF('Vessel List A'!GC94=5,5,IF('Vessel List A'!GC94=6,6,IF('Vessel List A'!GC94=7,7,IF('Vessel List A'!GC94=8,8,IF('Vessel List A'!GC94=9,9,IF('Vessel List A'!GC94=10,10,IF('Vessel List A'!GC94=11,11,IF('Vessel List A'!GC94=12,12,IF('Vessel List A'!GC94=13,13,IF('Vessel List A'!GC94=14,14,IF('Vessel List A'!GC94=15,15,IF('Vessel List A'!GC94=16,16,0))))))))))))))))))</f>
        <v xml:space="preserve"> </v>
      </c>
      <c r="CW95" s="154"/>
      <c r="CX95" s="158"/>
      <c r="CY95" s="390" t="str">
        <f t="shared" si="111"/>
        <v/>
      </c>
      <c r="CZ95" s="158"/>
      <c r="DA95" s="137"/>
      <c r="DB95" s="388" t="str">
        <f t="shared" si="112"/>
        <v/>
      </c>
      <c r="DC95" s="157" t="str">
        <f>IF(VALUE(IF('Vessel List A'!GP94=1,1,IF('Vessel List A'!GP94=2,2,IF('Vessel List A'!GP94=3,3,IF('Vessel List A'!GP94=4,4,IF('Vessel List A'!GP94=5,5,IF('Vessel List A'!GP94=6,6,IF('Vessel List A'!GP94=7,7,IF('Vessel List A'!GP94=8,8,IF('Vessel List A'!GP94=9,9,IF('Vessel List A'!GP94=10,10,IF('Vessel List A'!GP94=11,11,IF('Vessel List A'!GP94=12,12,IF('Vessel List A'!GP94=13,13,IF('Vessel List A'!GP94=14,14,IF('Vessel List A'!GP94=15,15,IF('Vessel List A'!GP94=16,16,0)))))))))))))))))=0," ",VALUE(IF('Vessel List A'!GP94=1,1,IF('Vessel List A'!GP94=2,2,IF('Vessel List A'!GP94=3,3,IF('Vessel List A'!GP94=4,4,IF('Vessel List A'!GP94=5,5,IF('Vessel List A'!GP94=6,6,IF('Vessel List A'!GP94=7,7,IF('Vessel List A'!GP94=8,8,IF('Vessel List A'!GP94=9,9,IF('Vessel List A'!GP94=10,10,IF('Vessel List A'!GP94=11,11,IF('Vessel List A'!GP94=12,12,IF('Vessel List A'!GP94=13,13,IF('Vessel List A'!GP94=14,14,IF('Vessel List A'!GP94=15,15,IF('Vessel List A'!GP94=16,16,0))))))))))))))))))</f>
        <v xml:space="preserve"> </v>
      </c>
      <c r="DD95" s="154"/>
      <c r="DE95" s="158"/>
      <c r="DF95" s="390" t="str">
        <f t="shared" si="113"/>
        <v/>
      </c>
      <c r="DG95" s="158"/>
      <c r="DH95" s="137"/>
      <c r="DI95" s="388" t="str">
        <f t="shared" si="114"/>
        <v/>
      </c>
      <c r="DJ95" s="157" t="str">
        <f>IF(VALUE(IF('Vessel List A'!HC94=1,1,IF('Vessel List A'!HC94=2,2,IF('Vessel List A'!HC94=3,3,IF('Vessel List A'!HC94=4,4,IF('Vessel List A'!HC94=5,5,IF('Vessel List A'!HC94=6,6,IF('Vessel List A'!HC94=7,7,IF('Vessel List A'!HC94=8,8,IF('Vessel List A'!HC94=9,9,IF('Vessel List A'!HC94=10,10,IF('Vessel List A'!HC94=11,11,IF('Vessel List A'!HC94=12,12,IF('Vessel List A'!HC94=13,13,IF('Vessel List A'!HC94=14,14,IF('Vessel List A'!HC94=15,15,IF('Vessel List A'!HC94=16,16,0)))))))))))))))))=0," ",VALUE(IF('Vessel List A'!HC94=1,1,IF('Vessel List A'!HC94=2,2,IF('Vessel List A'!HC94=3,3,IF('Vessel List A'!HC94=4,4,IF('Vessel List A'!HC94=5,5,IF('Vessel List A'!HC94=6,6,IF('Vessel List A'!HC94=7,7,IF('Vessel List A'!HC94=8,8,IF('Vessel List A'!HC94=9,9,IF('Vessel List A'!HC94=10,10,IF('Vessel List A'!HC94=11,11,IF('Vessel List A'!HC94=12,12,IF('Vessel List A'!HC94=13,13,IF('Vessel List A'!HC94=14,14,IF('Vessel List A'!HC94=15,15,IF('Vessel List A'!HC94=16,16,0))))))))))))))))))</f>
        <v xml:space="preserve"> </v>
      </c>
      <c r="DK95" s="154"/>
      <c r="DL95" s="158"/>
      <c r="DM95" s="390" t="str">
        <f t="shared" si="115"/>
        <v/>
      </c>
      <c r="DN95" s="158"/>
      <c r="DO95" s="137"/>
      <c r="DP95" s="388" t="str">
        <f t="shared" si="116"/>
        <v/>
      </c>
      <c r="DQ95" s="157" t="str">
        <f>IF(VALUE(IF('Vessel List A'!HP94=1,1,IF('Vessel List A'!HP94=2,2,IF('Vessel List A'!HP94=3,3,IF('Vessel List A'!HP94=4,4,IF('Vessel List A'!HP94=5,5,IF('Vessel List A'!HP94=6,6,IF('Vessel List A'!HP94=7,7,IF('Vessel List A'!HP94=8,8,IF('Vessel List A'!HP94=9,9,IF('Vessel List A'!HP94=10,10,IF('Vessel List A'!HP94=11,11,IF('Vessel List A'!HP94=12,12,IF('Vessel List A'!HP94=13,13,IF('Vessel List A'!HP94=14,14,IF('Vessel List A'!HP94=15,15,IF('Vessel List A'!HP94=16,16,0)))))))))))))))))=0," ",VALUE(IF('Vessel List A'!HP94=1,1,IF('Vessel List A'!HP94=2,2,IF('Vessel List A'!HP94=3,3,IF('Vessel List A'!HP94=4,4,IF('Vessel List A'!HP94=5,5,IF('Vessel List A'!HP94=6,6,IF('Vessel List A'!HP94=7,7,IF('Vessel List A'!HP94=8,8,IF('Vessel List A'!HP94=9,9,IF('Vessel List A'!HP94=10,10,IF('Vessel List A'!HP94=11,11,IF('Vessel List A'!HP94=12,12,IF('Vessel List A'!HP94=13,13,IF('Vessel List A'!HP94=14,14,IF('Vessel List A'!HP94=15,15,IF('Vessel List A'!HP94=16,16,0))))))))))))))))))</f>
        <v xml:space="preserve"> </v>
      </c>
      <c r="DR95" s="154"/>
      <c r="DS95" s="158"/>
      <c r="DT95" s="390" t="str">
        <f t="shared" si="117"/>
        <v/>
      </c>
      <c r="DU95" s="158"/>
      <c r="DV95" s="137"/>
      <c r="DW95" s="388" t="str">
        <f t="shared" si="118"/>
        <v/>
      </c>
      <c r="DX95" s="157" t="str">
        <f>IF(VALUE(IF('Vessel List A'!IC94=1,1,IF('Vessel List A'!IC94=2,2,IF('Vessel List A'!IC94=3,3,IF('Vessel List A'!IC94=4,4,IF('Vessel List A'!IC94=5,5,IF('Vessel List A'!IC94=6,6,IF('Vessel List A'!IC94=7,7,IF('Vessel List A'!IC94=8,8,IF('Vessel List A'!IC94=9,9,IF('Vessel List A'!IC94=10,10,IF('Vessel List A'!IC94=11,11,IF('Vessel List A'!IC94=12,12,IF('Vessel List A'!IC94=13,13,IF('Vessel List A'!IC94=14,14,IF('Vessel List A'!IC94=15,15,IF('Vessel List A'!IC94=16,16,0)))))))))))))))))=0," ",VALUE(IF('Vessel List A'!IC94=1,1,IF('Vessel List A'!IC94=2,2,IF('Vessel List A'!IC94=3,3,IF('Vessel List A'!IC94=4,4,IF('Vessel List A'!IC94=5,5,IF('Vessel List A'!IC94=6,6,IF('Vessel List A'!IC94=7,7,IF('Vessel List A'!IC94=8,8,IF('Vessel List A'!IC94=9,9,IF('Vessel List A'!IC94=10,10,IF('Vessel List A'!IC94=11,11,IF('Vessel List A'!IC94=12,12,IF('Vessel List A'!IC94=13,13,IF('Vessel List A'!IC94=14,14,IF('Vessel List A'!IC94=15,15,IF('Vessel List A'!IC94=16,16,0))))))))))))))))))</f>
        <v xml:space="preserve"> </v>
      </c>
      <c r="DY95" s="154"/>
      <c r="DZ95" s="158"/>
      <c r="EA95" s="390" t="str">
        <f t="shared" si="119"/>
        <v/>
      </c>
      <c r="EB95" s="158"/>
      <c r="EC95" s="137"/>
      <c r="ED95" s="388" t="str">
        <f t="shared" si="120"/>
        <v/>
      </c>
      <c r="EE95" s="157" t="str">
        <f>IF(VALUE(IF('Vessel List A'!IP94=1,1,IF('Vessel List A'!IP94=2,2,IF('Vessel List A'!IP94=3,3,IF('Vessel List A'!IP94=4,4,IF('Vessel List A'!IP94=5,5,IF('Vessel List A'!IP94=6,6,IF('Vessel List A'!IP94=7,7,IF('Vessel List A'!IP94=8,8,IF('Vessel List A'!IP94=9,9,IF('Vessel List A'!IP94=10,10,IF('Vessel List A'!IP94=11,11,IF('Vessel List A'!IP94=12,12,IF('Vessel List A'!IP94=13,13,IF('Vessel List A'!IP94=14,14,IF('Vessel List A'!IP94=15,15,IF('Vessel List A'!IP94=16,16,0)))))))))))))))))=0," ",VALUE(IF('Vessel List A'!IP94=1,1,IF('Vessel List A'!IP94=2,2,IF('Vessel List A'!IP94=3,3,IF('Vessel List A'!IP94=4,4,IF('Vessel List A'!IP94=5,5,IF('Vessel List A'!IP94=6,6,IF('Vessel List A'!IP94=7,7,IF('Vessel List A'!IP94=8,8,IF('Vessel List A'!IP94=9,9,IF('Vessel List A'!IP94=10,10,IF('Vessel List A'!IP94=11,11,IF('Vessel List A'!IP94=12,12,IF('Vessel List A'!IP94=13,13,IF('Vessel List A'!IP94=14,14,IF('Vessel List A'!IP94=15,15,IF('Vessel List A'!IP94=16,16,0))))))))))))))))))</f>
        <v xml:space="preserve"> </v>
      </c>
      <c r="EF95" s="154"/>
      <c r="EG95" s="158"/>
      <c r="EH95" s="390" t="str">
        <f t="shared" si="121"/>
        <v/>
      </c>
      <c r="EI95" s="158"/>
      <c r="EJ95" s="137"/>
      <c r="EK95" s="397" t="str">
        <f t="shared" si="122"/>
        <v/>
      </c>
      <c r="EL95" s="144"/>
      <c r="EM95" s="157" t="str">
        <f>IF(VALUE(IF('Vessel List B'!C94=1,1,IF('Vessel List B'!C94=2,2,IF('Vessel List B'!C94=3,3,IF('Vessel List B'!C94=4,4,IF('Vessel List B'!C94=5,5,IF('Vessel List B'!C94=6,6,IF('Vessel List B'!C94=7,7,IF('Vessel List B'!C94=8,8,IF('Vessel List B'!C94=9,9,IF('Vessel List B'!C94=10,10,IF('Vessel List B'!C94=11,11,IF('Vessel List B'!C94=12,12,IF('Vessel List B'!C94=13,13,IF('Vessel List B'!C94=14,14,IF('Vessel List B'!C94=15,15,IF('Vessel List B'!C94=16,16,0)))))))))))))))))=0," ",VALUE(IF('Vessel List B'!C94=1,1,IF('Vessel List B'!C94=2,2,IF('Vessel List B'!C94=3,3,IF('Vessel List B'!C94=4,4,IF('Vessel List B'!C94=5,5,IF('Vessel List B'!C94=6,6,IF('Vessel List B'!C94=7,7,IF('Vessel List B'!C94=8,8,IF('Vessel List B'!C94=9,9,IF('Vessel List B'!C94=10,10,IF('Vessel List B'!C94=11,11,IF('Vessel List B'!C94=12,12,IF('Vessel List B'!C94=13,13,IF('Vessel List B'!C94=14,14,IF('Vessel List B'!C94=15,15,IF('Vessel List B'!C94=16,16,0))))))))))))))))))</f>
        <v xml:space="preserve"> </v>
      </c>
      <c r="EN95" s="154"/>
      <c r="EO95" s="158"/>
      <c r="EP95" s="390" t="str">
        <f t="shared" si="123"/>
        <v/>
      </c>
      <c r="EQ95" s="158"/>
      <c r="ER95" s="137"/>
      <c r="ES95" s="388" t="str">
        <f t="shared" si="124"/>
        <v/>
      </c>
      <c r="ET95" s="157" t="str">
        <f>IF(VALUE(IF('Vessel List B'!P94=1,1,IF('Vessel List B'!P94=2,2,IF('Vessel List B'!P94=3,3,IF('Vessel List B'!P94=4,4,IF('Vessel List B'!P94=5,5,IF('Vessel List B'!P94=6,6,IF('Vessel List B'!P94=7,7,IF('Vessel List B'!P94=8,8,IF('Vessel List B'!P94=9,9,IF('Vessel List B'!P94=10,10,IF('Vessel List B'!P94=11,11,IF('Vessel List B'!P94=12,12,IF('Vessel List B'!P94=13,13,IF('Vessel List B'!P94=14,14,IF('Vessel List B'!P94=15,15,IF('Vessel List B'!P94=16,16,0)))))))))))))))))=0," ",VALUE(IF('Vessel List B'!P94=1,1,IF('Vessel List B'!P94=2,2,IF('Vessel List B'!P94=3,3,IF('Vessel List B'!P94=4,4,IF('Vessel List B'!P94=5,5,IF('Vessel List B'!P94=6,6,IF('Vessel List B'!P94=7,7,IF('Vessel List B'!P94=8,8,IF('Vessel List B'!P94=9,9,IF('Vessel List B'!P94=10,10,IF('Vessel List B'!P94=11,11,IF('Vessel List B'!P94=12,12,IF('Vessel List B'!P94=13,13,IF('Vessel List B'!P94=14,14,IF('Vessel List B'!P94=15,15,IF('Vessel List B'!P94=16,16,0))))))))))))))))))</f>
        <v xml:space="preserve"> </v>
      </c>
      <c r="EU95" s="154"/>
      <c r="EV95" s="158"/>
      <c r="EW95" s="390" t="str">
        <f t="shared" si="125"/>
        <v/>
      </c>
      <c r="EX95" s="158"/>
      <c r="EY95" s="137"/>
      <c r="EZ95" s="388" t="str">
        <f t="shared" si="126"/>
        <v/>
      </c>
      <c r="FA95" s="157" t="str">
        <f>IF(VALUE(IF('Vessel List B'!AC94=1,1,IF('Vessel List B'!AC94=2,2,IF('Vessel List B'!AC94=3,3,IF('Vessel List B'!AC94=4,4,IF('Vessel List B'!AC94=5,5,IF('Vessel List B'!AC94=6,6,IF('Vessel List B'!AC94=7,7,IF('Vessel List B'!AC94=8,8,IF('Vessel List B'!AC94=9,9,IF('Vessel List B'!AC94=10,10,IF('Vessel List B'!AC94=11,11,IF('Vessel List B'!AC94=12,12,IF('Vessel List B'!AC94=13,13,IF('Vessel List B'!AC94=14,14,IF('Vessel List B'!AC94=15,15,IF('Vessel List B'!AC94=16,16,0)))))))))))))))))=0," ",VALUE(IF('Vessel List B'!AC94=1,1,IF('Vessel List B'!AC94=2,2,IF('Vessel List B'!AC94=3,3,IF('Vessel List B'!AC94=4,4,IF('Vessel List B'!AC94=5,5,IF('Vessel List B'!AC94=6,6,IF('Vessel List B'!AC94=7,7,IF('Vessel List B'!AC94=8,8,IF('Vessel List B'!AC94=9,9,IF('Vessel List B'!AC94=10,10,IF('Vessel List B'!AC94=11,11,IF('Vessel List B'!AC94=12,12,IF('Vessel List B'!AC94=13,13,IF('Vessel List B'!AC94=14,14,IF('Vessel List B'!AC94=15,15,IF('Vessel List B'!AC94=16,16,0))))))))))))))))))</f>
        <v xml:space="preserve"> </v>
      </c>
      <c r="FB95" s="154"/>
      <c r="FC95" s="158"/>
      <c r="FD95" s="390" t="str">
        <f t="shared" si="127"/>
        <v/>
      </c>
      <c r="FE95" s="158"/>
      <c r="FF95" s="137"/>
      <c r="FG95" s="388" t="str">
        <f t="shared" si="128"/>
        <v/>
      </c>
      <c r="FH95" s="157" t="str">
        <f>IF(VALUE(IF('Vessel List B'!AP94=1,1,IF('Vessel List B'!AP94=2,2,IF('Vessel List B'!AP94=3,3,IF('Vessel List B'!AP94=4,4,IF('Vessel List B'!AP94=5,5,IF('Vessel List B'!AP94=6,6,IF('Vessel List B'!AP94=7,7,IF('Vessel List B'!AP94=8,8,IF('Vessel List B'!AP94=9,9,IF('Vessel List B'!AP94=10,10,IF('Vessel List B'!AP94=11,11,IF('Vessel List B'!AP94=12,12,IF('Vessel List B'!AP94=13,13,IF('Vessel List B'!AP94=14,14,IF('Vessel List B'!AP94=15,15,IF('Vessel List B'!AP94=16,16,0)))))))))))))))))=0," ",VALUE(IF('Vessel List B'!AP94=1,1,IF('Vessel List B'!AP94=2,2,IF('Vessel List B'!AP94=3,3,IF('Vessel List B'!AP94=4,4,IF('Vessel List B'!AP94=5,5,IF('Vessel List B'!AP94=6,6,IF('Vessel List B'!AP94=7,7,IF('Vessel List B'!AP94=8,8,IF('Vessel List B'!AP94=9,9,IF('Vessel List B'!AP94=10,10,IF('Vessel List B'!AP94=11,11,IF('Vessel List B'!AP94=12,12,IF('Vessel List B'!AP94=13,13,IF('Vessel List B'!AP94=14,14,IF('Vessel List B'!AP94=15,15,IF('Vessel List B'!AP94=16,16,0))))))))))))))))))</f>
        <v xml:space="preserve"> </v>
      </c>
      <c r="FI95" s="154"/>
      <c r="FJ95" s="158"/>
      <c r="FK95" s="390" t="str">
        <f t="shared" si="129"/>
        <v/>
      </c>
      <c r="FL95" s="158"/>
      <c r="FM95" s="137"/>
      <c r="FN95" s="388" t="str">
        <f t="shared" si="130"/>
        <v/>
      </c>
      <c r="FO95" s="157" t="str">
        <f>IF(VALUE(IF('Vessel List B'!BC94=1,1,IF('Vessel List B'!BC94=2,2,IF('Vessel List B'!BC94=3,3,IF('Vessel List B'!BC94=4,4,IF('Vessel List B'!BC94=5,5,IF('Vessel List B'!BC94=6,6,IF('Vessel List B'!BC94=7,7,IF('Vessel List B'!BC94=8,8,IF('Vessel List B'!BC94=9,9,IF('Vessel List B'!BC94=10,10,IF('Vessel List B'!BC94=11,11,IF('Vessel List B'!BC94=12,12,IF('Vessel List B'!BC94=13,13,IF('Vessel List B'!BC94=14,14,IF('Vessel List B'!BC94=15,15,IF('Vessel List B'!BC94=16,16,0)))))))))))))))))=0," ",VALUE(IF('Vessel List B'!BC94=1,1,IF('Vessel List B'!BC94=2,2,IF('Vessel List B'!BC94=3,3,IF('Vessel List B'!BC94=4,4,IF('Vessel List B'!BC94=5,5,IF('Vessel List B'!BC94=6,6,IF('Vessel List B'!BC94=7,7,IF('Vessel List B'!BC94=8,8,IF('Vessel List B'!BC94=9,9,IF('Vessel List B'!BC94=10,10,IF('Vessel List B'!BC94=11,11,IF('Vessel List B'!BC94=12,12,IF('Vessel List B'!BC94=13,13,IF('Vessel List B'!BC94=14,14,IF('Vessel List B'!BC94=15,15,IF('Vessel List B'!BC94=16,16,0))))))))))))))))))</f>
        <v xml:space="preserve"> </v>
      </c>
      <c r="FP95" s="154"/>
      <c r="FQ95" s="158"/>
      <c r="FR95" s="390" t="str">
        <f t="shared" si="131"/>
        <v/>
      </c>
      <c r="FS95" s="158"/>
      <c r="FT95" s="137"/>
      <c r="FU95" s="388" t="str">
        <f t="shared" si="132"/>
        <v/>
      </c>
      <c r="FV95" s="157" t="str">
        <f>IF(VALUE(IF('Vessel List B'!BP94=1,1,IF('Vessel List B'!BP94=2,2,IF('Vessel List B'!BP94=3,3,IF('Vessel List B'!BP94=4,4,IF('Vessel List B'!BP94=5,5,IF('Vessel List B'!BP94=6,6,IF('Vessel List B'!BP94=7,7,IF('Vessel List B'!BP94=8,8,IF('Vessel List B'!BP94=9,9,IF('Vessel List B'!BP94=10,10,IF('Vessel List B'!BP94=11,11,IF('Vessel List B'!BP94=12,12,IF('Vessel List B'!BP94=13,13,IF('Vessel List B'!BP94=14,14,IF('Vessel List B'!BP94=15,15,IF('Vessel List B'!BP94=16,16,0)))))))))))))))))=0," ",VALUE(IF('Vessel List B'!BP94=1,1,IF('Vessel List B'!BP94=2,2,IF('Vessel List B'!BP94=3,3,IF('Vessel List B'!BP94=4,4,IF('Vessel List B'!BP94=5,5,IF('Vessel List B'!BP94=6,6,IF('Vessel List B'!BP94=7,7,IF('Vessel List B'!BP94=8,8,IF('Vessel List B'!BP94=9,9,IF('Vessel List B'!BP94=10,10,IF('Vessel List B'!BP94=11,11,IF('Vessel List B'!BP94=12,12,IF('Vessel List B'!BP94=13,13,IF('Vessel List B'!BP94=14,14,IF('Vessel List B'!BP94=15,15,IF('Vessel List B'!BP94=16,16,0))))))))))))))))))</f>
        <v xml:space="preserve"> </v>
      </c>
      <c r="FW95" s="154"/>
      <c r="FX95" s="158"/>
      <c r="FY95" s="390" t="str">
        <f t="shared" si="133"/>
        <v/>
      </c>
      <c r="FZ95" s="158"/>
      <c r="GA95" s="137"/>
      <c r="GB95" s="388" t="str">
        <f t="shared" si="134"/>
        <v/>
      </c>
      <c r="GC95" s="157" t="str">
        <f>IF(VALUE(IF('Vessel List B'!CC94=1,1,IF('Vessel List B'!CC94=2,2,IF('Vessel List B'!CC94=3,3,IF('Vessel List B'!CC94=4,4,IF('Vessel List B'!CC94=5,5,IF('Vessel List B'!CC94=6,6,IF('Vessel List B'!CC94=7,7,IF('Vessel List B'!CC94=8,8,IF('Vessel List B'!CC94=9,9,IF('Vessel List B'!CC94=10,10,IF('Vessel List B'!CC94=11,11,IF('Vessel List B'!CC94=12,12,IF('Vessel List B'!CC94=13,13,IF('Vessel List B'!CC94=14,14,IF('Vessel List B'!CC94=15,15,IF('Vessel List B'!CC94=16,16,0)))))))))))))))))=0," ",VALUE(IF('Vessel List B'!CC94=1,1,IF('Vessel List B'!CC94=2,2,IF('Vessel List B'!CC94=3,3,IF('Vessel List B'!CC94=4,4,IF('Vessel List B'!CC94=5,5,IF('Vessel List B'!CC94=6,6,IF('Vessel List B'!CC94=7,7,IF('Vessel List B'!CC94=8,8,IF('Vessel List B'!CC94=9,9,IF('Vessel List B'!CC94=10,10,IF('Vessel List B'!CC94=11,11,IF('Vessel List B'!CC94=12,12,IF('Vessel List B'!CC94=13,13,IF('Vessel List B'!CC94=14,14,IF('Vessel List B'!CC94=15,15,IF('Vessel List B'!CC94=16,16,0))))))))))))))))))</f>
        <v xml:space="preserve"> </v>
      </c>
      <c r="GD95" s="154"/>
      <c r="GE95" s="158"/>
      <c r="GF95" s="390" t="str">
        <f t="shared" si="135"/>
        <v/>
      </c>
      <c r="GG95" s="158"/>
      <c r="GH95" s="137"/>
      <c r="GI95" s="388" t="str">
        <f t="shared" si="136"/>
        <v/>
      </c>
      <c r="GJ95" s="157" t="str">
        <f>IF(VALUE(IF('Vessel List B'!CP94=1,1,IF('Vessel List B'!CP94=2,2,IF('Vessel List B'!CP94=3,3,IF('Vessel List B'!CP94=4,4,IF('Vessel List B'!CP94=5,5,IF('Vessel List B'!CP94=6,6,IF('Vessel List B'!CP94=7,7,IF('Vessel List B'!CP94=8,8,IF('Vessel List B'!CP94=9,9,IF('Vessel List B'!CP94=10,10,IF('Vessel List B'!CP94=11,11,IF('Vessel List B'!CP94=12,12,IF('Vessel List B'!CP94=13,13,IF('Vessel List B'!CP94=14,14,IF('Vessel List B'!CP94=15,15,IF('Vessel List B'!CP94=16,16,0)))))))))))))))))=0," ",VALUE(IF('Vessel List B'!CP94=1,1,IF('Vessel List B'!CP94=2,2,IF('Vessel List B'!CP94=3,3,IF('Vessel List B'!CP94=4,4,IF('Vessel List B'!CP94=5,5,IF('Vessel List B'!CP94=6,6,IF('Vessel List B'!CP94=7,7,IF('Vessel List B'!CP94=8,8,IF('Vessel List B'!CP94=9,9,IF('Vessel List B'!CP94=10,10,IF('Vessel List B'!CP94=11,11,IF('Vessel List B'!CP94=12,12,IF('Vessel List B'!CP94=13,13,IF('Vessel List B'!CP94=14,14,IF('Vessel List B'!CP94=15,15,IF('Vessel List B'!CP94=16,16,0))))))))))))))))))</f>
        <v xml:space="preserve"> </v>
      </c>
      <c r="GK95" s="154"/>
      <c r="GL95" s="158"/>
      <c r="GM95" s="390" t="str">
        <f t="shared" si="137"/>
        <v/>
      </c>
      <c r="GN95" s="158"/>
      <c r="GO95" s="137"/>
      <c r="GP95" s="388" t="str">
        <f t="shared" si="138"/>
        <v/>
      </c>
      <c r="GQ95" s="157" t="str">
        <f>IF(VALUE(IF('Vessel List B'!DC94=1,1,IF('Vessel List B'!DC94=2,2,IF('Vessel List B'!DC94=3,3,IF('Vessel List B'!DC94=4,4,IF('Vessel List B'!DC94=5,5,IF('Vessel List B'!DC94=6,6,IF('Vessel List B'!DC94=7,7,IF('Vessel List B'!DC94=8,8,IF('Vessel List B'!DC94=9,9,IF('Vessel List B'!DC94=10,10,IF('Vessel List B'!DC94=11,11,IF('Vessel List B'!DC94=12,12,IF('Vessel List B'!DC94=13,13,IF('Vessel List B'!DC94=14,14,IF('Vessel List B'!DC94=15,15,IF('Vessel List B'!DC94=16,16,0)))))))))))))))))=0," ",VALUE(IF('Vessel List B'!DC94=1,1,IF('Vessel List B'!DC94=2,2,IF('Vessel List B'!DC94=3,3,IF('Vessel List B'!DC94=4,4,IF('Vessel List B'!DC94=5,5,IF('Vessel List B'!DC94=6,6,IF('Vessel List B'!DC94=7,7,IF('Vessel List B'!DC94=8,8,IF('Vessel List B'!DC94=9,9,IF('Vessel List B'!DC94=10,10,IF('Vessel List B'!DC94=11,11,IF('Vessel List B'!DC94=12,12,IF('Vessel List B'!DC94=13,13,IF('Vessel List B'!DC94=14,14,IF('Vessel List B'!DC94=15,15,IF('Vessel List B'!DC94=16,16,0))))))))))))))))))</f>
        <v xml:space="preserve"> </v>
      </c>
      <c r="GR95" s="154"/>
      <c r="GS95" s="158"/>
      <c r="GT95" s="390" t="str">
        <f t="shared" si="139"/>
        <v/>
      </c>
      <c r="GU95" s="158"/>
      <c r="GV95" s="137"/>
      <c r="GW95" s="388" t="str">
        <f t="shared" si="140"/>
        <v/>
      </c>
      <c r="GX95" s="157" t="str">
        <f>IF(VALUE(IF('Vessel List B'!DP94=1,1,IF('Vessel List B'!DP94=2,2,IF('Vessel List B'!DP94=3,3,IF('Vessel List B'!DP94=4,4,IF('Vessel List B'!DP94=5,5,IF('Vessel List B'!DP94=6,6,IF('Vessel List B'!DP94=7,7,IF('Vessel List B'!DP94=8,8,IF('Vessel List B'!DP94=9,9,IF('Vessel List B'!DP94=10,10,IF('Vessel List B'!DP94=11,11,IF('Vessel List B'!DP94=12,12,IF('Vessel List B'!DP94=13,13,IF('Vessel List B'!DP94=14,14,IF('Vessel List B'!DP94=15,15,IF('Vessel List B'!DP94=16,16,0)))))))))))))))))=0," ",VALUE(IF('Vessel List B'!DP94=1,1,IF('Vessel List B'!DP94=2,2,IF('Vessel List B'!DP94=3,3,IF('Vessel List B'!DP94=4,4,IF('Vessel List B'!DP94=5,5,IF('Vessel List B'!DP94=6,6,IF('Vessel List B'!DP94=7,7,IF('Vessel List B'!DP94=8,8,IF('Vessel List B'!DP94=9,9,IF('Vessel List B'!DP94=10,10,IF('Vessel List B'!DP94=11,11,IF('Vessel List B'!DP94=12,12,IF('Vessel List B'!DP94=13,13,IF('Vessel List B'!DP94=14,14,IF('Vessel List B'!DP94=15,15,IF('Vessel List B'!DP94=16,16,0))))))))))))))))))</f>
        <v xml:space="preserve"> </v>
      </c>
      <c r="GY95" s="154"/>
      <c r="GZ95" s="158"/>
      <c r="HA95" s="390" t="str">
        <f t="shared" si="141"/>
        <v/>
      </c>
      <c r="HB95" s="158"/>
      <c r="HC95" s="137"/>
      <c r="HD95" s="388" t="str">
        <f t="shared" si="142"/>
        <v/>
      </c>
      <c r="HE95" s="157" t="str">
        <f>IF(VALUE(IF('Vessel List B'!EC94=1,1,IF('Vessel List B'!EC94=2,2,IF('Vessel List B'!EC94=3,3,IF('Vessel List B'!EC94=4,4,IF('Vessel List B'!EC94=5,5,IF('Vessel List B'!EC94=6,6,IF('Vessel List B'!EC94=7,7,IF('Vessel List B'!EC94=8,8,IF('Vessel List B'!EC94=9,9,IF('Vessel List B'!EC94=10,10,IF('Vessel List B'!EC94=11,11,IF('Vessel List B'!EC94=12,12,IF('Vessel List B'!EC94=13,13,IF('Vessel List B'!EC94=14,14,IF('Vessel List B'!EC94=15,15,IF('Vessel List B'!EC94=16,16,0)))))))))))))))))=0," ",VALUE(IF('Vessel List B'!EC94=1,1,IF('Vessel List B'!EC94=2,2,IF('Vessel List B'!EC94=3,3,IF('Vessel List B'!EC94=4,4,IF('Vessel List B'!EC94=5,5,IF('Vessel List B'!EC94=6,6,IF('Vessel List B'!EC94=7,7,IF('Vessel List B'!EC94=8,8,IF('Vessel List B'!EC94=9,9,IF('Vessel List B'!EC94=10,10,IF('Vessel List B'!EC94=11,11,IF('Vessel List B'!EC94=12,12,IF('Vessel List B'!EC94=13,13,IF('Vessel List B'!EC94=14,14,IF('Vessel List B'!EC94=15,15,IF('Vessel List B'!EC94=16,16,0))))))))))))))))))</f>
        <v xml:space="preserve"> </v>
      </c>
      <c r="HF95" s="154"/>
      <c r="HG95" s="158"/>
      <c r="HH95" s="390" t="str">
        <f t="shared" si="143"/>
        <v/>
      </c>
      <c r="HI95" s="158"/>
      <c r="HJ95" s="137"/>
      <c r="HK95" s="388" t="str">
        <f t="shared" si="144"/>
        <v/>
      </c>
      <c r="HL95" s="157" t="str">
        <f>IF(VALUE(IF('Vessel List B'!EP94=1,1,IF('Vessel List B'!EP94=2,2,IF('Vessel List B'!EP94=3,3,IF('Vessel List B'!EP94=4,4,IF('Vessel List B'!EP94=5,5,IF('Vessel List B'!EP94=6,6,IF('Vessel List B'!EP94=7,7,IF('Vessel List B'!EP94=8,8,IF('Vessel List B'!EP94=9,9,IF('Vessel List B'!EP94=10,10,IF('Vessel List B'!EP94=11,11,IF('Vessel List B'!EP94=12,12,IF('Vessel List B'!EP94=13,13,IF('Vessel List B'!EP94=14,14,IF('Vessel List B'!EP94=15,15,IF('Vessel List B'!EP94=16,16,0)))))))))))))))))=0," ",VALUE(IF('Vessel List B'!EP94=1,1,IF('Vessel List B'!EP94=2,2,IF('Vessel List B'!EP94=3,3,IF('Vessel List B'!EP94=4,4,IF('Vessel List B'!EP94=5,5,IF('Vessel List B'!EP94=6,6,IF('Vessel List B'!EP94=7,7,IF('Vessel List B'!EP94=8,8,IF('Vessel List B'!EP94=9,9,IF('Vessel List B'!EP94=10,10,IF('Vessel List B'!EP94=11,11,IF('Vessel List B'!EP94=12,12,IF('Vessel List B'!EP94=13,13,IF('Vessel List B'!EP94=14,14,IF('Vessel List B'!EP94=15,15,IF('Vessel List B'!EP94=16,16,0))))))))))))))))))</f>
        <v xml:space="preserve"> </v>
      </c>
      <c r="HM95" s="154"/>
      <c r="HN95" s="158"/>
      <c r="HO95" s="390" t="str">
        <f t="shared" si="145"/>
        <v/>
      </c>
      <c r="HP95" s="158"/>
      <c r="HQ95" s="137"/>
      <c r="HR95" s="388" t="str">
        <f t="shared" si="146"/>
        <v/>
      </c>
      <c r="HS95" s="157" t="str">
        <f>IF(VALUE(IF('Vessel List B'!FC94=1,1,IF('Vessel List B'!FC94=2,2,IF('Vessel List B'!FC94=3,3,IF('Vessel List B'!FC94=4,4,IF('Vessel List B'!FC94=5,5,IF('Vessel List B'!FC94=6,6,IF('Vessel List B'!FC94=7,7,IF('Vessel List B'!FC94=8,8,IF('Vessel List B'!FC94=9,9,IF('Vessel List B'!FC94=10,10,IF('Vessel List B'!FC94=11,11,IF('Vessel List B'!FC94=12,12,IF('Vessel List B'!FC94=13,13,IF('Vessel List B'!FC94=14,14,IF('Vessel List B'!FC94=15,15,IF('Vessel List B'!FC94=16,16,0)))))))))))))))))=0," ",VALUE(IF('Vessel List B'!FC94=1,1,IF('Vessel List B'!FC94=2,2,IF('Vessel List B'!FC94=3,3,IF('Vessel List B'!FC94=4,4,IF('Vessel List B'!FC94=5,5,IF('Vessel List B'!FC94=6,6,IF('Vessel List B'!FC94=7,7,IF('Vessel List B'!FC94=8,8,IF('Vessel List B'!FC94=9,9,IF('Vessel List B'!FC94=10,10,IF('Vessel List B'!FC94=11,11,IF('Vessel List B'!FC94=12,12,IF('Vessel List B'!FC94=13,13,IF('Vessel List B'!FC94=14,14,IF('Vessel List B'!FC94=15,15,IF('Vessel List B'!FC94=16,16,0))))))))))))))))))</f>
        <v xml:space="preserve"> </v>
      </c>
      <c r="HT95" s="154"/>
      <c r="HU95" s="158"/>
      <c r="HV95" s="390" t="str">
        <f t="shared" si="147"/>
        <v/>
      </c>
      <c r="HW95" s="158"/>
      <c r="HX95" s="137"/>
      <c r="HY95" s="388" t="str">
        <f t="shared" si="148"/>
        <v/>
      </c>
      <c r="HZ95" s="157" t="str">
        <f>IF(VALUE(IF('Vessel List B'!FP94=1,1,IF('Vessel List B'!FP94=2,2,IF('Vessel List B'!FP94=3,3,IF('Vessel List B'!FP94=4,4,IF('Vessel List B'!FP94=5,5,IF('Vessel List B'!FP94=6,6,IF('Vessel List B'!FP94=7,7,IF('Vessel List B'!FP94=8,8,IF('Vessel List B'!FP94=9,9,IF('Vessel List B'!FP94=10,10,IF('Vessel List B'!FP94=11,11,IF('Vessel List B'!FP94=12,12,IF('Vessel List B'!FP94=13,13,IF('Vessel List B'!FP94=14,14,IF('Vessel List B'!FP94=15,15,IF('Vessel List B'!FP94=16,16,0)))))))))))))))))=0," ",VALUE(IF('Vessel List B'!FP94=1,1,IF('Vessel List B'!FP94=2,2,IF('Vessel List B'!FP94=3,3,IF('Vessel List B'!FP94=4,4,IF('Vessel List B'!FP94=5,5,IF('Vessel List B'!FP94=6,6,IF('Vessel List B'!FP94=7,7,IF('Vessel List B'!FP94=8,8,IF('Vessel List B'!FP94=9,9,IF('Vessel List B'!FP94=10,10,IF('Vessel List B'!FP94=11,11,IF('Vessel List B'!FP94=12,12,IF('Vessel List B'!FP94=13,13,IF('Vessel List B'!FP94=14,14,IF('Vessel List B'!FP94=15,15,IF('Vessel List B'!FP94=16,16,0))))))))))))))))))</f>
        <v xml:space="preserve"> </v>
      </c>
      <c r="IA95" s="154"/>
      <c r="IB95" s="158"/>
      <c r="IC95" s="390" t="str">
        <f t="shared" si="149"/>
        <v/>
      </c>
      <c r="ID95" s="158"/>
      <c r="IE95" s="137"/>
      <c r="IF95" s="388" t="str">
        <f t="shared" si="150"/>
        <v/>
      </c>
      <c r="IG95" s="157" t="str">
        <f>IF(VALUE(IF('Vessel List B'!GC94=1,1,IF('Vessel List B'!GC94=2,2,IF('Vessel List B'!GC94=3,3,IF('Vessel List B'!GC94=4,4,IF('Vessel List B'!GC94=5,5,IF('Vessel List B'!GC94=6,6,IF('Vessel List B'!GC94=7,7,IF('Vessel List B'!GC94=8,8,IF('Vessel List B'!GC94=9,9,IF('Vessel List B'!GC94=10,10,IF('Vessel List B'!GC94=11,11,IF('Vessel List B'!GC94=12,12,IF('Vessel List B'!GC94=13,13,IF('Vessel List B'!GC94=14,14,IF('Vessel List B'!GC94=15,15,IF('Vessel List B'!GC94=16,16,0)))))))))))))))))=0," ",VALUE(IF('Vessel List B'!GC94=1,1,IF('Vessel List B'!GC94=2,2,IF('Vessel List B'!GC94=3,3,IF('Vessel List B'!GC94=4,4,IF('Vessel List B'!GC94=5,5,IF('Vessel List B'!GC94=6,6,IF('Vessel List B'!GC94=7,7,IF('Vessel List B'!GC94=8,8,IF('Vessel List B'!GC94=9,9,IF('Vessel List B'!GC94=10,10,IF('Vessel List B'!GC94=11,11,IF('Vessel List B'!GC94=12,12,IF('Vessel List B'!GC94=13,13,IF('Vessel List B'!GC94=14,14,IF('Vessel List B'!GC94=15,15,IF('Vessel List B'!GC94=16,16,0))))))))))))))))))</f>
        <v xml:space="preserve"> </v>
      </c>
      <c r="IH95" s="154"/>
      <c r="II95" s="158"/>
      <c r="IJ95" s="390" t="str">
        <f t="shared" si="151"/>
        <v/>
      </c>
      <c r="IK95" s="158"/>
      <c r="IL95" s="137"/>
      <c r="IM95" s="388" t="str">
        <f t="shared" si="152"/>
        <v/>
      </c>
      <c r="IN95" s="157" t="str">
        <f>IF(VALUE(IF('Vessel List B'!GP94=1,1,IF('Vessel List B'!GP94=2,2,IF('Vessel List B'!GP94=3,3,IF('Vessel List B'!GP94=4,4,IF('Vessel List B'!GP94=5,5,IF('Vessel List B'!GP94=6,6,IF('Vessel List B'!GP94=7,7,IF('Vessel List B'!GP94=8,8,IF('Vessel List B'!GP94=9,9,IF('Vessel List B'!GP94=10,10,IF('Vessel List B'!GP94=11,11,IF('Vessel List B'!GP94=12,12,IF('Vessel List B'!GP94=13,13,IF('Vessel List B'!GP94=14,14,IF('Vessel List B'!GP94=15,15,IF('Vessel List B'!GP94=16,16,0)))))))))))))))))=0," ",VALUE(IF('Vessel List B'!GP94=1,1,IF('Vessel List B'!GP94=2,2,IF('Vessel List B'!GP94=3,3,IF('Vessel List B'!GP94=4,4,IF('Vessel List B'!GP94=5,5,IF('Vessel List B'!GP94=6,6,IF('Vessel List B'!GP94=7,7,IF('Vessel List B'!GP94=8,8,IF('Vessel List B'!GP94=9,9,IF('Vessel List B'!GP94=10,10,IF('Vessel List B'!GP94=11,11,IF('Vessel List B'!GP94=12,12,IF('Vessel List B'!GP94=13,13,IF('Vessel List B'!GP94=14,14,IF('Vessel List B'!GP94=15,15,IF('Vessel List B'!GP94=16,16,0))))))))))))))))))</f>
        <v xml:space="preserve"> </v>
      </c>
      <c r="IO95" s="154"/>
      <c r="IP95" s="158"/>
      <c r="IQ95" s="390" t="str">
        <f t="shared" si="153"/>
        <v/>
      </c>
      <c r="IR95" s="158"/>
      <c r="IS95" s="137"/>
      <c r="IT95" s="388" t="str">
        <f t="shared" si="154"/>
        <v/>
      </c>
      <c r="IU95" s="157" t="str">
        <f>IF(VALUE(IF('Vessel List B'!HC94=1,1,IF('Vessel List B'!HC94=2,2,IF('Vessel List B'!HC94=3,3,IF('Vessel List B'!HC94=4,4,IF('Vessel List B'!HC94=5,5,IF('Vessel List B'!HC94=6,6,IF('Vessel List B'!HC94=7,7,IF('Vessel List B'!HC94=8,8,IF('Vessel List B'!HC94=9,9,IF('Vessel List B'!HC94=10,10,IF('Vessel List B'!HC94=11,11,IF('Vessel List B'!HC94=12,12,IF('Vessel List B'!HC94=13,13,IF('Vessel List B'!HC94=14,14,IF('Vessel List B'!HC94=15,15,IF('Vessel List B'!HC94=16,16,0)))))))))))))))))=0," ",VALUE(IF('Vessel List B'!HC94=1,1,IF('Vessel List B'!HC94=2,2,IF('Vessel List B'!HC94=3,3,IF('Vessel List B'!HC94=4,4,IF('Vessel List B'!HC94=5,5,IF('Vessel List B'!HC94=6,6,IF('Vessel List B'!HC94=7,7,IF('Vessel List B'!HC94=8,8,IF('Vessel List B'!HC94=9,9,IF('Vessel List B'!HC94=10,10,IF('Vessel List B'!HC94=11,11,IF('Vessel List B'!HC94=12,12,IF('Vessel List B'!HC94=13,13,IF('Vessel List B'!HC94=14,14,IF('Vessel List B'!HC94=15,15,IF('Vessel List B'!HC94=16,16,0))))))))))))))))))</f>
        <v xml:space="preserve"> </v>
      </c>
      <c r="IV95" s="154"/>
      <c r="IW95" s="158"/>
      <c r="IX95" s="390" t="str">
        <f t="shared" si="155"/>
        <v/>
      </c>
      <c r="IY95" s="158"/>
      <c r="IZ95" s="137"/>
      <c r="JA95" s="388" t="str">
        <f t="shared" si="156"/>
        <v/>
      </c>
      <c r="JB95" s="157" t="str">
        <f>IF(VALUE(IF('Vessel List B'!HP94=1,1,IF('Vessel List B'!HP94=2,2,IF('Vessel List B'!HP94=3,3,IF('Vessel List B'!HP94=4,4,IF('Vessel List B'!HP94=5,5,IF('Vessel List B'!HP94=6,6,IF('Vessel List B'!HP94=7,7,IF('Vessel List B'!HP94=8,8,IF('Vessel List B'!HP94=9,9,IF('Vessel List B'!HP94=10,10,IF('Vessel List B'!HP94=11,11,IF('Vessel List B'!HP94=12,12,IF('Vessel List B'!HP94=13,13,IF('Vessel List B'!HP94=14,14,IF('Vessel List B'!HP94=15,15,IF('Vessel List B'!HP94=16,16,0)))))))))))))))))=0," ",VALUE(IF('Vessel List B'!HP94=1,1,IF('Vessel List B'!HP94=2,2,IF('Vessel List B'!HP94=3,3,IF('Vessel List B'!HP94=4,4,IF('Vessel List B'!HP94=5,5,IF('Vessel List B'!HP94=6,6,IF('Vessel List B'!HP94=7,7,IF('Vessel List B'!HP94=8,8,IF('Vessel List B'!HP94=9,9,IF('Vessel List B'!HP94=10,10,IF('Vessel List B'!HP94=11,11,IF('Vessel List B'!HP94=12,12,IF('Vessel List B'!HP94=13,13,IF('Vessel List B'!HP94=14,14,IF('Vessel List B'!HP94=15,15,IF('Vessel List B'!HP94=16,16,0))))))))))))))))))</f>
        <v xml:space="preserve"> </v>
      </c>
      <c r="JC95" s="154"/>
      <c r="JD95" s="158"/>
      <c r="JE95" s="390" t="str">
        <f t="shared" si="157"/>
        <v/>
      </c>
      <c r="JF95" s="158"/>
      <c r="JG95" s="137"/>
      <c r="JH95" s="388" t="str">
        <f t="shared" si="158"/>
        <v/>
      </c>
      <c r="JI95" s="157" t="str">
        <f>IF(VALUE(IF('Vessel List B'!IC94=1,1,IF('Vessel List B'!IC94=2,2,IF('Vessel List B'!IC94=3,3,IF('Vessel List B'!IC94=4,4,IF('Vessel List B'!IC94=5,5,IF('Vessel List B'!IC94=6,6,IF('Vessel List B'!IC94=7,7,IF('Vessel List B'!IC94=8,8,IF('Vessel List B'!IC94=9,9,IF('Vessel List B'!IC94=10,10,IF('Vessel List B'!IC94=11,11,IF('Vessel List B'!IC94=12,12,IF('Vessel List B'!IC94=13,13,IF('Vessel List B'!IC94=14,14,IF('Vessel List B'!IC94=15,15,IF('Vessel List B'!IC94=16,16,0)))))))))))))))))=0," ",VALUE(IF('Vessel List B'!IC94=1,1,IF('Vessel List B'!IC94=2,2,IF('Vessel List B'!IC94=3,3,IF('Vessel List B'!IC94=4,4,IF('Vessel List B'!IC94=5,5,IF('Vessel List B'!IC94=6,6,IF('Vessel List B'!IC94=7,7,IF('Vessel List B'!IC94=8,8,IF('Vessel List B'!IC94=9,9,IF('Vessel List B'!IC94=10,10,IF('Vessel List B'!IC94=11,11,IF('Vessel List B'!IC94=12,12,IF('Vessel List B'!IC94=13,13,IF('Vessel List B'!IC94=14,14,IF('Vessel List B'!IC94=15,15,IF('Vessel List B'!IC94=16,16,0))))))))))))))))))</f>
        <v xml:space="preserve"> </v>
      </c>
      <c r="JJ95" s="154"/>
      <c r="JK95" s="158"/>
      <c r="JL95" s="390" t="str">
        <f t="shared" si="159"/>
        <v/>
      </c>
      <c r="JM95" s="158"/>
      <c r="JN95" s="137"/>
      <c r="JO95" s="388" t="str">
        <f t="shared" si="160"/>
        <v/>
      </c>
      <c r="JP95" s="157" t="str">
        <f>IF(VALUE(IF('Vessel List B'!IP94=1,1,IF('Vessel List B'!IP94=2,2,IF('Vessel List B'!IP94=3,3,IF('Vessel List B'!IP94=4,4,IF('Vessel List B'!IP94=5,5,IF('Vessel List B'!IP94=6,6,IF('Vessel List B'!IP94=7,7,IF('Vessel List B'!IP94=8,8,IF('Vessel List B'!IP94=9,9,IF('Vessel List B'!IP94=10,10,IF('Vessel List B'!IP94=11,11,IF('Vessel List B'!IP94=12,12,IF('Vessel List B'!IP94=13,13,IF('Vessel List B'!IP94=14,14,IF('Vessel List B'!IP94=15,15,IF('Vessel List B'!IP94=16,16,0)))))))))))))))))=0," ",VALUE(IF('Vessel List B'!IP94=1,1,IF('Vessel List B'!IP94=2,2,IF('Vessel List B'!IP94=3,3,IF('Vessel List B'!IP94=4,4,IF('Vessel List B'!IP94=5,5,IF('Vessel List B'!IP94=6,6,IF('Vessel List B'!IP94=7,7,IF('Vessel List B'!IP94=8,8,IF('Vessel List B'!IP94=9,9,IF('Vessel List B'!IP94=10,10,IF('Vessel List B'!IP94=11,11,IF('Vessel List B'!IP94=12,12,IF('Vessel List B'!IP94=13,13,IF('Vessel List B'!IP94=14,14,IF('Vessel List B'!IP94=15,15,IF('Vessel List B'!IP94=16,16,0))))))))))))))))))</f>
        <v xml:space="preserve"> </v>
      </c>
      <c r="JQ95" s="154"/>
      <c r="JR95" s="158"/>
      <c r="JS95" s="390" t="str">
        <f t="shared" si="161"/>
        <v/>
      </c>
      <c r="JT95" s="158"/>
      <c r="JU95" s="137"/>
      <c r="JV95" s="397" t="str">
        <f t="shared" si="162"/>
        <v/>
      </c>
      <c r="JW95" s="403"/>
    </row>
    <row r="96" spans="1:283" ht="15" x14ac:dyDescent="0.25">
      <c r="A96" s="142">
        <f>'Vessel List A'!B95</f>
        <v>41670</v>
      </c>
      <c r="B96" s="159" t="str">
        <f>IF(VALUE(IF('Vessel List A'!C95=1,1,IF('Vessel List A'!C95=2,2,IF('Vessel List A'!C95=3,3,IF('Vessel List A'!C95=4,4,IF('Vessel List A'!C95=5,5,IF('Vessel List A'!C95=6,6,IF('Vessel List A'!C95=7,7,IF('Vessel List A'!C95=8,8,IF('Vessel List A'!C95=9,9,IF('Vessel List A'!C95=10,10,IF('Vessel List A'!C95=11,11,IF('Vessel List A'!C95=12,12,IF('Vessel List A'!C95=13,13,IF('Vessel List A'!C95=14,14,IF('Vessel List A'!C95=15,15,IF('Vessel List A'!C95=16,16,0)))))))))))))))))=0," ",VALUE(IF('Vessel List A'!C95=1,1,IF('Vessel List A'!C95=2,2,IF('Vessel List A'!C95=3,3,IF('Vessel List A'!C95=4,4,IF('Vessel List A'!C95=5,5,IF('Vessel List A'!C95=6,6,IF('Vessel List A'!C95=7,7,IF('Vessel List A'!C95=8,8,IF('Vessel List A'!C95=9,9,IF('Vessel List A'!C95=10,10,IF('Vessel List A'!C95=11,11,IF('Vessel List A'!C95=12,12,IF('Vessel List A'!C95=13,13,IF('Vessel List A'!C95=14,14,IF('Vessel List A'!C95=15,15,IF('Vessel List A'!C95=16,16,0))))))))))))))))))</f>
        <v xml:space="preserve"> </v>
      </c>
      <c r="C96" s="160"/>
      <c r="D96" s="161"/>
      <c r="E96" s="391" t="str">
        <f t="shared" si="83"/>
        <v/>
      </c>
      <c r="F96" s="161"/>
      <c r="G96" s="386"/>
      <c r="H96" s="389" t="str">
        <f t="shared" si="84"/>
        <v/>
      </c>
      <c r="I96" s="159" t="str">
        <f>IF(VALUE(IF('Vessel List A'!P95=1,1,IF('Vessel List A'!P95=2,2,IF('Vessel List A'!P95=3,3,IF('Vessel List A'!P95=4,4,IF('Vessel List A'!P95=5,5,IF('Vessel List A'!P95=6,6,IF('Vessel List A'!P95=7,7,IF('Vessel List A'!P95=8,8,IF('Vessel List A'!P95=9,9,IF('Vessel List A'!P95=10,10,IF('Vessel List A'!P95=11,11,IF('Vessel List A'!P95=12,12,IF('Vessel List A'!P95=13,13,IF('Vessel List A'!P95=14,14,IF('Vessel List A'!P95=15,15,IF('Vessel List A'!P95=16,16,0)))))))))))))))))=0," ",VALUE(IF('Vessel List A'!P95=1,1,IF('Vessel List A'!P95=2,2,IF('Vessel List A'!P95=3,3,IF('Vessel List A'!P95=4,4,IF('Vessel List A'!P95=5,5,IF('Vessel List A'!P95=6,6,IF('Vessel List A'!P95=7,7,IF('Vessel List A'!P95=8,8,IF('Vessel List A'!P95=9,9,IF('Vessel List A'!P95=10,10,IF('Vessel List A'!P95=11,11,IF('Vessel List A'!P95=12,12,IF('Vessel List A'!P95=13,13,IF('Vessel List A'!P95=14,14,IF('Vessel List A'!P95=15,15,IF('Vessel List A'!P95=16,16,0))))))))))))))))))</f>
        <v xml:space="preserve"> </v>
      </c>
      <c r="J96" s="160"/>
      <c r="K96" s="161"/>
      <c r="L96" s="391" t="str">
        <f t="shared" si="85"/>
        <v/>
      </c>
      <c r="M96" s="161"/>
      <c r="N96" s="386"/>
      <c r="O96" s="389" t="str">
        <f t="shared" si="86"/>
        <v/>
      </c>
      <c r="P96" s="159" t="str">
        <f>IF(VALUE(IF('Vessel List A'!AC95=1,1,IF('Vessel List A'!AC95=2,2,IF('Vessel List A'!AC95=3,3,IF('Vessel List A'!AC95=4,4,IF('Vessel List A'!AC95=5,5,IF('Vessel List A'!AC95=6,6,IF('Vessel List A'!AC95=7,7,IF('Vessel List A'!AC95=8,8,IF('Vessel List A'!AC95=9,9,IF('Vessel List A'!AC95=10,10,IF('Vessel List A'!AC95=11,11,IF('Vessel List A'!AC95=12,12,IF('Vessel List A'!AC95=13,13,IF('Vessel List A'!AC95=14,14,IF('Vessel List A'!AC95=15,15,IF('Vessel List A'!AC95=16,16,0)))))))))))))))))=0," ",VALUE(IF('Vessel List A'!AC95=1,1,IF('Vessel List A'!AC95=2,2,IF('Vessel List A'!AC95=3,3,IF('Vessel List A'!AC95=4,4,IF('Vessel List A'!AC95=5,5,IF('Vessel List A'!AC95=6,6,IF('Vessel List A'!AC95=7,7,IF('Vessel List A'!AC95=8,8,IF('Vessel List A'!AC95=9,9,IF('Vessel List A'!AC95=10,10,IF('Vessel List A'!AC95=11,11,IF('Vessel List A'!AC95=12,12,IF('Vessel List A'!AC95=13,13,IF('Vessel List A'!AC95=14,14,IF('Vessel List A'!AC95=15,15,IF('Vessel List A'!AC95=16,16,0))))))))))))))))))</f>
        <v xml:space="preserve"> </v>
      </c>
      <c r="Q96" s="160"/>
      <c r="R96" s="161"/>
      <c r="S96" s="391" t="str">
        <f t="shared" si="87"/>
        <v/>
      </c>
      <c r="T96" s="161"/>
      <c r="U96" s="386"/>
      <c r="V96" s="389" t="str">
        <f t="shared" si="88"/>
        <v/>
      </c>
      <c r="W96" s="159" t="str">
        <f>IF(VALUE(IF('Vessel List A'!AP95=1,1,IF('Vessel List A'!AP95=2,2,IF('Vessel List A'!AP95=3,3,IF('Vessel List A'!AP95=4,4,IF('Vessel List A'!AP95=5,5,IF('Vessel List A'!AP95=6,6,IF('Vessel List A'!AP95=7,7,IF('Vessel List A'!AP95=8,8,IF('Vessel List A'!AP95=9,9,IF('Vessel List A'!AP95=10,10,IF('Vessel List A'!AP95=11,11,IF('Vessel List A'!AP95=12,12,IF('Vessel List A'!AP95=13,13,IF('Vessel List A'!AP95=14,14,IF('Vessel List A'!AP95=15,15,IF('Vessel List A'!AP95=16,16,0)))))))))))))))))=0," ",VALUE(IF('Vessel List A'!AP95=1,1,IF('Vessel List A'!AP95=2,2,IF('Vessel List A'!AP95=3,3,IF('Vessel List A'!AP95=4,4,IF('Vessel List A'!AP95=5,5,IF('Vessel List A'!AP95=6,6,IF('Vessel List A'!AP95=7,7,IF('Vessel List A'!AP95=8,8,IF('Vessel List A'!AP95=9,9,IF('Vessel List A'!AP95=10,10,IF('Vessel List A'!AP95=11,11,IF('Vessel List A'!AP95=12,12,IF('Vessel List A'!AP95=13,13,IF('Vessel List A'!AP95=14,14,IF('Vessel List A'!AP95=15,15,IF('Vessel List A'!AP95=16,16,0))))))))))))))))))</f>
        <v xml:space="preserve"> </v>
      </c>
      <c r="X96" s="160"/>
      <c r="Y96" s="161"/>
      <c r="Z96" s="391" t="str">
        <f t="shared" si="89"/>
        <v/>
      </c>
      <c r="AA96" s="161"/>
      <c r="AB96" s="386"/>
      <c r="AC96" s="389" t="str">
        <f t="shared" si="90"/>
        <v/>
      </c>
      <c r="AD96" s="159" t="str">
        <f>IF(VALUE(IF('Vessel List A'!BC95=1,1,IF('Vessel List A'!BC95=2,2,IF('Vessel List A'!BC95=3,3,IF('Vessel List A'!BC95=4,4,IF('Vessel List A'!BC95=5,5,IF('Vessel List A'!BC95=6,6,IF('Vessel List A'!BC95=7,7,IF('Vessel List A'!BC95=8,8,IF('Vessel List A'!BC95=9,9,IF('Vessel List A'!BC95=10,10,IF('Vessel List A'!BC95=11,11,IF('Vessel List A'!BC95=12,12,IF('Vessel List A'!BC95=13,13,IF('Vessel List A'!BC95=14,14,IF('Vessel List A'!BC95=15,15,IF('Vessel List A'!BC95=16,16,0)))))))))))))))))=0," ",VALUE(IF('Vessel List A'!BC95=1,1,IF('Vessel List A'!BC95=2,2,IF('Vessel List A'!BC95=3,3,IF('Vessel List A'!BC95=4,4,IF('Vessel List A'!BC95=5,5,IF('Vessel List A'!BC95=6,6,IF('Vessel List A'!BC95=7,7,IF('Vessel List A'!BC95=8,8,IF('Vessel List A'!BC95=9,9,IF('Vessel List A'!BC95=10,10,IF('Vessel List A'!BC95=11,11,IF('Vessel List A'!BC95=12,12,IF('Vessel List A'!BC95=13,13,IF('Vessel List A'!BC95=14,14,IF('Vessel List A'!BC95=15,15,IF('Vessel List A'!BC95=16,16,0))))))))))))))))))</f>
        <v xml:space="preserve"> </v>
      </c>
      <c r="AE96" s="160"/>
      <c r="AF96" s="161"/>
      <c r="AG96" s="391" t="str">
        <f t="shared" si="91"/>
        <v/>
      </c>
      <c r="AH96" s="161"/>
      <c r="AI96" s="386"/>
      <c r="AJ96" s="389" t="str">
        <f t="shared" si="92"/>
        <v/>
      </c>
      <c r="AK96" s="159" t="str">
        <f>IF(VALUE(IF('Vessel List A'!BP95=1,1,IF('Vessel List A'!BP95=2,2,IF('Vessel List A'!BP95=3,3,IF('Vessel List A'!BP95=4,4,IF('Vessel List A'!BP95=5,5,IF('Vessel List A'!BP95=6,6,IF('Vessel List A'!BP95=7,7,IF('Vessel List A'!BP95=8,8,IF('Vessel List A'!BP95=9,9,IF('Vessel List A'!BP95=10,10,IF('Vessel List A'!BP95=11,11,IF('Vessel List A'!BP95=12,12,IF('Vessel List A'!BP95=13,13,IF('Vessel List A'!BP95=14,14,IF('Vessel List A'!BP95=15,15,IF('Vessel List A'!BP95=16,16,0)))))))))))))))))=0," ",VALUE(IF('Vessel List A'!BP95=1,1,IF('Vessel List A'!BP95=2,2,IF('Vessel List A'!BP95=3,3,IF('Vessel List A'!BP95=4,4,IF('Vessel List A'!BP95=5,5,IF('Vessel List A'!BP95=6,6,IF('Vessel List A'!BP95=7,7,IF('Vessel List A'!BP95=8,8,IF('Vessel List A'!BP95=9,9,IF('Vessel List A'!BP95=10,10,IF('Vessel List A'!BP95=11,11,IF('Vessel List A'!BP95=12,12,IF('Vessel List A'!BP95=13,13,IF('Vessel List A'!BP95=14,14,IF('Vessel List A'!BP95=15,15,IF('Vessel List A'!BP95=16,16,0))))))))))))))))))</f>
        <v xml:space="preserve"> </v>
      </c>
      <c r="AL96" s="160"/>
      <c r="AM96" s="161"/>
      <c r="AN96" s="391" t="str">
        <f t="shared" si="93"/>
        <v/>
      </c>
      <c r="AO96" s="161"/>
      <c r="AP96" s="386"/>
      <c r="AQ96" s="389" t="str">
        <f t="shared" si="94"/>
        <v/>
      </c>
      <c r="AR96" s="159" t="str">
        <f>IF(VALUE(IF('Vessel List A'!CC95=1,1,IF('Vessel List A'!CC95=2,2,IF('Vessel List A'!CC95=3,3,IF('Vessel List A'!CC95=4,4,IF('Vessel List A'!CC95=5,5,IF('Vessel List A'!CC95=6,6,IF('Vessel List A'!CC95=7,7,IF('Vessel List A'!CC95=8,8,IF('Vessel List A'!CC95=9,9,IF('Vessel List A'!CC95=10,10,IF('Vessel List A'!CC95=11,11,IF('Vessel List A'!CC95=12,12,IF('Vessel List A'!CC95=13,13,IF('Vessel List A'!CC95=14,14,IF('Vessel List A'!CC95=15,15,IF('Vessel List A'!CC95=16,16,0)))))))))))))))))=0," ",VALUE(IF('Vessel List A'!CC95=1,1,IF('Vessel List A'!CC95=2,2,IF('Vessel List A'!CC95=3,3,IF('Vessel List A'!CC95=4,4,IF('Vessel List A'!CC95=5,5,IF('Vessel List A'!CC95=6,6,IF('Vessel List A'!CC95=7,7,IF('Vessel List A'!CC95=8,8,IF('Vessel List A'!CC95=9,9,IF('Vessel List A'!CC95=10,10,IF('Vessel List A'!CC95=11,11,IF('Vessel List A'!CC95=12,12,IF('Vessel List A'!CC95=13,13,IF('Vessel List A'!CC95=14,14,IF('Vessel List A'!CC95=15,15,IF('Vessel List A'!CC95=16,16,0))))))))))))))))))</f>
        <v xml:space="preserve"> </v>
      </c>
      <c r="AS96" s="160"/>
      <c r="AT96" s="161"/>
      <c r="AU96" s="391" t="str">
        <f t="shared" si="95"/>
        <v/>
      </c>
      <c r="AV96" s="161"/>
      <c r="AW96" s="386"/>
      <c r="AX96" s="389" t="str">
        <f t="shared" si="96"/>
        <v/>
      </c>
      <c r="AY96" s="159" t="str">
        <f>IF(VALUE(IF('Vessel List A'!CP95=1,1,IF('Vessel List A'!CP95=2,2,IF('Vessel List A'!CP95=3,3,IF('Vessel List A'!CP95=4,4,IF('Vessel List A'!CP95=5,5,IF('Vessel List A'!CP95=6,6,IF('Vessel List A'!CP95=7,7,IF('Vessel List A'!CP95=8,8,IF('Vessel List A'!CP95=9,9,IF('Vessel List A'!CP95=10,10,IF('Vessel List A'!CP95=11,11,IF('Vessel List A'!CP95=12,12,IF('Vessel List A'!CP95=13,13,IF('Vessel List A'!CP95=14,14,IF('Vessel List A'!CP95=15,15,IF('Vessel List A'!CP95=16,16,0)))))))))))))))))=0," ",VALUE(IF('Vessel List A'!CP95=1,1,IF('Vessel List A'!CP95=2,2,IF('Vessel List A'!CP95=3,3,IF('Vessel List A'!CP95=4,4,IF('Vessel List A'!CP95=5,5,IF('Vessel List A'!CP95=6,6,IF('Vessel List A'!CP95=7,7,IF('Vessel List A'!CP95=8,8,IF('Vessel List A'!CP95=9,9,IF('Vessel List A'!CP95=10,10,IF('Vessel List A'!CP95=11,11,IF('Vessel List A'!CP95=12,12,IF('Vessel List A'!CP95=13,13,IF('Vessel List A'!CP95=14,14,IF('Vessel List A'!CP95=15,15,IF('Vessel List A'!CP95=16,16,0))))))))))))))))))</f>
        <v xml:space="preserve"> </v>
      </c>
      <c r="AZ96" s="160"/>
      <c r="BA96" s="161"/>
      <c r="BB96" s="391" t="str">
        <f t="shared" si="97"/>
        <v/>
      </c>
      <c r="BC96" s="161"/>
      <c r="BD96" s="386"/>
      <c r="BE96" s="389" t="str">
        <f t="shared" si="98"/>
        <v/>
      </c>
      <c r="BF96" s="159" t="str">
        <f>IF(VALUE(IF('Vessel List A'!DC95=1,1,IF('Vessel List A'!DC95=2,2,IF('Vessel List A'!DC95=3,3,IF('Vessel List A'!DC95=4,4,IF('Vessel List A'!DC95=5,5,IF('Vessel List A'!DC95=6,6,IF('Vessel List A'!DC95=7,7,IF('Vessel List A'!DC95=8,8,IF('Vessel List A'!DC95=9,9,IF('Vessel List A'!DC95=10,10,IF('Vessel List A'!DC95=11,11,IF('Vessel List A'!DC95=12,12,IF('Vessel List A'!DC95=13,13,IF('Vessel List A'!DC95=14,14,IF('Vessel List A'!DC95=15,15,IF('Vessel List A'!DC95=16,16,0)))))))))))))))))=0," ",VALUE(IF('Vessel List A'!DC95=1,1,IF('Vessel List A'!DC95=2,2,IF('Vessel List A'!DC95=3,3,IF('Vessel List A'!DC95=4,4,IF('Vessel List A'!DC95=5,5,IF('Vessel List A'!DC95=6,6,IF('Vessel List A'!DC95=7,7,IF('Vessel List A'!DC95=8,8,IF('Vessel List A'!DC95=9,9,IF('Vessel List A'!DC95=10,10,IF('Vessel List A'!DC95=11,11,IF('Vessel List A'!DC95=12,12,IF('Vessel List A'!DC95=13,13,IF('Vessel List A'!DC95=14,14,IF('Vessel List A'!DC95=15,15,IF('Vessel List A'!DC95=16,16,0))))))))))))))))))</f>
        <v xml:space="preserve"> </v>
      </c>
      <c r="BG96" s="160"/>
      <c r="BH96" s="161"/>
      <c r="BI96" s="391" t="str">
        <f t="shared" si="99"/>
        <v/>
      </c>
      <c r="BJ96" s="161"/>
      <c r="BK96" s="386"/>
      <c r="BL96" s="389" t="str">
        <f t="shared" si="100"/>
        <v/>
      </c>
      <c r="BM96" s="159" t="str">
        <f>IF(VALUE(IF('Vessel List A'!DP95=1,1,IF('Vessel List A'!DP95=2,2,IF('Vessel List A'!DP95=3,3,IF('Vessel List A'!DP95=4,4,IF('Vessel List A'!DP95=5,5,IF('Vessel List A'!DP95=6,6,IF('Vessel List A'!DP95=7,7,IF('Vessel List A'!DP95=8,8,IF('Vessel List A'!DP95=9,9,IF('Vessel List A'!DP95=10,10,IF('Vessel List A'!DP95=11,11,IF('Vessel List A'!DP95=12,12,IF('Vessel List A'!DP95=13,13,IF('Vessel List A'!DP95=14,14,IF('Vessel List A'!DP95=15,15,IF('Vessel List A'!DP95=16,16,0)))))))))))))))))=0," ",VALUE(IF('Vessel List A'!DP95=1,1,IF('Vessel List A'!DP95=2,2,IF('Vessel List A'!DP95=3,3,IF('Vessel List A'!DP95=4,4,IF('Vessel List A'!DP95=5,5,IF('Vessel List A'!DP95=6,6,IF('Vessel List A'!DP95=7,7,IF('Vessel List A'!DP95=8,8,IF('Vessel List A'!DP95=9,9,IF('Vessel List A'!DP95=10,10,IF('Vessel List A'!DP95=11,11,IF('Vessel List A'!DP95=12,12,IF('Vessel List A'!DP95=13,13,IF('Vessel List A'!DP95=14,14,IF('Vessel List A'!DP95=15,15,IF('Vessel List A'!DP95=16,16,0))))))))))))))))))</f>
        <v xml:space="preserve"> </v>
      </c>
      <c r="BN96" s="160"/>
      <c r="BO96" s="161"/>
      <c r="BP96" s="391" t="str">
        <f t="shared" si="101"/>
        <v/>
      </c>
      <c r="BQ96" s="161"/>
      <c r="BR96" s="386"/>
      <c r="BS96" s="389" t="str">
        <f t="shared" si="102"/>
        <v/>
      </c>
      <c r="BT96" s="159" t="str">
        <f>IF(VALUE(IF('Vessel List A'!EC95=1,1,IF('Vessel List A'!EC95=2,2,IF('Vessel List A'!EC95=3,3,IF('Vessel List A'!EC95=4,4,IF('Vessel List A'!EC95=5,5,IF('Vessel List A'!EC95=6,6,IF('Vessel List A'!EC95=7,7,IF('Vessel List A'!EC95=8,8,IF('Vessel List A'!EC95=9,9,IF('Vessel List A'!EC95=10,10,IF('Vessel List A'!EC95=11,11,IF('Vessel List A'!EC95=12,12,IF('Vessel List A'!EC95=13,13,IF('Vessel List A'!EC95=14,14,IF('Vessel List A'!EC95=15,15,IF('Vessel List A'!EC95=16,16,0)))))))))))))))))=0," ",VALUE(IF('Vessel List A'!EC95=1,1,IF('Vessel List A'!EC95=2,2,IF('Vessel List A'!EC95=3,3,IF('Vessel List A'!EC95=4,4,IF('Vessel List A'!EC95=5,5,IF('Vessel List A'!EC95=6,6,IF('Vessel List A'!EC95=7,7,IF('Vessel List A'!EC95=8,8,IF('Vessel List A'!EC95=9,9,IF('Vessel List A'!EC95=10,10,IF('Vessel List A'!EC95=11,11,IF('Vessel List A'!EC95=12,12,IF('Vessel List A'!EC95=13,13,IF('Vessel List A'!EC95=14,14,IF('Vessel List A'!EC95=15,15,IF('Vessel List A'!EC95=16,16,0))))))))))))))))))</f>
        <v xml:space="preserve"> </v>
      </c>
      <c r="BU96" s="160"/>
      <c r="BV96" s="161"/>
      <c r="BW96" s="391" t="str">
        <f t="shared" si="103"/>
        <v/>
      </c>
      <c r="BX96" s="161"/>
      <c r="BY96" s="386"/>
      <c r="BZ96" s="389" t="str">
        <f t="shared" si="104"/>
        <v/>
      </c>
      <c r="CA96" s="159" t="str">
        <f>IF(VALUE(IF('Vessel List A'!EP95=1,1,IF('Vessel List A'!EP95=2,2,IF('Vessel List A'!EP95=3,3,IF('Vessel List A'!EP95=4,4,IF('Vessel List A'!EP95=5,5,IF('Vessel List A'!EP95=6,6,IF('Vessel List A'!EP95=7,7,IF('Vessel List A'!EP95=8,8,IF('Vessel List A'!EP95=9,9,IF('Vessel List A'!EP95=10,10,IF('Vessel List A'!EP95=11,11,IF('Vessel List A'!EP95=12,12,IF('Vessel List A'!EP95=13,13,IF('Vessel List A'!EP95=14,14,IF('Vessel List A'!EP95=15,15,IF('Vessel List A'!EP95=16,16,0)))))))))))))))))=0," ",VALUE(IF('Vessel List A'!EP95=1,1,IF('Vessel List A'!EP95=2,2,IF('Vessel List A'!EP95=3,3,IF('Vessel List A'!EP95=4,4,IF('Vessel List A'!EP95=5,5,IF('Vessel List A'!EP95=6,6,IF('Vessel List A'!EP95=7,7,IF('Vessel List A'!EP95=8,8,IF('Vessel List A'!EP95=9,9,IF('Vessel List A'!EP95=10,10,IF('Vessel List A'!EP95=11,11,IF('Vessel List A'!EP95=12,12,IF('Vessel List A'!EP95=13,13,IF('Vessel List A'!EP95=14,14,IF('Vessel List A'!EP95=15,15,IF('Vessel List A'!EP95=16,16,0))))))))))))))))))</f>
        <v xml:space="preserve"> </v>
      </c>
      <c r="CB96" s="160"/>
      <c r="CC96" s="161"/>
      <c r="CD96" s="391" t="str">
        <f t="shared" si="105"/>
        <v/>
      </c>
      <c r="CE96" s="161"/>
      <c r="CF96" s="386"/>
      <c r="CG96" s="389" t="str">
        <f t="shared" si="106"/>
        <v/>
      </c>
      <c r="CH96" s="159" t="str">
        <f>IF(VALUE(IF('Vessel List A'!FC95=1,1,IF('Vessel List A'!FC95=2,2,IF('Vessel List A'!FC95=3,3,IF('Vessel List A'!FC95=4,4,IF('Vessel List A'!FC95=5,5,IF('Vessel List A'!FC95=6,6,IF('Vessel List A'!FC95=7,7,IF('Vessel List A'!FC95=8,8,IF('Vessel List A'!FC95=9,9,IF('Vessel List A'!FC95=10,10,IF('Vessel List A'!FC95=11,11,IF('Vessel List A'!FC95=12,12,IF('Vessel List A'!FC95=13,13,IF('Vessel List A'!FC95=14,14,IF('Vessel List A'!FC95=15,15,IF('Vessel List A'!FC95=16,16,0)))))))))))))))))=0," ",VALUE(IF('Vessel List A'!FC95=1,1,IF('Vessel List A'!FC95=2,2,IF('Vessel List A'!FC95=3,3,IF('Vessel List A'!FC95=4,4,IF('Vessel List A'!FC95=5,5,IF('Vessel List A'!FC95=6,6,IF('Vessel List A'!FC95=7,7,IF('Vessel List A'!FC95=8,8,IF('Vessel List A'!FC95=9,9,IF('Vessel List A'!FC95=10,10,IF('Vessel List A'!FC95=11,11,IF('Vessel List A'!FC95=12,12,IF('Vessel List A'!FC95=13,13,IF('Vessel List A'!FC95=14,14,IF('Vessel List A'!FC95=15,15,IF('Vessel List A'!FC95=16,16,0))))))))))))))))))</f>
        <v xml:space="preserve"> </v>
      </c>
      <c r="CI96" s="160"/>
      <c r="CJ96" s="161"/>
      <c r="CK96" s="391" t="str">
        <f t="shared" si="107"/>
        <v/>
      </c>
      <c r="CL96" s="161"/>
      <c r="CM96" s="386"/>
      <c r="CN96" s="389" t="str">
        <f t="shared" si="108"/>
        <v/>
      </c>
      <c r="CO96" s="159" t="str">
        <f>IF(VALUE(IF('Vessel List A'!FP95=1,1,IF('Vessel List A'!FP95=2,2,IF('Vessel List A'!FP95=3,3,IF('Vessel List A'!FP95=4,4,IF('Vessel List A'!FP95=5,5,IF('Vessel List A'!FP95=6,6,IF('Vessel List A'!FP95=7,7,IF('Vessel List A'!FP95=8,8,IF('Vessel List A'!FP95=9,9,IF('Vessel List A'!FP95=10,10,IF('Vessel List A'!FP95=11,11,IF('Vessel List A'!FP95=12,12,IF('Vessel List A'!FP95=13,13,IF('Vessel List A'!FP95=14,14,IF('Vessel List A'!FP95=15,15,IF('Vessel List A'!FP95=16,16,0)))))))))))))))))=0," ",VALUE(IF('Vessel List A'!FP95=1,1,IF('Vessel List A'!FP95=2,2,IF('Vessel List A'!FP95=3,3,IF('Vessel List A'!FP95=4,4,IF('Vessel List A'!FP95=5,5,IF('Vessel List A'!FP95=6,6,IF('Vessel List A'!FP95=7,7,IF('Vessel List A'!FP95=8,8,IF('Vessel List A'!FP95=9,9,IF('Vessel List A'!FP95=10,10,IF('Vessel List A'!FP95=11,11,IF('Vessel List A'!FP95=12,12,IF('Vessel List A'!FP95=13,13,IF('Vessel List A'!FP95=14,14,IF('Vessel List A'!FP95=15,15,IF('Vessel List A'!FP95=16,16,0))))))))))))))))))</f>
        <v xml:space="preserve"> </v>
      </c>
      <c r="CP96" s="160"/>
      <c r="CQ96" s="161"/>
      <c r="CR96" s="391" t="str">
        <f t="shared" si="109"/>
        <v/>
      </c>
      <c r="CS96" s="161"/>
      <c r="CT96" s="386"/>
      <c r="CU96" s="389" t="str">
        <f t="shared" si="110"/>
        <v/>
      </c>
      <c r="CV96" s="159" t="str">
        <f>IF(VALUE(IF('Vessel List A'!GC95=1,1,IF('Vessel List A'!GC95=2,2,IF('Vessel List A'!GC95=3,3,IF('Vessel List A'!GC95=4,4,IF('Vessel List A'!GC95=5,5,IF('Vessel List A'!GC95=6,6,IF('Vessel List A'!GC95=7,7,IF('Vessel List A'!GC95=8,8,IF('Vessel List A'!GC95=9,9,IF('Vessel List A'!GC95=10,10,IF('Vessel List A'!GC95=11,11,IF('Vessel List A'!GC95=12,12,IF('Vessel List A'!GC95=13,13,IF('Vessel List A'!GC95=14,14,IF('Vessel List A'!GC95=15,15,IF('Vessel List A'!GC95=16,16,0)))))))))))))))))=0," ",VALUE(IF('Vessel List A'!GC95=1,1,IF('Vessel List A'!GC95=2,2,IF('Vessel List A'!GC95=3,3,IF('Vessel List A'!GC95=4,4,IF('Vessel List A'!GC95=5,5,IF('Vessel List A'!GC95=6,6,IF('Vessel List A'!GC95=7,7,IF('Vessel List A'!GC95=8,8,IF('Vessel List A'!GC95=9,9,IF('Vessel List A'!GC95=10,10,IF('Vessel List A'!GC95=11,11,IF('Vessel List A'!GC95=12,12,IF('Vessel List A'!GC95=13,13,IF('Vessel List A'!GC95=14,14,IF('Vessel List A'!GC95=15,15,IF('Vessel List A'!GC95=16,16,0))))))))))))))))))</f>
        <v xml:space="preserve"> </v>
      </c>
      <c r="CW96" s="160"/>
      <c r="CX96" s="161"/>
      <c r="CY96" s="391" t="str">
        <f t="shared" si="111"/>
        <v/>
      </c>
      <c r="CZ96" s="161"/>
      <c r="DA96" s="386"/>
      <c r="DB96" s="389" t="str">
        <f t="shared" si="112"/>
        <v/>
      </c>
      <c r="DC96" s="159" t="str">
        <f>IF(VALUE(IF('Vessel List A'!GP95=1,1,IF('Vessel List A'!GP95=2,2,IF('Vessel List A'!GP95=3,3,IF('Vessel List A'!GP95=4,4,IF('Vessel List A'!GP95=5,5,IF('Vessel List A'!GP95=6,6,IF('Vessel List A'!GP95=7,7,IF('Vessel List A'!GP95=8,8,IF('Vessel List A'!GP95=9,9,IF('Vessel List A'!GP95=10,10,IF('Vessel List A'!GP95=11,11,IF('Vessel List A'!GP95=12,12,IF('Vessel List A'!GP95=13,13,IF('Vessel List A'!GP95=14,14,IF('Vessel List A'!GP95=15,15,IF('Vessel List A'!GP95=16,16,0)))))))))))))))))=0," ",VALUE(IF('Vessel List A'!GP95=1,1,IF('Vessel List A'!GP95=2,2,IF('Vessel List A'!GP95=3,3,IF('Vessel List A'!GP95=4,4,IF('Vessel List A'!GP95=5,5,IF('Vessel List A'!GP95=6,6,IF('Vessel List A'!GP95=7,7,IF('Vessel List A'!GP95=8,8,IF('Vessel List A'!GP95=9,9,IF('Vessel List A'!GP95=10,10,IF('Vessel List A'!GP95=11,11,IF('Vessel List A'!GP95=12,12,IF('Vessel List A'!GP95=13,13,IF('Vessel List A'!GP95=14,14,IF('Vessel List A'!GP95=15,15,IF('Vessel List A'!GP95=16,16,0))))))))))))))))))</f>
        <v xml:space="preserve"> </v>
      </c>
      <c r="DD96" s="160"/>
      <c r="DE96" s="161"/>
      <c r="DF96" s="391" t="str">
        <f t="shared" si="113"/>
        <v/>
      </c>
      <c r="DG96" s="161"/>
      <c r="DH96" s="386"/>
      <c r="DI96" s="389" t="str">
        <f t="shared" si="114"/>
        <v/>
      </c>
      <c r="DJ96" s="159" t="str">
        <f>IF(VALUE(IF('Vessel List A'!HC95=1,1,IF('Vessel List A'!HC95=2,2,IF('Vessel List A'!HC95=3,3,IF('Vessel List A'!HC95=4,4,IF('Vessel List A'!HC95=5,5,IF('Vessel List A'!HC95=6,6,IF('Vessel List A'!HC95=7,7,IF('Vessel List A'!HC95=8,8,IF('Vessel List A'!HC95=9,9,IF('Vessel List A'!HC95=10,10,IF('Vessel List A'!HC95=11,11,IF('Vessel List A'!HC95=12,12,IF('Vessel List A'!HC95=13,13,IF('Vessel List A'!HC95=14,14,IF('Vessel List A'!HC95=15,15,IF('Vessel List A'!HC95=16,16,0)))))))))))))))))=0," ",VALUE(IF('Vessel List A'!HC95=1,1,IF('Vessel List A'!HC95=2,2,IF('Vessel List A'!HC95=3,3,IF('Vessel List A'!HC95=4,4,IF('Vessel List A'!HC95=5,5,IF('Vessel List A'!HC95=6,6,IF('Vessel List A'!HC95=7,7,IF('Vessel List A'!HC95=8,8,IF('Vessel List A'!HC95=9,9,IF('Vessel List A'!HC95=10,10,IF('Vessel List A'!HC95=11,11,IF('Vessel List A'!HC95=12,12,IF('Vessel List A'!HC95=13,13,IF('Vessel List A'!HC95=14,14,IF('Vessel List A'!HC95=15,15,IF('Vessel List A'!HC95=16,16,0))))))))))))))))))</f>
        <v xml:space="preserve"> </v>
      </c>
      <c r="DK96" s="160"/>
      <c r="DL96" s="161"/>
      <c r="DM96" s="391" t="str">
        <f t="shared" si="115"/>
        <v/>
      </c>
      <c r="DN96" s="161"/>
      <c r="DO96" s="386"/>
      <c r="DP96" s="389" t="str">
        <f t="shared" si="116"/>
        <v/>
      </c>
      <c r="DQ96" s="159" t="str">
        <f>IF(VALUE(IF('Vessel List A'!HP95=1,1,IF('Vessel List A'!HP95=2,2,IF('Vessel List A'!HP95=3,3,IF('Vessel List A'!HP95=4,4,IF('Vessel List A'!HP95=5,5,IF('Vessel List A'!HP95=6,6,IF('Vessel List A'!HP95=7,7,IF('Vessel List A'!HP95=8,8,IF('Vessel List A'!HP95=9,9,IF('Vessel List A'!HP95=10,10,IF('Vessel List A'!HP95=11,11,IF('Vessel List A'!HP95=12,12,IF('Vessel List A'!HP95=13,13,IF('Vessel List A'!HP95=14,14,IF('Vessel List A'!HP95=15,15,IF('Vessel List A'!HP95=16,16,0)))))))))))))))))=0," ",VALUE(IF('Vessel List A'!HP95=1,1,IF('Vessel List A'!HP95=2,2,IF('Vessel List A'!HP95=3,3,IF('Vessel List A'!HP95=4,4,IF('Vessel List A'!HP95=5,5,IF('Vessel List A'!HP95=6,6,IF('Vessel List A'!HP95=7,7,IF('Vessel List A'!HP95=8,8,IF('Vessel List A'!HP95=9,9,IF('Vessel List A'!HP95=10,10,IF('Vessel List A'!HP95=11,11,IF('Vessel List A'!HP95=12,12,IF('Vessel List A'!HP95=13,13,IF('Vessel List A'!HP95=14,14,IF('Vessel List A'!HP95=15,15,IF('Vessel List A'!HP95=16,16,0))))))))))))))))))</f>
        <v xml:space="preserve"> </v>
      </c>
      <c r="DR96" s="160"/>
      <c r="DS96" s="161"/>
      <c r="DT96" s="391" t="str">
        <f t="shared" si="117"/>
        <v/>
      </c>
      <c r="DU96" s="161"/>
      <c r="DV96" s="386"/>
      <c r="DW96" s="389" t="str">
        <f t="shared" si="118"/>
        <v/>
      </c>
      <c r="DX96" s="159" t="str">
        <f>IF(VALUE(IF('Vessel List A'!IC95=1,1,IF('Vessel List A'!IC95=2,2,IF('Vessel List A'!IC95=3,3,IF('Vessel List A'!IC95=4,4,IF('Vessel List A'!IC95=5,5,IF('Vessel List A'!IC95=6,6,IF('Vessel List A'!IC95=7,7,IF('Vessel List A'!IC95=8,8,IF('Vessel List A'!IC95=9,9,IF('Vessel List A'!IC95=10,10,IF('Vessel List A'!IC95=11,11,IF('Vessel List A'!IC95=12,12,IF('Vessel List A'!IC95=13,13,IF('Vessel List A'!IC95=14,14,IF('Vessel List A'!IC95=15,15,IF('Vessel List A'!IC95=16,16,0)))))))))))))))))=0," ",VALUE(IF('Vessel List A'!IC95=1,1,IF('Vessel List A'!IC95=2,2,IF('Vessel List A'!IC95=3,3,IF('Vessel List A'!IC95=4,4,IF('Vessel List A'!IC95=5,5,IF('Vessel List A'!IC95=6,6,IF('Vessel List A'!IC95=7,7,IF('Vessel List A'!IC95=8,8,IF('Vessel List A'!IC95=9,9,IF('Vessel List A'!IC95=10,10,IF('Vessel List A'!IC95=11,11,IF('Vessel List A'!IC95=12,12,IF('Vessel List A'!IC95=13,13,IF('Vessel List A'!IC95=14,14,IF('Vessel List A'!IC95=15,15,IF('Vessel List A'!IC95=16,16,0))))))))))))))))))</f>
        <v xml:space="preserve"> </v>
      </c>
      <c r="DY96" s="160"/>
      <c r="DZ96" s="161"/>
      <c r="EA96" s="391" t="str">
        <f t="shared" si="119"/>
        <v/>
      </c>
      <c r="EB96" s="161"/>
      <c r="EC96" s="386"/>
      <c r="ED96" s="389" t="str">
        <f t="shared" si="120"/>
        <v/>
      </c>
      <c r="EE96" s="159" t="str">
        <f>IF(VALUE(IF('Vessel List A'!IP95=1,1,IF('Vessel List A'!IP95=2,2,IF('Vessel List A'!IP95=3,3,IF('Vessel List A'!IP95=4,4,IF('Vessel List A'!IP95=5,5,IF('Vessel List A'!IP95=6,6,IF('Vessel List A'!IP95=7,7,IF('Vessel List A'!IP95=8,8,IF('Vessel List A'!IP95=9,9,IF('Vessel List A'!IP95=10,10,IF('Vessel List A'!IP95=11,11,IF('Vessel List A'!IP95=12,12,IF('Vessel List A'!IP95=13,13,IF('Vessel List A'!IP95=14,14,IF('Vessel List A'!IP95=15,15,IF('Vessel List A'!IP95=16,16,0)))))))))))))))))=0," ",VALUE(IF('Vessel List A'!IP95=1,1,IF('Vessel List A'!IP95=2,2,IF('Vessel List A'!IP95=3,3,IF('Vessel List A'!IP95=4,4,IF('Vessel List A'!IP95=5,5,IF('Vessel List A'!IP95=6,6,IF('Vessel List A'!IP95=7,7,IF('Vessel List A'!IP95=8,8,IF('Vessel List A'!IP95=9,9,IF('Vessel List A'!IP95=10,10,IF('Vessel List A'!IP95=11,11,IF('Vessel List A'!IP95=12,12,IF('Vessel List A'!IP95=13,13,IF('Vessel List A'!IP95=14,14,IF('Vessel List A'!IP95=15,15,IF('Vessel List A'!IP95=16,16,0))))))))))))))))))</f>
        <v xml:space="preserve"> </v>
      </c>
      <c r="EF96" s="160"/>
      <c r="EG96" s="161"/>
      <c r="EH96" s="391" t="str">
        <f t="shared" si="121"/>
        <v/>
      </c>
      <c r="EI96" s="161"/>
      <c r="EJ96" s="386"/>
      <c r="EK96" s="398" t="str">
        <f t="shared" si="122"/>
        <v/>
      </c>
      <c r="EL96" s="144"/>
      <c r="EM96" s="159" t="str">
        <f>IF(VALUE(IF('Vessel List B'!C95=1,1,IF('Vessel List B'!C95=2,2,IF('Vessel List B'!C95=3,3,IF('Vessel List B'!C95=4,4,IF('Vessel List B'!C95=5,5,IF('Vessel List B'!C95=6,6,IF('Vessel List B'!C95=7,7,IF('Vessel List B'!C95=8,8,IF('Vessel List B'!C95=9,9,IF('Vessel List B'!C95=10,10,IF('Vessel List B'!C95=11,11,IF('Vessel List B'!C95=12,12,IF('Vessel List B'!C95=13,13,IF('Vessel List B'!C95=14,14,IF('Vessel List B'!C95=15,15,IF('Vessel List B'!C95=16,16,0)))))))))))))))))=0," ",VALUE(IF('Vessel List B'!C95=1,1,IF('Vessel List B'!C95=2,2,IF('Vessel List B'!C95=3,3,IF('Vessel List B'!C95=4,4,IF('Vessel List B'!C95=5,5,IF('Vessel List B'!C95=6,6,IF('Vessel List B'!C95=7,7,IF('Vessel List B'!C95=8,8,IF('Vessel List B'!C95=9,9,IF('Vessel List B'!C95=10,10,IF('Vessel List B'!C95=11,11,IF('Vessel List B'!C95=12,12,IF('Vessel List B'!C95=13,13,IF('Vessel List B'!C95=14,14,IF('Vessel List B'!C95=15,15,IF('Vessel List B'!C95=16,16,0))))))))))))))))))</f>
        <v xml:space="preserve"> </v>
      </c>
      <c r="EN96" s="160"/>
      <c r="EO96" s="161"/>
      <c r="EP96" s="391" t="str">
        <f t="shared" si="123"/>
        <v/>
      </c>
      <c r="EQ96" s="161"/>
      <c r="ER96" s="386"/>
      <c r="ES96" s="389" t="str">
        <f t="shared" si="124"/>
        <v/>
      </c>
      <c r="ET96" s="159" t="str">
        <f>IF(VALUE(IF('Vessel List B'!P95=1,1,IF('Vessel List B'!P95=2,2,IF('Vessel List B'!P95=3,3,IF('Vessel List B'!P95=4,4,IF('Vessel List B'!P95=5,5,IF('Vessel List B'!P95=6,6,IF('Vessel List B'!P95=7,7,IF('Vessel List B'!P95=8,8,IF('Vessel List B'!P95=9,9,IF('Vessel List B'!P95=10,10,IF('Vessel List B'!P95=11,11,IF('Vessel List B'!P95=12,12,IF('Vessel List B'!P95=13,13,IF('Vessel List B'!P95=14,14,IF('Vessel List B'!P95=15,15,IF('Vessel List B'!P95=16,16,0)))))))))))))))))=0," ",VALUE(IF('Vessel List B'!P95=1,1,IF('Vessel List B'!P95=2,2,IF('Vessel List B'!P95=3,3,IF('Vessel List B'!P95=4,4,IF('Vessel List B'!P95=5,5,IF('Vessel List B'!P95=6,6,IF('Vessel List B'!P95=7,7,IF('Vessel List B'!P95=8,8,IF('Vessel List B'!P95=9,9,IF('Vessel List B'!P95=10,10,IF('Vessel List B'!P95=11,11,IF('Vessel List B'!P95=12,12,IF('Vessel List B'!P95=13,13,IF('Vessel List B'!P95=14,14,IF('Vessel List B'!P95=15,15,IF('Vessel List B'!P95=16,16,0))))))))))))))))))</f>
        <v xml:space="preserve"> </v>
      </c>
      <c r="EU96" s="160"/>
      <c r="EV96" s="161"/>
      <c r="EW96" s="391" t="str">
        <f t="shared" si="125"/>
        <v/>
      </c>
      <c r="EX96" s="161"/>
      <c r="EY96" s="386"/>
      <c r="EZ96" s="389" t="str">
        <f t="shared" si="126"/>
        <v/>
      </c>
      <c r="FA96" s="159" t="str">
        <f>IF(VALUE(IF('Vessel List B'!AC95=1,1,IF('Vessel List B'!AC95=2,2,IF('Vessel List B'!AC95=3,3,IF('Vessel List B'!AC95=4,4,IF('Vessel List B'!AC95=5,5,IF('Vessel List B'!AC95=6,6,IF('Vessel List B'!AC95=7,7,IF('Vessel List B'!AC95=8,8,IF('Vessel List B'!AC95=9,9,IF('Vessel List B'!AC95=10,10,IF('Vessel List B'!AC95=11,11,IF('Vessel List B'!AC95=12,12,IF('Vessel List B'!AC95=13,13,IF('Vessel List B'!AC95=14,14,IF('Vessel List B'!AC95=15,15,IF('Vessel List B'!AC95=16,16,0)))))))))))))))))=0," ",VALUE(IF('Vessel List B'!AC95=1,1,IF('Vessel List B'!AC95=2,2,IF('Vessel List B'!AC95=3,3,IF('Vessel List B'!AC95=4,4,IF('Vessel List B'!AC95=5,5,IF('Vessel List B'!AC95=6,6,IF('Vessel List B'!AC95=7,7,IF('Vessel List B'!AC95=8,8,IF('Vessel List B'!AC95=9,9,IF('Vessel List B'!AC95=10,10,IF('Vessel List B'!AC95=11,11,IF('Vessel List B'!AC95=12,12,IF('Vessel List B'!AC95=13,13,IF('Vessel List B'!AC95=14,14,IF('Vessel List B'!AC95=15,15,IF('Vessel List B'!AC95=16,16,0))))))))))))))))))</f>
        <v xml:space="preserve"> </v>
      </c>
      <c r="FB96" s="160"/>
      <c r="FC96" s="161"/>
      <c r="FD96" s="391" t="str">
        <f t="shared" si="127"/>
        <v/>
      </c>
      <c r="FE96" s="161"/>
      <c r="FF96" s="386"/>
      <c r="FG96" s="389" t="str">
        <f t="shared" si="128"/>
        <v/>
      </c>
      <c r="FH96" s="159" t="str">
        <f>IF(VALUE(IF('Vessel List B'!AP95=1,1,IF('Vessel List B'!AP95=2,2,IF('Vessel List B'!AP95=3,3,IF('Vessel List B'!AP95=4,4,IF('Vessel List B'!AP95=5,5,IF('Vessel List B'!AP95=6,6,IF('Vessel List B'!AP95=7,7,IF('Vessel List B'!AP95=8,8,IF('Vessel List B'!AP95=9,9,IF('Vessel List B'!AP95=10,10,IF('Vessel List B'!AP95=11,11,IF('Vessel List B'!AP95=12,12,IF('Vessel List B'!AP95=13,13,IF('Vessel List B'!AP95=14,14,IF('Vessel List B'!AP95=15,15,IF('Vessel List B'!AP95=16,16,0)))))))))))))))))=0," ",VALUE(IF('Vessel List B'!AP95=1,1,IF('Vessel List B'!AP95=2,2,IF('Vessel List B'!AP95=3,3,IF('Vessel List B'!AP95=4,4,IF('Vessel List B'!AP95=5,5,IF('Vessel List B'!AP95=6,6,IF('Vessel List B'!AP95=7,7,IF('Vessel List B'!AP95=8,8,IF('Vessel List B'!AP95=9,9,IF('Vessel List B'!AP95=10,10,IF('Vessel List B'!AP95=11,11,IF('Vessel List B'!AP95=12,12,IF('Vessel List B'!AP95=13,13,IF('Vessel List B'!AP95=14,14,IF('Vessel List B'!AP95=15,15,IF('Vessel List B'!AP95=16,16,0))))))))))))))))))</f>
        <v xml:space="preserve"> </v>
      </c>
      <c r="FI96" s="160"/>
      <c r="FJ96" s="161"/>
      <c r="FK96" s="391" t="str">
        <f t="shared" si="129"/>
        <v/>
      </c>
      <c r="FL96" s="161"/>
      <c r="FM96" s="386"/>
      <c r="FN96" s="389" t="str">
        <f t="shared" si="130"/>
        <v/>
      </c>
      <c r="FO96" s="159" t="str">
        <f>IF(VALUE(IF('Vessel List B'!BC95=1,1,IF('Vessel List B'!BC95=2,2,IF('Vessel List B'!BC95=3,3,IF('Vessel List B'!BC95=4,4,IF('Vessel List B'!BC95=5,5,IF('Vessel List B'!BC95=6,6,IF('Vessel List B'!BC95=7,7,IF('Vessel List B'!BC95=8,8,IF('Vessel List B'!BC95=9,9,IF('Vessel List B'!BC95=10,10,IF('Vessel List B'!BC95=11,11,IF('Vessel List B'!BC95=12,12,IF('Vessel List B'!BC95=13,13,IF('Vessel List B'!BC95=14,14,IF('Vessel List B'!BC95=15,15,IF('Vessel List B'!BC95=16,16,0)))))))))))))))))=0," ",VALUE(IF('Vessel List B'!BC95=1,1,IF('Vessel List B'!BC95=2,2,IF('Vessel List B'!BC95=3,3,IF('Vessel List B'!BC95=4,4,IF('Vessel List B'!BC95=5,5,IF('Vessel List B'!BC95=6,6,IF('Vessel List B'!BC95=7,7,IF('Vessel List B'!BC95=8,8,IF('Vessel List B'!BC95=9,9,IF('Vessel List B'!BC95=10,10,IF('Vessel List B'!BC95=11,11,IF('Vessel List B'!BC95=12,12,IF('Vessel List B'!BC95=13,13,IF('Vessel List B'!BC95=14,14,IF('Vessel List B'!BC95=15,15,IF('Vessel List B'!BC95=16,16,0))))))))))))))))))</f>
        <v xml:space="preserve"> </v>
      </c>
      <c r="FP96" s="160"/>
      <c r="FQ96" s="161"/>
      <c r="FR96" s="391" t="str">
        <f t="shared" si="131"/>
        <v/>
      </c>
      <c r="FS96" s="161"/>
      <c r="FT96" s="386"/>
      <c r="FU96" s="389" t="str">
        <f t="shared" si="132"/>
        <v/>
      </c>
      <c r="FV96" s="159" t="str">
        <f>IF(VALUE(IF('Vessel List B'!BP95=1,1,IF('Vessel List B'!BP95=2,2,IF('Vessel List B'!BP95=3,3,IF('Vessel List B'!BP95=4,4,IF('Vessel List B'!BP95=5,5,IF('Vessel List B'!BP95=6,6,IF('Vessel List B'!BP95=7,7,IF('Vessel List B'!BP95=8,8,IF('Vessel List B'!BP95=9,9,IF('Vessel List B'!BP95=10,10,IF('Vessel List B'!BP95=11,11,IF('Vessel List B'!BP95=12,12,IF('Vessel List B'!BP95=13,13,IF('Vessel List B'!BP95=14,14,IF('Vessel List B'!BP95=15,15,IF('Vessel List B'!BP95=16,16,0)))))))))))))))))=0," ",VALUE(IF('Vessel List B'!BP95=1,1,IF('Vessel List B'!BP95=2,2,IF('Vessel List B'!BP95=3,3,IF('Vessel List B'!BP95=4,4,IF('Vessel List B'!BP95=5,5,IF('Vessel List B'!BP95=6,6,IF('Vessel List B'!BP95=7,7,IF('Vessel List B'!BP95=8,8,IF('Vessel List B'!BP95=9,9,IF('Vessel List B'!BP95=10,10,IF('Vessel List B'!BP95=11,11,IF('Vessel List B'!BP95=12,12,IF('Vessel List B'!BP95=13,13,IF('Vessel List B'!BP95=14,14,IF('Vessel List B'!BP95=15,15,IF('Vessel List B'!BP95=16,16,0))))))))))))))))))</f>
        <v xml:space="preserve"> </v>
      </c>
      <c r="FW96" s="160"/>
      <c r="FX96" s="161"/>
      <c r="FY96" s="391" t="str">
        <f t="shared" si="133"/>
        <v/>
      </c>
      <c r="FZ96" s="161"/>
      <c r="GA96" s="386"/>
      <c r="GB96" s="389" t="str">
        <f t="shared" si="134"/>
        <v/>
      </c>
      <c r="GC96" s="159" t="str">
        <f>IF(VALUE(IF('Vessel List B'!CC95=1,1,IF('Vessel List B'!CC95=2,2,IF('Vessel List B'!CC95=3,3,IF('Vessel List B'!CC95=4,4,IF('Vessel List B'!CC95=5,5,IF('Vessel List B'!CC95=6,6,IF('Vessel List B'!CC95=7,7,IF('Vessel List B'!CC95=8,8,IF('Vessel List B'!CC95=9,9,IF('Vessel List B'!CC95=10,10,IF('Vessel List B'!CC95=11,11,IF('Vessel List B'!CC95=12,12,IF('Vessel List B'!CC95=13,13,IF('Vessel List B'!CC95=14,14,IF('Vessel List B'!CC95=15,15,IF('Vessel List B'!CC95=16,16,0)))))))))))))))))=0," ",VALUE(IF('Vessel List B'!CC95=1,1,IF('Vessel List B'!CC95=2,2,IF('Vessel List B'!CC95=3,3,IF('Vessel List B'!CC95=4,4,IF('Vessel List B'!CC95=5,5,IF('Vessel List B'!CC95=6,6,IF('Vessel List B'!CC95=7,7,IF('Vessel List B'!CC95=8,8,IF('Vessel List B'!CC95=9,9,IF('Vessel List B'!CC95=10,10,IF('Vessel List B'!CC95=11,11,IF('Vessel List B'!CC95=12,12,IF('Vessel List B'!CC95=13,13,IF('Vessel List B'!CC95=14,14,IF('Vessel List B'!CC95=15,15,IF('Vessel List B'!CC95=16,16,0))))))))))))))))))</f>
        <v xml:space="preserve"> </v>
      </c>
      <c r="GD96" s="160"/>
      <c r="GE96" s="161"/>
      <c r="GF96" s="391" t="str">
        <f t="shared" si="135"/>
        <v/>
      </c>
      <c r="GG96" s="161"/>
      <c r="GH96" s="386"/>
      <c r="GI96" s="389" t="str">
        <f t="shared" si="136"/>
        <v/>
      </c>
      <c r="GJ96" s="159" t="str">
        <f>IF(VALUE(IF('Vessel List B'!CP95=1,1,IF('Vessel List B'!CP95=2,2,IF('Vessel List B'!CP95=3,3,IF('Vessel List B'!CP95=4,4,IF('Vessel List B'!CP95=5,5,IF('Vessel List B'!CP95=6,6,IF('Vessel List B'!CP95=7,7,IF('Vessel List B'!CP95=8,8,IF('Vessel List B'!CP95=9,9,IF('Vessel List B'!CP95=10,10,IF('Vessel List B'!CP95=11,11,IF('Vessel List B'!CP95=12,12,IF('Vessel List B'!CP95=13,13,IF('Vessel List B'!CP95=14,14,IF('Vessel List B'!CP95=15,15,IF('Vessel List B'!CP95=16,16,0)))))))))))))))))=0," ",VALUE(IF('Vessel List B'!CP95=1,1,IF('Vessel List B'!CP95=2,2,IF('Vessel List B'!CP95=3,3,IF('Vessel List B'!CP95=4,4,IF('Vessel List B'!CP95=5,5,IF('Vessel List B'!CP95=6,6,IF('Vessel List B'!CP95=7,7,IF('Vessel List B'!CP95=8,8,IF('Vessel List B'!CP95=9,9,IF('Vessel List B'!CP95=10,10,IF('Vessel List B'!CP95=11,11,IF('Vessel List B'!CP95=12,12,IF('Vessel List B'!CP95=13,13,IF('Vessel List B'!CP95=14,14,IF('Vessel List B'!CP95=15,15,IF('Vessel List B'!CP95=16,16,0))))))))))))))))))</f>
        <v xml:space="preserve"> </v>
      </c>
      <c r="GK96" s="160"/>
      <c r="GL96" s="161"/>
      <c r="GM96" s="391" t="str">
        <f t="shared" si="137"/>
        <v/>
      </c>
      <c r="GN96" s="161"/>
      <c r="GO96" s="386"/>
      <c r="GP96" s="389" t="str">
        <f t="shared" si="138"/>
        <v/>
      </c>
      <c r="GQ96" s="159" t="str">
        <f>IF(VALUE(IF('Vessel List B'!DC95=1,1,IF('Vessel List B'!DC95=2,2,IF('Vessel List B'!DC95=3,3,IF('Vessel List B'!DC95=4,4,IF('Vessel List B'!DC95=5,5,IF('Vessel List B'!DC95=6,6,IF('Vessel List B'!DC95=7,7,IF('Vessel List B'!DC95=8,8,IF('Vessel List B'!DC95=9,9,IF('Vessel List B'!DC95=10,10,IF('Vessel List B'!DC95=11,11,IF('Vessel List B'!DC95=12,12,IF('Vessel List B'!DC95=13,13,IF('Vessel List B'!DC95=14,14,IF('Vessel List B'!DC95=15,15,IF('Vessel List B'!DC95=16,16,0)))))))))))))))))=0," ",VALUE(IF('Vessel List B'!DC95=1,1,IF('Vessel List B'!DC95=2,2,IF('Vessel List B'!DC95=3,3,IF('Vessel List B'!DC95=4,4,IF('Vessel List B'!DC95=5,5,IF('Vessel List B'!DC95=6,6,IF('Vessel List B'!DC95=7,7,IF('Vessel List B'!DC95=8,8,IF('Vessel List B'!DC95=9,9,IF('Vessel List B'!DC95=10,10,IF('Vessel List B'!DC95=11,11,IF('Vessel List B'!DC95=12,12,IF('Vessel List B'!DC95=13,13,IF('Vessel List B'!DC95=14,14,IF('Vessel List B'!DC95=15,15,IF('Vessel List B'!DC95=16,16,0))))))))))))))))))</f>
        <v xml:space="preserve"> </v>
      </c>
      <c r="GR96" s="160"/>
      <c r="GS96" s="161"/>
      <c r="GT96" s="391" t="str">
        <f t="shared" si="139"/>
        <v/>
      </c>
      <c r="GU96" s="161"/>
      <c r="GV96" s="386"/>
      <c r="GW96" s="389" t="str">
        <f t="shared" si="140"/>
        <v/>
      </c>
      <c r="GX96" s="159" t="str">
        <f>IF(VALUE(IF('Vessel List B'!DP95=1,1,IF('Vessel List B'!DP95=2,2,IF('Vessel List B'!DP95=3,3,IF('Vessel List B'!DP95=4,4,IF('Vessel List B'!DP95=5,5,IF('Vessel List B'!DP95=6,6,IF('Vessel List B'!DP95=7,7,IF('Vessel List B'!DP95=8,8,IF('Vessel List B'!DP95=9,9,IF('Vessel List B'!DP95=10,10,IF('Vessel List B'!DP95=11,11,IF('Vessel List B'!DP95=12,12,IF('Vessel List B'!DP95=13,13,IF('Vessel List B'!DP95=14,14,IF('Vessel List B'!DP95=15,15,IF('Vessel List B'!DP95=16,16,0)))))))))))))))))=0," ",VALUE(IF('Vessel List B'!DP95=1,1,IF('Vessel List B'!DP95=2,2,IF('Vessel List B'!DP95=3,3,IF('Vessel List B'!DP95=4,4,IF('Vessel List B'!DP95=5,5,IF('Vessel List B'!DP95=6,6,IF('Vessel List B'!DP95=7,7,IF('Vessel List B'!DP95=8,8,IF('Vessel List B'!DP95=9,9,IF('Vessel List B'!DP95=10,10,IF('Vessel List B'!DP95=11,11,IF('Vessel List B'!DP95=12,12,IF('Vessel List B'!DP95=13,13,IF('Vessel List B'!DP95=14,14,IF('Vessel List B'!DP95=15,15,IF('Vessel List B'!DP95=16,16,0))))))))))))))))))</f>
        <v xml:space="preserve"> </v>
      </c>
      <c r="GY96" s="160"/>
      <c r="GZ96" s="161"/>
      <c r="HA96" s="391" t="str">
        <f t="shared" si="141"/>
        <v/>
      </c>
      <c r="HB96" s="161"/>
      <c r="HC96" s="386"/>
      <c r="HD96" s="389" t="str">
        <f t="shared" si="142"/>
        <v/>
      </c>
      <c r="HE96" s="159" t="str">
        <f>IF(VALUE(IF('Vessel List B'!EC95=1,1,IF('Vessel List B'!EC95=2,2,IF('Vessel List B'!EC95=3,3,IF('Vessel List B'!EC95=4,4,IF('Vessel List B'!EC95=5,5,IF('Vessel List B'!EC95=6,6,IF('Vessel List B'!EC95=7,7,IF('Vessel List B'!EC95=8,8,IF('Vessel List B'!EC95=9,9,IF('Vessel List B'!EC95=10,10,IF('Vessel List B'!EC95=11,11,IF('Vessel List B'!EC95=12,12,IF('Vessel List B'!EC95=13,13,IF('Vessel List B'!EC95=14,14,IF('Vessel List B'!EC95=15,15,IF('Vessel List B'!EC95=16,16,0)))))))))))))))))=0," ",VALUE(IF('Vessel List B'!EC95=1,1,IF('Vessel List B'!EC95=2,2,IF('Vessel List B'!EC95=3,3,IF('Vessel List B'!EC95=4,4,IF('Vessel List B'!EC95=5,5,IF('Vessel List B'!EC95=6,6,IF('Vessel List B'!EC95=7,7,IF('Vessel List B'!EC95=8,8,IF('Vessel List B'!EC95=9,9,IF('Vessel List B'!EC95=10,10,IF('Vessel List B'!EC95=11,11,IF('Vessel List B'!EC95=12,12,IF('Vessel List B'!EC95=13,13,IF('Vessel List B'!EC95=14,14,IF('Vessel List B'!EC95=15,15,IF('Vessel List B'!EC95=16,16,0))))))))))))))))))</f>
        <v xml:space="preserve"> </v>
      </c>
      <c r="HF96" s="160"/>
      <c r="HG96" s="161"/>
      <c r="HH96" s="391" t="str">
        <f t="shared" si="143"/>
        <v/>
      </c>
      <c r="HI96" s="161"/>
      <c r="HJ96" s="386"/>
      <c r="HK96" s="389" t="str">
        <f t="shared" si="144"/>
        <v/>
      </c>
      <c r="HL96" s="159" t="str">
        <f>IF(VALUE(IF('Vessel List B'!EP95=1,1,IF('Vessel List B'!EP95=2,2,IF('Vessel List B'!EP95=3,3,IF('Vessel List B'!EP95=4,4,IF('Vessel List B'!EP95=5,5,IF('Vessel List B'!EP95=6,6,IF('Vessel List B'!EP95=7,7,IF('Vessel List B'!EP95=8,8,IF('Vessel List B'!EP95=9,9,IF('Vessel List B'!EP95=10,10,IF('Vessel List B'!EP95=11,11,IF('Vessel List B'!EP95=12,12,IF('Vessel List B'!EP95=13,13,IF('Vessel List B'!EP95=14,14,IF('Vessel List B'!EP95=15,15,IF('Vessel List B'!EP95=16,16,0)))))))))))))))))=0," ",VALUE(IF('Vessel List B'!EP95=1,1,IF('Vessel List B'!EP95=2,2,IF('Vessel List B'!EP95=3,3,IF('Vessel List B'!EP95=4,4,IF('Vessel List B'!EP95=5,5,IF('Vessel List B'!EP95=6,6,IF('Vessel List B'!EP95=7,7,IF('Vessel List B'!EP95=8,8,IF('Vessel List B'!EP95=9,9,IF('Vessel List B'!EP95=10,10,IF('Vessel List B'!EP95=11,11,IF('Vessel List B'!EP95=12,12,IF('Vessel List B'!EP95=13,13,IF('Vessel List B'!EP95=14,14,IF('Vessel List B'!EP95=15,15,IF('Vessel List B'!EP95=16,16,0))))))))))))))))))</f>
        <v xml:space="preserve"> </v>
      </c>
      <c r="HM96" s="160"/>
      <c r="HN96" s="161"/>
      <c r="HO96" s="391" t="str">
        <f t="shared" si="145"/>
        <v/>
      </c>
      <c r="HP96" s="161"/>
      <c r="HQ96" s="386"/>
      <c r="HR96" s="389" t="str">
        <f t="shared" si="146"/>
        <v/>
      </c>
      <c r="HS96" s="159" t="str">
        <f>IF(VALUE(IF('Vessel List B'!FC95=1,1,IF('Vessel List B'!FC95=2,2,IF('Vessel List B'!FC95=3,3,IF('Vessel List B'!FC95=4,4,IF('Vessel List B'!FC95=5,5,IF('Vessel List B'!FC95=6,6,IF('Vessel List B'!FC95=7,7,IF('Vessel List B'!FC95=8,8,IF('Vessel List B'!FC95=9,9,IF('Vessel List B'!FC95=10,10,IF('Vessel List B'!FC95=11,11,IF('Vessel List B'!FC95=12,12,IF('Vessel List B'!FC95=13,13,IF('Vessel List B'!FC95=14,14,IF('Vessel List B'!FC95=15,15,IF('Vessel List B'!FC95=16,16,0)))))))))))))))))=0," ",VALUE(IF('Vessel List B'!FC95=1,1,IF('Vessel List B'!FC95=2,2,IF('Vessel List B'!FC95=3,3,IF('Vessel List B'!FC95=4,4,IF('Vessel List B'!FC95=5,5,IF('Vessel List B'!FC95=6,6,IF('Vessel List B'!FC95=7,7,IF('Vessel List B'!FC95=8,8,IF('Vessel List B'!FC95=9,9,IF('Vessel List B'!FC95=10,10,IF('Vessel List B'!FC95=11,11,IF('Vessel List B'!FC95=12,12,IF('Vessel List B'!FC95=13,13,IF('Vessel List B'!FC95=14,14,IF('Vessel List B'!FC95=15,15,IF('Vessel List B'!FC95=16,16,0))))))))))))))))))</f>
        <v xml:space="preserve"> </v>
      </c>
      <c r="HT96" s="160"/>
      <c r="HU96" s="161"/>
      <c r="HV96" s="391" t="str">
        <f t="shared" si="147"/>
        <v/>
      </c>
      <c r="HW96" s="161"/>
      <c r="HX96" s="386"/>
      <c r="HY96" s="389" t="str">
        <f t="shared" si="148"/>
        <v/>
      </c>
      <c r="HZ96" s="159" t="str">
        <f>IF(VALUE(IF('Vessel List B'!FP95=1,1,IF('Vessel List B'!FP95=2,2,IF('Vessel List B'!FP95=3,3,IF('Vessel List B'!FP95=4,4,IF('Vessel List B'!FP95=5,5,IF('Vessel List B'!FP95=6,6,IF('Vessel List B'!FP95=7,7,IF('Vessel List B'!FP95=8,8,IF('Vessel List B'!FP95=9,9,IF('Vessel List B'!FP95=10,10,IF('Vessel List B'!FP95=11,11,IF('Vessel List B'!FP95=12,12,IF('Vessel List B'!FP95=13,13,IF('Vessel List B'!FP95=14,14,IF('Vessel List B'!FP95=15,15,IF('Vessel List B'!FP95=16,16,0)))))))))))))))))=0," ",VALUE(IF('Vessel List B'!FP95=1,1,IF('Vessel List B'!FP95=2,2,IF('Vessel List B'!FP95=3,3,IF('Vessel List B'!FP95=4,4,IF('Vessel List B'!FP95=5,5,IF('Vessel List B'!FP95=6,6,IF('Vessel List B'!FP95=7,7,IF('Vessel List B'!FP95=8,8,IF('Vessel List B'!FP95=9,9,IF('Vessel List B'!FP95=10,10,IF('Vessel List B'!FP95=11,11,IF('Vessel List B'!FP95=12,12,IF('Vessel List B'!FP95=13,13,IF('Vessel List B'!FP95=14,14,IF('Vessel List B'!FP95=15,15,IF('Vessel List B'!FP95=16,16,0))))))))))))))))))</f>
        <v xml:space="preserve"> </v>
      </c>
      <c r="IA96" s="160"/>
      <c r="IB96" s="161"/>
      <c r="IC96" s="391" t="str">
        <f t="shared" si="149"/>
        <v/>
      </c>
      <c r="ID96" s="161"/>
      <c r="IE96" s="386"/>
      <c r="IF96" s="389" t="str">
        <f t="shared" si="150"/>
        <v/>
      </c>
      <c r="IG96" s="159" t="str">
        <f>IF(VALUE(IF('Vessel List B'!GC95=1,1,IF('Vessel List B'!GC95=2,2,IF('Vessel List B'!GC95=3,3,IF('Vessel List B'!GC95=4,4,IF('Vessel List B'!GC95=5,5,IF('Vessel List B'!GC95=6,6,IF('Vessel List B'!GC95=7,7,IF('Vessel List B'!GC95=8,8,IF('Vessel List B'!GC95=9,9,IF('Vessel List B'!GC95=10,10,IF('Vessel List B'!GC95=11,11,IF('Vessel List B'!GC95=12,12,IF('Vessel List B'!GC95=13,13,IF('Vessel List B'!GC95=14,14,IF('Vessel List B'!GC95=15,15,IF('Vessel List B'!GC95=16,16,0)))))))))))))))))=0," ",VALUE(IF('Vessel List B'!GC95=1,1,IF('Vessel List B'!GC95=2,2,IF('Vessel List B'!GC95=3,3,IF('Vessel List B'!GC95=4,4,IF('Vessel List B'!GC95=5,5,IF('Vessel List B'!GC95=6,6,IF('Vessel List B'!GC95=7,7,IF('Vessel List B'!GC95=8,8,IF('Vessel List B'!GC95=9,9,IF('Vessel List B'!GC95=10,10,IF('Vessel List B'!GC95=11,11,IF('Vessel List B'!GC95=12,12,IF('Vessel List B'!GC95=13,13,IF('Vessel List B'!GC95=14,14,IF('Vessel List B'!GC95=15,15,IF('Vessel List B'!GC95=16,16,0))))))))))))))))))</f>
        <v xml:space="preserve"> </v>
      </c>
      <c r="IH96" s="160"/>
      <c r="II96" s="161"/>
      <c r="IJ96" s="391" t="str">
        <f t="shared" si="151"/>
        <v/>
      </c>
      <c r="IK96" s="161"/>
      <c r="IL96" s="386"/>
      <c r="IM96" s="389" t="str">
        <f t="shared" si="152"/>
        <v/>
      </c>
      <c r="IN96" s="159" t="str">
        <f>IF(VALUE(IF('Vessel List B'!GP95=1,1,IF('Vessel List B'!GP95=2,2,IF('Vessel List B'!GP95=3,3,IF('Vessel List B'!GP95=4,4,IF('Vessel List B'!GP95=5,5,IF('Vessel List B'!GP95=6,6,IF('Vessel List B'!GP95=7,7,IF('Vessel List B'!GP95=8,8,IF('Vessel List B'!GP95=9,9,IF('Vessel List B'!GP95=10,10,IF('Vessel List B'!GP95=11,11,IF('Vessel List B'!GP95=12,12,IF('Vessel List B'!GP95=13,13,IF('Vessel List B'!GP95=14,14,IF('Vessel List B'!GP95=15,15,IF('Vessel List B'!GP95=16,16,0)))))))))))))))))=0," ",VALUE(IF('Vessel List B'!GP95=1,1,IF('Vessel List B'!GP95=2,2,IF('Vessel List B'!GP95=3,3,IF('Vessel List B'!GP95=4,4,IF('Vessel List B'!GP95=5,5,IF('Vessel List B'!GP95=6,6,IF('Vessel List B'!GP95=7,7,IF('Vessel List B'!GP95=8,8,IF('Vessel List B'!GP95=9,9,IF('Vessel List B'!GP95=10,10,IF('Vessel List B'!GP95=11,11,IF('Vessel List B'!GP95=12,12,IF('Vessel List B'!GP95=13,13,IF('Vessel List B'!GP95=14,14,IF('Vessel List B'!GP95=15,15,IF('Vessel List B'!GP95=16,16,0))))))))))))))))))</f>
        <v xml:space="preserve"> </v>
      </c>
      <c r="IO96" s="160"/>
      <c r="IP96" s="161"/>
      <c r="IQ96" s="391" t="str">
        <f t="shared" si="153"/>
        <v/>
      </c>
      <c r="IR96" s="161"/>
      <c r="IS96" s="386"/>
      <c r="IT96" s="389" t="str">
        <f t="shared" si="154"/>
        <v/>
      </c>
      <c r="IU96" s="159" t="str">
        <f>IF(VALUE(IF('Vessel List B'!HC95=1,1,IF('Vessel List B'!HC95=2,2,IF('Vessel List B'!HC95=3,3,IF('Vessel List B'!HC95=4,4,IF('Vessel List B'!HC95=5,5,IF('Vessel List B'!HC95=6,6,IF('Vessel List B'!HC95=7,7,IF('Vessel List B'!HC95=8,8,IF('Vessel List B'!HC95=9,9,IF('Vessel List B'!HC95=10,10,IF('Vessel List B'!HC95=11,11,IF('Vessel List B'!HC95=12,12,IF('Vessel List B'!HC95=13,13,IF('Vessel List B'!HC95=14,14,IF('Vessel List B'!HC95=15,15,IF('Vessel List B'!HC95=16,16,0)))))))))))))))))=0," ",VALUE(IF('Vessel List B'!HC95=1,1,IF('Vessel List B'!HC95=2,2,IF('Vessel List B'!HC95=3,3,IF('Vessel List B'!HC95=4,4,IF('Vessel List B'!HC95=5,5,IF('Vessel List B'!HC95=6,6,IF('Vessel List B'!HC95=7,7,IF('Vessel List B'!HC95=8,8,IF('Vessel List B'!HC95=9,9,IF('Vessel List B'!HC95=10,10,IF('Vessel List B'!HC95=11,11,IF('Vessel List B'!HC95=12,12,IF('Vessel List B'!HC95=13,13,IF('Vessel List B'!HC95=14,14,IF('Vessel List B'!HC95=15,15,IF('Vessel List B'!HC95=16,16,0))))))))))))))))))</f>
        <v xml:space="preserve"> </v>
      </c>
      <c r="IV96" s="160"/>
      <c r="IW96" s="161"/>
      <c r="IX96" s="391" t="str">
        <f t="shared" si="155"/>
        <v/>
      </c>
      <c r="IY96" s="161"/>
      <c r="IZ96" s="386"/>
      <c r="JA96" s="389" t="str">
        <f t="shared" si="156"/>
        <v/>
      </c>
      <c r="JB96" s="159" t="str">
        <f>IF(VALUE(IF('Vessel List B'!HP95=1,1,IF('Vessel List B'!HP95=2,2,IF('Vessel List B'!HP95=3,3,IF('Vessel List B'!HP95=4,4,IF('Vessel List B'!HP95=5,5,IF('Vessel List B'!HP95=6,6,IF('Vessel List B'!HP95=7,7,IF('Vessel List B'!HP95=8,8,IF('Vessel List B'!HP95=9,9,IF('Vessel List B'!HP95=10,10,IF('Vessel List B'!HP95=11,11,IF('Vessel List B'!HP95=12,12,IF('Vessel List B'!HP95=13,13,IF('Vessel List B'!HP95=14,14,IF('Vessel List B'!HP95=15,15,IF('Vessel List B'!HP95=16,16,0)))))))))))))))))=0," ",VALUE(IF('Vessel List B'!HP95=1,1,IF('Vessel List B'!HP95=2,2,IF('Vessel List B'!HP95=3,3,IF('Vessel List B'!HP95=4,4,IF('Vessel List B'!HP95=5,5,IF('Vessel List B'!HP95=6,6,IF('Vessel List B'!HP95=7,7,IF('Vessel List B'!HP95=8,8,IF('Vessel List B'!HP95=9,9,IF('Vessel List B'!HP95=10,10,IF('Vessel List B'!HP95=11,11,IF('Vessel List B'!HP95=12,12,IF('Vessel List B'!HP95=13,13,IF('Vessel List B'!HP95=14,14,IF('Vessel List B'!HP95=15,15,IF('Vessel List B'!HP95=16,16,0))))))))))))))))))</f>
        <v xml:space="preserve"> </v>
      </c>
      <c r="JC96" s="160"/>
      <c r="JD96" s="161"/>
      <c r="JE96" s="391" t="str">
        <f t="shared" si="157"/>
        <v/>
      </c>
      <c r="JF96" s="161"/>
      <c r="JG96" s="386"/>
      <c r="JH96" s="389" t="str">
        <f t="shared" si="158"/>
        <v/>
      </c>
      <c r="JI96" s="159" t="str">
        <f>IF(VALUE(IF('Vessel List B'!IC95=1,1,IF('Vessel List B'!IC95=2,2,IF('Vessel List B'!IC95=3,3,IF('Vessel List B'!IC95=4,4,IF('Vessel List B'!IC95=5,5,IF('Vessel List B'!IC95=6,6,IF('Vessel List B'!IC95=7,7,IF('Vessel List B'!IC95=8,8,IF('Vessel List B'!IC95=9,9,IF('Vessel List B'!IC95=10,10,IF('Vessel List B'!IC95=11,11,IF('Vessel List B'!IC95=12,12,IF('Vessel List B'!IC95=13,13,IF('Vessel List B'!IC95=14,14,IF('Vessel List B'!IC95=15,15,IF('Vessel List B'!IC95=16,16,0)))))))))))))))))=0," ",VALUE(IF('Vessel List B'!IC95=1,1,IF('Vessel List B'!IC95=2,2,IF('Vessel List B'!IC95=3,3,IF('Vessel List B'!IC95=4,4,IF('Vessel List B'!IC95=5,5,IF('Vessel List B'!IC95=6,6,IF('Vessel List B'!IC95=7,7,IF('Vessel List B'!IC95=8,8,IF('Vessel List B'!IC95=9,9,IF('Vessel List B'!IC95=10,10,IF('Vessel List B'!IC95=11,11,IF('Vessel List B'!IC95=12,12,IF('Vessel List B'!IC95=13,13,IF('Vessel List B'!IC95=14,14,IF('Vessel List B'!IC95=15,15,IF('Vessel List B'!IC95=16,16,0))))))))))))))))))</f>
        <v xml:space="preserve"> </v>
      </c>
      <c r="JJ96" s="160"/>
      <c r="JK96" s="161"/>
      <c r="JL96" s="391" t="str">
        <f t="shared" si="159"/>
        <v/>
      </c>
      <c r="JM96" s="161"/>
      <c r="JN96" s="386"/>
      <c r="JO96" s="389" t="str">
        <f t="shared" si="160"/>
        <v/>
      </c>
      <c r="JP96" s="159" t="str">
        <f>IF(VALUE(IF('Vessel List B'!IP95=1,1,IF('Vessel List B'!IP95=2,2,IF('Vessel List B'!IP95=3,3,IF('Vessel List B'!IP95=4,4,IF('Vessel List B'!IP95=5,5,IF('Vessel List B'!IP95=6,6,IF('Vessel List B'!IP95=7,7,IF('Vessel List B'!IP95=8,8,IF('Vessel List B'!IP95=9,9,IF('Vessel List B'!IP95=10,10,IF('Vessel List B'!IP95=11,11,IF('Vessel List B'!IP95=12,12,IF('Vessel List B'!IP95=13,13,IF('Vessel List B'!IP95=14,14,IF('Vessel List B'!IP95=15,15,IF('Vessel List B'!IP95=16,16,0)))))))))))))))))=0," ",VALUE(IF('Vessel List B'!IP95=1,1,IF('Vessel List B'!IP95=2,2,IF('Vessel List B'!IP95=3,3,IF('Vessel List B'!IP95=4,4,IF('Vessel List B'!IP95=5,5,IF('Vessel List B'!IP95=6,6,IF('Vessel List B'!IP95=7,7,IF('Vessel List B'!IP95=8,8,IF('Vessel List B'!IP95=9,9,IF('Vessel List B'!IP95=10,10,IF('Vessel List B'!IP95=11,11,IF('Vessel List B'!IP95=12,12,IF('Vessel List B'!IP95=13,13,IF('Vessel List B'!IP95=14,14,IF('Vessel List B'!IP95=15,15,IF('Vessel List B'!IP95=16,16,0))))))))))))))))))</f>
        <v xml:space="preserve"> </v>
      </c>
      <c r="JQ96" s="160"/>
      <c r="JR96" s="161"/>
      <c r="JS96" s="391" t="str">
        <f t="shared" si="161"/>
        <v/>
      </c>
      <c r="JT96" s="161"/>
      <c r="JU96" s="386"/>
      <c r="JV96" s="398" t="str">
        <f t="shared" si="162"/>
        <v/>
      </c>
      <c r="JW96" s="403"/>
    </row>
    <row r="97" spans="1:283" ht="15" x14ac:dyDescent="0.25">
      <c r="A97" s="132">
        <f>'Vessel List A'!B96</f>
        <v>41671</v>
      </c>
      <c r="B97" s="157" t="str">
        <f>IF(VALUE(IF('Vessel List A'!C96=1,1,IF('Vessel List A'!C96=2,2,IF('Vessel List A'!C96=3,3,IF('Vessel List A'!C96=4,4,IF('Vessel List A'!C96=5,5,IF('Vessel List A'!C96=6,6,IF('Vessel List A'!C96=7,7,IF('Vessel List A'!C96=8,8,IF('Vessel List A'!C96=9,9,IF('Vessel List A'!C96=10,10,IF('Vessel List A'!C96=11,11,IF('Vessel List A'!C96=12,12,IF('Vessel List A'!C96=13,13,IF('Vessel List A'!C96=14,14,IF('Vessel List A'!C96=15,15,IF('Vessel List A'!C96=16,16,0)))))))))))))))))=0," ",VALUE(IF('Vessel List A'!C96=1,1,IF('Vessel List A'!C96=2,2,IF('Vessel List A'!C96=3,3,IF('Vessel List A'!C96=4,4,IF('Vessel List A'!C96=5,5,IF('Vessel List A'!C96=6,6,IF('Vessel List A'!C96=7,7,IF('Vessel List A'!C96=8,8,IF('Vessel List A'!C96=9,9,IF('Vessel List A'!C96=10,10,IF('Vessel List A'!C96=11,11,IF('Vessel List A'!C96=12,12,IF('Vessel List A'!C96=13,13,IF('Vessel List A'!C96=14,14,IF('Vessel List A'!C96=15,15,IF('Vessel List A'!C96=16,16,0))))))))))))))))))</f>
        <v xml:space="preserve"> </v>
      </c>
      <c r="C97" s="154"/>
      <c r="D97" s="158"/>
      <c r="E97" s="390" t="str">
        <f t="shared" si="83"/>
        <v/>
      </c>
      <c r="F97" s="158"/>
      <c r="G97" s="137"/>
      <c r="H97" s="388" t="str">
        <f t="shared" si="84"/>
        <v/>
      </c>
      <c r="I97" s="157" t="str">
        <f>IF(VALUE(IF('Vessel List A'!P96=1,1,IF('Vessel List A'!P96=2,2,IF('Vessel List A'!P96=3,3,IF('Vessel List A'!P96=4,4,IF('Vessel List A'!P96=5,5,IF('Vessel List A'!P96=6,6,IF('Vessel List A'!P96=7,7,IF('Vessel List A'!P96=8,8,IF('Vessel List A'!P96=9,9,IF('Vessel List A'!P96=10,10,IF('Vessel List A'!P96=11,11,IF('Vessel List A'!P96=12,12,IF('Vessel List A'!P96=13,13,IF('Vessel List A'!P96=14,14,IF('Vessel List A'!P96=15,15,IF('Vessel List A'!P96=16,16,0)))))))))))))))))=0," ",VALUE(IF('Vessel List A'!P96=1,1,IF('Vessel List A'!P96=2,2,IF('Vessel List A'!P96=3,3,IF('Vessel List A'!P96=4,4,IF('Vessel List A'!P96=5,5,IF('Vessel List A'!P96=6,6,IF('Vessel List A'!P96=7,7,IF('Vessel List A'!P96=8,8,IF('Vessel List A'!P96=9,9,IF('Vessel List A'!P96=10,10,IF('Vessel List A'!P96=11,11,IF('Vessel List A'!P96=12,12,IF('Vessel List A'!P96=13,13,IF('Vessel List A'!P96=14,14,IF('Vessel List A'!P96=15,15,IF('Vessel List A'!P96=16,16,0))))))))))))))))))</f>
        <v xml:space="preserve"> </v>
      </c>
      <c r="J97" s="154"/>
      <c r="K97" s="158"/>
      <c r="L97" s="390" t="str">
        <f t="shared" si="85"/>
        <v/>
      </c>
      <c r="M97" s="158"/>
      <c r="N97" s="137"/>
      <c r="O97" s="388" t="str">
        <f t="shared" si="86"/>
        <v/>
      </c>
      <c r="P97" s="157" t="str">
        <f>IF(VALUE(IF('Vessel List A'!AC96=1,1,IF('Vessel List A'!AC96=2,2,IF('Vessel List A'!AC96=3,3,IF('Vessel List A'!AC96=4,4,IF('Vessel List A'!AC96=5,5,IF('Vessel List A'!AC96=6,6,IF('Vessel List A'!AC96=7,7,IF('Vessel List A'!AC96=8,8,IF('Vessel List A'!AC96=9,9,IF('Vessel List A'!AC96=10,10,IF('Vessel List A'!AC96=11,11,IF('Vessel List A'!AC96=12,12,IF('Vessel List A'!AC96=13,13,IF('Vessel List A'!AC96=14,14,IF('Vessel List A'!AC96=15,15,IF('Vessel List A'!AC96=16,16,0)))))))))))))))))=0," ",VALUE(IF('Vessel List A'!AC96=1,1,IF('Vessel List A'!AC96=2,2,IF('Vessel List A'!AC96=3,3,IF('Vessel List A'!AC96=4,4,IF('Vessel List A'!AC96=5,5,IF('Vessel List A'!AC96=6,6,IF('Vessel List A'!AC96=7,7,IF('Vessel List A'!AC96=8,8,IF('Vessel List A'!AC96=9,9,IF('Vessel List A'!AC96=10,10,IF('Vessel List A'!AC96=11,11,IF('Vessel List A'!AC96=12,12,IF('Vessel List A'!AC96=13,13,IF('Vessel List A'!AC96=14,14,IF('Vessel List A'!AC96=15,15,IF('Vessel List A'!AC96=16,16,0))))))))))))))))))</f>
        <v xml:space="preserve"> </v>
      </c>
      <c r="Q97" s="154"/>
      <c r="R97" s="158"/>
      <c r="S97" s="390" t="str">
        <f t="shared" si="87"/>
        <v/>
      </c>
      <c r="T97" s="158"/>
      <c r="U97" s="137"/>
      <c r="V97" s="388" t="str">
        <f t="shared" si="88"/>
        <v/>
      </c>
      <c r="W97" s="157" t="str">
        <f>IF(VALUE(IF('Vessel List A'!AP96=1,1,IF('Vessel List A'!AP96=2,2,IF('Vessel List A'!AP96=3,3,IF('Vessel List A'!AP96=4,4,IF('Vessel List A'!AP96=5,5,IF('Vessel List A'!AP96=6,6,IF('Vessel List A'!AP96=7,7,IF('Vessel List A'!AP96=8,8,IF('Vessel List A'!AP96=9,9,IF('Vessel List A'!AP96=10,10,IF('Vessel List A'!AP96=11,11,IF('Vessel List A'!AP96=12,12,IF('Vessel List A'!AP96=13,13,IF('Vessel List A'!AP96=14,14,IF('Vessel List A'!AP96=15,15,IF('Vessel List A'!AP96=16,16,0)))))))))))))))))=0," ",VALUE(IF('Vessel List A'!AP96=1,1,IF('Vessel List A'!AP96=2,2,IF('Vessel List A'!AP96=3,3,IF('Vessel List A'!AP96=4,4,IF('Vessel List A'!AP96=5,5,IF('Vessel List A'!AP96=6,6,IF('Vessel List A'!AP96=7,7,IF('Vessel List A'!AP96=8,8,IF('Vessel List A'!AP96=9,9,IF('Vessel List A'!AP96=10,10,IF('Vessel List A'!AP96=11,11,IF('Vessel List A'!AP96=12,12,IF('Vessel List A'!AP96=13,13,IF('Vessel List A'!AP96=14,14,IF('Vessel List A'!AP96=15,15,IF('Vessel List A'!AP96=16,16,0))))))))))))))))))</f>
        <v xml:space="preserve"> </v>
      </c>
      <c r="X97" s="154"/>
      <c r="Y97" s="158"/>
      <c r="Z97" s="390" t="str">
        <f t="shared" si="89"/>
        <v/>
      </c>
      <c r="AA97" s="158"/>
      <c r="AB97" s="137"/>
      <c r="AC97" s="388" t="str">
        <f t="shared" si="90"/>
        <v/>
      </c>
      <c r="AD97" s="157" t="str">
        <f>IF(VALUE(IF('Vessel List A'!BC96=1,1,IF('Vessel List A'!BC96=2,2,IF('Vessel List A'!BC96=3,3,IF('Vessel List A'!BC96=4,4,IF('Vessel List A'!BC96=5,5,IF('Vessel List A'!BC96=6,6,IF('Vessel List A'!BC96=7,7,IF('Vessel List A'!BC96=8,8,IF('Vessel List A'!BC96=9,9,IF('Vessel List A'!BC96=10,10,IF('Vessel List A'!BC96=11,11,IF('Vessel List A'!BC96=12,12,IF('Vessel List A'!BC96=13,13,IF('Vessel List A'!BC96=14,14,IF('Vessel List A'!BC96=15,15,IF('Vessel List A'!BC96=16,16,0)))))))))))))))))=0," ",VALUE(IF('Vessel List A'!BC96=1,1,IF('Vessel List A'!BC96=2,2,IF('Vessel List A'!BC96=3,3,IF('Vessel List A'!BC96=4,4,IF('Vessel List A'!BC96=5,5,IF('Vessel List A'!BC96=6,6,IF('Vessel List A'!BC96=7,7,IF('Vessel List A'!BC96=8,8,IF('Vessel List A'!BC96=9,9,IF('Vessel List A'!BC96=10,10,IF('Vessel List A'!BC96=11,11,IF('Vessel List A'!BC96=12,12,IF('Vessel List A'!BC96=13,13,IF('Vessel List A'!BC96=14,14,IF('Vessel List A'!BC96=15,15,IF('Vessel List A'!BC96=16,16,0))))))))))))))))))</f>
        <v xml:space="preserve"> </v>
      </c>
      <c r="AE97" s="154"/>
      <c r="AF97" s="158"/>
      <c r="AG97" s="390" t="str">
        <f t="shared" si="91"/>
        <v/>
      </c>
      <c r="AH97" s="158"/>
      <c r="AI97" s="137"/>
      <c r="AJ97" s="388" t="str">
        <f t="shared" si="92"/>
        <v/>
      </c>
      <c r="AK97" s="157" t="str">
        <f>IF(VALUE(IF('Vessel List A'!BP96=1,1,IF('Vessel List A'!BP96=2,2,IF('Vessel List A'!BP96=3,3,IF('Vessel List A'!BP96=4,4,IF('Vessel List A'!BP96=5,5,IF('Vessel List A'!BP96=6,6,IF('Vessel List A'!BP96=7,7,IF('Vessel List A'!BP96=8,8,IF('Vessel List A'!BP96=9,9,IF('Vessel List A'!BP96=10,10,IF('Vessel List A'!BP96=11,11,IF('Vessel List A'!BP96=12,12,IF('Vessel List A'!BP96=13,13,IF('Vessel List A'!BP96=14,14,IF('Vessel List A'!BP96=15,15,IF('Vessel List A'!BP96=16,16,0)))))))))))))))))=0," ",VALUE(IF('Vessel List A'!BP96=1,1,IF('Vessel List A'!BP96=2,2,IF('Vessel List A'!BP96=3,3,IF('Vessel List A'!BP96=4,4,IF('Vessel List A'!BP96=5,5,IF('Vessel List A'!BP96=6,6,IF('Vessel List A'!BP96=7,7,IF('Vessel List A'!BP96=8,8,IF('Vessel List A'!BP96=9,9,IF('Vessel List A'!BP96=10,10,IF('Vessel List A'!BP96=11,11,IF('Vessel List A'!BP96=12,12,IF('Vessel List A'!BP96=13,13,IF('Vessel List A'!BP96=14,14,IF('Vessel List A'!BP96=15,15,IF('Vessel List A'!BP96=16,16,0))))))))))))))))))</f>
        <v xml:space="preserve"> </v>
      </c>
      <c r="AL97" s="154"/>
      <c r="AM97" s="158"/>
      <c r="AN97" s="390" t="str">
        <f t="shared" si="93"/>
        <v/>
      </c>
      <c r="AO97" s="158"/>
      <c r="AP97" s="137"/>
      <c r="AQ97" s="388" t="str">
        <f t="shared" si="94"/>
        <v/>
      </c>
      <c r="AR97" s="157" t="str">
        <f>IF(VALUE(IF('Vessel List A'!CC96=1,1,IF('Vessel List A'!CC96=2,2,IF('Vessel List A'!CC96=3,3,IF('Vessel List A'!CC96=4,4,IF('Vessel List A'!CC96=5,5,IF('Vessel List A'!CC96=6,6,IF('Vessel List A'!CC96=7,7,IF('Vessel List A'!CC96=8,8,IF('Vessel List A'!CC96=9,9,IF('Vessel List A'!CC96=10,10,IF('Vessel List A'!CC96=11,11,IF('Vessel List A'!CC96=12,12,IF('Vessel List A'!CC96=13,13,IF('Vessel List A'!CC96=14,14,IF('Vessel List A'!CC96=15,15,IF('Vessel List A'!CC96=16,16,0)))))))))))))))))=0," ",VALUE(IF('Vessel List A'!CC96=1,1,IF('Vessel List A'!CC96=2,2,IF('Vessel List A'!CC96=3,3,IF('Vessel List A'!CC96=4,4,IF('Vessel List A'!CC96=5,5,IF('Vessel List A'!CC96=6,6,IF('Vessel List A'!CC96=7,7,IF('Vessel List A'!CC96=8,8,IF('Vessel List A'!CC96=9,9,IF('Vessel List A'!CC96=10,10,IF('Vessel List A'!CC96=11,11,IF('Vessel List A'!CC96=12,12,IF('Vessel List A'!CC96=13,13,IF('Vessel List A'!CC96=14,14,IF('Vessel List A'!CC96=15,15,IF('Vessel List A'!CC96=16,16,0))))))))))))))))))</f>
        <v xml:space="preserve"> </v>
      </c>
      <c r="AS97" s="154"/>
      <c r="AT97" s="158"/>
      <c r="AU97" s="390" t="str">
        <f t="shared" si="95"/>
        <v/>
      </c>
      <c r="AV97" s="158"/>
      <c r="AW97" s="137"/>
      <c r="AX97" s="388" t="str">
        <f t="shared" si="96"/>
        <v/>
      </c>
      <c r="AY97" s="157" t="str">
        <f>IF(VALUE(IF('Vessel List A'!CP96=1,1,IF('Vessel List A'!CP96=2,2,IF('Vessel List A'!CP96=3,3,IF('Vessel List A'!CP96=4,4,IF('Vessel List A'!CP96=5,5,IF('Vessel List A'!CP96=6,6,IF('Vessel List A'!CP96=7,7,IF('Vessel List A'!CP96=8,8,IF('Vessel List A'!CP96=9,9,IF('Vessel List A'!CP96=10,10,IF('Vessel List A'!CP96=11,11,IF('Vessel List A'!CP96=12,12,IF('Vessel List A'!CP96=13,13,IF('Vessel List A'!CP96=14,14,IF('Vessel List A'!CP96=15,15,IF('Vessel List A'!CP96=16,16,0)))))))))))))))))=0," ",VALUE(IF('Vessel List A'!CP96=1,1,IF('Vessel List A'!CP96=2,2,IF('Vessel List A'!CP96=3,3,IF('Vessel List A'!CP96=4,4,IF('Vessel List A'!CP96=5,5,IF('Vessel List A'!CP96=6,6,IF('Vessel List A'!CP96=7,7,IF('Vessel List A'!CP96=8,8,IF('Vessel List A'!CP96=9,9,IF('Vessel List A'!CP96=10,10,IF('Vessel List A'!CP96=11,11,IF('Vessel List A'!CP96=12,12,IF('Vessel List A'!CP96=13,13,IF('Vessel List A'!CP96=14,14,IF('Vessel List A'!CP96=15,15,IF('Vessel List A'!CP96=16,16,0))))))))))))))))))</f>
        <v xml:space="preserve"> </v>
      </c>
      <c r="AZ97" s="154"/>
      <c r="BA97" s="158"/>
      <c r="BB97" s="390" t="str">
        <f t="shared" si="97"/>
        <v/>
      </c>
      <c r="BC97" s="158"/>
      <c r="BD97" s="137"/>
      <c r="BE97" s="388" t="str">
        <f t="shared" si="98"/>
        <v/>
      </c>
      <c r="BF97" s="157" t="str">
        <f>IF(VALUE(IF('Vessel List A'!DC96=1,1,IF('Vessel List A'!DC96=2,2,IF('Vessel List A'!DC96=3,3,IF('Vessel List A'!DC96=4,4,IF('Vessel List A'!DC96=5,5,IF('Vessel List A'!DC96=6,6,IF('Vessel List A'!DC96=7,7,IF('Vessel List A'!DC96=8,8,IF('Vessel List A'!DC96=9,9,IF('Vessel List A'!DC96=10,10,IF('Vessel List A'!DC96=11,11,IF('Vessel List A'!DC96=12,12,IF('Vessel List A'!DC96=13,13,IF('Vessel List A'!DC96=14,14,IF('Vessel List A'!DC96=15,15,IF('Vessel List A'!DC96=16,16,0)))))))))))))))))=0," ",VALUE(IF('Vessel List A'!DC96=1,1,IF('Vessel List A'!DC96=2,2,IF('Vessel List A'!DC96=3,3,IF('Vessel List A'!DC96=4,4,IF('Vessel List A'!DC96=5,5,IF('Vessel List A'!DC96=6,6,IF('Vessel List A'!DC96=7,7,IF('Vessel List A'!DC96=8,8,IF('Vessel List A'!DC96=9,9,IF('Vessel List A'!DC96=10,10,IF('Vessel List A'!DC96=11,11,IF('Vessel List A'!DC96=12,12,IF('Vessel List A'!DC96=13,13,IF('Vessel List A'!DC96=14,14,IF('Vessel List A'!DC96=15,15,IF('Vessel List A'!DC96=16,16,0))))))))))))))))))</f>
        <v xml:space="preserve"> </v>
      </c>
      <c r="BG97" s="154"/>
      <c r="BH97" s="158"/>
      <c r="BI97" s="390" t="str">
        <f t="shared" si="99"/>
        <v/>
      </c>
      <c r="BJ97" s="158"/>
      <c r="BK97" s="137"/>
      <c r="BL97" s="388" t="str">
        <f t="shared" si="100"/>
        <v/>
      </c>
      <c r="BM97" s="157" t="str">
        <f>IF(VALUE(IF('Vessel List A'!DP96=1,1,IF('Vessel List A'!DP96=2,2,IF('Vessel List A'!DP96=3,3,IF('Vessel List A'!DP96=4,4,IF('Vessel List A'!DP96=5,5,IF('Vessel List A'!DP96=6,6,IF('Vessel List A'!DP96=7,7,IF('Vessel List A'!DP96=8,8,IF('Vessel List A'!DP96=9,9,IF('Vessel List A'!DP96=10,10,IF('Vessel List A'!DP96=11,11,IF('Vessel List A'!DP96=12,12,IF('Vessel List A'!DP96=13,13,IF('Vessel List A'!DP96=14,14,IF('Vessel List A'!DP96=15,15,IF('Vessel List A'!DP96=16,16,0)))))))))))))))))=0," ",VALUE(IF('Vessel List A'!DP96=1,1,IF('Vessel List A'!DP96=2,2,IF('Vessel List A'!DP96=3,3,IF('Vessel List A'!DP96=4,4,IF('Vessel List A'!DP96=5,5,IF('Vessel List A'!DP96=6,6,IF('Vessel List A'!DP96=7,7,IF('Vessel List A'!DP96=8,8,IF('Vessel List A'!DP96=9,9,IF('Vessel List A'!DP96=10,10,IF('Vessel List A'!DP96=11,11,IF('Vessel List A'!DP96=12,12,IF('Vessel List A'!DP96=13,13,IF('Vessel List A'!DP96=14,14,IF('Vessel List A'!DP96=15,15,IF('Vessel List A'!DP96=16,16,0))))))))))))))))))</f>
        <v xml:space="preserve"> </v>
      </c>
      <c r="BN97" s="154"/>
      <c r="BO97" s="158"/>
      <c r="BP97" s="390" t="str">
        <f t="shared" si="101"/>
        <v/>
      </c>
      <c r="BQ97" s="158"/>
      <c r="BR97" s="137"/>
      <c r="BS97" s="388" t="str">
        <f t="shared" si="102"/>
        <v/>
      </c>
      <c r="BT97" s="157" t="str">
        <f>IF(VALUE(IF('Vessel List A'!EC96=1,1,IF('Vessel List A'!EC96=2,2,IF('Vessel List A'!EC96=3,3,IF('Vessel List A'!EC96=4,4,IF('Vessel List A'!EC96=5,5,IF('Vessel List A'!EC96=6,6,IF('Vessel List A'!EC96=7,7,IF('Vessel List A'!EC96=8,8,IF('Vessel List A'!EC96=9,9,IF('Vessel List A'!EC96=10,10,IF('Vessel List A'!EC96=11,11,IF('Vessel List A'!EC96=12,12,IF('Vessel List A'!EC96=13,13,IF('Vessel List A'!EC96=14,14,IF('Vessel List A'!EC96=15,15,IF('Vessel List A'!EC96=16,16,0)))))))))))))))))=0," ",VALUE(IF('Vessel List A'!EC96=1,1,IF('Vessel List A'!EC96=2,2,IF('Vessel List A'!EC96=3,3,IF('Vessel List A'!EC96=4,4,IF('Vessel List A'!EC96=5,5,IF('Vessel List A'!EC96=6,6,IF('Vessel List A'!EC96=7,7,IF('Vessel List A'!EC96=8,8,IF('Vessel List A'!EC96=9,9,IF('Vessel List A'!EC96=10,10,IF('Vessel List A'!EC96=11,11,IF('Vessel List A'!EC96=12,12,IF('Vessel List A'!EC96=13,13,IF('Vessel List A'!EC96=14,14,IF('Vessel List A'!EC96=15,15,IF('Vessel List A'!EC96=16,16,0))))))))))))))))))</f>
        <v xml:space="preserve"> </v>
      </c>
      <c r="BU97" s="154"/>
      <c r="BV97" s="158"/>
      <c r="BW97" s="390" t="str">
        <f t="shared" si="103"/>
        <v/>
      </c>
      <c r="BX97" s="158"/>
      <c r="BY97" s="137"/>
      <c r="BZ97" s="388" t="str">
        <f t="shared" si="104"/>
        <v/>
      </c>
      <c r="CA97" s="157" t="str">
        <f>IF(VALUE(IF('Vessel List A'!EP96=1,1,IF('Vessel List A'!EP96=2,2,IF('Vessel List A'!EP96=3,3,IF('Vessel List A'!EP96=4,4,IF('Vessel List A'!EP96=5,5,IF('Vessel List A'!EP96=6,6,IF('Vessel List A'!EP96=7,7,IF('Vessel List A'!EP96=8,8,IF('Vessel List A'!EP96=9,9,IF('Vessel List A'!EP96=10,10,IF('Vessel List A'!EP96=11,11,IF('Vessel List A'!EP96=12,12,IF('Vessel List A'!EP96=13,13,IF('Vessel List A'!EP96=14,14,IF('Vessel List A'!EP96=15,15,IF('Vessel List A'!EP96=16,16,0)))))))))))))))))=0," ",VALUE(IF('Vessel List A'!EP96=1,1,IF('Vessel List A'!EP96=2,2,IF('Vessel List A'!EP96=3,3,IF('Vessel List A'!EP96=4,4,IF('Vessel List A'!EP96=5,5,IF('Vessel List A'!EP96=6,6,IF('Vessel List A'!EP96=7,7,IF('Vessel List A'!EP96=8,8,IF('Vessel List A'!EP96=9,9,IF('Vessel List A'!EP96=10,10,IF('Vessel List A'!EP96=11,11,IF('Vessel List A'!EP96=12,12,IF('Vessel List A'!EP96=13,13,IF('Vessel List A'!EP96=14,14,IF('Vessel List A'!EP96=15,15,IF('Vessel List A'!EP96=16,16,0))))))))))))))))))</f>
        <v xml:space="preserve"> </v>
      </c>
      <c r="CB97" s="154"/>
      <c r="CC97" s="158"/>
      <c r="CD97" s="390" t="str">
        <f t="shared" si="105"/>
        <v/>
      </c>
      <c r="CE97" s="158"/>
      <c r="CF97" s="137"/>
      <c r="CG97" s="388" t="str">
        <f t="shared" si="106"/>
        <v/>
      </c>
      <c r="CH97" s="157" t="str">
        <f>IF(VALUE(IF('Vessel List A'!FC96=1,1,IF('Vessel List A'!FC96=2,2,IF('Vessel List A'!FC96=3,3,IF('Vessel List A'!FC96=4,4,IF('Vessel List A'!FC96=5,5,IF('Vessel List A'!FC96=6,6,IF('Vessel List A'!FC96=7,7,IF('Vessel List A'!FC96=8,8,IF('Vessel List A'!FC96=9,9,IF('Vessel List A'!FC96=10,10,IF('Vessel List A'!FC96=11,11,IF('Vessel List A'!FC96=12,12,IF('Vessel List A'!FC96=13,13,IF('Vessel List A'!FC96=14,14,IF('Vessel List A'!FC96=15,15,IF('Vessel List A'!FC96=16,16,0)))))))))))))))))=0," ",VALUE(IF('Vessel List A'!FC96=1,1,IF('Vessel List A'!FC96=2,2,IF('Vessel List A'!FC96=3,3,IF('Vessel List A'!FC96=4,4,IF('Vessel List A'!FC96=5,5,IF('Vessel List A'!FC96=6,6,IF('Vessel List A'!FC96=7,7,IF('Vessel List A'!FC96=8,8,IF('Vessel List A'!FC96=9,9,IF('Vessel List A'!FC96=10,10,IF('Vessel List A'!FC96=11,11,IF('Vessel List A'!FC96=12,12,IF('Vessel List A'!FC96=13,13,IF('Vessel List A'!FC96=14,14,IF('Vessel List A'!FC96=15,15,IF('Vessel List A'!FC96=16,16,0))))))))))))))))))</f>
        <v xml:space="preserve"> </v>
      </c>
      <c r="CI97" s="154"/>
      <c r="CJ97" s="158"/>
      <c r="CK97" s="390" t="str">
        <f t="shared" si="107"/>
        <v/>
      </c>
      <c r="CL97" s="158"/>
      <c r="CM97" s="137"/>
      <c r="CN97" s="388" t="str">
        <f t="shared" si="108"/>
        <v/>
      </c>
      <c r="CO97" s="157" t="str">
        <f>IF(VALUE(IF('Vessel List A'!FP96=1,1,IF('Vessel List A'!FP96=2,2,IF('Vessel List A'!FP96=3,3,IF('Vessel List A'!FP96=4,4,IF('Vessel List A'!FP96=5,5,IF('Vessel List A'!FP96=6,6,IF('Vessel List A'!FP96=7,7,IF('Vessel List A'!FP96=8,8,IF('Vessel List A'!FP96=9,9,IF('Vessel List A'!FP96=10,10,IF('Vessel List A'!FP96=11,11,IF('Vessel List A'!FP96=12,12,IF('Vessel List A'!FP96=13,13,IF('Vessel List A'!FP96=14,14,IF('Vessel List A'!FP96=15,15,IF('Vessel List A'!FP96=16,16,0)))))))))))))))))=0," ",VALUE(IF('Vessel List A'!FP96=1,1,IF('Vessel List A'!FP96=2,2,IF('Vessel List A'!FP96=3,3,IF('Vessel List A'!FP96=4,4,IF('Vessel List A'!FP96=5,5,IF('Vessel List A'!FP96=6,6,IF('Vessel List A'!FP96=7,7,IF('Vessel List A'!FP96=8,8,IF('Vessel List A'!FP96=9,9,IF('Vessel List A'!FP96=10,10,IF('Vessel List A'!FP96=11,11,IF('Vessel List A'!FP96=12,12,IF('Vessel List A'!FP96=13,13,IF('Vessel List A'!FP96=14,14,IF('Vessel List A'!FP96=15,15,IF('Vessel List A'!FP96=16,16,0))))))))))))))))))</f>
        <v xml:space="preserve"> </v>
      </c>
      <c r="CP97" s="154"/>
      <c r="CQ97" s="158"/>
      <c r="CR97" s="390" t="str">
        <f t="shared" si="109"/>
        <v/>
      </c>
      <c r="CS97" s="158"/>
      <c r="CT97" s="137"/>
      <c r="CU97" s="388" t="str">
        <f t="shared" si="110"/>
        <v/>
      </c>
      <c r="CV97" s="157" t="str">
        <f>IF(VALUE(IF('Vessel List A'!GC96=1,1,IF('Vessel List A'!GC96=2,2,IF('Vessel List A'!GC96=3,3,IF('Vessel List A'!GC96=4,4,IF('Vessel List A'!GC96=5,5,IF('Vessel List A'!GC96=6,6,IF('Vessel List A'!GC96=7,7,IF('Vessel List A'!GC96=8,8,IF('Vessel List A'!GC96=9,9,IF('Vessel List A'!GC96=10,10,IF('Vessel List A'!GC96=11,11,IF('Vessel List A'!GC96=12,12,IF('Vessel List A'!GC96=13,13,IF('Vessel List A'!GC96=14,14,IF('Vessel List A'!GC96=15,15,IF('Vessel List A'!GC96=16,16,0)))))))))))))))))=0," ",VALUE(IF('Vessel List A'!GC96=1,1,IF('Vessel List A'!GC96=2,2,IF('Vessel List A'!GC96=3,3,IF('Vessel List A'!GC96=4,4,IF('Vessel List A'!GC96=5,5,IF('Vessel List A'!GC96=6,6,IF('Vessel List A'!GC96=7,7,IF('Vessel List A'!GC96=8,8,IF('Vessel List A'!GC96=9,9,IF('Vessel List A'!GC96=10,10,IF('Vessel List A'!GC96=11,11,IF('Vessel List A'!GC96=12,12,IF('Vessel List A'!GC96=13,13,IF('Vessel List A'!GC96=14,14,IF('Vessel List A'!GC96=15,15,IF('Vessel List A'!GC96=16,16,0))))))))))))))))))</f>
        <v xml:space="preserve"> </v>
      </c>
      <c r="CW97" s="154"/>
      <c r="CX97" s="158"/>
      <c r="CY97" s="390" t="str">
        <f t="shared" si="111"/>
        <v/>
      </c>
      <c r="CZ97" s="158"/>
      <c r="DA97" s="137"/>
      <c r="DB97" s="388" t="str">
        <f t="shared" si="112"/>
        <v/>
      </c>
      <c r="DC97" s="157" t="str">
        <f>IF(VALUE(IF('Vessel List A'!GP96=1,1,IF('Vessel List A'!GP96=2,2,IF('Vessel List A'!GP96=3,3,IF('Vessel List A'!GP96=4,4,IF('Vessel List A'!GP96=5,5,IF('Vessel List A'!GP96=6,6,IF('Vessel List A'!GP96=7,7,IF('Vessel List A'!GP96=8,8,IF('Vessel List A'!GP96=9,9,IF('Vessel List A'!GP96=10,10,IF('Vessel List A'!GP96=11,11,IF('Vessel List A'!GP96=12,12,IF('Vessel List A'!GP96=13,13,IF('Vessel List A'!GP96=14,14,IF('Vessel List A'!GP96=15,15,IF('Vessel List A'!GP96=16,16,0)))))))))))))))))=0," ",VALUE(IF('Vessel List A'!GP96=1,1,IF('Vessel List A'!GP96=2,2,IF('Vessel List A'!GP96=3,3,IF('Vessel List A'!GP96=4,4,IF('Vessel List A'!GP96=5,5,IF('Vessel List A'!GP96=6,6,IF('Vessel List A'!GP96=7,7,IF('Vessel List A'!GP96=8,8,IF('Vessel List A'!GP96=9,9,IF('Vessel List A'!GP96=10,10,IF('Vessel List A'!GP96=11,11,IF('Vessel List A'!GP96=12,12,IF('Vessel List A'!GP96=13,13,IF('Vessel List A'!GP96=14,14,IF('Vessel List A'!GP96=15,15,IF('Vessel List A'!GP96=16,16,0))))))))))))))))))</f>
        <v xml:space="preserve"> </v>
      </c>
      <c r="DD97" s="154"/>
      <c r="DE97" s="158"/>
      <c r="DF97" s="390" t="str">
        <f t="shared" si="113"/>
        <v/>
      </c>
      <c r="DG97" s="158"/>
      <c r="DH97" s="137"/>
      <c r="DI97" s="388" t="str">
        <f t="shared" si="114"/>
        <v/>
      </c>
      <c r="DJ97" s="157" t="str">
        <f>IF(VALUE(IF('Vessel List A'!HC96=1,1,IF('Vessel List A'!HC96=2,2,IF('Vessel List A'!HC96=3,3,IF('Vessel List A'!HC96=4,4,IF('Vessel List A'!HC96=5,5,IF('Vessel List A'!HC96=6,6,IF('Vessel List A'!HC96=7,7,IF('Vessel List A'!HC96=8,8,IF('Vessel List A'!HC96=9,9,IF('Vessel List A'!HC96=10,10,IF('Vessel List A'!HC96=11,11,IF('Vessel List A'!HC96=12,12,IF('Vessel List A'!HC96=13,13,IF('Vessel List A'!HC96=14,14,IF('Vessel List A'!HC96=15,15,IF('Vessel List A'!HC96=16,16,0)))))))))))))))))=0," ",VALUE(IF('Vessel List A'!HC96=1,1,IF('Vessel List A'!HC96=2,2,IF('Vessel List A'!HC96=3,3,IF('Vessel List A'!HC96=4,4,IF('Vessel List A'!HC96=5,5,IF('Vessel List A'!HC96=6,6,IF('Vessel List A'!HC96=7,7,IF('Vessel List A'!HC96=8,8,IF('Vessel List A'!HC96=9,9,IF('Vessel List A'!HC96=10,10,IF('Vessel List A'!HC96=11,11,IF('Vessel List A'!HC96=12,12,IF('Vessel List A'!HC96=13,13,IF('Vessel List A'!HC96=14,14,IF('Vessel List A'!HC96=15,15,IF('Vessel List A'!HC96=16,16,0))))))))))))))))))</f>
        <v xml:space="preserve"> </v>
      </c>
      <c r="DK97" s="154"/>
      <c r="DL97" s="158"/>
      <c r="DM97" s="390" t="str">
        <f t="shared" si="115"/>
        <v/>
      </c>
      <c r="DN97" s="158"/>
      <c r="DO97" s="137"/>
      <c r="DP97" s="388" t="str">
        <f t="shared" si="116"/>
        <v/>
      </c>
      <c r="DQ97" s="157" t="str">
        <f>IF(VALUE(IF('Vessel List A'!HP96=1,1,IF('Vessel List A'!HP96=2,2,IF('Vessel List A'!HP96=3,3,IF('Vessel List A'!HP96=4,4,IF('Vessel List A'!HP96=5,5,IF('Vessel List A'!HP96=6,6,IF('Vessel List A'!HP96=7,7,IF('Vessel List A'!HP96=8,8,IF('Vessel List A'!HP96=9,9,IF('Vessel List A'!HP96=10,10,IF('Vessel List A'!HP96=11,11,IF('Vessel List A'!HP96=12,12,IF('Vessel List A'!HP96=13,13,IF('Vessel List A'!HP96=14,14,IF('Vessel List A'!HP96=15,15,IF('Vessel List A'!HP96=16,16,0)))))))))))))))))=0," ",VALUE(IF('Vessel List A'!HP96=1,1,IF('Vessel List A'!HP96=2,2,IF('Vessel List A'!HP96=3,3,IF('Vessel List A'!HP96=4,4,IF('Vessel List A'!HP96=5,5,IF('Vessel List A'!HP96=6,6,IF('Vessel List A'!HP96=7,7,IF('Vessel List A'!HP96=8,8,IF('Vessel List A'!HP96=9,9,IF('Vessel List A'!HP96=10,10,IF('Vessel List A'!HP96=11,11,IF('Vessel List A'!HP96=12,12,IF('Vessel List A'!HP96=13,13,IF('Vessel List A'!HP96=14,14,IF('Vessel List A'!HP96=15,15,IF('Vessel List A'!HP96=16,16,0))))))))))))))))))</f>
        <v xml:space="preserve"> </v>
      </c>
      <c r="DR97" s="154"/>
      <c r="DS97" s="158"/>
      <c r="DT97" s="390" t="str">
        <f t="shared" si="117"/>
        <v/>
      </c>
      <c r="DU97" s="158"/>
      <c r="DV97" s="137"/>
      <c r="DW97" s="388" t="str">
        <f t="shared" si="118"/>
        <v/>
      </c>
      <c r="DX97" s="157" t="str">
        <f>IF(VALUE(IF('Vessel List A'!IC96=1,1,IF('Vessel List A'!IC96=2,2,IF('Vessel List A'!IC96=3,3,IF('Vessel List A'!IC96=4,4,IF('Vessel List A'!IC96=5,5,IF('Vessel List A'!IC96=6,6,IF('Vessel List A'!IC96=7,7,IF('Vessel List A'!IC96=8,8,IF('Vessel List A'!IC96=9,9,IF('Vessel List A'!IC96=10,10,IF('Vessel List A'!IC96=11,11,IF('Vessel List A'!IC96=12,12,IF('Vessel List A'!IC96=13,13,IF('Vessel List A'!IC96=14,14,IF('Vessel List A'!IC96=15,15,IF('Vessel List A'!IC96=16,16,0)))))))))))))))))=0," ",VALUE(IF('Vessel List A'!IC96=1,1,IF('Vessel List A'!IC96=2,2,IF('Vessel List A'!IC96=3,3,IF('Vessel List A'!IC96=4,4,IF('Vessel List A'!IC96=5,5,IF('Vessel List A'!IC96=6,6,IF('Vessel List A'!IC96=7,7,IF('Vessel List A'!IC96=8,8,IF('Vessel List A'!IC96=9,9,IF('Vessel List A'!IC96=10,10,IF('Vessel List A'!IC96=11,11,IF('Vessel List A'!IC96=12,12,IF('Vessel List A'!IC96=13,13,IF('Vessel List A'!IC96=14,14,IF('Vessel List A'!IC96=15,15,IF('Vessel List A'!IC96=16,16,0))))))))))))))))))</f>
        <v xml:space="preserve"> </v>
      </c>
      <c r="DY97" s="154"/>
      <c r="DZ97" s="158"/>
      <c r="EA97" s="390" t="str">
        <f t="shared" si="119"/>
        <v/>
      </c>
      <c r="EB97" s="158"/>
      <c r="EC97" s="137"/>
      <c r="ED97" s="388" t="str">
        <f t="shared" si="120"/>
        <v/>
      </c>
      <c r="EE97" s="157" t="str">
        <f>IF(VALUE(IF('Vessel List A'!IP96=1,1,IF('Vessel List A'!IP96=2,2,IF('Vessel List A'!IP96=3,3,IF('Vessel List A'!IP96=4,4,IF('Vessel List A'!IP96=5,5,IF('Vessel List A'!IP96=6,6,IF('Vessel List A'!IP96=7,7,IF('Vessel List A'!IP96=8,8,IF('Vessel List A'!IP96=9,9,IF('Vessel List A'!IP96=10,10,IF('Vessel List A'!IP96=11,11,IF('Vessel List A'!IP96=12,12,IF('Vessel List A'!IP96=13,13,IF('Vessel List A'!IP96=14,14,IF('Vessel List A'!IP96=15,15,IF('Vessel List A'!IP96=16,16,0)))))))))))))))))=0," ",VALUE(IF('Vessel List A'!IP96=1,1,IF('Vessel List A'!IP96=2,2,IF('Vessel List A'!IP96=3,3,IF('Vessel List A'!IP96=4,4,IF('Vessel List A'!IP96=5,5,IF('Vessel List A'!IP96=6,6,IF('Vessel List A'!IP96=7,7,IF('Vessel List A'!IP96=8,8,IF('Vessel List A'!IP96=9,9,IF('Vessel List A'!IP96=10,10,IF('Vessel List A'!IP96=11,11,IF('Vessel List A'!IP96=12,12,IF('Vessel List A'!IP96=13,13,IF('Vessel List A'!IP96=14,14,IF('Vessel List A'!IP96=15,15,IF('Vessel List A'!IP96=16,16,0))))))))))))))))))</f>
        <v xml:space="preserve"> </v>
      </c>
      <c r="EF97" s="154"/>
      <c r="EG97" s="158"/>
      <c r="EH97" s="390" t="str">
        <f t="shared" si="121"/>
        <v/>
      </c>
      <c r="EI97" s="158"/>
      <c r="EJ97" s="137"/>
      <c r="EK97" s="397" t="str">
        <f t="shared" si="122"/>
        <v/>
      </c>
      <c r="EL97" s="144"/>
      <c r="EM97" s="157" t="str">
        <f>IF(VALUE(IF('Vessel List B'!C96=1,1,IF('Vessel List B'!C96=2,2,IF('Vessel List B'!C96=3,3,IF('Vessel List B'!C96=4,4,IF('Vessel List B'!C96=5,5,IF('Vessel List B'!C96=6,6,IF('Vessel List B'!C96=7,7,IF('Vessel List B'!C96=8,8,IF('Vessel List B'!C96=9,9,IF('Vessel List B'!C96=10,10,IF('Vessel List B'!C96=11,11,IF('Vessel List B'!C96=12,12,IF('Vessel List B'!C96=13,13,IF('Vessel List B'!C96=14,14,IF('Vessel List B'!C96=15,15,IF('Vessel List B'!C96=16,16,0)))))))))))))))))=0," ",VALUE(IF('Vessel List B'!C96=1,1,IF('Vessel List B'!C96=2,2,IF('Vessel List B'!C96=3,3,IF('Vessel List B'!C96=4,4,IF('Vessel List B'!C96=5,5,IF('Vessel List B'!C96=6,6,IF('Vessel List B'!C96=7,7,IF('Vessel List B'!C96=8,8,IF('Vessel List B'!C96=9,9,IF('Vessel List B'!C96=10,10,IF('Vessel List B'!C96=11,11,IF('Vessel List B'!C96=12,12,IF('Vessel List B'!C96=13,13,IF('Vessel List B'!C96=14,14,IF('Vessel List B'!C96=15,15,IF('Vessel List B'!C96=16,16,0))))))))))))))))))</f>
        <v xml:space="preserve"> </v>
      </c>
      <c r="EN97" s="154"/>
      <c r="EO97" s="158"/>
      <c r="EP97" s="390" t="str">
        <f t="shared" si="123"/>
        <v/>
      </c>
      <c r="EQ97" s="158"/>
      <c r="ER97" s="137"/>
      <c r="ES97" s="388" t="str">
        <f t="shared" si="124"/>
        <v/>
      </c>
      <c r="ET97" s="157" t="str">
        <f>IF(VALUE(IF('Vessel List B'!P96=1,1,IF('Vessel List B'!P96=2,2,IF('Vessel List B'!P96=3,3,IF('Vessel List B'!P96=4,4,IF('Vessel List B'!P96=5,5,IF('Vessel List B'!P96=6,6,IF('Vessel List B'!P96=7,7,IF('Vessel List B'!P96=8,8,IF('Vessel List B'!P96=9,9,IF('Vessel List B'!P96=10,10,IF('Vessel List B'!P96=11,11,IF('Vessel List B'!P96=12,12,IF('Vessel List B'!P96=13,13,IF('Vessel List B'!P96=14,14,IF('Vessel List B'!P96=15,15,IF('Vessel List B'!P96=16,16,0)))))))))))))))))=0," ",VALUE(IF('Vessel List B'!P96=1,1,IF('Vessel List B'!P96=2,2,IF('Vessel List B'!P96=3,3,IF('Vessel List B'!P96=4,4,IF('Vessel List B'!P96=5,5,IF('Vessel List B'!P96=6,6,IF('Vessel List B'!P96=7,7,IF('Vessel List B'!P96=8,8,IF('Vessel List B'!P96=9,9,IF('Vessel List B'!P96=10,10,IF('Vessel List B'!P96=11,11,IF('Vessel List B'!P96=12,12,IF('Vessel List B'!P96=13,13,IF('Vessel List B'!P96=14,14,IF('Vessel List B'!P96=15,15,IF('Vessel List B'!P96=16,16,0))))))))))))))))))</f>
        <v xml:space="preserve"> </v>
      </c>
      <c r="EU97" s="154"/>
      <c r="EV97" s="158"/>
      <c r="EW97" s="390" t="str">
        <f t="shared" si="125"/>
        <v/>
      </c>
      <c r="EX97" s="158"/>
      <c r="EY97" s="137"/>
      <c r="EZ97" s="388" t="str">
        <f t="shared" si="126"/>
        <v/>
      </c>
      <c r="FA97" s="157" t="str">
        <f>IF(VALUE(IF('Vessel List B'!AC96=1,1,IF('Vessel List B'!AC96=2,2,IF('Vessel List B'!AC96=3,3,IF('Vessel List B'!AC96=4,4,IF('Vessel List B'!AC96=5,5,IF('Vessel List B'!AC96=6,6,IF('Vessel List B'!AC96=7,7,IF('Vessel List B'!AC96=8,8,IF('Vessel List B'!AC96=9,9,IF('Vessel List B'!AC96=10,10,IF('Vessel List B'!AC96=11,11,IF('Vessel List B'!AC96=12,12,IF('Vessel List B'!AC96=13,13,IF('Vessel List B'!AC96=14,14,IF('Vessel List B'!AC96=15,15,IF('Vessel List B'!AC96=16,16,0)))))))))))))))))=0," ",VALUE(IF('Vessel List B'!AC96=1,1,IF('Vessel List B'!AC96=2,2,IF('Vessel List B'!AC96=3,3,IF('Vessel List B'!AC96=4,4,IF('Vessel List B'!AC96=5,5,IF('Vessel List B'!AC96=6,6,IF('Vessel List B'!AC96=7,7,IF('Vessel List B'!AC96=8,8,IF('Vessel List B'!AC96=9,9,IF('Vessel List B'!AC96=10,10,IF('Vessel List B'!AC96=11,11,IF('Vessel List B'!AC96=12,12,IF('Vessel List B'!AC96=13,13,IF('Vessel List B'!AC96=14,14,IF('Vessel List B'!AC96=15,15,IF('Vessel List B'!AC96=16,16,0))))))))))))))))))</f>
        <v xml:space="preserve"> </v>
      </c>
      <c r="FB97" s="154"/>
      <c r="FC97" s="158"/>
      <c r="FD97" s="390" t="str">
        <f t="shared" si="127"/>
        <v/>
      </c>
      <c r="FE97" s="158"/>
      <c r="FF97" s="137"/>
      <c r="FG97" s="388" t="str">
        <f t="shared" si="128"/>
        <v/>
      </c>
      <c r="FH97" s="157" t="str">
        <f>IF(VALUE(IF('Vessel List B'!AP96=1,1,IF('Vessel List B'!AP96=2,2,IF('Vessel List B'!AP96=3,3,IF('Vessel List B'!AP96=4,4,IF('Vessel List B'!AP96=5,5,IF('Vessel List B'!AP96=6,6,IF('Vessel List B'!AP96=7,7,IF('Vessel List B'!AP96=8,8,IF('Vessel List B'!AP96=9,9,IF('Vessel List B'!AP96=10,10,IF('Vessel List B'!AP96=11,11,IF('Vessel List B'!AP96=12,12,IF('Vessel List B'!AP96=13,13,IF('Vessel List B'!AP96=14,14,IF('Vessel List B'!AP96=15,15,IF('Vessel List B'!AP96=16,16,0)))))))))))))))))=0," ",VALUE(IF('Vessel List B'!AP96=1,1,IF('Vessel List B'!AP96=2,2,IF('Vessel List B'!AP96=3,3,IF('Vessel List B'!AP96=4,4,IF('Vessel List B'!AP96=5,5,IF('Vessel List B'!AP96=6,6,IF('Vessel List B'!AP96=7,7,IF('Vessel List B'!AP96=8,8,IF('Vessel List B'!AP96=9,9,IF('Vessel List B'!AP96=10,10,IF('Vessel List B'!AP96=11,11,IF('Vessel List B'!AP96=12,12,IF('Vessel List B'!AP96=13,13,IF('Vessel List B'!AP96=14,14,IF('Vessel List B'!AP96=15,15,IF('Vessel List B'!AP96=16,16,0))))))))))))))))))</f>
        <v xml:space="preserve"> </v>
      </c>
      <c r="FI97" s="154"/>
      <c r="FJ97" s="158"/>
      <c r="FK97" s="390" t="str">
        <f t="shared" si="129"/>
        <v/>
      </c>
      <c r="FL97" s="158"/>
      <c r="FM97" s="137"/>
      <c r="FN97" s="388" t="str">
        <f t="shared" si="130"/>
        <v/>
      </c>
      <c r="FO97" s="157" t="str">
        <f>IF(VALUE(IF('Vessel List B'!BC96=1,1,IF('Vessel List B'!BC96=2,2,IF('Vessel List B'!BC96=3,3,IF('Vessel List B'!BC96=4,4,IF('Vessel List B'!BC96=5,5,IF('Vessel List B'!BC96=6,6,IF('Vessel List B'!BC96=7,7,IF('Vessel List B'!BC96=8,8,IF('Vessel List B'!BC96=9,9,IF('Vessel List B'!BC96=10,10,IF('Vessel List B'!BC96=11,11,IF('Vessel List B'!BC96=12,12,IF('Vessel List B'!BC96=13,13,IF('Vessel List B'!BC96=14,14,IF('Vessel List B'!BC96=15,15,IF('Vessel List B'!BC96=16,16,0)))))))))))))))))=0," ",VALUE(IF('Vessel List B'!BC96=1,1,IF('Vessel List B'!BC96=2,2,IF('Vessel List B'!BC96=3,3,IF('Vessel List B'!BC96=4,4,IF('Vessel List B'!BC96=5,5,IF('Vessel List B'!BC96=6,6,IF('Vessel List B'!BC96=7,7,IF('Vessel List B'!BC96=8,8,IF('Vessel List B'!BC96=9,9,IF('Vessel List B'!BC96=10,10,IF('Vessel List B'!BC96=11,11,IF('Vessel List B'!BC96=12,12,IF('Vessel List B'!BC96=13,13,IF('Vessel List B'!BC96=14,14,IF('Vessel List B'!BC96=15,15,IF('Vessel List B'!BC96=16,16,0))))))))))))))))))</f>
        <v xml:space="preserve"> </v>
      </c>
      <c r="FP97" s="154"/>
      <c r="FQ97" s="158"/>
      <c r="FR97" s="390" t="str">
        <f t="shared" si="131"/>
        <v/>
      </c>
      <c r="FS97" s="158"/>
      <c r="FT97" s="137"/>
      <c r="FU97" s="388" t="str">
        <f t="shared" si="132"/>
        <v/>
      </c>
      <c r="FV97" s="157" t="str">
        <f>IF(VALUE(IF('Vessel List B'!BP96=1,1,IF('Vessel List B'!BP96=2,2,IF('Vessel List B'!BP96=3,3,IF('Vessel List B'!BP96=4,4,IF('Vessel List B'!BP96=5,5,IF('Vessel List B'!BP96=6,6,IF('Vessel List B'!BP96=7,7,IF('Vessel List B'!BP96=8,8,IF('Vessel List B'!BP96=9,9,IF('Vessel List B'!BP96=10,10,IF('Vessel List B'!BP96=11,11,IF('Vessel List B'!BP96=12,12,IF('Vessel List B'!BP96=13,13,IF('Vessel List B'!BP96=14,14,IF('Vessel List B'!BP96=15,15,IF('Vessel List B'!BP96=16,16,0)))))))))))))))))=0," ",VALUE(IF('Vessel List B'!BP96=1,1,IF('Vessel List B'!BP96=2,2,IF('Vessel List B'!BP96=3,3,IF('Vessel List B'!BP96=4,4,IF('Vessel List B'!BP96=5,5,IF('Vessel List B'!BP96=6,6,IF('Vessel List B'!BP96=7,7,IF('Vessel List B'!BP96=8,8,IF('Vessel List B'!BP96=9,9,IF('Vessel List B'!BP96=10,10,IF('Vessel List B'!BP96=11,11,IF('Vessel List B'!BP96=12,12,IF('Vessel List B'!BP96=13,13,IF('Vessel List B'!BP96=14,14,IF('Vessel List B'!BP96=15,15,IF('Vessel List B'!BP96=16,16,0))))))))))))))))))</f>
        <v xml:space="preserve"> </v>
      </c>
      <c r="FW97" s="154"/>
      <c r="FX97" s="158"/>
      <c r="FY97" s="390" t="str">
        <f t="shared" si="133"/>
        <v/>
      </c>
      <c r="FZ97" s="158"/>
      <c r="GA97" s="137"/>
      <c r="GB97" s="388" t="str">
        <f t="shared" si="134"/>
        <v/>
      </c>
      <c r="GC97" s="157" t="str">
        <f>IF(VALUE(IF('Vessel List B'!CC96=1,1,IF('Vessel List B'!CC96=2,2,IF('Vessel List B'!CC96=3,3,IF('Vessel List B'!CC96=4,4,IF('Vessel List B'!CC96=5,5,IF('Vessel List B'!CC96=6,6,IF('Vessel List B'!CC96=7,7,IF('Vessel List B'!CC96=8,8,IF('Vessel List B'!CC96=9,9,IF('Vessel List B'!CC96=10,10,IF('Vessel List B'!CC96=11,11,IF('Vessel List B'!CC96=12,12,IF('Vessel List B'!CC96=13,13,IF('Vessel List B'!CC96=14,14,IF('Vessel List B'!CC96=15,15,IF('Vessel List B'!CC96=16,16,0)))))))))))))))))=0," ",VALUE(IF('Vessel List B'!CC96=1,1,IF('Vessel List B'!CC96=2,2,IF('Vessel List B'!CC96=3,3,IF('Vessel List B'!CC96=4,4,IF('Vessel List B'!CC96=5,5,IF('Vessel List B'!CC96=6,6,IF('Vessel List B'!CC96=7,7,IF('Vessel List B'!CC96=8,8,IF('Vessel List B'!CC96=9,9,IF('Vessel List B'!CC96=10,10,IF('Vessel List B'!CC96=11,11,IF('Vessel List B'!CC96=12,12,IF('Vessel List B'!CC96=13,13,IF('Vessel List B'!CC96=14,14,IF('Vessel List B'!CC96=15,15,IF('Vessel List B'!CC96=16,16,0))))))))))))))))))</f>
        <v xml:space="preserve"> </v>
      </c>
      <c r="GD97" s="154"/>
      <c r="GE97" s="158"/>
      <c r="GF97" s="390" t="str">
        <f t="shared" si="135"/>
        <v/>
      </c>
      <c r="GG97" s="158"/>
      <c r="GH97" s="137"/>
      <c r="GI97" s="388" t="str">
        <f t="shared" si="136"/>
        <v/>
      </c>
      <c r="GJ97" s="157" t="str">
        <f>IF(VALUE(IF('Vessel List B'!CP96=1,1,IF('Vessel List B'!CP96=2,2,IF('Vessel List B'!CP96=3,3,IF('Vessel List B'!CP96=4,4,IF('Vessel List B'!CP96=5,5,IF('Vessel List B'!CP96=6,6,IF('Vessel List B'!CP96=7,7,IF('Vessel List B'!CP96=8,8,IF('Vessel List B'!CP96=9,9,IF('Vessel List B'!CP96=10,10,IF('Vessel List B'!CP96=11,11,IF('Vessel List B'!CP96=12,12,IF('Vessel List B'!CP96=13,13,IF('Vessel List B'!CP96=14,14,IF('Vessel List B'!CP96=15,15,IF('Vessel List B'!CP96=16,16,0)))))))))))))))))=0," ",VALUE(IF('Vessel List B'!CP96=1,1,IF('Vessel List B'!CP96=2,2,IF('Vessel List B'!CP96=3,3,IF('Vessel List B'!CP96=4,4,IF('Vessel List B'!CP96=5,5,IF('Vessel List B'!CP96=6,6,IF('Vessel List B'!CP96=7,7,IF('Vessel List B'!CP96=8,8,IF('Vessel List B'!CP96=9,9,IF('Vessel List B'!CP96=10,10,IF('Vessel List B'!CP96=11,11,IF('Vessel List B'!CP96=12,12,IF('Vessel List B'!CP96=13,13,IF('Vessel List B'!CP96=14,14,IF('Vessel List B'!CP96=15,15,IF('Vessel List B'!CP96=16,16,0))))))))))))))))))</f>
        <v xml:space="preserve"> </v>
      </c>
      <c r="GK97" s="154"/>
      <c r="GL97" s="158"/>
      <c r="GM97" s="390" t="str">
        <f t="shared" si="137"/>
        <v/>
      </c>
      <c r="GN97" s="158"/>
      <c r="GO97" s="137"/>
      <c r="GP97" s="388" t="str">
        <f t="shared" si="138"/>
        <v/>
      </c>
      <c r="GQ97" s="157" t="str">
        <f>IF(VALUE(IF('Vessel List B'!DC96=1,1,IF('Vessel List B'!DC96=2,2,IF('Vessel List B'!DC96=3,3,IF('Vessel List B'!DC96=4,4,IF('Vessel List B'!DC96=5,5,IF('Vessel List B'!DC96=6,6,IF('Vessel List B'!DC96=7,7,IF('Vessel List B'!DC96=8,8,IF('Vessel List B'!DC96=9,9,IF('Vessel List B'!DC96=10,10,IF('Vessel List B'!DC96=11,11,IF('Vessel List B'!DC96=12,12,IF('Vessel List B'!DC96=13,13,IF('Vessel List B'!DC96=14,14,IF('Vessel List B'!DC96=15,15,IF('Vessel List B'!DC96=16,16,0)))))))))))))))))=0," ",VALUE(IF('Vessel List B'!DC96=1,1,IF('Vessel List B'!DC96=2,2,IF('Vessel List B'!DC96=3,3,IF('Vessel List B'!DC96=4,4,IF('Vessel List B'!DC96=5,5,IF('Vessel List B'!DC96=6,6,IF('Vessel List B'!DC96=7,7,IF('Vessel List B'!DC96=8,8,IF('Vessel List B'!DC96=9,9,IF('Vessel List B'!DC96=10,10,IF('Vessel List B'!DC96=11,11,IF('Vessel List B'!DC96=12,12,IF('Vessel List B'!DC96=13,13,IF('Vessel List B'!DC96=14,14,IF('Vessel List B'!DC96=15,15,IF('Vessel List B'!DC96=16,16,0))))))))))))))))))</f>
        <v xml:space="preserve"> </v>
      </c>
      <c r="GR97" s="154"/>
      <c r="GS97" s="158"/>
      <c r="GT97" s="390" t="str">
        <f t="shared" si="139"/>
        <v/>
      </c>
      <c r="GU97" s="158"/>
      <c r="GV97" s="137"/>
      <c r="GW97" s="388" t="str">
        <f t="shared" si="140"/>
        <v/>
      </c>
      <c r="GX97" s="157" t="str">
        <f>IF(VALUE(IF('Vessel List B'!DP96=1,1,IF('Vessel List B'!DP96=2,2,IF('Vessel List B'!DP96=3,3,IF('Vessel List B'!DP96=4,4,IF('Vessel List B'!DP96=5,5,IF('Vessel List B'!DP96=6,6,IF('Vessel List B'!DP96=7,7,IF('Vessel List B'!DP96=8,8,IF('Vessel List B'!DP96=9,9,IF('Vessel List B'!DP96=10,10,IF('Vessel List B'!DP96=11,11,IF('Vessel List B'!DP96=12,12,IF('Vessel List B'!DP96=13,13,IF('Vessel List B'!DP96=14,14,IF('Vessel List B'!DP96=15,15,IF('Vessel List B'!DP96=16,16,0)))))))))))))))))=0," ",VALUE(IF('Vessel List B'!DP96=1,1,IF('Vessel List B'!DP96=2,2,IF('Vessel List B'!DP96=3,3,IF('Vessel List B'!DP96=4,4,IF('Vessel List B'!DP96=5,5,IF('Vessel List B'!DP96=6,6,IF('Vessel List B'!DP96=7,7,IF('Vessel List B'!DP96=8,8,IF('Vessel List B'!DP96=9,9,IF('Vessel List B'!DP96=10,10,IF('Vessel List B'!DP96=11,11,IF('Vessel List B'!DP96=12,12,IF('Vessel List B'!DP96=13,13,IF('Vessel List B'!DP96=14,14,IF('Vessel List B'!DP96=15,15,IF('Vessel List B'!DP96=16,16,0))))))))))))))))))</f>
        <v xml:space="preserve"> </v>
      </c>
      <c r="GY97" s="154"/>
      <c r="GZ97" s="158"/>
      <c r="HA97" s="390" t="str">
        <f t="shared" si="141"/>
        <v/>
      </c>
      <c r="HB97" s="158"/>
      <c r="HC97" s="137"/>
      <c r="HD97" s="388" t="str">
        <f t="shared" si="142"/>
        <v/>
      </c>
      <c r="HE97" s="157" t="str">
        <f>IF(VALUE(IF('Vessel List B'!EC96=1,1,IF('Vessel List B'!EC96=2,2,IF('Vessel List B'!EC96=3,3,IF('Vessel List B'!EC96=4,4,IF('Vessel List B'!EC96=5,5,IF('Vessel List B'!EC96=6,6,IF('Vessel List B'!EC96=7,7,IF('Vessel List B'!EC96=8,8,IF('Vessel List B'!EC96=9,9,IF('Vessel List B'!EC96=10,10,IF('Vessel List B'!EC96=11,11,IF('Vessel List B'!EC96=12,12,IF('Vessel List B'!EC96=13,13,IF('Vessel List B'!EC96=14,14,IF('Vessel List B'!EC96=15,15,IF('Vessel List B'!EC96=16,16,0)))))))))))))))))=0," ",VALUE(IF('Vessel List B'!EC96=1,1,IF('Vessel List B'!EC96=2,2,IF('Vessel List B'!EC96=3,3,IF('Vessel List B'!EC96=4,4,IF('Vessel List B'!EC96=5,5,IF('Vessel List B'!EC96=6,6,IF('Vessel List B'!EC96=7,7,IF('Vessel List B'!EC96=8,8,IF('Vessel List B'!EC96=9,9,IF('Vessel List B'!EC96=10,10,IF('Vessel List B'!EC96=11,11,IF('Vessel List B'!EC96=12,12,IF('Vessel List B'!EC96=13,13,IF('Vessel List B'!EC96=14,14,IF('Vessel List B'!EC96=15,15,IF('Vessel List B'!EC96=16,16,0))))))))))))))))))</f>
        <v xml:space="preserve"> </v>
      </c>
      <c r="HF97" s="154"/>
      <c r="HG97" s="158"/>
      <c r="HH97" s="390" t="str">
        <f t="shared" si="143"/>
        <v/>
      </c>
      <c r="HI97" s="158"/>
      <c r="HJ97" s="137"/>
      <c r="HK97" s="388" t="str">
        <f t="shared" si="144"/>
        <v/>
      </c>
      <c r="HL97" s="157" t="str">
        <f>IF(VALUE(IF('Vessel List B'!EP96=1,1,IF('Vessel List B'!EP96=2,2,IF('Vessel List B'!EP96=3,3,IF('Vessel List B'!EP96=4,4,IF('Vessel List B'!EP96=5,5,IF('Vessel List B'!EP96=6,6,IF('Vessel List B'!EP96=7,7,IF('Vessel List B'!EP96=8,8,IF('Vessel List B'!EP96=9,9,IF('Vessel List B'!EP96=10,10,IF('Vessel List B'!EP96=11,11,IF('Vessel List B'!EP96=12,12,IF('Vessel List B'!EP96=13,13,IF('Vessel List B'!EP96=14,14,IF('Vessel List B'!EP96=15,15,IF('Vessel List B'!EP96=16,16,0)))))))))))))))))=0," ",VALUE(IF('Vessel List B'!EP96=1,1,IF('Vessel List B'!EP96=2,2,IF('Vessel List B'!EP96=3,3,IF('Vessel List B'!EP96=4,4,IF('Vessel List B'!EP96=5,5,IF('Vessel List B'!EP96=6,6,IF('Vessel List B'!EP96=7,7,IF('Vessel List B'!EP96=8,8,IF('Vessel List B'!EP96=9,9,IF('Vessel List B'!EP96=10,10,IF('Vessel List B'!EP96=11,11,IF('Vessel List B'!EP96=12,12,IF('Vessel List B'!EP96=13,13,IF('Vessel List B'!EP96=14,14,IF('Vessel List B'!EP96=15,15,IF('Vessel List B'!EP96=16,16,0))))))))))))))))))</f>
        <v xml:space="preserve"> </v>
      </c>
      <c r="HM97" s="154"/>
      <c r="HN97" s="158"/>
      <c r="HO97" s="390" t="str">
        <f t="shared" si="145"/>
        <v/>
      </c>
      <c r="HP97" s="158"/>
      <c r="HQ97" s="137"/>
      <c r="HR97" s="388" t="str">
        <f t="shared" si="146"/>
        <v/>
      </c>
      <c r="HS97" s="157" t="str">
        <f>IF(VALUE(IF('Vessel List B'!FC96=1,1,IF('Vessel List B'!FC96=2,2,IF('Vessel List B'!FC96=3,3,IF('Vessel List B'!FC96=4,4,IF('Vessel List B'!FC96=5,5,IF('Vessel List B'!FC96=6,6,IF('Vessel List B'!FC96=7,7,IF('Vessel List B'!FC96=8,8,IF('Vessel List B'!FC96=9,9,IF('Vessel List B'!FC96=10,10,IF('Vessel List B'!FC96=11,11,IF('Vessel List B'!FC96=12,12,IF('Vessel List B'!FC96=13,13,IF('Vessel List B'!FC96=14,14,IF('Vessel List B'!FC96=15,15,IF('Vessel List B'!FC96=16,16,0)))))))))))))))))=0," ",VALUE(IF('Vessel List B'!FC96=1,1,IF('Vessel List B'!FC96=2,2,IF('Vessel List B'!FC96=3,3,IF('Vessel List B'!FC96=4,4,IF('Vessel List B'!FC96=5,5,IF('Vessel List B'!FC96=6,6,IF('Vessel List B'!FC96=7,7,IF('Vessel List B'!FC96=8,8,IF('Vessel List B'!FC96=9,9,IF('Vessel List B'!FC96=10,10,IF('Vessel List B'!FC96=11,11,IF('Vessel List B'!FC96=12,12,IF('Vessel List B'!FC96=13,13,IF('Vessel List B'!FC96=14,14,IF('Vessel List B'!FC96=15,15,IF('Vessel List B'!FC96=16,16,0))))))))))))))))))</f>
        <v xml:space="preserve"> </v>
      </c>
      <c r="HT97" s="154"/>
      <c r="HU97" s="158"/>
      <c r="HV97" s="390" t="str">
        <f t="shared" si="147"/>
        <v/>
      </c>
      <c r="HW97" s="158"/>
      <c r="HX97" s="137"/>
      <c r="HY97" s="388" t="str">
        <f t="shared" si="148"/>
        <v/>
      </c>
      <c r="HZ97" s="157" t="str">
        <f>IF(VALUE(IF('Vessel List B'!FP96=1,1,IF('Vessel List B'!FP96=2,2,IF('Vessel List B'!FP96=3,3,IF('Vessel List B'!FP96=4,4,IF('Vessel List B'!FP96=5,5,IF('Vessel List B'!FP96=6,6,IF('Vessel List B'!FP96=7,7,IF('Vessel List B'!FP96=8,8,IF('Vessel List B'!FP96=9,9,IF('Vessel List B'!FP96=10,10,IF('Vessel List B'!FP96=11,11,IF('Vessel List B'!FP96=12,12,IF('Vessel List B'!FP96=13,13,IF('Vessel List B'!FP96=14,14,IF('Vessel List B'!FP96=15,15,IF('Vessel List B'!FP96=16,16,0)))))))))))))))))=0," ",VALUE(IF('Vessel List B'!FP96=1,1,IF('Vessel List B'!FP96=2,2,IF('Vessel List B'!FP96=3,3,IF('Vessel List B'!FP96=4,4,IF('Vessel List B'!FP96=5,5,IF('Vessel List B'!FP96=6,6,IF('Vessel List B'!FP96=7,7,IF('Vessel List B'!FP96=8,8,IF('Vessel List B'!FP96=9,9,IF('Vessel List B'!FP96=10,10,IF('Vessel List B'!FP96=11,11,IF('Vessel List B'!FP96=12,12,IF('Vessel List B'!FP96=13,13,IF('Vessel List B'!FP96=14,14,IF('Vessel List B'!FP96=15,15,IF('Vessel List B'!FP96=16,16,0))))))))))))))))))</f>
        <v xml:space="preserve"> </v>
      </c>
      <c r="IA97" s="154"/>
      <c r="IB97" s="158"/>
      <c r="IC97" s="390" t="str">
        <f t="shared" si="149"/>
        <v/>
      </c>
      <c r="ID97" s="158"/>
      <c r="IE97" s="137"/>
      <c r="IF97" s="388" t="str">
        <f t="shared" si="150"/>
        <v/>
      </c>
      <c r="IG97" s="157" t="str">
        <f>IF(VALUE(IF('Vessel List B'!GC96=1,1,IF('Vessel List B'!GC96=2,2,IF('Vessel List B'!GC96=3,3,IF('Vessel List B'!GC96=4,4,IF('Vessel List B'!GC96=5,5,IF('Vessel List B'!GC96=6,6,IF('Vessel List B'!GC96=7,7,IF('Vessel List B'!GC96=8,8,IF('Vessel List B'!GC96=9,9,IF('Vessel List B'!GC96=10,10,IF('Vessel List B'!GC96=11,11,IF('Vessel List B'!GC96=12,12,IF('Vessel List B'!GC96=13,13,IF('Vessel List B'!GC96=14,14,IF('Vessel List B'!GC96=15,15,IF('Vessel List B'!GC96=16,16,0)))))))))))))))))=0," ",VALUE(IF('Vessel List B'!GC96=1,1,IF('Vessel List B'!GC96=2,2,IF('Vessel List B'!GC96=3,3,IF('Vessel List B'!GC96=4,4,IF('Vessel List B'!GC96=5,5,IF('Vessel List B'!GC96=6,6,IF('Vessel List B'!GC96=7,7,IF('Vessel List B'!GC96=8,8,IF('Vessel List B'!GC96=9,9,IF('Vessel List B'!GC96=10,10,IF('Vessel List B'!GC96=11,11,IF('Vessel List B'!GC96=12,12,IF('Vessel List B'!GC96=13,13,IF('Vessel List B'!GC96=14,14,IF('Vessel List B'!GC96=15,15,IF('Vessel List B'!GC96=16,16,0))))))))))))))))))</f>
        <v xml:space="preserve"> </v>
      </c>
      <c r="IH97" s="154"/>
      <c r="II97" s="158"/>
      <c r="IJ97" s="390" t="str">
        <f t="shared" si="151"/>
        <v/>
      </c>
      <c r="IK97" s="158"/>
      <c r="IL97" s="137"/>
      <c r="IM97" s="388" t="str">
        <f t="shared" si="152"/>
        <v/>
      </c>
      <c r="IN97" s="157" t="str">
        <f>IF(VALUE(IF('Vessel List B'!GP96=1,1,IF('Vessel List B'!GP96=2,2,IF('Vessel List B'!GP96=3,3,IF('Vessel List B'!GP96=4,4,IF('Vessel List B'!GP96=5,5,IF('Vessel List B'!GP96=6,6,IF('Vessel List B'!GP96=7,7,IF('Vessel List B'!GP96=8,8,IF('Vessel List B'!GP96=9,9,IF('Vessel List B'!GP96=10,10,IF('Vessel List B'!GP96=11,11,IF('Vessel List B'!GP96=12,12,IF('Vessel List B'!GP96=13,13,IF('Vessel List B'!GP96=14,14,IF('Vessel List B'!GP96=15,15,IF('Vessel List B'!GP96=16,16,0)))))))))))))))))=0," ",VALUE(IF('Vessel List B'!GP96=1,1,IF('Vessel List B'!GP96=2,2,IF('Vessel List B'!GP96=3,3,IF('Vessel List B'!GP96=4,4,IF('Vessel List B'!GP96=5,5,IF('Vessel List B'!GP96=6,6,IF('Vessel List B'!GP96=7,7,IF('Vessel List B'!GP96=8,8,IF('Vessel List B'!GP96=9,9,IF('Vessel List B'!GP96=10,10,IF('Vessel List B'!GP96=11,11,IF('Vessel List B'!GP96=12,12,IF('Vessel List B'!GP96=13,13,IF('Vessel List B'!GP96=14,14,IF('Vessel List B'!GP96=15,15,IF('Vessel List B'!GP96=16,16,0))))))))))))))))))</f>
        <v xml:space="preserve"> </v>
      </c>
      <c r="IO97" s="154"/>
      <c r="IP97" s="158"/>
      <c r="IQ97" s="390" t="str">
        <f t="shared" si="153"/>
        <v/>
      </c>
      <c r="IR97" s="158"/>
      <c r="IS97" s="137"/>
      <c r="IT97" s="388" t="str">
        <f t="shared" si="154"/>
        <v/>
      </c>
      <c r="IU97" s="157" t="str">
        <f>IF(VALUE(IF('Vessel List B'!HC96=1,1,IF('Vessel List B'!HC96=2,2,IF('Vessel List B'!HC96=3,3,IF('Vessel List B'!HC96=4,4,IF('Vessel List B'!HC96=5,5,IF('Vessel List B'!HC96=6,6,IF('Vessel List B'!HC96=7,7,IF('Vessel List B'!HC96=8,8,IF('Vessel List B'!HC96=9,9,IF('Vessel List B'!HC96=10,10,IF('Vessel List B'!HC96=11,11,IF('Vessel List B'!HC96=12,12,IF('Vessel List B'!HC96=13,13,IF('Vessel List B'!HC96=14,14,IF('Vessel List B'!HC96=15,15,IF('Vessel List B'!HC96=16,16,0)))))))))))))))))=0," ",VALUE(IF('Vessel List B'!HC96=1,1,IF('Vessel List B'!HC96=2,2,IF('Vessel List B'!HC96=3,3,IF('Vessel List B'!HC96=4,4,IF('Vessel List B'!HC96=5,5,IF('Vessel List B'!HC96=6,6,IF('Vessel List B'!HC96=7,7,IF('Vessel List B'!HC96=8,8,IF('Vessel List B'!HC96=9,9,IF('Vessel List B'!HC96=10,10,IF('Vessel List B'!HC96=11,11,IF('Vessel List B'!HC96=12,12,IF('Vessel List B'!HC96=13,13,IF('Vessel List B'!HC96=14,14,IF('Vessel List B'!HC96=15,15,IF('Vessel List B'!HC96=16,16,0))))))))))))))))))</f>
        <v xml:space="preserve"> </v>
      </c>
      <c r="IV97" s="154"/>
      <c r="IW97" s="158"/>
      <c r="IX97" s="390" t="str">
        <f t="shared" si="155"/>
        <v/>
      </c>
      <c r="IY97" s="158"/>
      <c r="IZ97" s="137"/>
      <c r="JA97" s="388" t="str">
        <f t="shared" si="156"/>
        <v/>
      </c>
      <c r="JB97" s="157" t="str">
        <f>IF(VALUE(IF('Vessel List B'!HP96=1,1,IF('Vessel List B'!HP96=2,2,IF('Vessel List B'!HP96=3,3,IF('Vessel List B'!HP96=4,4,IF('Vessel List B'!HP96=5,5,IF('Vessel List B'!HP96=6,6,IF('Vessel List B'!HP96=7,7,IF('Vessel List B'!HP96=8,8,IF('Vessel List B'!HP96=9,9,IF('Vessel List B'!HP96=10,10,IF('Vessel List B'!HP96=11,11,IF('Vessel List B'!HP96=12,12,IF('Vessel List B'!HP96=13,13,IF('Vessel List B'!HP96=14,14,IF('Vessel List B'!HP96=15,15,IF('Vessel List B'!HP96=16,16,0)))))))))))))))))=0," ",VALUE(IF('Vessel List B'!HP96=1,1,IF('Vessel List B'!HP96=2,2,IF('Vessel List B'!HP96=3,3,IF('Vessel List B'!HP96=4,4,IF('Vessel List B'!HP96=5,5,IF('Vessel List B'!HP96=6,6,IF('Vessel List B'!HP96=7,7,IF('Vessel List B'!HP96=8,8,IF('Vessel List B'!HP96=9,9,IF('Vessel List B'!HP96=10,10,IF('Vessel List B'!HP96=11,11,IF('Vessel List B'!HP96=12,12,IF('Vessel List B'!HP96=13,13,IF('Vessel List B'!HP96=14,14,IF('Vessel List B'!HP96=15,15,IF('Vessel List B'!HP96=16,16,0))))))))))))))))))</f>
        <v xml:space="preserve"> </v>
      </c>
      <c r="JC97" s="154"/>
      <c r="JD97" s="158"/>
      <c r="JE97" s="390" t="str">
        <f t="shared" si="157"/>
        <v/>
      </c>
      <c r="JF97" s="158"/>
      <c r="JG97" s="137"/>
      <c r="JH97" s="388" t="str">
        <f t="shared" si="158"/>
        <v/>
      </c>
      <c r="JI97" s="157" t="str">
        <f>IF(VALUE(IF('Vessel List B'!IC96=1,1,IF('Vessel List B'!IC96=2,2,IF('Vessel List B'!IC96=3,3,IF('Vessel List B'!IC96=4,4,IF('Vessel List B'!IC96=5,5,IF('Vessel List B'!IC96=6,6,IF('Vessel List B'!IC96=7,7,IF('Vessel List B'!IC96=8,8,IF('Vessel List B'!IC96=9,9,IF('Vessel List B'!IC96=10,10,IF('Vessel List B'!IC96=11,11,IF('Vessel List B'!IC96=12,12,IF('Vessel List B'!IC96=13,13,IF('Vessel List B'!IC96=14,14,IF('Vessel List B'!IC96=15,15,IF('Vessel List B'!IC96=16,16,0)))))))))))))))))=0," ",VALUE(IF('Vessel List B'!IC96=1,1,IF('Vessel List B'!IC96=2,2,IF('Vessel List B'!IC96=3,3,IF('Vessel List B'!IC96=4,4,IF('Vessel List B'!IC96=5,5,IF('Vessel List B'!IC96=6,6,IF('Vessel List B'!IC96=7,7,IF('Vessel List B'!IC96=8,8,IF('Vessel List B'!IC96=9,9,IF('Vessel List B'!IC96=10,10,IF('Vessel List B'!IC96=11,11,IF('Vessel List B'!IC96=12,12,IF('Vessel List B'!IC96=13,13,IF('Vessel List B'!IC96=14,14,IF('Vessel List B'!IC96=15,15,IF('Vessel List B'!IC96=16,16,0))))))))))))))))))</f>
        <v xml:space="preserve"> </v>
      </c>
      <c r="JJ97" s="154"/>
      <c r="JK97" s="158"/>
      <c r="JL97" s="390" t="str">
        <f t="shared" si="159"/>
        <v/>
      </c>
      <c r="JM97" s="158"/>
      <c r="JN97" s="137"/>
      <c r="JO97" s="388" t="str">
        <f t="shared" si="160"/>
        <v/>
      </c>
      <c r="JP97" s="157" t="str">
        <f>IF(VALUE(IF('Vessel List B'!IP96=1,1,IF('Vessel List B'!IP96=2,2,IF('Vessel List B'!IP96=3,3,IF('Vessel List B'!IP96=4,4,IF('Vessel List B'!IP96=5,5,IF('Vessel List B'!IP96=6,6,IF('Vessel List B'!IP96=7,7,IF('Vessel List B'!IP96=8,8,IF('Vessel List B'!IP96=9,9,IF('Vessel List B'!IP96=10,10,IF('Vessel List B'!IP96=11,11,IF('Vessel List B'!IP96=12,12,IF('Vessel List B'!IP96=13,13,IF('Vessel List B'!IP96=14,14,IF('Vessel List B'!IP96=15,15,IF('Vessel List B'!IP96=16,16,0)))))))))))))))))=0," ",VALUE(IF('Vessel List B'!IP96=1,1,IF('Vessel List B'!IP96=2,2,IF('Vessel List B'!IP96=3,3,IF('Vessel List B'!IP96=4,4,IF('Vessel List B'!IP96=5,5,IF('Vessel List B'!IP96=6,6,IF('Vessel List B'!IP96=7,7,IF('Vessel List B'!IP96=8,8,IF('Vessel List B'!IP96=9,9,IF('Vessel List B'!IP96=10,10,IF('Vessel List B'!IP96=11,11,IF('Vessel List B'!IP96=12,12,IF('Vessel List B'!IP96=13,13,IF('Vessel List B'!IP96=14,14,IF('Vessel List B'!IP96=15,15,IF('Vessel List B'!IP96=16,16,0))))))))))))))))))</f>
        <v xml:space="preserve"> </v>
      </c>
      <c r="JQ97" s="154"/>
      <c r="JR97" s="158"/>
      <c r="JS97" s="390" t="str">
        <f t="shared" si="161"/>
        <v/>
      </c>
      <c r="JT97" s="158"/>
      <c r="JU97" s="137"/>
      <c r="JV97" s="397" t="str">
        <f t="shared" si="162"/>
        <v/>
      </c>
      <c r="JW97" s="403"/>
    </row>
    <row r="98" spans="1:283" ht="15" x14ac:dyDescent="0.25">
      <c r="A98" s="132">
        <f>'Vessel List A'!B97</f>
        <v>41672</v>
      </c>
      <c r="B98" s="157" t="str">
        <f>IF(VALUE(IF('Vessel List A'!C97=1,1,IF('Vessel List A'!C97=2,2,IF('Vessel List A'!C97=3,3,IF('Vessel List A'!C97=4,4,IF('Vessel List A'!C97=5,5,IF('Vessel List A'!C97=6,6,IF('Vessel List A'!C97=7,7,IF('Vessel List A'!C97=8,8,IF('Vessel List A'!C97=9,9,IF('Vessel List A'!C97=10,10,IF('Vessel List A'!C97=11,11,IF('Vessel List A'!C97=12,12,IF('Vessel List A'!C97=13,13,IF('Vessel List A'!C97=14,14,IF('Vessel List A'!C97=15,15,IF('Vessel List A'!C97=16,16,0)))))))))))))))))=0," ",VALUE(IF('Vessel List A'!C97=1,1,IF('Vessel List A'!C97=2,2,IF('Vessel List A'!C97=3,3,IF('Vessel List A'!C97=4,4,IF('Vessel List A'!C97=5,5,IF('Vessel List A'!C97=6,6,IF('Vessel List A'!C97=7,7,IF('Vessel List A'!C97=8,8,IF('Vessel List A'!C97=9,9,IF('Vessel List A'!C97=10,10,IF('Vessel List A'!C97=11,11,IF('Vessel List A'!C97=12,12,IF('Vessel List A'!C97=13,13,IF('Vessel List A'!C97=14,14,IF('Vessel List A'!C97=15,15,IF('Vessel List A'!C97=16,16,0))))))))))))))))))</f>
        <v xml:space="preserve"> </v>
      </c>
      <c r="C98" s="154"/>
      <c r="D98" s="158"/>
      <c r="E98" s="390" t="str">
        <f t="shared" si="83"/>
        <v/>
      </c>
      <c r="F98" s="158"/>
      <c r="G98" s="137"/>
      <c r="H98" s="388" t="str">
        <f t="shared" si="84"/>
        <v/>
      </c>
      <c r="I98" s="157" t="str">
        <f>IF(VALUE(IF('Vessel List A'!P97=1,1,IF('Vessel List A'!P97=2,2,IF('Vessel List A'!P97=3,3,IF('Vessel List A'!P97=4,4,IF('Vessel List A'!P97=5,5,IF('Vessel List A'!P97=6,6,IF('Vessel List A'!P97=7,7,IF('Vessel List A'!P97=8,8,IF('Vessel List A'!P97=9,9,IF('Vessel List A'!P97=10,10,IF('Vessel List A'!P97=11,11,IF('Vessel List A'!P97=12,12,IF('Vessel List A'!P97=13,13,IF('Vessel List A'!P97=14,14,IF('Vessel List A'!P97=15,15,IF('Vessel List A'!P97=16,16,0)))))))))))))))))=0," ",VALUE(IF('Vessel List A'!P97=1,1,IF('Vessel List A'!P97=2,2,IF('Vessel List A'!P97=3,3,IF('Vessel List A'!P97=4,4,IF('Vessel List A'!P97=5,5,IF('Vessel List A'!P97=6,6,IF('Vessel List A'!P97=7,7,IF('Vessel List A'!P97=8,8,IF('Vessel List A'!P97=9,9,IF('Vessel List A'!P97=10,10,IF('Vessel List A'!P97=11,11,IF('Vessel List A'!P97=12,12,IF('Vessel List A'!P97=13,13,IF('Vessel List A'!P97=14,14,IF('Vessel List A'!P97=15,15,IF('Vessel List A'!P97=16,16,0))))))))))))))))))</f>
        <v xml:space="preserve"> </v>
      </c>
      <c r="J98" s="154"/>
      <c r="K98" s="158"/>
      <c r="L98" s="390" t="str">
        <f t="shared" si="85"/>
        <v/>
      </c>
      <c r="M98" s="158"/>
      <c r="N98" s="137"/>
      <c r="O98" s="388" t="str">
        <f t="shared" si="86"/>
        <v/>
      </c>
      <c r="P98" s="157" t="str">
        <f>IF(VALUE(IF('Vessel List A'!AC97=1,1,IF('Vessel List A'!AC97=2,2,IF('Vessel List A'!AC97=3,3,IF('Vessel List A'!AC97=4,4,IF('Vessel List A'!AC97=5,5,IF('Vessel List A'!AC97=6,6,IF('Vessel List A'!AC97=7,7,IF('Vessel List A'!AC97=8,8,IF('Vessel List A'!AC97=9,9,IF('Vessel List A'!AC97=10,10,IF('Vessel List A'!AC97=11,11,IF('Vessel List A'!AC97=12,12,IF('Vessel List A'!AC97=13,13,IF('Vessel List A'!AC97=14,14,IF('Vessel List A'!AC97=15,15,IF('Vessel List A'!AC97=16,16,0)))))))))))))))))=0," ",VALUE(IF('Vessel List A'!AC97=1,1,IF('Vessel List A'!AC97=2,2,IF('Vessel List A'!AC97=3,3,IF('Vessel List A'!AC97=4,4,IF('Vessel List A'!AC97=5,5,IF('Vessel List A'!AC97=6,6,IF('Vessel List A'!AC97=7,7,IF('Vessel List A'!AC97=8,8,IF('Vessel List A'!AC97=9,9,IF('Vessel List A'!AC97=10,10,IF('Vessel List A'!AC97=11,11,IF('Vessel List A'!AC97=12,12,IF('Vessel List A'!AC97=13,13,IF('Vessel List A'!AC97=14,14,IF('Vessel List A'!AC97=15,15,IF('Vessel List A'!AC97=16,16,0))))))))))))))))))</f>
        <v xml:space="preserve"> </v>
      </c>
      <c r="Q98" s="154"/>
      <c r="R98" s="158"/>
      <c r="S98" s="390" t="str">
        <f t="shared" si="87"/>
        <v/>
      </c>
      <c r="T98" s="158"/>
      <c r="U98" s="137"/>
      <c r="V98" s="388" t="str">
        <f t="shared" si="88"/>
        <v/>
      </c>
      <c r="W98" s="157" t="str">
        <f>IF(VALUE(IF('Vessel List A'!AP97=1,1,IF('Vessel List A'!AP97=2,2,IF('Vessel List A'!AP97=3,3,IF('Vessel List A'!AP97=4,4,IF('Vessel List A'!AP97=5,5,IF('Vessel List A'!AP97=6,6,IF('Vessel List A'!AP97=7,7,IF('Vessel List A'!AP97=8,8,IF('Vessel List A'!AP97=9,9,IF('Vessel List A'!AP97=10,10,IF('Vessel List A'!AP97=11,11,IF('Vessel List A'!AP97=12,12,IF('Vessel List A'!AP97=13,13,IF('Vessel List A'!AP97=14,14,IF('Vessel List A'!AP97=15,15,IF('Vessel List A'!AP97=16,16,0)))))))))))))))))=0," ",VALUE(IF('Vessel List A'!AP97=1,1,IF('Vessel List A'!AP97=2,2,IF('Vessel List A'!AP97=3,3,IF('Vessel List A'!AP97=4,4,IF('Vessel List A'!AP97=5,5,IF('Vessel List A'!AP97=6,6,IF('Vessel List A'!AP97=7,7,IF('Vessel List A'!AP97=8,8,IF('Vessel List A'!AP97=9,9,IF('Vessel List A'!AP97=10,10,IF('Vessel List A'!AP97=11,11,IF('Vessel List A'!AP97=12,12,IF('Vessel List A'!AP97=13,13,IF('Vessel List A'!AP97=14,14,IF('Vessel List A'!AP97=15,15,IF('Vessel List A'!AP97=16,16,0))))))))))))))))))</f>
        <v xml:space="preserve"> </v>
      </c>
      <c r="X98" s="154"/>
      <c r="Y98" s="158"/>
      <c r="Z98" s="390" t="str">
        <f t="shared" si="89"/>
        <v/>
      </c>
      <c r="AA98" s="158"/>
      <c r="AB98" s="137"/>
      <c r="AC98" s="388" t="str">
        <f t="shared" si="90"/>
        <v/>
      </c>
      <c r="AD98" s="157" t="str">
        <f>IF(VALUE(IF('Vessel List A'!BC97=1,1,IF('Vessel List A'!BC97=2,2,IF('Vessel List A'!BC97=3,3,IF('Vessel List A'!BC97=4,4,IF('Vessel List A'!BC97=5,5,IF('Vessel List A'!BC97=6,6,IF('Vessel List A'!BC97=7,7,IF('Vessel List A'!BC97=8,8,IF('Vessel List A'!BC97=9,9,IF('Vessel List A'!BC97=10,10,IF('Vessel List A'!BC97=11,11,IF('Vessel List A'!BC97=12,12,IF('Vessel List A'!BC97=13,13,IF('Vessel List A'!BC97=14,14,IF('Vessel List A'!BC97=15,15,IF('Vessel List A'!BC97=16,16,0)))))))))))))))))=0," ",VALUE(IF('Vessel List A'!BC97=1,1,IF('Vessel List A'!BC97=2,2,IF('Vessel List A'!BC97=3,3,IF('Vessel List A'!BC97=4,4,IF('Vessel List A'!BC97=5,5,IF('Vessel List A'!BC97=6,6,IF('Vessel List A'!BC97=7,7,IF('Vessel List A'!BC97=8,8,IF('Vessel List A'!BC97=9,9,IF('Vessel List A'!BC97=10,10,IF('Vessel List A'!BC97=11,11,IF('Vessel List A'!BC97=12,12,IF('Vessel List A'!BC97=13,13,IF('Vessel List A'!BC97=14,14,IF('Vessel List A'!BC97=15,15,IF('Vessel List A'!BC97=16,16,0))))))))))))))))))</f>
        <v xml:space="preserve"> </v>
      </c>
      <c r="AE98" s="154"/>
      <c r="AF98" s="158"/>
      <c r="AG98" s="390" t="str">
        <f t="shared" si="91"/>
        <v/>
      </c>
      <c r="AH98" s="158"/>
      <c r="AI98" s="137"/>
      <c r="AJ98" s="388" t="str">
        <f t="shared" si="92"/>
        <v/>
      </c>
      <c r="AK98" s="157" t="str">
        <f>IF(VALUE(IF('Vessel List A'!BP97=1,1,IF('Vessel List A'!BP97=2,2,IF('Vessel List A'!BP97=3,3,IF('Vessel List A'!BP97=4,4,IF('Vessel List A'!BP97=5,5,IF('Vessel List A'!BP97=6,6,IF('Vessel List A'!BP97=7,7,IF('Vessel List A'!BP97=8,8,IF('Vessel List A'!BP97=9,9,IF('Vessel List A'!BP97=10,10,IF('Vessel List A'!BP97=11,11,IF('Vessel List A'!BP97=12,12,IF('Vessel List A'!BP97=13,13,IF('Vessel List A'!BP97=14,14,IF('Vessel List A'!BP97=15,15,IF('Vessel List A'!BP97=16,16,0)))))))))))))))))=0," ",VALUE(IF('Vessel List A'!BP97=1,1,IF('Vessel List A'!BP97=2,2,IF('Vessel List A'!BP97=3,3,IF('Vessel List A'!BP97=4,4,IF('Vessel List A'!BP97=5,5,IF('Vessel List A'!BP97=6,6,IF('Vessel List A'!BP97=7,7,IF('Vessel List A'!BP97=8,8,IF('Vessel List A'!BP97=9,9,IF('Vessel List A'!BP97=10,10,IF('Vessel List A'!BP97=11,11,IF('Vessel List A'!BP97=12,12,IF('Vessel List A'!BP97=13,13,IF('Vessel List A'!BP97=14,14,IF('Vessel List A'!BP97=15,15,IF('Vessel List A'!BP97=16,16,0))))))))))))))))))</f>
        <v xml:space="preserve"> </v>
      </c>
      <c r="AL98" s="154"/>
      <c r="AM98" s="158"/>
      <c r="AN98" s="390" t="str">
        <f t="shared" si="93"/>
        <v/>
      </c>
      <c r="AO98" s="158"/>
      <c r="AP98" s="137"/>
      <c r="AQ98" s="388" t="str">
        <f t="shared" si="94"/>
        <v/>
      </c>
      <c r="AR98" s="157" t="str">
        <f>IF(VALUE(IF('Vessel List A'!CC97=1,1,IF('Vessel List A'!CC97=2,2,IF('Vessel List A'!CC97=3,3,IF('Vessel List A'!CC97=4,4,IF('Vessel List A'!CC97=5,5,IF('Vessel List A'!CC97=6,6,IF('Vessel List A'!CC97=7,7,IF('Vessel List A'!CC97=8,8,IF('Vessel List A'!CC97=9,9,IF('Vessel List A'!CC97=10,10,IF('Vessel List A'!CC97=11,11,IF('Vessel List A'!CC97=12,12,IF('Vessel List A'!CC97=13,13,IF('Vessel List A'!CC97=14,14,IF('Vessel List A'!CC97=15,15,IF('Vessel List A'!CC97=16,16,0)))))))))))))))))=0," ",VALUE(IF('Vessel List A'!CC97=1,1,IF('Vessel List A'!CC97=2,2,IF('Vessel List A'!CC97=3,3,IF('Vessel List A'!CC97=4,4,IF('Vessel List A'!CC97=5,5,IF('Vessel List A'!CC97=6,6,IF('Vessel List A'!CC97=7,7,IF('Vessel List A'!CC97=8,8,IF('Vessel List A'!CC97=9,9,IF('Vessel List A'!CC97=10,10,IF('Vessel List A'!CC97=11,11,IF('Vessel List A'!CC97=12,12,IF('Vessel List A'!CC97=13,13,IF('Vessel List A'!CC97=14,14,IF('Vessel List A'!CC97=15,15,IF('Vessel List A'!CC97=16,16,0))))))))))))))))))</f>
        <v xml:space="preserve"> </v>
      </c>
      <c r="AS98" s="154"/>
      <c r="AT98" s="158"/>
      <c r="AU98" s="390" t="str">
        <f t="shared" si="95"/>
        <v/>
      </c>
      <c r="AV98" s="158"/>
      <c r="AW98" s="137"/>
      <c r="AX98" s="388" t="str">
        <f t="shared" si="96"/>
        <v/>
      </c>
      <c r="AY98" s="157" t="str">
        <f>IF(VALUE(IF('Vessel List A'!CP97=1,1,IF('Vessel List A'!CP97=2,2,IF('Vessel List A'!CP97=3,3,IF('Vessel List A'!CP97=4,4,IF('Vessel List A'!CP97=5,5,IF('Vessel List A'!CP97=6,6,IF('Vessel List A'!CP97=7,7,IF('Vessel List A'!CP97=8,8,IF('Vessel List A'!CP97=9,9,IF('Vessel List A'!CP97=10,10,IF('Vessel List A'!CP97=11,11,IF('Vessel List A'!CP97=12,12,IF('Vessel List A'!CP97=13,13,IF('Vessel List A'!CP97=14,14,IF('Vessel List A'!CP97=15,15,IF('Vessel List A'!CP97=16,16,0)))))))))))))))))=0," ",VALUE(IF('Vessel List A'!CP97=1,1,IF('Vessel List A'!CP97=2,2,IF('Vessel List A'!CP97=3,3,IF('Vessel List A'!CP97=4,4,IF('Vessel List A'!CP97=5,5,IF('Vessel List A'!CP97=6,6,IF('Vessel List A'!CP97=7,7,IF('Vessel List A'!CP97=8,8,IF('Vessel List A'!CP97=9,9,IF('Vessel List A'!CP97=10,10,IF('Vessel List A'!CP97=11,11,IF('Vessel List A'!CP97=12,12,IF('Vessel List A'!CP97=13,13,IF('Vessel List A'!CP97=14,14,IF('Vessel List A'!CP97=15,15,IF('Vessel List A'!CP97=16,16,0))))))))))))))))))</f>
        <v xml:space="preserve"> </v>
      </c>
      <c r="AZ98" s="154"/>
      <c r="BA98" s="158"/>
      <c r="BB98" s="390" t="str">
        <f t="shared" si="97"/>
        <v/>
      </c>
      <c r="BC98" s="158"/>
      <c r="BD98" s="137"/>
      <c r="BE98" s="388" t="str">
        <f t="shared" si="98"/>
        <v/>
      </c>
      <c r="BF98" s="157" t="str">
        <f>IF(VALUE(IF('Vessel List A'!DC97=1,1,IF('Vessel List A'!DC97=2,2,IF('Vessel List A'!DC97=3,3,IF('Vessel List A'!DC97=4,4,IF('Vessel List A'!DC97=5,5,IF('Vessel List A'!DC97=6,6,IF('Vessel List A'!DC97=7,7,IF('Vessel List A'!DC97=8,8,IF('Vessel List A'!DC97=9,9,IF('Vessel List A'!DC97=10,10,IF('Vessel List A'!DC97=11,11,IF('Vessel List A'!DC97=12,12,IF('Vessel List A'!DC97=13,13,IF('Vessel List A'!DC97=14,14,IF('Vessel List A'!DC97=15,15,IF('Vessel List A'!DC97=16,16,0)))))))))))))))))=0," ",VALUE(IF('Vessel List A'!DC97=1,1,IF('Vessel List A'!DC97=2,2,IF('Vessel List A'!DC97=3,3,IF('Vessel List A'!DC97=4,4,IF('Vessel List A'!DC97=5,5,IF('Vessel List A'!DC97=6,6,IF('Vessel List A'!DC97=7,7,IF('Vessel List A'!DC97=8,8,IF('Vessel List A'!DC97=9,9,IF('Vessel List A'!DC97=10,10,IF('Vessel List A'!DC97=11,11,IF('Vessel List A'!DC97=12,12,IF('Vessel List A'!DC97=13,13,IF('Vessel List A'!DC97=14,14,IF('Vessel List A'!DC97=15,15,IF('Vessel List A'!DC97=16,16,0))))))))))))))))))</f>
        <v xml:space="preserve"> </v>
      </c>
      <c r="BG98" s="154"/>
      <c r="BH98" s="158"/>
      <c r="BI98" s="390" t="str">
        <f t="shared" si="99"/>
        <v/>
      </c>
      <c r="BJ98" s="158"/>
      <c r="BK98" s="137"/>
      <c r="BL98" s="388" t="str">
        <f t="shared" si="100"/>
        <v/>
      </c>
      <c r="BM98" s="157" t="str">
        <f>IF(VALUE(IF('Vessel List A'!DP97=1,1,IF('Vessel List A'!DP97=2,2,IF('Vessel List A'!DP97=3,3,IF('Vessel List A'!DP97=4,4,IF('Vessel List A'!DP97=5,5,IF('Vessel List A'!DP97=6,6,IF('Vessel List A'!DP97=7,7,IF('Vessel List A'!DP97=8,8,IF('Vessel List A'!DP97=9,9,IF('Vessel List A'!DP97=10,10,IF('Vessel List A'!DP97=11,11,IF('Vessel List A'!DP97=12,12,IF('Vessel List A'!DP97=13,13,IF('Vessel List A'!DP97=14,14,IF('Vessel List A'!DP97=15,15,IF('Vessel List A'!DP97=16,16,0)))))))))))))))))=0," ",VALUE(IF('Vessel List A'!DP97=1,1,IF('Vessel List A'!DP97=2,2,IF('Vessel List A'!DP97=3,3,IF('Vessel List A'!DP97=4,4,IF('Vessel List A'!DP97=5,5,IF('Vessel List A'!DP97=6,6,IF('Vessel List A'!DP97=7,7,IF('Vessel List A'!DP97=8,8,IF('Vessel List A'!DP97=9,9,IF('Vessel List A'!DP97=10,10,IF('Vessel List A'!DP97=11,11,IF('Vessel List A'!DP97=12,12,IF('Vessel List A'!DP97=13,13,IF('Vessel List A'!DP97=14,14,IF('Vessel List A'!DP97=15,15,IF('Vessel List A'!DP97=16,16,0))))))))))))))))))</f>
        <v xml:space="preserve"> </v>
      </c>
      <c r="BN98" s="154"/>
      <c r="BO98" s="158"/>
      <c r="BP98" s="390" t="str">
        <f t="shared" si="101"/>
        <v/>
      </c>
      <c r="BQ98" s="158"/>
      <c r="BR98" s="137"/>
      <c r="BS98" s="388" t="str">
        <f t="shared" si="102"/>
        <v/>
      </c>
      <c r="BT98" s="157" t="str">
        <f>IF(VALUE(IF('Vessel List A'!EC97=1,1,IF('Vessel List A'!EC97=2,2,IF('Vessel List A'!EC97=3,3,IF('Vessel List A'!EC97=4,4,IF('Vessel List A'!EC97=5,5,IF('Vessel List A'!EC97=6,6,IF('Vessel List A'!EC97=7,7,IF('Vessel List A'!EC97=8,8,IF('Vessel List A'!EC97=9,9,IF('Vessel List A'!EC97=10,10,IF('Vessel List A'!EC97=11,11,IF('Vessel List A'!EC97=12,12,IF('Vessel List A'!EC97=13,13,IF('Vessel List A'!EC97=14,14,IF('Vessel List A'!EC97=15,15,IF('Vessel List A'!EC97=16,16,0)))))))))))))))))=0," ",VALUE(IF('Vessel List A'!EC97=1,1,IF('Vessel List A'!EC97=2,2,IF('Vessel List A'!EC97=3,3,IF('Vessel List A'!EC97=4,4,IF('Vessel List A'!EC97=5,5,IF('Vessel List A'!EC97=6,6,IF('Vessel List A'!EC97=7,7,IF('Vessel List A'!EC97=8,8,IF('Vessel List A'!EC97=9,9,IF('Vessel List A'!EC97=10,10,IF('Vessel List A'!EC97=11,11,IF('Vessel List A'!EC97=12,12,IF('Vessel List A'!EC97=13,13,IF('Vessel List A'!EC97=14,14,IF('Vessel List A'!EC97=15,15,IF('Vessel List A'!EC97=16,16,0))))))))))))))))))</f>
        <v xml:space="preserve"> </v>
      </c>
      <c r="BU98" s="154"/>
      <c r="BV98" s="158"/>
      <c r="BW98" s="390" t="str">
        <f t="shared" si="103"/>
        <v/>
      </c>
      <c r="BX98" s="158"/>
      <c r="BY98" s="137"/>
      <c r="BZ98" s="388" t="str">
        <f t="shared" si="104"/>
        <v/>
      </c>
      <c r="CA98" s="157" t="str">
        <f>IF(VALUE(IF('Vessel List A'!EP97=1,1,IF('Vessel List A'!EP97=2,2,IF('Vessel List A'!EP97=3,3,IF('Vessel List A'!EP97=4,4,IF('Vessel List A'!EP97=5,5,IF('Vessel List A'!EP97=6,6,IF('Vessel List A'!EP97=7,7,IF('Vessel List A'!EP97=8,8,IF('Vessel List A'!EP97=9,9,IF('Vessel List A'!EP97=10,10,IF('Vessel List A'!EP97=11,11,IF('Vessel List A'!EP97=12,12,IF('Vessel List A'!EP97=13,13,IF('Vessel List A'!EP97=14,14,IF('Vessel List A'!EP97=15,15,IF('Vessel List A'!EP97=16,16,0)))))))))))))))))=0," ",VALUE(IF('Vessel List A'!EP97=1,1,IF('Vessel List A'!EP97=2,2,IF('Vessel List A'!EP97=3,3,IF('Vessel List A'!EP97=4,4,IF('Vessel List A'!EP97=5,5,IF('Vessel List A'!EP97=6,6,IF('Vessel List A'!EP97=7,7,IF('Vessel List A'!EP97=8,8,IF('Vessel List A'!EP97=9,9,IF('Vessel List A'!EP97=10,10,IF('Vessel List A'!EP97=11,11,IF('Vessel List A'!EP97=12,12,IF('Vessel List A'!EP97=13,13,IF('Vessel List A'!EP97=14,14,IF('Vessel List A'!EP97=15,15,IF('Vessel List A'!EP97=16,16,0))))))))))))))))))</f>
        <v xml:space="preserve"> </v>
      </c>
      <c r="CB98" s="154"/>
      <c r="CC98" s="158"/>
      <c r="CD98" s="390" t="str">
        <f t="shared" si="105"/>
        <v/>
      </c>
      <c r="CE98" s="158"/>
      <c r="CF98" s="137"/>
      <c r="CG98" s="388" t="str">
        <f t="shared" si="106"/>
        <v/>
      </c>
      <c r="CH98" s="157" t="str">
        <f>IF(VALUE(IF('Vessel List A'!FC97=1,1,IF('Vessel List A'!FC97=2,2,IF('Vessel List A'!FC97=3,3,IF('Vessel List A'!FC97=4,4,IF('Vessel List A'!FC97=5,5,IF('Vessel List A'!FC97=6,6,IF('Vessel List A'!FC97=7,7,IF('Vessel List A'!FC97=8,8,IF('Vessel List A'!FC97=9,9,IF('Vessel List A'!FC97=10,10,IF('Vessel List A'!FC97=11,11,IF('Vessel List A'!FC97=12,12,IF('Vessel List A'!FC97=13,13,IF('Vessel List A'!FC97=14,14,IF('Vessel List A'!FC97=15,15,IF('Vessel List A'!FC97=16,16,0)))))))))))))))))=0," ",VALUE(IF('Vessel List A'!FC97=1,1,IF('Vessel List A'!FC97=2,2,IF('Vessel List A'!FC97=3,3,IF('Vessel List A'!FC97=4,4,IF('Vessel List A'!FC97=5,5,IF('Vessel List A'!FC97=6,6,IF('Vessel List A'!FC97=7,7,IF('Vessel List A'!FC97=8,8,IF('Vessel List A'!FC97=9,9,IF('Vessel List A'!FC97=10,10,IF('Vessel List A'!FC97=11,11,IF('Vessel List A'!FC97=12,12,IF('Vessel List A'!FC97=13,13,IF('Vessel List A'!FC97=14,14,IF('Vessel List A'!FC97=15,15,IF('Vessel List A'!FC97=16,16,0))))))))))))))))))</f>
        <v xml:space="preserve"> </v>
      </c>
      <c r="CI98" s="154"/>
      <c r="CJ98" s="158"/>
      <c r="CK98" s="390" t="str">
        <f t="shared" si="107"/>
        <v/>
      </c>
      <c r="CL98" s="158"/>
      <c r="CM98" s="137"/>
      <c r="CN98" s="388" t="str">
        <f t="shared" si="108"/>
        <v/>
      </c>
      <c r="CO98" s="157" t="str">
        <f>IF(VALUE(IF('Vessel List A'!FP97=1,1,IF('Vessel List A'!FP97=2,2,IF('Vessel List A'!FP97=3,3,IF('Vessel List A'!FP97=4,4,IF('Vessel List A'!FP97=5,5,IF('Vessel List A'!FP97=6,6,IF('Vessel List A'!FP97=7,7,IF('Vessel List A'!FP97=8,8,IF('Vessel List A'!FP97=9,9,IF('Vessel List A'!FP97=10,10,IF('Vessel List A'!FP97=11,11,IF('Vessel List A'!FP97=12,12,IF('Vessel List A'!FP97=13,13,IF('Vessel List A'!FP97=14,14,IF('Vessel List A'!FP97=15,15,IF('Vessel List A'!FP97=16,16,0)))))))))))))))))=0," ",VALUE(IF('Vessel List A'!FP97=1,1,IF('Vessel List A'!FP97=2,2,IF('Vessel List A'!FP97=3,3,IF('Vessel List A'!FP97=4,4,IF('Vessel List A'!FP97=5,5,IF('Vessel List A'!FP97=6,6,IF('Vessel List A'!FP97=7,7,IF('Vessel List A'!FP97=8,8,IF('Vessel List A'!FP97=9,9,IF('Vessel List A'!FP97=10,10,IF('Vessel List A'!FP97=11,11,IF('Vessel List A'!FP97=12,12,IF('Vessel List A'!FP97=13,13,IF('Vessel List A'!FP97=14,14,IF('Vessel List A'!FP97=15,15,IF('Vessel List A'!FP97=16,16,0))))))))))))))))))</f>
        <v xml:space="preserve"> </v>
      </c>
      <c r="CP98" s="154"/>
      <c r="CQ98" s="158"/>
      <c r="CR98" s="390" t="str">
        <f t="shared" si="109"/>
        <v/>
      </c>
      <c r="CS98" s="158"/>
      <c r="CT98" s="137"/>
      <c r="CU98" s="388" t="str">
        <f t="shared" si="110"/>
        <v/>
      </c>
      <c r="CV98" s="157" t="str">
        <f>IF(VALUE(IF('Vessel List A'!GC97=1,1,IF('Vessel List A'!GC97=2,2,IF('Vessel List A'!GC97=3,3,IF('Vessel List A'!GC97=4,4,IF('Vessel List A'!GC97=5,5,IF('Vessel List A'!GC97=6,6,IF('Vessel List A'!GC97=7,7,IF('Vessel List A'!GC97=8,8,IF('Vessel List A'!GC97=9,9,IF('Vessel List A'!GC97=10,10,IF('Vessel List A'!GC97=11,11,IF('Vessel List A'!GC97=12,12,IF('Vessel List A'!GC97=13,13,IF('Vessel List A'!GC97=14,14,IF('Vessel List A'!GC97=15,15,IF('Vessel List A'!GC97=16,16,0)))))))))))))))))=0," ",VALUE(IF('Vessel List A'!GC97=1,1,IF('Vessel List A'!GC97=2,2,IF('Vessel List A'!GC97=3,3,IF('Vessel List A'!GC97=4,4,IF('Vessel List A'!GC97=5,5,IF('Vessel List A'!GC97=6,6,IF('Vessel List A'!GC97=7,7,IF('Vessel List A'!GC97=8,8,IF('Vessel List A'!GC97=9,9,IF('Vessel List A'!GC97=10,10,IF('Vessel List A'!GC97=11,11,IF('Vessel List A'!GC97=12,12,IF('Vessel List A'!GC97=13,13,IF('Vessel List A'!GC97=14,14,IF('Vessel List A'!GC97=15,15,IF('Vessel List A'!GC97=16,16,0))))))))))))))))))</f>
        <v xml:space="preserve"> </v>
      </c>
      <c r="CW98" s="154"/>
      <c r="CX98" s="158"/>
      <c r="CY98" s="390" t="str">
        <f t="shared" si="111"/>
        <v/>
      </c>
      <c r="CZ98" s="158"/>
      <c r="DA98" s="137"/>
      <c r="DB98" s="388" t="str">
        <f t="shared" si="112"/>
        <v/>
      </c>
      <c r="DC98" s="157" t="str">
        <f>IF(VALUE(IF('Vessel List A'!GP97=1,1,IF('Vessel List A'!GP97=2,2,IF('Vessel List A'!GP97=3,3,IF('Vessel List A'!GP97=4,4,IF('Vessel List A'!GP97=5,5,IF('Vessel List A'!GP97=6,6,IF('Vessel List A'!GP97=7,7,IF('Vessel List A'!GP97=8,8,IF('Vessel List A'!GP97=9,9,IF('Vessel List A'!GP97=10,10,IF('Vessel List A'!GP97=11,11,IF('Vessel List A'!GP97=12,12,IF('Vessel List A'!GP97=13,13,IF('Vessel List A'!GP97=14,14,IF('Vessel List A'!GP97=15,15,IF('Vessel List A'!GP97=16,16,0)))))))))))))))))=0," ",VALUE(IF('Vessel List A'!GP97=1,1,IF('Vessel List A'!GP97=2,2,IF('Vessel List A'!GP97=3,3,IF('Vessel List A'!GP97=4,4,IF('Vessel List A'!GP97=5,5,IF('Vessel List A'!GP97=6,6,IF('Vessel List A'!GP97=7,7,IF('Vessel List A'!GP97=8,8,IF('Vessel List A'!GP97=9,9,IF('Vessel List A'!GP97=10,10,IF('Vessel List A'!GP97=11,11,IF('Vessel List A'!GP97=12,12,IF('Vessel List A'!GP97=13,13,IF('Vessel List A'!GP97=14,14,IF('Vessel List A'!GP97=15,15,IF('Vessel List A'!GP97=16,16,0))))))))))))))))))</f>
        <v xml:space="preserve"> </v>
      </c>
      <c r="DD98" s="154"/>
      <c r="DE98" s="158"/>
      <c r="DF98" s="390" t="str">
        <f t="shared" si="113"/>
        <v/>
      </c>
      <c r="DG98" s="158"/>
      <c r="DH98" s="137"/>
      <c r="DI98" s="388" t="str">
        <f t="shared" si="114"/>
        <v/>
      </c>
      <c r="DJ98" s="157" t="str">
        <f>IF(VALUE(IF('Vessel List A'!HC97=1,1,IF('Vessel List A'!HC97=2,2,IF('Vessel List A'!HC97=3,3,IF('Vessel List A'!HC97=4,4,IF('Vessel List A'!HC97=5,5,IF('Vessel List A'!HC97=6,6,IF('Vessel List A'!HC97=7,7,IF('Vessel List A'!HC97=8,8,IF('Vessel List A'!HC97=9,9,IF('Vessel List A'!HC97=10,10,IF('Vessel List A'!HC97=11,11,IF('Vessel List A'!HC97=12,12,IF('Vessel List A'!HC97=13,13,IF('Vessel List A'!HC97=14,14,IF('Vessel List A'!HC97=15,15,IF('Vessel List A'!HC97=16,16,0)))))))))))))))))=0," ",VALUE(IF('Vessel List A'!HC97=1,1,IF('Vessel List A'!HC97=2,2,IF('Vessel List A'!HC97=3,3,IF('Vessel List A'!HC97=4,4,IF('Vessel List A'!HC97=5,5,IF('Vessel List A'!HC97=6,6,IF('Vessel List A'!HC97=7,7,IF('Vessel List A'!HC97=8,8,IF('Vessel List A'!HC97=9,9,IF('Vessel List A'!HC97=10,10,IF('Vessel List A'!HC97=11,11,IF('Vessel List A'!HC97=12,12,IF('Vessel List A'!HC97=13,13,IF('Vessel List A'!HC97=14,14,IF('Vessel List A'!HC97=15,15,IF('Vessel List A'!HC97=16,16,0))))))))))))))))))</f>
        <v xml:space="preserve"> </v>
      </c>
      <c r="DK98" s="154"/>
      <c r="DL98" s="158"/>
      <c r="DM98" s="390" t="str">
        <f t="shared" si="115"/>
        <v/>
      </c>
      <c r="DN98" s="158"/>
      <c r="DO98" s="137"/>
      <c r="DP98" s="388" t="str">
        <f t="shared" si="116"/>
        <v/>
      </c>
      <c r="DQ98" s="157" t="str">
        <f>IF(VALUE(IF('Vessel List A'!HP97=1,1,IF('Vessel List A'!HP97=2,2,IF('Vessel List A'!HP97=3,3,IF('Vessel List A'!HP97=4,4,IF('Vessel List A'!HP97=5,5,IF('Vessel List A'!HP97=6,6,IF('Vessel List A'!HP97=7,7,IF('Vessel List A'!HP97=8,8,IF('Vessel List A'!HP97=9,9,IF('Vessel List A'!HP97=10,10,IF('Vessel List A'!HP97=11,11,IF('Vessel List A'!HP97=12,12,IF('Vessel List A'!HP97=13,13,IF('Vessel List A'!HP97=14,14,IF('Vessel List A'!HP97=15,15,IF('Vessel List A'!HP97=16,16,0)))))))))))))))))=0," ",VALUE(IF('Vessel List A'!HP97=1,1,IF('Vessel List A'!HP97=2,2,IF('Vessel List A'!HP97=3,3,IF('Vessel List A'!HP97=4,4,IF('Vessel List A'!HP97=5,5,IF('Vessel List A'!HP97=6,6,IF('Vessel List A'!HP97=7,7,IF('Vessel List A'!HP97=8,8,IF('Vessel List A'!HP97=9,9,IF('Vessel List A'!HP97=10,10,IF('Vessel List A'!HP97=11,11,IF('Vessel List A'!HP97=12,12,IF('Vessel List A'!HP97=13,13,IF('Vessel List A'!HP97=14,14,IF('Vessel List A'!HP97=15,15,IF('Vessel List A'!HP97=16,16,0))))))))))))))))))</f>
        <v xml:space="preserve"> </v>
      </c>
      <c r="DR98" s="154"/>
      <c r="DS98" s="158"/>
      <c r="DT98" s="390" t="str">
        <f t="shared" si="117"/>
        <v/>
      </c>
      <c r="DU98" s="158"/>
      <c r="DV98" s="137"/>
      <c r="DW98" s="388" t="str">
        <f t="shared" si="118"/>
        <v/>
      </c>
      <c r="DX98" s="157" t="str">
        <f>IF(VALUE(IF('Vessel List A'!IC97=1,1,IF('Vessel List A'!IC97=2,2,IF('Vessel List A'!IC97=3,3,IF('Vessel List A'!IC97=4,4,IF('Vessel List A'!IC97=5,5,IF('Vessel List A'!IC97=6,6,IF('Vessel List A'!IC97=7,7,IF('Vessel List A'!IC97=8,8,IF('Vessel List A'!IC97=9,9,IF('Vessel List A'!IC97=10,10,IF('Vessel List A'!IC97=11,11,IF('Vessel List A'!IC97=12,12,IF('Vessel List A'!IC97=13,13,IF('Vessel List A'!IC97=14,14,IF('Vessel List A'!IC97=15,15,IF('Vessel List A'!IC97=16,16,0)))))))))))))))))=0," ",VALUE(IF('Vessel List A'!IC97=1,1,IF('Vessel List A'!IC97=2,2,IF('Vessel List A'!IC97=3,3,IF('Vessel List A'!IC97=4,4,IF('Vessel List A'!IC97=5,5,IF('Vessel List A'!IC97=6,6,IF('Vessel List A'!IC97=7,7,IF('Vessel List A'!IC97=8,8,IF('Vessel List A'!IC97=9,9,IF('Vessel List A'!IC97=10,10,IF('Vessel List A'!IC97=11,11,IF('Vessel List A'!IC97=12,12,IF('Vessel List A'!IC97=13,13,IF('Vessel List A'!IC97=14,14,IF('Vessel List A'!IC97=15,15,IF('Vessel List A'!IC97=16,16,0))))))))))))))))))</f>
        <v xml:space="preserve"> </v>
      </c>
      <c r="DY98" s="154"/>
      <c r="DZ98" s="158"/>
      <c r="EA98" s="390" t="str">
        <f t="shared" si="119"/>
        <v/>
      </c>
      <c r="EB98" s="158"/>
      <c r="EC98" s="137"/>
      <c r="ED98" s="388" t="str">
        <f t="shared" si="120"/>
        <v/>
      </c>
      <c r="EE98" s="157" t="str">
        <f>IF(VALUE(IF('Vessel List A'!IP97=1,1,IF('Vessel List A'!IP97=2,2,IF('Vessel List A'!IP97=3,3,IF('Vessel List A'!IP97=4,4,IF('Vessel List A'!IP97=5,5,IF('Vessel List A'!IP97=6,6,IF('Vessel List A'!IP97=7,7,IF('Vessel List A'!IP97=8,8,IF('Vessel List A'!IP97=9,9,IF('Vessel List A'!IP97=10,10,IF('Vessel List A'!IP97=11,11,IF('Vessel List A'!IP97=12,12,IF('Vessel List A'!IP97=13,13,IF('Vessel List A'!IP97=14,14,IF('Vessel List A'!IP97=15,15,IF('Vessel List A'!IP97=16,16,0)))))))))))))))))=0," ",VALUE(IF('Vessel List A'!IP97=1,1,IF('Vessel List A'!IP97=2,2,IF('Vessel List A'!IP97=3,3,IF('Vessel List A'!IP97=4,4,IF('Vessel List A'!IP97=5,5,IF('Vessel List A'!IP97=6,6,IF('Vessel List A'!IP97=7,7,IF('Vessel List A'!IP97=8,8,IF('Vessel List A'!IP97=9,9,IF('Vessel List A'!IP97=10,10,IF('Vessel List A'!IP97=11,11,IF('Vessel List A'!IP97=12,12,IF('Vessel List A'!IP97=13,13,IF('Vessel List A'!IP97=14,14,IF('Vessel List A'!IP97=15,15,IF('Vessel List A'!IP97=16,16,0))))))))))))))))))</f>
        <v xml:space="preserve"> </v>
      </c>
      <c r="EF98" s="154"/>
      <c r="EG98" s="158"/>
      <c r="EH98" s="390" t="str">
        <f t="shared" si="121"/>
        <v/>
      </c>
      <c r="EI98" s="158"/>
      <c r="EJ98" s="137"/>
      <c r="EK98" s="397" t="str">
        <f t="shared" si="122"/>
        <v/>
      </c>
      <c r="EL98" s="144"/>
      <c r="EM98" s="157" t="str">
        <f>IF(VALUE(IF('Vessel List B'!C97=1,1,IF('Vessel List B'!C97=2,2,IF('Vessel List B'!C97=3,3,IF('Vessel List B'!C97=4,4,IF('Vessel List B'!C97=5,5,IF('Vessel List B'!C97=6,6,IF('Vessel List B'!C97=7,7,IF('Vessel List B'!C97=8,8,IF('Vessel List B'!C97=9,9,IF('Vessel List B'!C97=10,10,IF('Vessel List B'!C97=11,11,IF('Vessel List B'!C97=12,12,IF('Vessel List B'!C97=13,13,IF('Vessel List B'!C97=14,14,IF('Vessel List B'!C97=15,15,IF('Vessel List B'!C97=16,16,0)))))))))))))))))=0," ",VALUE(IF('Vessel List B'!C97=1,1,IF('Vessel List B'!C97=2,2,IF('Vessel List B'!C97=3,3,IF('Vessel List B'!C97=4,4,IF('Vessel List B'!C97=5,5,IF('Vessel List B'!C97=6,6,IF('Vessel List B'!C97=7,7,IF('Vessel List B'!C97=8,8,IF('Vessel List B'!C97=9,9,IF('Vessel List B'!C97=10,10,IF('Vessel List B'!C97=11,11,IF('Vessel List B'!C97=12,12,IF('Vessel List B'!C97=13,13,IF('Vessel List B'!C97=14,14,IF('Vessel List B'!C97=15,15,IF('Vessel List B'!C97=16,16,0))))))))))))))))))</f>
        <v xml:space="preserve"> </v>
      </c>
      <c r="EN98" s="154"/>
      <c r="EO98" s="158"/>
      <c r="EP98" s="390" t="str">
        <f t="shared" si="123"/>
        <v/>
      </c>
      <c r="EQ98" s="158"/>
      <c r="ER98" s="137"/>
      <c r="ES98" s="388" t="str">
        <f t="shared" si="124"/>
        <v/>
      </c>
      <c r="ET98" s="157" t="str">
        <f>IF(VALUE(IF('Vessel List B'!P97=1,1,IF('Vessel List B'!P97=2,2,IF('Vessel List B'!P97=3,3,IF('Vessel List B'!P97=4,4,IF('Vessel List B'!P97=5,5,IF('Vessel List B'!P97=6,6,IF('Vessel List B'!P97=7,7,IF('Vessel List B'!P97=8,8,IF('Vessel List B'!P97=9,9,IF('Vessel List B'!P97=10,10,IF('Vessel List B'!P97=11,11,IF('Vessel List B'!P97=12,12,IF('Vessel List B'!P97=13,13,IF('Vessel List B'!P97=14,14,IF('Vessel List B'!P97=15,15,IF('Vessel List B'!P97=16,16,0)))))))))))))))))=0," ",VALUE(IF('Vessel List B'!P97=1,1,IF('Vessel List B'!P97=2,2,IF('Vessel List B'!P97=3,3,IF('Vessel List B'!P97=4,4,IF('Vessel List B'!P97=5,5,IF('Vessel List B'!P97=6,6,IF('Vessel List B'!P97=7,7,IF('Vessel List B'!P97=8,8,IF('Vessel List B'!P97=9,9,IF('Vessel List B'!P97=10,10,IF('Vessel List B'!P97=11,11,IF('Vessel List B'!P97=12,12,IF('Vessel List B'!P97=13,13,IF('Vessel List B'!P97=14,14,IF('Vessel List B'!P97=15,15,IF('Vessel List B'!P97=16,16,0))))))))))))))))))</f>
        <v xml:space="preserve"> </v>
      </c>
      <c r="EU98" s="154"/>
      <c r="EV98" s="158"/>
      <c r="EW98" s="390" t="str">
        <f t="shared" si="125"/>
        <v/>
      </c>
      <c r="EX98" s="158"/>
      <c r="EY98" s="137"/>
      <c r="EZ98" s="388" t="str">
        <f t="shared" si="126"/>
        <v/>
      </c>
      <c r="FA98" s="157" t="str">
        <f>IF(VALUE(IF('Vessel List B'!AC97=1,1,IF('Vessel List B'!AC97=2,2,IF('Vessel List B'!AC97=3,3,IF('Vessel List B'!AC97=4,4,IF('Vessel List B'!AC97=5,5,IF('Vessel List B'!AC97=6,6,IF('Vessel List B'!AC97=7,7,IF('Vessel List B'!AC97=8,8,IF('Vessel List B'!AC97=9,9,IF('Vessel List B'!AC97=10,10,IF('Vessel List B'!AC97=11,11,IF('Vessel List B'!AC97=12,12,IF('Vessel List B'!AC97=13,13,IF('Vessel List B'!AC97=14,14,IF('Vessel List B'!AC97=15,15,IF('Vessel List B'!AC97=16,16,0)))))))))))))))))=0," ",VALUE(IF('Vessel List B'!AC97=1,1,IF('Vessel List B'!AC97=2,2,IF('Vessel List B'!AC97=3,3,IF('Vessel List B'!AC97=4,4,IF('Vessel List B'!AC97=5,5,IF('Vessel List B'!AC97=6,6,IF('Vessel List B'!AC97=7,7,IF('Vessel List B'!AC97=8,8,IF('Vessel List B'!AC97=9,9,IF('Vessel List B'!AC97=10,10,IF('Vessel List B'!AC97=11,11,IF('Vessel List B'!AC97=12,12,IF('Vessel List B'!AC97=13,13,IF('Vessel List B'!AC97=14,14,IF('Vessel List B'!AC97=15,15,IF('Vessel List B'!AC97=16,16,0))))))))))))))))))</f>
        <v xml:space="preserve"> </v>
      </c>
      <c r="FB98" s="154"/>
      <c r="FC98" s="158"/>
      <c r="FD98" s="390" t="str">
        <f t="shared" si="127"/>
        <v/>
      </c>
      <c r="FE98" s="158"/>
      <c r="FF98" s="137"/>
      <c r="FG98" s="388" t="str">
        <f t="shared" si="128"/>
        <v/>
      </c>
      <c r="FH98" s="157" t="str">
        <f>IF(VALUE(IF('Vessel List B'!AP97=1,1,IF('Vessel List B'!AP97=2,2,IF('Vessel List B'!AP97=3,3,IF('Vessel List B'!AP97=4,4,IF('Vessel List B'!AP97=5,5,IF('Vessel List B'!AP97=6,6,IF('Vessel List B'!AP97=7,7,IF('Vessel List B'!AP97=8,8,IF('Vessel List B'!AP97=9,9,IF('Vessel List B'!AP97=10,10,IF('Vessel List B'!AP97=11,11,IF('Vessel List B'!AP97=12,12,IF('Vessel List B'!AP97=13,13,IF('Vessel List B'!AP97=14,14,IF('Vessel List B'!AP97=15,15,IF('Vessel List B'!AP97=16,16,0)))))))))))))))))=0," ",VALUE(IF('Vessel List B'!AP97=1,1,IF('Vessel List B'!AP97=2,2,IF('Vessel List B'!AP97=3,3,IF('Vessel List B'!AP97=4,4,IF('Vessel List B'!AP97=5,5,IF('Vessel List B'!AP97=6,6,IF('Vessel List B'!AP97=7,7,IF('Vessel List B'!AP97=8,8,IF('Vessel List B'!AP97=9,9,IF('Vessel List B'!AP97=10,10,IF('Vessel List B'!AP97=11,11,IF('Vessel List B'!AP97=12,12,IF('Vessel List B'!AP97=13,13,IF('Vessel List B'!AP97=14,14,IF('Vessel List B'!AP97=15,15,IF('Vessel List B'!AP97=16,16,0))))))))))))))))))</f>
        <v xml:space="preserve"> </v>
      </c>
      <c r="FI98" s="154"/>
      <c r="FJ98" s="158"/>
      <c r="FK98" s="390" t="str">
        <f t="shared" si="129"/>
        <v/>
      </c>
      <c r="FL98" s="158"/>
      <c r="FM98" s="137"/>
      <c r="FN98" s="388" t="str">
        <f t="shared" si="130"/>
        <v/>
      </c>
      <c r="FO98" s="157" t="str">
        <f>IF(VALUE(IF('Vessel List B'!BC97=1,1,IF('Vessel List B'!BC97=2,2,IF('Vessel List B'!BC97=3,3,IF('Vessel List B'!BC97=4,4,IF('Vessel List B'!BC97=5,5,IF('Vessel List B'!BC97=6,6,IF('Vessel List B'!BC97=7,7,IF('Vessel List B'!BC97=8,8,IF('Vessel List B'!BC97=9,9,IF('Vessel List B'!BC97=10,10,IF('Vessel List B'!BC97=11,11,IF('Vessel List B'!BC97=12,12,IF('Vessel List B'!BC97=13,13,IF('Vessel List B'!BC97=14,14,IF('Vessel List B'!BC97=15,15,IF('Vessel List B'!BC97=16,16,0)))))))))))))))))=0," ",VALUE(IF('Vessel List B'!BC97=1,1,IF('Vessel List B'!BC97=2,2,IF('Vessel List B'!BC97=3,3,IF('Vessel List B'!BC97=4,4,IF('Vessel List B'!BC97=5,5,IF('Vessel List B'!BC97=6,6,IF('Vessel List B'!BC97=7,7,IF('Vessel List B'!BC97=8,8,IF('Vessel List B'!BC97=9,9,IF('Vessel List B'!BC97=10,10,IF('Vessel List B'!BC97=11,11,IF('Vessel List B'!BC97=12,12,IF('Vessel List B'!BC97=13,13,IF('Vessel List B'!BC97=14,14,IF('Vessel List B'!BC97=15,15,IF('Vessel List B'!BC97=16,16,0))))))))))))))))))</f>
        <v xml:space="preserve"> </v>
      </c>
      <c r="FP98" s="154"/>
      <c r="FQ98" s="158"/>
      <c r="FR98" s="390" t="str">
        <f t="shared" si="131"/>
        <v/>
      </c>
      <c r="FS98" s="158"/>
      <c r="FT98" s="137"/>
      <c r="FU98" s="388" t="str">
        <f t="shared" si="132"/>
        <v/>
      </c>
      <c r="FV98" s="157" t="str">
        <f>IF(VALUE(IF('Vessel List B'!BP97=1,1,IF('Vessel List B'!BP97=2,2,IF('Vessel List B'!BP97=3,3,IF('Vessel List B'!BP97=4,4,IF('Vessel List B'!BP97=5,5,IF('Vessel List B'!BP97=6,6,IF('Vessel List B'!BP97=7,7,IF('Vessel List B'!BP97=8,8,IF('Vessel List B'!BP97=9,9,IF('Vessel List B'!BP97=10,10,IF('Vessel List B'!BP97=11,11,IF('Vessel List B'!BP97=12,12,IF('Vessel List B'!BP97=13,13,IF('Vessel List B'!BP97=14,14,IF('Vessel List B'!BP97=15,15,IF('Vessel List B'!BP97=16,16,0)))))))))))))))))=0," ",VALUE(IF('Vessel List B'!BP97=1,1,IF('Vessel List B'!BP97=2,2,IF('Vessel List B'!BP97=3,3,IF('Vessel List B'!BP97=4,4,IF('Vessel List B'!BP97=5,5,IF('Vessel List B'!BP97=6,6,IF('Vessel List B'!BP97=7,7,IF('Vessel List B'!BP97=8,8,IF('Vessel List B'!BP97=9,9,IF('Vessel List B'!BP97=10,10,IF('Vessel List B'!BP97=11,11,IF('Vessel List B'!BP97=12,12,IF('Vessel List B'!BP97=13,13,IF('Vessel List B'!BP97=14,14,IF('Vessel List B'!BP97=15,15,IF('Vessel List B'!BP97=16,16,0))))))))))))))))))</f>
        <v xml:space="preserve"> </v>
      </c>
      <c r="FW98" s="154"/>
      <c r="FX98" s="158"/>
      <c r="FY98" s="390" t="str">
        <f t="shared" si="133"/>
        <v/>
      </c>
      <c r="FZ98" s="158"/>
      <c r="GA98" s="137"/>
      <c r="GB98" s="388" t="str">
        <f t="shared" si="134"/>
        <v/>
      </c>
      <c r="GC98" s="157" t="str">
        <f>IF(VALUE(IF('Vessel List B'!CC97=1,1,IF('Vessel List B'!CC97=2,2,IF('Vessel List B'!CC97=3,3,IF('Vessel List B'!CC97=4,4,IF('Vessel List B'!CC97=5,5,IF('Vessel List B'!CC97=6,6,IF('Vessel List B'!CC97=7,7,IF('Vessel List B'!CC97=8,8,IF('Vessel List B'!CC97=9,9,IF('Vessel List B'!CC97=10,10,IF('Vessel List B'!CC97=11,11,IF('Vessel List B'!CC97=12,12,IF('Vessel List B'!CC97=13,13,IF('Vessel List B'!CC97=14,14,IF('Vessel List B'!CC97=15,15,IF('Vessel List B'!CC97=16,16,0)))))))))))))))))=0," ",VALUE(IF('Vessel List B'!CC97=1,1,IF('Vessel List B'!CC97=2,2,IF('Vessel List B'!CC97=3,3,IF('Vessel List B'!CC97=4,4,IF('Vessel List B'!CC97=5,5,IF('Vessel List B'!CC97=6,6,IF('Vessel List B'!CC97=7,7,IF('Vessel List B'!CC97=8,8,IF('Vessel List B'!CC97=9,9,IF('Vessel List B'!CC97=10,10,IF('Vessel List B'!CC97=11,11,IF('Vessel List B'!CC97=12,12,IF('Vessel List B'!CC97=13,13,IF('Vessel List B'!CC97=14,14,IF('Vessel List B'!CC97=15,15,IF('Vessel List B'!CC97=16,16,0))))))))))))))))))</f>
        <v xml:space="preserve"> </v>
      </c>
      <c r="GD98" s="154"/>
      <c r="GE98" s="158"/>
      <c r="GF98" s="390" t="str">
        <f t="shared" si="135"/>
        <v/>
      </c>
      <c r="GG98" s="158"/>
      <c r="GH98" s="137"/>
      <c r="GI98" s="388" t="str">
        <f t="shared" si="136"/>
        <v/>
      </c>
      <c r="GJ98" s="157" t="str">
        <f>IF(VALUE(IF('Vessel List B'!CP97=1,1,IF('Vessel List B'!CP97=2,2,IF('Vessel List B'!CP97=3,3,IF('Vessel List B'!CP97=4,4,IF('Vessel List B'!CP97=5,5,IF('Vessel List B'!CP97=6,6,IF('Vessel List B'!CP97=7,7,IF('Vessel List B'!CP97=8,8,IF('Vessel List B'!CP97=9,9,IF('Vessel List B'!CP97=10,10,IF('Vessel List B'!CP97=11,11,IF('Vessel List B'!CP97=12,12,IF('Vessel List B'!CP97=13,13,IF('Vessel List B'!CP97=14,14,IF('Vessel List B'!CP97=15,15,IF('Vessel List B'!CP97=16,16,0)))))))))))))))))=0," ",VALUE(IF('Vessel List B'!CP97=1,1,IF('Vessel List B'!CP97=2,2,IF('Vessel List B'!CP97=3,3,IF('Vessel List B'!CP97=4,4,IF('Vessel List B'!CP97=5,5,IF('Vessel List B'!CP97=6,6,IF('Vessel List B'!CP97=7,7,IF('Vessel List B'!CP97=8,8,IF('Vessel List B'!CP97=9,9,IF('Vessel List B'!CP97=10,10,IF('Vessel List B'!CP97=11,11,IF('Vessel List B'!CP97=12,12,IF('Vessel List B'!CP97=13,13,IF('Vessel List B'!CP97=14,14,IF('Vessel List B'!CP97=15,15,IF('Vessel List B'!CP97=16,16,0))))))))))))))))))</f>
        <v xml:space="preserve"> </v>
      </c>
      <c r="GK98" s="154"/>
      <c r="GL98" s="158"/>
      <c r="GM98" s="390" t="str">
        <f t="shared" si="137"/>
        <v/>
      </c>
      <c r="GN98" s="158"/>
      <c r="GO98" s="137"/>
      <c r="GP98" s="388" t="str">
        <f t="shared" si="138"/>
        <v/>
      </c>
      <c r="GQ98" s="157" t="str">
        <f>IF(VALUE(IF('Vessel List B'!DC97=1,1,IF('Vessel List B'!DC97=2,2,IF('Vessel List B'!DC97=3,3,IF('Vessel List B'!DC97=4,4,IF('Vessel List B'!DC97=5,5,IF('Vessel List B'!DC97=6,6,IF('Vessel List B'!DC97=7,7,IF('Vessel List B'!DC97=8,8,IF('Vessel List B'!DC97=9,9,IF('Vessel List B'!DC97=10,10,IF('Vessel List B'!DC97=11,11,IF('Vessel List B'!DC97=12,12,IF('Vessel List B'!DC97=13,13,IF('Vessel List B'!DC97=14,14,IF('Vessel List B'!DC97=15,15,IF('Vessel List B'!DC97=16,16,0)))))))))))))))))=0," ",VALUE(IF('Vessel List B'!DC97=1,1,IF('Vessel List B'!DC97=2,2,IF('Vessel List B'!DC97=3,3,IF('Vessel List B'!DC97=4,4,IF('Vessel List B'!DC97=5,5,IF('Vessel List B'!DC97=6,6,IF('Vessel List B'!DC97=7,7,IF('Vessel List B'!DC97=8,8,IF('Vessel List B'!DC97=9,9,IF('Vessel List B'!DC97=10,10,IF('Vessel List B'!DC97=11,11,IF('Vessel List B'!DC97=12,12,IF('Vessel List B'!DC97=13,13,IF('Vessel List B'!DC97=14,14,IF('Vessel List B'!DC97=15,15,IF('Vessel List B'!DC97=16,16,0))))))))))))))))))</f>
        <v xml:space="preserve"> </v>
      </c>
      <c r="GR98" s="154"/>
      <c r="GS98" s="158"/>
      <c r="GT98" s="390" t="str">
        <f t="shared" si="139"/>
        <v/>
      </c>
      <c r="GU98" s="158"/>
      <c r="GV98" s="137"/>
      <c r="GW98" s="388" t="str">
        <f t="shared" si="140"/>
        <v/>
      </c>
      <c r="GX98" s="157" t="str">
        <f>IF(VALUE(IF('Vessel List B'!DP97=1,1,IF('Vessel List B'!DP97=2,2,IF('Vessel List B'!DP97=3,3,IF('Vessel List B'!DP97=4,4,IF('Vessel List B'!DP97=5,5,IF('Vessel List B'!DP97=6,6,IF('Vessel List B'!DP97=7,7,IF('Vessel List B'!DP97=8,8,IF('Vessel List B'!DP97=9,9,IF('Vessel List B'!DP97=10,10,IF('Vessel List B'!DP97=11,11,IF('Vessel List B'!DP97=12,12,IF('Vessel List B'!DP97=13,13,IF('Vessel List B'!DP97=14,14,IF('Vessel List B'!DP97=15,15,IF('Vessel List B'!DP97=16,16,0)))))))))))))))))=0," ",VALUE(IF('Vessel List B'!DP97=1,1,IF('Vessel List B'!DP97=2,2,IF('Vessel List B'!DP97=3,3,IF('Vessel List B'!DP97=4,4,IF('Vessel List B'!DP97=5,5,IF('Vessel List B'!DP97=6,6,IF('Vessel List B'!DP97=7,7,IF('Vessel List B'!DP97=8,8,IF('Vessel List B'!DP97=9,9,IF('Vessel List B'!DP97=10,10,IF('Vessel List B'!DP97=11,11,IF('Vessel List B'!DP97=12,12,IF('Vessel List B'!DP97=13,13,IF('Vessel List B'!DP97=14,14,IF('Vessel List B'!DP97=15,15,IF('Vessel List B'!DP97=16,16,0))))))))))))))))))</f>
        <v xml:space="preserve"> </v>
      </c>
      <c r="GY98" s="154"/>
      <c r="GZ98" s="158"/>
      <c r="HA98" s="390" t="str">
        <f t="shared" si="141"/>
        <v/>
      </c>
      <c r="HB98" s="158"/>
      <c r="HC98" s="137"/>
      <c r="HD98" s="388" t="str">
        <f t="shared" si="142"/>
        <v/>
      </c>
      <c r="HE98" s="157" t="str">
        <f>IF(VALUE(IF('Vessel List B'!EC97=1,1,IF('Vessel List B'!EC97=2,2,IF('Vessel List B'!EC97=3,3,IF('Vessel List B'!EC97=4,4,IF('Vessel List B'!EC97=5,5,IF('Vessel List B'!EC97=6,6,IF('Vessel List B'!EC97=7,7,IF('Vessel List B'!EC97=8,8,IF('Vessel List B'!EC97=9,9,IF('Vessel List B'!EC97=10,10,IF('Vessel List B'!EC97=11,11,IF('Vessel List B'!EC97=12,12,IF('Vessel List B'!EC97=13,13,IF('Vessel List B'!EC97=14,14,IF('Vessel List B'!EC97=15,15,IF('Vessel List B'!EC97=16,16,0)))))))))))))))))=0," ",VALUE(IF('Vessel List B'!EC97=1,1,IF('Vessel List B'!EC97=2,2,IF('Vessel List B'!EC97=3,3,IF('Vessel List B'!EC97=4,4,IF('Vessel List B'!EC97=5,5,IF('Vessel List B'!EC97=6,6,IF('Vessel List B'!EC97=7,7,IF('Vessel List B'!EC97=8,8,IF('Vessel List B'!EC97=9,9,IF('Vessel List B'!EC97=10,10,IF('Vessel List B'!EC97=11,11,IF('Vessel List B'!EC97=12,12,IF('Vessel List B'!EC97=13,13,IF('Vessel List B'!EC97=14,14,IF('Vessel List B'!EC97=15,15,IF('Vessel List B'!EC97=16,16,0))))))))))))))))))</f>
        <v xml:space="preserve"> </v>
      </c>
      <c r="HF98" s="154"/>
      <c r="HG98" s="158"/>
      <c r="HH98" s="390" t="str">
        <f t="shared" si="143"/>
        <v/>
      </c>
      <c r="HI98" s="158"/>
      <c r="HJ98" s="137"/>
      <c r="HK98" s="388" t="str">
        <f t="shared" si="144"/>
        <v/>
      </c>
      <c r="HL98" s="157" t="str">
        <f>IF(VALUE(IF('Vessel List B'!EP97=1,1,IF('Vessel List B'!EP97=2,2,IF('Vessel List B'!EP97=3,3,IF('Vessel List B'!EP97=4,4,IF('Vessel List B'!EP97=5,5,IF('Vessel List B'!EP97=6,6,IF('Vessel List B'!EP97=7,7,IF('Vessel List B'!EP97=8,8,IF('Vessel List B'!EP97=9,9,IF('Vessel List B'!EP97=10,10,IF('Vessel List B'!EP97=11,11,IF('Vessel List B'!EP97=12,12,IF('Vessel List B'!EP97=13,13,IF('Vessel List B'!EP97=14,14,IF('Vessel List B'!EP97=15,15,IF('Vessel List B'!EP97=16,16,0)))))))))))))))))=0," ",VALUE(IF('Vessel List B'!EP97=1,1,IF('Vessel List B'!EP97=2,2,IF('Vessel List B'!EP97=3,3,IF('Vessel List B'!EP97=4,4,IF('Vessel List B'!EP97=5,5,IF('Vessel List B'!EP97=6,6,IF('Vessel List B'!EP97=7,7,IF('Vessel List B'!EP97=8,8,IF('Vessel List B'!EP97=9,9,IF('Vessel List B'!EP97=10,10,IF('Vessel List B'!EP97=11,11,IF('Vessel List B'!EP97=12,12,IF('Vessel List B'!EP97=13,13,IF('Vessel List B'!EP97=14,14,IF('Vessel List B'!EP97=15,15,IF('Vessel List B'!EP97=16,16,0))))))))))))))))))</f>
        <v xml:space="preserve"> </v>
      </c>
      <c r="HM98" s="154"/>
      <c r="HN98" s="158"/>
      <c r="HO98" s="390" t="str">
        <f t="shared" si="145"/>
        <v/>
      </c>
      <c r="HP98" s="158"/>
      <c r="HQ98" s="137"/>
      <c r="HR98" s="388" t="str">
        <f t="shared" si="146"/>
        <v/>
      </c>
      <c r="HS98" s="157" t="str">
        <f>IF(VALUE(IF('Vessel List B'!FC97=1,1,IF('Vessel List B'!FC97=2,2,IF('Vessel List B'!FC97=3,3,IF('Vessel List B'!FC97=4,4,IF('Vessel List B'!FC97=5,5,IF('Vessel List B'!FC97=6,6,IF('Vessel List B'!FC97=7,7,IF('Vessel List B'!FC97=8,8,IF('Vessel List B'!FC97=9,9,IF('Vessel List B'!FC97=10,10,IF('Vessel List B'!FC97=11,11,IF('Vessel List B'!FC97=12,12,IF('Vessel List B'!FC97=13,13,IF('Vessel List B'!FC97=14,14,IF('Vessel List B'!FC97=15,15,IF('Vessel List B'!FC97=16,16,0)))))))))))))))))=0," ",VALUE(IF('Vessel List B'!FC97=1,1,IF('Vessel List B'!FC97=2,2,IF('Vessel List B'!FC97=3,3,IF('Vessel List B'!FC97=4,4,IF('Vessel List B'!FC97=5,5,IF('Vessel List B'!FC97=6,6,IF('Vessel List B'!FC97=7,7,IF('Vessel List B'!FC97=8,8,IF('Vessel List B'!FC97=9,9,IF('Vessel List B'!FC97=10,10,IF('Vessel List B'!FC97=11,11,IF('Vessel List B'!FC97=12,12,IF('Vessel List B'!FC97=13,13,IF('Vessel List B'!FC97=14,14,IF('Vessel List B'!FC97=15,15,IF('Vessel List B'!FC97=16,16,0))))))))))))))))))</f>
        <v xml:space="preserve"> </v>
      </c>
      <c r="HT98" s="154"/>
      <c r="HU98" s="158"/>
      <c r="HV98" s="390" t="str">
        <f t="shared" si="147"/>
        <v/>
      </c>
      <c r="HW98" s="158"/>
      <c r="HX98" s="137"/>
      <c r="HY98" s="388" t="str">
        <f t="shared" si="148"/>
        <v/>
      </c>
      <c r="HZ98" s="157" t="str">
        <f>IF(VALUE(IF('Vessel List B'!FP97=1,1,IF('Vessel List B'!FP97=2,2,IF('Vessel List B'!FP97=3,3,IF('Vessel List B'!FP97=4,4,IF('Vessel List B'!FP97=5,5,IF('Vessel List B'!FP97=6,6,IF('Vessel List B'!FP97=7,7,IF('Vessel List B'!FP97=8,8,IF('Vessel List B'!FP97=9,9,IF('Vessel List B'!FP97=10,10,IF('Vessel List B'!FP97=11,11,IF('Vessel List B'!FP97=12,12,IF('Vessel List B'!FP97=13,13,IF('Vessel List B'!FP97=14,14,IF('Vessel List B'!FP97=15,15,IF('Vessel List B'!FP97=16,16,0)))))))))))))))))=0," ",VALUE(IF('Vessel List B'!FP97=1,1,IF('Vessel List B'!FP97=2,2,IF('Vessel List B'!FP97=3,3,IF('Vessel List B'!FP97=4,4,IF('Vessel List B'!FP97=5,5,IF('Vessel List B'!FP97=6,6,IF('Vessel List B'!FP97=7,7,IF('Vessel List B'!FP97=8,8,IF('Vessel List B'!FP97=9,9,IF('Vessel List B'!FP97=10,10,IF('Vessel List B'!FP97=11,11,IF('Vessel List B'!FP97=12,12,IF('Vessel List B'!FP97=13,13,IF('Vessel List B'!FP97=14,14,IF('Vessel List B'!FP97=15,15,IF('Vessel List B'!FP97=16,16,0))))))))))))))))))</f>
        <v xml:space="preserve"> </v>
      </c>
      <c r="IA98" s="154"/>
      <c r="IB98" s="158"/>
      <c r="IC98" s="390" t="str">
        <f t="shared" si="149"/>
        <v/>
      </c>
      <c r="ID98" s="158"/>
      <c r="IE98" s="137"/>
      <c r="IF98" s="388" t="str">
        <f t="shared" si="150"/>
        <v/>
      </c>
      <c r="IG98" s="157" t="str">
        <f>IF(VALUE(IF('Vessel List B'!GC97=1,1,IF('Vessel List B'!GC97=2,2,IF('Vessel List B'!GC97=3,3,IF('Vessel List B'!GC97=4,4,IF('Vessel List B'!GC97=5,5,IF('Vessel List B'!GC97=6,6,IF('Vessel List B'!GC97=7,7,IF('Vessel List B'!GC97=8,8,IF('Vessel List B'!GC97=9,9,IF('Vessel List B'!GC97=10,10,IF('Vessel List B'!GC97=11,11,IF('Vessel List B'!GC97=12,12,IF('Vessel List B'!GC97=13,13,IF('Vessel List B'!GC97=14,14,IF('Vessel List B'!GC97=15,15,IF('Vessel List B'!GC97=16,16,0)))))))))))))))))=0," ",VALUE(IF('Vessel List B'!GC97=1,1,IF('Vessel List B'!GC97=2,2,IF('Vessel List B'!GC97=3,3,IF('Vessel List B'!GC97=4,4,IF('Vessel List B'!GC97=5,5,IF('Vessel List B'!GC97=6,6,IF('Vessel List B'!GC97=7,7,IF('Vessel List B'!GC97=8,8,IF('Vessel List B'!GC97=9,9,IF('Vessel List B'!GC97=10,10,IF('Vessel List B'!GC97=11,11,IF('Vessel List B'!GC97=12,12,IF('Vessel List B'!GC97=13,13,IF('Vessel List B'!GC97=14,14,IF('Vessel List B'!GC97=15,15,IF('Vessel List B'!GC97=16,16,0))))))))))))))))))</f>
        <v xml:space="preserve"> </v>
      </c>
      <c r="IH98" s="154"/>
      <c r="II98" s="158"/>
      <c r="IJ98" s="390" t="str">
        <f t="shared" si="151"/>
        <v/>
      </c>
      <c r="IK98" s="158"/>
      <c r="IL98" s="137"/>
      <c r="IM98" s="388" t="str">
        <f t="shared" si="152"/>
        <v/>
      </c>
      <c r="IN98" s="157" t="str">
        <f>IF(VALUE(IF('Vessel List B'!GP97=1,1,IF('Vessel List B'!GP97=2,2,IF('Vessel List B'!GP97=3,3,IF('Vessel List B'!GP97=4,4,IF('Vessel List B'!GP97=5,5,IF('Vessel List B'!GP97=6,6,IF('Vessel List B'!GP97=7,7,IF('Vessel List B'!GP97=8,8,IF('Vessel List B'!GP97=9,9,IF('Vessel List B'!GP97=10,10,IF('Vessel List B'!GP97=11,11,IF('Vessel List B'!GP97=12,12,IF('Vessel List B'!GP97=13,13,IF('Vessel List B'!GP97=14,14,IF('Vessel List B'!GP97=15,15,IF('Vessel List B'!GP97=16,16,0)))))))))))))))))=0," ",VALUE(IF('Vessel List B'!GP97=1,1,IF('Vessel List B'!GP97=2,2,IF('Vessel List B'!GP97=3,3,IF('Vessel List B'!GP97=4,4,IF('Vessel List B'!GP97=5,5,IF('Vessel List B'!GP97=6,6,IF('Vessel List B'!GP97=7,7,IF('Vessel List B'!GP97=8,8,IF('Vessel List B'!GP97=9,9,IF('Vessel List B'!GP97=10,10,IF('Vessel List B'!GP97=11,11,IF('Vessel List B'!GP97=12,12,IF('Vessel List B'!GP97=13,13,IF('Vessel List B'!GP97=14,14,IF('Vessel List B'!GP97=15,15,IF('Vessel List B'!GP97=16,16,0))))))))))))))))))</f>
        <v xml:space="preserve"> </v>
      </c>
      <c r="IO98" s="154"/>
      <c r="IP98" s="158"/>
      <c r="IQ98" s="390" t="str">
        <f t="shared" si="153"/>
        <v/>
      </c>
      <c r="IR98" s="158"/>
      <c r="IS98" s="137"/>
      <c r="IT98" s="388" t="str">
        <f t="shared" si="154"/>
        <v/>
      </c>
      <c r="IU98" s="157" t="str">
        <f>IF(VALUE(IF('Vessel List B'!HC97=1,1,IF('Vessel List B'!HC97=2,2,IF('Vessel List B'!HC97=3,3,IF('Vessel List B'!HC97=4,4,IF('Vessel List B'!HC97=5,5,IF('Vessel List B'!HC97=6,6,IF('Vessel List B'!HC97=7,7,IF('Vessel List B'!HC97=8,8,IF('Vessel List B'!HC97=9,9,IF('Vessel List B'!HC97=10,10,IF('Vessel List B'!HC97=11,11,IF('Vessel List B'!HC97=12,12,IF('Vessel List B'!HC97=13,13,IF('Vessel List B'!HC97=14,14,IF('Vessel List B'!HC97=15,15,IF('Vessel List B'!HC97=16,16,0)))))))))))))))))=0," ",VALUE(IF('Vessel List B'!HC97=1,1,IF('Vessel List B'!HC97=2,2,IF('Vessel List B'!HC97=3,3,IF('Vessel List B'!HC97=4,4,IF('Vessel List B'!HC97=5,5,IF('Vessel List B'!HC97=6,6,IF('Vessel List B'!HC97=7,7,IF('Vessel List B'!HC97=8,8,IF('Vessel List B'!HC97=9,9,IF('Vessel List B'!HC97=10,10,IF('Vessel List B'!HC97=11,11,IF('Vessel List B'!HC97=12,12,IF('Vessel List B'!HC97=13,13,IF('Vessel List B'!HC97=14,14,IF('Vessel List B'!HC97=15,15,IF('Vessel List B'!HC97=16,16,0))))))))))))))))))</f>
        <v xml:space="preserve"> </v>
      </c>
      <c r="IV98" s="154"/>
      <c r="IW98" s="158"/>
      <c r="IX98" s="390" t="str">
        <f t="shared" si="155"/>
        <v/>
      </c>
      <c r="IY98" s="158"/>
      <c r="IZ98" s="137"/>
      <c r="JA98" s="388" t="str">
        <f t="shared" si="156"/>
        <v/>
      </c>
      <c r="JB98" s="157" t="str">
        <f>IF(VALUE(IF('Vessel List B'!HP97=1,1,IF('Vessel List B'!HP97=2,2,IF('Vessel List B'!HP97=3,3,IF('Vessel List B'!HP97=4,4,IF('Vessel List B'!HP97=5,5,IF('Vessel List B'!HP97=6,6,IF('Vessel List B'!HP97=7,7,IF('Vessel List B'!HP97=8,8,IF('Vessel List B'!HP97=9,9,IF('Vessel List B'!HP97=10,10,IF('Vessel List B'!HP97=11,11,IF('Vessel List B'!HP97=12,12,IF('Vessel List B'!HP97=13,13,IF('Vessel List B'!HP97=14,14,IF('Vessel List B'!HP97=15,15,IF('Vessel List B'!HP97=16,16,0)))))))))))))))))=0," ",VALUE(IF('Vessel List B'!HP97=1,1,IF('Vessel List B'!HP97=2,2,IF('Vessel List B'!HP97=3,3,IF('Vessel List B'!HP97=4,4,IF('Vessel List B'!HP97=5,5,IF('Vessel List B'!HP97=6,6,IF('Vessel List B'!HP97=7,7,IF('Vessel List B'!HP97=8,8,IF('Vessel List B'!HP97=9,9,IF('Vessel List B'!HP97=10,10,IF('Vessel List B'!HP97=11,11,IF('Vessel List B'!HP97=12,12,IF('Vessel List B'!HP97=13,13,IF('Vessel List B'!HP97=14,14,IF('Vessel List B'!HP97=15,15,IF('Vessel List B'!HP97=16,16,0))))))))))))))))))</f>
        <v xml:space="preserve"> </v>
      </c>
      <c r="JC98" s="154"/>
      <c r="JD98" s="158"/>
      <c r="JE98" s="390" t="str">
        <f t="shared" si="157"/>
        <v/>
      </c>
      <c r="JF98" s="158"/>
      <c r="JG98" s="137"/>
      <c r="JH98" s="388" t="str">
        <f t="shared" si="158"/>
        <v/>
      </c>
      <c r="JI98" s="157" t="str">
        <f>IF(VALUE(IF('Vessel List B'!IC97=1,1,IF('Vessel List B'!IC97=2,2,IF('Vessel List B'!IC97=3,3,IF('Vessel List B'!IC97=4,4,IF('Vessel List B'!IC97=5,5,IF('Vessel List B'!IC97=6,6,IF('Vessel List B'!IC97=7,7,IF('Vessel List B'!IC97=8,8,IF('Vessel List B'!IC97=9,9,IF('Vessel List B'!IC97=10,10,IF('Vessel List B'!IC97=11,11,IF('Vessel List B'!IC97=12,12,IF('Vessel List B'!IC97=13,13,IF('Vessel List B'!IC97=14,14,IF('Vessel List B'!IC97=15,15,IF('Vessel List B'!IC97=16,16,0)))))))))))))))))=0," ",VALUE(IF('Vessel List B'!IC97=1,1,IF('Vessel List B'!IC97=2,2,IF('Vessel List B'!IC97=3,3,IF('Vessel List B'!IC97=4,4,IF('Vessel List B'!IC97=5,5,IF('Vessel List B'!IC97=6,6,IF('Vessel List B'!IC97=7,7,IF('Vessel List B'!IC97=8,8,IF('Vessel List B'!IC97=9,9,IF('Vessel List B'!IC97=10,10,IF('Vessel List B'!IC97=11,11,IF('Vessel List B'!IC97=12,12,IF('Vessel List B'!IC97=13,13,IF('Vessel List B'!IC97=14,14,IF('Vessel List B'!IC97=15,15,IF('Vessel List B'!IC97=16,16,0))))))))))))))))))</f>
        <v xml:space="preserve"> </v>
      </c>
      <c r="JJ98" s="154"/>
      <c r="JK98" s="158"/>
      <c r="JL98" s="390" t="str">
        <f t="shared" si="159"/>
        <v/>
      </c>
      <c r="JM98" s="158"/>
      <c r="JN98" s="137"/>
      <c r="JO98" s="388" t="str">
        <f t="shared" si="160"/>
        <v/>
      </c>
      <c r="JP98" s="157" t="str">
        <f>IF(VALUE(IF('Vessel List B'!IP97=1,1,IF('Vessel List B'!IP97=2,2,IF('Vessel List B'!IP97=3,3,IF('Vessel List B'!IP97=4,4,IF('Vessel List B'!IP97=5,5,IF('Vessel List B'!IP97=6,6,IF('Vessel List B'!IP97=7,7,IF('Vessel List B'!IP97=8,8,IF('Vessel List B'!IP97=9,9,IF('Vessel List B'!IP97=10,10,IF('Vessel List B'!IP97=11,11,IF('Vessel List B'!IP97=12,12,IF('Vessel List B'!IP97=13,13,IF('Vessel List B'!IP97=14,14,IF('Vessel List B'!IP97=15,15,IF('Vessel List B'!IP97=16,16,0)))))))))))))))))=0," ",VALUE(IF('Vessel List B'!IP97=1,1,IF('Vessel List B'!IP97=2,2,IF('Vessel List B'!IP97=3,3,IF('Vessel List B'!IP97=4,4,IF('Vessel List B'!IP97=5,5,IF('Vessel List B'!IP97=6,6,IF('Vessel List B'!IP97=7,7,IF('Vessel List B'!IP97=8,8,IF('Vessel List B'!IP97=9,9,IF('Vessel List B'!IP97=10,10,IF('Vessel List B'!IP97=11,11,IF('Vessel List B'!IP97=12,12,IF('Vessel List B'!IP97=13,13,IF('Vessel List B'!IP97=14,14,IF('Vessel List B'!IP97=15,15,IF('Vessel List B'!IP97=16,16,0))))))))))))))))))</f>
        <v xml:space="preserve"> </v>
      </c>
      <c r="JQ98" s="154"/>
      <c r="JR98" s="158"/>
      <c r="JS98" s="390" t="str">
        <f t="shared" si="161"/>
        <v/>
      </c>
      <c r="JT98" s="158"/>
      <c r="JU98" s="137"/>
      <c r="JV98" s="397" t="str">
        <f t="shared" si="162"/>
        <v/>
      </c>
      <c r="JW98" s="403"/>
    </row>
    <row r="99" spans="1:283" ht="15" x14ac:dyDescent="0.25">
      <c r="A99" s="132">
        <f>'Vessel List A'!B98</f>
        <v>41673</v>
      </c>
      <c r="B99" s="157" t="str">
        <f>IF(VALUE(IF('Vessel List A'!C98=1,1,IF('Vessel List A'!C98=2,2,IF('Vessel List A'!C98=3,3,IF('Vessel List A'!C98=4,4,IF('Vessel List A'!C98=5,5,IF('Vessel List A'!C98=6,6,IF('Vessel List A'!C98=7,7,IF('Vessel List A'!C98=8,8,IF('Vessel List A'!C98=9,9,IF('Vessel List A'!C98=10,10,IF('Vessel List A'!C98=11,11,IF('Vessel List A'!C98=12,12,IF('Vessel List A'!C98=13,13,IF('Vessel List A'!C98=14,14,IF('Vessel List A'!C98=15,15,IF('Vessel List A'!C98=16,16,0)))))))))))))))))=0," ",VALUE(IF('Vessel List A'!C98=1,1,IF('Vessel List A'!C98=2,2,IF('Vessel List A'!C98=3,3,IF('Vessel List A'!C98=4,4,IF('Vessel List A'!C98=5,5,IF('Vessel List A'!C98=6,6,IF('Vessel List A'!C98=7,7,IF('Vessel List A'!C98=8,8,IF('Vessel List A'!C98=9,9,IF('Vessel List A'!C98=10,10,IF('Vessel List A'!C98=11,11,IF('Vessel List A'!C98=12,12,IF('Vessel List A'!C98=13,13,IF('Vessel List A'!C98=14,14,IF('Vessel List A'!C98=15,15,IF('Vessel List A'!C98=16,16,0))))))))))))))))))</f>
        <v xml:space="preserve"> </v>
      </c>
      <c r="C99" s="154"/>
      <c r="D99" s="158"/>
      <c r="E99" s="390" t="str">
        <f t="shared" si="83"/>
        <v/>
      </c>
      <c r="F99" s="158"/>
      <c r="G99" s="137"/>
      <c r="H99" s="388" t="str">
        <f t="shared" si="84"/>
        <v/>
      </c>
      <c r="I99" s="157" t="str">
        <f>IF(VALUE(IF('Vessel List A'!P98=1,1,IF('Vessel List A'!P98=2,2,IF('Vessel List A'!P98=3,3,IF('Vessel List A'!P98=4,4,IF('Vessel List A'!P98=5,5,IF('Vessel List A'!P98=6,6,IF('Vessel List A'!P98=7,7,IF('Vessel List A'!P98=8,8,IF('Vessel List A'!P98=9,9,IF('Vessel List A'!P98=10,10,IF('Vessel List A'!P98=11,11,IF('Vessel List A'!P98=12,12,IF('Vessel List A'!P98=13,13,IF('Vessel List A'!P98=14,14,IF('Vessel List A'!P98=15,15,IF('Vessel List A'!P98=16,16,0)))))))))))))))))=0," ",VALUE(IF('Vessel List A'!P98=1,1,IF('Vessel List A'!P98=2,2,IF('Vessel List A'!P98=3,3,IF('Vessel List A'!P98=4,4,IF('Vessel List A'!P98=5,5,IF('Vessel List A'!P98=6,6,IF('Vessel List A'!P98=7,7,IF('Vessel List A'!P98=8,8,IF('Vessel List A'!P98=9,9,IF('Vessel List A'!P98=10,10,IF('Vessel List A'!P98=11,11,IF('Vessel List A'!P98=12,12,IF('Vessel List A'!P98=13,13,IF('Vessel List A'!P98=14,14,IF('Vessel List A'!P98=15,15,IF('Vessel List A'!P98=16,16,0))))))))))))))))))</f>
        <v xml:space="preserve"> </v>
      </c>
      <c r="J99" s="154"/>
      <c r="K99" s="158"/>
      <c r="L99" s="390" t="str">
        <f t="shared" si="85"/>
        <v/>
      </c>
      <c r="M99" s="158"/>
      <c r="N99" s="137"/>
      <c r="O99" s="388" t="str">
        <f t="shared" si="86"/>
        <v/>
      </c>
      <c r="P99" s="157" t="str">
        <f>IF(VALUE(IF('Vessel List A'!AC98=1,1,IF('Vessel List A'!AC98=2,2,IF('Vessel List A'!AC98=3,3,IF('Vessel List A'!AC98=4,4,IF('Vessel List A'!AC98=5,5,IF('Vessel List A'!AC98=6,6,IF('Vessel List A'!AC98=7,7,IF('Vessel List A'!AC98=8,8,IF('Vessel List A'!AC98=9,9,IF('Vessel List A'!AC98=10,10,IF('Vessel List A'!AC98=11,11,IF('Vessel List A'!AC98=12,12,IF('Vessel List A'!AC98=13,13,IF('Vessel List A'!AC98=14,14,IF('Vessel List A'!AC98=15,15,IF('Vessel List A'!AC98=16,16,0)))))))))))))))))=0," ",VALUE(IF('Vessel List A'!AC98=1,1,IF('Vessel List A'!AC98=2,2,IF('Vessel List A'!AC98=3,3,IF('Vessel List A'!AC98=4,4,IF('Vessel List A'!AC98=5,5,IF('Vessel List A'!AC98=6,6,IF('Vessel List A'!AC98=7,7,IF('Vessel List A'!AC98=8,8,IF('Vessel List A'!AC98=9,9,IF('Vessel List A'!AC98=10,10,IF('Vessel List A'!AC98=11,11,IF('Vessel List A'!AC98=12,12,IF('Vessel List A'!AC98=13,13,IF('Vessel List A'!AC98=14,14,IF('Vessel List A'!AC98=15,15,IF('Vessel List A'!AC98=16,16,0))))))))))))))))))</f>
        <v xml:space="preserve"> </v>
      </c>
      <c r="Q99" s="154"/>
      <c r="R99" s="158"/>
      <c r="S99" s="390" t="str">
        <f t="shared" si="87"/>
        <v/>
      </c>
      <c r="T99" s="158"/>
      <c r="U99" s="137"/>
      <c r="V99" s="388" t="str">
        <f t="shared" si="88"/>
        <v/>
      </c>
      <c r="W99" s="157" t="str">
        <f>IF(VALUE(IF('Vessel List A'!AP98=1,1,IF('Vessel List A'!AP98=2,2,IF('Vessel List A'!AP98=3,3,IF('Vessel List A'!AP98=4,4,IF('Vessel List A'!AP98=5,5,IF('Vessel List A'!AP98=6,6,IF('Vessel List A'!AP98=7,7,IF('Vessel List A'!AP98=8,8,IF('Vessel List A'!AP98=9,9,IF('Vessel List A'!AP98=10,10,IF('Vessel List A'!AP98=11,11,IF('Vessel List A'!AP98=12,12,IF('Vessel List A'!AP98=13,13,IF('Vessel List A'!AP98=14,14,IF('Vessel List A'!AP98=15,15,IF('Vessel List A'!AP98=16,16,0)))))))))))))))))=0," ",VALUE(IF('Vessel List A'!AP98=1,1,IF('Vessel List A'!AP98=2,2,IF('Vessel List A'!AP98=3,3,IF('Vessel List A'!AP98=4,4,IF('Vessel List A'!AP98=5,5,IF('Vessel List A'!AP98=6,6,IF('Vessel List A'!AP98=7,7,IF('Vessel List A'!AP98=8,8,IF('Vessel List A'!AP98=9,9,IF('Vessel List A'!AP98=10,10,IF('Vessel List A'!AP98=11,11,IF('Vessel List A'!AP98=12,12,IF('Vessel List A'!AP98=13,13,IF('Vessel List A'!AP98=14,14,IF('Vessel List A'!AP98=15,15,IF('Vessel List A'!AP98=16,16,0))))))))))))))))))</f>
        <v xml:space="preserve"> </v>
      </c>
      <c r="X99" s="154"/>
      <c r="Y99" s="158"/>
      <c r="Z99" s="390" t="str">
        <f t="shared" si="89"/>
        <v/>
      </c>
      <c r="AA99" s="158"/>
      <c r="AB99" s="137"/>
      <c r="AC99" s="388" t="str">
        <f t="shared" si="90"/>
        <v/>
      </c>
      <c r="AD99" s="157" t="str">
        <f>IF(VALUE(IF('Vessel List A'!BC98=1,1,IF('Vessel List A'!BC98=2,2,IF('Vessel List A'!BC98=3,3,IF('Vessel List A'!BC98=4,4,IF('Vessel List A'!BC98=5,5,IF('Vessel List A'!BC98=6,6,IF('Vessel List A'!BC98=7,7,IF('Vessel List A'!BC98=8,8,IF('Vessel List A'!BC98=9,9,IF('Vessel List A'!BC98=10,10,IF('Vessel List A'!BC98=11,11,IF('Vessel List A'!BC98=12,12,IF('Vessel List A'!BC98=13,13,IF('Vessel List A'!BC98=14,14,IF('Vessel List A'!BC98=15,15,IF('Vessel List A'!BC98=16,16,0)))))))))))))))))=0," ",VALUE(IF('Vessel List A'!BC98=1,1,IF('Vessel List A'!BC98=2,2,IF('Vessel List A'!BC98=3,3,IF('Vessel List A'!BC98=4,4,IF('Vessel List A'!BC98=5,5,IF('Vessel List A'!BC98=6,6,IF('Vessel List A'!BC98=7,7,IF('Vessel List A'!BC98=8,8,IF('Vessel List A'!BC98=9,9,IF('Vessel List A'!BC98=10,10,IF('Vessel List A'!BC98=11,11,IF('Vessel List A'!BC98=12,12,IF('Vessel List A'!BC98=13,13,IF('Vessel List A'!BC98=14,14,IF('Vessel List A'!BC98=15,15,IF('Vessel List A'!BC98=16,16,0))))))))))))))))))</f>
        <v xml:space="preserve"> </v>
      </c>
      <c r="AE99" s="154"/>
      <c r="AF99" s="158"/>
      <c r="AG99" s="390" t="str">
        <f t="shared" si="91"/>
        <v/>
      </c>
      <c r="AH99" s="158"/>
      <c r="AI99" s="137"/>
      <c r="AJ99" s="388" t="str">
        <f t="shared" si="92"/>
        <v/>
      </c>
      <c r="AK99" s="157" t="str">
        <f>IF(VALUE(IF('Vessel List A'!BP98=1,1,IF('Vessel List A'!BP98=2,2,IF('Vessel List A'!BP98=3,3,IF('Vessel List A'!BP98=4,4,IF('Vessel List A'!BP98=5,5,IF('Vessel List A'!BP98=6,6,IF('Vessel List A'!BP98=7,7,IF('Vessel List A'!BP98=8,8,IF('Vessel List A'!BP98=9,9,IF('Vessel List A'!BP98=10,10,IF('Vessel List A'!BP98=11,11,IF('Vessel List A'!BP98=12,12,IF('Vessel List A'!BP98=13,13,IF('Vessel List A'!BP98=14,14,IF('Vessel List A'!BP98=15,15,IF('Vessel List A'!BP98=16,16,0)))))))))))))))))=0," ",VALUE(IF('Vessel List A'!BP98=1,1,IF('Vessel List A'!BP98=2,2,IF('Vessel List A'!BP98=3,3,IF('Vessel List A'!BP98=4,4,IF('Vessel List A'!BP98=5,5,IF('Vessel List A'!BP98=6,6,IF('Vessel List A'!BP98=7,7,IF('Vessel List A'!BP98=8,8,IF('Vessel List A'!BP98=9,9,IF('Vessel List A'!BP98=10,10,IF('Vessel List A'!BP98=11,11,IF('Vessel List A'!BP98=12,12,IF('Vessel List A'!BP98=13,13,IF('Vessel List A'!BP98=14,14,IF('Vessel List A'!BP98=15,15,IF('Vessel List A'!BP98=16,16,0))))))))))))))))))</f>
        <v xml:space="preserve"> </v>
      </c>
      <c r="AL99" s="154"/>
      <c r="AM99" s="158"/>
      <c r="AN99" s="390" t="str">
        <f t="shared" si="93"/>
        <v/>
      </c>
      <c r="AO99" s="158"/>
      <c r="AP99" s="137"/>
      <c r="AQ99" s="388" t="str">
        <f t="shared" si="94"/>
        <v/>
      </c>
      <c r="AR99" s="157" t="str">
        <f>IF(VALUE(IF('Vessel List A'!CC98=1,1,IF('Vessel List A'!CC98=2,2,IF('Vessel List A'!CC98=3,3,IF('Vessel List A'!CC98=4,4,IF('Vessel List A'!CC98=5,5,IF('Vessel List A'!CC98=6,6,IF('Vessel List A'!CC98=7,7,IF('Vessel List A'!CC98=8,8,IF('Vessel List A'!CC98=9,9,IF('Vessel List A'!CC98=10,10,IF('Vessel List A'!CC98=11,11,IF('Vessel List A'!CC98=12,12,IF('Vessel List A'!CC98=13,13,IF('Vessel List A'!CC98=14,14,IF('Vessel List A'!CC98=15,15,IF('Vessel List A'!CC98=16,16,0)))))))))))))))))=0," ",VALUE(IF('Vessel List A'!CC98=1,1,IF('Vessel List A'!CC98=2,2,IF('Vessel List A'!CC98=3,3,IF('Vessel List A'!CC98=4,4,IF('Vessel List A'!CC98=5,5,IF('Vessel List A'!CC98=6,6,IF('Vessel List A'!CC98=7,7,IF('Vessel List A'!CC98=8,8,IF('Vessel List A'!CC98=9,9,IF('Vessel List A'!CC98=10,10,IF('Vessel List A'!CC98=11,11,IF('Vessel List A'!CC98=12,12,IF('Vessel List A'!CC98=13,13,IF('Vessel List A'!CC98=14,14,IF('Vessel List A'!CC98=15,15,IF('Vessel List A'!CC98=16,16,0))))))))))))))))))</f>
        <v xml:space="preserve"> </v>
      </c>
      <c r="AS99" s="154"/>
      <c r="AT99" s="158"/>
      <c r="AU99" s="390" t="str">
        <f t="shared" si="95"/>
        <v/>
      </c>
      <c r="AV99" s="158"/>
      <c r="AW99" s="137"/>
      <c r="AX99" s="388" t="str">
        <f t="shared" si="96"/>
        <v/>
      </c>
      <c r="AY99" s="157" t="str">
        <f>IF(VALUE(IF('Vessel List A'!CP98=1,1,IF('Vessel List A'!CP98=2,2,IF('Vessel List A'!CP98=3,3,IF('Vessel List A'!CP98=4,4,IF('Vessel List A'!CP98=5,5,IF('Vessel List A'!CP98=6,6,IF('Vessel List A'!CP98=7,7,IF('Vessel List A'!CP98=8,8,IF('Vessel List A'!CP98=9,9,IF('Vessel List A'!CP98=10,10,IF('Vessel List A'!CP98=11,11,IF('Vessel List A'!CP98=12,12,IF('Vessel List A'!CP98=13,13,IF('Vessel List A'!CP98=14,14,IF('Vessel List A'!CP98=15,15,IF('Vessel List A'!CP98=16,16,0)))))))))))))))))=0," ",VALUE(IF('Vessel List A'!CP98=1,1,IF('Vessel List A'!CP98=2,2,IF('Vessel List A'!CP98=3,3,IF('Vessel List A'!CP98=4,4,IF('Vessel List A'!CP98=5,5,IF('Vessel List A'!CP98=6,6,IF('Vessel List A'!CP98=7,7,IF('Vessel List A'!CP98=8,8,IF('Vessel List A'!CP98=9,9,IF('Vessel List A'!CP98=10,10,IF('Vessel List A'!CP98=11,11,IF('Vessel List A'!CP98=12,12,IF('Vessel List A'!CP98=13,13,IF('Vessel List A'!CP98=14,14,IF('Vessel List A'!CP98=15,15,IF('Vessel List A'!CP98=16,16,0))))))))))))))))))</f>
        <v xml:space="preserve"> </v>
      </c>
      <c r="AZ99" s="154"/>
      <c r="BA99" s="158"/>
      <c r="BB99" s="390" t="str">
        <f t="shared" si="97"/>
        <v/>
      </c>
      <c r="BC99" s="158"/>
      <c r="BD99" s="137"/>
      <c r="BE99" s="388" t="str">
        <f t="shared" si="98"/>
        <v/>
      </c>
      <c r="BF99" s="157" t="str">
        <f>IF(VALUE(IF('Vessel List A'!DC98=1,1,IF('Vessel List A'!DC98=2,2,IF('Vessel List A'!DC98=3,3,IF('Vessel List A'!DC98=4,4,IF('Vessel List A'!DC98=5,5,IF('Vessel List A'!DC98=6,6,IF('Vessel List A'!DC98=7,7,IF('Vessel List A'!DC98=8,8,IF('Vessel List A'!DC98=9,9,IF('Vessel List A'!DC98=10,10,IF('Vessel List A'!DC98=11,11,IF('Vessel List A'!DC98=12,12,IF('Vessel List A'!DC98=13,13,IF('Vessel List A'!DC98=14,14,IF('Vessel List A'!DC98=15,15,IF('Vessel List A'!DC98=16,16,0)))))))))))))))))=0," ",VALUE(IF('Vessel List A'!DC98=1,1,IF('Vessel List A'!DC98=2,2,IF('Vessel List A'!DC98=3,3,IF('Vessel List A'!DC98=4,4,IF('Vessel List A'!DC98=5,5,IF('Vessel List A'!DC98=6,6,IF('Vessel List A'!DC98=7,7,IF('Vessel List A'!DC98=8,8,IF('Vessel List A'!DC98=9,9,IF('Vessel List A'!DC98=10,10,IF('Vessel List A'!DC98=11,11,IF('Vessel List A'!DC98=12,12,IF('Vessel List A'!DC98=13,13,IF('Vessel List A'!DC98=14,14,IF('Vessel List A'!DC98=15,15,IF('Vessel List A'!DC98=16,16,0))))))))))))))))))</f>
        <v xml:space="preserve"> </v>
      </c>
      <c r="BG99" s="154"/>
      <c r="BH99" s="158"/>
      <c r="BI99" s="390" t="str">
        <f t="shared" si="99"/>
        <v/>
      </c>
      <c r="BJ99" s="158"/>
      <c r="BK99" s="137"/>
      <c r="BL99" s="388" t="str">
        <f t="shared" si="100"/>
        <v/>
      </c>
      <c r="BM99" s="157" t="str">
        <f>IF(VALUE(IF('Vessel List A'!DP98=1,1,IF('Vessel List A'!DP98=2,2,IF('Vessel List A'!DP98=3,3,IF('Vessel List A'!DP98=4,4,IF('Vessel List A'!DP98=5,5,IF('Vessel List A'!DP98=6,6,IF('Vessel List A'!DP98=7,7,IF('Vessel List A'!DP98=8,8,IF('Vessel List A'!DP98=9,9,IF('Vessel List A'!DP98=10,10,IF('Vessel List A'!DP98=11,11,IF('Vessel List A'!DP98=12,12,IF('Vessel List A'!DP98=13,13,IF('Vessel List A'!DP98=14,14,IF('Vessel List A'!DP98=15,15,IF('Vessel List A'!DP98=16,16,0)))))))))))))))))=0," ",VALUE(IF('Vessel List A'!DP98=1,1,IF('Vessel List A'!DP98=2,2,IF('Vessel List A'!DP98=3,3,IF('Vessel List A'!DP98=4,4,IF('Vessel List A'!DP98=5,5,IF('Vessel List A'!DP98=6,6,IF('Vessel List A'!DP98=7,7,IF('Vessel List A'!DP98=8,8,IF('Vessel List A'!DP98=9,9,IF('Vessel List A'!DP98=10,10,IF('Vessel List A'!DP98=11,11,IF('Vessel List A'!DP98=12,12,IF('Vessel List A'!DP98=13,13,IF('Vessel List A'!DP98=14,14,IF('Vessel List A'!DP98=15,15,IF('Vessel List A'!DP98=16,16,0))))))))))))))))))</f>
        <v xml:space="preserve"> </v>
      </c>
      <c r="BN99" s="154"/>
      <c r="BO99" s="158"/>
      <c r="BP99" s="390" t="str">
        <f t="shared" si="101"/>
        <v/>
      </c>
      <c r="BQ99" s="158"/>
      <c r="BR99" s="137"/>
      <c r="BS99" s="388" t="str">
        <f t="shared" si="102"/>
        <v/>
      </c>
      <c r="BT99" s="157" t="str">
        <f>IF(VALUE(IF('Vessel List A'!EC98=1,1,IF('Vessel List A'!EC98=2,2,IF('Vessel List A'!EC98=3,3,IF('Vessel List A'!EC98=4,4,IF('Vessel List A'!EC98=5,5,IF('Vessel List A'!EC98=6,6,IF('Vessel List A'!EC98=7,7,IF('Vessel List A'!EC98=8,8,IF('Vessel List A'!EC98=9,9,IF('Vessel List A'!EC98=10,10,IF('Vessel List A'!EC98=11,11,IF('Vessel List A'!EC98=12,12,IF('Vessel List A'!EC98=13,13,IF('Vessel List A'!EC98=14,14,IF('Vessel List A'!EC98=15,15,IF('Vessel List A'!EC98=16,16,0)))))))))))))))))=0," ",VALUE(IF('Vessel List A'!EC98=1,1,IF('Vessel List A'!EC98=2,2,IF('Vessel List A'!EC98=3,3,IF('Vessel List A'!EC98=4,4,IF('Vessel List A'!EC98=5,5,IF('Vessel List A'!EC98=6,6,IF('Vessel List A'!EC98=7,7,IF('Vessel List A'!EC98=8,8,IF('Vessel List A'!EC98=9,9,IF('Vessel List A'!EC98=10,10,IF('Vessel List A'!EC98=11,11,IF('Vessel List A'!EC98=12,12,IF('Vessel List A'!EC98=13,13,IF('Vessel List A'!EC98=14,14,IF('Vessel List A'!EC98=15,15,IF('Vessel List A'!EC98=16,16,0))))))))))))))))))</f>
        <v xml:space="preserve"> </v>
      </c>
      <c r="BU99" s="154"/>
      <c r="BV99" s="158"/>
      <c r="BW99" s="390" t="str">
        <f t="shared" si="103"/>
        <v/>
      </c>
      <c r="BX99" s="158"/>
      <c r="BY99" s="137"/>
      <c r="BZ99" s="388" t="str">
        <f t="shared" si="104"/>
        <v/>
      </c>
      <c r="CA99" s="157" t="str">
        <f>IF(VALUE(IF('Vessel List A'!EP98=1,1,IF('Vessel List A'!EP98=2,2,IF('Vessel List A'!EP98=3,3,IF('Vessel List A'!EP98=4,4,IF('Vessel List A'!EP98=5,5,IF('Vessel List A'!EP98=6,6,IF('Vessel List A'!EP98=7,7,IF('Vessel List A'!EP98=8,8,IF('Vessel List A'!EP98=9,9,IF('Vessel List A'!EP98=10,10,IF('Vessel List A'!EP98=11,11,IF('Vessel List A'!EP98=12,12,IF('Vessel List A'!EP98=13,13,IF('Vessel List A'!EP98=14,14,IF('Vessel List A'!EP98=15,15,IF('Vessel List A'!EP98=16,16,0)))))))))))))))))=0," ",VALUE(IF('Vessel List A'!EP98=1,1,IF('Vessel List A'!EP98=2,2,IF('Vessel List A'!EP98=3,3,IF('Vessel List A'!EP98=4,4,IF('Vessel List A'!EP98=5,5,IF('Vessel List A'!EP98=6,6,IF('Vessel List A'!EP98=7,7,IF('Vessel List A'!EP98=8,8,IF('Vessel List A'!EP98=9,9,IF('Vessel List A'!EP98=10,10,IF('Vessel List A'!EP98=11,11,IF('Vessel List A'!EP98=12,12,IF('Vessel List A'!EP98=13,13,IF('Vessel List A'!EP98=14,14,IF('Vessel List A'!EP98=15,15,IF('Vessel List A'!EP98=16,16,0))))))))))))))))))</f>
        <v xml:space="preserve"> </v>
      </c>
      <c r="CB99" s="154"/>
      <c r="CC99" s="158"/>
      <c r="CD99" s="390" t="str">
        <f t="shared" si="105"/>
        <v/>
      </c>
      <c r="CE99" s="158"/>
      <c r="CF99" s="137"/>
      <c r="CG99" s="388" t="str">
        <f t="shared" si="106"/>
        <v/>
      </c>
      <c r="CH99" s="157" t="str">
        <f>IF(VALUE(IF('Vessel List A'!FC98=1,1,IF('Vessel List A'!FC98=2,2,IF('Vessel List A'!FC98=3,3,IF('Vessel List A'!FC98=4,4,IF('Vessel List A'!FC98=5,5,IF('Vessel List A'!FC98=6,6,IF('Vessel List A'!FC98=7,7,IF('Vessel List A'!FC98=8,8,IF('Vessel List A'!FC98=9,9,IF('Vessel List A'!FC98=10,10,IF('Vessel List A'!FC98=11,11,IF('Vessel List A'!FC98=12,12,IF('Vessel List A'!FC98=13,13,IF('Vessel List A'!FC98=14,14,IF('Vessel List A'!FC98=15,15,IF('Vessel List A'!FC98=16,16,0)))))))))))))))))=0," ",VALUE(IF('Vessel List A'!FC98=1,1,IF('Vessel List A'!FC98=2,2,IF('Vessel List A'!FC98=3,3,IF('Vessel List A'!FC98=4,4,IF('Vessel List A'!FC98=5,5,IF('Vessel List A'!FC98=6,6,IF('Vessel List A'!FC98=7,7,IF('Vessel List A'!FC98=8,8,IF('Vessel List A'!FC98=9,9,IF('Vessel List A'!FC98=10,10,IF('Vessel List A'!FC98=11,11,IF('Vessel List A'!FC98=12,12,IF('Vessel List A'!FC98=13,13,IF('Vessel List A'!FC98=14,14,IF('Vessel List A'!FC98=15,15,IF('Vessel List A'!FC98=16,16,0))))))))))))))))))</f>
        <v xml:space="preserve"> </v>
      </c>
      <c r="CI99" s="154"/>
      <c r="CJ99" s="158"/>
      <c r="CK99" s="390" t="str">
        <f t="shared" si="107"/>
        <v/>
      </c>
      <c r="CL99" s="158"/>
      <c r="CM99" s="137"/>
      <c r="CN99" s="388" t="str">
        <f t="shared" si="108"/>
        <v/>
      </c>
      <c r="CO99" s="157" t="str">
        <f>IF(VALUE(IF('Vessel List A'!FP98=1,1,IF('Vessel List A'!FP98=2,2,IF('Vessel List A'!FP98=3,3,IF('Vessel List A'!FP98=4,4,IF('Vessel List A'!FP98=5,5,IF('Vessel List A'!FP98=6,6,IF('Vessel List A'!FP98=7,7,IF('Vessel List A'!FP98=8,8,IF('Vessel List A'!FP98=9,9,IF('Vessel List A'!FP98=10,10,IF('Vessel List A'!FP98=11,11,IF('Vessel List A'!FP98=12,12,IF('Vessel List A'!FP98=13,13,IF('Vessel List A'!FP98=14,14,IF('Vessel List A'!FP98=15,15,IF('Vessel List A'!FP98=16,16,0)))))))))))))))))=0," ",VALUE(IF('Vessel List A'!FP98=1,1,IF('Vessel List A'!FP98=2,2,IF('Vessel List A'!FP98=3,3,IF('Vessel List A'!FP98=4,4,IF('Vessel List A'!FP98=5,5,IF('Vessel List A'!FP98=6,6,IF('Vessel List A'!FP98=7,7,IF('Vessel List A'!FP98=8,8,IF('Vessel List A'!FP98=9,9,IF('Vessel List A'!FP98=10,10,IF('Vessel List A'!FP98=11,11,IF('Vessel List A'!FP98=12,12,IF('Vessel List A'!FP98=13,13,IF('Vessel List A'!FP98=14,14,IF('Vessel List A'!FP98=15,15,IF('Vessel List A'!FP98=16,16,0))))))))))))))))))</f>
        <v xml:space="preserve"> </v>
      </c>
      <c r="CP99" s="154"/>
      <c r="CQ99" s="158"/>
      <c r="CR99" s="390" t="str">
        <f t="shared" si="109"/>
        <v/>
      </c>
      <c r="CS99" s="158"/>
      <c r="CT99" s="137"/>
      <c r="CU99" s="388" t="str">
        <f t="shared" si="110"/>
        <v/>
      </c>
      <c r="CV99" s="157" t="str">
        <f>IF(VALUE(IF('Vessel List A'!GC98=1,1,IF('Vessel List A'!GC98=2,2,IF('Vessel List A'!GC98=3,3,IF('Vessel List A'!GC98=4,4,IF('Vessel List A'!GC98=5,5,IF('Vessel List A'!GC98=6,6,IF('Vessel List A'!GC98=7,7,IF('Vessel List A'!GC98=8,8,IF('Vessel List A'!GC98=9,9,IF('Vessel List A'!GC98=10,10,IF('Vessel List A'!GC98=11,11,IF('Vessel List A'!GC98=12,12,IF('Vessel List A'!GC98=13,13,IF('Vessel List A'!GC98=14,14,IF('Vessel List A'!GC98=15,15,IF('Vessel List A'!GC98=16,16,0)))))))))))))))))=0," ",VALUE(IF('Vessel List A'!GC98=1,1,IF('Vessel List A'!GC98=2,2,IF('Vessel List A'!GC98=3,3,IF('Vessel List A'!GC98=4,4,IF('Vessel List A'!GC98=5,5,IF('Vessel List A'!GC98=6,6,IF('Vessel List A'!GC98=7,7,IF('Vessel List A'!GC98=8,8,IF('Vessel List A'!GC98=9,9,IF('Vessel List A'!GC98=10,10,IF('Vessel List A'!GC98=11,11,IF('Vessel List A'!GC98=12,12,IF('Vessel List A'!GC98=13,13,IF('Vessel List A'!GC98=14,14,IF('Vessel List A'!GC98=15,15,IF('Vessel List A'!GC98=16,16,0))))))))))))))))))</f>
        <v xml:space="preserve"> </v>
      </c>
      <c r="CW99" s="154"/>
      <c r="CX99" s="158"/>
      <c r="CY99" s="390" t="str">
        <f t="shared" si="111"/>
        <v/>
      </c>
      <c r="CZ99" s="158"/>
      <c r="DA99" s="137"/>
      <c r="DB99" s="388" t="str">
        <f t="shared" si="112"/>
        <v/>
      </c>
      <c r="DC99" s="157" t="str">
        <f>IF(VALUE(IF('Vessel List A'!GP98=1,1,IF('Vessel List A'!GP98=2,2,IF('Vessel List A'!GP98=3,3,IF('Vessel List A'!GP98=4,4,IF('Vessel List A'!GP98=5,5,IF('Vessel List A'!GP98=6,6,IF('Vessel List A'!GP98=7,7,IF('Vessel List A'!GP98=8,8,IF('Vessel List A'!GP98=9,9,IF('Vessel List A'!GP98=10,10,IF('Vessel List A'!GP98=11,11,IF('Vessel List A'!GP98=12,12,IF('Vessel List A'!GP98=13,13,IF('Vessel List A'!GP98=14,14,IF('Vessel List A'!GP98=15,15,IF('Vessel List A'!GP98=16,16,0)))))))))))))))))=0," ",VALUE(IF('Vessel List A'!GP98=1,1,IF('Vessel List A'!GP98=2,2,IF('Vessel List A'!GP98=3,3,IF('Vessel List A'!GP98=4,4,IF('Vessel List A'!GP98=5,5,IF('Vessel List A'!GP98=6,6,IF('Vessel List A'!GP98=7,7,IF('Vessel List A'!GP98=8,8,IF('Vessel List A'!GP98=9,9,IF('Vessel List A'!GP98=10,10,IF('Vessel List A'!GP98=11,11,IF('Vessel List A'!GP98=12,12,IF('Vessel List A'!GP98=13,13,IF('Vessel List A'!GP98=14,14,IF('Vessel List A'!GP98=15,15,IF('Vessel List A'!GP98=16,16,0))))))))))))))))))</f>
        <v xml:space="preserve"> </v>
      </c>
      <c r="DD99" s="154"/>
      <c r="DE99" s="158"/>
      <c r="DF99" s="390" t="str">
        <f t="shared" si="113"/>
        <v/>
      </c>
      <c r="DG99" s="158"/>
      <c r="DH99" s="137"/>
      <c r="DI99" s="388" t="str">
        <f t="shared" si="114"/>
        <v/>
      </c>
      <c r="DJ99" s="157" t="str">
        <f>IF(VALUE(IF('Vessel List A'!HC98=1,1,IF('Vessel List A'!HC98=2,2,IF('Vessel List A'!HC98=3,3,IF('Vessel List A'!HC98=4,4,IF('Vessel List A'!HC98=5,5,IF('Vessel List A'!HC98=6,6,IF('Vessel List A'!HC98=7,7,IF('Vessel List A'!HC98=8,8,IF('Vessel List A'!HC98=9,9,IF('Vessel List A'!HC98=10,10,IF('Vessel List A'!HC98=11,11,IF('Vessel List A'!HC98=12,12,IF('Vessel List A'!HC98=13,13,IF('Vessel List A'!HC98=14,14,IF('Vessel List A'!HC98=15,15,IF('Vessel List A'!HC98=16,16,0)))))))))))))))))=0," ",VALUE(IF('Vessel List A'!HC98=1,1,IF('Vessel List A'!HC98=2,2,IF('Vessel List A'!HC98=3,3,IF('Vessel List A'!HC98=4,4,IF('Vessel List A'!HC98=5,5,IF('Vessel List A'!HC98=6,6,IF('Vessel List A'!HC98=7,7,IF('Vessel List A'!HC98=8,8,IF('Vessel List A'!HC98=9,9,IF('Vessel List A'!HC98=10,10,IF('Vessel List A'!HC98=11,11,IF('Vessel List A'!HC98=12,12,IF('Vessel List A'!HC98=13,13,IF('Vessel List A'!HC98=14,14,IF('Vessel List A'!HC98=15,15,IF('Vessel List A'!HC98=16,16,0))))))))))))))))))</f>
        <v xml:space="preserve"> </v>
      </c>
      <c r="DK99" s="154"/>
      <c r="DL99" s="158"/>
      <c r="DM99" s="390" t="str">
        <f t="shared" si="115"/>
        <v/>
      </c>
      <c r="DN99" s="158"/>
      <c r="DO99" s="137"/>
      <c r="DP99" s="388" t="str">
        <f t="shared" si="116"/>
        <v/>
      </c>
      <c r="DQ99" s="157" t="str">
        <f>IF(VALUE(IF('Vessel List A'!HP98=1,1,IF('Vessel List A'!HP98=2,2,IF('Vessel List A'!HP98=3,3,IF('Vessel List A'!HP98=4,4,IF('Vessel List A'!HP98=5,5,IF('Vessel List A'!HP98=6,6,IF('Vessel List A'!HP98=7,7,IF('Vessel List A'!HP98=8,8,IF('Vessel List A'!HP98=9,9,IF('Vessel List A'!HP98=10,10,IF('Vessel List A'!HP98=11,11,IF('Vessel List A'!HP98=12,12,IF('Vessel List A'!HP98=13,13,IF('Vessel List A'!HP98=14,14,IF('Vessel List A'!HP98=15,15,IF('Vessel List A'!HP98=16,16,0)))))))))))))))))=0," ",VALUE(IF('Vessel List A'!HP98=1,1,IF('Vessel List A'!HP98=2,2,IF('Vessel List A'!HP98=3,3,IF('Vessel List A'!HP98=4,4,IF('Vessel List A'!HP98=5,5,IF('Vessel List A'!HP98=6,6,IF('Vessel List A'!HP98=7,7,IF('Vessel List A'!HP98=8,8,IF('Vessel List A'!HP98=9,9,IF('Vessel List A'!HP98=10,10,IF('Vessel List A'!HP98=11,11,IF('Vessel List A'!HP98=12,12,IF('Vessel List A'!HP98=13,13,IF('Vessel List A'!HP98=14,14,IF('Vessel List A'!HP98=15,15,IF('Vessel List A'!HP98=16,16,0))))))))))))))))))</f>
        <v xml:space="preserve"> </v>
      </c>
      <c r="DR99" s="154"/>
      <c r="DS99" s="158"/>
      <c r="DT99" s="390" t="str">
        <f t="shared" si="117"/>
        <v/>
      </c>
      <c r="DU99" s="158"/>
      <c r="DV99" s="137"/>
      <c r="DW99" s="388" t="str">
        <f t="shared" si="118"/>
        <v/>
      </c>
      <c r="DX99" s="157" t="str">
        <f>IF(VALUE(IF('Vessel List A'!IC98=1,1,IF('Vessel List A'!IC98=2,2,IF('Vessel List A'!IC98=3,3,IF('Vessel List A'!IC98=4,4,IF('Vessel List A'!IC98=5,5,IF('Vessel List A'!IC98=6,6,IF('Vessel List A'!IC98=7,7,IF('Vessel List A'!IC98=8,8,IF('Vessel List A'!IC98=9,9,IF('Vessel List A'!IC98=10,10,IF('Vessel List A'!IC98=11,11,IF('Vessel List A'!IC98=12,12,IF('Vessel List A'!IC98=13,13,IF('Vessel List A'!IC98=14,14,IF('Vessel List A'!IC98=15,15,IF('Vessel List A'!IC98=16,16,0)))))))))))))))))=0," ",VALUE(IF('Vessel List A'!IC98=1,1,IF('Vessel List A'!IC98=2,2,IF('Vessel List A'!IC98=3,3,IF('Vessel List A'!IC98=4,4,IF('Vessel List A'!IC98=5,5,IF('Vessel List A'!IC98=6,6,IF('Vessel List A'!IC98=7,7,IF('Vessel List A'!IC98=8,8,IF('Vessel List A'!IC98=9,9,IF('Vessel List A'!IC98=10,10,IF('Vessel List A'!IC98=11,11,IF('Vessel List A'!IC98=12,12,IF('Vessel List A'!IC98=13,13,IF('Vessel List A'!IC98=14,14,IF('Vessel List A'!IC98=15,15,IF('Vessel List A'!IC98=16,16,0))))))))))))))))))</f>
        <v xml:space="preserve"> </v>
      </c>
      <c r="DY99" s="154"/>
      <c r="DZ99" s="158"/>
      <c r="EA99" s="390" t="str">
        <f t="shared" si="119"/>
        <v/>
      </c>
      <c r="EB99" s="158"/>
      <c r="EC99" s="137"/>
      <c r="ED99" s="388" t="str">
        <f t="shared" si="120"/>
        <v/>
      </c>
      <c r="EE99" s="157" t="str">
        <f>IF(VALUE(IF('Vessel List A'!IP98=1,1,IF('Vessel List A'!IP98=2,2,IF('Vessel List A'!IP98=3,3,IF('Vessel List A'!IP98=4,4,IF('Vessel List A'!IP98=5,5,IF('Vessel List A'!IP98=6,6,IF('Vessel List A'!IP98=7,7,IF('Vessel List A'!IP98=8,8,IF('Vessel List A'!IP98=9,9,IF('Vessel List A'!IP98=10,10,IF('Vessel List A'!IP98=11,11,IF('Vessel List A'!IP98=12,12,IF('Vessel List A'!IP98=13,13,IF('Vessel List A'!IP98=14,14,IF('Vessel List A'!IP98=15,15,IF('Vessel List A'!IP98=16,16,0)))))))))))))))))=0," ",VALUE(IF('Vessel List A'!IP98=1,1,IF('Vessel List A'!IP98=2,2,IF('Vessel List A'!IP98=3,3,IF('Vessel List A'!IP98=4,4,IF('Vessel List A'!IP98=5,5,IF('Vessel List A'!IP98=6,6,IF('Vessel List A'!IP98=7,7,IF('Vessel List A'!IP98=8,8,IF('Vessel List A'!IP98=9,9,IF('Vessel List A'!IP98=10,10,IF('Vessel List A'!IP98=11,11,IF('Vessel List A'!IP98=12,12,IF('Vessel List A'!IP98=13,13,IF('Vessel List A'!IP98=14,14,IF('Vessel List A'!IP98=15,15,IF('Vessel List A'!IP98=16,16,0))))))))))))))))))</f>
        <v xml:space="preserve"> </v>
      </c>
      <c r="EF99" s="154"/>
      <c r="EG99" s="158"/>
      <c r="EH99" s="390" t="str">
        <f t="shared" si="121"/>
        <v/>
      </c>
      <c r="EI99" s="158"/>
      <c r="EJ99" s="137"/>
      <c r="EK99" s="397" t="str">
        <f t="shared" si="122"/>
        <v/>
      </c>
      <c r="EL99" s="144"/>
      <c r="EM99" s="157" t="str">
        <f>IF(VALUE(IF('Vessel List B'!C98=1,1,IF('Vessel List B'!C98=2,2,IF('Vessel List B'!C98=3,3,IF('Vessel List B'!C98=4,4,IF('Vessel List B'!C98=5,5,IF('Vessel List B'!C98=6,6,IF('Vessel List B'!C98=7,7,IF('Vessel List B'!C98=8,8,IF('Vessel List B'!C98=9,9,IF('Vessel List B'!C98=10,10,IF('Vessel List B'!C98=11,11,IF('Vessel List B'!C98=12,12,IF('Vessel List B'!C98=13,13,IF('Vessel List B'!C98=14,14,IF('Vessel List B'!C98=15,15,IF('Vessel List B'!C98=16,16,0)))))))))))))))))=0," ",VALUE(IF('Vessel List B'!C98=1,1,IF('Vessel List B'!C98=2,2,IF('Vessel List B'!C98=3,3,IF('Vessel List B'!C98=4,4,IF('Vessel List B'!C98=5,5,IF('Vessel List B'!C98=6,6,IF('Vessel List B'!C98=7,7,IF('Vessel List B'!C98=8,8,IF('Vessel List B'!C98=9,9,IF('Vessel List B'!C98=10,10,IF('Vessel List B'!C98=11,11,IF('Vessel List B'!C98=12,12,IF('Vessel List B'!C98=13,13,IF('Vessel List B'!C98=14,14,IF('Vessel List B'!C98=15,15,IF('Vessel List B'!C98=16,16,0))))))))))))))))))</f>
        <v xml:space="preserve"> </v>
      </c>
      <c r="EN99" s="154"/>
      <c r="EO99" s="158"/>
      <c r="EP99" s="390" t="str">
        <f t="shared" si="123"/>
        <v/>
      </c>
      <c r="EQ99" s="158"/>
      <c r="ER99" s="137"/>
      <c r="ES99" s="388" t="str">
        <f t="shared" si="124"/>
        <v/>
      </c>
      <c r="ET99" s="157" t="str">
        <f>IF(VALUE(IF('Vessel List B'!P98=1,1,IF('Vessel List B'!P98=2,2,IF('Vessel List B'!P98=3,3,IF('Vessel List B'!P98=4,4,IF('Vessel List B'!P98=5,5,IF('Vessel List B'!P98=6,6,IF('Vessel List B'!P98=7,7,IF('Vessel List B'!P98=8,8,IF('Vessel List B'!P98=9,9,IF('Vessel List B'!P98=10,10,IF('Vessel List B'!P98=11,11,IF('Vessel List B'!P98=12,12,IF('Vessel List B'!P98=13,13,IF('Vessel List B'!P98=14,14,IF('Vessel List B'!P98=15,15,IF('Vessel List B'!P98=16,16,0)))))))))))))))))=0," ",VALUE(IF('Vessel List B'!P98=1,1,IF('Vessel List B'!P98=2,2,IF('Vessel List B'!P98=3,3,IF('Vessel List B'!P98=4,4,IF('Vessel List B'!P98=5,5,IF('Vessel List B'!P98=6,6,IF('Vessel List B'!P98=7,7,IF('Vessel List B'!P98=8,8,IF('Vessel List B'!P98=9,9,IF('Vessel List B'!P98=10,10,IF('Vessel List B'!P98=11,11,IF('Vessel List B'!P98=12,12,IF('Vessel List B'!P98=13,13,IF('Vessel List B'!P98=14,14,IF('Vessel List B'!P98=15,15,IF('Vessel List B'!P98=16,16,0))))))))))))))))))</f>
        <v xml:space="preserve"> </v>
      </c>
      <c r="EU99" s="154"/>
      <c r="EV99" s="158"/>
      <c r="EW99" s="390" t="str">
        <f t="shared" si="125"/>
        <v/>
      </c>
      <c r="EX99" s="158"/>
      <c r="EY99" s="137"/>
      <c r="EZ99" s="388" t="str">
        <f t="shared" si="126"/>
        <v/>
      </c>
      <c r="FA99" s="157" t="str">
        <f>IF(VALUE(IF('Vessel List B'!AC98=1,1,IF('Vessel List B'!AC98=2,2,IF('Vessel List B'!AC98=3,3,IF('Vessel List B'!AC98=4,4,IF('Vessel List B'!AC98=5,5,IF('Vessel List B'!AC98=6,6,IF('Vessel List B'!AC98=7,7,IF('Vessel List B'!AC98=8,8,IF('Vessel List B'!AC98=9,9,IF('Vessel List B'!AC98=10,10,IF('Vessel List B'!AC98=11,11,IF('Vessel List B'!AC98=12,12,IF('Vessel List B'!AC98=13,13,IF('Vessel List B'!AC98=14,14,IF('Vessel List B'!AC98=15,15,IF('Vessel List B'!AC98=16,16,0)))))))))))))))))=0," ",VALUE(IF('Vessel List B'!AC98=1,1,IF('Vessel List B'!AC98=2,2,IF('Vessel List B'!AC98=3,3,IF('Vessel List B'!AC98=4,4,IF('Vessel List B'!AC98=5,5,IF('Vessel List B'!AC98=6,6,IF('Vessel List B'!AC98=7,7,IF('Vessel List B'!AC98=8,8,IF('Vessel List B'!AC98=9,9,IF('Vessel List B'!AC98=10,10,IF('Vessel List B'!AC98=11,11,IF('Vessel List B'!AC98=12,12,IF('Vessel List B'!AC98=13,13,IF('Vessel List B'!AC98=14,14,IF('Vessel List B'!AC98=15,15,IF('Vessel List B'!AC98=16,16,0))))))))))))))))))</f>
        <v xml:space="preserve"> </v>
      </c>
      <c r="FB99" s="154"/>
      <c r="FC99" s="158"/>
      <c r="FD99" s="390" t="str">
        <f t="shared" si="127"/>
        <v/>
      </c>
      <c r="FE99" s="158"/>
      <c r="FF99" s="137"/>
      <c r="FG99" s="388" t="str">
        <f t="shared" si="128"/>
        <v/>
      </c>
      <c r="FH99" s="157" t="str">
        <f>IF(VALUE(IF('Vessel List B'!AP98=1,1,IF('Vessel List B'!AP98=2,2,IF('Vessel List B'!AP98=3,3,IF('Vessel List B'!AP98=4,4,IF('Vessel List B'!AP98=5,5,IF('Vessel List B'!AP98=6,6,IF('Vessel List B'!AP98=7,7,IF('Vessel List B'!AP98=8,8,IF('Vessel List B'!AP98=9,9,IF('Vessel List B'!AP98=10,10,IF('Vessel List B'!AP98=11,11,IF('Vessel List B'!AP98=12,12,IF('Vessel List B'!AP98=13,13,IF('Vessel List B'!AP98=14,14,IF('Vessel List B'!AP98=15,15,IF('Vessel List B'!AP98=16,16,0)))))))))))))))))=0," ",VALUE(IF('Vessel List B'!AP98=1,1,IF('Vessel List B'!AP98=2,2,IF('Vessel List B'!AP98=3,3,IF('Vessel List B'!AP98=4,4,IF('Vessel List B'!AP98=5,5,IF('Vessel List B'!AP98=6,6,IF('Vessel List B'!AP98=7,7,IF('Vessel List B'!AP98=8,8,IF('Vessel List B'!AP98=9,9,IF('Vessel List B'!AP98=10,10,IF('Vessel List B'!AP98=11,11,IF('Vessel List B'!AP98=12,12,IF('Vessel List B'!AP98=13,13,IF('Vessel List B'!AP98=14,14,IF('Vessel List B'!AP98=15,15,IF('Vessel List B'!AP98=16,16,0))))))))))))))))))</f>
        <v xml:space="preserve"> </v>
      </c>
      <c r="FI99" s="154"/>
      <c r="FJ99" s="158"/>
      <c r="FK99" s="390" t="str">
        <f t="shared" si="129"/>
        <v/>
      </c>
      <c r="FL99" s="158"/>
      <c r="FM99" s="137"/>
      <c r="FN99" s="388" t="str">
        <f t="shared" si="130"/>
        <v/>
      </c>
      <c r="FO99" s="157" t="str">
        <f>IF(VALUE(IF('Vessel List B'!BC98=1,1,IF('Vessel List B'!BC98=2,2,IF('Vessel List B'!BC98=3,3,IF('Vessel List B'!BC98=4,4,IF('Vessel List B'!BC98=5,5,IF('Vessel List B'!BC98=6,6,IF('Vessel List B'!BC98=7,7,IF('Vessel List B'!BC98=8,8,IF('Vessel List B'!BC98=9,9,IF('Vessel List B'!BC98=10,10,IF('Vessel List B'!BC98=11,11,IF('Vessel List B'!BC98=12,12,IF('Vessel List B'!BC98=13,13,IF('Vessel List B'!BC98=14,14,IF('Vessel List B'!BC98=15,15,IF('Vessel List B'!BC98=16,16,0)))))))))))))))))=0," ",VALUE(IF('Vessel List B'!BC98=1,1,IF('Vessel List B'!BC98=2,2,IF('Vessel List B'!BC98=3,3,IF('Vessel List B'!BC98=4,4,IF('Vessel List B'!BC98=5,5,IF('Vessel List B'!BC98=6,6,IF('Vessel List B'!BC98=7,7,IF('Vessel List B'!BC98=8,8,IF('Vessel List B'!BC98=9,9,IF('Vessel List B'!BC98=10,10,IF('Vessel List B'!BC98=11,11,IF('Vessel List B'!BC98=12,12,IF('Vessel List B'!BC98=13,13,IF('Vessel List B'!BC98=14,14,IF('Vessel List B'!BC98=15,15,IF('Vessel List B'!BC98=16,16,0))))))))))))))))))</f>
        <v xml:space="preserve"> </v>
      </c>
      <c r="FP99" s="154"/>
      <c r="FQ99" s="158"/>
      <c r="FR99" s="390" t="str">
        <f t="shared" si="131"/>
        <v/>
      </c>
      <c r="FS99" s="158"/>
      <c r="FT99" s="137"/>
      <c r="FU99" s="388" t="str">
        <f t="shared" si="132"/>
        <v/>
      </c>
      <c r="FV99" s="157" t="str">
        <f>IF(VALUE(IF('Vessel List B'!BP98=1,1,IF('Vessel List B'!BP98=2,2,IF('Vessel List B'!BP98=3,3,IF('Vessel List B'!BP98=4,4,IF('Vessel List B'!BP98=5,5,IF('Vessel List B'!BP98=6,6,IF('Vessel List B'!BP98=7,7,IF('Vessel List B'!BP98=8,8,IF('Vessel List B'!BP98=9,9,IF('Vessel List B'!BP98=10,10,IF('Vessel List B'!BP98=11,11,IF('Vessel List B'!BP98=12,12,IF('Vessel List B'!BP98=13,13,IF('Vessel List B'!BP98=14,14,IF('Vessel List B'!BP98=15,15,IF('Vessel List B'!BP98=16,16,0)))))))))))))))))=0," ",VALUE(IF('Vessel List B'!BP98=1,1,IF('Vessel List B'!BP98=2,2,IF('Vessel List B'!BP98=3,3,IF('Vessel List B'!BP98=4,4,IF('Vessel List B'!BP98=5,5,IF('Vessel List B'!BP98=6,6,IF('Vessel List B'!BP98=7,7,IF('Vessel List B'!BP98=8,8,IF('Vessel List B'!BP98=9,9,IF('Vessel List B'!BP98=10,10,IF('Vessel List B'!BP98=11,11,IF('Vessel List B'!BP98=12,12,IF('Vessel List B'!BP98=13,13,IF('Vessel List B'!BP98=14,14,IF('Vessel List B'!BP98=15,15,IF('Vessel List B'!BP98=16,16,0))))))))))))))))))</f>
        <v xml:space="preserve"> </v>
      </c>
      <c r="FW99" s="154"/>
      <c r="FX99" s="158"/>
      <c r="FY99" s="390" t="str">
        <f t="shared" si="133"/>
        <v/>
      </c>
      <c r="FZ99" s="158"/>
      <c r="GA99" s="137"/>
      <c r="GB99" s="388" t="str">
        <f t="shared" si="134"/>
        <v/>
      </c>
      <c r="GC99" s="157" t="str">
        <f>IF(VALUE(IF('Vessel List B'!CC98=1,1,IF('Vessel List B'!CC98=2,2,IF('Vessel List B'!CC98=3,3,IF('Vessel List B'!CC98=4,4,IF('Vessel List B'!CC98=5,5,IF('Vessel List B'!CC98=6,6,IF('Vessel List B'!CC98=7,7,IF('Vessel List B'!CC98=8,8,IF('Vessel List B'!CC98=9,9,IF('Vessel List B'!CC98=10,10,IF('Vessel List B'!CC98=11,11,IF('Vessel List B'!CC98=12,12,IF('Vessel List B'!CC98=13,13,IF('Vessel List B'!CC98=14,14,IF('Vessel List B'!CC98=15,15,IF('Vessel List B'!CC98=16,16,0)))))))))))))))))=0," ",VALUE(IF('Vessel List B'!CC98=1,1,IF('Vessel List B'!CC98=2,2,IF('Vessel List B'!CC98=3,3,IF('Vessel List B'!CC98=4,4,IF('Vessel List B'!CC98=5,5,IF('Vessel List B'!CC98=6,6,IF('Vessel List B'!CC98=7,7,IF('Vessel List B'!CC98=8,8,IF('Vessel List B'!CC98=9,9,IF('Vessel List B'!CC98=10,10,IF('Vessel List B'!CC98=11,11,IF('Vessel List B'!CC98=12,12,IF('Vessel List B'!CC98=13,13,IF('Vessel List B'!CC98=14,14,IF('Vessel List B'!CC98=15,15,IF('Vessel List B'!CC98=16,16,0))))))))))))))))))</f>
        <v xml:space="preserve"> </v>
      </c>
      <c r="GD99" s="154"/>
      <c r="GE99" s="158"/>
      <c r="GF99" s="390" t="str">
        <f t="shared" si="135"/>
        <v/>
      </c>
      <c r="GG99" s="158"/>
      <c r="GH99" s="137"/>
      <c r="GI99" s="388" t="str">
        <f t="shared" si="136"/>
        <v/>
      </c>
      <c r="GJ99" s="157" t="str">
        <f>IF(VALUE(IF('Vessel List B'!CP98=1,1,IF('Vessel List B'!CP98=2,2,IF('Vessel List B'!CP98=3,3,IF('Vessel List B'!CP98=4,4,IF('Vessel List B'!CP98=5,5,IF('Vessel List B'!CP98=6,6,IF('Vessel List B'!CP98=7,7,IF('Vessel List B'!CP98=8,8,IF('Vessel List B'!CP98=9,9,IF('Vessel List B'!CP98=10,10,IF('Vessel List B'!CP98=11,11,IF('Vessel List B'!CP98=12,12,IF('Vessel List B'!CP98=13,13,IF('Vessel List B'!CP98=14,14,IF('Vessel List B'!CP98=15,15,IF('Vessel List B'!CP98=16,16,0)))))))))))))))))=0," ",VALUE(IF('Vessel List B'!CP98=1,1,IF('Vessel List B'!CP98=2,2,IF('Vessel List B'!CP98=3,3,IF('Vessel List B'!CP98=4,4,IF('Vessel List B'!CP98=5,5,IF('Vessel List B'!CP98=6,6,IF('Vessel List B'!CP98=7,7,IF('Vessel List B'!CP98=8,8,IF('Vessel List B'!CP98=9,9,IF('Vessel List B'!CP98=10,10,IF('Vessel List B'!CP98=11,11,IF('Vessel List B'!CP98=12,12,IF('Vessel List B'!CP98=13,13,IF('Vessel List B'!CP98=14,14,IF('Vessel List B'!CP98=15,15,IF('Vessel List B'!CP98=16,16,0))))))))))))))))))</f>
        <v xml:space="preserve"> </v>
      </c>
      <c r="GK99" s="154"/>
      <c r="GL99" s="158"/>
      <c r="GM99" s="390" t="str">
        <f t="shared" si="137"/>
        <v/>
      </c>
      <c r="GN99" s="158"/>
      <c r="GO99" s="137"/>
      <c r="GP99" s="388" t="str">
        <f t="shared" si="138"/>
        <v/>
      </c>
      <c r="GQ99" s="157" t="str">
        <f>IF(VALUE(IF('Vessel List B'!DC98=1,1,IF('Vessel List B'!DC98=2,2,IF('Vessel List B'!DC98=3,3,IF('Vessel List B'!DC98=4,4,IF('Vessel List B'!DC98=5,5,IF('Vessel List B'!DC98=6,6,IF('Vessel List B'!DC98=7,7,IF('Vessel List B'!DC98=8,8,IF('Vessel List B'!DC98=9,9,IF('Vessel List B'!DC98=10,10,IF('Vessel List B'!DC98=11,11,IF('Vessel List B'!DC98=12,12,IF('Vessel List B'!DC98=13,13,IF('Vessel List B'!DC98=14,14,IF('Vessel List B'!DC98=15,15,IF('Vessel List B'!DC98=16,16,0)))))))))))))))))=0," ",VALUE(IF('Vessel List B'!DC98=1,1,IF('Vessel List B'!DC98=2,2,IF('Vessel List B'!DC98=3,3,IF('Vessel List B'!DC98=4,4,IF('Vessel List B'!DC98=5,5,IF('Vessel List B'!DC98=6,6,IF('Vessel List B'!DC98=7,7,IF('Vessel List B'!DC98=8,8,IF('Vessel List B'!DC98=9,9,IF('Vessel List B'!DC98=10,10,IF('Vessel List B'!DC98=11,11,IF('Vessel List B'!DC98=12,12,IF('Vessel List B'!DC98=13,13,IF('Vessel List B'!DC98=14,14,IF('Vessel List B'!DC98=15,15,IF('Vessel List B'!DC98=16,16,0))))))))))))))))))</f>
        <v xml:space="preserve"> </v>
      </c>
      <c r="GR99" s="154"/>
      <c r="GS99" s="158"/>
      <c r="GT99" s="390" t="str">
        <f t="shared" si="139"/>
        <v/>
      </c>
      <c r="GU99" s="158"/>
      <c r="GV99" s="137"/>
      <c r="GW99" s="388" t="str">
        <f t="shared" si="140"/>
        <v/>
      </c>
      <c r="GX99" s="157" t="str">
        <f>IF(VALUE(IF('Vessel List B'!DP98=1,1,IF('Vessel List B'!DP98=2,2,IF('Vessel List B'!DP98=3,3,IF('Vessel List B'!DP98=4,4,IF('Vessel List B'!DP98=5,5,IF('Vessel List B'!DP98=6,6,IF('Vessel List B'!DP98=7,7,IF('Vessel List B'!DP98=8,8,IF('Vessel List B'!DP98=9,9,IF('Vessel List B'!DP98=10,10,IF('Vessel List B'!DP98=11,11,IF('Vessel List B'!DP98=12,12,IF('Vessel List B'!DP98=13,13,IF('Vessel List B'!DP98=14,14,IF('Vessel List B'!DP98=15,15,IF('Vessel List B'!DP98=16,16,0)))))))))))))))))=0," ",VALUE(IF('Vessel List B'!DP98=1,1,IF('Vessel List B'!DP98=2,2,IF('Vessel List B'!DP98=3,3,IF('Vessel List B'!DP98=4,4,IF('Vessel List B'!DP98=5,5,IF('Vessel List B'!DP98=6,6,IF('Vessel List B'!DP98=7,7,IF('Vessel List B'!DP98=8,8,IF('Vessel List B'!DP98=9,9,IF('Vessel List B'!DP98=10,10,IF('Vessel List B'!DP98=11,11,IF('Vessel List B'!DP98=12,12,IF('Vessel List B'!DP98=13,13,IF('Vessel List B'!DP98=14,14,IF('Vessel List B'!DP98=15,15,IF('Vessel List B'!DP98=16,16,0))))))))))))))))))</f>
        <v xml:space="preserve"> </v>
      </c>
      <c r="GY99" s="154"/>
      <c r="GZ99" s="158"/>
      <c r="HA99" s="390" t="str">
        <f t="shared" si="141"/>
        <v/>
      </c>
      <c r="HB99" s="158"/>
      <c r="HC99" s="137"/>
      <c r="HD99" s="388" t="str">
        <f t="shared" si="142"/>
        <v/>
      </c>
      <c r="HE99" s="157" t="str">
        <f>IF(VALUE(IF('Vessel List B'!EC98=1,1,IF('Vessel List B'!EC98=2,2,IF('Vessel List B'!EC98=3,3,IF('Vessel List B'!EC98=4,4,IF('Vessel List B'!EC98=5,5,IF('Vessel List B'!EC98=6,6,IF('Vessel List B'!EC98=7,7,IF('Vessel List B'!EC98=8,8,IF('Vessel List B'!EC98=9,9,IF('Vessel List B'!EC98=10,10,IF('Vessel List B'!EC98=11,11,IF('Vessel List B'!EC98=12,12,IF('Vessel List B'!EC98=13,13,IF('Vessel List B'!EC98=14,14,IF('Vessel List B'!EC98=15,15,IF('Vessel List B'!EC98=16,16,0)))))))))))))))))=0," ",VALUE(IF('Vessel List B'!EC98=1,1,IF('Vessel List B'!EC98=2,2,IF('Vessel List B'!EC98=3,3,IF('Vessel List B'!EC98=4,4,IF('Vessel List B'!EC98=5,5,IF('Vessel List B'!EC98=6,6,IF('Vessel List B'!EC98=7,7,IF('Vessel List B'!EC98=8,8,IF('Vessel List B'!EC98=9,9,IF('Vessel List B'!EC98=10,10,IF('Vessel List B'!EC98=11,11,IF('Vessel List B'!EC98=12,12,IF('Vessel List B'!EC98=13,13,IF('Vessel List B'!EC98=14,14,IF('Vessel List B'!EC98=15,15,IF('Vessel List B'!EC98=16,16,0))))))))))))))))))</f>
        <v xml:space="preserve"> </v>
      </c>
      <c r="HF99" s="154"/>
      <c r="HG99" s="158"/>
      <c r="HH99" s="390" t="str">
        <f t="shared" si="143"/>
        <v/>
      </c>
      <c r="HI99" s="158"/>
      <c r="HJ99" s="137"/>
      <c r="HK99" s="388" t="str">
        <f t="shared" si="144"/>
        <v/>
      </c>
      <c r="HL99" s="157" t="str">
        <f>IF(VALUE(IF('Vessel List B'!EP98=1,1,IF('Vessel List B'!EP98=2,2,IF('Vessel List B'!EP98=3,3,IF('Vessel List B'!EP98=4,4,IF('Vessel List B'!EP98=5,5,IF('Vessel List B'!EP98=6,6,IF('Vessel List B'!EP98=7,7,IF('Vessel List B'!EP98=8,8,IF('Vessel List B'!EP98=9,9,IF('Vessel List B'!EP98=10,10,IF('Vessel List B'!EP98=11,11,IF('Vessel List B'!EP98=12,12,IF('Vessel List B'!EP98=13,13,IF('Vessel List B'!EP98=14,14,IF('Vessel List B'!EP98=15,15,IF('Vessel List B'!EP98=16,16,0)))))))))))))))))=0," ",VALUE(IF('Vessel List B'!EP98=1,1,IF('Vessel List B'!EP98=2,2,IF('Vessel List B'!EP98=3,3,IF('Vessel List B'!EP98=4,4,IF('Vessel List B'!EP98=5,5,IF('Vessel List B'!EP98=6,6,IF('Vessel List B'!EP98=7,7,IF('Vessel List B'!EP98=8,8,IF('Vessel List B'!EP98=9,9,IF('Vessel List B'!EP98=10,10,IF('Vessel List B'!EP98=11,11,IF('Vessel List B'!EP98=12,12,IF('Vessel List B'!EP98=13,13,IF('Vessel List B'!EP98=14,14,IF('Vessel List B'!EP98=15,15,IF('Vessel List B'!EP98=16,16,0))))))))))))))))))</f>
        <v xml:space="preserve"> </v>
      </c>
      <c r="HM99" s="154"/>
      <c r="HN99" s="158"/>
      <c r="HO99" s="390" t="str">
        <f t="shared" si="145"/>
        <v/>
      </c>
      <c r="HP99" s="158"/>
      <c r="HQ99" s="137"/>
      <c r="HR99" s="388" t="str">
        <f t="shared" si="146"/>
        <v/>
      </c>
      <c r="HS99" s="157" t="str">
        <f>IF(VALUE(IF('Vessel List B'!FC98=1,1,IF('Vessel List B'!FC98=2,2,IF('Vessel List B'!FC98=3,3,IF('Vessel List B'!FC98=4,4,IF('Vessel List B'!FC98=5,5,IF('Vessel List B'!FC98=6,6,IF('Vessel List B'!FC98=7,7,IF('Vessel List B'!FC98=8,8,IF('Vessel List B'!FC98=9,9,IF('Vessel List B'!FC98=10,10,IF('Vessel List B'!FC98=11,11,IF('Vessel List B'!FC98=12,12,IF('Vessel List B'!FC98=13,13,IF('Vessel List B'!FC98=14,14,IF('Vessel List B'!FC98=15,15,IF('Vessel List B'!FC98=16,16,0)))))))))))))))))=0," ",VALUE(IF('Vessel List B'!FC98=1,1,IF('Vessel List B'!FC98=2,2,IF('Vessel List B'!FC98=3,3,IF('Vessel List B'!FC98=4,4,IF('Vessel List B'!FC98=5,5,IF('Vessel List B'!FC98=6,6,IF('Vessel List B'!FC98=7,7,IF('Vessel List B'!FC98=8,8,IF('Vessel List B'!FC98=9,9,IF('Vessel List B'!FC98=10,10,IF('Vessel List B'!FC98=11,11,IF('Vessel List B'!FC98=12,12,IF('Vessel List B'!FC98=13,13,IF('Vessel List B'!FC98=14,14,IF('Vessel List B'!FC98=15,15,IF('Vessel List B'!FC98=16,16,0))))))))))))))))))</f>
        <v xml:space="preserve"> </v>
      </c>
      <c r="HT99" s="154"/>
      <c r="HU99" s="158"/>
      <c r="HV99" s="390" t="str">
        <f t="shared" si="147"/>
        <v/>
      </c>
      <c r="HW99" s="158"/>
      <c r="HX99" s="137"/>
      <c r="HY99" s="388" t="str">
        <f t="shared" si="148"/>
        <v/>
      </c>
      <c r="HZ99" s="157" t="str">
        <f>IF(VALUE(IF('Vessel List B'!FP98=1,1,IF('Vessel List B'!FP98=2,2,IF('Vessel List B'!FP98=3,3,IF('Vessel List B'!FP98=4,4,IF('Vessel List B'!FP98=5,5,IF('Vessel List B'!FP98=6,6,IF('Vessel List B'!FP98=7,7,IF('Vessel List B'!FP98=8,8,IF('Vessel List B'!FP98=9,9,IF('Vessel List B'!FP98=10,10,IF('Vessel List B'!FP98=11,11,IF('Vessel List B'!FP98=12,12,IF('Vessel List B'!FP98=13,13,IF('Vessel List B'!FP98=14,14,IF('Vessel List B'!FP98=15,15,IF('Vessel List B'!FP98=16,16,0)))))))))))))))))=0," ",VALUE(IF('Vessel List B'!FP98=1,1,IF('Vessel List B'!FP98=2,2,IF('Vessel List B'!FP98=3,3,IF('Vessel List B'!FP98=4,4,IF('Vessel List B'!FP98=5,5,IF('Vessel List B'!FP98=6,6,IF('Vessel List B'!FP98=7,7,IF('Vessel List B'!FP98=8,8,IF('Vessel List B'!FP98=9,9,IF('Vessel List B'!FP98=10,10,IF('Vessel List B'!FP98=11,11,IF('Vessel List B'!FP98=12,12,IF('Vessel List B'!FP98=13,13,IF('Vessel List B'!FP98=14,14,IF('Vessel List B'!FP98=15,15,IF('Vessel List B'!FP98=16,16,0))))))))))))))))))</f>
        <v xml:space="preserve"> </v>
      </c>
      <c r="IA99" s="154"/>
      <c r="IB99" s="158"/>
      <c r="IC99" s="390" t="str">
        <f t="shared" si="149"/>
        <v/>
      </c>
      <c r="ID99" s="158"/>
      <c r="IE99" s="137"/>
      <c r="IF99" s="388" t="str">
        <f t="shared" si="150"/>
        <v/>
      </c>
      <c r="IG99" s="157" t="str">
        <f>IF(VALUE(IF('Vessel List B'!GC98=1,1,IF('Vessel List B'!GC98=2,2,IF('Vessel List B'!GC98=3,3,IF('Vessel List B'!GC98=4,4,IF('Vessel List B'!GC98=5,5,IF('Vessel List B'!GC98=6,6,IF('Vessel List B'!GC98=7,7,IF('Vessel List B'!GC98=8,8,IF('Vessel List B'!GC98=9,9,IF('Vessel List B'!GC98=10,10,IF('Vessel List B'!GC98=11,11,IF('Vessel List B'!GC98=12,12,IF('Vessel List B'!GC98=13,13,IF('Vessel List B'!GC98=14,14,IF('Vessel List B'!GC98=15,15,IF('Vessel List B'!GC98=16,16,0)))))))))))))))))=0," ",VALUE(IF('Vessel List B'!GC98=1,1,IF('Vessel List B'!GC98=2,2,IF('Vessel List B'!GC98=3,3,IF('Vessel List B'!GC98=4,4,IF('Vessel List B'!GC98=5,5,IF('Vessel List B'!GC98=6,6,IF('Vessel List B'!GC98=7,7,IF('Vessel List B'!GC98=8,8,IF('Vessel List B'!GC98=9,9,IF('Vessel List B'!GC98=10,10,IF('Vessel List B'!GC98=11,11,IF('Vessel List B'!GC98=12,12,IF('Vessel List B'!GC98=13,13,IF('Vessel List B'!GC98=14,14,IF('Vessel List B'!GC98=15,15,IF('Vessel List B'!GC98=16,16,0))))))))))))))))))</f>
        <v xml:space="preserve"> </v>
      </c>
      <c r="IH99" s="154"/>
      <c r="II99" s="158"/>
      <c r="IJ99" s="390" t="str">
        <f t="shared" si="151"/>
        <v/>
      </c>
      <c r="IK99" s="158"/>
      <c r="IL99" s="137"/>
      <c r="IM99" s="388" t="str">
        <f t="shared" si="152"/>
        <v/>
      </c>
      <c r="IN99" s="157" t="str">
        <f>IF(VALUE(IF('Vessel List B'!GP98=1,1,IF('Vessel List B'!GP98=2,2,IF('Vessel List B'!GP98=3,3,IF('Vessel List B'!GP98=4,4,IF('Vessel List B'!GP98=5,5,IF('Vessel List B'!GP98=6,6,IF('Vessel List B'!GP98=7,7,IF('Vessel List B'!GP98=8,8,IF('Vessel List B'!GP98=9,9,IF('Vessel List B'!GP98=10,10,IF('Vessel List B'!GP98=11,11,IF('Vessel List B'!GP98=12,12,IF('Vessel List B'!GP98=13,13,IF('Vessel List B'!GP98=14,14,IF('Vessel List B'!GP98=15,15,IF('Vessel List B'!GP98=16,16,0)))))))))))))))))=0," ",VALUE(IF('Vessel List B'!GP98=1,1,IF('Vessel List B'!GP98=2,2,IF('Vessel List B'!GP98=3,3,IF('Vessel List B'!GP98=4,4,IF('Vessel List B'!GP98=5,5,IF('Vessel List B'!GP98=6,6,IF('Vessel List B'!GP98=7,7,IF('Vessel List B'!GP98=8,8,IF('Vessel List B'!GP98=9,9,IF('Vessel List B'!GP98=10,10,IF('Vessel List B'!GP98=11,11,IF('Vessel List B'!GP98=12,12,IF('Vessel List B'!GP98=13,13,IF('Vessel List B'!GP98=14,14,IF('Vessel List B'!GP98=15,15,IF('Vessel List B'!GP98=16,16,0))))))))))))))))))</f>
        <v xml:space="preserve"> </v>
      </c>
      <c r="IO99" s="154"/>
      <c r="IP99" s="158"/>
      <c r="IQ99" s="390" t="str">
        <f t="shared" si="153"/>
        <v/>
      </c>
      <c r="IR99" s="158"/>
      <c r="IS99" s="137"/>
      <c r="IT99" s="388" t="str">
        <f t="shared" si="154"/>
        <v/>
      </c>
      <c r="IU99" s="157" t="str">
        <f>IF(VALUE(IF('Vessel List B'!HC98=1,1,IF('Vessel List B'!HC98=2,2,IF('Vessel List B'!HC98=3,3,IF('Vessel List B'!HC98=4,4,IF('Vessel List B'!HC98=5,5,IF('Vessel List B'!HC98=6,6,IF('Vessel List B'!HC98=7,7,IF('Vessel List B'!HC98=8,8,IF('Vessel List B'!HC98=9,9,IF('Vessel List B'!HC98=10,10,IF('Vessel List B'!HC98=11,11,IF('Vessel List B'!HC98=12,12,IF('Vessel List B'!HC98=13,13,IF('Vessel List B'!HC98=14,14,IF('Vessel List B'!HC98=15,15,IF('Vessel List B'!HC98=16,16,0)))))))))))))))))=0," ",VALUE(IF('Vessel List B'!HC98=1,1,IF('Vessel List B'!HC98=2,2,IF('Vessel List B'!HC98=3,3,IF('Vessel List B'!HC98=4,4,IF('Vessel List B'!HC98=5,5,IF('Vessel List B'!HC98=6,6,IF('Vessel List B'!HC98=7,7,IF('Vessel List B'!HC98=8,8,IF('Vessel List B'!HC98=9,9,IF('Vessel List B'!HC98=10,10,IF('Vessel List B'!HC98=11,11,IF('Vessel List B'!HC98=12,12,IF('Vessel List B'!HC98=13,13,IF('Vessel List B'!HC98=14,14,IF('Vessel List B'!HC98=15,15,IF('Vessel List B'!HC98=16,16,0))))))))))))))))))</f>
        <v xml:space="preserve"> </v>
      </c>
      <c r="IV99" s="154"/>
      <c r="IW99" s="158"/>
      <c r="IX99" s="390" t="str">
        <f t="shared" si="155"/>
        <v/>
      </c>
      <c r="IY99" s="158"/>
      <c r="IZ99" s="137"/>
      <c r="JA99" s="388" t="str">
        <f t="shared" si="156"/>
        <v/>
      </c>
      <c r="JB99" s="157" t="str">
        <f>IF(VALUE(IF('Vessel List B'!HP98=1,1,IF('Vessel List B'!HP98=2,2,IF('Vessel List B'!HP98=3,3,IF('Vessel List B'!HP98=4,4,IF('Vessel List B'!HP98=5,5,IF('Vessel List B'!HP98=6,6,IF('Vessel List B'!HP98=7,7,IF('Vessel List B'!HP98=8,8,IF('Vessel List B'!HP98=9,9,IF('Vessel List B'!HP98=10,10,IF('Vessel List B'!HP98=11,11,IF('Vessel List B'!HP98=12,12,IF('Vessel List B'!HP98=13,13,IF('Vessel List B'!HP98=14,14,IF('Vessel List B'!HP98=15,15,IF('Vessel List B'!HP98=16,16,0)))))))))))))))))=0," ",VALUE(IF('Vessel List B'!HP98=1,1,IF('Vessel List B'!HP98=2,2,IF('Vessel List B'!HP98=3,3,IF('Vessel List B'!HP98=4,4,IF('Vessel List B'!HP98=5,5,IF('Vessel List B'!HP98=6,6,IF('Vessel List B'!HP98=7,7,IF('Vessel List B'!HP98=8,8,IF('Vessel List B'!HP98=9,9,IF('Vessel List B'!HP98=10,10,IF('Vessel List B'!HP98=11,11,IF('Vessel List B'!HP98=12,12,IF('Vessel List B'!HP98=13,13,IF('Vessel List B'!HP98=14,14,IF('Vessel List B'!HP98=15,15,IF('Vessel List B'!HP98=16,16,0))))))))))))))))))</f>
        <v xml:space="preserve"> </v>
      </c>
      <c r="JC99" s="154"/>
      <c r="JD99" s="158"/>
      <c r="JE99" s="390" t="str">
        <f t="shared" si="157"/>
        <v/>
      </c>
      <c r="JF99" s="158"/>
      <c r="JG99" s="137"/>
      <c r="JH99" s="388" t="str">
        <f t="shared" si="158"/>
        <v/>
      </c>
      <c r="JI99" s="157" t="str">
        <f>IF(VALUE(IF('Vessel List B'!IC98=1,1,IF('Vessel List B'!IC98=2,2,IF('Vessel List B'!IC98=3,3,IF('Vessel List B'!IC98=4,4,IF('Vessel List B'!IC98=5,5,IF('Vessel List B'!IC98=6,6,IF('Vessel List B'!IC98=7,7,IF('Vessel List B'!IC98=8,8,IF('Vessel List B'!IC98=9,9,IF('Vessel List B'!IC98=10,10,IF('Vessel List B'!IC98=11,11,IF('Vessel List B'!IC98=12,12,IF('Vessel List B'!IC98=13,13,IF('Vessel List B'!IC98=14,14,IF('Vessel List B'!IC98=15,15,IF('Vessel List B'!IC98=16,16,0)))))))))))))))))=0," ",VALUE(IF('Vessel List B'!IC98=1,1,IF('Vessel List B'!IC98=2,2,IF('Vessel List B'!IC98=3,3,IF('Vessel List B'!IC98=4,4,IF('Vessel List B'!IC98=5,5,IF('Vessel List B'!IC98=6,6,IF('Vessel List B'!IC98=7,7,IF('Vessel List B'!IC98=8,8,IF('Vessel List B'!IC98=9,9,IF('Vessel List B'!IC98=10,10,IF('Vessel List B'!IC98=11,11,IF('Vessel List B'!IC98=12,12,IF('Vessel List B'!IC98=13,13,IF('Vessel List B'!IC98=14,14,IF('Vessel List B'!IC98=15,15,IF('Vessel List B'!IC98=16,16,0))))))))))))))))))</f>
        <v xml:space="preserve"> </v>
      </c>
      <c r="JJ99" s="154"/>
      <c r="JK99" s="158"/>
      <c r="JL99" s="390" t="str">
        <f t="shared" si="159"/>
        <v/>
      </c>
      <c r="JM99" s="158"/>
      <c r="JN99" s="137"/>
      <c r="JO99" s="388" t="str">
        <f t="shared" si="160"/>
        <v/>
      </c>
      <c r="JP99" s="157" t="str">
        <f>IF(VALUE(IF('Vessel List B'!IP98=1,1,IF('Vessel List B'!IP98=2,2,IF('Vessel List B'!IP98=3,3,IF('Vessel List B'!IP98=4,4,IF('Vessel List B'!IP98=5,5,IF('Vessel List B'!IP98=6,6,IF('Vessel List B'!IP98=7,7,IF('Vessel List B'!IP98=8,8,IF('Vessel List B'!IP98=9,9,IF('Vessel List B'!IP98=10,10,IF('Vessel List B'!IP98=11,11,IF('Vessel List B'!IP98=12,12,IF('Vessel List B'!IP98=13,13,IF('Vessel List B'!IP98=14,14,IF('Vessel List B'!IP98=15,15,IF('Vessel List B'!IP98=16,16,0)))))))))))))))))=0," ",VALUE(IF('Vessel List B'!IP98=1,1,IF('Vessel List B'!IP98=2,2,IF('Vessel List B'!IP98=3,3,IF('Vessel List B'!IP98=4,4,IF('Vessel List B'!IP98=5,5,IF('Vessel List B'!IP98=6,6,IF('Vessel List B'!IP98=7,7,IF('Vessel List B'!IP98=8,8,IF('Vessel List B'!IP98=9,9,IF('Vessel List B'!IP98=10,10,IF('Vessel List B'!IP98=11,11,IF('Vessel List B'!IP98=12,12,IF('Vessel List B'!IP98=13,13,IF('Vessel List B'!IP98=14,14,IF('Vessel List B'!IP98=15,15,IF('Vessel List B'!IP98=16,16,0))))))))))))))))))</f>
        <v xml:space="preserve"> </v>
      </c>
      <c r="JQ99" s="154"/>
      <c r="JR99" s="158"/>
      <c r="JS99" s="390" t="str">
        <f t="shared" si="161"/>
        <v/>
      </c>
      <c r="JT99" s="158"/>
      <c r="JU99" s="137"/>
      <c r="JV99" s="397" t="str">
        <f t="shared" si="162"/>
        <v/>
      </c>
      <c r="JW99" s="403"/>
    </row>
    <row r="100" spans="1:283" ht="15" x14ac:dyDescent="0.25">
      <c r="A100" s="132">
        <f>'Vessel List A'!B99</f>
        <v>41674</v>
      </c>
      <c r="B100" s="157" t="str">
        <f>IF(VALUE(IF('Vessel List A'!C99=1,1,IF('Vessel List A'!C99=2,2,IF('Vessel List A'!C99=3,3,IF('Vessel List A'!C99=4,4,IF('Vessel List A'!C99=5,5,IF('Vessel List A'!C99=6,6,IF('Vessel List A'!C99=7,7,IF('Vessel List A'!C99=8,8,IF('Vessel List A'!C99=9,9,IF('Vessel List A'!C99=10,10,IF('Vessel List A'!C99=11,11,IF('Vessel List A'!C99=12,12,IF('Vessel List A'!C99=13,13,IF('Vessel List A'!C99=14,14,IF('Vessel List A'!C99=15,15,IF('Vessel List A'!C99=16,16,0)))))))))))))))))=0," ",VALUE(IF('Vessel List A'!C99=1,1,IF('Vessel List A'!C99=2,2,IF('Vessel List A'!C99=3,3,IF('Vessel List A'!C99=4,4,IF('Vessel List A'!C99=5,5,IF('Vessel List A'!C99=6,6,IF('Vessel List A'!C99=7,7,IF('Vessel List A'!C99=8,8,IF('Vessel List A'!C99=9,9,IF('Vessel List A'!C99=10,10,IF('Vessel List A'!C99=11,11,IF('Vessel List A'!C99=12,12,IF('Vessel List A'!C99=13,13,IF('Vessel List A'!C99=14,14,IF('Vessel List A'!C99=15,15,IF('Vessel List A'!C99=16,16,0))))))))))))))))))</f>
        <v xml:space="preserve"> </v>
      </c>
      <c r="C100" s="154"/>
      <c r="D100" s="158"/>
      <c r="E100" s="390" t="str">
        <f t="shared" si="83"/>
        <v/>
      </c>
      <c r="F100" s="158"/>
      <c r="G100" s="137"/>
      <c r="H100" s="388" t="str">
        <f t="shared" si="84"/>
        <v/>
      </c>
      <c r="I100" s="157" t="str">
        <f>IF(VALUE(IF('Vessel List A'!P99=1,1,IF('Vessel List A'!P99=2,2,IF('Vessel List A'!P99=3,3,IF('Vessel List A'!P99=4,4,IF('Vessel List A'!P99=5,5,IF('Vessel List A'!P99=6,6,IF('Vessel List A'!P99=7,7,IF('Vessel List A'!P99=8,8,IF('Vessel List A'!P99=9,9,IF('Vessel List A'!P99=10,10,IF('Vessel List A'!P99=11,11,IF('Vessel List A'!P99=12,12,IF('Vessel List A'!P99=13,13,IF('Vessel List A'!P99=14,14,IF('Vessel List A'!P99=15,15,IF('Vessel List A'!P99=16,16,0)))))))))))))))))=0," ",VALUE(IF('Vessel List A'!P99=1,1,IF('Vessel List A'!P99=2,2,IF('Vessel List A'!P99=3,3,IF('Vessel List A'!P99=4,4,IF('Vessel List A'!P99=5,5,IF('Vessel List A'!P99=6,6,IF('Vessel List A'!P99=7,7,IF('Vessel List A'!P99=8,8,IF('Vessel List A'!P99=9,9,IF('Vessel List A'!P99=10,10,IF('Vessel List A'!P99=11,11,IF('Vessel List A'!P99=12,12,IF('Vessel List A'!P99=13,13,IF('Vessel List A'!P99=14,14,IF('Vessel List A'!P99=15,15,IF('Vessel List A'!P99=16,16,0))))))))))))))))))</f>
        <v xml:space="preserve"> </v>
      </c>
      <c r="J100" s="154"/>
      <c r="K100" s="158"/>
      <c r="L100" s="390" t="str">
        <f t="shared" si="85"/>
        <v/>
      </c>
      <c r="M100" s="158"/>
      <c r="N100" s="137"/>
      <c r="O100" s="388" t="str">
        <f t="shared" si="86"/>
        <v/>
      </c>
      <c r="P100" s="157" t="str">
        <f>IF(VALUE(IF('Vessel List A'!AC99=1,1,IF('Vessel List A'!AC99=2,2,IF('Vessel List A'!AC99=3,3,IF('Vessel List A'!AC99=4,4,IF('Vessel List A'!AC99=5,5,IF('Vessel List A'!AC99=6,6,IF('Vessel List A'!AC99=7,7,IF('Vessel List A'!AC99=8,8,IF('Vessel List A'!AC99=9,9,IF('Vessel List A'!AC99=10,10,IF('Vessel List A'!AC99=11,11,IF('Vessel List A'!AC99=12,12,IF('Vessel List A'!AC99=13,13,IF('Vessel List A'!AC99=14,14,IF('Vessel List A'!AC99=15,15,IF('Vessel List A'!AC99=16,16,0)))))))))))))))))=0," ",VALUE(IF('Vessel List A'!AC99=1,1,IF('Vessel List A'!AC99=2,2,IF('Vessel List A'!AC99=3,3,IF('Vessel List A'!AC99=4,4,IF('Vessel List A'!AC99=5,5,IF('Vessel List A'!AC99=6,6,IF('Vessel List A'!AC99=7,7,IF('Vessel List A'!AC99=8,8,IF('Vessel List A'!AC99=9,9,IF('Vessel List A'!AC99=10,10,IF('Vessel List A'!AC99=11,11,IF('Vessel List A'!AC99=12,12,IF('Vessel List A'!AC99=13,13,IF('Vessel List A'!AC99=14,14,IF('Vessel List A'!AC99=15,15,IF('Vessel List A'!AC99=16,16,0))))))))))))))))))</f>
        <v xml:space="preserve"> </v>
      </c>
      <c r="Q100" s="154"/>
      <c r="R100" s="158"/>
      <c r="S100" s="390" t="str">
        <f t="shared" si="87"/>
        <v/>
      </c>
      <c r="T100" s="158"/>
      <c r="U100" s="137"/>
      <c r="V100" s="388" t="str">
        <f t="shared" si="88"/>
        <v/>
      </c>
      <c r="W100" s="157" t="str">
        <f>IF(VALUE(IF('Vessel List A'!AP99=1,1,IF('Vessel List A'!AP99=2,2,IF('Vessel List A'!AP99=3,3,IF('Vessel List A'!AP99=4,4,IF('Vessel List A'!AP99=5,5,IF('Vessel List A'!AP99=6,6,IF('Vessel List A'!AP99=7,7,IF('Vessel List A'!AP99=8,8,IF('Vessel List A'!AP99=9,9,IF('Vessel List A'!AP99=10,10,IF('Vessel List A'!AP99=11,11,IF('Vessel List A'!AP99=12,12,IF('Vessel List A'!AP99=13,13,IF('Vessel List A'!AP99=14,14,IF('Vessel List A'!AP99=15,15,IF('Vessel List A'!AP99=16,16,0)))))))))))))))))=0," ",VALUE(IF('Vessel List A'!AP99=1,1,IF('Vessel List A'!AP99=2,2,IF('Vessel List A'!AP99=3,3,IF('Vessel List A'!AP99=4,4,IF('Vessel List A'!AP99=5,5,IF('Vessel List A'!AP99=6,6,IF('Vessel List A'!AP99=7,7,IF('Vessel List A'!AP99=8,8,IF('Vessel List A'!AP99=9,9,IF('Vessel List A'!AP99=10,10,IF('Vessel List A'!AP99=11,11,IF('Vessel List A'!AP99=12,12,IF('Vessel List A'!AP99=13,13,IF('Vessel List A'!AP99=14,14,IF('Vessel List A'!AP99=15,15,IF('Vessel List A'!AP99=16,16,0))))))))))))))))))</f>
        <v xml:space="preserve"> </v>
      </c>
      <c r="X100" s="154"/>
      <c r="Y100" s="158"/>
      <c r="Z100" s="390" t="str">
        <f t="shared" si="89"/>
        <v/>
      </c>
      <c r="AA100" s="158"/>
      <c r="AB100" s="137"/>
      <c r="AC100" s="388" t="str">
        <f t="shared" si="90"/>
        <v/>
      </c>
      <c r="AD100" s="157" t="str">
        <f>IF(VALUE(IF('Vessel List A'!BC99=1,1,IF('Vessel List A'!BC99=2,2,IF('Vessel List A'!BC99=3,3,IF('Vessel List A'!BC99=4,4,IF('Vessel List A'!BC99=5,5,IF('Vessel List A'!BC99=6,6,IF('Vessel List A'!BC99=7,7,IF('Vessel List A'!BC99=8,8,IF('Vessel List A'!BC99=9,9,IF('Vessel List A'!BC99=10,10,IF('Vessel List A'!BC99=11,11,IF('Vessel List A'!BC99=12,12,IF('Vessel List A'!BC99=13,13,IF('Vessel List A'!BC99=14,14,IF('Vessel List A'!BC99=15,15,IF('Vessel List A'!BC99=16,16,0)))))))))))))))))=0," ",VALUE(IF('Vessel List A'!BC99=1,1,IF('Vessel List A'!BC99=2,2,IF('Vessel List A'!BC99=3,3,IF('Vessel List A'!BC99=4,4,IF('Vessel List A'!BC99=5,5,IF('Vessel List A'!BC99=6,6,IF('Vessel List A'!BC99=7,7,IF('Vessel List A'!BC99=8,8,IF('Vessel List A'!BC99=9,9,IF('Vessel List A'!BC99=10,10,IF('Vessel List A'!BC99=11,11,IF('Vessel List A'!BC99=12,12,IF('Vessel List A'!BC99=13,13,IF('Vessel List A'!BC99=14,14,IF('Vessel List A'!BC99=15,15,IF('Vessel List A'!BC99=16,16,0))))))))))))))))))</f>
        <v xml:space="preserve"> </v>
      </c>
      <c r="AE100" s="154"/>
      <c r="AF100" s="158"/>
      <c r="AG100" s="390" t="str">
        <f t="shared" si="91"/>
        <v/>
      </c>
      <c r="AH100" s="158"/>
      <c r="AI100" s="137"/>
      <c r="AJ100" s="388" t="str">
        <f t="shared" si="92"/>
        <v/>
      </c>
      <c r="AK100" s="157" t="str">
        <f>IF(VALUE(IF('Vessel List A'!BP99=1,1,IF('Vessel List A'!BP99=2,2,IF('Vessel List A'!BP99=3,3,IF('Vessel List A'!BP99=4,4,IF('Vessel List A'!BP99=5,5,IF('Vessel List A'!BP99=6,6,IF('Vessel List A'!BP99=7,7,IF('Vessel List A'!BP99=8,8,IF('Vessel List A'!BP99=9,9,IF('Vessel List A'!BP99=10,10,IF('Vessel List A'!BP99=11,11,IF('Vessel List A'!BP99=12,12,IF('Vessel List A'!BP99=13,13,IF('Vessel List A'!BP99=14,14,IF('Vessel List A'!BP99=15,15,IF('Vessel List A'!BP99=16,16,0)))))))))))))))))=0," ",VALUE(IF('Vessel List A'!BP99=1,1,IF('Vessel List A'!BP99=2,2,IF('Vessel List A'!BP99=3,3,IF('Vessel List A'!BP99=4,4,IF('Vessel List A'!BP99=5,5,IF('Vessel List A'!BP99=6,6,IF('Vessel List A'!BP99=7,7,IF('Vessel List A'!BP99=8,8,IF('Vessel List A'!BP99=9,9,IF('Vessel List A'!BP99=10,10,IF('Vessel List A'!BP99=11,11,IF('Vessel List A'!BP99=12,12,IF('Vessel List A'!BP99=13,13,IF('Vessel List A'!BP99=14,14,IF('Vessel List A'!BP99=15,15,IF('Vessel List A'!BP99=16,16,0))))))))))))))))))</f>
        <v xml:space="preserve"> </v>
      </c>
      <c r="AL100" s="154"/>
      <c r="AM100" s="158"/>
      <c r="AN100" s="390" t="str">
        <f t="shared" si="93"/>
        <v/>
      </c>
      <c r="AO100" s="158"/>
      <c r="AP100" s="137"/>
      <c r="AQ100" s="388" t="str">
        <f t="shared" si="94"/>
        <v/>
      </c>
      <c r="AR100" s="157" t="str">
        <f>IF(VALUE(IF('Vessel List A'!CC99=1,1,IF('Vessel List A'!CC99=2,2,IF('Vessel List A'!CC99=3,3,IF('Vessel List A'!CC99=4,4,IF('Vessel List A'!CC99=5,5,IF('Vessel List A'!CC99=6,6,IF('Vessel List A'!CC99=7,7,IF('Vessel List A'!CC99=8,8,IF('Vessel List A'!CC99=9,9,IF('Vessel List A'!CC99=10,10,IF('Vessel List A'!CC99=11,11,IF('Vessel List A'!CC99=12,12,IF('Vessel List A'!CC99=13,13,IF('Vessel List A'!CC99=14,14,IF('Vessel List A'!CC99=15,15,IF('Vessel List A'!CC99=16,16,0)))))))))))))))))=0," ",VALUE(IF('Vessel List A'!CC99=1,1,IF('Vessel List A'!CC99=2,2,IF('Vessel List A'!CC99=3,3,IF('Vessel List A'!CC99=4,4,IF('Vessel List A'!CC99=5,5,IF('Vessel List A'!CC99=6,6,IF('Vessel List A'!CC99=7,7,IF('Vessel List A'!CC99=8,8,IF('Vessel List A'!CC99=9,9,IF('Vessel List A'!CC99=10,10,IF('Vessel List A'!CC99=11,11,IF('Vessel List A'!CC99=12,12,IF('Vessel List A'!CC99=13,13,IF('Vessel List A'!CC99=14,14,IF('Vessel List A'!CC99=15,15,IF('Vessel List A'!CC99=16,16,0))))))))))))))))))</f>
        <v xml:space="preserve"> </v>
      </c>
      <c r="AS100" s="154"/>
      <c r="AT100" s="158"/>
      <c r="AU100" s="390" t="str">
        <f t="shared" si="95"/>
        <v/>
      </c>
      <c r="AV100" s="158"/>
      <c r="AW100" s="137"/>
      <c r="AX100" s="388" t="str">
        <f t="shared" si="96"/>
        <v/>
      </c>
      <c r="AY100" s="157" t="str">
        <f>IF(VALUE(IF('Vessel List A'!CP99=1,1,IF('Vessel List A'!CP99=2,2,IF('Vessel List A'!CP99=3,3,IF('Vessel List A'!CP99=4,4,IF('Vessel List A'!CP99=5,5,IF('Vessel List A'!CP99=6,6,IF('Vessel List A'!CP99=7,7,IF('Vessel List A'!CP99=8,8,IF('Vessel List A'!CP99=9,9,IF('Vessel List A'!CP99=10,10,IF('Vessel List A'!CP99=11,11,IF('Vessel List A'!CP99=12,12,IF('Vessel List A'!CP99=13,13,IF('Vessel List A'!CP99=14,14,IF('Vessel List A'!CP99=15,15,IF('Vessel List A'!CP99=16,16,0)))))))))))))))))=0," ",VALUE(IF('Vessel List A'!CP99=1,1,IF('Vessel List A'!CP99=2,2,IF('Vessel List A'!CP99=3,3,IF('Vessel List A'!CP99=4,4,IF('Vessel List A'!CP99=5,5,IF('Vessel List A'!CP99=6,6,IF('Vessel List A'!CP99=7,7,IF('Vessel List A'!CP99=8,8,IF('Vessel List A'!CP99=9,9,IF('Vessel List A'!CP99=10,10,IF('Vessel List A'!CP99=11,11,IF('Vessel List A'!CP99=12,12,IF('Vessel List A'!CP99=13,13,IF('Vessel List A'!CP99=14,14,IF('Vessel List A'!CP99=15,15,IF('Vessel List A'!CP99=16,16,0))))))))))))))))))</f>
        <v xml:space="preserve"> </v>
      </c>
      <c r="AZ100" s="154"/>
      <c r="BA100" s="158"/>
      <c r="BB100" s="390" t="str">
        <f t="shared" si="97"/>
        <v/>
      </c>
      <c r="BC100" s="158"/>
      <c r="BD100" s="137"/>
      <c r="BE100" s="388" t="str">
        <f t="shared" si="98"/>
        <v/>
      </c>
      <c r="BF100" s="157" t="str">
        <f>IF(VALUE(IF('Vessel List A'!DC99=1,1,IF('Vessel List A'!DC99=2,2,IF('Vessel List A'!DC99=3,3,IF('Vessel List A'!DC99=4,4,IF('Vessel List A'!DC99=5,5,IF('Vessel List A'!DC99=6,6,IF('Vessel List A'!DC99=7,7,IF('Vessel List A'!DC99=8,8,IF('Vessel List A'!DC99=9,9,IF('Vessel List A'!DC99=10,10,IF('Vessel List A'!DC99=11,11,IF('Vessel List A'!DC99=12,12,IF('Vessel List A'!DC99=13,13,IF('Vessel List A'!DC99=14,14,IF('Vessel List A'!DC99=15,15,IF('Vessel List A'!DC99=16,16,0)))))))))))))))))=0," ",VALUE(IF('Vessel List A'!DC99=1,1,IF('Vessel List A'!DC99=2,2,IF('Vessel List A'!DC99=3,3,IF('Vessel List A'!DC99=4,4,IF('Vessel List A'!DC99=5,5,IF('Vessel List A'!DC99=6,6,IF('Vessel List A'!DC99=7,7,IF('Vessel List A'!DC99=8,8,IF('Vessel List A'!DC99=9,9,IF('Vessel List A'!DC99=10,10,IF('Vessel List A'!DC99=11,11,IF('Vessel List A'!DC99=12,12,IF('Vessel List A'!DC99=13,13,IF('Vessel List A'!DC99=14,14,IF('Vessel List A'!DC99=15,15,IF('Vessel List A'!DC99=16,16,0))))))))))))))))))</f>
        <v xml:space="preserve"> </v>
      </c>
      <c r="BG100" s="154"/>
      <c r="BH100" s="158"/>
      <c r="BI100" s="390" t="str">
        <f t="shared" si="99"/>
        <v/>
      </c>
      <c r="BJ100" s="158"/>
      <c r="BK100" s="137"/>
      <c r="BL100" s="388" t="str">
        <f t="shared" si="100"/>
        <v/>
      </c>
      <c r="BM100" s="157" t="str">
        <f>IF(VALUE(IF('Vessel List A'!DP99=1,1,IF('Vessel List A'!DP99=2,2,IF('Vessel List A'!DP99=3,3,IF('Vessel List A'!DP99=4,4,IF('Vessel List A'!DP99=5,5,IF('Vessel List A'!DP99=6,6,IF('Vessel List A'!DP99=7,7,IF('Vessel List A'!DP99=8,8,IF('Vessel List A'!DP99=9,9,IF('Vessel List A'!DP99=10,10,IF('Vessel List A'!DP99=11,11,IF('Vessel List A'!DP99=12,12,IF('Vessel List A'!DP99=13,13,IF('Vessel List A'!DP99=14,14,IF('Vessel List A'!DP99=15,15,IF('Vessel List A'!DP99=16,16,0)))))))))))))))))=0," ",VALUE(IF('Vessel List A'!DP99=1,1,IF('Vessel List A'!DP99=2,2,IF('Vessel List A'!DP99=3,3,IF('Vessel List A'!DP99=4,4,IF('Vessel List A'!DP99=5,5,IF('Vessel List A'!DP99=6,6,IF('Vessel List A'!DP99=7,7,IF('Vessel List A'!DP99=8,8,IF('Vessel List A'!DP99=9,9,IF('Vessel List A'!DP99=10,10,IF('Vessel List A'!DP99=11,11,IF('Vessel List A'!DP99=12,12,IF('Vessel List A'!DP99=13,13,IF('Vessel List A'!DP99=14,14,IF('Vessel List A'!DP99=15,15,IF('Vessel List A'!DP99=16,16,0))))))))))))))))))</f>
        <v xml:space="preserve"> </v>
      </c>
      <c r="BN100" s="154"/>
      <c r="BO100" s="158"/>
      <c r="BP100" s="390" t="str">
        <f t="shared" si="101"/>
        <v/>
      </c>
      <c r="BQ100" s="158"/>
      <c r="BR100" s="137"/>
      <c r="BS100" s="388" t="str">
        <f t="shared" si="102"/>
        <v/>
      </c>
      <c r="BT100" s="157" t="str">
        <f>IF(VALUE(IF('Vessel List A'!EC99=1,1,IF('Vessel List A'!EC99=2,2,IF('Vessel List A'!EC99=3,3,IF('Vessel List A'!EC99=4,4,IF('Vessel List A'!EC99=5,5,IF('Vessel List A'!EC99=6,6,IF('Vessel List A'!EC99=7,7,IF('Vessel List A'!EC99=8,8,IF('Vessel List A'!EC99=9,9,IF('Vessel List A'!EC99=10,10,IF('Vessel List A'!EC99=11,11,IF('Vessel List A'!EC99=12,12,IF('Vessel List A'!EC99=13,13,IF('Vessel List A'!EC99=14,14,IF('Vessel List A'!EC99=15,15,IF('Vessel List A'!EC99=16,16,0)))))))))))))))))=0," ",VALUE(IF('Vessel List A'!EC99=1,1,IF('Vessel List A'!EC99=2,2,IF('Vessel List A'!EC99=3,3,IF('Vessel List A'!EC99=4,4,IF('Vessel List A'!EC99=5,5,IF('Vessel List A'!EC99=6,6,IF('Vessel List A'!EC99=7,7,IF('Vessel List A'!EC99=8,8,IF('Vessel List A'!EC99=9,9,IF('Vessel List A'!EC99=10,10,IF('Vessel List A'!EC99=11,11,IF('Vessel List A'!EC99=12,12,IF('Vessel List A'!EC99=13,13,IF('Vessel List A'!EC99=14,14,IF('Vessel List A'!EC99=15,15,IF('Vessel List A'!EC99=16,16,0))))))))))))))))))</f>
        <v xml:space="preserve"> </v>
      </c>
      <c r="BU100" s="154"/>
      <c r="BV100" s="158"/>
      <c r="BW100" s="390" t="str">
        <f t="shared" si="103"/>
        <v/>
      </c>
      <c r="BX100" s="158"/>
      <c r="BY100" s="137"/>
      <c r="BZ100" s="388" t="str">
        <f t="shared" si="104"/>
        <v/>
      </c>
      <c r="CA100" s="157" t="str">
        <f>IF(VALUE(IF('Vessel List A'!EP99=1,1,IF('Vessel List A'!EP99=2,2,IF('Vessel List A'!EP99=3,3,IF('Vessel List A'!EP99=4,4,IF('Vessel List A'!EP99=5,5,IF('Vessel List A'!EP99=6,6,IF('Vessel List A'!EP99=7,7,IF('Vessel List A'!EP99=8,8,IF('Vessel List A'!EP99=9,9,IF('Vessel List A'!EP99=10,10,IF('Vessel List A'!EP99=11,11,IF('Vessel List A'!EP99=12,12,IF('Vessel List A'!EP99=13,13,IF('Vessel List A'!EP99=14,14,IF('Vessel List A'!EP99=15,15,IF('Vessel List A'!EP99=16,16,0)))))))))))))))))=0," ",VALUE(IF('Vessel List A'!EP99=1,1,IF('Vessel List A'!EP99=2,2,IF('Vessel List A'!EP99=3,3,IF('Vessel List A'!EP99=4,4,IF('Vessel List A'!EP99=5,5,IF('Vessel List A'!EP99=6,6,IF('Vessel List A'!EP99=7,7,IF('Vessel List A'!EP99=8,8,IF('Vessel List A'!EP99=9,9,IF('Vessel List A'!EP99=10,10,IF('Vessel List A'!EP99=11,11,IF('Vessel List A'!EP99=12,12,IF('Vessel List A'!EP99=13,13,IF('Vessel List A'!EP99=14,14,IF('Vessel List A'!EP99=15,15,IF('Vessel List A'!EP99=16,16,0))))))))))))))))))</f>
        <v xml:space="preserve"> </v>
      </c>
      <c r="CB100" s="154"/>
      <c r="CC100" s="158"/>
      <c r="CD100" s="390" t="str">
        <f t="shared" si="105"/>
        <v/>
      </c>
      <c r="CE100" s="158"/>
      <c r="CF100" s="137"/>
      <c r="CG100" s="388" t="str">
        <f t="shared" si="106"/>
        <v/>
      </c>
      <c r="CH100" s="157" t="str">
        <f>IF(VALUE(IF('Vessel List A'!FC99=1,1,IF('Vessel List A'!FC99=2,2,IF('Vessel List A'!FC99=3,3,IF('Vessel List A'!FC99=4,4,IF('Vessel List A'!FC99=5,5,IF('Vessel List A'!FC99=6,6,IF('Vessel List A'!FC99=7,7,IF('Vessel List A'!FC99=8,8,IF('Vessel List A'!FC99=9,9,IF('Vessel List A'!FC99=10,10,IF('Vessel List A'!FC99=11,11,IF('Vessel List A'!FC99=12,12,IF('Vessel List A'!FC99=13,13,IF('Vessel List A'!FC99=14,14,IF('Vessel List A'!FC99=15,15,IF('Vessel List A'!FC99=16,16,0)))))))))))))))))=0," ",VALUE(IF('Vessel List A'!FC99=1,1,IF('Vessel List A'!FC99=2,2,IF('Vessel List A'!FC99=3,3,IF('Vessel List A'!FC99=4,4,IF('Vessel List A'!FC99=5,5,IF('Vessel List A'!FC99=6,6,IF('Vessel List A'!FC99=7,7,IF('Vessel List A'!FC99=8,8,IF('Vessel List A'!FC99=9,9,IF('Vessel List A'!FC99=10,10,IF('Vessel List A'!FC99=11,11,IF('Vessel List A'!FC99=12,12,IF('Vessel List A'!FC99=13,13,IF('Vessel List A'!FC99=14,14,IF('Vessel List A'!FC99=15,15,IF('Vessel List A'!FC99=16,16,0))))))))))))))))))</f>
        <v xml:space="preserve"> </v>
      </c>
      <c r="CI100" s="154"/>
      <c r="CJ100" s="158"/>
      <c r="CK100" s="390" t="str">
        <f t="shared" si="107"/>
        <v/>
      </c>
      <c r="CL100" s="158"/>
      <c r="CM100" s="137"/>
      <c r="CN100" s="388" t="str">
        <f t="shared" si="108"/>
        <v/>
      </c>
      <c r="CO100" s="157" t="str">
        <f>IF(VALUE(IF('Vessel List A'!FP99=1,1,IF('Vessel List A'!FP99=2,2,IF('Vessel List A'!FP99=3,3,IF('Vessel List A'!FP99=4,4,IF('Vessel List A'!FP99=5,5,IF('Vessel List A'!FP99=6,6,IF('Vessel List A'!FP99=7,7,IF('Vessel List A'!FP99=8,8,IF('Vessel List A'!FP99=9,9,IF('Vessel List A'!FP99=10,10,IF('Vessel List A'!FP99=11,11,IF('Vessel List A'!FP99=12,12,IF('Vessel List A'!FP99=13,13,IF('Vessel List A'!FP99=14,14,IF('Vessel List A'!FP99=15,15,IF('Vessel List A'!FP99=16,16,0)))))))))))))))))=0," ",VALUE(IF('Vessel List A'!FP99=1,1,IF('Vessel List A'!FP99=2,2,IF('Vessel List A'!FP99=3,3,IF('Vessel List A'!FP99=4,4,IF('Vessel List A'!FP99=5,5,IF('Vessel List A'!FP99=6,6,IF('Vessel List A'!FP99=7,7,IF('Vessel List A'!FP99=8,8,IF('Vessel List A'!FP99=9,9,IF('Vessel List A'!FP99=10,10,IF('Vessel List A'!FP99=11,11,IF('Vessel List A'!FP99=12,12,IF('Vessel List A'!FP99=13,13,IF('Vessel List A'!FP99=14,14,IF('Vessel List A'!FP99=15,15,IF('Vessel List A'!FP99=16,16,0))))))))))))))))))</f>
        <v xml:space="preserve"> </v>
      </c>
      <c r="CP100" s="154"/>
      <c r="CQ100" s="158"/>
      <c r="CR100" s="390" t="str">
        <f t="shared" si="109"/>
        <v/>
      </c>
      <c r="CS100" s="158"/>
      <c r="CT100" s="137"/>
      <c r="CU100" s="388" t="str">
        <f t="shared" si="110"/>
        <v/>
      </c>
      <c r="CV100" s="157" t="str">
        <f>IF(VALUE(IF('Vessel List A'!GC99=1,1,IF('Vessel List A'!GC99=2,2,IF('Vessel List A'!GC99=3,3,IF('Vessel List A'!GC99=4,4,IF('Vessel List A'!GC99=5,5,IF('Vessel List A'!GC99=6,6,IF('Vessel List A'!GC99=7,7,IF('Vessel List A'!GC99=8,8,IF('Vessel List A'!GC99=9,9,IF('Vessel List A'!GC99=10,10,IF('Vessel List A'!GC99=11,11,IF('Vessel List A'!GC99=12,12,IF('Vessel List A'!GC99=13,13,IF('Vessel List A'!GC99=14,14,IF('Vessel List A'!GC99=15,15,IF('Vessel List A'!GC99=16,16,0)))))))))))))))))=0," ",VALUE(IF('Vessel List A'!GC99=1,1,IF('Vessel List A'!GC99=2,2,IF('Vessel List A'!GC99=3,3,IF('Vessel List A'!GC99=4,4,IF('Vessel List A'!GC99=5,5,IF('Vessel List A'!GC99=6,6,IF('Vessel List A'!GC99=7,7,IF('Vessel List A'!GC99=8,8,IF('Vessel List A'!GC99=9,9,IF('Vessel List A'!GC99=10,10,IF('Vessel List A'!GC99=11,11,IF('Vessel List A'!GC99=12,12,IF('Vessel List A'!GC99=13,13,IF('Vessel List A'!GC99=14,14,IF('Vessel List A'!GC99=15,15,IF('Vessel List A'!GC99=16,16,0))))))))))))))))))</f>
        <v xml:space="preserve"> </v>
      </c>
      <c r="CW100" s="154"/>
      <c r="CX100" s="158"/>
      <c r="CY100" s="390" t="str">
        <f t="shared" si="111"/>
        <v/>
      </c>
      <c r="CZ100" s="158"/>
      <c r="DA100" s="137"/>
      <c r="DB100" s="388" t="str">
        <f t="shared" si="112"/>
        <v/>
      </c>
      <c r="DC100" s="157" t="str">
        <f>IF(VALUE(IF('Vessel List A'!GP99=1,1,IF('Vessel List A'!GP99=2,2,IF('Vessel List A'!GP99=3,3,IF('Vessel List A'!GP99=4,4,IF('Vessel List A'!GP99=5,5,IF('Vessel List A'!GP99=6,6,IF('Vessel List A'!GP99=7,7,IF('Vessel List A'!GP99=8,8,IF('Vessel List A'!GP99=9,9,IF('Vessel List A'!GP99=10,10,IF('Vessel List A'!GP99=11,11,IF('Vessel List A'!GP99=12,12,IF('Vessel List A'!GP99=13,13,IF('Vessel List A'!GP99=14,14,IF('Vessel List A'!GP99=15,15,IF('Vessel List A'!GP99=16,16,0)))))))))))))))))=0," ",VALUE(IF('Vessel List A'!GP99=1,1,IF('Vessel List A'!GP99=2,2,IF('Vessel List A'!GP99=3,3,IF('Vessel List A'!GP99=4,4,IF('Vessel List A'!GP99=5,5,IF('Vessel List A'!GP99=6,6,IF('Vessel List A'!GP99=7,7,IF('Vessel List A'!GP99=8,8,IF('Vessel List A'!GP99=9,9,IF('Vessel List A'!GP99=10,10,IF('Vessel List A'!GP99=11,11,IF('Vessel List A'!GP99=12,12,IF('Vessel List A'!GP99=13,13,IF('Vessel List A'!GP99=14,14,IF('Vessel List A'!GP99=15,15,IF('Vessel List A'!GP99=16,16,0))))))))))))))))))</f>
        <v xml:space="preserve"> </v>
      </c>
      <c r="DD100" s="154"/>
      <c r="DE100" s="158"/>
      <c r="DF100" s="390" t="str">
        <f t="shared" si="113"/>
        <v/>
      </c>
      <c r="DG100" s="158"/>
      <c r="DH100" s="137"/>
      <c r="DI100" s="388" t="str">
        <f t="shared" si="114"/>
        <v/>
      </c>
      <c r="DJ100" s="157" t="str">
        <f>IF(VALUE(IF('Vessel List A'!HC99=1,1,IF('Vessel List A'!HC99=2,2,IF('Vessel List A'!HC99=3,3,IF('Vessel List A'!HC99=4,4,IF('Vessel List A'!HC99=5,5,IF('Vessel List A'!HC99=6,6,IF('Vessel List A'!HC99=7,7,IF('Vessel List A'!HC99=8,8,IF('Vessel List A'!HC99=9,9,IF('Vessel List A'!HC99=10,10,IF('Vessel List A'!HC99=11,11,IF('Vessel List A'!HC99=12,12,IF('Vessel List A'!HC99=13,13,IF('Vessel List A'!HC99=14,14,IF('Vessel List A'!HC99=15,15,IF('Vessel List A'!HC99=16,16,0)))))))))))))))))=0," ",VALUE(IF('Vessel List A'!HC99=1,1,IF('Vessel List A'!HC99=2,2,IF('Vessel List A'!HC99=3,3,IF('Vessel List A'!HC99=4,4,IF('Vessel List A'!HC99=5,5,IF('Vessel List A'!HC99=6,6,IF('Vessel List A'!HC99=7,7,IF('Vessel List A'!HC99=8,8,IF('Vessel List A'!HC99=9,9,IF('Vessel List A'!HC99=10,10,IF('Vessel List A'!HC99=11,11,IF('Vessel List A'!HC99=12,12,IF('Vessel List A'!HC99=13,13,IF('Vessel List A'!HC99=14,14,IF('Vessel List A'!HC99=15,15,IF('Vessel List A'!HC99=16,16,0))))))))))))))))))</f>
        <v xml:space="preserve"> </v>
      </c>
      <c r="DK100" s="154"/>
      <c r="DL100" s="158"/>
      <c r="DM100" s="390" t="str">
        <f t="shared" si="115"/>
        <v/>
      </c>
      <c r="DN100" s="158"/>
      <c r="DO100" s="137"/>
      <c r="DP100" s="388" t="str">
        <f t="shared" si="116"/>
        <v/>
      </c>
      <c r="DQ100" s="157" t="str">
        <f>IF(VALUE(IF('Vessel List A'!HP99=1,1,IF('Vessel List A'!HP99=2,2,IF('Vessel List A'!HP99=3,3,IF('Vessel List A'!HP99=4,4,IF('Vessel List A'!HP99=5,5,IF('Vessel List A'!HP99=6,6,IF('Vessel List A'!HP99=7,7,IF('Vessel List A'!HP99=8,8,IF('Vessel List A'!HP99=9,9,IF('Vessel List A'!HP99=10,10,IF('Vessel List A'!HP99=11,11,IF('Vessel List A'!HP99=12,12,IF('Vessel List A'!HP99=13,13,IF('Vessel List A'!HP99=14,14,IF('Vessel List A'!HP99=15,15,IF('Vessel List A'!HP99=16,16,0)))))))))))))))))=0," ",VALUE(IF('Vessel List A'!HP99=1,1,IF('Vessel List A'!HP99=2,2,IF('Vessel List A'!HP99=3,3,IF('Vessel List A'!HP99=4,4,IF('Vessel List A'!HP99=5,5,IF('Vessel List A'!HP99=6,6,IF('Vessel List A'!HP99=7,7,IF('Vessel List A'!HP99=8,8,IF('Vessel List A'!HP99=9,9,IF('Vessel List A'!HP99=10,10,IF('Vessel List A'!HP99=11,11,IF('Vessel List A'!HP99=12,12,IF('Vessel List A'!HP99=13,13,IF('Vessel List A'!HP99=14,14,IF('Vessel List A'!HP99=15,15,IF('Vessel List A'!HP99=16,16,0))))))))))))))))))</f>
        <v xml:space="preserve"> </v>
      </c>
      <c r="DR100" s="154"/>
      <c r="DS100" s="158"/>
      <c r="DT100" s="390" t="str">
        <f t="shared" si="117"/>
        <v/>
      </c>
      <c r="DU100" s="158"/>
      <c r="DV100" s="137"/>
      <c r="DW100" s="388" t="str">
        <f t="shared" si="118"/>
        <v/>
      </c>
      <c r="DX100" s="157" t="str">
        <f>IF(VALUE(IF('Vessel List A'!IC99=1,1,IF('Vessel List A'!IC99=2,2,IF('Vessel List A'!IC99=3,3,IF('Vessel List A'!IC99=4,4,IF('Vessel List A'!IC99=5,5,IF('Vessel List A'!IC99=6,6,IF('Vessel List A'!IC99=7,7,IF('Vessel List A'!IC99=8,8,IF('Vessel List A'!IC99=9,9,IF('Vessel List A'!IC99=10,10,IF('Vessel List A'!IC99=11,11,IF('Vessel List A'!IC99=12,12,IF('Vessel List A'!IC99=13,13,IF('Vessel List A'!IC99=14,14,IF('Vessel List A'!IC99=15,15,IF('Vessel List A'!IC99=16,16,0)))))))))))))))))=0," ",VALUE(IF('Vessel List A'!IC99=1,1,IF('Vessel List A'!IC99=2,2,IF('Vessel List A'!IC99=3,3,IF('Vessel List A'!IC99=4,4,IF('Vessel List A'!IC99=5,5,IF('Vessel List A'!IC99=6,6,IF('Vessel List A'!IC99=7,7,IF('Vessel List A'!IC99=8,8,IF('Vessel List A'!IC99=9,9,IF('Vessel List A'!IC99=10,10,IF('Vessel List A'!IC99=11,11,IF('Vessel List A'!IC99=12,12,IF('Vessel List A'!IC99=13,13,IF('Vessel List A'!IC99=14,14,IF('Vessel List A'!IC99=15,15,IF('Vessel List A'!IC99=16,16,0))))))))))))))))))</f>
        <v xml:space="preserve"> </v>
      </c>
      <c r="DY100" s="154"/>
      <c r="DZ100" s="158"/>
      <c r="EA100" s="390" t="str">
        <f t="shared" si="119"/>
        <v/>
      </c>
      <c r="EB100" s="158"/>
      <c r="EC100" s="137"/>
      <c r="ED100" s="388" t="str">
        <f t="shared" si="120"/>
        <v/>
      </c>
      <c r="EE100" s="157" t="str">
        <f>IF(VALUE(IF('Vessel List A'!IP99=1,1,IF('Vessel List A'!IP99=2,2,IF('Vessel List A'!IP99=3,3,IF('Vessel List A'!IP99=4,4,IF('Vessel List A'!IP99=5,5,IF('Vessel List A'!IP99=6,6,IF('Vessel List A'!IP99=7,7,IF('Vessel List A'!IP99=8,8,IF('Vessel List A'!IP99=9,9,IF('Vessel List A'!IP99=10,10,IF('Vessel List A'!IP99=11,11,IF('Vessel List A'!IP99=12,12,IF('Vessel List A'!IP99=13,13,IF('Vessel List A'!IP99=14,14,IF('Vessel List A'!IP99=15,15,IF('Vessel List A'!IP99=16,16,0)))))))))))))))))=0," ",VALUE(IF('Vessel List A'!IP99=1,1,IF('Vessel List A'!IP99=2,2,IF('Vessel List A'!IP99=3,3,IF('Vessel List A'!IP99=4,4,IF('Vessel List A'!IP99=5,5,IF('Vessel List A'!IP99=6,6,IF('Vessel List A'!IP99=7,7,IF('Vessel List A'!IP99=8,8,IF('Vessel List A'!IP99=9,9,IF('Vessel List A'!IP99=10,10,IF('Vessel List A'!IP99=11,11,IF('Vessel List A'!IP99=12,12,IF('Vessel List A'!IP99=13,13,IF('Vessel List A'!IP99=14,14,IF('Vessel List A'!IP99=15,15,IF('Vessel List A'!IP99=16,16,0))))))))))))))))))</f>
        <v xml:space="preserve"> </v>
      </c>
      <c r="EF100" s="154"/>
      <c r="EG100" s="158"/>
      <c r="EH100" s="390" t="str">
        <f t="shared" si="121"/>
        <v/>
      </c>
      <c r="EI100" s="158"/>
      <c r="EJ100" s="137"/>
      <c r="EK100" s="397" t="str">
        <f t="shared" si="122"/>
        <v/>
      </c>
      <c r="EL100" s="144"/>
      <c r="EM100" s="157" t="str">
        <f>IF(VALUE(IF('Vessel List B'!C99=1,1,IF('Vessel List B'!C99=2,2,IF('Vessel List B'!C99=3,3,IF('Vessel List B'!C99=4,4,IF('Vessel List B'!C99=5,5,IF('Vessel List B'!C99=6,6,IF('Vessel List B'!C99=7,7,IF('Vessel List B'!C99=8,8,IF('Vessel List B'!C99=9,9,IF('Vessel List B'!C99=10,10,IF('Vessel List B'!C99=11,11,IF('Vessel List B'!C99=12,12,IF('Vessel List B'!C99=13,13,IF('Vessel List B'!C99=14,14,IF('Vessel List B'!C99=15,15,IF('Vessel List B'!C99=16,16,0)))))))))))))))))=0," ",VALUE(IF('Vessel List B'!C99=1,1,IF('Vessel List B'!C99=2,2,IF('Vessel List B'!C99=3,3,IF('Vessel List B'!C99=4,4,IF('Vessel List B'!C99=5,5,IF('Vessel List B'!C99=6,6,IF('Vessel List B'!C99=7,7,IF('Vessel List B'!C99=8,8,IF('Vessel List B'!C99=9,9,IF('Vessel List B'!C99=10,10,IF('Vessel List B'!C99=11,11,IF('Vessel List B'!C99=12,12,IF('Vessel List B'!C99=13,13,IF('Vessel List B'!C99=14,14,IF('Vessel List B'!C99=15,15,IF('Vessel List B'!C99=16,16,0))))))))))))))))))</f>
        <v xml:space="preserve"> </v>
      </c>
      <c r="EN100" s="154"/>
      <c r="EO100" s="158"/>
      <c r="EP100" s="390" t="str">
        <f t="shared" si="123"/>
        <v/>
      </c>
      <c r="EQ100" s="158"/>
      <c r="ER100" s="137"/>
      <c r="ES100" s="388" t="str">
        <f t="shared" si="124"/>
        <v/>
      </c>
      <c r="ET100" s="157" t="str">
        <f>IF(VALUE(IF('Vessel List B'!P99=1,1,IF('Vessel List B'!P99=2,2,IF('Vessel List B'!P99=3,3,IF('Vessel List B'!P99=4,4,IF('Vessel List B'!P99=5,5,IF('Vessel List B'!P99=6,6,IF('Vessel List B'!P99=7,7,IF('Vessel List B'!P99=8,8,IF('Vessel List B'!P99=9,9,IF('Vessel List B'!P99=10,10,IF('Vessel List B'!P99=11,11,IF('Vessel List B'!P99=12,12,IF('Vessel List B'!P99=13,13,IF('Vessel List B'!P99=14,14,IF('Vessel List B'!P99=15,15,IF('Vessel List B'!P99=16,16,0)))))))))))))))))=0," ",VALUE(IF('Vessel List B'!P99=1,1,IF('Vessel List B'!P99=2,2,IF('Vessel List B'!P99=3,3,IF('Vessel List B'!P99=4,4,IF('Vessel List B'!P99=5,5,IF('Vessel List B'!P99=6,6,IF('Vessel List B'!P99=7,7,IF('Vessel List B'!P99=8,8,IF('Vessel List B'!P99=9,9,IF('Vessel List B'!P99=10,10,IF('Vessel List B'!P99=11,11,IF('Vessel List B'!P99=12,12,IF('Vessel List B'!P99=13,13,IF('Vessel List B'!P99=14,14,IF('Vessel List B'!P99=15,15,IF('Vessel List B'!P99=16,16,0))))))))))))))))))</f>
        <v xml:space="preserve"> </v>
      </c>
      <c r="EU100" s="154"/>
      <c r="EV100" s="158"/>
      <c r="EW100" s="390" t="str">
        <f t="shared" si="125"/>
        <v/>
      </c>
      <c r="EX100" s="158"/>
      <c r="EY100" s="137"/>
      <c r="EZ100" s="388" t="str">
        <f t="shared" si="126"/>
        <v/>
      </c>
      <c r="FA100" s="157" t="str">
        <f>IF(VALUE(IF('Vessel List B'!AC99=1,1,IF('Vessel List B'!AC99=2,2,IF('Vessel List B'!AC99=3,3,IF('Vessel List B'!AC99=4,4,IF('Vessel List B'!AC99=5,5,IF('Vessel List B'!AC99=6,6,IF('Vessel List B'!AC99=7,7,IF('Vessel List B'!AC99=8,8,IF('Vessel List B'!AC99=9,9,IF('Vessel List B'!AC99=10,10,IF('Vessel List B'!AC99=11,11,IF('Vessel List B'!AC99=12,12,IF('Vessel List B'!AC99=13,13,IF('Vessel List B'!AC99=14,14,IF('Vessel List B'!AC99=15,15,IF('Vessel List B'!AC99=16,16,0)))))))))))))))))=0," ",VALUE(IF('Vessel List B'!AC99=1,1,IF('Vessel List B'!AC99=2,2,IF('Vessel List B'!AC99=3,3,IF('Vessel List B'!AC99=4,4,IF('Vessel List B'!AC99=5,5,IF('Vessel List B'!AC99=6,6,IF('Vessel List B'!AC99=7,7,IF('Vessel List B'!AC99=8,8,IF('Vessel List B'!AC99=9,9,IF('Vessel List B'!AC99=10,10,IF('Vessel List B'!AC99=11,11,IF('Vessel List B'!AC99=12,12,IF('Vessel List B'!AC99=13,13,IF('Vessel List B'!AC99=14,14,IF('Vessel List B'!AC99=15,15,IF('Vessel List B'!AC99=16,16,0))))))))))))))))))</f>
        <v xml:space="preserve"> </v>
      </c>
      <c r="FB100" s="154"/>
      <c r="FC100" s="158"/>
      <c r="FD100" s="390" t="str">
        <f t="shared" si="127"/>
        <v/>
      </c>
      <c r="FE100" s="158"/>
      <c r="FF100" s="137"/>
      <c r="FG100" s="388" t="str">
        <f t="shared" si="128"/>
        <v/>
      </c>
      <c r="FH100" s="157" t="str">
        <f>IF(VALUE(IF('Vessel List B'!AP99=1,1,IF('Vessel List B'!AP99=2,2,IF('Vessel List B'!AP99=3,3,IF('Vessel List B'!AP99=4,4,IF('Vessel List B'!AP99=5,5,IF('Vessel List B'!AP99=6,6,IF('Vessel List B'!AP99=7,7,IF('Vessel List B'!AP99=8,8,IF('Vessel List B'!AP99=9,9,IF('Vessel List B'!AP99=10,10,IF('Vessel List B'!AP99=11,11,IF('Vessel List B'!AP99=12,12,IF('Vessel List B'!AP99=13,13,IF('Vessel List B'!AP99=14,14,IF('Vessel List B'!AP99=15,15,IF('Vessel List B'!AP99=16,16,0)))))))))))))))))=0," ",VALUE(IF('Vessel List B'!AP99=1,1,IF('Vessel List B'!AP99=2,2,IF('Vessel List B'!AP99=3,3,IF('Vessel List B'!AP99=4,4,IF('Vessel List B'!AP99=5,5,IF('Vessel List B'!AP99=6,6,IF('Vessel List B'!AP99=7,7,IF('Vessel List B'!AP99=8,8,IF('Vessel List B'!AP99=9,9,IF('Vessel List B'!AP99=10,10,IF('Vessel List B'!AP99=11,11,IF('Vessel List B'!AP99=12,12,IF('Vessel List B'!AP99=13,13,IF('Vessel List B'!AP99=14,14,IF('Vessel List B'!AP99=15,15,IF('Vessel List B'!AP99=16,16,0))))))))))))))))))</f>
        <v xml:space="preserve"> </v>
      </c>
      <c r="FI100" s="154"/>
      <c r="FJ100" s="158"/>
      <c r="FK100" s="390" t="str">
        <f t="shared" si="129"/>
        <v/>
      </c>
      <c r="FL100" s="158"/>
      <c r="FM100" s="137"/>
      <c r="FN100" s="388" t="str">
        <f t="shared" si="130"/>
        <v/>
      </c>
      <c r="FO100" s="157" t="str">
        <f>IF(VALUE(IF('Vessel List B'!BC99=1,1,IF('Vessel List B'!BC99=2,2,IF('Vessel List B'!BC99=3,3,IF('Vessel List B'!BC99=4,4,IF('Vessel List B'!BC99=5,5,IF('Vessel List B'!BC99=6,6,IF('Vessel List B'!BC99=7,7,IF('Vessel List B'!BC99=8,8,IF('Vessel List B'!BC99=9,9,IF('Vessel List B'!BC99=10,10,IF('Vessel List B'!BC99=11,11,IF('Vessel List B'!BC99=12,12,IF('Vessel List B'!BC99=13,13,IF('Vessel List B'!BC99=14,14,IF('Vessel List B'!BC99=15,15,IF('Vessel List B'!BC99=16,16,0)))))))))))))))))=0," ",VALUE(IF('Vessel List B'!BC99=1,1,IF('Vessel List B'!BC99=2,2,IF('Vessel List B'!BC99=3,3,IF('Vessel List B'!BC99=4,4,IF('Vessel List B'!BC99=5,5,IF('Vessel List B'!BC99=6,6,IF('Vessel List B'!BC99=7,7,IF('Vessel List B'!BC99=8,8,IF('Vessel List B'!BC99=9,9,IF('Vessel List B'!BC99=10,10,IF('Vessel List B'!BC99=11,11,IF('Vessel List B'!BC99=12,12,IF('Vessel List B'!BC99=13,13,IF('Vessel List B'!BC99=14,14,IF('Vessel List B'!BC99=15,15,IF('Vessel List B'!BC99=16,16,0))))))))))))))))))</f>
        <v xml:space="preserve"> </v>
      </c>
      <c r="FP100" s="154"/>
      <c r="FQ100" s="158"/>
      <c r="FR100" s="390" t="str">
        <f t="shared" si="131"/>
        <v/>
      </c>
      <c r="FS100" s="158"/>
      <c r="FT100" s="137"/>
      <c r="FU100" s="388" t="str">
        <f t="shared" si="132"/>
        <v/>
      </c>
      <c r="FV100" s="157" t="str">
        <f>IF(VALUE(IF('Vessel List B'!BP99=1,1,IF('Vessel List B'!BP99=2,2,IF('Vessel List B'!BP99=3,3,IF('Vessel List B'!BP99=4,4,IF('Vessel List B'!BP99=5,5,IF('Vessel List B'!BP99=6,6,IF('Vessel List B'!BP99=7,7,IF('Vessel List B'!BP99=8,8,IF('Vessel List B'!BP99=9,9,IF('Vessel List B'!BP99=10,10,IF('Vessel List B'!BP99=11,11,IF('Vessel List B'!BP99=12,12,IF('Vessel List B'!BP99=13,13,IF('Vessel List B'!BP99=14,14,IF('Vessel List B'!BP99=15,15,IF('Vessel List B'!BP99=16,16,0)))))))))))))))))=0," ",VALUE(IF('Vessel List B'!BP99=1,1,IF('Vessel List B'!BP99=2,2,IF('Vessel List B'!BP99=3,3,IF('Vessel List B'!BP99=4,4,IF('Vessel List B'!BP99=5,5,IF('Vessel List B'!BP99=6,6,IF('Vessel List B'!BP99=7,7,IF('Vessel List B'!BP99=8,8,IF('Vessel List B'!BP99=9,9,IF('Vessel List B'!BP99=10,10,IF('Vessel List B'!BP99=11,11,IF('Vessel List B'!BP99=12,12,IF('Vessel List B'!BP99=13,13,IF('Vessel List B'!BP99=14,14,IF('Vessel List B'!BP99=15,15,IF('Vessel List B'!BP99=16,16,0))))))))))))))))))</f>
        <v xml:space="preserve"> </v>
      </c>
      <c r="FW100" s="154"/>
      <c r="FX100" s="158"/>
      <c r="FY100" s="390" t="str">
        <f t="shared" si="133"/>
        <v/>
      </c>
      <c r="FZ100" s="158"/>
      <c r="GA100" s="137"/>
      <c r="GB100" s="388" t="str">
        <f t="shared" si="134"/>
        <v/>
      </c>
      <c r="GC100" s="157" t="str">
        <f>IF(VALUE(IF('Vessel List B'!CC99=1,1,IF('Vessel List B'!CC99=2,2,IF('Vessel List B'!CC99=3,3,IF('Vessel List B'!CC99=4,4,IF('Vessel List B'!CC99=5,5,IF('Vessel List B'!CC99=6,6,IF('Vessel List B'!CC99=7,7,IF('Vessel List B'!CC99=8,8,IF('Vessel List B'!CC99=9,9,IF('Vessel List B'!CC99=10,10,IF('Vessel List B'!CC99=11,11,IF('Vessel List B'!CC99=12,12,IF('Vessel List B'!CC99=13,13,IF('Vessel List B'!CC99=14,14,IF('Vessel List B'!CC99=15,15,IF('Vessel List B'!CC99=16,16,0)))))))))))))))))=0," ",VALUE(IF('Vessel List B'!CC99=1,1,IF('Vessel List B'!CC99=2,2,IF('Vessel List B'!CC99=3,3,IF('Vessel List B'!CC99=4,4,IF('Vessel List B'!CC99=5,5,IF('Vessel List B'!CC99=6,6,IF('Vessel List B'!CC99=7,7,IF('Vessel List B'!CC99=8,8,IF('Vessel List B'!CC99=9,9,IF('Vessel List B'!CC99=10,10,IF('Vessel List B'!CC99=11,11,IF('Vessel List B'!CC99=12,12,IF('Vessel List B'!CC99=13,13,IF('Vessel List B'!CC99=14,14,IF('Vessel List B'!CC99=15,15,IF('Vessel List B'!CC99=16,16,0))))))))))))))))))</f>
        <v xml:space="preserve"> </v>
      </c>
      <c r="GD100" s="154"/>
      <c r="GE100" s="158"/>
      <c r="GF100" s="390" t="str">
        <f t="shared" si="135"/>
        <v/>
      </c>
      <c r="GG100" s="158"/>
      <c r="GH100" s="137"/>
      <c r="GI100" s="388" t="str">
        <f t="shared" si="136"/>
        <v/>
      </c>
      <c r="GJ100" s="157" t="str">
        <f>IF(VALUE(IF('Vessel List B'!CP99=1,1,IF('Vessel List B'!CP99=2,2,IF('Vessel List B'!CP99=3,3,IF('Vessel List B'!CP99=4,4,IF('Vessel List B'!CP99=5,5,IF('Vessel List B'!CP99=6,6,IF('Vessel List B'!CP99=7,7,IF('Vessel List B'!CP99=8,8,IF('Vessel List B'!CP99=9,9,IF('Vessel List B'!CP99=10,10,IF('Vessel List B'!CP99=11,11,IF('Vessel List B'!CP99=12,12,IF('Vessel List B'!CP99=13,13,IF('Vessel List B'!CP99=14,14,IF('Vessel List B'!CP99=15,15,IF('Vessel List B'!CP99=16,16,0)))))))))))))))))=0," ",VALUE(IF('Vessel List B'!CP99=1,1,IF('Vessel List B'!CP99=2,2,IF('Vessel List B'!CP99=3,3,IF('Vessel List B'!CP99=4,4,IF('Vessel List B'!CP99=5,5,IF('Vessel List B'!CP99=6,6,IF('Vessel List B'!CP99=7,7,IF('Vessel List B'!CP99=8,8,IF('Vessel List B'!CP99=9,9,IF('Vessel List B'!CP99=10,10,IF('Vessel List B'!CP99=11,11,IF('Vessel List B'!CP99=12,12,IF('Vessel List B'!CP99=13,13,IF('Vessel List B'!CP99=14,14,IF('Vessel List B'!CP99=15,15,IF('Vessel List B'!CP99=16,16,0))))))))))))))))))</f>
        <v xml:space="preserve"> </v>
      </c>
      <c r="GK100" s="154"/>
      <c r="GL100" s="158"/>
      <c r="GM100" s="390" t="str">
        <f t="shared" si="137"/>
        <v/>
      </c>
      <c r="GN100" s="158"/>
      <c r="GO100" s="137"/>
      <c r="GP100" s="388" t="str">
        <f t="shared" si="138"/>
        <v/>
      </c>
      <c r="GQ100" s="157" t="str">
        <f>IF(VALUE(IF('Vessel List B'!DC99=1,1,IF('Vessel List B'!DC99=2,2,IF('Vessel List B'!DC99=3,3,IF('Vessel List B'!DC99=4,4,IF('Vessel List B'!DC99=5,5,IF('Vessel List B'!DC99=6,6,IF('Vessel List B'!DC99=7,7,IF('Vessel List B'!DC99=8,8,IF('Vessel List B'!DC99=9,9,IF('Vessel List B'!DC99=10,10,IF('Vessel List B'!DC99=11,11,IF('Vessel List B'!DC99=12,12,IF('Vessel List B'!DC99=13,13,IF('Vessel List B'!DC99=14,14,IF('Vessel List B'!DC99=15,15,IF('Vessel List B'!DC99=16,16,0)))))))))))))))))=0," ",VALUE(IF('Vessel List B'!DC99=1,1,IF('Vessel List B'!DC99=2,2,IF('Vessel List B'!DC99=3,3,IF('Vessel List B'!DC99=4,4,IF('Vessel List B'!DC99=5,5,IF('Vessel List B'!DC99=6,6,IF('Vessel List B'!DC99=7,7,IF('Vessel List B'!DC99=8,8,IF('Vessel List B'!DC99=9,9,IF('Vessel List B'!DC99=10,10,IF('Vessel List B'!DC99=11,11,IF('Vessel List B'!DC99=12,12,IF('Vessel List B'!DC99=13,13,IF('Vessel List B'!DC99=14,14,IF('Vessel List B'!DC99=15,15,IF('Vessel List B'!DC99=16,16,0))))))))))))))))))</f>
        <v xml:space="preserve"> </v>
      </c>
      <c r="GR100" s="154"/>
      <c r="GS100" s="158"/>
      <c r="GT100" s="390" t="str">
        <f t="shared" si="139"/>
        <v/>
      </c>
      <c r="GU100" s="158"/>
      <c r="GV100" s="137"/>
      <c r="GW100" s="388" t="str">
        <f t="shared" si="140"/>
        <v/>
      </c>
      <c r="GX100" s="157" t="str">
        <f>IF(VALUE(IF('Vessel List B'!DP99=1,1,IF('Vessel List B'!DP99=2,2,IF('Vessel List B'!DP99=3,3,IF('Vessel List B'!DP99=4,4,IF('Vessel List B'!DP99=5,5,IF('Vessel List B'!DP99=6,6,IF('Vessel List B'!DP99=7,7,IF('Vessel List B'!DP99=8,8,IF('Vessel List B'!DP99=9,9,IF('Vessel List B'!DP99=10,10,IF('Vessel List B'!DP99=11,11,IF('Vessel List B'!DP99=12,12,IF('Vessel List B'!DP99=13,13,IF('Vessel List B'!DP99=14,14,IF('Vessel List B'!DP99=15,15,IF('Vessel List B'!DP99=16,16,0)))))))))))))))))=0," ",VALUE(IF('Vessel List B'!DP99=1,1,IF('Vessel List B'!DP99=2,2,IF('Vessel List B'!DP99=3,3,IF('Vessel List B'!DP99=4,4,IF('Vessel List B'!DP99=5,5,IF('Vessel List B'!DP99=6,6,IF('Vessel List B'!DP99=7,7,IF('Vessel List B'!DP99=8,8,IF('Vessel List B'!DP99=9,9,IF('Vessel List B'!DP99=10,10,IF('Vessel List B'!DP99=11,11,IF('Vessel List B'!DP99=12,12,IF('Vessel List B'!DP99=13,13,IF('Vessel List B'!DP99=14,14,IF('Vessel List B'!DP99=15,15,IF('Vessel List B'!DP99=16,16,0))))))))))))))))))</f>
        <v xml:space="preserve"> </v>
      </c>
      <c r="GY100" s="154"/>
      <c r="GZ100" s="158"/>
      <c r="HA100" s="390" t="str">
        <f t="shared" si="141"/>
        <v/>
      </c>
      <c r="HB100" s="158"/>
      <c r="HC100" s="137"/>
      <c r="HD100" s="388" t="str">
        <f t="shared" si="142"/>
        <v/>
      </c>
      <c r="HE100" s="157" t="str">
        <f>IF(VALUE(IF('Vessel List B'!EC99=1,1,IF('Vessel List B'!EC99=2,2,IF('Vessel List B'!EC99=3,3,IF('Vessel List B'!EC99=4,4,IF('Vessel List B'!EC99=5,5,IF('Vessel List B'!EC99=6,6,IF('Vessel List B'!EC99=7,7,IF('Vessel List B'!EC99=8,8,IF('Vessel List B'!EC99=9,9,IF('Vessel List B'!EC99=10,10,IF('Vessel List B'!EC99=11,11,IF('Vessel List B'!EC99=12,12,IF('Vessel List B'!EC99=13,13,IF('Vessel List B'!EC99=14,14,IF('Vessel List B'!EC99=15,15,IF('Vessel List B'!EC99=16,16,0)))))))))))))))))=0," ",VALUE(IF('Vessel List B'!EC99=1,1,IF('Vessel List B'!EC99=2,2,IF('Vessel List B'!EC99=3,3,IF('Vessel List B'!EC99=4,4,IF('Vessel List B'!EC99=5,5,IF('Vessel List B'!EC99=6,6,IF('Vessel List B'!EC99=7,7,IF('Vessel List B'!EC99=8,8,IF('Vessel List B'!EC99=9,9,IF('Vessel List B'!EC99=10,10,IF('Vessel List B'!EC99=11,11,IF('Vessel List B'!EC99=12,12,IF('Vessel List B'!EC99=13,13,IF('Vessel List B'!EC99=14,14,IF('Vessel List B'!EC99=15,15,IF('Vessel List B'!EC99=16,16,0))))))))))))))))))</f>
        <v xml:space="preserve"> </v>
      </c>
      <c r="HF100" s="154"/>
      <c r="HG100" s="158"/>
      <c r="HH100" s="390" t="str">
        <f t="shared" si="143"/>
        <v/>
      </c>
      <c r="HI100" s="158"/>
      <c r="HJ100" s="137"/>
      <c r="HK100" s="388" t="str">
        <f t="shared" si="144"/>
        <v/>
      </c>
      <c r="HL100" s="157" t="str">
        <f>IF(VALUE(IF('Vessel List B'!EP99=1,1,IF('Vessel List B'!EP99=2,2,IF('Vessel List B'!EP99=3,3,IF('Vessel List B'!EP99=4,4,IF('Vessel List B'!EP99=5,5,IF('Vessel List B'!EP99=6,6,IF('Vessel List B'!EP99=7,7,IF('Vessel List B'!EP99=8,8,IF('Vessel List B'!EP99=9,9,IF('Vessel List B'!EP99=10,10,IF('Vessel List B'!EP99=11,11,IF('Vessel List B'!EP99=12,12,IF('Vessel List B'!EP99=13,13,IF('Vessel List B'!EP99=14,14,IF('Vessel List B'!EP99=15,15,IF('Vessel List B'!EP99=16,16,0)))))))))))))))))=0," ",VALUE(IF('Vessel List B'!EP99=1,1,IF('Vessel List B'!EP99=2,2,IF('Vessel List B'!EP99=3,3,IF('Vessel List B'!EP99=4,4,IF('Vessel List B'!EP99=5,5,IF('Vessel List B'!EP99=6,6,IF('Vessel List B'!EP99=7,7,IF('Vessel List B'!EP99=8,8,IF('Vessel List B'!EP99=9,9,IF('Vessel List B'!EP99=10,10,IF('Vessel List B'!EP99=11,11,IF('Vessel List B'!EP99=12,12,IF('Vessel List B'!EP99=13,13,IF('Vessel List B'!EP99=14,14,IF('Vessel List B'!EP99=15,15,IF('Vessel List B'!EP99=16,16,0))))))))))))))))))</f>
        <v xml:space="preserve"> </v>
      </c>
      <c r="HM100" s="154"/>
      <c r="HN100" s="158"/>
      <c r="HO100" s="390" t="str">
        <f t="shared" si="145"/>
        <v/>
      </c>
      <c r="HP100" s="158"/>
      <c r="HQ100" s="137"/>
      <c r="HR100" s="388" t="str">
        <f t="shared" si="146"/>
        <v/>
      </c>
      <c r="HS100" s="157" t="str">
        <f>IF(VALUE(IF('Vessel List B'!FC99=1,1,IF('Vessel List B'!FC99=2,2,IF('Vessel List B'!FC99=3,3,IF('Vessel List B'!FC99=4,4,IF('Vessel List B'!FC99=5,5,IF('Vessel List B'!FC99=6,6,IF('Vessel List B'!FC99=7,7,IF('Vessel List B'!FC99=8,8,IF('Vessel List B'!FC99=9,9,IF('Vessel List B'!FC99=10,10,IF('Vessel List B'!FC99=11,11,IF('Vessel List B'!FC99=12,12,IF('Vessel List B'!FC99=13,13,IF('Vessel List B'!FC99=14,14,IF('Vessel List B'!FC99=15,15,IF('Vessel List B'!FC99=16,16,0)))))))))))))))))=0," ",VALUE(IF('Vessel List B'!FC99=1,1,IF('Vessel List B'!FC99=2,2,IF('Vessel List B'!FC99=3,3,IF('Vessel List B'!FC99=4,4,IF('Vessel List B'!FC99=5,5,IF('Vessel List B'!FC99=6,6,IF('Vessel List B'!FC99=7,7,IF('Vessel List B'!FC99=8,8,IF('Vessel List B'!FC99=9,9,IF('Vessel List B'!FC99=10,10,IF('Vessel List B'!FC99=11,11,IF('Vessel List B'!FC99=12,12,IF('Vessel List B'!FC99=13,13,IF('Vessel List B'!FC99=14,14,IF('Vessel List B'!FC99=15,15,IF('Vessel List B'!FC99=16,16,0))))))))))))))))))</f>
        <v xml:space="preserve"> </v>
      </c>
      <c r="HT100" s="154"/>
      <c r="HU100" s="158"/>
      <c r="HV100" s="390" t="str">
        <f t="shared" si="147"/>
        <v/>
      </c>
      <c r="HW100" s="158"/>
      <c r="HX100" s="137"/>
      <c r="HY100" s="388" t="str">
        <f t="shared" si="148"/>
        <v/>
      </c>
      <c r="HZ100" s="157" t="str">
        <f>IF(VALUE(IF('Vessel List B'!FP99=1,1,IF('Vessel List B'!FP99=2,2,IF('Vessel List B'!FP99=3,3,IF('Vessel List B'!FP99=4,4,IF('Vessel List B'!FP99=5,5,IF('Vessel List B'!FP99=6,6,IF('Vessel List B'!FP99=7,7,IF('Vessel List B'!FP99=8,8,IF('Vessel List B'!FP99=9,9,IF('Vessel List B'!FP99=10,10,IF('Vessel List B'!FP99=11,11,IF('Vessel List B'!FP99=12,12,IF('Vessel List B'!FP99=13,13,IF('Vessel List B'!FP99=14,14,IF('Vessel List B'!FP99=15,15,IF('Vessel List B'!FP99=16,16,0)))))))))))))))))=0," ",VALUE(IF('Vessel List B'!FP99=1,1,IF('Vessel List B'!FP99=2,2,IF('Vessel List B'!FP99=3,3,IF('Vessel List B'!FP99=4,4,IF('Vessel List B'!FP99=5,5,IF('Vessel List B'!FP99=6,6,IF('Vessel List B'!FP99=7,7,IF('Vessel List B'!FP99=8,8,IF('Vessel List B'!FP99=9,9,IF('Vessel List B'!FP99=10,10,IF('Vessel List B'!FP99=11,11,IF('Vessel List B'!FP99=12,12,IF('Vessel List B'!FP99=13,13,IF('Vessel List B'!FP99=14,14,IF('Vessel List B'!FP99=15,15,IF('Vessel List B'!FP99=16,16,0))))))))))))))))))</f>
        <v xml:space="preserve"> </v>
      </c>
      <c r="IA100" s="154"/>
      <c r="IB100" s="158"/>
      <c r="IC100" s="390" t="str">
        <f t="shared" si="149"/>
        <v/>
      </c>
      <c r="ID100" s="158"/>
      <c r="IE100" s="137"/>
      <c r="IF100" s="388" t="str">
        <f t="shared" si="150"/>
        <v/>
      </c>
      <c r="IG100" s="157" t="str">
        <f>IF(VALUE(IF('Vessel List B'!GC99=1,1,IF('Vessel List B'!GC99=2,2,IF('Vessel List B'!GC99=3,3,IF('Vessel List B'!GC99=4,4,IF('Vessel List B'!GC99=5,5,IF('Vessel List B'!GC99=6,6,IF('Vessel List B'!GC99=7,7,IF('Vessel List B'!GC99=8,8,IF('Vessel List B'!GC99=9,9,IF('Vessel List B'!GC99=10,10,IF('Vessel List B'!GC99=11,11,IF('Vessel List B'!GC99=12,12,IF('Vessel List B'!GC99=13,13,IF('Vessel List B'!GC99=14,14,IF('Vessel List B'!GC99=15,15,IF('Vessel List B'!GC99=16,16,0)))))))))))))))))=0," ",VALUE(IF('Vessel List B'!GC99=1,1,IF('Vessel List B'!GC99=2,2,IF('Vessel List B'!GC99=3,3,IF('Vessel List B'!GC99=4,4,IF('Vessel List B'!GC99=5,5,IF('Vessel List B'!GC99=6,6,IF('Vessel List B'!GC99=7,7,IF('Vessel List B'!GC99=8,8,IF('Vessel List B'!GC99=9,9,IF('Vessel List B'!GC99=10,10,IF('Vessel List B'!GC99=11,11,IF('Vessel List B'!GC99=12,12,IF('Vessel List B'!GC99=13,13,IF('Vessel List B'!GC99=14,14,IF('Vessel List B'!GC99=15,15,IF('Vessel List B'!GC99=16,16,0))))))))))))))))))</f>
        <v xml:space="preserve"> </v>
      </c>
      <c r="IH100" s="154"/>
      <c r="II100" s="158"/>
      <c r="IJ100" s="390" t="str">
        <f t="shared" si="151"/>
        <v/>
      </c>
      <c r="IK100" s="158"/>
      <c r="IL100" s="137"/>
      <c r="IM100" s="388" t="str">
        <f t="shared" si="152"/>
        <v/>
      </c>
      <c r="IN100" s="157" t="str">
        <f>IF(VALUE(IF('Vessel List B'!GP99=1,1,IF('Vessel List B'!GP99=2,2,IF('Vessel List B'!GP99=3,3,IF('Vessel List B'!GP99=4,4,IF('Vessel List B'!GP99=5,5,IF('Vessel List B'!GP99=6,6,IF('Vessel List B'!GP99=7,7,IF('Vessel List B'!GP99=8,8,IF('Vessel List B'!GP99=9,9,IF('Vessel List B'!GP99=10,10,IF('Vessel List B'!GP99=11,11,IF('Vessel List B'!GP99=12,12,IF('Vessel List B'!GP99=13,13,IF('Vessel List B'!GP99=14,14,IF('Vessel List B'!GP99=15,15,IF('Vessel List B'!GP99=16,16,0)))))))))))))))))=0," ",VALUE(IF('Vessel List B'!GP99=1,1,IF('Vessel List B'!GP99=2,2,IF('Vessel List B'!GP99=3,3,IF('Vessel List B'!GP99=4,4,IF('Vessel List B'!GP99=5,5,IF('Vessel List B'!GP99=6,6,IF('Vessel List B'!GP99=7,7,IF('Vessel List B'!GP99=8,8,IF('Vessel List B'!GP99=9,9,IF('Vessel List B'!GP99=10,10,IF('Vessel List B'!GP99=11,11,IF('Vessel List B'!GP99=12,12,IF('Vessel List B'!GP99=13,13,IF('Vessel List B'!GP99=14,14,IF('Vessel List B'!GP99=15,15,IF('Vessel List B'!GP99=16,16,0))))))))))))))))))</f>
        <v xml:space="preserve"> </v>
      </c>
      <c r="IO100" s="154"/>
      <c r="IP100" s="158"/>
      <c r="IQ100" s="390" t="str">
        <f t="shared" si="153"/>
        <v/>
      </c>
      <c r="IR100" s="158"/>
      <c r="IS100" s="137"/>
      <c r="IT100" s="388" t="str">
        <f t="shared" si="154"/>
        <v/>
      </c>
      <c r="IU100" s="157" t="str">
        <f>IF(VALUE(IF('Vessel List B'!HC99=1,1,IF('Vessel List B'!HC99=2,2,IF('Vessel List B'!HC99=3,3,IF('Vessel List B'!HC99=4,4,IF('Vessel List B'!HC99=5,5,IF('Vessel List B'!HC99=6,6,IF('Vessel List B'!HC99=7,7,IF('Vessel List B'!HC99=8,8,IF('Vessel List B'!HC99=9,9,IF('Vessel List B'!HC99=10,10,IF('Vessel List B'!HC99=11,11,IF('Vessel List B'!HC99=12,12,IF('Vessel List B'!HC99=13,13,IF('Vessel List B'!HC99=14,14,IF('Vessel List B'!HC99=15,15,IF('Vessel List B'!HC99=16,16,0)))))))))))))))))=0," ",VALUE(IF('Vessel List B'!HC99=1,1,IF('Vessel List B'!HC99=2,2,IF('Vessel List B'!HC99=3,3,IF('Vessel List B'!HC99=4,4,IF('Vessel List B'!HC99=5,5,IF('Vessel List B'!HC99=6,6,IF('Vessel List B'!HC99=7,7,IF('Vessel List B'!HC99=8,8,IF('Vessel List B'!HC99=9,9,IF('Vessel List B'!HC99=10,10,IF('Vessel List B'!HC99=11,11,IF('Vessel List B'!HC99=12,12,IF('Vessel List B'!HC99=13,13,IF('Vessel List B'!HC99=14,14,IF('Vessel List B'!HC99=15,15,IF('Vessel List B'!HC99=16,16,0))))))))))))))))))</f>
        <v xml:space="preserve"> </v>
      </c>
      <c r="IV100" s="154"/>
      <c r="IW100" s="158"/>
      <c r="IX100" s="390" t="str">
        <f t="shared" si="155"/>
        <v/>
      </c>
      <c r="IY100" s="158"/>
      <c r="IZ100" s="137"/>
      <c r="JA100" s="388" t="str">
        <f t="shared" si="156"/>
        <v/>
      </c>
      <c r="JB100" s="157" t="str">
        <f>IF(VALUE(IF('Vessel List B'!HP99=1,1,IF('Vessel List B'!HP99=2,2,IF('Vessel List B'!HP99=3,3,IF('Vessel List B'!HP99=4,4,IF('Vessel List B'!HP99=5,5,IF('Vessel List B'!HP99=6,6,IF('Vessel List B'!HP99=7,7,IF('Vessel List B'!HP99=8,8,IF('Vessel List B'!HP99=9,9,IF('Vessel List B'!HP99=10,10,IF('Vessel List B'!HP99=11,11,IF('Vessel List B'!HP99=12,12,IF('Vessel List B'!HP99=13,13,IF('Vessel List B'!HP99=14,14,IF('Vessel List B'!HP99=15,15,IF('Vessel List B'!HP99=16,16,0)))))))))))))))))=0," ",VALUE(IF('Vessel List B'!HP99=1,1,IF('Vessel List B'!HP99=2,2,IF('Vessel List B'!HP99=3,3,IF('Vessel List B'!HP99=4,4,IF('Vessel List B'!HP99=5,5,IF('Vessel List B'!HP99=6,6,IF('Vessel List B'!HP99=7,7,IF('Vessel List B'!HP99=8,8,IF('Vessel List B'!HP99=9,9,IF('Vessel List B'!HP99=10,10,IF('Vessel List B'!HP99=11,11,IF('Vessel List B'!HP99=12,12,IF('Vessel List B'!HP99=13,13,IF('Vessel List B'!HP99=14,14,IF('Vessel List B'!HP99=15,15,IF('Vessel List B'!HP99=16,16,0))))))))))))))))))</f>
        <v xml:space="preserve"> </v>
      </c>
      <c r="JC100" s="154"/>
      <c r="JD100" s="158"/>
      <c r="JE100" s="390" t="str">
        <f t="shared" si="157"/>
        <v/>
      </c>
      <c r="JF100" s="158"/>
      <c r="JG100" s="137"/>
      <c r="JH100" s="388" t="str">
        <f t="shared" si="158"/>
        <v/>
      </c>
      <c r="JI100" s="157" t="str">
        <f>IF(VALUE(IF('Vessel List B'!IC99=1,1,IF('Vessel List B'!IC99=2,2,IF('Vessel List B'!IC99=3,3,IF('Vessel List B'!IC99=4,4,IF('Vessel List B'!IC99=5,5,IF('Vessel List B'!IC99=6,6,IF('Vessel List B'!IC99=7,7,IF('Vessel List B'!IC99=8,8,IF('Vessel List B'!IC99=9,9,IF('Vessel List B'!IC99=10,10,IF('Vessel List B'!IC99=11,11,IF('Vessel List B'!IC99=12,12,IF('Vessel List B'!IC99=13,13,IF('Vessel List B'!IC99=14,14,IF('Vessel List B'!IC99=15,15,IF('Vessel List B'!IC99=16,16,0)))))))))))))))))=0," ",VALUE(IF('Vessel List B'!IC99=1,1,IF('Vessel List B'!IC99=2,2,IF('Vessel List B'!IC99=3,3,IF('Vessel List B'!IC99=4,4,IF('Vessel List B'!IC99=5,5,IF('Vessel List B'!IC99=6,6,IF('Vessel List B'!IC99=7,7,IF('Vessel List B'!IC99=8,8,IF('Vessel List B'!IC99=9,9,IF('Vessel List B'!IC99=10,10,IF('Vessel List B'!IC99=11,11,IF('Vessel List B'!IC99=12,12,IF('Vessel List B'!IC99=13,13,IF('Vessel List B'!IC99=14,14,IF('Vessel List B'!IC99=15,15,IF('Vessel List B'!IC99=16,16,0))))))))))))))))))</f>
        <v xml:space="preserve"> </v>
      </c>
      <c r="JJ100" s="154"/>
      <c r="JK100" s="158"/>
      <c r="JL100" s="390" t="str">
        <f t="shared" si="159"/>
        <v/>
      </c>
      <c r="JM100" s="158"/>
      <c r="JN100" s="137"/>
      <c r="JO100" s="388" t="str">
        <f t="shared" si="160"/>
        <v/>
      </c>
      <c r="JP100" s="157" t="str">
        <f>IF(VALUE(IF('Vessel List B'!IP99=1,1,IF('Vessel List B'!IP99=2,2,IF('Vessel List B'!IP99=3,3,IF('Vessel List B'!IP99=4,4,IF('Vessel List B'!IP99=5,5,IF('Vessel List B'!IP99=6,6,IF('Vessel List B'!IP99=7,7,IF('Vessel List B'!IP99=8,8,IF('Vessel List B'!IP99=9,9,IF('Vessel List B'!IP99=10,10,IF('Vessel List B'!IP99=11,11,IF('Vessel List B'!IP99=12,12,IF('Vessel List B'!IP99=13,13,IF('Vessel List B'!IP99=14,14,IF('Vessel List B'!IP99=15,15,IF('Vessel List B'!IP99=16,16,0)))))))))))))))))=0," ",VALUE(IF('Vessel List B'!IP99=1,1,IF('Vessel List B'!IP99=2,2,IF('Vessel List B'!IP99=3,3,IF('Vessel List B'!IP99=4,4,IF('Vessel List B'!IP99=5,5,IF('Vessel List B'!IP99=6,6,IF('Vessel List B'!IP99=7,7,IF('Vessel List B'!IP99=8,8,IF('Vessel List B'!IP99=9,9,IF('Vessel List B'!IP99=10,10,IF('Vessel List B'!IP99=11,11,IF('Vessel List B'!IP99=12,12,IF('Vessel List B'!IP99=13,13,IF('Vessel List B'!IP99=14,14,IF('Vessel List B'!IP99=15,15,IF('Vessel List B'!IP99=16,16,0))))))))))))))))))</f>
        <v xml:space="preserve"> </v>
      </c>
      <c r="JQ100" s="154"/>
      <c r="JR100" s="158"/>
      <c r="JS100" s="390" t="str">
        <f t="shared" si="161"/>
        <v/>
      </c>
      <c r="JT100" s="158"/>
      <c r="JU100" s="137"/>
      <c r="JV100" s="397" t="str">
        <f t="shared" si="162"/>
        <v/>
      </c>
      <c r="JW100" s="403"/>
    </row>
    <row r="101" spans="1:283" ht="15" x14ac:dyDescent="0.25">
      <c r="A101" s="132">
        <f>'Vessel List A'!B100</f>
        <v>41675</v>
      </c>
      <c r="B101" s="157" t="str">
        <f>IF(VALUE(IF('Vessel List A'!C100=1,1,IF('Vessel List A'!C100=2,2,IF('Vessel List A'!C100=3,3,IF('Vessel List A'!C100=4,4,IF('Vessel List A'!C100=5,5,IF('Vessel List A'!C100=6,6,IF('Vessel List A'!C100=7,7,IF('Vessel List A'!C100=8,8,IF('Vessel List A'!C100=9,9,IF('Vessel List A'!C100=10,10,IF('Vessel List A'!C100=11,11,IF('Vessel List A'!C100=12,12,IF('Vessel List A'!C100=13,13,IF('Vessel List A'!C100=14,14,IF('Vessel List A'!C100=15,15,IF('Vessel List A'!C100=16,16,0)))))))))))))))))=0," ",VALUE(IF('Vessel List A'!C100=1,1,IF('Vessel List A'!C100=2,2,IF('Vessel List A'!C100=3,3,IF('Vessel List A'!C100=4,4,IF('Vessel List A'!C100=5,5,IF('Vessel List A'!C100=6,6,IF('Vessel List A'!C100=7,7,IF('Vessel List A'!C100=8,8,IF('Vessel List A'!C100=9,9,IF('Vessel List A'!C100=10,10,IF('Vessel List A'!C100=11,11,IF('Vessel List A'!C100=12,12,IF('Vessel List A'!C100=13,13,IF('Vessel List A'!C100=14,14,IF('Vessel List A'!C100=15,15,IF('Vessel List A'!C100=16,16,0))))))))))))))))))</f>
        <v xml:space="preserve"> </v>
      </c>
      <c r="C101" s="154"/>
      <c r="D101" s="158"/>
      <c r="E101" s="390" t="str">
        <f t="shared" si="83"/>
        <v/>
      </c>
      <c r="F101" s="158"/>
      <c r="G101" s="137"/>
      <c r="H101" s="388" t="str">
        <f t="shared" si="84"/>
        <v/>
      </c>
      <c r="I101" s="157" t="str">
        <f>IF(VALUE(IF('Vessel List A'!P100=1,1,IF('Vessel List A'!P100=2,2,IF('Vessel List A'!P100=3,3,IF('Vessel List A'!P100=4,4,IF('Vessel List A'!P100=5,5,IF('Vessel List A'!P100=6,6,IF('Vessel List A'!P100=7,7,IF('Vessel List A'!P100=8,8,IF('Vessel List A'!P100=9,9,IF('Vessel List A'!P100=10,10,IF('Vessel List A'!P100=11,11,IF('Vessel List A'!P100=12,12,IF('Vessel List A'!P100=13,13,IF('Vessel List A'!P100=14,14,IF('Vessel List A'!P100=15,15,IF('Vessel List A'!P100=16,16,0)))))))))))))))))=0," ",VALUE(IF('Vessel List A'!P100=1,1,IF('Vessel List A'!P100=2,2,IF('Vessel List A'!P100=3,3,IF('Vessel List A'!P100=4,4,IF('Vessel List A'!P100=5,5,IF('Vessel List A'!P100=6,6,IF('Vessel List A'!P100=7,7,IF('Vessel List A'!P100=8,8,IF('Vessel List A'!P100=9,9,IF('Vessel List A'!P100=10,10,IF('Vessel List A'!P100=11,11,IF('Vessel List A'!P100=12,12,IF('Vessel List A'!P100=13,13,IF('Vessel List A'!P100=14,14,IF('Vessel List A'!P100=15,15,IF('Vessel List A'!P100=16,16,0))))))))))))))))))</f>
        <v xml:space="preserve"> </v>
      </c>
      <c r="J101" s="154"/>
      <c r="K101" s="158"/>
      <c r="L101" s="390" t="str">
        <f t="shared" si="85"/>
        <v/>
      </c>
      <c r="M101" s="158"/>
      <c r="N101" s="137"/>
      <c r="O101" s="388" t="str">
        <f t="shared" si="86"/>
        <v/>
      </c>
      <c r="P101" s="157" t="str">
        <f>IF(VALUE(IF('Vessel List A'!AC100=1,1,IF('Vessel List A'!AC100=2,2,IF('Vessel List A'!AC100=3,3,IF('Vessel List A'!AC100=4,4,IF('Vessel List A'!AC100=5,5,IF('Vessel List A'!AC100=6,6,IF('Vessel List A'!AC100=7,7,IF('Vessel List A'!AC100=8,8,IF('Vessel List A'!AC100=9,9,IF('Vessel List A'!AC100=10,10,IF('Vessel List A'!AC100=11,11,IF('Vessel List A'!AC100=12,12,IF('Vessel List A'!AC100=13,13,IF('Vessel List A'!AC100=14,14,IF('Vessel List A'!AC100=15,15,IF('Vessel List A'!AC100=16,16,0)))))))))))))))))=0," ",VALUE(IF('Vessel List A'!AC100=1,1,IF('Vessel List A'!AC100=2,2,IF('Vessel List A'!AC100=3,3,IF('Vessel List A'!AC100=4,4,IF('Vessel List A'!AC100=5,5,IF('Vessel List A'!AC100=6,6,IF('Vessel List A'!AC100=7,7,IF('Vessel List A'!AC100=8,8,IF('Vessel List A'!AC100=9,9,IF('Vessel List A'!AC100=10,10,IF('Vessel List A'!AC100=11,11,IF('Vessel List A'!AC100=12,12,IF('Vessel List A'!AC100=13,13,IF('Vessel List A'!AC100=14,14,IF('Vessel List A'!AC100=15,15,IF('Vessel List A'!AC100=16,16,0))))))))))))))))))</f>
        <v xml:space="preserve"> </v>
      </c>
      <c r="Q101" s="154"/>
      <c r="R101" s="158"/>
      <c r="S101" s="390" t="str">
        <f t="shared" si="87"/>
        <v/>
      </c>
      <c r="T101" s="158"/>
      <c r="U101" s="137"/>
      <c r="V101" s="388" t="str">
        <f t="shared" si="88"/>
        <v/>
      </c>
      <c r="W101" s="157" t="str">
        <f>IF(VALUE(IF('Vessel List A'!AP100=1,1,IF('Vessel List A'!AP100=2,2,IF('Vessel List A'!AP100=3,3,IF('Vessel List A'!AP100=4,4,IF('Vessel List A'!AP100=5,5,IF('Vessel List A'!AP100=6,6,IF('Vessel List A'!AP100=7,7,IF('Vessel List A'!AP100=8,8,IF('Vessel List A'!AP100=9,9,IF('Vessel List A'!AP100=10,10,IF('Vessel List A'!AP100=11,11,IF('Vessel List A'!AP100=12,12,IF('Vessel List A'!AP100=13,13,IF('Vessel List A'!AP100=14,14,IF('Vessel List A'!AP100=15,15,IF('Vessel List A'!AP100=16,16,0)))))))))))))))))=0," ",VALUE(IF('Vessel List A'!AP100=1,1,IF('Vessel List A'!AP100=2,2,IF('Vessel List A'!AP100=3,3,IF('Vessel List A'!AP100=4,4,IF('Vessel List A'!AP100=5,5,IF('Vessel List A'!AP100=6,6,IF('Vessel List A'!AP100=7,7,IF('Vessel List A'!AP100=8,8,IF('Vessel List A'!AP100=9,9,IF('Vessel List A'!AP100=10,10,IF('Vessel List A'!AP100=11,11,IF('Vessel List A'!AP100=12,12,IF('Vessel List A'!AP100=13,13,IF('Vessel List A'!AP100=14,14,IF('Vessel List A'!AP100=15,15,IF('Vessel List A'!AP100=16,16,0))))))))))))))))))</f>
        <v xml:space="preserve"> </v>
      </c>
      <c r="X101" s="154"/>
      <c r="Y101" s="158"/>
      <c r="Z101" s="390" t="str">
        <f t="shared" si="89"/>
        <v/>
      </c>
      <c r="AA101" s="158"/>
      <c r="AB101" s="137"/>
      <c r="AC101" s="388" t="str">
        <f t="shared" si="90"/>
        <v/>
      </c>
      <c r="AD101" s="157" t="str">
        <f>IF(VALUE(IF('Vessel List A'!BC100=1,1,IF('Vessel List A'!BC100=2,2,IF('Vessel List A'!BC100=3,3,IF('Vessel List A'!BC100=4,4,IF('Vessel List A'!BC100=5,5,IF('Vessel List A'!BC100=6,6,IF('Vessel List A'!BC100=7,7,IF('Vessel List A'!BC100=8,8,IF('Vessel List A'!BC100=9,9,IF('Vessel List A'!BC100=10,10,IF('Vessel List A'!BC100=11,11,IF('Vessel List A'!BC100=12,12,IF('Vessel List A'!BC100=13,13,IF('Vessel List A'!BC100=14,14,IF('Vessel List A'!BC100=15,15,IF('Vessel List A'!BC100=16,16,0)))))))))))))))))=0," ",VALUE(IF('Vessel List A'!BC100=1,1,IF('Vessel List A'!BC100=2,2,IF('Vessel List A'!BC100=3,3,IF('Vessel List A'!BC100=4,4,IF('Vessel List A'!BC100=5,5,IF('Vessel List A'!BC100=6,6,IF('Vessel List A'!BC100=7,7,IF('Vessel List A'!BC100=8,8,IF('Vessel List A'!BC100=9,9,IF('Vessel List A'!BC100=10,10,IF('Vessel List A'!BC100=11,11,IF('Vessel List A'!BC100=12,12,IF('Vessel List A'!BC100=13,13,IF('Vessel List A'!BC100=14,14,IF('Vessel List A'!BC100=15,15,IF('Vessel List A'!BC100=16,16,0))))))))))))))))))</f>
        <v xml:space="preserve"> </v>
      </c>
      <c r="AE101" s="154"/>
      <c r="AF101" s="158"/>
      <c r="AG101" s="390" t="str">
        <f t="shared" si="91"/>
        <v/>
      </c>
      <c r="AH101" s="158"/>
      <c r="AI101" s="137"/>
      <c r="AJ101" s="388" t="str">
        <f t="shared" si="92"/>
        <v/>
      </c>
      <c r="AK101" s="157" t="str">
        <f>IF(VALUE(IF('Vessel List A'!BP100=1,1,IF('Vessel List A'!BP100=2,2,IF('Vessel List A'!BP100=3,3,IF('Vessel List A'!BP100=4,4,IF('Vessel List A'!BP100=5,5,IF('Vessel List A'!BP100=6,6,IF('Vessel List A'!BP100=7,7,IF('Vessel List A'!BP100=8,8,IF('Vessel List A'!BP100=9,9,IF('Vessel List A'!BP100=10,10,IF('Vessel List A'!BP100=11,11,IF('Vessel List A'!BP100=12,12,IF('Vessel List A'!BP100=13,13,IF('Vessel List A'!BP100=14,14,IF('Vessel List A'!BP100=15,15,IF('Vessel List A'!BP100=16,16,0)))))))))))))))))=0," ",VALUE(IF('Vessel List A'!BP100=1,1,IF('Vessel List A'!BP100=2,2,IF('Vessel List A'!BP100=3,3,IF('Vessel List A'!BP100=4,4,IF('Vessel List A'!BP100=5,5,IF('Vessel List A'!BP100=6,6,IF('Vessel List A'!BP100=7,7,IF('Vessel List A'!BP100=8,8,IF('Vessel List A'!BP100=9,9,IF('Vessel List A'!BP100=10,10,IF('Vessel List A'!BP100=11,11,IF('Vessel List A'!BP100=12,12,IF('Vessel List A'!BP100=13,13,IF('Vessel List A'!BP100=14,14,IF('Vessel List A'!BP100=15,15,IF('Vessel List A'!BP100=16,16,0))))))))))))))))))</f>
        <v xml:space="preserve"> </v>
      </c>
      <c r="AL101" s="154"/>
      <c r="AM101" s="158"/>
      <c r="AN101" s="390" t="str">
        <f t="shared" si="93"/>
        <v/>
      </c>
      <c r="AO101" s="158"/>
      <c r="AP101" s="137"/>
      <c r="AQ101" s="388" t="str">
        <f t="shared" si="94"/>
        <v/>
      </c>
      <c r="AR101" s="157" t="str">
        <f>IF(VALUE(IF('Vessel List A'!CC100=1,1,IF('Vessel List A'!CC100=2,2,IF('Vessel List A'!CC100=3,3,IF('Vessel List A'!CC100=4,4,IF('Vessel List A'!CC100=5,5,IF('Vessel List A'!CC100=6,6,IF('Vessel List A'!CC100=7,7,IF('Vessel List A'!CC100=8,8,IF('Vessel List A'!CC100=9,9,IF('Vessel List A'!CC100=10,10,IF('Vessel List A'!CC100=11,11,IF('Vessel List A'!CC100=12,12,IF('Vessel List A'!CC100=13,13,IF('Vessel List A'!CC100=14,14,IF('Vessel List A'!CC100=15,15,IF('Vessel List A'!CC100=16,16,0)))))))))))))))))=0," ",VALUE(IF('Vessel List A'!CC100=1,1,IF('Vessel List A'!CC100=2,2,IF('Vessel List A'!CC100=3,3,IF('Vessel List A'!CC100=4,4,IF('Vessel List A'!CC100=5,5,IF('Vessel List A'!CC100=6,6,IF('Vessel List A'!CC100=7,7,IF('Vessel List A'!CC100=8,8,IF('Vessel List A'!CC100=9,9,IF('Vessel List A'!CC100=10,10,IF('Vessel List A'!CC100=11,11,IF('Vessel List A'!CC100=12,12,IF('Vessel List A'!CC100=13,13,IF('Vessel List A'!CC100=14,14,IF('Vessel List A'!CC100=15,15,IF('Vessel List A'!CC100=16,16,0))))))))))))))))))</f>
        <v xml:space="preserve"> </v>
      </c>
      <c r="AS101" s="154"/>
      <c r="AT101" s="158"/>
      <c r="AU101" s="390" t="str">
        <f t="shared" si="95"/>
        <v/>
      </c>
      <c r="AV101" s="158"/>
      <c r="AW101" s="137"/>
      <c r="AX101" s="388" t="str">
        <f t="shared" si="96"/>
        <v/>
      </c>
      <c r="AY101" s="157" t="str">
        <f>IF(VALUE(IF('Vessel List A'!CP100=1,1,IF('Vessel List A'!CP100=2,2,IF('Vessel List A'!CP100=3,3,IF('Vessel List A'!CP100=4,4,IF('Vessel List A'!CP100=5,5,IF('Vessel List A'!CP100=6,6,IF('Vessel List A'!CP100=7,7,IF('Vessel List A'!CP100=8,8,IF('Vessel List A'!CP100=9,9,IF('Vessel List A'!CP100=10,10,IF('Vessel List A'!CP100=11,11,IF('Vessel List A'!CP100=12,12,IF('Vessel List A'!CP100=13,13,IF('Vessel List A'!CP100=14,14,IF('Vessel List A'!CP100=15,15,IF('Vessel List A'!CP100=16,16,0)))))))))))))))))=0," ",VALUE(IF('Vessel List A'!CP100=1,1,IF('Vessel List A'!CP100=2,2,IF('Vessel List A'!CP100=3,3,IF('Vessel List A'!CP100=4,4,IF('Vessel List A'!CP100=5,5,IF('Vessel List A'!CP100=6,6,IF('Vessel List A'!CP100=7,7,IF('Vessel List A'!CP100=8,8,IF('Vessel List A'!CP100=9,9,IF('Vessel List A'!CP100=10,10,IF('Vessel List A'!CP100=11,11,IF('Vessel List A'!CP100=12,12,IF('Vessel List A'!CP100=13,13,IF('Vessel List A'!CP100=14,14,IF('Vessel List A'!CP100=15,15,IF('Vessel List A'!CP100=16,16,0))))))))))))))))))</f>
        <v xml:space="preserve"> </v>
      </c>
      <c r="AZ101" s="154"/>
      <c r="BA101" s="158"/>
      <c r="BB101" s="390" t="str">
        <f t="shared" si="97"/>
        <v/>
      </c>
      <c r="BC101" s="158"/>
      <c r="BD101" s="137"/>
      <c r="BE101" s="388" t="str">
        <f t="shared" si="98"/>
        <v/>
      </c>
      <c r="BF101" s="157" t="str">
        <f>IF(VALUE(IF('Vessel List A'!DC100=1,1,IF('Vessel List A'!DC100=2,2,IF('Vessel List A'!DC100=3,3,IF('Vessel List A'!DC100=4,4,IF('Vessel List A'!DC100=5,5,IF('Vessel List A'!DC100=6,6,IF('Vessel List A'!DC100=7,7,IF('Vessel List A'!DC100=8,8,IF('Vessel List A'!DC100=9,9,IF('Vessel List A'!DC100=10,10,IF('Vessel List A'!DC100=11,11,IF('Vessel List A'!DC100=12,12,IF('Vessel List A'!DC100=13,13,IF('Vessel List A'!DC100=14,14,IF('Vessel List A'!DC100=15,15,IF('Vessel List A'!DC100=16,16,0)))))))))))))))))=0," ",VALUE(IF('Vessel List A'!DC100=1,1,IF('Vessel List A'!DC100=2,2,IF('Vessel List A'!DC100=3,3,IF('Vessel List A'!DC100=4,4,IF('Vessel List A'!DC100=5,5,IF('Vessel List A'!DC100=6,6,IF('Vessel List A'!DC100=7,7,IF('Vessel List A'!DC100=8,8,IF('Vessel List A'!DC100=9,9,IF('Vessel List A'!DC100=10,10,IF('Vessel List A'!DC100=11,11,IF('Vessel List A'!DC100=12,12,IF('Vessel List A'!DC100=13,13,IF('Vessel List A'!DC100=14,14,IF('Vessel List A'!DC100=15,15,IF('Vessel List A'!DC100=16,16,0))))))))))))))))))</f>
        <v xml:space="preserve"> </v>
      </c>
      <c r="BG101" s="154"/>
      <c r="BH101" s="158"/>
      <c r="BI101" s="390" t="str">
        <f t="shared" si="99"/>
        <v/>
      </c>
      <c r="BJ101" s="158"/>
      <c r="BK101" s="137"/>
      <c r="BL101" s="388" t="str">
        <f t="shared" si="100"/>
        <v/>
      </c>
      <c r="BM101" s="157" t="str">
        <f>IF(VALUE(IF('Vessel List A'!DP100=1,1,IF('Vessel List A'!DP100=2,2,IF('Vessel List A'!DP100=3,3,IF('Vessel List A'!DP100=4,4,IF('Vessel List A'!DP100=5,5,IF('Vessel List A'!DP100=6,6,IF('Vessel List A'!DP100=7,7,IF('Vessel List A'!DP100=8,8,IF('Vessel List A'!DP100=9,9,IF('Vessel List A'!DP100=10,10,IF('Vessel List A'!DP100=11,11,IF('Vessel List A'!DP100=12,12,IF('Vessel List A'!DP100=13,13,IF('Vessel List A'!DP100=14,14,IF('Vessel List A'!DP100=15,15,IF('Vessel List A'!DP100=16,16,0)))))))))))))))))=0," ",VALUE(IF('Vessel List A'!DP100=1,1,IF('Vessel List A'!DP100=2,2,IF('Vessel List A'!DP100=3,3,IF('Vessel List A'!DP100=4,4,IF('Vessel List A'!DP100=5,5,IF('Vessel List A'!DP100=6,6,IF('Vessel List A'!DP100=7,7,IF('Vessel List A'!DP100=8,8,IF('Vessel List A'!DP100=9,9,IF('Vessel List A'!DP100=10,10,IF('Vessel List A'!DP100=11,11,IF('Vessel List A'!DP100=12,12,IF('Vessel List A'!DP100=13,13,IF('Vessel List A'!DP100=14,14,IF('Vessel List A'!DP100=15,15,IF('Vessel List A'!DP100=16,16,0))))))))))))))))))</f>
        <v xml:space="preserve"> </v>
      </c>
      <c r="BN101" s="154"/>
      <c r="BO101" s="158"/>
      <c r="BP101" s="390" t="str">
        <f t="shared" si="101"/>
        <v/>
      </c>
      <c r="BQ101" s="158"/>
      <c r="BR101" s="137"/>
      <c r="BS101" s="388" t="str">
        <f t="shared" si="102"/>
        <v/>
      </c>
      <c r="BT101" s="157" t="str">
        <f>IF(VALUE(IF('Vessel List A'!EC100=1,1,IF('Vessel List A'!EC100=2,2,IF('Vessel List A'!EC100=3,3,IF('Vessel List A'!EC100=4,4,IF('Vessel List A'!EC100=5,5,IF('Vessel List A'!EC100=6,6,IF('Vessel List A'!EC100=7,7,IF('Vessel List A'!EC100=8,8,IF('Vessel List A'!EC100=9,9,IF('Vessel List A'!EC100=10,10,IF('Vessel List A'!EC100=11,11,IF('Vessel List A'!EC100=12,12,IF('Vessel List A'!EC100=13,13,IF('Vessel List A'!EC100=14,14,IF('Vessel List A'!EC100=15,15,IF('Vessel List A'!EC100=16,16,0)))))))))))))))))=0," ",VALUE(IF('Vessel List A'!EC100=1,1,IF('Vessel List A'!EC100=2,2,IF('Vessel List A'!EC100=3,3,IF('Vessel List A'!EC100=4,4,IF('Vessel List A'!EC100=5,5,IF('Vessel List A'!EC100=6,6,IF('Vessel List A'!EC100=7,7,IF('Vessel List A'!EC100=8,8,IF('Vessel List A'!EC100=9,9,IF('Vessel List A'!EC100=10,10,IF('Vessel List A'!EC100=11,11,IF('Vessel List A'!EC100=12,12,IF('Vessel List A'!EC100=13,13,IF('Vessel List A'!EC100=14,14,IF('Vessel List A'!EC100=15,15,IF('Vessel List A'!EC100=16,16,0))))))))))))))))))</f>
        <v xml:space="preserve"> </v>
      </c>
      <c r="BU101" s="154"/>
      <c r="BV101" s="158"/>
      <c r="BW101" s="390" t="str">
        <f t="shared" si="103"/>
        <v/>
      </c>
      <c r="BX101" s="158"/>
      <c r="BY101" s="137"/>
      <c r="BZ101" s="388" t="str">
        <f t="shared" si="104"/>
        <v/>
      </c>
      <c r="CA101" s="157" t="str">
        <f>IF(VALUE(IF('Vessel List A'!EP100=1,1,IF('Vessel List A'!EP100=2,2,IF('Vessel List A'!EP100=3,3,IF('Vessel List A'!EP100=4,4,IF('Vessel List A'!EP100=5,5,IF('Vessel List A'!EP100=6,6,IF('Vessel List A'!EP100=7,7,IF('Vessel List A'!EP100=8,8,IF('Vessel List A'!EP100=9,9,IF('Vessel List A'!EP100=10,10,IF('Vessel List A'!EP100=11,11,IF('Vessel List A'!EP100=12,12,IF('Vessel List A'!EP100=13,13,IF('Vessel List A'!EP100=14,14,IF('Vessel List A'!EP100=15,15,IF('Vessel List A'!EP100=16,16,0)))))))))))))))))=0," ",VALUE(IF('Vessel List A'!EP100=1,1,IF('Vessel List A'!EP100=2,2,IF('Vessel List A'!EP100=3,3,IF('Vessel List A'!EP100=4,4,IF('Vessel List A'!EP100=5,5,IF('Vessel List A'!EP100=6,6,IF('Vessel List A'!EP100=7,7,IF('Vessel List A'!EP100=8,8,IF('Vessel List A'!EP100=9,9,IF('Vessel List A'!EP100=10,10,IF('Vessel List A'!EP100=11,11,IF('Vessel List A'!EP100=12,12,IF('Vessel List A'!EP100=13,13,IF('Vessel List A'!EP100=14,14,IF('Vessel List A'!EP100=15,15,IF('Vessel List A'!EP100=16,16,0))))))))))))))))))</f>
        <v xml:space="preserve"> </v>
      </c>
      <c r="CB101" s="154"/>
      <c r="CC101" s="158"/>
      <c r="CD101" s="390" t="str">
        <f t="shared" si="105"/>
        <v/>
      </c>
      <c r="CE101" s="158"/>
      <c r="CF101" s="137"/>
      <c r="CG101" s="388" t="str">
        <f t="shared" si="106"/>
        <v/>
      </c>
      <c r="CH101" s="157" t="str">
        <f>IF(VALUE(IF('Vessel List A'!FC100=1,1,IF('Vessel List A'!FC100=2,2,IF('Vessel List A'!FC100=3,3,IF('Vessel List A'!FC100=4,4,IF('Vessel List A'!FC100=5,5,IF('Vessel List A'!FC100=6,6,IF('Vessel List A'!FC100=7,7,IF('Vessel List A'!FC100=8,8,IF('Vessel List A'!FC100=9,9,IF('Vessel List A'!FC100=10,10,IF('Vessel List A'!FC100=11,11,IF('Vessel List A'!FC100=12,12,IF('Vessel List A'!FC100=13,13,IF('Vessel List A'!FC100=14,14,IF('Vessel List A'!FC100=15,15,IF('Vessel List A'!FC100=16,16,0)))))))))))))))))=0," ",VALUE(IF('Vessel List A'!FC100=1,1,IF('Vessel List A'!FC100=2,2,IF('Vessel List A'!FC100=3,3,IF('Vessel List A'!FC100=4,4,IF('Vessel List A'!FC100=5,5,IF('Vessel List A'!FC100=6,6,IF('Vessel List A'!FC100=7,7,IF('Vessel List A'!FC100=8,8,IF('Vessel List A'!FC100=9,9,IF('Vessel List A'!FC100=10,10,IF('Vessel List A'!FC100=11,11,IF('Vessel List A'!FC100=12,12,IF('Vessel List A'!FC100=13,13,IF('Vessel List A'!FC100=14,14,IF('Vessel List A'!FC100=15,15,IF('Vessel List A'!FC100=16,16,0))))))))))))))))))</f>
        <v xml:space="preserve"> </v>
      </c>
      <c r="CI101" s="154"/>
      <c r="CJ101" s="158"/>
      <c r="CK101" s="390" t="str">
        <f t="shared" si="107"/>
        <v/>
      </c>
      <c r="CL101" s="158"/>
      <c r="CM101" s="137"/>
      <c r="CN101" s="388" t="str">
        <f t="shared" si="108"/>
        <v/>
      </c>
      <c r="CO101" s="157" t="str">
        <f>IF(VALUE(IF('Vessel List A'!FP100=1,1,IF('Vessel List A'!FP100=2,2,IF('Vessel List A'!FP100=3,3,IF('Vessel List A'!FP100=4,4,IF('Vessel List A'!FP100=5,5,IF('Vessel List A'!FP100=6,6,IF('Vessel List A'!FP100=7,7,IF('Vessel List A'!FP100=8,8,IF('Vessel List A'!FP100=9,9,IF('Vessel List A'!FP100=10,10,IF('Vessel List A'!FP100=11,11,IF('Vessel List A'!FP100=12,12,IF('Vessel List A'!FP100=13,13,IF('Vessel List A'!FP100=14,14,IF('Vessel List A'!FP100=15,15,IF('Vessel List A'!FP100=16,16,0)))))))))))))))))=0," ",VALUE(IF('Vessel List A'!FP100=1,1,IF('Vessel List A'!FP100=2,2,IF('Vessel List A'!FP100=3,3,IF('Vessel List A'!FP100=4,4,IF('Vessel List A'!FP100=5,5,IF('Vessel List A'!FP100=6,6,IF('Vessel List A'!FP100=7,7,IF('Vessel List A'!FP100=8,8,IF('Vessel List A'!FP100=9,9,IF('Vessel List A'!FP100=10,10,IF('Vessel List A'!FP100=11,11,IF('Vessel List A'!FP100=12,12,IF('Vessel List A'!FP100=13,13,IF('Vessel List A'!FP100=14,14,IF('Vessel List A'!FP100=15,15,IF('Vessel List A'!FP100=16,16,0))))))))))))))))))</f>
        <v xml:space="preserve"> </v>
      </c>
      <c r="CP101" s="154"/>
      <c r="CQ101" s="158"/>
      <c r="CR101" s="390" t="str">
        <f t="shared" si="109"/>
        <v/>
      </c>
      <c r="CS101" s="158"/>
      <c r="CT101" s="137"/>
      <c r="CU101" s="388" t="str">
        <f t="shared" si="110"/>
        <v/>
      </c>
      <c r="CV101" s="157" t="str">
        <f>IF(VALUE(IF('Vessel List A'!GC100=1,1,IF('Vessel List A'!GC100=2,2,IF('Vessel List A'!GC100=3,3,IF('Vessel List A'!GC100=4,4,IF('Vessel List A'!GC100=5,5,IF('Vessel List A'!GC100=6,6,IF('Vessel List A'!GC100=7,7,IF('Vessel List A'!GC100=8,8,IF('Vessel List A'!GC100=9,9,IF('Vessel List A'!GC100=10,10,IF('Vessel List A'!GC100=11,11,IF('Vessel List A'!GC100=12,12,IF('Vessel List A'!GC100=13,13,IF('Vessel List A'!GC100=14,14,IF('Vessel List A'!GC100=15,15,IF('Vessel List A'!GC100=16,16,0)))))))))))))))))=0," ",VALUE(IF('Vessel List A'!GC100=1,1,IF('Vessel List A'!GC100=2,2,IF('Vessel List A'!GC100=3,3,IF('Vessel List A'!GC100=4,4,IF('Vessel List A'!GC100=5,5,IF('Vessel List A'!GC100=6,6,IF('Vessel List A'!GC100=7,7,IF('Vessel List A'!GC100=8,8,IF('Vessel List A'!GC100=9,9,IF('Vessel List A'!GC100=10,10,IF('Vessel List A'!GC100=11,11,IF('Vessel List A'!GC100=12,12,IF('Vessel List A'!GC100=13,13,IF('Vessel List A'!GC100=14,14,IF('Vessel List A'!GC100=15,15,IF('Vessel List A'!GC100=16,16,0))))))))))))))))))</f>
        <v xml:space="preserve"> </v>
      </c>
      <c r="CW101" s="154"/>
      <c r="CX101" s="158"/>
      <c r="CY101" s="390" t="str">
        <f t="shared" si="111"/>
        <v/>
      </c>
      <c r="CZ101" s="158"/>
      <c r="DA101" s="137"/>
      <c r="DB101" s="388" t="str">
        <f t="shared" si="112"/>
        <v/>
      </c>
      <c r="DC101" s="157" t="str">
        <f>IF(VALUE(IF('Vessel List A'!GP100=1,1,IF('Vessel List A'!GP100=2,2,IF('Vessel List A'!GP100=3,3,IF('Vessel List A'!GP100=4,4,IF('Vessel List A'!GP100=5,5,IF('Vessel List A'!GP100=6,6,IF('Vessel List A'!GP100=7,7,IF('Vessel List A'!GP100=8,8,IF('Vessel List A'!GP100=9,9,IF('Vessel List A'!GP100=10,10,IF('Vessel List A'!GP100=11,11,IF('Vessel List A'!GP100=12,12,IF('Vessel List A'!GP100=13,13,IF('Vessel List A'!GP100=14,14,IF('Vessel List A'!GP100=15,15,IF('Vessel List A'!GP100=16,16,0)))))))))))))))))=0," ",VALUE(IF('Vessel List A'!GP100=1,1,IF('Vessel List A'!GP100=2,2,IF('Vessel List A'!GP100=3,3,IF('Vessel List A'!GP100=4,4,IF('Vessel List A'!GP100=5,5,IF('Vessel List A'!GP100=6,6,IF('Vessel List A'!GP100=7,7,IF('Vessel List A'!GP100=8,8,IF('Vessel List A'!GP100=9,9,IF('Vessel List A'!GP100=10,10,IF('Vessel List A'!GP100=11,11,IF('Vessel List A'!GP100=12,12,IF('Vessel List A'!GP100=13,13,IF('Vessel List A'!GP100=14,14,IF('Vessel List A'!GP100=15,15,IF('Vessel List A'!GP100=16,16,0))))))))))))))))))</f>
        <v xml:space="preserve"> </v>
      </c>
      <c r="DD101" s="154"/>
      <c r="DE101" s="158"/>
      <c r="DF101" s="390" t="str">
        <f t="shared" si="113"/>
        <v/>
      </c>
      <c r="DG101" s="158"/>
      <c r="DH101" s="137"/>
      <c r="DI101" s="388" t="str">
        <f t="shared" si="114"/>
        <v/>
      </c>
      <c r="DJ101" s="157" t="str">
        <f>IF(VALUE(IF('Vessel List A'!HC100=1,1,IF('Vessel List A'!HC100=2,2,IF('Vessel List A'!HC100=3,3,IF('Vessel List A'!HC100=4,4,IF('Vessel List A'!HC100=5,5,IF('Vessel List A'!HC100=6,6,IF('Vessel List A'!HC100=7,7,IF('Vessel List A'!HC100=8,8,IF('Vessel List A'!HC100=9,9,IF('Vessel List A'!HC100=10,10,IF('Vessel List A'!HC100=11,11,IF('Vessel List A'!HC100=12,12,IF('Vessel List A'!HC100=13,13,IF('Vessel List A'!HC100=14,14,IF('Vessel List A'!HC100=15,15,IF('Vessel List A'!HC100=16,16,0)))))))))))))))))=0," ",VALUE(IF('Vessel List A'!HC100=1,1,IF('Vessel List A'!HC100=2,2,IF('Vessel List A'!HC100=3,3,IF('Vessel List A'!HC100=4,4,IF('Vessel List A'!HC100=5,5,IF('Vessel List A'!HC100=6,6,IF('Vessel List A'!HC100=7,7,IF('Vessel List A'!HC100=8,8,IF('Vessel List A'!HC100=9,9,IF('Vessel List A'!HC100=10,10,IF('Vessel List A'!HC100=11,11,IF('Vessel List A'!HC100=12,12,IF('Vessel List A'!HC100=13,13,IF('Vessel List A'!HC100=14,14,IF('Vessel List A'!HC100=15,15,IF('Vessel List A'!HC100=16,16,0))))))))))))))))))</f>
        <v xml:space="preserve"> </v>
      </c>
      <c r="DK101" s="154"/>
      <c r="DL101" s="158"/>
      <c r="DM101" s="390" t="str">
        <f t="shared" si="115"/>
        <v/>
      </c>
      <c r="DN101" s="158"/>
      <c r="DO101" s="137"/>
      <c r="DP101" s="388" t="str">
        <f t="shared" si="116"/>
        <v/>
      </c>
      <c r="DQ101" s="157" t="str">
        <f>IF(VALUE(IF('Vessel List A'!HP100=1,1,IF('Vessel List A'!HP100=2,2,IF('Vessel List A'!HP100=3,3,IF('Vessel List A'!HP100=4,4,IF('Vessel List A'!HP100=5,5,IF('Vessel List A'!HP100=6,6,IF('Vessel List A'!HP100=7,7,IF('Vessel List A'!HP100=8,8,IF('Vessel List A'!HP100=9,9,IF('Vessel List A'!HP100=10,10,IF('Vessel List A'!HP100=11,11,IF('Vessel List A'!HP100=12,12,IF('Vessel List A'!HP100=13,13,IF('Vessel List A'!HP100=14,14,IF('Vessel List A'!HP100=15,15,IF('Vessel List A'!HP100=16,16,0)))))))))))))))))=0," ",VALUE(IF('Vessel List A'!HP100=1,1,IF('Vessel List A'!HP100=2,2,IF('Vessel List A'!HP100=3,3,IF('Vessel List A'!HP100=4,4,IF('Vessel List A'!HP100=5,5,IF('Vessel List A'!HP100=6,6,IF('Vessel List A'!HP100=7,7,IF('Vessel List A'!HP100=8,8,IF('Vessel List A'!HP100=9,9,IF('Vessel List A'!HP100=10,10,IF('Vessel List A'!HP100=11,11,IF('Vessel List A'!HP100=12,12,IF('Vessel List A'!HP100=13,13,IF('Vessel List A'!HP100=14,14,IF('Vessel List A'!HP100=15,15,IF('Vessel List A'!HP100=16,16,0))))))))))))))))))</f>
        <v xml:space="preserve"> </v>
      </c>
      <c r="DR101" s="154"/>
      <c r="DS101" s="158"/>
      <c r="DT101" s="390" t="str">
        <f t="shared" si="117"/>
        <v/>
      </c>
      <c r="DU101" s="158"/>
      <c r="DV101" s="137"/>
      <c r="DW101" s="388" t="str">
        <f t="shared" si="118"/>
        <v/>
      </c>
      <c r="DX101" s="157" t="str">
        <f>IF(VALUE(IF('Vessel List A'!IC100=1,1,IF('Vessel List A'!IC100=2,2,IF('Vessel List A'!IC100=3,3,IF('Vessel List A'!IC100=4,4,IF('Vessel List A'!IC100=5,5,IF('Vessel List A'!IC100=6,6,IF('Vessel List A'!IC100=7,7,IF('Vessel List A'!IC100=8,8,IF('Vessel List A'!IC100=9,9,IF('Vessel List A'!IC100=10,10,IF('Vessel List A'!IC100=11,11,IF('Vessel List A'!IC100=12,12,IF('Vessel List A'!IC100=13,13,IF('Vessel List A'!IC100=14,14,IF('Vessel List A'!IC100=15,15,IF('Vessel List A'!IC100=16,16,0)))))))))))))))))=0," ",VALUE(IF('Vessel List A'!IC100=1,1,IF('Vessel List A'!IC100=2,2,IF('Vessel List A'!IC100=3,3,IF('Vessel List A'!IC100=4,4,IF('Vessel List A'!IC100=5,5,IF('Vessel List A'!IC100=6,6,IF('Vessel List A'!IC100=7,7,IF('Vessel List A'!IC100=8,8,IF('Vessel List A'!IC100=9,9,IF('Vessel List A'!IC100=10,10,IF('Vessel List A'!IC100=11,11,IF('Vessel List A'!IC100=12,12,IF('Vessel List A'!IC100=13,13,IF('Vessel List A'!IC100=14,14,IF('Vessel List A'!IC100=15,15,IF('Vessel List A'!IC100=16,16,0))))))))))))))))))</f>
        <v xml:space="preserve"> </v>
      </c>
      <c r="DY101" s="154"/>
      <c r="DZ101" s="158"/>
      <c r="EA101" s="390" t="str">
        <f t="shared" si="119"/>
        <v/>
      </c>
      <c r="EB101" s="158"/>
      <c r="EC101" s="137"/>
      <c r="ED101" s="388" t="str">
        <f t="shared" si="120"/>
        <v/>
      </c>
      <c r="EE101" s="157" t="str">
        <f>IF(VALUE(IF('Vessel List A'!IP100=1,1,IF('Vessel List A'!IP100=2,2,IF('Vessel List A'!IP100=3,3,IF('Vessel List A'!IP100=4,4,IF('Vessel List A'!IP100=5,5,IF('Vessel List A'!IP100=6,6,IF('Vessel List A'!IP100=7,7,IF('Vessel List A'!IP100=8,8,IF('Vessel List A'!IP100=9,9,IF('Vessel List A'!IP100=10,10,IF('Vessel List A'!IP100=11,11,IF('Vessel List A'!IP100=12,12,IF('Vessel List A'!IP100=13,13,IF('Vessel List A'!IP100=14,14,IF('Vessel List A'!IP100=15,15,IF('Vessel List A'!IP100=16,16,0)))))))))))))))))=0," ",VALUE(IF('Vessel List A'!IP100=1,1,IF('Vessel List A'!IP100=2,2,IF('Vessel List A'!IP100=3,3,IF('Vessel List A'!IP100=4,4,IF('Vessel List A'!IP100=5,5,IF('Vessel List A'!IP100=6,6,IF('Vessel List A'!IP100=7,7,IF('Vessel List A'!IP100=8,8,IF('Vessel List A'!IP100=9,9,IF('Vessel List A'!IP100=10,10,IF('Vessel List A'!IP100=11,11,IF('Vessel List A'!IP100=12,12,IF('Vessel List A'!IP100=13,13,IF('Vessel List A'!IP100=14,14,IF('Vessel List A'!IP100=15,15,IF('Vessel List A'!IP100=16,16,0))))))))))))))))))</f>
        <v xml:space="preserve"> </v>
      </c>
      <c r="EF101" s="154"/>
      <c r="EG101" s="158"/>
      <c r="EH101" s="390" t="str">
        <f t="shared" si="121"/>
        <v/>
      </c>
      <c r="EI101" s="158"/>
      <c r="EJ101" s="137"/>
      <c r="EK101" s="397" t="str">
        <f t="shared" si="122"/>
        <v/>
      </c>
      <c r="EL101" s="144"/>
      <c r="EM101" s="157" t="str">
        <f>IF(VALUE(IF('Vessel List B'!C100=1,1,IF('Vessel List B'!C100=2,2,IF('Vessel List B'!C100=3,3,IF('Vessel List B'!C100=4,4,IF('Vessel List B'!C100=5,5,IF('Vessel List B'!C100=6,6,IF('Vessel List B'!C100=7,7,IF('Vessel List B'!C100=8,8,IF('Vessel List B'!C100=9,9,IF('Vessel List B'!C100=10,10,IF('Vessel List B'!C100=11,11,IF('Vessel List B'!C100=12,12,IF('Vessel List B'!C100=13,13,IF('Vessel List B'!C100=14,14,IF('Vessel List B'!C100=15,15,IF('Vessel List B'!C100=16,16,0)))))))))))))))))=0," ",VALUE(IF('Vessel List B'!C100=1,1,IF('Vessel List B'!C100=2,2,IF('Vessel List B'!C100=3,3,IF('Vessel List B'!C100=4,4,IF('Vessel List B'!C100=5,5,IF('Vessel List B'!C100=6,6,IF('Vessel List B'!C100=7,7,IF('Vessel List B'!C100=8,8,IF('Vessel List B'!C100=9,9,IF('Vessel List B'!C100=10,10,IF('Vessel List B'!C100=11,11,IF('Vessel List B'!C100=12,12,IF('Vessel List B'!C100=13,13,IF('Vessel List B'!C100=14,14,IF('Vessel List B'!C100=15,15,IF('Vessel List B'!C100=16,16,0))))))))))))))))))</f>
        <v xml:space="preserve"> </v>
      </c>
      <c r="EN101" s="154"/>
      <c r="EO101" s="158"/>
      <c r="EP101" s="390" t="str">
        <f t="shared" si="123"/>
        <v/>
      </c>
      <c r="EQ101" s="158"/>
      <c r="ER101" s="137"/>
      <c r="ES101" s="388" t="str">
        <f t="shared" si="124"/>
        <v/>
      </c>
      <c r="ET101" s="157" t="str">
        <f>IF(VALUE(IF('Vessel List B'!P100=1,1,IF('Vessel List B'!P100=2,2,IF('Vessel List B'!P100=3,3,IF('Vessel List B'!P100=4,4,IF('Vessel List B'!P100=5,5,IF('Vessel List B'!P100=6,6,IF('Vessel List B'!P100=7,7,IF('Vessel List B'!P100=8,8,IF('Vessel List B'!P100=9,9,IF('Vessel List B'!P100=10,10,IF('Vessel List B'!P100=11,11,IF('Vessel List B'!P100=12,12,IF('Vessel List B'!P100=13,13,IF('Vessel List B'!P100=14,14,IF('Vessel List B'!P100=15,15,IF('Vessel List B'!P100=16,16,0)))))))))))))))))=0," ",VALUE(IF('Vessel List B'!P100=1,1,IF('Vessel List B'!P100=2,2,IF('Vessel List B'!P100=3,3,IF('Vessel List B'!P100=4,4,IF('Vessel List B'!P100=5,5,IF('Vessel List B'!P100=6,6,IF('Vessel List B'!P100=7,7,IF('Vessel List B'!P100=8,8,IF('Vessel List B'!P100=9,9,IF('Vessel List B'!P100=10,10,IF('Vessel List B'!P100=11,11,IF('Vessel List B'!P100=12,12,IF('Vessel List B'!P100=13,13,IF('Vessel List B'!P100=14,14,IF('Vessel List B'!P100=15,15,IF('Vessel List B'!P100=16,16,0))))))))))))))))))</f>
        <v xml:space="preserve"> </v>
      </c>
      <c r="EU101" s="154"/>
      <c r="EV101" s="158"/>
      <c r="EW101" s="390" t="str">
        <f t="shared" si="125"/>
        <v/>
      </c>
      <c r="EX101" s="158"/>
      <c r="EY101" s="137"/>
      <c r="EZ101" s="388" t="str">
        <f t="shared" si="126"/>
        <v/>
      </c>
      <c r="FA101" s="157" t="str">
        <f>IF(VALUE(IF('Vessel List B'!AC100=1,1,IF('Vessel List B'!AC100=2,2,IF('Vessel List B'!AC100=3,3,IF('Vessel List B'!AC100=4,4,IF('Vessel List B'!AC100=5,5,IF('Vessel List B'!AC100=6,6,IF('Vessel List B'!AC100=7,7,IF('Vessel List B'!AC100=8,8,IF('Vessel List B'!AC100=9,9,IF('Vessel List B'!AC100=10,10,IF('Vessel List B'!AC100=11,11,IF('Vessel List B'!AC100=12,12,IF('Vessel List B'!AC100=13,13,IF('Vessel List B'!AC100=14,14,IF('Vessel List B'!AC100=15,15,IF('Vessel List B'!AC100=16,16,0)))))))))))))))))=0," ",VALUE(IF('Vessel List B'!AC100=1,1,IF('Vessel List B'!AC100=2,2,IF('Vessel List B'!AC100=3,3,IF('Vessel List B'!AC100=4,4,IF('Vessel List B'!AC100=5,5,IF('Vessel List B'!AC100=6,6,IF('Vessel List B'!AC100=7,7,IF('Vessel List B'!AC100=8,8,IF('Vessel List B'!AC100=9,9,IF('Vessel List B'!AC100=10,10,IF('Vessel List B'!AC100=11,11,IF('Vessel List B'!AC100=12,12,IF('Vessel List B'!AC100=13,13,IF('Vessel List B'!AC100=14,14,IF('Vessel List B'!AC100=15,15,IF('Vessel List B'!AC100=16,16,0))))))))))))))))))</f>
        <v xml:space="preserve"> </v>
      </c>
      <c r="FB101" s="154"/>
      <c r="FC101" s="158"/>
      <c r="FD101" s="390" t="str">
        <f t="shared" si="127"/>
        <v/>
      </c>
      <c r="FE101" s="158"/>
      <c r="FF101" s="137"/>
      <c r="FG101" s="388" t="str">
        <f t="shared" si="128"/>
        <v/>
      </c>
      <c r="FH101" s="157" t="str">
        <f>IF(VALUE(IF('Vessel List B'!AP100=1,1,IF('Vessel List B'!AP100=2,2,IF('Vessel List B'!AP100=3,3,IF('Vessel List B'!AP100=4,4,IF('Vessel List B'!AP100=5,5,IF('Vessel List B'!AP100=6,6,IF('Vessel List B'!AP100=7,7,IF('Vessel List B'!AP100=8,8,IF('Vessel List B'!AP100=9,9,IF('Vessel List B'!AP100=10,10,IF('Vessel List B'!AP100=11,11,IF('Vessel List B'!AP100=12,12,IF('Vessel List B'!AP100=13,13,IF('Vessel List B'!AP100=14,14,IF('Vessel List B'!AP100=15,15,IF('Vessel List B'!AP100=16,16,0)))))))))))))))))=0," ",VALUE(IF('Vessel List B'!AP100=1,1,IF('Vessel List B'!AP100=2,2,IF('Vessel List B'!AP100=3,3,IF('Vessel List B'!AP100=4,4,IF('Vessel List B'!AP100=5,5,IF('Vessel List B'!AP100=6,6,IF('Vessel List B'!AP100=7,7,IF('Vessel List B'!AP100=8,8,IF('Vessel List B'!AP100=9,9,IF('Vessel List B'!AP100=10,10,IF('Vessel List B'!AP100=11,11,IF('Vessel List B'!AP100=12,12,IF('Vessel List B'!AP100=13,13,IF('Vessel List B'!AP100=14,14,IF('Vessel List B'!AP100=15,15,IF('Vessel List B'!AP100=16,16,0))))))))))))))))))</f>
        <v xml:space="preserve"> </v>
      </c>
      <c r="FI101" s="154"/>
      <c r="FJ101" s="158"/>
      <c r="FK101" s="390" t="str">
        <f t="shared" si="129"/>
        <v/>
      </c>
      <c r="FL101" s="158"/>
      <c r="FM101" s="137"/>
      <c r="FN101" s="388" t="str">
        <f t="shared" si="130"/>
        <v/>
      </c>
      <c r="FO101" s="157" t="str">
        <f>IF(VALUE(IF('Vessel List B'!BC100=1,1,IF('Vessel List B'!BC100=2,2,IF('Vessel List B'!BC100=3,3,IF('Vessel List B'!BC100=4,4,IF('Vessel List B'!BC100=5,5,IF('Vessel List B'!BC100=6,6,IF('Vessel List B'!BC100=7,7,IF('Vessel List B'!BC100=8,8,IF('Vessel List B'!BC100=9,9,IF('Vessel List B'!BC100=10,10,IF('Vessel List B'!BC100=11,11,IF('Vessel List B'!BC100=12,12,IF('Vessel List B'!BC100=13,13,IF('Vessel List B'!BC100=14,14,IF('Vessel List B'!BC100=15,15,IF('Vessel List B'!BC100=16,16,0)))))))))))))))))=0," ",VALUE(IF('Vessel List B'!BC100=1,1,IF('Vessel List B'!BC100=2,2,IF('Vessel List B'!BC100=3,3,IF('Vessel List B'!BC100=4,4,IF('Vessel List B'!BC100=5,5,IF('Vessel List B'!BC100=6,6,IF('Vessel List B'!BC100=7,7,IF('Vessel List B'!BC100=8,8,IF('Vessel List B'!BC100=9,9,IF('Vessel List B'!BC100=10,10,IF('Vessel List B'!BC100=11,11,IF('Vessel List B'!BC100=12,12,IF('Vessel List B'!BC100=13,13,IF('Vessel List B'!BC100=14,14,IF('Vessel List B'!BC100=15,15,IF('Vessel List B'!BC100=16,16,0))))))))))))))))))</f>
        <v xml:space="preserve"> </v>
      </c>
      <c r="FP101" s="154"/>
      <c r="FQ101" s="158"/>
      <c r="FR101" s="390" t="str">
        <f t="shared" si="131"/>
        <v/>
      </c>
      <c r="FS101" s="158"/>
      <c r="FT101" s="137"/>
      <c r="FU101" s="388" t="str">
        <f t="shared" si="132"/>
        <v/>
      </c>
      <c r="FV101" s="157" t="str">
        <f>IF(VALUE(IF('Vessel List B'!BP100=1,1,IF('Vessel List B'!BP100=2,2,IF('Vessel List B'!BP100=3,3,IF('Vessel List B'!BP100=4,4,IF('Vessel List B'!BP100=5,5,IF('Vessel List B'!BP100=6,6,IF('Vessel List B'!BP100=7,7,IF('Vessel List B'!BP100=8,8,IF('Vessel List B'!BP100=9,9,IF('Vessel List B'!BP100=10,10,IF('Vessel List B'!BP100=11,11,IF('Vessel List B'!BP100=12,12,IF('Vessel List B'!BP100=13,13,IF('Vessel List B'!BP100=14,14,IF('Vessel List B'!BP100=15,15,IF('Vessel List B'!BP100=16,16,0)))))))))))))))))=0," ",VALUE(IF('Vessel List B'!BP100=1,1,IF('Vessel List B'!BP100=2,2,IF('Vessel List B'!BP100=3,3,IF('Vessel List B'!BP100=4,4,IF('Vessel List B'!BP100=5,5,IF('Vessel List B'!BP100=6,6,IF('Vessel List B'!BP100=7,7,IF('Vessel List B'!BP100=8,8,IF('Vessel List B'!BP100=9,9,IF('Vessel List B'!BP100=10,10,IF('Vessel List B'!BP100=11,11,IF('Vessel List B'!BP100=12,12,IF('Vessel List B'!BP100=13,13,IF('Vessel List B'!BP100=14,14,IF('Vessel List B'!BP100=15,15,IF('Vessel List B'!BP100=16,16,0))))))))))))))))))</f>
        <v xml:space="preserve"> </v>
      </c>
      <c r="FW101" s="154"/>
      <c r="FX101" s="158"/>
      <c r="FY101" s="390" t="str">
        <f t="shared" si="133"/>
        <v/>
      </c>
      <c r="FZ101" s="158"/>
      <c r="GA101" s="137"/>
      <c r="GB101" s="388" t="str">
        <f t="shared" si="134"/>
        <v/>
      </c>
      <c r="GC101" s="157" t="str">
        <f>IF(VALUE(IF('Vessel List B'!CC100=1,1,IF('Vessel List B'!CC100=2,2,IF('Vessel List B'!CC100=3,3,IF('Vessel List B'!CC100=4,4,IF('Vessel List B'!CC100=5,5,IF('Vessel List B'!CC100=6,6,IF('Vessel List B'!CC100=7,7,IF('Vessel List B'!CC100=8,8,IF('Vessel List B'!CC100=9,9,IF('Vessel List B'!CC100=10,10,IF('Vessel List B'!CC100=11,11,IF('Vessel List B'!CC100=12,12,IF('Vessel List B'!CC100=13,13,IF('Vessel List B'!CC100=14,14,IF('Vessel List B'!CC100=15,15,IF('Vessel List B'!CC100=16,16,0)))))))))))))))))=0," ",VALUE(IF('Vessel List B'!CC100=1,1,IF('Vessel List B'!CC100=2,2,IF('Vessel List B'!CC100=3,3,IF('Vessel List B'!CC100=4,4,IF('Vessel List B'!CC100=5,5,IF('Vessel List B'!CC100=6,6,IF('Vessel List B'!CC100=7,7,IF('Vessel List B'!CC100=8,8,IF('Vessel List B'!CC100=9,9,IF('Vessel List B'!CC100=10,10,IF('Vessel List B'!CC100=11,11,IF('Vessel List B'!CC100=12,12,IF('Vessel List B'!CC100=13,13,IF('Vessel List B'!CC100=14,14,IF('Vessel List B'!CC100=15,15,IF('Vessel List B'!CC100=16,16,0))))))))))))))))))</f>
        <v xml:space="preserve"> </v>
      </c>
      <c r="GD101" s="154"/>
      <c r="GE101" s="158"/>
      <c r="GF101" s="390" t="str">
        <f t="shared" si="135"/>
        <v/>
      </c>
      <c r="GG101" s="158"/>
      <c r="GH101" s="137"/>
      <c r="GI101" s="388" t="str">
        <f t="shared" si="136"/>
        <v/>
      </c>
      <c r="GJ101" s="157" t="str">
        <f>IF(VALUE(IF('Vessel List B'!CP100=1,1,IF('Vessel List B'!CP100=2,2,IF('Vessel List B'!CP100=3,3,IF('Vessel List B'!CP100=4,4,IF('Vessel List B'!CP100=5,5,IF('Vessel List B'!CP100=6,6,IF('Vessel List B'!CP100=7,7,IF('Vessel List B'!CP100=8,8,IF('Vessel List B'!CP100=9,9,IF('Vessel List B'!CP100=10,10,IF('Vessel List B'!CP100=11,11,IF('Vessel List B'!CP100=12,12,IF('Vessel List B'!CP100=13,13,IF('Vessel List B'!CP100=14,14,IF('Vessel List B'!CP100=15,15,IF('Vessel List B'!CP100=16,16,0)))))))))))))))))=0," ",VALUE(IF('Vessel List B'!CP100=1,1,IF('Vessel List B'!CP100=2,2,IF('Vessel List B'!CP100=3,3,IF('Vessel List B'!CP100=4,4,IF('Vessel List B'!CP100=5,5,IF('Vessel List B'!CP100=6,6,IF('Vessel List B'!CP100=7,7,IF('Vessel List B'!CP100=8,8,IF('Vessel List B'!CP100=9,9,IF('Vessel List B'!CP100=10,10,IF('Vessel List B'!CP100=11,11,IF('Vessel List B'!CP100=12,12,IF('Vessel List B'!CP100=13,13,IF('Vessel List B'!CP100=14,14,IF('Vessel List B'!CP100=15,15,IF('Vessel List B'!CP100=16,16,0))))))))))))))))))</f>
        <v xml:space="preserve"> </v>
      </c>
      <c r="GK101" s="154"/>
      <c r="GL101" s="158"/>
      <c r="GM101" s="390" t="str">
        <f t="shared" si="137"/>
        <v/>
      </c>
      <c r="GN101" s="158"/>
      <c r="GO101" s="137"/>
      <c r="GP101" s="388" t="str">
        <f t="shared" si="138"/>
        <v/>
      </c>
      <c r="GQ101" s="157" t="str">
        <f>IF(VALUE(IF('Vessel List B'!DC100=1,1,IF('Vessel List B'!DC100=2,2,IF('Vessel List B'!DC100=3,3,IF('Vessel List B'!DC100=4,4,IF('Vessel List B'!DC100=5,5,IF('Vessel List B'!DC100=6,6,IF('Vessel List B'!DC100=7,7,IF('Vessel List B'!DC100=8,8,IF('Vessel List B'!DC100=9,9,IF('Vessel List B'!DC100=10,10,IF('Vessel List B'!DC100=11,11,IF('Vessel List B'!DC100=12,12,IF('Vessel List B'!DC100=13,13,IF('Vessel List B'!DC100=14,14,IF('Vessel List B'!DC100=15,15,IF('Vessel List B'!DC100=16,16,0)))))))))))))))))=0," ",VALUE(IF('Vessel List B'!DC100=1,1,IF('Vessel List B'!DC100=2,2,IF('Vessel List B'!DC100=3,3,IF('Vessel List B'!DC100=4,4,IF('Vessel List B'!DC100=5,5,IF('Vessel List B'!DC100=6,6,IF('Vessel List B'!DC100=7,7,IF('Vessel List B'!DC100=8,8,IF('Vessel List B'!DC100=9,9,IF('Vessel List B'!DC100=10,10,IF('Vessel List B'!DC100=11,11,IF('Vessel List B'!DC100=12,12,IF('Vessel List B'!DC100=13,13,IF('Vessel List B'!DC100=14,14,IF('Vessel List B'!DC100=15,15,IF('Vessel List B'!DC100=16,16,0))))))))))))))))))</f>
        <v xml:space="preserve"> </v>
      </c>
      <c r="GR101" s="154"/>
      <c r="GS101" s="158"/>
      <c r="GT101" s="390" t="str">
        <f t="shared" si="139"/>
        <v/>
      </c>
      <c r="GU101" s="158"/>
      <c r="GV101" s="137"/>
      <c r="GW101" s="388" t="str">
        <f t="shared" si="140"/>
        <v/>
      </c>
      <c r="GX101" s="157" t="str">
        <f>IF(VALUE(IF('Vessel List B'!DP100=1,1,IF('Vessel List B'!DP100=2,2,IF('Vessel List B'!DP100=3,3,IF('Vessel List B'!DP100=4,4,IF('Vessel List B'!DP100=5,5,IF('Vessel List B'!DP100=6,6,IF('Vessel List B'!DP100=7,7,IF('Vessel List B'!DP100=8,8,IF('Vessel List B'!DP100=9,9,IF('Vessel List B'!DP100=10,10,IF('Vessel List B'!DP100=11,11,IF('Vessel List B'!DP100=12,12,IF('Vessel List B'!DP100=13,13,IF('Vessel List B'!DP100=14,14,IF('Vessel List B'!DP100=15,15,IF('Vessel List B'!DP100=16,16,0)))))))))))))))))=0," ",VALUE(IF('Vessel List B'!DP100=1,1,IF('Vessel List B'!DP100=2,2,IF('Vessel List B'!DP100=3,3,IF('Vessel List B'!DP100=4,4,IF('Vessel List B'!DP100=5,5,IF('Vessel List B'!DP100=6,6,IF('Vessel List B'!DP100=7,7,IF('Vessel List B'!DP100=8,8,IF('Vessel List B'!DP100=9,9,IF('Vessel List B'!DP100=10,10,IF('Vessel List B'!DP100=11,11,IF('Vessel List B'!DP100=12,12,IF('Vessel List B'!DP100=13,13,IF('Vessel List B'!DP100=14,14,IF('Vessel List B'!DP100=15,15,IF('Vessel List B'!DP100=16,16,0))))))))))))))))))</f>
        <v xml:space="preserve"> </v>
      </c>
      <c r="GY101" s="154"/>
      <c r="GZ101" s="158"/>
      <c r="HA101" s="390" t="str">
        <f t="shared" si="141"/>
        <v/>
      </c>
      <c r="HB101" s="158"/>
      <c r="HC101" s="137"/>
      <c r="HD101" s="388" t="str">
        <f t="shared" si="142"/>
        <v/>
      </c>
      <c r="HE101" s="157" t="str">
        <f>IF(VALUE(IF('Vessel List B'!EC100=1,1,IF('Vessel List B'!EC100=2,2,IF('Vessel List B'!EC100=3,3,IF('Vessel List B'!EC100=4,4,IF('Vessel List B'!EC100=5,5,IF('Vessel List B'!EC100=6,6,IF('Vessel List B'!EC100=7,7,IF('Vessel List B'!EC100=8,8,IF('Vessel List B'!EC100=9,9,IF('Vessel List B'!EC100=10,10,IF('Vessel List B'!EC100=11,11,IF('Vessel List B'!EC100=12,12,IF('Vessel List B'!EC100=13,13,IF('Vessel List B'!EC100=14,14,IF('Vessel List B'!EC100=15,15,IF('Vessel List B'!EC100=16,16,0)))))))))))))))))=0," ",VALUE(IF('Vessel List B'!EC100=1,1,IF('Vessel List B'!EC100=2,2,IF('Vessel List B'!EC100=3,3,IF('Vessel List B'!EC100=4,4,IF('Vessel List B'!EC100=5,5,IF('Vessel List B'!EC100=6,6,IF('Vessel List B'!EC100=7,7,IF('Vessel List B'!EC100=8,8,IF('Vessel List B'!EC100=9,9,IF('Vessel List B'!EC100=10,10,IF('Vessel List B'!EC100=11,11,IF('Vessel List B'!EC100=12,12,IF('Vessel List B'!EC100=13,13,IF('Vessel List B'!EC100=14,14,IF('Vessel List B'!EC100=15,15,IF('Vessel List B'!EC100=16,16,0))))))))))))))))))</f>
        <v xml:space="preserve"> </v>
      </c>
      <c r="HF101" s="154"/>
      <c r="HG101" s="158"/>
      <c r="HH101" s="390" t="str">
        <f t="shared" si="143"/>
        <v/>
      </c>
      <c r="HI101" s="158"/>
      <c r="HJ101" s="137"/>
      <c r="HK101" s="388" t="str">
        <f t="shared" si="144"/>
        <v/>
      </c>
      <c r="HL101" s="157" t="str">
        <f>IF(VALUE(IF('Vessel List B'!EP100=1,1,IF('Vessel List B'!EP100=2,2,IF('Vessel List B'!EP100=3,3,IF('Vessel List B'!EP100=4,4,IF('Vessel List B'!EP100=5,5,IF('Vessel List B'!EP100=6,6,IF('Vessel List B'!EP100=7,7,IF('Vessel List B'!EP100=8,8,IF('Vessel List B'!EP100=9,9,IF('Vessel List B'!EP100=10,10,IF('Vessel List B'!EP100=11,11,IF('Vessel List B'!EP100=12,12,IF('Vessel List B'!EP100=13,13,IF('Vessel List B'!EP100=14,14,IF('Vessel List B'!EP100=15,15,IF('Vessel List B'!EP100=16,16,0)))))))))))))))))=0," ",VALUE(IF('Vessel List B'!EP100=1,1,IF('Vessel List B'!EP100=2,2,IF('Vessel List B'!EP100=3,3,IF('Vessel List B'!EP100=4,4,IF('Vessel List B'!EP100=5,5,IF('Vessel List B'!EP100=6,6,IF('Vessel List B'!EP100=7,7,IF('Vessel List B'!EP100=8,8,IF('Vessel List B'!EP100=9,9,IF('Vessel List B'!EP100=10,10,IF('Vessel List B'!EP100=11,11,IF('Vessel List B'!EP100=12,12,IF('Vessel List B'!EP100=13,13,IF('Vessel List B'!EP100=14,14,IF('Vessel List B'!EP100=15,15,IF('Vessel List B'!EP100=16,16,0))))))))))))))))))</f>
        <v xml:space="preserve"> </v>
      </c>
      <c r="HM101" s="154"/>
      <c r="HN101" s="158"/>
      <c r="HO101" s="390" t="str">
        <f t="shared" si="145"/>
        <v/>
      </c>
      <c r="HP101" s="158"/>
      <c r="HQ101" s="137"/>
      <c r="HR101" s="388" t="str">
        <f t="shared" si="146"/>
        <v/>
      </c>
      <c r="HS101" s="157" t="str">
        <f>IF(VALUE(IF('Vessel List B'!FC100=1,1,IF('Vessel List B'!FC100=2,2,IF('Vessel List B'!FC100=3,3,IF('Vessel List B'!FC100=4,4,IF('Vessel List B'!FC100=5,5,IF('Vessel List B'!FC100=6,6,IF('Vessel List B'!FC100=7,7,IF('Vessel List B'!FC100=8,8,IF('Vessel List B'!FC100=9,9,IF('Vessel List B'!FC100=10,10,IF('Vessel List B'!FC100=11,11,IF('Vessel List B'!FC100=12,12,IF('Vessel List B'!FC100=13,13,IF('Vessel List B'!FC100=14,14,IF('Vessel List B'!FC100=15,15,IF('Vessel List B'!FC100=16,16,0)))))))))))))))))=0," ",VALUE(IF('Vessel List B'!FC100=1,1,IF('Vessel List B'!FC100=2,2,IF('Vessel List B'!FC100=3,3,IF('Vessel List B'!FC100=4,4,IF('Vessel List B'!FC100=5,5,IF('Vessel List B'!FC100=6,6,IF('Vessel List B'!FC100=7,7,IF('Vessel List B'!FC100=8,8,IF('Vessel List B'!FC100=9,9,IF('Vessel List B'!FC100=10,10,IF('Vessel List B'!FC100=11,11,IF('Vessel List B'!FC100=12,12,IF('Vessel List B'!FC100=13,13,IF('Vessel List B'!FC100=14,14,IF('Vessel List B'!FC100=15,15,IF('Vessel List B'!FC100=16,16,0))))))))))))))))))</f>
        <v xml:space="preserve"> </v>
      </c>
      <c r="HT101" s="154"/>
      <c r="HU101" s="158"/>
      <c r="HV101" s="390" t="str">
        <f t="shared" si="147"/>
        <v/>
      </c>
      <c r="HW101" s="158"/>
      <c r="HX101" s="137"/>
      <c r="HY101" s="388" t="str">
        <f t="shared" si="148"/>
        <v/>
      </c>
      <c r="HZ101" s="157" t="str">
        <f>IF(VALUE(IF('Vessel List B'!FP100=1,1,IF('Vessel List B'!FP100=2,2,IF('Vessel List B'!FP100=3,3,IF('Vessel List B'!FP100=4,4,IF('Vessel List B'!FP100=5,5,IF('Vessel List B'!FP100=6,6,IF('Vessel List B'!FP100=7,7,IF('Vessel List B'!FP100=8,8,IF('Vessel List B'!FP100=9,9,IF('Vessel List B'!FP100=10,10,IF('Vessel List B'!FP100=11,11,IF('Vessel List B'!FP100=12,12,IF('Vessel List B'!FP100=13,13,IF('Vessel List B'!FP100=14,14,IF('Vessel List B'!FP100=15,15,IF('Vessel List B'!FP100=16,16,0)))))))))))))))))=0," ",VALUE(IF('Vessel List B'!FP100=1,1,IF('Vessel List B'!FP100=2,2,IF('Vessel List B'!FP100=3,3,IF('Vessel List B'!FP100=4,4,IF('Vessel List B'!FP100=5,5,IF('Vessel List B'!FP100=6,6,IF('Vessel List B'!FP100=7,7,IF('Vessel List B'!FP100=8,8,IF('Vessel List B'!FP100=9,9,IF('Vessel List B'!FP100=10,10,IF('Vessel List B'!FP100=11,11,IF('Vessel List B'!FP100=12,12,IF('Vessel List B'!FP100=13,13,IF('Vessel List B'!FP100=14,14,IF('Vessel List B'!FP100=15,15,IF('Vessel List B'!FP100=16,16,0))))))))))))))))))</f>
        <v xml:space="preserve"> </v>
      </c>
      <c r="IA101" s="154"/>
      <c r="IB101" s="158"/>
      <c r="IC101" s="390" t="str">
        <f t="shared" si="149"/>
        <v/>
      </c>
      <c r="ID101" s="158"/>
      <c r="IE101" s="137"/>
      <c r="IF101" s="388" t="str">
        <f t="shared" si="150"/>
        <v/>
      </c>
      <c r="IG101" s="157" t="str">
        <f>IF(VALUE(IF('Vessel List B'!GC100=1,1,IF('Vessel List B'!GC100=2,2,IF('Vessel List B'!GC100=3,3,IF('Vessel List B'!GC100=4,4,IF('Vessel List B'!GC100=5,5,IF('Vessel List B'!GC100=6,6,IF('Vessel List B'!GC100=7,7,IF('Vessel List B'!GC100=8,8,IF('Vessel List B'!GC100=9,9,IF('Vessel List B'!GC100=10,10,IF('Vessel List B'!GC100=11,11,IF('Vessel List B'!GC100=12,12,IF('Vessel List B'!GC100=13,13,IF('Vessel List B'!GC100=14,14,IF('Vessel List B'!GC100=15,15,IF('Vessel List B'!GC100=16,16,0)))))))))))))))))=0," ",VALUE(IF('Vessel List B'!GC100=1,1,IF('Vessel List B'!GC100=2,2,IF('Vessel List B'!GC100=3,3,IF('Vessel List B'!GC100=4,4,IF('Vessel List B'!GC100=5,5,IF('Vessel List B'!GC100=6,6,IF('Vessel List B'!GC100=7,7,IF('Vessel List B'!GC100=8,8,IF('Vessel List B'!GC100=9,9,IF('Vessel List B'!GC100=10,10,IF('Vessel List B'!GC100=11,11,IF('Vessel List B'!GC100=12,12,IF('Vessel List B'!GC100=13,13,IF('Vessel List B'!GC100=14,14,IF('Vessel List B'!GC100=15,15,IF('Vessel List B'!GC100=16,16,0))))))))))))))))))</f>
        <v xml:space="preserve"> </v>
      </c>
      <c r="IH101" s="154"/>
      <c r="II101" s="158"/>
      <c r="IJ101" s="390" t="str">
        <f t="shared" si="151"/>
        <v/>
      </c>
      <c r="IK101" s="158"/>
      <c r="IL101" s="137"/>
      <c r="IM101" s="388" t="str">
        <f t="shared" si="152"/>
        <v/>
      </c>
      <c r="IN101" s="157" t="str">
        <f>IF(VALUE(IF('Vessel List B'!GP100=1,1,IF('Vessel List B'!GP100=2,2,IF('Vessel List B'!GP100=3,3,IF('Vessel List B'!GP100=4,4,IF('Vessel List B'!GP100=5,5,IF('Vessel List B'!GP100=6,6,IF('Vessel List B'!GP100=7,7,IF('Vessel List B'!GP100=8,8,IF('Vessel List B'!GP100=9,9,IF('Vessel List B'!GP100=10,10,IF('Vessel List B'!GP100=11,11,IF('Vessel List B'!GP100=12,12,IF('Vessel List B'!GP100=13,13,IF('Vessel List B'!GP100=14,14,IF('Vessel List B'!GP100=15,15,IF('Vessel List B'!GP100=16,16,0)))))))))))))))))=0," ",VALUE(IF('Vessel List B'!GP100=1,1,IF('Vessel List B'!GP100=2,2,IF('Vessel List B'!GP100=3,3,IF('Vessel List B'!GP100=4,4,IF('Vessel List B'!GP100=5,5,IF('Vessel List B'!GP100=6,6,IF('Vessel List B'!GP100=7,7,IF('Vessel List B'!GP100=8,8,IF('Vessel List B'!GP100=9,9,IF('Vessel List B'!GP100=10,10,IF('Vessel List B'!GP100=11,11,IF('Vessel List B'!GP100=12,12,IF('Vessel List B'!GP100=13,13,IF('Vessel List B'!GP100=14,14,IF('Vessel List B'!GP100=15,15,IF('Vessel List B'!GP100=16,16,0))))))))))))))))))</f>
        <v xml:space="preserve"> </v>
      </c>
      <c r="IO101" s="154"/>
      <c r="IP101" s="158"/>
      <c r="IQ101" s="390" t="str">
        <f t="shared" si="153"/>
        <v/>
      </c>
      <c r="IR101" s="158"/>
      <c r="IS101" s="137"/>
      <c r="IT101" s="388" t="str">
        <f t="shared" si="154"/>
        <v/>
      </c>
      <c r="IU101" s="157" t="str">
        <f>IF(VALUE(IF('Vessel List B'!HC100=1,1,IF('Vessel List B'!HC100=2,2,IF('Vessel List B'!HC100=3,3,IF('Vessel List B'!HC100=4,4,IF('Vessel List B'!HC100=5,5,IF('Vessel List B'!HC100=6,6,IF('Vessel List B'!HC100=7,7,IF('Vessel List B'!HC100=8,8,IF('Vessel List B'!HC100=9,9,IF('Vessel List B'!HC100=10,10,IF('Vessel List B'!HC100=11,11,IF('Vessel List B'!HC100=12,12,IF('Vessel List B'!HC100=13,13,IF('Vessel List B'!HC100=14,14,IF('Vessel List B'!HC100=15,15,IF('Vessel List B'!HC100=16,16,0)))))))))))))))))=0," ",VALUE(IF('Vessel List B'!HC100=1,1,IF('Vessel List B'!HC100=2,2,IF('Vessel List B'!HC100=3,3,IF('Vessel List B'!HC100=4,4,IF('Vessel List B'!HC100=5,5,IF('Vessel List B'!HC100=6,6,IF('Vessel List B'!HC100=7,7,IF('Vessel List B'!HC100=8,8,IF('Vessel List B'!HC100=9,9,IF('Vessel List B'!HC100=10,10,IF('Vessel List B'!HC100=11,11,IF('Vessel List B'!HC100=12,12,IF('Vessel List B'!HC100=13,13,IF('Vessel List B'!HC100=14,14,IF('Vessel List B'!HC100=15,15,IF('Vessel List B'!HC100=16,16,0))))))))))))))))))</f>
        <v xml:space="preserve"> </v>
      </c>
      <c r="IV101" s="154"/>
      <c r="IW101" s="158"/>
      <c r="IX101" s="390" t="str">
        <f t="shared" si="155"/>
        <v/>
      </c>
      <c r="IY101" s="158"/>
      <c r="IZ101" s="137"/>
      <c r="JA101" s="388" t="str">
        <f t="shared" si="156"/>
        <v/>
      </c>
      <c r="JB101" s="157" t="str">
        <f>IF(VALUE(IF('Vessel List B'!HP100=1,1,IF('Vessel List B'!HP100=2,2,IF('Vessel List B'!HP100=3,3,IF('Vessel List B'!HP100=4,4,IF('Vessel List B'!HP100=5,5,IF('Vessel List B'!HP100=6,6,IF('Vessel List B'!HP100=7,7,IF('Vessel List B'!HP100=8,8,IF('Vessel List B'!HP100=9,9,IF('Vessel List B'!HP100=10,10,IF('Vessel List B'!HP100=11,11,IF('Vessel List B'!HP100=12,12,IF('Vessel List B'!HP100=13,13,IF('Vessel List B'!HP100=14,14,IF('Vessel List B'!HP100=15,15,IF('Vessel List B'!HP100=16,16,0)))))))))))))))))=0," ",VALUE(IF('Vessel List B'!HP100=1,1,IF('Vessel List B'!HP100=2,2,IF('Vessel List B'!HP100=3,3,IF('Vessel List B'!HP100=4,4,IF('Vessel List B'!HP100=5,5,IF('Vessel List B'!HP100=6,6,IF('Vessel List B'!HP100=7,7,IF('Vessel List B'!HP100=8,8,IF('Vessel List B'!HP100=9,9,IF('Vessel List B'!HP100=10,10,IF('Vessel List B'!HP100=11,11,IF('Vessel List B'!HP100=12,12,IF('Vessel List B'!HP100=13,13,IF('Vessel List B'!HP100=14,14,IF('Vessel List B'!HP100=15,15,IF('Vessel List B'!HP100=16,16,0))))))))))))))))))</f>
        <v xml:space="preserve"> </v>
      </c>
      <c r="JC101" s="154"/>
      <c r="JD101" s="158"/>
      <c r="JE101" s="390" t="str">
        <f t="shared" si="157"/>
        <v/>
      </c>
      <c r="JF101" s="158"/>
      <c r="JG101" s="137"/>
      <c r="JH101" s="388" t="str">
        <f t="shared" si="158"/>
        <v/>
      </c>
      <c r="JI101" s="157" t="str">
        <f>IF(VALUE(IF('Vessel List B'!IC100=1,1,IF('Vessel List B'!IC100=2,2,IF('Vessel List B'!IC100=3,3,IF('Vessel List B'!IC100=4,4,IF('Vessel List B'!IC100=5,5,IF('Vessel List B'!IC100=6,6,IF('Vessel List B'!IC100=7,7,IF('Vessel List B'!IC100=8,8,IF('Vessel List B'!IC100=9,9,IF('Vessel List B'!IC100=10,10,IF('Vessel List B'!IC100=11,11,IF('Vessel List B'!IC100=12,12,IF('Vessel List B'!IC100=13,13,IF('Vessel List B'!IC100=14,14,IF('Vessel List B'!IC100=15,15,IF('Vessel List B'!IC100=16,16,0)))))))))))))))))=0," ",VALUE(IF('Vessel List B'!IC100=1,1,IF('Vessel List B'!IC100=2,2,IF('Vessel List B'!IC100=3,3,IF('Vessel List B'!IC100=4,4,IF('Vessel List B'!IC100=5,5,IF('Vessel List B'!IC100=6,6,IF('Vessel List B'!IC100=7,7,IF('Vessel List B'!IC100=8,8,IF('Vessel List B'!IC100=9,9,IF('Vessel List B'!IC100=10,10,IF('Vessel List B'!IC100=11,11,IF('Vessel List B'!IC100=12,12,IF('Vessel List B'!IC100=13,13,IF('Vessel List B'!IC100=14,14,IF('Vessel List B'!IC100=15,15,IF('Vessel List B'!IC100=16,16,0))))))))))))))))))</f>
        <v xml:space="preserve"> </v>
      </c>
      <c r="JJ101" s="154"/>
      <c r="JK101" s="158"/>
      <c r="JL101" s="390" t="str">
        <f t="shared" si="159"/>
        <v/>
      </c>
      <c r="JM101" s="158"/>
      <c r="JN101" s="137"/>
      <c r="JO101" s="388" t="str">
        <f t="shared" si="160"/>
        <v/>
      </c>
      <c r="JP101" s="157" t="str">
        <f>IF(VALUE(IF('Vessel List B'!IP100=1,1,IF('Vessel List B'!IP100=2,2,IF('Vessel List B'!IP100=3,3,IF('Vessel List B'!IP100=4,4,IF('Vessel List B'!IP100=5,5,IF('Vessel List B'!IP100=6,6,IF('Vessel List B'!IP100=7,7,IF('Vessel List B'!IP100=8,8,IF('Vessel List B'!IP100=9,9,IF('Vessel List B'!IP100=10,10,IF('Vessel List B'!IP100=11,11,IF('Vessel List B'!IP100=12,12,IF('Vessel List B'!IP100=13,13,IF('Vessel List B'!IP100=14,14,IF('Vessel List B'!IP100=15,15,IF('Vessel List B'!IP100=16,16,0)))))))))))))))))=0," ",VALUE(IF('Vessel List B'!IP100=1,1,IF('Vessel List B'!IP100=2,2,IF('Vessel List B'!IP100=3,3,IF('Vessel List B'!IP100=4,4,IF('Vessel List B'!IP100=5,5,IF('Vessel List B'!IP100=6,6,IF('Vessel List B'!IP100=7,7,IF('Vessel List B'!IP100=8,8,IF('Vessel List B'!IP100=9,9,IF('Vessel List B'!IP100=10,10,IF('Vessel List B'!IP100=11,11,IF('Vessel List B'!IP100=12,12,IF('Vessel List B'!IP100=13,13,IF('Vessel List B'!IP100=14,14,IF('Vessel List B'!IP100=15,15,IF('Vessel List B'!IP100=16,16,0))))))))))))))))))</f>
        <v xml:space="preserve"> </v>
      </c>
      <c r="JQ101" s="154"/>
      <c r="JR101" s="158"/>
      <c r="JS101" s="390" t="str">
        <f t="shared" si="161"/>
        <v/>
      </c>
      <c r="JT101" s="158"/>
      <c r="JU101" s="137"/>
      <c r="JV101" s="397" t="str">
        <f t="shared" si="162"/>
        <v/>
      </c>
      <c r="JW101" s="403"/>
    </row>
    <row r="102" spans="1:283" ht="15" x14ac:dyDescent="0.25">
      <c r="A102" s="132">
        <f>'Vessel List A'!B101</f>
        <v>41676</v>
      </c>
      <c r="B102" s="157" t="str">
        <f>IF(VALUE(IF('Vessel List A'!C101=1,1,IF('Vessel List A'!C101=2,2,IF('Vessel List A'!C101=3,3,IF('Vessel List A'!C101=4,4,IF('Vessel List A'!C101=5,5,IF('Vessel List A'!C101=6,6,IF('Vessel List A'!C101=7,7,IF('Vessel List A'!C101=8,8,IF('Vessel List A'!C101=9,9,IF('Vessel List A'!C101=10,10,IF('Vessel List A'!C101=11,11,IF('Vessel List A'!C101=12,12,IF('Vessel List A'!C101=13,13,IF('Vessel List A'!C101=14,14,IF('Vessel List A'!C101=15,15,IF('Vessel List A'!C101=16,16,0)))))))))))))))))=0," ",VALUE(IF('Vessel List A'!C101=1,1,IF('Vessel List A'!C101=2,2,IF('Vessel List A'!C101=3,3,IF('Vessel List A'!C101=4,4,IF('Vessel List A'!C101=5,5,IF('Vessel List A'!C101=6,6,IF('Vessel List A'!C101=7,7,IF('Vessel List A'!C101=8,8,IF('Vessel List A'!C101=9,9,IF('Vessel List A'!C101=10,10,IF('Vessel List A'!C101=11,11,IF('Vessel List A'!C101=12,12,IF('Vessel List A'!C101=13,13,IF('Vessel List A'!C101=14,14,IF('Vessel List A'!C101=15,15,IF('Vessel List A'!C101=16,16,0))))))))))))))))))</f>
        <v xml:space="preserve"> </v>
      </c>
      <c r="C102" s="154"/>
      <c r="D102" s="158"/>
      <c r="E102" s="390" t="str">
        <f t="shared" si="83"/>
        <v/>
      </c>
      <c r="F102" s="158"/>
      <c r="G102" s="137"/>
      <c r="H102" s="388" t="str">
        <f t="shared" si="84"/>
        <v/>
      </c>
      <c r="I102" s="157" t="str">
        <f>IF(VALUE(IF('Vessel List A'!P101=1,1,IF('Vessel List A'!P101=2,2,IF('Vessel List A'!P101=3,3,IF('Vessel List A'!P101=4,4,IF('Vessel List A'!P101=5,5,IF('Vessel List A'!P101=6,6,IF('Vessel List A'!P101=7,7,IF('Vessel List A'!P101=8,8,IF('Vessel List A'!P101=9,9,IF('Vessel List A'!P101=10,10,IF('Vessel List A'!P101=11,11,IF('Vessel List A'!P101=12,12,IF('Vessel List A'!P101=13,13,IF('Vessel List A'!P101=14,14,IF('Vessel List A'!P101=15,15,IF('Vessel List A'!P101=16,16,0)))))))))))))))))=0," ",VALUE(IF('Vessel List A'!P101=1,1,IF('Vessel List A'!P101=2,2,IF('Vessel List A'!P101=3,3,IF('Vessel List A'!P101=4,4,IF('Vessel List A'!P101=5,5,IF('Vessel List A'!P101=6,6,IF('Vessel List A'!P101=7,7,IF('Vessel List A'!P101=8,8,IF('Vessel List A'!P101=9,9,IF('Vessel List A'!P101=10,10,IF('Vessel List A'!P101=11,11,IF('Vessel List A'!P101=12,12,IF('Vessel List A'!P101=13,13,IF('Vessel List A'!P101=14,14,IF('Vessel List A'!P101=15,15,IF('Vessel List A'!P101=16,16,0))))))))))))))))))</f>
        <v xml:space="preserve"> </v>
      </c>
      <c r="J102" s="154"/>
      <c r="K102" s="158"/>
      <c r="L102" s="390" t="str">
        <f t="shared" si="85"/>
        <v/>
      </c>
      <c r="M102" s="158"/>
      <c r="N102" s="137"/>
      <c r="O102" s="388" t="str">
        <f t="shared" si="86"/>
        <v/>
      </c>
      <c r="P102" s="157" t="str">
        <f>IF(VALUE(IF('Vessel List A'!AC101=1,1,IF('Vessel List A'!AC101=2,2,IF('Vessel List A'!AC101=3,3,IF('Vessel List A'!AC101=4,4,IF('Vessel List A'!AC101=5,5,IF('Vessel List A'!AC101=6,6,IF('Vessel List A'!AC101=7,7,IF('Vessel List A'!AC101=8,8,IF('Vessel List A'!AC101=9,9,IF('Vessel List A'!AC101=10,10,IF('Vessel List A'!AC101=11,11,IF('Vessel List A'!AC101=12,12,IF('Vessel List A'!AC101=13,13,IF('Vessel List A'!AC101=14,14,IF('Vessel List A'!AC101=15,15,IF('Vessel List A'!AC101=16,16,0)))))))))))))))))=0," ",VALUE(IF('Vessel List A'!AC101=1,1,IF('Vessel List A'!AC101=2,2,IF('Vessel List A'!AC101=3,3,IF('Vessel List A'!AC101=4,4,IF('Vessel List A'!AC101=5,5,IF('Vessel List A'!AC101=6,6,IF('Vessel List A'!AC101=7,7,IF('Vessel List A'!AC101=8,8,IF('Vessel List A'!AC101=9,9,IF('Vessel List A'!AC101=10,10,IF('Vessel List A'!AC101=11,11,IF('Vessel List A'!AC101=12,12,IF('Vessel List A'!AC101=13,13,IF('Vessel List A'!AC101=14,14,IF('Vessel List A'!AC101=15,15,IF('Vessel List A'!AC101=16,16,0))))))))))))))))))</f>
        <v xml:space="preserve"> </v>
      </c>
      <c r="Q102" s="154"/>
      <c r="R102" s="158"/>
      <c r="S102" s="390" t="str">
        <f t="shared" si="87"/>
        <v/>
      </c>
      <c r="T102" s="158"/>
      <c r="U102" s="137"/>
      <c r="V102" s="388" t="str">
        <f t="shared" si="88"/>
        <v/>
      </c>
      <c r="W102" s="157" t="str">
        <f>IF(VALUE(IF('Vessel List A'!AP101=1,1,IF('Vessel List A'!AP101=2,2,IF('Vessel List A'!AP101=3,3,IF('Vessel List A'!AP101=4,4,IF('Vessel List A'!AP101=5,5,IF('Vessel List A'!AP101=6,6,IF('Vessel List A'!AP101=7,7,IF('Vessel List A'!AP101=8,8,IF('Vessel List A'!AP101=9,9,IF('Vessel List A'!AP101=10,10,IF('Vessel List A'!AP101=11,11,IF('Vessel List A'!AP101=12,12,IF('Vessel List A'!AP101=13,13,IF('Vessel List A'!AP101=14,14,IF('Vessel List A'!AP101=15,15,IF('Vessel List A'!AP101=16,16,0)))))))))))))))))=0," ",VALUE(IF('Vessel List A'!AP101=1,1,IF('Vessel List A'!AP101=2,2,IF('Vessel List A'!AP101=3,3,IF('Vessel List A'!AP101=4,4,IF('Vessel List A'!AP101=5,5,IF('Vessel List A'!AP101=6,6,IF('Vessel List A'!AP101=7,7,IF('Vessel List A'!AP101=8,8,IF('Vessel List A'!AP101=9,9,IF('Vessel List A'!AP101=10,10,IF('Vessel List A'!AP101=11,11,IF('Vessel List A'!AP101=12,12,IF('Vessel List A'!AP101=13,13,IF('Vessel List A'!AP101=14,14,IF('Vessel List A'!AP101=15,15,IF('Vessel List A'!AP101=16,16,0))))))))))))))))))</f>
        <v xml:space="preserve"> </v>
      </c>
      <c r="X102" s="154"/>
      <c r="Y102" s="158"/>
      <c r="Z102" s="390" t="str">
        <f t="shared" si="89"/>
        <v/>
      </c>
      <c r="AA102" s="158"/>
      <c r="AB102" s="137"/>
      <c r="AC102" s="388" t="str">
        <f t="shared" si="90"/>
        <v/>
      </c>
      <c r="AD102" s="157" t="str">
        <f>IF(VALUE(IF('Vessel List A'!BC101=1,1,IF('Vessel List A'!BC101=2,2,IF('Vessel List A'!BC101=3,3,IF('Vessel List A'!BC101=4,4,IF('Vessel List A'!BC101=5,5,IF('Vessel List A'!BC101=6,6,IF('Vessel List A'!BC101=7,7,IF('Vessel List A'!BC101=8,8,IF('Vessel List A'!BC101=9,9,IF('Vessel List A'!BC101=10,10,IF('Vessel List A'!BC101=11,11,IF('Vessel List A'!BC101=12,12,IF('Vessel List A'!BC101=13,13,IF('Vessel List A'!BC101=14,14,IF('Vessel List A'!BC101=15,15,IF('Vessel List A'!BC101=16,16,0)))))))))))))))))=0," ",VALUE(IF('Vessel List A'!BC101=1,1,IF('Vessel List A'!BC101=2,2,IF('Vessel List A'!BC101=3,3,IF('Vessel List A'!BC101=4,4,IF('Vessel List A'!BC101=5,5,IF('Vessel List A'!BC101=6,6,IF('Vessel List A'!BC101=7,7,IF('Vessel List A'!BC101=8,8,IF('Vessel List A'!BC101=9,9,IF('Vessel List A'!BC101=10,10,IF('Vessel List A'!BC101=11,11,IF('Vessel List A'!BC101=12,12,IF('Vessel List A'!BC101=13,13,IF('Vessel List A'!BC101=14,14,IF('Vessel List A'!BC101=15,15,IF('Vessel List A'!BC101=16,16,0))))))))))))))))))</f>
        <v xml:space="preserve"> </v>
      </c>
      <c r="AE102" s="154"/>
      <c r="AF102" s="158"/>
      <c r="AG102" s="390" t="str">
        <f t="shared" si="91"/>
        <v/>
      </c>
      <c r="AH102" s="158"/>
      <c r="AI102" s="137"/>
      <c r="AJ102" s="388" t="str">
        <f t="shared" si="92"/>
        <v/>
      </c>
      <c r="AK102" s="157" t="str">
        <f>IF(VALUE(IF('Vessel List A'!BP101=1,1,IF('Vessel List A'!BP101=2,2,IF('Vessel List A'!BP101=3,3,IF('Vessel List A'!BP101=4,4,IF('Vessel List A'!BP101=5,5,IF('Vessel List A'!BP101=6,6,IF('Vessel List A'!BP101=7,7,IF('Vessel List A'!BP101=8,8,IF('Vessel List A'!BP101=9,9,IF('Vessel List A'!BP101=10,10,IF('Vessel List A'!BP101=11,11,IF('Vessel List A'!BP101=12,12,IF('Vessel List A'!BP101=13,13,IF('Vessel List A'!BP101=14,14,IF('Vessel List A'!BP101=15,15,IF('Vessel List A'!BP101=16,16,0)))))))))))))))))=0," ",VALUE(IF('Vessel List A'!BP101=1,1,IF('Vessel List A'!BP101=2,2,IF('Vessel List A'!BP101=3,3,IF('Vessel List A'!BP101=4,4,IF('Vessel List A'!BP101=5,5,IF('Vessel List A'!BP101=6,6,IF('Vessel List A'!BP101=7,7,IF('Vessel List A'!BP101=8,8,IF('Vessel List A'!BP101=9,9,IF('Vessel List A'!BP101=10,10,IF('Vessel List A'!BP101=11,11,IF('Vessel List A'!BP101=12,12,IF('Vessel List A'!BP101=13,13,IF('Vessel List A'!BP101=14,14,IF('Vessel List A'!BP101=15,15,IF('Vessel List A'!BP101=16,16,0))))))))))))))))))</f>
        <v xml:space="preserve"> </v>
      </c>
      <c r="AL102" s="154"/>
      <c r="AM102" s="158"/>
      <c r="AN102" s="390" t="str">
        <f t="shared" si="93"/>
        <v/>
      </c>
      <c r="AO102" s="158"/>
      <c r="AP102" s="137"/>
      <c r="AQ102" s="388" t="str">
        <f t="shared" si="94"/>
        <v/>
      </c>
      <c r="AR102" s="157" t="str">
        <f>IF(VALUE(IF('Vessel List A'!CC101=1,1,IF('Vessel List A'!CC101=2,2,IF('Vessel List A'!CC101=3,3,IF('Vessel List A'!CC101=4,4,IF('Vessel List A'!CC101=5,5,IF('Vessel List A'!CC101=6,6,IF('Vessel List A'!CC101=7,7,IF('Vessel List A'!CC101=8,8,IF('Vessel List A'!CC101=9,9,IF('Vessel List A'!CC101=10,10,IF('Vessel List A'!CC101=11,11,IF('Vessel List A'!CC101=12,12,IF('Vessel List A'!CC101=13,13,IF('Vessel List A'!CC101=14,14,IF('Vessel List A'!CC101=15,15,IF('Vessel List A'!CC101=16,16,0)))))))))))))))))=0," ",VALUE(IF('Vessel List A'!CC101=1,1,IF('Vessel List A'!CC101=2,2,IF('Vessel List A'!CC101=3,3,IF('Vessel List A'!CC101=4,4,IF('Vessel List A'!CC101=5,5,IF('Vessel List A'!CC101=6,6,IF('Vessel List A'!CC101=7,7,IF('Vessel List A'!CC101=8,8,IF('Vessel List A'!CC101=9,9,IF('Vessel List A'!CC101=10,10,IF('Vessel List A'!CC101=11,11,IF('Vessel List A'!CC101=12,12,IF('Vessel List A'!CC101=13,13,IF('Vessel List A'!CC101=14,14,IF('Vessel List A'!CC101=15,15,IF('Vessel List A'!CC101=16,16,0))))))))))))))))))</f>
        <v xml:space="preserve"> </v>
      </c>
      <c r="AS102" s="154"/>
      <c r="AT102" s="158"/>
      <c r="AU102" s="390" t="str">
        <f t="shared" si="95"/>
        <v/>
      </c>
      <c r="AV102" s="158"/>
      <c r="AW102" s="137"/>
      <c r="AX102" s="388" t="str">
        <f t="shared" si="96"/>
        <v/>
      </c>
      <c r="AY102" s="157" t="str">
        <f>IF(VALUE(IF('Vessel List A'!CP101=1,1,IF('Vessel List A'!CP101=2,2,IF('Vessel List A'!CP101=3,3,IF('Vessel List A'!CP101=4,4,IF('Vessel List A'!CP101=5,5,IF('Vessel List A'!CP101=6,6,IF('Vessel List A'!CP101=7,7,IF('Vessel List A'!CP101=8,8,IF('Vessel List A'!CP101=9,9,IF('Vessel List A'!CP101=10,10,IF('Vessel List A'!CP101=11,11,IF('Vessel List A'!CP101=12,12,IF('Vessel List A'!CP101=13,13,IF('Vessel List A'!CP101=14,14,IF('Vessel List A'!CP101=15,15,IF('Vessel List A'!CP101=16,16,0)))))))))))))))))=0," ",VALUE(IF('Vessel List A'!CP101=1,1,IF('Vessel List A'!CP101=2,2,IF('Vessel List A'!CP101=3,3,IF('Vessel List A'!CP101=4,4,IF('Vessel List A'!CP101=5,5,IF('Vessel List A'!CP101=6,6,IF('Vessel List A'!CP101=7,7,IF('Vessel List A'!CP101=8,8,IF('Vessel List A'!CP101=9,9,IF('Vessel List A'!CP101=10,10,IF('Vessel List A'!CP101=11,11,IF('Vessel List A'!CP101=12,12,IF('Vessel List A'!CP101=13,13,IF('Vessel List A'!CP101=14,14,IF('Vessel List A'!CP101=15,15,IF('Vessel List A'!CP101=16,16,0))))))))))))))))))</f>
        <v xml:space="preserve"> </v>
      </c>
      <c r="AZ102" s="154"/>
      <c r="BA102" s="158"/>
      <c r="BB102" s="390" t="str">
        <f t="shared" si="97"/>
        <v/>
      </c>
      <c r="BC102" s="158"/>
      <c r="BD102" s="137"/>
      <c r="BE102" s="388" t="str">
        <f t="shared" si="98"/>
        <v/>
      </c>
      <c r="BF102" s="157" t="str">
        <f>IF(VALUE(IF('Vessel List A'!DC101=1,1,IF('Vessel List A'!DC101=2,2,IF('Vessel List A'!DC101=3,3,IF('Vessel List A'!DC101=4,4,IF('Vessel List A'!DC101=5,5,IF('Vessel List A'!DC101=6,6,IF('Vessel List A'!DC101=7,7,IF('Vessel List A'!DC101=8,8,IF('Vessel List A'!DC101=9,9,IF('Vessel List A'!DC101=10,10,IF('Vessel List A'!DC101=11,11,IF('Vessel List A'!DC101=12,12,IF('Vessel List A'!DC101=13,13,IF('Vessel List A'!DC101=14,14,IF('Vessel List A'!DC101=15,15,IF('Vessel List A'!DC101=16,16,0)))))))))))))))))=0," ",VALUE(IF('Vessel List A'!DC101=1,1,IF('Vessel List A'!DC101=2,2,IF('Vessel List A'!DC101=3,3,IF('Vessel List A'!DC101=4,4,IF('Vessel List A'!DC101=5,5,IF('Vessel List A'!DC101=6,6,IF('Vessel List A'!DC101=7,7,IF('Vessel List A'!DC101=8,8,IF('Vessel List A'!DC101=9,9,IF('Vessel List A'!DC101=10,10,IF('Vessel List A'!DC101=11,11,IF('Vessel List A'!DC101=12,12,IF('Vessel List A'!DC101=13,13,IF('Vessel List A'!DC101=14,14,IF('Vessel List A'!DC101=15,15,IF('Vessel List A'!DC101=16,16,0))))))))))))))))))</f>
        <v xml:space="preserve"> </v>
      </c>
      <c r="BG102" s="154"/>
      <c r="BH102" s="158"/>
      <c r="BI102" s="390" t="str">
        <f t="shared" si="99"/>
        <v/>
      </c>
      <c r="BJ102" s="158"/>
      <c r="BK102" s="137"/>
      <c r="BL102" s="388" t="str">
        <f t="shared" si="100"/>
        <v/>
      </c>
      <c r="BM102" s="157" t="str">
        <f>IF(VALUE(IF('Vessel List A'!DP101=1,1,IF('Vessel List A'!DP101=2,2,IF('Vessel List A'!DP101=3,3,IF('Vessel List A'!DP101=4,4,IF('Vessel List A'!DP101=5,5,IF('Vessel List A'!DP101=6,6,IF('Vessel List A'!DP101=7,7,IF('Vessel List A'!DP101=8,8,IF('Vessel List A'!DP101=9,9,IF('Vessel List A'!DP101=10,10,IF('Vessel List A'!DP101=11,11,IF('Vessel List A'!DP101=12,12,IF('Vessel List A'!DP101=13,13,IF('Vessel List A'!DP101=14,14,IF('Vessel List A'!DP101=15,15,IF('Vessel List A'!DP101=16,16,0)))))))))))))))))=0," ",VALUE(IF('Vessel List A'!DP101=1,1,IF('Vessel List A'!DP101=2,2,IF('Vessel List A'!DP101=3,3,IF('Vessel List A'!DP101=4,4,IF('Vessel List A'!DP101=5,5,IF('Vessel List A'!DP101=6,6,IF('Vessel List A'!DP101=7,7,IF('Vessel List A'!DP101=8,8,IF('Vessel List A'!DP101=9,9,IF('Vessel List A'!DP101=10,10,IF('Vessel List A'!DP101=11,11,IF('Vessel List A'!DP101=12,12,IF('Vessel List A'!DP101=13,13,IF('Vessel List A'!DP101=14,14,IF('Vessel List A'!DP101=15,15,IF('Vessel List A'!DP101=16,16,0))))))))))))))))))</f>
        <v xml:space="preserve"> </v>
      </c>
      <c r="BN102" s="154"/>
      <c r="BO102" s="158"/>
      <c r="BP102" s="390" t="str">
        <f t="shared" si="101"/>
        <v/>
      </c>
      <c r="BQ102" s="158"/>
      <c r="BR102" s="137"/>
      <c r="BS102" s="388" t="str">
        <f t="shared" si="102"/>
        <v/>
      </c>
      <c r="BT102" s="157" t="str">
        <f>IF(VALUE(IF('Vessel List A'!EC101=1,1,IF('Vessel List A'!EC101=2,2,IF('Vessel List A'!EC101=3,3,IF('Vessel List A'!EC101=4,4,IF('Vessel List A'!EC101=5,5,IF('Vessel List A'!EC101=6,6,IF('Vessel List A'!EC101=7,7,IF('Vessel List A'!EC101=8,8,IF('Vessel List A'!EC101=9,9,IF('Vessel List A'!EC101=10,10,IF('Vessel List A'!EC101=11,11,IF('Vessel List A'!EC101=12,12,IF('Vessel List A'!EC101=13,13,IF('Vessel List A'!EC101=14,14,IF('Vessel List A'!EC101=15,15,IF('Vessel List A'!EC101=16,16,0)))))))))))))))))=0," ",VALUE(IF('Vessel List A'!EC101=1,1,IF('Vessel List A'!EC101=2,2,IF('Vessel List A'!EC101=3,3,IF('Vessel List A'!EC101=4,4,IF('Vessel List A'!EC101=5,5,IF('Vessel List A'!EC101=6,6,IF('Vessel List A'!EC101=7,7,IF('Vessel List A'!EC101=8,8,IF('Vessel List A'!EC101=9,9,IF('Vessel List A'!EC101=10,10,IF('Vessel List A'!EC101=11,11,IF('Vessel List A'!EC101=12,12,IF('Vessel List A'!EC101=13,13,IF('Vessel List A'!EC101=14,14,IF('Vessel List A'!EC101=15,15,IF('Vessel List A'!EC101=16,16,0))))))))))))))))))</f>
        <v xml:space="preserve"> </v>
      </c>
      <c r="BU102" s="154"/>
      <c r="BV102" s="158"/>
      <c r="BW102" s="390" t="str">
        <f t="shared" si="103"/>
        <v/>
      </c>
      <c r="BX102" s="158"/>
      <c r="BY102" s="137"/>
      <c r="BZ102" s="388" t="str">
        <f t="shared" si="104"/>
        <v/>
      </c>
      <c r="CA102" s="157" t="str">
        <f>IF(VALUE(IF('Vessel List A'!EP101=1,1,IF('Vessel List A'!EP101=2,2,IF('Vessel List A'!EP101=3,3,IF('Vessel List A'!EP101=4,4,IF('Vessel List A'!EP101=5,5,IF('Vessel List A'!EP101=6,6,IF('Vessel List A'!EP101=7,7,IF('Vessel List A'!EP101=8,8,IF('Vessel List A'!EP101=9,9,IF('Vessel List A'!EP101=10,10,IF('Vessel List A'!EP101=11,11,IF('Vessel List A'!EP101=12,12,IF('Vessel List A'!EP101=13,13,IF('Vessel List A'!EP101=14,14,IF('Vessel List A'!EP101=15,15,IF('Vessel List A'!EP101=16,16,0)))))))))))))))))=0," ",VALUE(IF('Vessel List A'!EP101=1,1,IF('Vessel List A'!EP101=2,2,IF('Vessel List A'!EP101=3,3,IF('Vessel List A'!EP101=4,4,IF('Vessel List A'!EP101=5,5,IF('Vessel List A'!EP101=6,6,IF('Vessel List A'!EP101=7,7,IF('Vessel List A'!EP101=8,8,IF('Vessel List A'!EP101=9,9,IF('Vessel List A'!EP101=10,10,IF('Vessel List A'!EP101=11,11,IF('Vessel List A'!EP101=12,12,IF('Vessel List A'!EP101=13,13,IF('Vessel List A'!EP101=14,14,IF('Vessel List A'!EP101=15,15,IF('Vessel List A'!EP101=16,16,0))))))))))))))))))</f>
        <v xml:space="preserve"> </v>
      </c>
      <c r="CB102" s="154"/>
      <c r="CC102" s="158"/>
      <c r="CD102" s="390" t="str">
        <f t="shared" si="105"/>
        <v/>
      </c>
      <c r="CE102" s="158"/>
      <c r="CF102" s="137"/>
      <c r="CG102" s="388" t="str">
        <f t="shared" si="106"/>
        <v/>
      </c>
      <c r="CH102" s="157" t="str">
        <f>IF(VALUE(IF('Vessel List A'!FC101=1,1,IF('Vessel List A'!FC101=2,2,IF('Vessel List A'!FC101=3,3,IF('Vessel List A'!FC101=4,4,IF('Vessel List A'!FC101=5,5,IF('Vessel List A'!FC101=6,6,IF('Vessel List A'!FC101=7,7,IF('Vessel List A'!FC101=8,8,IF('Vessel List A'!FC101=9,9,IF('Vessel List A'!FC101=10,10,IF('Vessel List A'!FC101=11,11,IF('Vessel List A'!FC101=12,12,IF('Vessel List A'!FC101=13,13,IF('Vessel List A'!FC101=14,14,IF('Vessel List A'!FC101=15,15,IF('Vessel List A'!FC101=16,16,0)))))))))))))))))=0," ",VALUE(IF('Vessel List A'!FC101=1,1,IF('Vessel List A'!FC101=2,2,IF('Vessel List A'!FC101=3,3,IF('Vessel List A'!FC101=4,4,IF('Vessel List A'!FC101=5,5,IF('Vessel List A'!FC101=6,6,IF('Vessel List A'!FC101=7,7,IF('Vessel List A'!FC101=8,8,IF('Vessel List A'!FC101=9,9,IF('Vessel List A'!FC101=10,10,IF('Vessel List A'!FC101=11,11,IF('Vessel List A'!FC101=12,12,IF('Vessel List A'!FC101=13,13,IF('Vessel List A'!FC101=14,14,IF('Vessel List A'!FC101=15,15,IF('Vessel List A'!FC101=16,16,0))))))))))))))))))</f>
        <v xml:space="preserve"> </v>
      </c>
      <c r="CI102" s="154"/>
      <c r="CJ102" s="158"/>
      <c r="CK102" s="390" t="str">
        <f t="shared" si="107"/>
        <v/>
      </c>
      <c r="CL102" s="158"/>
      <c r="CM102" s="137"/>
      <c r="CN102" s="388" t="str">
        <f t="shared" si="108"/>
        <v/>
      </c>
      <c r="CO102" s="157" t="str">
        <f>IF(VALUE(IF('Vessel List A'!FP101=1,1,IF('Vessel List A'!FP101=2,2,IF('Vessel List A'!FP101=3,3,IF('Vessel List A'!FP101=4,4,IF('Vessel List A'!FP101=5,5,IF('Vessel List A'!FP101=6,6,IF('Vessel List A'!FP101=7,7,IF('Vessel List A'!FP101=8,8,IF('Vessel List A'!FP101=9,9,IF('Vessel List A'!FP101=10,10,IF('Vessel List A'!FP101=11,11,IF('Vessel List A'!FP101=12,12,IF('Vessel List A'!FP101=13,13,IF('Vessel List A'!FP101=14,14,IF('Vessel List A'!FP101=15,15,IF('Vessel List A'!FP101=16,16,0)))))))))))))))))=0," ",VALUE(IF('Vessel List A'!FP101=1,1,IF('Vessel List A'!FP101=2,2,IF('Vessel List A'!FP101=3,3,IF('Vessel List A'!FP101=4,4,IF('Vessel List A'!FP101=5,5,IF('Vessel List A'!FP101=6,6,IF('Vessel List A'!FP101=7,7,IF('Vessel List A'!FP101=8,8,IF('Vessel List A'!FP101=9,9,IF('Vessel List A'!FP101=10,10,IF('Vessel List A'!FP101=11,11,IF('Vessel List A'!FP101=12,12,IF('Vessel List A'!FP101=13,13,IF('Vessel List A'!FP101=14,14,IF('Vessel List A'!FP101=15,15,IF('Vessel List A'!FP101=16,16,0))))))))))))))))))</f>
        <v xml:space="preserve"> </v>
      </c>
      <c r="CP102" s="154"/>
      <c r="CQ102" s="158"/>
      <c r="CR102" s="390" t="str">
        <f t="shared" si="109"/>
        <v/>
      </c>
      <c r="CS102" s="158"/>
      <c r="CT102" s="137"/>
      <c r="CU102" s="388" t="str">
        <f t="shared" si="110"/>
        <v/>
      </c>
      <c r="CV102" s="157" t="str">
        <f>IF(VALUE(IF('Vessel List A'!GC101=1,1,IF('Vessel List A'!GC101=2,2,IF('Vessel List A'!GC101=3,3,IF('Vessel List A'!GC101=4,4,IF('Vessel List A'!GC101=5,5,IF('Vessel List A'!GC101=6,6,IF('Vessel List A'!GC101=7,7,IF('Vessel List A'!GC101=8,8,IF('Vessel List A'!GC101=9,9,IF('Vessel List A'!GC101=10,10,IF('Vessel List A'!GC101=11,11,IF('Vessel List A'!GC101=12,12,IF('Vessel List A'!GC101=13,13,IF('Vessel List A'!GC101=14,14,IF('Vessel List A'!GC101=15,15,IF('Vessel List A'!GC101=16,16,0)))))))))))))))))=0," ",VALUE(IF('Vessel List A'!GC101=1,1,IF('Vessel List A'!GC101=2,2,IF('Vessel List A'!GC101=3,3,IF('Vessel List A'!GC101=4,4,IF('Vessel List A'!GC101=5,5,IF('Vessel List A'!GC101=6,6,IF('Vessel List A'!GC101=7,7,IF('Vessel List A'!GC101=8,8,IF('Vessel List A'!GC101=9,9,IF('Vessel List A'!GC101=10,10,IF('Vessel List A'!GC101=11,11,IF('Vessel List A'!GC101=12,12,IF('Vessel List A'!GC101=13,13,IF('Vessel List A'!GC101=14,14,IF('Vessel List A'!GC101=15,15,IF('Vessel List A'!GC101=16,16,0))))))))))))))))))</f>
        <v xml:space="preserve"> </v>
      </c>
      <c r="CW102" s="154"/>
      <c r="CX102" s="158"/>
      <c r="CY102" s="390" t="str">
        <f t="shared" si="111"/>
        <v/>
      </c>
      <c r="CZ102" s="158"/>
      <c r="DA102" s="137"/>
      <c r="DB102" s="388" t="str">
        <f t="shared" si="112"/>
        <v/>
      </c>
      <c r="DC102" s="157" t="str">
        <f>IF(VALUE(IF('Vessel List A'!GP101=1,1,IF('Vessel List A'!GP101=2,2,IF('Vessel List A'!GP101=3,3,IF('Vessel List A'!GP101=4,4,IF('Vessel List A'!GP101=5,5,IF('Vessel List A'!GP101=6,6,IF('Vessel List A'!GP101=7,7,IF('Vessel List A'!GP101=8,8,IF('Vessel List A'!GP101=9,9,IF('Vessel List A'!GP101=10,10,IF('Vessel List A'!GP101=11,11,IF('Vessel List A'!GP101=12,12,IF('Vessel List A'!GP101=13,13,IF('Vessel List A'!GP101=14,14,IF('Vessel List A'!GP101=15,15,IF('Vessel List A'!GP101=16,16,0)))))))))))))))))=0," ",VALUE(IF('Vessel List A'!GP101=1,1,IF('Vessel List A'!GP101=2,2,IF('Vessel List A'!GP101=3,3,IF('Vessel List A'!GP101=4,4,IF('Vessel List A'!GP101=5,5,IF('Vessel List A'!GP101=6,6,IF('Vessel List A'!GP101=7,7,IF('Vessel List A'!GP101=8,8,IF('Vessel List A'!GP101=9,9,IF('Vessel List A'!GP101=10,10,IF('Vessel List A'!GP101=11,11,IF('Vessel List A'!GP101=12,12,IF('Vessel List A'!GP101=13,13,IF('Vessel List A'!GP101=14,14,IF('Vessel List A'!GP101=15,15,IF('Vessel List A'!GP101=16,16,0))))))))))))))))))</f>
        <v xml:space="preserve"> </v>
      </c>
      <c r="DD102" s="154"/>
      <c r="DE102" s="158"/>
      <c r="DF102" s="390" t="str">
        <f t="shared" si="113"/>
        <v/>
      </c>
      <c r="DG102" s="158"/>
      <c r="DH102" s="137"/>
      <c r="DI102" s="388" t="str">
        <f t="shared" si="114"/>
        <v/>
      </c>
      <c r="DJ102" s="157" t="str">
        <f>IF(VALUE(IF('Vessel List A'!HC101=1,1,IF('Vessel List A'!HC101=2,2,IF('Vessel List A'!HC101=3,3,IF('Vessel List A'!HC101=4,4,IF('Vessel List A'!HC101=5,5,IF('Vessel List A'!HC101=6,6,IF('Vessel List A'!HC101=7,7,IF('Vessel List A'!HC101=8,8,IF('Vessel List A'!HC101=9,9,IF('Vessel List A'!HC101=10,10,IF('Vessel List A'!HC101=11,11,IF('Vessel List A'!HC101=12,12,IF('Vessel List A'!HC101=13,13,IF('Vessel List A'!HC101=14,14,IF('Vessel List A'!HC101=15,15,IF('Vessel List A'!HC101=16,16,0)))))))))))))))))=0," ",VALUE(IF('Vessel List A'!HC101=1,1,IF('Vessel List A'!HC101=2,2,IF('Vessel List A'!HC101=3,3,IF('Vessel List A'!HC101=4,4,IF('Vessel List A'!HC101=5,5,IF('Vessel List A'!HC101=6,6,IF('Vessel List A'!HC101=7,7,IF('Vessel List A'!HC101=8,8,IF('Vessel List A'!HC101=9,9,IF('Vessel List A'!HC101=10,10,IF('Vessel List A'!HC101=11,11,IF('Vessel List A'!HC101=12,12,IF('Vessel List A'!HC101=13,13,IF('Vessel List A'!HC101=14,14,IF('Vessel List A'!HC101=15,15,IF('Vessel List A'!HC101=16,16,0))))))))))))))))))</f>
        <v xml:space="preserve"> </v>
      </c>
      <c r="DK102" s="154"/>
      <c r="DL102" s="158"/>
      <c r="DM102" s="390" t="str">
        <f t="shared" si="115"/>
        <v/>
      </c>
      <c r="DN102" s="158"/>
      <c r="DO102" s="137"/>
      <c r="DP102" s="388" t="str">
        <f t="shared" si="116"/>
        <v/>
      </c>
      <c r="DQ102" s="157" t="str">
        <f>IF(VALUE(IF('Vessel List A'!HP101=1,1,IF('Vessel List A'!HP101=2,2,IF('Vessel List A'!HP101=3,3,IF('Vessel List A'!HP101=4,4,IF('Vessel List A'!HP101=5,5,IF('Vessel List A'!HP101=6,6,IF('Vessel List A'!HP101=7,7,IF('Vessel List A'!HP101=8,8,IF('Vessel List A'!HP101=9,9,IF('Vessel List A'!HP101=10,10,IF('Vessel List A'!HP101=11,11,IF('Vessel List A'!HP101=12,12,IF('Vessel List A'!HP101=13,13,IF('Vessel List A'!HP101=14,14,IF('Vessel List A'!HP101=15,15,IF('Vessel List A'!HP101=16,16,0)))))))))))))))))=0," ",VALUE(IF('Vessel List A'!HP101=1,1,IF('Vessel List A'!HP101=2,2,IF('Vessel List A'!HP101=3,3,IF('Vessel List A'!HP101=4,4,IF('Vessel List A'!HP101=5,5,IF('Vessel List A'!HP101=6,6,IF('Vessel List A'!HP101=7,7,IF('Vessel List A'!HP101=8,8,IF('Vessel List A'!HP101=9,9,IF('Vessel List A'!HP101=10,10,IF('Vessel List A'!HP101=11,11,IF('Vessel List A'!HP101=12,12,IF('Vessel List A'!HP101=13,13,IF('Vessel List A'!HP101=14,14,IF('Vessel List A'!HP101=15,15,IF('Vessel List A'!HP101=16,16,0))))))))))))))))))</f>
        <v xml:space="preserve"> </v>
      </c>
      <c r="DR102" s="154"/>
      <c r="DS102" s="158"/>
      <c r="DT102" s="390" t="str">
        <f t="shared" si="117"/>
        <v/>
      </c>
      <c r="DU102" s="158"/>
      <c r="DV102" s="137"/>
      <c r="DW102" s="388" t="str">
        <f t="shared" si="118"/>
        <v/>
      </c>
      <c r="DX102" s="157" t="str">
        <f>IF(VALUE(IF('Vessel List A'!IC101=1,1,IF('Vessel List A'!IC101=2,2,IF('Vessel List A'!IC101=3,3,IF('Vessel List A'!IC101=4,4,IF('Vessel List A'!IC101=5,5,IF('Vessel List A'!IC101=6,6,IF('Vessel List A'!IC101=7,7,IF('Vessel List A'!IC101=8,8,IF('Vessel List A'!IC101=9,9,IF('Vessel List A'!IC101=10,10,IF('Vessel List A'!IC101=11,11,IF('Vessel List A'!IC101=12,12,IF('Vessel List A'!IC101=13,13,IF('Vessel List A'!IC101=14,14,IF('Vessel List A'!IC101=15,15,IF('Vessel List A'!IC101=16,16,0)))))))))))))))))=0," ",VALUE(IF('Vessel List A'!IC101=1,1,IF('Vessel List A'!IC101=2,2,IF('Vessel List A'!IC101=3,3,IF('Vessel List A'!IC101=4,4,IF('Vessel List A'!IC101=5,5,IF('Vessel List A'!IC101=6,6,IF('Vessel List A'!IC101=7,7,IF('Vessel List A'!IC101=8,8,IF('Vessel List A'!IC101=9,9,IF('Vessel List A'!IC101=10,10,IF('Vessel List A'!IC101=11,11,IF('Vessel List A'!IC101=12,12,IF('Vessel List A'!IC101=13,13,IF('Vessel List A'!IC101=14,14,IF('Vessel List A'!IC101=15,15,IF('Vessel List A'!IC101=16,16,0))))))))))))))))))</f>
        <v xml:space="preserve"> </v>
      </c>
      <c r="DY102" s="154"/>
      <c r="DZ102" s="158"/>
      <c r="EA102" s="390" t="str">
        <f t="shared" si="119"/>
        <v/>
      </c>
      <c r="EB102" s="158"/>
      <c r="EC102" s="137"/>
      <c r="ED102" s="388" t="str">
        <f t="shared" si="120"/>
        <v/>
      </c>
      <c r="EE102" s="157" t="str">
        <f>IF(VALUE(IF('Vessel List A'!IP101=1,1,IF('Vessel List A'!IP101=2,2,IF('Vessel List A'!IP101=3,3,IF('Vessel List A'!IP101=4,4,IF('Vessel List A'!IP101=5,5,IF('Vessel List A'!IP101=6,6,IF('Vessel List A'!IP101=7,7,IF('Vessel List A'!IP101=8,8,IF('Vessel List A'!IP101=9,9,IF('Vessel List A'!IP101=10,10,IF('Vessel List A'!IP101=11,11,IF('Vessel List A'!IP101=12,12,IF('Vessel List A'!IP101=13,13,IF('Vessel List A'!IP101=14,14,IF('Vessel List A'!IP101=15,15,IF('Vessel List A'!IP101=16,16,0)))))))))))))))))=0," ",VALUE(IF('Vessel List A'!IP101=1,1,IF('Vessel List A'!IP101=2,2,IF('Vessel List A'!IP101=3,3,IF('Vessel List A'!IP101=4,4,IF('Vessel List A'!IP101=5,5,IF('Vessel List A'!IP101=6,6,IF('Vessel List A'!IP101=7,7,IF('Vessel List A'!IP101=8,8,IF('Vessel List A'!IP101=9,9,IF('Vessel List A'!IP101=10,10,IF('Vessel List A'!IP101=11,11,IF('Vessel List A'!IP101=12,12,IF('Vessel List A'!IP101=13,13,IF('Vessel List A'!IP101=14,14,IF('Vessel List A'!IP101=15,15,IF('Vessel List A'!IP101=16,16,0))))))))))))))))))</f>
        <v xml:space="preserve"> </v>
      </c>
      <c r="EF102" s="154"/>
      <c r="EG102" s="158"/>
      <c r="EH102" s="390" t="str">
        <f t="shared" si="121"/>
        <v/>
      </c>
      <c r="EI102" s="158"/>
      <c r="EJ102" s="137"/>
      <c r="EK102" s="397" t="str">
        <f t="shared" si="122"/>
        <v/>
      </c>
      <c r="EL102" s="144"/>
      <c r="EM102" s="157" t="str">
        <f>IF(VALUE(IF('Vessel List B'!C101=1,1,IF('Vessel List B'!C101=2,2,IF('Vessel List B'!C101=3,3,IF('Vessel List B'!C101=4,4,IF('Vessel List B'!C101=5,5,IF('Vessel List B'!C101=6,6,IF('Vessel List B'!C101=7,7,IF('Vessel List B'!C101=8,8,IF('Vessel List B'!C101=9,9,IF('Vessel List B'!C101=10,10,IF('Vessel List B'!C101=11,11,IF('Vessel List B'!C101=12,12,IF('Vessel List B'!C101=13,13,IF('Vessel List B'!C101=14,14,IF('Vessel List B'!C101=15,15,IF('Vessel List B'!C101=16,16,0)))))))))))))))))=0," ",VALUE(IF('Vessel List B'!C101=1,1,IF('Vessel List B'!C101=2,2,IF('Vessel List B'!C101=3,3,IF('Vessel List B'!C101=4,4,IF('Vessel List B'!C101=5,5,IF('Vessel List B'!C101=6,6,IF('Vessel List B'!C101=7,7,IF('Vessel List B'!C101=8,8,IF('Vessel List B'!C101=9,9,IF('Vessel List B'!C101=10,10,IF('Vessel List B'!C101=11,11,IF('Vessel List B'!C101=12,12,IF('Vessel List B'!C101=13,13,IF('Vessel List B'!C101=14,14,IF('Vessel List B'!C101=15,15,IF('Vessel List B'!C101=16,16,0))))))))))))))))))</f>
        <v xml:space="preserve"> </v>
      </c>
      <c r="EN102" s="154"/>
      <c r="EO102" s="158"/>
      <c r="EP102" s="390" t="str">
        <f t="shared" si="123"/>
        <v/>
      </c>
      <c r="EQ102" s="158"/>
      <c r="ER102" s="137"/>
      <c r="ES102" s="388" t="str">
        <f t="shared" si="124"/>
        <v/>
      </c>
      <c r="ET102" s="157" t="str">
        <f>IF(VALUE(IF('Vessel List B'!P101=1,1,IF('Vessel List B'!P101=2,2,IF('Vessel List B'!P101=3,3,IF('Vessel List B'!P101=4,4,IF('Vessel List B'!P101=5,5,IF('Vessel List B'!P101=6,6,IF('Vessel List B'!P101=7,7,IF('Vessel List B'!P101=8,8,IF('Vessel List B'!P101=9,9,IF('Vessel List B'!P101=10,10,IF('Vessel List B'!P101=11,11,IF('Vessel List B'!P101=12,12,IF('Vessel List B'!P101=13,13,IF('Vessel List B'!P101=14,14,IF('Vessel List B'!P101=15,15,IF('Vessel List B'!P101=16,16,0)))))))))))))))))=0," ",VALUE(IF('Vessel List B'!P101=1,1,IF('Vessel List B'!P101=2,2,IF('Vessel List B'!P101=3,3,IF('Vessel List B'!P101=4,4,IF('Vessel List B'!P101=5,5,IF('Vessel List B'!P101=6,6,IF('Vessel List B'!P101=7,7,IF('Vessel List B'!P101=8,8,IF('Vessel List B'!P101=9,9,IF('Vessel List B'!P101=10,10,IF('Vessel List B'!P101=11,11,IF('Vessel List B'!P101=12,12,IF('Vessel List B'!P101=13,13,IF('Vessel List B'!P101=14,14,IF('Vessel List B'!P101=15,15,IF('Vessel List B'!P101=16,16,0))))))))))))))))))</f>
        <v xml:space="preserve"> </v>
      </c>
      <c r="EU102" s="154"/>
      <c r="EV102" s="158"/>
      <c r="EW102" s="390" t="str">
        <f t="shared" si="125"/>
        <v/>
      </c>
      <c r="EX102" s="158"/>
      <c r="EY102" s="137"/>
      <c r="EZ102" s="388" t="str">
        <f t="shared" si="126"/>
        <v/>
      </c>
      <c r="FA102" s="157" t="str">
        <f>IF(VALUE(IF('Vessel List B'!AC101=1,1,IF('Vessel List B'!AC101=2,2,IF('Vessel List B'!AC101=3,3,IF('Vessel List B'!AC101=4,4,IF('Vessel List B'!AC101=5,5,IF('Vessel List B'!AC101=6,6,IF('Vessel List B'!AC101=7,7,IF('Vessel List B'!AC101=8,8,IF('Vessel List B'!AC101=9,9,IF('Vessel List B'!AC101=10,10,IF('Vessel List B'!AC101=11,11,IF('Vessel List B'!AC101=12,12,IF('Vessel List B'!AC101=13,13,IF('Vessel List B'!AC101=14,14,IF('Vessel List B'!AC101=15,15,IF('Vessel List B'!AC101=16,16,0)))))))))))))))))=0," ",VALUE(IF('Vessel List B'!AC101=1,1,IF('Vessel List B'!AC101=2,2,IF('Vessel List B'!AC101=3,3,IF('Vessel List B'!AC101=4,4,IF('Vessel List B'!AC101=5,5,IF('Vessel List B'!AC101=6,6,IF('Vessel List B'!AC101=7,7,IF('Vessel List B'!AC101=8,8,IF('Vessel List B'!AC101=9,9,IF('Vessel List B'!AC101=10,10,IF('Vessel List B'!AC101=11,11,IF('Vessel List B'!AC101=12,12,IF('Vessel List B'!AC101=13,13,IF('Vessel List B'!AC101=14,14,IF('Vessel List B'!AC101=15,15,IF('Vessel List B'!AC101=16,16,0))))))))))))))))))</f>
        <v xml:space="preserve"> </v>
      </c>
      <c r="FB102" s="154"/>
      <c r="FC102" s="158"/>
      <c r="FD102" s="390" t="str">
        <f t="shared" si="127"/>
        <v/>
      </c>
      <c r="FE102" s="158"/>
      <c r="FF102" s="137"/>
      <c r="FG102" s="388" t="str">
        <f t="shared" si="128"/>
        <v/>
      </c>
      <c r="FH102" s="157" t="str">
        <f>IF(VALUE(IF('Vessel List B'!AP101=1,1,IF('Vessel List B'!AP101=2,2,IF('Vessel List B'!AP101=3,3,IF('Vessel List B'!AP101=4,4,IF('Vessel List B'!AP101=5,5,IF('Vessel List B'!AP101=6,6,IF('Vessel List B'!AP101=7,7,IF('Vessel List B'!AP101=8,8,IF('Vessel List B'!AP101=9,9,IF('Vessel List B'!AP101=10,10,IF('Vessel List B'!AP101=11,11,IF('Vessel List B'!AP101=12,12,IF('Vessel List B'!AP101=13,13,IF('Vessel List B'!AP101=14,14,IF('Vessel List B'!AP101=15,15,IF('Vessel List B'!AP101=16,16,0)))))))))))))))))=0," ",VALUE(IF('Vessel List B'!AP101=1,1,IF('Vessel List B'!AP101=2,2,IF('Vessel List B'!AP101=3,3,IF('Vessel List B'!AP101=4,4,IF('Vessel List B'!AP101=5,5,IF('Vessel List B'!AP101=6,6,IF('Vessel List B'!AP101=7,7,IF('Vessel List B'!AP101=8,8,IF('Vessel List B'!AP101=9,9,IF('Vessel List B'!AP101=10,10,IF('Vessel List B'!AP101=11,11,IF('Vessel List B'!AP101=12,12,IF('Vessel List B'!AP101=13,13,IF('Vessel List B'!AP101=14,14,IF('Vessel List B'!AP101=15,15,IF('Vessel List B'!AP101=16,16,0))))))))))))))))))</f>
        <v xml:space="preserve"> </v>
      </c>
      <c r="FI102" s="154"/>
      <c r="FJ102" s="158"/>
      <c r="FK102" s="390" t="str">
        <f t="shared" si="129"/>
        <v/>
      </c>
      <c r="FL102" s="158"/>
      <c r="FM102" s="137"/>
      <c r="FN102" s="388" t="str">
        <f t="shared" si="130"/>
        <v/>
      </c>
      <c r="FO102" s="157" t="str">
        <f>IF(VALUE(IF('Vessel List B'!BC101=1,1,IF('Vessel List B'!BC101=2,2,IF('Vessel List B'!BC101=3,3,IF('Vessel List B'!BC101=4,4,IF('Vessel List B'!BC101=5,5,IF('Vessel List B'!BC101=6,6,IF('Vessel List B'!BC101=7,7,IF('Vessel List B'!BC101=8,8,IF('Vessel List B'!BC101=9,9,IF('Vessel List B'!BC101=10,10,IF('Vessel List B'!BC101=11,11,IF('Vessel List B'!BC101=12,12,IF('Vessel List B'!BC101=13,13,IF('Vessel List B'!BC101=14,14,IF('Vessel List B'!BC101=15,15,IF('Vessel List B'!BC101=16,16,0)))))))))))))))))=0," ",VALUE(IF('Vessel List B'!BC101=1,1,IF('Vessel List B'!BC101=2,2,IF('Vessel List B'!BC101=3,3,IF('Vessel List B'!BC101=4,4,IF('Vessel List B'!BC101=5,5,IF('Vessel List B'!BC101=6,6,IF('Vessel List B'!BC101=7,7,IF('Vessel List B'!BC101=8,8,IF('Vessel List B'!BC101=9,9,IF('Vessel List B'!BC101=10,10,IF('Vessel List B'!BC101=11,11,IF('Vessel List B'!BC101=12,12,IF('Vessel List B'!BC101=13,13,IF('Vessel List B'!BC101=14,14,IF('Vessel List B'!BC101=15,15,IF('Vessel List B'!BC101=16,16,0))))))))))))))))))</f>
        <v xml:space="preserve"> </v>
      </c>
      <c r="FP102" s="154"/>
      <c r="FQ102" s="158"/>
      <c r="FR102" s="390" t="str">
        <f t="shared" si="131"/>
        <v/>
      </c>
      <c r="FS102" s="158"/>
      <c r="FT102" s="137"/>
      <c r="FU102" s="388" t="str">
        <f t="shared" si="132"/>
        <v/>
      </c>
      <c r="FV102" s="157" t="str">
        <f>IF(VALUE(IF('Vessel List B'!BP101=1,1,IF('Vessel List B'!BP101=2,2,IF('Vessel List B'!BP101=3,3,IF('Vessel List B'!BP101=4,4,IF('Vessel List B'!BP101=5,5,IF('Vessel List B'!BP101=6,6,IF('Vessel List B'!BP101=7,7,IF('Vessel List B'!BP101=8,8,IF('Vessel List B'!BP101=9,9,IF('Vessel List B'!BP101=10,10,IF('Vessel List B'!BP101=11,11,IF('Vessel List B'!BP101=12,12,IF('Vessel List B'!BP101=13,13,IF('Vessel List B'!BP101=14,14,IF('Vessel List B'!BP101=15,15,IF('Vessel List B'!BP101=16,16,0)))))))))))))))))=0," ",VALUE(IF('Vessel List B'!BP101=1,1,IF('Vessel List B'!BP101=2,2,IF('Vessel List B'!BP101=3,3,IF('Vessel List B'!BP101=4,4,IF('Vessel List B'!BP101=5,5,IF('Vessel List B'!BP101=6,6,IF('Vessel List B'!BP101=7,7,IF('Vessel List B'!BP101=8,8,IF('Vessel List B'!BP101=9,9,IF('Vessel List B'!BP101=10,10,IF('Vessel List B'!BP101=11,11,IF('Vessel List B'!BP101=12,12,IF('Vessel List B'!BP101=13,13,IF('Vessel List B'!BP101=14,14,IF('Vessel List B'!BP101=15,15,IF('Vessel List B'!BP101=16,16,0))))))))))))))))))</f>
        <v xml:space="preserve"> </v>
      </c>
      <c r="FW102" s="154"/>
      <c r="FX102" s="158"/>
      <c r="FY102" s="390" t="str">
        <f t="shared" si="133"/>
        <v/>
      </c>
      <c r="FZ102" s="158"/>
      <c r="GA102" s="137"/>
      <c r="GB102" s="388" t="str">
        <f t="shared" si="134"/>
        <v/>
      </c>
      <c r="GC102" s="157" t="str">
        <f>IF(VALUE(IF('Vessel List B'!CC101=1,1,IF('Vessel List B'!CC101=2,2,IF('Vessel List B'!CC101=3,3,IF('Vessel List B'!CC101=4,4,IF('Vessel List B'!CC101=5,5,IF('Vessel List B'!CC101=6,6,IF('Vessel List B'!CC101=7,7,IF('Vessel List B'!CC101=8,8,IF('Vessel List B'!CC101=9,9,IF('Vessel List B'!CC101=10,10,IF('Vessel List B'!CC101=11,11,IF('Vessel List B'!CC101=12,12,IF('Vessel List B'!CC101=13,13,IF('Vessel List B'!CC101=14,14,IF('Vessel List B'!CC101=15,15,IF('Vessel List B'!CC101=16,16,0)))))))))))))))))=0," ",VALUE(IF('Vessel List B'!CC101=1,1,IF('Vessel List B'!CC101=2,2,IF('Vessel List B'!CC101=3,3,IF('Vessel List B'!CC101=4,4,IF('Vessel List B'!CC101=5,5,IF('Vessel List B'!CC101=6,6,IF('Vessel List B'!CC101=7,7,IF('Vessel List B'!CC101=8,8,IF('Vessel List B'!CC101=9,9,IF('Vessel List B'!CC101=10,10,IF('Vessel List B'!CC101=11,11,IF('Vessel List B'!CC101=12,12,IF('Vessel List B'!CC101=13,13,IF('Vessel List B'!CC101=14,14,IF('Vessel List B'!CC101=15,15,IF('Vessel List B'!CC101=16,16,0))))))))))))))))))</f>
        <v xml:space="preserve"> </v>
      </c>
      <c r="GD102" s="154"/>
      <c r="GE102" s="158"/>
      <c r="GF102" s="390" t="str">
        <f t="shared" si="135"/>
        <v/>
      </c>
      <c r="GG102" s="158"/>
      <c r="GH102" s="137"/>
      <c r="GI102" s="388" t="str">
        <f t="shared" si="136"/>
        <v/>
      </c>
      <c r="GJ102" s="157" t="str">
        <f>IF(VALUE(IF('Vessel List B'!CP101=1,1,IF('Vessel List B'!CP101=2,2,IF('Vessel List B'!CP101=3,3,IF('Vessel List B'!CP101=4,4,IF('Vessel List B'!CP101=5,5,IF('Vessel List B'!CP101=6,6,IF('Vessel List B'!CP101=7,7,IF('Vessel List B'!CP101=8,8,IF('Vessel List B'!CP101=9,9,IF('Vessel List B'!CP101=10,10,IF('Vessel List B'!CP101=11,11,IF('Vessel List B'!CP101=12,12,IF('Vessel List B'!CP101=13,13,IF('Vessel List B'!CP101=14,14,IF('Vessel List B'!CP101=15,15,IF('Vessel List B'!CP101=16,16,0)))))))))))))))))=0," ",VALUE(IF('Vessel List B'!CP101=1,1,IF('Vessel List B'!CP101=2,2,IF('Vessel List B'!CP101=3,3,IF('Vessel List B'!CP101=4,4,IF('Vessel List B'!CP101=5,5,IF('Vessel List B'!CP101=6,6,IF('Vessel List B'!CP101=7,7,IF('Vessel List B'!CP101=8,8,IF('Vessel List B'!CP101=9,9,IF('Vessel List B'!CP101=10,10,IF('Vessel List B'!CP101=11,11,IF('Vessel List B'!CP101=12,12,IF('Vessel List B'!CP101=13,13,IF('Vessel List B'!CP101=14,14,IF('Vessel List B'!CP101=15,15,IF('Vessel List B'!CP101=16,16,0))))))))))))))))))</f>
        <v xml:space="preserve"> </v>
      </c>
      <c r="GK102" s="154"/>
      <c r="GL102" s="158"/>
      <c r="GM102" s="390" t="str">
        <f t="shared" si="137"/>
        <v/>
      </c>
      <c r="GN102" s="158"/>
      <c r="GO102" s="137"/>
      <c r="GP102" s="388" t="str">
        <f t="shared" si="138"/>
        <v/>
      </c>
      <c r="GQ102" s="157" t="str">
        <f>IF(VALUE(IF('Vessel List B'!DC101=1,1,IF('Vessel List B'!DC101=2,2,IF('Vessel List B'!DC101=3,3,IF('Vessel List B'!DC101=4,4,IF('Vessel List B'!DC101=5,5,IF('Vessel List B'!DC101=6,6,IF('Vessel List B'!DC101=7,7,IF('Vessel List B'!DC101=8,8,IF('Vessel List B'!DC101=9,9,IF('Vessel List B'!DC101=10,10,IF('Vessel List B'!DC101=11,11,IF('Vessel List B'!DC101=12,12,IF('Vessel List B'!DC101=13,13,IF('Vessel List B'!DC101=14,14,IF('Vessel List B'!DC101=15,15,IF('Vessel List B'!DC101=16,16,0)))))))))))))))))=0," ",VALUE(IF('Vessel List B'!DC101=1,1,IF('Vessel List B'!DC101=2,2,IF('Vessel List B'!DC101=3,3,IF('Vessel List B'!DC101=4,4,IF('Vessel List B'!DC101=5,5,IF('Vessel List B'!DC101=6,6,IF('Vessel List B'!DC101=7,7,IF('Vessel List B'!DC101=8,8,IF('Vessel List B'!DC101=9,9,IF('Vessel List B'!DC101=10,10,IF('Vessel List B'!DC101=11,11,IF('Vessel List B'!DC101=12,12,IF('Vessel List B'!DC101=13,13,IF('Vessel List B'!DC101=14,14,IF('Vessel List B'!DC101=15,15,IF('Vessel List B'!DC101=16,16,0))))))))))))))))))</f>
        <v xml:space="preserve"> </v>
      </c>
      <c r="GR102" s="154"/>
      <c r="GS102" s="158"/>
      <c r="GT102" s="390" t="str">
        <f t="shared" si="139"/>
        <v/>
      </c>
      <c r="GU102" s="158"/>
      <c r="GV102" s="137"/>
      <c r="GW102" s="388" t="str">
        <f t="shared" si="140"/>
        <v/>
      </c>
      <c r="GX102" s="157" t="str">
        <f>IF(VALUE(IF('Vessel List B'!DP101=1,1,IF('Vessel List B'!DP101=2,2,IF('Vessel List B'!DP101=3,3,IF('Vessel List B'!DP101=4,4,IF('Vessel List B'!DP101=5,5,IF('Vessel List B'!DP101=6,6,IF('Vessel List B'!DP101=7,7,IF('Vessel List B'!DP101=8,8,IF('Vessel List B'!DP101=9,9,IF('Vessel List B'!DP101=10,10,IF('Vessel List B'!DP101=11,11,IF('Vessel List B'!DP101=12,12,IF('Vessel List B'!DP101=13,13,IF('Vessel List B'!DP101=14,14,IF('Vessel List B'!DP101=15,15,IF('Vessel List B'!DP101=16,16,0)))))))))))))))))=0," ",VALUE(IF('Vessel List B'!DP101=1,1,IF('Vessel List B'!DP101=2,2,IF('Vessel List B'!DP101=3,3,IF('Vessel List B'!DP101=4,4,IF('Vessel List B'!DP101=5,5,IF('Vessel List B'!DP101=6,6,IF('Vessel List B'!DP101=7,7,IF('Vessel List B'!DP101=8,8,IF('Vessel List B'!DP101=9,9,IF('Vessel List B'!DP101=10,10,IF('Vessel List B'!DP101=11,11,IF('Vessel List B'!DP101=12,12,IF('Vessel List B'!DP101=13,13,IF('Vessel List B'!DP101=14,14,IF('Vessel List B'!DP101=15,15,IF('Vessel List B'!DP101=16,16,0))))))))))))))))))</f>
        <v xml:space="preserve"> </v>
      </c>
      <c r="GY102" s="154"/>
      <c r="GZ102" s="158"/>
      <c r="HA102" s="390" t="str">
        <f t="shared" si="141"/>
        <v/>
      </c>
      <c r="HB102" s="158"/>
      <c r="HC102" s="137"/>
      <c r="HD102" s="388" t="str">
        <f t="shared" si="142"/>
        <v/>
      </c>
      <c r="HE102" s="157" t="str">
        <f>IF(VALUE(IF('Vessel List B'!EC101=1,1,IF('Vessel List B'!EC101=2,2,IF('Vessel List B'!EC101=3,3,IF('Vessel List B'!EC101=4,4,IF('Vessel List B'!EC101=5,5,IF('Vessel List B'!EC101=6,6,IF('Vessel List B'!EC101=7,7,IF('Vessel List B'!EC101=8,8,IF('Vessel List B'!EC101=9,9,IF('Vessel List B'!EC101=10,10,IF('Vessel List B'!EC101=11,11,IF('Vessel List B'!EC101=12,12,IF('Vessel List B'!EC101=13,13,IF('Vessel List B'!EC101=14,14,IF('Vessel List B'!EC101=15,15,IF('Vessel List B'!EC101=16,16,0)))))))))))))))))=0," ",VALUE(IF('Vessel List B'!EC101=1,1,IF('Vessel List B'!EC101=2,2,IF('Vessel List B'!EC101=3,3,IF('Vessel List B'!EC101=4,4,IF('Vessel List B'!EC101=5,5,IF('Vessel List B'!EC101=6,6,IF('Vessel List B'!EC101=7,7,IF('Vessel List B'!EC101=8,8,IF('Vessel List B'!EC101=9,9,IF('Vessel List B'!EC101=10,10,IF('Vessel List B'!EC101=11,11,IF('Vessel List B'!EC101=12,12,IF('Vessel List B'!EC101=13,13,IF('Vessel List B'!EC101=14,14,IF('Vessel List B'!EC101=15,15,IF('Vessel List B'!EC101=16,16,0))))))))))))))))))</f>
        <v xml:space="preserve"> </v>
      </c>
      <c r="HF102" s="154"/>
      <c r="HG102" s="158"/>
      <c r="HH102" s="390" t="str">
        <f t="shared" si="143"/>
        <v/>
      </c>
      <c r="HI102" s="158"/>
      <c r="HJ102" s="137"/>
      <c r="HK102" s="388" t="str">
        <f t="shared" si="144"/>
        <v/>
      </c>
      <c r="HL102" s="157" t="str">
        <f>IF(VALUE(IF('Vessel List B'!EP101=1,1,IF('Vessel List B'!EP101=2,2,IF('Vessel List B'!EP101=3,3,IF('Vessel List B'!EP101=4,4,IF('Vessel List B'!EP101=5,5,IF('Vessel List B'!EP101=6,6,IF('Vessel List B'!EP101=7,7,IF('Vessel List B'!EP101=8,8,IF('Vessel List B'!EP101=9,9,IF('Vessel List B'!EP101=10,10,IF('Vessel List B'!EP101=11,11,IF('Vessel List B'!EP101=12,12,IF('Vessel List B'!EP101=13,13,IF('Vessel List B'!EP101=14,14,IF('Vessel List B'!EP101=15,15,IF('Vessel List B'!EP101=16,16,0)))))))))))))))))=0," ",VALUE(IF('Vessel List B'!EP101=1,1,IF('Vessel List B'!EP101=2,2,IF('Vessel List B'!EP101=3,3,IF('Vessel List B'!EP101=4,4,IF('Vessel List B'!EP101=5,5,IF('Vessel List B'!EP101=6,6,IF('Vessel List B'!EP101=7,7,IF('Vessel List B'!EP101=8,8,IF('Vessel List B'!EP101=9,9,IF('Vessel List B'!EP101=10,10,IF('Vessel List B'!EP101=11,11,IF('Vessel List B'!EP101=12,12,IF('Vessel List B'!EP101=13,13,IF('Vessel List B'!EP101=14,14,IF('Vessel List B'!EP101=15,15,IF('Vessel List B'!EP101=16,16,0))))))))))))))))))</f>
        <v xml:space="preserve"> </v>
      </c>
      <c r="HM102" s="154"/>
      <c r="HN102" s="158"/>
      <c r="HO102" s="390" t="str">
        <f t="shared" si="145"/>
        <v/>
      </c>
      <c r="HP102" s="158"/>
      <c r="HQ102" s="137"/>
      <c r="HR102" s="388" t="str">
        <f t="shared" si="146"/>
        <v/>
      </c>
      <c r="HS102" s="157" t="str">
        <f>IF(VALUE(IF('Vessel List B'!FC101=1,1,IF('Vessel List B'!FC101=2,2,IF('Vessel List B'!FC101=3,3,IF('Vessel List B'!FC101=4,4,IF('Vessel List B'!FC101=5,5,IF('Vessel List B'!FC101=6,6,IF('Vessel List B'!FC101=7,7,IF('Vessel List B'!FC101=8,8,IF('Vessel List B'!FC101=9,9,IF('Vessel List B'!FC101=10,10,IF('Vessel List B'!FC101=11,11,IF('Vessel List B'!FC101=12,12,IF('Vessel List B'!FC101=13,13,IF('Vessel List B'!FC101=14,14,IF('Vessel List B'!FC101=15,15,IF('Vessel List B'!FC101=16,16,0)))))))))))))))))=0," ",VALUE(IF('Vessel List B'!FC101=1,1,IF('Vessel List B'!FC101=2,2,IF('Vessel List B'!FC101=3,3,IF('Vessel List B'!FC101=4,4,IF('Vessel List B'!FC101=5,5,IF('Vessel List B'!FC101=6,6,IF('Vessel List B'!FC101=7,7,IF('Vessel List B'!FC101=8,8,IF('Vessel List B'!FC101=9,9,IF('Vessel List B'!FC101=10,10,IF('Vessel List B'!FC101=11,11,IF('Vessel List B'!FC101=12,12,IF('Vessel List B'!FC101=13,13,IF('Vessel List B'!FC101=14,14,IF('Vessel List B'!FC101=15,15,IF('Vessel List B'!FC101=16,16,0))))))))))))))))))</f>
        <v xml:space="preserve"> </v>
      </c>
      <c r="HT102" s="154"/>
      <c r="HU102" s="158"/>
      <c r="HV102" s="390" t="str">
        <f t="shared" si="147"/>
        <v/>
      </c>
      <c r="HW102" s="158"/>
      <c r="HX102" s="137"/>
      <c r="HY102" s="388" t="str">
        <f t="shared" si="148"/>
        <v/>
      </c>
      <c r="HZ102" s="157" t="str">
        <f>IF(VALUE(IF('Vessel List B'!FP101=1,1,IF('Vessel List B'!FP101=2,2,IF('Vessel List B'!FP101=3,3,IF('Vessel List B'!FP101=4,4,IF('Vessel List B'!FP101=5,5,IF('Vessel List B'!FP101=6,6,IF('Vessel List B'!FP101=7,7,IF('Vessel List B'!FP101=8,8,IF('Vessel List B'!FP101=9,9,IF('Vessel List B'!FP101=10,10,IF('Vessel List B'!FP101=11,11,IF('Vessel List B'!FP101=12,12,IF('Vessel List B'!FP101=13,13,IF('Vessel List B'!FP101=14,14,IF('Vessel List B'!FP101=15,15,IF('Vessel List B'!FP101=16,16,0)))))))))))))))))=0," ",VALUE(IF('Vessel List B'!FP101=1,1,IF('Vessel List B'!FP101=2,2,IF('Vessel List B'!FP101=3,3,IF('Vessel List B'!FP101=4,4,IF('Vessel List B'!FP101=5,5,IF('Vessel List B'!FP101=6,6,IF('Vessel List B'!FP101=7,7,IF('Vessel List B'!FP101=8,8,IF('Vessel List B'!FP101=9,9,IF('Vessel List B'!FP101=10,10,IF('Vessel List B'!FP101=11,11,IF('Vessel List B'!FP101=12,12,IF('Vessel List B'!FP101=13,13,IF('Vessel List B'!FP101=14,14,IF('Vessel List B'!FP101=15,15,IF('Vessel List B'!FP101=16,16,0))))))))))))))))))</f>
        <v xml:space="preserve"> </v>
      </c>
      <c r="IA102" s="154"/>
      <c r="IB102" s="158"/>
      <c r="IC102" s="390" t="str">
        <f t="shared" si="149"/>
        <v/>
      </c>
      <c r="ID102" s="158"/>
      <c r="IE102" s="137"/>
      <c r="IF102" s="388" t="str">
        <f t="shared" si="150"/>
        <v/>
      </c>
      <c r="IG102" s="157" t="str">
        <f>IF(VALUE(IF('Vessel List B'!GC101=1,1,IF('Vessel List B'!GC101=2,2,IF('Vessel List B'!GC101=3,3,IF('Vessel List B'!GC101=4,4,IF('Vessel List B'!GC101=5,5,IF('Vessel List B'!GC101=6,6,IF('Vessel List B'!GC101=7,7,IF('Vessel List B'!GC101=8,8,IF('Vessel List B'!GC101=9,9,IF('Vessel List B'!GC101=10,10,IF('Vessel List B'!GC101=11,11,IF('Vessel List B'!GC101=12,12,IF('Vessel List B'!GC101=13,13,IF('Vessel List B'!GC101=14,14,IF('Vessel List B'!GC101=15,15,IF('Vessel List B'!GC101=16,16,0)))))))))))))))))=0," ",VALUE(IF('Vessel List B'!GC101=1,1,IF('Vessel List B'!GC101=2,2,IF('Vessel List B'!GC101=3,3,IF('Vessel List B'!GC101=4,4,IF('Vessel List B'!GC101=5,5,IF('Vessel List B'!GC101=6,6,IF('Vessel List B'!GC101=7,7,IF('Vessel List B'!GC101=8,8,IF('Vessel List B'!GC101=9,9,IF('Vessel List B'!GC101=10,10,IF('Vessel List B'!GC101=11,11,IF('Vessel List B'!GC101=12,12,IF('Vessel List B'!GC101=13,13,IF('Vessel List B'!GC101=14,14,IF('Vessel List B'!GC101=15,15,IF('Vessel List B'!GC101=16,16,0))))))))))))))))))</f>
        <v xml:space="preserve"> </v>
      </c>
      <c r="IH102" s="154"/>
      <c r="II102" s="158"/>
      <c r="IJ102" s="390" t="str">
        <f t="shared" si="151"/>
        <v/>
      </c>
      <c r="IK102" s="158"/>
      <c r="IL102" s="137"/>
      <c r="IM102" s="388" t="str">
        <f t="shared" si="152"/>
        <v/>
      </c>
      <c r="IN102" s="157" t="str">
        <f>IF(VALUE(IF('Vessel List B'!GP101=1,1,IF('Vessel List B'!GP101=2,2,IF('Vessel List B'!GP101=3,3,IF('Vessel List B'!GP101=4,4,IF('Vessel List B'!GP101=5,5,IF('Vessel List B'!GP101=6,6,IF('Vessel List B'!GP101=7,7,IF('Vessel List B'!GP101=8,8,IF('Vessel List B'!GP101=9,9,IF('Vessel List B'!GP101=10,10,IF('Vessel List B'!GP101=11,11,IF('Vessel List B'!GP101=12,12,IF('Vessel List B'!GP101=13,13,IF('Vessel List B'!GP101=14,14,IF('Vessel List B'!GP101=15,15,IF('Vessel List B'!GP101=16,16,0)))))))))))))))))=0," ",VALUE(IF('Vessel List B'!GP101=1,1,IF('Vessel List B'!GP101=2,2,IF('Vessel List B'!GP101=3,3,IF('Vessel List B'!GP101=4,4,IF('Vessel List B'!GP101=5,5,IF('Vessel List B'!GP101=6,6,IF('Vessel List B'!GP101=7,7,IF('Vessel List B'!GP101=8,8,IF('Vessel List B'!GP101=9,9,IF('Vessel List B'!GP101=10,10,IF('Vessel List B'!GP101=11,11,IF('Vessel List B'!GP101=12,12,IF('Vessel List B'!GP101=13,13,IF('Vessel List B'!GP101=14,14,IF('Vessel List B'!GP101=15,15,IF('Vessel List B'!GP101=16,16,0))))))))))))))))))</f>
        <v xml:space="preserve"> </v>
      </c>
      <c r="IO102" s="154"/>
      <c r="IP102" s="158"/>
      <c r="IQ102" s="390" t="str">
        <f t="shared" si="153"/>
        <v/>
      </c>
      <c r="IR102" s="158"/>
      <c r="IS102" s="137"/>
      <c r="IT102" s="388" t="str">
        <f t="shared" si="154"/>
        <v/>
      </c>
      <c r="IU102" s="157" t="str">
        <f>IF(VALUE(IF('Vessel List B'!HC101=1,1,IF('Vessel List B'!HC101=2,2,IF('Vessel List B'!HC101=3,3,IF('Vessel List B'!HC101=4,4,IF('Vessel List B'!HC101=5,5,IF('Vessel List B'!HC101=6,6,IF('Vessel List B'!HC101=7,7,IF('Vessel List B'!HC101=8,8,IF('Vessel List B'!HC101=9,9,IF('Vessel List B'!HC101=10,10,IF('Vessel List B'!HC101=11,11,IF('Vessel List B'!HC101=12,12,IF('Vessel List B'!HC101=13,13,IF('Vessel List B'!HC101=14,14,IF('Vessel List B'!HC101=15,15,IF('Vessel List B'!HC101=16,16,0)))))))))))))))))=0," ",VALUE(IF('Vessel List B'!HC101=1,1,IF('Vessel List B'!HC101=2,2,IF('Vessel List B'!HC101=3,3,IF('Vessel List B'!HC101=4,4,IF('Vessel List B'!HC101=5,5,IF('Vessel List B'!HC101=6,6,IF('Vessel List B'!HC101=7,7,IF('Vessel List B'!HC101=8,8,IF('Vessel List B'!HC101=9,9,IF('Vessel List B'!HC101=10,10,IF('Vessel List B'!HC101=11,11,IF('Vessel List B'!HC101=12,12,IF('Vessel List B'!HC101=13,13,IF('Vessel List B'!HC101=14,14,IF('Vessel List B'!HC101=15,15,IF('Vessel List B'!HC101=16,16,0))))))))))))))))))</f>
        <v xml:space="preserve"> </v>
      </c>
      <c r="IV102" s="154"/>
      <c r="IW102" s="158"/>
      <c r="IX102" s="390" t="str">
        <f t="shared" si="155"/>
        <v/>
      </c>
      <c r="IY102" s="158"/>
      <c r="IZ102" s="137"/>
      <c r="JA102" s="388" t="str">
        <f t="shared" si="156"/>
        <v/>
      </c>
      <c r="JB102" s="157" t="str">
        <f>IF(VALUE(IF('Vessel List B'!HP101=1,1,IF('Vessel List B'!HP101=2,2,IF('Vessel List B'!HP101=3,3,IF('Vessel List B'!HP101=4,4,IF('Vessel List B'!HP101=5,5,IF('Vessel List B'!HP101=6,6,IF('Vessel List B'!HP101=7,7,IF('Vessel List B'!HP101=8,8,IF('Vessel List B'!HP101=9,9,IF('Vessel List B'!HP101=10,10,IF('Vessel List B'!HP101=11,11,IF('Vessel List B'!HP101=12,12,IF('Vessel List B'!HP101=13,13,IF('Vessel List B'!HP101=14,14,IF('Vessel List B'!HP101=15,15,IF('Vessel List B'!HP101=16,16,0)))))))))))))))))=0," ",VALUE(IF('Vessel List B'!HP101=1,1,IF('Vessel List B'!HP101=2,2,IF('Vessel List B'!HP101=3,3,IF('Vessel List B'!HP101=4,4,IF('Vessel List B'!HP101=5,5,IF('Vessel List B'!HP101=6,6,IF('Vessel List B'!HP101=7,7,IF('Vessel List B'!HP101=8,8,IF('Vessel List B'!HP101=9,9,IF('Vessel List B'!HP101=10,10,IF('Vessel List B'!HP101=11,11,IF('Vessel List B'!HP101=12,12,IF('Vessel List B'!HP101=13,13,IF('Vessel List B'!HP101=14,14,IF('Vessel List B'!HP101=15,15,IF('Vessel List B'!HP101=16,16,0))))))))))))))))))</f>
        <v xml:space="preserve"> </v>
      </c>
      <c r="JC102" s="154"/>
      <c r="JD102" s="158"/>
      <c r="JE102" s="390" t="str">
        <f t="shared" si="157"/>
        <v/>
      </c>
      <c r="JF102" s="158"/>
      <c r="JG102" s="137"/>
      <c r="JH102" s="388" t="str">
        <f t="shared" si="158"/>
        <v/>
      </c>
      <c r="JI102" s="157" t="str">
        <f>IF(VALUE(IF('Vessel List B'!IC101=1,1,IF('Vessel List B'!IC101=2,2,IF('Vessel List B'!IC101=3,3,IF('Vessel List B'!IC101=4,4,IF('Vessel List B'!IC101=5,5,IF('Vessel List B'!IC101=6,6,IF('Vessel List B'!IC101=7,7,IF('Vessel List B'!IC101=8,8,IF('Vessel List B'!IC101=9,9,IF('Vessel List B'!IC101=10,10,IF('Vessel List B'!IC101=11,11,IF('Vessel List B'!IC101=12,12,IF('Vessel List B'!IC101=13,13,IF('Vessel List B'!IC101=14,14,IF('Vessel List B'!IC101=15,15,IF('Vessel List B'!IC101=16,16,0)))))))))))))))))=0," ",VALUE(IF('Vessel List B'!IC101=1,1,IF('Vessel List B'!IC101=2,2,IF('Vessel List B'!IC101=3,3,IF('Vessel List B'!IC101=4,4,IF('Vessel List B'!IC101=5,5,IF('Vessel List B'!IC101=6,6,IF('Vessel List B'!IC101=7,7,IF('Vessel List B'!IC101=8,8,IF('Vessel List B'!IC101=9,9,IF('Vessel List B'!IC101=10,10,IF('Vessel List B'!IC101=11,11,IF('Vessel List B'!IC101=12,12,IF('Vessel List B'!IC101=13,13,IF('Vessel List B'!IC101=14,14,IF('Vessel List B'!IC101=15,15,IF('Vessel List B'!IC101=16,16,0))))))))))))))))))</f>
        <v xml:space="preserve"> </v>
      </c>
      <c r="JJ102" s="154"/>
      <c r="JK102" s="158"/>
      <c r="JL102" s="390" t="str">
        <f t="shared" si="159"/>
        <v/>
      </c>
      <c r="JM102" s="158"/>
      <c r="JN102" s="137"/>
      <c r="JO102" s="388" t="str">
        <f t="shared" si="160"/>
        <v/>
      </c>
      <c r="JP102" s="157" t="str">
        <f>IF(VALUE(IF('Vessel List B'!IP101=1,1,IF('Vessel List B'!IP101=2,2,IF('Vessel List B'!IP101=3,3,IF('Vessel List B'!IP101=4,4,IF('Vessel List B'!IP101=5,5,IF('Vessel List B'!IP101=6,6,IF('Vessel List B'!IP101=7,7,IF('Vessel List B'!IP101=8,8,IF('Vessel List B'!IP101=9,9,IF('Vessel List B'!IP101=10,10,IF('Vessel List B'!IP101=11,11,IF('Vessel List B'!IP101=12,12,IF('Vessel List B'!IP101=13,13,IF('Vessel List B'!IP101=14,14,IF('Vessel List B'!IP101=15,15,IF('Vessel List B'!IP101=16,16,0)))))))))))))))))=0," ",VALUE(IF('Vessel List B'!IP101=1,1,IF('Vessel List B'!IP101=2,2,IF('Vessel List B'!IP101=3,3,IF('Vessel List B'!IP101=4,4,IF('Vessel List B'!IP101=5,5,IF('Vessel List B'!IP101=6,6,IF('Vessel List B'!IP101=7,7,IF('Vessel List B'!IP101=8,8,IF('Vessel List B'!IP101=9,9,IF('Vessel List B'!IP101=10,10,IF('Vessel List B'!IP101=11,11,IF('Vessel List B'!IP101=12,12,IF('Vessel List B'!IP101=13,13,IF('Vessel List B'!IP101=14,14,IF('Vessel List B'!IP101=15,15,IF('Vessel List B'!IP101=16,16,0))))))))))))))))))</f>
        <v xml:space="preserve"> </v>
      </c>
      <c r="JQ102" s="154"/>
      <c r="JR102" s="158"/>
      <c r="JS102" s="390" t="str">
        <f t="shared" si="161"/>
        <v/>
      </c>
      <c r="JT102" s="158"/>
      <c r="JU102" s="137"/>
      <c r="JV102" s="397" t="str">
        <f t="shared" si="162"/>
        <v/>
      </c>
      <c r="JW102" s="403"/>
    </row>
    <row r="103" spans="1:283" ht="15" x14ac:dyDescent="0.25">
      <c r="A103" s="132">
        <f>'Vessel List A'!B102</f>
        <v>41677</v>
      </c>
      <c r="B103" s="157" t="str">
        <f>IF(VALUE(IF('Vessel List A'!C102=1,1,IF('Vessel List A'!C102=2,2,IF('Vessel List A'!C102=3,3,IF('Vessel List A'!C102=4,4,IF('Vessel List A'!C102=5,5,IF('Vessel List A'!C102=6,6,IF('Vessel List A'!C102=7,7,IF('Vessel List A'!C102=8,8,IF('Vessel List A'!C102=9,9,IF('Vessel List A'!C102=10,10,IF('Vessel List A'!C102=11,11,IF('Vessel List A'!C102=12,12,IF('Vessel List A'!C102=13,13,IF('Vessel List A'!C102=14,14,IF('Vessel List A'!C102=15,15,IF('Vessel List A'!C102=16,16,0)))))))))))))))))=0," ",VALUE(IF('Vessel List A'!C102=1,1,IF('Vessel List A'!C102=2,2,IF('Vessel List A'!C102=3,3,IF('Vessel List A'!C102=4,4,IF('Vessel List A'!C102=5,5,IF('Vessel List A'!C102=6,6,IF('Vessel List A'!C102=7,7,IF('Vessel List A'!C102=8,8,IF('Vessel List A'!C102=9,9,IF('Vessel List A'!C102=10,10,IF('Vessel List A'!C102=11,11,IF('Vessel List A'!C102=12,12,IF('Vessel List A'!C102=13,13,IF('Vessel List A'!C102=14,14,IF('Vessel List A'!C102=15,15,IF('Vessel List A'!C102=16,16,0))))))))))))))))))</f>
        <v xml:space="preserve"> </v>
      </c>
      <c r="C103" s="154"/>
      <c r="D103" s="158"/>
      <c r="E103" s="390" t="str">
        <f t="shared" si="83"/>
        <v/>
      </c>
      <c r="F103" s="158"/>
      <c r="G103" s="137"/>
      <c r="H103" s="388" t="str">
        <f t="shared" si="84"/>
        <v/>
      </c>
      <c r="I103" s="157" t="str">
        <f>IF(VALUE(IF('Vessel List A'!P102=1,1,IF('Vessel List A'!P102=2,2,IF('Vessel List A'!P102=3,3,IF('Vessel List A'!P102=4,4,IF('Vessel List A'!P102=5,5,IF('Vessel List A'!P102=6,6,IF('Vessel List A'!P102=7,7,IF('Vessel List A'!P102=8,8,IF('Vessel List A'!P102=9,9,IF('Vessel List A'!P102=10,10,IF('Vessel List A'!P102=11,11,IF('Vessel List A'!P102=12,12,IF('Vessel List A'!P102=13,13,IF('Vessel List A'!P102=14,14,IF('Vessel List A'!P102=15,15,IF('Vessel List A'!P102=16,16,0)))))))))))))))))=0," ",VALUE(IF('Vessel List A'!P102=1,1,IF('Vessel List A'!P102=2,2,IF('Vessel List A'!P102=3,3,IF('Vessel List A'!P102=4,4,IF('Vessel List A'!P102=5,5,IF('Vessel List A'!P102=6,6,IF('Vessel List A'!P102=7,7,IF('Vessel List A'!P102=8,8,IF('Vessel List A'!P102=9,9,IF('Vessel List A'!P102=10,10,IF('Vessel List A'!P102=11,11,IF('Vessel List A'!P102=12,12,IF('Vessel List A'!P102=13,13,IF('Vessel List A'!P102=14,14,IF('Vessel List A'!P102=15,15,IF('Vessel List A'!P102=16,16,0))))))))))))))))))</f>
        <v xml:space="preserve"> </v>
      </c>
      <c r="J103" s="154"/>
      <c r="K103" s="158"/>
      <c r="L103" s="390" t="str">
        <f t="shared" si="85"/>
        <v/>
      </c>
      <c r="M103" s="158"/>
      <c r="N103" s="137"/>
      <c r="O103" s="388" t="str">
        <f t="shared" si="86"/>
        <v/>
      </c>
      <c r="P103" s="157" t="str">
        <f>IF(VALUE(IF('Vessel List A'!AC102=1,1,IF('Vessel List A'!AC102=2,2,IF('Vessel List A'!AC102=3,3,IF('Vessel List A'!AC102=4,4,IF('Vessel List A'!AC102=5,5,IF('Vessel List A'!AC102=6,6,IF('Vessel List A'!AC102=7,7,IF('Vessel List A'!AC102=8,8,IF('Vessel List A'!AC102=9,9,IF('Vessel List A'!AC102=10,10,IF('Vessel List A'!AC102=11,11,IF('Vessel List A'!AC102=12,12,IF('Vessel List A'!AC102=13,13,IF('Vessel List A'!AC102=14,14,IF('Vessel List A'!AC102=15,15,IF('Vessel List A'!AC102=16,16,0)))))))))))))))))=0," ",VALUE(IF('Vessel List A'!AC102=1,1,IF('Vessel List A'!AC102=2,2,IF('Vessel List A'!AC102=3,3,IF('Vessel List A'!AC102=4,4,IF('Vessel List A'!AC102=5,5,IF('Vessel List A'!AC102=6,6,IF('Vessel List A'!AC102=7,7,IF('Vessel List A'!AC102=8,8,IF('Vessel List A'!AC102=9,9,IF('Vessel List A'!AC102=10,10,IF('Vessel List A'!AC102=11,11,IF('Vessel List A'!AC102=12,12,IF('Vessel List A'!AC102=13,13,IF('Vessel List A'!AC102=14,14,IF('Vessel List A'!AC102=15,15,IF('Vessel List A'!AC102=16,16,0))))))))))))))))))</f>
        <v xml:space="preserve"> </v>
      </c>
      <c r="Q103" s="154"/>
      <c r="R103" s="158"/>
      <c r="S103" s="390" t="str">
        <f t="shared" si="87"/>
        <v/>
      </c>
      <c r="T103" s="158"/>
      <c r="U103" s="137"/>
      <c r="V103" s="388" t="str">
        <f t="shared" si="88"/>
        <v/>
      </c>
      <c r="W103" s="157" t="str">
        <f>IF(VALUE(IF('Vessel List A'!AP102=1,1,IF('Vessel List A'!AP102=2,2,IF('Vessel List A'!AP102=3,3,IF('Vessel List A'!AP102=4,4,IF('Vessel List A'!AP102=5,5,IF('Vessel List A'!AP102=6,6,IF('Vessel List A'!AP102=7,7,IF('Vessel List A'!AP102=8,8,IF('Vessel List A'!AP102=9,9,IF('Vessel List A'!AP102=10,10,IF('Vessel List A'!AP102=11,11,IF('Vessel List A'!AP102=12,12,IF('Vessel List A'!AP102=13,13,IF('Vessel List A'!AP102=14,14,IF('Vessel List A'!AP102=15,15,IF('Vessel List A'!AP102=16,16,0)))))))))))))))))=0," ",VALUE(IF('Vessel List A'!AP102=1,1,IF('Vessel List A'!AP102=2,2,IF('Vessel List A'!AP102=3,3,IF('Vessel List A'!AP102=4,4,IF('Vessel List A'!AP102=5,5,IF('Vessel List A'!AP102=6,6,IF('Vessel List A'!AP102=7,7,IF('Vessel List A'!AP102=8,8,IF('Vessel List A'!AP102=9,9,IF('Vessel List A'!AP102=10,10,IF('Vessel List A'!AP102=11,11,IF('Vessel List A'!AP102=12,12,IF('Vessel List A'!AP102=13,13,IF('Vessel List A'!AP102=14,14,IF('Vessel List A'!AP102=15,15,IF('Vessel List A'!AP102=16,16,0))))))))))))))))))</f>
        <v xml:space="preserve"> </v>
      </c>
      <c r="X103" s="154"/>
      <c r="Y103" s="158"/>
      <c r="Z103" s="390" t="str">
        <f t="shared" si="89"/>
        <v/>
      </c>
      <c r="AA103" s="158"/>
      <c r="AB103" s="137"/>
      <c r="AC103" s="388" t="str">
        <f t="shared" si="90"/>
        <v/>
      </c>
      <c r="AD103" s="157" t="str">
        <f>IF(VALUE(IF('Vessel List A'!BC102=1,1,IF('Vessel List A'!BC102=2,2,IF('Vessel List A'!BC102=3,3,IF('Vessel List A'!BC102=4,4,IF('Vessel List A'!BC102=5,5,IF('Vessel List A'!BC102=6,6,IF('Vessel List A'!BC102=7,7,IF('Vessel List A'!BC102=8,8,IF('Vessel List A'!BC102=9,9,IF('Vessel List A'!BC102=10,10,IF('Vessel List A'!BC102=11,11,IF('Vessel List A'!BC102=12,12,IF('Vessel List A'!BC102=13,13,IF('Vessel List A'!BC102=14,14,IF('Vessel List A'!BC102=15,15,IF('Vessel List A'!BC102=16,16,0)))))))))))))))))=0," ",VALUE(IF('Vessel List A'!BC102=1,1,IF('Vessel List A'!BC102=2,2,IF('Vessel List A'!BC102=3,3,IF('Vessel List A'!BC102=4,4,IF('Vessel List A'!BC102=5,5,IF('Vessel List A'!BC102=6,6,IF('Vessel List A'!BC102=7,7,IF('Vessel List A'!BC102=8,8,IF('Vessel List A'!BC102=9,9,IF('Vessel List A'!BC102=10,10,IF('Vessel List A'!BC102=11,11,IF('Vessel List A'!BC102=12,12,IF('Vessel List A'!BC102=13,13,IF('Vessel List A'!BC102=14,14,IF('Vessel List A'!BC102=15,15,IF('Vessel List A'!BC102=16,16,0))))))))))))))))))</f>
        <v xml:space="preserve"> </v>
      </c>
      <c r="AE103" s="154"/>
      <c r="AF103" s="158"/>
      <c r="AG103" s="390" t="str">
        <f t="shared" si="91"/>
        <v/>
      </c>
      <c r="AH103" s="158"/>
      <c r="AI103" s="137"/>
      <c r="AJ103" s="388" t="str">
        <f t="shared" si="92"/>
        <v/>
      </c>
      <c r="AK103" s="157" t="str">
        <f>IF(VALUE(IF('Vessel List A'!BP102=1,1,IF('Vessel List A'!BP102=2,2,IF('Vessel List A'!BP102=3,3,IF('Vessel List A'!BP102=4,4,IF('Vessel List A'!BP102=5,5,IF('Vessel List A'!BP102=6,6,IF('Vessel List A'!BP102=7,7,IF('Vessel List A'!BP102=8,8,IF('Vessel List A'!BP102=9,9,IF('Vessel List A'!BP102=10,10,IF('Vessel List A'!BP102=11,11,IF('Vessel List A'!BP102=12,12,IF('Vessel List A'!BP102=13,13,IF('Vessel List A'!BP102=14,14,IF('Vessel List A'!BP102=15,15,IF('Vessel List A'!BP102=16,16,0)))))))))))))))))=0," ",VALUE(IF('Vessel List A'!BP102=1,1,IF('Vessel List A'!BP102=2,2,IF('Vessel List A'!BP102=3,3,IF('Vessel List A'!BP102=4,4,IF('Vessel List A'!BP102=5,5,IF('Vessel List A'!BP102=6,6,IF('Vessel List A'!BP102=7,7,IF('Vessel List A'!BP102=8,8,IF('Vessel List A'!BP102=9,9,IF('Vessel List A'!BP102=10,10,IF('Vessel List A'!BP102=11,11,IF('Vessel List A'!BP102=12,12,IF('Vessel List A'!BP102=13,13,IF('Vessel List A'!BP102=14,14,IF('Vessel List A'!BP102=15,15,IF('Vessel List A'!BP102=16,16,0))))))))))))))))))</f>
        <v xml:space="preserve"> </v>
      </c>
      <c r="AL103" s="154"/>
      <c r="AM103" s="158"/>
      <c r="AN103" s="390" t="str">
        <f t="shared" si="93"/>
        <v/>
      </c>
      <c r="AO103" s="158"/>
      <c r="AP103" s="137"/>
      <c r="AQ103" s="388" t="str">
        <f t="shared" si="94"/>
        <v/>
      </c>
      <c r="AR103" s="157" t="str">
        <f>IF(VALUE(IF('Vessel List A'!CC102=1,1,IF('Vessel List A'!CC102=2,2,IF('Vessel List A'!CC102=3,3,IF('Vessel List A'!CC102=4,4,IF('Vessel List A'!CC102=5,5,IF('Vessel List A'!CC102=6,6,IF('Vessel List A'!CC102=7,7,IF('Vessel List A'!CC102=8,8,IF('Vessel List A'!CC102=9,9,IF('Vessel List A'!CC102=10,10,IF('Vessel List A'!CC102=11,11,IF('Vessel List A'!CC102=12,12,IF('Vessel List A'!CC102=13,13,IF('Vessel List A'!CC102=14,14,IF('Vessel List A'!CC102=15,15,IF('Vessel List A'!CC102=16,16,0)))))))))))))))))=0," ",VALUE(IF('Vessel List A'!CC102=1,1,IF('Vessel List A'!CC102=2,2,IF('Vessel List A'!CC102=3,3,IF('Vessel List A'!CC102=4,4,IF('Vessel List A'!CC102=5,5,IF('Vessel List A'!CC102=6,6,IF('Vessel List A'!CC102=7,7,IF('Vessel List A'!CC102=8,8,IF('Vessel List A'!CC102=9,9,IF('Vessel List A'!CC102=10,10,IF('Vessel List A'!CC102=11,11,IF('Vessel List A'!CC102=12,12,IF('Vessel List A'!CC102=13,13,IF('Vessel List A'!CC102=14,14,IF('Vessel List A'!CC102=15,15,IF('Vessel List A'!CC102=16,16,0))))))))))))))))))</f>
        <v xml:space="preserve"> </v>
      </c>
      <c r="AS103" s="154"/>
      <c r="AT103" s="158"/>
      <c r="AU103" s="390" t="str">
        <f t="shared" si="95"/>
        <v/>
      </c>
      <c r="AV103" s="158"/>
      <c r="AW103" s="137"/>
      <c r="AX103" s="388" t="str">
        <f t="shared" si="96"/>
        <v/>
      </c>
      <c r="AY103" s="157" t="str">
        <f>IF(VALUE(IF('Vessel List A'!CP102=1,1,IF('Vessel List A'!CP102=2,2,IF('Vessel List A'!CP102=3,3,IF('Vessel List A'!CP102=4,4,IF('Vessel List A'!CP102=5,5,IF('Vessel List A'!CP102=6,6,IF('Vessel List A'!CP102=7,7,IF('Vessel List A'!CP102=8,8,IF('Vessel List A'!CP102=9,9,IF('Vessel List A'!CP102=10,10,IF('Vessel List A'!CP102=11,11,IF('Vessel List A'!CP102=12,12,IF('Vessel List A'!CP102=13,13,IF('Vessel List A'!CP102=14,14,IF('Vessel List A'!CP102=15,15,IF('Vessel List A'!CP102=16,16,0)))))))))))))))))=0," ",VALUE(IF('Vessel List A'!CP102=1,1,IF('Vessel List A'!CP102=2,2,IF('Vessel List A'!CP102=3,3,IF('Vessel List A'!CP102=4,4,IF('Vessel List A'!CP102=5,5,IF('Vessel List A'!CP102=6,6,IF('Vessel List A'!CP102=7,7,IF('Vessel List A'!CP102=8,8,IF('Vessel List A'!CP102=9,9,IF('Vessel List A'!CP102=10,10,IF('Vessel List A'!CP102=11,11,IF('Vessel List A'!CP102=12,12,IF('Vessel List A'!CP102=13,13,IF('Vessel List A'!CP102=14,14,IF('Vessel List A'!CP102=15,15,IF('Vessel List A'!CP102=16,16,0))))))))))))))))))</f>
        <v xml:space="preserve"> </v>
      </c>
      <c r="AZ103" s="154"/>
      <c r="BA103" s="158"/>
      <c r="BB103" s="390" t="str">
        <f t="shared" si="97"/>
        <v/>
      </c>
      <c r="BC103" s="158"/>
      <c r="BD103" s="137"/>
      <c r="BE103" s="388" t="str">
        <f t="shared" si="98"/>
        <v/>
      </c>
      <c r="BF103" s="157" t="str">
        <f>IF(VALUE(IF('Vessel List A'!DC102=1,1,IF('Vessel List A'!DC102=2,2,IF('Vessel List A'!DC102=3,3,IF('Vessel List A'!DC102=4,4,IF('Vessel List A'!DC102=5,5,IF('Vessel List A'!DC102=6,6,IF('Vessel List A'!DC102=7,7,IF('Vessel List A'!DC102=8,8,IF('Vessel List A'!DC102=9,9,IF('Vessel List A'!DC102=10,10,IF('Vessel List A'!DC102=11,11,IF('Vessel List A'!DC102=12,12,IF('Vessel List A'!DC102=13,13,IF('Vessel List A'!DC102=14,14,IF('Vessel List A'!DC102=15,15,IF('Vessel List A'!DC102=16,16,0)))))))))))))))))=0," ",VALUE(IF('Vessel List A'!DC102=1,1,IF('Vessel List A'!DC102=2,2,IF('Vessel List A'!DC102=3,3,IF('Vessel List A'!DC102=4,4,IF('Vessel List A'!DC102=5,5,IF('Vessel List A'!DC102=6,6,IF('Vessel List A'!DC102=7,7,IF('Vessel List A'!DC102=8,8,IF('Vessel List A'!DC102=9,9,IF('Vessel List A'!DC102=10,10,IF('Vessel List A'!DC102=11,11,IF('Vessel List A'!DC102=12,12,IF('Vessel List A'!DC102=13,13,IF('Vessel List A'!DC102=14,14,IF('Vessel List A'!DC102=15,15,IF('Vessel List A'!DC102=16,16,0))))))))))))))))))</f>
        <v xml:space="preserve"> </v>
      </c>
      <c r="BG103" s="154"/>
      <c r="BH103" s="158"/>
      <c r="BI103" s="390" t="str">
        <f t="shared" si="99"/>
        <v/>
      </c>
      <c r="BJ103" s="158"/>
      <c r="BK103" s="137"/>
      <c r="BL103" s="388" t="str">
        <f t="shared" si="100"/>
        <v/>
      </c>
      <c r="BM103" s="157" t="str">
        <f>IF(VALUE(IF('Vessel List A'!DP102=1,1,IF('Vessel List A'!DP102=2,2,IF('Vessel List A'!DP102=3,3,IF('Vessel List A'!DP102=4,4,IF('Vessel List A'!DP102=5,5,IF('Vessel List A'!DP102=6,6,IF('Vessel List A'!DP102=7,7,IF('Vessel List A'!DP102=8,8,IF('Vessel List A'!DP102=9,9,IF('Vessel List A'!DP102=10,10,IF('Vessel List A'!DP102=11,11,IF('Vessel List A'!DP102=12,12,IF('Vessel List A'!DP102=13,13,IF('Vessel List A'!DP102=14,14,IF('Vessel List A'!DP102=15,15,IF('Vessel List A'!DP102=16,16,0)))))))))))))))))=0," ",VALUE(IF('Vessel List A'!DP102=1,1,IF('Vessel List A'!DP102=2,2,IF('Vessel List A'!DP102=3,3,IF('Vessel List A'!DP102=4,4,IF('Vessel List A'!DP102=5,5,IF('Vessel List A'!DP102=6,6,IF('Vessel List A'!DP102=7,7,IF('Vessel List A'!DP102=8,8,IF('Vessel List A'!DP102=9,9,IF('Vessel List A'!DP102=10,10,IF('Vessel List A'!DP102=11,11,IF('Vessel List A'!DP102=12,12,IF('Vessel List A'!DP102=13,13,IF('Vessel List A'!DP102=14,14,IF('Vessel List A'!DP102=15,15,IF('Vessel List A'!DP102=16,16,0))))))))))))))))))</f>
        <v xml:space="preserve"> </v>
      </c>
      <c r="BN103" s="154"/>
      <c r="BO103" s="158"/>
      <c r="BP103" s="390" t="str">
        <f t="shared" si="101"/>
        <v/>
      </c>
      <c r="BQ103" s="158"/>
      <c r="BR103" s="137"/>
      <c r="BS103" s="388" t="str">
        <f t="shared" si="102"/>
        <v/>
      </c>
      <c r="BT103" s="157" t="str">
        <f>IF(VALUE(IF('Vessel List A'!EC102=1,1,IF('Vessel List A'!EC102=2,2,IF('Vessel List A'!EC102=3,3,IF('Vessel List A'!EC102=4,4,IF('Vessel List A'!EC102=5,5,IF('Vessel List A'!EC102=6,6,IF('Vessel List A'!EC102=7,7,IF('Vessel List A'!EC102=8,8,IF('Vessel List A'!EC102=9,9,IF('Vessel List A'!EC102=10,10,IF('Vessel List A'!EC102=11,11,IF('Vessel List A'!EC102=12,12,IF('Vessel List A'!EC102=13,13,IF('Vessel List A'!EC102=14,14,IF('Vessel List A'!EC102=15,15,IF('Vessel List A'!EC102=16,16,0)))))))))))))))))=0," ",VALUE(IF('Vessel List A'!EC102=1,1,IF('Vessel List A'!EC102=2,2,IF('Vessel List A'!EC102=3,3,IF('Vessel List A'!EC102=4,4,IF('Vessel List A'!EC102=5,5,IF('Vessel List A'!EC102=6,6,IF('Vessel List A'!EC102=7,7,IF('Vessel List A'!EC102=8,8,IF('Vessel List A'!EC102=9,9,IF('Vessel List A'!EC102=10,10,IF('Vessel List A'!EC102=11,11,IF('Vessel List A'!EC102=12,12,IF('Vessel List A'!EC102=13,13,IF('Vessel List A'!EC102=14,14,IF('Vessel List A'!EC102=15,15,IF('Vessel List A'!EC102=16,16,0))))))))))))))))))</f>
        <v xml:space="preserve"> </v>
      </c>
      <c r="BU103" s="154"/>
      <c r="BV103" s="158"/>
      <c r="BW103" s="390" t="str">
        <f t="shared" si="103"/>
        <v/>
      </c>
      <c r="BX103" s="158"/>
      <c r="BY103" s="137"/>
      <c r="BZ103" s="388" t="str">
        <f t="shared" si="104"/>
        <v/>
      </c>
      <c r="CA103" s="157" t="str">
        <f>IF(VALUE(IF('Vessel List A'!EP102=1,1,IF('Vessel List A'!EP102=2,2,IF('Vessel List A'!EP102=3,3,IF('Vessel List A'!EP102=4,4,IF('Vessel List A'!EP102=5,5,IF('Vessel List A'!EP102=6,6,IF('Vessel List A'!EP102=7,7,IF('Vessel List A'!EP102=8,8,IF('Vessel List A'!EP102=9,9,IF('Vessel List A'!EP102=10,10,IF('Vessel List A'!EP102=11,11,IF('Vessel List A'!EP102=12,12,IF('Vessel List A'!EP102=13,13,IF('Vessel List A'!EP102=14,14,IF('Vessel List A'!EP102=15,15,IF('Vessel List A'!EP102=16,16,0)))))))))))))))))=0," ",VALUE(IF('Vessel List A'!EP102=1,1,IF('Vessel List A'!EP102=2,2,IF('Vessel List A'!EP102=3,3,IF('Vessel List A'!EP102=4,4,IF('Vessel List A'!EP102=5,5,IF('Vessel List A'!EP102=6,6,IF('Vessel List A'!EP102=7,7,IF('Vessel List A'!EP102=8,8,IF('Vessel List A'!EP102=9,9,IF('Vessel List A'!EP102=10,10,IF('Vessel List A'!EP102=11,11,IF('Vessel List A'!EP102=12,12,IF('Vessel List A'!EP102=13,13,IF('Vessel List A'!EP102=14,14,IF('Vessel List A'!EP102=15,15,IF('Vessel List A'!EP102=16,16,0))))))))))))))))))</f>
        <v xml:space="preserve"> </v>
      </c>
      <c r="CB103" s="154"/>
      <c r="CC103" s="158"/>
      <c r="CD103" s="390" t="str">
        <f t="shared" si="105"/>
        <v/>
      </c>
      <c r="CE103" s="158"/>
      <c r="CF103" s="137"/>
      <c r="CG103" s="388" t="str">
        <f t="shared" si="106"/>
        <v/>
      </c>
      <c r="CH103" s="157" t="str">
        <f>IF(VALUE(IF('Vessel List A'!FC102=1,1,IF('Vessel List A'!FC102=2,2,IF('Vessel List A'!FC102=3,3,IF('Vessel List A'!FC102=4,4,IF('Vessel List A'!FC102=5,5,IF('Vessel List A'!FC102=6,6,IF('Vessel List A'!FC102=7,7,IF('Vessel List A'!FC102=8,8,IF('Vessel List A'!FC102=9,9,IF('Vessel List A'!FC102=10,10,IF('Vessel List A'!FC102=11,11,IF('Vessel List A'!FC102=12,12,IF('Vessel List A'!FC102=13,13,IF('Vessel List A'!FC102=14,14,IF('Vessel List A'!FC102=15,15,IF('Vessel List A'!FC102=16,16,0)))))))))))))))))=0," ",VALUE(IF('Vessel List A'!FC102=1,1,IF('Vessel List A'!FC102=2,2,IF('Vessel List A'!FC102=3,3,IF('Vessel List A'!FC102=4,4,IF('Vessel List A'!FC102=5,5,IF('Vessel List A'!FC102=6,6,IF('Vessel List A'!FC102=7,7,IF('Vessel List A'!FC102=8,8,IF('Vessel List A'!FC102=9,9,IF('Vessel List A'!FC102=10,10,IF('Vessel List A'!FC102=11,11,IF('Vessel List A'!FC102=12,12,IF('Vessel List A'!FC102=13,13,IF('Vessel List A'!FC102=14,14,IF('Vessel List A'!FC102=15,15,IF('Vessel List A'!FC102=16,16,0))))))))))))))))))</f>
        <v xml:space="preserve"> </v>
      </c>
      <c r="CI103" s="154"/>
      <c r="CJ103" s="158"/>
      <c r="CK103" s="390" t="str">
        <f t="shared" si="107"/>
        <v/>
      </c>
      <c r="CL103" s="158"/>
      <c r="CM103" s="137"/>
      <c r="CN103" s="388" t="str">
        <f t="shared" si="108"/>
        <v/>
      </c>
      <c r="CO103" s="157" t="str">
        <f>IF(VALUE(IF('Vessel List A'!FP102=1,1,IF('Vessel List A'!FP102=2,2,IF('Vessel List A'!FP102=3,3,IF('Vessel List A'!FP102=4,4,IF('Vessel List A'!FP102=5,5,IF('Vessel List A'!FP102=6,6,IF('Vessel List A'!FP102=7,7,IF('Vessel List A'!FP102=8,8,IF('Vessel List A'!FP102=9,9,IF('Vessel List A'!FP102=10,10,IF('Vessel List A'!FP102=11,11,IF('Vessel List A'!FP102=12,12,IF('Vessel List A'!FP102=13,13,IF('Vessel List A'!FP102=14,14,IF('Vessel List A'!FP102=15,15,IF('Vessel List A'!FP102=16,16,0)))))))))))))))))=0," ",VALUE(IF('Vessel List A'!FP102=1,1,IF('Vessel List A'!FP102=2,2,IF('Vessel List A'!FP102=3,3,IF('Vessel List A'!FP102=4,4,IF('Vessel List A'!FP102=5,5,IF('Vessel List A'!FP102=6,6,IF('Vessel List A'!FP102=7,7,IF('Vessel List A'!FP102=8,8,IF('Vessel List A'!FP102=9,9,IF('Vessel List A'!FP102=10,10,IF('Vessel List A'!FP102=11,11,IF('Vessel List A'!FP102=12,12,IF('Vessel List A'!FP102=13,13,IF('Vessel List A'!FP102=14,14,IF('Vessel List A'!FP102=15,15,IF('Vessel List A'!FP102=16,16,0))))))))))))))))))</f>
        <v xml:space="preserve"> </v>
      </c>
      <c r="CP103" s="154"/>
      <c r="CQ103" s="158"/>
      <c r="CR103" s="390" t="str">
        <f t="shared" si="109"/>
        <v/>
      </c>
      <c r="CS103" s="158"/>
      <c r="CT103" s="137"/>
      <c r="CU103" s="388" t="str">
        <f t="shared" si="110"/>
        <v/>
      </c>
      <c r="CV103" s="157" t="str">
        <f>IF(VALUE(IF('Vessel List A'!GC102=1,1,IF('Vessel List A'!GC102=2,2,IF('Vessel List A'!GC102=3,3,IF('Vessel List A'!GC102=4,4,IF('Vessel List A'!GC102=5,5,IF('Vessel List A'!GC102=6,6,IF('Vessel List A'!GC102=7,7,IF('Vessel List A'!GC102=8,8,IF('Vessel List A'!GC102=9,9,IF('Vessel List A'!GC102=10,10,IF('Vessel List A'!GC102=11,11,IF('Vessel List A'!GC102=12,12,IF('Vessel List A'!GC102=13,13,IF('Vessel List A'!GC102=14,14,IF('Vessel List A'!GC102=15,15,IF('Vessel List A'!GC102=16,16,0)))))))))))))))))=0," ",VALUE(IF('Vessel List A'!GC102=1,1,IF('Vessel List A'!GC102=2,2,IF('Vessel List A'!GC102=3,3,IF('Vessel List A'!GC102=4,4,IF('Vessel List A'!GC102=5,5,IF('Vessel List A'!GC102=6,6,IF('Vessel List A'!GC102=7,7,IF('Vessel List A'!GC102=8,8,IF('Vessel List A'!GC102=9,9,IF('Vessel List A'!GC102=10,10,IF('Vessel List A'!GC102=11,11,IF('Vessel List A'!GC102=12,12,IF('Vessel List A'!GC102=13,13,IF('Vessel List A'!GC102=14,14,IF('Vessel List A'!GC102=15,15,IF('Vessel List A'!GC102=16,16,0))))))))))))))))))</f>
        <v xml:space="preserve"> </v>
      </c>
      <c r="CW103" s="154"/>
      <c r="CX103" s="158"/>
      <c r="CY103" s="390" t="str">
        <f t="shared" si="111"/>
        <v/>
      </c>
      <c r="CZ103" s="158"/>
      <c r="DA103" s="137"/>
      <c r="DB103" s="388" t="str">
        <f t="shared" si="112"/>
        <v/>
      </c>
      <c r="DC103" s="157" t="str">
        <f>IF(VALUE(IF('Vessel List A'!GP102=1,1,IF('Vessel List A'!GP102=2,2,IF('Vessel List A'!GP102=3,3,IF('Vessel List A'!GP102=4,4,IF('Vessel List A'!GP102=5,5,IF('Vessel List A'!GP102=6,6,IF('Vessel List A'!GP102=7,7,IF('Vessel List A'!GP102=8,8,IF('Vessel List A'!GP102=9,9,IF('Vessel List A'!GP102=10,10,IF('Vessel List A'!GP102=11,11,IF('Vessel List A'!GP102=12,12,IF('Vessel List A'!GP102=13,13,IF('Vessel List A'!GP102=14,14,IF('Vessel List A'!GP102=15,15,IF('Vessel List A'!GP102=16,16,0)))))))))))))))))=0," ",VALUE(IF('Vessel List A'!GP102=1,1,IF('Vessel List A'!GP102=2,2,IF('Vessel List A'!GP102=3,3,IF('Vessel List A'!GP102=4,4,IF('Vessel List A'!GP102=5,5,IF('Vessel List A'!GP102=6,6,IF('Vessel List A'!GP102=7,7,IF('Vessel List A'!GP102=8,8,IF('Vessel List A'!GP102=9,9,IF('Vessel List A'!GP102=10,10,IF('Vessel List A'!GP102=11,11,IF('Vessel List A'!GP102=12,12,IF('Vessel List A'!GP102=13,13,IF('Vessel List A'!GP102=14,14,IF('Vessel List A'!GP102=15,15,IF('Vessel List A'!GP102=16,16,0))))))))))))))))))</f>
        <v xml:space="preserve"> </v>
      </c>
      <c r="DD103" s="154"/>
      <c r="DE103" s="158"/>
      <c r="DF103" s="390" t="str">
        <f t="shared" si="113"/>
        <v/>
      </c>
      <c r="DG103" s="158"/>
      <c r="DH103" s="137"/>
      <c r="DI103" s="388" t="str">
        <f t="shared" si="114"/>
        <v/>
      </c>
      <c r="DJ103" s="157" t="str">
        <f>IF(VALUE(IF('Vessel List A'!HC102=1,1,IF('Vessel List A'!HC102=2,2,IF('Vessel List A'!HC102=3,3,IF('Vessel List A'!HC102=4,4,IF('Vessel List A'!HC102=5,5,IF('Vessel List A'!HC102=6,6,IF('Vessel List A'!HC102=7,7,IF('Vessel List A'!HC102=8,8,IF('Vessel List A'!HC102=9,9,IF('Vessel List A'!HC102=10,10,IF('Vessel List A'!HC102=11,11,IF('Vessel List A'!HC102=12,12,IF('Vessel List A'!HC102=13,13,IF('Vessel List A'!HC102=14,14,IF('Vessel List A'!HC102=15,15,IF('Vessel List A'!HC102=16,16,0)))))))))))))))))=0," ",VALUE(IF('Vessel List A'!HC102=1,1,IF('Vessel List A'!HC102=2,2,IF('Vessel List A'!HC102=3,3,IF('Vessel List A'!HC102=4,4,IF('Vessel List A'!HC102=5,5,IF('Vessel List A'!HC102=6,6,IF('Vessel List A'!HC102=7,7,IF('Vessel List A'!HC102=8,8,IF('Vessel List A'!HC102=9,9,IF('Vessel List A'!HC102=10,10,IF('Vessel List A'!HC102=11,11,IF('Vessel List A'!HC102=12,12,IF('Vessel List A'!HC102=13,13,IF('Vessel List A'!HC102=14,14,IF('Vessel List A'!HC102=15,15,IF('Vessel List A'!HC102=16,16,0))))))))))))))))))</f>
        <v xml:space="preserve"> </v>
      </c>
      <c r="DK103" s="154"/>
      <c r="DL103" s="158"/>
      <c r="DM103" s="390" t="str">
        <f t="shared" si="115"/>
        <v/>
      </c>
      <c r="DN103" s="158"/>
      <c r="DO103" s="137"/>
      <c r="DP103" s="388" t="str">
        <f t="shared" si="116"/>
        <v/>
      </c>
      <c r="DQ103" s="157" t="str">
        <f>IF(VALUE(IF('Vessel List A'!HP102=1,1,IF('Vessel List A'!HP102=2,2,IF('Vessel List A'!HP102=3,3,IF('Vessel List A'!HP102=4,4,IF('Vessel List A'!HP102=5,5,IF('Vessel List A'!HP102=6,6,IF('Vessel List A'!HP102=7,7,IF('Vessel List A'!HP102=8,8,IF('Vessel List A'!HP102=9,9,IF('Vessel List A'!HP102=10,10,IF('Vessel List A'!HP102=11,11,IF('Vessel List A'!HP102=12,12,IF('Vessel List A'!HP102=13,13,IF('Vessel List A'!HP102=14,14,IF('Vessel List A'!HP102=15,15,IF('Vessel List A'!HP102=16,16,0)))))))))))))))))=0," ",VALUE(IF('Vessel List A'!HP102=1,1,IF('Vessel List A'!HP102=2,2,IF('Vessel List A'!HP102=3,3,IF('Vessel List A'!HP102=4,4,IF('Vessel List A'!HP102=5,5,IF('Vessel List A'!HP102=6,6,IF('Vessel List A'!HP102=7,7,IF('Vessel List A'!HP102=8,8,IF('Vessel List A'!HP102=9,9,IF('Vessel List A'!HP102=10,10,IF('Vessel List A'!HP102=11,11,IF('Vessel List A'!HP102=12,12,IF('Vessel List A'!HP102=13,13,IF('Vessel List A'!HP102=14,14,IF('Vessel List A'!HP102=15,15,IF('Vessel List A'!HP102=16,16,0))))))))))))))))))</f>
        <v xml:space="preserve"> </v>
      </c>
      <c r="DR103" s="154"/>
      <c r="DS103" s="158"/>
      <c r="DT103" s="390" t="str">
        <f t="shared" si="117"/>
        <v/>
      </c>
      <c r="DU103" s="158"/>
      <c r="DV103" s="137"/>
      <c r="DW103" s="388" t="str">
        <f t="shared" si="118"/>
        <v/>
      </c>
      <c r="DX103" s="157" t="str">
        <f>IF(VALUE(IF('Vessel List A'!IC102=1,1,IF('Vessel List A'!IC102=2,2,IF('Vessel List A'!IC102=3,3,IF('Vessel List A'!IC102=4,4,IF('Vessel List A'!IC102=5,5,IF('Vessel List A'!IC102=6,6,IF('Vessel List A'!IC102=7,7,IF('Vessel List A'!IC102=8,8,IF('Vessel List A'!IC102=9,9,IF('Vessel List A'!IC102=10,10,IF('Vessel List A'!IC102=11,11,IF('Vessel List A'!IC102=12,12,IF('Vessel List A'!IC102=13,13,IF('Vessel List A'!IC102=14,14,IF('Vessel List A'!IC102=15,15,IF('Vessel List A'!IC102=16,16,0)))))))))))))))))=0," ",VALUE(IF('Vessel List A'!IC102=1,1,IF('Vessel List A'!IC102=2,2,IF('Vessel List A'!IC102=3,3,IF('Vessel List A'!IC102=4,4,IF('Vessel List A'!IC102=5,5,IF('Vessel List A'!IC102=6,6,IF('Vessel List A'!IC102=7,7,IF('Vessel List A'!IC102=8,8,IF('Vessel List A'!IC102=9,9,IF('Vessel List A'!IC102=10,10,IF('Vessel List A'!IC102=11,11,IF('Vessel List A'!IC102=12,12,IF('Vessel List A'!IC102=13,13,IF('Vessel List A'!IC102=14,14,IF('Vessel List A'!IC102=15,15,IF('Vessel List A'!IC102=16,16,0))))))))))))))))))</f>
        <v xml:space="preserve"> </v>
      </c>
      <c r="DY103" s="154"/>
      <c r="DZ103" s="158"/>
      <c r="EA103" s="390" t="str">
        <f t="shared" si="119"/>
        <v/>
      </c>
      <c r="EB103" s="158"/>
      <c r="EC103" s="137"/>
      <c r="ED103" s="388" t="str">
        <f t="shared" si="120"/>
        <v/>
      </c>
      <c r="EE103" s="157" t="str">
        <f>IF(VALUE(IF('Vessel List A'!IP102=1,1,IF('Vessel List A'!IP102=2,2,IF('Vessel List A'!IP102=3,3,IF('Vessel List A'!IP102=4,4,IF('Vessel List A'!IP102=5,5,IF('Vessel List A'!IP102=6,6,IF('Vessel List A'!IP102=7,7,IF('Vessel List A'!IP102=8,8,IF('Vessel List A'!IP102=9,9,IF('Vessel List A'!IP102=10,10,IF('Vessel List A'!IP102=11,11,IF('Vessel List A'!IP102=12,12,IF('Vessel List A'!IP102=13,13,IF('Vessel List A'!IP102=14,14,IF('Vessel List A'!IP102=15,15,IF('Vessel List A'!IP102=16,16,0)))))))))))))))))=0," ",VALUE(IF('Vessel List A'!IP102=1,1,IF('Vessel List A'!IP102=2,2,IF('Vessel List A'!IP102=3,3,IF('Vessel List A'!IP102=4,4,IF('Vessel List A'!IP102=5,5,IF('Vessel List A'!IP102=6,6,IF('Vessel List A'!IP102=7,7,IF('Vessel List A'!IP102=8,8,IF('Vessel List A'!IP102=9,9,IF('Vessel List A'!IP102=10,10,IF('Vessel List A'!IP102=11,11,IF('Vessel List A'!IP102=12,12,IF('Vessel List A'!IP102=13,13,IF('Vessel List A'!IP102=14,14,IF('Vessel List A'!IP102=15,15,IF('Vessel List A'!IP102=16,16,0))))))))))))))))))</f>
        <v xml:space="preserve"> </v>
      </c>
      <c r="EF103" s="154"/>
      <c r="EG103" s="158"/>
      <c r="EH103" s="390" t="str">
        <f t="shared" si="121"/>
        <v/>
      </c>
      <c r="EI103" s="158"/>
      <c r="EJ103" s="137"/>
      <c r="EK103" s="397" t="str">
        <f t="shared" si="122"/>
        <v/>
      </c>
      <c r="EL103" s="144"/>
      <c r="EM103" s="157" t="str">
        <f>IF(VALUE(IF('Vessel List B'!C102=1,1,IF('Vessel List B'!C102=2,2,IF('Vessel List B'!C102=3,3,IF('Vessel List B'!C102=4,4,IF('Vessel List B'!C102=5,5,IF('Vessel List B'!C102=6,6,IF('Vessel List B'!C102=7,7,IF('Vessel List B'!C102=8,8,IF('Vessel List B'!C102=9,9,IF('Vessel List B'!C102=10,10,IF('Vessel List B'!C102=11,11,IF('Vessel List B'!C102=12,12,IF('Vessel List B'!C102=13,13,IF('Vessel List B'!C102=14,14,IF('Vessel List B'!C102=15,15,IF('Vessel List B'!C102=16,16,0)))))))))))))))))=0," ",VALUE(IF('Vessel List B'!C102=1,1,IF('Vessel List B'!C102=2,2,IF('Vessel List B'!C102=3,3,IF('Vessel List B'!C102=4,4,IF('Vessel List B'!C102=5,5,IF('Vessel List B'!C102=6,6,IF('Vessel List B'!C102=7,7,IF('Vessel List B'!C102=8,8,IF('Vessel List B'!C102=9,9,IF('Vessel List B'!C102=10,10,IF('Vessel List B'!C102=11,11,IF('Vessel List B'!C102=12,12,IF('Vessel List B'!C102=13,13,IF('Vessel List B'!C102=14,14,IF('Vessel List B'!C102=15,15,IF('Vessel List B'!C102=16,16,0))))))))))))))))))</f>
        <v xml:space="preserve"> </v>
      </c>
      <c r="EN103" s="154"/>
      <c r="EO103" s="158"/>
      <c r="EP103" s="390" t="str">
        <f t="shared" si="123"/>
        <v/>
      </c>
      <c r="EQ103" s="158"/>
      <c r="ER103" s="137"/>
      <c r="ES103" s="388" t="str">
        <f t="shared" si="124"/>
        <v/>
      </c>
      <c r="ET103" s="157" t="str">
        <f>IF(VALUE(IF('Vessel List B'!P102=1,1,IF('Vessel List B'!P102=2,2,IF('Vessel List B'!P102=3,3,IF('Vessel List B'!P102=4,4,IF('Vessel List B'!P102=5,5,IF('Vessel List B'!P102=6,6,IF('Vessel List B'!P102=7,7,IF('Vessel List B'!P102=8,8,IF('Vessel List B'!P102=9,9,IF('Vessel List B'!P102=10,10,IF('Vessel List B'!P102=11,11,IF('Vessel List B'!P102=12,12,IF('Vessel List B'!P102=13,13,IF('Vessel List B'!P102=14,14,IF('Vessel List B'!P102=15,15,IF('Vessel List B'!P102=16,16,0)))))))))))))))))=0," ",VALUE(IF('Vessel List B'!P102=1,1,IF('Vessel List B'!P102=2,2,IF('Vessel List B'!P102=3,3,IF('Vessel List B'!P102=4,4,IF('Vessel List B'!P102=5,5,IF('Vessel List B'!P102=6,6,IF('Vessel List B'!P102=7,7,IF('Vessel List B'!P102=8,8,IF('Vessel List B'!P102=9,9,IF('Vessel List B'!P102=10,10,IF('Vessel List B'!P102=11,11,IF('Vessel List B'!P102=12,12,IF('Vessel List B'!P102=13,13,IF('Vessel List B'!P102=14,14,IF('Vessel List B'!P102=15,15,IF('Vessel List B'!P102=16,16,0))))))))))))))))))</f>
        <v xml:space="preserve"> </v>
      </c>
      <c r="EU103" s="154"/>
      <c r="EV103" s="158"/>
      <c r="EW103" s="390" t="str">
        <f t="shared" si="125"/>
        <v/>
      </c>
      <c r="EX103" s="158"/>
      <c r="EY103" s="137"/>
      <c r="EZ103" s="388" t="str">
        <f t="shared" si="126"/>
        <v/>
      </c>
      <c r="FA103" s="157" t="str">
        <f>IF(VALUE(IF('Vessel List B'!AC102=1,1,IF('Vessel List B'!AC102=2,2,IF('Vessel List B'!AC102=3,3,IF('Vessel List B'!AC102=4,4,IF('Vessel List B'!AC102=5,5,IF('Vessel List B'!AC102=6,6,IF('Vessel List B'!AC102=7,7,IF('Vessel List B'!AC102=8,8,IF('Vessel List B'!AC102=9,9,IF('Vessel List B'!AC102=10,10,IF('Vessel List B'!AC102=11,11,IF('Vessel List B'!AC102=12,12,IF('Vessel List B'!AC102=13,13,IF('Vessel List B'!AC102=14,14,IF('Vessel List B'!AC102=15,15,IF('Vessel List B'!AC102=16,16,0)))))))))))))))))=0," ",VALUE(IF('Vessel List B'!AC102=1,1,IF('Vessel List B'!AC102=2,2,IF('Vessel List B'!AC102=3,3,IF('Vessel List B'!AC102=4,4,IF('Vessel List B'!AC102=5,5,IF('Vessel List B'!AC102=6,6,IF('Vessel List B'!AC102=7,7,IF('Vessel List B'!AC102=8,8,IF('Vessel List B'!AC102=9,9,IF('Vessel List B'!AC102=10,10,IF('Vessel List B'!AC102=11,11,IF('Vessel List B'!AC102=12,12,IF('Vessel List B'!AC102=13,13,IF('Vessel List B'!AC102=14,14,IF('Vessel List B'!AC102=15,15,IF('Vessel List B'!AC102=16,16,0))))))))))))))))))</f>
        <v xml:space="preserve"> </v>
      </c>
      <c r="FB103" s="154"/>
      <c r="FC103" s="158"/>
      <c r="FD103" s="390" t="str">
        <f t="shared" si="127"/>
        <v/>
      </c>
      <c r="FE103" s="158"/>
      <c r="FF103" s="137"/>
      <c r="FG103" s="388" t="str">
        <f t="shared" si="128"/>
        <v/>
      </c>
      <c r="FH103" s="157" t="str">
        <f>IF(VALUE(IF('Vessel List B'!AP102=1,1,IF('Vessel List B'!AP102=2,2,IF('Vessel List B'!AP102=3,3,IF('Vessel List B'!AP102=4,4,IF('Vessel List B'!AP102=5,5,IF('Vessel List B'!AP102=6,6,IF('Vessel List B'!AP102=7,7,IF('Vessel List B'!AP102=8,8,IF('Vessel List B'!AP102=9,9,IF('Vessel List B'!AP102=10,10,IF('Vessel List B'!AP102=11,11,IF('Vessel List B'!AP102=12,12,IF('Vessel List B'!AP102=13,13,IF('Vessel List B'!AP102=14,14,IF('Vessel List B'!AP102=15,15,IF('Vessel List B'!AP102=16,16,0)))))))))))))))))=0," ",VALUE(IF('Vessel List B'!AP102=1,1,IF('Vessel List B'!AP102=2,2,IF('Vessel List B'!AP102=3,3,IF('Vessel List B'!AP102=4,4,IF('Vessel List B'!AP102=5,5,IF('Vessel List B'!AP102=6,6,IF('Vessel List B'!AP102=7,7,IF('Vessel List B'!AP102=8,8,IF('Vessel List B'!AP102=9,9,IF('Vessel List B'!AP102=10,10,IF('Vessel List B'!AP102=11,11,IF('Vessel List B'!AP102=12,12,IF('Vessel List B'!AP102=13,13,IF('Vessel List B'!AP102=14,14,IF('Vessel List B'!AP102=15,15,IF('Vessel List B'!AP102=16,16,0))))))))))))))))))</f>
        <v xml:space="preserve"> </v>
      </c>
      <c r="FI103" s="154"/>
      <c r="FJ103" s="158"/>
      <c r="FK103" s="390" t="str">
        <f t="shared" si="129"/>
        <v/>
      </c>
      <c r="FL103" s="158"/>
      <c r="FM103" s="137"/>
      <c r="FN103" s="388" t="str">
        <f t="shared" si="130"/>
        <v/>
      </c>
      <c r="FO103" s="157" t="str">
        <f>IF(VALUE(IF('Vessel List B'!BC102=1,1,IF('Vessel List B'!BC102=2,2,IF('Vessel List B'!BC102=3,3,IF('Vessel List B'!BC102=4,4,IF('Vessel List B'!BC102=5,5,IF('Vessel List B'!BC102=6,6,IF('Vessel List B'!BC102=7,7,IF('Vessel List B'!BC102=8,8,IF('Vessel List B'!BC102=9,9,IF('Vessel List B'!BC102=10,10,IF('Vessel List B'!BC102=11,11,IF('Vessel List B'!BC102=12,12,IF('Vessel List B'!BC102=13,13,IF('Vessel List B'!BC102=14,14,IF('Vessel List B'!BC102=15,15,IF('Vessel List B'!BC102=16,16,0)))))))))))))))))=0," ",VALUE(IF('Vessel List B'!BC102=1,1,IF('Vessel List B'!BC102=2,2,IF('Vessel List B'!BC102=3,3,IF('Vessel List B'!BC102=4,4,IF('Vessel List B'!BC102=5,5,IF('Vessel List B'!BC102=6,6,IF('Vessel List B'!BC102=7,7,IF('Vessel List B'!BC102=8,8,IF('Vessel List B'!BC102=9,9,IF('Vessel List B'!BC102=10,10,IF('Vessel List B'!BC102=11,11,IF('Vessel List B'!BC102=12,12,IF('Vessel List B'!BC102=13,13,IF('Vessel List B'!BC102=14,14,IF('Vessel List B'!BC102=15,15,IF('Vessel List B'!BC102=16,16,0))))))))))))))))))</f>
        <v xml:space="preserve"> </v>
      </c>
      <c r="FP103" s="154"/>
      <c r="FQ103" s="158"/>
      <c r="FR103" s="390" t="str">
        <f t="shared" si="131"/>
        <v/>
      </c>
      <c r="FS103" s="158"/>
      <c r="FT103" s="137"/>
      <c r="FU103" s="388" t="str">
        <f t="shared" si="132"/>
        <v/>
      </c>
      <c r="FV103" s="157" t="str">
        <f>IF(VALUE(IF('Vessel List B'!BP102=1,1,IF('Vessel List B'!BP102=2,2,IF('Vessel List B'!BP102=3,3,IF('Vessel List B'!BP102=4,4,IF('Vessel List B'!BP102=5,5,IF('Vessel List B'!BP102=6,6,IF('Vessel List B'!BP102=7,7,IF('Vessel List B'!BP102=8,8,IF('Vessel List B'!BP102=9,9,IF('Vessel List B'!BP102=10,10,IF('Vessel List B'!BP102=11,11,IF('Vessel List B'!BP102=12,12,IF('Vessel List B'!BP102=13,13,IF('Vessel List B'!BP102=14,14,IF('Vessel List B'!BP102=15,15,IF('Vessel List B'!BP102=16,16,0)))))))))))))))))=0," ",VALUE(IF('Vessel List B'!BP102=1,1,IF('Vessel List B'!BP102=2,2,IF('Vessel List B'!BP102=3,3,IF('Vessel List B'!BP102=4,4,IF('Vessel List B'!BP102=5,5,IF('Vessel List B'!BP102=6,6,IF('Vessel List B'!BP102=7,7,IF('Vessel List B'!BP102=8,8,IF('Vessel List B'!BP102=9,9,IF('Vessel List B'!BP102=10,10,IF('Vessel List B'!BP102=11,11,IF('Vessel List B'!BP102=12,12,IF('Vessel List B'!BP102=13,13,IF('Vessel List B'!BP102=14,14,IF('Vessel List B'!BP102=15,15,IF('Vessel List B'!BP102=16,16,0))))))))))))))))))</f>
        <v xml:space="preserve"> </v>
      </c>
      <c r="FW103" s="154"/>
      <c r="FX103" s="158"/>
      <c r="FY103" s="390" t="str">
        <f t="shared" si="133"/>
        <v/>
      </c>
      <c r="FZ103" s="158"/>
      <c r="GA103" s="137"/>
      <c r="GB103" s="388" t="str">
        <f t="shared" si="134"/>
        <v/>
      </c>
      <c r="GC103" s="157" t="str">
        <f>IF(VALUE(IF('Vessel List B'!CC102=1,1,IF('Vessel List B'!CC102=2,2,IF('Vessel List B'!CC102=3,3,IF('Vessel List B'!CC102=4,4,IF('Vessel List B'!CC102=5,5,IF('Vessel List B'!CC102=6,6,IF('Vessel List B'!CC102=7,7,IF('Vessel List B'!CC102=8,8,IF('Vessel List B'!CC102=9,9,IF('Vessel List B'!CC102=10,10,IF('Vessel List B'!CC102=11,11,IF('Vessel List B'!CC102=12,12,IF('Vessel List B'!CC102=13,13,IF('Vessel List B'!CC102=14,14,IF('Vessel List B'!CC102=15,15,IF('Vessel List B'!CC102=16,16,0)))))))))))))))))=0," ",VALUE(IF('Vessel List B'!CC102=1,1,IF('Vessel List B'!CC102=2,2,IF('Vessel List B'!CC102=3,3,IF('Vessel List B'!CC102=4,4,IF('Vessel List B'!CC102=5,5,IF('Vessel List B'!CC102=6,6,IF('Vessel List B'!CC102=7,7,IF('Vessel List B'!CC102=8,8,IF('Vessel List B'!CC102=9,9,IF('Vessel List B'!CC102=10,10,IF('Vessel List B'!CC102=11,11,IF('Vessel List B'!CC102=12,12,IF('Vessel List B'!CC102=13,13,IF('Vessel List B'!CC102=14,14,IF('Vessel List B'!CC102=15,15,IF('Vessel List B'!CC102=16,16,0))))))))))))))))))</f>
        <v xml:space="preserve"> </v>
      </c>
      <c r="GD103" s="154"/>
      <c r="GE103" s="158"/>
      <c r="GF103" s="390" t="str">
        <f t="shared" si="135"/>
        <v/>
      </c>
      <c r="GG103" s="158"/>
      <c r="GH103" s="137"/>
      <c r="GI103" s="388" t="str">
        <f t="shared" si="136"/>
        <v/>
      </c>
      <c r="GJ103" s="157" t="str">
        <f>IF(VALUE(IF('Vessel List B'!CP102=1,1,IF('Vessel List B'!CP102=2,2,IF('Vessel List B'!CP102=3,3,IF('Vessel List B'!CP102=4,4,IF('Vessel List B'!CP102=5,5,IF('Vessel List B'!CP102=6,6,IF('Vessel List B'!CP102=7,7,IF('Vessel List B'!CP102=8,8,IF('Vessel List B'!CP102=9,9,IF('Vessel List B'!CP102=10,10,IF('Vessel List B'!CP102=11,11,IF('Vessel List B'!CP102=12,12,IF('Vessel List B'!CP102=13,13,IF('Vessel List B'!CP102=14,14,IF('Vessel List B'!CP102=15,15,IF('Vessel List B'!CP102=16,16,0)))))))))))))))))=0," ",VALUE(IF('Vessel List B'!CP102=1,1,IF('Vessel List B'!CP102=2,2,IF('Vessel List B'!CP102=3,3,IF('Vessel List B'!CP102=4,4,IF('Vessel List B'!CP102=5,5,IF('Vessel List B'!CP102=6,6,IF('Vessel List B'!CP102=7,7,IF('Vessel List B'!CP102=8,8,IF('Vessel List B'!CP102=9,9,IF('Vessel List B'!CP102=10,10,IF('Vessel List B'!CP102=11,11,IF('Vessel List B'!CP102=12,12,IF('Vessel List B'!CP102=13,13,IF('Vessel List B'!CP102=14,14,IF('Vessel List B'!CP102=15,15,IF('Vessel List B'!CP102=16,16,0))))))))))))))))))</f>
        <v xml:space="preserve"> </v>
      </c>
      <c r="GK103" s="154"/>
      <c r="GL103" s="158"/>
      <c r="GM103" s="390" t="str">
        <f t="shared" si="137"/>
        <v/>
      </c>
      <c r="GN103" s="158"/>
      <c r="GO103" s="137"/>
      <c r="GP103" s="388" t="str">
        <f t="shared" si="138"/>
        <v/>
      </c>
      <c r="GQ103" s="157" t="str">
        <f>IF(VALUE(IF('Vessel List B'!DC102=1,1,IF('Vessel List B'!DC102=2,2,IF('Vessel List B'!DC102=3,3,IF('Vessel List B'!DC102=4,4,IF('Vessel List B'!DC102=5,5,IF('Vessel List B'!DC102=6,6,IF('Vessel List B'!DC102=7,7,IF('Vessel List B'!DC102=8,8,IF('Vessel List B'!DC102=9,9,IF('Vessel List B'!DC102=10,10,IF('Vessel List B'!DC102=11,11,IF('Vessel List B'!DC102=12,12,IF('Vessel List B'!DC102=13,13,IF('Vessel List B'!DC102=14,14,IF('Vessel List B'!DC102=15,15,IF('Vessel List B'!DC102=16,16,0)))))))))))))))))=0," ",VALUE(IF('Vessel List B'!DC102=1,1,IF('Vessel List B'!DC102=2,2,IF('Vessel List B'!DC102=3,3,IF('Vessel List B'!DC102=4,4,IF('Vessel List B'!DC102=5,5,IF('Vessel List B'!DC102=6,6,IF('Vessel List B'!DC102=7,7,IF('Vessel List B'!DC102=8,8,IF('Vessel List B'!DC102=9,9,IF('Vessel List B'!DC102=10,10,IF('Vessel List B'!DC102=11,11,IF('Vessel List B'!DC102=12,12,IF('Vessel List B'!DC102=13,13,IF('Vessel List B'!DC102=14,14,IF('Vessel List B'!DC102=15,15,IF('Vessel List B'!DC102=16,16,0))))))))))))))))))</f>
        <v xml:space="preserve"> </v>
      </c>
      <c r="GR103" s="154"/>
      <c r="GS103" s="158"/>
      <c r="GT103" s="390" t="str">
        <f t="shared" si="139"/>
        <v/>
      </c>
      <c r="GU103" s="158"/>
      <c r="GV103" s="137"/>
      <c r="GW103" s="388" t="str">
        <f t="shared" si="140"/>
        <v/>
      </c>
      <c r="GX103" s="157" t="str">
        <f>IF(VALUE(IF('Vessel List B'!DP102=1,1,IF('Vessel List B'!DP102=2,2,IF('Vessel List B'!DP102=3,3,IF('Vessel List B'!DP102=4,4,IF('Vessel List B'!DP102=5,5,IF('Vessel List B'!DP102=6,6,IF('Vessel List B'!DP102=7,7,IF('Vessel List B'!DP102=8,8,IF('Vessel List B'!DP102=9,9,IF('Vessel List B'!DP102=10,10,IF('Vessel List B'!DP102=11,11,IF('Vessel List B'!DP102=12,12,IF('Vessel List B'!DP102=13,13,IF('Vessel List B'!DP102=14,14,IF('Vessel List B'!DP102=15,15,IF('Vessel List B'!DP102=16,16,0)))))))))))))))))=0," ",VALUE(IF('Vessel List B'!DP102=1,1,IF('Vessel List B'!DP102=2,2,IF('Vessel List B'!DP102=3,3,IF('Vessel List B'!DP102=4,4,IF('Vessel List B'!DP102=5,5,IF('Vessel List B'!DP102=6,6,IF('Vessel List B'!DP102=7,7,IF('Vessel List B'!DP102=8,8,IF('Vessel List B'!DP102=9,9,IF('Vessel List B'!DP102=10,10,IF('Vessel List B'!DP102=11,11,IF('Vessel List B'!DP102=12,12,IF('Vessel List B'!DP102=13,13,IF('Vessel List B'!DP102=14,14,IF('Vessel List B'!DP102=15,15,IF('Vessel List B'!DP102=16,16,0))))))))))))))))))</f>
        <v xml:space="preserve"> </v>
      </c>
      <c r="GY103" s="154"/>
      <c r="GZ103" s="158"/>
      <c r="HA103" s="390" t="str">
        <f t="shared" si="141"/>
        <v/>
      </c>
      <c r="HB103" s="158"/>
      <c r="HC103" s="137"/>
      <c r="HD103" s="388" t="str">
        <f t="shared" si="142"/>
        <v/>
      </c>
      <c r="HE103" s="157" t="str">
        <f>IF(VALUE(IF('Vessel List B'!EC102=1,1,IF('Vessel List B'!EC102=2,2,IF('Vessel List B'!EC102=3,3,IF('Vessel List B'!EC102=4,4,IF('Vessel List B'!EC102=5,5,IF('Vessel List B'!EC102=6,6,IF('Vessel List B'!EC102=7,7,IF('Vessel List B'!EC102=8,8,IF('Vessel List B'!EC102=9,9,IF('Vessel List B'!EC102=10,10,IF('Vessel List B'!EC102=11,11,IF('Vessel List B'!EC102=12,12,IF('Vessel List B'!EC102=13,13,IF('Vessel List B'!EC102=14,14,IF('Vessel List B'!EC102=15,15,IF('Vessel List B'!EC102=16,16,0)))))))))))))))))=0," ",VALUE(IF('Vessel List B'!EC102=1,1,IF('Vessel List B'!EC102=2,2,IF('Vessel List B'!EC102=3,3,IF('Vessel List B'!EC102=4,4,IF('Vessel List B'!EC102=5,5,IF('Vessel List B'!EC102=6,6,IF('Vessel List B'!EC102=7,7,IF('Vessel List B'!EC102=8,8,IF('Vessel List B'!EC102=9,9,IF('Vessel List B'!EC102=10,10,IF('Vessel List B'!EC102=11,11,IF('Vessel List B'!EC102=12,12,IF('Vessel List B'!EC102=13,13,IF('Vessel List B'!EC102=14,14,IF('Vessel List B'!EC102=15,15,IF('Vessel List B'!EC102=16,16,0))))))))))))))))))</f>
        <v xml:space="preserve"> </v>
      </c>
      <c r="HF103" s="154"/>
      <c r="HG103" s="158"/>
      <c r="HH103" s="390" t="str">
        <f t="shared" si="143"/>
        <v/>
      </c>
      <c r="HI103" s="158"/>
      <c r="HJ103" s="137"/>
      <c r="HK103" s="388" t="str">
        <f t="shared" si="144"/>
        <v/>
      </c>
      <c r="HL103" s="157" t="str">
        <f>IF(VALUE(IF('Vessel List B'!EP102=1,1,IF('Vessel List B'!EP102=2,2,IF('Vessel List B'!EP102=3,3,IF('Vessel List B'!EP102=4,4,IF('Vessel List B'!EP102=5,5,IF('Vessel List B'!EP102=6,6,IF('Vessel List B'!EP102=7,7,IF('Vessel List B'!EP102=8,8,IF('Vessel List B'!EP102=9,9,IF('Vessel List B'!EP102=10,10,IF('Vessel List B'!EP102=11,11,IF('Vessel List B'!EP102=12,12,IF('Vessel List B'!EP102=13,13,IF('Vessel List B'!EP102=14,14,IF('Vessel List B'!EP102=15,15,IF('Vessel List B'!EP102=16,16,0)))))))))))))))))=0," ",VALUE(IF('Vessel List B'!EP102=1,1,IF('Vessel List B'!EP102=2,2,IF('Vessel List B'!EP102=3,3,IF('Vessel List B'!EP102=4,4,IF('Vessel List B'!EP102=5,5,IF('Vessel List B'!EP102=6,6,IF('Vessel List B'!EP102=7,7,IF('Vessel List B'!EP102=8,8,IF('Vessel List B'!EP102=9,9,IF('Vessel List B'!EP102=10,10,IF('Vessel List B'!EP102=11,11,IF('Vessel List B'!EP102=12,12,IF('Vessel List B'!EP102=13,13,IF('Vessel List B'!EP102=14,14,IF('Vessel List B'!EP102=15,15,IF('Vessel List B'!EP102=16,16,0))))))))))))))))))</f>
        <v xml:space="preserve"> </v>
      </c>
      <c r="HM103" s="154"/>
      <c r="HN103" s="158"/>
      <c r="HO103" s="390" t="str">
        <f t="shared" si="145"/>
        <v/>
      </c>
      <c r="HP103" s="158"/>
      <c r="HQ103" s="137"/>
      <c r="HR103" s="388" t="str">
        <f t="shared" si="146"/>
        <v/>
      </c>
      <c r="HS103" s="157" t="str">
        <f>IF(VALUE(IF('Vessel List B'!FC102=1,1,IF('Vessel List B'!FC102=2,2,IF('Vessel List B'!FC102=3,3,IF('Vessel List B'!FC102=4,4,IF('Vessel List B'!FC102=5,5,IF('Vessel List B'!FC102=6,6,IF('Vessel List B'!FC102=7,7,IF('Vessel List B'!FC102=8,8,IF('Vessel List B'!FC102=9,9,IF('Vessel List B'!FC102=10,10,IF('Vessel List B'!FC102=11,11,IF('Vessel List B'!FC102=12,12,IF('Vessel List B'!FC102=13,13,IF('Vessel List B'!FC102=14,14,IF('Vessel List B'!FC102=15,15,IF('Vessel List B'!FC102=16,16,0)))))))))))))))))=0," ",VALUE(IF('Vessel List B'!FC102=1,1,IF('Vessel List B'!FC102=2,2,IF('Vessel List B'!FC102=3,3,IF('Vessel List B'!FC102=4,4,IF('Vessel List B'!FC102=5,5,IF('Vessel List B'!FC102=6,6,IF('Vessel List B'!FC102=7,7,IF('Vessel List B'!FC102=8,8,IF('Vessel List B'!FC102=9,9,IF('Vessel List B'!FC102=10,10,IF('Vessel List B'!FC102=11,11,IF('Vessel List B'!FC102=12,12,IF('Vessel List B'!FC102=13,13,IF('Vessel List B'!FC102=14,14,IF('Vessel List B'!FC102=15,15,IF('Vessel List B'!FC102=16,16,0))))))))))))))))))</f>
        <v xml:space="preserve"> </v>
      </c>
      <c r="HT103" s="154"/>
      <c r="HU103" s="158"/>
      <c r="HV103" s="390" t="str">
        <f t="shared" si="147"/>
        <v/>
      </c>
      <c r="HW103" s="158"/>
      <c r="HX103" s="137"/>
      <c r="HY103" s="388" t="str">
        <f t="shared" si="148"/>
        <v/>
      </c>
      <c r="HZ103" s="157" t="str">
        <f>IF(VALUE(IF('Vessel List B'!FP102=1,1,IF('Vessel List B'!FP102=2,2,IF('Vessel List B'!FP102=3,3,IF('Vessel List B'!FP102=4,4,IF('Vessel List B'!FP102=5,5,IF('Vessel List B'!FP102=6,6,IF('Vessel List B'!FP102=7,7,IF('Vessel List B'!FP102=8,8,IF('Vessel List B'!FP102=9,9,IF('Vessel List B'!FP102=10,10,IF('Vessel List B'!FP102=11,11,IF('Vessel List B'!FP102=12,12,IF('Vessel List B'!FP102=13,13,IF('Vessel List B'!FP102=14,14,IF('Vessel List B'!FP102=15,15,IF('Vessel List B'!FP102=16,16,0)))))))))))))))))=0," ",VALUE(IF('Vessel List B'!FP102=1,1,IF('Vessel List B'!FP102=2,2,IF('Vessel List B'!FP102=3,3,IF('Vessel List B'!FP102=4,4,IF('Vessel List B'!FP102=5,5,IF('Vessel List B'!FP102=6,6,IF('Vessel List B'!FP102=7,7,IF('Vessel List B'!FP102=8,8,IF('Vessel List B'!FP102=9,9,IF('Vessel List B'!FP102=10,10,IF('Vessel List B'!FP102=11,11,IF('Vessel List B'!FP102=12,12,IF('Vessel List B'!FP102=13,13,IF('Vessel List B'!FP102=14,14,IF('Vessel List B'!FP102=15,15,IF('Vessel List B'!FP102=16,16,0))))))))))))))))))</f>
        <v xml:space="preserve"> </v>
      </c>
      <c r="IA103" s="154"/>
      <c r="IB103" s="158"/>
      <c r="IC103" s="390" t="str">
        <f t="shared" si="149"/>
        <v/>
      </c>
      <c r="ID103" s="158"/>
      <c r="IE103" s="137"/>
      <c r="IF103" s="388" t="str">
        <f t="shared" si="150"/>
        <v/>
      </c>
      <c r="IG103" s="157" t="str">
        <f>IF(VALUE(IF('Vessel List B'!GC102=1,1,IF('Vessel List B'!GC102=2,2,IF('Vessel List B'!GC102=3,3,IF('Vessel List B'!GC102=4,4,IF('Vessel List B'!GC102=5,5,IF('Vessel List B'!GC102=6,6,IF('Vessel List B'!GC102=7,7,IF('Vessel List B'!GC102=8,8,IF('Vessel List B'!GC102=9,9,IF('Vessel List B'!GC102=10,10,IF('Vessel List B'!GC102=11,11,IF('Vessel List B'!GC102=12,12,IF('Vessel List B'!GC102=13,13,IF('Vessel List B'!GC102=14,14,IF('Vessel List B'!GC102=15,15,IF('Vessel List B'!GC102=16,16,0)))))))))))))))))=0," ",VALUE(IF('Vessel List B'!GC102=1,1,IF('Vessel List B'!GC102=2,2,IF('Vessel List B'!GC102=3,3,IF('Vessel List B'!GC102=4,4,IF('Vessel List B'!GC102=5,5,IF('Vessel List B'!GC102=6,6,IF('Vessel List B'!GC102=7,7,IF('Vessel List B'!GC102=8,8,IF('Vessel List B'!GC102=9,9,IF('Vessel List B'!GC102=10,10,IF('Vessel List B'!GC102=11,11,IF('Vessel List B'!GC102=12,12,IF('Vessel List B'!GC102=13,13,IF('Vessel List B'!GC102=14,14,IF('Vessel List B'!GC102=15,15,IF('Vessel List B'!GC102=16,16,0))))))))))))))))))</f>
        <v xml:space="preserve"> </v>
      </c>
      <c r="IH103" s="154"/>
      <c r="II103" s="158"/>
      <c r="IJ103" s="390" t="str">
        <f t="shared" si="151"/>
        <v/>
      </c>
      <c r="IK103" s="158"/>
      <c r="IL103" s="137"/>
      <c r="IM103" s="388" t="str">
        <f t="shared" si="152"/>
        <v/>
      </c>
      <c r="IN103" s="157" t="str">
        <f>IF(VALUE(IF('Vessel List B'!GP102=1,1,IF('Vessel List B'!GP102=2,2,IF('Vessel List B'!GP102=3,3,IF('Vessel List B'!GP102=4,4,IF('Vessel List B'!GP102=5,5,IF('Vessel List B'!GP102=6,6,IF('Vessel List B'!GP102=7,7,IF('Vessel List B'!GP102=8,8,IF('Vessel List B'!GP102=9,9,IF('Vessel List B'!GP102=10,10,IF('Vessel List B'!GP102=11,11,IF('Vessel List B'!GP102=12,12,IF('Vessel List B'!GP102=13,13,IF('Vessel List B'!GP102=14,14,IF('Vessel List B'!GP102=15,15,IF('Vessel List B'!GP102=16,16,0)))))))))))))))))=0," ",VALUE(IF('Vessel List B'!GP102=1,1,IF('Vessel List B'!GP102=2,2,IF('Vessel List B'!GP102=3,3,IF('Vessel List B'!GP102=4,4,IF('Vessel List B'!GP102=5,5,IF('Vessel List B'!GP102=6,6,IF('Vessel List B'!GP102=7,7,IF('Vessel List B'!GP102=8,8,IF('Vessel List B'!GP102=9,9,IF('Vessel List B'!GP102=10,10,IF('Vessel List B'!GP102=11,11,IF('Vessel List B'!GP102=12,12,IF('Vessel List B'!GP102=13,13,IF('Vessel List B'!GP102=14,14,IF('Vessel List B'!GP102=15,15,IF('Vessel List B'!GP102=16,16,0))))))))))))))))))</f>
        <v xml:space="preserve"> </v>
      </c>
      <c r="IO103" s="154"/>
      <c r="IP103" s="158"/>
      <c r="IQ103" s="390" t="str">
        <f t="shared" si="153"/>
        <v/>
      </c>
      <c r="IR103" s="158"/>
      <c r="IS103" s="137"/>
      <c r="IT103" s="388" t="str">
        <f t="shared" si="154"/>
        <v/>
      </c>
      <c r="IU103" s="157" t="str">
        <f>IF(VALUE(IF('Vessel List B'!HC102=1,1,IF('Vessel List B'!HC102=2,2,IF('Vessel List B'!HC102=3,3,IF('Vessel List B'!HC102=4,4,IF('Vessel List B'!HC102=5,5,IF('Vessel List B'!HC102=6,6,IF('Vessel List B'!HC102=7,7,IF('Vessel List B'!HC102=8,8,IF('Vessel List B'!HC102=9,9,IF('Vessel List B'!HC102=10,10,IF('Vessel List B'!HC102=11,11,IF('Vessel List B'!HC102=12,12,IF('Vessel List B'!HC102=13,13,IF('Vessel List B'!HC102=14,14,IF('Vessel List B'!HC102=15,15,IF('Vessel List B'!HC102=16,16,0)))))))))))))))))=0," ",VALUE(IF('Vessel List B'!HC102=1,1,IF('Vessel List B'!HC102=2,2,IF('Vessel List B'!HC102=3,3,IF('Vessel List B'!HC102=4,4,IF('Vessel List B'!HC102=5,5,IF('Vessel List B'!HC102=6,6,IF('Vessel List B'!HC102=7,7,IF('Vessel List B'!HC102=8,8,IF('Vessel List B'!HC102=9,9,IF('Vessel List B'!HC102=10,10,IF('Vessel List B'!HC102=11,11,IF('Vessel List B'!HC102=12,12,IF('Vessel List B'!HC102=13,13,IF('Vessel List B'!HC102=14,14,IF('Vessel List B'!HC102=15,15,IF('Vessel List B'!HC102=16,16,0))))))))))))))))))</f>
        <v xml:space="preserve"> </v>
      </c>
      <c r="IV103" s="154"/>
      <c r="IW103" s="158"/>
      <c r="IX103" s="390" t="str">
        <f t="shared" si="155"/>
        <v/>
      </c>
      <c r="IY103" s="158"/>
      <c r="IZ103" s="137"/>
      <c r="JA103" s="388" t="str">
        <f t="shared" si="156"/>
        <v/>
      </c>
      <c r="JB103" s="157" t="str">
        <f>IF(VALUE(IF('Vessel List B'!HP102=1,1,IF('Vessel List B'!HP102=2,2,IF('Vessel List B'!HP102=3,3,IF('Vessel List B'!HP102=4,4,IF('Vessel List B'!HP102=5,5,IF('Vessel List B'!HP102=6,6,IF('Vessel List B'!HP102=7,7,IF('Vessel List B'!HP102=8,8,IF('Vessel List B'!HP102=9,9,IF('Vessel List B'!HP102=10,10,IF('Vessel List B'!HP102=11,11,IF('Vessel List B'!HP102=12,12,IF('Vessel List B'!HP102=13,13,IF('Vessel List B'!HP102=14,14,IF('Vessel List B'!HP102=15,15,IF('Vessel List B'!HP102=16,16,0)))))))))))))))))=0," ",VALUE(IF('Vessel List B'!HP102=1,1,IF('Vessel List B'!HP102=2,2,IF('Vessel List B'!HP102=3,3,IF('Vessel List B'!HP102=4,4,IF('Vessel List B'!HP102=5,5,IF('Vessel List B'!HP102=6,6,IF('Vessel List B'!HP102=7,7,IF('Vessel List B'!HP102=8,8,IF('Vessel List B'!HP102=9,9,IF('Vessel List B'!HP102=10,10,IF('Vessel List B'!HP102=11,11,IF('Vessel List B'!HP102=12,12,IF('Vessel List B'!HP102=13,13,IF('Vessel List B'!HP102=14,14,IF('Vessel List B'!HP102=15,15,IF('Vessel List B'!HP102=16,16,0))))))))))))))))))</f>
        <v xml:space="preserve"> </v>
      </c>
      <c r="JC103" s="154"/>
      <c r="JD103" s="158"/>
      <c r="JE103" s="390" t="str">
        <f t="shared" si="157"/>
        <v/>
      </c>
      <c r="JF103" s="158"/>
      <c r="JG103" s="137"/>
      <c r="JH103" s="388" t="str">
        <f t="shared" si="158"/>
        <v/>
      </c>
      <c r="JI103" s="157" t="str">
        <f>IF(VALUE(IF('Vessel List B'!IC102=1,1,IF('Vessel List B'!IC102=2,2,IF('Vessel List B'!IC102=3,3,IF('Vessel List B'!IC102=4,4,IF('Vessel List B'!IC102=5,5,IF('Vessel List B'!IC102=6,6,IF('Vessel List B'!IC102=7,7,IF('Vessel List B'!IC102=8,8,IF('Vessel List B'!IC102=9,9,IF('Vessel List B'!IC102=10,10,IF('Vessel List B'!IC102=11,11,IF('Vessel List B'!IC102=12,12,IF('Vessel List B'!IC102=13,13,IF('Vessel List B'!IC102=14,14,IF('Vessel List B'!IC102=15,15,IF('Vessel List B'!IC102=16,16,0)))))))))))))))))=0," ",VALUE(IF('Vessel List B'!IC102=1,1,IF('Vessel List B'!IC102=2,2,IF('Vessel List B'!IC102=3,3,IF('Vessel List B'!IC102=4,4,IF('Vessel List B'!IC102=5,5,IF('Vessel List B'!IC102=6,6,IF('Vessel List B'!IC102=7,7,IF('Vessel List B'!IC102=8,8,IF('Vessel List B'!IC102=9,9,IF('Vessel List B'!IC102=10,10,IF('Vessel List B'!IC102=11,11,IF('Vessel List B'!IC102=12,12,IF('Vessel List B'!IC102=13,13,IF('Vessel List B'!IC102=14,14,IF('Vessel List B'!IC102=15,15,IF('Vessel List B'!IC102=16,16,0))))))))))))))))))</f>
        <v xml:space="preserve"> </v>
      </c>
      <c r="JJ103" s="154"/>
      <c r="JK103" s="158"/>
      <c r="JL103" s="390" t="str">
        <f t="shared" si="159"/>
        <v/>
      </c>
      <c r="JM103" s="158"/>
      <c r="JN103" s="137"/>
      <c r="JO103" s="388" t="str">
        <f t="shared" si="160"/>
        <v/>
      </c>
      <c r="JP103" s="157" t="str">
        <f>IF(VALUE(IF('Vessel List B'!IP102=1,1,IF('Vessel List B'!IP102=2,2,IF('Vessel List B'!IP102=3,3,IF('Vessel List B'!IP102=4,4,IF('Vessel List B'!IP102=5,5,IF('Vessel List B'!IP102=6,6,IF('Vessel List B'!IP102=7,7,IF('Vessel List B'!IP102=8,8,IF('Vessel List B'!IP102=9,9,IF('Vessel List B'!IP102=10,10,IF('Vessel List B'!IP102=11,11,IF('Vessel List B'!IP102=12,12,IF('Vessel List B'!IP102=13,13,IF('Vessel List B'!IP102=14,14,IF('Vessel List B'!IP102=15,15,IF('Vessel List B'!IP102=16,16,0)))))))))))))))))=0," ",VALUE(IF('Vessel List B'!IP102=1,1,IF('Vessel List B'!IP102=2,2,IF('Vessel List B'!IP102=3,3,IF('Vessel List B'!IP102=4,4,IF('Vessel List B'!IP102=5,5,IF('Vessel List B'!IP102=6,6,IF('Vessel List B'!IP102=7,7,IF('Vessel List B'!IP102=8,8,IF('Vessel List B'!IP102=9,9,IF('Vessel List B'!IP102=10,10,IF('Vessel List B'!IP102=11,11,IF('Vessel List B'!IP102=12,12,IF('Vessel List B'!IP102=13,13,IF('Vessel List B'!IP102=14,14,IF('Vessel List B'!IP102=15,15,IF('Vessel List B'!IP102=16,16,0))))))))))))))))))</f>
        <v xml:space="preserve"> </v>
      </c>
      <c r="JQ103" s="154"/>
      <c r="JR103" s="158"/>
      <c r="JS103" s="390" t="str">
        <f t="shared" si="161"/>
        <v/>
      </c>
      <c r="JT103" s="158"/>
      <c r="JU103" s="137"/>
      <c r="JV103" s="397" t="str">
        <f t="shared" si="162"/>
        <v/>
      </c>
      <c r="JW103" s="403"/>
    </row>
    <row r="104" spans="1:283" ht="15" x14ac:dyDescent="0.25">
      <c r="A104" s="132">
        <f>'Vessel List A'!B103</f>
        <v>41678</v>
      </c>
      <c r="B104" s="157" t="str">
        <f>IF(VALUE(IF('Vessel List A'!C103=1,1,IF('Vessel List A'!C103=2,2,IF('Vessel List A'!C103=3,3,IF('Vessel List A'!C103=4,4,IF('Vessel List A'!C103=5,5,IF('Vessel List A'!C103=6,6,IF('Vessel List A'!C103=7,7,IF('Vessel List A'!C103=8,8,IF('Vessel List A'!C103=9,9,IF('Vessel List A'!C103=10,10,IF('Vessel List A'!C103=11,11,IF('Vessel List A'!C103=12,12,IF('Vessel List A'!C103=13,13,IF('Vessel List A'!C103=14,14,IF('Vessel List A'!C103=15,15,IF('Vessel List A'!C103=16,16,0)))))))))))))))))=0," ",VALUE(IF('Vessel List A'!C103=1,1,IF('Vessel List A'!C103=2,2,IF('Vessel List A'!C103=3,3,IF('Vessel List A'!C103=4,4,IF('Vessel List A'!C103=5,5,IF('Vessel List A'!C103=6,6,IF('Vessel List A'!C103=7,7,IF('Vessel List A'!C103=8,8,IF('Vessel List A'!C103=9,9,IF('Vessel List A'!C103=10,10,IF('Vessel List A'!C103=11,11,IF('Vessel List A'!C103=12,12,IF('Vessel List A'!C103=13,13,IF('Vessel List A'!C103=14,14,IF('Vessel List A'!C103=15,15,IF('Vessel List A'!C103=16,16,0))))))))))))))))))</f>
        <v xml:space="preserve"> </v>
      </c>
      <c r="C104" s="154"/>
      <c r="D104" s="158"/>
      <c r="E104" s="390" t="str">
        <f t="shared" si="83"/>
        <v/>
      </c>
      <c r="F104" s="158"/>
      <c r="G104" s="137"/>
      <c r="H104" s="388" t="str">
        <f t="shared" si="84"/>
        <v/>
      </c>
      <c r="I104" s="157" t="str">
        <f>IF(VALUE(IF('Vessel List A'!P103=1,1,IF('Vessel List A'!P103=2,2,IF('Vessel List A'!P103=3,3,IF('Vessel List A'!P103=4,4,IF('Vessel List A'!P103=5,5,IF('Vessel List A'!P103=6,6,IF('Vessel List A'!P103=7,7,IF('Vessel List A'!P103=8,8,IF('Vessel List A'!P103=9,9,IF('Vessel List A'!P103=10,10,IF('Vessel List A'!P103=11,11,IF('Vessel List A'!P103=12,12,IF('Vessel List A'!P103=13,13,IF('Vessel List A'!P103=14,14,IF('Vessel List A'!P103=15,15,IF('Vessel List A'!P103=16,16,0)))))))))))))))))=0," ",VALUE(IF('Vessel List A'!P103=1,1,IF('Vessel List A'!P103=2,2,IF('Vessel List A'!P103=3,3,IF('Vessel List A'!P103=4,4,IF('Vessel List A'!P103=5,5,IF('Vessel List A'!P103=6,6,IF('Vessel List A'!P103=7,7,IF('Vessel List A'!P103=8,8,IF('Vessel List A'!P103=9,9,IF('Vessel List A'!P103=10,10,IF('Vessel List A'!P103=11,11,IF('Vessel List A'!P103=12,12,IF('Vessel List A'!P103=13,13,IF('Vessel List A'!P103=14,14,IF('Vessel List A'!P103=15,15,IF('Vessel List A'!P103=16,16,0))))))))))))))))))</f>
        <v xml:space="preserve"> </v>
      </c>
      <c r="J104" s="154"/>
      <c r="K104" s="158"/>
      <c r="L104" s="390" t="str">
        <f t="shared" si="85"/>
        <v/>
      </c>
      <c r="M104" s="158"/>
      <c r="N104" s="137"/>
      <c r="O104" s="388" t="str">
        <f t="shared" si="86"/>
        <v/>
      </c>
      <c r="P104" s="157" t="str">
        <f>IF(VALUE(IF('Vessel List A'!AC103=1,1,IF('Vessel List A'!AC103=2,2,IF('Vessel List A'!AC103=3,3,IF('Vessel List A'!AC103=4,4,IF('Vessel List A'!AC103=5,5,IF('Vessel List A'!AC103=6,6,IF('Vessel List A'!AC103=7,7,IF('Vessel List A'!AC103=8,8,IF('Vessel List A'!AC103=9,9,IF('Vessel List A'!AC103=10,10,IF('Vessel List A'!AC103=11,11,IF('Vessel List A'!AC103=12,12,IF('Vessel List A'!AC103=13,13,IF('Vessel List A'!AC103=14,14,IF('Vessel List A'!AC103=15,15,IF('Vessel List A'!AC103=16,16,0)))))))))))))))))=0," ",VALUE(IF('Vessel List A'!AC103=1,1,IF('Vessel List A'!AC103=2,2,IF('Vessel List A'!AC103=3,3,IF('Vessel List A'!AC103=4,4,IF('Vessel List A'!AC103=5,5,IF('Vessel List A'!AC103=6,6,IF('Vessel List A'!AC103=7,7,IF('Vessel List A'!AC103=8,8,IF('Vessel List A'!AC103=9,9,IF('Vessel List A'!AC103=10,10,IF('Vessel List A'!AC103=11,11,IF('Vessel List A'!AC103=12,12,IF('Vessel List A'!AC103=13,13,IF('Vessel List A'!AC103=14,14,IF('Vessel List A'!AC103=15,15,IF('Vessel List A'!AC103=16,16,0))))))))))))))))))</f>
        <v xml:space="preserve"> </v>
      </c>
      <c r="Q104" s="154"/>
      <c r="R104" s="158"/>
      <c r="S104" s="390" t="str">
        <f t="shared" si="87"/>
        <v/>
      </c>
      <c r="T104" s="158"/>
      <c r="U104" s="137"/>
      <c r="V104" s="388" t="str">
        <f t="shared" si="88"/>
        <v/>
      </c>
      <c r="W104" s="157" t="str">
        <f>IF(VALUE(IF('Vessel List A'!AP103=1,1,IF('Vessel List A'!AP103=2,2,IF('Vessel List A'!AP103=3,3,IF('Vessel List A'!AP103=4,4,IF('Vessel List A'!AP103=5,5,IF('Vessel List A'!AP103=6,6,IF('Vessel List A'!AP103=7,7,IF('Vessel List A'!AP103=8,8,IF('Vessel List A'!AP103=9,9,IF('Vessel List A'!AP103=10,10,IF('Vessel List A'!AP103=11,11,IF('Vessel List A'!AP103=12,12,IF('Vessel List A'!AP103=13,13,IF('Vessel List A'!AP103=14,14,IF('Vessel List A'!AP103=15,15,IF('Vessel List A'!AP103=16,16,0)))))))))))))))))=0," ",VALUE(IF('Vessel List A'!AP103=1,1,IF('Vessel List A'!AP103=2,2,IF('Vessel List A'!AP103=3,3,IF('Vessel List A'!AP103=4,4,IF('Vessel List A'!AP103=5,5,IF('Vessel List A'!AP103=6,6,IF('Vessel List A'!AP103=7,7,IF('Vessel List A'!AP103=8,8,IF('Vessel List A'!AP103=9,9,IF('Vessel List A'!AP103=10,10,IF('Vessel List A'!AP103=11,11,IF('Vessel List A'!AP103=12,12,IF('Vessel List A'!AP103=13,13,IF('Vessel List A'!AP103=14,14,IF('Vessel List A'!AP103=15,15,IF('Vessel List A'!AP103=16,16,0))))))))))))))))))</f>
        <v xml:space="preserve"> </v>
      </c>
      <c r="X104" s="154"/>
      <c r="Y104" s="158"/>
      <c r="Z104" s="390" t="str">
        <f t="shared" si="89"/>
        <v/>
      </c>
      <c r="AA104" s="158"/>
      <c r="AB104" s="137"/>
      <c r="AC104" s="388" t="str">
        <f t="shared" si="90"/>
        <v/>
      </c>
      <c r="AD104" s="157" t="str">
        <f>IF(VALUE(IF('Vessel List A'!BC103=1,1,IF('Vessel List A'!BC103=2,2,IF('Vessel List A'!BC103=3,3,IF('Vessel List A'!BC103=4,4,IF('Vessel List A'!BC103=5,5,IF('Vessel List A'!BC103=6,6,IF('Vessel List A'!BC103=7,7,IF('Vessel List A'!BC103=8,8,IF('Vessel List A'!BC103=9,9,IF('Vessel List A'!BC103=10,10,IF('Vessel List A'!BC103=11,11,IF('Vessel List A'!BC103=12,12,IF('Vessel List A'!BC103=13,13,IF('Vessel List A'!BC103=14,14,IF('Vessel List A'!BC103=15,15,IF('Vessel List A'!BC103=16,16,0)))))))))))))))))=0," ",VALUE(IF('Vessel List A'!BC103=1,1,IF('Vessel List A'!BC103=2,2,IF('Vessel List A'!BC103=3,3,IF('Vessel List A'!BC103=4,4,IF('Vessel List A'!BC103=5,5,IF('Vessel List A'!BC103=6,6,IF('Vessel List A'!BC103=7,7,IF('Vessel List A'!BC103=8,8,IF('Vessel List A'!BC103=9,9,IF('Vessel List A'!BC103=10,10,IF('Vessel List A'!BC103=11,11,IF('Vessel List A'!BC103=12,12,IF('Vessel List A'!BC103=13,13,IF('Vessel List A'!BC103=14,14,IF('Vessel List A'!BC103=15,15,IF('Vessel List A'!BC103=16,16,0))))))))))))))))))</f>
        <v xml:space="preserve"> </v>
      </c>
      <c r="AE104" s="154"/>
      <c r="AF104" s="158"/>
      <c r="AG104" s="390" t="str">
        <f t="shared" si="91"/>
        <v/>
      </c>
      <c r="AH104" s="158"/>
      <c r="AI104" s="137"/>
      <c r="AJ104" s="388" t="str">
        <f t="shared" si="92"/>
        <v/>
      </c>
      <c r="AK104" s="157" t="str">
        <f>IF(VALUE(IF('Vessel List A'!BP103=1,1,IF('Vessel List A'!BP103=2,2,IF('Vessel List A'!BP103=3,3,IF('Vessel List A'!BP103=4,4,IF('Vessel List A'!BP103=5,5,IF('Vessel List A'!BP103=6,6,IF('Vessel List A'!BP103=7,7,IF('Vessel List A'!BP103=8,8,IF('Vessel List A'!BP103=9,9,IF('Vessel List A'!BP103=10,10,IF('Vessel List A'!BP103=11,11,IF('Vessel List A'!BP103=12,12,IF('Vessel List A'!BP103=13,13,IF('Vessel List A'!BP103=14,14,IF('Vessel List A'!BP103=15,15,IF('Vessel List A'!BP103=16,16,0)))))))))))))))))=0," ",VALUE(IF('Vessel List A'!BP103=1,1,IF('Vessel List A'!BP103=2,2,IF('Vessel List A'!BP103=3,3,IF('Vessel List A'!BP103=4,4,IF('Vessel List A'!BP103=5,5,IF('Vessel List A'!BP103=6,6,IF('Vessel List A'!BP103=7,7,IF('Vessel List A'!BP103=8,8,IF('Vessel List A'!BP103=9,9,IF('Vessel List A'!BP103=10,10,IF('Vessel List A'!BP103=11,11,IF('Vessel List A'!BP103=12,12,IF('Vessel List A'!BP103=13,13,IF('Vessel List A'!BP103=14,14,IF('Vessel List A'!BP103=15,15,IF('Vessel List A'!BP103=16,16,0))))))))))))))))))</f>
        <v xml:space="preserve"> </v>
      </c>
      <c r="AL104" s="154"/>
      <c r="AM104" s="158"/>
      <c r="AN104" s="390" t="str">
        <f t="shared" si="93"/>
        <v/>
      </c>
      <c r="AO104" s="158"/>
      <c r="AP104" s="137"/>
      <c r="AQ104" s="388" t="str">
        <f t="shared" si="94"/>
        <v/>
      </c>
      <c r="AR104" s="157" t="str">
        <f>IF(VALUE(IF('Vessel List A'!CC103=1,1,IF('Vessel List A'!CC103=2,2,IF('Vessel List A'!CC103=3,3,IF('Vessel List A'!CC103=4,4,IF('Vessel List A'!CC103=5,5,IF('Vessel List A'!CC103=6,6,IF('Vessel List A'!CC103=7,7,IF('Vessel List A'!CC103=8,8,IF('Vessel List A'!CC103=9,9,IF('Vessel List A'!CC103=10,10,IF('Vessel List A'!CC103=11,11,IF('Vessel List A'!CC103=12,12,IF('Vessel List A'!CC103=13,13,IF('Vessel List A'!CC103=14,14,IF('Vessel List A'!CC103=15,15,IF('Vessel List A'!CC103=16,16,0)))))))))))))))))=0," ",VALUE(IF('Vessel List A'!CC103=1,1,IF('Vessel List A'!CC103=2,2,IF('Vessel List A'!CC103=3,3,IF('Vessel List A'!CC103=4,4,IF('Vessel List A'!CC103=5,5,IF('Vessel List A'!CC103=6,6,IF('Vessel List A'!CC103=7,7,IF('Vessel List A'!CC103=8,8,IF('Vessel List A'!CC103=9,9,IF('Vessel List A'!CC103=10,10,IF('Vessel List A'!CC103=11,11,IF('Vessel List A'!CC103=12,12,IF('Vessel List A'!CC103=13,13,IF('Vessel List A'!CC103=14,14,IF('Vessel List A'!CC103=15,15,IF('Vessel List A'!CC103=16,16,0))))))))))))))))))</f>
        <v xml:space="preserve"> </v>
      </c>
      <c r="AS104" s="154"/>
      <c r="AT104" s="158"/>
      <c r="AU104" s="390" t="str">
        <f t="shared" si="95"/>
        <v/>
      </c>
      <c r="AV104" s="158"/>
      <c r="AW104" s="137"/>
      <c r="AX104" s="388" t="str">
        <f t="shared" si="96"/>
        <v/>
      </c>
      <c r="AY104" s="157" t="str">
        <f>IF(VALUE(IF('Vessel List A'!CP103=1,1,IF('Vessel List A'!CP103=2,2,IF('Vessel List A'!CP103=3,3,IF('Vessel List A'!CP103=4,4,IF('Vessel List A'!CP103=5,5,IF('Vessel List A'!CP103=6,6,IF('Vessel List A'!CP103=7,7,IF('Vessel List A'!CP103=8,8,IF('Vessel List A'!CP103=9,9,IF('Vessel List A'!CP103=10,10,IF('Vessel List A'!CP103=11,11,IF('Vessel List A'!CP103=12,12,IF('Vessel List A'!CP103=13,13,IF('Vessel List A'!CP103=14,14,IF('Vessel List A'!CP103=15,15,IF('Vessel List A'!CP103=16,16,0)))))))))))))))))=0," ",VALUE(IF('Vessel List A'!CP103=1,1,IF('Vessel List A'!CP103=2,2,IF('Vessel List A'!CP103=3,3,IF('Vessel List A'!CP103=4,4,IF('Vessel List A'!CP103=5,5,IF('Vessel List A'!CP103=6,6,IF('Vessel List A'!CP103=7,7,IF('Vessel List A'!CP103=8,8,IF('Vessel List A'!CP103=9,9,IF('Vessel List A'!CP103=10,10,IF('Vessel List A'!CP103=11,11,IF('Vessel List A'!CP103=12,12,IF('Vessel List A'!CP103=13,13,IF('Vessel List A'!CP103=14,14,IF('Vessel List A'!CP103=15,15,IF('Vessel List A'!CP103=16,16,0))))))))))))))))))</f>
        <v xml:space="preserve"> </v>
      </c>
      <c r="AZ104" s="154"/>
      <c r="BA104" s="158"/>
      <c r="BB104" s="390" t="str">
        <f t="shared" si="97"/>
        <v/>
      </c>
      <c r="BC104" s="158"/>
      <c r="BD104" s="137"/>
      <c r="BE104" s="388" t="str">
        <f t="shared" si="98"/>
        <v/>
      </c>
      <c r="BF104" s="157" t="str">
        <f>IF(VALUE(IF('Vessel List A'!DC103=1,1,IF('Vessel List A'!DC103=2,2,IF('Vessel List A'!DC103=3,3,IF('Vessel List A'!DC103=4,4,IF('Vessel List A'!DC103=5,5,IF('Vessel List A'!DC103=6,6,IF('Vessel List A'!DC103=7,7,IF('Vessel List A'!DC103=8,8,IF('Vessel List A'!DC103=9,9,IF('Vessel List A'!DC103=10,10,IF('Vessel List A'!DC103=11,11,IF('Vessel List A'!DC103=12,12,IF('Vessel List A'!DC103=13,13,IF('Vessel List A'!DC103=14,14,IF('Vessel List A'!DC103=15,15,IF('Vessel List A'!DC103=16,16,0)))))))))))))))))=0," ",VALUE(IF('Vessel List A'!DC103=1,1,IF('Vessel List A'!DC103=2,2,IF('Vessel List A'!DC103=3,3,IF('Vessel List A'!DC103=4,4,IF('Vessel List A'!DC103=5,5,IF('Vessel List A'!DC103=6,6,IF('Vessel List A'!DC103=7,7,IF('Vessel List A'!DC103=8,8,IF('Vessel List A'!DC103=9,9,IF('Vessel List A'!DC103=10,10,IF('Vessel List A'!DC103=11,11,IF('Vessel List A'!DC103=12,12,IF('Vessel List A'!DC103=13,13,IF('Vessel List A'!DC103=14,14,IF('Vessel List A'!DC103=15,15,IF('Vessel List A'!DC103=16,16,0))))))))))))))))))</f>
        <v xml:space="preserve"> </v>
      </c>
      <c r="BG104" s="154"/>
      <c r="BH104" s="158"/>
      <c r="BI104" s="390" t="str">
        <f t="shared" si="99"/>
        <v/>
      </c>
      <c r="BJ104" s="158"/>
      <c r="BK104" s="137"/>
      <c r="BL104" s="388" t="str">
        <f t="shared" si="100"/>
        <v/>
      </c>
      <c r="BM104" s="157" t="str">
        <f>IF(VALUE(IF('Vessel List A'!DP103=1,1,IF('Vessel List A'!DP103=2,2,IF('Vessel List A'!DP103=3,3,IF('Vessel List A'!DP103=4,4,IF('Vessel List A'!DP103=5,5,IF('Vessel List A'!DP103=6,6,IF('Vessel List A'!DP103=7,7,IF('Vessel List A'!DP103=8,8,IF('Vessel List A'!DP103=9,9,IF('Vessel List A'!DP103=10,10,IF('Vessel List A'!DP103=11,11,IF('Vessel List A'!DP103=12,12,IF('Vessel List A'!DP103=13,13,IF('Vessel List A'!DP103=14,14,IF('Vessel List A'!DP103=15,15,IF('Vessel List A'!DP103=16,16,0)))))))))))))))))=0," ",VALUE(IF('Vessel List A'!DP103=1,1,IF('Vessel List A'!DP103=2,2,IF('Vessel List A'!DP103=3,3,IF('Vessel List A'!DP103=4,4,IF('Vessel List A'!DP103=5,5,IF('Vessel List A'!DP103=6,6,IF('Vessel List A'!DP103=7,7,IF('Vessel List A'!DP103=8,8,IF('Vessel List A'!DP103=9,9,IF('Vessel List A'!DP103=10,10,IF('Vessel List A'!DP103=11,11,IF('Vessel List A'!DP103=12,12,IF('Vessel List A'!DP103=13,13,IF('Vessel List A'!DP103=14,14,IF('Vessel List A'!DP103=15,15,IF('Vessel List A'!DP103=16,16,0))))))))))))))))))</f>
        <v xml:space="preserve"> </v>
      </c>
      <c r="BN104" s="154"/>
      <c r="BO104" s="158"/>
      <c r="BP104" s="390" t="str">
        <f t="shared" si="101"/>
        <v/>
      </c>
      <c r="BQ104" s="158"/>
      <c r="BR104" s="137"/>
      <c r="BS104" s="388" t="str">
        <f t="shared" si="102"/>
        <v/>
      </c>
      <c r="BT104" s="157" t="str">
        <f>IF(VALUE(IF('Vessel List A'!EC103=1,1,IF('Vessel List A'!EC103=2,2,IF('Vessel List A'!EC103=3,3,IF('Vessel List A'!EC103=4,4,IF('Vessel List A'!EC103=5,5,IF('Vessel List A'!EC103=6,6,IF('Vessel List A'!EC103=7,7,IF('Vessel List A'!EC103=8,8,IF('Vessel List A'!EC103=9,9,IF('Vessel List A'!EC103=10,10,IF('Vessel List A'!EC103=11,11,IF('Vessel List A'!EC103=12,12,IF('Vessel List A'!EC103=13,13,IF('Vessel List A'!EC103=14,14,IF('Vessel List A'!EC103=15,15,IF('Vessel List A'!EC103=16,16,0)))))))))))))))))=0," ",VALUE(IF('Vessel List A'!EC103=1,1,IF('Vessel List A'!EC103=2,2,IF('Vessel List A'!EC103=3,3,IF('Vessel List A'!EC103=4,4,IF('Vessel List A'!EC103=5,5,IF('Vessel List A'!EC103=6,6,IF('Vessel List A'!EC103=7,7,IF('Vessel List A'!EC103=8,8,IF('Vessel List A'!EC103=9,9,IF('Vessel List A'!EC103=10,10,IF('Vessel List A'!EC103=11,11,IF('Vessel List A'!EC103=12,12,IF('Vessel List A'!EC103=13,13,IF('Vessel List A'!EC103=14,14,IF('Vessel List A'!EC103=15,15,IF('Vessel List A'!EC103=16,16,0))))))))))))))))))</f>
        <v xml:space="preserve"> </v>
      </c>
      <c r="BU104" s="154"/>
      <c r="BV104" s="158"/>
      <c r="BW104" s="390" t="str">
        <f t="shared" si="103"/>
        <v/>
      </c>
      <c r="BX104" s="158"/>
      <c r="BY104" s="137"/>
      <c r="BZ104" s="388" t="str">
        <f t="shared" si="104"/>
        <v/>
      </c>
      <c r="CA104" s="157" t="str">
        <f>IF(VALUE(IF('Vessel List A'!EP103=1,1,IF('Vessel List A'!EP103=2,2,IF('Vessel List A'!EP103=3,3,IF('Vessel List A'!EP103=4,4,IF('Vessel List A'!EP103=5,5,IF('Vessel List A'!EP103=6,6,IF('Vessel List A'!EP103=7,7,IF('Vessel List A'!EP103=8,8,IF('Vessel List A'!EP103=9,9,IF('Vessel List A'!EP103=10,10,IF('Vessel List A'!EP103=11,11,IF('Vessel List A'!EP103=12,12,IF('Vessel List A'!EP103=13,13,IF('Vessel List A'!EP103=14,14,IF('Vessel List A'!EP103=15,15,IF('Vessel List A'!EP103=16,16,0)))))))))))))))))=0," ",VALUE(IF('Vessel List A'!EP103=1,1,IF('Vessel List A'!EP103=2,2,IF('Vessel List A'!EP103=3,3,IF('Vessel List A'!EP103=4,4,IF('Vessel List A'!EP103=5,5,IF('Vessel List A'!EP103=6,6,IF('Vessel List A'!EP103=7,7,IF('Vessel List A'!EP103=8,8,IF('Vessel List A'!EP103=9,9,IF('Vessel List A'!EP103=10,10,IF('Vessel List A'!EP103=11,11,IF('Vessel List A'!EP103=12,12,IF('Vessel List A'!EP103=13,13,IF('Vessel List A'!EP103=14,14,IF('Vessel List A'!EP103=15,15,IF('Vessel List A'!EP103=16,16,0))))))))))))))))))</f>
        <v xml:space="preserve"> </v>
      </c>
      <c r="CB104" s="154"/>
      <c r="CC104" s="158"/>
      <c r="CD104" s="390" t="str">
        <f t="shared" si="105"/>
        <v/>
      </c>
      <c r="CE104" s="158"/>
      <c r="CF104" s="137"/>
      <c r="CG104" s="388" t="str">
        <f t="shared" si="106"/>
        <v/>
      </c>
      <c r="CH104" s="157" t="str">
        <f>IF(VALUE(IF('Vessel List A'!FC103=1,1,IF('Vessel List A'!FC103=2,2,IF('Vessel List A'!FC103=3,3,IF('Vessel List A'!FC103=4,4,IF('Vessel List A'!FC103=5,5,IF('Vessel List A'!FC103=6,6,IF('Vessel List A'!FC103=7,7,IF('Vessel List A'!FC103=8,8,IF('Vessel List A'!FC103=9,9,IF('Vessel List A'!FC103=10,10,IF('Vessel List A'!FC103=11,11,IF('Vessel List A'!FC103=12,12,IF('Vessel List A'!FC103=13,13,IF('Vessel List A'!FC103=14,14,IF('Vessel List A'!FC103=15,15,IF('Vessel List A'!FC103=16,16,0)))))))))))))))))=0," ",VALUE(IF('Vessel List A'!FC103=1,1,IF('Vessel List A'!FC103=2,2,IF('Vessel List A'!FC103=3,3,IF('Vessel List A'!FC103=4,4,IF('Vessel List A'!FC103=5,5,IF('Vessel List A'!FC103=6,6,IF('Vessel List A'!FC103=7,7,IF('Vessel List A'!FC103=8,8,IF('Vessel List A'!FC103=9,9,IF('Vessel List A'!FC103=10,10,IF('Vessel List A'!FC103=11,11,IF('Vessel List A'!FC103=12,12,IF('Vessel List A'!FC103=13,13,IF('Vessel List A'!FC103=14,14,IF('Vessel List A'!FC103=15,15,IF('Vessel List A'!FC103=16,16,0))))))))))))))))))</f>
        <v xml:space="preserve"> </v>
      </c>
      <c r="CI104" s="154"/>
      <c r="CJ104" s="158"/>
      <c r="CK104" s="390" t="str">
        <f t="shared" si="107"/>
        <v/>
      </c>
      <c r="CL104" s="158"/>
      <c r="CM104" s="137"/>
      <c r="CN104" s="388" t="str">
        <f t="shared" si="108"/>
        <v/>
      </c>
      <c r="CO104" s="157" t="str">
        <f>IF(VALUE(IF('Vessel List A'!FP103=1,1,IF('Vessel List A'!FP103=2,2,IF('Vessel List A'!FP103=3,3,IF('Vessel List A'!FP103=4,4,IF('Vessel List A'!FP103=5,5,IF('Vessel List A'!FP103=6,6,IF('Vessel List A'!FP103=7,7,IF('Vessel List A'!FP103=8,8,IF('Vessel List A'!FP103=9,9,IF('Vessel List A'!FP103=10,10,IF('Vessel List A'!FP103=11,11,IF('Vessel List A'!FP103=12,12,IF('Vessel List A'!FP103=13,13,IF('Vessel List A'!FP103=14,14,IF('Vessel List A'!FP103=15,15,IF('Vessel List A'!FP103=16,16,0)))))))))))))))))=0," ",VALUE(IF('Vessel List A'!FP103=1,1,IF('Vessel List A'!FP103=2,2,IF('Vessel List A'!FP103=3,3,IF('Vessel List A'!FP103=4,4,IF('Vessel List A'!FP103=5,5,IF('Vessel List A'!FP103=6,6,IF('Vessel List A'!FP103=7,7,IF('Vessel List A'!FP103=8,8,IF('Vessel List A'!FP103=9,9,IF('Vessel List A'!FP103=10,10,IF('Vessel List A'!FP103=11,11,IF('Vessel List A'!FP103=12,12,IF('Vessel List A'!FP103=13,13,IF('Vessel List A'!FP103=14,14,IF('Vessel List A'!FP103=15,15,IF('Vessel List A'!FP103=16,16,0))))))))))))))))))</f>
        <v xml:space="preserve"> </v>
      </c>
      <c r="CP104" s="154"/>
      <c r="CQ104" s="158"/>
      <c r="CR104" s="390" t="str">
        <f t="shared" si="109"/>
        <v/>
      </c>
      <c r="CS104" s="158"/>
      <c r="CT104" s="137"/>
      <c r="CU104" s="388" t="str">
        <f t="shared" si="110"/>
        <v/>
      </c>
      <c r="CV104" s="157" t="str">
        <f>IF(VALUE(IF('Vessel List A'!GC103=1,1,IF('Vessel List A'!GC103=2,2,IF('Vessel List A'!GC103=3,3,IF('Vessel List A'!GC103=4,4,IF('Vessel List A'!GC103=5,5,IF('Vessel List A'!GC103=6,6,IF('Vessel List A'!GC103=7,7,IF('Vessel List A'!GC103=8,8,IF('Vessel List A'!GC103=9,9,IF('Vessel List A'!GC103=10,10,IF('Vessel List A'!GC103=11,11,IF('Vessel List A'!GC103=12,12,IF('Vessel List A'!GC103=13,13,IF('Vessel List A'!GC103=14,14,IF('Vessel List A'!GC103=15,15,IF('Vessel List A'!GC103=16,16,0)))))))))))))))))=0," ",VALUE(IF('Vessel List A'!GC103=1,1,IF('Vessel List A'!GC103=2,2,IF('Vessel List A'!GC103=3,3,IF('Vessel List A'!GC103=4,4,IF('Vessel List A'!GC103=5,5,IF('Vessel List A'!GC103=6,6,IF('Vessel List A'!GC103=7,7,IF('Vessel List A'!GC103=8,8,IF('Vessel List A'!GC103=9,9,IF('Vessel List A'!GC103=10,10,IF('Vessel List A'!GC103=11,11,IF('Vessel List A'!GC103=12,12,IF('Vessel List A'!GC103=13,13,IF('Vessel List A'!GC103=14,14,IF('Vessel List A'!GC103=15,15,IF('Vessel List A'!GC103=16,16,0))))))))))))))))))</f>
        <v xml:space="preserve"> </v>
      </c>
      <c r="CW104" s="154"/>
      <c r="CX104" s="158"/>
      <c r="CY104" s="390" t="str">
        <f t="shared" si="111"/>
        <v/>
      </c>
      <c r="CZ104" s="158"/>
      <c r="DA104" s="137"/>
      <c r="DB104" s="388" t="str">
        <f t="shared" si="112"/>
        <v/>
      </c>
      <c r="DC104" s="157" t="str">
        <f>IF(VALUE(IF('Vessel List A'!GP103=1,1,IF('Vessel List A'!GP103=2,2,IF('Vessel List A'!GP103=3,3,IF('Vessel List A'!GP103=4,4,IF('Vessel List A'!GP103=5,5,IF('Vessel List A'!GP103=6,6,IF('Vessel List A'!GP103=7,7,IF('Vessel List A'!GP103=8,8,IF('Vessel List A'!GP103=9,9,IF('Vessel List A'!GP103=10,10,IF('Vessel List A'!GP103=11,11,IF('Vessel List A'!GP103=12,12,IF('Vessel List A'!GP103=13,13,IF('Vessel List A'!GP103=14,14,IF('Vessel List A'!GP103=15,15,IF('Vessel List A'!GP103=16,16,0)))))))))))))))))=0," ",VALUE(IF('Vessel List A'!GP103=1,1,IF('Vessel List A'!GP103=2,2,IF('Vessel List A'!GP103=3,3,IF('Vessel List A'!GP103=4,4,IF('Vessel List A'!GP103=5,5,IF('Vessel List A'!GP103=6,6,IF('Vessel List A'!GP103=7,7,IF('Vessel List A'!GP103=8,8,IF('Vessel List A'!GP103=9,9,IF('Vessel List A'!GP103=10,10,IF('Vessel List A'!GP103=11,11,IF('Vessel List A'!GP103=12,12,IF('Vessel List A'!GP103=13,13,IF('Vessel List A'!GP103=14,14,IF('Vessel List A'!GP103=15,15,IF('Vessel List A'!GP103=16,16,0))))))))))))))))))</f>
        <v xml:space="preserve"> </v>
      </c>
      <c r="DD104" s="154"/>
      <c r="DE104" s="158"/>
      <c r="DF104" s="390" t="str">
        <f t="shared" si="113"/>
        <v/>
      </c>
      <c r="DG104" s="158"/>
      <c r="DH104" s="137"/>
      <c r="DI104" s="388" t="str">
        <f t="shared" si="114"/>
        <v/>
      </c>
      <c r="DJ104" s="157" t="str">
        <f>IF(VALUE(IF('Vessel List A'!HC103=1,1,IF('Vessel List A'!HC103=2,2,IF('Vessel List A'!HC103=3,3,IF('Vessel List A'!HC103=4,4,IF('Vessel List A'!HC103=5,5,IF('Vessel List A'!HC103=6,6,IF('Vessel List A'!HC103=7,7,IF('Vessel List A'!HC103=8,8,IF('Vessel List A'!HC103=9,9,IF('Vessel List A'!HC103=10,10,IF('Vessel List A'!HC103=11,11,IF('Vessel List A'!HC103=12,12,IF('Vessel List A'!HC103=13,13,IF('Vessel List A'!HC103=14,14,IF('Vessel List A'!HC103=15,15,IF('Vessel List A'!HC103=16,16,0)))))))))))))))))=0," ",VALUE(IF('Vessel List A'!HC103=1,1,IF('Vessel List A'!HC103=2,2,IF('Vessel List A'!HC103=3,3,IF('Vessel List A'!HC103=4,4,IF('Vessel List A'!HC103=5,5,IF('Vessel List A'!HC103=6,6,IF('Vessel List A'!HC103=7,7,IF('Vessel List A'!HC103=8,8,IF('Vessel List A'!HC103=9,9,IF('Vessel List A'!HC103=10,10,IF('Vessel List A'!HC103=11,11,IF('Vessel List A'!HC103=12,12,IF('Vessel List A'!HC103=13,13,IF('Vessel List A'!HC103=14,14,IF('Vessel List A'!HC103=15,15,IF('Vessel List A'!HC103=16,16,0))))))))))))))))))</f>
        <v xml:space="preserve"> </v>
      </c>
      <c r="DK104" s="154"/>
      <c r="DL104" s="158"/>
      <c r="DM104" s="390" t="str">
        <f t="shared" si="115"/>
        <v/>
      </c>
      <c r="DN104" s="158"/>
      <c r="DO104" s="137"/>
      <c r="DP104" s="388" t="str">
        <f t="shared" si="116"/>
        <v/>
      </c>
      <c r="DQ104" s="157" t="str">
        <f>IF(VALUE(IF('Vessel List A'!HP103=1,1,IF('Vessel List A'!HP103=2,2,IF('Vessel List A'!HP103=3,3,IF('Vessel List A'!HP103=4,4,IF('Vessel List A'!HP103=5,5,IF('Vessel List A'!HP103=6,6,IF('Vessel List A'!HP103=7,7,IF('Vessel List A'!HP103=8,8,IF('Vessel List A'!HP103=9,9,IF('Vessel List A'!HP103=10,10,IF('Vessel List A'!HP103=11,11,IF('Vessel List A'!HP103=12,12,IF('Vessel List A'!HP103=13,13,IF('Vessel List A'!HP103=14,14,IF('Vessel List A'!HP103=15,15,IF('Vessel List A'!HP103=16,16,0)))))))))))))))))=0," ",VALUE(IF('Vessel List A'!HP103=1,1,IF('Vessel List A'!HP103=2,2,IF('Vessel List A'!HP103=3,3,IF('Vessel List A'!HP103=4,4,IF('Vessel List A'!HP103=5,5,IF('Vessel List A'!HP103=6,6,IF('Vessel List A'!HP103=7,7,IF('Vessel List A'!HP103=8,8,IF('Vessel List A'!HP103=9,9,IF('Vessel List A'!HP103=10,10,IF('Vessel List A'!HP103=11,11,IF('Vessel List A'!HP103=12,12,IF('Vessel List A'!HP103=13,13,IF('Vessel List A'!HP103=14,14,IF('Vessel List A'!HP103=15,15,IF('Vessel List A'!HP103=16,16,0))))))))))))))))))</f>
        <v xml:space="preserve"> </v>
      </c>
      <c r="DR104" s="154"/>
      <c r="DS104" s="158"/>
      <c r="DT104" s="390" t="str">
        <f t="shared" si="117"/>
        <v/>
      </c>
      <c r="DU104" s="158"/>
      <c r="DV104" s="137"/>
      <c r="DW104" s="388" t="str">
        <f t="shared" si="118"/>
        <v/>
      </c>
      <c r="DX104" s="157" t="str">
        <f>IF(VALUE(IF('Vessel List A'!IC103=1,1,IF('Vessel List A'!IC103=2,2,IF('Vessel List A'!IC103=3,3,IF('Vessel List A'!IC103=4,4,IF('Vessel List A'!IC103=5,5,IF('Vessel List A'!IC103=6,6,IF('Vessel List A'!IC103=7,7,IF('Vessel List A'!IC103=8,8,IF('Vessel List A'!IC103=9,9,IF('Vessel List A'!IC103=10,10,IF('Vessel List A'!IC103=11,11,IF('Vessel List A'!IC103=12,12,IF('Vessel List A'!IC103=13,13,IF('Vessel List A'!IC103=14,14,IF('Vessel List A'!IC103=15,15,IF('Vessel List A'!IC103=16,16,0)))))))))))))))))=0," ",VALUE(IF('Vessel List A'!IC103=1,1,IF('Vessel List A'!IC103=2,2,IF('Vessel List A'!IC103=3,3,IF('Vessel List A'!IC103=4,4,IF('Vessel List A'!IC103=5,5,IF('Vessel List A'!IC103=6,6,IF('Vessel List A'!IC103=7,7,IF('Vessel List A'!IC103=8,8,IF('Vessel List A'!IC103=9,9,IF('Vessel List A'!IC103=10,10,IF('Vessel List A'!IC103=11,11,IF('Vessel List A'!IC103=12,12,IF('Vessel List A'!IC103=13,13,IF('Vessel List A'!IC103=14,14,IF('Vessel List A'!IC103=15,15,IF('Vessel List A'!IC103=16,16,0))))))))))))))))))</f>
        <v xml:space="preserve"> </v>
      </c>
      <c r="DY104" s="154"/>
      <c r="DZ104" s="158"/>
      <c r="EA104" s="390" t="str">
        <f t="shared" si="119"/>
        <v/>
      </c>
      <c r="EB104" s="158"/>
      <c r="EC104" s="137"/>
      <c r="ED104" s="388" t="str">
        <f t="shared" si="120"/>
        <v/>
      </c>
      <c r="EE104" s="157" t="str">
        <f>IF(VALUE(IF('Vessel List A'!IP103=1,1,IF('Vessel List A'!IP103=2,2,IF('Vessel List A'!IP103=3,3,IF('Vessel List A'!IP103=4,4,IF('Vessel List A'!IP103=5,5,IF('Vessel List A'!IP103=6,6,IF('Vessel List A'!IP103=7,7,IF('Vessel List A'!IP103=8,8,IF('Vessel List A'!IP103=9,9,IF('Vessel List A'!IP103=10,10,IF('Vessel List A'!IP103=11,11,IF('Vessel List A'!IP103=12,12,IF('Vessel List A'!IP103=13,13,IF('Vessel List A'!IP103=14,14,IF('Vessel List A'!IP103=15,15,IF('Vessel List A'!IP103=16,16,0)))))))))))))))))=0," ",VALUE(IF('Vessel List A'!IP103=1,1,IF('Vessel List A'!IP103=2,2,IF('Vessel List A'!IP103=3,3,IF('Vessel List A'!IP103=4,4,IF('Vessel List A'!IP103=5,5,IF('Vessel List A'!IP103=6,6,IF('Vessel List A'!IP103=7,7,IF('Vessel List A'!IP103=8,8,IF('Vessel List A'!IP103=9,9,IF('Vessel List A'!IP103=10,10,IF('Vessel List A'!IP103=11,11,IF('Vessel List A'!IP103=12,12,IF('Vessel List A'!IP103=13,13,IF('Vessel List A'!IP103=14,14,IF('Vessel List A'!IP103=15,15,IF('Vessel List A'!IP103=16,16,0))))))))))))))))))</f>
        <v xml:space="preserve"> </v>
      </c>
      <c r="EF104" s="154"/>
      <c r="EG104" s="158"/>
      <c r="EH104" s="390" t="str">
        <f t="shared" si="121"/>
        <v/>
      </c>
      <c r="EI104" s="158"/>
      <c r="EJ104" s="137"/>
      <c r="EK104" s="397" t="str">
        <f t="shared" si="122"/>
        <v/>
      </c>
      <c r="EL104" s="144"/>
      <c r="EM104" s="157" t="str">
        <f>IF(VALUE(IF('Vessel List B'!C103=1,1,IF('Vessel List B'!C103=2,2,IF('Vessel List B'!C103=3,3,IF('Vessel List B'!C103=4,4,IF('Vessel List B'!C103=5,5,IF('Vessel List B'!C103=6,6,IF('Vessel List B'!C103=7,7,IF('Vessel List B'!C103=8,8,IF('Vessel List B'!C103=9,9,IF('Vessel List B'!C103=10,10,IF('Vessel List B'!C103=11,11,IF('Vessel List B'!C103=12,12,IF('Vessel List B'!C103=13,13,IF('Vessel List B'!C103=14,14,IF('Vessel List B'!C103=15,15,IF('Vessel List B'!C103=16,16,0)))))))))))))))))=0," ",VALUE(IF('Vessel List B'!C103=1,1,IF('Vessel List B'!C103=2,2,IF('Vessel List B'!C103=3,3,IF('Vessel List B'!C103=4,4,IF('Vessel List B'!C103=5,5,IF('Vessel List B'!C103=6,6,IF('Vessel List B'!C103=7,7,IF('Vessel List B'!C103=8,8,IF('Vessel List B'!C103=9,9,IF('Vessel List B'!C103=10,10,IF('Vessel List B'!C103=11,11,IF('Vessel List B'!C103=12,12,IF('Vessel List B'!C103=13,13,IF('Vessel List B'!C103=14,14,IF('Vessel List B'!C103=15,15,IF('Vessel List B'!C103=16,16,0))))))))))))))))))</f>
        <v xml:space="preserve"> </v>
      </c>
      <c r="EN104" s="154"/>
      <c r="EO104" s="158"/>
      <c r="EP104" s="390" t="str">
        <f t="shared" si="123"/>
        <v/>
      </c>
      <c r="EQ104" s="158"/>
      <c r="ER104" s="137"/>
      <c r="ES104" s="388" t="str">
        <f t="shared" si="124"/>
        <v/>
      </c>
      <c r="ET104" s="157" t="str">
        <f>IF(VALUE(IF('Vessel List B'!P103=1,1,IF('Vessel List B'!P103=2,2,IF('Vessel List B'!P103=3,3,IF('Vessel List B'!P103=4,4,IF('Vessel List B'!P103=5,5,IF('Vessel List B'!P103=6,6,IF('Vessel List B'!P103=7,7,IF('Vessel List B'!P103=8,8,IF('Vessel List B'!P103=9,9,IF('Vessel List B'!P103=10,10,IF('Vessel List B'!P103=11,11,IF('Vessel List B'!P103=12,12,IF('Vessel List B'!P103=13,13,IF('Vessel List B'!P103=14,14,IF('Vessel List B'!P103=15,15,IF('Vessel List B'!P103=16,16,0)))))))))))))))))=0," ",VALUE(IF('Vessel List B'!P103=1,1,IF('Vessel List B'!P103=2,2,IF('Vessel List B'!P103=3,3,IF('Vessel List B'!P103=4,4,IF('Vessel List B'!P103=5,5,IF('Vessel List B'!P103=6,6,IF('Vessel List B'!P103=7,7,IF('Vessel List B'!P103=8,8,IF('Vessel List B'!P103=9,9,IF('Vessel List B'!P103=10,10,IF('Vessel List B'!P103=11,11,IF('Vessel List B'!P103=12,12,IF('Vessel List B'!P103=13,13,IF('Vessel List B'!P103=14,14,IF('Vessel List B'!P103=15,15,IF('Vessel List B'!P103=16,16,0))))))))))))))))))</f>
        <v xml:space="preserve"> </v>
      </c>
      <c r="EU104" s="154"/>
      <c r="EV104" s="158"/>
      <c r="EW104" s="390" t="str">
        <f t="shared" si="125"/>
        <v/>
      </c>
      <c r="EX104" s="158"/>
      <c r="EY104" s="137"/>
      <c r="EZ104" s="388" t="str">
        <f t="shared" si="126"/>
        <v/>
      </c>
      <c r="FA104" s="157" t="str">
        <f>IF(VALUE(IF('Vessel List B'!AC103=1,1,IF('Vessel List B'!AC103=2,2,IF('Vessel List B'!AC103=3,3,IF('Vessel List B'!AC103=4,4,IF('Vessel List B'!AC103=5,5,IF('Vessel List B'!AC103=6,6,IF('Vessel List B'!AC103=7,7,IF('Vessel List B'!AC103=8,8,IF('Vessel List B'!AC103=9,9,IF('Vessel List B'!AC103=10,10,IF('Vessel List B'!AC103=11,11,IF('Vessel List B'!AC103=12,12,IF('Vessel List B'!AC103=13,13,IF('Vessel List B'!AC103=14,14,IF('Vessel List B'!AC103=15,15,IF('Vessel List B'!AC103=16,16,0)))))))))))))))))=0," ",VALUE(IF('Vessel List B'!AC103=1,1,IF('Vessel List B'!AC103=2,2,IF('Vessel List B'!AC103=3,3,IF('Vessel List B'!AC103=4,4,IF('Vessel List B'!AC103=5,5,IF('Vessel List B'!AC103=6,6,IF('Vessel List B'!AC103=7,7,IF('Vessel List B'!AC103=8,8,IF('Vessel List B'!AC103=9,9,IF('Vessel List B'!AC103=10,10,IF('Vessel List B'!AC103=11,11,IF('Vessel List B'!AC103=12,12,IF('Vessel List B'!AC103=13,13,IF('Vessel List B'!AC103=14,14,IF('Vessel List B'!AC103=15,15,IF('Vessel List B'!AC103=16,16,0))))))))))))))))))</f>
        <v xml:space="preserve"> </v>
      </c>
      <c r="FB104" s="154"/>
      <c r="FC104" s="158"/>
      <c r="FD104" s="390" t="str">
        <f t="shared" si="127"/>
        <v/>
      </c>
      <c r="FE104" s="158"/>
      <c r="FF104" s="137"/>
      <c r="FG104" s="388" t="str">
        <f t="shared" si="128"/>
        <v/>
      </c>
      <c r="FH104" s="157" t="str">
        <f>IF(VALUE(IF('Vessel List B'!AP103=1,1,IF('Vessel List B'!AP103=2,2,IF('Vessel List B'!AP103=3,3,IF('Vessel List B'!AP103=4,4,IF('Vessel List B'!AP103=5,5,IF('Vessel List B'!AP103=6,6,IF('Vessel List B'!AP103=7,7,IF('Vessel List B'!AP103=8,8,IF('Vessel List B'!AP103=9,9,IF('Vessel List B'!AP103=10,10,IF('Vessel List B'!AP103=11,11,IF('Vessel List B'!AP103=12,12,IF('Vessel List B'!AP103=13,13,IF('Vessel List B'!AP103=14,14,IF('Vessel List B'!AP103=15,15,IF('Vessel List B'!AP103=16,16,0)))))))))))))))))=0," ",VALUE(IF('Vessel List B'!AP103=1,1,IF('Vessel List B'!AP103=2,2,IF('Vessel List B'!AP103=3,3,IF('Vessel List B'!AP103=4,4,IF('Vessel List B'!AP103=5,5,IF('Vessel List B'!AP103=6,6,IF('Vessel List B'!AP103=7,7,IF('Vessel List B'!AP103=8,8,IF('Vessel List B'!AP103=9,9,IF('Vessel List B'!AP103=10,10,IF('Vessel List B'!AP103=11,11,IF('Vessel List B'!AP103=12,12,IF('Vessel List B'!AP103=13,13,IF('Vessel List B'!AP103=14,14,IF('Vessel List B'!AP103=15,15,IF('Vessel List B'!AP103=16,16,0))))))))))))))))))</f>
        <v xml:space="preserve"> </v>
      </c>
      <c r="FI104" s="154"/>
      <c r="FJ104" s="158"/>
      <c r="FK104" s="390" t="str">
        <f t="shared" si="129"/>
        <v/>
      </c>
      <c r="FL104" s="158"/>
      <c r="FM104" s="137"/>
      <c r="FN104" s="388" t="str">
        <f t="shared" si="130"/>
        <v/>
      </c>
      <c r="FO104" s="157" t="str">
        <f>IF(VALUE(IF('Vessel List B'!BC103=1,1,IF('Vessel List B'!BC103=2,2,IF('Vessel List B'!BC103=3,3,IF('Vessel List B'!BC103=4,4,IF('Vessel List B'!BC103=5,5,IF('Vessel List B'!BC103=6,6,IF('Vessel List B'!BC103=7,7,IF('Vessel List B'!BC103=8,8,IF('Vessel List B'!BC103=9,9,IF('Vessel List B'!BC103=10,10,IF('Vessel List B'!BC103=11,11,IF('Vessel List B'!BC103=12,12,IF('Vessel List B'!BC103=13,13,IF('Vessel List B'!BC103=14,14,IF('Vessel List B'!BC103=15,15,IF('Vessel List B'!BC103=16,16,0)))))))))))))))))=0," ",VALUE(IF('Vessel List B'!BC103=1,1,IF('Vessel List B'!BC103=2,2,IF('Vessel List B'!BC103=3,3,IF('Vessel List B'!BC103=4,4,IF('Vessel List B'!BC103=5,5,IF('Vessel List B'!BC103=6,6,IF('Vessel List B'!BC103=7,7,IF('Vessel List B'!BC103=8,8,IF('Vessel List B'!BC103=9,9,IF('Vessel List B'!BC103=10,10,IF('Vessel List B'!BC103=11,11,IF('Vessel List B'!BC103=12,12,IF('Vessel List B'!BC103=13,13,IF('Vessel List B'!BC103=14,14,IF('Vessel List B'!BC103=15,15,IF('Vessel List B'!BC103=16,16,0))))))))))))))))))</f>
        <v xml:space="preserve"> </v>
      </c>
      <c r="FP104" s="154"/>
      <c r="FQ104" s="158"/>
      <c r="FR104" s="390" t="str">
        <f t="shared" si="131"/>
        <v/>
      </c>
      <c r="FS104" s="158"/>
      <c r="FT104" s="137"/>
      <c r="FU104" s="388" t="str">
        <f t="shared" si="132"/>
        <v/>
      </c>
      <c r="FV104" s="157" t="str">
        <f>IF(VALUE(IF('Vessel List B'!BP103=1,1,IF('Vessel List B'!BP103=2,2,IF('Vessel List B'!BP103=3,3,IF('Vessel List B'!BP103=4,4,IF('Vessel List B'!BP103=5,5,IF('Vessel List B'!BP103=6,6,IF('Vessel List B'!BP103=7,7,IF('Vessel List B'!BP103=8,8,IF('Vessel List B'!BP103=9,9,IF('Vessel List B'!BP103=10,10,IF('Vessel List B'!BP103=11,11,IF('Vessel List B'!BP103=12,12,IF('Vessel List B'!BP103=13,13,IF('Vessel List B'!BP103=14,14,IF('Vessel List B'!BP103=15,15,IF('Vessel List B'!BP103=16,16,0)))))))))))))))))=0," ",VALUE(IF('Vessel List B'!BP103=1,1,IF('Vessel List B'!BP103=2,2,IF('Vessel List B'!BP103=3,3,IF('Vessel List B'!BP103=4,4,IF('Vessel List B'!BP103=5,5,IF('Vessel List B'!BP103=6,6,IF('Vessel List B'!BP103=7,7,IF('Vessel List B'!BP103=8,8,IF('Vessel List B'!BP103=9,9,IF('Vessel List B'!BP103=10,10,IF('Vessel List B'!BP103=11,11,IF('Vessel List B'!BP103=12,12,IF('Vessel List B'!BP103=13,13,IF('Vessel List B'!BP103=14,14,IF('Vessel List B'!BP103=15,15,IF('Vessel List B'!BP103=16,16,0))))))))))))))))))</f>
        <v xml:space="preserve"> </v>
      </c>
      <c r="FW104" s="154"/>
      <c r="FX104" s="158"/>
      <c r="FY104" s="390" t="str">
        <f t="shared" si="133"/>
        <v/>
      </c>
      <c r="FZ104" s="158"/>
      <c r="GA104" s="137"/>
      <c r="GB104" s="388" t="str">
        <f t="shared" si="134"/>
        <v/>
      </c>
      <c r="GC104" s="157" t="str">
        <f>IF(VALUE(IF('Vessel List B'!CC103=1,1,IF('Vessel List B'!CC103=2,2,IF('Vessel List B'!CC103=3,3,IF('Vessel List B'!CC103=4,4,IF('Vessel List B'!CC103=5,5,IF('Vessel List B'!CC103=6,6,IF('Vessel List B'!CC103=7,7,IF('Vessel List B'!CC103=8,8,IF('Vessel List B'!CC103=9,9,IF('Vessel List B'!CC103=10,10,IF('Vessel List B'!CC103=11,11,IF('Vessel List B'!CC103=12,12,IF('Vessel List B'!CC103=13,13,IF('Vessel List B'!CC103=14,14,IF('Vessel List B'!CC103=15,15,IF('Vessel List B'!CC103=16,16,0)))))))))))))))))=0," ",VALUE(IF('Vessel List B'!CC103=1,1,IF('Vessel List B'!CC103=2,2,IF('Vessel List B'!CC103=3,3,IF('Vessel List B'!CC103=4,4,IF('Vessel List B'!CC103=5,5,IF('Vessel List B'!CC103=6,6,IF('Vessel List B'!CC103=7,7,IF('Vessel List B'!CC103=8,8,IF('Vessel List B'!CC103=9,9,IF('Vessel List B'!CC103=10,10,IF('Vessel List B'!CC103=11,11,IF('Vessel List B'!CC103=12,12,IF('Vessel List B'!CC103=13,13,IF('Vessel List B'!CC103=14,14,IF('Vessel List B'!CC103=15,15,IF('Vessel List B'!CC103=16,16,0))))))))))))))))))</f>
        <v xml:space="preserve"> </v>
      </c>
      <c r="GD104" s="154"/>
      <c r="GE104" s="158"/>
      <c r="GF104" s="390" t="str">
        <f t="shared" si="135"/>
        <v/>
      </c>
      <c r="GG104" s="158"/>
      <c r="GH104" s="137"/>
      <c r="GI104" s="388" t="str">
        <f t="shared" si="136"/>
        <v/>
      </c>
      <c r="GJ104" s="157" t="str">
        <f>IF(VALUE(IF('Vessel List B'!CP103=1,1,IF('Vessel List B'!CP103=2,2,IF('Vessel List B'!CP103=3,3,IF('Vessel List B'!CP103=4,4,IF('Vessel List B'!CP103=5,5,IF('Vessel List B'!CP103=6,6,IF('Vessel List B'!CP103=7,7,IF('Vessel List B'!CP103=8,8,IF('Vessel List B'!CP103=9,9,IF('Vessel List B'!CP103=10,10,IF('Vessel List B'!CP103=11,11,IF('Vessel List B'!CP103=12,12,IF('Vessel List B'!CP103=13,13,IF('Vessel List B'!CP103=14,14,IF('Vessel List B'!CP103=15,15,IF('Vessel List B'!CP103=16,16,0)))))))))))))))))=0," ",VALUE(IF('Vessel List B'!CP103=1,1,IF('Vessel List B'!CP103=2,2,IF('Vessel List B'!CP103=3,3,IF('Vessel List B'!CP103=4,4,IF('Vessel List B'!CP103=5,5,IF('Vessel List B'!CP103=6,6,IF('Vessel List B'!CP103=7,7,IF('Vessel List B'!CP103=8,8,IF('Vessel List B'!CP103=9,9,IF('Vessel List B'!CP103=10,10,IF('Vessel List B'!CP103=11,11,IF('Vessel List B'!CP103=12,12,IF('Vessel List B'!CP103=13,13,IF('Vessel List B'!CP103=14,14,IF('Vessel List B'!CP103=15,15,IF('Vessel List B'!CP103=16,16,0))))))))))))))))))</f>
        <v xml:space="preserve"> </v>
      </c>
      <c r="GK104" s="154"/>
      <c r="GL104" s="158"/>
      <c r="GM104" s="390" t="str">
        <f t="shared" si="137"/>
        <v/>
      </c>
      <c r="GN104" s="158"/>
      <c r="GO104" s="137"/>
      <c r="GP104" s="388" t="str">
        <f t="shared" si="138"/>
        <v/>
      </c>
      <c r="GQ104" s="157" t="str">
        <f>IF(VALUE(IF('Vessel List B'!DC103=1,1,IF('Vessel List B'!DC103=2,2,IF('Vessel List B'!DC103=3,3,IF('Vessel List B'!DC103=4,4,IF('Vessel List B'!DC103=5,5,IF('Vessel List B'!DC103=6,6,IF('Vessel List B'!DC103=7,7,IF('Vessel List B'!DC103=8,8,IF('Vessel List B'!DC103=9,9,IF('Vessel List B'!DC103=10,10,IF('Vessel List B'!DC103=11,11,IF('Vessel List B'!DC103=12,12,IF('Vessel List B'!DC103=13,13,IF('Vessel List B'!DC103=14,14,IF('Vessel List B'!DC103=15,15,IF('Vessel List B'!DC103=16,16,0)))))))))))))))))=0," ",VALUE(IF('Vessel List B'!DC103=1,1,IF('Vessel List B'!DC103=2,2,IF('Vessel List B'!DC103=3,3,IF('Vessel List B'!DC103=4,4,IF('Vessel List B'!DC103=5,5,IF('Vessel List B'!DC103=6,6,IF('Vessel List B'!DC103=7,7,IF('Vessel List B'!DC103=8,8,IF('Vessel List B'!DC103=9,9,IF('Vessel List B'!DC103=10,10,IF('Vessel List B'!DC103=11,11,IF('Vessel List B'!DC103=12,12,IF('Vessel List B'!DC103=13,13,IF('Vessel List B'!DC103=14,14,IF('Vessel List B'!DC103=15,15,IF('Vessel List B'!DC103=16,16,0))))))))))))))))))</f>
        <v xml:space="preserve"> </v>
      </c>
      <c r="GR104" s="154"/>
      <c r="GS104" s="158"/>
      <c r="GT104" s="390" t="str">
        <f t="shared" si="139"/>
        <v/>
      </c>
      <c r="GU104" s="158"/>
      <c r="GV104" s="137"/>
      <c r="GW104" s="388" t="str">
        <f t="shared" si="140"/>
        <v/>
      </c>
      <c r="GX104" s="157" t="str">
        <f>IF(VALUE(IF('Vessel List B'!DP103=1,1,IF('Vessel List B'!DP103=2,2,IF('Vessel List B'!DP103=3,3,IF('Vessel List B'!DP103=4,4,IF('Vessel List B'!DP103=5,5,IF('Vessel List B'!DP103=6,6,IF('Vessel List B'!DP103=7,7,IF('Vessel List B'!DP103=8,8,IF('Vessel List B'!DP103=9,9,IF('Vessel List B'!DP103=10,10,IF('Vessel List B'!DP103=11,11,IF('Vessel List B'!DP103=12,12,IF('Vessel List B'!DP103=13,13,IF('Vessel List B'!DP103=14,14,IF('Vessel List B'!DP103=15,15,IF('Vessel List B'!DP103=16,16,0)))))))))))))))))=0," ",VALUE(IF('Vessel List B'!DP103=1,1,IF('Vessel List B'!DP103=2,2,IF('Vessel List B'!DP103=3,3,IF('Vessel List B'!DP103=4,4,IF('Vessel List B'!DP103=5,5,IF('Vessel List B'!DP103=6,6,IF('Vessel List B'!DP103=7,7,IF('Vessel List B'!DP103=8,8,IF('Vessel List B'!DP103=9,9,IF('Vessel List B'!DP103=10,10,IF('Vessel List B'!DP103=11,11,IF('Vessel List B'!DP103=12,12,IF('Vessel List B'!DP103=13,13,IF('Vessel List B'!DP103=14,14,IF('Vessel List B'!DP103=15,15,IF('Vessel List B'!DP103=16,16,0))))))))))))))))))</f>
        <v xml:space="preserve"> </v>
      </c>
      <c r="GY104" s="154"/>
      <c r="GZ104" s="158"/>
      <c r="HA104" s="390" t="str">
        <f t="shared" si="141"/>
        <v/>
      </c>
      <c r="HB104" s="158"/>
      <c r="HC104" s="137"/>
      <c r="HD104" s="388" t="str">
        <f t="shared" si="142"/>
        <v/>
      </c>
      <c r="HE104" s="157" t="str">
        <f>IF(VALUE(IF('Vessel List B'!EC103=1,1,IF('Vessel List B'!EC103=2,2,IF('Vessel List B'!EC103=3,3,IF('Vessel List B'!EC103=4,4,IF('Vessel List B'!EC103=5,5,IF('Vessel List B'!EC103=6,6,IF('Vessel List B'!EC103=7,7,IF('Vessel List B'!EC103=8,8,IF('Vessel List B'!EC103=9,9,IF('Vessel List B'!EC103=10,10,IF('Vessel List B'!EC103=11,11,IF('Vessel List B'!EC103=12,12,IF('Vessel List B'!EC103=13,13,IF('Vessel List B'!EC103=14,14,IF('Vessel List B'!EC103=15,15,IF('Vessel List B'!EC103=16,16,0)))))))))))))))))=0," ",VALUE(IF('Vessel List B'!EC103=1,1,IF('Vessel List B'!EC103=2,2,IF('Vessel List B'!EC103=3,3,IF('Vessel List B'!EC103=4,4,IF('Vessel List B'!EC103=5,5,IF('Vessel List B'!EC103=6,6,IF('Vessel List B'!EC103=7,7,IF('Vessel List B'!EC103=8,8,IF('Vessel List B'!EC103=9,9,IF('Vessel List B'!EC103=10,10,IF('Vessel List B'!EC103=11,11,IF('Vessel List B'!EC103=12,12,IF('Vessel List B'!EC103=13,13,IF('Vessel List B'!EC103=14,14,IF('Vessel List B'!EC103=15,15,IF('Vessel List B'!EC103=16,16,0))))))))))))))))))</f>
        <v xml:space="preserve"> </v>
      </c>
      <c r="HF104" s="154"/>
      <c r="HG104" s="158"/>
      <c r="HH104" s="390" t="str">
        <f t="shared" si="143"/>
        <v/>
      </c>
      <c r="HI104" s="158"/>
      <c r="HJ104" s="137"/>
      <c r="HK104" s="388" t="str">
        <f t="shared" si="144"/>
        <v/>
      </c>
      <c r="HL104" s="157" t="str">
        <f>IF(VALUE(IF('Vessel List B'!EP103=1,1,IF('Vessel List B'!EP103=2,2,IF('Vessel List B'!EP103=3,3,IF('Vessel List B'!EP103=4,4,IF('Vessel List B'!EP103=5,5,IF('Vessel List B'!EP103=6,6,IF('Vessel List B'!EP103=7,7,IF('Vessel List B'!EP103=8,8,IF('Vessel List B'!EP103=9,9,IF('Vessel List B'!EP103=10,10,IF('Vessel List B'!EP103=11,11,IF('Vessel List B'!EP103=12,12,IF('Vessel List B'!EP103=13,13,IF('Vessel List B'!EP103=14,14,IF('Vessel List B'!EP103=15,15,IF('Vessel List B'!EP103=16,16,0)))))))))))))))))=0," ",VALUE(IF('Vessel List B'!EP103=1,1,IF('Vessel List B'!EP103=2,2,IF('Vessel List B'!EP103=3,3,IF('Vessel List B'!EP103=4,4,IF('Vessel List B'!EP103=5,5,IF('Vessel List B'!EP103=6,6,IF('Vessel List B'!EP103=7,7,IF('Vessel List B'!EP103=8,8,IF('Vessel List B'!EP103=9,9,IF('Vessel List B'!EP103=10,10,IF('Vessel List B'!EP103=11,11,IF('Vessel List B'!EP103=12,12,IF('Vessel List B'!EP103=13,13,IF('Vessel List B'!EP103=14,14,IF('Vessel List B'!EP103=15,15,IF('Vessel List B'!EP103=16,16,0))))))))))))))))))</f>
        <v xml:space="preserve"> </v>
      </c>
      <c r="HM104" s="154"/>
      <c r="HN104" s="158"/>
      <c r="HO104" s="390" t="str">
        <f t="shared" si="145"/>
        <v/>
      </c>
      <c r="HP104" s="158"/>
      <c r="HQ104" s="137"/>
      <c r="HR104" s="388" t="str">
        <f t="shared" si="146"/>
        <v/>
      </c>
      <c r="HS104" s="157" t="str">
        <f>IF(VALUE(IF('Vessel List B'!FC103=1,1,IF('Vessel List B'!FC103=2,2,IF('Vessel List B'!FC103=3,3,IF('Vessel List B'!FC103=4,4,IF('Vessel List B'!FC103=5,5,IF('Vessel List B'!FC103=6,6,IF('Vessel List B'!FC103=7,7,IF('Vessel List B'!FC103=8,8,IF('Vessel List B'!FC103=9,9,IF('Vessel List B'!FC103=10,10,IF('Vessel List B'!FC103=11,11,IF('Vessel List B'!FC103=12,12,IF('Vessel List B'!FC103=13,13,IF('Vessel List B'!FC103=14,14,IF('Vessel List B'!FC103=15,15,IF('Vessel List B'!FC103=16,16,0)))))))))))))))))=0," ",VALUE(IF('Vessel List B'!FC103=1,1,IF('Vessel List B'!FC103=2,2,IF('Vessel List B'!FC103=3,3,IF('Vessel List B'!FC103=4,4,IF('Vessel List B'!FC103=5,5,IF('Vessel List B'!FC103=6,6,IF('Vessel List B'!FC103=7,7,IF('Vessel List B'!FC103=8,8,IF('Vessel List B'!FC103=9,9,IF('Vessel List B'!FC103=10,10,IF('Vessel List B'!FC103=11,11,IF('Vessel List B'!FC103=12,12,IF('Vessel List B'!FC103=13,13,IF('Vessel List B'!FC103=14,14,IF('Vessel List B'!FC103=15,15,IF('Vessel List B'!FC103=16,16,0))))))))))))))))))</f>
        <v xml:space="preserve"> </v>
      </c>
      <c r="HT104" s="154"/>
      <c r="HU104" s="158"/>
      <c r="HV104" s="390" t="str">
        <f t="shared" si="147"/>
        <v/>
      </c>
      <c r="HW104" s="158"/>
      <c r="HX104" s="137"/>
      <c r="HY104" s="388" t="str">
        <f t="shared" si="148"/>
        <v/>
      </c>
      <c r="HZ104" s="157" t="str">
        <f>IF(VALUE(IF('Vessel List B'!FP103=1,1,IF('Vessel List B'!FP103=2,2,IF('Vessel List B'!FP103=3,3,IF('Vessel List B'!FP103=4,4,IF('Vessel List B'!FP103=5,5,IF('Vessel List B'!FP103=6,6,IF('Vessel List B'!FP103=7,7,IF('Vessel List B'!FP103=8,8,IF('Vessel List B'!FP103=9,9,IF('Vessel List B'!FP103=10,10,IF('Vessel List B'!FP103=11,11,IF('Vessel List B'!FP103=12,12,IF('Vessel List B'!FP103=13,13,IF('Vessel List B'!FP103=14,14,IF('Vessel List B'!FP103=15,15,IF('Vessel List B'!FP103=16,16,0)))))))))))))))))=0," ",VALUE(IF('Vessel List B'!FP103=1,1,IF('Vessel List B'!FP103=2,2,IF('Vessel List B'!FP103=3,3,IF('Vessel List B'!FP103=4,4,IF('Vessel List B'!FP103=5,5,IF('Vessel List B'!FP103=6,6,IF('Vessel List B'!FP103=7,7,IF('Vessel List B'!FP103=8,8,IF('Vessel List B'!FP103=9,9,IF('Vessel List B'!FP103=10,10,IF('Vessel List B'!FP103=11,11,IF('Vessel List B'!FP103=12,12,IF('Vessel List B'!FP103=13,13,IF('Vessel List B'!FP103=14,14,IF('Vessel List B'!FP103=15,15,IF('Vessel List B'!FP103=16,16,0))))))))))))))))))</f>
        <v xml:space="preserve"> </v>
      </c>
      <c r="IA104" s="154"/>
      <c r="IB104" s="158"/>
      <c r="IC104" s="390" t="str">
        <f t="shared" si="149"/>
        <v/>
      </c>
      <c r="ID104" s="158"/>
      <c r="IE104" s="137"/>
      <c r="IF104" s="388" t="str">
        <f t="shared" si="150"/>
        <v/>
      </c>
      <c r="IG104" s="157" t="str">
        <f>IF(VALUE(IF('Vessel List B'!GC103=1,1,IF('Vessel List B'!GC103=2,2,IF('Vessel List B'!GC103=3,3,IF('Vessel List B'!GC103=4,4,IF('Vessel List B'!GC103=5,5,IF('Vessel List B'!GC103=6,6,IF('Vessel List B'!GC103=7,7,IF('Vessel List B'!GC103=8,8,IF('Vessel List B'!GC103=9,9,IF('Vessel List B'!GC103=10,10,IF('Vessel List B'!GC103=11,11,IF('Vessel List B'!GC103=12,12,IF('Vessel List B'!GC103=13,13,IF('Vessel List B'!GC103=14,14,IF('Vessel List B'!GC103=15,15,IF('Vessel List B'!GC103=16,16,0)))))))))))))))))=0," ",VALUE(IF('Vessel List B'!GC103=1,1,IF('Vessel List B'!GC103=2,2,IF('Vessel List B'!GC103=3,3,IF('Vessel List B'!GC103=4,4,IF('Vessel List B'!GC103=5,5,IF('Vessel List B'!GC103=6,6,IF('Vessel List B'!GC103=7,7,IF('Vessel List B'!GC103=8,8,IF('Vessel List B'!GC103=9,9,IF('Vessel List B'!GC103=10,10,IF('Vessel List B'!GC103=11,11,IF('Vessel List B'!GC103=12,12,IF('Vessel List B'!GC103=13,13,IF('Vessel List B'!GC103=14,14,IF('Vessel List B'!GC103=15,15,IF('Vessel List B'!GC103=16,16,0))))))))))))))))))</f>
        <v xml:space="preserve"> </v>
      </c>
      <c r="IH104" s="154"/>
      <c r="II104" s="158"/>
      <c r="IJ104" s="390" t="str">
        <f t="shared" si="151"/>
        <v/>
      </c>
      <c r="IK104" s="158"/>
      <c r="IL104" s="137"/>
      <c r="IM104" s="388" t="str">
        <f t="shared" si="152"/>
        <v/>
      </c>
      <c r="IN104" s="157" t="str">
        <f>IF(VALUE(IF('Vessel List B'!GP103=1,1,IF('Vessel List B'!GP103=2,2,IF('Vessel List B'!GP103=3,3,IF('Vessel List B'!GP103=4,4,IF('Vessel List B'!GP103=5,5,IF('Vessel List B'!GP103=6,6,IF('Vessel List B'!GP103=7,7,IF('Vessel List B'!GP103=8,8,IF('Vessel List B'!GP103=9,9,IF('Vessel List B'!GP103=10,10,IF('Vessel List B'!GP103=11,11,IF('Vessel List B'!GP103=12,12,IF('Vessel List B'!GP103=13,13,IF('Vessel List B'!GP103=14,14,IF('Vessel List B'!GP103=15,15,IF('Vessel List B'!GP103=16,16,0)))))))))))))))))=0," ",VALUE(IF('Vessel List B'!GP103=1,1,IF('Vessel List B'!GP103=2,2,IF('Vessel List B'!GP103=3,3,IF('Vessel List B'!GP103=4,4,IF('Vessel List B'!GP103=5,5,IF('Vessel List B'!GP103=6,6,IF('Vessel List B'!GP103=7,7,IF('Vessel List B'!GP103=8,8,IF('Vessel List B'!GP103=9,9,IF('Vessel List B'!GP103=10,10,IF('Vessel List B'!GP103=11,11,IF('Vessel List B'!GP103=12,12,IF('Vessel List B'!GP103=13,13,IF('Vessel List B'!GP103=14,14,IF('Vessel List B'!GP103=15,15,IF('Vessel List B'!GP103=16,16,0))))))))))))))))))</f>
        <v xml:space="preserve"> </v>
      </c>
      <c r="IO104" s="154"/>
      <c r="IP104" s="158"/>
      <c r="IQ104" s="390" t="str">
        <f t="shared" si="153"/>
        <v/>
      </c>
      <c r="IR104" s="158"/>
      <c r="IS104" s="137"/>
      <c r="IT104" s="388" t="str">
        <f t="shared" si="154"/>
        <v/>
      </c>
      <c r="IU104" s="157" t="str">
        <f>IF(VALUE(IF('Vessel List B'!HC103=1,1,IF('Vessel List B'!HC103=2,2,IF('Vessel List B'!HC103=3,3,IF('Vessel List B'!HC103=4,4,IF('Vessel List B'!HC103=5,5,IF('Vessel List B'!HC103=6,6,IF('Vessel List B'!HC103=7,7,IF('Vessel List B'!HC103=8,8,IF('Vessel List B'!HC103=9,9,IF('Vessel List B'!HC103=10,10,IF('Vessel List B'!HC103=11,11,IF('Vessel List B'!HC103=12,12,IF('Vessel List B'!HC103=13,13,IF('Vessel List B'!HC103=14,14,IF('Vessel List B'!HC103=15,15,IF('Vessel List B'!HC103=16,16,0)))))))))))))))))=0," ",VALUE(IF('Vessel List B'!HC103=1,1,IF('Vessel List B'!HC103=2,2,IF('Vessel List B'!HC103=3,3,IF('Vessel List B'!HC103=4,4,IF('Vessel List B'!HC103=5,5,IF('Vessel List B'!HC103=6,6,IF('Vessel List B'!HC103=7,7,IF('Vessel List B'!HC103=8,8,IF('Vessel List B'!HC103=9,9,IF('Vessel List B'!HC103=10,10,IF('Vessel List B'!HC103=11,11,IF('Vessel List B'!HC103=12,12,IF('Vessel List B'!HC103=13,13,IF('Vessel List B'!HC103=14,14,IF('Vessel List B'!HC103=15,15,IF('Vessel List B'!HC103=16,16,0))))))))))))))))))</f>
        <v xml:space="preserve"> </v>
      </c>
      <c r="IV104" s="154"/>
      <c r="IW104" s="158"/>
      <c r="IX104" s="390" t="str">
        <f t="shared" si="155"/>
        <v/>
      </c>
      <c r="IY104" s="158"/>
      <c r="IZ104" s="137"/>
      <c r="JA104" s="388" t="str">
        <f t="shared" si="156"/>
        <v/>
      </c>
      <c r="JB104" s="157" t="str">
        <f>IF(VALUE(IF('Vessel List B'!HP103=1,1,IF('Vessel List B'!HP103=2,2,IF('Vessel List B'!HP103=3,3,IF('Vessel List B'!HP103=4,4,IF('Vessel List B'!HP103=5,5,IF('Vessel List B'!HP103=6,6,IF('Vessel List B'!HP103=7,7,IF('Vessel List B'!HP103=8,8,IF('Vessel List B'!HP103=9,9,IF('Vessel List B'!HP103=10,10,IF('Vessel List B'!HP103=11,11,IF('Vessel List B'!HP103=12,12,IF('Vessel List B'!HP103=13,13,IF('Vessel List B'!HP103=14,14,IF('Vessel List B'!HP103=15,15,IF('Vessel List B'!HP103=16,16,0)))))))))))))))))=0," ",VALUE(IF('Vessel List B'!HP103=1,1,IF('Vessel List B'!HP103=2,2,IF('Vessel List B'!HP103=3,3,IF('Vessel List B'!HP103=4,4,IF('Vessel List B'!HP103=5,5,IF('Vessel List B'!HP103=6,6,IF('Vessel List B'!HP103=7,7,IF('Vessel List B'!HP103=8,8,IF('Vessel List B'!HP103=9,9,IF('Vessel List B'!HP103=10,10,IF('Vessel List B'!HP103=11,11,IF('Vessel List B'!HP103=12,12,IF('Vessel List B'!HP103=13,13,IF('Vessel List B'!HP103=14,14,IF('Vessel List B'!HP103=15,15,IF('Vessel List B'!HP103=16,16,0))))))))))))))))))</f>
        <v xml:space="preserve"> </v>
      </c>
      <c r="JC104" s="154"/>
      <c r="JD104" s="158"/>
      <c r="JE104" s="390" t="str">
        <f t="shared" si="157"/>
        <v/>
      </c>
      <c r="JF104" s="158"/>
      <c r="JG104" s="137"/>
      <c r="JH104" s="388" t="str">
        <f t="shared" si="158"/>
        <v/>
      </c>
      <c r="JI104" s="157" t="str">
        <f>IF(VALUE(IF('Vessel List B'!IC103=1,1,IF('Vessel List B'!IC103=2,2,IF('Vessel List B'!IC103=3,3,IF('Vessel List B'!IC103=4,4,IF('Vessel List B'!IC103=5,5,IF('Vessel List B'!IC103=6,6,IF('Vessel List B'!IC103=7,7,IF('Vessel List B'!IC103=8,8,IF('Vessel List B'!IC103=9,9,IF('Vessel List B'!IC103=10,10,IF('Vessel List B'!IC103=11,11,IF('Vessel List B'!IC103=12,12,IF('Vessel List B'!IC103=13,13,IF('Vessel List B'!IC103=14,14,IF('Vessel List B'!IC103=15,15,IF('Vessel List B'!IC103=16,16,0)))))))))))))))))=0," ",VALUE(IF('Vessel List B'!IC103=1,1,IF('Vessel List B'!IC103=2,2,IF('Vessel List B'!IC103=3,3,IF('Vessel List B'!IC103=4,4,IF('Vessel List B'!IC103=5,5,IF('Vessel List B'!IC103=6,6,IF('Vessel List B'!IC103=7,7,IF('Vessel List B'!IC103=8,8,IF('Vessel List B'!IC103=9,9,IF('Vessel List B'!IC103=10,10,IF('Vessel List B'!IC103=11,11,IF('Vessel List B'!IC103=12,12,IF('Vessel List B'!IC103=13,13,IF('Vessel List B'!IC103=14,14,IF('Vessel List B'!IC103=15,15,IF('Vessel List B'!IC103=16,16,0))))))))))))))))))</f>
        <v xml:space="preserve"> </v>
      </c>
      <c r="JJ104" s="154"/>
      <c r="JK104" s="158"/>
      <c r="JL104" s="390" t="str">
        <f t="shared" si="159"/>
        <v/>
      </c>
      <c r="JM104" s="158"/>
      <c r="JN104" s="137"/>
      <c r="JO104" s="388" t="str">
        <f t="shared" si="160"/>
        <v/>
      </c>
      <c r="JP104" s="157" t="str">
        <f>IF(VALUE(IF('Vessel List B'!IP103=1,1,IF('Vessel List B'!IP103=2,2,IF('Vessel List B'!IP103=3,3,IF('Vessel List B'!IP103=4,4,IF('Vessel List B'!IP103=5,5,IF('Vessel List B'!IP103=6,6,IF('Vessel List B'!IP103=7,7,IF('Vessel List B'!IP103=8,8,IF('Vessel List B'!IP103=9,9,IF('Vessel List B'!IP103=10,10,IF('Vessel List B'!IP103=11,11,IF('Vessel List B'!IP103=12,12,IF('Vessel List B'!IP103=13,13,IF('Vessel List B'!IP103=14,14,IF('Vessel List B'!IP103=15,15,IF('Vessel List B'!IP103=16,16,0)))))))))))))))))=0," ",VALUE(IF('Vessel List B'!IP103=1,1,IF('Vessel List B'!IP103=2,2,IF('Vessel List B'!IP103=3,3,IF('Vessel List B'!IP103=4,4,IF('Vessel List B'!IP103=5,5,IF('Vessel List B'!IP103=6,6,IF('Vessel List B'!IP103=7,7,IF('Vessel List B'!IP103=8,8,IF('Vessel List B'!IP103=9,9,IF('Vessel List B'!IP103=10,10,IF('Vessel List B'!IP103=11,11,IF('Vessel List B'!IP103=12,12,IF('Vessel List B'!IP103=13,13,IF('Vessel List B'!IP103=14,14,IF('Vessel List B'!IP103=15,15,IF('Vessel List B'!IP103=16,16,0))))))))))))))))))</f>
        <v xml:space="preserve"> </v>
      </c>
      <c r="JQ104" s="154"/>
      <c r="JR104" s="158"/>
      <c r="JS104" s="390" t="str">
        <f t="shared" si="161"/>
        <v/>
      </c>
      <c r="JT104" s="158"/>
      <c r="JU104" s="137"/>
      <c r="JV104" s="397" t="str">
        <f t="shared" si="162"/>
        <v/>
      </c>
      <c r="JW104" s="403"/>
    </row>
    <row r="105" spans="1:283" ht="15" x14ac:dyDescent="0.25">
      <c r="A105" s="132">
        <f>'Vessel List A'!B104</f>
        <v>41679</v>
      </c>
      <c r="B105" s="157" t="str">
        <f>IF(VALUE(IF('Vessel List A'!C104=1,1,IF('Vessel List A'!C104=2,2,IF('Vessel List A'!C104=3,3,IF('Vessel List A'!C104=4,4,IF('Vessel List A'!C104=5,5,IF('Vessel List A'!C104=6,6,IF('Vessel List A'!C104=7,7,IF('Vessel List A'!C104=8,8,IF('Vessel List A'!C104=9,9,IF('Vessel List A'!C104=10,10,IF('Vessel List A'!C104=11,11,IF('Vessel List A'!C104=12,12,IF('Vessel List A'!C104=13,13,IF('Vessel List A'!C104=14,14,IF('Vessel List A'!C104=15,15,IF('Vessel List A'!C104=16,16,0)))))))))))))))))=0," ",VALUE(IF('Vessel List A'!C104=1,1,IF('Vessel List A'!C104=2,2,IF('Vessel List A'!C104=3,3,IF('Vessel List A'!C104=4,4,IF('Vessel List A'!C104=5,5,IF('Vessel List A'!C104=6,6,IF('Vessel List A'!C104=7,7,IF('Vessel List A'!C104=8,8,IF('Vessel List A'!C104=9,9,IF('Vessel List A'!C104=10,10,IF('Vessel List A'!C104=11,11,IF('Vessel List A'!C104=12,12,IF('Vessel List A'!C104=13,13,IF('Vessel List A'!C104=14,14,IF('Vessel List A'!C104=15,15,IF('Vessel List A'!C104=16,16,0))))))))))))))))))</f>
        <v xml:space="preserve"> </v>
      </c>
      <c r="C105" s="154"/>
      <c r="D105" s="158"/>
      <c r="E105" s="390" t="str">
        <f t="shared" si="83"/>
        <v/>
      </c>
      <c r="F105" s="158"/>
      <c r="G105" s="137"/>
      <c r="H105" s="388" t="str">
        <f t="shared" si="84"/>
        <v/>
      </c>
      <c r="I105" s="157" t="str">
        <f>IF(VALUE(IF('Vessel List A'!P104=1,1,IF('Vessel List A'!P104=2,2,IF('Vessel List A'!P104=3,3,IF('Vessel List A'!P104=4,4,IF('Vessel List A'!P104=5,5,IF('Vessel List A'!P104=6,6,IF('Vessel List A'!P104=7,7,IF('Vessel List A'!P104=8,8,IF('Vessel List A'!P104=9,9,IF('Vessel List A'!P104=10,10,IF('Vessel List A'!P104=11,11,IF('Vessel List A'!P104=12,12,IF('Vessel List A'!P104=13,13,IF('Vessel List A'!P104=14,14,IF('Vessel List A'!P104=15,15,IF('Vessel List A'!P104=16,16,0)))))))))))))))))=0," ",VALUE(IF('Vessel List A'!P104=1,1,IF('Vessel List A'!P104=2,2,IF('Vessel List A'!P104=3,3,IF('Vessel List A'!P104=4,4,IF('Vessel List A'!P104=5,5,IF('Vessel List A'!P104=6,6,IF('Vessel List A'!P104=7,7,IF('Vessel List A'!P104=8,8,IF('Vessel List A'!P104=9,9,IF('Vessel List A'!P104=10,10,IF('Vessel List A'!P104=11,11,IF('Vessel List A'!P104=12,12,IF('Vessel List A'!P104=13,13,IF('Vessel List A'!P104=14,14,IF('Vessel List A'!P104=15,15,IF('Vessel List A'!P104=16,16,0))))))))))))))))))</f>
        <v xml:space="preserve"> </v>
      </c>
      <c r="J105" s="154"/>
      <c r="K105" s="158"/>
      <c r="L105" s="390" t="str">
        <f t="shared" si="85"/>
        <v/>
      </c>
      <c r="M105" s="158"/>
      <c r="N105" s="137"/>
      <c r="O105" s="388" t="str">
        <f t="shared" si="86"/>
        <v/>
      </c>
      <c r="P105" s="157" t="str">
        <f>IF(VALUE(IF('Vessel List A'!AC104=1,1,IF('Vessel List A'!AC104=2,2,IF('Vessel List A'!AC104=3,3,IF('Vessel List A'!AC104=4,4,IF('Vessel List A'!AC104=5,5,IF('Vessel List A'!AC104=6,6,IF('Vessel List A'!AC104=7,7,IF('Vessel List A'!AC104=8,8,IF('Vessel List A'!AC104=9,9,IF('Vessel List A'!AC104=10,10,IF('Vessel List A'!AC104=11,11,IF('Vessel List A'!AC104=12,12,IF('Vessel List A'!AC104=13,13,IF('Vessel List A'!AC104=14,14,IF('Vessel List A'!AC104=15,15,IF('Vessel List A'!AC104=16,16,0)))))))))))))))))=0," ",VALUE(IF('Vessel List A'!AC104=1,1,IF('Vessel List A'!AC104=2,2,IF('Vessel List A'!AC104=3,3,IF('Vessel List A'!AC104=4,4,IF('Vessel List A'!AC104=5,5,IF('Vessel List A'!AC104=6,6,IF('Vessel List A'!AC104=7,7,IF('Vessel List A'!AC104=8,8,IF('Vessel List A'!AC104=9,9,IF('Vessel List A'!AC104=10,10,IF('Vessel List A'!AC104=11,11,IF('Vessel List A'!AC104=12,12,IF('Vessel List A'!AC104=13,13,IF('Vessel List A'!AC104=14,14,IF('Vessel List A'!AC104=15,15,IF('Vessel List A'!AC104=16,16,0))))))))))))))))))</f>
        <v xml:space="preserve"> </v>
      </c>
      <c r="Q105" s="154"/>
      <c r="R105" s="158"/>
      <c r="S105" s="390" t="str">
        <f t="shared" si="87"/>
        <v/>
      </c>
      <c r="T105" s="158"/>
      <c r="U105" s="137"/>
      <c r="V105" s="388" t="str">
        <f t="shared" si="88"/>
        <v/>
      </c>
      <c r="W105" s="157" t="str">
        <f>IF(VALUE(IF('Vessel List A'!AP104=1,1,IF('Vessel List A'!AP104=2,2,IF('Vessel List A'!AP104=3,3,IF('Vessel List A'!AP104=4,4,IF('Vessel List A'!AP104=5,5,IF('Vessel List A'!AP104=6,6,IF('Vessel List A'!AP104=7,7,IF('Vessel List A'!AP104=8,8,IF('Vessel List A'!AP104=9,9,IF('Vessel List A'!AP104=10,10,IF('Vessel List A'!AP104=11,11,IF('Vessel List A'!AP104=12,12,IF('Vessel List A'!AP104=13,13,IF('Vessel List A'!AP104=14,14,IF('Vessel List A'!AP104=15,15,IF('Vessel List A'!AP104=16,16,0)))))))))))))))))=0," ",VALUE(IF('Vessel List A'!AP104=1,1,IF('Vessel List A'!AP104=2,2,IF('Vessel List A'!AP104=3,3,IF('Vessel List A'!AP104=4,4,IF('Vessel List A'!AP104=5,5,IF('Vessel List A'!AP104=6,6,IF('Vessel List A'!AP104=7,7,IF('Vessel List A'!AP104=8,8,IF('Vessel List A'!AP104=9,9,IF('Vessel List A'!AP104=10,10,IF('Vessel List A'!AP104=11,11,IF('Vessel List A'!AP104=12,12,IF('Vessel List A'!AP104=13,13,IF('Vessel List A'!AP104=14,14,IF('Vessel List A'!AP104=15,15,IF('Vessel List A'!AP104=16,16,0))))))))))))))))))</f>
        <v xml:space="preserve"> </v>
      </c>
      <c r="X105" s="154"/>
      <c r="Y105" s="158"/>
      <c r="Z105" s="390" t="str">
        <f t="shared" si="89"/>
        <v/>
      </c>
      <c r="AA105" s="158"/>
      <c r="AB105" s="137"/>
      <c r="AC105" s="388" t="str">
        <f t="shared" si="90"/>
        <v/>
      </c>
      <c r="AD105" s="157" t="str">
        <f>IF(VALUE(IF('Vessel List A'!BC104=1,1,IF('Vessel List A'!BC104=2,2,IF('Vessel List A'!BC104=3,3,IF('Vessel List A'!BC104=4,4,IF('Vessel List A'!BC104=5,5,IF('Vessel List A'!BC104=6,6,IF('Vessel List A'!BC104=7,7,IF('Vessel List A'!BC104=8,8,IF('Vessel List A'!BC104=9,9,IF('Vessel List A'!BC104=10,10,IF('Vessel List A'!BC104=11,11,IF('Vessel List A'!BC104=12,12,IF('Vessel List A'!BC104=13,13,IF('Vessel List A'!BC104=14,14,IF('Vessel List A'!BC104=15,15,IF('Vessel List A'!BC104=16,16,0)))))))))))))))))=0," ",VALUE(IF('Vessel List A'!BC104=1,1,IF('Vessel List A'!BC104=2,2,IF('Vessel List A'!BC104=3,3,IF('Vessel List A'!BC104=4,4,IF('Vessel List A'!BC104=5,5,IF('Vessel List A'!BC104=6,6,IF('Vessel List A'!BC104=7,7,IF('Vessel List A'!BC104=8,8,IF('Vessel List A'!BC104=9,9,IF('Vessel List A'!BC104=10,10,IF('Vessel List A'!BC104=11,11,IF('Vessel List A'!BC104=12,12,IF('Vessel List A'!BC104=13,13,IF('Vessel List A'!BC104=14,14,IF('Vessel List A'!BC104=15,15,IF('Vessel List A'!BC104=16,16,0))))))))))))))))))</f>
        <v xml:space="preserve"> </v>
      </c>
      <c r="AE105" s="154"/>
      <c r="AF105" s="158"/>
      <c r="AG105" s="390" t="str">
        <f t="shared" si="91"/>
        <v/>
      </c>
      <c r="AH105" s="158"/>
      <c r="AI105" s="137"/>
      <c r="AJ105" s="388" t="str">
        <f t="shared" si="92"/>
        <v/>
      </c>
      <c r="AK105" s="157" t="str">
        <f>IF(VALUE(IF('Vessel List A'!BP104=1,1,IF('Vessel List A'!BP104=2,2,IF('Vessel List A'!BP104=3,3,IF('Vessel List A'!BP104=4,4,IF('Vessel List A'!BP104=5,5,IF('Vessel List A'!BP104=6,6,IF('Vessel List A'!BP104=7,7,IF('Vessel List A'!BP104=8,8,IF('Vessel List A'!BP104=9,9,IF('Vessel List A'!BP104=10,10,IF('Vessel List A'!BP104=11,11,IF('Vessel List A'!BP104=12,12,IF('Vessel List A'!BP104=13,13,IF('Vessel List A'!BP104=14,14,IF('Vessel List A'!BP104=15,15,IF('Vessel List A'!BP104=16,16,0)))))))))))))))))=0," ",VALUE(IF('Vessel List A'!BP104=1,1,IF('Vessel List A'!BP104=2,2,IF('Vessel List A'!BP104=3,3,IF('Vessel List A'!BP104=4,4,IF('Vessel List A'!BP104=5,5,IF('Vessel List A'!BP104=6,6,IF('Vessel List A'!BP104=7,7,IF('Vessel List A'!BP104=8,8,IF('Vessel List A'!BP104=9,9,IF('Vessel List A'!BP104=10,10,IF('Vessel List A'!BP104=11,11,IF('Vessel List A'!BP104=12,12,IF('Vessel List A'!BP104=13,13,IF('Vessel List A'!BP104=14,14,IF('Vessel List A'!BP104=15,15,IF('Vessel List A'!BP104=16,16,0))))))))))))))))))</f>
        <v xml:space="preserve"> </v>
      </c>
      <c r="AL105" s="154"/>
      <c r="AM105" s="158"/>
      <c r="AN105" s="390" t="str">
        <f t="shared" si="93"/>
        <v/>
      </c>
      <c r="AO105" s="158"/>
      <c r="AP105" s="137"/>
      <c r="AQ105" s="388" t="str">
        <f t="shared" si="94"/>
        <v/>
      </c>
      <c r="AR105" s="157" t="str">
        <f>IF(VALUE(IF('Vessel List A'!CC104=1,1,IF('Vessel List A'!CC104=2,2,IF('Vessel List A'!CC104=3,3,IF('Vessel List A'!CC104=4,4,IF('Vessel List A'!CC104=5,5,IF('Vessel List A'!CC104=6,6,IF('Vessel List A'!CC104=7,7,IF('Vessel List A'!CC104=8,8,IF('Vessel List A'!CC104=9,9,IF('Vessel List A'!CC104=10,10,IF('Vessel List A'!CC104=11,11,IF('Vessel List A'!CC104=12,12,IF('Vessel List A'!CC104=13,13,IF('Vessel List A'!CC104=14,14,IF('Vessel List A'!CC104=15,15,IF('Vessel List A'!CC104=16,16,0)))))))))))))))))=0," ",VALUE(IF('Vessel List A'!CC104=1,1,IF('Vessel List A'!CC104=2,2,IF('Vessel List A'!CC104=3,3,IF('Vessel List A'!CC104=4,4,IF('Vessel List A'!CC104=5,5,IF('Vessel List A'!CC104=6,6,IF('Vessel List A'!CC104=7,7,IF('Vessel List A'!CC104=8,8,IF('Vessel List A'!CC104=9,9,IF('Vessel List A'!CC104=10,10,IF('Vessel List A'!CC104=11,11,IF('Vessel List A'!CC104=12,12,IF('Vessel List A'!CC104=13,13,IF('Vessel List A'!CC104=14,14,IF('Vessel List A'!CC104=15,15,IF('Vessel List A'!CC104=16,16,0))))))))))))))))))</f>
        <v xml:space="preserve"> </v>
      </c>
      <c r="AS105" s="154"/>
      <c r="AT105" s="158"/>
      <c r="AU105" s="390" t="str">
        <f t="shared" si="95"/>
        <v/>
      </c>
      <c r="AV105" s="158"/>
      <c r="AW105" s="137"/>
      <c r="AX105" s="388" t="str">
        <f t="shared" si="96"/>
        <v/>
      </c>
      <c r="AY105" s="157" t="str">
        <f>IF(VALUE(IF('Vessel List A'!CP104=1,1,IF('Vessel List A'!CP104=2,2,IF('Vessel List A'!CP104=3,3,IF('Vessel List A'!CP104=4,4,IF('Vessel List A'!CP104=5,5,IF('Vessel List A'!CP104=6,6,IF('Vessel List A'!CP104=7,7,IF('Vessel List A'!CP104=8,8,IF('Vessel List A'!CP104=9,9,IF('Vessel List A'!CP104=10,10,IF('Vessel List A'!CP104=11,11,IF('Vessel List A'!CP104=12,12,IF('Vessel List A'!CP104=13,13,IF('Vessel List A'!CP104=14,14,IF('Vessel List A'!CP104=15,15,IF('Vessel List A'!CP104=16,16,0)))))))))))))))))=0," ",VALUE(IF('Vessel List A'!CP104=1,1,IF('Vessel List A'!CP104=2,2,IF('Vessel List A'!CP104=3,3,IF('Vessel List A'!CP104=4,4,IF('Vessel List A'!CP104=5,5,IF('Vessel List A'!CP104=6,6,IF('Vessel List A'!CP104=7,7,IF('Vessel List A'!CP104=8,8,IF('Vessel List A'!CP104=9,9,IF('Vessel List A'!CP104=10,10,IF('Vessel List A'!CP104=11,11,IF('Vessel List A'!CP104=12,12,IF('Vessel List A'!CP104=13,13,IF('Vessel List A'!CP104=14,14,IF('Vessel List A'!CP104=15,15,IF('Vessel List A'!CP104=16,16,0))))))))))))))))))</f>
        <v xml:space="preserve"> </v>
      </c>
      <c r="AZ105" s="154"/>
      <c r="BA105" s="158"/>
      <c r="BB105" s="390" t="str">
        <f t="shared" si="97"/>
        <v/>
      </c>
      <c r="BC105" s="158"/>
      <c r="BD105" s="137"/>
      <c r="BE105" s="388" t="str">
        <f t="shared" si="98"/>
        <v/>
      </c>
      <c r="BF105" s="157" t="str">
        <f>IF(VALUE(IF('Vessel List A'!DC104=1,1,IF('Vessel List A'!DC104=2,2,IF('Vessel List A'!DC104=3,3,IF('Vessel List A'!DC104=4,4,IF('Vessel List A'!DC104=5,5,IF('Vessel List A'!DC104=6,6,IF('Vessel List A'!DC104=7,7,IF('Vessel List A'!DC104=8,8,IF('Vessel List A'!DC104=9,9,IF('Vessel List A'!DC104=10,10,IF('Vessel List A'!DC104=11,11,IF('Vessel List A'!DC104=12,12,IF('Vessel List A'!DC104=13,13,IF('Vessel List A'!DC104=14,14,IF('Vessel List A'!DC104=15,15,IF('Vessel List A'!DC104=16,16,0)))))))))))))))))=0," ",VALUE(IF('Vessel List A'!DC104=1,1,IF('Vessel List A'!DC104=2,2,IF('Vessel List A'!DC104=3,3,IF('Vessel List A'!DC104=4,4,IF('Vessel List A'!DC104=5,5,IF('Vessel List A'!DC104=6,6,IF('Vessel List A'!DC104=7,7,IF('Vessel List A'!DC104=8,8,IF('Vessel List A'!DC104=9,9,IF('Vessel List A'!DC104=10,10,IF('Vessel List A'!DC104=11,11,IF('Vessel List A'!DC104=12,12,IF('Vessel List A'!DC104=13,13,IF('Vessel List A'!DC104=14,14,IF('Vessel List A'!DC104=15,15,IF('Vessel List A'!DC104=16,16,0))))))))))))))))))</f>
        <v xml:space="preserve"> </v>
      </c>
      <c r="BG105" s="154"/>
      <c r="BH105" s="158"/>
      <c r="BI105" s="390" t="str">
        <f t="shared" si="99"/>
        <v/>
      </c>
      <c r="BJ105" s="158"/>
      <c r="BK105" s="137"/>
      <c r="BL105" s="388" t="str">
        <f t="shared" si="100"/>
        <v/>
      </c>
      <c r="BM105" s="157" t="str">
        <f>IF(VALUE(IF('Vessel List A'!DP104=1,1,IF('Vessel List A'!DP104=2,2,IF('Vessel List A'!DP104=3,3,IF('Vessel List A'!DP104=4,4,IF('Vessel List A'!DP104=5,5,IF('Vessel List A'!DP104=6,6,IF('Vessel List A'!DP104=7,7,IF('Vessel List A'!DP104=8,8,IF('Vessel List A'!DP104=9,9,IF('Vessel List A'!DP104=10,10,IF('Vessel List A'!DP104=11,11,IF('Vessel List A'!DP104=12,12,IF('Vessel List A'!DP104=13,13,IF('Vessel List A'!DP104=14,14,IF('Vessel List A'!DP104=15,15,IF('Vessel List A'!DP104=16,16,0)))))))))))))))))=0," ",VALUE(IF('Vessel List A'!DP104=1,1,IF('Vessel List A'!DP104=2,2,IF('Vessel List A'!DP104=3,3,IF('Vessel List A'!DP104=4,4,IF('Vessel List A'!DP104=5,5,IF('Vessel List A'!DP104=6,6,IF('Vessel List A'!DP104=7,7,IF('Vessel List A'!DP104=8,8,IF('Vessel List A'!DP104=9,9,IF('Vessel List A'!DP104=10,10,IF('Vessel List A'!DP104=11,11,IF('Vessel List A'!DP104=12,12,IF('Vessel List A'!DP104=13,13,IF('Vessel List A'!DP104=14,14,IF('Vessel List A'!DP104=15,15,IF('Vessel List A'!DP104=16,16,0))))))))))))))))))</f>
        <v xml:space="preserve"> </v>
      </c>
      <c r="BN105" s="154"/>
      <c r="BO105" s="158"/>
      <c r="BP105" s="390" t="str">
        <f t="shared" si="101"/>
        <v/>
      </c>
      <c r="BQ105" s="158"/>
      <c r="BR105" s="137"/>
      <c r="BS105" s="388" t="str">
        <f t="shared" si="102"/>
        <v/>
      </c>
      <c r="BT105" s="157" t="str">
        <f>IF(VALUE(IF('Vessel List A'!EC104=1,1,IF('Vessel List A'!EC104=2,2,IF('Vessel List A'!EC104=3,3,IF('Vessel List A'!EC104=4,4,IF('Vessel List A'!EC104=5,5,IF('Vessel List A'!EC104=6,6,IF('Vessel List A'!EC104=7,7,IF('Vessel List A'!EC104=8,8,IF('Vessel List A'!EC104=9,9,IF('Vessel List A'!EC104=10,10,IF('Vessel List A'!EC104=11,11,IF('Vessel List A'!EC104=12,12,IF('Vessel List A'!EC104=13,13,IF('Vessel List A'!EC104=14,14,IF('Vessel List A'!EC104=15,15,IF('Vessel List A'!EC104=16,16,0)))))))))))))))))=0," ",VALUE(IF('Vessel List A'!EC104=1,1,IF('Vessel List A'!EC104=2,2,IF('Vessel List A'!EC104=3,3,IF('Vessel List A'!EC104=4,4,IF('Vessel List A'!EC104=5,5,IF('Vessel List A'!EC104=6,6,IF('Vessel List A'!EC104=7,7,IF('Vessel List A'!EC104=8,8,IF('Vessel List A'!EC104=9,9,IF('Vessel List A'!EC104=10,10,IF('Vessel List A'!EC104=11,11,IF('Vessel List A'!EC104=12,12,IF('Vessel List A'!EC104=13,13,IF('Vessel List A'!EC104=14,14,IF('Vessel List A'!EC104=15,15,IF('Vessel List A'!EC104=16,16,0))))))))))))))))))</f>
        <v xml:space="preserve"> </v>
      </c>
      <c r="BU105" s="154"/>
      <c r="BV105" s="158"/>
      <c r="BW105" s="390" t="str">
        <f t="shared" si="103"/>
        <v/>
      </c>
      <c r="BX105" s="158"/>
      <c r="BY105" s="137"/>
      <c r="BZ105" s="388" t="str">
        <f t="shared" si="104"/>
        <v/>
      </c>
      <c r="CA105" s="157" t="str">
        <f>IF(VALUE(IF('Vessel List A'!EP104=1,1,IF('Vessel List A'!EP104=2,2,IF('Vessel List A'!EP104=3,3,IF('Vessel List A'!EP104=4,4,IF('Vessel List A'!EP104=5,5,IF('Vessel List A'!EP104=6,6,IF('Vessel List A'!EP104=7,7,IF('Vessel List A'!EP104=8,8,IF('Vessel List A'!EP104=9,9,IF('Vessel List A'!EP104=10,10,IF('Vessel List A'!EP104=11,11,IF('Vessel List A'!EP104=12,12,IF('Vessel List A'!EP104=13,13,IF('Vessel List A'!EP104=14,14,IF('Vessel List A'!EP104=15,15,IF('Vessel List A'!EP104=16,16,0)))))))))))))))))=0," ",VALUE(IF('Vessel List A'!EP104=1,1,IF('Vessel List A'!EP104=2,2,IF('Vessel List A'!EP104=3,3,IF('Vessel List A'!EP104=4,4,IF('Vessel List A'!EP104=5,5,IF('Vessel List A'!EP104=6,6,IF('Vessel List A'!EP104=7,7,IF('Vessel List A'!EP104=8,8,IF('Vessel List A'!EP104=9,9,IF('Vessel List A'!EP104=10,10,IF('Vessel List A'!EP104=11,11,IF('Vessel List A'!EP104=12,12,IF('Vessel List A'!EP104=13,13,IF('Vessel List A'!EP104=14,14,IF('Vessel List A'!EP104=15,15,IF('Vessel List A'!EP104=16,16,0))))))))))))))))))</f>
        <v xml:space="preserve"> </v>
      </c>
      <c r="CB105" s="154"/>
      <c r="CC105" s="158"/>
      <c r="CD105" s="390" t="str">
        <f t="shared" si="105"/>
        <v/>
      </c>
      <c r="CE105" s="158"/>
      <c r="CF105" s="137"/>
      <c r="CG105" s="388" t="str">
        <f t="shared" si="106"/>
        <v/>
      </c>
      <c r="CH105" s="157" t="str">
        <f>IF(VALUE(IF('Vessel List A'!FC104=1,1,IF('Vessel List A'!FC104=2,2,IF('Vessel List A'!FC104=3,3,IF('Vessel List A'!FC104=4,4,IF('Vessel List A'!FC104=5,5,IF('Vessel List A'!FC104=6,6,IF('Vessel List A'!FC104=7,7,IF('Vessel List A'!FC104=8,8,IF('Vessel List A'!FC104=9,9,IF('Vessel List A'!FC104=10,10,IF('Vessel List A'!FC104=11,11,IF('Vessel List A'!FC104=12,12,IF('Vessel List A'!FC104=13,13,IF('Vessel List A'!FC104=14,14,IF('Vessel List A'!FC104=15,15,IF('Vessel List A'!FC104=16,16,0)))))))))))))))))=0," ",VALUE(IF('Vessel List A'!FC104=1,1,IF('Vessel List A'!FC104=2,2,IF('Vessel List A'!FC104=3,3,IF('Vessel List A'!FC104=4,4,IF('Vessel List A'!FC104=5,5,IF('Vessel List A'!FC104=6,6,IF('Vessel List A'!FC104=7,7,IF('Vessel List A'!FC104=8,8,IF('Vessel List A'!FC104=9,9,IF('Vessel List A'!FC104=10,10,IF('Vessel List A'!FC104=11,11,IF('Vessel List A'!FC104=12,12,IF('Vessel List A'!FC104=13,13,IF('Vessel List A'!FC104=14,14,IF('Vessel List A'!FC104=15,15,IF('Vessel List A'!FC104=16,16,0))))))))))))))))))</f>
        <v xml:space="preserve"> </v>
      </c>
      <c r="CI105" s="154"/>
      <c r="CJ105" s="158"/>
      <c r="CK105" s="390" t="str">
        <f t="shared" si="107"/>
        <v/>
      </c>
      <c r="CL105" s="158"/>
      <c r="CM105" s="137"/>
      <c r="CN105" s="388" t="str">
        <f t="shared" si="108"/>
        <v/>
      </c>
      <c r="CO105" s="157" t="str">
        <f>IF(VALUE(IF('Vessel List A'!FP104=1,1,IF('Vessel List A'!FP104=2,2,IF('Vessel List A'!FP104=3,3,IF('Vessel List A'!FP104=4,4,IF('Vessel List A'!FP104=5,5,IF('Vessel List A'!FP104=6,6,IF('Vessel List A'!FP104=7,7,IF('Vessel List A'!FP104=8,8,IF('Vessel List A'!FP104=9,9,IF('Vessel List A'!FP104=10,10,IF('Vessel List A'!FP104=11,11,IF('Vessel List A'!FP104=12,12,IF('Vessel List A'!FP104=13,13,IF('Vessel List A'!FP104=14,14,IF('Vessel List A'!FP104=15,15,IF('Vessel List A'!FP104=16,16,0)))))))))))))))))=0," ",VALUE(IF('Vessel List A'!FP104=1,1,IF('Vessel List A'!FP104=2,2,IF('Vessel List A'!FP104=3,3,IF('Vessel List A'!FP104=4,4,IF('Vessel List A'!FP104=5,5,IF('Vessel List A'!FP104=6,6,IF('Vessel List A'!FP104=7,7,IF('Vessel List A'!FP104=8,8,IF('Vessel List A'!FP104=9,9,IF('Vessel List A'!FP104=10,10,IF('Vessel List A'!FP104=11,11,IF('Vessel List A'!FP104=12,12,IF('Vessel List A'!FP104=13,13,IF('Vessel List A'!FP104=14,14,IF('Vessel List A'!FP104=15,15,IF('Vessel List A'!FP104=16,16,0))))))))))))))))))</f>
        <v xml:space="preserve"> </v>
      </c>
      <c r="CP105" s="154"/>
      <c r="CQ105" s="158"/>
      <c r="CR105" s="390" t="str">
        <f t="shared" si="109"/>
        <v/>
      </c>
      <c r="CS105" s="158"/>
      <c r="CT105" s="137"/>
      <c r="CU105" s="388" t="str">
        <f t="shared" si="110"/>
        <v/>
      </c>
      <c r="CV105" s="157" t="str">
        <f>IF(VALUE(IF('Vessel List A'!GC104=1,1,IF('Vessel List A'!GC104=2,2,IF('Vessel List A'!GC104=3,3,IF('Vessel List A'!GC104=4,4,IF('Vessel List A'!GC104=5,5,IF('Vessel List A'!GC104=6,6,IF('Vessel List A'!GC104=7,7,IF('Vessel List A'!GC104=8,8,IF('Vessel List A'!GC104=9,9,IF('Vessel List A'!GC104=10,10,IF('Vessel List A'!GC104=11,11,IF('Vessel List A'!GC104=12,12,IF('Vessel List A'!GC104=13,13,IF('Vessel List A'!GC104=14,14,IF('Vessel List A'!GC104=15,15,IF('Vessel List A'!GC104=16,16,0)))))))))))))))))=0," ",VALUE(IF('Vessel List A'!GC104=1,1,IF('Vessel List A'!GC104=2,2,IF('Vessel List A'!GC104=3,3,IF('Vessel List A'!GC104=4,4,IF('Vessel List A'!GC104=5,5,IF('Vessel List A'!GC104=6,6,IF('Vessel List A'!GC104=7,7,IF('Vessel List A'!GC104=8,8,IF('Vessel List A'!GC104=9,9,IF('Vessel List A'!GC104=10,10,IF('Vessel List A'!GC104=11,11,IF('Vessel List A'!GC104=12,12,IF('Vessel List A'!GC104=13,13,IF('Vessel List A'!GC104=14,14,IF('Vessel List A'!GC104=15,15,IF('Vessel List A'!GC104=16,16,0))))))))))))))))))</f>
        <v xml:space="preserve"> </v>
      </c>
      <c r="CW105" s="154"/>
      <c r="CX105" s="158"/>
      <c r="CY105" s="390" t="str">
        <f t="shared" si="111"/>
        <v/>
      </c>
      <c r="CZ105" s="158"/>
      <c r="DA105" s="137"/>
      <c r="DB105" s="388" t="str">
        <f t="shared" si="112"/>
        <v/>
      </c>
      <c r="DC105" s="157" t="str">
        <f>IF(VALUE(IF('Vessel List A'!GP104=1,1,IF('Vessel List A'!GP104=2,2,IF('Vessel List A'!GP104=3,3,IF('Vessel List A'!GP104=4,4,IF('Vessel List A'!GP104=5,5,IF('Vessel List A'!GP104=6,6,IF('Vessel List A'!GP104=7,7,IF('Vessel List A'!GP104=8,8,IF('Vessel List A'!GP104=9,9,IF('Vessel List A'!GP104=10,10,IF('Vessel List A'!GP104=11,11,IF('Vessel List A'!GP104=12,12,IF('Vessel List A'!GP104=13,13,IF('Vessel List A'!GP104=14,14,IF('Vessel List A'!GP104=15,15,IF('Vessel List A'!GP104=16,16,0)))))))))))))))))=0," ",VALUE(IF('Vessel List A'!GP104=1,1,IF('Vessel List A'!GP104=2,2,IF('Vessel List A'!GP104=3,3,IF('Vessel List A'!GP104=4,4,IF('Vessel List A'!GP104=5,5,IF('Vessel List A'!GP104=6,6,IF('Vessel List A'!GP104=7,7,IF('Vessel List A'!GP104=8,8,IF('Vessel List A'!GP104=9,9,IF('Vessel List A'!GP104=10,10,IF('Vessel List A'!GP104=11,11,IF('Vessel List A'!GP104=12,12,IF('Vessel List A'!GP104=13,13,IF('Vessel List A'!GP104=14,14,IF('Vessel List A'!GP104=15,15,IF('Vessel List A'!GP104=16,16,0))))))))))))))))))</f>
        <v xml:space="preserve"> </v>
      </c>
      <c r="DD105" s="154"/>
      <c r="DE105" s="158"/>
      <c r="DF105" s="390" t="str">
        <f t="shared" si="113"/>
        <v/>
      </c>
      <c r="DG105" s="158"/>
      <c r="DH105" s="137"/>
      <c r="DI105" s="388" t="str">
        <f t="shared" si="114"/>
        <v/>
      </c>
      <c r="DJ105" s="157" t="str">
        <f>IF(VALUE(IF('Vessel List A'!HC104=1,1,IF('Vessel List A'!HC104=2,2,IF('Vessel List A'!HC104=3,3,IF('Vessel List A'!HC104=4,4,IF('Vessel List A'!HC104=5,5,IF('Vessel List A'!HC104=6,6,IF('Vessel List A'!HC104=7,7,IF('Vessel List A'!HC104=8,8,IF('Vessel List A'!HC104=9,9,IF('Vessel List A'!HC104=10,10,IF('Vessel List A'!HC104=11,11,IF('Vessel List A'!HC104=12,12,IF('Vessel List A'!HC104=13,13,IF('Vessel List A'!HC104=14,14,IF('Vessel List A'!HC104=15,15,IF('Vessel List A'!HC104=16,16,0)))))))))))))))))=0," ",VALUE(IF('Vessel List A'!HC104=1,1,IF('Vessel List A'!HC104=2,2,IF('Vessel List A'!HC104=3,3,IF('Vessel List A'!HC104=4,4,IF('Vessel List A'!HC104=5,5,IF('Vessel List A'!HC104=6,6,IF('Vessel List A'!HC104=7,7,IF('Vessel List A'!HC104=8,8,IF('Vessel List A'!HC104=9,9,IF('Vessel List A'!HC104=10,10,IF('Vessel List A'!HC104=11,11,IF('Vessel List A'!HC104=12,12,IF('Vessel List A'!HC104=13,13,IF('Vessel List A'!HC104=14,14,IF('Vessel List A'!HC104=15,15,IF('Vessel List A'!HC104=16,16,0))))))))))))))))))</f>
        <v xml:space="preserve"> </v>
      </c>
      <c r="DK105" s="154"/>
      <c r="DL105" s="158"/>
      <c r="DM105" s="390" t="str">
        <f t="shared" si="115"/>
        <v/>
      </c>
      <c r="DN105" s="158"/>
      <c r="DO105" s="137"/>
      <c r="DP105" s="388" t="str">
        <f t="shared" si="116"/>
        <v/>
      </c>
      <c r="DQ105" s="157" t="str">
        <f>IF(VALUE(IF('Vessel List A'!HP104=1,1,IF('Vessel List A'!HP104=2,2,IF('Vessel List A'!HP104=3,3,IF('Vessel List A'!HP104=4,4,IF('Vessel List A'!HP104=5,5,IF('Vessel List A'!HP104=6,6,IF('Vessel List A'!HP104=7,7,IF('Vessel List A'!HP104=8,8,IF('Vessel List A'!HP104=9,9,IF('Vessel List A'!HP104=10,10,IF('Vessel List A'!HP104=11,11,IF('Vessel List A'!HP104=12,12,IF('Vessel List A'!HP104=13,13,IF('Vessel List A'!HP104=14,14,IF('Vessel List A'!HP104=15,15,IF('Vessel List A'!HP104=16,16,0)))))))))))))))))=0," ",VALUE(IF('Vessel List A'!HP104=1,1,IF('Vessel List A'!HP104=2,2,IF('Vessel List A'!HP104=3,3,IF('Vessel List A'!HP104=4,4,IF('Vessel List A'!HP104=5,5,IF('Vessel List A'!HP104=6,6,IF('Vessel List A'!HP104=7,7,IF('Vessel List A'!HP104=8,8,IF('Vessel List A'!HP104=9,9,IF('Vessel List A'!HP104=10,10,IF('Vessel List A'!HP104=11,11,IF('Vessel List A'!HP104=12,12,IF('Vessel List A'!HP104=13,13,IF('Vessel List A'!HP104=14,14,IF('Vessel List A'!HP104=15,15,IF('Vessel List A'!HP104=16,16,0))))))))))))))))))</f>
        <v xml:space="preserve"> </v>
      </c>
      <c r="DR105" s="154"/>
      <c r="DS105" s="158"/>
      <c r="DT105" s="390" t="str">
        <f t="shared" si="117"/>
        <v/>
      </c>
      <c r="DU105" s="158"/>
      <c r="DV105" s="137"/>
      <c r="DW105" s="388" t="str">
        <f t="shared" si="118"/>
        <v/>
      </c>
      <c r="DX105" s="157" t="str">
        <f>IF(VALUE(IF('Vessel List A'!IC104=1,1,IF('Vessel List A'!IC104=2,2,IF('Vessel List A'!IC104=3,3,IF('Vessel List A'!IC104=4,4,IF('Vessel List A'!IC104=5,5,IF('Vessel List A'!IC104=6,6,IF('Vessel List A'!IC104=7,7,IF('Vessel List A'!IC104=8,8,IF('Vessel List A'!IC104=9,9,IF('Vessel List A'!IC104=10,10,IF('Vessel List A'!IC104=11,11,IF('Vessel List A'!IC104=12,12,IF('Vessel List A'!IC104=13,13,IF('Vessel List A'!IC104=14,14,IF('Vessel List A'!IC104=15,15,IF('Vessel List A'!IC104=16,16,0)))))))))))))))))=0," ",VALUE(IF('Vessel List A'!IC104=1,1,IF('Vessel List A'!IC104=2,2,IF('Vessel List A'!IC104=3,3,IF('Vessel List A'!IC104=4,4,IF('Vessel List A'!IC104=5,5,IF('Vessel List A'!IC104=6,6,IF('Vessel List A'!IC104=7,7,IF('Vessel List A'!IC104=8,8,IF('Vessel List A'!IC104=9,9,IF('Vessel List A'!IC104=10,10,IF('Vessel List A'!IC104=11,11,IF('Vessel List A'!IC104=12,12,IF('Vessel List A'!IC104=13,13,IF('Vessel List A'!IC104=14,14,IF('Vessel List A'!IC104=15,15,IF('Vessel List A'!IC104=16,16,0))))))))))))))))))</f>
        <v xml:space="preserve"> </v>
      </c>
      <c r="DY105" s="154"/>
      <c r="DZ105" s="158"/>
      <c r="EA105" s="390" t="str">
        <f t="shared" si="119"/>
        <v/>
      </c>
      <c r="EB105" s="158"/>
      <c r="EC105" s="137"/>
      <c r="ED105" s="388" t="str">
        <f t="shared" si="120"/>
        <v/>
      </c>
      <c r="EE105" s="157" t="str">
        <f>IF(VALUE(IF('Vessel List A'!IP104=1,1,IF('Vessel List A'!IP104=2,2,IF('Vessel List A'!IP104=3,3,IF('Vessel List A'!IP104=4,4,IF('Vessel List A'!IP104=5,5,IF('Vessel List A'!IP104=6,6,IF('Vessel List A'!IP104=7,7,IF('Vessel List A'!IP104=8,8,IF('Vessel List A'!IP104=9,9,IF('Vessel List A'!IP104=10,10,IF('Vessel List A'!IP104=11,11,IF('Vessel List A'!IP104=12,12,IF('Vessel List A'!IP104=13,13,IF('Vessel List A'!IP104=14,14,IF('Vessel List A'!IP104=15,15,IF('Vessel List A'!IP104=16,16,0)))))))))))))))))=0," ",VALUE(IF('Vessel List A'!IP104=1,1,IF('Vessel List A'!IP104=2,2,IF('Vessel List A'!IP104=3,3,IF('Vessel List A'!IP104=4,4,IF('Vessel List A'!IP104=5,5,IF('Vessel List A'!IP104=6,6,IF('Vessel List A'!IP104=7,7,IF('Vessel List A'!IP104=8,8,IF('Vessel List A'!IP104=9,9,IF('Vessel List A'!IP104=10,10,IF('Vessel List A'!IP104=11,11,IF('Vessel List A'!IP104=12,12,IF('Vessel List A'!IP104=13,13,IF('Vessel List A'!IP104=14,14,IF('Vessel List A'!IP104=15,15,IF('Vessel List A'!IP104=16,16,0))))))))))))))))))</f>
        <v xml:space="preserve"> </v>
      </c>
      <c r="EF105" s="154"/>
      <c r="EG105" s="158"/>
      <c r="EH105" s="390" t="str">
        <f t="shared" si="121"/>
        <v/>
      </c>
      <c r="EI105" s="158"/>
      <c r="EJ105" s="137"/>
      <c r="EK105" s="397" t="str">
        <f t="shared" si="122"/>
        <v/>
      </c>
      <c r="EL105" s="144"/>
      <c r="EM105" s="157" t="str">
        <f>IF(VALUE(IF('Vessel List B'!C104=1,1,IF('Vessel List B'!C104=2,2,IF('Vessel List B'!C104=3,3,IF('Vessel List B'!C104=4,4,IF('Vessel List B'!C104=5,5,IF('Vessel List B'!C104=6,6,IF('Vessel List B'!C104=7,7,IF('Vessel List B'!C104=8,8,IF('Vessel List B'!C104=9,9,IF('Vessel List B'!C104=10,10,IF('Vessel List B'!C104=11,11,IF('Vessel List B'!C104=12,12,IF('Vessel List B'!C104=13,13,IF('Vessel List B'!C104=14,14,IF('Vessel List B'!C104=15,15,IF('Vessel List B'!C104=16,16,0)))))))))))))))))=0," ",VALUE(IF('Vessel List B'!C104=1,1,IF('Vessel List B'!C104=2,2,IF('Vessel List B'!C104=3,3,IF('Vessel List B'!C104=4,4,IF('Vessel List B'!C104=5,5,IF('Vessel List B'!C104=6,6,IF('Vessel List B'!C104=7,7,IF('Vessel List B'!C104=8,8,IF('Vessel List B'!C104=9,9,IF('Vessel List B'!C104=10,10,IF('Vessel List B'!C104=11,11,IF('Vessel List B'!C104=12,12,IF('Vessel List B'!C104=13,13,IF('Vessel List B'!C104=14,14,IF('Vessel List B'!C104=15,15,IF('Vessel List B'!C104=16,16,0))))))))))))))))))</f>
        <v xml:space="preserve"> </v>
      </c>
      <c r="EN105" s="154"/>
      <c r="EO105" s="158"/>
      <c r="EP105" s="390" t="str">
        <f t="shared" si="123"/>
        <v/>
      </c>
      <c r="EQ105" s="158"/>
      <c r="ER105" s="137"/>
      <c r="ES105" s="388" t="str">
        <f t="shared" si="124"/>
        <v/>
      </c>
      <c r="ET105" s="157" t="str">
        <f>IF(VALUE(IF('Vessel List B'!P104=1,1,IF('Vessel List B'!P104=2,2,IF('Vessel List B'!P104=3,3,IF('Vessel List B'!P104=4,4,IF('Vessel List B'!P104=5,5,IF('Vessel List B'!P104=6,6,IF('Vessel List B'!P104=7,7,IF('Vessel List B'!P104=8,8,IF('Vessel List B'!P104=9,9,IF('Vessel List B'!P104=10,10,IF('Vessel List B'!P104=11,11,IF('Vessel List B'!P104=12,12,IF('Vessel List B'!P104=13,13,IF('Vessel List B'!P104=14,14,IF('Vessel List B'!P104=15,15,IF('Vessel List B'!P104=16,16,0)))))))))))))))))=0," ",VALUE(IF('Vessel List B'!P104=1,1,IF('Vessel List B'!P104=2,2,IF('Vessel List B'!P104=3,3,IF('Vessel List B'!P104=4,4,IF('Vessel List B'!P104=5,5,IF('Vessel List B'!P104=6,6,IF('Vessel List B'!P104=7,7,IF('Vessel List B'!P104=8,8,IF('Vessel List B'!P104=9,9,IF('Vessel List B'!P104=10,10,IF('Vessel List B'!P104=11,11,IF('Vessel List B'!P104=12,12,IF('Vessel List B'!P104=13,13,IF('Vessel List B'!P104=14,14,IF('Vessel List B'!P104=15,15,IF('Vessel List B'!P104=16,16,0))))))))))))))))))</f>
        <v xml:space="preserve"> </v>
      </c>
      <c r="EU105" s="154"/>
      <c r="EV105" s="158"/>
      <c r="EW105" s="390" t="str">
        <f t="shared" si="125"/>
        <v/>
      </c>
      <c r="EX105" s="158"/>
      <c r="EY105" s="137"/>
      <c r="EZ105" s="388" t="str">
        <f t="shared" si="126"/>
        <v/>
      </c>
      <c r="FA105" s="157" t="str">
        <f>IF(VALUE(IF('Vessel List B'!AC104=1,1,IF('Vessel List B'!AC104=2,2,IF('Vessel List B'!AC104=3,3,IF('Vessel List B'!AC104=4,4,IF('Vessel List B'!AC104=5,5,IF('Vessel List B'!AC104=6,6,IF('Vessel List B'!AC104=7,7,IF('Vessel List B'!AC104=8,8,IF('Vessel List B'!AC104=9,9,IF('Vessel List B'!AC104=10,10,IF('Vessel List B'!AC104=11,11,IF('Vessel List B'!AC104=12,12,IF('Vessel List B'!AC104=13,13,IF('Vessel List B'!AC104=14,14,IF('Vessel List B'!AC104=15,15,IF('Vessel List B'!AC104=16,16,0)))))))))))))))))=0," ",VALUE(IF('Vessel List B'!AC104=1,1,IF('Vessel List B'!AC104=2,2,IF('Vessel List B'!AC104=3,3,IF('Vessel List B'!AC104=4,4,IF('Vessel List B'!AC104=5,5,IF('Vessel List B'!AC104=6,6,IF('Vessel List B'!AC104=7,7,IF('Vessel List B'!AC104=8,8,IF('Vessel List B'!AC104=9,9,IF('Vessel List B'!AC104=10,10,IF('Vessel List B'!AC104=11,11,IF('Vessel List B'!AC104=12,12,IF('Vessel List B'!AC104=13,13,IF('Vessel List B'!AC104=14,14,IF('Vessel List B'!AC104=15,15,IF('Vessel List B'!AC104=16,16,0))))))))))))))))))</f>
        <v xml:space="preserve"> </v>
      </c>
      <c r="FB105" s="154"/>
      <c r="FC105" s="158"/>
      <c r="FD105" s="390" t="str">
        <f t="shared" si="127"/>
        <v/>
      </c>
      <c r="FE105" s="158"/>
      <c r="FF105" s="137"/>
      <c r="FG105" s="388" t="str">
        <f t="shared" si="128"/>
        <v/>
      </c>
      <c r="FH105" s="157" t="str">
        <f>IF(VALUE(IF('Vessel List B'!AP104=1,1,IF('Vessel List B'!AP104=2,2,IF('Vessel List B'!AP104=3,3,IF('Vessel List B'!AP104=4,4,IF('Vessel List B'!AP104=5,5,IF('Vessel List B'!AP104=6,6,IF('Vessel List B'!AP104=7,7,IF('Vessel List B'!AP104=8,8,IF('Vessel List B'!AP104=9,9,IF('Vessel List B'!AP104=10,10,IF('Vessel List B'!AP104=11,11,IF('Vessel List B'!AP104=12,12,IF('Vessel List B'!AP104=13,13,IF('Vessel List B'!AP104=14,14,IF('Vessel List B'!AP104=15,15,IF('Vessel List B'!AP104=16,16,0)))))))))))))))))=0," ",VALUE(IF('Vessel List B'!AP104=1,1,IF('Vessel List B'!AP104=2,2,IF('Vessel List B'!AP104=3,3,IF('Vessel List B'!AP104=4,4,IF('Vessel List B'!AP104=5,5,IF('Vessel List B'!AP104=6,6,IF('Vessel List B'!AP104=7,7,IF('Vessel List B'!AP104=8,8,IF('Vessel List B'!AP104=9,9,IF('Vessel List B'!AP104=10,10,IF('Vessel List B'!AP104=11,11,IF('Vessel List B'!AP104=12,12,IF('Vessel List B'!AP104=13,13,IF('Vessel List B'!AP104=14,14,IF('Vessel List B'!AP104=15,15,IF('Vessel List B'!AP104=16,16,0))))))))))))))))))</f>
        <v xml:space="preserve"> </v>
      </c>
      <c r="FI105" s="154"/>
      <c r="FJ105" s="158"/>
      <c r="FK105" s="390" t="str">
        <f t="shared" si="129"/>
        <v/>
      </c>
      <c r="FL105" s="158"/>
      <c r="FM105" s="137"/>
      <c r="FN105" s="388" t="str">
        <f t="shared" si="130"/>
        <v/>
      </c>
      <c r="FO105" s="157" t="str">
        <f>IF(VALUE(IF('Vessel List B'!BC104=1,1,IF('Vessel List B'!BC104=2,2,IF('Vessel List B'!BC104=3,3,IF('Vessel List B'!BC104=4,4,IF('Vessel List B'!BC104=5,5,IF('Vessel List B'!BC104=6,6,IF('Vessel List B'!BC104=7,7,IF('Vessel List B'!BC104=8,8,IF('Vessel List B'!BC104=9,9,IF('Vessel List B'!BC104=10,10,IF('Vessel List B'!BC104=11,11,IF('Vessel List B'!BC104=12,12,IF('Vessel List B'!BC104=13,13,IF('Vessel List B'!BC104=14,14,IF('Vessel List B'!BC104=15,15,IF('Vessel List B'!BC104=16,16,0)))))))))))))))))=0," ",VALUE(IF('Vessel List B'!BC104=1,1,IF('Vessel List B'!BC104=2,2,IF('Vessel List B'!BC104=3,3,IF('Vessel List B'!BC104=4,4,IF('Vessel List B'!BC104=5,5,IF('Vessel List B'!BC104=6,6,IF('Vessel List B'!BC104=7,7,IF('Vessel List B'!BC104=8,8,IF('Vessel List B'!BC104=9,9,IF('Vessel List B'!BC104=10,10,IF('Vessel List B'!BC104=11,11,IF('Vessel List B'!BC104=12,12,IF('Vessel List B'!BC104=13,13,IF('Vessel List B'!BC104=14,14,IF('Vessel List B'!BC104=15,15,IF('Vessel List B'!BC104=16,16,0))))))))))))))))))</f>
        <v xml:space="preserve"> </v>
      </c>
      <c r="FP105" s="154"/>
      <c r="FQ105" s="158"/>
      <c r="FR105" s="390" t="str">
        <f t="shared" si="131"/>
        <v/>
      </c>
      <c r="FS105" s="158"/>
      <c r="FT105" s="137"/>
      <c r="FU105" s="388" t="str">
        <f t="shared" si="132"/>
        <v/>
      </c>
      <c r="FV105" s="157" t="str">
        <f>IF(VALUE(IF('Vessel List B'!BP104=1,1,IF('Vessel List B'!BP104=2,2,IF('Vessel List B'!BP104=3,3,IF('Vessel List B'!BP104=4,4,IF('Vessel List B'!BP104=5,5,IF('Vessel List B'!BP104=6,6,IF('Vessel List B'!BP104=7,7,IF('Vessel List B'!BP104=8,8,IF('Vessel List B'!BP104=9,9,IF('Vessel List B'!BP104=10,10,IF('Vessel List B'!BP104=11,11,IF('Vessel List B'!BP104=12,12,IF('Vessel List B'!BP104=13,13,IF('Vessel List B'!BP104=14,14,IF('Vessel List B'!BP104=15,15,IF('Vessel List B'!BP104=16,16,0)))))))))))))))))=0," ",VALUE(IF('Vessel List B'!BP104=1,1,IF('Vessel List B'!BP104=2,2,IF('Vessel List B'!BP104=3,3,IF('Vessel List B'!BP104=4,4,IF('Vessel List B'!BP104=5,5,IF('Vessel List B'!BP104=6,6,IF('Vessel List B'!BP104=7,7,IF('Vessel List B'!BP104=8,8,IF('Vessel List B'!BP104=9,9,IF('Vessel List B'!BP104=10,10,IF('Vessel List B'!BP104=11,11,IF('Vessel List B'!BP104=12,12,IF('Vessel List B'!BP104=13,13,IF('Vessel List B'!BP104=14,14,IF('Vessel List B'!BP104=15,15,IF('Vessel List B'!BP104=16,16,0))))))))))))))))))</f>
        <v xml:space="preserve"> </v>
      </c>
      <c r="FW105" s="154"/>
      <c r="FX105" s="158"/>
      <c r="FY105" s="390" t="str">
        <f t="shared" si="133"/>
        <v/>
      </c>
      <c r="FZ105" s="158"/>
      <c r="GA105" s="137"/>
      <c r="GB105" s="388" t="str">
        <f t="shared" si="134"/>
        <v/>
      </c>
      <c r="GC105" s="157" t="str">
        <f>IF(VALUE(IF('Vessel List B'!CC104=1,1,IF('Vessel List B'!CC104=2,2,IF('Vessel List B'!CC104=3,3,IF('Vessel List B'!CC104=4,4,IF('Vessel List B'!CC104=5,5,IF('Vessel List B'!CC104=6,6,IF('Vessel List B'!CC104=7,7,IF('Vessel List B'!CC104=8,8,IF('Vessel List B'!CC104=9,9,IF('Vessel List B'!CC104=10,10,IF('Vessel List B'!CC104=11,11,IF('Vessel List B'!CC104=12,12,IF('Vessel List B'!CC104=13,13,IF('Vessel List B'!CC104=14,14,IF('Vessel List B'!CC104=15,15,IF('Vessel List B'!CC104=16,16,0)))))))))))))))))=0," ",VALUE(IF('Vessel List B'!CC104=1,1,IF('Vessel List B'!CC104=2,2,IF('Vessel List B'!CC104=3,3,IF('Vessel List B'!CC104=4,4,IF('Vessel List B'!CC104=5,5,IF('Vessel List B'!CC104=6,6,IF('Vessel List B'!CC104=7,7,IF('Vessel List B'!CC104=8,8,IF('Vessel List B'!CC104=9,9,IF('Vessel List B'!CC104=10,10,IF('Vessel List B'!CC104=11,11,IF('Vessel List B'!CC104=12,12,IF('Vessel List B'!CC104=13,13,IF('Vessel List B'!CC104=14,14,IF('Vessel List B'!CC104=15,15,IF('Vessel List B'!CC104=16,16,0))))))))))))))))))</f>
        <v xml:space="preserve"> </v>
      </c>
      <c r="GD105" s="154"/>
      <c r="GE105" s="158"/>
      <c r="GF105" s="390" t="str">
        <f t="shared" si="135"/>
        <v/>
      </c>
      <c r="GG105" s="158"/>
      <c r="GH105" s="137"/>
      <c r="GI105" s="388" t="str">
        <f t="shared" si="136"/>
        <v/>
      </c>
      <c r="GJ105" s="157" t="str">
        <f>IF(VALUE(IF('Vessel List B'!CP104=1,1,IF('Vessel List B'!CP104=2,2,IF('Vessel List B'!CP104=3,3,IF('Vessel List B'!CP104=4,4,IF('Vessel List B'!CP104=5,5,IF('Vessel List B'!CP104=6,6,IF('Vessel List B'!CP104=7,7,IF('Vessel List B'!CP104=8,8,IF('Vessel List B'!CP104=9,9,IF('Vessel List B'!CP104=10,10,IF('Vessel List B'!CP104=11,11,IF('Vessel List B'!CP104=12,12,IF('Vessel List B'!CP104=13,13,IF('Vessel List B'!CP104=14,14,IF('Vessel List B'!CP104=15,15,IF('Vessel List B'!CP104=16,16,0)))))))))))))))))=0," ",VALUE(IF('Vessel List B'!CP104=1,1,IF('Vessel List B'!CP104=2,2,IF('Vessel List B'!CP104=3,3,IF('Vessel List B'!CP104=4,4,IF('Vessel List B'!CP104=5,5,IF('Vessel List B'!CP104=6,6,IF('Vessel List B'!CP104=7,7,IF('Vessel List B'!CP104=8,8,IF('Vessel List B'!CP104=9,9,IF('Vessel List B'!CP104=10,10,IF('Vessel List B'!CP104=11,11,IF('Vessel List B'!CP104=12,12,IF('Vessel List B'!CP104=13,13,IF('Vessel List B'!CP104=14,14,IF('Vessel List B'!CP104=15,15,IF('Vessel List B'!CP104=16,16,0))))))))))))))))))</f>
        <v xml:space="preserve"> </v>
      </c>
      <c r="GK105" s="154"/>
      <c r="GL105" s="158"/>
      <c r="GM105" s="390" t="str">
        <f t="shared" si="137"/>
        <v/>
      </c>
      <c r="GN105" s="158"/>
      <c r="GO105" s="137"/>
      <c r="GP105" s="388" t="str">
        <f t="shared" si="138"/>
        <v/>
      </c>
      <c r="GQ105" s="157" t="str">
        <f>IF(VALUE(IF('Vessel List B'!DC104=1,1,IF('Vessel List B'!DC104=2,2,IF('Vessel List B'!DC104=3,3,IF('Vessel List B'!DC104=4,4,IF('Vessel List B'!DC104=5,5,IF('Vessel List B'!DC104=6,6,IF('Vessel List B'!DC104=7,7,IF('Vessel List B'!DC104=8,8,IF('Vessel List B'!DC104=9,9,IF('Vessel List B'!DC104=10,10,IF('Vessel List B'!DC104=11,11,IF('Vessel List B'!DC104=12,12,IF('Vessel List B'!DC104=13,13,IF('Vessel List B'!DC104=14,14,IF('Vessel List B'!DC104=15,15,IF('Vessel List B'!DC104=16,16,0)))))))))))))))))=0," ",VALUE(IF('Vessel List B'!DC104=1,1,IF('Vessel List B'!DC104=2,2,IF('Vessel List B'!DC104=3,3,IF('Vessel List B'!DC104=4,4,IF('Vessel List B'!DC104=5,5,IF('Vessel List B'!DC104=6,6,IF('Vessel List B'!DC104=7,7,IF('Vessel List B'!DC104=8,8,IF('Vessel List B'!DC104=9,9,IF('Vessel List B'!DC104=10,10,IF('Vessel List B'!DC104=11,11,IF('Vessel List B'!DC104=12,12,IF('Vessel List B'!DC104=13,13,IF('Vessel List B'!DC104=14,14,IF('Vessel List B'!DC104=15,15,IF('Vessel List B'!DC104=16,16,0))))))))))))))))))</f>
        <v xml:space="preserve"> </v>
      </c>
      <c r="GR105" s="154"/>
      <c r="GS105" s="158"/>
      <c r="GT105" s="390" t="str">
        <f t="shared" si="139"/>
        <v/>
      </c>
      <c r="GU105" s="158"/>
      <c r="GV105" s="137"/>
      <c r="GW105" s="388" t="str">
        <f t="shared" si="140"/>
        <v/>
      </c>
      <c r="GX105" s="157" t="str">
        <f>IF(VALUE(IF('Vessel List B'!DP104=1,1,IF('Vessel List B'!DP104=2,2,IF('Vessel List B'!DP104=3,3,IF('Vessel List B'!DP104=4,4,IF('Vessel List B'!DP104=5,5,IF('Vessel List B'!DP104=6,6,IF('Vessel List B'!DP104=7,7,IF('Vessel List B'!DP104=8,8,IF('Vessel List B'!DP104=9,9,IF('Vessel List B'!DP104=10,10,IF('Vessel List B'!DP104=11,11,IF('Vessel List B'!DP104=12,12,IF('Vessel List B'!DP104=13,13,IF('Vessel List B'!DP104=14,14,IF('Vessel List B'!DP104=15,15,IF('Vessel List B'!DP104=16,16,0)))))))))))))))))=0," ",VALUE(IF('Vessel List B'!DP104=1,1,IF('Vessel List B'!DP104=2,2,IF('Vessel List B'!DP104=3,3,IF('Vessel List B'!DP104=4,4,IF('Vessel List B'!DP104=5,5,IF('Vessel List B'!DP104=6,6,IF('Vessel List B'!DP104=7,7,IF('Vessel List B'!DP104=8,8,IF('Vessel List B'!DP104=9,9,IF('Vessel List B'!DP104=10,10,IF('Vessel List B'!DP104=11,11,IF('Vessel List B'!DP104=12,12,IF('Vessel List B'!DP104=13,13,IF('Vessel List B'!DP104=14,14,IF('Vessel List B'!DP104=15,15,IF('Vessel List B'!DP104=16,16,0))))))))))))))))))</f>
        <v xml:space="preserve"> </v>
      </c>
      <c r="GY105" s="154"/>
      <c r="GZ105" s="158"/>
      <c r="HA105" s="390" t="str">
        <f t="shared" si="141"/>
        <v/>
      </c>
      <c r="HB105" s="158"/>
      <c r="HC105" s="137"/>
      <c r="HD105" s="388" t="str">
        <f t="shared" si="142"/>
        <v/>
      </c>
      <c r="HE105" s="157" t="str">
        <f>IF(VALUE(IF('Vessel List B'!EC104=1,1,IF('Vessel List B'!EC104=2,2,IF('Vessel List B'!EC104=3,3,IF('Vessel List B'!EC104=4,4,IF('Vessel List B'!EC104=5,5,IF('Vessel List B'!EC104=6,6,IF('Vessel List B'!EC104=7,7,IF('Vessel List B'!EC104=8,8,IF('Vessel List B'!EC104=9,9,IF('Vessel List B'!EC104=10,10,IF('Vessel List B'!EC104=11,11,IF('Vessel List B'!EC104=12,12,IF('Vessel List B'!EC104=13,13,IF('Vessel List B'!EC104=14,14,IF('Vessel List B'!EC104=15,15,IF('Vessel List B'!EC104=16,16,0)))))))))))))))))=0," ",VALUE(IF('Vessel List B'!EC104=1,1,IF('Vessel List B'!EC104=2,2,IF('Vessel List B'!EC104=3,3,IF('Vessel List B'!EC104=4,4,IF('Vessel List B'!EC104=5,5,IF('Vessel List B'!EC104=6,6,IF('Vessel List B'!EC104=7,7,IF('Vessel List B'!EC104=8,8,IF('Vessel List B'!EC104=9,9,IF('Vessel List B'!EC104=10,10,IF('Vessel List B'!EC104=11,11,IF('Vessel List B'!EC104=12,12,IF('Vessel List B'!EC104=13,13,IF('Vessel List B'!EC104=14,14,IF('Vessel List B'!EC104=15,15,IF('Vessel List B'!EC104=16,16,0))))))))))))))))))</f>
        <v xml:space="preserve"> </v>
      </c>
      <c r="HF105" s="154"/>
      <c r="HG105" s="158"/>
      <c r="HH105" s="390" t="str">
        <f t="shared" si="143"/>
        <v/>
      </c>
      <c r="HI105" s="158"/>
      <c r="HJ105" s="137"/>
      <c r="HK105" s="388" t="str">
        <f t="shared" si="144"/>
        <v/>
      </c>
      <c r="HL105" s="157" t="str">
        <f>IF(VALUE(IF('Vessel List B'!EP104=1,1,IF('Vessel List B'!EP104=2,2,IF('Vessel List B'!EP104=3,3,IF('Vessel List B'!EP104=4,4,IF('Vessel List B'!EP104=5,5,IF('Vessel List B'!EP104=6,6,IF('Vessel List B'!EP104=7,7,IF('Vessel List B'!EP104=8,8,IF('Vessel List B'!EP104=9,9,IF('Vessel List B'!EP104=10,10,IF('Vessel List B'!EP104=11,11,IF('Vessel List B'!EP104=12,12,IF('Vessel List B'!EP104=13,13,IF('Vessel List B'!EP104=14,14,IF('Vessel List B'!EP104=15,15,IF('Vessel List B'!EP104=16,16,0)))))))))))))))))=0," ",VALUE(IF('Vessel List B'!EP104=1,1,IF('Vessel List B'!EP104=2,2,IF('Vessel List B'!EP104=3,3,IF('Vessel List B'!EP104=4,4,IF('Vessel List B'!EP104=5,5,IF('Vessel List B'!EP104=6,6,IF('Vessel List B'!EP104=7,7,IF('Vessel List B'!EP104=8,8,IF('Vessel List B'!EP104=9,9,IF('Vessel List B'!EP104=10,10,IF('Vessel List B'!EP104=11,11,IF('Vessel List B'!EP104=12,12,IF('Vessel List B'!EP104=13,13,IF('Vessel List B'!EP104=14,14,IF('Vessel List B'!EP104=15,15,IF('Vessel List B'!EP104=16,16,0))))))))))))))))))</f>
        <v xml:space="preserve"> </v>
      </c>
      <c r="HM105" s="154"/>
      <c r="HN105" s="158"/>
      <c r="HO105" s="390" t="str">
        <f t="shared" si="145"/>
        <v/>
      </c>
      <c r="HP105" s="158"/>
      <c r="HQ105" s="137"/>
      <c r="HR105" s="388" t="str">
        <f t="shared" si="146"/>
        <v/>
      </c>
      <c r="HS105" s="157" t="str">
        <f>IF(VALUE(IF('Vessel List B'!FC104=1,1,IF('Vessel List B'!FC104=2,2,IF('Vessel List B'!FC104=3,3,IF('Vessel List B'!FC104=4,4,IF('Vessel List B'!FC104=5,5,IF('Vessel List B'!FC104=6,6,IF('Vessel List B'!FC104=7,7,IF('Vessel List B'!FC104=8,8,IF('Vessel List B'!FC104=9,9,IF('Vessel List B'!FC104=10,10,IF('Vessel List B'!FC104=11,11,IF('Vessel List B'!FC104=12,12,IF('Vessel List B'!FC104=13,13,IF('Vessel List B'!FC104=14,14,IF('Vessel List B'!FC104=15,15,IF('Vessel List B'!FC104=16,16,0)))))))))))))))))=0," ",VALUE(IF('Vessel List B'!FC104=1,1,IF('Vessel List B'!FC104=2,2,IF('Vessel List B'!FC104=3,3,IF('Vessel List B'!FC104=4,4,IF('Vessel List B'!FC104=5,5,IF('Vessel List B'!FC104=6,6,IF('Vessel List B'!FC104=7,7,IF('Vessel List B'!FC104=8,8,IF('Vessel List B'!FC104=9,9,IF('Vessel List B'!FC104=10,10,IF('Vessel List B'!FC104=11,11,IF('Vessel List B'!FC104=12,12,IF('Vessel List B'!FC104=13,13,IF('Vessel List B'!FC104=14,14,IF('Vessel List B'!FC104=15,15,IF('Vessel List B'!FC104=16,16,0))))))))))))))))))</f>
        <v xml:space="preserve"> </v>
      </c>
      <c r="HT105" s="154"/>
      <c r="HU105" s="158"/>
      <c r="HV105" s="390" t="str">
        <f t="shared" si="147"/>
        <v/>
      </c>
      <c r="HW105" s="158"/>
      <c r="HX105" s="137"/>
      <c r="HY105" s="388" t="str">
        <f t="shared" si="148"/>
        <v/>
      </c>
      <c r="HZ105" s="157" t="str">
        <f>IF(VALUE(IF('Vessel List B'!FP104=1,1,IF('Vessel List B'!FP104=2,2,IF('Vessel List B'!FP104=3,3,IF('Vessel List B'!FP104=4,4,IF('Vessel List B'!FP104=5,5,IF('Vessel List B'!FP104=6,6,IF('Vessel List B'!FP104=7,7,IF('Vessel List B'!FP104=8,8,IF('Vessel List B'!FP104=9,9,IF('Vessel List B'!FP104=10,10,IF('Vessel List B'!FP104=11,11,IF('Vessel List B'!FP104=12,12,IF('Vessel List B'!FP104=13,13,IF('Vessel List B'!FP104=14,14,IF('Vessel List B'!FP104=15,15,IF('Vessel List B'!FP104=16,16,0)))))))))))))))))=0," ",VALUE(IF('Vessel List B'!FP104=1,1,IF('Vessel List B'!FP104=2,2,IF('Vessel List B'!FP104=3,3,IF('Vessel List B'!FP104=4,4,IF('Vessel List B'!FP104=5,5,IF('Vessel List B'!FP104=6,6,IF('Vessel List B'!FP104=7,7,IF('Vessel List B'!FP104=8,8,IF('Vessel List B'!FP104=9,9,IF('Vessel List B'!FP104=10,10,IF('Vessel List B'!FP104=11,11,IF('Vessel List B'!FP104=12,12,IF('Vessel List B'!FP104=13,13,IF('Vessel List B'!FP104=14,14,IF('Vessel List B'!FP104=15,15,IF('Vessel List B'!FP104=16,16,0))))))))))))))))))</f>
        <v xml:space="preserve"> </v>
      </c>
      <c r="IA105" s="154"/>
      <c r="IB105" s="158"/>
      <c r="IC105" s="390" t="str">
        <f t="shared" si="149"/>
        <v/>
      </c>
      <c r="ID105" s="158"/>
      <c r="IE105" s="137"/>
      <c r="IF105" s="388" t="str">
        <f t="shared" si="150"/>
        <v/>
      </c>
      <c r="IG105" s="157" t="str">
        <f>IF(VALUE(IF('Vessel List B'!GC104=1,1,IF('Vessel List B'!GC104=2,2,IF('Vessel List B'!GC104=3,3,IF('Vessel List B'!GC104=4,4,IF('Vessel List B'!GC104=5,5,IF('Vessel List B'!GC104=6,6,IF('Vessel List B'!GC104=7,7,IF('Vessel List B'!GC104=8,8,IF('Vessel List B'!GC104=9,9,IF('Vessel List B'!GC104=10,10,IF('Vessel List B'!GC104=11,11,IF('Vessel List B'!GC104=12,12,IF('Vessel List B'!GC104=13,13,IF('Vessel List B'!GC104=14,14,IF('Vessel List B'!GC104=15,15,IF('Vessel List B'!GC104=16,16,0)))))))))))))))))=0," ",VALUE(IF('Vessel List B'!GC104=1,1,IF('Vessel List B'!GC104=2,2,IF('Vessel List B'!GC104=3,3,IF('Vessel List B'!GC104=4,4,IF('Vessel List B'!GC104=5,5,IF('Vessel List B'!GC104=6,6,IF('Vessel List B'!GC104=7,7,IF('Vessel List B'!GC104=8,8,IF('Vessel List B'!GC104=9,9,IF('Vessel List B'!GC104=10,10,IF('Vessel List B'!GC104=11,11,IF('Vessel List B'!GC104=12,12,IF('Vessel List B'!GC104=13,13,IF('Vessel List B'!GC104=14,14,IF('Vessel List B'!GC104=15,15,IF('Vessel List B'!GC104=16,16,0))))))))))))))))))</f>
        <v xml:space="preserve"> </v>
      </c>
      <c r="IH105" s="154"/>
      <c r="II105" s="158"/>
      <c r="IJ105" s="390" t="str">
        <f t="shared" si="151"/>
        <v/>
      </c>
      <c r="IK105" s="158"/>
      <c r="IL105" s="137"/>
      <c r="IM105" s="388" t="str">
        <f t="shared" si="152"/>
        <v/>
      </c>
      <c r="IN105" s="157" t="str">
        <f>IF(VALUE(IF('Vessel List B'!GP104=1,1,IF('Vessel List B'!GP104=2,2,IF('Vessel List B'!GP104=3,3,IF('Vessel List B'!GP104=4,4,IF('Vessel List B'!GP104=5,5,IF('Vessel List B'!GP104=6,6,IF('Vessel List B'!GP104=7,7,IF('Vessel List B'!GP104=8,8,IF('Vessel List B'!GP104=9,9,IF('Vessel List B'!GP104=10,10,IF('Vessel List B'!GP104=11,11,IF('Vessel List B'!GP104=12,12,IF('Vessel List B'!GP104=13,13,IF('Vessel List B'!GP104=14,14,IF('Vessel List B'!GP104=15,15,IF('Vessel List B'!GP104=16,16,0)))))))))))))))))=0," ",VALUE(IF('Vessel List B'!GP104=1,1,IF('Vessel List B'!GP104=2,2,IF('Vessel List B'!GP104=3,3,IF('Vessel List B'!GP104=4,4,IF('Vessel List B'!GP104=5,5,IF('Vessel List B'!GP104=6,6,IF('Vessel List B'!GP104=7,7,IF('Vessel List B'!GP104=8,8,IF('Vessel List B'!GP104=9,9,IF('Vessel List B'!GP104=10,10,IF('Vessel List B'!GP104=11,11,IF('Vessel List B'!GP104=12,12,IF('Vessel List B'!GP104=13,13,IF('Vessel List B'!GP104=14,14,IF('Vessel List B'!GP104=15,15,IF('Vessel List B'!GP104=16,16,0))))))))))))))))))</f>
        <v xml:space="preserve"> </v>
      </c>
      <c r="IO105" s="154"/>
      <c r="IP105" s="158"/>
      <c r="IQ105" s="390" t="str">
        <f t="shared" si="153"/>
        <v/>
      </c>
      <c r="IR105" s="158"/>
      <c r="IS105" s="137"/>
      <c r="IT105" s="388" t="str">
        <f t="shared" si="154"/>
        <v/>
      </c>
      <c r="IU105" s="157" t="str">
        <f>IF(VALUE(IF('Vessel List B'!HC104=1,1,IF('Vessel List B'!HC104=2,2,IF('Vessel List B'!HC104=3,3,IF('Vessel List B'!HC104=4,4,IF('Vessel List B'!HC104=5,5,IF('Vessel List B'!HC104=6,6,IF('Vessel List B'!HC104=7,7,IF('Vessel List B'!HC104=8,8,IF('Vessel List B'!HC104=9,9,IF('Vessel List B'!HC104=10,10,IF('Vessel List B'!HC104=11,11,IF('Vessel List B'!HC104=12,12,IF('Vessel List B'!HC104=13,13,IF('Vessel List B'!HC104=14,14,IF('Vessel List B'!HC104=15,15,IF('Vessel List B'!HC104=16,16,0)))))))))))))))))=0," ",VALUE(IF('Vessel List B'!HC104=1,1,IF('Vessel List B'!HC104=2,2,IF('Vessel List B'!HC104=3,3,IF('Vessel List B'!HC104=4,4,IF('Vessel List B'!HC104=5,5,IF('Vessel List B'!HC104=6,6,IF('Vessel List B'!HC104=7,7,IF('Vessel List B'!HC104=8,8,IF('Vessel List B'!HC104=9,9,IF('Vessel List B'!HC104=10,10,IF('Vessel List B'!HC104=11,11,IF('Vessel List B'!HC104=12,12,IF('Vessel List B'!HC104=13,13,IF('Vessel List B'!HC104=14,14,IF('Vessel List B'!HC104=15,15,IF('Vessel List B'!HC104=16,16,0))))))))))))))))))</f>
        <v xml:space="preserve"> </v>
      </c>
      <c r="IV105" s="154"/>
      <c r="IW105" s="158"/>
      <c r="IX105" s="390" t="str">
        <f t="shared" si="155"/>
        <v/>
      </c>
      <c r="IY105" s="158"/>
      <c r="IZ105" s="137"/>
      <c r="JA105" s="388" t="str">
        <f t="shared" si="156"/>
        <v/>
      </c>
      <c r="JB105" s="157" t="str">
        <f>IF(VALUE(IF('Vessel List B'!HP104=1,1,IF('Vessel List B'!HP104=2,2,IF('Vessel List B'!HP104=3,3,IF('Vessel List B'!HP104=4,4,IF('Vessel List B'!HP104=5,5,IF('Vessel List B'!HP104=6,6,IF('Vessel List B'!HP104=7,7,IF('Vessel List B'!HP104=8,8,IF('Vessel List B'!HP104=9,9,IF('Vessel List B'!HP104=10,10,IF('Vessel List B'!HP104=11,11,IF('Vessel List B'!HP104=12,12,IF('Vessel List B'!HP104=13,13,IF('Vessel List B'!HP104=14,14,IF('Vessel List B'!HP104=15,15,IF('Vessel List B'!HP104=16,16,0)))))))))))))))))=0," ",VALUE(IF('Vessel List B'!HP104=1,1,IF('Vessel List B'!HP104=2,2,IF('Vessel List B'!HP104=3,3,IF('Vessel List B'!HP104=4,4,IF('Vessel List B'!HP104=5,5,IF('Vessel List B'!HP104=6,6,IF('Vessel List B'!HP104=7,7,IF('Vessel List B'!HP104=8,8,IF('Vessel List B'!HP104=9,9,IF('Vessel List B'!HP104=10,10,IF('Vessel List B'!HP104=11,11,IF('Vessel List B'!HP104=12,12,IF('Vessel List B'!HP104=13,13,IF('Vessel List B'!HP104=14,14,IF('Vessel List B'!HP104=15,15,IF('Vessel List B'!HP104=16,16,0))))))))))))))))))</f>
        <v xml:space="preserve"> </v>
      </c>
      <c r="JC105" s="154"/>
      <c r="JD105" s="158"/>
      <c r="JE105" s="390" t="str">
        <f t="shared" si="157"/>
        <v/>
      </c>
      <c r="JF105" s="158"/>
      <c r="JG105" s="137"/>
      <c r="JH105" s="388" t="str">
        <f t="shared" si="158"/>
        <v/>
      </c>
      <c r="JI105" s="157" t="str">
        <f>IF(VALUE(IF('Vessel List B'!IC104=1,1,IF('Vessel List B'!IC104=2,2,IF('Vessel List B'!IC104=3,3,IF('Vessel List B'!IC104=4,4,IF('Vessel List B'!IC104=5,5,IF('Vessel List B'!IC104=6,6,IF('Vessel List B'!IC104=7,7,IF('Vessel List B'!IC104=8,8,IF('Vessel List B'!IC104=9,9,IF('Vessel List B'!IC104=10,10,IF('Vessel List B'!IC104=11,11,IF('Vessel List B'!IC104=12,12,IF('Vessel List B'!IC104=13,13,IF('Vessel List B'!IC104=14,14,IF('Vessel List B'!IC104=15,15,IF('Vessel List B'!IC104=16,16,0)))))))))))))))))=0," ",VALUE(IF('Vessel List B'!IC104=1,1,IF('Vessel List B'!IC104=2,2,IF('Vessel List B'!IC104=3,3,IF('Vessel List B'!IC104=4,4,IF('Vessel List B'!IC104=5,5,IF('Vessel List B'!IC104=6,6,IF('Vessel List B'!IC104=7,7,IF('Vessel List B'!IC104=8,8,IF('Vessel List B'!IC104=9,9,IF('Vessel List B'!IC104=10,10,IF('Vessel List B'!IC104=11,11,IF('Vessel List B'!IC104=12,12,IF('Vessel List B'!IC104=13,13,IF('Vessel List B'!IC104=14,14,IF('Vessel List B'!IC104=15,15,IF('Vessel List B'!IC104=16,16,0))))))))))))))))))</f>
        <v xml:space="preserve"> </v>
      </c>
      <c r="JJ105" s="154"/>
      <c r="JK105" s="158"/>
      <c r="JL105" s="390" t="str">
        <f t="shared" si="159"/>
        <v/>
      </c>
      <c r="JM105" s="158"/>
      <c r="JN105" s="137"/>
      <c r="JO105" s="388" t="str">
        <f t="shared" si="160"/>
        <v/>
      </c>
      <c r="JP105" s="157" t="str">
        <f>IF(VALUE(IF('Vessel List B'!IP104=1,1,IF('Vessel List B'!IP104=2,2,IF('Vessel List B'!IP104=3,3,IF('Vessel List B'!IP104=4,4,IF('Vessel List B'!IP104=5,5,IF('Vessel List B'!IP104=6,6,IF('Vessel List B'!IP104=7,7,IF('Vessel List B'!IP104=8,8,IF('Vessel List B'!IP104=9,9,IF('Vessel List B'!IP104=10,10,IF('Vessel List B'!IP104=11,11,IF('Vessel List B'!IP104=12,12,IF('Vessel List B'!IP104=13,13,IF('Vessel List B'!IP104=14,14,IF('Vessel List B'!IP104=15,15,IF('Vessel List B'!IP104=16,16,0)))))))))))))))))=0," ",VALUE(IF('Vessel List B'!IP104=1,1,IF('Vessel List B'!IP104=2,2,IF('Vessel List B'!IP104=3,3,IF('Vessel List B'!IP104=4,4,IF('Vessel List B'!IP104=5,5,IF('Vessel List B'!IP104=6,6,IF('Vessel List B'!IP104=7,7,IF('Vessel List B'!IP104=8,8,IF('Vessel List B'!IP104=9,9,IF('Vessel List B'!IP104=10,10,IF('Vessel List B'!IP104=11,11,IF('Vessel List B'!IP104=12,12,IF('Vessel List B'!IP104=13,13,IF('Vessel List B'!IP104=14,14,IF('Vessel List B'!IP104=15,15,IF('Vessel List B'!IP104=16,16,0))))))))))))))))))</f>
        <v xml:space="preserve"> </v>
      </c>
      <c r="JQ105" s="154"/>
      <c r="JR105" s="158"/>
      <c r="JS105" s="390" t="str">
        <f t="shared" si="161"/>
        <v/>
      </c>
      <c r="JT105" s="158"/>
      <c r="JU105" s="137"/>
      <c r="JV105" s="397" t="str">
        <f t="shared" si="162"/>
        <v/>
      </c>
      <c r="JW105" s="403"/>
    </row>
    <row r="106" spans="1:283" ht="15" x14ac:dyDescent="0.25">
      <c r="A106" s="132">
        <f>'Vessel List A'!B105</f>
        <v>41680</v>
      </c>
      <c r="B106" s="157" t="str">
        <f>IF(VALUE(IF('Vessel List A'!C105=1,1,IF('Vessel List A'!C105=2,2,IF('Vessel List A'!C105=3,3,IF('Vessel List A'!C105=4,4,IF('Vessel List A'!C105=5,5,IF('Vessel List A'!C105=6,6,IF('Vessel List A'!C105=7,7,IF('Vessel List A'!C105=8,8,IF('Vessel List A'!C105=9,9,IF('Vessel List A'!C105=10,10,IF('Vessel List A'!C105=11,11,IF('Vessel List A'!C105=12,12,IF('Vessel List A'!C105=13,13,IF('Vessel List A'!C105=14,14,IF('Vessel List A'!C105=15,15,IF('Vessel List A'!C105=16,16,0)))))))))))))))))=0," ",VALUE(IF('Vessel List A'!C105=1,1,IF('Vessel List A'!C105=2,2,IF('Vessel List A'!C105=3,3,IF('Vessel List A'!C105=4,4,IF('Vessel List A'!C105=5,5,IF('Vessel List A'!C105=6,6,IF('Vessel List A'!C105=7,7,IF('Vessel List A'!C105=8,8,IF('Vessel List A'!C105=9,9,IF('Vessel List A'!C105=10,10,IF('Vessel List A'!C105=11,11,IF('Vessel List A'!C105=12,12,IF('Vessel List A'!C105=13,13,IF('Vessel List A'!C105=14,14,IF('Vessel List A'!C105=15,15,IF('Vessel List A'!C105=16,16,0))))))))))))))))))</f>
        <v xml:space="preserve"> </v>
      </c>
      <c r="C106" s="154"/>
      <c r="D106" s="158"/>
      <c r="E106" s="390" t="str">
        <f t="shared" si="83"/>
        <v/>
      </c>
      <c r="F106" s="158"/>
      <c r="G106" s="137"/>
      <c r="H106" s="388" t="str">
        <f t="shared" si="84"/>
        <v/>
      </c>
      <c r="I106" s="157" t="str">
        <f>IF(VALUE(IF('Vessel List A'!P105=1,1,IF('Vessel List A'!P105=2,2,IF('Vessel List A'!P105=3,3,IF('Vessel List A'!P105=4,4,IF('Vessel List A'!P105=5,5,IF('Vessel List A'!P105=6,6,IF('Vessel List A'!P105=7,7,IF('Vessel List A'!P105=8,8,IF('Vessel List A'!P105=9,9,IF('Vessel List A'!P105=10,10,IF('Vessel List A'!P105=11,11,IF('Vessel List A'!P105=12,12,IF('Vessel List A'!P105=13,13,IF('Vessel List A'!P105=14,14,IF('Vessel List A'!P105=15,15,IF('Vessel List A'!P105=16,16,0)))))))))))))))))=0," ",VALUE(IF('Vessel List A'!P105=1,1,IF('Vessel List A'!P105=2,2,IF('Vessel List A'!P105=3,3,IF('Vessel List A'!P105=4,4,IF('Vessel List A'!P105=5,5,IF('Vessel List A'!P105=6,6,IF('Vessel List A'!P105=7,7,IF('Vessel List A'!P105=8,8,IF('Vessel List A'!P105=9,9,IF('Vessel List A'!P105=10,10,IF('Vessel List A'!P105=11,11,IF('Vessel List A'!P105=12,12,IF('Vessel List A'!P105=13,13,IF('Vessel List A'!P105=14,14,IF('Vessel List A'!P105=15,15,IF('Vessel List A'!P105=16,16,0))))))))))))))))))</f>
        <v xml:space="preserve"> </v>
      </c>
      <c r="J106" s="154"/>
      <c r="K106" s="158"/>
      <c r="L106" s="390" t="str">
        <f t="shared" si="85"/>
        <v/>
      </c>
      <c r="M106" s="158"/>
      <c r="N106" s="137"/>
      <c r="O106" s="388" t="str">
        <f t="shared" si="86"/>
        <v/>
      </c>
      <c r="P106" s="157" t="str">
        <f>IF(VALUE(IF('Vessel List A'!AC105=1,1,IF('Vessel List A'!AC105=2,2,IF('Vessel List A'!AC105=3,3,IF('Vessel List A'!AC105=4,4,IF('Vessel List A'!AC105=5,5,IF('Vessel List A'!AC105=6,6,IF('Vessel List A'!AC105=7,7,IF('Vessel List A'!AC105=8,8,IF('Vessel List A'!AC105=9,9,IF('Vessel List A'!AC105=10,10,IF('Vessel List A'!AC105=11,11,IF('Vessel List A'!AC105=12,12,IF('Vessel List A'!AC105=13,13,IF('Vessel List A'!AC105=14,14,IF('Vessel List A'!AC105=15,15,IF('Vessel List A'!AC105=16,16,0)))))))))))))))))=0," ",VALUE(IF('Vessel List A'!AC105=1,1,IF('Vessel List A'!AC105=2,2,IF('Vessel List A'!AC105=3,3,IF('Vessel List A'!AC105=4,4,IF('Vessel List A'!AC105=5,5,IF('Vessel List A'!AC105=6,6,IF('Vessel List A'!AC105=7,7,IF('Vessel List A'!AC105=8,8,IF('Vessel List A'!AC105=9,9,IF('Vessel List A'!AC105=10,10,IF('Vessel List A'!AC105=11,11,IF('Vessel List A'!AC105=12,12,IF('Vessel List A'!AC105=13,13,IF('Vessel List A'!AC105=14,14,IF('Vessel List A'!AC105=15,15,IF('Vessel List A'!AC105=16,16,0))))))))))))))))))</f>
        <v xml:space="preserve"> </v>
      </c>
      <c r="Q106" s="154"/>
      <c r="R106" s="158"/>
      <c r="S106" s="390" t="str">
        <f t="shared" si="87"/>
        <v/>
      </c>
      <c r="T106" s="158"/>
      <c r="U106" s="137"/>
      <c r="V106" s="388" t="str">
        <f t="shared" si="88"/>
        <v/>
      </c>
      <c r="W106" s="157" t="str">
        <f>IF(VALUE(IF('Vessel List A'!AP105=1,1,IF('Vessel List A'!AP105=2,2,IF('Vessel List A'!AP105=3,3,IF('Vessel List A'!AP105=4,4,IF('Vessel List A'!AP105=5,5,IF('Vessel List A'!AP105=6,6,IF('Vessel List A'!AP105=7,7,IF('Vessel List A'!AP105=8,8,IF('Vessel List A'!AP105=9,9,IF('Vessel List A'!AP105=10,10,IF('Vessel List A'!AP105=11,11,IF('Vessel List A'!AP105=12,12,IF('Vessel List A'!AP105=13,13,IF('Vessel List A'!AP105=14,14,IF('Vessel List A'!AP105=15,15,IF('Vessel List A'!AP105=16,16,0)))))))))))))))))=0," ",VALUE(IF('Vessel List A'!AP105=1,1,IF('Vessel List A'!AP105=2,2,IF('Vessel List A'!AP105=3,3,IF('Vessel List A'!AP105=4,4,IF('Vessel List A'!AP105=5,5,IF('Vessel List A'!AP105=6,6,IF('Vessel List A'!AP105=7,7,IF('Vessel List A'!AP105=8,8,IF('Vessel List A'!AP105=9,9,IF('Vessel List A'!AP105=10,10,IF('Vessel List A'!AP105=11,11,IF('Vessel List A'!AP105=12,12,IF('Vessel List A'!AP105=13,13,IF('Vessel List A'!AP105=14,14,IF('Vessel List A'!AP105=15,15,IF('Vessel List A'!AP105=16,16,0))))))))))))))))))</f>
        <v xml:space="preserve"> </v>
      </c>
      <c r="X106" s="154"/>
      <c r="Y106" s="158"/>
      <c r="Z106" s="390" t="str">
        <f t="shared" si="89"/>
        <v/>
      </c>
      <c r="AA106" s="158"/>
      <c r="AB106" s="137"/>
      <c r="AC106" s="388" t="str">
        <f t="shared" si="90"/>
        <v/>
      </c>
      <c r="AD106" s="157" t="str">
        <f>IF(VALUE(IF('Vessel List A'!BC105=1,1,IF('Vessel List A'!BC105=2,2,IF('Vessel List A'!BC105=3,3,IF('Vessel List A'!BC105=4,4,IF('Vessel List A'!BC105=5,5,IF('Vessel List A'!BC105=6,6,IF('Vessel List A'!BC105=7,7,IF('Vessel List A'!BC105=8,8,IF('Vessel List A'!BC105=9,9,IF('Vessel List A'!BC105=10,10,IF('Vessel List A'!BC105=11,11,IF('Vessel List A'!BC105=12,12,IF('Vessel List A'!BC105=13,13,IF('Vessel List A'!BC105=14,14,IF('Vessel List A'!BC105=15,15,IF('Vessel List A'!BC105=16,16,0)))))))))))))))))=0," ",VALUE(IF('Vessel List A'!BC105=1,1,IF('Vessel List A'!BC105=2,2,IF('Vessel List A'!BC105=3,3,IF('Vessel List A'!BC105=4,4,IF('Vessel List A'!BC105=5,5,IF('Vessel List A'!BC105=6,6,IF('Vessel List A'!BC105=7,7,IF('Vessel List A'!BC105=8,8,IF('Vessel List A'!BC105=9,9,IF('Vessel List A'!BC105=10,10,IF('Vessel List A'!BC105=11,11,IF('Vessel List A'!BC105=12,12,IF('Vessel List A'!BC105=13,13,IF('Vessel List A'!BC105=14,14,IF('Vessel List A'!BC105=15,15,IF('Vessel List A'!BC105=16,16,0))))))))))))))))))</f>
        <v xml:space="preserve"> </v>
      </c>
      <c r="AE106" s="154"/>
      <c r="AF106" s="158"/>
      <c r="AG106" s="390" t="str">
        <f t="shared" si="91"/>
        <v/>
      </c>
      <c r="AH106" s="158"/>
      <c r="AI106" s="137"/>
      <c r="AJ106" s="388" t="str">
        <f t="shared" si="92"/>
        <v/>
      </c>
      <c r="AK106" s="157" t="str">
        <f>IF(VALUE(IF('Vessel List A'!BP105=1,1,IF('Vessel List A'!BP105=2,2,IF('Vessel List A'!BP105=3,3,IF('Vessel List A'!BP105=4,4,IF('Vessel List A'!BP105=5,5,IF('Vessel List A'!BP105=6,6,IF('Vessel List A'!BP105=7,7,IF('Vessel List A'!BP105=8,8,IF('Vessel List A'!BP105=9,9,IF('Vessel List A'!BP105=10,10,IF('Vessel List A'!BP105=11,11,IF('Vessel List A'!BP105=12,12,IF('Vessel List A'!BP105=13,13,IF('Vessel List A'!BP105=14,14,IF('Vessel List A'!BP105=15,15,IF('Vessel List A'!BP105=16,16,0)))))))))))))))))=0," ",VALUE(IF('Vessel List A'!BP105=1,1,IF('Vessel List A'!BP105=2,2,IF('Vessel List A'!BP105=3,3,IF('Vessel List A'!BP105=4,4,IF('Vessel List A'!BP105=5,5,IF('Vessel List A'!BP105=6,6,IF('Vessel List A'!BP105=7,7,IF('Vessel List A'!BP105=8,8,IF('Vessel List A'!BP105=9,9,IF('Vessel List A'!BP105=10,10,IF('Vessel List A'!BP105=11,11,IF('Vessel List A'!BP105=12,12,IF('Vessel List A'!BP105=13,13,IF('Vessel List A'!BP105=14,14,IF('Vessel List A'!BP105=15,15,IF('Vessel List A'!BP105=16,16,0))))))))))))))))))</f>
        <v xml:space="preserve"> </v>
      </c>
      <c r="AL106" s="154"/>
      <c r="AM106" s="158"/>
      <c r="AN106" s="390" t="str">
        <f t="shared" si="93"/>
        <v/>
      </c>
      <c r="AO106" s="158"/>
      <c r="AP106" s="137"/>
      <c r="AQ106" s="388" t="str">
        <f t="shared" si="94"/>
        <v/>
      </c>
      <c r="AR106" s="157" t="str">
        <f>IF(VALUE(IF('Vessel List A'!CC105=1,1,IF('Vessel List A'!CC105=2,2,IF('Vessel List A'!CC105=3,3,IF('Vessel List A'!CC105=4,4,IF('Vessel List A'!CC105=5,5,IF('Vessel List A'!CC105=6,6,IF('Vessel List A'!CC105=7,7,IF('Vessel List A'!CC105=8,8,IF('Vessel List A'!CC105=9,9,IF('Vessel List A'!CC105=10,10,IF('Vessel List A'!CC105=11,11,IF('Vessel List A'!CC105=12,12,IF('Vessel List A'!CC105=13,13,IF('Vessel List A'!CC105=14,14,IF('Vessel List A'!CC105=15,15,IF('Vessel List A'!CC105=16,16,0)))))))))))))))))=0," ",VALUE(IF('Vessel List A'!CC105=1,1,IF('Vessel List A'!CC105=2,2,IF('Vessel List A'!CC105=3,3,IF('Vessel List A'!CC105=4,4,IF('Vessel List A'!CC105=5,5,IF('Vessel List A'!CC105=6,6,IF('Vessel List A'!CC105=7,7,IF('Vessel List A'!CC105=8,8,IF('Vessel List A'!CC105=9,9,IF('Vessel List A'!CC105=10,10,IF('Vessel List A'!CC105=11,11,IF('Vessel List A'!CC105=12,12,IF('Vessel List A'!CC105=13,13,IF('Vessel List A'!CC105=14,14,IF('Vessel List A'!CC105=15,15,IF('Vessel List A'!CC105=16,16,0))))))))))))))))))</f>
        <v xml:space="preserve"> </v>
      </c>
      <c r="AS106" s="154"/>
      <c r="AT106" s="158"/>
      <c r="AU106" s="390" t="str">
        <f t="shared" si="95"/>
        <v/>
      </c>
      <c r="AV106" s="158"/>
      <c r="AW106" s="137"/>
      <c r="AX106" s="388" t="str">
        <f t="shared" si="96"/>
        <v/>
      </c>
      <c r="AY106" s="157" t="str">
        <f>IF(VALUE(IF('Vessel List A'!CP105=1,1,IF('Vessel List A'!CP105=2,2,IF('Vessel List A'!CP105=3,3,IF('Vessel List A'!CP105=4,4,IF('Vessel List A'!CP105=5,5,IF('Vessel List A'!CP105=6,6,IF('Vessel List A'!CP105=7,7,IF('Vessel List A'!CP105=8,8,IF('Vessel List A'!CP105=9,9,IF('Vessel List A'!CP105=10,10,IF('Vessel List A'!CP105=11,11,IF('Vessel List A'!CP105=12,12,IF('Vessel List A'!CP105=13,13,IF('Vessel List A'!CP105=14,14,IF('Vessel List A'!CP105=15,15,IF('Vessel List A'!CP105=16,16,0)))))))))))))))))=0," ",VALUE(IF('Vessel List A'!CP105=1,1,IF('Vessel List A'!CP105=2,2,IF('Vessel List A'!CP105=3,3,IF('Vessel List A'!CP105=4,4,IF('Vessel List A'!CP105=5,5,IF('Vessel List A'!CP105=6,6,IF('Vessel List A'!CP105=7,7,IF('Vessel List A'!CP105=8,8,IF('Vessel List A'!CP105=9,9,IF('Vessel List A'!CP105=10,10,IF('Vessel List A'!CP105=11,11,IF('Vessel List A'!CP105=12,12,IF('Vessel List A'!CP105=13,13,IF('Vessel List A'!CP105=14,14,IF('Vessel List A'!CP105=15,15,IF('Vessel List A'!CP105=16,16,0))))))))))))))))))</f>
        <v xml:space="preserve"> </v>
      </c>
      <c r="AZ106" s="154"/>
      <c r="BA106" s="158"/>
      <c r="BB106" s="390" t="str">
        <f t="shared" si="97"/>
        <v/>
      </c>
      <c r="BC106" s="158"/>
      <c r="BD106" s="137"/>
      <c r="BE106" s="388" t="str">
        <f t="shared" si="98"/>
        <v/>
      </c>
      <c r="BF106" s="157" t="str">
        <f>IF(VALUE(IF('Vessel List A'!DC105=1,1,IF('Vessel List A'!DC105=2,2,IF('Vessel List A'!DC105=3,3,IF('Vessel List A'!DC105=4,4,IF('Vessel List A'!DC105=5,5,IF('Vessel List A'!DC105=6,6,IF('Vessel List A'!DC105=7,7,IF('Vessel List A'!DC105=8,8,IF('Vessel List A'!DC105=9,9,IF('Vessel List A'!DC105=10,10,IF('Vessel List A'!DC105=11,11,IF('Vessel List A'!DC105=12,12,IF('Vessel List A'!DC105=13,13,IF('Vessel List A'!DC105=14,14,IF('Vessel List A'!DC105=15,15,IF('Vessel List A'!DC105=16,16,0)))))))))))))))))=0," ",VALUE(IF('Vessel List A'!DC105=1,1,IF('Vessel List A'!DC105=2,2,IF('Vessel List A'!DC105=3,3,IF('Vessel List A'!DC105=4,4,IF('Vessel List A'!DC105=5,5,IF('Vessel List A'!DC105=6,6,IF('Vessel List A'!DC105=7,7,IF('Vessel List A'!DC105=8,8,IF('Vessel List A'!DC105=9,9,IF('Vessel List A'!DC105=10,10,IF('Vessel List A'!DC105=11,11,IF('Vessel List A'!DC105=12,12,IF('Vessel List A'!DC105=13,13,IF('Vessel List A'!DC105=14,14,IF('Vessel List A'!DC105=15,15,IF('Vessel List A'!DC105=16,16,0))))))))))))))))))</f>
        <v xml:space="preserve"> </v>
      </c>
      <c r="BG106" s="154"/>
      <c r="BH106" s="158"/>
      <c r="BI106" s="390" t="str">
        <f t="shared" si="99"/>
        <v/>
      </c>
      <c r="BJ106" s="158"/>
      <c r="BK106" s="137"/>
      <c r="BL106" s="388" t="str">
        <f t="shared" si="100"/>
        <v/>
      </c>
      <c r="BM106" s="157" t="str">
        <f>IF(VALUE(IF('Vessel List A'!DP105=1,1,IF('Vessel List A'!DP105=2,2,IF('Vessel List A'!DP105=3,3,IF('Vessel List A'!DP105=4,4,IF('Vessel List A'!DP105=5,5,IF('Vessel List A'!DP105=6,6,IF('Vessel List A'!DP105=7,7,IF('Vessel List A'!DP105=8,8,IF('Vessel List A'!DP105=9,9,IF('Vessel List A'!DP105=10,10,IF('Vessel List A'!DP105=11,11,IF('Vessel List A'!DP105=12,12,IF('Vessel List A'!DP105=13,13,IF('Vessel List A'!DP105=14,14,IF('Vessel List A'!DP105=15,15,IF('Vessel List A'!DP105=16,16,0)))))))))))))))))=0," ",VALUE(IF('Vessel List A'!DP105=1,1,IF('Vessel List A'!DP105=2,2,IF('Vessel List A'!DP105=3,3,IF('Vessel List A'!DP105=4,4,IF('Vessel List A'!DP105=5,5,IF('Vessel List A'!DP105=6,6,IF('Vessel List A'!DP105=7,7,IF('Vessel List A'!DP105=8,8,IF('Vessel List A'!DP105=9,9,IF('Vessel List A'!DP105=10,10,IF('Vessel List A'!DP105=11,11,IF('Vessel List A'!DP105=12,12,IF('Vessel List A'!DP105=13,13,IF('Vessel List A'!DP105=14,14,IF('Vessel List A'!DP105=15,15,IF('Vessel List A'!DP105=16,16,0))))))))))))))))))</f>
        <v xml:space="preserve"> </v>
      </c>
      <c r="BN106" s="154"/>
      <c r="BO106" s="158"/>
      <c r="BP106" s="390" t="str">
        <f t="shared" si="101"/>
        <v/>
      </c>
      <c r="BQ106" s="158"/>
      <c r="BR106" s="137"/>
      <c r="BS106" s="388" t="str">
        <f t="shared" si="102"/>
        <v/>
      </c>
      <c r="BT106" s="157" t="str">
        <f>IF(VALUE(IF('Vessel List A'!EC105=1,1,IF('Vessel List A'!EC105=2,2,IF('Vessel List A'!EC105=3,3,IF('Vessel List A'!EC105=4,4,IF('Vessel List A'!EC105=5,5,IF('Vessel List A'!EC105=6,6,IF('Vessel List A'!EC105=7,7,IF('Vessel List A'!EC105=8,8,IF('Vessel List A'!EC105=9,9,IF('Vessel List A'!EC105=10,10,IF('Vessel List A'!EC105=11,11,IF('Vessel List A'!EC105=12,12,IF('Vessel List A'!EC105=13,13,IF('Vessel List A'!EC105=14,14,IF('Vessel List A'!EC105=15,15,IF('Vessel List A'!EC105=16,16,0)))))))))))))))))=0," ",VALUE(IF('Vessel List A'!EC105=1,1,IF('Vessel List A'!EC105=2,2,IF('Vessel List A'!EC105=3,3,IF('Vessel List A'!EC105=4,4,IF('Vessel List A'!EC105=5,5,IF('Vessel List A'!EC105=6,6,IF('Vessel List A'!EC105=7,7,IF('Vessel List A'!EC105=8,8,IF('Vessel List A'!EC105=9,9,IF('Vessel List A'!EC105=10,10,IF('Vessel List A'!EC105=11,11,IF('Vessel List A'!EC105=12,12,IF('Vessel List A'!EC105=13,13,IF('Vessel List A'!EC105=14,14,IF('Vessel List A'!EC105=15,15,IF('Vessel List A'!EC105=16,16,0))))))))))))))))))</f>
        <v xml:space="preserve"> </v>
      </c>
      <c r="BU106" s="154"/>
      <c r="BV106" s="158"/>
      <c r="BW106" s="390" t="str">
        <f t="shared" si="103"/>
        <v/>
      </c>
      <c r="BX106" s="158"/>
      <c r="BY106" s="137"/>
      <c r="BZ106" s="388" t="str">
        <f t="shared" si="104"/>
        <v/>
      </c>
      <c r="CA106" s="157" t="str">
        <f>IF(VALUE(IF('Vessel List A'!EP105=1,1,IF('Vessel List A'!EP105=2,2,IF('Vessel List A'!EP105=3,3,IF('Vessel List A'!EP105=4,4,IF('Vessel List A'!EP105=5,5,IF('Vessel List A'!EP105=6,6,IF('Vessel List A'!EP105=7,7,IF('Vessel List A'!EP105=8,8,IF('Vessel List A'!EP105=9,9,IF('Vessel List A'!EP105=10,10,IF('Vessel List A'!EP105=11,11,IF('Vessel List A'!EP105=12,12,IF('Vessel List A'!EP105=13,13,IF('Vessel List A'!EP105=14,14,IF('Vessel List A'!EP105=15,15,IF('Vessel List A'!EP105=16,16,0)))))))))))))))))=0," ",VALUE(IF('Vessel List A'!EP105=1,1,IF('Vessel List A'!EP105=2,2,IF('Vessel List A'!EP105=3,3,IF('Vessel List A'!EP105=4,4,IF('Vessel List A'!EP105=5,5,IF('Vessel List A'!EP105=6,6,IF('Vessel List A'!EP105=7,7,IF('Vessel List A'!EP105=8,8,IF('Vessel List A'!EP105=9,9,IF('Vessel List A'!EP105=10,10,IF('Vessel List A'!EP105=11,11,IF('Vessel List A'!EP105=12,12,IF('Vessel List A'!EP105=13,13,IF('Vessel List A'!EP105=14,14,IF('Vessel List A'!EP105=15,15,IF('Vessel List A'!EP105=16,16,0))))))))))))))))))</f>
        <v xml:space="preserve"> </v>
      </c>
      <c r="CB106" s="154"/>
      <c r="CC106" s="158"/>
      <c r="CD106" s="390" t="str">
        <f t="shared" si="105"/>
        <v/>
      </c>
      <c r="CE106" s="158"/>
      <c r="CF106" s="137"/>
      <c r="CG106" s="388" t="str">
        <f t="shared" si="106"/>
        <v/>
      </c>
      <c r="CH106" s="157" t="str">
        <f>IF(VALUE(IF('Vessel List A'!FC105=1,1,IF('Vessel List A'!FC105=2,2,IF('Vessel List A'!FC105=3,3,IF('Vessel List A'!FC105=4,4,IF('Vessel List A'!FC105=5,5,IF('Vessel List A'!FC105=6,6,IF('Vessel List A'!FC105=7,7,IF('Vessel List A'!FC105=8,8,IF('Vessel List A'!FC105=9,9,IF('Vessel List A'!FC105=10,10,IF('Vessel List A'!FC105=11,11,IF('Vessel List A'!FC105=12,12,IF('Vessel List A'!FC105=13,13,IF('Vessel List A'!FC105=14,14,IF('Vessel List A'!FC105=15,15,IF('Vessel List A'!FC105=16,16,0)))))))))))))))))=0," ",VALUE(IF('Vessel List A'!FC105=1,1,IF('Vessel List A'!FC105=2,2,IF('Vessel List A'!FC105=3,3,IF('Vessel List A'!FC105=4,4,IF('Vessel List A'!FC105=5,5,IF('Vessel List A'!FC105=6,6,IF('Vessel List A'!FC105=7,7,IF('Vessel List A'!FC105=8,8,IF('Vessel List A'!FC105=9,9,IF('Vessel List A'!FC105=10,10,IF('Vessel List A'!FC105=11,11,IF('Vessel List A'!FC105=12,12,IF('Vessel List A'!FC105=13,13,IF('Vessel List A'!FC105=14,14,IF('Vessel List A'!FC105=15,15,IF('Vessel List A'!FC105=16,16,0))))))))))))))))))</f>
        <v xml:space="preserve"> </v>
      </c>
      <c r="CI106" s="154"/>
      <c r="CJ106" s="158"/>
      <c r="CK106" s="390" t="str">
        <f t="shared" si="107"/>
        <v/>
      </c>
      <c r="CL106" s="158"/>
      <c r="CM106" s="137"/>
      <c r="CN106" s="388" t="str">
        <f t="shared" si="108"/>
        <v/>
      </c>
      <c r="CO106" s="157" t="str">
        <f>IF(VALUE(IF('Vessel List A'!FP105=1,1,IF('Vessel List A'!FP105=2,2,IF('Vessel List A'!FP105=3,3,IF('Vessel List A'!FP105=4,4,IF('Vessel List A'!FP105=5,5,IF('Vessel List A'!FP105=6,6,IF('Vessel List A'!FP105=7,7,IF('Vessel List A'!FP105=8,8,IF('Vessel List A'!FP105=9,9,IF('Vessel List A'!FP105=10,10,IF('Vessel List A'!FP105=11,11,IF('Vessel List A'!FP105=12,12,IF('Vessel List A'!FP105=13,13,IF('Vessel List A'!FP105=14,14,IF('Vessel List A'!FP105=15,15,IF('Vessel List A'!FP105=16,16,0)))))))))))))))))=0," ",VALUE(IF('Vessel List A'!FP105=1,1,IF('Vessel List A'!FP105=2,2,IF('Vessel List A'!FP105=3,3,IF('Vessel List A'!FP105=4,4,IF('Vessel List A'!FP105=5,5,IF('Vessel List A'!FP105=6,6,IF('Vessel List A'!FP105=7,7,IF('Vessel List A'!FP105=8,8,IF('Vessel List A'!FP105=9,9,IF('Vessel List A'!FP105=10,10,IF('Vessel List A'!FP105=11,11,IF('Vessel List A'!FP105=12,12,IF('Vessel List A'!FP105=13,13,IF('Vessel List A'!FP105=14,14,IF('Vessel List A'!FP105=15,15,IF('Vessel List A'!FP105=16,16,0))))))))))))))))))</f>
        <v xml:space="preserve"> </v>
      </c>
      <c r="CP106" s="154"/>
      <c r="CQ106" s="158"/>
      <c r="CR106" s="390" t="str">
        <f t="shared" si="109"/>
        <v/>
      </c>
      <c r="CS106" s="158"/>
      <c r="CT106" s="137"/>
      <c r="CU106" s="388" t="str">
        <f t="shared" si="110"/>
        <v/>
      </c>
      <c r="CV106" s="157" t="str">
        <f>IF(VALUE(IF('Vessel List A'!GC105=1,1,IF('Vessel List A'!GC105=2,2,IF('Vessel List A'!GC105=3,3,IF('Vessel List A'!GC105=4,4,IF('Vessel List A'!GC105=5,5,IF('Vessel List A'!GC105=6,6,IF('Vessel List A'!GC105=7,7,IF('Vessel List A'!GC105=8,8,IF('Vessel List A'!GC105=9,9,IF('Vessel List A'!GC105=10,10,IF('Vessel List A'!GC105=11,11,IF('Vessel List A'!GC105=12,12,IF('Vessel List A'!GC105=13,13,IF('Vessel List A'!GC105=14,14,IF('Vessel List A'!GC105=15,15,IF('Vessel List A'!GC105=16,16,0)))))))))))))))))=0," ",VALUE(IF('Vessel List A'!GC105=1,1,IF('Vessel List A'!GC105=2,2,IF('Vessel List A'!GC105=3,3,IF('Vessel List A'!GC105=4,4,IF('Vessel List A'!GC105=5,5,IF('Vessel List A'!GC105=6,6,IF('Vessel List A'!GC105=7,7,IF('Vessel List A'!GC105=8,8,IF('Vessel List A'!GC105=9,9,IF('Vessel List A'!GC105=10,10,IF('Vessel List A'!GC105=11,11,IF('Vessel List A'!GC105=12,12,IF('Vessel List A'!GC105=13,13,IF('Vessel List A'!GC105=14,14,IF('Vessel List A'!GC105=15,15,IF('Vessel List A'!GC105=16,16,0))))))))))))))))))</f>
        <v xml:space="preserve"> </v>
      </c>
      <c r="CW106" s="154"/>
      <c r="CX106" s="158"/>
      <c r="CY106" s="390" t="str">
        <f t="shared" si="111"/>
        <v/>
      </c>
      <c r="CZ106" s="158"/>
      <c r="DA106" s="137"/>
      <c r="DB106" s="388" t="str">
        <f t="shared" si="112"/>
        <v/>
      </c>
      <c r="DC106" s="157" t="str">
        <f>IF(VALUE(IF('Vessel List A'!GP105=1,1,IF('Vessel List A'!GP105=2,2,IF('Vessel List A'!GP105=3,3,IF('Vessel List A'!GP105=4,4,IF('Vessel List A'!GP105=5,5,IF('Vessel List A'!GP105=6,6,IF('Vessel List A'!GP105=7,7,IF('Vessel List A'!GP105=8,8,IF('Vessel List A'!GP105=9,9,IF('Vessel List A'!GP105=10,10,IF('Vessel List A'!GP105=11,11,IF('Vessel List A'!GP105=12,12,IF('Vessel List A'!GP105=13,13,IF('Vessel List A'!GP105=14,14,IF('Vessel List A'!GP105=15,15,IF('Vessel List A'!GP105=16,16,0)))))))))))))))))=0," ",VALUE(IF('Vessel List A'!GP105=1,1,IF('Vessel List A'!GP105=2,2,IF('Vessel List A'!GP105=3,3,IF('Vessel List A'!GP105=4,4,IF('Vessel List A'!GP105=5,5,IF('Vessel List A'!GP105=6,6,IF('Vessel List A'!GP105=7,7,IF('Vessel List A'!GP105=8,8,IF('Vessel List A'!GP105=9,9,IF('Vessel List A'!GP105=10,10,IF('Vessel List A'!GP105=11,11,IF('Vessel List A'!GP105=12,12,IF('Vessel List A'!GP105=13,13,IF('Vessel List A'!GP105=14,14,IF('Vessel List A'!GP105=15,15,IF('Vessel List A'!GP105=16,16,0))))))))))))))))))</f>
        <v xml:space="preserve"> </v>
      </c>
      <c r="DD106" s="154"/>
      <c r="DE106" s="158"/>
      <c r="DF106" s="390" t="str">
        <f t="shared" si="113"/>
        <v/>
      </c>
      <c r="DG106" s="158"/>
      <c r="DH106" s="137"/>
      <c r="DI106" s="388" t="str">
        <f t="shared" si="114"/>
        <v/>
      </c>
      <c r="DJ106" s="157" t="str">
        <f>IF(VALUE(IF('Vessel List A'!HC105=1,1,IF('Vessel List A'!HC105=2,2,IF('Vessel List A'!HC105=3,3,IF('Vessel List A'!HC105=4,4,IF('Vessel List A'!HC105=5,5,IF('Vessel List A'!HC105=6,6,IF('Vessel List A'!HC105=7,7,IF('Vessel List A'!HC105=8,8,IF('Vessel List A'!HC105=9,9,IF('Vessel List A'!HC105=10,10,IF('Vessel List A'!HC105=11,11,IF('Vessel List A'!HC105=12,12,IF('Vessel List A'!HC105=13,13,IF('Vessel List A'!HC105=14,14,IF('Vessel List A'!HC105=15,15,IF('Vessel List A'!HC105=16,16,0)))))))))))))))))=0," ",VALUE(IF('Vessel List A'!HC105=1,1,IF('Vessel List A'!HC105=2,2,IF('Vessel List A'!HC105=3,3,IF('Vessel List A'!HC105=4,4,IF('Vessel List A'!HC105=5,5,IF('Vessel List A'!HC105=6,6,IF('Vessel List A'!HC105=7,7,IF('Vessel List A'!HC105=8,8,IF('Vessel List A'!HC105=9,9,IF('Vessel List A'!HC105=10,10,IF('Vessel List A'!HC105=11,11,IF('Vessel List A'!HC105=12,12,IF('Vessel List A'!HC105=13,13,IF('Vessel List A'!HC105=14,14,IF('Vessel List A'!HC105=15,15,IF('Vessel List A'!HC105=16,16,0))))))))))))))))))</f>
        <v xml:space="preserve"> </v>
      </c>
      <c r="DK106" s="154"/>
      <c r="DL106" s="158"/>
      <c r="DM106" s="390" t="str">
        <f t="shared" si="115"/>
        <v/>
      </c>
      <c r="DN106" s="158"/>
      <c r="DO106" s="137"/>
      <c r="DP106" s="388" t="str">
        <f t="shared" si="116"/>
        <v/>
      </c>
      <c r="DQ106" s="157" t="str">
        <f>IF(VALUE(IF('Vessel List A'!HP105=1,1,IF('Vessel List A'!HP105=2,2,IF('Vessel List A'!HP105=3,3,IF('Vessel List A'!HP105=4,4,IF('Vessel List A'!HP105=5,5,IF('Vessel List A'!HP105=6,6,IF('Vessel List A'!HP105=7,7,IF('Vessel List A'!HP105=8,8,IF('Vessel List A'!HP105=9,9,IF('Vessel List A'!HP105=10,10,IF('Vessel List A'!HP105=11,11,IF('Vessel List A'!HP105=12,12,IF('Vessel List A'!HP105=13,13,IF('Vessel List A'!HP105=14,14,IF('Vessel List A'!HP105=15,15,IF('Vessel List A'!HP105=16,16,0)))))))))))))))))=0," ",VALUE(IF('Vessel List A'!HP105=1,1,IF('Vessel List A'!HP105=2,2,IF('Vessel List A'!HP105=3,3,IF('Vessel List A'!HP105=4,4,IF('Vessel List A'!HP105=5,5,IF('Vessel List A'!HP105=6,6,IF('Vessel List A'!HP105=7,7,IF('Vessel List A'!HP105=8,8,IF('Vessel List A'!HP105=9,9,IF('Vessel List A'!HP105=10,10,IF('Vessel List A'!HP105=11,11,IF('Vessel List A'!HP105=12,12,IF('Vessel List A'!HP105=13,13,IF('Vessel List A'!HP105=14,14,IF('Vessel List A'!HP105=15,15,IF('Vessel List A'!HP105=16,16,0))))))))))))))))))</f>
        <v xml:space="preserve"> </v>
      </c>
      <c r="DR106" s="154"/>
      <c r="DS106" s="158"/>
      <c r="DT106" s="390" t="str">
        <f t="shared" si="117"/>
        <v/>
      </c>
      <c r="DU106" s="158"/>
      <c r="DV106" s="137"/>
      <c r="DW106" s="388" t="str">
        <f t="shared" si="118"/>
        <v/>
      </c>
      <c r="DX106" s="157" t="str">
        <f>IF(VALUE(IF('Vessel List A'!IC105=1,1,IF('Vessel List A'!IC105=2,2,IF('Vessel List A'!IC105=3,3,IF('Vessel List A'!IC105=4,4,IF('Vessel List A'!IC105=5,5,IF('Vessel List A'!IC105=6,6,IF('Vessel List A'!IC105=7,7,IF('Vessel List A'!IC105=8,8,IF('Vessel List A'!IC105=9,9,IF('Vessel List A'!IC105=10,10,IF('Vessel List A'!IC105=11,11,IF('Vessel List A'!IC105=12,12,IF('Vessel List A'!IC105=13,13,IF('Vessel List A'!IC105=14,14,IF('Vessel List A'!IC105=15,15,IF('Vessel List A'!IC105=16,16,0)))))))))))))))))=0," ",VALUE(IF('Vessel List A'!IC105=1,1,IF('Vessel List A'!IC105=2,2,IF('Vessel List A'!IC105=3,3,IF('Vessel List A'!IC105=4,4,IF('Vessel List A'!IC105=5,5,IF('Vessel List A'!IC105=6,6,IF('Vessel List A'!IC105=7,7,IF('Vessel List A'!IC105=8,8,IF('Vessel List A'!IC105=9,9,IF('Vessel List A'!IC105=10,10,IF('Vessel List A'!IC105=11,11,IF('Vessel List A'!IC105=12,12,IF('Vessel List A'!IC105=13,13,IF('Vessel List A'!IC105=14,14,IF('Vessel List A'!IC105=15,15,IF('Vessel List A'!IC105=16,16,0))))))))))))))))))</f>
        <v xml:space="preserve"> </v>
      </c>
      <c r="DY106" s="154"/>
      <c r="DZ106" s="158"/>
      <c r="EA106" s="390" t="str">
        <f t="shared" si="119"/>
        <v/>
      </c>
      <c r="EB106" s="158"/>
      <c r="EC106" s="137"/>
      <c r="ED106" s="388" t="str">
        <f t="shared" si="120"/>
        <v/>
      </c>
      <c r="EE106" s="157" t="str">
        <f>IF(VALUE(IF('Vessel List A'!IP105=1,1,IF('Vessel List A'!IP105=2,2,IF('Vessel List A'!IP105=3,3,IF('Vessel List A'!IP105=4,4,IF('Vessel List A'!IP105=5,5,IF('Vessel List A'!IP105=6,6,IF('Vessel List A'!IP105=7,7,IF('Vessel List A'!IP105=8,8,IF('Vessel List A'!IP105=9,9,IF('Vessel List A'!IP105=10,10,IF('Vessel List A'!IP105=11,11,IF('Vessel List A'!IP105=12,12,IF('Vessel List A'!IP105=13,13,IF('Vessel List A'!IP105=14,14,IF('Vessel List A'!IP105=15,15,IF('Vessel List A'!IP105=16,16,0)))))))))))))))))=0," ",VALUE(IF('Vessel List A'!IP105=1,1,IF('Vessel List A'!IP105=2,2,IF('Vessel List A'!IP105=3,3,IF('Vessel List A'!IP105=4,4,IF('Vessel List A'!IP105=5,5,IF('Vessel List A'!IP105=6,6,IF('Vessel List A'!IP105=7,7,IF('Vessel List A'!IP105=8,8,IF('Vessel List A'!IP105=9,9,IF('Vessel List A'!IP105=10,10,IF('Vessel List A'!IP105=11,11,IF('Vessel List A'!IP105=12,12,IF('Vessel List A'!IP105=13,13,IF('Vessel List A'!IP105=14,14,IF('Vessel List A'!IP105=15,15,IF('Vessel List A'!IP105=16,16,0))))))))))))))))))</f>
        <v xml:space="preserve"> </v>
      </c>
      <c r="EF106" s="154"/>
      <c r="EG106" s="158"/>
      <c r="EH106" s="390" t="str">
        <f t="shared" si="121"/>
        <v/>
      </c>
      <c r="EI106" s="158"/>
      <c r="EJ106" s="137"/>
      <c r="EK106" s="397" t="str">
        <f t="shared" si="122"/>
        <v/>
      </c>
      <c r="EL106" s="144"/>
      <c r="EM106" s="157" t="str">
        <f>IF(VALUE(IF('Vessel List B'!C105=1,1,IF('Vessel List B'!C105=2,2,IF('Vessel List B'!C105=3,3,IF('Vessel List B'!C105=4,4,IF('Vessel List B'!C105=5,5,IF('Vessel List B'!C105=6,6,IF('Vessel List B'!C105=7,7,IF('Vessel List B'!C105=8,8,IF('Vessel List B'!C105=9,9,IF('Vessel List B'!C105=10,10,IF('Vessel List B'!C105=11,11,IF('Vessel List B'!C105=12,12,IF('Vessel List B'!C105=13,13,IF('Vessel List B'!C105=14,14,IF('Vessel List B'!C105=15,15,IF('Vessel List B'!C105=16,16,0)))))))))))))))))=0," ",VALUE(IF('Vessel List B'!C105=1,1,IF('Vessel List B'!C105=2,2,IF('Vessel List B'!C105=3,3,IF('Vessel List B'!C105=4,4,IF('Vessel List B'!C105=5,5,IF('Vessel List B'!C105=6,6,IF('Vessel List B'!C105=7,7,IF('Vessel List B'!C105=8,8,IF('Vessel List B'!C105=9,9,IF('Vessel List B'!C105=10,10,IF('Vessel List B'!C105=11,11,IF('Vessel List B'!C105=12,12,IF('Vessel List B'!C105=13,13,IF('Vessel List B'!C105=14,14,IF('Vessel List B'!C105=15,15,IF('Vessel List B'!C105=16,16,0))))))))))))))))))</f>
        <v xml:space="preserve"> </v>
      </c>
      <c r="EN106" s="154"/>
      <c r="EO106" s="158"/>
      <c r="EP106" s="390" t="str">
        <f t="shared" si="123"/>
        <v/>
      </c>
      <c r="EQ106" s="158"/>
      <c r="ER106" s="137"/>
      <c r="ES106" s="388" t="str">
        <f t="shared" si="124"/>
        <v/>
      </c>
      <c r="ET106" s="157" t="str">
        <f>IF(VALUE(IF('Vessel List B'!P105=1,1,IF('Vessel List B'!P105=2,2,IF('Vessel List B'!P105=3,3,IF('Vessel List B'!P105=4,4,IF('Vessel List B'!P105=5,5,IF('Vessel List B'!P105=6,6,IF('Vessel List B'!P105=7,7,IF('Vessel List B'!P105=8,8,IF('Vessel List B'!P105=9,9,IF('Vessel List B'!P105=10,10,IF('Vessel List B'!P105=11,11,IF('Vessel List B'!P105=12,12,IF('Vessel List B'!P105=13,13,IF('Vessel List B'!P105=14,14,IF('Vessel List B'!P105=15,15,IF('Vessel List B'!P105=16,16,0)))))))))))))))))=0," ",VALUE(IF('Vessel List B'!P105=1,1,IF('Vessel List B'!P105=2,2,IF('Vessel List B'!P105=3,3,IF('Vessel List B'!P105=4,4,IF('Vessel List B'!P105=5,5,IF('Vessel List B'!P105=6,6,IF('Vessel List B'!P105=7,7,IF('Vessel List B'!P105=8,8,IF('Vessel List B'!P105=9,9,IF('Vessel List B'!P105=10,10,IF('Vessel List B'!P105=11,11,IF('Vessel List B'!P105=12,12,IF('Vessel List B'!P105=13,13,IF('Vessel List B'!P105=14,14,IF('Vessel List B'!P105=15,15,IF('Vessel List B'!P105=16,16,0))))))))))))))))))</f>
        <v xml:space="preserve"> </v>
      </c>
      <c r="EU106" s="154"/>
      <c r="EV106" s="158"/>
      <c r="EW106" s="390" t="str">
        <f t="shared" si="125"/>
        <v/>
      </c>
      <c r="EX106" s="158"/>
      <c r="EY106" s="137"/>
      <c r="EZ106" s="388" t="str">
        <f t="shared" si="126"/>
        <v/>
      </c>
      <c r="FA106" s="157" t="str">
        <f>IF(VALUE(IF('Vessel List B'!AC105=1,1,IF('Vessel List B'!AC105=2,2,IF('Vessel List B'!AC105=3,3,IF('Vessel List B'!AC105=4,4,IF('Vessel List B'!AC105=5,5,IF('Vessel List B'!AC105=6,6,IF('Vessel List B'!AC105=7,7,IF('Vessel List B'!AC105=8,8,IF('Vessel List B'!AC105=9,9,IF('Vessel List B'!AC105=10,10,IF('Vessel List B'!AC105=11,11,IF('Vessel List B'!AC105=12,12,IF('Vessel List B'!AC105=13,13,IF('Vessel List B'!AC105=14,14,IF('Vessel List B'!AC105=15,15,IF('Vessel List B'!AC105=16,16,0)))))))))))))))))=0," ",VALUE(IF('Vessel List B'!AC105=1,1,IF('Vessel List B'!AC105=2,2,IF('Vessel List B'!AC105=3,3,IF('Vessel List B'!AC105=4,4,IF('Vessel List B'!AC105=5,5,IF('Vessel List B'!AC105=6,6,IF('Vessel List B'!AC105=7,7,IF('Vessel List B'!AC105=8,8,IF('Vessel List B'!AC105=9,9,IF('Vessel List B'!AC105=10,10,IF('Vessel List B'!AC105=11,11,IF('Vessel List B'!AC105=12,12,IF('Vessel List B'!AC105=13,13,IF('Vessel List B'!AC105=14,14,IF('Vessel List B'!AC105=15,15,IF('Vessel List B'!AC105=16,16,0))))))))))))))))))</f>
        <v xml:space="preserve"> </v>
      </c>
      <c r="FB106" s="154"/>
      <c r="FC106" s="158"/>
      <c r="FD106" s="390" t="str">
        <f t="shared" si="127"/>
        <v/>
      </c>
      <c r="FE106" s="158"/>
      <c r="FF106" s="137"/>
      <c r="FG106" s="388" t="str">
        <f t="shared" si="128"/>
        <v/>
      </c>
      <c r="FH106" s="157" t="str">
        <f>IF(VALUE(IF('Vessel List B'!AP105=1,1,IF('Vessel List B'!AP105=2,2,IF('Vessel List B'!AP105=3,3,IF('Vessel List B'!AP105=4,4,IF('Vessel List B'!AP105=5,5,IF('Vessel List B'!AP105=6,6,IF('Vessel List B'!AP105=7,7,IF('Vessel List B'!AP105=8,8,IF('Vessel List B'!AP105=9,9,IF('Vessel List B'!AP105=10,10,IF('Vessel List B'!AP105=11,11,IF('Vessel List B'!AP105=12,12,IF('Vessel List B'!AP105=13,13,IF('Vessel List B'!AP105=14,14,IF('Vessel List B'!AP105=15,15,IF('Vessel List B'!AP105=16,16,0)))))))))))))))))=0," ",VALUE(IF('Vessel List B'!AP105=1,1,IF('Vessel List B'!AP105=2,2,IF('Vessel List B'!AP105=3,3,IF('Vessel List B'!AP105=4,4,IF('Vessel List B'!AP105=5,5,IF('Vessel List B'!AP105=6,6,IF('Vessel List B'!AP105=7,7,IF('Vessel List B'!AP105=8,8,IF('Vessel List B'!AP105=9,9,IF('Vessel List B'!AP105=10,10,IF('Vessel List B'!AP105=11,11,IF('Vessel List B'!AP105=12,12,IF('Vessel List B'!AP105=13,13,IF('Vessel List B'!AP105=14,14,IF('Vessel List B'!AP105=15,15,IF('Vessel List B'!AP105=16,16,0))))))))))))))))))</f>
        <v xml:space="preserve"> </v>
      </c>
      <c r="FI106" s="154"/>
      <c r="FJ106" s="158"/>
      <c r="FK106" s="390" t="str">
        <f t="shared" si="129"/>
        <v/>
      </c>
      <c r="FL106" s="158"/>
      <c r="FM106" s="137"/>
      <c r="FN106" s="388" t="str">
        <f t="shared" si="130"/>
        <v/>
      </c>
      <c r="FO106" s="157" t="str">
        <f>IF(VALUE(IF('Vessel List B'!BC105=1,1,IF('Vessel List B'!BC105=2,2,IF('Vessel List B'!BC105=3,3,IF('Vessel List B'!BC105=4,4,IF('Vessel List B'!BC105=5,5,IF('Vessel List B'!BC105=6,6,IF('Vessel List B'!BC105=7,7,IF('Vessel List B'!BC105=8,8,IF('Vessel List B'!BC105=9,9,IF('Vessel List B'!BC105=10,10,IF('Vessel List B'!BC105=11,11,IF('Vessel List B'!BC105=12,12,IF('Vessel List B'!BC105=13,13,IF('Vessel List B'!BC105=14,14,IF('Vessel List B'!BC105=15,15,IF('Vessel List B'!BC105=16,16,0)))))))))))))))))=0," ",VALUE(IF('Vessel List B'!BC105=1,1,IF('Vessel List B'!BC105=2,2,IF('Vessel List B'!BC105=3,3,IF('Vessel List B'!BC105=4,4,IF('Vessel List B'!BC105=5,5,IF('Vessel List B'!BC105=6,6,IF('Vessel List B'!BC105=7,7,IF('Vessel List B'!BC105=8,8,IF('Vessel List B'!BC105=9,9,IF('Vessel List B'!BC105=10,10,IF('Vessel List B'!BC105=11,11,IF('Vessel List B'!BC105=12,12,IF('Vessel List B'!BC105=13,13,IF('Vessel List B'!BC105=14,14,IF('Vessel List B'!BC105=15,15,IF('Vessel List B'!BC105=16,16,0))))))))))))))))))</f>
        <v xml:space="preserve"> </v>
      </c>
      <c r="FP106" s="154"/>
      <c r="FQ106" s="158"/>
      <c r="FR106" s="390" t="str">
        <f t="shared" si="131"/>
        <v/>
      </c>
      <c r="FS106" s="158"/>
      <c r="FT106" s="137"/>
      <c r="FU106" s="388" t="str">
        <f t="shared" si="132"/>
        <v/>
      </c>
      <c r="FV106" s="157" t="str">
        <f>IF(VALUE(IF('Vessel List B'!BP105=1,1,IF('Vessel List B'!BP105=2,2,IF('Vessel List B'!BP105=3,3,IF('Vessel List B'!BP105=4,4,IF('Vessel List B'!BP105=5,5,IF('Vessel List B'!BP105=6,6,IF('Vessel List B'!BP105=7,7,IF('Vessel List B'!BP105=8,8,IF('Vessel List B'!BP105=9,9,IF('Vessel List B'!BP105=10,10,IF('Vessel List B'!BP105=11,11,IF('Vessel List B'!BP105=12,12,IF('Vessel List B'!BP105=13,13,IF('Vessel List B'!BP105=14,14,IF('Vessel List B'!BP105=15,15,IF('Vessel List B'!BP105=16,16,0)))))))))))))))))=0," ",VALUE(IF('Vessel List B'!BP105=1,1,IF('Vessel List B'!BP105=2,2,IF('Vessel List B'!BP105=3,3,IF('Vessel List B'!BP105=4,4,IF('Vessel List B'!BP105=5,5,IF('Vessel List B'!BP105=6,6,IF('Vessel List B'!BP105=7,7,IF('Vessel List B'!BP105=8,8,IF('Vessel List B'!BP105=9,9,IF('Vessel List B'!BP105=10,10,IF('Vessel List B'!BP105=11,11,IF('Vessel List B'!BP105=12,12,IF('Vessel List B'!BP105=13,13,IF('Vessel List B'!BP105=14,14,IF('Vessel List B'!BP105=15,15,IF('Vessel List B'!BP105=16,16,0))))))))))))))))))</f>
        <v xml:space="preserve"> </v>
      </c>
      <c r="FW106" s="154"/>
      <c r="FX106" s="158"/>
      <c r="FY106" s="390" t="str">
        <f t="shared" si="133"/>
        <v/>
      </c>
      <c r="FZ106" s="158"/>
      <c r="GA106" s="137"/>
      <c r="GB106" s="388" t="str">
        <f t="shared" si="134"/>
        <v/>
      </c>
      <c r="GC106" s="157" t="str">
        <f>IF(VALUE(IF('Vessel List B'!CC105=1,1,IF('Vessel List B'!CC105=2,2,IF('Vessel List B'!CC105=3,3,IF('Vessel List B'!CC105=4,4,IF('Vessel List B'!CC105=5,5,IF('Vessel List B'!CC105=6,6,IF('Vessel List B'!CC105=7,7,IF('Vessel List B'!CC105=8,8,IF('Vessel List B'!CC105=9,9,IF('Vessel List B'!CC105=10,10,IF('Vessel List B'!CC105=11,11,IF('Vessel List B'!CC105=12,12,IF('Vessel List B'!CC105=13,13,IF('Vessel List B'!CC105=14,14,IF('Vessel List B'!CC105=15,15,IF('Vessel List B'!CC105=16,16,0)))))))))))))))))=0," ",VALUE(IF('Vessel List B'!CC105=1,1,IF('Vessel List B'!CC105=2,2,IF('Vessel List B'!CC105=3,3,IF('Vessel List B'!CC105=4,4,IF('Vessel List B'!CC105=5,5,IF('Vessel List B'!CC105=6,6,IF('Vessel List B'!CC105=7,7,IF('Vessel List B'!CC105=8,8,IF('Vessel List B'!CC105=9,9,IF('Vessel List B'!CC105=10,10,IF('Vessel List B'!CC105=11,11,IF('Vessel List B'!CC105=12,12,IF('Vessel List B'!CC105=13,13,IF('Vessel List B'!CC105=14,14,IF('Vessel List B'!CC105=15,15,IF('Vessel List B'!CC105=16,16,0))))))))))))))))))</f>
        <v xml:space="preserve"> </v>
      </c>
      <c r="GD106" s="154"/>
      <c r="GE106" s="158"/>
      <c r="GF106" s="390" t="str">
        <f t="shared" si="135"/>
        <v/>
      </c>
      <c r="GG106" s="158"/>
      <c r="GH106" s="137"/>
      <c r="GI106" s="388" t="str">
        <f t="shared" si="136"/>
        <v/>
      </c>
      <c r="GJ106" s="157" t="str">
        <f>IF(VALUE(IF('Vessel List B'!CP105=1,1,IF('Vessel List B'!CP105=2,2,IF('Vessel List B'!CP105=3,3,IF('Vessel List B'!CP105=4,4,IF('Vessel List B'!CP105=5,5,IF('Vessel List B'!CP105=6,6,IF('Vessel List B'!CP105=7,7,IF('Vessel List B'!CP105=8,8,IF('Vessel List B'!CP105=9,9,IF('Vessel List B'!CP105=10,10,IF('Vessel List B'!CP105=11,11,IF('Vessel List B'!CP105=12,12,IF('Vessel List B'!CP105=13,13,IF('Vessel List B'!CP105=14,14,IF('Vessel List B'!CP105=15,15,IF('Vessel List B'!CP105=16,16,0)))))))))))))))))=0," ",VALUE(IF('Vessel List B'!CP105=1,1,IF('Vessel List B'!CP105=2,2,IF('Vessel List B'!CP105=3,3,IF('Vessel List B'!CP105=4,4,IF('Vessel List B'!CP105=5,5,IF('Vessel List B'!CP105=6,6,IF('Vessel List B'!CP105=7,7,IF('Vessel List B'!CP105=8,8,IF('Vessel List B'!CP105=9,9,IF('Vessel List B'!CP105=10,10,IF('Vessel List B'!CP105=11,11,IF('Vessel List B'!CP105=12,12,IF('Vessel List B'!CP105=13,13,IF('Vessel List B'!CP105=14,14,IF('Vessel List B'!CP105=15,15,IF('Vessel List B'!CP105=16,16,0))))))))))))))))))</f>
        <v xml:space="preserve"> </v>
      </c>
      <c r="GK106" s="154"/>
      <c r="GL106" s="158"/>
      <c r="GM106" s="390" t="str">
        <f t="shared" si="137"/>
        <v/>
      </c>
      <c r="GN106" s="158"/>
      <c r="GO106" s="137"/>
      <c r="GP106" s="388" t="str">
        <f t="shared" si="138"/>
        <v/>
      </c>
      <c r="GQ106" s="157" t="str">
        <f>IF(VALUE(IF('Vessel List B'!DC105=1,1,IF('Vessel List B'!DC105=2,2,IF('Vessel List B'!DC105=3,3,IF('Vessel List B'!DC105=4,4,IF('Vessel List B'!DC105=5,5,IF('Vessel List B'!DC105=6,6,IF('Vessel List B'!DC105=7,7,IF('Vessel List B'!DC105=8,8,IF('Vessel List B'!DC105=9,9,IF('Vessel List B'!DC105=10,10,IF('Vessel List B'!DC105=11,11,IF('Vessel List B'!DC105=12,12,IF('Vessel List B'!DC105=13,13,IF('Vessel List B'!DC105=14,14,IF('Vessel List B'!DC105=15,15,IF('Vessel List B'!DC105=16,16,0)))))))))))))))))=0," ",VALUE(IF('Vessel List B'!DC105=1,1,IF('Vessel List B'!DC105=2,2,IF('Vessel List B'!DC105=3,3,IF('Vessel List B'!DC105=4,4,IF('Vessel List B'!DC105=5,5,IF('Vessel List B'!DC105=6,6,IF('Vessel List B'!DC105=7,7,IF('Vessel List B'!DC105=8,8,IF('Vessel List B'!DC105=9,9,IF('Vessel List B'!DC105=10,10,IF('Vessel List B'!DC105=11,11,IF('Vessel List B'!DC105=12,12,IF('Vessel List B'!DC105=13,13,IF('Vessel List B'!DC105=14,14,IF('Vessel List B'!DC105=15,15,IF('Vessel List B'!DC105=16,16,0))))))))))))))))))</f>
        <v xml:space="preserve"> </v>
      </c>
      <c r="GR106" s="154"/>
      <c r="GS106" s="158"/>
      <c r="GT106" s="390" t="str">
        <f t="shared" si="139"/>
        <v/>
      </c>
      <c r="GU106" s="158"/>
      <c r="GV106" s="137"/>
      <c r="GW106" s="388" t="str">
        <f t="shared" si="140"/>
        <v/>
      </c>
      <c r="GX106" s="157" t="str">
        <f>IF(VALUE(IF('Vessel List B'!DP105=1,1,IF('Vessel List B'!DP105=2,2,IF('Vessel List B'!DP105=3,3,IF('Vessel List B'!DP105=4,4,IF('Vessel List B'!DP105=5,5,IF('Vessel List B'!DP105=6,6,IF('Vessel List B'!DP105=7,7,IF('Vessel List B'!DP105=8,8,IF('Vessel List B'!DP105=9,9,IF('Vessel List B'!DP105=10,10,IF('Vessel List B'!DP105=11,11,IF('Vessel List B'!DP105=12,12,IF('Vessel List B'!DP105=13,13,IF('Vessel List B'!DP105=14,14,IF('Vessel List B'!DP105=15,15,IF('Vessel List B'!DP105=16,16,0)))))))))))))))))=0," ",VALUE(IF('Vessel List B'!DP105=1,1,IF('Vessel List B'!DP105=2,2,IF('Vessel List B'!DP105=3,3,IF('Vessel List B'!DP105=4,4,IF('Vessel List B'!DP105=5,5,IF('Vessel List B'!DP105=6,6,IF('Vessel List B'!DP105=7,7,IF('Vessel List B'!DP105=8,8,IF('Vessel List B'!DP105=9,9,IF('Vessel List B'!DP105=10,10,IF('Vessel List B'!DP105=11,11,IF('Vessel List B'!DP105=12,12,IF('Vessel List B'!DP105=13,13,IF('Vessel List B'!DP105=14,14,IF('Vessel List B'!DP105=15,15,IF('Vessel List B'!DP105=16,16,0))))))))))))))))))</f>
        <v xml:space="preserve"> </v>
      </c>
      <c r="GY106" s="154"/>
      <c r="GZ106" s="158"/>
      <c r="HA106" s="390" t="str">
        <f t="shared" si="141"/>
        <v/>
      </c>
      <c r="HB106" s="158"/>
      <c r="HC106" s="137"/>
      <c r="HD106" s="388" t="str">
        <f t="shared" si="142"/>
        <v/>
      </c>
      <c r="HE106" s="157" t="str">
        <f>IF(VALUE(IF('Vessel List B'!EC105=1,1,IF('Vessel List B'!EC105=2,2,IF('Vessel List B'!EC105=3,3,IF('Vessel List B'!EC105=4,4,IF('Vessel List B'!EC105=5,5,IF('Vessel List B'!EC105=6,6,IF('Vessel List B'!EC105=7,7,IF('Vessel List B'!EC105=8,8,IF('Vessel List B'!EC105=9,9,IF('Vessel List B'!EC105=10,10,IF('Vessel List B'!EC105=11,11,IF('Vessel List B'!EC105=12,12,IF('Vessel List B'!EC105=13,13,IF('Vessel List B'!EC105=14,14,IF('Vessel List B'!EC105=15,15,IF('Vessel List B'!EC105=16,16,0)))))))))))))))))=0," ",VALUE(IF('Vessel List B'!EC105=1,1,IF('Vessel List B'!EC105=2,2,IF('Vessel List B'!EC105=3,3,IF('Vessel List B'!EC105=4,4,IF('Vessel List B'!EC105=5,5,IF('Vessel List B'!EC105=6,6,IF('Vessel List B'!EC105=7,7,IF('Vessel List B'!EC105=8,8,IF('Vessel List B'!EC105=9,9,IF('Vessel List B'!EC105=10,10,IF('Vessel List B'!EC105=11,11,IF('Vessel List B'!EC105=12,12,IF('Vessel List B'!EC105=13,13,IF('Vessel List B'!EC105=14,14,IF('Vessel List B'!EC105=15,15,IF('Vessel List B'!EC105=16,16,0))))))))))))))))))</f>
        <v xml:space="preserve"> </v>
      </c>
      <c r="HF106" s="154"/>
      <c r="HG106" s="158"/>
      <c r="HH106" s="390" t="str">
        <f t="shared" si="143"/>
        <v/>
      </c>
      <c r="HI106" s="158"/>
      <c r="HJ106" s="137"/>
      <c r="HK106" s="388" t="str">
        <f t="shared" si="144"/>
        <v/>
      </c>
      <c r="HL106" s="157" t="str">
        <f>IF(VALUE(IF('Vessel List B'!EP105=1,1,IF('Vessel List B'!EP105=2,2,IF('Vessel List B'!EP105=3,3,IF('Vessel List B'!EP105=4,4,IF('Vessel List B'!EP105=5,5,IF('Vessel List B'!EP105=6,6,IF('Vessel List B'!EP105=7,7,IF('Vessel List B'!EP105=8,8,IF('Vessel List B'!EP105=9,9,IF('Vessel List B'!EP105=10,10,IF('Vessel List B'!EP105=11,11,IF('Vessel List B'!EP105=12,12,IF('Vessel List B'!EP105=13,13,IF('Vessel List B'!EP105=14,14,IF('Vessel List B'!EP105=15,15,IF('Vessel List B'!EP105=16,16,0)))))))))))))))))=0," ",VALUE(IF('Vessel List B'!EP105=1,1,IF('Vessel List B'!EP105=2,2,IF('Vessel List B'!EP105=3,3,IF('Vessel List B'!EP105=4,4,IF('Vessel List B'!EP105=5,5,IF('Vessel List B'!EP105=6,6,IF('Vessel List B'!EP105=7,7,IF('Vessel List B'!EP105=8,8,IF('Vessel List B'!EP105=9,9,IF('Vessel List B'!EP105=10,10,IF('Vessel List B'!EP105=11,11,IF('Vessel List B'!EP105=12,12,IF('Vessel List B'!EP105=13,13,IF('Vessel List B'!EP105=14,14,IF('Vessel List B'!EP105=15,15,IF('Vessel List B'!EP105=16,16,0))))))))))))))))))</f>
        <v xml:space="preserve"> </v>
      </c>
      <c r="HM106" s="154"/>
      <c r="HN106" s="158"/>
      <c r="HO106" s="390" t="str">
        <f t="shared" si="145"/>
        <v/>
      </c>
      <c r="HP106" s="158"/>
      <c r="HQ106" s="137"/>
      <c r="HR106" s="388" t="str">
        <f t="shared" si="146"/>
        <v/>
      </c>
      <c r="HS106" s="157" t="str">
        <f>IF(VALUE(IF('Vessel List B'!FC105=1,1,IF('Vessel List B'!FC105=2,2,IF('Vessel List B'!FC105=3,3,IF('Vessel List B'!FC105=4,4,IF('Vessel List B'!FC105=5,5,IF('Vessel List B'!FC105=6,6,IF('Vessel List B'!FC105=7,7,IF('Vessel List B'!FC105=8,8,IF('Vessel List B'!FC105=9,9,IF('Vessel List B'!FC105=10,10,IF('Vessel List B'!FC105=11,11,IF('Vessel List B'!FC105=12,12,IF('Vessel List B'!FC105=13,13,IF('Vessel List B'!FC105=14,14,IF('Vessel List B'!FC105=15,15,IF('Vessel List B'!FC105=16,16,0)))))))))))))))))=0," ",VALUE(IF('Vessel List B'!FC105=1,1,IF('Vessel List B'!FC105=2,2,IF('Vessel List B'!FC105=3,3,IF('Vessel List B'!FC105=4,4,IF('Vessel List B'!FC105=5,5,IF('Vessel List B'!FC105=6,6,IF('Vessel List B'!FC105=7,7,IF('Vessel List B'!FC105=8,8,IF('Vessel List B'!FC105=9,9,IF('Vessel List B'!FC105=10,10,IF('Vessel List B'!FC105=11,11,IF('Vessel List B'!FC105=12,12,IF('Vessel List B'!FC105=13,13,IF('Vessel List B'!FC105=14,14,IF('Vessel List B'!FC105=15,15,IF('Vessel List B'!FC105=16,16,0))))))))))))))))))</f>
        <v xml:space="preserve"> </v>
      </c>
      <c r="HT106" s="154"/>
      <c r="HU106" s="158"/>
      <c r="HV106" s="390" t="str">
        <f t="shared" si="147"/>
        <v/>
      </c>
      <c r="HW106" s="158"/>
      <c r="HX106" s="137"/>
      <c r="HY106" s="388" t="str">
        <f t="shared" si="148"/>
        <v/>
      </c>
      <c r="HZ106" s="157" t="str">
        <f>IF(VALUE(IF('Vessel List B'!FP105=1,1,IF('Vessel List B'!FP105=2,2,IF('Vessel List B'!FP105=3,3,IF('Vessel List B'!FP105=4,4,IF('Vessel List B'!FP105=5,5,IF('Vessel List B'!FP105=6,6,IF('Vessel List B'!FP105=7,7,IF('Vessel List B'!FP105=8,8,IF('Vessel List B'!FP105=9,9,IF('Vessel List B'!FP105=10,10,IF('Vessel List B'!FP105=11,11,IF('Vessel List B'!FP105=12,12,IF('Vessel List B'!FP105=13,13,IF('Vessel List B'!FP105=14,14,IF('Vessel List B'!FP105=15,15,IF('Vessel List B'!FP105=16,16,0)))))))))))))))))=0," ",VALUE(IF('Vessel List B'!FP105=1,1,IF('Vessel List B'!FP105=2,2,IF('Vessel List B'!FP105=3,3,IF('Vessel List B'!FP105=4,4,IF('Vessel List B'!FP105=5,5,IF('Vessel List B'!FP105=6,6,IF('Vessel List B'!FP105=7,7,IF('Vessel List B'!FP105=8,8,IF('Vessel List B'!FP105=9,9,IF('Vessel List B'!FP105=10,10,IF('Vessel List B'!FP105=11,11,IF('Vessel List B'!FP105=12,12,IF('Vessel List B'!FP105=13,13,IF('Vessel List B'!FP105=14,14,IF('Vessel List B'!FP105=15,15,IF('Vessel List B'!FP105=16,16,0))))))))))))))))))</f>
        <v xml:space="preserve"> </v>
      </c>
      <c r="IA106" s="154"/>
      <c r="IB106" s="158"/>
      <c r="IC106" s="390" t="str">
        <f t="shared" si="149"/>
        <v/>
      </c>
      <c r="ID106" s="158"/>
      <c r="IE106" s="137"/>
      <c r="IF106" s="388" t="str">
        <f t="shared" si="150"/>
        <v/>
      </c>
      <c r="IG106" s="157" t="str">
        <f>IF(VALUE(IF('Vessel List B'!GC105=1,1,IF('Vessel List B'!GC105=2,2,IF('Vessel List B'!GC105=3,3,IF('Vessel List B'!GC105=4,4,IF('Vessel List B'!GC105=5,5,IF('Vessel List B'!GC105=6,6,IF('Vessel List B'!GC105=7,7,IF('Vessel List B'!GC105=8,8,IF('Vessel List B'!GC105=9,9,IF('Vessel List B'!GC105=10,10,IF('Vessel List B'!GC105=11,11,IF('Vessel List B'!GC105=12,12,IF('Vessel List B'!GC105=13,13,IF('Vessel List B'!GC105=14,14,IF('Vessel List B'!GC105=15,15,IF('Vessel List B'!GC105=16,16,0)))))))))))))))))=0," ",VALUE(IF('Vessel List B'!GC105=1,1,IF('Vessel List B'!GC105=2,2,IF('Vessel List B'!GC105=3,3,IF('Vessel List B'!GC105=4,4,IF('Vessel List B'!GC105=5,5,IF('Vessel List B'!GC105=6,6,IF('Vessel List B'!GC105=7,7,IF('Vessel List B'!GC105=8,8,IF('Vessel List B'!GC105=9,9,IF('Vessel List B'!GC105=10,10,IF('Vessel List B'!GC105=11,11,IF('Vessel List B'!GC105=12,12,IF('Vessel List B'!GC105=13,13,IF('Vessel List B'!GC105=14,14,IF('Vessel List B'!GC105=15,15,IF('Vessel List B'!GC105=16,16,0))))))))))))))))))</f>
        <v xml:space="preserve"> </v>
      </c>
      <c r="IH106" s="154"/>
      <c r="II106" s="158"/>
      <c r="IJ106" s="390" t="str">
        <f t="shared" si="151"/>
        <v/>
      </c>
      <c r="IK106" s="158"/>
      <c r="IL106" s="137"/>
      <c r="IM106" s="388" t="str">
        <f t="shared" si="152"/>
        <v/>
      </c>
      <c r="IN106" s="157" t="str">
        <f>IF(VALUE(IF('Vessel List B'!GP105=1,1,IF('Vessel List B'!GP105=2,2,IF('Vessel List B'!GP105=3,3,IF('Vessel List B'!GP105=4,4,IF('Vessel List B'!GP105=5,5,IF('Vessel List B'!GP105=6,6,IF('Vessel List B'!GP105=7,7,IF('Vessel List B'!GP105=8,8,IF('Vessel List B'!GP105=9,9,IF('Vessel List B'!GP105=10,10,IF('Vessel List B'!GP105=11,11,IF('Vessel List B'!GP105=12,12,IF('Vessel List B'!GP105=13,13,IF('Vessel List B'!GP105=14,14,IF('Vessel List B'!GP105=15,15,IF('Vessel List B'!GP105=16,16,0)))))))))))))))))=0," ",VALUE(IF('Vessel List B'!GP105=1,1,IF('Vessel List B'!GP105=2,2,IF('Vessel List B'!GP105=3,3,IF('Vessel List B'!GP105=4,4,IF('Vessel List B'!GP105=5,5,IF('Vessel List B'!GP105=6,6,IF('Vessel List B'!GP105=7,7,IF('Vessel List B'!GP105=8,8,IF('Vessel List B'!GP105=9,9,IF('Vessel List B'!GP105=10,10,IF('Vessel List B'!GP105=11,11,IF('Vessel List B'!GP105=12,12,IF('Vessel List B'!GP105=13,13,IF('Vessel List B'!GP105=14,14,IF('Vessel List B'!GP105=15,15,IF('Vessel List B'!GP105=16,16,0))))))))))))))))))</f>
        <v xml:space="preserve"> </v>
      </c>
      <c r="IO106" s="154"/>
      <c r="IP106" s="158"/>
      <c r="IQ106" s="390" t="str">
        <f t="shared" si="153"/>
        <v/>
      </c>
      <c r="IR106" s="158"/>
      <c r="IS106" s="137"/>
      <c r="IT106" s="388" t="str">
        <f t="shared" si="154"/>
        <v/>
      </c>
      <c r="IU106" s="157" t="str">
        <f>IF(VALUE(IF('Vessel List B'!HC105=1,1,IF('Vessel List B'!HC105=2,2,IF('Vessel List B'!HC105=3,3,IF('Vessel List B'!HC105=4,4,IF('Vessel List B'!HC105=5,5,IF('Vessel List B'!HC105=6,6,IF('Vessel List B'!HC105=7,7,IF('Vessel List B'!HC105=8,8,IF('Vessel List B'!HC105=9,9,IF('Vessel List B'!HC105=10,10,IF('Vessel List B'!HC105=11,11,IF('Vessel List B'!HC105=12,12,IF('Vessel List B'!HC105=13,13,IF('Vessel List B'!HC105=14,14,IF('Vessel List B'!HC105=15,15,IF('Vessel List B'!HC105=16,16,0)))))))))))))))))=0," ",VALUE(IF('Vessel List B'!HC105=1,1,IF('Vessel List B'!HC105=2,2,IF('Vessel List B'!HC105=3,3,IF('Vessel List B'!HC105=4,4,IF('Vessel List B'!HC105=5,5,IF('Vessel List B'!HC105=6,6,IF('Vessel List B'!HC105=7,7,IF('Vessel List B'!HC105=8,8,IF('Vessel List B'!HC105=9,9,IF('Vessel List B'!HC105=10,10,IF('Vessel List B'!HC105=11,11,IF('Vessel List B'!HC105=12,12,IF('Vessel List B'!HC105=13,13,IF('Vessel List B'!HC105=14,14,IF('Vessel List B'!HC105=15,15,IF('Vessel List B'!HC105=16,16,0))))))))))))))))))</f>
        <v xml:space="preserve"> </v>
      </c>
      <c r="IV106" s="154"/>
      <c r="IW106" s="158"/>
      <c r="IX106" s="390" t="str">
        <f t="shared" si="155"/>
        <v/>
      </c>
      <c r="IY106" s="158"/>
      <c r="IZ106" s="137"/>
      <c r="JA106" s="388" t="str">
        <f t="shared" si="156"/>
        <v/>
      </c>
      <c r="JB106" s="157" t="str">
        <f>IF(VALUE(IF('Vessel List B'!HP105=1,1,IF('Vessel List B'!HP105=2,2,IF('Vessel List B'!HP105=3,3,IF('Vessel List B'!HP105=4,4,IF('Vessel List B'!HP105=5,5,IF('Vessel List B'!HP105=6,6,IF('Vessel List B'!HP105=7,7,IF('Vessel List B'!HP105=8,8,IF('Vessel List B'!HP105=9,9,IF('Vessel List B'!HP105=10,10,IF('Vessel List B'!HP105=11,11,IF('Vessel List B'!HP105=12,12,IF('Vessel List B'!HP105=13,13,IF('Vessel List B'!HP105=14,14,IF('Vessel List B'!HP105=15,15,IF('Vessel List B'!HP105=16,16,0)))))))))))))))))=0," ",VALUE(IF('Vessel List B'!HP105=1,1,IF('Vessel List B'!HP105=2,2,IF('Vessel List B'!HP105=3,3,IF('Vessel List B'!HP105=4,4,IF('Vessel List B'!HP105=5,5,IF('Vessel List B'!HP105=6,6,IF('Vessel List B'!HP105=7,7,IF('Vessel List B'!HP105=8,8,IF('Vessel List B'!HP105=9,9,IF('Vessel List B'!HP105=10,10,IF('Vessel List B'!HP105=11,11,IF('Vessel List B'!HP105=12,12,IF('Vessel List B'!HP105=13,13,IF('Vessel List B'!HP105=14,14,IF('Vessel List B'!HP105=15,15,IF('Vessel List B'!HP105=16,16,0))))))))))))))))))</f>
        <v xml:space="preserve"> </v>
      </c>
      <c r="JC106" s="154"/>
      <c r="JD106" s="158"/>
      <c r="JE106" s="390" t="str">
        <f t="shared" si="157"/>
        <v/>
      </c>
      <c r="JF106" s="158"/>
      <c r="JG106" s="137"/>
      <c r="JH106" s="388" t="str">
        <f t="shared" si="158"/>
        <v/>
      </c>
      <c r="JI106" s="157" t="str">
        <f>IF(VALUE(IF('Vessel List B'!IC105=1,1,IF('Vessel List B'!IC105=2,2,IF('Vessel List B'!IC105=3,3,IF('Vessel List B'!IC105=4,4,IF('Vessel List B'!IC105=5,5,IF('Vessel List B'!IC105=6,6,IF('Vessel List B'!IC105=7,7,IF('Vessel List B'!IC105=8,8,IF('Vessel List B'!IC105=9,9,IF('Vessel List B'!IC105=10,10,IF('Vessel List B'!IC105=11,11,IF('Vessel List B'!IC105=12,12,IF('Vessel List B'!IC105=13,13,IF('Vessel List B'!IC105=14,14,IF('Vessel List B'!IC105=15,15,IF('Vessel List B'!IC105=16,16,0)))))))))))))))))=0," ",VALUE(IF('Vessel List B'!IC105=1,1,IF('Vessel List B'!IC105=2,2,IF('Vessel List B'!IC105=3,3,IF('Vessel List B'!IC105=4,4,IF('Vessel List B'!IC105=5,5,IF('Vessel List B'!IC105=6,6,IF('Vessel List B'!IC105=7,7,IF('Vessel List B'!IC105=8,8,IF('Vessel List B'!IC105=9,9,IF('Vessel List B'!IC105=10,10,IF('Vessel List B'!IC105=11,11,IF('Vessel List B'!IC105=12,12,IF('Vessel List B'!IC105=13,13,IF('Vessel List B'!IC105=14,14,IF('Vessel List B'!IC105=15,15,IF('Vessel List B'!IC105=16,16,0))))))))))))))))))</f>
        <v xml:space="preserve"> </v>
      </c>
      <c r="JJ106" s="154"/>
      <c r="JK106" s="158"/>
      <c r="JL106" s="390" t="str">
        <f t="shared" si="159"/>
        <v/>
      </c>
      <c r="JM106" s="158"/>
      <c r="JN106" s="137"/>
      <c r="JO106" s="388" t="str">
        <f t="shared" si="160"/>
        <v/>
      </c>
      <c r="JP106" s="157" t="str">
        <f>IF(VALUE(IF('Vessel List B'!IP105=1,1,IF('Vessel List B'!IP105=2,2,IF('Vessel List B'!IP105=3,3,IF('Vessel List B'!IP105=4,4,IF('Vessel List B'!IP105=5,5,IF('Vessel List B'!IP105=6,6,IF('Vessel List B'!IP105=7,7,IF('Vessel List B'!IP105=8,8,IF('Vessel List B'!IP105=9,9,IF('Vessel List B'!IP105=10,10,IF('Vessel List B'!IP105=11,11,IF('Vessel List B'!IP105=12,12,IF('Vessel List B'!IP105=13,13,IF('Vessel List B'!IP105=14,14,IF('Vessel List B'!IP105=15,15,IF('Vessel List B'!IP105=16,16,0)))))))))))))))))=0," ",VALUE(IF('Vessel List B'!IP105=1,1,IF('Vessel List B'!IP105=2,2,IF('Vessel List B'!IP105=3,3,IF('Vessel List B'!IP105=4,4,IF('Vessel List B'!IP105=5,5,IF('Vessel List B'!IP105=6,6,IF('Vessel List B'!IP105=7,7,IF('Vessel List B'!IP105=8,8,IF('Vessel List B'!IP105=9,9,IF('Vessel List B'!IP105=10,10,IF('Vessel List B'!IP105=11,11,IF('Vessel List B'!IP105=12,12,IF('Vessel List B'!IP105=13,13,IF('Vessel List B'!IP105=14,14,IF('Vessel List B'!IP105=15,15,IF('Vessel List B'!IP105=16,16,0))))))))))))))))))</f>
        <v xml:space="preserve"> </v>
      </c>
      <c r="JQ106" s="154"/>
      <c r="JR106" s="158"/>
      <c r="JS106" s="390" t="str">
        <f t="shared" si="161"/>
        <v/>
      </c>
      <c r="JT106" s="158"/>
      <c r="JU106" s="137"/>
      <c r="JV106" s="397" t="str">
        <f t="shared" si="162"/>
        <v/>
      </c>
      <c r="JW106" s="403"/>
    </row>
    <row r="107" spans="1:283" ht="15" x14ac:dyDescent="0.25">
      <c r="A107" s="132">
        <f>'Vessel List A'!B106</f>
        <v>41681</v>
      </c>
      <c r="B107" s="157" t="str">
        <f>IF(VALUE(IF('Vessel List A'!C106=1,1,IF('Vessel List A'!C106=2,2,IF('Vessel List A'!C106=3,3,IF('Vessel List A'!C106=4,4,IF('Vessel List A'!C106=5,5,IF('Vessel List A'!C106=6,6,IF('Vessel List A'!C106=7,7,IF('Vessel List A'!C106=8,8,IF('Vessel List A'!C106=9,9,IF('Vessel List A'!C106=10,10,IF('Vessel List A'!C106=11,11,IF('Vessel List A'!C106=12,12,IF('Vessel List A'!C106=13,13,IF('Vessel List A'!C106=14,14,IF('Vessel List A'!C106=15,15,IF('Vessel List A'!C106=16,16,0)))))))))))))))))=0," ",VALUE(IF('Vessel List A'!C106=1,1,IF('Vessel List A'!C106=2,2,IF('Vessel List A'!C106=3,3,IF('Vessel List A'!C106=4,4,IF('Vessel List A'!C106=5,5,IF('Vessel List A'!C106=6,6,IF('Vessel List A'!C106=7,7,IF('Vessel List A'!C106=8,8,IF('Vessel List A'!C106=9,9,IF('Vessel List A'!C106=10,10,IF('Vessel List A'!C106=11,11,IF('Vessel List A'!C106=12,12,IF('Vessel List A'!C106=13,13,IF('Vessel List A'!C106=14,14,IF('Vessel List A'!C106=15,15,IF('Vessel List A'!C106=16,16,0))))))))))))))))))</f>
        <v xml:space="preserve"> </v>
      </c>
      <c r="C107" s="154"/>
      <c r="D107" s="158"/>
      <c r="E107" s="390" t="str">
        <f t="shared" si="83"/>
        <v/>
      </c>
      <c r="F107" s="158"/>
      <c r="G107" s="137"/>
      <c r="H107" s="388" t="str">
        <f t="shared" si="84"/>
        <v/>
      </c>
      <c r="I107" s="157" t="str">
        <f>IF(VALUE(IF('Vessel List A'!P106=1,1,IF('Vessel List A'!P106=2,2,IF('Vessel List A'!P106=3,3,IF('Vessel List A'!P106=4,4,IF('Vessel List A'!P106=5,5,IF('Vessel List A'!P106=6,6,IF('Vessel List A'!P106=7,7,IF('Vessel List A'!P106=8,8,IF('Vessel List A'!P106=9,9,IF('Vessel List A'!P106=10,10,IF('Vessel List A'!P106=11,11,IF('Vessel List A'!P106=12,12,IF('Vessel List A'!P106=13,13,IF('Vessel List A'!P106=14,14,IF('Vessel List A'!P106=15,15,IF('Vessel List A'!P106=16,16,0)))))))))))))))))=0," ",VALUE(IF('Vessel List A'!P106=1,1,IF('Vessel List A'!P106=2,2,IF('Vessel List A'!P106=3,3,IF('Vessel List A'!P106=4,4,IF('Vessel List A'!P106=5,5,IF('Vessel List A'!P106=6,6,IF('Vessel List A'!P106=7,7,IF('Vessel List A'!P106=8,8,IF('Vessel List A'!P106=9,9,IF('Vessel List A'!P106=10,10,IF('Vessel List A'!P106=11,11,IF('Vessel List A'!P106=12,12,IF('Vessel List A'!P106=13,13,IF('Vessel List A'!P106=14,14,IF('Vessel List A'!P106=15,15,IF('Vessel List A'!P106=16,16,0))))))))))))))))))</f>
        <v xml:space="preserve"> </v>
      </c>
      <c r="J107" s="154"/>
      <c r="K107" s="158"/>
      <c r="L107" s="390" t="str">
        <f t="shared" si="85"/>
        <v/>
      </c>
      <c r="M107" s="158"/>
      <c r="N107" s="137"/>
      <c r="O107" s="388" t="str">
        <f t="shared" si="86"/>
        <v/>
      </c>
      <c r="P107" s="157" t="str">
        <f>IF(VALUE(IF('Vessel List A'!AC106=1,1,IF('Vessel List A'!AC106=2,2,IF('Vessel List A'!AC106=3,3,IF('Vessel List A'!AC106=4,4,IF('Vessel List A'!AC106=5,5,IF('Vessel List A'!AC106=6,6,IF('Vessel List A'!AC106=7,7,IF('Vessel List A'!AC106=8,8,IF('Vessel List A'!AC106=9,9,IF('Vessel List A'!AC106=10,10,IF('Vessel List A'!AC106=11,11,IF('Vessel List A'!AC106=12,12,IF('Vessel List A'!AC106=13,13,IF('Vessel List A'!AC106=14,14,IF('Vessel List A'!AC106=15,15,IF('Vessel List A'!AC106=16,16,0)))))))))))))))))=0," ",VALUE(IF('Vessel List A'!AC106=1,1,IF('Vessel List A'!AC106=2,2,IF('Vessel List A'!AC106=3,3,IF('Vessel List A'!AC106=4,4,IF('Vessel List A'!AC106=5,5,IF('Vessel List A'!AC106=6,6,IF('Vessel List A'!AC106=7,7,IF('Vessel List A'!AC106=8,8,IF('Vessel List A'!AC106=9,9,IF('Vessel List A'!AC106=10,10,IF('Vessel List A'!AC106=11,11,IF('Vessel List A'!AC106=12,12,IF('Vessel List A'!AC106=13,13,IF('Vessel List A'!AC106=14,14,IF('Vessel List A'!AC106=15,15,IF('Vessel List A'!AC106=16,16,0))))))))))))))))))</f>
        <v xml:space="preserve"> </v>
      </c>
      <c r="Q107" s="154"/>
      <c r="R107" s="158"/>
      <c r="S107" s="390" t="str">
        <f t="shared" si="87"/>
        <v/>
      </c>
      <c r="T107" s="158"/>
      <c r="U107" s="137"/>
      <c r="V107" s="388" t="str">
        <f t="shared" si="88"/>
        <v/>
      </c>
      <c r="W107" s="157" t="str">
        <f>IF(VALUE(IF('Vessel List A'!AP106=1,1,IF('Vessel List A'!AP106=2,2,IF('Vessel List A'!AP106=3,3,IF('Vessel List A'!AP106=4,4,IF('Vessel List A'!AP106=5,5,IF('Vessel List A'!AP106=6,6,IF('Vessel List A'!AP106=7,7,IF('Vessel List A'!AP106=8,8,IF('Vessel List A'!AP106=9,9,IF('Vessel List A'!AP106=10,10,IF('Vessel List A'!AP106=11,11,IF('Vessel List A'!AP106=12,12,IF('Vessel List A'!AP106=13,13,IF('Vessel List A'!AP106=14,14,IF('Vessel List A'!AP106=15,15,IF('Vessel List A'!AP106=16,16,0)))))))))))))))))=0," ",VALUE(IF('Vessel List A'!AP106=1,1,IF('Vessel List A'!AP106=2,2,IF('Vessel List A'!AP106=3,3,IF('Vessel List A'!AP106=4,4,IF('Vessel List A'!AP106=5,5,IF('Vessel List A'!AP106=6,6,IF('Vessel List A'!AP106=7,7,IF('Vessel List A'!AP106=8,8,IF('Vessel List A'!AP106=9,9,IF('Vessel List A'!AP106=10,10,IF('Vessel List A'!AP106=11,11,IF('Vessel List A'!AP106=12,12,IF('Vessel List A'!AP106=13,13,IF('Vessel List A'!AP106=14,14,IF('Vessel List A'!AP106=15,15,IF('Vessel List A'!AP106=16,16,0))))))))))))))))))</f>
        <v xml:space="preserve"> </v>
      </c>
      <c r="X107" s="154"/>
      <c r="Y107" s="158"/>
      <c r="Z107" s="390" t="str">
        <f t="shared" si="89"/>
        <v/>
      </c>
      <c r="AA107" s="158"/>
      <c r="AB107" s="137"/>
      <c r="AC107" s="388" t="str">
        <f t="shared" si="90"/>
        <v/>
      </c>
      <c r="AD107" s="157" t="str">
        <f>IF(VALUE(IF('Vessel List A'!BC106=1,1,IF('Vessel List A'!BC106=2,2,IF('Vessel List A'!BC106=3,3,IF('Vessel List A'!BC106=4,4,IF('Vessel List A'!BC106=5,5,IF('Vessel List A'!BC106=6,6,IF('Vessel List A'!BC106=7,7,IF('Vessel List A'!BC106=8,8,IF('Vessel List A'!BC106=9,9,IF('Vessel List A'!BC106=10,10,IF('Vessel List A'!BC106=11,11,IF('Vessel List A'!BC106=12,12,IF('Vessel List A'!BC106=13,13,IF('Vessel List A'!BC106=14,14,IF('Vessel List A'!BC106=15,15,IF('Vessel List A'!BC106=16,16,0)))))))))))))))))=0," ",VALUE(IF('Vessel List A'!BC106=1,1,IF('Vessel List A'!BC106=2,2,IF('Vessel List A'!BC106=3,3,IF('Vessel List A'!BC106=4,4,IF('Vessel List A'!BC106=5,5,IF('Vessel List A'!BC106=6,6,IF('Vessel List A'!BC106=7,7,IF('Vessel List A'!BC106=8,8,IF('Vessel List A'!BC106=9,9,IF('Vessel List A'!BC106=10,10,IF('Vessel List A'!BC106=11,11,IF('Vessel List A'!BC106=12,12,IF('Vessel List A'!BC106=13,13,IF('Vessel List A'!BC106=14,14,IF('Vessel List A'!BC106=15,15,IF('Vessel List A'!BC106=16,16,0))))))))))))))))))</f>
        <v xml:space="preserve"> </v>
      </c>
      <c r="AE107" s="154"/>
      <c r="AF107" s="158"/>
      <c r="AG107" s="390" t="str">
        <f t="shared" si="91"/>
        <v/>
      </c>
      <c r="AH107" s="158"/>
      <c r="AI107" s="137"/>
      <c r="AJ107" s="388" t="str">
        <f t="shared" si="92"/>
        <v/>
      </c>
      <c r="AK107" s="157" t="str">
        <f>IF(VALUE(IF('Vessel List A'!BP106=1,1,IF('Vessel List A'!BP106=2,2,IF('Vessel List A'!BP106=3,3,IF('Vessel List A'!BP106=4,4,IF('Vessel List A'!BP106=5,5,IF('Vessel List A'!BP106=6,6,IF('Vessel List A'!BP106=7,7,IF('Vessel List A'!BP106=8,8,IF('Vessel List A'!BP106=9,9,IF('Vessel List A'!BP106=10,10,IF('Vessel List A'!BP106=11,11,IF('Vessel List A'!BP106=12,12,IF('Vessel List A'!BP106=13,13,IF('Vessel List A'!BP106=14,14,IF('Vessel List A'!BP106=15,15,IF('Vessel List A'!BP106=16,16,0)))))))))))))))))=0," ",VALUE(IF('Vessel List A'!BP106=1,1,IF('Vessel List A'!BP106=2,2,IF('Vessel List A'!BP106=3,3,IF('Vessel List A'!BP106=4,4,IF('Vessel List A'!BP106=5,5,IF('Vessel List A'!BP106=6,6,IF('Vessel List A'!BP106=7,7,IF('Vessel List A'!BP106=8,8,IF('Vessel List A'!BP106=9,9,IF('Vessel List A'!BP106=10,10,IF('Vessel List A'!BP106=11,11,IF('Vessel List A'!BP106=12,12,IF('Vessel List A'!BP106=13,13,IF('Vessel List A'!BP106=14,14,IF('Vessel List A'!BP106=15,15,IF('Vessel List A'!BP106=16,16,0))))))))))))))))))</f>
        <v xml:space="preserve"> </v>
      </c>
      <c r="AL107" s="154"/>
      <c r="AM107" s="158"/>
      <c r="AN107" s="390" t="str">
        <f t="shared" si="93"/>
        <v/>
      </c>
      <c r="AO107" s="158"/>
      <c r="AP107" s="137"/>
      <c r="AQ107" s="388" t="str">
        <f t="shared" si="94"/>
        <v/>
      </c>
      <c r="AR107" s="157" t="str">
        <f>IF(VALUE(IF('Vessel List A'!CC106=1,1,IF('Vessel List A'!CC106=2,2,IF('Vessel List A'!CC106=3,3,IF('Vessel List A'!CC106=4,4,IF('Vessel List A'!CC106=5,5,IF('Vessel List A'!CC106=6,6,IF('Vessel List A'!CC106=7,7,IF('Vessel List A'!CC106=8,8,IF('Vessel List A'!CC106=9,9,IF('Vessel List A'!CC106=10,10,IF('Vessel List A'!CC106=11,11,IF('Vessel List A'!CC106=12,12,IF('Vessel List A'!CC106=13,13,IF('Vessel List A'!CC106=14,14,IF('Vessel List A'!CC106=15,15,IF('Vessel List A'!CC106=16,16,0)))))))))))))))))=0," ",VALUE(IF('Vessel List A'!CC106=1,1,IF('Vessel List A'!CC106=2,2,IF('Vessel List A'!CC106=3,3,IF('Vessel List A'!CC106=4,4,IF('Vessel List A'!CC106=5,5,IF('Vessel List A'!CC106=6,6,IF('Vessel List A'!CC106=7,7,IF('Vessel List A'!CC106=8,8,IF('Vessel List A'!CC106=9,9,IF('Vessel List A'!CC106=10,10,IF('Vessel List A'!CC106=11,11,IF('Vessel List A'!CC106=12,12,IF('Vessel List A'!CC106=13,13,IF('Vessel List A'!CC106=14,14,IF('Vessel List A'!CC106=15,15,IF('Vessel List A'!CC106=16,16,0))))))))))))))))))</f>
        <v xml:space="preserve"> </v>
      </c>
      <c r="AS107" s="154"/>
      <c r="AT107" s="158"/>
      <c r="AU107" s="390" t="str">
        <f t="shared" si="95"/>
        <v/>
      </c>
      <c r="AV107" s="158"/>
      <c r="AW107" s="137"/>
      <c r="AX107" s="388" t="str">
        <f t="shared" si="96"/>
        <v/>
      </c>
      <c r="AY107" s="157" t="str">
        <f>IF(VALUE(IF('Vessel List A'!CP106=1,1,IF('Vessel List A'!CP106=2,2,IF('Vessel List A'!CP106=3,3,IF('Vessel List A'!CP106=4,4,IF('Vessel List A'!CP106=5,5,IF('Vessel List A'!CP106=6,6,IF('Vessel List A'!CP106=7,7,IF('Vessel List A'!CP106=8,8,IF('Vessel List A'!CP106=9,9,IF('Vessel List A'!CP106=10,10,IF('Vessel List A'!CP106=11,11,IF('Vessel List A'!CP106=12,12,IF('Vessel List A'!CP106=13,13,IF('Vessel List A'!CP106=14,14,IF('Vessel List A'!CP106=15,15,IF('Vessel List A'!CP106=16,16,0)))))))))))))))))=0," ",VALUE(IF('Vessel List A'!CP106=1,1,IF('Vessel List A'!CP106=2,2,IF('Vessel List A'!CP106=3,3,IF('Vessel List A'!CP106=4,4,IF('Vessel List A'!CP106=5,5,IF('Vessel List A'!CP106=6,6,IF('Vessel List A'!CP106=7,7,IF('Vessel List A'!CP106=8,8,IF('Vessel List A'!CP106=9,9,IF('Vessel List A'!CP106=10,10,IF('Vessel List A'!CP106=11,11,IF('Vessel List A'!CP106=12,12,IF('Vessel List A'!CP106=13,13,IF('Vessel List A'!CP106=14,14,IF('Vessel List A'!CP106=15,15,IF('Vessel List A'!CP106=16,16,0))))))))))))))))))</f>
        <v xml:space="preserve"> </v>
      </c>
      <c r="AZ107" s="154"/>
      <c r="BA107" s="158"/>
      <c r="BB107" s="390" t="str">
        <f t="shared" si="97"/>
        <v/>
      </c>
      <c r="BC107" s="158"/>
      <c r="BD107" s="137"/>
      <c r="BE107" s="388" t="str">
        <f t="shared" si="98"/>
        <v/>
      </c>
      <c r="BF107" s="157" t="str">
        <f>IF(VALUE(IF('Vessel List A'!DC106=1,1,IF('Vessel List A'!DC106=2,2,IF('Vessel List A'!DC106=3,3,IF('Vessel List A'!DC106=4,4,IF('Vessel List A'!DC106=5,5,IF('Vessel List A'!DC106=6,6,IF('Vessel List A'!DC106=7,7,IF('Vessel List A'!DC106=8,8,IF('Vessel List A'!DC106=9,9,IF('Vessel List A'!DC106=10,10,IF('Vessel List A'!DC106=11,11,IF('Vessel List A'!DC106=12,12,IF('Vessel List A'!DC106=13,13,IF('Vessel List A'!DC106=14,14,IF('Vessel List A'!DC106=15,15,IF('Vessel List A'!DC106=16,16,0)))))))))))))))))=0," ",VALUE(IF('Vessel List A'!DC106=1,1,IF('Vessel List A'!DC106=2,2,IF('Vessel List A'!DC106=3,3,IF('Vessel List A'!DC106=4,4,IF('Vessel List A'!DC106=5,5,IF('Vessel List A'!DC106=6,6,IF('Vessel List A'!DC106=7,7,IF('Vessel List A'!DC106=8,8,IF('Vessel List A'!DC106=9,9,IF('Vessel List A'!DC106=10,10,IF('Vessel List A'!DC106=11,11,IF('Vessel List A'!DC106=12,12,IF('Vessel List A'!DC106=13,13,IF('Vessel List A'!DC106=14,14,IF('Vessel List A'!DC106=15,15,IF('Vessel List A'!DC106=16,16,0))))))))))))))))))</f>
        <v xml:space="preserve"> </v>
      </c>
      <c r="BG107" s="154"/>
      <c r="BH107" s="158"/>
      <c r="BI107" s="390" t="str">
        <f t="shared" si="99"/>
        <v/>
      </c>
      <c r="BJ107" s="158"/>
      <c r="BK107" s="137"/>
      <c r="BL107" s="388" t="str">
        <f t="shared" si="100"/>
        <v/>
      </c>
      <c r="BM107" s="157" t="str">
        <f>IF(VALUE(IF('Vessel List A'!DP106=1,1,IF('Vessel List A'!DP106=2,2,IF('Vessel List A'!DP106=3,3,IF('Vessel List A'!DP106=4,4,IF('Vessel List A'!DP106=5,5,IF('Vessel List A'!DP106=6,6,IF('Vessel List A'!DP106=7,7,IF('Vessel List A'!DP106=8,8,IF('Vessel List A'!DP106=9,9,IF('Vessel List A'!DP106=10,10,IF('Vessel List A'!DP106=11,11,IF('Vessel List A'!DP106=12,12,IF('Vessel List A'!DP106=13,13,IF('Vessel List A'!DP106=14,14,IF('Vessel List A'!DP106=15,15,IF('Vessel List A'!DP106=16,16,0)))))))))))))))))=0," ",VALUE(IF('Vessel List A'!DP106=1,1,IF('Vessel List A'!DP106=2,2,IF('Vessel List A'!DP106=3,3,IF('Vessel List A'!DP106=4,4,IF('Vessel List A'!DP106=5,5,IF('Vessel List A'!DP106=6,6,IF('Vessel List A'!DP106=7,7,IF('Vessel List A'!DP106=8,8,IF('Vessel List A'!DP106=9,9,IF('Vessel List A'!DP106=10,10,IF('Vessel List A'!DP106=11,11,IF('Vessel List A'!DP106=12,12,IF('Vessel List A'!DP106=13,13,IF('Vessel List A'!DP106=14,14,IF('Vessel List A'!DP106=15,15,IF('Vessel List A'!DP106=16,16,0))))))))))))))))))</f>
        <v xml:space="preserve"> </v>
      </c>
      <c r="BN107" s="154"/>
      <c r="BO107" s="158"/>
      <c r="BP107" s="390" t="str">
        <f t="shared" si="101"/>
        <v/>
      </c>
      <c r="BQ107" s="158"/>
      <c r="BR107" s="137"/>
      <c r="BS107" s="388" t="str">
        <f t="shared" si="102"/>
        <v/>
      </c>
      <c r="BT107" s="157" t="str">
        <f>IF(VALUE(IF('Vessel List A'!EC106=1,1,IF('Vessel List A'!EC106=2,2,IF('Vessel List A'!EC106=3,3,IF('Vessel List A'!EC106=4,4,IF('Vessel List A'!EC106=5,5,IF('Vessel List A'!EC106=6,6,IF('Vessel List A'!EC106=7,7,IF('Vessel List A'!EC106=8,8,IF('Vessel List A'!EC106=9,9,IF('Vessel List A'!EC106=10,10,IF('Vessel List A'!EC106=11,11,IF('Vessel List A'!EC106=12,12,IF('Vessel List A'!EC106=13,13,IF('Vessel List A'!EC106=14,14,IF('Vessel List A'!EC106=15,15,IF('Vessel List A'!EC106=16,16,0)))))))))))))))))=0," ",VALUE(IF('Vessel List A'!EC106=1,1,IF('Vessel List A'!EC106=2,2,IF('Vessel List A'!EC106=3,3,IF('Vessel List A'!EC106=4,4,IF('Vessel List A'!EC106=5,5,IF('Vessel List A'!EC106=6,6,IF('Vessel List A'!EC106=7,7,IF('Vessel List A'!EC106=8,8,IF('Vessel List A'!EC106=9,9,IF('Vessel List A'!EC106=10,10,IF('Vessel List A'!EC106=11,11,IF('Vessel List A'!EC106=12,12,IF('Vessel List A'!EC106=13,13,IF('Vessel List A'!EC106=14,14,IF('Vessel List A'!EC106=15,15,IF('Vessel List A'!EC106=16,16,0))))))))))))))))))</f>
        <v xml:space="preserve"> </v>
      </c>
      <c r="BU107" s="154"/>
      <c r="BV107" s="158"/>
      <c r="BW107" s="390" t="str">
        <f t="shared" si="103"/>
        <v/>
      </c>
      <c r="BX107" s="158"/>
      <c r="BY107" s="137"/>
      <c r="BZ107" s="388" t="str">
        <f t="shared" si="104"/>
        <v/>
      </c>
      <c r="CA107" s="157" t="str">
        <f>IF(VALUE(IF('Vessel List A'!EP106=1,1,IF('Vessel List A'!EP106=2,2,IF('Vessel List A'!EP106=3,3,IF('Vessel List A'!EP106=4,4,IF('Vessel List A'!EP106=5,5,IF('Vessel List A'!EP106=6,6,IF('Vessel List A'!EP106=7,7,IF('Vessel List A'!EP106=8,8,IF('Vessel List A'!EP106=9,9,IF('Vessel List A'!EP106=10,10,IF('Vessel List A'!EP106=11,11,IF('Vessel List A'!EP106=12,12,IF('Vessel List A'!EP106=13,13,IF('Vessel List A'!EP106=14,14,IF('Vessel List A'!EP106=15,15,IF('Vessel List A'!EP106=16,16,0)))))))))))))))))=0," ",VALUE(IF('Vessel List A'!EP106=1,1,IF('Vessel List A'!EP106=2,2,IF('Vessel List A'!EP106=3,3,IF('Vessel List A'!EP106=4,4,IF('Vessel List A'!EP106=5,5,IF('Vessel List A'!EP106=6,6,IF('Vessel List A'!EP106=7,7,IF('Vessel List A'!EP106=8,8,IF('Vessel List A'!EP106=9,9,IF('Vessel List A'!EP106=10,10,IF('Vessel List A'!EP106=11,11,IF('Vessel List A'!EP106=12,12,IF('Vessel List A'!EP106=13,13,IF('Vessel List A'!EP106=14,14,IF('Vessel List A'!EP106=15,15,IF('Vessel List A'!EP106=16,16,0))))))))))))))))))</f>
        <v xml:space="preserve"> </v>
      </c>
      <c r="CB107" s="154"/>
      <c r="CC107" s="158"/>
      <c r="CD107" s="390" t="str">
        <f t="shared" si="105"/>
        <v/>
      </c>
      <c r="CE107" s="158"/>
      <c r="CF107" s="137"/>
      <c r="CG107" s="388" t="str">
        <f t="shared" si="106"/>
        <v/>
      </c>
      <c r="CH107" s="157" t="str">
        <f>IF(VALUE(IF('Vessel List A'!FC106=1,1,IF('Vessel List A'!FC106=2,2,IF('Vessel List A'!FC106=3,3,IF('Vessel List A'!FC106=4,4,IF('Vessel List A'!FC106=5,5,IF('Vessel List A'!FC106=6,6,IF('Vessel List A'!FC106=7,7,IF('Vessel List A'!FC106=8,8,IF('Vessel List A'!FC106=9,9,IF('Vessel List A'!FC106=10,10,IF('Vessel List A'!FC106=11,11,IF('Vessel List A'!FC106=12,12,IF('Vessel List A'!FC106=13,13,IF('Vessel List A'!FC106=14,14,IF('Vessel List A'!FC106=15,15,IF('Vessel List A'!FC106=16,16,0)))))))))))))))))=0," ",VALUE(IF('Vessel List A'!FC106=1,1,IF('Vessel List A'!FC106=2,2,IF('Vessel List A'!FC106=3,3,IF('Vessel List A'!FC106=4,4,IF('Vessel List A'!FC106=5,5,IF('Vessel List A'!FC106=6,6,IF('Vessel List A'!FC106=7,7,IF('Vessel List A'!FC106=8,8,IF('Vessel List A'!FC106=9,9,IF('Vessel List A'!FC106=10,10,IF('Vessel List A'!FC106=11,11,IF('Vessel List A'!FC106=12,12,IF('Vessel List A'!FC106=13,13,IF('Vessel List A'!FC106=14,14,IF('Vessel List A'!FC106=15,15,IF('Vessel List A'!FC106=16,16,0))))))))))))))))))</f>
        <v xml:space="preserve"> </v>
      </c>
      <c r="CI107" s="154"/>
      <c r="CJ107" s="158"/>
      <c r="CK107" s="390" t="str">
        <f t="shared" si="107"/>
        <v/>
      </c>
      <c r="CL107" s="158"/>
      <c r="CM107" s="137"/>
      <c r="CN107" s="388" t="str">
        <f t="shared" si="108"/>
        <v/>
      </c>
      <c r="CO107" s="157" t="str">
        <f>IF(VALUE(IF('Vessel List A'!FP106=1,1,IF('Vessel List A'!FP106=2,2,IF('Vessel List A'!FP106=3,3,IF('Vessel List A'!FP106=4,4,IF('Vessel List A'!FP106=5,5,IF('Vessel List A'!FP106=6,6,IF('Vessel List A'!FP106=7,7,IF('Vessel List A'!FP106=8,8,IF('Vessel List A'!FP106=9,9,IF('Vessel List A'!FP106=10,10,IF('Vessel List A'!FP106=11,11,IF('Vessel List A'!FP106=12,12,IF('Vessel List A'!FP106=13,13,IF('Vessel List A'!FP106=14,14,IF('Vessel List A'!FP106=15,15,IF('Vessel List A'!FP106=16,16,0)))))))))))))))))=0," ",VALUE(IF('Vessel List A'!FP106=1,1,IF('Vessel List A'!FP106=2,2,IF('Vessel List A'!FP106=3,3,IF('Vessel List A'!FP106=4,4,IF('Vessel List A'!FP106=5,5,IF('Vessel List A'!FP106=6,6,IF('Vessel List A'!FP106=7,7,IF('Vessel List A'!FP106=8,8,IF('Vessel List A'!FP106=9,9,IF('Vessel List A'!FP106=10,10,IF('Vessel List A'!FP106=11,11,IF('Vessel List A'!FP106=12,12,IF('Vessel List A'!FP106=13,13,IF('Vessel List A'!FP106=14,14,IF('Vessel List A'!FP106=15,15,IF('Vessel List A'!FP106=16,16,0))))))))))))))))))</f>
        <v xml:space="preserve"> </v>
      </c>
      <c r="CP107" s="154"/>
      <c r="CQ107" s="158"/>
      <c r="CR107" s="390" t="str">
        <f t="shared" si="109"/>
        <v/>
      </c>
      <c r="CS107" s="158"/>
      <c r="CT107" s="137"/>
      <c r="CU107" s="388" t="str">
        <f t="shared" si="110"/>
        <v/>
      </c>
      <c r="CV107" s="157" t="str">
        <f>IF(VALUE(IF('Vessel List A'!GC106=1,1,IF('Vessel List A'!GC106=2,2,IF('Vessel List A'!GC106=3,3,IF('Vessel List A'!GC106=4,4,IF('Vessel List A'!GC106=5,5,IF('Vessel List A'!GC106=6,6,IF('Vessel List A'!GC106=7,7,IF('Vessel List A'!GC106=8,8,IF('Vessel List A'!GC106=9,9,IF('Vessel List A'!GC106=10,10,IF('Vessel List A'!GC106=11,11,IF('Vessel List A'!GC106=12,12,IF('Vessel List A'!GC106=13,13,IF('Vessel List A'!GC106=14,14,IF('Vessel List A'!GC106=15,15,IF('Vessel List A'!GC106=16,16,0)))))))))))))))))=0," ",VALUE(IF('Vessel List A'!GC106=1,1,IF('Vessel List A'!GC106=2,2,IF('Vessel List A'!GC106=3,3,IF('Vessel List A'!GC106=4,4,IF('Vessel List A'!GC106=5,5,IF('Vessel List A'!GC106=6,6,IF('Vessel List A'!GC106=7,7,IF('Vessel List A'!GC106=8,8,IF('Vessel List A'!GC106=9,9,IF('Vessel List A'!GC106=10,10,IF('Vessel List A'!GC106=11,11,IF('Vessel List A'!GC106=12,12,IF('Vessel List A'!GC106=13,13,IF('Vessel List A'!GC106=14,14,IF('Vessel List A'!GC106=15,15,IF('Vessel List A'!GC106=16,16,0))))))))))))))))))</f>
        <v xml:space="preserve"> </v>
      </c>
      <c r="CW107" s="154"/>
      <c r="CX107" s="158"/>
      <c r="CY107" s="390" t="str">
        <f t="shared" si="111"/>
        <v/>
      </c>
      <c r="CZ107" s="158"/>
      <c r="DA107" s="137"/>
      <c r="DB107" s="388" t="str">
        <f t="shared" si="112"/>
        <v/>
      </c>
      <c r="DC107" s="157" t="str">
        <f>IF(VALUE(IF('Vessel List A'!GP106=1,1,IF('Vessel List A'!GP106=2,2,IF('Vessel List A'!GP106=3,3,IF('Vessel List A'!GP106=4,4,IF('Vessel List A'!GP106=5,5,IF('Vessel List A'!GP106=6,6,IF('Vessel List A'!GP106=7,7,IF('Vessel List A'!GP106=8,8,IF('Vessel List A'!GP106=9,9,IF('Vessel List A'!GP106=10,10,IF('Vessel List A'!GP106=11,11,IF('Vessel List A'!GP106=12,12,IF('Vessel List A'!GP106=13,13,IF('Vessel List A'!GP106=14,14,IF('Vessel List A'!GP106=15,15,IF('Vessel List A'!GP106=16,16,0)))))))))))))))))=0," ",VALUE(IF('Vessel List A'!GP106=1,1,IF('Vessel List A'!GP106=2,2,IF('Vessel List A'!GP106=3,3,IF('Vessel List A'!GP106=4,4,IF('Vessel List A'!GP106=5,5,IF('Vessel List A'!GP106=6,6,IF('Vessel List A'!GP106=7,7,IF('Vessel List A'!GP106=8,8,IF('Vessel List A'!GP106=9,9,IF('Vessel List A'!GP106=10,10,IF('Vessel List A'!GP106=11,11,IF('Vessel List A'!GP106=12,12,IF('Vessel List A'!GP106=13,13,IF('Vessel List A'!GP106=14,14,IF('Vessel List A'!GP106=15,15,IF('Vessel List A'!GP106=16,16,0))))))))))))))))))</f>
        <v xml:space="preserve"> </v>
      </c>
      <c r="DD107" s="154"/>
      <c r="DE107" s="158"/>
      <c r="DF107" s="390" t="str">
        <f t="shared" si="113"/>
        <v/>
      </c>
      <c r="DG107" s="158"/>
      <c r="DH107" s="137"/>
      <c r="DI107" s="388" t="str">
        <f t="shared" si="114"/>
        <v/>
      </c>
      <c r="DJ107" s="157" t="str">
        <f>IF(VALUE(IF('Vessel List A'!HC106=1,1,IF('Vessel List A'!HC106=2,2,IF('Vessel List A'!HC106=3,3,IF('Vessel List A'!HC106=4,4,IF('Vessel List A'!HC106=5,5,IF('Vessel List A'!HC106=6,6,IF('Vessel List A'!HC106=7,7,IF('Vessel List A'!HC106=8,8,IF('Vessel List A'!HC106=9,9,IF('Vessel List A'!HC106=10,10,IF('Vessel List A'!HC106=11,11,IF('Vessel List A'!HC106=12,12,IF('Vessel List A'!HC106=13,13,IF('Vessel List A'!HC106=14,14,IF('Vessel List A'!HC106=15,15,IF('Vessel List A'!HC106=16,16,0)))))))))))))))))=0," ",VALUE(IF('Vessel List A'!HC106=1,1,IF('Vessel List A'!HC106=2,2,IF('Vessel List A'!HC106=3,3,IF('Vessel List A'!HC106=4,4,IF('Vessel List A'!HC106=5,5,IF('Vessel List A'!HC106=6,6,IF('Vessel List A'!HC106=7,7,IF('Vessel List A'!HC106=8,8,IF('Vessel List A'!HC106=9,9,IF('Vessel List A'!HC106=10,10,IF('Vessel List A'!HC106=11,11,IF('Vessel List A'!HC106=12,12,IF('Vessel List A'!HC106=13,13,IF('Vessel List A'!HC106=14,14,IF('Vessel List A'!HC106=15,15,IF('Vessel List A'!HC106=16,16,0))))))))))))))))))</f>
        <v xml:space="preserve"> </v>
      </c>
      <c r="DK107" s="154"/>
      <c r="DL107" s="158"/>
      <c r="DM107" s="390" t="str">
        <f t="shared" si="115"/>
        <v/>
      </c>
      <c r="DN107" s="158"/>
      <c r="DO107" s="137"/>
      <c r="DP107" s="388" t="str">
        <f t="shared" si="116"/>
        <v/>
      </c>
      <c r="DQ107" s="157" t="str">
        <f>IF(VALUE(IF('Vessel List A'!HP106=1,1,IF('Vessel List A'!HP106=2,2,IF('Vessel List A'!HP106=3,3,IF('Vessel List A'!HP106=4,4,IF('Vessel List A'!HP106=5,5,IF('Vessel List A'!HP106=6,6,IF('Vessel List A'!HP106=7,7,IF('Vessel List A'!HP106=8,8,IF('Vessel List A'!HP106=9,9,IF('Vessel List A'!HP106=10,10,IF('Vessel List A'!HP106=11,11,IF('Vessel List A'!HP106=12,12,IF('Vessel List A'!HP106=13,13,IF('Vessel List A'!HP106=14,14,IF('Vessel List A'!HP106=15,15,IF('Vessel List A'!HP106=16,16,0)))))))))))))))))=0," ",VALUE(IF('Vessel List A'!HP106=1,1,IF('Vessel List A'!HP106=2,2,IF('Vessel List A'!HP106=3,3,IF('Vessel List A'!HP106=4,4,IF('Vessel List A'!HP106=5,5,IF('Vessel List A'!HP106=6,6,IF('Vessel List A'!HP106=7,7,IF('Vessel List A'!HP106=8,8,IF('Vessel List A'!HP106=9,9,IF('Vessel List A'!HP106=10,10,IF('Vessel List A'!HP106=11,11,IF('Vessel List A'!HP106=12,12,IF('Vessel List A'!HP106=13,13,IF('Vessel List A'!HP106=14,14,IF('Vessel List A'!HP106=15,15,IF('Vessel List A'!HP106=16,16,0))))))))))))))))))</f>
        <v xml:space="preserve"> </v>
      </c>
      <c r="DR107" s="154"/>
      <c r="DS107" s="158"/>
      <c r="DT107" s="390" t="str">
        <f t="shared" si="117"/>
        <v/>
      </c>
      <c r="DU107" s="158"/>
      <c r="DV107" s="137"/>
      <c r="DW107" s="388" t="str">
        <f t="shared" si="118"/>
        <v/>
      </c>
      <c r="DX107" s="157" t="str">
        <f>IF(VALUE(IF('Vessel List A'!IC106=1,1,IF('Vessel List A'!IC106=2,2,IF('Vessel List A'!IC106=3,3,IF('Vessel List A'!IC106=4,4,IF('Vessel List A'!IC106=5,5,IF('Vessel List A'!IC106=6,6,IF('Vessel List A'!IC106=7,7,IF('Vessel List A'!IC106=8,8,IF('Vessel List A'!IC106=9,9,IF('Vessel List A'!IC106=10,10,IF('Vessel List A'!IC106=11,11,IF('Vessel List A'!IC106=12,12,IF('Vessel List A'!IC106=13,13,IF('Vessel List A'!IC106=14,14,IF('Vessel List A'!IC106=15,15,IF('Vessel List A'!IC106=16,16,0)))))))))))))))))=0," ",VALUE(IF('Vessel List A'!IC106=1,1,IF('Vessel List A'!IC106=2,2,IF('Vessel List A'!IC106=3,3,IF('Vessel List A'!IC106=4,4,IF('Vessel List A'!IC106=5,5,IF('Vessel List A'!IC106=6,6,IF('Vessel List A'!IC106=7,7,IF('Vessel List A'!IC106=8,8,IF('Vessel List A'!IC106=9,9,IF('Vessel List A'!IC106=10,10,IF('Vessel List A'!IC106=11,11,IF('Vessel List A'!IC106=12,12,IF('Vessel List A'!IC106=13,13,IF('Vessel List A'!IC106=14,14,IF('Vessel List A'!IC106=15,15,IF('Vessel List A'!IC106=16,16,0))))))))))))))))))</f>
        <v xml:space="preserve"> </v>
      </c>
      <c r="DY107" s="154"/>
      <c r="DZ107" s="158"/>
      <c r="EA107" s="390" t="str">
        <f t="shared" si="119"/>
        <v/>
      </c>
      <c r="EB107" s="158"/>
      <c r="EC107" s="137"/>
      <c r="ED107" s="388" t="str">
        <f t="shared" si="120"/>
        <v/>
      </c>
      <c r="EE107" s="157" t="str">
        <f>IF(VALUE(IF('Vessel List A'!IP106=1,1,IF('Vessel List A'!IP106=2,2,IF('Vessel List A'!IP106=3,3,IF('Vessel List A'!IP106=4,4,IF('Vessel List A'!IP106=5,5,IF('Vessel List A'!IP106=6,6,IF('Vessel List A'!IP106=7,7,IF('Vessel List A'!IP106=8,8,IF('Vessel List A'!IP106=9,9,IF('Vessel List A'!IP106=10,10,IF('Vessel List A'!IP106=11,11,IF('Vessel List A'!IP106=12,12,IF('Vessel List A'!IP106=13,13,IF('Vessel List A'!IP106=14,14,IF('Vessel List A'!IP106=15,15,IF('Vessel List A'!IP106=16,16,0)))))))))))))))))=0," ",VALUE(IF('Vessel List A'!IP106=1,1,IF('Vessel List A'!IP106=2,2,IF('Vessel List A'!IP106=3,3,IF('Vessel List A'!IP106=4,4,IF('Vessel List A'!IP106=5,5,IF('Vessel List A'!IP106=6,6,IF('Vessel List A'!IP106=7,7,IF('Vessel List A'!IP106=8,8,IF('Vessel List A'!IP106=9,9,IF('Vessel List A'!IP106=10,10,IF('Vessel List A'!IP106=11,11,IF('Vessel List A'!IP106=12,12,IF('Vessel List A'!IP106=13,13,IF('Vessel List A'!IP106=14,14,IF('Vessel List A'!IP106=15,15,IF('Vessel List A'!IP106=16,16,0))))))))))))))))))</f>
        <v xml:space="preserve"> </v>
      </c>
      <c r="EF107" s="154"/>
      <c r="EG107" s="158"/>
      <c r="EH107" s="390" t="str">
        <f t="shared" si="121"/>
        <v/>
      </c>
      <c r="EI107" s="158"/>
      <c r="EJ107" s="137"/>
      <c r="EK107" s="397" t="str">
        <f t="shared" si="122"/>
        <v/>
      </c>
      <c r="EL107" s="144"/>
      <c r="EM107" s="157" t="str">
        <f>IF(VALUE(IF('Vessel List B'!C106=1,1,IF('Vessel List B'!C106=2,2,IF('Vessel List B'!C106=3,3,IF('Vessel List B'!C106=4,4,IF('Vessel List B'!C106=5,5,IF('Vessel List B'!C106=6,6,IF('Vessel List B'!C106=7,7,IF('Vessel List B'!C106=8,8,IF('Vessel List B'!C106=9,9,IF('Vessel List B'!C106=10,10,IF('Vessel List B'!C106=11,11,IF('Vessel List B'!C106=12,12,IF('Vessel List B'!C106=13,13,IF('Vessel List B'!C106=14,14,IF('Vessel List B'!C106=15,15,IF('Vessel List B'!C106=16,16,0)))))))))))))))))=0," ",VALUE(IF('Vessel List B'!C106=1,1,IF('Vessel List B'!C106=2,2,IF('Vessel List B'!C106=3,3,IF('Vessel List B'!C106=4,4,IF('Vessel List B'!C106=5,5,IF('Vessel List B'!C106=6,6,IF('Vessel List B'!C106=7,7,IF('Vessel List B'!C106=8,8,IF('Vessel List B'!C106=9,9,IF('Vessel List B'!C106=10,10,IF('Vessel List B'!C106=11,11,IF('Vessel List B'!C106=12,12,IF('Vessel List B'!C106=13,13,IF('Vessel List B'!C106=14,14,IF('Vessel List B'!C106=15,15,IF('Vessel List B'!C106=16,16,0))))))))))))))))))</f>
        <v xml:space="preserve"> </v>
      </c>
      <c r="EN107" s="154"/>
      <c r="EO107" s="158"/>
      <c r="EP107" s="390" t="str">
        <f t="shared" si="123"/>
        <v/>
      </c>
      <c r="EQ107" s="158"/>
      <c r="ER107" s="137"/>
      <c r="ES107" s="388" t="str">
        <f t="shared" si="124"/>
        <v/>
      </c>
      <c r="ET107" s="157" t="str">
        <f>IF(VALUE(IF('Vessel List B'!P106=1,1,IF('Vessel List B'!P106=2,2,IF('Vessel List B'!P106=3,3,IF('Vessel List B'!P106=4,4,IF('Vessel List B'!P106=5,5,IF('Vessel List B'!P106=6,6,IF('Vessel List B'!P106=7,7,IF('Vessel List B'!P106=8,8,IF('Vessel List B'!P106=9,9,IF('Vessel List B'!P106=10,10,IF('Vessel List B'!P106=11,11,IF('Vessel List B'!P106=12,12,IF('Vessel List B'!P106=13,13,IF('Vessel List B'!P106=14,14,IF('Vessel List B'!P106=15,15,IF('Vessel List B'!P106=16,16,0)))))))))))))))))=0," ",VALUE(IF('Vessel List B'!P106=1,1,IF('Vessel List B'!P106=2,2,IF('Vessel List B'!P106=3,3,IF('Vessel List B'!P106=4,4,IF('Vessel List B'!P106=5,5,IF('Vessel List B'!P106=6,6,IF('Vessel List B'!P106=7,7,IF('Vessel List B'!P106=8,8,IF('Vessel List B'!P106=9,9,IF('Vessel List B'!P106=10,10,IF('Vessel List B'!P106=11,11,IF('Vessel List B'!P106=12,12,IF('Vessel List B'!P106=13,13,IF('Vessel List B'!P106=14,14,IF('Vessel List B'!P106=15,15,IF('Vessel List B'!P106=16,16,0))))))))))))))))))</f>
        <v xml:space="preserve"> </v>
      </c>
      <c r="EU107" s="154"/>
      <c r="EV107" s="158"/>
      <c r="EW107" s="390" t="str">
        <f t="shared" si="125"/>
        <v/>
      </c>
      <c r="EX107" s="158"/>
      <c r="EY107" s="137"/>
      <c r="EZ107" s="388" t="str">
        <f t="shared" si="126"/>
        <v/>
      </c>
      <c r="FA107" s="157" t="str">
        <f>IF(VALUE(IF('Vessel List B'!AC106=1,1,IF('Vessel List B'!AC106=2,2,IF('Vessel List B'!AC106=3,3,IF('Vessel List B'!AC106=4,4,IF('Vessel List B'!AC106=5,5,IF('Vessel List B'!AC106=6,6,IF('Vessel List B'!AC106=7,7,IF('Vessel List B'!AC106=8,8,IF('Vessel List B'!AC106=9,9,IF('Vessel List B'!AC106=10,10,IF('Vessel List B'!AC106=11,11,IF('Vessel List B'!AC106=12,12,IF('Vessel List B'!AC106=13,13,IF('Vessel List B'!AC106=14,14,IF('Vessel List B'!AC106=15,15,IF('Vessel List B'!AC106=16,16,0)))))))))))))))))=0," ",VALUE(IF('Vessel List B'!AC106=1,1,IF('Vessel List B'!AC106=2,2,IF('Vessel List B'!AC106=3,3,IF('Vessel List B'!AC106=4,4,IF('Vessel List B'!AC106=5,5,IF('Vessel List B'!AC106=6,6,IF('Vessel List B'!AC106=7,7,IF('Vessel List B'!AC106=8,8,IF('Vessel List B'!AC106=9,9,IF('Vessel List B'!AC106=10,10,IF('Vessel List B'!AC106=11,11,IF('Vessel List B'!AC106=12,12,IF('Vessel List B'!AC106=13,13,IF('Vessel List B'!AC106=14,14,IF('Vessel List B'!AC106=15,15,IF('Vessel List B'!AC106=16,16,0))))))))))))))))))</f>
        <v xml:space="preserve"> </v>
      </c>
      <c r="FB107" s="154"/>
      <c r="FC107" s="158"/>
      <c r="FD107" s="390" t="str">
        <f t="shared" si="127"/>
        <v/>
      </c>
      <c r="FE107" s="158"/>
      <c r="FF107" s="137"/>
      <c r="FG107" s="388" t="str">
        <f t="shared" si="128"/>
        <v/>
      </c>
      <c r="FH107" s="157" t="str">
        <f>IF(VALUE(IF('Vessel List B'!AP106=1,1,IF('Vessel List B'!AP106=2,2,IF('Vessel List B'!AP106=3,3,IF('Vessel List B'!AP106=4,4,IF('Vessel List B'!AP106=5,5,IF('Vessel List B'!AP106=6,6,IF('Vessel List B'!AP106=7,7,IF('Vessel List B'!AP106=8,8,IF('Vessel List B'!AP106=9,9,IF('Vessel List B'!AP106=10,10,IF('Vessel List B'!AP106=11,11,IF('Vessel List B'!AP106=12,12,IF('Vessel List B'!AP106=13,13,IF('Vessel List B'!AP106=14,14,IF('Vessel List B'!AP106=15,15,IF('Vessel List B'!AP106=16,16,0)))))))))))))))))=0," ",VALUE(IF('Vessel List B'!AP106=1,1,IF('Vessel List B'!AP106=2,2,IF('Vessel List B'!AP106=3,3,IF('Vessel List B'!AP106=4,4,IF('Vessel List B'!AP106=5,5,IF('Vessel List B'!AP106=6,6,IF('Vessel List B'!AP106=7,7,IF('Vessel List B'!AP106=8,8,IF('Vessel List B'!AP106=9,9,IF('Vessel List B'!AP106=10,10,IF('Vessel List B'!AP106=11,11,IF('Vessel List B'!AP106=12,12,IF('Vessel List B'!AP106=13,13,IF('Vessel List B'!AP106=14,14,IF('Vessel List B'!AP106=15,15,IF('Vessel List B'!AP106=16,16,0))))))))))))))))))</f>
        <v xml:space="preserve"> </v>
      </c>
      <c r="FI107" s="154"/>
      <c r="FJ107" s="158"/>
      <c r="FK107" s="390" t="str">
        <f t="shared" si="129"/>
        <v/>
      </c>
      <c r="FL107" s="158"/>
      <c r="FM107" s="137"/>
      <c r="FN107" s="388" t="str">
        <f t="shared" si="130"/>
        <v/>
      </c>
      <c r="FO107" s="157" t="str">
        <f>IF(VALUE(IF('Vessel List B'!BC106=1,1,IF('Vessel List B'!BC106=2,2,IF('Vessel List B'!BC106=3,3,IF('Vessel List B'!BC106=4,4,IF('Vessel List B'!BC106=5,5,IF('Vessel List B'!BC106=6,6,IF('Vessel List B'!BC106=7,7,IF('Vessel List B'!BC106=8,8,IF('Vessel List B'!BC106=9,9,IF('Vessel List B'!BC106=10,10,IF('Vessel List B'!BC106=11,11,IF('Vessel List B'!BC106=12,12,IF('Vessel List B'!BC106=13,13,IF('Vessel List B'!BC106=14,14,IF('Vessel List B'!BC106=15,15,IF('Vessel List B'!BC106=16,16,0)))))))))))))))))=0," ",VALUE(IF('Vessel List B'!BC106=1,1,IF('Vessel List B'!BC106=2,2,IF('Vessel List B'!BC106=3,3,IF('Vessel List B'!BC106=4,4,IF('Vessel List B'!BC106=5,5,IF('Vessel List B'!BC106=6,6,IF('Vessel List B'!BC106=7,7,IF('Vessel List B'!BC106=8,8,IF('Vessel List B'!BC106=9,9,IF('Vessel List B'!BC106=10,10,IF('Vessel List B'!BC106=11,11,IF('Vessel List B'!BC106=12,12,IF('Vessel List B'!BC106=13,13,IF('Vessel List B'!BC106=14,14,IF('Vessel List B'!BC106=15,15,IF('Vessel List B'!BC106=16,16,0))))))))))))))))))</f>
        <v xml:space="preserve"> </v>
      </c>
      <c r="FP107" s="154"/>
      <c r="FQ107" s="158"/>
      <c r="FR107" s="390" t="str">
        <f t="shared" si="131"/>
        <v/>
      </c>
      <c r="FS107" s="158"/>
      <c r="FT107" s="137"/>
      <c r="FU107" s="388" t="str">
        <f t="shared" si="132"/>
        <v/>
      </c>
      <c r="FV107" s="157" t="str">
        <f>IF(VALUE(IF('Vessel List B'!BP106=1,1,IF('Vessel List B'!BP106=2,2,IF('Vessel List B'!BP106=3,3,IF('Vessel List B'!BP106=4,4,IF('Vessel List B'!BP106=5,5,IF('Vessel List B'!BP106=6,6,IF('Vessel List B'!BP106=7,7,IF('Vessel List B'!BP106=8,8,IF('Vessel List B'!BP106=9,9,IF('Vessel List B'!BP106=10,10,IF('Vessel List B'!BP106=11,11,IF('Vessel List B'!BP106=12,12,IF('Vessel List B'!BP106=13,13,IF('Vessel List B'!BP106=14,14,IF('Vessel List B'!BP106=15,15,IF('Vessel List B'!BP106=16,16,0)))))))))))))))))=0," ",VALUE(IF('Vessel List B'!BP106=1,1,IF('Vessel List B'!BP106=2,2,IF('Vessel List B'!BP106=3,3,IF('Vessel List B'!BP106=4,4,IF('Vessel List B'!BP106=5,5,IF('Vessel List B'!BP106=6,6,IF('Vessel List B'!BP106=7,7,IF('Vessel List B'!BP106=8,8,IF('Vessel List B'!BP106=9,9,IF('Vessel List B'!BP106=10,10,IF('Vessel List B'!BP106=11,11,IF('Vessel List B'!BP106=12,12,IF('Vessel List B'!BP106=13,13,IF('Vessel List B'!BP106=14,14,IF('Vessel List B'!BP106=15,15,IF('Vessel List B'!BP106=16,16,0))))))))))))))))))</f>
        <v xml:space="preserve"> </v>
      </c>
      <c r="FW107" s="154"/>
      <c r="FX107" s="158"/>
      <c r="FY107" s="390" t="str">
        <f t="shared" si="133"/>
        <v/>
      </c>
      <c r="FZ107" s="158"/>
      <c r="GA107" s="137"/>
      <c r="GB107" s="388" t="str">
        <f t="shared" si="134"/>
        <v/>
      </c>
      <c r="GC107" s="157" t="str">
        <f>IF(VALUE(IF('Vessel List B'!CC106=1,1,IF('Vessel List B'!CC106=2,2,IF('Vessel List B'!CC106=3,3,IF('Vessel List B'!CC106=4,4,IF('Vessel List B'!CC106=5,5,IF('Vessel List B'!CC106=6,6,IF('Vessel List B'!CC106=7,7,IF('Vessel List B'!CC106=8,8,IF('Vessel List B'!CC106=9,9,IF('Vessel List B'!CC106=10,10,IF('Vessel List B'!CC106=11,11,IF('Vessel List B'!CC106=12,12,IF('Vessel List B'!CC106=13,13,IF('Vessel List B'!CC106=14,14,IF('Vessel List B'!CC106=15,15,IF('Vessel List B'!CC106=16,16,0)))))))))))))))))=0," ",VALUE(IF('Vessel List B'!CC106=1,1,IF('Vessel List B'!CC106=2,2,IF('Vessel List B'!CC106=3,3,IF('Vessel List B'!CC106=4,4,IF('Vessel List B'!CC106=5,5,IF('Vessel List B'!CC106=6,6,IF('Vessel List B'!CC106=7,7,IF('Vessel List B'!CC106=8,8,IF('Vessel List B'!CC106=9,9,IF('Vessel List B'!CC106=10,10,IF('Vessel List B'!CC106=11,11,IF('Vessel List B'!CC106=12,12,IF('Vessel List B'!CC106=13,13,IF('Vessel List B'!CC106=14,14,IF('Vessel List B'!CC106=15,15,IF('Vessel List B'!CC106=16,16,0))))))))))))))))))</f>
        <v xml:space="preserve"> </v>
      </c>
      <c r="GD107" s="154"/>
      <c r="GE107" s="158"/>
      <c r="GF107" s="390" t="str">
        <f t="shared" si="135"/>
        <v/>
      </c>
      <c r="GG107" s="158"/>
      <c r="GH107" s="137"/>
      <c r="GI107" s="388" t="str">
        <f t="shared" si="136"/>
        <v/>
      </c>
      <c r="GJ107" s="157" t="str">
        <f>IF(VALUE(IF('Vessel List B'!CP106=1,1,IF('Vessel List B'!CP106=2,2,IF('Vessel List B'!CP106=3,3,IF('Vessel List B'!CP106=4,4,IF('Vessel List B'!CP106=5,5,IF('Vessel List B'!CP106=6,6,IF('Vessel List B'!CP106=7,7,IF('Vessel List B'!CP106=8,8,IF('Vessel List B'!CP106=9,9,IF('Vessel List B'!CP106=10,10,IF('Vessel List B'!CP106=11,11,IF('Vessel List B'!CP106=12,12,IF('Vessel List B'!CP106=13,13,IF('Vessel List B'!CP106=14,14,IF('Vessel List B'!CP106=15,15,IF('Vessel List B'!CP106=16,16,0)))))))))))))))))=0," ",VALUE(IF('Vessel List B'!CP106=1,1,IF('Vessel List B'!CP106=2,2,IF('Vessel List B'!CP106=3,3,IF('Vessel List B'!CP106=4,4,IF('Vessel List B'!CP106=5,5,IF('Vessel List B'!CP106=6,6,IF('Vessel List B'!CP106=7,7,IF('Vessel List B'!CP106=8,8,IF('Vessel List B'!CP106=9,9,IF('Vessel List B'!CP106=10,10,IF('Vessel List B'!CP106=11,11,IF('Vessel List B'!CP106=12,12,IF('Vessel List B'!CP106=13,13,IF('Vessel List B'!CP106=14,14,IF('Vessel List B'!CP106=15,15,IF('Vessel List B'!CP106=16,16,0))))))))))))))))))</f>
        <v xml:space="preserve"> </v>
      </c>
      <c r="GK107" s="154"/>
      <c r="GL107" s="158"/>
      <c r="GM107" s="390" t="str">
        <f t="shared" si="137"/>
        <v/>
      </c>
      <c r="GN107" s="158"/>
      <c r="GO107" s="137"/>
      <c r="GP107" s="388" t="str">
        <f t="shared" si="138"/>
        <v/>
      </c>
      <c r="GQ107" s="157" t="str">
        <f>IF(VALUE(IF('Vessel List B'!DC106=1,1,IF('Vessel List B'!DC106=2,2,IF('Vessel List B'!DC106=3,3,IF('Vessel List B'!DC106=4,4,IF('Vessel List B'!DC106=5,5,IF('Vessel List B'!DC106=6,6,IF('Vessel List B'!DC106=7,7,IF('Vessel List B'!DC106=8,8,IF('Vessel List B'!DC106=9,9,IF('Vessel List B'!DC106=10,10,IF('Vessel List B'!DC106=11,11,IF('Vessel List B'!DC106=12,12,IF('Vessel List B'!DC106=13,13,IF('Vessel List B'!DC106=14,14,IF('Vessel List B'!DC106=15,15,IF('Vessel List B'!DC106=16,16,0)))))))))))))))))=0," ",VALUE(IF('Vessel List B'!DC106=1,1,IF('Vessel List B'!DC106=2,2,IF('Vessel List B'!DC106=3,3,IF('Vessel List B'!DC106=4,4,IF('Vessel List B'!DC106=5,5,IF('Vessel List B'!DC106=6,6,IF('Vessel List B'!DC106=7,7,IF('Vessel List B'!DC106=8,8,IF('Vessel List B'!DC106=9,9,IF('Vessel List B'!DC106=10,10,IF('Vessel List B'!DC106=11,11,IF('Vessel List B'!DC106=12,12,IF('Vessel List B'!DC106=13,13,IF('Vessel List B'!DC106=14,14,IF('Vessel List B'!DC106=15,15,IF('Vessel List B'!DC106=16,16,0))))))))))))))))))</f>
        <v xml:space="preserve"> </v>
      </c>
      <c r="GR107" s="154"/>
      <c r="GS107" s="158"/>
      <c r="GT107" s="390" t="str">
        <f t="shared" si="139"/>
        <v/>
      </c>
      <c r="GU107" s="158"/>
      <c r="GV107" s="137"/>
      <c r="GW107" s="388" t="str">
        <f t="shared" si="140"/>
        <v/>
      </c>
      <c r="GX107" s="157" t="str">
        <f>IF(VALUE(IF('Vessel List B'!DP106=1,1,IF('Vessel List B'!DP106=2,2,IF('Vessel List B'!DP106=3,3,IF('Vessel List B'!DP106=4,4,IF('Vessel List B'!DP106=5,5,IF('Vessel List B'!DP106=6,6,IF('Vessel List B'!DP106=7,7,IF('Vessel List B'!DP106=8,8,IF('Vessel List B'!DP106=9,9,IF('Vessel List B'!DP106=10,10,IF('Vessel List B'!DP106=11,11,IF('Vessel List B'!DP106=12,12,IF('Vessel List B'!DP106=13,13,IF('Vessel List B'!DP106=14,14,IF('Vessel List B'!DP106=15,15,IF('Vessel List B'!DP106=16,16,0)))))))))))))))))=0," ",VALUE(IF('Vessel List B'!DP106=1,1,IF('Vessel List B'!DP106=2,2,IF('Vessel List B'!DP106=3,3,IF('Vessel List B'!DP106=4,4,IF('Vessel List B'!DP106=5,5,IF('Vessel List B'!DP106=6,6,IF('Vessel List B'!DP106=7,7,IF('Vessel List B'!DP106=8,8,IF('Vessel List B'!DP106=9,9,IF('Vessel List B'!DP106=10,10,IF('Vessel List B'!DP106=11,11,IF('Vessel List B'!DP106=12,12,IF('Vessel List B'!DP106=13,13,IF('Vessel List B'!DP106=14,14,IF('Vessel List B'!DP106=15,15,IF('Vessel List B'!DP106=16,16,0))))))))))))))))))</f>
        <v xml:space="preserve"> </v>
      </c>
      <c r="GY107" s="154"/>
      <c r="GZ107" s="158"/>
      <c r="HA107" s="390" t="str">
        <f t="shared" si="141"/>
        <v/>
      </c>
      <c r="HB107" s="158"/>
      <c r="HC107" s="137"/>
      <c r="HD107" s="388" t="str">
        <f t="shared" si="142"/>
        <v/>
      </c>
      <c r="HE107" s="157" t="str">
        <f>IF(VALUE(IF('Vessel List B'!EC106=1,1,IF('Vessel List B'!EC106=2,2,IF('Vessel List B'!EC106=3,3,IF('Vessel List B'!EC106=4,4,IF('Vessel List B'!EC106=5,5,IF('Vessel List B'!EC106=6,6,IF('Vessel List B'!EC106=7,7,IF('Vessel List B'!EC106=8,8,IF('Vessel List B'!EC106=9,9,IF('Vessel List B'!EC106=10,10,IF('Vessel List B'!EC106=11,11,IF('Vessel List B'!EC106=12,12,IF('Vessel List B'!EC106=13,13,IF('Vessel List B'!EC106=14,14,IF('Vessel List B'!EC106=15,15,IF('Vessel List B'!EC106=16,16,0)))))))))))))))))=0," ",VALUE(IF('Vessel List B'!EC106=1,1,IF('Vessel List B'!EC106=2,2,IF('Vessel List B'!EC106=3,3,IF('Vessel List B'!EC106=4,4,IF('Vessel List B'!EC106=5,5,IF('Vessel List B'!EC106=6,6,IF('Vessel List B'!EC106=7,7,IF('Vessel List B'!EC106=8,8,IF('Vessel List B'!EC106=9,9,IF('Vessel List B'!EC106=10,10,IF('Vessel List B'!EC106=11,11,IF('Vessel List B'!EC106=12,12,IF('Vessel List B'!EC106=13,13,IF('Vessel List B'!EC106=14,14,IF('Vessel List B'!EC106=15,15,IF('Vessel List B'!EC106=16,16,0))))))))))))))))))</f>
        <v xml:space="preserve"> </v>
      </c>
      <c r="HF107" s="154"/>
      <c r="HG107" s="158"/>
      <c r="HH107" s="390" t="str">
        <f t="shared" si="143"/>
        <v/>
      </c>
      <c r="HI107" s="158"/>
      <c r="HJ107" s="137"/>
      <c r="HK107" s="388" t="str">
        <f t="shared" si="144"/>
        <v/>
      </c>
      <c r="HL107" s="157" t="str">
        <f>IF(VALUE(IF('Vessel List B'!EP106=1,1,IF('Vessel List B'!EP106=2,2,IF('Vessel List B'!EP106=3,3,IF('Vessel List B'!EP106=4,4,IF('Vessel List B'!EP106=5,5,IF('Vessel List B'!EP106=6,6,IF('Vessel List B'!EP106=7,7,IF('Vessel List B'!EP106=8,8,IF('Vessel List B'!EP106=9,9,IF('Vessel List B'!EP106=10,10,IF('Vessel List B'!EP106=11,11,IF('Vessel List B'!EP106=12,12,IF('Vessel List B'!EP106=13,13,IF('Vessel List B'!EP106=14,14,IF('Vessel List B'!EP106=15,15,IF('Vessel List B'!EP106=16,16,0)))))))))))))))))=0," ",VALUE(IF('Vessel List B'!EP106=1,1,IF('Vessel List B'!EP106=2,2,IF('Vessel List B'!EP106=3,3,IF('Vessel List B'!EP106=4,4,IF('Vessel List B'!EP106=5,5,IF('Vessel List B'!EP106=6,6,IF('Vessel List B'!EP106=7,7,IF('Vessel List B'!EP106=8,8,IF('Vessel List B'!EP106=9,9,IF('Vessel List B'!EP106=10,10,IF('Vessel List B'!EP106=11,11,IF('Vessel List B'!EP106=12,12,IF('Vessel List B'!EP106=13,13,IF('Vessel List B'!EP106=14,14,IF('Vessel List B'!EP106=15,15,IF('Vessel List B'!EP106=16,16,0))))))))))))))))))</f>
        <v xml:space="preserve"> </v>
      </c>
      <c r="HM107" s="154"/>
      <c r="HN107" s="158"/>
      <c r="HO107" s="390" t="str">
        <f t="shared" si="145"/>
        <v/>
      </c>
      <c r="HP107" s="158"/>
      <c r="HQ107" s="137"/>
      <c r="HR107" s="388" t="str">
        <f t="shared" si="146"/>
        <v/>
      </c>
      <c r="HS107" s="157" t="str">
        <f>IF(VALUE(IF('Vessel List B'!FC106=1,1,IF('Vessel List B'!FC106=2,2,IF('Vessel List B'!FC106=3,3,IF('Vessel List B'!FC106=4,4,IF('Vessel List B'!FC106=5,5,IF('Vessel List B'!FC106=6,6,IF('Vessel List B'!FC106=7,7,IF('Vessel List B'!FC106=8,8,IF('Vessel List B'!FC106=9,9,IF('Vessel List B'!FC106=10,10,IF('Vessel List B'!FC106=11,11,IF('Vessel List B'!FC106=12,12,IF('Vessel List B'!FC106=13,13,IF('Vessel List B'!FC106=14,14,IF('Vessel List B'!FC106=15,15,IF('Vessel List B'!FC106=16,16,0)))))))))))))))))=0," ",VALUE(IF('Vessel List B'!FC106=1,1,IF('Vessel List B'!FC106=2,2,IF('Vessel List B'!FC106=3,3,IF('Vessel List B'!FC106=4,4,IF('Vessel List B'!FC106=5,5,IF('Vessel List B'!FC106=6,6,IF('Vessel List B'!FC106=7,7,IF('Vessel List B'!FC106=8,8,IF('Vessel List B'!FC106=9,9,IF('Vessel List B'!FC106=10,10,IF('Vessel List B'!FC106=11,11,IF('Vessel List B'!FC106=12,12,IF('Vessel List B'!FC106=13,13,IF('Vessel List B'!FC106=14,14,IF('Vessel List B'!FC106=15,15,IF('Vessel List B'!FC106=16,16,0))))))))))))))))))</f>
        <v xml:space="preserve"> </v>
      </c>
      <c r="HT107" s="154"/>
      <c r="HU107" s="158"/>
      <c r="HV107" s="390" t="str">
        <f t="shared" si="147"/>
        <v/>
      </c>
      <c r="HW107" s="158"/>
      <c r="HX107" s="137"/>
      <c r="HY107" s="388" t="str">
        <f t="shared" si="148"/>
        <v/>
      </c>
      <c r="HZ107" s="157" t="str">
        <f>IF(VALUE(IF('Vessel List B'!FP106=1,1,IF('Vessel List B'!FP106=2,2,IF('Vessel List B'!FP106=3,3,IF('Vessel List B'!FP106=4,4,IF('Vessel List B'!FP106=5,5,IF('Vessel List B'!FP106=6,6,IF('Vessel List B'!FP106=7,7,IF('Vessel List B'!FP106=8,8,IF('Vessel List B'!FP106=9,9,IF('Vessel List B'!FP106=10,10,IF('Vessel List B'!FP106=11,11,IF('Vessel List B'!FP106=12,12,IF('Vessel List B'!FP106=13,13,IF('Vessel List B'!FP106=14,14,IF('Vessel List B'!FP106=15,15,IF('Vessel List B'!FP106=16,16,0)))))))))))))))))=0," ",VALUE(IF('Vessel List B'!FP106=1,1,IF('Vessel List B'!FP106=2,2,IF('Vessel List B'!FP106=3,3,IF('Vessel List B'!FP106=4,4,IF('Vessel List B'!FP106=5,5,IF('Vessel List B'!FP106=6,6,IF('Vessel List B'!FP106=7,7,IF('Vessel List B'!FP106=8,8,IF('Vessel List B'!FP106=9,9,IF('Vessel List B'!FP106=10,10,IF('Vessel List B'!FP106=11,11,IF('Vessel List B'!FP106=12,12,IF('Vessel List B'!FP106=13,13,IF('Vessel List B'!FP106=14,14,IF('Vessel List B'!FP106=15,15,IF('Vessel List B'!FP106=16,16,0))))))))))))))))))</f>
        <v xml:space="preserve"> </v>
      </c>
      <c r="IA107" s="154"/>
      <c r="IB107" s="158"/>
      <c r="IC107" s="390" t="str">
        <f t="shared" si="149"/>
        <v/>
      </c>
      <c r="ID107" s="158"/>
      <c r="IE107" s="137"/>
      <c r="IF107" s="388" t="str">
        <f t="shared" si="150"/>
        <v/>
      </c>
      <c r="IG107" s="157" t="str">
        <f>IF(VALUE(IF('Vessel List B'!GC106=1,1,IF('Vessel List B'!GC106=2,2,IF('Vessel List B'!GC106=3,3,IF('Vessel List B'!GC106=4,4,IF('Vessel List B'!GC106=5,5,IF('Vessel List B'!GC106=6,6,IF('Vessel List B'!GC106=7,7,IF('Vessel List B'!GC106=8,8,IF('Vessel List B'!GC106=9,9,IF('Vessel List B'!GC106=10,10,IF('Vessel List B'!GC106=11,11,IF('Vessel List B'!GC106=12,12,IF('Vessel List B'!GC106=13,13,IF('Vessel List B'!GC106=14,14,IF('Vessel List B'!GC106=15,15,IF('Vessel List B'!GC106=16,16,0)))))))))))))))))=0," ",VALUE(IF('Vessel List B'!GC106=1,1,IF('Vessel List B'!GC106=2,2,IF('Vessel List B'!GC106=3,3,IF('Vessel List B'!GC106=4,4,IF('Vessel List B'!GC106=5,5,IF('Vessel List B'!GC106=6,6,IF('Vessel List B'!GC106=7,7,IF('Vessel List B'!GC106=8,8,IF('Vessel List B'!GC106=9,9,IF('Vessel List B'!GC106=10,10,IF('Vessel List B'!GC106=11,11,IF('Vessel List B'!GC106=12,12,IF('Vessel List B'!GC106=13,13,IF('Vessel List B'!GC106=14,14,IF('Vessel List B'!GC106=15,15,IF('Vessel List B'!GC106=16,16,0))))))))))))))))))</f>
        <v xml:space="preserve"> </v>
      </c>
      <c r="IH107" s="154"/>
      <c r="II107" s="158"/>
      <c r="IJ107" s="390" t="str">
        <f t="shared" si="151"/>
        <v/>
      </c>
      <c r="IK107" s="158"/>
      <c r="IL107" s="137"/>
      <c r="IM107" s="388" t="str">
        <f t="shared" si="152"/>
        <v/>
      </c>
      <c r="IN107" s="157" t="str">
        <f>IF(VALUE(IF('Vessel List B'!GP106=1,1,IF('Vessel List B'!GP106=2,2,IF('Vessel List B'!GP106=3,3,IF('Vessel List B'!GP106=4,4,IF('Vessel List B'!GP106=5,5,IF('Vessel List B'!GP106=6,6,IF('Vessel List B'!GP106=7,7,IF('Vessel List B'!GP106=8,8,IF('Vessel List B'!GP106=9,9,IF('Vessel List B'!GP106=10,10,IF('Vessel List B'!GP106=11,11,IF('Vessel List B'!GP106=12,12,IF('Vessel List B'!GP106=13,13,IF('Vessel List B'!GP106=14,14,IF('Vessel List B'!GP106=15,15,IF('Vessel List B'!GP106=16,16,0)))))))))))))))))=0," ",VALUE(IF('Vessel List B'!GP106=1,1,IF('Vessel List B'!GP106=2,2,IF('Vessel List B'!GP106=3,3,IF('Vessel List B'!GP106=4,4,IF('Vessel List B'!GP106=5,5,IF('Vessel List B'!GP106=6,6,IF('Vessel List B'!GP106=7,7,IF('Vessel List B'!GP106=8,8,IF('Vessel List B'!GP106=9,9,IF('Vessel List B'!GP106=10,10,IF('Vessel List B'!GP106=11,11,IF('Vessel List B'!GP106=12,12,IF('Vessel List B'!GP106=13,13,IF('Vessel List B'!GP106=14,14,IF('Vessel List B'!GP106=15,15,IF('Vessel List B'!GP106=16,16,0))))))))))))))))))</f>
        <v xml:space="preserve"> </v>
      </c>
      <c r="IO107" s="154"/>
      <c r="IP107" s="158"/>
      <c r="IQ107" s="390" t="str">
        <f t="shared" si="153"/>
        <v/>
      </c>
      <c r="IR107" s="158"/>
      <c r="IS107" s="137"/>
      <c r="IT107" s="388" t="str">
        <f t="shared" si="154"/>
        <v/>
      </c>
      <c r="IU107" s="157" t="str">
        <f>IF(VALUE(IF('Vessel List B'!HC106=1,1,IF('Vessel List B'!HC106=2,2,IF('Vessel List B'!HC106=3,3,IF('Vessel List B'!HC106=4,4,IF('Vessel List B'!HC106=5,5,IF('Vessel List B'!HC106=6,6,IF('Vessel List B'!HC106=7,7,IF('Vessel List B'!HC106=8,8,IF('Vessel List B'!HC106=9,9,IF('Vessel List B'!HC106=10,10,IF('Vessel List B'!HC106=11,11,IF('Vessel List B'!HC106=12,12,IF('Vessel List B'!HC106=13,13,IF('Vessel List B'!HC106=14,14,IF('Vessel List B'!HC106=15,15,IF('Vessel List B'!HC106=16,16,0)))))))))))))))))=0," ",VALUE(IF('Vessel List B'!HC106=1,1,IF('Vessel List B'!HC106=2,2,IF('Vessel List B'!HC106=3,3,IF('Vessel List B'!HC106=4,4,IF('Vessel List B'!HC106=5,5,IF('Vessel List B'!HC106=6,6,IF('Vessel List B'!HC106=7,7,IF('Vessel List B'!HC106=8,8,IF('Vessel List B'!HC106=9,9,IF('Vessel List B'!HC106=10,10,IF('Vessel List B'!HC106=11,11,IF('Vessel List B'!HC106=12,12,IF('Vessel List B'!HC106=13,13,IF('Vessel List B'!HC106=14,14,IF('Vessel List B'!HC106=15,15,IF('Vessel List B'!HC106=16,16,0))))))))))))))))))</f>
        <v xml:space="preserve"> </v>
      </c>
      <c r="IV107" s="154"/>
      <c r="IW107" s="158"/>
      <c r="IX107" s="390" t="str">
        <f t="shared" si="155"/>
        <v/>
      </c>
      <c r="IY107" s="158"/>
      <c r="IZ107" s="137"/>
      <c r="JA107" s="388" t="str">
        <f t="shared" si="156"/>
        <v/>
      </c>
      <c r="JB107" s="157" t="str">
        <f>IF(VALUE(IF('Vessel List B'!HP106=1,1,IF('Vessel List B'!HP106=2,2,IF('Vessel List B'!HP106=3,3,IF('Vessel List B'!HP106=4,4,IF('Vessel List B'!HP106=5,5,IF('Vessel List B'!HP106=6,6,IF('Vessel List B'!HP106=7,7,IF('Vessel List B'!HP106=8,8,IF('Vessel List B'!HP106=9,9,IF('Vessel List B'!HP106=10,10,IF('Vessel List B'!HP106=11,11,IF('Vessel List B'!HP106=12,12,IF('Vessel List B'!HP106=13,13,IF('Vessel List B'!HP106=14,14,IF('Vessel List B'!HP106=15,15,IF('Vessel List B'!HP106=16,16,0)))))))))))))))))=0," ",VALUE(IF('Vessel List B'!HP106=1,1,IF('Vessel List B'!HP106=2,2,IF('Vessel List B'!HP106=3,3,IF('Vessel List B'!HP106=4,4,IF('Vessel List B'!HP106=5,5,IF('Vessel List B'!HP106=6,6,IF('Vessel List B'!HP106=7,7,IF('Vessel List B'!HP106=8,8,IF('Vessel List B'!HP106=9,9,IF('Vessel List B'!HP106=10,10,IF('Vessel List B'!HP106=11,11,IF('Vessel List B'!HP106=12,12,IF('Vessel List B'!HP106=13,13,IF('Vessel List B'!HP106=14,14,IF('Vessel List B'!HP106=15,15,IF('Vessel List B'!HP106=16,16,0))))))))))))))))))</f>
        <v xml:space="preserve"> </v>
      </c>
      <c r="JC107" s="154"/>
      <c r="JD107" s="158"/>
      <c r="JE107" s="390" t="str">
        <f t="shared" si="157"/>
        <v/>
      </c>
      <c r="JF107" s="158"/>
      <c r="JG107" s="137"/>
      <c r="JH107" s="388" t="str">
        <f t="shared" si="158"/>
        <v/>
      </c>
      <c r="JI107" s="157" t="str">
        <f>IF(VALUE(IF('Vessel List B'!IC106=1,1,IF('Vessel List B'!IC106=2,2,IF('Vessel List B'!IC106=3,3,IF('Vessel List B'!IC106=4,4,IF('Vessel List B'!IC106=5,5,IF('Vessel List B'!IC106=6,6,IF('Vessel List B'!IC106=7,7,IF('Vessel List B'!IC106=8,8,IF('Vessel List B'!IC106=9,9,IF('Vessel List B'!IC106=10,10,IF('Vessel List B'!IC106=11,11,IF('Vessel List B'!IC106=12,12,IF('Vessel List B'!IC106=13,13,IF('Vessel List B'!IC106=14,14,IF('Vessel List B'!IC106=15,15,IF('Vessel List B'!IC106=16,16,0)))))))))))))))))=0," ",VALUE(IF('Vessel List B'!IC106=1,1,IF('Vessel List B'!IC106=2,2,IF('Vessel List B'!IC106=3,3,IF('Vessel List B'!IC106=4,4,IF('Vessel List B'!IC106=5,5,IF('Vessel List B'!IC106=6,6,IF('Vessel List B'!IC106=7,7,IF('Vessel List B'!IC106=8,8,IF('Vessel List B'!IC106=9,9,IF('Vessel List B'!IC106=10,10,IF('Vessel List B'!IC106=11,11,IF('Vessel List B'!IC106=12,12,IF('Vessel List B'!IC106=13,13,IF('Vessel List B'!IC106=14,14,IF('Vessel List B'!IC106=15,15,IF('Vessel List B'!IC106=16,16,0))))))))))))))))))</f>
        <v xml:space="preserve"> </v>
      </c>
      <c r="JJ107" s="154"/>
      <c r="JK107" s="158"/>
      <c r="JL107" s="390" t="str">
        <f t="shared" si="159"/>
        <v/>
      </c>
      <c r="JM107" s="158"/>
      <c r="JN107" s="137"/>
      <c r="JO107" s="388" t="str">
        <f t="shared" si="160"/>
        <v/>
      </c>
      <c r="JP107" s="157" t="str">
        <f>IF(VALUE(IF('Vessel List B'!IP106=1,1,IF('Vessel List B'!IP106=2,2,IF('Vessel List B'!IP106=3,3,IF('Vessel List B'!IP106=4,4,IF('Vessel List B'!IP106=5,5,IF('Vessel List B'!IP106=6,6,IF('Vessel List B'!IP106=7,7,IF('Vessel List B'!IP106=8,8,IF('Vessel List B'!IP106=9,9,IF('Vessel List B'!IP106=10,10,IF('Vessel List B'!IP106=11,11,IF('Vessel List B'!IP106=12,12,IF('Vessel List B'!IP106=13,13,IF('Vessel List B'!IP106=14,14,IF('Vessel List B'!IP106=15,15,IF('Vessel List B'!IP106=16,16,0)))))))))))))))))=0," ",VALUE(IF('Vessel List B'!IP106=1,1,IF('Vessel List B'!IP106=2,2,IF('Vessel List B'!IP106=3,3,IF('Vessel List B'!IP106=4,4,IF('Vessel List B'!IP106=5,5,IF('Vessel List B'!IP106=6,6,IF('Vessel List B'!IP106=7,7,IF('Vessel List B'!IP106=8,8,IF('Vessel List B'!IP106=9,9,IF('Vessel List B'!IP106=10,10,IF('Vessel List B'!IP106=11,11,IF('Vessel List B'!IP106=12,12,IF('Vessel List B'!IP106=13,13,IF('Vessel List B'!IP106=14,14,IF('Vessel List B'!IP106=15,15,IF('Vessel List B'!IP106=16,16,0))))))))))))))))))</f>
        <v xml:space="preserve"> </v>
      </c>
      <c r="JQ107" s="154"/>
      <c r="JR107" s="158"/>
      <c r="JS107" s="390" t="str">
        <f t="shared" si="161"/>
        <v/>
      </c>
      <c r="JT107" s="158"/>
      <c r="JU107" s="137"/>
      <c r="JV107" s="397" t="str">
        <f t="shared" si="162"/>
        <v/>
      </c>
      <c r="JW107" s="403"/>
    </row>
    <row r="108" spans="1:283" ht="15" x14ac:dyDescent="0.25">
      <c r="A108" s="132">
        <f>'Vessel List A'!B107</f>
        <v>41682</v>
      </c>
      <c r="B108" s="157" t="str">
        <f>IF(VALUE(IF('Vessel List A'!C107=1,1,IF('Vessel List A'!C107=2,2,IF('Vessel List A'!C107=3,3,IF('Vessel List A'!C107=4,4,IF('Vessel List A'!C107=5,5,IF('Vessel List A'!C107=6,6,IF('Vessel List A'!C107=7,7,IF('Vessel List A'!C107=8,8,IF('Vessel List A'!C107=9,9,IF('Vessel List A'!C107=10,10,IF('Vessel List A'!C107=11,11,IF('Vessel List A'!C107=12,12,IF('Vessel List A'!C107=13,13,IF('Vessel List A'!C107=14,14,IF('Vessel List A'!C107=15,15,IF('Vessel List A'!C107=16,16,0)))))))))))))))))=0," ",VALUE(IF('Vessel List A'!C107=1,1,IF('Vessel List A'!C107=2,2,IF('Vessel List A'!C107=3,3,IF('Vessel List A'!C107=4,4,IF('Vessel List A'!C107=5,5,IF('Vessel List A'!C107=6,6,IF('Vessel List A'!C107=7,7,IF('Vessel List A'!C107=8,8,IF('Vessel List A'!C107=9,9,IF('Vessel List A'!C107=10,10,IF('Vessel List A'!C107=11,11,IF('Vessel List A'!C107=12,12,IF('Vessel List A'!C107=13,13,IF('Vessel List A'!C107=14,14,IF('Vessel List A'!C107=15,15,IF('Vessel List A'!C107=16,16,0))))))))))))))))))</f>
        <v xml:space="preserve"> </v>
      </c>
      <c r="C108" s="154"/>
      <c r="D108" s="158"/>
      <c r="E108" s="390" t="str">
        <f t="shared" si="83"/>
        <v/>
      </c>
      <c r="F108" s="158"/>
      <c r="G108" s="137"/>
      <c r="H108" s="388" t="str">
        <f t="shared" si="84"/>
        <v/>
      </c>
      <c r="I108" s="157" t="str">
        <f>IF(VALUE(IF('Vessel List A'!P107=1,1,IF('Vessel List A'!P107=2,2,IF('Vessel List A'!P107=3,3,IF('Vessel List A'!P107=4,4,IF('Vessel List A'!P107=5,5,IF('Vessel List A'!P107=6,6,IF('Vessel List A'!P107=7,7,IF('Vessel List A'!P107=8,8,IF('Vessel List A'!P107=9,9,IF('Vessel List A'!P107=10,10,IF('Vessel List A'!P107=11,11,IF('Vessel List A'!P107=12,12,IF('Vessel List A'!P107=13,13,IF('Vessel List A'!P107=14,14,IF('Vessel List A'!P107=15,15,IF('Vessel List A'!P107=16,16,0)))))))))))))))))=0," ",VALUE(IF('Vessel List A'!P107=1,1,IF('Vessel List A'!P107=2,2,IF('Vessel List A'!P107=3,3,IF('Vessel List A'!P107=4,4,IF('Vessel List A'!P107=5,5,IF('Vessel List A'!P107=6,6,IF('Vessel List A'!P107=7,7,IF('Vessel List A'!P107=8,8,IF('Vessel List A'!P107=9,9,IF('Vessel List A'!P107=10,10,IF('Vessel List A'!P107=11,11,IF('Vessel List A'!P107=12,12,IF('Vessel List A'!P107=13,13,IF('Vessel List A'!P107=14,14,IF('Vessel List A'!P107=15,15,IF('Vessel List A'!P107=16,16,0))))))))))))))))))</f>
        <v xml:space="preserve"> </v>
      </c>
      <c r="J108" s="154"/>
      <c r="K108" s="158"/>
      <c r="L108" s="390" t="str">
        <f t="shared" si="85"/>
        <v/>
      </c>
      <c r="M108" s="158"/>
      <c r="N108" s="137"/>
      <c r="O108" s="388" t="str">
        <f t="shared" si="86"/>
        <v/>
      </c>
      <c r="P108" s="157" t="str">
        <f>IF(VALUE(IF('Vessel List A'!AC107=1,1,IF('Vessel List A'!AC107=2,2,IF('Vessel List A'!AC107=3,3,IF('Vessel List A'!AC107=4,4,IF('Vessel List A'!AC107=5,5,IF('Vessel List A'!AC107=6,6,IF('Vessel List A'!AC107=7,7,IF('Vessel List A'!AC107=8,8,IF('Vessel List A'!AC107=9,9,IF('Vessel List A'!AC107=10,10,IF('Vessel List A'!AC107=11,11,IF('Vessel List A'!AC107=12,12,IF('Vessel List A'!AC107=13,13,IF('Vessel List A'!AC107=14,14,IF('Vessel List A'!AC107=15,15,IF('Vessel List A'!AC107=16,16,0)))))))))))))))))=0," ",VALUE(IF('Vessel List A'!AC107=1,1,IF('Vessel List A'!AC107=2,2,IF('Vessel List A'!AC107=3,3,IF('Vessel List A'!AC107=4,4,IF('Vessel List A'!AC107=5,5,IF('Vessel List A'!AC107=6,6,IF('Vessel List A'!AC107=7,7,IF('Vessel List A'!AC107=8,8,IF('Vessel List A'!AC107=9,9,IF('Vessel List A'!AC107=10,10,IF('Vessel List A'!AC107=11,11,IF('Vessel List A'!AC107=12,12,IF('Vessel List A'!AC107=13,13,IF('Vessel List A'!AC107=14,14,IF('Vessel List A'!AC107=15,15,IF('Vessel List A'!AC107=16,16,0))))))))))))))))))</f>
        <v xml:space="preserve"> </v>
      </c>
      <c r="Q108" s="154"/>
      <c r="R108" s="158"/>
      <c r="S108" s="390" t="str">
        <f t="shared" si="87"/>
        <v/>
      </c>
      <c r="T108" s="158"/>
      <c r="U108" s="137"/>
      <c r="V108" s="388" t="str">
        <f t="shared" si="88"/>
        <v/>
      </c>
      <c r="W108" s="157" t="str">
        <f>IF(VALUE(IF('Vessel List A'!AP107=1,1,IF('Vessel List A'!AP107=2,2,IF('Vessel List A'!AP107=3,3,IF('Vessel List A'!AP107=4,4,IF('Vessel List A'!AP107=5,5,IF('Vessel List A'!AP107=6,6,IF('Vessel List A'!AP107=7,7,IF('Vessel List A'!AP107=8,8,IF('Vessel List A'!AP107=9,9,IF('Vessel List A'!AP107=10,10,IF('Vessel List A'!AP107=11,11,IF('Vessel List A'!AP107=12,12,IF('Vessel List A'!AP107=13,13,IF('Vessel List A'!AP107=14,14,IF('Vessel List A'!AP107=15,15,IF('Vessel List A'!AP107=16,16,0)))))))))))))))))=0," ",VALUE(IF('Vessel List A'!AP107=1,1,IF('Vessel List A'!AP107=2,2,IF('Vessel List A'!AP107=3,3,IF('Vessel List A'!AP107=4,4,IF('Vessel List A'!AP107=5,5,IF('Vessel List A'!AP107=6,6,IF('Vessel List A'!AP107=7,7,IF('Vessel List A'!AP107=8,8,IF('Vessel List A'!AP107=9,9,IF('Vessel List A'!AP107=10,10,IF('Vessel List A'!AP107=11,11,IF('Vessel List A'!AP107=12,12,IF('Vessel List A'!AP107=13,13,IF('Vessel List A'!AP107=14,14,IF('Vessel List A'!AP107=15,15,IF('Vessel List A'!AP107=16,16,0))))))))))))))))))</f>
        <v xml:space="preserve"> </v>
      </c>
      <c r="X108" s="154"/>
      <c r="Y108" s="158"/>
      <c r="Z108" s="390" t="str">
        <f t="shared" si="89"/>
        <v/>
      </c>
      <c r="AA108" s="158"/>
      <c r="AB108" s="137"/>
      <c r="AC108" s="388" t="str">
        <f t="shared" si="90"/>
        <v/>
      </c>
      <c r="AD108" s="157" t="str">
        <f>IF(VALUE(IF('Vessel List A'!BC107=1,1,IF('Vessel List A'!BC107=2,2,IF('Vessel List A'!BC107=3,3,IF('Vessel List A'!BC107=4,4,IF('Vessel List A'!BC107=5,5,IF('Vessel List A'!BC107=6,6,IF('Vessel List A'!BC107=7,7,IF('Vessel List A'!BC107=8,8,IF('Vessel List A'!BC107=9,9,IF('Vessel List A'!BC107=10,10,IF('Vessel List A'!BC107=11,11,IF('Vessel List A'!BC107=12,12,IF('Vessel List A'!BC107=13,13,IF('Vessel List A'!BC107=14,14,IF('Vessel List A'!BC107=15,15,IF('Vessel List A'!BC107=16,16,0)))))))))))))))))=0," ",VALUE(IF('Vessel List A'!BC107=1,1,IF('Vessel List A'!BC107=2,2,IF('Vessel List A'!BC107=3,3,IF('Vessel List A'!BC107=4,4,IF('Vessel List A'!BC107=5,5,IF('Vessel List A'!BC107=6,6,IF('Vessel List A'!BC107=7,7,IF('Vessel List A'!BC107=8,8,IF('Vessel List A'!BC107=9,9,IF('Vessel List A'!BC107=10,10,IF('Vessel List A'!BC107=11,11,IF('Vessel List A'!BC107=12,12,IF('Vessel List A'!BC107=13,13,IF('Vessel List A'!BC107=14,14,IF('Vessel List A'!BC107=15,15,IF('Vessel List A'!BC107=16,16,0))))))))))))))))))</f>
        <v xml:space="preserve"> </v>
      </c>
      <c r="AE108" s="154"/>
      <c r="AF108" s="158"/>
      <c r="AG108" s="390" t="str">
        <f t="shared" si="91"/>
        <v/>
      </c>
      <c r="AH108" s="158"/>
      <c r="AI108" s="137"/>
      <c r="AJ108" s="388" t="str">
        <f t="shared" si="92"/>
        <v/>
      </c>
      <c r="AK108" s="157" t="str">
        <f>IF(VALUE(IF('Vessel List A'!BP107=1,1,IF('Vessel List A'!BP107=2,2,IF('Vessel List A'!BP107=3,3,IF('Vessel List A'!BP107=4,4,IF('Vessel List A'!BP107=5,5,IF('Vessel List A'!BP107=6,6,IF('Vessel List A'!BP107=7,7,IF('Vessel List A'!BP107=8,8,IF('Vessel List A'!BP107=9,9,IF('Vessel List A'!BP107=10,10,IF('Vessel List A'!BP107=11,11,IF('Vessel List A'!BP107=12,12,IF('Vessel List A'!BP107=13,13,IF('Vessel List A'!BP107=14,14,IF('Vessel List A'!BP107=15,15,IF('Vessel List A'!BP107=16,16,0)))))))))))))))))=0," ",VALUE(IF('Vessel List A'!BP107=1,1,IF('Vessel List A'!BP107=2,2,IF('Vessel List A'!BP107=3,3,IF('Vessel List A'!BP107=4,4,IF('Vessel List A'!BP107=5,5,IF('Vessel List A'!BP107=6,6,IF('Vessel List A'!BP107=7,7,IF('Vessel List A'!BP107=8,8,IF('Vessel List A'!BP107=9,9,IF('Vessel List A'!BP107=10,10,IF('Vessel List A'!BP107=11,11,IF('Vessel List A'!BP107=12,12,IF('Vessel List A'!BP107=13,13,IF('Vessel List A'!BP107=14,14,IF('Vessel List A'!BP107=15,15,IF('Vessel List A'!BP107=16,16,0))))))))))))))))))</f>
        <v xml:space="preserve"> </v>
      </c>
      <c r="AL108" s="154"/>
      <c r="AM108" s="158"/>
      <c r="AN108" s="390" t="str">
        <f t="shared" si="93"/>
        <v/>
      </c>
      <c r="AO108" s="158"/>
      <c r="AP108" s="137"/>
      <c r="AQ108" s="388" t="str">
        <f t="shared" si="94"/>
        <v/>
      </c>
      <c r="AR108" s="157" t="str">
        <f>IF(VALUE(IF('Vessel List A'!CC107=1,1,IF('Vessel List A'!CC107=2,2,IF('Vessel List A'!CC107=3,3,IF('Vessel List A'!CC107=4,4,IF('Vessel List A'!CC107=5,5,IF('Vessel List A'!CC107=6,6,IF('Vessel List A'!CC107=7,7,IF('Vessel List A'!CC107=8,8,IF('Vessel List A'!CC107=9,9,IF('Vessel List A'!CC107=10,10,IF('Vessel List A'!CC107=11,11,IF('Vessel List A'!CC107=12,12,IF('Vessel List A'!CC107=13,13,IF('Vessel List A'!CC107=14,14,IF('Vessel List A'!CC107=15,15,IF('Vessel List A'!CC107=16,16,0)))))))))))))))))=0," ",VALUE(IF('Vessel List A'!CC107=1,1,IF('Vessel List A'!CC107=2,2,IF('Vessel List A'!CC107=3,3,IF('Vessel List A'!CC107=4,4,IF('Vessel List A'!CC107=5,5,IF('Vessel List A'!CC107=6,6,IF('Vessel List A'!CC107=7,7,IF('Vessel List A'!CC107=8,8,IF('Vessel List A'!CC107=9,9,IF('Vessel List A'!CC107=10,10,IF('Vessel List A'!CC107=11,11,IF('Vessel List A'!CC107=12,12,IF('Vessel List A'!CC107=13,13,IF('Vessel List A'!CC107=14,14,IF('Vessel List A'!CC107=15,15,IF('Vessel List A'!CC107=16,16,0))))))))))))))))))</f>
        <v xml:space="preserve"> </v>
      </c>
      <c r="AS108" s="154"/>
      <c r="AT108" s="158"/>
      <c r="AU108" s="390" t="str">
        <f t="shared" si="95"/>
        <v/>
      </c>
      <c r="AV108" s="158"/>
      <c r="AW108" s="137"/>
      <c r="AX108" s="388" t="str">
        <f t="shared" si="96"/>
        <v/>
      </c>
      <c r="AY108" s="157" t="str">
        <f>IF(VALUE(IF('Vessel List A'!CP107=1,1,IF('Vessel List A'!CP107=2,2,IF('Vessel List A'!CP107=3,3,IF('Vessel List A'!CP107=4,4,IF('Vessel List A'!CP107=5,5,IF('Vessel List A'!CP107=6,6,IF('Vessel List A'!CP107=7,7,IF('Vessel List A'!CP107=8,8,IF('Vessel List A'!CP107=9,9,IF('Vessel List A'!CP107=10,10,IF('Vessel List A'!CP107=11,11,IF('Vessel List A'!CP107=12,12,IF('Vessel List A'!CP107=13,13,IF('Vessel List A'!CP107=14,14,IF('Vessel List A'!CP107=15,15,IF('Vessel List A'!CP107=16,16,0)))))))))))))))))=0," ",VALUE(IF('Vessel List A'!CP107=1,1,IF('Vessel List A'!CP107=2,2,IF('Vessel List A'!CP107=3,3,IF('Vessel List A'!CP107=4,4,IF('Vessel List A'!CP107=5,5,IF('Vessel List A'!CP107=6,6,IF('Vessel List A'!CP107=7,7,IF('Vessel List A'!CP107=8,8,IF('Vessel List A'!CP107=9,9,IF('Vessel List A'!CP107=10,10,IF('Vessel List A'!CP107=11,11,IF('Vessel List A'!CP107=12,12,IF('Vessel List A'!CP107=13,13,IF('Vessel List A'!CP107=14,14,IF('Vessel List A'!CP107=15,15,IF('Vessel List A'!CP107=16,16,0))))))))))))))))))</f>
        <v xml:space="preserve"> </v>
      </c>
      <c r="AZ108" s="154"/>
      <c r="BA108" s="158"/>
      <c r="BB108" s="390" t="str">
        <f t="shared" si="97"/>
        <v/>
      </c>
      <c r="BC108" s="158"/>
      <c r="BD108" s="137"/>
      <c r="BE108" s="388" t="str">
        <f t="shared" si="98"/>
        <v/>
      </c>
      <c r="BF108" s="157" t="str">
        <f>IF(VALUE(IF('Vessel List A'!DC107=1,1,IF('Vessel List A'!DC107=2,2,IF('Vessel List A'!DC107=3,3,IF('Vessel List A'!DC107=4,4,IF('Vessel List A'!DC107=5,5,IF('Vessel List A'!DC107=6,6,IF('Vessel List A'!DC107=7,7,IF('Vessel List A'!DC107=8,8,IF('Vessel List A'!DC107=9,9,IF('Vessel List A'!DC107=10,10,IF('Vessel List A'!DC107=11,11,IF('Vessel List A'!DC107=12,12,IF('Vessel List A'!DC107=13,13,IF('Vessel List A'!DC107=14,14,IF('Vessel List A'!DC107=15,15,IF('Vessel List A'!DC107=16,16,0)))))))))))))))))=0," ",VALUE(IF('Vessel List A'!DC107=1,1,IF('Vessel List A'!DC107=2,2,IF('Vessel List A'!DC107=3,3,IF('Vessel List A'!DC107=4,4,IF('Vessel List A'!DC107=5,5,IF('Vessel List A'!DC107=6,6,IF('Vessel List A'!DC107=7,7,IF('Vessel List A'!DC107=8,8,IF('Vessel List A'!DC107=9,9,IF('Vessel List A'!DC107=10,10,IF('Vessel List A'!DC107=11,11,IF('Vessel List A'!DC107=12,12,IF('Vessel List A'!DC107=13,13,IF('Vessel List A'!DC107=14,14,IF('Vessel List A'!DC107=15,15,IF('Vessel List A'!DC107=16,16,0))))))))))))))))))</f>
        <v xml:space="preserve"> </v>
      </c>
      <c r="BG108" s="154"/>
      <c r="BH108" s="158"/>
      <c r="BI108" s="390" t="str">
        <f t="shared" si="99"/>
        <v/>
      </c>
      <c r="BJ108" s="158"/>
      <c r="BK108" s="137"/>
      <c r="BL108" s="388" t="str">
        <f t="shared" si="100"/>
        <v/>
      </c>
      <c r="BM108" s="157" t="str">
        <f>IF(VALUE(IF('Vessel List A'!DP107=1,1,IF('Vessel List A'!DP107=2,2,IF('Vessel List A'!DP107=3,3,IF('Vessel List A'!DP107=4,4,IF('Vessel List A'!DP107=5,5,IF('Vessel List A'!DP107=6,6,IF('Vessel List A'!DP107=7,7,IF('Vessel List A'!DP107=8,8,IF('Vessel List A'!DP107=9,9,IF('Vessel List A'!DP107=10,10,IF('Vessel List A'!DP107=11,11,IF('Vessel List A'!DP107=12,12,IF('Vessel List A'!DP107=13,13,IF('Vessel List A'!DP107=14,14,IF('Vessel List A'!DP107=15,15,IF('Vessel List A'!DP107=16,16,0)))))))))))))))))=0," ",VALUE(IF('Vessel List A'!DP107=1,1,IF('Vessel List A'!DP107=2,2,IF('Vessel List A'!DP107=3,3,IF('Vessel List A'!DP107=4,4,IF('Vessel List A'!DP107=5,5,IF('Vessel List A'!DP107=6,6,IF('Vessel List A'!DP107=7,7,IF('Vessel List A'!DP107=8,8,IF('Vessel List A'!DP107=9,9,IF('Vessel List A'!DP107=10,10,IF('Vessel List A'!DP107=11,11,IF('Vessel List A'!DP107=12,12,IF('Vessel List A'!DP107=13,13,IF('Vessel List A'!DP107=14,14,IF('Vessel List A'!DP107=15,15,IF('Vessel List A'!DP107=16,16,0))))))))))))))))))</f>
        <v xml:space="preserve"> </v>
      </c>
      <c r="BN108" s="154"/>
      <c r="BO108" s="158"/>
      <c r="BP108" s="390" t="str">
        <f t="shared" si="101"/>
        <v/>
      </c>
      <c r="BQ108" s="158"/>
      <c r="BR108" s="137"/>
      <c r="BS108" s="388" t="str">
        <f t="shared" si="102"/>
        <v/>
      </c>
      <c r="BT108" s="157" t="str">
        <f>IF(VALUE(IF('Vessel List A'!EC107=1,1,IF('Vessel List A'!EC107=2,2,IF('Vessel List A'!EC107=3,3,IF('Vessel List A'!EC107=4,4,IF('Vessel List A'!EC107=5,5,IF('Vessel List A'!EC107=6,6,IF('Vessel List A'!EC107=7,7,IF('Vessel List A'!EC107=8,8,IF('Vessel List A'!EC107=9,9,IF('Vessel List A'!EC107=10,10,IF('Vessel List A'!EC107=11,11,IF('Vessel List A'!EC107=12,12,IF('Vessel List A'!EC107=13,13,IF('Vessel List A'!EC107=14,14,IF('Vessel List A'!EC107=15,15,IF('Vessel List A'!EC107=16,16,0)))))))))))))))))=0," ",VALUE(IF('Vessel List A'!EC107=1,1,IF('Vessel List A'!EC107=2,2,IF('Vessel List A'!EC107=3,3,IF('Vessel List A'!EC107=4,4,IF('Vessel List A'!EC107=5,5,IF('Vessel List A'!EC107=6,6,IF('Vessel List A'!EC107=7,7,IF('Vessel List A'!EC107=8,8,IF('Vessel List A'!EC107=9,9,IF('Vessel List A'!EC107=10,10,IF('Vessel List A'!EC107=11,11,IF('Vessel List A'!EC107=12,12,IF('Vessel List A'!EC107=13,13,IF('Vessel List A'!EC107=14,14,IF('Vessel List A'!EC107=15,15,IF('Vessel List A'!EC107=16,16,0))))))))))))))))))</f>
        <v xml:space="preserve"> </v>
      </c>
      <c r="BU108" s="154"/>
      <c r="BV108" s="158"/>
      <c r="BW108" s="390" t="str">
        <f t="shared" si="103"/>
        <v/>
      </c>
      <c r="BX108" s="158"/>
      <c r="BY108" s="137"/>
      <c r="BZ108" s="388" t="str">
        <f t="shared" si="104"/>
        <v/>
      </c>
      <c r="CA108" s="157" t="str">
        <f>IF(VALUE(IF('Vessel List A'!EP107=1,1,IF('Vessel List A'!EP107=2,2,IF('Vessel List A'!EP107=3,3,IF('Vessel List A'!EP107=4,4,IF('Vessel List A'!EP107=5,5,IF('Vessel List A'!EP107=6,6,IF('Vessel List A'!EP107=7,7,IF('Vessel List A'!EP107=8,8,IF('Vessel List A'!EP107=9,9,IF('Vessel List A'!EP107=10,10,IF('Vessel List A'!EP107=11,11,IF('Vessel List A'!EP107=12,12,IF('Vessel List A'!EP107=13,13,IF('Vessel List A'!EP107=14,14,IF('Vessel List A'!EP107=15,15,IF('Vessel List A'!EP107=16,16,0)))))))))))))))))=0," ",VALUE(IF('Vessel List A'!EP107=1,1,IF('Vessel List A'!EP107=2,2,IF('Vessel List A'!EP107=3,3,IF('Vessel List A'!EP107=4,4,IF('Vessel List A'!EP107=5,5,IF('Vessel List A'!EP107=6,6,IF('Vessel List A'!EP107=7,7,IF('Vessel List A'!EP107=8,8,IF('Vessel List A'!EP107=9,9,IF('Vessel List A'!EP107=10,10,IF('Vessel List A'!EP107=11,11,IF('Vessel List A'!EP107=12,12,IF('Vessel List A'!EP107=13,13,IF('Vessel List A'!EP107=14,14,IF('Vessel List A'!EP107=15,15,IF('Vessel List A'!EP107=16,16,0))))))))))))))))))</f>
        <v xml:space="preserve"> </v>
      </c>
      <c r="CB108" s="154"/>
      <c r="CC108" s="158"/>
      <c r="CD108" s="390" t="str">
        <f t="shared" si="105"/>
        <v/>
      </c>
      <c r="CE108" s="158"/>
      <c r="CF108" s="137"/>
      <c r="CG108" s="388" t="str">
        <f t="shared" si="106"/>
        <v/>
      </c>
      <c r="CH108" s="157" t="str">
        <f>IF(VALUE(IF('Vessel List A'!FC107=1,1,IF('Vessel List A'!FC107=2,2,IF('Vessel List A'!FC107=3,3,IF('Vessel List A'!FC107=4,4,IF('Vessel List A'!FC107=5,5,IF('Vessel List A'!FC107=6,6,IF('Vessel List A'!FC107=7,7,IF('Vessel List A'!FC107=8,8,IF('Vessel List A'!FC107=9,9,IF('Vessel List A'!FC107=10,10,IF('Vessel List A'!FC107=11,11,IF('Vessel List A'!FC107=12,12,IF('Vessel List A'!FC107=13,13,IF('Vessel List A'!FC107=14,14,IF('Vessel List A'!FC107=15,15,IF('Vessel List A'!FC107=16,16,0)))))))))))))))))=0," ",VALUE(IF('Vessel List A'!FC107=1,1,IF('Vessel List A'!FC107=2,2,IF('Vessel List A'!FC107=3,3,IF('Vessel List A'!FC107=4,4,IF('Vessel List A'!FC107=5,5,IF('Vessel List A'!FC107=6,6,IF('Vessel List A'!FC107=7,7,IF('Vessel List A'!FC107=8,8,IF('Vessel List A'!FC107=9,9,IF('Vessel List A'!FC107=10,10,IF('Vessel List A'!FC107=11,11,IF('Vessel List A'!FC107=12,12,IF('Vessel List A'!FC107=13,13,IF('Vessel List A'!FC107=14,14,IF('Vessel List A'!FC107=15,15,IF('Vessel List A'!FC107=16,16,0))))))))))))))))))</f>
        <v xml:space="preserve"> </v>
      </c>
      <c r="CI108" s="154"/>
      <c r="CJ108" s="158"/>
      <c r="CK108" s="390" t="str">
        <f t="shared" si="107"/>
        <v/>
      </c>
      <c r="CL108" s="158"/>
      <c r="CM108" s="137"/>
      <c r="CN108" s="388" t="str">
        <f t="shared" si="108"/>
        <v/>
      </c>
      <c r="CO108" s="157" t="str">
        <f>IF(VALUE(IF('Vessel List A'!FP107=1,1,IF('Vessel List A'!FP107=2,2,IF('Vessel List A'!FP107=3,3,IF('Vessel List A'!FP107=4,4,IF('Vessel List A'!FP107=5,5,IF('Vessel List A'!FP107=6,6,IF('Vessel List A'!FP107=7,7,IF('Vessel List A'!FP107=8,8,IF('Vessel List A'!FP107=9,9,IF('Vessel List A'!FP107=10,10,IF('Vessel List A'!FP107=11,11,IF('Vessel List A'!FP107=12,12,IF('Vessel List A'!FP107=13,13,IF('Vessel List A'!FP107=14,14,IF('Vessel List A'!FP107=15,15,IF('Vessel List A'!FP107=16,16,0)))))))))))))))))=0," ",VALUE(IF('Vessel List A'!FP107=1,1,IF('Vessel List A'!FP107=2,2,IF('Vessel List A'!FP107=3,3,IF('Vessel List A'!FP107=4,4,IF('Vessel List A'!FP107=5,5,IF('Vessel List A'!FP107=6,6,IF('Vessel List A'!FP107=7,7,IF('Vessel List A'!FP107=8,8,IF('Vessel List A'!FP107=9,9,IF('Vessel List A'!FP107=10,10,IF('Vessel List A'!FP107=11,11,IF('Vessel List A'!FP107=12,12,IF('Vessel List A'!FP107=13,13,IF('Vessel List A'!FP107=14,14,IF('Vessel List A'!FP107=15,15,IF('Vessel List A'!FP107=16,16,0))))))))))))))))))</f>
        <v xml:space="preserve"> </v>
      </c>
      <c r="CP108" s="154"/>
      <c r="CQ108" s="158"/>
      <c r="CR108" s="390" t="str">
        <f t="shared" si="109"/>
        <v/>
      </c>
      <c r="CS108" s="158"/>
      <c r="CT108" s="137"/>
      <c r="CU108" s="388" t="str">
        <f t="shared" si="110"/>
        <v/>
      </c>
      <c r="CV108" s="157" t="str">
        <f>IF(VALUE(IF('Vessel List A'!GC107=1,1,IF('Vessel List A'!GC107=2,2,IF('Vessel List A'!GC107=3,3,IF('Vessel List A'!GC107=4,4,IF('Vessel List A'!GC107=5,5,IF('Vessel List A'!GC107=6,6,IF('Vessel List A'!GC107=7,7,IF('Vessel List A'!GC107=8,8,IF('Vessel List A'!GC107=9,9,IF('Vessel List A'!GC107=10,10,IF('Vessel List A'!GC107=11,11,IF('Vessel List A'!GC107=12,12,IF('Vessel List A'!GC107=13,13,IF('Vessel List A'!GC107=14,14,IF('Vessel List A'!GC107=15,15,IF('Vessel List A'!GC107=16,16,0)))))))))))))))))=0," ",VALUE(IF('Vessel List A'!GC107=1,1,IF('Vessel List A'!GC107=2,2,IF('Vessel List A'!GC107=3,3,IF('Vessel List A'!GC107=4,4,IF('Vessel List A'!GC107=5,5,IF('Vessel List A'!GC107=6,6,IF('Vessel List A'!GC107=7,7,IF('Vessel List A'!GC107=8,8,IF('Vessel List A'!GC107=9,9,IF('Vessel List A'!GC107=10,10,IF('Vessel List A'!GC107=11,11,IF('Vessel List A'!GC107=12,12,IF('Vessel List A'!GC107=13,13,IF('Vessel List A'!GC107=14,14,IF('Vessel List A'!GC107=15,15,IF('Vessel List A'!GC107=16,16,0))))))))))))))))))</f>
        <v xml:space="preserve"> </v>
      </c>
      <c r="CW108" s="154"/>
      <c r="CX108" s="158"/>
      <c r="CY108" s="390" t="str">
        <f t="shared" si="111"/>
        <v/>
      </c>
      <c r="CZ108" s="158"/>
      <c r="DA108" s="137"/>
      <c r="DB108" s="388" t="str">
        <f t="shared" si="112"/>
        <v/>
      </c>
      <c r="DC108" s="157" t="str">
        <f>IF(VALUE(IF('Vessel List A'!GP107=1,1,IF('Vessel List A'!GP107=2,2,IF('Vessel List A'!GP107=3,3,IF('Vessel List A'!GP107=4,4,IF('Vessel List A'!GP107=5,5,IF('Vessel List A'!GP107=6,6,IF('Vessel List A'!GP107=7,7,IF('Vessel List A'!GP107=8,8,IF('Vessel List A'!GP107=9,9,IF('Vessel List A'!GP107=10,10,IF('Vessel List A'!GP107=11,11,IF('Vessel List A'!GP107=12,12,IF('Vessel List A'!GP107=13,13,IF('Vessel List A'!GP107=14,14,IF('Vessel List A'!GP107=15,15,IF('Vessel List A'!GP107=16,16,0)))))))))))))))))=0," ",VALUE(IF('Vessel List A'!GP107=1,1,IF('Vessel List A'!GP107=2,2,IF('Vessel List A'!GP107=3,3,IF('Vessel List A'!GP107=4,4,IF('Vessel List A'!GP107=5,5,IF('Vessel List A'!GP107=6,6,IF('Vessel List A'!GP107=7,7,IF('Vessel List A'!GP107=8,8,IF('Vessel List A'!GP107=9,9,IF('Vessel List A'!GP107=10,10,IF('Vessel List A'!GP107=11,11,IF('Vessel List A'!GP107=12,12,IF('Vessel List A'!GP107=13,13,IF('Vessel List A'!GP107=14,14,IF('Vessel List A'!GP107=15,15,IF('Vessel List A'!GP107=16,16,0))))))))))))))))))</f>
        <v xml:space="preserve"> </v>
      </c>
      <c r="DD108" s="154"/>
      <c r="DE108" s="158"/>
      <c r="DF108" s="390" t="str">
        <f t="shared" si="113"/>
        <v/>
      </c>
      <c r="DG108" s="158"/>
      <c r="DH108" s="137"/>
      <c r="DI108" s="388" t="str">
        <f t="shared" si="114"/>
        <v/>
      </c>
      <c r="DJ108" s="157" t="str">
        <f>IF(VALUE(IF('Vessel List A'!HC107=1,1,IF('Vessel List A'!HC107=2,2,IF('Vessel List A'!HC107=3,3,IF('Vessel List A'!HC107=4,4,IF('Vessel List A'!HC107=5,5,IF('Vessel List A'!HC107=6,6,IF('Vessel List A'!HC107=7,7,IF('Vessel List A'!HC107=8,8,IF('Vessel List A'!HC107=9,9,IF('Vessel List A'!HC107=10,10,IF('Vessel List A'!HC107=11,11,IF('Vessel List A'!HC107=12,12,IF('Vessel List A'!HC107=13,13,IF('Vessel List A'!HC107=14,14,IF('Vessel List A'!HC107=15,15,IF('Vessel List A'!HC107=16,16,0)))))))))))))))))=0," ",VALUE(IF('Vessel List A'!HC107=1,1,IF('Vessel List A'!HC107=2,2,IF('Vessel List A'!HC107=3,3,IF('Vessel List A'!HC107=4,4,IF('Vessel List A'!HC107=5,5,IF('Vessel List A'!HC107=6,6,IF('Vessel List A'!HC107=7,7,IF('Vessel List A'!HC107=8,8,IF('Vessel List A'!HC107=9,9,IF('Vessel List A'!HC107=10,10,IF('Vessel List A'!HC107=11,11,IF('Vessel List A'!HC107=12,12,IF('Vessel List A'!HC107=13,13,IF('Vessel List A'!HC107=14,14,IF('Vessel List A'!HC107=15,15,IF('Vessel List A'!HC107=16,16,0))))))))))))))))))</f>
        <v xml:space="preserve"> </v>
      </c>
      <c r="DK108" s="154"/>
      <c r="DL108" s="158"/>
      <c r="DM108" s="390" t="str">
        <f t="shared" si="115"/>
        <v/>
      </c>
      <c r="DN108" s="158"/>
      <c r="DO108" s="137"/>
      <c r="DP108" s="388" t="str">
        <f t="shared" si="116"/>
        <v/>
      </c>
      <c r="DQ108" s="157" t="str">
        <f>IF(VALUE(IF('Vessel List A'!HP107=1,1,IF('Vessel List A'!HP107=2,2,IF('Vessel List A'!HP107=3,3,IF('Vessel List A'!HP107=4,4,IF('Vessel List A'!HP107=5,5,IF('Vessel List A'!HP107=6,6,IF('Vessel List A'!HP107=7,7,IF('Vessel List A'!HP107=8,8,IF('Vessel List A'!HP107=9,9,IF('Vessel List A'!HP107=10,10,IF('Vessel List A'!HP107=11,11,IF('Vessel List A'!HP107=12,12,IF('Vessel List A'!HP107=13,13,IF('Vessel List A'!HP107=14,14,IF('Vessel List A'!HP107=15,15,IF('Vessel List A'!HP107=16,16,0)))))))))))))))))=0," ",VALUE(IF('Vessel List A'!HP107=1,1,IF('Vessel List A'!HP107=2,2,IF('Vessel List A'!HP107=3,3,IF('Vessel List A'!HP107=4,4,IF('Vessel List A'!HP107=5,5,IF('Vessel List A'!HP107=6,6,IF('Vessel List A'!HP107=7,7,IF('Vessel List A'!HP107=8,8,IF('Vessel List A'!HP107=9,9,IF('Vessel List A'!HP107=10,10,IF('Vessel List A'!HP107=11,11,IF('Vessel List A'!HP107=12,12,IF('Vessel List A'!HP107=13,13,IF('Vessel List A'!HP107=14,14,IF('Vessel List A'!HP107=15,15,IF('Vessel List A'!HP107=16,16,0))))))))))))))))))</f>
        <v xml:space="preserve"> </v>
      </c>
      <c r="DR108" s="154"/>
      <c r="DS108" s="158"/>
      <c r="DT108" s="390" t="str">
        <f t="shared" si="117"/>
        <v/>
      </c>
      <c r="DU108" s="158"/>
      <c r="DV108" s="137"/>
      <c r="DW108" s="388" t="str">
        <f t="shared" si="118"/>
        <v/>
      </c>
      <c r="DX108" s="157" t="str">
        <f>IF(VALUE(IF('Vessel List A'!IC107=1,1,IF('Vessel List A'!IC107=2,2,IF('Vessel List A'!IC107=3,3,IF('Vessel List A'!IC107=4,4,IF('Vessel List A'!IC107=5,5,IF('Vessel List A'!IC107=6,6,IF('Vessel List A'!IC107=7,7,IF('Vessel List A'!IC107=8,8,IF('Vessel List A'!IC107=9,9,IF('Vessel List A'!IC107=10,10,IF('Vessel List A'!IC107=11,11,IF('Vessel List A'!IC107=12,12,IF('Vessel List A'!IC107=13,13,IF('Vessel List A'!IC107=14,14,IF('Vessel List A'!IC107=15,15,IF('Vessel List A'!IC107=16,16,0)))))))))))))))))=0," ",VALUE(IF('Vessel List A'!IC107=1,1,IF('Vessel List A'!IC107=2,2,IF('Vessel List A'!IC107=3,3,IF('Vessel List A'!IC107=4,4,IF('Vessel List A'!IC107=5,5,IF('Vessel List A'!IC107=6,6,IF('Vessel List A'!IC107=7,7,IF('Vessel List A'!IC107=8,8,IF('Vessel List A'!IC107=9,9,IF('Vessel List A'!IC107=10,10,IF('Vessel List A'!IC107=11,11,IF('Vessel List A'!IC107=12,12,IF('Vessel List A'!IC107=13,13,IF('Vessel List A'!IC107=14,14,IF('Vessel List A'!IC107=15,15,IF('Vessel List A'!IC107=16,16,0))))))))))))))))))</f>
        <v xml:space="preserve"> </v>
      </c>
      <c r="DY108" s="154"/>
      <c r="DZ108" s="158"/>
      <c r="EA108" s="390" t="str">
        <f t="shared" si="119"/>
        <v/>
      </c>
      <c r="EB108" s="158"/>
      <c r="EC108" s="137"/>
      <c r="ED108" s="388" t="str">
        <f t="shared" si="120"/>
        <v/>
      </c>
      <c r="EE108" s="157" t="str">
        <f>IF(VALUE(IF('Vessel List A'!IP107=1,1,IF('Vessel List A'!IP107=2,2,IF('Vessel List A'!IP107=3,3,IF('Vessel List A'!IP107=4,4,IF('Vessel List A'!IP107=5,5,IF('Vessel List A'!IP107=6,6,IF('Vessel List A'!IP107=7,7,IF('Vessel List A'!IP107=8,8,IF('Vessel List A'!IP107=9,9,IF('Vessel List A'!IP107=10,10,IF('Vessel List A'!IP107=11,11,IF('Vessel List A'!IP107=12,12,IF('Vessel List A'!IP107=13,13,IF('Vessel List A'!IP107=14,14,IF('Vessel List A'!IP107=15,15,IF('Vessel List A'!IP107=16,16,0)))))))))))))))))=0," ",VALUE(IF('Vessel List A'!IP107=1,1,IF('Vessel List A'!IP107=2,2,IF('Vessel List A'!IP107=3,3,IF('Vessel List A'!IP107=4,4,IF('Vessel List A'!IP107=5,5,IF('Vessel List A'!IP107=6,6,IF('Vessel List A'!IP107=7,7,IF('Vessel List A'!IP107=8,8,IF('Vessel List A'!IP107=9,9,IF('Vessel List A'!IP107=10,10,IF('Vessel List A'!IP107=11,11,IF('Vessel List A'!IP107=12,12,IF('Vessel List A'!IP107=13,13,IF('Vessel List A'!IP107=14,14,IF('Vessel List A'!IP107=15,15,IF('Vessel List A'!IP107=16,16,0))))))))))))))))))</f>
        <v xml:space="preserve"> </v>
      </c>
      <c r="EF108" s="154"/>
      <c r="EG108" s="158"/>
      <c r="EH108" s="390" t="str">
        <f t="shared" si="121"/>
        <v/>
      </c>
      <c r="EI108" s="158"/>
      <c r="EJ108" s="137"/>
      <c r="EK108" s="397" t="str">
        <f t="shared" si="122"/>
        <v/>
      </c>
      <c r="EL108" s="144"/>
      <c r="EM108" s="157" t="str">
        <f>IF(VALUE(IF('Vessel List B'!C107=1,1,IF('Vessel List B'!C107=2,2,IF('Vessel List B'!C107=3,3,IF('Vessel List B'!C107=4,4,IF('Vessel List B'!C107=5,5,IF('Vessel List B'!C107=6,6,IF('Vessel List B'!C107=7,7,IF('Vessel List B'!C107=8,8,IF('Vessel List B'!C107=9,9,IF('Vessel List B'!C107=10,10,IF('Vessel List B'!C107=11,11,IF('Vessel List B'!C107=12,12,IF('Vessel List B'!C107=13,13,IF('Vessel List B'!C107=14,14,IF('Vessel List B'!C107=15,15,IF('Vessel List B'!C107=16,16,0)))))))))))))))))=0," ",VALUE(IF('Vessel List B'!C107=1,1,IF('Vessel List B'!C107=2,2,IF('Vessel List B'!C107=3,3,IF('Vessel List B'!C107=4,4,IF('Vessel List B'!C107=5,5,IF('Vessel List B'!C107=6,6,IF('Vessel List B'!C107=7,7,IF('Vessel List B'!C107=8,8,IF('Vessel List B'!C107=9,9,IF('Vessel List B'!C107=10,10,IF('Vessel List B'!C107=11,11,IF('Vessel List B'!C107=12,12,IF('Vessel List B'!C107=13,13,IF('Vessel List B'!C107=14,14,IF('Vessel List B'!C107=15,15,IF('Vessel List B'!C107=16,16,0))))))))))))))))))</f>
        <v xml:space="preserve"> </v>
      </c>
      <c r="EN108" s="154"/>
      <c r="EO108" s="158"/>
      <c r="EP108" s="390" t="str">
        <f t="shared" si="123"/>
        <v/>
      </c>
      <c r="EQ108" s="158"/>
      <c r="ER108" s="137"/>
      <c r="ES108" s="388" t="str">
        <f t="shared" si="124"/>
        <v/>
      </c>
      <c r="ET108" s="157" t="str">
        <f>IF(VALUE(IF('Vessel List B'!P107=1,1,IF('Vessel List B'!P107=2,2,IF('Vessel List B'!P107=3,3,IF('Vessel List B'!P107=4,4,IF('Vessel List B'!P107=5,5,IF('Vessel List B'!P107=6,6,IF('Vessel List B'!P107=7,7,IF('Vessel List B'!P107=8,8,IF('Vessel List B'!P107=9,9,IF('Vessel List B'!P107=10,10,IF('Vessel List B'!P107=11,11,IF('Vessel List B'!P107=12,12,IF('Vessel List B'!P107=13,13,IF('Vessel List B'!P107=14,14,IF('Vessel List B'!P107=15,15,IF('Vessel List B'!P107=16,16,0)))))))))))))))))=0," ",VALUE(IF('Vessel List B'!P107=1,1,IF('Vessel List B'!P107=2,2,IF('Vessel List B'!P107=3,3,IF('Vessel List B'!P107=4,4,IF('Vessel List B'!P107=5,5,IF('Vessel List B'!P107=6,6,IF('Vessel List B'!P107=7,7,IF('Vessel List B'!P107=8,8,IF('Vessel List B'!P107=9,9,IF('Vessel List B'!P107=10,10,IF('Vessel List B'!P107=11,11,IF('Vessel List B'!P107=12,12,IF('Vessel List B'!P107=13,13,IF('Vessel List B'!P107=14,14,IF('Vessel List B'!P107=15,15,IF('Vessel List B'!P107=16,16,0))))))))))))))))))</f>
        <v xml:space="preserve"> </v>
      </c>
      <c r="EU108" s="154"/>
      <c r="EV108" s="158"/>
      <c r="EW108" s="390" t="str">
        <f t="shared" si="125"/>
        <v/>
      </c>
      <c r="EX108" s="158"/>
      <c r="EY108" s="137"/>
      <c r="EZ108" s="388" t="str">
        <f t="shared" si="126"/>
        <v/>
      </c>
      <c r="FA108" s="157" t="str">
        <f>IF(VALUE(IF('Vessel List B'!AC107=1,1,IF('Vessel List B'!AC107=2,2,IF('Vessel List B'!AC107=3,3,IF('Vessel List B'!AC107=4,4,IF('Vessel List B'!AC107=5,5,IF('Vessel List B'!AC107=6,6,IF('Vessel List B'!AC107=7,7,IF('Vessel List B'!AC107=8,8,IF('Vessel List B'!AC107=9,9,IF('Vessel List B'!AC107=10,10,IF('Vessel List B'!AC107=11,11,IF('Vessel List B'!AC107=12,12,IF('Vessel List B'!AC107=13,13,IF('Vessel List B'!AC107=14,14,IF('Vessel List B'!AC107=15,15,IF('Vessel List B'!AC107=16,16,0)))))))))))))))))=0," ",VALUE(IF('Vessel List B'!AC107=1,1,IF('Vessel List B'!AC107=2,2,IF('Vessel List B'!AC107=3,3,IF('Vessel List B'!AC107=4,4,IF('Vessel List B'!AC107=5,5,IF('Vessel List B'!AC107=6,6,IF('Vessel List B'!AC107=7,7,IF('Vessel List B'!AC107=8,8,IF('Vessel List B'!AC107=9,9,IF('Vessel List B'!AC107=10,10,IF('Vessel List B'!AC107=11,11,IF('Vessel List B'!AC107=12,12,IF('Vessel List B'!AC107=13,13,IF('Vessel List B'!AC107=14,14,IF('Vessel List B'!AC107=15,15,IF('Vessel List B'!AC107=16,16,0))))))))))))))))))</f>
        <v xml:space="preserve"> </v>
      </c>
      <c r="FB108" s="154"/>
      <c r="FC108" s="158"/>
      <c r="FD108" s="390" t="str">
        <f t="shared" si="127"/>
        <v/>
      </c>
      <c r="FE108" s="158"/>
      <c r="FF108" s="137"/>
      <c r="FG108" s="388" t="str">
        <f t="shared" si="128"/>
        <v/>
      </c>
      <c r="FH108" s="157" t="str">
        <f>IF(VALUE(IF('Vessel List B'!AP107=1,1,IF('Vessel List B'!AP107=2,2,IF('Vessel List B'!AP107=3,3,IF('Vessel List B'!AP107=4,4,IF('Vessel List B'!AP107=5,5,IF('Vessel List B'!AP107=6,6,IF('Vessel List B'!AP107=7,7,IF('Vessel List B'!AP107=8,8,IF('Vessel List B'!AP107=9,9,IF('Vessel List B'!AP107=10,10,IF('Vessel List B'!AP107=11,11,IF('Vessel List B'!AP107=12,12,IF('Vessel List B'!AP107=13,13,IF('Vessel List B'!AP107=14,14,IF('Vessel List B'!AP107=15,15,IF('Vessel List B'!AP107=16,16,0)))))))))))))))))=0," ",VALUE(IF('Vessel List B'!AP107=1,1,IF('Vessel List B'!AP107=2,2,IF('Vessel List B'!AP107=3,3,IF('Vessel List B'!AP107=4,4,IF('Vessel List B'!AP107=5,5,IF('Vessel List B'!AP107=6,6,IF('Vessel List B'!AP107=7,7,IF('Vessel List B'!AP107=8,8,IF('Vessel List B'!AP107=9,9,IF('Vessel List B'!AP107=10,10,IF('Vessel List B'!AP107=11,11,IF('Vessel List B'!AP107=12,12,IF('Vessel List B'!AP107=13,13,IF('Vessel List B'!AP107=14,14,IF('Vessel List B'!AP107=15,15,IF('Vessel List B'!AP107=16,16,0))))))))))))))))))</f>
        <v xml:space="preserve"> </v>
      </c>
      <c r="FI108" s="154"/>
      <c r="FJ108" s="158"/>
      <c r="FK108" s="390" t="str">
        <f t="shared" si="129"/>
        <v/>
      </c>
      <c r="FL108" s="158"/>
      <c r="FM108" s="137"/>
      <c r="FN108" s="388" t="str">
        <f t="shared" si="130"/>
        <v/>
      </c>
      <c r="FO108" s="157" t="str">
        <f>IF(VALUE(IF('Vessel List B'!BC107=1,1,IF('Vessel List B'!BC107=2,2,IF('Vessel List B'!BC107=3,3,IF('Vessel List B'!BC107=4,4,IF('Vessel List B'!BC107=5,5,IF('Vessel List B'!BC107=6,6,IF('Vessel List B'!BC107=7,7,IF('Vessel List B'!BC107=8,8,IF('Vessel List B'!BC107=9,9,IF('Vessel List B'!BC107=10,10,IF('Vessel List B'!BC107=11,11,IF('Vessel List B'!BC107=12,12,IF('Vessel List B'!BC107=13,13,IF('Vessel List B'!BC107=14,14,IF('Vessel List B'!BC107=15,15,IF('Vessel List B'!BC107=16,16,0)))))))))))))))))=0," ",VALUE(IF('Vessel List B'!BC107=1,1,IF('Vessel List B'!BC107=2,2,IF('Vessel List B'!BC107=3,3,IF('Vessel List B'!BC107=4,4,IF('Vessel List B'!BC107=5,5,IF('Vessel List B'!BC107=6,6,IF('Vessel List B'!BC107=7,7,IF('Vessel List B'!BC107=8,8,IF('Vessel List B'!BC107=9,9,IF('Vessel List B'!BC107=10,10,IF('Vessel List B'!BC107=11,11,IF('Vessel List B'!BC107=12,12,IF('Vessel List B'!BC107=13,13,IF('Vessel List B'!BC107=14,14,IF('Vessel List B'!BC107=15,15,IF('Vessel List B'!BC107=16,16,0))))))))))))))))))</f>
        <v xml:space="preserve"> </v>
      </c>
      <c r="FP108" s="154"/>
      <c r="FQ108" s="158"/>
      <c r="FR108" s="390" t="str">
        <f t="shared" si="131"/>
        <v/>
      </c>
      <c r="FS108" s="158"/>
      <c r="FT108" s="137"/>
      <c r="FU108" s="388" t="str">
        <f t="shared" si="132"/>
        <v/>
      </c>
      <c r="FV108" s="157" t="str">
        <f>IF(VALUE(IF('Vessel List B'!BP107=1,1,IF('Vessel List B'!BP107=2,2,IF('Vessel List B'!BP107=3,3,IF('Vessel List B'!BP107=4,4,IF('Vessel List B'!BP107=5,5,IF('Vessel List B'!BP107=6,6,IF('Vessel List B'!BP107=7,7,IF('Vessel List B'!BP107=8,8,IF('Vessel List B'!BP107=9,9,IF('Vessel List B'!BP107=10,10,IF('Vessel List B'!BP107=11,11,IF('Vessel List B'!BP107=12,12,IF('Vessel List B'!BP107=13,13,IF('Vessel List B'!BP107=14,14,IF('Vessel List B'!BP107=15,15,IF('Vessel List B'!BP107=16,16,0)))))))))))))))))=0," ",VALUE(IF('Vessel List B'!BP107=1,1,IF('Vessel List B'!BP107=2,2,IF('Vessel List B'!BP107=3,3,IF('Vessel List B'!BP107=4,4,IF('Vessel List B'!BP107=5,5,IF('Vessel List B'!BP107=6,6,IF('Vessel List B'!BP107=7,7,IF('Vessel List B'!BP107=8,8,IF('Vessel List B'!BP107=9,9,IF('Vessel List B'!BP107=10,10,IF('Vessel List B'!BP107=11,11,IF('Vessel List B'!BP107=12,12,IF('Vessel List B'!BP107=13,13,IF('Vessel List B'!BP107=14,14,IF('Vessel List B'!BP107=15,15,IF('Vessel List B'!BP107=16,16,0))))))))))))))))))</f>
        <v xml:space="preserve"> </v>
      </c>
      <c r="FW108" s="154"/>
      <c r="FX108" s="158"/>
      <c r="FY108" s="390" t="str">
        <f t="shared" si="133"/>
        <v/>
      </c>
      <c r="FZ108" s="158"/>
      <c r="GA108" s="137"/>
      <c r="GB108" s="388" t="str">
        <f t="shared" si="134"/>
        <v/>
      </c>
      <c r="GC108" s="157" t="str">
        <f>IF(VALUE(IF('Vessel List B'!CC107=1,1,IF('Vessel List B'!CC107=2,2,IF('Vessel List B'!CC107=3,3,IF('Vessel List B'!CC107=4,4,IF('Vessel List B'!CC107=5,5,IF('Vessel List B'!CC107=6,6,IF('Vessel List B'!CC107=7,7,IF('Vessel List B'!CC107=8,8,IF('Vessel List B'!CC107=9,9,IF('Vessel List B'!CC107=10,10,IF('Vessel List B'!CC107=11,11,IF('Vessel List B'!CC107=12,12,IF('Vessel List B'!CC107=13,13,IF('Vessel List B'!CC107=14,14,IF('Vessel List B'!CC107=15,15,IF('Vessel List B'!CC107=16,16,0)))))))))))))))))=0," ",VALUE(IF('Vessel List B'!CC107=1,1,IF('Vessel List B'!CC107=2,2,IF('Vessel List B'!CC107=3,3,IF('Vessel List B'!CC107=4,4,IF('Vessel List B'!CC107=5,5,IF('Vessel List B'!CC107=6,6,IF('Vessel List B'!CC107=7,7,IF('Vessel List B'!CC107=8,8,IF('Vessel List B'!CC107=9,9,IF('Vessel List B'!CC107=10,10,IF('Vessel List B'!CC107=11,11,IF('Vessel List B'!CC107=12,12,IF('Vessel List B'!CC107=13,13,IF('Vessel List B'!CC107=14,14,IF('Vessel List B'!CC107=15,15,IF('Vessel List B'!CC107=16,16,0))))))))))))))))))</f>
        <v xml:space="preserve"> </v>
      </c>
      <c r="GD108" s="154"/>
      <c r="GE108" s="158"/>
      <c r="GF108" s="390" t="str">
        <f t="shared" si="135"/>
        <v/>
      </c>
      <c r="GG108" s="158"/>
      <c r="GH108" s="137"/>
      <c r="GI108" s="388" t="str">
        <f t="shared" si="136"/>
        <v/>
      </c>
      <c r="GJ108" s="157" t="str">
        <f>IF(VALUE(IF('Vessel List B'!CP107=1,1,IF('Vessel List B'!CP107=2,2,IF('Vessel List B'!CP107=3,3,IF('Vessel List B'!CP107=4,4,IF('Vessel List B'!CP107=5,5,IF('Vessel List B'!CP107=6,6,IF('Vessel List B'!CP107=7,7,IF('Vessel List B'!CP107=8,8,IF('Vessel List B'!CP107=9,9,IF('Vessel List B'!CP107=10,10,IF('Vessel List B'!CP107=11,11,IF('Vessel List B'!CP107=12,12,IF('Vessel List B'!CP107=13,13,IF('Vessel List B'!CP107=14,14,IF('Vessel List B'!CP107=15,15,IF('Vessel List B'!CP107=16,16,0)))))))))))))))))=0," ",VALUE(IF('Vessel List B'!CP107=1,1,IF('Vessel List B'!CP107=2,2,IF('Vessel List B'!CP107=3,3,IF('Vessel List B'!CP107=4,4,IF('Vessel List B'!CP107=5,5,IF('Vessel List B'!CP107=6,6,IF('Vessel List B'!CP107=7,7,IF('Vessel List B'!CP107=8,8,IF('Vessel List B'!CP107=9,9,IF('Vessel List B'!CP107=10,10,IF('Vessel List B'!CP107=11,11,IF('Vessel List B'!CP107=12,12,IF('Vessel List B'!CP107=13,13,IF('Vessel List B'!CP107=14,14,IF('Vessel List B'!CP107=15,15,IF('Vessel List B'!CP107=16,16,0))))))))))))))))))</f>
        <v xml:space="preserve"> </v>
      </c>
      <c r="GK108" s="154"/>
      <c r="GL108" s="158"/>
      <c r="GM108" s="390" t="str">
        <f t="shared" si="137"/>
        <v/>
      </c>
      <c r="GN108" s="158"/>
      <c r="GO108" s="137"/>
      <c r="GP108" s="388" t="str">
        <f t="shared" si="138"/>
        <v/>
      </c>
      <c r="GQ108" s="157" t="str">
        <f>IF(VALUE(IF('Vessel List B'!DC107=1,1,IF('Vessel List B'!DC107=2,2,IF('Vessel List B'!DC107=3,3,IF('Vessel List B'!DC107=4,4,IF('Vessel List B'!DC107=5,5,IF('Vessel List B'!DC107=6,6,IF('Vessel List B'!DC107=7,7,IF('Vessel List B'!DC107=8,8,IF('Vessel List B'!DC107=9,9,IF('Vessel List B'!DC107=10,10,IF('Vessel List B'!DC107=11,11,IF('Vessel List B'!DC107=12,12,IF('Vessel List B'!DC107=13,13,IF('Vessel List B'!DC107=14,14,IF('Vessel List B'!DC107=15,15,IF('Vessel List B'!DC107=16,16,0)))))))))))))))))=0," ",VALUE(IF('Vessel List B'!DC107=1,1,IF('Vessel List B'!DC107=2,2,IF('Vessel List B'!DC107=3,3,IF('Vessel List B'!DC107=4,4,IF('Vessel List B'!DC107=5,5,IF('Vessel List B'!DC107=6,6,IF('Vessel List B'!DC107=7,7,IF('Vessel List B'!DC107=8,8,IF('Vessel List B'!DC107=9,9,IF('Vessel List B'!DC107=10,10,IF('Vessel List B'!DC107=11,11,IF('Vessel List B'!DC107=12,12,IF('Vessel List B'!DC107=13,13,IF('Vessel List B'!DC107=14,14,IF('Vessel List B'!DC107=15,15,IF('Vessel List B'!DC107=16,16,0))))))))))))))))))</f>
        <v xml:space="preserve"> </v>
      </c>
      <c r="GR108" s="154"/>
      <c r="GS108" s="158"/>
      <c r="GT108" s="390" t="str">
        <f t="shared" si="139"/>
        <v/>
      </c>
      <c r="GU108" s="158"/>
      <c r="GV108" s="137"/>
      <c r="GW108" s="388" t="str">
        <f t="shared" si="140"/>
        <v/>
      </c>
      <c r="GX108" s="157" t="str">
        <f>IF(VALUE(IF('Vessel List B'!DP107=1,1,IF('Vessel List B'!DP107=2,2,IF('Vessel List B'!DP107=3,3,IF('Vessel List B'!DP107=4,4,IF('Vessel List B'!DP107=5,5,IF('Vessel List B'!DP107=6,6,IF('Vessel List B'!DP107=7,7,IF('Vessel List B'!DP107=8,8,IF('Vessel List B'!DP107=9,9,IF('Vessel List B'!DP107=10,10,IF('Vessel List B'!DP107=11,11,IF('Vessel List B'!DP107=12,12,IF('Vessel List B'!DP107=13,13,IF('Vessel List B'!DP107=14,14,IF('Vessel List B'!DP107=15,15,IF('Vessel List B'!DP107=16,16,0)))))))))))))))))=0," ",VALUE(IF('Vessel List B'!DP107=1,1,IF('Vessel List B'!DP107=2,2,IF('Vessel List B'!DP107=3,3,IF('Vessel List B'!DP107=4,4,IF('Vessel List B'!DP107=5,5,IF('Vessel List B'!DP107=6,6,IF('Vessel List B'!DP107=7,7,IF('Vessel List B'!DP107=8,8,IF('Vessel List B'!DP107=9,9,IF('Vessel List B'!DP107=10,10,IF('Vessel List B'!DP107=11,11,IF('Vessel List B'!DP107=12,12,IF('Vessel List B'!DP107=13,13,IF('Vessel List B'!DP107=14,14,IF('Vessel List B'!DP107=15,15,IF('Vessel List B'!DP107=16,16,0))))))))))))))))))</f>
        <v xml:space="preserve"> </v>
      </c>
      <c r="GY108" s="154"/>
      <c r="GZ108" s="158"/>
      <c r="HA108" s="390" t="str">
        <f t="shared" si="141"/>
        <v/>
      </c>
      <c r="HB108" s="158"/>
      <c r="HC108" s="137"/>
      <c r="HD108" s="388" t="str">
        <f t="shared" si="142"/>
        <v/>
      </c>
      <c r="HE108" s="157" t="str">
        <f>IF(VALUE(IF('Vessel List B'!EC107=1,1,IF('Vessel List B'!EC107=2,2,IF('Vessel List B'!EC107=3,3,IF('Vessel List B'!EC107=4,4,IF('Vessel List B'!EC107=5,5,IF('Vessel List B'!EC107=6,6,IF('Vessel List B'!EC107=7,7,IF('Vessel List B'!EC107=8,8,IF('Vessel List B'!EC107=9,9,IF('Vessel List B'!EC107=10,10,IF('Vessel List B'!EC107=11,11,IF('Vessel List B'!EC107=12,12,IF('Vessel List B'!EC107=13,13,IF('Vessel List B'!EC107=14,14,IF('Vessel List B'!EC107=15,15,IF('Vessel List B'!EC107=16,16,0)))))))))))))))))=0," ",VALUE(IF('Vessel List B'!EC107=1,1,IF('Vessel List B'!EC107=2,2,IF('Vessel List B'!EC107=3,3,IF('Vessel List B'!EC107=4,4,IF('Vessel List B'!EC107=5,5,IF('Vessel List B'!EC107=6,6,IF('Vessel List B'!EC107=7,7,IF('Vessel List B'!EC107=8,8,IF('Vessel List B'!EC107=9,9,IF('Vessel List B'!EC107=10,10,IF('Vessel List B'!EC107=11,11,IF('Vessel List B'!EC107=12,12,IF('Vessel List B'!EC107=13,13,IF('Vessel List B'!EC107=14,14,IF('Vessel List B'!EC107=15,15,IF('Vessel List B'!EC107=16,16,0))))))))))))))))))</f>
        <v xml:space="preserve"> </v>
      </c>
      <c r="HF108" s="154"/>
      <c r="HG108" s="158"/>
      <c r="HH108" s="390" t="str">
        <f t="shared" si="143"/>
        <v/>
      </c>
      <c r="HI108" s="158"/>
      <c r="HJ108" s="137"/>
      <c r="HK108" s="388" t="str">
        <f t="shared" si="144"/>
        <v/>
      </c>
      <c r="HL108" s="157" t="str">
        <f>IF(VALUE(IF('Vessel List B'!EP107=1,1,IF('Vessel List B'!EP107=2,2,IF('Vessel List B'!EP107=3,3,IF('Vessel List B'!EP107=4,4,IF('Vessel List B'!EP107=5,5,IF('Vessel List B'!EP107=6,6,IF('Vessel List B'!EP107=7,7,IF('Vessel List B'!EP107=8,8,IF('Vessel List B'!EP107=9,9,IF('Vessel List B'!EP107=10,10,IF('Vessel List B'!EP107=11,11,IF('Vessel List B'!EP107=12,12,IF('Vessel List B'!EP107=13,13,IF('Vessel List B'!EP107=14,14,IF('Vessel List B'!EP107=15,15,IF('Vessel List B'!EP107=16,16,0)))))))))))))))))=0," ",VALUE(IF('Vessel List B'!EP107=1,1,IF('Vessel List B'!EP107=2,2,IF('Vessel List B'!EP107=3,3,IF('Vessel List B'!EP107=4,4,IF('Vessel List B'!EP107=5,5,IF('Vessel List B'!EP107=6,6,IF('Vessel List B'!EP107=7,7,IF('Vessel List B'!EP107=8,8,IF('Vessel List B'!EP107=9,9,IF('Vessel List B'!EP107=10,10,IF('Vessel List B'!EP107=11,11,IF('Vessel List B'!EP107=12,12,IF('Vessel List B'!EP107=13,13,IF('Vessel List B'!EP107=14,14,IF('Vessel List B'!EP107=15,15,IF('Vessel List B'!EP107=16,16,0))))))))))))))))))</f>
        <v xml:space="preserve"> </v>
      </c>
      <c r="HM108" s="154"/>
      <c r="HN108" s="158"/>
      <c r="HO108" s="390" t="str">
        <f t="shared" si="145"/>
        <v/>
      </c>
      <c r="HP108" s="158"/>
      <c r="HQ108" s="137"/>
      <c r="HR108" s="388" t="str">
        <f t="shared" si="146"/>
        <v/>
      </c>
      <c r="HS108" s="157" t="str">
        <f>IF(VALUE(IF('Vessel List B'!FC107=1,1,IF('Vessel List B'!FC107=2,2,IF('Vessel List B'!FC107=3,3,IF('Vessel List B'!FC107=4,4,IF('Vessel List B'!FC107=5,5,IF('Vessel List B'!FC107=6,6,IF('Vessel List B'!FC107=7,7,IF('Vessel List B'!FC107=8,8,IF('Vessel List B'!FC107=9,9,IF('Vessel List B'!FC107=10,10,IF('Vessel List B'!FC107=11,11,IF('Vessel List B'!FC107=12,12,IF('Vessel List B'!FC107=13,13,IF('Vessel List B'!FC107=14,14,IF('Vessel List B'!FC107=15,15,IF('Vessel List B'!FC107=16,16,0)))))))))))))))))=0," ",VALUE(IF('Vessel List B'!FC107=1,1,IF('Vessel List B'!FC107=2,2,IF('Vessel List B'!FC107=3,3,IF('Vessel List B'!FC107=4,4,IF('Vessel List B'!FC107=5,5,IF('Vessel List B'!FC107=6,6,IF('Vessel List B'!FC107=7,7,IF('Vessel List B'!FC107=8,8,IF('Vessel List B'!FC107=9,9,IF('Vessel List B'!FC107=10,10,IF('Vessel List B'!FC107=11,11,IF('Vessel List B'!FC107=12,12,IF('Vessel List B'!FC107=13,13,IF('Vessel List B'!FC107=14,14,IF('Vessel List B'!FC107=15,15,IF('Vessel List B'!FC107=16,16,0))))))))))))))))))</f>
        <v xml:space="preserve"> </v>
      </c>
      <c r="HT108" s="154"/>
      <c r="HU108" s="158"/>
      <c r="HV108" s="390" t="str">
        <f t="shared" si="147"/>
        <v/>
      </c>
      <c r="HW108" s="158"/>
      <c r="HX108" s="137"/>
      <c r="HY108" s="388" t="str">
        <f t="shared" si="148"/>
        <v/>
      </c>
      <c r="HZ108" s="157" t="str">
        <f>IF(VALUE(IF('Vessel List B'!FP107=1,1,IF('Vessel List B'!FP107=2,2,IF('Vessel List B'!FP107=3,3,IF('Vessel List B'!FP107=4,4,IF('Vessel List B'!FP107=5,5,IF('Vessel List B'!FP107=6,6,IF('Vessel List B'!FP107=7,7,IF('Vessel List B'!FP107=8,8,IF('Vessel List B'!FP107=9,9,IF('Vessel List B'!FP107=10,10,IF('Vessel List B'!FP107=11,11,IF('Vessel List B'!FP107=12,12,IF('Vessel List B'!FP107=13,13,IF('Vessel List B'!FP107=14,14,IF('Vessel List B'!FP107=15,15,IF('Vessel List B'!FP107=16,16,0)))))))))))))))))=0," ",VALUE(IF('Vessel List B'!FP107=1,1,IF('Vessel List B'!FP107=2,2,IF('Vessel List B'!FP107=3,3,IF('Vessel List B'!FP107=4,4,IF('Vessel List B'!FP107=5,5,IF('Vessel List B'!FP107=6,6,IF('Vessel List B'!FP107=7,7,IF('Vessel List B'!FP107=8,8,IF('Vessel List B'!FP107=9,9,IF('Vessel List B'!FP107=10,10,IF('Vessel List B'!FP107=11,11,IF('Vessel List B'!FP107=12,12,IF('Vessel List B'!FP107=13,13,IF('Vessel List B'!FP107=14,14,IF('Vessel List B'!FP107=15,15,IF('Vessel List B'!FP107=16,16,0))))))))))))))))))</f>
        <v xml:space="preserve"> </v>
      </c>
      <c r="IA108" s="154"/>
      <c r="IB108" s="158"/>
      <c r="IC108" s="390" t="str">
        <f t="shared" si="149"/>
        <v/>
      </c>
      <c r="ID108" s="158"/>
      <c r="IE108" s="137"/>
      <c r="IF108" s="388" t="str">
        <f t="shared" si="150"/>
        <v/>
      </c>
      <c r="IG108" s="157" t="str">
        <f>IF(VALUE(IF('Vessel List B'!GC107=1,1,IF('Vessel List B'!GC107=2,2,IF('Vessel List B'!GC107=3,3,IF('Vessel List B'!GC107=4,4,IF('Vessel List B'!GC107=5,5,IF('Vessel List B'!GC107=6,6,IF('Vessel List B'!GC107=7,7,IF('Vessel List B'!GC107=8,8,IF('Vessel List B'!GC107=9,9,IF('Vessel List B'!GC107=10,10,IF('Vessel List B'!GC107=11,11,IF('Vessel List B'!GC107=12,12,IF('Vessel List B'!GC107=13,13,IF('Vessel List B'!GC107=14,14,IF('Vessel List B'!GC107=15,15,IF('Vessel List B'!GC107=16,16,0)))))))))))))))))=0," ",VALUE(IF('Vessel List B'!GC107=1,1,IF('Vessel List B'!GC107=2,2,IF('Vessel List B'!GC107=3,3,IF('Vessel List B'!GC107=4,4,IF('Vessel List B'!GC107=5,5,IF('Vessel List B'!GC107=6,6,IF('Vessel List B'!GC107=7,7,IF('Vessel List B'!GC107=8,8,IF('Vessel List B'!GC107=9,9,IF('Vessel List B'!GC107=10,10,IF('Vessel List B'!GC107=11,11,IF('Vessel List B'!GC107=12,12,IF('Vessel List B'!GC107=13,13,IF('Vessel List B'!GC107=14,14,IF('Vessel List B'!GC107=15,15,IF('Vessel List B'!GC107=16,16,0))))))))))))))))))</f>
        <v xml:space="preserve"> </v>
      </c>
      <c r="IH108" s="154"/>
      <c r="II108" s="158"/>
      <c r="IJ108" s="390" t="str">
        <f t="shared" si="151"/>
        <v/>
      </c>
      <c r="IK108" s="158"/>
      <c r="IL108" s="137"/>
      <c r="IM108" s="388" t="str">
        <f t="shared" si="152"/>
        <v/>
      </c>
      <c r="IN108" s="157" t="str">
        <f>IF(VALUE(IF('Vessel List B'!GP107=1,1,IF('Vessel List B'!GP107=2,2,IF('Vessel List B'!GP107=3,3,IF('Vessel List B'!GP107=4,4,IF('Vessel List B'!GP107=5,5,IF('Vessel List B'!GP107=6,6,IF('Vessel List B'!GP107=7,7,IF('Vessel List B'!GP107=8,8,IF('Vessel List B'!GP107=9,9,IF('Vessel List B'!GP107=10,10,IF('Vessel List B'!GP107=11,11,IF('Vessel List B'!GP107=12,12,IF('Vessel List B'!GP107=13,13,IF('Vessel List B'!GP107=14,14,IF('Vessel List B'!GP107=15,15,IF('Vessel List B'!GP107=16,16,0)))))))))))))))))=0," ",VALUE(IF('Vessel List B'!GP107=1,1,IF('Vessel List B'!GP107=2,2,IF('Vessel List B'!GP107=3,3,IF('Vessel List B'!GP107=4,4,IF('Vessel List B'!GP107=5,5,IF('Vessel List B'!GP107=6,6,IF('Vessel List B'!GP107=7,7,IF('Vessel List B'!GP107=8,8,IF('Vessel List B'!GP107=9,9,IF('Vessel List B'!GP107=10,10,IF('Vessel List B'!GP107=11,11,IF('Vessel List B'!GP107=12,12,IF('Vessel List B'!GP107=13,13,IF('Vessel List B'!GP107=14,14,IF('Vessel List B'!GP107=15,15,IF('Vessel List B'!GP107=16,16,0))))))))))))))))))</f>
        <v xml:space="preserve"> </v>
      </c>
      <c r="IO108" s="154"/>
      <c r="IP108" s="158"/>
      <c r="IQ108" s="390" t="str">
        <f t="shared" si="153"/>
        <v/>
      </c>
      <c r="IR108" s="158"/>
      <c r="IS108" s="137"/>
      <c r="IT108" s="388" t="str">
        <f t="shared" si="154"/>
        <v/>
      </c>
      <c r="IU108" s="157" t="str">
        <f>IF(VALUE(IF('Vessel List B'!HC107=1,1,IF('Vessel List B'!HC107=2,2,IF('Vessel List B'!HC107=3,3,IF('Vessel List B'!HC107=4,4,IF('Vessel List B'!HC107=5,5,IF('Vessel List B'!HC107=6,6,IF('Vessel List B'!HC107=7,7,IF('Vessel List B'!HC107=8,8,IF('Vessel List B'!HC107=9,9,IF('Vessel List B'!HC107=10,10,IF('Vessel List B'!HC107=11,11,IF('Vessel List B'!HC107=12,12,IF('Vessel List B'!HC107=13,13,IF('Vessel List B'!HC107=14,14,IF('Vessel List B'!HC107=15,15,IF('Vessel List B'!HC107=16,16,0)))))))))))))))))=0," ",VALUE(IF('Vessel List B'!HC107=1,1,IF('Vessel List B'!HC107=2,2,IF('Vessel List B'!HC107=3,3,IF('Vessel List B'!HC107=4,4,IF('Vessel List B'!HC107=5,5,IF('Vessel List B'!HC107=6,6,IF('Vessel List B'!HC107=7,7,IF('Vessel List B'!HC107=8,8,IF('Vessel List B'!HC107=9,9,IF('Vessel List B'!HC107=10,10,IF('Vessel List B'!HC107=11,11,IF('Vessel List B'!HC107=12,12,IF('Vessel List B'!HC107=13,13,IF('Vessel List B'!HC107=14,14,IF('Vessel List B'!HC107=15,15,IF('Vessel List B'!HC107=16,16,0))))))))))))))))))</f>
        <v xml:space="preserve"> </v>
      </c>
      <c r="IV108" s="154"/>
      <c r="IW108" s="158"/>
      <c r="IX108" s="390" t="str">
        <f t="shared" si="155"/>
        <v/>
      </c>
      <c r="IY108" s="158"/>
      <c r="IZ108" s="137"/>
      <c r="JA108" s="388" t="str">
        <f t="shared" si="156"/>
        <v/>
      </c>
      <c r="JB108" s="157" t="str">
        <f>IF(VALUE(IF('Vessel List B'!HP107=1,1,IF('Vessel List B'!HP107=2,2,IF('Vessel List B'!HP107=3,3,IF('Vessel List B'!HP107=4,4,IF('Vessel List B'!HP107=5,5,IF('Vessel List B'!HP107=6,6,IF('Vessel List B'!HP107=7,7,IF('Vessel List B'!HP107=8,8,IF('Vessel List B'!HP107=9,9,IF('Vessel List B'!HP107=10,10,IF('Vessel List B'!HP107=11,11,IF('Vessel List B'!HP107=12,12,IF('Vessel List B'!HP107=13,13,IF('Vessel List B'!HP107=14,14,IF('Vessel List B'!HP107=15,15,IF('Vessel List B'!HP107=16,16,0)))))))))))))))))=0," ",VALUE(IF('Vessel List B'!HP107=1,1,IF('Vessel List B'!HP107=2,2,IF('Vessel List B'!HP107=3,3,IF('Vessel List B'!HP107=4,4,IF('Vessel List B'!HP107=5,5,IF('Vessel List B'!HP107=6,6,IF('Vessel List B'!HP107=7,7,IF('Vessel List B'!HP107=8,8,IF('Vessel List B'!HP107=9,9,IF('Vessel List B'!HP107=10,10,IF('Vessel List B'!HP107=11,11,IF('Vessel List B'!HP107=12,12,IF('Vessel List B'!HP107=13,13,IF('Vessel List B'!HP107=14,14,IF('Vessel List B'!HP107=15,15,IF('Vessel List B'!HP107=16,16,0))))))))))))))))))</f>
        <v xml:space="preserve"> </v>
      </c>
      <c r="JC108" s="154"/>
      <c r="JD108" s="158"/>
      <c r="JE108" s="390" t="str">
        <f t="shared" si="157"/>
        <v/>
      </c>
      <c r="JF108" s="158"/>
      <c r="JG108" s="137"/>
      <c r="JH108" s="388" t="str">
        <f t="shared" si="158"/>
        <v/>
      </c>
      <c r="JI108" s="157" t="str">
        <f>IF(VALUE(IF('Vessel List B'!IC107=1,1,IF('Vessel List B'!IC107=2,2,IF('Vessel List B'!IC107=3,3,IF('Vessel List B'!IC107=4,4,IF('Vessel List B'!IC107=5,5,IF('Vessel List B'!IC107=6,6,IF('Vessel List B'!IC107=7,7,IF('Vessel List B'!IC107=8,8,IF('Vessel List B'!IC107=9,9,IF('Vessel List B'!IC107=10,10,IF('Vessel List B'!IC107=11,11,IF('Vessel List B'!IC107=12,12,IF('Vessel List B'!IC107=13,13,IF('Vessel List B'!IC107=14,14,IF('Vessel List B'!IC107=15,15,IF('Vessel List B'!IC107=16,16,0)))))))))))))))))=0," ",VALUE(IF('Vessel List B'!IC107=1,1,IF('Vessel List B'!IC107=2,2,IF('Vessel List B'!IC107=3,3,IF('Vessel List B'!IC107=4,4,IF('Vessel List B'!IC107=5,5,IF('Vessel List B'!IC107=6,6,IF('Vessel List B'!IC107=7,7,IF('Vessel List B'!IC107=8,8,IF('Vessel List B'!IC107=9,9,IF('Vessel List B'!IC107=10,10,IF('Vessel List B'!IC107=11,11,IF('Vessel List B'!IC107=12,12,IF('Vessel List B'!IC107=13,13,IF('Vessel List B'!IC107=14,14,IF('Vessel List B'!IC107=15,15,IF('Vessel List B'!IC107=16,16,0))))))))))))))))))</f>
        <v xml:space="preserve"> </v>
      </c>
      <c r="JJ108" s="154"/>
      <c r="JK108" s="158"/>
      <c r="JL108" s="390" t="str">
        <f t="shared" si="159"/>
        <v/>
      </c>
      <c r="JM108" s="158"/>
      <c r="JN108" s="137"/>
      <c r="JO108" s="388" t="str">
        <f t="shared" si="160"/>
        <v/>
      </c>
      <c r="JP108" s="157" t="str">
        <f>IF(VALUE(IF('Vessel List B'!IP107=1,1,IF('Vessel List B'!IP107=2,2,IF('Vessel List B'!IP107=3,3,IF('Vessel List B'!IP107=4,4,IF('Vessel List B'!IP107=5,5,IF('Vessel List B'!IP107=6,6,IF('Vessel List B'!IP107=7,7,IF('Vessel List B'!IP107=8,8,IF('Vessel List B'!IP107=9,9,IF('Vessel List B'!IP107=10,10,IF('Vessel List B'!IP107=11,11,IF('Vessel List B'!IP107=12,12,IF('Vessel List B'!IP107=13,13,IF('Vessel List B'!IP107=14,14,IF('Vessel List B'!IP107=15,15,IF('Vessel List B'!IP107=16,16,0)))))))))))))))))=0," ",VALUE(IF('Vessel List B'!IP107=1,1,IF('Vessel List B'!IP107=2,2,IF('Vessel List B'!IP107=3,3,IF('Vessel List B'!IP107=4,4,IF('Vessel List B'!IP107=5,5,IF('Vessel List B'!IP107=6,6,IF('Vessel List B'!IP107=7,7,IF('Vessel List B'!IP107=8,8,IF('Vessel List B'!IP107=9,9,IF('Vessel List B'!IP107=10,10,IF('Vessel List B'!IP107=11,11,IF('Vessel List B'!IP107=12,12,IF('Vessel List B'!IP107=13,13,IF('Vessel List B'!IP107=14,14,IF('Vessel List B'!IP107=15,15,IF('Vessel List B'!IP107=16,16,0))))))))))))))))))</f>
        <v xml:space="preserve"> </v>
      </c>
      <c r="JQ108" s="154"/>
      <c r="JR108" s="158"/>
      <c r="JS108" s="390" t="str">
        <f t="shared" si="161"/>
        <v/>
      </c>
      <c r="JT108" s="158"/>
      <c r="JU108" s="137"/>
      <c r="JV108" s="397" t="str">
        <f t="shared" si="162"/>
        <v/>
      </c>
      <c r="JW108" s="403"/>
    </row>
    <row r="109" spans="1:283" ht="15" x14ac:dyDescent="0.25">
      <c r="A109" s="132">
        <f>'Vessel List A'!B108</f>
        <v>41683</v>
      </c>
      <c r="B109" s="157" t="str">
        <f>IF(VALUE(IF('Vessel List A'!C108=1,1,IF('Vessel List A'!C108=2,2,IF('Vessel List A'!C108=3,3,IF('Vessel List A'!C108=4,4,IF('Vessel List A'!C108=5,5,IF('Vessel List A'!C108=6,6,IF('Vessel List A'!C108=7,7,IF('Vessel List A'!C108=8,8,IF('Vessel List A'!C108=9,9,IF('Vessel List A'!C108=10,10,IF('Vessel List A'!C108=11,11,IF('Vessel List A'!C108=12,12,IF('Vessel List A'!C108=13,13,IF('Vessel List A'!C108=14,14,IF('Vessel List A'!C108=15,15,IF('Vessel List A'!C108=16,16,0)))))))))))))))))=0," ",VALUE(IF('Vessel List A'!C108=1,1,IF('Vessel List A'!C108=2,2,IF('Vessel List A'!C108=3,3,IF('Vessel List A'!C108=4,4,IF('Vessel List A'!C108=5,5,IF('Vessel List A'!C108=6,6,IF('Vessel List A'!C108=7,7,IF('Vessel List A'!C108=8,8,IF('Vessel List A'!C108=9,9,IF('Vessel List A'!C108=10,10,IF('Vessel List A'!C108=11,11,IF('Vessel List A'!C108=12,12,IF('Vessel List A'!C108=13,13,IF('Vessel List A'!C108=14,14,IF('Vessel List A'!C108=15,15,IF('Vessel List A'!C108=16,16,0))))))))))))))))))</f>
        <v xml:space="preserve"> </v>
      </c>
      <c r="C109" s="154"/>
      <c r="D109" s="158"/>
      <c r="E109" s="390" t="str">
        <f t="shared" si="83"/>
        <v/>
      </c>
      <c r="F109" s="158"/>
      <c r="G109" s="137"/>
      <c r="H109" s="388" t="str">
        <f t="shared" si="84"/>
        <v/>
      </c>
      <c r="I109" s="157" t="str">
        <f>IF(VALUE(IF('Vessel List A'!P108=1,1,IF('Vessel List A'!P108=2,2,IF('Vessel List A'!P108=3,3,IF('Vessel List A'!P108=4,4,IF('Vessel List A'!P108=5,5,IF('Vessel List A'!P108=6,6,IF('Vessel List A'!P108=7,7,IF('Vessel List A'!P108=8,8,IF('Vessel List A'!P108=9,9,IF('Vessel List A'!P108=10,10,IF('Vessel List A'!P108=11,11,IF('Vessel List A'!P108=12,12,IF('Vessel List A'!P108=13,13,IF('Vessel List A'!P108=14,14,IF('Vessel List A'!P108=15,15,IF('Vessel List A'!P108=16,16,0)))))))))))))))))=0," ",VALUE(IF('Vessel List A'!P108=1,1,IF('Vessel List A'!P108=2,2,IF('Vessel List A'!P108=3,3,IF('Vessel List A'!P108=4,4,IF('Vessel List A'!P108=5,5,IF('Vessel List A'!P108=6,6,IF('Vessel List A'!P108=7,7,IF('Vessel List A'!P108=8,8,IF('Vessel List A'!P108=9,9,IF('Vessel List A'!P108=10,10,IF('Vessel List A'!P108=11,11,IF('Vessel List A'!P108=12,12,IF('Vessel List A'!P108=13,13,IF('Vessel List A'!P108=14,14,IF('Vessel List A'!P108=15,15,IF('Vessel List A'!P108=16,16,0))))))))))))))))))</f>
        <v xml:space="preserve"> </v>
      </c>
      <c r="J109" s="154"/>
      <c r="K109" s="158"/>
      <c r="L109" s="390" t="str">
        <f t="shared" si="85"/>
        <v/>
      </c>
      <c r="M109" s="158"/>
      <c r="N109" s="137"/>
      <c r="O109" s="388" t="str">
        <f t="shared" si="86"/>
        <v/>
      </c>
      <c r="P109" s="157" t="str">
        <f>IF(VALUE(IF('Vessel List A'!AC108=1,1,IF('Vessel List A'!AC108=2,2,IF('Vessel List A'!AC108=3,3,IF('Vessel List A'!AC108=4,4,IF('Vessel List A'!AC108=5,5,IF('Vessel List A'!AC108=6,6,IF('Vessel List A'!AC108=7,7,IF('Vessel List A'!AC108=8,8,IF('Vessel List A'!AC108=9,9,IF('Vessel List A'!AC108=10,10,IF('Vessel List A'!AC108=11,11,IF('Vessel List A'!AC108=12,12,IF('Vessel List A'!AC108=13,13,IF('Vessel List A'!AC108=14,14,IF('Vessel List A'!AC108=15,15,IF('Vessel List A'!AC108=16,16,0)))))))))))))))))=0," ",VALUE(IF('Vessel List A'!AC108=1,1,IF('Vessel List A'!AC108=2,2,IF('Vessel List A'!AC108=3,3,IF('Vessel List A'!AC108=4,4,IF('Vessel List A'!AC108=5,5,IF('Vessel List A'!AC108=6,6,IF('Vessel List A'!AC108=7,7,IF('Vessel List A'!AC108=8,8,IF('Vessel List A'!AC108=9,9,IF('Vessel List A'!AC108=10,10,IF('Vessel List A'!AC108=11,11,IF('Vessel List A'!AC108=12,12,IF('Vessel List A'!AC108=13,13,IF('Vessel List A'!AC108=14,14,IF('Vessel List A'!AC108=15,15,IF('Vessel List A'!AC108=16,16,0))))))))))))))))))</f>
        <v xml:space="preserve"> </v>
      </c>
      <c r="Q109" s="154"/>
      <c r="R109" s="158"/>
      <c r="S109" s="390" t="str">
        <f t="shared" si="87"/>
        <v/>
      </c>
      <c r="T109" s="158"/>
      <c r="U109" s="137"/>
      <c r="V109" s="388" t="str">
        <f t="shared" si="88"/>
        <v/>
      </c>
      <c r="W109" s="157" t="str">
        <f>IF(VALUE(IF('Vessel List A'!AP108=1,1,IF('Vessel List A'!AP108=2,2,IF('Vessel List A'!AP108=3,3,IF('Vessel List A'!AP108=4,4,IF('Vessel List A'!AP108=5,5,IF('Vessel List A'!AP108=6,6,IF('Vessel List A'!AP108=7,7,IF('Vessel List A'!AP108=8,8,IF('Vessel List A'!AP108=9,9,IF('Vessel List A'!AP108=10,10,IF('Vessel List A'!AP108=11,11,IF('Vessel List A'!AP108=12,12,IF('Vessel List A'!AP108=13,13,IF('Vessel List A'!AP108=14,14,IF('Vessel List A'!AP108=15,15,IF('Vessel List A'!AP108=16,16,0)))))))))))))))))=0," ",VALUE(IF('Vessel List A'!AP108=1,1,IF('Vessel List A'!AP108=2,2,IF('Vessel List A'!AP108=3,3,IF('Vessel List A'!AP108=4,4,IF('Vessel List A'!AP108=5,5,IF('Vessel List A'!AP108=6,6,IF('Vessel List A'!AP108=7,7,IF('Vessel List A'!AP108=8,8,IF('Vessel List A'!AP108=9,9,IF('Vessel List A'!AP108=10,10,IF('Vessel List A'!AP108=11,11,IF('Vessel List A'!AP108=12,12,IF('Vessel List A'!AP108=13,13,IF('Vessel List A'!AP108=14,14,IF('Vessel List A'!AP108=15,15,IF('Vessel List A'!AP108=16,16,0))))))))))))))))))</f>
        <v xml:space="preserve"> </v>
      </c>
      <c r="X109" s="154"/>
      <c r="Y109" s="158"/>
      <c r="Z109" s="390" t="str">
        <f t="shared" si="89"/>
        <v/>
      </c>
      <c r="AA109" s="158"/>
      <c r="AB109" s="137"/>
      <c r="AC109" s="388" t="str">
        <f t="shared" si="90"/>
        <v/>
      </c>
      <c r="AD109" s="157" t="str">
        <f>IF(VALUE(IF('Vessel List A'!BC108=1,1,IF('Vessel List A'!BC108=2,2,IF('Vessel List A'!BC108=3,3,IF('Vessel List A'!BC108=4,4,IF('Vessel List A'!BC108=5,5,IF('Vessel List A'!BC108=6,6,IF('Vessel List A'!BC108=7,7,IF('Vessel List A'!BC108=8,8,IF('Vessel List A'!BC108=9,9,IF('Vessel List A'!BC108=10,10,IF('Vessel List A'!BC108=11,11,IF('Vessel List A'!BC108=12,12,IF('Vessel List A'!BC108=13,13,IF('Vessel List A'!BC108=14,14,IF('Vessel List A'!BC108=15,15,IF('Vessel List A'!BC108=16,16,0)))))))))))))))))=0," ",VALUE(IF('Vessel List A'!BC108=1,1,IF('Vessel List A'!BC108=2,2,IF('Vessel List A'!BC108=3,3,IF('Vessel List A'!BC108=4,4,IF('Vessel List A'!BC108=5,5,IF('Vessel List A'!BC108=6,6,IF('Vessel List A'!BC108=7,7,IF('Vessel List A'!BC108=8,8,IF('Vessel List A'!BC108=9,9,IF('Vessel List A'!BC108=10,10,IF('Vessel List A'!BC108=11,11,IF('Vessel List A'!BC108=12,12,IF('Vessel List A'!BC108=13,13,IF('Vessel List A'!BC108=14,14,IF('Vessel List A'!BC108=15,15,IF('Vessel List A'!BC108=16,16,0))))))))))))))))))</f>
        <v xml:space="preserve"> </v>
      </c>
      <c r="AE109" s="154"/>
      <c r="AF109" s="158"/>
      <c r="AG109" s="390" t="str">
        <f t="shared" si="91"/>
        <v/>
      </c>
      <c r="AH109" s="158"/>
      <c r="AI109" s="137"/>
      <c r="AJ109" s="388" t="str">
        <f t="shared" si="92"/>
        <v/>
      </c>
      <c r="AK109" s="157" t="str">
        <f>IF(VALUE(IF('Vessel List A'!BP108=1,1,IF('Vessel List A'!BP108=2,2,IF('Vessel List A'!BP108=3,3,IF('Vessel List A'!BP108=4,4,IF('Vessel List A'!BP108=5,5,IF('Vessel List A'!BP108=6,6,IF('Vessel List A'!BP108=7,7,IF('Vessel List A'!BP108=8,8,IF('Vessel List A'!BP108=9,9,IF('Vessel List A'!BP108=10,10,IF('Vessel List A'!BP108=11,11,IF('Vessel List A'!BP108=12,12,IF('Vessel List A'!BP108=13,13,IF('Vessel List A'!BP108=14,14,IF('Vessel List A'!BP108=15,15,IF('Vessel List A'!BP108=16,16,0)))))))))))))))))=0," ",VALUE(IF('Vessel List A'!BP108=1,1,IF('Vessel List A'!BP108=2,2,IF('Vessel List A'!BP108=3,3,IF('Vessel List A'!BP108=4,4,IF('Vessel List A'!BP108=5,5,IF('Vessel List A'!BP108=6,6,IF('Vessel List A'!BP108=7,7,IF('Vessel List A'!BP108=8,8,IF('Vessel List A'!BP108=9,9,IF('Vessel List A'!BP108=10,10,IF('Vessel List A'!BP108=11,11,IF('Vessel List A'!BP108=12,12,IF('Vessel List A'!BP108=13,13,IF('Vessel List A'!BP108=14,14,IF('Vessel List A'!BP108=15,15,IF('Vessel List A'!BP108=16,16,0))))))))))))))))))</f>
        <v xml:space="preserve"> </v>
      </c>
      <c r="AL109" s="154"/>
      <c r="AM109" s="158"/>
      <c r="AN109" s="390" t="str">
        <f t="shared" si="93"/>
        <v/>
      </c>
      <c r="AO109" s="158"/>
      <c r="AP109" s="137"/>
      <c r="AQ109" s="388" t="str">
        <f t="shared" si="94"/>
        <v/>
      </c>
      <c r="AR109" s="157" t="str">
        <f>IF(VALUE(IF('Vessel List A'!CC108=1,1,IF('Vessel List A'!CC108=2,2,IF('Vessel List A'!CC108=3,3,IF('Vessel List A'!CC108=4,4,IF('Vessel List A'!CC108=5,5,IF('Vessel List A'!CC108=6,6,IF('Vessel List A'!CC108=7,7,IF('Vessel List A'!CC108=8,8,IF('Vessel List A'!CC108=9,9,IF('Vessel List A'!CC108=10,10,IF('Vessel List A'!CC108=11,11,IF('Vessel List A'!CC108=12,12,IF('Vessel List A'!CC108=13,13,IF('Vessel List A'!CC108=14,14,IF('Vessel List A'!CC108=15,15,IF('Vessel List A'!CC108=16,16,0)))))))))))))))))=0," ",VALUE(IF('Vessel List A'!CC108=1,1,IF('Vessel List A'!CC108=2,2,IF('Vessel List A'!CC108=3,3,IF('Vessel List A'!CC108=4,4,IF('Vessel List A'!CC108=5,5,IF('Vessel List A'!CC108=6,6,IF('Vessel List A'!CC108=7,7,IF('Vessel List A'!CC108=8,8,IF('Vessel List A'!CC108=9,9,IF('Vessel List A'!CC108=10,10,IF('Vessel List A'!CC108=11,11,IF('Vessel List A'!CC108=12,12,IF('Vessel List A'!CC108=13,13,IF('Vessel List A'!CC108=14,14,IF('Vessel List A'!CC108=15,15,IF('Vessel List A'!CC108=16,16,0))))))))))))))))))</f>
        <v xml:space="preserve"> </v>
      </c>
      <c r="AS109" s="154"/>
      <c r="AT109" s="158"/>
      <c r="AU109" s="390" t="str">
        <f t="shared" si="95"/>
        <v/>
      </c>
      <c r="AV109" s="158"/>
      <c r="AW109" s="137"/>
      <c r="AX109" s="388" t="str">
        <f t="shared" si="96"/>
        <v/>
      </c>
      <c r="AY109" s="157" t="str">
        <f>IF(VALUE(IF('Vessel List A'!CP108=1,1,IF('Vessel List A'!CP108=2,2,IF('Vessel List A'!CP108=3,3,IF('Vessel List A'!CP108=4,4,IF('Vessel List A'!CP108=5,5,IF('Vessel List A'!CP108=6,6,IF('Vessel List A'!CP108=7,7,IF('Vessel List A'!CP108=8,8,IF('Vessel List A'!CP108=9,9,IF('Vessel List A'!CP108=10,10,IF('Vessel List A'!CP108=11,11,IF('Vessel List A'!CP108=12,12,IF('Vessel List A'!CP108=13,13,IF('Vessel List A'!CP108=14,14,IF('Vessel List A'!CP108=15,15,IF('Vessel List A'!CP108=16,16,0)))))))))))))))))=0," ",VALUE(IF('Vessel List A'!CP108=1,1,IF('Vessel List A'!CP108=2,2,IF('Vessel List A'!CP108=3,3,IF('Vessel List A'!CP108=4,4,IF('Vessel List A'!CP108=5,5,IF('Vessel List A'!CP108=6,6,IF('Vessel List A'!CP108=7,7,IF('Vessel List A'!CP108=8,8,IF('Vessel List A'!CP108=9,9,IF('Vessel List A'!CP108=10,10,IF('Vessel List A'!CP108=11,11,IF('Vessel List A'!CP108=12,12,IF('Vessel List A'!CP108=13,13,IF('Vessel List A'!CP108=14,14,IF('Vessel List A'!CP108=15,15,IF('Vessel List A'!CP108=16,16,0))))))))))))))))))</f>
        <v xml:space="preserve"> </v>
      </c>
      <c r="AZ109" s="154"/>
      <c r="BA109" s="158"/>
      <c r="BB109" s="390" t="str">
        <f t="shared" si="97"/>
        <v/>
      </c>
      <c r="BC109" s="158"/>
      <c r="BD109" s="137"/>
      <c r="BE109" s="388" t="str">
        <f t="shared" si="98"/>
        <v/>
      </c>
      <c r="BF109" s="157" t="str">
        <f>IF(VALUE(IF('Vessel List A'!DC108=1,1,IF('Vessel List A'!DC108=2,2,IF('Vessel List A'!DC108=3,3,IF('Vessel List A'!DC108=4,4,IF('Vessel List A'!DC108=5,5,IF('Vessel List A'!DC108=6,6,IF('Vessel List A'!DC108=7,7,IF('Vessel List A'!DC108=8,8,IF('Vessel List A'!DC108=9,9,IF('Vessel List A'!DC108=10,10,IF('Vessel List A'!DC108=11,11,IF('Vessel List A'!DC108=12,12,IF('Vessel List A'!DC108=13,13,IF('Vessel List A'!DC108=14,14,IF('Vessel List A'!DC108=15,15,IF('Vessel List A'!DC108=16,16,0)))))))))))))))))=0," ",VALUE(IF('Vessel List A'!DC108=1,1,IF('Vessel List A'!DC108=2,2,IF('Vessel List A'!DC108=3,3,IF('Vessel List A'!DC108=4,4,IF('Vessel List A'!DC108=5,5,IF('Vessel List A'!DC108=6,6,IF('Vessel List A'!DC108=7,7,IF('Vessel List A'!DC108=8,8,IF('Vessel List A'!DC108=9,9,IF('Vessel List A'!DC108=10,10,IF('Vessel List A'!DC108=11,11,IF('Vessel List A'!DC108=12,12,IF('Vessel List A'!DC108=13,13,IF('Vessel List A'!DC108=14,14,IF('Vessel List A'!DC108=15,15,IF('Vessel List A'!DC108=16,16,0))))))))))))))))))</f>
        <v xml:space="preserve"> </v>
      </c>
      <c r="BG109" s="154"/>
      <c r="BH109" s="158"/>
      <c r="BI109" s="390" t="str">
        <f t="shared" si="99"/>
        <v/>
      </c>
      <c r="BJ109" s="158"/>
      <c r="BK109" s="137"/>
      <c r="BL109" s="388" t="str">
        <f t="shared" si="100"/>
        <v/>
      </c>
      <c r="BM109" s="157" t="str">
        <f>IF(VALUE(IF('Vessel List A'!DP108=1,1,IF('Vessel List A'!DP108=2,2,IF('Vessel List A'!DP108=3,3,IF('Vessel List A'!DP108=4,4,IF('Vessel List A'!DP108=5,5,IF('Vessel List A'!DP108=6,6,IF('Vessel List A'!DP108=7,7,IF('Vessel List A'!DP108=8,8,IF('Vessel List A'!DP108=9,9,IF('Vessel List A'!DP108=10,10,IF('Vessel List A'!DP108=11,11,IF('Vessel List A'!DP108=12,12,IF('Vessel List A'!DP108=13,13,IF('Vessel List A'!DP108=14,14,IF('Vessel List A'!DP108=15,15,IF('Vessel List A'!DP108=16,16,0)))))))))))))))))=0," ",VALUE(IF('Vessel List A'!DP108=1,1,IF('Vessel List A'!DP108=2,2,IF('Vessel List A'!DP108=3,3,IF('Vessel List A'!DP108=4,4,IF('Vessel List A'!DP108=5,5,IF('Vessel List A'!DP108=6,6,IF('Vessel List A'!DP108=7,7,IF('Vessel List A'!DP108=8,8,IF('Vessel List A'!DP108=9,9,IF('Vessel List A'!DP108=10,10,IF('Vessel List A'!DP108=11,11,IF('Vessel List A'!DP108=12,12,IF('Vessel List A'!DP108=13,13,IF('Vessel List A'!DP108=14,14,IF('Vessel List A'!DP108=15,15,IF('Vessel List A'!DP108=16,16,0))))))))))))))))))</f>
        <v xml:space="preserve"> </v>
      </c>
      <c r="BN109" s="154"/>
      <c r="BO109" s="158"/>
      <c r="BP109" s="390" t="str">
        <f t="shared" si="101"/>
        <v/>
      </c>
      <c r="BQ109" s="158"/>
      <c r="BR109" s="137"/>
      <c r="BS109" s="388" t="str">
        <f t="shared" si="102"/>
        <v/>
      </c>
      <c r="BT109" s="157" t="str">
        <f>IF(VALUE(IF('Vessel List A'!EC108=1,1,IF('Vessel List A'!EC108=2,2,IF('Vessel List A'!EC108=3,3,IF('Vessel List A'!EC108=4,4,IF('Vessel List A'!EC108=5,5,IF('Vessel List A'!EC108=6,6,IF('Vessel List A'!EC108=7,7,IF('Vessel List A'!EC108=8,8,IF('Vessel List A'!EC108=9,9,IF('Vessel List A'!EC108=10,10,IF('Vessel List A'!EC108=11,11,IF('Vessel List A'!EC108=12,12,IF('Vessel List A'!EC108=13,13,IF('Vessel List A'!EC108=14,14,IF('Vessel List A'!EC108=15,15,IF('Vessel List A'!EC108=16,16,0)))))))))))))))))=0," ",VALUE(IF('Vessel List A'!EC108=1,1,IF('Vessel List A'!EC108=2,2,IF('Vessel List A'!EC108=3,3,IF('Vessel List A'!EC108=4,4,IF('Vessel List A'!EC108=5,5,IF('Vessel List A'!EC108=6,6,IF('Vessel List A'!EC108=7,7,IF('Vessel List A'!EC108=8,8,IF('Vessel List A'!EC108=9,9,IF('Vessel List A'!EC108=10,10,IF('Vessel List A'!EC108=11,11,IF('Vessel List A'!EC108=12,12,IF('Vessel List A'!EC108=13,13,IF('Vessel List A'!EC108=14,14,IF('Vessel List A'!EC108=15,15,IF('Vessel List A'!EC108=16,16,0))))))))))))))))))</f>
        <v xml:space="preserve"> </v>
      </c>
      <c r="BU109" s="154"/>
      <c r="BV109" s="158"/>
      <c r="BW109" s="390" t="str">
        <f t="shared" si="103"/>
        <v/>
      </c>
      <c r="BX109" s="158"/>
      <c r="BY109" s="137"/>
      <c r="BZ109" s="388" t="str">
        <f t="shared" si="104"/>
        <v/>
      </c>
      <c r="CA109" s="157" t="str">
        <f>IF(VALUE(IF('Vessel List A'!EP108=1,1,IF('Vessel List A'!EP108=2,2,IF('Vessel List A'!EP108=3,3,IF('Vessel List A'!EP108=4,4,IF('Vessel List A'!EP108=5,5,IF('Vessel List A'!EP108=6,6,IF('Vessel List A'!EP108=7,7,IF('Vessel List A'!EP108=8,8,IF('Vessel List A'!EP108=9,9,IF('Vessel List A'!EP108=10,10,IF('Vessel List A'!EP108=11,11,IF('Vessel List A'!EP108=12,12,IF('Vessel List A'!EP108=13,13,IF('Vessel List A'!EP108=14,14,IF('Vessel List A'!EP108=15,15,IF('Vessel List A'!EP108=16,16,0)))))))))))))))))=0," ",VALUE(IF('Vessel List A'!EP108=1,1,IF('Vessel List A'!EP108=2,2,IF('Vessel List A'!EP108=3,3,IF('Vessel List A'!EP108=4,4,IF('Vessel List A'!EP108=5,5,IF('Vessel List A'!EP108=6,6,IF('Vessel List A'!EP108=7,7,IF('Vessel List A'!EP108=8,8,IF('Vessel List A'!EP108=9,9,IF('Vessel List A'!EP108=10,10,IF('Vessel List A'!EP108=11,11,IF('Vessel List A'!EP108=12,12,IF('Vessel List A'!EP108=13,13,IF('Vessel List A'!EP108=14,14,IF('Vessel List A'!EP108=15,15,IF('Vessel List A'!EP108=16,16,0))))))))))))))))))</f>
        <v xml:space="preserve"> </v>
      </c>
      <c r="CB109" s="154"/>
      <c r="CC109" s="158"/>
      <c r="CD109" s="390" t="str">
        <f t="shared" si="105"/>
        <v/>
      </c>
      <c r="CE109" s="158"/>
      <c r="CF109" s="137"/>
      <c r="CG109" s="388" t="str">
        <f t="shared" si="106"/>
        <v/>
      </c>
      <c r="CH109" s="157" t="str">
        <f>IF(VALUE(IF('Vessel List A'!FC108=1,1,IF('Vessel List A'!FC108=2,2,IF('Vessel List A'!FC108=3,3,IF('Vessel List A'!FC108=4,4,IF('Vessel List A'!FC108=5,5,IF('Vessel List A'!FC108=6,6,IF('Vessel List A'!FC108=7,7,IF('Vessel List A'!FC108=8,8,IF('Vessel List A'!FC108=9,9,IF('Vessel List A'!FC108=10,10,IF('Vessel List A'!FC108=11,11,IF('Vessel List A'!FC108=12,12,IF('Vessel List A'!FC108=13,13,IF('Vessel List A'!FC108=14,14,IF('Vessel List A'!FC108=15,15,IF('Vessel List A'!FC108=16,16,0)))))))))))))))))=0," ",VALUE(IF('Vessel List A'!FC108=1,1,IF('Vessel List A'!FC108=2,2,IF('Vessel List A'!FC108=3,3,IF('Vessel List A'!FC108=4,4,IF('Vessel List A'!FC108=5,5,IF('Vessel List A'!FC108=6,6,IF('Vessel List A'!FC108=7,7,IF('Vessel List A'!FC108=8,8,IF('Vessel List A'!FC108=9,9,IF('Vessel List A'!FC108=10,10,IF('Vessel List A'!FC108=11,11,IF('Vessel List A'!FC108=12,12,IF('Vessel List A'!FC108=13,13,IF('Vessel List A'!FC108=14,14,IF('Vessel List A'!FC108=15,15,IF('Vessel List A'!FC108=16,16,0))))))))))))))))))</f>
        <v xml:space="preserve"> </v>
      </c>
      <c r="CI109" s="154"/>
      <c r="CJ109" s="158"/>
      <c r="CK109" s="390" t="str">
        <f t="shared" si="107"/>
        <v/>
      </c>
      <c r="CL109" s="158"/>
      <c r="CM109" s="137"/>
      <c r="CN109" s="388" t="str">
        <f t="shared" si="108"/>
        <v/>
      </c>
      <c r="CO109" s="157" t="str">
        <f>IF(VALUE(IF('Vessel List A'!FP108=1,1,IF('Vessel List A'!FP108=2,2,IF('Vessel List A'!FP108=3,3,IF('Vessel List A'!FP108=4,4,IF('Vessel List A'!FP108=5,5,IF('Vessel List A'!FP108=6,6,IF('Vessel List A'!FP108=7,7,IF('Vessel List A'!FP108=8,8,IF('Vessel List A'!FP108=9,9,IF('Vessel List A'!FP108=10,10,IF('Vessel List A'!FP108=11,11,IF('Vessel List A'!FP108=12,12,IF('Vessel List A'!FP108=13,13,IF('Vessel List A'!FP108=14,14,IF('Vessel List A'!FP108=15,15,IF('Vessel List A'!FP108=16,16,0)))))))))))))))))=0," ",VALUE(IF('Vessel List A'!FP108=1,1,IF('Vessel List A'!FP108=2,2,IF('Vessel List A'!FP108=3,3,IF('Vessel List A'!FP108=4,4,IF('Vessel List A'!FP108=5,5,IF('Vessel List A'!FP108=6,6,IF('Vessel List A'!FP108=7,7,IF('Vessel List A'!FP108=8,8,IF('Vessel List A'!FP108=9,9,IF('Vessel List A'!FP108=10,10,IF('Vessel List A'!FP108=11,11,IF('Vessel List A'!FP108=12,12,IF('Vessel List A'!FP108=13,13,IF('Vessel List A'!FP108=14,14,IF('Vessel List A'!FP108=15,15,IF('Vessel List A'!FP108=16,16,0))))))))))))))))))</f>
        <v xml:space="preserve"> </v>
      </c>
      <c r="CP109" s="154"/>
      <c r="CQ109" s="158"/>
      <c r="CR109" s="390" t="str">
        <f t="shared" si="109"/>
        <v/>
      </c>
      <c r="CS109" s="158"/>
      <c r="CT109" s="137"/>
      <c r="CU109" s="388" t="str">
        <f t="shared" si="110"/>
        <v/>
      </c>
      <c r="CV109" s="157" t="str">
        <f>IF(VALUE(IF('Vessel List A'!GC108=1,1,IF('Vessel List A'!GC108=2,2,IF('Vessel List A'!GC108=3,3,IF('Vessel List A'!GC108=4,4,IF('Vessel List A'!GC108=5,5,IF('Vessel List A'!GC108=6,6,IF('Vessel List A'!GC108=7,7,IF('Vessel List A'!GC108=8,8,IF('Vessel List A'!GC108=9,9,IF('Vessel List A'!GC108=10,10,IF('Vessel List A'!GC108=11,11,IF('Vessel List A'!GC108=12,12,IF('Vessel List A'!GC108=13,13,IF('Vessel List A'!GC108=14,14,IF('Vessel List A'!GC108=15,15,IF('Vessel List A'!GC108=16,16,0)))))))))))))))))=0," ",VALUE(IF('Vessel List A'!GC108=1,1,IF('Vessel List A'!GC108=2,2,IF('Vessel List A'!GC108=3,3,IF('Vessel List A'!GC108=4,4,IF('Vessel List A'!GC108=5,5,IF('Vessel List A'!GC108=6,6,IF('Vessel List A'!GC108=7,7,IF('Vessel List A'!GC108=8,8,IF('Vessel List A'!GC108=9,9,IF('Vessel List A'!GC108=10,10,IF('Vessel List A'!GC108=11,11,IF('Vessel List A'!GC108=12,12,IF('Vessel List A'!GC108=13,13,IF('Vessel List A'!GC108=14,14,IF('Vessel List A'!GC108=15,15,IF('Vessel List A'!GC108=16,16,0))))))))))))))))))</f>
        <v xml:space="preserve"> </v>
      </c>
      <c r="CW109" s="154"/>
      <c r="CX109" s="158"/>
      <c r="CY109" s="390" t="str">
        <f t="shared" si="111"/>
        <v/>
      </c>
      <c r="CZ109" s="158"/>
      <c r="DA109" s="137"/>
      <c r="DB109" s="388" t="str">
        <f t="shared" si="112"/>
        <v/>
      </c>
      <c r="DC109" s="157" t="str">
        <f>IF(VALUE(IF('Vessel List A'!GP108=1,1,IF('Vessel List A'!GP108=2,2,IF('Vessel List A'!GP108=3,3,IF('Vessel List A'!GP108=4,4,IF('Vessel List A'!GP108=5,5,IF('Vessel List A'!GP108=6,6,IF('Vessel List A'!GP108=7,7,IF('Vessel List A'!GP108=8,8,IF('Vessel List A'!GP108=9,9,IF('Vessel List A'!GP108=10,10,IF('Vessel List A'!GP108=11,11,IF('Vessel List A'!GP108=12,12,IF('Vessel List A'!GP108=13,13,IF('Vessel List A'!GP108=14,14,IF('Vessel List A'!GP108=15,15,IF('Vessel List A'!GP108=16,16,0)))))))))))))))))=0," ",VALUE(IF('Vessel List A'!GP108=1,1,IF('Vessel List A'!GP108=2,2,IF('Vessel List A'!GP108=3,3,IF('Vessel List A'!GP108=4,4,IF('Vessel List A'!GP108=5,5,IF('Vessel List A'!GP108=6,6,IF('Vessel List A'!GP108=7,7,IF('Vessel List A'!GP108=8,8,IF('Vessel List A'!GP108=9,9,IF('Vessel List A'!GP108=10,10,IF('Vessel List A'!GP108=11,11,IF('Vessel List A'!GP108=12,12,IF('Vessel List A'!GP108=13,13,IF('Vessel List A'!GP108=14,14,IF('Vessel List A'!GP108=15,15,IF('Vessel List A'!GP108=16,16,0))))))))))))))))))</f>
        <v xml:space="preserve"> </v>
      </c>
      <c r="DD109" s="154"/>
      <c r="DE109" s="158"/>
      <c r="DF109" s="390" t="str">
        <f t="shared" si="113"/>
        <v/>
      </c>
      <c r="DG109" s="158"/>
      <c r="DH109" s="137"/>
      <c r="DI109" s="388" t="str">
        <f t="shared" si="114"/>
        <v/>
      </c>
      <c r="DJ109" s="157" t="str">
        <f>IF(VALUE(IF('Vessel List A'!HC108=1,1,IF('Vessel List A'!HC108=2,2,IF('Vessel List A'!HC108=3,3,IF('Vessel List A'!HC108=4,4,IF('Vessel List A'!HC108=5,5,IF('Vessel List A'!HC108=6,6,IF('Vessel List A'!HC108=7,7,IF('Vessel List A'!HC108=8,8,IF('Vessel List A'!HC108=9,9,IF('Vessel List A'!HC108=10,10,IF('Vessel List A'!HC108=11,11,IF('Vessel List A'!HC108=12,12,IF('Vessel List A'!HC108=13,13,IF('Vessel List A'!HC108=14,14,IF('Vessel List A'!HC108=15,15,IF('Vessel List A'!HC108=16,16,0)))))))))))))))))=0," ",VALUE(IF('Vessel List A'!HC108=1,1,IF('Vessel List A'!HC108=2,2,IF('Vessel List A'!HC108=3,3,IF('Vessel List A'!HC108=4,4,IF('Vessel List A'!HC108=5,5,IF('Vessel List A'!HC108=6,6,IF('Vessel List A'!HC108=7,7,IF('Vessel List A'!HC108=8,8,IF('Vessel List A'!HC108=9,9,IF('Vessel List A'!HC108=10,10,IF('Vessel List A'!HC108=11,11,IF('Vessel List A'!HC108=12,12,IF('Vessel List A'!HC108=13,13,IF('Vessel List A'!HC108=14,14,IF('Vessel List A'!HC108=15,15,IF('Vessel List A'!HC108=16,16,0))))))))))))))))))</f>
        <v xml:space="preserve"> </v>
      </c>
      <c r="DK109" s="154"/>
      <c r="DL109" s="158"/>
      <c r="DM109" s="390" t="str">
        <f t="shared" si="115"/>
        <v/>
      </c>
      <c r="DN109" s="158"/>
      <c r="DO109" s="137"/>
      <c r="DP109" s="388" t="str">
        <f t="shared" si="116"/>
        <v/>
      </c>
      <c r="DQ109" s="157" t="str">
        <f>IF(VALUE(IF('Vessel List A'!HP108=1,1,IF('Vessel List A'!HP108=2,2,IF('Vessel List A'!HP108=3,3,IF('Vessel List A'!HP108=4,4,IF('Vessel List A'!HP108=5,5,IF('Vessel List A'!HP108=6,6,IF('Vessel List A'!HP108=7,7,IF('Vessel List A'!HP108=8,8,IF('Vessel List A'!HP108=9,9,IF('Vessel List A'!HP108=10,10,IF('Vessel List A'!HP108=11,11,IF('Vessel List A'!HP108=12,12,IF('Vessel List A'!HP108=13,13,IF('Vessel List A'!HP108=14,14,IF('Vessel List A'!HP108=15,15,IF('Vessel List A'!HP108=16,16,0)))))))))))))))))=0," ",VALUE(IF('Vessel List A'!HP108=1,1,IF('Vessel List A'!HP108=2,2,IF('Vessel List A'!HP108=3,3,IF('Vessel List A'!HP108=4,4,IF('Vessel List A'!HP108=5,5,IF('Vessel List A'!HP108=6,6,IF('Vessel List A'!HP108=7,7,IF('Vessel List A'!HP108=8,8,IF('Vessel List A'!HP108=9,9,IF('Vessel List A'!HP108=10,10,IF('Vessel List A'!HP108=11,11,IF('Vessel List A'!HP108=12,12,IF('Vessel List A'!HP108=13,13,IF('Vessel List A'!HP108=14,14,IF('Vessel List A'!HP108=15,15,IF('Vessel List A'!HP108=16,16,0))))))))))))))))))</f>
        <v xml:space="preserve"> </v>
      </c>
      <c r="DR109" s="154"/>
      <c r="DS109" s="158"/>
      <c r="DT109" s="390" t="str">
        <f t="shared" si="117"/>
        <v/>
      </c>
      <c r="DU109" s="158"/>
      <c r="DV109" s="137"/>
      <c r="DW109" s="388" t="str">
        <f t="shared" si="118"/>
        <v/>
      </c>
      <c r="DX109" s="157" t="str">
        <f>IF(VALUE(IF('Vessel List A'!IC108=1,1,IF('Vessel List A'!IC108=2,2,IF('Vessel List A'!IC108=3,3,IF('Vessel List A'!IC108=4,4,IF('Vessel List A'!IC108=5,5,IF('Vessel List A'!IC108=6,6,IF('Vessel List A'!IC108=7,7,IF('Vessel List A'!IC108=8,8,IF('Vessel List A'!IC108=9,9,IF('Vessel List A'!IC108=10,10,IF('Vessel List A'!IC108=11,11,IF('Vessel List A'!IC108=12,12,IF('Vessel List A'!IC108=13,13,IF('Vessel List A'!IC108=14,14,IF('Vessel List A'!IC108=15,15,IF('Vessel List A'!IC108=16,16,0)))))))))))))))))=0," ",VALUE(IF('Vessel List A'!IC108=1,1,IF('Vessel List A'!IC108=2,2,IF('Vessel List A'!IC108=3,3,IF('Vessel List A'!IC108=4,4,IF('Vessel List A'!IC108=5,5,IF('Vessel List A'!IC108=6,6,IF('Vessel List A'!IC108=7,7,IF('Vessel List A'!IC108=8,8,IF('Vessel List A'!IC108=9,9,IF('Vessel List A'!IC108=10,10,IF('Vessel List A'!IC108=11,11,IF('Vessel List A'!IC108=12,12,IF('Vessel List A'!IC108=13,13,IF('Vessel List A'!IC108=14,14,IF('Vessel List A'!IC108=15,15,IF('Vessel List A'!IC108=16,16,0))))))))))))))))))</f>
        <v xml:space="preserve"> </v>
      </c>
      <c r="DY109" s="154"/>
      <c r="DZ109" s="158"/>
      <c r="EA109" s="390" t="str">
        <f t="shared" si="119"/>
        <v/>
      </c>
      <c r="EB109" s="158"/>
      <c r="EC109" s="137"/>
      <c r="ED109" s="388" t="str">
        <f t="shared" si="120"/>
        <v/>
      </c>
      <c r="EE109" s="157" t="str">
        <f>IF(VALUE(IF('Vessel List A'!IP108=1,1,IF('Vessel List A'!IP108=2,2,IF('Vessel List A'!IP108=3,3,IF('Vessel List A'!IP108=4,4,IF('Vessel List A'!IP108=5,5,IF('Vessel List A'!IP108=6,6,IF('Vessel List A'!IP108=7,7,IF('Vessel List A'!IP108=8,8,IF('Vessel List A'!IP108=9,9,IF('Vessel List A'!IP108=10,10,IF('Vessel List A'!IP108=11,11,IF('Vessel List A'!IP108=12,12,IF('Vessel List A'!IP108=13,13,IF('Vessel List A'!IP108=14,14,IF('Vessel List A'!IP108=15,15,IF('Vessel List A'!IP108=16,16,0)))))))))))))))))=0," ",VALUE(IF('Vessel List A'!IP108=1,1,IF('Vessel List A'!IP108=2,2,IF('Vessel List A'!IP108=3,3,IF('Vessel List A'!IP108=4,4,IF('Vessel List A'!IP108=5,5,IF('Vessel List A'!IP108=6,6,IF('Vessel List A'!IP108=7,7,IF('Vessel List A'!IP108=8,8,IF('Vessel List A'!IP108=9,9,IF('Vessel List A'!IP108=10,10,IF('Vessel List A'!IP108=11,11,IF('Vessel List A'!IP108=12,12,IF('Vessel List A'!IP108=13,13,IF('Vessel List A'!IP108=14,14,IF('Vessel List A'!IP108=15,15,IF('Vessel List A'!IP108=16,16,0))))))))))))))))))</f>
        <v xml:space="preserve"> </v>
      </c>
      <c r="EF109" s="154"/>
      <c r="EG109" s="158"/>
      <c r="EH109" s="390" t="str">
        <f t="shared" si="121"/>
        <v/>
      </c>
      <c r="EI109" s="158"/>
      <c r="EJ109" s="137"/>
      <c r="EK109" s="397" t="str">
        <f t="shared" si="122"/>
        <v/>
      </c>
      <c r="EL109" s="144"/>
      <c r="EM109" s="157" t="str">
        <f>IF(VALUE(IF('Vessel List B'!C108=1,1,IF('Vessel List B'!C108=2,2,IF('Vessel List B'!C108=3,3,IF('Vessel List B'!C108=4,4,IF('Vessel List B'!C108=5,5,IF('Vessel List B'!C108=6,6,IF('Vessel List B'!C108=7,7,IF('Vessel List B'!C108=8,8,IF('Vessel List B'!C108=9,9,IF('Vessel List B'!C108=10,10,IF('Vessel List B'!C108=11,11,IF('Vessel List B'!C108=12,12,IF('Vessel List B'!C108=13,13,IF('Vessel List B'!C108=14,14,IF('Vessel List B'!C108=15,15,IF('Vessel List B'!C108=16,16,0)))))))))))))))))=0," ",VALUE(IF('Vessel List B'!C108=1,1,IF('Vessel List B'!C108=2,2,IF('Vessel List B'!C108=3,3,IF('Vessel List B'!C108=4,4,IF('Vessel List B'!C108=5,5,IF('Vessel List B'!C108=6,6,IF('Vessel List B'!C108=7,7,IF('Vessel List B'!C108=8,8,IF('Vessel List B'!C108=9,9,IF('Vessel List B'!C108=10,10,IF('Vessel List B'!C108=11,11,IF('Vessel List B'!C108=12,12,IF('Vessel List B'!C108=13,13,IF('Vessel List B'!C108=14,14,IF('Vessel List B'!C108=15,15,IF('Vessel List B'!C108=16,16,0))))))))))))))))))</f>
        <v xml:space="preserve"> </v>
      </c>
      <c r="EN109" s="154"/>
      <c r="EO109" s="158"/>
      <c r="EP109" s="390" t="str">
        <f t="shared" si="123"/>
        <v/>
      </c>
      <c r="EQ109" s="158"/>
      <c r="ER109" s="137"/>
      <c r="ES109" s="388" t="str">
        <f t="shared" si="124"/>
        <v/>
      </c>
      <c r="ET109" s="157" t="str">
        <f>IF(VALUE(IF('Vessel List B'!P108=1,1,IF('Vessel List B'!P108=2,2,IF('Vessel List B'!P108=3,3,IF('Vessel List B'!P108=4,4,IF('Vessel List B'!P108=5,5,IF('Vessel List B'!P108=6,6,IF('Vessel List B'!P108=7,7,IF('Vessel List B'!P108=8,8,IF('Vessel List B'!P108=9,9,IF('Vessel List B'!P108=10,10,IF('Vessel List B'!P108=11,11,IF('Vessel List B'!P108=12,12,IF('Vessel List B'!P108=13,13,IF('Vessel List B'!P108=14,14,IF('Vessel List B'!P108=15,15,IF('Vessel List B'!P108=16,16,0)))))))))))))))))=0," ",VALUE(IF('Vessel List B'!P108=1,1,IF('Vessel List B'!P108=2,2,IF('Vessel List B'!P108=3,3,IF('Vessel List B'!P108=4,4,IF('Vessel List B'!P108=5,5,IF('Vessel List B'!P108=6,6,IF('Vessel List B'!P108=7,7,IF('Vessel List B'!P108=8,8,IF('Vessel List B'!P108=9,9,IF('Vessel List B'!P108=10,10,IF('Vessel List B'!P108=11,11,IF('Vessel List B'!P108=12,12,IF('Vessel List B'!P108=13,13,IF('Vessel List B'!P108=14,14,IF('Vessel List B'!P108=15,15,IF('Vessel List B'!P108=16,16,0))))))))))))))))))</f>
        <v xml:space="preserve"> </v>
      </c>
      <c r="EU109" s="154"/>
      <c r="EV109" s="158"/>
      <c r="EW109" s="390" t="str">
        <f t="shared" si="125"/>
        <v/>
      </c>
      <c r="EX109" s="158"/>
      <c r="EY109" s="137"/>
      <c r="EZ109" s="388" t="str">
        <f t="shared" si="126"/>
        <v/>
      </c>
      <c r="FA109" s="157" t="str">
        <f>IF(VALUE(IF('Vessel List B'!AC108=1,1,IF('Vessel List B'!AC108=2,2,IF('Vessel List B'!AC108=3,3,IF('Vessel List B'!AC108=4,4,IF('Vessel List B'!AC108=5,5,IF('Vessel List B'!AC108=6,6,IF('Vessel List B'!AC108=7,7,IF('Vessel List B'!AC108=8,8,IF('Vessel List B'!AC108=9,9,IF('Vessel List B'!AC108=10,10,IF('Vessel List B'!AC108=11,11,IF('Vessel List B'!AC108=12,12,IF('Vessel List B'!AC108=13,13,IF('Vessel List B'!AC108=14,14,IF('Vessel List B'!AC108=15,15,IF('Vessel List B'!AC108=16,16,0)))))))))))))))))=0," ",VALUE(IF('Vessel List B'!AC108=1,1,IF('Vessel List B'!AC108=2,2,IF('Vessel List B'!AC108=3,3,IF('Vessel List B'!AC108=4,4,IF('Vessel List B'!AC108=5,5,IF('Vessel List B'!AC108=6,6,IF('Vessel List B'!AC108=7,7,IF('Vessel List B'!AC108=8,8,IF('Vessel List B'!AC108=9,9,IF('Vessel List B'!AC108=10,10,IF('Vessel List B'!AC108=11,11,IF('Vessel List B'!AC108=12,12,IF('Vessel List B'!AC108=13,13,IF('Vessel List B'!AC108=14,14,IF('Vessel List B'!AC108=15,15,IF('Vessel List B'!AC108=16,16,0))))))))))))))))))</f>
        <v xml:space="preserve"> </v>
      </c>
      <c r="FB109" s="154"/>
      <c r="FC109" s="158"/>
      <c r="FD109" s="390" t="str">
        <f t="shared" si="127"/>
        <v/>
      </c>
      <c r="FE109" s="158"/>
      <c r="FF109" s="137"/>
      <c r="FG109" s="388" t="str">
        <f t="shared" si="128"/>
        <v/>
      </c>
      <c r="FH109" s="157" t="str">
        <f>IF(VALUE(IF('Vessel List B'!AP108=1,1,IF('Vessel List B'!AP108=2,2,IF('Vessel List B'!AP108=3,3,IF('Vessel List B'!AP108=4,4,IF('Vessel List B'!AP108=5,5,IF('Vessel List B'!AP108=6,6,IF('Vessel List B'!AP108=7,7,IF('Vessel List B'!AP108=8,8,IF('Vessel List B'!AP108=9,9,IF('Vessel List B'!AP108=10,10,IF('Vessel List B'!AP108=11,11,IF('Vessel List B'!AP108=12,12,IF('Vessel List B'!AP108=13,13,IF('Vessel List B'!AP108=14,14,IF('Vessel List B'!AP108=15,15,IF('Vessel List B'!AP108=16,16,0)))))))))))))))))=0," ",VALUE(IF('Vessel List B'!AP108=1,1,IF('Vessel List B'!AP108=2,2,IF('Vessel List B'!AP108=3,3,IF('Vessel List B'!AP108=4,4,IF('Vessel List B'!AP108=5,5,IF('Vessel List B'!AP108=6,6,IF('Vessel List B'!AP108=7,7,IF('Vessel List B'!AP108=8,8,IF('Vessel List B'!AP108=9,9,IF('Vessel List B'!AP108=10,10,IF('Vessel List B'!AP108=11,11,IF('Vessel List B'!AP108=12,12,IF('Vessel List B'!AP108=13,13,IF('Vessel List B'!AP108=14,14,IF('Vessel List B'!AP108=15,15,IF('Vessel List B'!AP108=16,16,0))))))))))))))))))</f>
        <v xml:space="preserve"> </v>
      </c>
      <c r="FI109" s="154"/>
      <c r="FJ109" s="158"/>
      <c r="FK109" s="390" t="str">
        <f t="shared" si="129"/>
        <v/>
      </c>
      <c r="FL109" s="158"/>
      <c r="FM109" s="137"/>
      <c r="FN109" s="388" t="str">
        <f t="shared" si="130"/>
        <v/>
      </c>
      <c r="FO109" s="157" t="str">
        <f>IF(VALUE(IF('Vessel List B'!BC108=1,1,IF('Vessel List B'!BC108=2,2,IF('Vessel List B'!BC108=3,3,IF('Vessel List B'!BC108=4,4,IF('Vessel List B'!BC108=5,5,IF('Vessel List B'!BC108=6,6,IF('Vessel List B'!BC108=7,7,IF('Vessel List B'!BC108=8,8,IF('Vessel List B'!BC108=9,9,IF('Vessel List B'!BC108=10,10,IF('Vessel List B'!BC108=11,11,IF('Vessel List B'!BC108=12,12,IF('Vessel List B'!BC108=13,13,IF('Vessel List B'!BC108=14,14,IF('Vessel List B'!BC108=15,15,IF('Vessel List B'!BC108=16,16,0)))))))))))))))))=0," ",VALUE(IF('Vessel List B'!BC108=1,1,IF('Vessel List B'!BC108=2,2,IF('Vessel List B'!BC108=3,3,IF('Vessel List B'!BC108=4,4,IF('Vessel List B'!BC108=5,5,IF('Vessel List B'!BC108=6,6,IF('Vessel List B'!BC108=7,7,IF('Vessel List B'!BC108=8,8,IF('Vessel List B'!BC108=9,9,IF('Vessel List B'!BC108=10,10,IF('Vessel List B'!BC108=11,11,IF('Vessel List B'!BC108=12,12,IF('Vessel List B'!BC108=13,13,IF('Vessel List B'!BC108=14,14,IF('Vessel List B'!BC108=15,15,IF('Vessel List B'!BC108=16,16,0))))))))))))))))))</f>
        <v xml:space="preserve"> </v>
      </c>
      <c r="FP109" s="154"/>
      <c r="FQ109" s="158"/>
      <c r="FR109" s="390" t="str">
        <f t="shared" si="131"/>
        <v/>
      </c>
      <c r="FS109" s="158"/>
      <c r="FT109" s="137"/>
      <c r="FU109" s="388" t="str">
        <f t="shared" si="132"/>
        <v/>
      </c>
      <c r="FV109" s="157" t="str">
        <f>IF(VALUE(IF('Vessel List B'!BP108=1,1,IF('Vessel List B'!BP108=2,2,IF('Vessel List B'!BP108=3,3,IF('Vessel List B'!BP108=4,4,IF('Vessel List B'!BP108=5,5,IF('Vessel List B'!BP108=6,6,IF('Vessel List B'!BP108=7,7,IF('Vessel List B'!BP108=8,8,IF('Vessel List B'!BP108=9,9,IF('Vessel List B'!BP108=10,10,IF('Vessel List B'!BP108=11,11,IF('Vessel List B'!BP108=12,12,IF('Vessel List B'!BP108=13,13,IF('Vessel List B'!BP108=14,14,IF('Vessel List B'!BP108=15,15,IF('Vessel List B'!BP108=16,16,0)))))))))))))))))=0," ",VALUE(IF('Vessel List B'!BP108=1,1,IF('Vessel List B'!BP108=2,2,IF('Vessel List B'!BP108=3,3,IF('Vessel List B'!BP108=4,4,IF('Vessel List B'!BP108=5,5,IF('Vessel List B'!BP108=6,6,IF('Vessel List B'!BP108=7,7,IF('Vessel List B'!BP108=8,8,IF('Vessel List B'!BP108=9,9,IF('Vessel List B'!BP108=10,10,IF('Vessel List B'!BP108=11,11,IF('Vessel List B'!BP108=12,12,IF('Vessel List B'!BP108=13,13,IF('Vessel List B'!BP108=14,14,IF('Vessel List B'!BP108=15,15,IF('Vessel List B'!BP108=16,16,0))))))))))))))))))</f>
        <v xml:space="preserve"> </v>
      </c>
      <c r="FW109" s="154"/>
      <c r="FX109" s="158"/>
      <c r="FY109" s="390" t="str">
        <f t="shared" si="133"/>
        <v/>
      </c>
      <c r="FZ109" s="158"/>
      <c r="GA109" s="137"/>
      <c r="GB109" s="388" t="str">
        <f t="shared" si="134"/>
        <v/>
      </c>
      <c r="GC109" s="157" t="str">
        <f>IF(VALUE(IF('Vessel List B'!CC108=1,1,IF('Vessel List B'!CC108=2,2,IF('Vessel List B'!CC108=3,3,IF('Vessel List B'!CC108=4,4,IF('Vessel List B'!CC108=5,5,IF('Vessel List B'!CC108=6,6,IF('Vessel List B'!CC108=7,7,IF('Vessel List B'!CC108=8,8,IF('Vessel List B'!CC108=9,9,IF('Vessel List B'!CC108=10,10,IF('Vessel List B'!CC108=11,11,IF('Vessel List B'!CC108=12,12,IF('Vessel List B'!CC108=13,13,IF('Vessel List B'!CC108=14,14,IF('Vessel List B'!CC108=15,15,IF('Vessel List B'!CC108=16,16,0)))))))))))))))))=0," ",VALUE(IF('Vessel List B'!CC108=1,1,IF('Vessel List B'!CC108=2,2,IF('Vessel List B'!CC108=3,3,IF('Vessel List B'!CC108=4,4,IF('Vessel List B'!CC108=5,5,IF('Vessel List B'!CC108=6,6,IF('Vessel List B'!CC108=7,7,IF('Vessel List B'!CC108=8,8,IF('Vessel List B'!CC108=9,9,IF('Vessel List B'!CC108=10,10,IF('Vessel List B'!CC108=11,11,IF('Vessel List B'!CC108=12,12,IF('Vessel List B'!CC108=13,13,IF('Vessel List B'!CC108=14,14,IF('Vessel List B'!CC108=15,15,IF('Vessel List B'!CC108=16,16,0))))))))))))))))))</f>
        <v xml:space="preserve"> </v>
      </c>
      <c r="GD109" s="154"/>
      <c r="GE109" s="158"/>
      <c r="GF109" s="390" t="str">
        <f t="shared" si="135"/>
        <v/>
      </c>
      <c r="GG109" s="158"/>
      <c r="GH109" s="137"/>
      <c r="GI109" s="388" t="str">
        <f t="shared" si="136"/>
        <v/>
      </c>
      <c r="GJ109" s="157" t="str">
        <f>IF(VALUE(IF('Vessel List B'!CP108=1,1,IF('Vessel List B'!CP108=2,2,IF('Vessel List B'!CP108=3,3,IF('Vessel List B'!CP108=4,4,IF('Vessel List B'!CP108=5,5,IF('Vessel List B'!CP108=6,6,IF('Vessel List B'!CP108=7,7,IF('Vessel List B'!CP108=8,8,IF('Vessel List B'!CP108=9,9,IF('Vessel List B'!CP108=10,10,IF('Vessel List B'!CP108=11,11,IF('Vessel List B'!CP108=12,12,IF('Vessel List B'!CP108=13,13,IF('Vessel List B'!CP108=14,14,IF('Vessel List B'!CP108=15,15,IF('Vessel List B'!CP108=16,16,0)))))))))))))))))=0," ",VALUE(IF('Vessel List B'!CP108=1,1,IF('Vessel List B'!CP108=2,2,IF('Vessel List B'!CP108=3,3,IF('Vessel List B'!CP108=4,4,IF('Vessel List B'!CP108=5,5,IF('Vessel List B'!CP108=6,6,IF('Vessel List B'!CP108=7,7,IF('Vessel List B'!CP108=8,8,IF('Vessel List B'!CP108=9,9,IF('Vessel List B'!CP108=10,10,IF('Vessel List B'!CP108=11,11,IF('Vessel List B'!CP108=12,12,IF('Vessel List B'!CP108=13,13,IF('Vessel List B'!CP108=14,14,IF('Vessel List B'!CP108=15,15,IF('Vessel List B'!CP108=16,16,0))))))))))))))))))</f>
        <v xml:space="preserve"> </v>
      </c>
      <c r="GK109" s="154"/>
      <c r="GL109" s="158"/>
      <c r="GM109" s="390" t="str">
        <f t="shared" si="137"/>
        <v/>
      </c>
      <c r="GN109" s="158"/>
      <c r="GO109" s="137"/>
      <c r="GP109" s="388" t="str">
        <f t="shared" si="138"/>
        <v/>
      </c>
      <c r="GQ109" s="157" t="str">
        <f>IF(VALUE(IF('Vessel List B'!DC108=1,1,IF('Vessel List B'!DC108=2,2,IF('Vessel List B'!DC108=3,3,IF('Vessel List B'!DC108=4,4,IF('Vessel List B'!DC108=5,5,IF('Vessel List B'!DC108=6,6,IF('Vessel List B'!DC108=7,7,IF('Vessel List B'!DC108=8,8,IF('Vessel List B'!DC108=9,9,IF('Vessel List B'!DC108=10,10,IF('Vessel List B'!DC108=11,11,IF('Vessel List B'!DC108=12,12,IF('Vessel List B'!DC108=13,13,IF('Vessel List B'!DC108=14,14,IF('Vessel List B'!DC108=15,15,IF('Vessel List B'!DC108=16,16,0)))))))))))))))))=0," ",VALUE(IF('Vessel List B'!DC108=1,1,IF('Vessel List B'!DC108=2,2,IF('Vessel List B'!DC108=3,3,IF('Vessel List B'!DC108=4,4,IF('Vessel List B'!DC108=5,5,IF('Vessel List B'!DC108=6,6,IF('Vessel List B'!DC108=7,7,IF('Vessel List B'!DC108=8,8,IF('Vessel List B'!DC108=9,9,IF('Vessel List B'!DC108=10,10,IF('Vessel List B'!DC108=11,11,IF('Vessel List B'!DC108=12,12,IF('Vessel List B'!DC108=13,13,IF('Vessel List B'!DC108=14,14,IF('Vessel List B'!DC108=15,15,IF('Vessel List B'!DC108=16,16,0))))))))))))))))))</f>
        <v xml:space="preserve"> </v>
      </c>
      <c r="GR109" s="154"/>
      <c r="GS109" s="158"/>
      <c r="GT109" s="390" t="str">
        <f t="shared" si="139"/>
        <v/>
      </c>
      <c r="GU109" s="158"/>
      <c r="GV109" s="137"/>
      <c r="GW109" s="388" t="str">
        <f t="shared" si="140"/>
        <v/>
      </c>
      <c r="GX109" s="157" t="str">
        <f>IF(VALUE(IF('Vessel List B'!DP108=1,1,IF('Vessel List B'!DP108=2,2,IF('Vessel List B'!DP108=3,3,IF('Vessel List B'!DP108=4,4,IF('Vessel List B'!DP108=5,5,IF('Vessel List B'!DP108=6,6,IF('Vessel List B'!DP108=7,7,IF('Vessel List B'!DP108=8,8,IF('Vessel List B'!DP108=9,9,IF('Vessel List B'!DP108=10,10,IF('Vessel List B'!DP108=11,11,IF('Vessel List B'!DP108=12,12,IF('Vessel List B'!DP108=13,13,IF('Vessel List B'!DP108=14,14,IF('Vessel List B'!DP108=15,15,IF('Vessel List B'!DP108=16,16,0)))))))))))))))))=0," ",VALUE(IF('Vessel List B'!DP108=1,1,IF('Vessel List B'!DP108=2,2,IF('Vessel List B'!DP108=3,3,IF('Vessel List B'!DP108=4,4,IF('Vessel List B'!DP108=5,5,IF('Vessel List B'!DP108=6,6,IF('Vessel List B'!DP108=7,7,IF('Vessel List B'!DP108=8,8,IF('Vessel List B'!DP108=9,9,IF('Vessel List B'!DP108=10,10,IF('Vessel List B'!DP108=11,11,IF('Vessel List B'!DP108=12,12,IF('Vessel List B'!DP108=13,13,IF('Vessel List B'!DP108=14,14,IF('Vessel List B'!DP108=15,15,IF('Vessel List B'!DP108=16,16,0))))))))))))))))))</f>
        <v xml:space="preserve"> </v>
      </c>
      <c r="GY109" s="154"/>
      <c r="GZ109" s="158"/>
      <c r="HA109" s="390" t="str">
        <f t="shared" si="141"/>
        <v/>
      </c>
      <c r="HB109" s="158"/>
      <c r="HC109" s="137"/>
      <c r="HD109" s="388" t="str">
        <f t="shared" si="142"/>
        <v/>
      </c>
      <c r="HE109" s="157" t="str">
        <f>IF(VALUE(IF('Vessel List B'!EC108=1,1,IF('Vessel List B'!EC108=2,2,IF('Vessel List B'!EC108=3,3,IF('Vessel List B'!EC108=4,4,IF('Vessel List B'!EC108=5,5,IF('Vessel List B'!EC108=6,6,IF('Vessel List B'!EC108=7,7,IF('Vessel List B'!EC108=8,8,IF('Vessel List B'!EC108=9,9,IF('Vessel List B'!EC108=10,10,IF('Vessel List B'!EC108=11,11,IF('Vessel List B'!EC108=12,12,IF('Vessel List B'!EC108=13,13,IF('Vessel List B'!EC108=14,14,IF('Vessel List B'!EC108=15,15,IF('Vessel List B'!EC108=16,16,0)))))))))))))))))=0," ",VALUE(IF('Vessel List B'!EC108=1,1,IF('Vessel List B'!EC108=2,2,IF('Vessel List B'!EC108=3,3,IF('Vessel List B'!EC108=4,4,IF('Vessel List B'!EC108=5,5,IF('Vessel List B'!EC108=6,6,IF('Vessel List B'!EC108=7,7,IF('Vessel List B'!EC108=8,8,IF('Vessel List B'!EC108=9,9,IF('Vessel List B'!EC108=10,10,IF('Vessel List B'!EC108=11,11,IF('Vessel List B'!EC108=12,12,IF('Vessel List B'!EC108=13,13,IF('Vessel List B'!EC108=14,14,IF('Vessel List B'!EC108=15,15,IF('Vessel List B'!EC108=16,16,0))))))))))))))))))</f>
        <v xml:space="preserve"> </v>
      </c>
      <c r="HF109" s="154"/>
      <c r="HG109" s="158"/>
      <c r="HH109" s="390" t="str">
        <f t="shared" si="143"/>
        <v/>
      </c>
      <c r="HI109" s="158"/>
      <c r="HJ109" s="137"/>
      <c r="HK109" s="388" t="str">
        <f t="shared" si="144"/>
        <v/>
      </c>
      <c r="HL109" s="157" t="str">
        <f>IF(VALUE(IF('Vessel List B'!EP108=1,1,IF('Vessel List B'!EP108=2,2,IF('Vessel List B'!EP108=3,3,IF('Vessel List B'!EP108=4,4,IF('Vessel List B'!EP108=5,5,IF('Vessel List B'!EP108=6,6,IF('Vessel List B'!EP108=7,7,IF('Vessel List B'!EP108=8,8,IF('Vessel List B'!EP108=9,9,IF('Vessel List B'!EP108=10,10,IF('Vessel List B'!EP108=11,11,IF('Vessel List B'!EP108=12,12,IF('Vessel List B'!EP108=13,13,IF('Vessel List B'!EP108=14,14,IF('Vessel List B'!EP108=15,15,IF('Vessel List B'!EP108=16,16,0)))))))))))))))))=0," ",VALUE(IF('Vessel List B'!EP108=1,1,IF('Vessel List B'!EP108=2,2,IF('Vessel List B'!EP108=3,3,IF('Vessel List B'!EP108=4,4,IF('Vessel List B'!EP108=5,5,IF('Vessel List B'!EP108=6,6,IF('Vessel List B'!EP108=7,7,IF('Vessel List B'!EP108=8,8,IF('Vessel List B'!EP108=9,9,IF('Vessel List B'!EP108=10,10,IF('Vessel List B'!EP108=11,11,IF('Vessel List B'!EP108=12,12,IF('Vessel List B'!EP108=13,13,IF('Vessel List B'!EP108=14,14,IF('Vessel List B'!EP108=15,15,IF('Vessel List B'!EP108=16,16,0))))))))))))))))))</f>
        <v xml:space="preserve"> </v>
      </c>
      <c r="HM109" s="154"/>
      <c r="HN109" s="158"/>
      <c r="HO109" s="390" t="str">
        <f t="shared" si="145"/>
        <v/>
      </c>
      <c r="HP109" s="158"/>
      <c r="HQ109" s="137"/>
      <c r="HR109" s="388" t="str">
        <f t="shared" si="146"/>
        <v/>
      </c>
      <c r="HS109" s="157" t="str">
        <f>IF(VALUE(IF('Vessel List B'!FC108=1,1,IF('Vessel List B'!FC108=2,2,IF('Vessel List B'!FC108=3,3,IF('Vessel List B'!FC108=4,4,IF('Vessel List B'!FC108=5,5,IF('Vessel List B'!FC108=6,6,IF('Vessel List B'!FC108=7,7,IF('Vessel List B'!FC108=8,8,IF('Vessel List B'!FC108=9,9,IF('Vessel List B'!FC108=10,10,IF('Vessel List B'!FC108=11,11,IF('Vessel List B'!FC108=12,12,IF('Vessel List B'!FC108=13,13,IF('Vessel List B'!FC108=14,14,IF('Vessel List B'!FC108=15,15,IF('Vessel List B'!FC108=16,16,0)))))))))))))))))=0," ",VALUE(IF('Vessel List B'!FC108=1,1,IF('Vessel List B'!FC108=2,2,IF('Vessel List B'!FC108=3,3,IF('Vessel List B'!FC108=4,4,IF('Vessel List B'!FC108=5,5,IF('Vessel List B'!FC108=6,6,IF('Vessel List B'!FC108=7,7,IF('Vessel List B'!FC108=8,8,IF('Vessel List B'!FC108=9,9,IF('Vessel List B'!FC108=10,10,IF('Vessel List B'!FC108=11,11,IF('Vessel List B'!FC108=12,12,IF('Vessel List B'!FC108=13,13,IF('Vessel List B'!FC108=14,14,IF('Vessel List B'!FC108=15,15,IF('Vessel List B'!FC108=16,16,0))))))))))))))))))</f>
        <v xml:space="preserve"> </v>
      </c>
      <c r="HT109" s="154"/>
      <c r="HU109" s="158"/>
      <c r="HV109" s="390" t="str">
        <f t="shared" si="147"/>
        <v/>
      </c>
      <c r="HW109" s="158"/>
      <c r="HX109" s="137"/>
      <c r="HY109" s="388" t="str">
        <f t="shared" si="148"/>
        <v/>
      </c>
      <c r="HZ109" s="157" t="str">
        <f>IF(VALUE(IF('Vessel List B'!FP108=1,1,IF('Vessel List B'!FP108=2,2,IF('Vessel List B'!FP108=3,3,IF('Vessel List B'!FP108=4,4,IF('Vessel List B'!FP108=5,5,IF('Vessel List B'!FP108=6,6,IF('Vessel List B'!FP108=7,7,IF('Vessel List B'!FP108=8,8,IF('Vessel List B'!FP108=9,9,IF('Vessel List B'!FP108=10,10,IF('Vessel List B'!FP108=11,11,IF('Vessel List B'!FP108=12,12,IF('Vessel List B'!FP108=13,13,IF('Vessel List B'!FP108=14,14,IF('Vessel List B'!FP108=15,15,IF('Vessel List B'!FP108=16,16,0)))))))))))))))))=0," ",VALUE(IF('Vessel List B'!FP108=1,1,IF('Vessel List B'!FP108=2,2,IF('Vessel List B'!FP108=3,3,IF('Vessel List B'!FP108=4,4,IF('Vessel List B'!FP108=5,5,IF('Vessel List B'!FP108=6,6,IF('Vessel List B'!FP108=7,7,IF('Vessel List B'!FP108=8,8,IF('Vessel List B'!FP108=9,9,IF('Vessel List B'!FP108=10,10,IF('Vessel List B'!FP108=11,11,IF('Vessel List B'!FP108=12,12,IF('Vessel List B'!FP108=13,13,IF('Vessel List B'!FP108=14,14,IF('Vessel List B'!FP108=15,15,IF('Vessel List B'!FP108=16,16,0))))))))))))))))))</f>
        <v xml:space="preserve"> </v>
      </c>
      <c r="IA109" s="154"/>
      <c r="IB109" s="158"/>
      <c r="IC109" s="390" t="str">
        <f t="shared" si="149"/>
        <v/>
      </c>
      <c r="ID109" s="158"/>
      <c r="IE109" s="137"/>
      <c r="IF109" s="388" t="str">
        <f t="shared" si="150"/>
        <v/>
      </c>
      <c r="IG109" s="157" t="str">
        <f>IF(VALUE(IF('Vessel List B'!GC108=1,1,IF('Vessel List B'!GC108=2,2,IF('Vessel List B'!GC108=3,3,IF('Vessel List B'!GC108=4,4,IF('Vessel List B'!GC108=5,5,IF('Vessel List B'!GC108=6,6,IF('Vessel List B'!GC108=7,7,IF('Vessel List B'!GC108=8,8,IF('Vessel List B'!GC108=9,9,IF('Vessel List B'!GC108=10,10,IF('Vessel List B'!GC108=11,11,IF('Vessel List B'!GC108=12,12,IF('Vessel List B'!GC108=13,13,IF('Vessel List B'!GC108=14,14,IF('Vessel List B'!GC108=15,15,IF('Vessel List B'!GC108=16,16,0)))))))))))))))))=0," ",VALUE(IF('Vessel List B'!GC108=1,1,IF('Vessel List B'!GC108=2,2,IF('Vessel List B'!GC108=3,3,IF('Vessel List B'!GC108=4,4,IF('Vessel List B'!GC108=5,5,IF('Vessel List B'!GC108=6,6,IF('Vessel List B'!GC108=7,7,IF('Vessel List B'!GC108=8,8,IF('Vessel List B'!GC108=9,9,IF('Vessel List B'!GC108=10,10,IF('Vessel List B'!GC108=11,11,IF('Vessel List B'!GC108=12,12,IF('Vessel List B'!GC108=13,13,IF('Vessel List B'!GC108=14,14,IF('Vessel List B'!GC108=15,15,IF('Vessel List B'!GC108=16,16,0))))))))))))))))))</f>
        <v xml:space="preserve"> </v>
      </c>
      <c r="IH109" s="154"/>
      <c r="II109" s="158"/>
      <c r="IJ109" s="390" t="str">
        <f t="shared" si="151"/>
        <v/>
      </c>
      <c r="IK109" s="158"/>
      <c r="IL109" s="137"/>
      <c r="IM109" s="388" t="str">
        <f t="shared" si="152"/>
        <v/>
      </c>
      <c r="IN109" s="157" t="str">
        <f>IF(VALUE(IF('Vessel List B'!GP108=1,1,IF('Vessel List B'!GP108=2,2,IF('Vessel List B'!GP108=3,3,IF('Vessel List B'!GP108=4,4,IF('Vessel List B'!GP108=5,5,IF('Vessel List B'!GP108=6,6,IF('Vessel List B'!GP108=7,7,IF('Vessel List B'!GP108=8,8,IF('Vessel List B'!GP108=9,9,IF('Vessel List B'!GP108=10,10,IF('Vessel List B'!GP108=11,11,IF('Vessel List B'!GP108=12,12,IF('Vessel List B'!GP108=13,13,IF('Vessel List B'!GP108=14,14,IF('Vessel List B'!GP108=15,15,IF('Vessel List B'!GP108=16,16,0)))))))))))))))))=0," ",VALUE(IF('Vessel List B'!GP108=1,1,IF('Vessel List B'!GP108=2,2,IF('Vessel List B'!GP108=3,3,IF('Vessel List B'!GP108=4,4,IF('Vessel List B'!GP108=5,5,IF('Vessel List B'!GP108=6,6,IF('Vessel List B'!GP108=7,7,IF('Vessel List B'!GP108=8,8,IF('Vessel List B'!GP108=9,9,IF('Vessel List B'!GP108=10,10,IF('Vessel List B'!GP108=11,11,IF('Vessel List B'!GP108=12,12,IF('Vessel List B'!GP108=13,13,IF('Vessel List B'!GP108=14,14,IF('Vessel List B'!GP108=15,15,IF('Vessel List B'!GP108=16,16,0))))))))))))))))))</f>
        <v xml:space="preserve"> </v>
      </c>
      <c r="IO109" s="154"/>
      <c r="IP109" s="158"/>
      <c r="IQ109" s="390" t="str">
        <f t="shared" si="153"/>
        <v/>
      </c>
      <c r="IR109" s="158"/>
      <c r="IS109" s="137"/>
      <c r="IT109" s="388" t="str">
        <f t="shared" si="154"/>
        <v/>
      </c>
      <c r="IU109" s="157" t="str">
        <f>IF(VALUE(IF('Vessel List B'!HC108=1,1,IF('Vessel List B'!HC108=2,2,IF('Vessel List B'!HC108=3,3,IF('Vessel List B'!HC108=4,4,IF('Vessel List B'!HC108=5,5,IF('Vessel List B'!HC108=6,6,IF('Vessel List B'!HC108=7,7,IF('Vessel List B'!HC108=8,8,IF('Vessel List B'!HC108=9,9,IF('Vessel List B'!HC108=10,10,IF('Vessel List B'!HC108=11,11,IF('Vessel List B'!HC108=12,12,IF('Vessel List B'!HC108=13,13,IF('Vessel List B'!HC108=14,14,IF('Vessel List B'!HC108=15,15,IF('Vessel List B'!HC108=16,16,0)))))))))))))))))=0," ",VALUE(IF('Vessel List B'!HC108=1,1,IF('Vessel List B'!HC108=2,2,IF('Vessel List B'!HC108=3,3,IF('Vessel List B'!HC108=4,4,IF('Vessel List B'!HC108=5,5,IF('Vessel List B'!HC108=6,6,IF('Vessel List B'!HC108=7,7,IF('Vessel List B'!HC108=8,8,IF('Vessel List B'!HC108=9,9,IF('Vessel List B'!HC108=10,10,IF('Vessel List B'!HC108=11,11,IF('Vessel List B'!HC108=12,12,IF('Vessel List B'!HC108=13,13,IF('Vessel List B'!HC108=14,14,IF('Vessel List B'!HC108=15,15,IF('Vessel List B'!HC108=16,16,0))))))))))))))))))</f>
        <v xml:space="preserve"> </v>
      </c>
      <c r="IV109" s="154"/>
      <c r="IW109" s="158"/>
      <c r="IX109" s="390" t="str">
        <f t="shared" si="155"/>
        <v/>
      </c>
      <c r="IY109" s="158"/>
      <c r="IZ109" s="137"/>
      <c r="JA109" s="388" t="str">
        <f t="shared" si="156"/>
        <v/>
      </c>
      <c r="JB109" s="157" t="str">
        <f>IF(VALUE(IF('Vessel List B'!HP108=1,1,IF('Vessel List B'!HP108=2,2,IF('Vessel List B'!HP108=3,3,IF('Vessel List B'!HP108=4,4,IF('Vessel List B'!HP108=5,5,IF('Vessel List B'!HP108=6,6,IF('Vessel List B'!HP108=7,7,IF('Vessel List B'!HP108=8,8,IF('Vessel List B'!HP108=9,9,IF('Vessel List B'!HP108=10,10,IF('Vessel List B'!HP108=11,11,IF('Vessel List B'!HP108=12,12,IF('Vessel List B'!HP108=13,13,IF('Vessel List B'!HP108=14,14,IF('Vessel List B'!HP108=15,15,IF('Vessel List B'!HP108=16,16,0)))))))))))))))))=0," ",VALUE(IF('Vessel List B'!HP108=1,1,IF('Vessel List B'!HP108=2,2,IF('Vessel List B'!HP108=3,3,IF('Vessel List B'!HP108=4,4,IF('Vessel List B'!HP108=5,5,IF('Vessel List B'!HP108=6,6,IF('Vessel List B'!HP108=7,7,IF('Vessel List B'!HP108=8,8,IF('Vessel List B'!HP108=9,9,IF('Vessel List B'!HP108=10,10,IF('Vessel List B'!HP108=11,11,IF('Vessel List B'!HP108=12,12,IF('Vessel List B'!HP108=13,13,IF('Vessel List B'!HP108=14,14,IF('Vessel List B'!HP108=15,15,IF('Vessel List B'!HP108=16,16,0))))))))))))))))))</f>
        <v xml:space="preserve"> </v>
      </c>
      <c r="JC109" s="154"/>
      <c r="JD109" s="158"/>
      <c r="JE109" s="390" t="str">
        <f t="shared" si="157"/>
        <v/>
      </c>
      <c r="JF109" s="158"/>
      <c r="JG109" s="137"/>
      <c r="JH109" s="388" t="str">
        <f t="shared" si="158"/>
        <v/>
      </c>
      <c r="JI109" s="157" t="str">
        <f>IF(VALUE(IF('Vessel List B'!IC108=1,1,IF('Vessel List B'!IC108=2,2,IF('Vessel List B'!IC108=3,3,IF('Vessel List B'!IC108=4,4,IF('Vessel List B'!IC108=5,5,IF('Vessel List B'!IC108=6,6,IF('Vessel List B'!IC108=7,7,IF('Vessel List B'!IC108=8,8,IF('Vessel List B'!IC108=9,9,IF('Vessel List B'!IC108=10,10,IF('Vessel List B'!IC108=11,11,IF('Vessel List B'!IC108=12,12,IF('Vessel List B'!IC108=13,13,IF('Vessel List B'!IC108=14,14,IF('Vessel List B'!IC108=15,15,IF('Vessel List B'!IC108=16,16,0)))))))))))))))))=0," ",VALUE(IF('Vessel List B'!IC108=1,1,IF('Vessel List B'!IC108=2,2,IF('Vessel List B'!IC108=3,3,IF('Vessel List B'!IC108=4,4,IF('Vessel List B'!IC108=5,5,IF('Vessel List B'!IC108=6,6,IF('Vessel List B'!IC108=7,7,IF('Vessel List B'!IC108=8,8,IF('Vessel List B'!IC108=9,9,IF('Vessel List B'!IC108=10,10,IF('Vessel List B'!IC108=11,11,IF('Vessel List B'!IC108=12,12,IF('Vessel List B'!IC108=13,13,IF('Vessel List B'!IC108=14,14,IF('Vessel List B'!IC108=15,15,IF('Vessel List B'!IC108=16,16,0))))))))))))))))))</f>
        <v xml:space="preserve"> </v>
      </c>
      <c r="JJ109" s="154"/>
      <c r="JK109" s="158"/>
      <c r="JL109" s="390" t="str">
        <f t="shared" si="159"/>
        <v/>
      </c>
      <c r="JM109" s="158"/>
      <c r="JN109" s="137"/>
      <c r="JO109" s="388" t="str">
        <f t="shared" si="160"/>
        <v/>
      </c>
      <c r="JP109" s="157" t="str">
        <f>IF(VALUE(IF('Vessel List B'!IP108=1,1,IF('Vessel List B'!IP108=2,2,IF('Vessel List B'!IP108=3,3,IF('Vessel List B'!IP108=4,4,IF('Vessel List B'!IP108=5,5,IF('Vessel List B'!IP108=6,6,IF('Vessel List B'!IP108=7,7,IF('Vessel List B'!IP108=8,8,IF('Vessel List B'!IP108=9,9,IF('Vessel List B'!IP108=10,10,IF('Vessel List B'!IP108=11,11,IF('Vessel List B'!IP108=12,12,IF('Vessel List B'!IP108=13,13,IF('Vessel List B'!IP108=14,14,IF('Vessel List B'!IP108=15,15,IF('Vessel List B'!IP108=16,16,0)))))))))))))))))=0," ",VALUE(IF('Vessel List B'!IP108=1,1,IF('Vessel List B'!IP108=2,2,IF('Vessel List B'!IP108=3,3,IF('Vessel List B'!IP108=4,4,IF('Vessel List B'!IP108=5,5,IF('Vessel List B'!IP108=6,6,IF('Vessel List B'!IP108=7,7,IF('Vessel List B'!IP108=8,8,IF('Vessel List B'!IP108=9,9,IF('Vessel List B'!IP108=10,10,IF('Vessel List B'!IP108=11,11,IF('Vessel List B'!IP108=12,12,IF('Vessel List B'!IP108=13,13,IF('Vessel List B'!IP108=14,14,IF('Vessel List B'!IP108=15,15,IF('Vessel List B'!IP108=16,16,0))))))))))))))))))</f>
        <v xml:space="preserve"> </v>
      </c>
      <c r="JQ109" s="154"/>
      <c r="JR109" s="158"/>
      <c r="JS109" s="390" t="str">
        <f t="shared" si="161"/>
        <v/>
      </c>
      <c r="JT109" s="158"/>
      <c r="JU109" s="137"/>
      <c r="JV109" s="397" t="str">
        <f t="shared" si="162"/>
        <v/>
      </c>
      <c r="JW109" s="403"/>
    </row>
    <row r="110" spans="1:283" ht="15" x14ac:dyDescent="0.25">
      <c r="A110" s="132">
        <f>'Vessel List A'!B109</f>
        <v>41684</v>
      </c>
      <c r="B110" s="157" t="str">
        <f>IF(VALUE(IF('Vessel List A'!C109=1,1,IF('Vessel List A'!C109=2,2,IF('Vessel List A'!C109=3,3,IF('Vessel List A'!C109=4,4,IF('Vessel List A'!C109=5,5,IF('Vessel List A'!C109=6,6,IF('Vessel List A'!C109=7,7,IF('Vessel List A'!C109=8,8,IF('Vessel List A'!C109=9,9,IF('Vessel List A'!C109=10,10,IF('Vessel List A'!C109=11,11,IF('Vessel List A'!C109=12,12,IF('Vessel List A'!C109=13,13,IF('Vessel List A'!C109=14,14,IF('Vessel List A'!C109=15,15,IF('Vessel List A'!C109=16,16,0)))))))))))))))))=0," ",VALUE(IF('Vessel List A'!C109=1,1,IF('Vessel List A'!C109=2,2,IF('Vessel List A'!C109=3,3,IF('Vessel List A'!C109=4,4,IF('Vessel List A'!C109=5,5,IF('Vessel List A'!C109=6,6,IF('Vessel List A'!C109=7,7,IF('Vessel List A'!C109=8,8,IF('Vessel List A'!C109=9,9,IF('Vessel List A'!C109=10,10,IF('Vessel List A'!C109=11,11,IF('Vessel List A'!C109=12,12,IF('Vessel List A'!C109=13,13,IF('Vessel List A'!C109=14,14,IF('Vessel List A'!C109=15,15,IF('Vessel List A'!C109=16,16,0))))))))))))))))))</f>
        <v xml:space="preserve"> </v>
      </c>
      <c r="C110" s="154"/>
      <c r="D110" s="158"/>
      <c r="E110" s="390" t="str">
        <f t="shared" si="83"/>
        <v/>
      </c>
      <c r="F110" s="158"/>
      <c r="G110" s="137"/>
      <c r="H110" s="388" t="str">
        <f t="shared" si="84"/>
        <v/>
      </c>
      <c r="I110" s="157" t="str">
        <f>IF(VALUE(IF('Vessel List A'!P109=1,1,IF('Vessel List A'!P109=2,2,IF('Vessel List A'!P109=3,3,IF('Vessel List A'!P109=4,4,IF('Vessel List A'!P109=5,5,IF('Vessel List A'!P109=6,6,IF('Vessel List A'!P109=7,7,IF('Vessel List A'!P109=8,8,IF('Vessel List A'!P109=9,9,IF('Vessel List A'!P109=10,10,IF('Vessel List A'!P109=11,11,IF('Vessel List A'!P109=12,12,IF('Vessel List A'!P109=13,13,IF('Vessel List A'!P109=14,14,IF('Vessel List A'!P109=15,15,IF('Vessel List A'!P109=16,16,0)))))))))))))))))=0," ",VALUE(IF('Vessel List A'!P109=1,1,IF('Vessel List A'!P109=2,2,IF('Vessel List A'!P109=3,3,IF('Vessel List A'!P109=4,4,IF('Vessel List A'!P109=5,5,IF('Vessel List A'!P109=6,6,IF('Vessel List A'!P109=7,7,IF('Vessel List A'!P109=8,8,IF('Vessel List A'!P109=9,9,IF('Vessel List A'!P109=10,10,IF('Vessel List A'!P109=11,11,IF('Vessel List A'!P109=12,12,IF('Vessel List A'!P109=13,13,IF('Vessel List A'!P109=14,14,IF('Vessel List A'!P109=15,15,IF('Vessel List A'!P109=16,16,0))))))))))))))))))</f>
        <v xml:space="preserve"> </v>
      </c>
      <c r="J110" s="154"/>
      <c r="K110" s="158"/>
      <c r="L110" s="390" t="str">
        <f t="shared" si="85"/>
        <v/>
      </c>
      <c r="M110" s="158"/>
      <c r="N110" s="137"/>
      <c r="O110" s="388" t="str">
        <f t="shared" si="86"/>
        <v/>
      </c>
      <c r="P110" s="157" t="str">
        <f>IF(VALUE(IF('Vessel List A'!AC109=1,1,IF('Vessel List A'!AC109=2,2,IF('Vessel List A'!AC109=3,3,IF('Vessel List A'!AC109=4,4,IF('Vessel List A'!AC109=5,5,IF('Vessel List A'!AC109=6,6,IF('Vessel List A'!AC109=7,7,IF('Vessel List A'!AC109=8,8,IF('Vessel List A'!AC109=9,9,IF('Vessel List A'!AC109=10,10,IF('Vessel List A'!AC109=11,11,IF('Vessel List A'!AC109=12,12,IF('Vessel List A'!AC109=13,13,IF('Vessel List A'!AC109=14,14,IF('Vessel List A'!AC109=15,15,IF('Vessel List A'!AC109=16,16,0)))))))))))))))))=0," ",VALUE(IF('Vessel List A'!AC109=1,1,IF('Vessel List A'!AC109=2,2,IF('Vessel List A'!AC109=3,3,IF('Vessel List A'!AC109=4,4,IF('Vessel List A'!AC109=5,5,IF('Vessel List A'!AC109=6,6,IF('Vessel List A'!AC109=7,7,IF('Vessel List A'!AC109=8,8,IF('Vessel List A'!AC109=9,9,IF('Vessel List A'!AC109=10,10,IF('Vessel List A'!AC109=11,11,IF('Vessel List A'!AC109=12,12,IF('Vessel List A'!AC109=13,13,IF('Vessel List A'!AC109=14,14,IF('Vessel List A'!AC109=15,15,IF('Vessel List A'!AC109=16,16,0))))))))))))))))))</f>
        <v xml:space="preserve"> </v>
      </c>
      <c r="Q110" s="154"/>
      <c r="R110" s="158"/>
      <c r="S110" s="390" t="str">
        <f t="shared" si="87"/>
        <v/>
      </c>
      <c r="T110" s="158"/>
      <c r="U110" s="137"/>
      <c r="V110" s="388" t="str">
        <f t="shared" si="88"/>
        <v/>
      </c>
      <c r="W110" s="157" t="str">
        <f>IF(VALUE(IF('Vessel List A'!AP109=1,1,IF('Vessel List A'!AP109=2,2,IF('Vessel List A'!AP109=3,3,IF('Vessel List A'!AP109=4,4,IF('Vessel List A'!AP109=5,5,IF('Vessel List A'!AP109=6,6,IF('Vessel List A'!AP109=7,7,IF('Vessel List A'!AP109=8,8,IF('Vessel List A'!AP109=9,9,IF('Vessel List A'!AP109=10,10,IF('Vessel List A'!AP109=11,11,IF('Vessel List A'!AP109=12,12,IF('Vessel List A'!AP109=13,13,IF('Vessel List A'!AP109=14,14,IF('Vessel List A'!AP109=15,15,IF('Vessel List A'!AP109=16,16,0)))))))))))))))))=0," ",VALUE(IF('Vessel List A'!AP109=1,1,IF('Vessel List A'!AP109=2,2,IF('Vessel List A'!AP109=3,3,IF('Vessel List A'!AP109=4,4,IF('Vessel List A'!AP109=5,5,IF('Vessel List A'!AP109=6,6,IF('Vessel List A'!AP109=7,7,IF('Vessel List A'!AP109=8,8,IF('Vessel List A'!AP109=9,9,IF('Vessel List A'!AP109=10,10,IF('Vessel List A'!AP109=11,11,IF('Vessel List A'!AP109=12,12,IF('Vessel List A'!AP109=13,13,IF('Vessel List A'!AP109=14,14,IF('Vessel List A'!AP109=15,15,IF('Vessel List A'!AP109=16,16,0))))))))))))))))))</f>
        <v xml:space="preserve"> </v>
      </c>
      <c r="X110" s="154"/>
      <c r="Y110" s="158"/>
      <c r="Z110" s="390" t="str">
        <f t="shared" si="89"/>
        <v/>
      </c>
      <c r="AA110" s="158"/>
      <c r="AB110" s="137"/>
      <c r="AC110" s="388" t="str">
        <f t="shared" si="90"/>
        <v/>
      </c>
      <c r="AD110" s="157" t="str">
        <f>IF(VALUE(IF('Vessel List A'!BC109=1,1,IF('Vessel List A'!BC109=2,2,IF('Vessel List A'!BC109=3,3,IF('Vessel List A'!BC109=4,4,IF('Vessel List A'!BC109=5,5,IF('Vessel List A'!BC109=6,6,IF('Vessel List A'!BC109=7,7,IF('Vessel List A'!BC109=8,8,IF('Vessel List A'!BC109=9,9,IF('Vessel List A'!BC109=10,10,IF('Vessel List A'!BC109=11,11,IF('Vessel List A'!BC109=12,12,IF('Vessel List A'!BC109=13,13,IF('Vessel List A'!BC109=14,14,IF('Vessel List A'!BC109=15,15,IF('Vessel List A'!BC109=16,16,0)))))))))))))))))=0," ",VALUE(IF('Vessel List A'!BC109=1,1,IF('Vessel List A'!BC109=2,2,IF('Vessel List A'!BC109=3,3,IF('Vessel List A'!BC109=4,4,IF('Vessel List A'!BC109=5,5,IF('Vessel List A'!BC109=6,6,IF('Vessel List A'!BC109=7,7,IF('Vessel List A'!BC109=8,8,IF('Vessel List A'!BC109=9,9,IF('Vessel List A'!BC109=10,10,IF('Vessel List A'!BC109=11,11,IF('Vessel List A'!BC109=12,12,IF('Vessel List A'!BC109=13,13,IF('Vessel List A'!BC109=14,14,IF('Vessel List A'!BC109=15,15,IF('Vessel List A'!BC109=16,16,0))))))))))))))))))</f>
        <v xml:space="preserve"> </v>
      </c>
      <c r="AE110" s="154"/>
      <c r="AF110" s="158"/>
      <c r="AG110" s="390" t="str">
        <f t="shared" si="91"/>
        <v/>
      </c>
      <c r="AH110" s="158"/>
      <c r="AI110" s="137"/>
      <c r="AJ110" s="388" t="str">
        <f t="shared" si="92"/>
        <v/>
      </c>
      <c r="AK110" s="157" t="str">
        <f>IF(VALUE(IF('Vessel List A'!BP109=1,1,IF('Vessel List A'!BP109=2,2,IF('Vessel List A'!BP109=3,3,IF('Vessel List A'!BP109=4,4,IF('Vessel List A'!BP109=5,5,IF('Vessel List A'!BP109=6,6,IF('Vessel List A'!BP109=7,7,IF('Vessel List A'!BP109=8,8,IF('Vessel List A'!BP109=9,9,IF('Vessel List A'!BP109=10,10,IF('Vessel List A'!BP109=11,11,IF('Vessel List A'!BP109=12,12,IF('Vessel List A'!BP109=13,13,IF('Vessel List A'!BP109=14,14,IF('Vessel List A'!BP109=15,15,IF('Vessel List A'!BP109=16,16,0)))))))))))))))))=0," ",VALUE(IF('Vessel List A'!BP109=1,1,IF('Vessel List A'!BP109=2,2,IF('Vessel List A'!BP109=3,3,IF('Vessel List A'!BP109=4,4,IF('Vessel List A'!BP109=5,5,IF('Vessel List A'!BP109=6,6,IF('Vessel List A'!BP109=7,7,IF('Vessel List A'!BP109=8,8,IF('Vessel List A'!BP109=9,9,IF('Vessel List A'!BP109=10,10,IF('Vessel List A'!BP109=11,11,IF('Vessel List A'!BP109=12,12,IF('Vessel List A'!BP109=13,13,IF('Vessel List A'!BP109=14,14,IF('Vessel List A'!BP109=15,15,IF('Vessel List A'!BP109=16,16,0))))))))))))))))))</f>
        <v xml:space="preserve"> </v>
      </c>
      <c r="AL110" s="154"/>
      <c r="AM110" s="158"/>
      <c r="AN110" s="390" t="str">
        <f t="shared" si="93"/>
        <v/>
      </c>
      <c r="AO110" s="158"/>
      <c r="AP110" s="137"/>
      <c r="AQ110" s="388" t="str">
        <f t="shared" si="94"/>
        <v/>
      </c>
      <c r="AR110" s="157" t="str">
        <f>IF(VALUE(IF('Vessel List A'!CC109=1,1,IF('Vessel List A'!CC109=2,2,IF('Vessel List A'!CC109=3,3,IF('Vessel List A'!CC109=4,4,IF('Vessel List A'!CC109=5,5,IF('Vessel List A'!CC109=6,6,IF('Vessel List A'!CC109=7,7,IF('Vessel List A'!CC109=8,8,IF('Vessel List A'!CC109=9,9,IF('Vessel List A'!CC109=10,10,IF('Vessel List A'!CC109=11,11,IF('Vessel List A'!CC109=12,12,IF('Vessel List A'!CC109=13,13,IF('Vessel List A'!CC109=14,14,IF('Vessel List A'!CC109=15,15,IF('Vessel List A'!CC109=16,16,0)))))))))))))))))=0," ",VALUE(IF('Vessel List A'!CC109=1,1,IF('Vessel List A'!CC109=2,2,IF('Vessel List A'!CC109=3,3,IF('Vessel List A'!CC109=4,4,IF('Vessel List A'!CC109=5,5,IF('Vessel List A'!CC109=6,6,IF('Vessel List A'!CC109=7,7,IF('Vessel List A'!CC109=8,8,IF('Vessel List A'!CC109=9,9,IF('Vessel List A'!CC109=10,10,IF('Vessel List A'!CC109=11,11,IF('Vessel List A'!CC109=12,12,IF('Vessel List A'!CC109=13,13,IF('Vessel List A'!CC109=14,14,IF('Vessel List A'!CC109=15,15,IF('Vessel List A'!CC109=16,16,0))))))))))))))))))</f>
        <v xml:space="preserve"> </v>
      </c>
      <c r="AS110" s="154"/>
      <c r="AT110" s="158"/>
      <c r="AU110" s="390" t="str">
        <f t="shared" si="95"/>
        <v/>
      </c>
      <c r="AV110" s="158"/>
      <c r="AW110" s="137"/>
      <c r="AX110" s="388" t="str">
        <f t="shared" si="96"/>
        <v/>
      </c>
      <c r="AY110" s="157" t="str">
        <f>IF(VALUE(IF('Vessel List A'!CP109=1,1,IF('Vessel List A'!CP109=2,2,IF('Vessel List A'!CP109=3,3,IF('Vessel List A'!CP109=4,4,IF('Vessel List A'!CP109=5,5,IF('Vessel List A'!CP109=6,6,IF('Vessel List A'!CP109=7,7,IF('Vessel List A'!CP109=8,8,IF('Vessel List A'!CP109=9,9,IF('Vessel List A'!CP109=10,10,IF('Vessel List A'!CP109=11,11,IF('Vessel List A'!CP109=12,12,IF('Vessel List A'!CP109=13,13,IF('Vessel List A'!CP109=14,14,IF('Vessel List A'!CP109=15,15,IF('Vessel List A'!CP109=16,16,0)))))))))))))))))=0," ",VALUE(IF('Vessel List A'!CP109=1,1,IF('Vessel List A'!CP109=2,2,IF('Vessel List A'!CP109=3,3,IF('Vessel List A'!CP109=4,4,IF('Vessel List A'!CP109=5,5,IF('Vessel List A'!CP109=6,6,IF('Vessel List A'!CP109=7,7,IF('Vessel List A'!CP109=8,8,IF('Vessel List A'!CP109=9,9,IF('Vessel List A'!CP109=10,10,IF('Vessel List A'!CP109=11,11,IF('Vessel List A'!CP109=12,12,IF('Vessel List A'!CP109=13,13,IF('Vessel List A'!CP109=14,14,IF('Vessel List A'!CP109=15,15,IF('Vessel List A'!CP109=16,16,0))))))))))))))))))</f>
        <v xml:space="preserve"> </v>
      </c>
      <c r="AZ110" s="154"/>
      <c r="BA110" s="158"/>
      <c r="BB110" s="390" t="str">
        <f t="shared" si="97"/>
        <v/>
      </c>
      <c r="BC110" s="158"/>
      <c r="BD110" s="137"/>
      <c r="BE110" s="388" t="str">
        <f t="shared" si="98"/>
        <v/>
      </c>
      <c r="BF110" s="157" t="str">
        <f>IF(VALUE(IF('Vessel List A'!DC109=1,1,IF('Vessel List A'!DC109=2,2,IF('Vessel List A'!DC109=3,3,IF('Vessel List A'!DC109=4,4,IF('Vessel List A'!DC109=5,5,IF('Vessel List A'!DC109=6,6,IF('Vessel List A'!DC109=7,7,IF('Vessel List A'!DC109=8,8,IF('Vessel List A'!DC109=9,9,IF('Vessel List A'!DC109=10,10,IF('Vessel List A'!DC109=11,11,IF('Vessel List A'!DC109=12,12,IF('Vessel List A'!DC109=13,13,IF('Vessel List A'!DC109=14,14,IF('Vessel List A'!DC109=15,15,IF('Vessel List A'!DC109=16,16,0)))))))))))))))))=0," ",VALUE(IF('Vessel List A'!DC109=1,1,IF('Vessel List A'!DC109=2,2,IF('Vessel List A'!DC109=3,3,IF('Vessel List A'!DC109=4,4,IF('Vessel List A'!DC109=5,5,IF('Vessel List A'!DC109=6,6,IF('Vessel List A'!DC109=7,7,IF('Vessel List A'!DC109=8,8,IF('Vessel List A'!DC109=9,9,IF('Vessel List A'!DC109=10,10,IF('Vessel List A'!DC109=11,11,IF('Vessel List A'!DC109=12,12,IF('Vessel List A'!DC109=13,13,IF('Vessel List A'!DC109=14,14,IF('Vessel List A'!DC109=15,15,IF('Vessel List A'!DC109=16,16,0))))))))))))))))))</f>
        <v xml:space="preserve"> </v>
      </c>
      <c r="BG110" s="154"/>
      <c r="BH110" s="158"/>
      <c r="BI110" s="390" t="str">
        <f t="shared" si="99"/>
        <v/>
      </c>
      <c r="BJ110" s="158"/>
      <c r="BK110" s="137"/>
      <c r="BL110" s="388" t="str">
        <f t="shared" si="100"/>
        <v/>
      </c>
      <c r="BM110" s="157" t="str">
        <f>IF(VALUE(IF('Vessel List A'!DP109=1,1,IF('Vessel List A'!DP109=2,2,IF('Vessel List A'!DP109=3,3,IF('Vessel List A'!DP109=4,4,IF('Vessel List A'!DP109=5,5,IF('Vessel List A'!DP109=6,6,IF('Vessel List A'!DP109=7,7,IF('Vessel List A'!DP109=8,8,IF('Vessel List A'!DP109=9,9,IF('Vessel List A'!DP109=10,10,IF('Vessel List A'!DP109=11,11,IF('Vessel List A'!DP109=12,12,IF('Vessel List A'!DP109=13,13,IF('Vessel List A'!DP109=14,14,IF('Vessel List A'!DP109=15,15,IF('Vessel List A'!DP109=16,16,0)))))))))))))))))=0," ",VALUE(IF('Vessel List A'!DP109=1,1,IF('Vessel List A'!DP109=2,2,IF('Vessel List A'!DP109=3,3,IF('Vessel List A'!DP109=4,4,IF('Vessel List A'!DP109=5,5,IF('Vessel List A'!DP109=6,6,IF('Vessel List A'!DP109=7,7,IF('Vessel List A'!DP109=8,8,IF('Vessel List A'!DP109=9,9,IF('Vessel List A'!DP109=10,10,IF('Vessel List A'!DP109=11,11,IF('Vessel List A'!DP109=12,12,IF('Vessel List A'!DP109=13,13,IF('Vessel List A'!DP109=14,14,IF('Vessel List A'!DP109=15,15,IF('Vessel List A'!DP109=16,16,0))))))))))))))))))</f>
        <v xml:space="preserve"> </v>
      </c>
      <c r="BN110" s="154"/>
      <c r="BO110" s="158"/>
      <c r="BP110" s="390" t="str">
        <f t="shared" si="101"/>
        <v/>
      </c>
      <c r="BQ110" s="158"/>
      <c r="BR110" s="137"/>
      <c r="BS110" s="388" t="str">
        <f t="shared" si="102"/>
        <v/>
      </c>
      <c r="BT110" s="157" t="str">
        <f>IF(VALUE(IF('Vessel List A'!EC109=1,1,IF('Vessel List A'!EC109=2,2,IF('Vessel List A'!EC109=3,3,IF('Vessel List A'!EC109=4,4,IF('Vessel List A'!EC109=5,5,IF('Vessel List A'!EC109=6,6,IF('Vessel List A'!EC109=7,7,IF('Vessel List A'!EC109=8,8,IF('Vessel List A'!EC109=9,9,IF('Vessel List A'!EC109=10,10,IF('Vessel List A'!EC109=11,11,IF('Vessel List A'!EC109=12,12,IF('Vessel List A'!EC109=13,13,IF('Vessel List A'!EC109=14,14,IF('Vessel List A'!EC109=15,15,IF('Vessel List A'!EC109=16,16,0)))))))))))))))))=0," ",VALUE(IF('Vessel List A'!EC109=1,1,IF('Vessel List A'!EC109=2,2,IF('Vessel List A'!EC109=3,3,IF('Vessel List A'!EC109=4,4,IF('Vessel List A'!EC109=5,5,IF('Vessel List A'!EC109=6,6,IF('Vessel List A'!EC109=7,7,IF('Vessel List A'!EC109=8,8,IF('Vessel List A'!EC109=9,9,IF('Vessel List A'!EC109=10,10,IF('Vessel List A'!EC109=11,11,IF('Vessel List A'!EC109=12,12,IF('Vessel List A'!EC109=13,13,IF('Vessel List A'!EC109=14,14,IF('Vessel List A'!EC109=15,15,IF('Vessel List A'!EC109=16,16,0))))))))))))))))))</f>
        <v xml:space="preserve"> </v>
      </c>
      <c r="BU110" s="154"/>
      <c r="BV110" s="158"/>
      <c r="BW110" s="390" t="str">
        <f t="shared" si="103"/>
        <v/>
      </c>
      <c r="BX110" s="158"/>
      <c r="BY110" s="137"/>
      <c r="BZ110" s="388" t="str">
        <f t="shared" si="104"/>
        <v/>
      </c>
      <c r="CA110" s="157" t="str">
        <f>IF(VALUE(IF('Vessel List A'!EP109=1,1,IF('Vessel List A'!EP109=2,2,IF('Vessel List A'!EP109=3,3,IF('Vessel List A'!EP109=4,4,IF('Vessel List A'!EP109=5,5,IF('Vessel List A'!EP109=6,6,IF('Vessel List A'!EP109=7,7,IF('Vessel List A'!EP109=8,8,IF('Vessel List A'!EP109=9,9,IF('Vessel List A'!EP109=10,10,IF('Vessel List A'!EP109=11,11,IF('Vessel List A'!EP109=12,12,IF('Vessel List A'!EP109=13,13,IF('Vessel List A'!EP109=14,14,IF('Vessel List A'!EP109=15,15,IF('Vessel List A'!EP109=16,16,0)))))))))))))))))=0," ",VALUE(IF('Vessel List A'!EP109=1,1,IF('Vessel List A'!EP109=2,2,IF('Vessel List A'!EP109=3,3,IF('Vessel List A'!EP109=4,4,IF('Vessel List A'!EP109=5,5,IF('Vessel List A'!EP109=6,6,IF('Vessel List A'!EP109=7,7,IF('Vessel List A'!EP109=8,8,IF('Vessel List A'!EP109=9,9,IF('Vessel List A'!EP109=10,10,IF('Vessel List A'!EP109=11,11,IF('Vessel List A'!EP109=12,12,IF('Vessel List A'!EP109=13,13,IF('Vessel List A'!EP109=14,14,IF('Vessel List A'!EP109=15,15,IF('Vessel List A'!EP109=16,16,0))))))))))))))))))</f>
        <v xml:space="preserve"> </v>
      </c>
      <c r="CB110" s="154"/>
      <c r="CC110" s="158"/>
      <c r="CD110" s="390" t="str">
        <f t="shared" si="105"/>
        <v/>
      </c>
      <c r="CE110" s="158"/>
      <c r="CF110" s="137"/>
      <c r="CG110" s="388" t="str">
        <f t="shared" si="106"/>
        <v/>
      </c>
      <c r="CH110" s="157" t="str">
        <f>IF(VALUE(IF('Vessel List A'!FC109=1,1,IF('Vessel List A'!FC109=2,2,IF('Vessel List A'!FC109=3,3,IF('Vessel List A'!FC109=4,4,IF('Vessel List A'!FC109=5,5,IF('Vessel List A'!FC109=6,6,IF('Vessel List A'!FC109=7,7,IF('Vessel List A'!FC109=8,8,IF('Vessel List A'!FC109=9,9,IF('Vessel List A'!FC109=10,10,IF('Vessel List A'!FC109=11,11,IF('Vessel List A'!FC109=12,12,IF('Vessel List A'!FC109=13,13,IF('Vessel List A'!FC109=14,14,IF('Vessel List A'!FC109=15,15,IF('Vessel List A'!FC109=16,16,0)))))))))))))))))=0," ",VALUE(IF('Vessel List A'!FC109=1,1,IF('Vessel List A'!FC109=2,2,IF('Vessel List A'!FC109=3,3,IF('Vessel List A'!FC109=4,4,IF('Vessel List A'!FC109=5,5,IF('Vessel List A'!FC109=6,6,IF('Vessel List A'!FC109=7,7,IF('Vessel List A'!FC109=8,8,IF('Vessel List A'!FC109=9,9,IF('Vessel List A'!FC109=10,10,IF('Vessel List A'!FC109=11,11,IF('Vessel List A'!FC109=12,12,IF('Vessel List A'!FC109=13,13,IF('Vessel List A'!FC109=14,14,IF('Vessel List A'!FC109=15,15,IF('Vessel List A'!FC109=16,16,0))))))))))))))))))</f>
        <v xml:space="preserve"> </v>
      </c>
      <c r="CI110" s="154"/>
      <c r="CJ110" s="158"/>
      <c r="CK110" s="390" t="str">
        <f t="shared" si="107"/>
        <v/>
      </c>
      <c r="CL110" s="158"/>
      <c r="CM110" s="137"/>
      <c r="CN110" s="388" t="str">
        <f t="shared" si="108"/>
        <v/>
      </c>
      <c r="CO110" s="157" t="str">
        <f>IF(VALUE(IF('Vessel List A'!FP109=1,1,IF('Vessel List A'!FP109=2,2,IF('Vessel List A'!FP109=3,3,IF('Vessel List A'!FP109=4,4,IF('Vessel List A'!FP109=5,5,IF('Vessel List A'!FP109=6,6,IF('Vessel List A'!FP109=7,7,IF('Vessel List A'!FP109=8,8,IF('Vessel List A'!FP109=9,9,IF('Vessel List A'!FP109=10,10,IF('Vessel List A'!FP109=11,11,IF('Vessel List A'!FP109=12,12,IF('Vessel List A'!FP109=13,13,IF('Vessel List A'!FP109=14,14,IF('Vessel List A'!FP109=15,15,IF('Vessel List A'!FP109=16,16,0)))))))))))))))))=0," ",VALUE(IF('Vessel List A'!FP109=1,1,IF('Vessel List A'!FP109=2,2,IF('Vessel List A'!FP109=3,3,IF('Vessel List A'!FP109=4,4,IF('Vessel List A'!FP109=5,5,IF('Vessel List A'!FP109=6,6,IF('Vessel List A'!FP109=7,7,IF('Vessel List A'!FP109=8,8,IF('Vessel List A'!FP109=9,9,IF('Vessel List A'!FP109=10,10,IF('Vessel List A'!FP109=11,11,IF('Vessel List A'!FP109=12,12,IF('Vessel List A'!FP109=13,13,IF('Vessel List A'!FP109=14,14,IF('Vessel List A'!FP109=15,15,IF('Vessel List A'!FP109=16,16,0))))))))))))))))))</f>
        <v xml:space="preserve"> </v>
      </c>
      <c r="CP110" s="154"/>
      <c r="CQ110" s="158"/>
      <c r="CR110" s="390" t="str">
        <f t="shared" si="109"/>
        <v/>
      </c>
      <c r="CS110" s="158"/>
      <c r="CT110" s="137"/>
      <c r="CU110" s="388" t="str">
        <f t="shared" si="110"/>
        <v/>
      </c>
      <c r="CV110" s="157" t="str">
        <f>IF(VALUE(IF('Vessel List A'!GC109=1,1,IF('Vessel List A'!GC109=2,2,IF('Vessel List A'!GC109=3,3,IF('Vessel List A'!GC109=4,4,IF('Vessel List A'!GC109=5,5,IF('Vessel List A'!GC109=6,6,IF('Vessel List A'!GC109=7,7,IF('Vessel List A'!GC109=8,8,IF('Vessel List A'!GC109=9,9,IF('Vessel List A'!GC109=10,10,IF('Vessel List A'!GC109=11,11,IF('Vessel List A'!GC109=12,12,IF('Vessel List A'!GC109=13,13,IF('Vessel List A'!GC109=14,14,IF('Vessel List A'!GC109=15,15,IF('Vessel List A'!GC109=16,16,0)))))))))))))))))=0," ",VALUE(IF('Vessel List A'!GC109=1,1,IF('Vessel List A'!GC109=2,2,IF('Vessel List A'!GC109=3,3,IF('Vessel List A'!GC109=4,4,IF('Vessel List A'!GC109=5,5,IF('Vessel List A'!GC109=6,6,IF('Vessel List A'!GC109=7,7,IF('Vessel List A'!GC109=8,8,IF('Vessel List A'!GC109=9,9,IF('Vessel List A'!GC109=10,10,IF('Vessel List A'!GC109=11,11,IF('Vessel List A'!GC109=12,12,IF('Vessel List A'!GC109=13,13,IF('Vessel List A'!GC109=14,14,IF('Vessel List A'!GC109=15,15,IF('Vessel List A'!GC109=16,16,0))))))))))))))))))</f>
        <v xml:space="preserve"> </v>
      </c>
      <c r="CW110" s="154"/>
      <c r="CX110" s="158"/>
      <c r="CY110" s="390" t="str">
        <f t="shared" si="111"/>
        <v/>
      </c>
      <c r="CZ110" s="158"/>
      <c r="DA110" s="137"/>
      <c r="DB110" s="388" t="str">
        <f t="shared" si="112"/>
        <v/>
      </c>
      <c r="DC110" s="157" t="str">
        <f>IF(VALUE(IF('Vessel List A'!GP109=1,1,IF('Vessel List A'!GP109=2,2,IF('Vessel List A'!GP109=3,3,IF('Vessel List A'!GP109=4,4,IF('Vessel List A'!GP109=5,5,IF('Vessel List A'!GP109=6,6,IF('Vessel List A'!GP109=7,7,IF('Vessel List A'!GP109=8,8,IF('Vessel List A'!GP109=9,9,IF('Vessel List A'!GP109=10,10,IF('Vessel List A'!GP109=11,11,IF('Vessel List A'!GP109=12,12,IF('Vessel List A'!GP109=13,13,IF('Vessel List A'!GP109=14,14,IF('Vessel List A'!GP109=15,15,IF('Vessel List A'!GP109=16,16,0)))))))))))))))))=0," ",VALUE(IF('Vessel List A'!GP109=1,1,IF('Vessel List A'!GP109=2,2,IF('Vessel List A'!GP109=3,3,IF('Vessel List A'!GP109=4,4,IF('Vessel List A'!GP109=5,5,IF('Vessel List A'!GP109=6,6,IF('Vessel List A'!GP109=7,7,IF('Vessel List A'!GP109=8,8,IF('Vessel List A'!GP109=9,9,IF('Vessel List A'!GP109=10,10,IF('Vessel List A'!GP109=11,11,IF('Vessel List A'!GP109=12,12,IF('Vessel List A'!GP109=13,13,IF('Vessel List A'!GP109=14,14,IF('Vessel List A'!GP109=15,15,IF('Vessel List A'!GP109=16,16,0))))))))))))))))))</f>
        <v xml:space="preserve"> </v>
      </c>
      <c r="DD110" s="154"/>
      <c r="DE110" s="158"/>
      <c r="DF110" s="390" t="str">
        <f t="shared" si="113"/>
        <v/>
      </c>
      <c r="DG110" s="158"/>
      <c r="DH110" s="137"/>
      <c r="DI110" s="388" t="str">
        <f t="shared" si="114"/>
        <v/>
      </c>
      <c r="DJ110" s="157" t="str">
        <f>IF(VALUE(IF('Vessel List A'!HC109=1,1,IF('Vessel List A'!HC109=2,2,IF('Vessel List A'!HC109=3,3,IF('Vessel List A'!HC109=4,4,IF('Vessel List A'!HC109=5,5,IF('Vessel List A'!HC109=6,6,IF('Vessel List A'!HC109=7,7,IF('Vessel List A'!HC109=8,8,IF('Vessel List A'!HC109=9,9,IF('Vessel List A'!HC109=10,10,IF('Vessel List A'!HC109=11,11,IF('Vessel List A'!HC109=12,12,IF('Vessel List A'!HC109=13,13,IF('Vessel List A'!HC109=14,14,IF('Vessel List A'!HC109=15,15,IF('Vessel List A'!HC109=16,16,0)))))))))))))))))=0," ",VALUE(IF('Vessel List A'!HC109=1,1,IF('Vessel List A'!HC109=2,2,IF('Vessel List A'!HC109=3,3,IF('Vessel List A'!HC109=4,4,IF('Vessel List A'!HC109=5,5,IF('Vessel List A'!HC109=6,6,IF('Vessel List A'!HC109=7,7,IF('Vessel List A'!HC109=8,8,IF('Vessel List A'!HC109=9,9,IF('Vessel List A'!HC109=10,10,IF('Vessel List A'!HC109=11,11,IF('Vessel List A'!HC109=12,12,IF('Vessel List A'!HC109=13,13,IF('Vessel List A'!HC109=14,14,IF('Vessel List A'!HC109=15,15,IF('Vessel List A'!HC109=16,16,0))))))))))))))))))</f>
        <v xml:space="preserve"> </v>
      </c>
      <c r="DK110" s="154"/>
      <c r="DL110" s="158"/>
      <c r="DM110" s="390" t="str">
        <f t="shared" si="115"/>
        <v/>
      </c>
      <c r="DN110" s="158"/>
      <c r="DO110" s="137"/>
      <c r="DP110" s="388" t="str">
        <f t="shared" si="116"/>
        <v/>
      </c>
      <c r="DQ110" s="157" t="str">
        <f>IF(VALUE(IF('Vessel List A'!HP109=1,1,IF('Vessel List A'!HP109=2,2,IF('Vessel List A'!HP109=3,3,IF('Vessel List A'!HP109=4,4,IF('Vessel List A'!HP109=5,5,IF('Vessel List A'!HP109=6,6,IF('Vessel List A'!HP109=7,7,IF('Vessel List A'!HP109=8,8,IF('Vessel List A'!HP109=9,9,IF('Vessel List A'!HP109=10,10,IF('Vessel List A'!HP109=11,11,IF('Vessel List A'!HP109=12,12,IF('Vessel List A'!HP109=13,13,IF('Vessel List A'!HP109=14,14,IF('Vessel List A'!HP109=15,15,IF('Vessel List A'!HP109=16,16,0)))))))))))))))))=0," ",VALUE(IF('Vessel List A'!HP109=1,1,IF('Vessel List A'!HP109=2,2,IF('Vessel List A'!HP109=3,3,IF('Vessel List A'!HP109=4,4,IF('Vessel List A'!HP109=5,5,IF('Vessel List A'!HP109=6,6,IF('Vessel List A'!HP109=7,7,IF('Vessel List A'!HP109=8,8,IF('Vessel List A'!HP109=9,9,IF('Vessel List A'!HP109=10,10,IF('Vessel List A'!HP109=11,11,IF('Vessel List A'!HP109=12,12,IF('Vessel List A'!HP109=13,13,IF('Vessel List A'!HP109=14,14,IF('Vessel List A'!HP109=15,15,IF('Vessel List A'!HP109=16,16,0))))))))))))))))))</f>
        <v xml:space="preserve"> </v>
      </c>
      <c r="DR110" s="154"/>
      <c r="DS110" s="158"/>
      <c r="DT110" s="390" t="str">
        <f t="shared" si="117"/>
        <v/>
      </c>
      <c r="DU110" s="158"/>
      <c r="DV110" s="137"/>
      <c r="DW110" s="388" t="str">
        <f t="shared" si="118"/>
        <v/>
      </c>
      <c r="DX110" s="157" t="str">
        <f>IF(VALUE(IF('Vessel List A'!IC109=1,1,IF('Vessel List A'!IC109=2,2,IF('Vessel List A'!IC109=3,3,IF('Vessel List A'!IC109=4,4,IF('Vessel List A'!IC109=5,5,IF('Vessel List A'!IC109=6,6,IF('Vessel List A'!IC109=7,7,IF('Vessel List A'!IC109=8,8,IF('Vessel List A'!IC109=9,9,IF('Vessel List A'!IC109=10,10,IF('Vessel List A'!IC109=11,11,IF('Vessel List A'!IC109=12,12,IF('Vessel List A'!IC109=13,13,IF('Vessel List A'!IC109=14,14,IF('Vessel List A'!IC109=15,15,IF('Vessel List A'!IC109=16,16,0)))))))))))))))))=0," ",VALUE(IF('Vessel List A'!IC109=1,1,IF('Vessel List A'!IC109=2,2,IF('Vessel List A'!IC109=3,3,IF('Vessel List A'!IC109=4,4,IF('Vessel List A'!IC109=5,5,IF('Vessel List A'!IC109=6,6,IF('Vessel List A'!IC109=7,7,IF('Vessel List A'!IC109=8,8,IF('Vessel List A'!IC109=9,9,IF('Vessel List A'!IC109=10,10,IF('Vessel List A'!IC109=11,11,IF('Vessel List A'!IC109=12,12,IF('Vessel List A'!IC109=13,13,IF('Vessel List A'!IC109=14,14,IF('Vessel List A'!IC109=15,15,IF('Vessel List A'!IC109=16,16,0))))))))))))))))))</f>
        <v xml:space="preserve"> </v>
      </c>
      <c r="DY110" s="154"/>
      <c r="DZ110" s="158"/>
      <c r="EA110" s="390" t="str">
        <f t="shared" si="119"/>
        <v/>
      </c>
      <c r="EB110" s="158"/>
      <c r="EC110" s="137"/>
      <c r="ED110" s="388" t="str">
        <f t="shared" si="120"/>
        <v/>
      </c>
      <c r="EE110" s="157" t="str">
        <f>IF(VALUE(IF('Vessel List A'!IP109=1,1,IF('Vessel List A'!IP109=2,2,IF('Vessel List A'!IP109=3,3,IF('Vessel List A'!IP109=4,4,IF('Vessel List A'!IP109=5,5,IF('Vessel List A'!IP109=6,6,IF('Vessel List A'!IP109=7,7,IF('Vessel List A'!IP109=8,8,IF('Vessel List A'!IP109=9,9,IF('Vessel List A'!IP109=10,10,IF('Vessel List A'!IP109=11,11,IF('Vessel List A'!IP109=12,12,IF('Vessel List A'!IP109=13,13,IF('Vessel List A'!IP109=14,14,IF('Vessel List A'!IP109=15,15,IF('Vessel List A'!IP109=16,16,0)))))))))))))))))=0," ",VALUE(IF('Vessel List A'!IP109=1,1,IF('Vessel List A'!IP109=2,2,IF('Vessel List A'!IP109=3,3,IF('Vessel List A'!IP109=4,4,IF('Vessel List A'!IP109=5,5,IF('Vessel List A'!IP109=6,6,IF('Vessel List A'!IP109=7,7,IF('Vessel List A'!IP109=8,8,IF('Vessel List A'!IP109=9,9,IF('Vessel List A'!IP109=10,10,IF('Vessel List A'!IP109=11,11,IF('Vessel List A'!IP109=12,12,IF('Vessel List A'!IP109=13,13,IF('Vessel List A'!IP109=14,14,IF('Vessel List A'!IP109=15,15,IF('Vessel List A'!IP109=16,16,0))))))))))))))))))</f>
        <v xml:space="preserve"> </v>
      </c>
      <c r="EF110" s="154"/>
      <c r="EG110" s="158"/>
      <c r="EH110" s="390" t="str">
        <f t="shared" si="121"/>
        <v/>
      </c>
      <c r="EI110" s="158"/>
      <c r="EJ110" s="137"/>
      <c r="EK110" s="397" t="str">
        <f t="shared" si="122"/>
        <v/>
      </c>
      <c r="EL110" s="144"/>
      <c r="EM110" s="157" t="str">
        <f>IF(VALUE(IF('Vessel List B'!C109=1,1,IF('Vessel List B'!C109=2,2,IF('Vessel List B'!C109=3,3,IF('Vessel List B'!C109=4,4,IF('Vessel List B'!C109=5,5,IF('Vessel List B'!C109=6,6,IF('Vessel List B'!C109=7,7,IF('Vessel List B'!C109=8,8,IF('Vessel List B'!C109=9,9,IF('Vessel List B'!C109=10,10,IF('Vessel List B'!C109=11,11,IF('Vessel List B'!C109=12,12,IF('Vessel List B'!C109=13,13,IF('Vessel List B'!C109=14,14,IF('Vessel List B'!C109=15,15,IF('Vessel List B'!C109=16,16,0)))))))))))))))))=0," ",VALUE(IF('Vessel List B'!C109=1,1,IF('Vessel List B'!C109=2,2,IF('Vessel List B'!C109=3,3,IF('Vessel List B'!C109=4,4,IF('Vessel List B'!C109=5,5,IF('Vessel List B'!C109=6,6,IF('Vessel List B'!C109=7,7,IF('Vessel List B'!C109=8,8,IF('Vessel List B'!C109=9,9,IF('Vessel List B'!C109=10,10,IF('Vessel List B'!C109=11,11,IF('Vessel List B'!C109=12,12,IF('Vessel List B'!C109=13,13,IF('Vessel List B'!C109=14,14,IF('Vessel List B'!C109=15,15,IF('Vessel List B'!C109=16,16,0))))))))))))))))))</f>
        <v xml:space="preserve"> </v>
      </c>
      <c r="EN110" s="154"/>
      <c r="EO110" s="158"/>
      <c r="EP110" s="390" t="str">
        <f t="shared" si="123"/>
        <v/>
      </c>
      <c r="EQ110" s="158"/>
      <c r="ER110" s="137"/>
      <c r="ES110" s="388" t="str">
        <f t="shared" si="124"/>
        <v/>
      </c>
      <c r="ET110" s="157" t="str">
        <f>IF(VALUE(IF('Vessel List B'!P109=1,1,IF('Vessel List B'!P109=2,2,IF('Vessel List B'!P109=3,3,IF('Vessel List B'!P109=4,4,IF('Vessel List B'!P109=5,5,IF('Vessel List B'!P109=6,6,IF('Vessel List B'!P109=7,7,IF('Vessel List B'!P109=8,8,IF('Vessel List B'!P109=9,9,IF('Vessel List B'!P109=10,10,IF('Vessel List B'!P109=11,11,IF('Vessel List B'!P109=12,12,IF('Vessel List B'!P109=13,13,IF('Vessel List B'!P109=14,14,IF('Vessel List B'!P109=15,15,IF('Vessel List B'!P109=16,16,0)))))))))))))))))=0," ",VALUE(IF('Vessel List B'!P109=1,1,IF('Vessel List B'!P109=2,2,IF('Vessel List B'!P109=3,3,IF('Vessel List B'!P109=4,4,IF('Vessel List B'!P109=5,5,IF('Vessel List B'!P109=6,6,IF('Vessel List B'!P109=7,7,IF('Vessel List B'!P109=8,8,IF('Vessel List B'!P109=9,9,IF('Vessel List B'!P109=10,10,IF('Vessel List B'!P109=11,11,IF('Vessel List B'!P109=12,12,IF('Vessel List B'!P109=13,13,IF('Vessel List B'!P109=14,14,IF('Vessel List B'!P109=15,15,IF('Vessel List B'!P109=16,16,0))))))))))))))))))</f>
        <v xml:space="preserve"> </v>
      </c>
      <c r="EU110" s="154"/>
      <c r="EV110" s="158"/>
      <c r="EW110" s="390" t="str">
        <f t="shared" si="125"/>
        <v/>
      </c>
      <c r="EX110" s="158"/>
      <c r="EY110" s="137"/>
      <c r="EZ110" s="388" t="str">
        <f t="shared" si="126"/>
        <v/>
      </c>
      <c r="FA110" s="157" t="str">
        <f>IF(VALUE(IF('Vessel List B'!AC109=1,1,IF('Vessel List B'!AC109=2,2,IF('Vessel List B'!AC109=3,3,IF('Vessel List B'!AC109=4,4,IF('Vessel List B'!AC109=5,5,IF('Vessel List B'!AC109=6,6,IF('Vessel List B'!AC109=7,7,IF('Vessel List B'!AC109=8,8,IF('Vessel List B'!AC109=9,9,IF('Vessel List B'!AC109=10,10,IF('Vessel List B'!AC109=11,11,IF('Vessel List B'!AC109=12,12,IF('Vessel List B'!AC109=13,13,IF('Vessel List B'!AC109=14,14,IF('Vessel List B'!AC109=15,15,IF('Vessel List B'!AC109=16,16,0)))))))))))))))))=0," ",VALUE(IF('Vessel List B'!AC109=1,1,IF('Vessel List B'!AC109=2,2,IF('Vessel List B'!AC109=3,3,IF('Vessel List B'!AC109=4,4,IF('Vessel List B'!AC109=5,5,IF('Vessel List B'!AC109=6,6,IF('Vessel List B'!AC109=7,7,IF('Vessel List B'!AC109=8,8,IF('Vessel List B'!AC109=9,9,IF('Vessel List B'!AC109=10,10,IF('Vessel List B'!AC109=11,11,IF('Vessel List B'!AC109=12,12,IF('Vessel List B'!AC109=13,13,IF('Vessel List B'!AC109=14,14,IF('Vessel List B'!AC109=15,15,IF('Vessel List B'!AC109=16,16,0))))))))))))))))))</f>
        <v xml:space="preserve"> </v>
      </c>
      <c r="FB110" s="154"/>
      <c r="FC110" s="158"/>
      <c r="FD110" s="390" t="str">
        <f t="shared" si="127"/>
        <v/>
      </c>
      <c r="FE110" s="158"/>
      <c r="FF110" s="137"/>
      <c r="FG110" s="388" t="str">
        <f t="shared" si="128"/>
        <v/>
      </c>
      <c r="FH110" s="157" t="str">
        <f>IF(VALUE(IF('Vessel List B'!AP109=1,1,IF('Vessel List B'!AP109=2,2,IF('Vessel List B'!AP109=3,3,IF('Vessel List B'!AP109=4,4,IF('Vessel List B'!AP109=5,5,IF('Vessel List B'!AP109=6,6,IF('Vessel List B'!AP109=7,7,IF('Vessel List B'!AP109=8,8,IF('Vessel List B'!AP109=9,9,IF('Vessel List B'!AP109=10,10,IF('Vessel List B'!AP109=11,11,IF('Vessel List B'!AP109=12,12,IF('Vessel List B'!AP109=13,13,IF('Vessel List B'!AP109=14,14,IF('Vessel List B'!AP109=15,15,IF('Vessel List B'!AP109=16,16,0)))))))))))))))))=0," ",VALUE(IF('Vessel List B'!AP109=1,1,IF('Vessel List B'!AP109=2,2,IF('Vessel List B'!AP109=3,3,IF('Vessel List B'!AP109=4,4,IF('Vessel List B'!AP109=5,5,IF('Vessel List B'!AP109=6,6,IF('Vessel List B'!AP109=7,7,IF('Vessel List B'!AP109=8,8,IF('Vessel List B'!AP109=9,9,IF('Vessel List B'!AP109=10,10,IF('Vessel List B'!AP109=11,11,IF('Vessel List B'!AP109=12,12,IF('Vessel List B'!AP109=13,13,IF('Vessel List B'!AP109=14,14,IF('Vessel List B'!AP109=15,15,IF('Vessel List B'!AP109=16,16,0))))))))))))))))))</f>
        <v xml:space="preserve"> </v>
      </c>
      <c r="FI110" s="154"/>
      <c r="FJ110" s="158"/>
      <c r="FK110" s="390" t="str">
        <f t="shared" si="129"/>
        <v/>
      </c>
      <c r="FL110" s="158"/>
      <c r="FM110" s="137"/>
      <c r="FN110" s="388" t="str">
        <f t="shared" si="130"/>
        <v/>
      </c>
      <c r="FO110" s="157" t="str">
        <f>IF(VALUE(IF('Vessel List B'!BC109=1,1,IF('Vessel List B'!BC109=2,2,IF('Vessel List B'!BC109=3,3,IF('Vessel List B'!BC109=4,4,IF('Vessel List B'!BC109=5,5,IF('Vessel List B'!BC109=6,6,IF('Vessel List B'!BC109=7,7,IF('Vessel List B'!BC109=8,8,IF('Vessel List B'!BC109=9,9,IF('Vessel List B'!BC109=10,10,IF('Vessel List B'!BC109=11,11,IF('Vessel List B'!BC109=12,12,IF('Vessel List B'!BC109=13,13,IF('Vessel List B'!BC109=14,14,IF('Vessel List B'!BC109=15,15,IF('Vessel List B'!BC109=16,16,0)))))))))))))))))=0," ",VALUE(IF('Vessel List B'!BC109=1,1,IF('Vessel List B'!BC109=2,2,IF('Vessel List B'!BC109=3,3,IF('Vessel List B'!BC109=4,4,IF('Vessel List B'!BC109=5,5,IF('Vessel List B'!BC109=6,6,IF('Vessel List B'!BC109=7,7,IF('Vessel List B'!BC109=8,8,IF('Vessel List B'!BC109=9,9,IF('Vessel List B'!BC109=10,10,IF('Vessel List B'!BC109=11,11,IF('Vessel List B'!BC109=12,12,IF('Vessel List B'!BC109=13,13,IF('Vessel List B'!BC109=14,14,IF('Vessel List B'!BC109=15,15,IF('Vessel List B'!BC109=16,16,0))))))))))))))))))</f>
        <v xml:space="preserve"> </v>
      </c>
      <c r="FP110" s="154"/>
      <c r="FQ110" s="158"/>
      <c r="FR110" s="390" t="str">
        <f t="shared" si="131"/>
        <v/>
      </c>
      <c r="FS110" s="158"/>
      <c r="FT110" s="137"/>
      <c r="FU110" s="388" t="str">
        <f t="shared" si="132"/>
        <v/>
      </c>
      <c r="FV110" s="157" t="str">
        <f>IF(VALUE(IF('Vessel List B'!BP109=1,1,IF('Vessel List B'!BP109=2,2,IF('Vessel List B'!BP109=3,3,IF('Vessel List B'!BP109=4,4,IF('Vessel List B'!BP109=5,5,IF('Vessel List B'!BP109=6,6,IF('Vessel List B'!BP109=7,7,IF('Vessel List B'!BP109=8,8,IF('Vessel List B'!BP109=9,9,IF('Vessel List B'!BP109=10,10,IF('Vessel List B'!BP109=11,11,IF('Vessel List B'!BP109=12,12,IF('Vessel List B'!BP109=13,13,IF('Vessel List B'!BP109=14,14,IF('Vessel List B'!BP109=15,15,IF('Vessel List B'!BP109=16,16,0)))))))))))))))))=0," ",VALUE(IF('Vessel List B'!BP109=1,1,IF('Vessel List B'!BP109=2,2,IF('Vessel List B'!BP109=3,3,IF('Vessel List B'!BP109=4,4,IF('Vessel List B'!BP109=5,5,IF('Vessel List B'!BP109=6,6,IF('Vessel List B'!BP109=7,7,IF('Vessel List B'!BP109=8,8,IF('Vessel List B'!BP109=9,9,IF('Vessel List B'!BP109=10,10,IF('Vessel List B'!BP109=11,11,IF('Vessel List B'!BP109=12,12,IF('Vessel List B'!BP109=13,13,IF('Vessel List B'!BP109=14,14,IF('Vessel List B'!BP109=15,15,IF('Vessel List B'!BP109=16,16,0))))))))))))))))))</f>
        <v xml:space="preserve"> </v>
      </c>
      <c r="FW110" s="154"/>
      <c r="FX110" s="158"/>
      <c r="FY110" s="390" t="str">
        <f t="shared" si="133"/>
        <v/>
      </c>
      <c r="FZ110" s="158"/>
      <c r="GA110" s="137"/>
      <c r="GB110" s="388" t="str">
        <f t="shared" si="134"/>
        <v/>
      </c>
      <c r="GC110" s="157" t="str">
        <f>IF(VALUE(IF('Vessel List B'!CC109=1,1,IF('Vessel List B'!CC109=2,2,IF('Vessel List B'!CC109=3,3,IF('Vessel List B'!CC109=4,4,IF('Vessel List B'!CC109=5,5,IF('Vessel List B'!CC109=6,6,IF('Vessel List B'!CC109=7,7,IF('Vessel List B'!CC109=8,8,IF('Vessel List B'!CC109=9,9,IF('Vessel List B'!CC109=10,10,IF('Vessel List B'!CC109=11,11,IF('Vessel List B'!CC109=12,12,IF('Vessel List B'!CC109=13,13,IF('Vessel List B'!CC109=14,14,IF('Vessel List B'!CC109=15,15,IF('Vessel List B'!CC109=16,16,0)))))))))))))))))=0," ",VALUE(IF('Vessel List B'!CC109=1,1,IF('Vessel List B'!CC109=2,2,IF('Vessel List B'!CC109=3,3,IF('Vessel List B'!CC109=4,4,IF('Vessel List B'!CC109=5,5,IF('Vessel List B'!CC109=6,6,IF('Vessel List B'!CC109=7,7,IF('Vessel List B'!CC109=8,8,IF('Vessel List B'!CC109=9,9,IF('Vessel List B'!CC109=10,10,IF('Vessel List B'!CC109=11,11,IF('Vessel List B'!CC109=12,12,IF('Vessel List B'!CC109=13,13,IF('Vessel List B'!CC109=14,14,IF('Vessel List B'!CC109=15,15,IF('Vessel List B'!CC109=16,16,0))))))))))))))))))</f>
        <v xml:space="preserve"> </v>
      </c>
      <c r="GD110" s="154"/>
      <c r="GE110" s="158"/>
      <c r="GF110" s="390" t="str">
        <f t="shared" si="135"/>
        <v/>
      </c>
      <c r="GG110" s="158"/>
      <c r="GH110" s="137"/>
      <c r="GI110" s="388" t="str">
        <f t="shared" si="136"/>
        <v/>
      </c>
      <c r="GJ110" s="157" t="str">
        <f>IF(VALUE(IF('Vessel List B'!CP109=1,1,IF('Vessel List B'!CP109=2,2,IF('Vessel List B'!CP109=3,3,IF('Vessel List B'!CP109=4,4,IF('Vessel List B'!CP109=5,5,IF('Vessel List B'!CP109=6,6,IF('Vessel List B'!CP109=7,7,IF('Vessel List B'!CP109=8,8,IF('Vessel List B'!CP109=9,9,IF('Vessel List B'!CP109=10,10,IF('Vessel List B'!CP109=11,11,IF('Vessel List B'!CP109=12,12,IF('Vessel List B'!CP109=13,13,IF('Vessel List B'!CP109=14,14,IF('Vessel List B'!CP109=15,15,IF('Vessel List B'!CP109=16,16,0)))))))))))))))))=0," ",VALUE(IF('Vessel List B'!CP109=1,1,IF('Vessel List B'!CP109=2,2,IF('Vessel List B'!CP109=3,3,IF('Vessel List B'!CP109=4,4,IF('Vessel List B'!CP109=5,5,IF('Vessel List B'!CP109=6,6,IF('Vessel List B'!CP109=7,7,IF('Vessel List B'!CP109=8,8,IF('Vessel List B'!CP109=9,9,IF('Vessel List B'!CP109=10,10,IF('Vessel List B'!CP109=11,11,IF('Vessel List B'!CP109=12,12,IF('Vessel List B'!CP109=13,13,IF('Vessel List B'!CP109=14,14,IF('Vessel List B'!CP109=15,15,IF('Vessel List B'!CP109=16,16,0))))))))))))))))))</f>
        <v xml:space="preserve"> </v>
      </c>
      <c r="GK110" s="154"/>
      <c r="GL110" s="158"/>
      <c r="GM110" s="390" t="str">
        <f t="shared" si="137"/>
        <v/>
      </c>
      <c r="GN110" s="158"/>
      <c r="GO110" s="137"/>
      <c r="GP110" s="388" t="str">
        <f t="shared" si="138"/>
        <v/>
      </c>
      <c r="GQ110" s="157" t="str">
        <f>IF(VALUE(IF('Vessel List B'!DC109=1,1,IF('Vessel List B'!DC109=2,2,IF('Vessel List B'!DC109=3,3,IF('Vessel List B'!DC109=4,4,IF('Vessel List B'!DC109=5,5,IF('Vessel List B'!DC109=6,6,IF('Vessel List B'!DC109=7,7,IF('Vessel List B'!DC109=8,8,IF('Vessel List B'!DC109=9,9,IF('Vessel List B'!DC109=10,10,IF('Vessel List B'!DC109=11,11,IF('Vessel List B'!DC109=12,12,IF('Vessel List B'!DC109=13,13,IF('Vessel List B'!DC109=14,14,IF('Vessel List B'!DC109=15,15,IF('Vessel List B'!DC109=16,16,0)))))))))))))))))=0," ",VALUE(IF('Vessel List B'!DC109=1,1,IF('Vessel List B'!DC109=2,2,IF('Vessel List B'!DC109=3,3,IF('Vessel List B'!DC109=4,4,IF('Vessel List B'!DC109=5,5,IF('Vessel List B'!DC109=6,6,IF('Vessel List B'!DC109=7,7,IF('Vessel List B'!DC109=8,8,IF('Vessel List B'!DC109=9,9,IF('Vessel List B'!DC109=10,10,IF('Vessel List B'!DC109=11,11,IF('Vessel List B'!DC109=12,12,IF('Vessel List B'!DC109=13,13,IF('Vessel List B'!DC109=14,14,IF('Vessel List B'!DC109=15,15,IF('Vessel List B'!DC109=16,16,0))))))))))))))))))</f>
        <v xml:space="preserve"> </v>
      </c>
      <c r="GR110" s="154"/>
      <c r="GS110" s="158"/>
      <c r="GT110" s="390" t="str">
        <f t="shared" si="139"/>
        <v/>
      </c>
      <c r="GU110" s="158"/>
      <c r="GV110" s="137"/>
      <c r="GW110" s="388" t="str">
        <f t="shared" si="140"/>
        <v/>
      </c>
      <c r="GX110" s="157" t="str">
        <f>IF(VALUE(IF('Vessel List B'!DP109=1,1,IF('Vessel List B'!DP109=2,2,IF('Vessel List B'!DP109=3,3,IF('Vessel List B'!DP109=4,4,IF('Vessel List B'!DP109=5,5,IF('Vessel List B'!DP109=6,6,IF('Vessel List B'!DP109=7,7,IF('Vessel List B'!DP109=8,8,IF('Vessel List B'!DP109=9,9,IF('Vessel List B'!DP109=10,10,IF('Vessel List B'!DP109=11,11,IF('Vessel List B'!DP109=12,12,IF('Vessel List B'!DP109=13,13,IF('Vessel List B'!DP109=14,14,IF('Vessel List B'!DP109=15,15,IF('Vessel List B'!DP109=16,16,0)))))))))))))))))=0," ",VALUE(IF('Vessel List B'!DP109=1,1,IF('Vessel List B'!DP109=2,2,IF('Vessel List B'!DP109=3,3,IF('Vessel List B'!DP109=4,4,IF('Vessel List B'!DP109=5,5,IF('Vessel List B'!DP109=6,6,IF('Vessel List B'!DP109=7,7,IF('Vessel List B'!DP109=8,8,IF('Vessel List B'!DP109=9,9,IF('Vessel List B'!DP109=10,10,IF('Vessel List B'!DP109=11,11,IF('Vessel List B'!DP109=12,12,IF('Vessel List B'!DP109=13,13,IF('Vessel List B'!DP109=14,14,IF('Vessel List B'!DP109=15,15,IF('Vessel List B'!DP109=16,16,0))))))))))))))))))</f>
        <v xml:space="preserve"> </v>
      </c>
      <c r="GY110" s="154"/>
      <c r="GZ110" s="158"/>
      <c r="HA110" s="390" t="str">
        <f t="shared" si="141"/>
        <v/>
      </c>
      <c r="HB110" s="158"/>
      <c r="HC110" s="137"/>
      <c r="HD110" s="388" t="str">
        <f t="shared" si="142"/>
        <v/>
      </c>
      <c r="HE110" s="157" t="str">
        <f>IF(VALUE(IF('Vessel List B'!EC109=1,1,IF('Vessel List B'!EC109=2,2,IF('Vessel List B'!EC109=3,3,IF('Vessel List B'!EC109=4,4,IF('Vessel List B'!EC109=5,5,IF('Vessel List B'!EC109=6,6,IF('Vessel List B'!EC109=7,7,IF('Vessel List B'!EC109=8,8,IF('Vessel List B'!EC109=9,9,IF('Vessel List B'!EC109=10,10,IF('Vessel List B'!EC109=11,11,IF('Vessel List B'!EC109=12,12,IF('Vessel List B'!EC109=13,13,IF('Vessel List B'!EC109=14,14,IF('Vessel List B'!EC109=15,15,IF('Vessel List B'!EC109=16,16,0)))))))))))))))))=0," ",VALUE(IF('Vessel List B'!EC109=1,1,IF('Vessel List B'!EC109=2,2,IF('Vessel List B'!EC109=3,3,IF('Vessel List B'!EC109=4,4,IF('Vessel List B'!EC109=5,5,IF('Vessel List B'!EC109=6,6,IF('Vessel List B'!EC109=7,7,IF('Vessel List B'!EC109=8,8,IF('Vessel List B'!EC109=9,9,IF('Vessel List B'!EC109=10,10,IF('Vessel List B'!EC109=11,11,IF('Vessel List B'!EC109=12,12,IF('Vessel List B'!EC109=13,13,IF('Vessel List B'!EC109=14,14,IF('Vessel List B'!EC109=15,15,IF('Vessel List B'!EC109=16,16,0))))))))))))))))))</f>
        <v xml:space="preserve"> </v>
      </c>
      <c r="HF110" s="154"/>
      <c r="HG110" s="158"/>
      <c r="HH110" s="390" t="str">
        <f t="shared" si="143"/>
        <v/>
      </c>
      <c r="HI110" s="158"/>
      <c r="HJ110" s="137"/>
      <c r="HK110" s="388" t="str">
        <f t="shared" si="144"/>
        <v/>
      </c>
      <c r="HL110" s="157" t="str">
        <f>IF(VALUE(IF('Vessel List B'!EP109=1,1,IF('Vessel List B'!EP109=2,2,IF('Vessel List B'!EP109=3,3,IF('Vessel List B'!EP109=4,4,IF('Vessel List B'!EP109=5,5,IF('Vessel List B'!EP109=6,6,IF('Vessel List B'!EP109=7,7,IF('Vessel List B'!EP109=8,8,IF('Vessel List B'!EP109=9,9,IF('Vessel List B'!EP109=10,10,IF('Vessel List B'!EP109=11,11,IF('Vessel List B'!EP109=12,12,IF('Vessel List B'!EP109=13,13,IF('Vessel List B'!EP109=14,14,IF('Vessel List B'!EP109=15,15,IF('Vessel List B'!EP109=16,16,0)))))))))))))))))=0," ",VALUE(IF('Vessel List B'!EP109=1,1,IF('Vessel List B'!EP109=2,2,IF('Vessel List B'!EP109=3,3,IF('Vessel List B'!EP109=4,4,IF('Vessel List B'!EP109=5,5,IF('Vessel List B'!EP109=6,6,IF('Vessel List B'!EP109=7,7,IF('Vessel List B'!EP109=8,8,IF('Vessel List B'!EP109=9,9,IF('Vessel List B'!EP109=10,10,IF('Vessel List B'!EP109=11,11,IF('Vessel List B'!EP109=12,12,IF('Vessel List B'!EP109=13,13,IF('Vessel List B'!EP109=14,14,IF('Vessel List B'!EP109=15,15,IF('Vessel List B'!EP109=16,16,0))))))))))))))))))</f>
        <v xml:space="preserve"> </v>
      </c>
      <c r="HM110" s="154"/>
      <c r="HN110" s="158"/>
      <c r="HO110" s="390" t="str">
        <f t="shared" si="145"/>
        <v/>
      </c>
      <c r="HP110" s="158"/>
      <c r="HQ110" s="137"/>
      <c r="HR110" s="388" t="str">
        <f t="shared" si="146"/>
        <v/>
      </c>
      <c r="HS110" s="157" t="str">
        <f>IF(VALUE(IF('Vessel List B'!FC109=1,1,IF('Vessel List B'!FC109=2,2,IF('Vessel List B'!FC109=3,3,IF('Vessel List B'!FC109=4,4,IF('Vessel List B'!FC109=5,5,IF('Vessel List B'!FC109=6,6,IF('Vessel List B'!FC109=7,7,IF('Vessel List B'!FC109=8,8,IF('Vessel List B'!FC109=9,9,IF('Vessel List B'!FC109=10,10,IF('Vessel List B'!FC109=11,11,IF('Vessel List B'!FC109=12,12,IF('Vessel List B'!FC109=13,13,IF('Vessel List B'!FC109=14,14,IF('Vessel List B'!FC109=15,15,IF('Vessel List B'!FC109=16,16,0)))))))))))))))))=0," ",VALUE(IF('Vessel List B'!FC109=1,1,IF('Vessel List B'!FC109=2,2,IF('Vessel List B'!FC109=3,3,IF('Vessel List B'!FC109=4,4,IF('Vessel List B'!FC109=5,5,IF('Vessel List B'!FC109=6,6,IF('Vessel List B'!FC109=7,7,IF('Vessel List B'!FC109=8,8,IF('Vessel List B'!FC109=9,9,IF('Vessel List B'!FC109=10,10,IF('Vessel List B'!FC109=11,11,IF('Vessel List B'!FC109=12,12,IF('Vessel List B'!FC109=13,13,IF('Vessel List B'!FC109=14,14,IF('Vessel List B'!FC109=15,15,IF('Vessel List B'!FC109=16,16,0))))))))))))))))))</f>
        <v xml:space="preserve"> </v>
      </c>
      <c r="HT110" s="154"/>
      <c r="HU110" s="158"/>
      <c r="HV110" s="390" t="str">
        <f t="shared" si="147"/>
        <v/>
      </c>
      <c r="HW110" s="158"/>
      <c r="HX110" s="137"/>
      <c r="HY110" s="388" t="str">
        <f t="shared" si="148"/>
        <v/>
      </c>
      <c r="HZ110" s="157" t="str">
        <f>IF(VALUE(IF('Vessel List B'!FP109=1,1,IF('Vessel List B'!FP109=2,2,IF('Vessel List B'!FP109=3,3,IF('Vessel List B'!FP109=4,4,IF('Vessel List B'!FP109=5,5,IF('Vessel List B'!FP109=6,6,IF('Vessel List B'!FP109=7,7,IF('Vessel List B'!FP109=8,8,IF('Vessel List B'!FP109=9,9,IF('Vessel List B'!FP109=10,10,IF('Vessel List B'!FP109=11,11,IF('Vessel List B'!FP109=12,12,IF('Vessel List B'!FP109=13,13,IF('Vessel List B'!FP109=14,14,IF('Vessel List B'!FP109=15,15,IF('Vessel List B'!FP109=16,16,0)))))))))))))))))=0," ",VALUE(IF('Vessel List B'!FP109=1,1,IF('Vessel List B'!FP109=2,2,IF('Vessel List B'!FP109=3,3,IF('Vessel List B'!FP109=4,4,IF('Vessel List B'!FP109=5,5,IF('Vessel List B'!FP109=6,6,IF('Vessel List B'!FP109=7,7,IF('Vessel List B'!FP109=8,8,IF('Vessel List B'!FP109=9,9,IF('Vessel List B'!FP109=10,10,IF('Vessel List B'!FP109=11,11,IF('Vessel List B'!FP109=12,12,IF('Vessel List B'!FP109=13,13,IF('Vessel List B'!FP109=14,14,IF('Vessel List B'!FP109=15,15,IF('Vessel List B'!FP109=16,16,0))))))))))))))))))</f>
        <v xml:space="preserve"> </v>
      </c>
      <c r="IA110" s="154"/>
      <c r="IB110" s="158"/>
      <c r="IC110" s="390" t="str">
        <f t="shared" si="149"/>
        <v/>
      </c>
      <c r="ID110" s="158"/>
      <c r="IE110" s="137"/>
      <c r="IF110" s="388" t="str">
        <f t="shared" si="150"/>
        <v/>
      </c>
      <c r="IG110" s="157" t="str">
        <f>IF(VALUE(IF('Vessel List B'!GC109=1,1,IF('Vessel List B'!GC109=2,2,IF('Vessel List B'!GC109=3,3,IF('Vessel List B'!GC109=4,4,IF('Vessel List B'!GC109=5,5,IF('Vessel List B'!GC109=6,6,IF('Vessel List B'!GC109=7,7,IF('Vessel List B'!GC109=8,8,IF('Vessel List B'!GC109=9,9,IF('Vessel List B'!GC109=10,10,IF('Vessel List B'!GC109=11,11,IF('Vessel List B'!GC109=12,12,IF('Vessel List B'!GC109=13,13,IF('Vessel List B'!GC109=14,14,IF('Vessel List B'!GC109=15,15,IF('Vessel List B'!GC109=16,16,0)))))))))))))))))=0," ",VALUE(IF('Vessel List B'!GC109=1,1,IF('Vessel List B'!GC109=2,2,IF('Vessel List B'!GC109=3,3,IF('Vessel List B'!GC109=4,4,IF('Vessel List B'!GC109=5,5,IF('Vessel List B'!GC109=6,6,IF('Vessel List B'!GC109=7,7,IF('Vessel List B'!GC109=8,8,IF('Vessel List B'!GC109=9,9,IF('Vessel List B'!GC109=10,10,IF('Vessel List B'!GC109=11,11,IF('Vessel List B'!GC109=12,12,IF('Vessel List B'!GC109=13,13,IF('Vessel List B'!GC109=14,14,IF('Vessel List B'!GC109=15,15,IF('Vessel List B'!GC109=16,16,0))))))))))))))))))</f>
        <v xml:space="preserve"> </v>
      </c>
      <c r="IH110" s="154"/>
      <c r="II110" s="158"/>
      <c r="IJ110" s="390" t="str">
        <f t="shared" si="151"/>
        <v/>
      </c>
      <c r="IK110" s="158"/>
      <c r="IL110" s="137"/>
      <c r="IM110" s="388" t="str">
        <f t="shared" si="152"/>
        <v/>
      </c>
      <c r="IN110" s="157" t="str">
        <f>IF(VALUE(IF('Vessel List B'!GP109=1,1,IF('Vessel List B'!GP109=2,2,IF('Vessel List B'!GP109=3,3,IF('Vessel List B'!GP109=4,4,IF('Vessel List B'!GP109=5,5,IF('Vessel List B'!GP109=6,6,IF('Vessel List B'!GP109=7,7,IF('Vessel List B'!GP109=8,8,IF('Vessel List B'!GP109=9,9,IF('Vessel List B'!GP109=10,10,IF('Vessel List B'!GP109=11,11,IF('Vessel List B'!GP109=12,12,IF('Vessel List B'!GP109=13,13,IF('Vessel List B'!GP109=14,14,IF('Vessel List B'!GP109=15,15,IF('Vessel List B'!GP109=16,16,0)))))))))))))))))=0," ",VALUE(IF('Vessel List B'!GP109=1,1,IF('Vessel List B'!GP109=2,2,IF('Vessel List B'!GP109=3,3,IF('Vessel List B'!GP109=4,4,IF('Vessel List B'!GP109=5,5,IF('Vessel List B'!GP109=6,6,IF('Vessel List B'!GP109=7,7,IF('Vessel List B'!GP109=8,8,IF('Vessel List B'!GP109=9,9,IF('Vessel List B'!GP109=10,10,IF('Vessel List B'!GP109=11,11,IF('Vessel List B'!GP109=12,12,IF('Vessel List B'!GP109=13,13,IF('Vessel List B'!GP109=14,14,IF('Vessel List B'!GP109=15,15,IF('Vessel List B'!GP109=16,16,0))))))))))))))))))</f>
        <v xml:space="preserve"> </v>
      </c>
      <c r="IO110" s="154"/>
      <c r="IP110" s="158"/>
      <c r="IQ110" s="390" t="str">
        <f t="shared" si="153"/>
        <v/>
      </c>
      <c r="IR110" s="158"/>
      <c r="IS110" s="137"/>
      <c r="IT110" s="388" t="str">
        <f t="shared" si="154"/>
        <v/>
      </c>
      <c r="IU110" s="157" t="str">
        <f>IF(VALUE(IF('Vessel List B'!HC109=1,1,IF('Vessel List B'!HC109=2,2,IF('Vessel List B'!HC109=3,3,IF('Vessel List B'!HC109=4,4,IF('Vessel List B'!HC109=5,5,IF('Vessel List B'!HC109=6,6,IF('Vessel List B'!HC109=7,7,IF('Vessel List B'!HC109=8,8,IF('Vessel List B'!HC109=9,9,IF('Vessel List B'!HC109=10,10,IF('Vessel List B'!HC109=11,11,IF('Vessel List B'!HC109=12,12,IF('Vessel List B'!HC109=13,13,IF('Vessel List B'!HC109=14,14,IF('Vessel List B'!HC109=15,15,IF('Vessel List B'!HC109=16,16,0)))))))))))))))))=0," ",VALUE(IF('Vessel List B'!HC109=1,1,IF('Vessel List B'!HC109=2,2,IF('Vessel List B'!HC109=3,3,IF('Vessel List B'!HC109=4,4,IF('Vessel List B'!HC109=5,5,IF('Vessel List B'!HC109=6,6,IF('Vessel List B'!HC109=7,7,IF('Vessel List B'!HC109=8,8,IF('Vessel List B'!HC109=9,9,IF('Vessel List B'!HC109=10,10,IF('Vessel List B'!HC109=11,11,IF('Vessel List B'!HC109=12,12,IF('Vessel List B'!HC109=13,13,IF('Vessel List B'!HC109=14,14,IF('Vessel List B'!HC109=15,15,IF('Vessel List B'!HC109=16,16,0))))))))))))))))))</f>
        <v xml:space="preserve"> </v>
      </c>
      <c r="IV110" s="154"/>
      <c r="IW110" s="158"/>
      <c r="IX110" s="390" t="str">
        <f t="shared" si="155"/>
        <v/>
      </c>
      <c r="IY110" s="158"/>
      <c r="IZ110" s="137"/>
      <c r="JA110" s="388" t="str">
        <f t="shared" si="156"/>
        <v/>
      </c>
      <c r="JB110" s="157" t="str">
        <f>IF(VALUE(IF('Vessel List B'!HP109=1,1,IF('Vessel List B'!HP109=2,2,IF('Vessel List B'!HP109=3,3,IF('Vessel List B'!HP109=4,4,IF('Vessel List B'!HP109=5,5,IF('Vessel List B'!HP109=6,6,IF('Vessel List B'!HP109=7,7,IF('Vessel List B'!HP109=8,8,IF('Vessel List B'!HP109=9,9,IF('Vessel List B'!HP109=10,10,IF('Vessel List B'!HP109=11,11,IF('Vessel List B'!HP109=12,12,IF('Vessel List B'!HP109=13,13,IF('Vessel List B'!HP109=14,14,IF('Vessel List B'!HP109=15,15,IF('Vessel List B'!HP109=16,16,0)))))))))))))))))=0," ",VALUE(IF('Vessel List B'!HP109=1,1,IF('Vessel List B'!HP109=2,2,IF('Vessel List B'!HP109=3,3,IF('Vessel List B'!HP109=4,4,IF('Vessel List B'!HP109=5,5,IF('Vessel List B'!HP109=6,6,IF('Vessel List B'!HP109=7,7,IF('Vessel List B'!HP109=8,8,IF('Vessel List B'!HP109=9,9,IF('Vessel List B'!HP109=10,10,IF('Vessel List B'!HP109=11,11,IF('Vessel List B'!HP109=12,12,IF('Vessel List B'!HP109=13,13,IF('Vessel List B'!HP109=14,14,IF('Vessel List B'!HP109=15,15,IF('Vessel List B'!HP109=16,16,0))))))))))))))))))</f>
        <v xml:space="preserve"> </v>
      </c>
      <c r="JC110" s="154"/>
      <c r="JD110" s="158"/>
      <c r="JE110" s="390" t="str">
        <f t="shared" si="157"/>
        <v/>
      </c>
      <c r="JF110" s="158"/>
      <c r="JG110" s="137"/>
      <c r="JH110" s="388" t="str">
        <f t="shared" si="158"/>
        <v/>
      </c>
      <c r="JI110" s="157" t="str">
        <f>IF(VALUE(IF('Vessel List B'!IC109=1,1,IF('Vessel List B'!IC109=2,2,IF('Vessel List B'!IC109=3,3,IF('Vessel List B'!IC109=4,4,IF('Vessel List B'!IC109=5,5,IF('Vessel List B'!IC109=6,6,IF('Vessel List B'!IC109=7,7,IF('Vessel List B'!IC109=8,8,IF('Vessel List B'!IC109=9,9,IF('Vessel List B'!IC109=10,10,IF('Vessel List B'!IC109=11,11,IF('Vessel List B'!IC109=12,12,IF('Vessel List B'!IC109=13,13,IF('Vessel List B'!IC109=14,14,IF('Vessel List B'!IC109=15,15,IF('Vessel List B'!IC109=16,16,0)))))))))))))))))=0," ",VALUE(IF('Vessel List B'!IC109=1,1,IF('Vessel List B'!IC109=2,2,IF('Vessel List B'!IC109=3,3,IF('Vessel List B'!IC109=4,4,IF('Vessel List B'!IC109=5,5,IF('Vessel List B'!IC109=6,6,IF('Vessel List B'!IC109=7,7,IF('Vessel List B'!IC109=8,8,IF('Vessel List B'!IC109=9,9,IF('Vessel List B'!IC109=10,10,IF('Vessel List B'!IC109=11,11,IF('Vessel List B'!IC109=12,12,IF('Vessel List B'!IC109=13,13,IF('Vessel List B'!IC109=14,14,IF('Vessel List B'!IC109=15,15,IF('Vessel List B'!IC109=16,16,0))))))))))))))))))</f>
        <v xml:space="preserve"> </v>
      </c>
      <c r="JJ110" s="154"/>
      <c r="JK110" s="158"/>
      <c r="JL110" s="390" t="str">
        <f t="shared" si="159"/>
        <v/>
      </c>
      <c r="JM110" s="158"/>
      <c r="JN110" s="137"/>
      <c r="JO110" s="388" t="str">
        <f t="shared" si="160"/>
        <v/>
      </c>
      <c r="JP110" s="157" t="str">
        <f>IF(VALUE(IF('Vessel List B'!IP109=1,1,IF('Vessel List B'!IP109=2,2,IF('Vessel List B'!IP109=3,3,IF('Vessel List B'!IP109=4,4,IF('Vessel List B'!IP109=5,5,IF('Vessel List B'!IP109=6,6,IF('Vessel List B'!IP109=7,7,IF('Vessel List B'!IP109=8,8,IF('Vessel List B'!IP109=9,9,IF('Vessel List B'!IP109=10,10,IF('Vessel List B'!IP109=11,11,IF('Vessel List B'!IP109=12,12,IF('Vessel List B'!IP109=13,13,IF('Vessel List B'!IP109=14,14,IF('Vessel List B'!IP109=15,15,IF('Vessel List B'!IP109=16,16,0)))))))))))))))))=0," ",VALUE(IF('Vessel List B'!IP109=1,1,IF('Vessel List B'!IP109=2,2,IF('Vessel List B'!IP109=3,3,IF('Vessel List B'!IP109=4,4,IF('Vessel List B'!IP109=5,5,IF('Vessel List B'!IP109=6,6,IF('Vessel List B'!IP109=7,7,IF('Vessel List B'!IP109=8,8,IF('Vessel List B'!IP109=9,9,IF('Vessel List B'!IP109=10,10,IF('Vessel List B'!IP109=11,11,IF('Vessel List B'!IP109=12,12,IF('Vessel List B'!IP109=13,13,IF('Vessel List B'!IP109=14,14,IF('Vessel List B'!IP109=15,15,IF('Vessel List B'!IP109=16,16,0))))))))))))))))))</f>
        <v xml:space="preserve"> </v>
      </c>
      <c r="JQ110" s="154"/>
      <c r="JR110" s="158"/>
      <c r="JS110" s="390" t="str">
        <f t="shared" si="161"/>
        <v/>
      </c>
      <c r="JT110" s="158"/>
      <c r="JU110" s="137"/>
      <c r="JV110" s="397" t="str">
        <f t="shared" si="162"/>
        <v/>
      </c>
      <c r="JW110" s="403"/>
    </row>
    <row r="111" spans="1:283" ht="15" x14ac:dyDescent="0.25">
      <c r="A111" s="132">
        <f>'Vessel List A'!B110</f>
        <v>41685</v>
      </c>
      <c r="B111" s="157" t="str">
        <f>IF(VALUE(IF('Vessel List A'!C110=1,1,IF('Vessel List A'!C110=2,2,IF('Vessel List A'!C110=3,3,IF('Vessel List A'!C110=4,4,IF('Vessel List A'!C110=5,5,IF('Vessel List A'!C110=6,6,IF('Vessel List A'!C110=7,7,IF('Vessel List A'!C110=8,8,IF('Vessel List A'!C110=9,9,IF('Vessel List A'!C110=10,10,IF('Vessel List A'!C110=11,11,IF('Vessel List A'!C110=12,12,IF('Vessel List A'!C110=13,13,IF('Vessel List A'!C110=14,14,IF('Vessel List A'!C110=15,15,IF('Vessel List A'!C110=16,16,0)))))))))))))))))=0," ",VALUE(IF('Vessel List A'!C110=1,1,IF('Vessel List A'!C110=2,2,IF('Vessel List A'!C110=3,3,IF('Vessel List A'!C110=4,4,IF('Vessel List A'!C110=5,5,IF('Vessel List A'!C110=6,6,IF('Vessel List A'!C110=7,7,IF('Vessel List A'!C110=8,8,IF('Vessel List A'!C110=9,9,IF('Vessel List A'!C110=10,10,IF('Vessel List A'!C110=11,11,IF('Vessel List A'!C110=12,12,IF('Vessel List A'!C110=13,13,IF('Vessel List A'!C110=14,14,IF('Vessel List A'!C110=15,15,IF('Vessel List A'!C110=16,16,0))))))))))))))))))</f>
        <v xml:space="preserve"> </v>
      </c>
      <c r="C111" s="154"/>
      <c r="D111" s="158"/>
      <c r="E111" s="390" t="str">
        <f t="shared" si="83"/>
        <v/>
      </c>
      <c r="F111" s="158"/>
      <c r="G111" s="137"/>
      <c r="H111" s="388" t="str">
        <f t="shared" si="84"/>
        <v/>
      </c>
      <c r="I111" s="157" t="str">
        <f>IF(VALUE(IF('Vessel List A'!P110=1,1,IF('Vessel List A'!P110=2,2,IF('Vessel List A'!P110=3,3,IF('Vessel List A'!P110=4,4,IF('Vessel List A'!P110=5,5,IF('Vessel List A'!P110=6,6,IF('Vessel List A'!P110=7,7,IF('Vessel List A'!P110=8,8,IF('Vessel List A'!P110=9,9,IF('Vessel List A'!P110=10,10,IF('Vessel List A'!P110=11,11,IF('Vessel List A'!P110=12,12,IF('Vessel List A'!P110=13,13,IF('Vessel List A'!P110=14,14,IF('Vessel List A'!P110=15,15,IF('Vessel List A'!P110=16,16,0)))))))))))))))))=0," ",VALUE(IF('Vessel List A'!P110=1,1,IF('Vessel List A'!P110=2,2,IF('Vessel List A'!P110=3,3,IF('Vessel List A'!P110=4,4,IF('Vessel List A'!P110=5,5,IF('Vessel List A'!P110=6,6,IF('Vessel List A'!P110=7,7,IF('Vessel List A'!P110=8,8,IF('Vessel List A'!P110=9,9,IF('Vessel List A'!P110=10,10,IF('Vessel List A'!P110=11,11,IF('Vessel List A'!P110=12,12,IF('Vessel List A'!P110=13,13,IF('Vessel List A'!P110=14,14,IF('Vessel List A'!P110=15,15,IF('Vessel List A'!P110=16,16,0))))))))))))))))))</f>
        <v xml:space="preserve"> </v>
      </c>
      <c r="J111" s="154"/>
      <c r="K111" s="158"/>
      <c r="L111" s="390" t="str">
        <f t="shared" si="85"/>
        <v/>
      </c>
      <c r="M111" s="158"/>
      <c r="N111" s="137"/>
      <c r="O111" s="388" t="str">
        <f t="shared" si="86"/>
        <v/>
      </c>
      <c r="P111" s="157" t="str">
        <f>IF(VALUE(IF('Vessel List A'!AC110=1,1,IF('Vessel List A'!AC110=2,2,IF('Vessel List A'!AC110=3,3,IF('Vessel List A'!AC110=4,4,IF('Vessel List A'!AC110=5,5,IF('Vessel List A'!AC110=6,6,IF('Vessel List A'!AC110=7,7,IF('Vessel List A'!AC110=8,8,IF('Vessel List A'!AC110=9,9,IF('Vessel List A'!AC110=10,10,IF('Vessel List A'!AC110=11,11,IF('Vessel List A'!AC110=12,12,IF('Vessel List A'!AC110=13,13,IF('Vessel List A'!AC110=14,14,IF('Vessel List A'!AC110=15,15,IF('Vessel List A'!AC110=16,16,0)))))))))))))))))=0," ",VALUE(IF('Vessel List A'!AC110=1,1,IF('Vessel List A'!AC110=2,2,IF('Vessel List A'!AC110=3,3,IF('Vessel List A'!AC110=4,4,IF('Vessel List A'!AC110=5,5,IF('Vessel List A'!AC110=6,6,IF('Vessel List A'!AC110=7,7,IF('Vessel List A'!AC110=8,8,IF('Vessel List A'!AC110=9,9,IF('Vessel List A'!AC110=10,10,IF('Vessel List A'!AC110=11,11,IF('Vessel List A'!AC110=12,12,IF('Vessel List A'!AC110=13,13,IF('Vessel List A'!AC110=14,14,IF('Vessel List A'!AC110=15,15,IF('Vessel List A'!AC110=16,16,0))))))))))))))))))</f>
        <v xml:space="preserve"> </v>
      </c>
      <c r="Q111" s="154"/>
      <c r="R111" s="158"/>
      <c r="S111" s="390" t="str">
        <f t="shared" si="87"/>
        <v/>
      </c>
      <c r="T111" s="158"/>
      <c r="U111" s="137"/>
      <c r="V111" s="388" t="str">
        <f t="shared" si="88"/>
        <v/>
      </c>
      <c r="W111" s="157" t="str">
        <f>IF(VALUE(IF('Vessel List A'!AP110=1,1,IF('Vessel List A'!AP110=2,2,IF('Vessel List A'!AP110=3,3,IF('Vessel List A'!AP110=4,4,IF('Vessel List A'!AP110=5,5,IF('Vessel List A'!AP110=6,6,IF('Vessel List A'!AP110=7,7,IF('Vessel List A'!AP110=8,8,IF('Vessel List A'!AP110=9,9,IF('Vessel List A'!AP110=10,10,IF('Vessel List A'!AP110=11,11,IF('Vessel List A'!AP110=12,12,IF('Vessel List A'!AP110=13,13,IF('Vessel List A'!AP110=14,14,IF('Vessel List A'!AP110=15,15,IF('Vessel List A'!AP110=16,16,0)))))))))))))))))=0," ",VALUE(IF('Vessel List A'!AP110=1,1,IF('Vessel List A'!AP110=2,2,IF('Vessel List A'!AP110=3,3,IF('Vessel List A'!AP110=4,4,IF('Vessel List A'!AP110=5,5,IF('Vessel List A'!AP110=6,6,IF('Vessel List A'!AP110=7,7,IF('Vessel List A'!AP110=8,8,IF('Vessel List A'!AP110=9,9,IF('Vessel List A'!AP110=10,10,IF('Vessel List A'!AP110=11,11,IF('Vessel List A'!AP110=12,12,IF('Vessel List A'!AP110=13,13,IF('Vessel List A'!AP110=14,14,IF('Vessel List A'!AP110=15,15,IF('Vessel List A'!AP110=16,16,0))))))))))))))))))</f>
        <v xml:space="preserve"> </v>
      </c>
      <c r="X111" s="154"/>
      <c r="Y111" s="158"/>
      <c r="Z111" s="390" t="str">
        <f t="shared" si="89"/>
        <v/>
      </c>
      <c r="AA111" s="158"/>
      <c r="AB111" s="137"/>
      <c r="AC111" s="388" t="str">
        <f t="shared" si="90"/>
        <v/>
      </c>
      <c r="AD111" s="157" t="str">
        <f>IF(VALUE(IF('Vessel List A'!BC110=1,1,IF('Vessel List A'!BC110=2,2,IF('Vessel List A'!BC110=3,3,IF('Vessel List A'!BC110=4,4,IF('Vessel List A'!BC110=5,5,IF('Vessel List A'!BC110=6,6,IF('Vessel List A'!BC110=7,7,IF('Vessel List A'!BC110=8,8,IF('Vessel List A'!BC110=9,9,IF('Vessel List A'!BC110=10,10,IF('Vessel List A'!BC110=11,11,IF('Vessel List A'!BC110=12,12,IF('Vessel List A'!BC110=13,13,IF('Vessel List A'!BC110=14,14,IF('Vessel List A'!BC110=15,15,IF('Vessel List A'!BC110=16,16,0)))))))))))))))))=0," ",VALUE(IF('Vessel List A'!BC110=1,1,IF('Vessel List A'!BC110=2,2,IF('Vessel List A'!BC110=3,3,IF('Vessel List A'!BC110=4,4,IF('Vessel List A'!BC110=5,5,IF('Vessel List A'!BC110=6,6,IF('Vessel List A'!BC110=7,7,IF('Vessel List A'!BC110=8,8,IF('Vessel List A'!BC110=9,9,IF('Vessel List A'!BC110=10,10,IF('Vessel List A'!BC110=11,11,IF('Vessel List A'!BC110=12,12,IF('Vessel List A'!BC110=13,13,IF('Vessel List A'!BC110=14,14,IF('Vessel List A'!BC110=15,15,IF('Vessel List A'!BC110=16,16,0))))))))))))))))))</f>
        <v xml:space="preserve"> </v>
      </c>
      <c r="AE111" s="154"/>
      <c r="AF111" s="158"/>
      <c r="AG111" s="390" t="str">
        <f t="shared" si="91"/>
        <v/>
      </c>
      <c r="AH111" s="158"/>
      <c r="AI111" s="137"/>
      <c r="AJ111" s="388" t="str">
        <f t="shared" si="92"/>
        <v/>
      </c>
      <c r="AK111" s="157" t="str">
        <f>IF(VALUE(IF('Vessel List A'!BP110=1,1,IF('Vessel List A'!BP110=2,2,IF('Vessel List A'!BP110=3,3,IF('Vessel List A'!BP110=4,4,IF('Vessel List A'!BP110=5,5,IF('Vessel List A'!BP110=6,6,IF('Vessel List A'!BP110=7,7,IF('Vessel List A'!BP110=8,8,IF('Vessel List A'!BP110=9,9,IF('Vessel List A'!BP110=10,10,IF('Vessel List A'!BP110=11,11,IF('Vessel List A'!BP110=12,12,IF('Vessel List A'!BP110=13,13,IF('Vessel List A'!BP110=14,14,IF('Vessel List A'!BP110=15,15,IF('Vessel List A'!BP110=16,16,0)))))))))))))))))=0," ",VALUE(IF('Vessel List A'!BP110=1,1,IF('Vessel List A'!BP110=2,2,IF('Vessel List A'!BP110=3,3,IF('Vessel List A'!BP110=4,4,IF('Vessel List A'!BP110=5,5,IF('Vessel List A'!BP110=6,6,IF('Vessel List A'!BP110=7,7,IF('Vessel List A'!BP110=8,8,IF('Vessel List A'!BP110=9,9,IF('Vessel List A'!BP110=10,10,IF('Vessel List A'!BP110=11,11,IF('Vessel List A'!BP110=12,12,IF('Vessel List A'!BP110=13,13,IF('Vessel List A'!BP110=14,14,IF('Vessel List A'!BP110=15,15,IF('Vessel List A'!BP110=16,16,0))))))))))))))))))</f>
        <v xml:space="preserve"> </v>
      </c>
      <c r="AL111" s="154"/>
      <c r="AM111" s="158"/>
      <c r="AN111" s="390" t="str">
        <f t="shared" si="93"/>
        <v/>
      </c>
      <c r="AO111" s="158"/>
      <c r="AP111" s="137"/>
      <c r="AQ111" s="388" t="str">
        <f t="shared" si="94"/>
        <v/>
      </c>
      <c r="AR111" s="157" t="str">
        <f>IF(VALUE(IF('Vessel List A'!CC110=1,1,IF('Vessel List A'!CC110=2,2,IF('Vessel List A'!CC110=3,3,IF('Vessel List A'!CC110=4,4,IF('Vessel List A'!CC110=5,5,IF('Vessel List A'!CC110=6,6,IF('Vessel List A'!CC110=7,7,IF('Vessel List A'!CC110=8,8,IF('Vessel List A'!CC110=9,9,IF('Vessel List A'!CC110=10,10,IF('Vessel List A'!CC110=11,11,IF('Vessel List A'!CC110=12,12,IF('Vessel List A'!CC110=13,13,IF('Vessel List A'!CC110=14,14,IF('Vessel List A'!CC110=15,15,IF('Vessel List A'!CC110=16,16,0)))))))))))))))))=0," ",VALUE(IF('Vessel List A'!CC110=1,1,IF('Vessel List A'!CC110=2,2,IF('Vessel List A'!CC110=3,3,IF('Vessel List A'!CC110=4,4,IF('Vessel List A'!CC110=5,5,IF('Vessel List A'!CC110=6,6,IF('Vessel List A'!CC110=7,7,IF('Vessel List A'!CC110=8,8,IF('Vessel List A'!CC110=9,9,IF('Vessel List A'!CC110=10,10,IF('Vessel List A'!CC110=11,11,IF('Vessel List A'!CC110=12,12,IF('Vessel List A'!CC110=13,13,IF('Vessel List A'!CC110=14,14,IF('Vessel List A'!CC110=15,15,IF('Vessel List A'!CC110=16,16,0))))))))))))))))))</f>
        <v xml:space="preserve"> </v>
      </c>
      <c r="AS111" s="154"/>
      <c r="AT111" s="158"/>
      <c r="AU111" s="390" t="str">
        <f t="shared" si="95"/>
        <v/>
      </c>
      <c r="AV111" s="158"/>
      <c r="AW111" s="137"/>
      <c r="AX111" s="388" t="str">
        <f t="shared" si="96"/>
        <v/>
      </c>
      <c r="AY111" s="157" t="str">
        <f>IF(VALUE(IF('Vessel List A'!CP110=1,1,IF('Vessel List A'!CP110=2,2,IF('Vessel List A'!CP110=3,3,IF('Vessel List A'!CP110=4,4,IF('Vessel List A'!CP110=5,5,IF('Vessel List A'!CP110=6,6,IF('Vessel List A'!CP110=7,7,IF('Vessel List A'!CP110=8,8,IF('Vessel List A'!CP110=9,9,IF('Vessel List A'!CP110=10,10,IF('Vessel List A'!CP110=11,11,IF('Vessel List A'!CP110=12,12,IF('Vessel List A'!CP110=13,13,IF('Vessel List A'!CP110=14,14,IF('Vessel List A'!CP110=15,15,IF('Vessel List A'!CP110=16,16,0)))))))))))))))))=0," ",VALUE(IF('Vessel List A'!CP110=1,1,IF('Vessel List A'!CP110=2,2,IF('Vessel List A'!CP110=3,3,IF('Vessel List A'!CP110=4,4,IF('Vessel List A'!CP110=5,5,IF('Vessel List A'!CP110=6,6,IF('Vessel List A'!CP110=7,7,IF('Vessel List A'!CP110=8,8,IF('Vessel List A'!CP110=9,9,IF('Vessel List A'!CP110=10,10,IF('Vessel List A'!CP110=11,11,IF('Vessel List A'!CP110=12,12,IF('Vessel List A'!CP110=13,13,IF('Vessel List A'!CP110=14,14,IF('Vessel List A'!CP110=15,15,IF('Vessel List A'!CP110=16,16,0))))))))))))))))))</f>
        <v xml:space="preserve"> </v>
      </c>
      <c r="AZ111" s="154"/>
      <c r="BA111" s="158"/>
      <c r="BB111" s="390" t="str">
        <f t="shared" si="97"/>
        <v/>
      </c>
      <c r="BC111" s="158"/>
      <c r="BD111" s="137"/>
      <c r="BE111" s="388" t="str">
        <f t="shared" si="98"/>
        <v/>
      </c>
      <c r="BF111" s="157" t="str">
        <f>IF(VALUE(IF('Vessel List A'!DC110=1,1,IF('Vessel List A'!DC110=2,2,IF('Vessel List A'!DC110=3,3,IF('Vessel List A'!DC110=4,4,IF('Vessel List A'!DC110=5,5,IF('Vessel List A'!DC110=6,6,IF('Vessel List A'!DC110=7,7,IF('Vessel List A'!DC110=8,8,IF('Vessel List A'!DC110=9,9,IF('Vessel List A'!DC110=10,10,IF('Vessel List A'!DC110=11,11,IF('Vessel List A'!DC110=12,12,IF('Vessel List A'!DC110=13,13,IF('Vessel List A'!DC110=14,14,IF('Vessel List A'!DC110=15,15,IF('Vessel List A'!DC110=16,16,0)))))))))))))))))=0," ",VALUE(IF('Vessel List A'!DC110=1,1,IF('Vessel List A'!DC110=2,2,IF('Vessel List A'!DC110=3,3,IF('Vessel List A'!DC110=4,4,IF('Vessel List A'!DC110=5,5,IF('Vessel List A'!DC110=6,6,IF('Vessel List A'!DC110=7,7,IF('Vessel List A'!DC110=8,8,IF('Vessel List A'!DC110=9,9,IF('Vessel List A'!DC110=10,10,IF('Vessel List A'!DC110=11,11,IF('Vessel List A'!DC110=12,12,IF('Vessel List A'!DC110=13,13,IF('Vessel List A'!DC110=14,14,IF('Vessel List A'!DC110=15,15,IF('Vessel List A'!DC110=16,16,0))))))))))))))))))</f>
        <v xml:space="preserve"> </v>
      </c>
      <c r="BG111" s="154"/>
      <c r="BH111" s="158"/>
      <c r="BI111" s="390" t="str">
        <f t="shared" si="99"/>
        <v/>
      </c>
      <c r="BJ111" s="158"/>
      <c r="BK111" s="137"/>
      <c r="BL111" s="388" t="str">
        <f t="shared" si="100"/>
        <v/>
      </c>
      <c r="BM111" s="157" t="str">
        <f>IF(VALUE(IF('Vessel List A'!DP110=1,1,IF('Vessel List A'!DP110=2,2,IF('Vessel List A'!DP110=3,3,IF('Vessel List A'!DP110=4,4,IF('Vessel List A'!DP110=5,5,IF('Vessel List A'!DP110=6,6,IF('Vessel List A'!DP110=7,7,IF('Vessel List A'!DP110=8,8,IF('Vessel List A'!DP110=9,9,IF('Vessel List A'!DP110=10,10,IF('Vessel List A'!DP110=11,11,IF('Vessel List A'!DP110=12,12,IF('Vessel List A'!DP110=13,13,IF('Vessel List A'!DP110=14,14,IF('Vessel List A'!DP110=15,15,IF('Vessel List A'!DP110=16,16,0)))))))))))))))))=0," ",VALUE(IF('Vessel List A'!DP110=1,1,IF('Vessel List A'!DP110=2,2,IF('Vessel List A'!DP110=3,3,IF('Vessel List A'!DP110=4,4,IF('Vessel List A'!DP110=5,5,IF('Vessel List A'!DP110=6,6,IF('Vessel List A'!DP110=7,7,IF('Vessel List A'!DP110=8,8,IF('Vessel List A'!DP110=9,9,IF('Vessel List A'!DP110=10,10,IF('Vessel List A'!DP110=11,11,IF('Vessel List A'!DP110=12,12,IF('Vessel List A'!DP110=13,13,IF('Vessel List A'!DP110=14,14,IF('Vessel List A'!DP110=15,15,IF('Vessel List A'!DP110=16,16,0))))))))))))))))))</f>
        <v xml:space="preserve"> </v>
      </c>
      <c r="BN111" s="154"/>
      <c r="BO111" s="158"/>
      <c r="BP111" s="390" t="str">
        <f t="shared" si="101"/>
        <v/>
      </c>
      <c r="BQ111" s="158"/>
      <c r="BR111" s="137"/>
      <c r="BS111" s="388" t="str">
        <f t="shared" si="102"/>
        <v/>
      </c>
      <c r="BT111" s="157" t="str">
        <f>IF(VALUE(IF('Vessel List A'!EC110=1,1,IF('Vessel List A'!EC110=2,2,IF('Vessel List A'!EC110=3,3,IF('Vessel List A'!EC110=4,4,IF('Vessel List A'!EC110=5,5,IF('Vessel List A'!EC110=6,6,IF('Vessel List A'!EC110=7,7,IF('Vessel List A'!EC110=8,8,IF('Vessel List A'!EC110=9,9,IF('Vessel List A'!EC110=10,10,IF('Vessel List A'!EC110=11,11,IF('Vessel List A'!EC110=12,12,IF('Vessel List A'!EC110=13,13,IF('Vessel List A'!EC110=14,14,IF('Vessel List A'!EC110=15,15,IF('Vessel List A'!EC110=16,16,0)))))))))))))))))=0," ",VALUE(IF('Vessel List A'!EC110=1,1,IF('Vessel List A'!EC110=2,2,IF('Vessel List A'!EC110=3,3,IF('Vessel List A'!EC110=4,4,IF('Vessel List A'!EC110=5,5,IF('Vessel List A'!EC110=6,6,IF('Vessel List A'!EC110=7,7,IF('Vessel List A'!EC110=8,8,IF('Vessel List A'!EC110=9,9,IF('Vessel List A'!EC110=10,10,IF('Vessel List A'!EC110=11,11,IF('Vessel List A'!EC110=12,12,IF('Vessel List A'!EC110=13,13,IF('Vessel List A'!EC110=14,14,IF('Vessel List A'!EC110=15,15,IF('Vessel List A'!EC110=16,16,0))))))))))))))))))</f>
        <v xml:space="preserve"> </v>
      </c>
      <c r="BU111" s="154"/>
      <c r="BV111" s="158"/>
      <c r="BW111" s="390" t="str">
        <f t="shared" si="103"/>
        <v/>
      </c>
      <c r="BX111" s="158"/>
      <c r="BY111" s="137"/>
      <c r="BZ111" s="388" t="str">
        <f t="shared" si="104"/>
        <v/>
      </c>
      <c r="CA111" s="157" t="str">
        <f>IF(VALUE(IF('Vessel List A'!EP110=1,1,IF('Vessel List A'!EP110=2,2,IF('Vessel List A'!EP110=3,3,IF('Vessel List A'!EP110=4,4,IF('Vessel List A'!EP110=5,5,IF('Vessel List A'!EP110=6,6,IF('Vessel List A'!EP110=7,7,IF('Vessel List A'!EP110=8,8,IF('Vessel List A'!EP110=9,9,IF('Vessel List A'!EP110=10,10,IF('Vessel List A'!EP110=11,11,IF('Vessel List A'!EP110=12,12,IF('Vessel List A'!EP110=13,13,IF('Vessel List A'!EP110=14,14,IF('Vessel List A'!EP110=15,15,IF('Vessel List A'!EP110=16,16,0)))))))))))))))))=0," ",VALUE(IF('Vessel List A'!EP110=1,1,IF('Vessel List A'!EP110=2,2,IF('Vessel List A'!EP110=3,3,IF('Vessel List A'!EP110=4,4,IF('Vessel List A'!EP110=5,5,IF('Vessel List A'!EP110=6,6,IF('Vessel List A'!EP110=7,7,IF('Vessel List A'!EP110=8,8,IF('Vessel List A'!EP110=9,9,IF('Vessel List A'!EP110=10,10,IF('Vessel List A'!EP110=11,11,IF('Vessel List A'!EP110=12,12,IF('Vessel List A'!EP110=13,13,IF('Vessel List A'!EP110=14,14,IF('Vessel List A'!EP110=15,15,IF('Vessel List A'!EP110=16,16,0))))))))))))))))))</f>
        <v xml:space="preserve"> </v>
      </c>
      <c r="CB111" s="154"/>
      <c r="CC111" s="158"/>
      <c r="CD111" s="390" t="str">
        <f t="shared" si="105"/>
        <v/>
      </c>
      <c r="CE111" s="158"/>
      <c r="CF111" s="137"/>
      <c r="CG111" s="388" t="str">
        <f t="shared" si="106"/>
        <v/>
      </c>
      <c r="CH111" s="157" t="str">
        <f>IF(VALUE(IF('Vessel List A'!FC110=1,1,IF('Vessel List A'!FC110=2,2,IF('Vessel List A'!FC110=3,3,IF('Vessel List A'!FC110=4,4,IF('Vessel List A'!FC110=5,5,IF('Vessel List A'!FC110=6,6,IF('Vessel List A'!FC110=7,7,IF('Vessel List A'!FC110=8,8,IF('Vessel List A'!FC110=9,9,IF('Vessel List A'!FC110=10,10,IF('Vessel List A'!FC110=11,11,IF('Vessel List A'!FC110=12,12,IF('Vessel List A'!FC110=13,13,IF('Vessel List A'!FC110=14,14,IF('Vessel List A'!FC110=15,15,IF('Vessel List A'!FC110=16,16,0)))))))))))))))))=0," ",VALUE(IF('Vessel List A'!FC110=1,1,IF('Vessel List A'!FC110=2,2,IF('Vessel List A'!FC110=3,3,IF('Vessel List A'!FC110=4,4,IF('Vessel List A'!FC110=5,5,IF('Vessel List A'!FC110=6,6,IF('Vessel List A'!FC110=7,7,IF('Vessel List A'!FC110=8,8,IF('Vessel List A'!FC110=9,9,IF('Vessel List A'!FC110=10,10,IF('Vessel List A'!FC110=11,11,IF('Vessel List A'!FC110=12,12,IF('Vessel List A'!FC110=13,13,IF('Vessel List A'!FC110=14,14,IF('Vessel List A'!FC110=15,15,IF('Vessel List A'!FC110=16,16,0))))))))))))))))))</f>
        <v xml:space="preserve"> </v>
      </c>
      <c r="CI111" s="154"/>
      <c r="CJ111" s="158"/>
      <c r="CK111" s="390" t="str">
        <f t="shared" si="107"/>
        <v/>
      </c>
      <c r="CL111" s="158"/>
      <c r="CM111" s="137"/>
      <c r="CN111" s="388" t="str">
        <f t="shared" si="108"/>
        <v/>
      </c>
      <c r="CO111" s="157" t="str">
        <f>IF(VALUE(IF('Vessel List A'!FP110=1,1,IF('Vessel List A'!FP110=2,2,IF('Vessel List A'!FP110=3,3,IF('Vessel List A'!FP110=4,4,IF('Vessel List A'!FP110=5,5,IF('Vessel List A'!FP110=6,6,IF('Vessel List A'!FP110=7,7,IF('Vessel List A'!FP110=8,8,IF('Vessel List A'!FP110=9,9,IF('Vessel List A'!FP110=10,10,IF('Vessel List A'!FP110=11,11,IF('Vessel List A'!FP110=12,12,IF('Vessel List A'!FP110=13,13,IF('Vessel List A'!FP110=14,14,IF('Vessel List A'!FP110=15,15,IF('Vessel List A'!FP110=16,16,0)))))))))))))))))=0," ",VALUE(IF('Vessel List A'!FP110=1,1,IF('Vessel List A'!FP110=2,2,IF('Vessel List A'!FP110=3,3,IF('Vessel List A'!FP110=4,4,IF('Vessel List A'!FP110=5,5,IF('Vessel List A'!FP110=6,6,IF('Vessel List A'!FP110=7,7,IF('Vessel List A'!FP110=8,8,IF('Vessel List A'!FP110=9,9,IF('Vessel List A'!FP110=10,10,IF('Vessel List A'!FP110=11,11,IF('Vessel List A'!FP110=12,12,IF('Vessel List A'!FP110=13,13,IF('Vessel List A'!FP110=14,14,IF('Vessel List A'!FP110=15,15,IF('Vessel List A'!FP110=16,16,0))))))))))))))))))</f>
        <v xml:space="preserve"> </v>
      </c>
      <c r="CP111" s="154"/>
      <c r="CQ111" s="158"/>
      <c r="CR111" s="390" t="str">
        <f t="shared" si="109"/>
        <v/>
      </c>
      <c r="CS111" s="158"/>
      <c r="CT111" s="137"/>
      <c r="CU111" s="388" t="str">
        <f t="shared" si="110"/>
        <v/>
      </c>
      <c r="CV111" s="157" t="str">
        <f>IF(VALUE(IF('Vessel List A'!GC110=1,1,IF('Vessel List A'!GC110=2,2,IF('Vessel List A'!GC110=3,3,IF('Vessel List A'!GC110=4,4,IF('Vessel List A'!GC110=5,5,IF('Vessel List A'!GC110=6,6,IF('Vessel List A'!GC110=7,7,IF('Vessel List A'!GC110=8,8,IF('Vessel List A'!GC110=9,9,IF('Vessel List A'!GC110=10,10,IF('Vessel List A'!GC110=11,11,IF('Vessel List A'!GC110=12,12,IF('Vessel List A'!GC110=13,13,IF('Vessel List A'!GC110=14,14,IF('Vessel List A'!GC110=15,15,IF('Vessel List A'!GC110=16,16,0)))))))))))))))))=0," ",VALUE(IF('Vessel List A'!GC110=1,1,IF('Vessel List A'!GC110=2,2,IF('Vessel List A'!GC110=3,3,IF('Vessel List A'!GC110=4,4,IF('Vessel List A'!GC110=5,5,IF('Vessel List A'!GC110=6,6,IF('Vessel List A'!GC110=7,7,IF('Vessel List A'!GC110=8,8,IF('Vessel List A'!GC110=9,9,IF('Vessel List A'!GC110=10,10,IF('Vessel List A'!GC110=11,11,IF('Vessel List A'!GC110=12,12,IF('Vessel List A'!GC110=13,13,IF('Vessel List A'!GC110=14,14,IF('Vessel List A'!GC110=15,15,IF('Vessel List A'!GC110=16,16,0))))))))))))))))))</f>
        <v xml:space="preserve"> </v>
      </c>
      <c r="CW111" s="154"/>
      <c r="CX111" s="158"/>
      <c r="CY111" s="390" t="str">
        <f t="shared" si="111"/>
        <v/>
      </c>
      <c r="CZ111" s="158"/>
      <c r="DA111" s="137"/>
      <c r="DB111" s="388" t="str">
        <f t="shared" si="112"/>
        <v/>
      </c>
      <c r="DC111" s="157" t="str">
        <f>IF(VALUE(IF('Vessel List A'!GP110=1,1,IF('Vessel List A'!GP110=2,2,IF('Vessel List A'!GP110=3,3,IF('Vessel List A'!GP110=4,4,IF('Vessel List A'!GP110=5,5,IF('Vessel List A'!GP110=6,6,IF('Vessel List A'!GP110=7,7,IF('Vessel List A'!GP110=8,8,IF('Vessel List A'!GP110=9,9,IF('Vessel List A'!GP110=10,10,IF('Vessel List A'!GP110=11,11,IF('Vessel List A'!GP110=12,12,IF('Vessel List A'!GP110=13,13,IF('Vessel List A'!GP110=14,14,IF('Vessel List A'!GP110=15,15,IF('Vessel List A'!GP110=16,16,0)))))))))))))))))=0," ",VALUE(IF('Vessel List A'!GP110=1,1,IF('Vessel List A'!GP110=2,2,IF('Vessel List A'!GP110=3,3,IF('Vessel List A'!GP110=4,4,IF('Vessel List A'!GP110=5,5,IF('Vessel List A'!GP110=6,6,IF('Vessel List A'!GP110=7,7,IF('Vessel List A'!GP110=8,8,IF('Vessel List A'!GP110=9,9,IF('Vessel List A'!GP110=10,10,IF('Vessel List A'!GP110=11,11,IF('Vessel List A'!GP110=12,12,IF('Vessel List A'!GP110=13,13,IF('Vessel List A'!GP110=14,14,IF('Vessel List A'!GP110=15,15,IF('Vessel List A'!GP110=16,16,0))))))))))))))))))</f>
        <v xml:space="preserve"> </v>
      </c>
      <c r="DD111" s="154"/>
      <c r="DE111" s="158"/>
      <c r="DF111" s="390" t="str">
        <f t="shared" si="113"/>
        <v/>
      </c>
      <c r="DG111" s="158"/>
      <c r="DH111" s="137"/>
      <c r="DI111" s="388" t="str">
        <f t="shared" si="114"/>
        <v/>
      </c>
      <c r="DJ111" s="157" t="str">
        <f>IF(VALUE(IF('Vessel List A'!HC110=1,1,IF('Vessel List A'!HC110=2,2,IF('Vessel List A'!HC110=3,3,IF('Vessel List A'!HC110=4,4,IF('Vessel List A'!HC110=5,5,IF('Vessel List A'!HC110=6,6,IF('Vessel List A'!HC110=7,7,IF('Vessel List A'!HC110=8,8,IF('Vessel List A'!HC110=9,9,IF('Vessel List A'!HC110=10,10,IF('Vessel List A'!HC110=11,11,IF('Vessel List A'!HC110=12,12,IF('Vessel List A'!HC110=13,13,IF('Vessel List A'!HC110=14,14,IF('Vessel List A'!HC110=15,15,IF('Vessel List A'!HC110=16,16,0)))))))))))))))))=0," ",VALUE(IF('Vessel List A'!HC110=1,1,IF('Vessel List A'!HC110=2,2,IF('Vessel List A'!HC110=3,3,IF('Vessel List A'!HC110=4,4,IF('Vessel List A'!HC110=5,5,IF('Vessel List A'!HC110=6,6,IF('Vessel List A'!HC110=7,7,IF('Vessel List A'!HC110=8,8,IF('Vessel List A'!HC110=9,9,IF('Vessel List A'!HC110=10,10,IF('Vessel List A'!HC110=11,11,IF('Vessel List A'!HC110=12,12,IF('Vessel List A'!HC110=13,13,IF('Vessel List A'!HC110=14,14,IF('Vessel List A'!HC110=15,15,IF('Vessel List A'!HC110=16,16,0))))))))))))))))))</f>
        <v xml:space="preserve"> </v>
      </c>
      <c r="DK111" s="154"/>
      <c r="DL111" s="158"/>
      <c r="DM111" s="390" t="str">
        <f t="shared" si="115"/>
        <v/>
      </c>
      <c r="DN111" s="158"/>
      <c r="DO111" s="137"/>
      <c r="DP111" s="388" t="str">
        <f t="shared" si="116"/>
        <v/>
      </c>
      <c r="DQ111" s="157" t="str">
        <f>IF(VALUE(IF('Vessel List A'!HP110=1,1,IF('Vessel List A'!HP110=2,2,IF('Vessel List A'!HP110=3,3,IF('Vessel List A'!HP110=4,4,IF('Vessel List A'!HP110=5,5,IF('Vessel List A'!HP110=6,6,IF('Vessel List A'!HP110=7,7,IF('Vessel List A'!HP110=8,8,IF('Vessel List A'!HP110=9,9,IF('Vessel List A'!HP110=10,10,IF('Vessel List A'!HP110=11,11,IF('Vessel List A'!HP110=12,12,IF('Vessel List A'!HP110=13,13,IF('Vessel List A'!HP110=14,14,IF('Vessel List A'!HP110=15,15,IF('Vessel List A'!HP110=16,16,0)))))))))))))))))=0," ",VALUE(IF('Vessel List A'!HP110=1,1,IF('Vessel List A'!HP110=2,2,IF('Vessel List A'!HP110=3,3,IF('Vessel List A'!HP110=4,4,IF('Vessel List A'!HP110=5,5,IF('Vessel List A'!HP110=6,6,IF('Vessel List A'!HP110=7,7,IF('Vessel List A'!HP110=8,8,IF('Vessel List A'!HP110=9,9,IF('Vessel List A'!HP110=10,10,IF('Vessel List A'!HP110=11,11,IF('Vessel List A'!HP110=12,12,IF('Vessel List A'!HP110=13,13,IF('Vessel List A'!HP110=14,14,IF('Vessel List A'!HP110=15,15,IF('Vessel List A'!HP110=16,16,0))))))))))))))))))</f>
        <v xml:space="preserve"> </v>
      </c>
      <c r="DR111" s="154"/>
      <c r="DS111" s="158"/>
      <c r="DT111" s="390" t="str">
        <f t="shared" si="117"/>
        <v/>
      </c>
      <c r="DU111" s="158"/>
      <c r="DV111" s="137"/>
      <c r="DW111" s="388" t="str">
        <f t="shared" si="118"/>
        <v/>
      </c>
      <c r="DX111" s="157" t="str">
        <f>IF(VALUE(IF('Vessel List A'!IC110=1,1,IF('Vessel List A'!IC110=2,2,IF('Vessel List A'!IC110=3,3,IF('Vessel List A'!IC110=4,4,IF('Vessel List A'!IC110=5,5,IF('Vessel List A'!IC110=6,6,IF('Vessel List A'!IC110=7,7,IF('Vessel List A'!IC110=8,8,IF('Vessel List A'!IC110=9,9,IF('Vessel List A'!IC110=10,10,IF('Vessel List A'!IC110=11,11,IF('Vessel List A'!IC110=12,12,IF('Vessel List A'!IC110=13,13,IF('Vessel List A'!IC110=14,14,IF('Vessel List A'!IC110=15,15,IF('Vessel List A'!IC110=16,16,0)))))))))))))))))=0," ",VALUE(IF('Vessel List A'!IC110=1,1,IF('Vessel List A'!IC110=2,2,IF('Vessel List A'!IC110=3,3,IF('Vessel List A'!IC110=4,4,IF('Vessel List A'!IC110=5,5,IF('Vessel List A'!IC110=6,6,IF('Vessel List A'!IC110=7,7,IF('Vessel List A'!IC110=8,8,IF('Vessel List A'!IC110=9,9,IF('Vessel List A'!IC110=10,10,IF('Vessel List A'!IC110=11,11,IF('Vessel List A'!IC110=12,12,IF('Vessel List A'!IC110=13,13,IF('Vessel List A'!IC110=14,14,IF('Vessel List A'!IC110=15,15,IF('Vessel List A'!IC110=16,16,0))))))))))))))))))</f>
        <v xml:space="preserve"> </v>
      </c>
      <c r="DY111" s="154"/>
      <c r="DZ111" s="158"/>
      <c r="EA111" s="390" t="str">
        <f t="shared" si="119"/>
        <v/>
      </c>
      <c r="EB111" s="158"/>
      <c r="EC111" s="137"/>
      <c r="ED111" s="388" t="str">
        <f t="shared" si="120"/>
        <v/>
      </c>
      <c r="EE111" s="157" t="str">
        <f>IF(VALUE(IF('Vessel List A'!IP110=1,1,IF('Vessel List A'!IP110=2,2,IF('Vessel List A'!IP110=3,3,IF('Vessel List A'!IP110=4,4,IF('Vessel List A'!IP110=5,5,IF('Vessel List A'!IP110=6,6,IF('Vessel List A'!IP110=7,7,IF('Vessel List A'!IP110=8,8,IF('Vessel List A'!IP110=9,9,IF('Vessel List A'!IP110=10,10,IF('Vessel List A'!IP110=11,11,IF('Vessel List A'!IP110=12,12,IF('Vessel List A'!IP110=13,13,IF('Vessel List A'!IP110=14,14,IF('Vessel List A'!IP110=15,15,IF('Vessel List A'!IP110=16,16,0)))))))))))))))))=0," ",VALUE(IF('Vessel List A'!IP110=1,1,IF('Vessel List A'!IP110=2,2,IF('Vessel List A'!IP110=3,3,IF('Vessel List A'!IP110=4,4,IF('Vessel List A'!IP110=5,5,IF('Vessel List A'!IP110=6,6,IF('Vessel List A'!IP110=7,7,IF('Vessel List A'!IP110=8,8,IF('Vessel List A'!IP110=9,9,IF('Vessel List A'!IP110=10,10,IF('Vessel List A'!IP110=11,11,IF('Vessel List A'!IP110=12,12,IF('Vessel List A'!IP110=13,13,IF('Vessel List A'!IP110=14,14,IF('Vessel List A'!IP110=15,15,IF('Vessel List A'!IP110=16,16,0))))))))))))))))))</f>
        <v xml:space="preserve"> </v>
      </c>
      <c r="EF111" s="154"/>
      <c r="EG111" s="158"/>
      <c r="EH111" s="390" t="str">
        <f t="shared" si="121"/>
        <v/>
      </c>
      <c r="EI111" s="158"/>
      <c r="EJ111" s="137"/>
      <c r="EK111" s="397" t="str">
        <f t="shared" si="122"/>
        <v/>
      </c>
      <c r="EL111" s="144"/>
      <c r="EM111" s="157" t="str">
        <f>IF(VALUE(IF('Vessel List B'!C110=1,1,IF('Vessel List B'!C110=2,2,IF('Vessel List B'!C110=3,3,IF('Vessel List B'!C110=4,4,IF('Vessel List B'!C110=5,5,IF('Vessel List B'!C110=6,6,IF('Vessel List B'!C110=7,7,IF('Vessel List B'!C110=8,8,IF('Vessel List B'!C110=9,9,IF('Vessel List B'!C110=10,10,IF('Vessel List B'!C110=11,11,IF('Vessel List B'!C110=12,12,IF('Vessel List B'!C110=13,13,IF('Vessel List B'!C110=14,14,IF('Vessel List B'!C110=15,15,IF('Vessel List B'!C110=16,16,0)))))))))))))))))=0," ",VALUE(IF('Vessel List B'!C110=1,1,IF('Vessel List B'!C110=2,2,IF('Vessel List B'!C110=3,3,IF('Vessel List B'!C110=4,4,IF('Vessel List B'!C110=5,5,IF('Vessel List B'!C110=6,6,IF('Vessel List B'!C110=7,7,IF('Vessel List B'!C110=8,8,IF('Vessel List B'!C110=9,9,IF('Vessel List B'!C110=10,10,IF('Vessel List B'!C110=11,11,IF('Vessel List B'!C110=12,12,IF('Vessel List B'!C110=13,13,IF('Vessel List B'!C110=14,14,IF('Vessel List B'!C110=15,15,IF('Vessel List B'!C110=16,16,0))))))))))))))))))</f>
        <v xml:space="preserve"> </v>
      </c>
      <c r="EN111" s="154"/>
      <c r="EO111" s="158"/>
      <c r="EP111" s="390" t="str">
        <f t="shared" si="123"/>
        <v/>
      </c>
      <c r="EQ111" s="158"/>
      <c r="ER111" s="137"/>
      <c r="ES111" s="388" t="str">
        <f t="shared" si="124"/>
        <v/>
      </c>
      <c r="ET111" s="157" t="str">
        <f>IF(VALUE(IF('Vessel List B'!P110=1,1,IF('Vessel List B'!P110=2,2,IF('Vessel List B'!P110=3,3,IF('Vessel List B'!P110=4,4,IF('Vessel List B'!P110=5,5,IF('Vessel List B'!P110=6,6,IF('Vessel List B'!P110=7,7,IF('Vessel List B'!P110=8,8,IF('Vessel List B'!P110=9,9,IF('Vessel List B'!P110=10,10,IF('Vessel List B'!P110=11,11,IF('Vessel List B'!P110=12,12,IF('Vessel List B'!P110=13,13,IF('Vessel List B'!P110=14,14,IF('Vessel List B'!P110=15,15,IF('Vessel List B'!P110=16,16,0)))))))))))))))))=0," ",VALUE(IF('Vessel List B'!P110=1,1,IF('Vessel List B'!P110=2,2,IF('Vessel List B'!P110=3,3,IF('Vessel List B'!P110=4,4,IF('Vessel List B'!P110=5,5,IF('Vessel List B'!P110=6,6,IF('Vessel List B'!P110=7,7,IF('Vessel List B'!P110=8,8,IF('Vessel List B'!P110=9,9,IF('Vessel List B'!P110=10,10,IF('Vessel List B'!P110=11,11,IF('Vessel List B'!P110=12,12,IF('Vessel List B'!P110=13,13,IF('Vessel List B'!P110=14,14,IF('Vessel List B'!P110=15,15,IF('Vessel List B'!P110=16,16,0))))))))))))))))))</f>
        <v xml:space="preserve"> </v>
      </c>
      <c r="EU111" s="154"/>
      <c r="EV111" s="158"/>
      <c r="EW111" s="390" t="str">
        <f t="shared" si="125"/>
        <v/>
      </c>
      <c r="EX111" s="158"/>
      <c r="EY111" s="137"/>
      <c r="EZ111" s="388" t="str">
        <f t="shared" si="126"/>
        <v/>
      </c>
      <c r="FA111" s="157" t="str">
        <f>IF(VALUE(IF('Vessel List B'!AC110=1,1,IF('Vessel List B'!AC110=2,2,IF('Vessel List B'!AC110=3,3,IF('Vessel List B'!AC110=4,4,IF('Vessel List B'!AC110=5,5,IF('Vessel List B'!AC110=6,6,IF('Vessel List B'!AC110=7,7,IF('Vessel List B'!AC110=8,8,IF('Vessel List B'!AC110=9,9,IF('Vessel List B'!AC110=10,10,IF('Vessel List B'!AC110=11,11,IF('Vessel List B'!AC110=12,12,IF('Vessel List B'!AC110=13,13,IF('Vessel List B'!AC110=14,14,IF('Vessel List B'!AC110=15,15,IF('Vessel List B'!AC110=16,16,0)))))))))))))))))=0," ",VALUE(IF('Vessel List B'!AC110=1,1,IF('Vessel List B'!AC110=2,2,IF('Vessel List B'!AC110=3,3,IF('Vessel List B'!AC110=4,4,IF('Vessel List B'!AC110=5,5,IF('Vessel List B'!AC110=6,6,IF('Vessel List B'!AC110=7,7,IF('Vessel List B'!AC110=8,8,IF('Vessel List B'!AC110=9,9,IF('Vessel List B'!AC110=10,10,IF('Vessel List B'!AC110=11,11,IF('Vessel List B'!AC110=12,12,IF('Vessel List B'!AC110=13,13,IF('Vessel List B'!AC110=14,14,IF('Vessel List B'!AC110=15,15,IF('Vessel List B'!AC110=16,16,0))))))))))))))))))</f>
        <v xml:space="preserve"> </v>
      </c>
      <c r="FB111" s="154"/>
      <c r="FC111" s="158"/>
      <c r="FD111" s="390" t="str">
        <f t="shared" si="127"/>
        <v/>
      </c>
      <c r="FE111" s="158"/>
      <c r="FF111" s="137"/>
      <c r="FG111" s="388" t="str">
        <f t="shared" si="128"/>
        <v/>
      </c>
      <c r="FH111" s="157" t="str">
        <f>IF(VALUE(IF('Vessel List B'!AP110=1,1,IF('Vessel List B'!AP110=2,2,IF('Vessel List B'!AP110=3,3,IF('Vessel List B'!AP110=4,4,IF('Vessel List B'!AP110=5,5,IF('Vessel List B'!AP110=6,6,IF('Vessel List B'!AP110=7,7,IF('Vessel List B'!AP110=8,8,IF('Vessel List B'!AP110=9,9,IF('Vessel List B'!AP110=10,10,IF('Vessel List B'!AP110=11,11,IF('Vessel List B'!AP110=12,12,IF('Vessel List B'!AP110=13,13,IF('Vessel List B'!AP110=14,14,IF('Vessel List B'!AP110=15,15,IF('Vessel List B'!AP110=16,16,0)))))))))))))))))=0," ",VALUE(IF('Vessel List B'!AP110=1,1,IF('Vessel List B'!AP110=2,2,IF('Vessel List B'!AP110=3,3,IF('Vessel List B'!AP110=4,4,IF('Vessel List B'!AP110=5,5,IF('Vessel List B'!AP110=6,6,IF('Vessel List B'!AP110=7,7,IF('Vessel List B'!AP110=8,8,IF('Vessel List B'!AP110=9,9,IF('Vessel List B'!AP110=10,10,IF('Vessel List B'!AP110=11,11,IF('Vessel List B'!AP110=12,12,IF('Vessel List B'!AP110=13,13,IF('Vessel List B'!AP110=14,14,IF('Vessel List B'!AP110=15,15,IF('Vessel List B'!AP110=16,16,0))))))))))))))))))</f>
        <v xml:space="preserve"> </v>
      </c>
      <c r="FI111" s="154"/>
      <c r="FJ111" s="158"/>
      <c r="FK111" s="390" t="str">
        <f t="shared" si="129"/>
        <v/>
      </c>
      <c r="FL111" s="158"/>
      <c r="FM111" s="137"/>
      <c r="FN111" s="388" t="str">
        <f t="shared" si="130"/>
        <v/>
      </c>
      <c r="FO111" s="157" t="str">
        <f>IF(VALUE(IF('Vessel List B'!BC110=1,1,IF('Vessel List B'!BC110=2,2,IF('Vessel List B'!BC110=3,3,IF('Vessel List B'!BC110=4,4,IF('Vessel List B'!BC110=5,5,IF('Vessel List B'!BC110=6,6,IF('Vessel List B'!BC110=7,7,IF('Vessel List B'!BC110=8,8,IF('Vessel List B'!BC110=9,9,IF('Vessel List B'!BC110=10,10,IF('Vessel List B'!BC110=11,11,IF('Vessel List B'!BC110=12,12,IF('Vessel List B'!BC110=13,13,IF('Vessel List B'!BC110=14,14,IF('Vessel List B'!BC110=15,15,IF('Vessel List B'!BC110=16,16,0)))))))))))))))))=0," ",VALUE(IF('Vessel List B'!BC110=1,1,IF('Vessel List B'!BC110=2,2,IF('Vessel List B'!BC110=3,3,IF('Vessel List B'!BC110=4,4,IF('Vessel List B'!BC110=5,5,IF('Vessel List B'!BC110=6,6,IF('Vessel List B'!BC110=7,7,IF('Vessel List B'!BC110=8,8,IF('Vessel List B'!BC110=9,9,IF('Vessel List B'!BC110=10,10,IF('Vessel List B'!BC110=11,11,IF('Vessel List B'!BC110=12,12,IF('Vessel List B'!BC110=13,13,IF('Vessel List B'!BC110=14,14,IF('Vessel List B'!BC110=15,15,IF('Vessel List B'!BC110=16,16,0))))))))))))))))))</f>
        <v xml:space="preserve"> </v>
      </c>
      <c r="FP111" s="154"/>
      <c r="FQ111" s="158"/>
      <c r="FR111" s="390" t="str">
        <f t="shared" si="131"/>
        <v/>
      </c>
      <c r="FS111" s="158"/>
      <c r="FT111" s="137"/>
      <c r="FU111" s="388" t="str">
        <f t="shared" si="132"/>
        <v/>
      </c>
      <c r="FV111" s="157" t="str">
        <f>IF(VALUE(IF('Vessel List B'!BP110=1,1,IF('Vessel List B'!BP110=2,2,IF('Vessel List B'!BP110=3,3,IF('Vessel List B'!BP110=4,4,IF('Vessel List B'!BP110=5,5,IF('Vessel List B'!BP110=6,6,IF('Vessel List B'!BP110=7,7,IF('Vessel List B'!BP110=8,8,IF('Vessel List B'!BP110=9,9,IF('Vessel List B'!BP110=10,10,IF('Vessel List B'!BP110=11,11,IF('Vessel List B'!BP110=12,12,IF('Vessel List B'!BP110=13,13,IF('Vessel List B'!BP110=14,14,IF('Vessel List B'!BP110=15,15,IF('Vessel List B'!BP110=16,16,0)))))))))))))))))=0," ",VALUE(IF('Vessel List B'!BP110=1,1,IF('Vessel List B'!BP110=2,2,IF('Vessel List B'!BP110=3,3,IF('Vessel List B'!BP110=4,4,IF('Vessel List B'!BP110=5,5,IF('Vessel List B'!BP110=6,6,IF('Vessel List B'!BP110=7,7,IF('Vessel List B'!BP110=8,8,IF('Vessel List B'!BP110=9,9,IF('Vessel List B'!BP110=10,10,IF('Vessel List B'!BP110=11,11,IF('Vessel List B'!BP110=12,12,IF('Vessel List B'!BP110=13,13,IF('Vessel List B'!BP110=14,14,IF('Vessel List B'!BP110=15,15,IF('Vessel List B'!BP110=16,16,0))))))))))))))))))</f>
        <v xml:space="preserve"> </v>
      </c>
      <c r="FW111" s="154"/>
      <c r="FX111" s="158"/>
      <c r="FY111" s="390" t="str">
        <f t="shared" si="133"/>
        <v/>
      </c>
      <c r="FZ111" s="158"/>
      <c r="GA111" s="137"/>
      <c r="GB111" s="388" t="str">
        <f t="shared" si="134"/>
        <v/>
      </c>
      <c r="GC111" s="157" t="str">
        <f>IF(VALUE(IF('Vessel List B'!CC110=1,1,IF('Vessel List B'!CC110=2,2,IF('Vessel List B'!CC110=3,3,IF('Vessel List B'!CC110=4,4,IF('Vessel List B'!CC110=5,5,IF('Vessel List B'!CC110=6,6,IF('Vessel List B'!CC110=7,7,IF('Vessel List B'!CC110=8,8,IF('Vessel List B'!CC110=9,9,IF('Vessel List B'!CC110=10,10,IF('Vessel List B'!CC110=11,11,IF('Vessel List B'!CC110=12,12,IF('Vessel List B'!CC110=13,13,IF('Vessel List B'!CC110=14,14,IF('Vessel List B'!CC110=15,15,IF('Vessel List B'!CC110=16,16,0)))))))))))))))))=0," ",VALUE(IF('Vessel List B'!CC110=1,1,IF('Vessel List B'!CC110=2,2,IF('Vessel List B'!CC110=3,3,IF('Vessel List B'!CC110=4,4,IF('Vessel List B'!CC110=5,5,IF('Vessel List B'!CC110=6,6,IF('Vessel List B'!CC110=7,7,IF('Vessel List B'!CC110=8,8,IF('Vessel List B'!CC110=9,9,IF('Vessel List B'!CC110=10,10,IF('Vessel List B'!CC110=11,11,IF('Vessel List B'!CC110=12,12,IF('Vessel List B'!CC110=13,13,IF('Vessel List B'!CC110=14,14,IF('Vessel List B'!CC110=15,15,IF('Vessel List B'!CC110=16,16,0))))))))))))))))))</f>
        <v xml:space="preserve"> </v>
      </c>
      <c r="GD111" s="154"/>
      <c r="GE111" s="158"/>
      <c r="GF111" s="390" t="str">
        <f t="shared" si="135"/>
        <v/>
      </c>
      <c r="GG111" s="158"/>
      <c r="GH111" s="137"/>
      <c r="GI111" s="388" t="str">
        <f t="shared" si="136"/>
        <v/>
      </c>
      <c r="GJ111" s="157" t="str">
        <f>IF(VALUE(IF('Vessel List B'!CP110=1,1,IF('Vessel List B'!CP110=2,2,IF('Vessel List B'!CP110=3,3,IF('Vessel List B'!CP110=4,4,IF('Vessel List B'!CP110=5,5,IF('Vessel List B'!CP110=6,6,IF('Vessel List B'!CP110=7,7,IF('Vessel List B'!CP110=8,8,IF('Vessel List B'!CP110=9,9,IF('Vessel List B'!CP110=10,10,IF('Vessel List B'!CP110=11,11,IF('Vessel List B'!CP110=12,12,IF('Vessel List B'!CP110=13,13,IF('Vessel List B'!CP110=14,14,IF('Vessel List B'!CP110=15,15,IF('Vessel List B'!CP110=16,16,0)))))))))))))))))=0," ",VALUE(IF('Vessel List B'!CP110=1,1,IF('Vessel List B'!CP110=2,2,IF('Vessel List B'!CP110=3,3,IF('Vessel List B'!CP110=4,4,IF('Vessel List B'!CP110=5,5,IF('Vessel List B'!CP110=6,6,IF('Vessel List B'!CP110=7,7,IF('Vessel List B'!CP110=8,8,IF('Vessel List B'!CP110=9,9,IF('Vessel List B'!CP110=10,10,IF('Vessel List B'!CP110=11,11,IF('Vessel List B'!CP110=12,12,IF('Vessel List B'!CP110=13,13,IF('Vessel List B'!CP110=14,14,IF('Vessel List B'!CP110=15,15,IF('Vessel List B'!CP110=16,16,0))))))))))))))))))</f>
        <v xml:space="preserve"> </v>
      </c>
      <c r="GK111" s="154"/>
      <c r="GL111" s="158"/>
      <c r="GM111" s="390" t="str">
        <f t="shared" si="137"/>
        <v/>
      </c>
      <c r="GN111" s="158"/>
      <c r="GO111" s="137"/>
      <c r="GP111" s="388" t="str">
        <f t="shared" si="138"/>
        <v/>
      </c>
      <c r="GQ111" s="157" t="str">
        <f>IF(VALUE(IF('Vessel List B'!DC110=1,1,IF('Vessel List B'!DC110=2,2,IF('Vessel List B'!DC110=3,3,IF('Vessel List B'!DC110=4,4,IF('Vessel List B'!DC110=5,5,IF('Vessel List B'!DC110=6,6,IF('Vessel List B'!DC110=7,7,IF('Vessel List B'!DC110=8,8,IF('Vessel List B'!DC110=9,9,IF('Vessel List B'!DC110=10,10,IF('Vessel List B'!DC110=11,11,IF('Vessel List B'!DC110=12,12,IF('Vessel List B'!DC110=13,13,IF('Vessel List B'!DC110=14,14,IF('Vessel List B'!DC110=15,15,IF('Vessel List B'!DC110=16,16,0)))))))))))))))))=0," ",VALUE(IF('Vessel List B'!DC110=1,1,IF('Vessel List B'!DC110=2,2,IF('Vessel List B'!DC110=3,3,IF('Vessel List B'!DC110=4,4,IF('Vessel List B'!DC110=5,5,IF('Vessel List B'!DC110=6,6,IF('Vessel List B'!DC110=7,7,IF('Vessel List B'!DC110=8,8,IF('Vessel List B'!DC110=9,9,IF('Vessel List B'!DC110=10,10,IF('Vessel List B'!DC110=11,11,IF('Vessel List B'!DC110=12,12,IF('Vessel List B'!DC110=13,13,IF('Vessel List B'!DC110=14,14,IF('Vessel List B'!DC110=15,15,IF('Vessel List B'!DC110=16,16,0))))))))))))))))))</f>
        <v xml:space="preserve"> </v>
      </c>
      <c r="GR111" s="154"/>
      <c r="GS111" s="158"/>
      <c r="GT111" s="390" t="str">
        <f t="shared" si="139"/>
        <v/>
      </c>
      <c r="GU111" s="158"/>
      <c r="GV111" s="137"/>
      <c r="GW111" s="388" t="str">
        <f t="shared" si="140"/>
        <v/>
      </c>
      <c r="GX111" s="157" t="str">
        <f>IF(VALUE(IF('Vessel List B'!DP110=1,1,IF('Vessel List B'!DP110=2,2,IF('Vessel List B'!DP110=3,3,IF('Vessel List B'!DP110=4,4,IF('Vessel List B'!DP110=5,5,IF('Vessel List B'!DP110=6,6,IF('Vessel List B'!DP110=7,7,IF('Vessel List B'!DP110=8,8,IF('Vessel List B'!DP110=9,9,IF('Vessel List B'!DP110=10,10,IF('Vessel List B'!DP110=11,11,IF('Vessel List B'!DP110=12,12,IF('Vessel List B'!DP110=13,13,IF('Vessel List B'!DP110=14,14,IF('Vessel List B'!DP110=15,15,IF('Vessel List B'!DP110=16,16,0)))))))))))))))))=0," ",VALUE(IF('Vessel List B'!DP110=1,1,IF('Vessel List B'!DP110=2,2,IF('Vessel List B'!DP110=3,3,IF('Vessel List B'!DP110=4,4,IF('Vessel List B'!DP110=5,5,IF('Vessel List B'!DP110=6,6,IF('Vessel List B'!DP110=7,7,IF('Vessel List B'!DP110=8,8,IF('Vessel List B'!DP110=9,9,IF('Vessel List B'!DP110=10,10,IF('Vessel List B'!DP110=11,11,IF('Vessel List B'!DP110=12,12,IF('Vessel List B'!DP110=13,13,IF('Vessel List B'!DP110=14,14,IF('Vessel List B'!DP110=15,15,IF('Vessel List B'!DP110=16,16,0))))))))))))))))))</f>
        <v xml:space="preserve"> </v>
      </c>
      <c r="GY111" s="154"/>
      <c r="GZ111" s="158"/>
      <c r="HA111" s="390" t="str">
        <f t="shared" si="141"/>
        <v/>
      </c>
      <c r="HB111" s="158"/>
      <c r="HC111" s="137"/>
      <c r="HD111" s="388" t="str">
        <f t="shared" si="142"/>
        <v/>
      </c>
      <c r="HE111" s="157" t="str">
        <f>IF(VALUE(IF('Vessel List B'!EC110=1,1,IF('Vessel List B'!EC110=2,2,IF('Vessel List B'!EC110=3,3,IF('Vessel List B'!EC110=4,4,IF('Vessel List B'!EC110=5,5,IF('Vessel List B'!EC110=6,6,IF('Vessel List B'!EC110=7,7,IF('Vessel List B'!EC110=8,8,IF('Vessel List B'!EC110=9,9,IF('Vessel List B'!EC110=10,10,IF('Vessel List B'!EC110=11,11,IF('Vessel List B'!EC110=12,12,IF('Vessel List B'!EC110=13,13,IF('Vessel List B'!EC110=14,14,IF('Vessel List B'!EC110=15,15,IF('Vessel List B'!EC110=16,16,0)))))))))))))))))=0," ",VALUE(IF('Vessel List B'!EC110=1,1,IF('Vessel List B'!EC110=2,2,IF('Vessel List B'!EC110=3,3,IF('Vessel List B'!EC110=4,4,IF('Vessel List B'!EC110=5,5,IF('Vessel List B'!EC110=6,6,IF('Vessel List B'!EC110=7,7,IF('Vessel List B'!EC110=8,8,IF('Vessel List B'!EC110=9,9,IF('Vessel List B'!EC110=10,10,IF('Vessel List B'!EC110=11,11,IF('Vessel List B'!EC110=12,12,IF('Vessel List B'!EC110=13,13,IF('Vessel List B'!EC110=14,14,IF('Vessel List B'!EC110=15,15,IF('Vessel List B'!EC110=16,16,0))))))))))))))))))</f>
        <v xml:space="preserve"> </v>
      </c>
      <c r="HF111" s="154"/>
      <c r="HG111" s="158"/>
      <c r="HH111" s="390" t="str">
        <f t="shared" si="143"/>
        <v/>
      </c>
      <c r="HI111" s="158"/>
      <c r="HJ111" s="137"/>
      <c r="HK111" s="388" t="str">
        <f t="shared" si="144"/>
        <v/>
      </c>
      <c r="HL111" s="157" t="str">
        <f>IF(VALUE(IF('Vessel List B'!EP110=1,1,IF('Vessel List B'!EP110=2,2,IF('Vessel List B'!EP110=3,3,IF('Vessel List B'!EP110=4,4,IF('Vessel List B'!EP110=5,5,IF('Vessel List B'!EP110=6,6,IF('Vessel List B'!EP110=7,7,IF('Vessel List B'!EP110=8,8,IF('Vessel List B'!EP110=9,9,IF('Vessel List B'!EP110=10,10,IF('Vessel List B'!EP110=11,11,IF('Vessel List B'!EP110=12,12,IF('Vessel List B'!EP110=13,13,IF('Vessel List B'!EP110=14,14,IF('Vessel List B'!EP110=15,15,IF('Vessel List B'!EP110=16,16,0)))))))))))))))))=0," ",VALUE(IF('Vessel List B'!EP110=1,1,IF('Vessel List B'!EP110=2,2,IF('Vessel List B'!EP110=3,3,IF('Vessel List B'!EP110=4,4,IF('Vessel List B'!EP110=5,5,IF('Vessel List B'!EP110=6,6,IF('Vessel List B'!EP110=7,7,IF('Vessel List B'!EP110=8,8,IF('Vessel List B'!EP110=9,9,IF('Vessel List B'!EP110=10,10,IF('Vessel List B'!EP110=11,11,IF('Vessel List B'!EP110=12,12,IF('Vessel List B'!EP110=13,13,IF('Vessel List B'!EP110=14,14,IF('Vessel List B'!EP110=15,15,IF('Vessel List B'!EP110=16,16,0))))))))))))))))))</f>
        <v xml:space="preserve"> </v>
      </c>
      <c r="HM111" s="154"/>
      <c r="HN111" s="158"/>
      <c r="HO111" s="390" t="str">
        <f t="shared" si="145"/>
        <v/>
      </c>
      <c r="HP111" s="158"/>
      <c r="HQ111" s="137"/>
      <c r="HR111" s="388" t="str">
        <f t="shared" si="146"/>
        <v/>
      </c>
      <c r="HS111" s="157" t="str">
        <f>IF(VALUE(IF('Vessel List B'!FC110=1,1,IF('Vessel List B'!FC110=2,2,IF('Vessel List B'!FC110=3,3,IF('Vessel List B'!FC110=4,4,IF('Vessel List B'!FC110=5,5,IF('Vessel List B'!FC110=6,6,IF('Vessel List B'!FC110=7,7,IF('Vessel List B'!FC110=8,8,IF('Vessel List B'!FC110=9,9,IF('Vessel List B'!FC110=10,10,IF('Vessel List B'!FC110=11,11,IF('Vessel List B'!FC110=12,12,IF('Vessel List B'!FC110=13,13,IF('Vessel List B'!FC110=14,14,IF('Vessel List B'!FC110=15,15,IF('Vessel List B'!FC110=16,16,0)))))))))))))))))=0," ",VALUE(IF('Vessel List B'!FC110=1,1,IF('Vessel List B'!FC110=2,2,IF('Vessel List B'!FC110=3,3,IF('Vessel List B'!FC110=4,4,IF('Vessel List B'!FC110=5,5,IF('Vessel List B'!FC110=6,6,IF('Vessel List B'!FC110=7,7,IF('Vessel List B'!FC110=8,8,IF('Vessel List B'!FC110=9,9,IF('Vessel List B'!FC110=10,10,IF('Vessel List B'!FC110=11,11,IF('Vessel List B'!FC110=12,12,IF('Vessel List B'!FC110=13,13,IF('Vessel List B'!FC110=14,14,IF('Vessel List B'!FC110=15,15,IF('Vessel List B'!FC110=16,16,0))))))))))))))))))</f>
        <v xml:space="preserve"> </v>
      </c>
      <c r="HT111" s="154"/>
      <c r="HU111" s="158"/>
      <c r="HV111" s="390" t="str">
        <f t="shared" si="147"/>
        <v/>
      </c>
      <c r="HW111" s="158"/>
      <c r="HX111" s="137"/>
      <c r="HY111" s="388" t="str">
        <f t="shared" si="148"/>
        <v/>
      </c>
      <c r="HZ111" s="157" t="str">
        <f>IF(VALUE(IF('Vessel List B'!FP110=1,1,IF('Vessel List B'!FP110=2,2,IF('Vessel List B'!FP110=3,3,IF('Vessel List B'!FP110=4,4,IF('Vessel List B'!FP110=5,5,IF('Vessel List B'!FP110=6,6,IF('Vessel List B'!FP110=7,7,IF('Vessel List B'!FP110=8,8,IF('Vessel List B'!FP110=9,9,IF('Vessel List B'!FP110=10,10,IF('Vessel List B'!FP110=11,11,IF('Vessel List B'!FP110=12,12,IF('Vessel List B'!FP110=13,13,IF('Vessel List B'!FP110=14,14,IF('Vessel List B'!FP110=15,15,IF('Vessel List B'!FP110=16,16,0)))))))))))))))))=0," ",VALUE(IF('Vessel List B'!FP110=1,1,IF('Vessel List B'!FP110=2,2,IF('Vessel List B'!FP110=3,3,IF('Vessel List B'!FP110=4,4,IF('Vessel List B'!FP110=5,5,IF('Vessel List B'!FP110=6,6,IF('Vessel List B'!FP110=7,7,IF('Vessel List B'!FP110=8,8,IF('Vessel List B'!FP110=9,9,IF('Vessel List B'!FP110=10,10,IF('Vessel List B'!FP110=11,11,IF('Vessel List B'!FP110=12,12,IF('Vessel List B'!FP110=13,13,IF('Vessel List B'!FP110=14,14,IF('Vessel List B'!FP110=15,15,IF('Vessel List B'!FP110=16,16,0))))))))))))))))))</f>
        <v xml:space="preserve"> </v>
      </c>
      <c r="IA111" s="154"/>
      <c r="IB111" s="158"/>
      <c r="IC111" s="390" t="str">
        <f t="shared" si="149"/>
        <v/>
      </c>
      <c r="ID111" s="158"/>
      <c r="IE111" s="137"/>
      <c r="IF111" s="388" t="str">
        <f t="shared" si="150"/>
        <v/>
      </c>
      <c r="IG111" s="157" t="str">
        <f>IF(VALUE(IF('Vessel List B'!GC110=1,1,IF('Vessel List B'!GC110=2,2,IF('Vessel List B'!GC110=3,3,IF('Vessel List B'!GC110=4,4,IF('Vessel List B'!GC110=5,5,IF('Vessel List B'!GC110=6,6,IF('Vessel List B'!GC110=7,7,IF('Vessel List B'!GC110=8,8,IF('Vessel List B'!GC110=9,9,IF('Vessel List B'!GC110=10,10,IF('Vessel List B'!GC110=11,11,IF('Vessel List B'!GC110=12,12,IF('Vessel List B'!GC110=13,13,IF('Vessel List B'!GC110=14,14,IF('Vessel List B'!GC110=15,15,IF('Vessel List B'!GC110=16,16,0)))))))))))))))))=0," ",VALUE(IF('Vessel List B'!GC110=1,1,IF('Vessel List B'!GC110=2,2,IF('Vessel List B'!GC110=3,3,IF('Vessel List B'!GC110=4,4,IF('Vessel List B'!GC110=5,5,IF('Vessel List B'!GC110=6,6,IF('Vessel List B'!GC110=7,7,IF('Vessel List B'!GC110=8,8,IF('Vessel List B'!GC110=9,9,IF('Vessel List B'!GC110=10,10,IF('Vessel List B'!GC110=11,11,IF('Vessel List B'!GC110=12,12,IF('Vessel List B'!GC110=13,13,IF('Vessel List B'!GC110=14,14,IF('Vessel List B'!GC110=15,15,IF('Vessel List B'!GC110=16,16,0))))))))))))))))))</f>
        <v xml:space="preserve"> </v>
      </c>
      <c r="IH111" s="154"/>
      <c r="II111" s="158"/>
      <c r="IJ111" s="390" t="str">
        <f t="shared" si="151"/>
        <v/>
      </c>
      <c r="IK111" s="158"/>
      <c r="IL111" s="137"/>
      <c r="IM111" s="388" t="str">
        <f t="shared" si="152"/>
        <v/>
      </c>
      <c r="IN111" s="157" t="str">
        <f>IF(VALUE(IF('Vessel List B'!GP110=1,1,IF('Vessel List B'!GP110=2,2,IF('Vessel List B'!GP110=3,3,IF('Vessel List B'!GP110=4,4,IF('Vessel List B'!GP110=5,5,IF('Vessel List B'!GP110=6,6,IF('Vessel List B'!GP110=7,7,IF('Vessel List B'!GP110=8,8,IF('Vessel List B'!GP110=9,9,IF('Vessel List B'!GP110=10,10,IF('Vessel List B'!GP110=11,11,IF('Vessel List B'!GP110=12,12,IF('Vessel List B'!GP110=13,13,IF('Vessel List B'!GP110=14,14,IF('Vessel List B'!GP110=15,15,IF('Vessel List B'!GP110=16,16,0)))))))))))))))))=0," ",VALUE(IF('Vessel List B'!GP110=1,1,IF('Vessel List B'!GP110=2,2,IF('Vessel List B'!GP110=3,3,IF('Vessel List B'!GP110=4,4,IF('Vessel List B'!GP110=5,5,IF('Vessel List B'!GP110=6,6,IF('Vessel List B'!GP110=7,7,IF('Vessel List B'!GP110=8,8,IF('Vessel List B'!GP110=9,9,IF('Vessel List B'!GP110=10,10,IF('Vessel List B'!GP110=11,11,IF('Vessel List B'!GP110=12,12,IF('Vessel List B'!GP110=13,13,IF('Vessel List B'!GP110=14,14,IF('Vessel List B'!GP110=15,15,IF('Vessel List B'!GP110=16,16,0))))))))))))))))))</f>
        <v xml:space="preserve"> </v>
      </c>
      <c r="IO111" s="154"/>
      <c r="IP111" s="158"/>
      <c r="IQ111" s="390" t="str">
        <f t="shared" si="153"/>
        <v/>
      </c>
      <c r="IR111" s="158"/>
      <c r="IS111" s="137"/>
      <c r="IT111" s="388" t="str">
        <f t="shared" si="154"/>
        <v/>
      </c>
      <c r="IU111" s="157" t="str">
        <f>IF(VALUE(IF('Vessel List B'!HC110=1,1,IF('Vessel List B'!HC110=2,2,IF('Vessel List B'!HC110=3,3,IF('Vessel List B'!HC110=4,4,IF('Vessel List B'!HC110=5,5,IF('Vessel List B'!HC110=6,6,IF('Vessel List B'!HC110=7,7,IF('Vessel List B'!HC110=8,8,IF('Vessel List B'!HC110=9,9,IF('Vessel List B'!HC110=10,10,IF('Vessel List B'!HC110=11,11,IF('Vessel List B'!HC110=12,12,IF('Vessel List B'!HC110=13,13,IF('Vessel List B'!HC110=14,14,IF('Vessel List B'!HC110=15,15,IF('Vessel List B'!HC110=16,16,0)))))))))))))))))=0," ",VALUE(IF('Vessel List B'!HC110=1,1,IF('Vessel List B'!HC110=2,2,IF('Vessel List B'!HC110=3,3,IF('Vessel List B'!HC110=4,4,IF('Vessel List B'!HC110=5,5,IF('Vessel List B'!HC110=6,6,IF('Vessel List B'!HC110=7,7,IF('Vessel List B'!HC110=8,8,IF('Vessel List B'!HC110=9,9,IF('Vessel List B'!HC110=10,10,IF('Vessel List B'!HC110=11,11,IF('Vessel List B'!HC110=12,12,IF('Vessel List B'!HC110=13,13,IF('Vessel List B'!HC110=14,14,IF('Vessel List B'!HC110=15,15,IF('Vessel List B'!HC110=16,16,0))))))))))))))))))</f>
        <v xml:space="preserve"> </v>
      </c>
      <c r="IV111" s="154"/>
      <c r="IW111" s="158"/>
      <c r="IX111" s="390" t="str">
        <f t="shared" si="155"/>
        <v/>
      </c>
      <c r="IY111" s="158"/>
      <c r="IZ111" s="137"/>
      <c r="JA111" s="388" t="str">
        <f t="shared" si="156"/>
        <v/>
      </c>
      <c r="JB111" s="157" t="str">
        <f>IF(VALUE(IF('Vessel List B'!HP110=1,1,IF('Vessel List B'!HP110=2,2,IF('Vessel List B'!HP110=3,3,IF('Vessel List B'!HP110=4,4,IF('Vessel List B'!HP110=5,5,IF('Vessel List B'!HP110=6,6,IF('Vessel List B'!HP110=7,7,IF('Vessel List B'!HP110=8,8,IF('Vessel List B'!HP110=9,9,IF('Vessel List B'!HP110=10,10,IF('Vessel List B'!HP110=11,11,IF('Vessel List B'!HP110=12,12,IF('Vessel List B'!HP110=13,13,IF('Vessel List B'!HP110=14,14,IF('Vessel List B'!HP110=15,15,IF('Vessel List B'!HP110=16,16,0)))))))))))))))))=0," ",VALUE(IF('Vessel List B'!HP110=1,1,IF('Vessel List B'!HP110=2,2,IF('Vessel List B'!HP110=3,3,IF('Vessel List B'!HP110=4,4,IF('Vessel List B'!HP110=5,5,IF('Vessel List B'!HP110=6,6,IF('Vessel List B'!HP110=7,7,IF('Vessel List B'!HP110=8,8,IF('Vessel List B'!HP110=9,9,IF('Vessel List B'!HP110=10,10,IF('Vessel List B'!HP110=11,11,IF('Vessel List B'!HP110=12,12,IF('Vessel List B'!HP110=13,13,IF('Vessel List B'!HP110=14,14,IF('Vessel List B'!HP110=15,15,IF('Vessel List B'!HP110=16,16,0))))))))))))))))))</f>
        <v xml:space="preserve"> </v>
      </c>
      <c r="JC111" s="154"/>
      <c r="JD111" s="158"/>
      <c r="JE111" s="390" t="str">
        <f t="shared" si="157"/>
        <v/>
      </c>
      <c r="JF111" s="158"/>
      <c r="JG111" s="137"/>
      <c r="JH111" s="388" t="str">
        <f t="shared" si="158"/>
        <v/>
      </c>
      <c r="JI111" s="157" t="str">
        <f>IF(VALUE(IF('Vessel List B'!IC110=1,1,IF('Vessel List B'!IC110=2,2,IF('Vessel List B'!IC110=3,3,IF('Vessel List B'!IC110=4,4,IF('Vessel List B'!IC110=5,5,IF('Vessel List B'!IC110=6,6,IF('Vessel List B'!IC110=7,7,IF('Vessel List B'!IC110=8,8,IF('Vessel List B'!IC110=9,9,IF('Vessel List B'!IC110=10,10,IF('Vessel List B'!IC110=11,11,IF('Vessel List B'!IC110=12,12,IF('Vessel List B'!IC110=13,13,IF('Vessel List B'!IC110=14,14,IF('Vessel List B'!IC110=15,15,IF('Vessel List B'!IC110=16,16,0)))))))))))))))))=0," ",VALUE(IF('Vessel List B'!IC110=1,1,IF('Vessel List B'!IC110=2,2,IF('Vessel List B'!IC110=3,3,IF('Vessel List B'!IC110=4,4,IF('Vessel List B'!IC110=5,5,IF('Vessel List B'!IC110=6,6,IF('Vessel List B'!IC110=7,7,IF('Vessel List B'!IC110=8,8,IF('Vessel List B'!IC110=9,9,IF('Vessel List B'!IC110=10,10,IF('Vessel List B'!IC110=11,11,IF('Vessel List B'!IC110=12,12,IF('Vessel List B'!IC110=13,13,IF('Vessel List B'!IC110=14,14,IF('Vessel List B'!IC110=15,15,IF('Vessel List B'!IC110=16,16,0))))))))))))))))))</f>
        <v xml:space="preserve"> </v>
      </c>
      <c r="JJ111" s="154"/>
      <c r="JK111" s="158"/>
      <c r="JL111" s="390" t="str">
        <f t="shared" si="159"/>
        <v/>
      </c>
      <c r="JM111" s="158"/>
      <c r="JN111" s="137"/>
      <c r="JO111" s="388" t="str">
        <f t="shared" si="160"/>
        <v/>
      </c>
      <c r="JP111" s="157" t="str">
        <f>IF(VALUE(IF('Vessel List B'!IP110=1,1,IF('Vessel List B'!IP110=2,2,IF('Vessel List B'!IP110=3,3,IF('Vessel List B'!IP110=4,4,IF('Vessel List B'!IP110=5,5,IF('Vessel List B'!IP110=6,6,IF('Vessel List B'!IP110=7,7,IF('Vessel List B'!IP110=8,8,IF('Vessel List B'!IP110=9,9,IF('Vessel List B'!IP110=10,10,IF('Vessel List B'!IP110=11,11,IF('Vessel List B'!IP110=12,12,IF('Vessel List B'!IP110=13,13,IF('Vessel List B'!IP110=14,14,IF('Vessel List B'!IP110=15,15,IF('Vessel List B'!IP110=16,16,0)))))))))))))))))=0," ",VALUE(IF('Vessel List B'!IP110=1,1,IF('Vessel List B'!IP110=2,2,IF('Vessel List B'!IP110=3,3,IF('Vessel List B'!IP110=4,4,IF('Vessel List B'!IP110=5,5,IF('Vessel List B'!IP110=6,6,IF('Vessel List B'!IP110=7,7,IF('Vessel List B'!IP110=8,8,IF('Vessel List B'!IP110=9,9,IF('Vessel List B'!IP110=10,10,IF('Vessel List B'!IP110=11,11,IF('Vessel List B'!IP110=12,12,IF('Vessel List B'!IP110=13,13,IF('Vessel List B'!IP110=14,14,IF('Vessel List B'!IP110=15,15,IF('Vessel List B'!IP110=16,16,0))))))))))))))))))</f>
        <v xml:space="preserve"> </v>
      </c>
      <c r="JQ111" s="154"/>
      <c r="JR111" s="158"/>
      <c r="JS111" s="390" t="str">
        <f t="shared" si="161"/>
        <v/>
      </c>
      <c r="JT111" s="158"/>
      <c r="JU111" s="137"/>
      <c r="JV111" s="397" t="str">
        <f t="shared" si="162"/>
        <v/>
      </c>
      <c r="JW111" s="403"/>
    </row>
    <row r="112" spans="1:283" ht="15" x14ac:dyDescent="0.25">
      <c r="A112" s="132">
        <f>'Vessel List A'!B111</f>
        <v>41686</v>
      </c>
      <c r="B112" s="157" t="str">
        <f>IF(VALUE(IF('Vessel List A'!C111=1,1,IF('Vessel List A'!C111=2,2,IF('Vessel List A'!C111=3,3,IF('Vessel List A'!C111=4,4,IF('Vessel List A'!C111=5,5,IF('Vessel List A'!C111=6,6,IF('Vessel List A'!C111=7,7,IF('Vessel List A'!C111=8,8,IF('Vessel List A'!C111=9,9,IF('Vessel List A'!C111=10,10,IF('Vessel List A'!C111=11,11,IF('Vessel List A'!C111=12,12,IF('Vessel List A'!C111=13,13,IF('Vessel List A'!C111=14,14,IF('Vessel List A'!C111=15,15,IF('Vessel List A'!C111=16,16,0)))))))))))))))))=0," ",VALUE(IF('Vessel List A'!C111=1,1,IF('Vessel List A'!C111=2,2,IF('Vessel List A'!C111=3,3,IF('Vessel List A'!C111=4,4,IF('Vessel List A'!C111=5,5,IF('Vessel List A'!C111=6,6,IF('Vessel List A'!C111=7,7,IF('Vessel List A'!C111=8,8,IF('Vessel List A'!C111=9,9,IF('Vessel List A'!C111=10,10,IF('Vessel List A'!C111=11,11,IF('Vessel List A'!C111=12,12,IF('Vessel List A'!C111=13,13,IF('Vessel List A'!C111=14,14,IF('Vessel List A'!C111=15,15,IF('Vessel List A'!C111=16,16,0))))))))))))))))))</f>
        <v xml:space="preserve"> </v>
      </c>
      <c r="C112" s="154"/>
      <c r="D112" s="158"/>
      <c r="E112" s="390" t="str">
        <f t="shared" si="83"/>
        <v/>
      </c>
      <c r="F112" s="158"/>
      <c r="G112" s="137"/>
      <c r="H112" s="388" t="str">
        <f t="shared" si="84"/>
        <v/>
      </c>
      <c r="I112" s="157" t="str">
        <f>IF(VALUE(IF('Vessel List A'!P111=1,1,IF('Vessel List A'!P111=2,2,IF('Vessel List A'!P111=3,3,IF('Vessel List A'!P111=4,4,IF('Vessel List A'!P111=5,5,IF('Vessel List A'!P111=6,6,IF('Vessel List A'!P111=7,7,IF('Vessel List A'!P111=8,8,IF('Vessel List A'!P111=9,9,IF('Vessel List A'!P111=10,10,IF('Vessel List A'!P111=11,11,IF('Vessel List A'!P111=12,12,IF('Vessel List A'!P111=13,13,IF('Vessel List A'!P111=14,14,IF('Vessel List A'!P111=15,15,IF('Vessel List A'!P111=16,16,0)))))))))))))))))=0," ",VALUE(IF('Vessel List A'!P111=1,1,IF('Vessel List A'!P111=2,2,IF('Vessel List A'!P111=3,3,IF('Vessel List A'!P111=4,4,IF('Vessel List A'!P111=5,5,IF('Vessel List A'!P111=6,6,IF('Vessel List A'!P111=7,7,IF('Vessel List A'!P111=8,8,IF('Vessel List A'!P111=9,9,IF('Vessel List A'!P111=10,10,IF('Vessel List A'!P111=11,11,IF('Vessel List A'!P111=12,12,IF('Vessel List A'!P111=13,13,IF('Vessel List A'!P111=14,14,IF('Vessel List A'!P111=15,15,IF('Vessel List A'!P111=16,16,0))))))))))))))))))</f>
        <v xml:space="preserve"> </v>
      </c>
      <c r="J112" s="154"/>
      <c r="K112" s="158"/>
      <c r="L112" s="390" t="str">
        <f t="shared" si="85"/>
        <v/>
      </c>
      <c r="M112" s="158"/>
      <c r="N112" s="137"/>
      <c r="O112" s="388" t="str">
        <f t="shared" si="86"/>
        <v/>
      </c>
      <c r="P112" s="157" t="str">
        <f>IF(VALUE(IF('Vessel List A'!AC111=1,1,IF('Vessel List A'!AC111=2,2,IF('Vessel List A'!AC111=3,3,IF('Vessel List A'!AC111=4,4,IF('Vessel List A'!AC111=5,5,IF('Vessel List A'!AC111=6,6,IF('Vessel List A'!AC111=7,7,IF('Vessel List A'!AC111=8,8,IF('Vessel List A'!AC111=9,9,IF('Vessel List A'!AC111=10,10,IF('Vessel List A'!AC111=11,11,IF('Vessel List A'!AC111=12,12,IF('Vessel List A'!AC111=13,13,IF('Vessel List A'!AC111=14,14,IF('Vessel List A'!AC111=15,15,IF('Vessel List A'!AC111=16,16,0)))))))))))))))))=0," ",VALUE(IF('Vessel List A'!AC111=1,1,IF('Vessel List A'!AC111=2,2,IF('Vessel List A'!AC111=3,3,IF('Vessel List A'!AC111=4,4,IF('Vessel List A'!AC111=5,5,IF('Vessel List A'!AC111=6,6,IF('Vessel List A'!AC111=7,7,IF('Vessel List A'!AC111=8,8,IF('Vessel List A'!AC111=9,9,IF('Vessel List A'!AC111=10,10,IF('Vessel List A'!AC111=11,11,IF('Vessel List A'!AC111=12,12,IF('Vessel List A'!AC111=13,13,IF('Vessel List A'!AC111=14,14,IF('Vessel List A'!AC111=15,15,IF('Vessel List A'!AC111=16,16,0))))))))))))))))))</f>
        <v xml:space="preserve"> </v>
      </c>
      <c r="Q112" s="154"/>
      <c r="R112" s="158"/>
      <c r="S112" s="390" t="str">
        <f t="shared" si="87"/>
        <v/>
      </c>
      <c r="T112" s="158"/>
      <c r="U112" s="137"/>
      <c r="V112" s="388" t="str">
        <f t="shared" si="88"/>
        <v/>
      </c>
      <c r="W112" s="157" t="str">
        <f>IF(VALUE(IF('Vessel List A'!AP111=1,1,IF('Vessel List A'!AP111=2,2,IF('Vessel List A'!AP111=3,3,IF('Vessel List A'!AP111=4,4,IF('Vessel List A'!AP111=5,5,IF('Vessel List A'!AP111=6,6,IF('Vessel List A'!AP111=7,7,IF('Vessel List A'!AP111=8,8,IF('Vessel List A'!AP111=9,9,IF('Vessel List A'!AP111=10,10,IF('Vessel List A'!AP111=11,11,IF('Vessel List A'!AP111=12,12,IF('Vessel List A'!AP111=13,13,IF('Vessel List A'!AP111=14,14,IF('Vessel List A'!AP111=15,15,IF('Vessel List A'!AP111=16,16,0)))))))))))))))))=0," ",VALUE(IF('Vessel List A'!AP111=1,1,IF('Vessel List A'!AP111=2,2,IF('Vessel List A'!AP111=3,3,IF('Vessel List A'!AP111=4,4,IF('Vessel List A'!AP111=5,5,IF('Vessel List A'!AP111=6,6,IF('Vessel List A'!AP111=7,7,IF('Vessel List A'!AP111=8,8,IF('Vessel List A'!AP111=9,9,IF('Vessel List A'!AP111=10,10,IF('Vessel List A'!AP111=11,11,IF('Vessel List A'!AP111=12,12,IF('Vessel List A'!AP111=13,13,IF('Vessel List A'!AP111=14,14,IF('Vessel List A'!AP111=15,15,IF('Vessel List A'!AP111=16,16,0))))))))))))))))))</f>
        <v xml:space="preserve"> </v>
      </c>
      <c r="X112" s="154"/>
      <c r="Y112" s="158"/>
      <c r="Z112" s="390" t="str">
        <f t="shared" si="89"/>
        <v/>
      </c>
      <c r="AA112" s="158"/>
      <c r="AB112" s="137"/>
      <c r="AC112" s="388" t="str">
        <f t="shared" si="90"/>
        <v/>
      </c>
      <c r="AD112" s="157" t="str">
        <f>IF(VALUE(IF('Vessel List A'!BC111=1,1,IF('Vessel List A'!BC111=2,2,IF('Vessel List A'!BC111=3,3,IF('Vessel List A'!BC111=4,4,IF('Vessel List A'!BC111=5,5,IF('Vessel List A'!BC111=6,6,IF('Vessel List A'!BC111=7,7,IF('Vessel List A'!BC111=8,8,IF('Vessel List A'!BC111=9,9,IF('Vessel List A'!BC111=10,10,IF('Vessel List A'!BC111=11,11,IF('Vessel List A'!BC111=12,12,IF('Vessel List A'!BC111=13,13,IF('Vessel List A'!BC111=14,14,IF('Vessel List A'!BC111=15,15,IF('Vessel List A'!BC111=16,16,0)))))))))))))))))=0," ",VALUE(IF('Vessel List A'!BC111=1,1,IF('Vessel List A'!BC111=2,2,IF('Vessel List A'!BC111=3,3,IF('Vessel List A'!BC111=4,4,IF('Vessel List A'!BC111=5,5,IF('Vessel List A'!BC111=6,6,IF('Vessel List A'!BC111=7,7,IF('Vessel List A'!BC111=8,8,IF('Vessel List A'!BC111=9,9,IF('Vessel List A'!BC111=10,10,IF('Vessel List A'!BC111=11,11,IF('Vessel List A'!BC111=12,12,IF('Vessel List A'!BC111=13,13,IF('Vessel List A'!BC111=14,14,IF('Vessel List A'!BC111=15,15,IF('Vessel List A'!BC111=16,16,0))))))))))))))))))</f>
        <v xml:space="preserve"> </v>
      </c>
      <c r="AE112" s="154"/>
      <c r="AF112" s="158"/>
      <c r="AG112" s="390" t="str">
        <f t="shared" si="91"/>
        <v/>
      </c>
      <c r="AH112" s="158"/>
      <c r="AI112" s="137"/>
      <c r="AJ112" s="388" t="str">
        <f t="shared" si="92"/>
        <v/>
      </c>
      <c r="AK112" s="157" t="str">
        <f>IF(VALUE(IF('Vessel List A'!BP111=1,1,IF('Vessel List A'!BP111=2,2,IF('Vessel List A'!BP111=3,3,IF('Vessel List A'!BP111=4,4,IF('Vessel List A'!BP111=5,5,IF('Vessel List A'!BP111=6,6,IF('Vessel List A'!BP111=7,7,IF('Vessel List A'!BP111=8,8,IF('Vessel List A'!BP111=9,9,IF('Vessel List A'!BP111=10,10,IF('Vessel List A'!BP111=11,11,IF('Vessel List A'!BP111=12,12,IF('Vessel List A'!BP111=13,13,IF('Vessel List A'!BP111=14,14,IF('Vessel List A'!BP111=15,15,IF('Vessel List A'!BP111=16,16,0)))))))))))))))))=0," ",VALUE(IF('Vessel List A'!BP111=1,1,IF('Vessel List A'!BP111=2,2,IF('Vessel List A'!BP111=3,3,IF('Vessel List A'!BP111=4,4,IF('Vessel List A'!BP111=5,5,IF('Vessel List A'!BP111=6,6,IF('Vessel List A'!BP111=7,7,IF('Vessel List A'!BP111=8,8,IF('Vessel List A'!BP111=9,9,IF('Vessel List A'!BP111=10,10,IF('Vessel List A'!BP111=11,11,IF('Vessel List A'!BP111=12,12,IF('Vessel List A'!BP111=13,13,IF('Vessel List A'!BP111=14,14,IF('Vessel List A'!BP111=15,15,IF('Vessel List A'!BP111=16,16,0))))))))))))))))))</f>
        <v xml:space="preserve"> </v>
      </c>
      <c r="AL112" s="154"/>
      <c r="AM112" s="158"/>
      <c r="AN112" s="390" t="str">
        <f t="shared" si="93"/>
        <v/>
      </c>
      <c r="AO112" s="158"/>
      <c r="AP112" s="137"/>
      <c r="AQ112" s="388" t="str">
        <f t="shared" si="94"/>
        <v/>
      </c>
      <c r="AR112" s="157" t="str">
        <f>IF(VALUE(IF('Vessel List A'!CC111=1,1,IF('Vessel List A'!CC111=2,2,IF('Vessel List A'!CC111=3,3,IF('Vessel List A'!CC111=4,4,IF('Vessel List A'!CC111=5,5,IF('Vessel List A'!CC111=6,6,IF('Vessel List A'!CC111=7,7,IF('Vessel List A'!CC111=8,8,IF('Vessel List A'!CC111=9,9,IF('Vessel List A'!CC111=10,10,IF('Vessel List A'!CC111=11,11,IF('Vessel List A'!CC111=12,12,IF('Vessel List A'!CC111=13,13,IF('Vessel List A'!CC111=14,14,IF('Vessel List A'!CC111=15,15,IF('Vessel List A'!CC111=16,16,0)))))))))))))))))=0," ",VALUE(IF('Vessel List A'!CC111=1,1,IF('Vessel List A'!CC111=2,2,IF('Vessel List A'!CC111=3,3,IF('Vessel List A'!CC111=4,4,IF('Vessel List A'!CC111=5,5,IF('Vessel List A'!CC111=6,6,IF('Vessel List A'!CC111=7,7,IF('Vessel List A'!CC111=8,8,IF('Vessel List A'!CC111=9,9,IF('Vessel List A'!CC111=10,10,IF('Vessel List A'!CC111=11,11,IF('Vessel List A'!CC111=12,12,IF('Vessel List A'!CC111=13,13,IF('Vessel List A'!CC111=14,14,IF('Vessel List A'!CC111=15,15,IF('Vessel List A'!CC111=16,16,0))))))))))))))))))</f>
        <v xml:space="preserve"> </v>
      </c>
      <c r="AS112" s="154"/>
      <c r="AT112" s="158"/>
      <c r="AU112" s="390" t="str">
        <f t="shared" si="95"/>
        <v/>
      </c>
      <c r="AV112" s="158"/>
      <c r="AW112" s="137"/>
      <c r="AX112" s="388" t="str">
        <f t="shared" si="96"/>
        <v/>
      </c>
      <c r="AY112" s="157" t="str">
        <f>IF(VALUE(IF('Vessel List A'!CP111=1,1,IF('Vessel List A'!CP111=2,2,IF('Vessel List A'!CP111=3,3,IF('Vessel List A'!CP111=4,4,IF('Vessel List A'!CP111=5,5,IF('Vessel List A'!CP111=6,6,IF('Vessel List A'!CP111=7,7,IF('Vessel List A'!CP111=8,8,IF('Vessel List A'!CP111=9,9,IF('Vessel List A'!CP111=10,10,IF('Vessel List A'!CP111=11,11,IF('Vessel List A'!CP111=12,12,IF('Vessel List A'!CP111=13,13,IF('Vessel List A'!CP111=14,14,IF('Vessel List A'!CP111=15,15,IF('Vessel List A'!CP111=16,16,0)))))))))))))))))=0," ",VALUE(IF('Vessel List A'!CP111=1,1,IF('Vessel List A'!CP111=2,2,IF('Vessel List A'!CP111=3,3,IF('Vessel List A'!CP111=4,4,IF('Vessel List A'!CP111=5,5,IF('Vessel List A'!CP111=6,6,IF('Vessel List A'!CP111=7,7,IF('Vessel List A'!CP111=8,8,IF('Vessel List A'!CP111=9,9,IF('Vessel List A'!CP111=10,10,IF('Vessel List A'!CP111=11,11,IF('Vessel List A'!CP111=12,12,IF('Vessel List A'!CP111=13,13,IF('Vessel List A'!CP111=14,14,IF('Vessel List A'!CP111=15,15,IF('Vessel List A'!CP111=16,16,0))))))))))))))))))</f>
        <v xml:space="preserve"> </v>
      </c>
      <c r="AZ112" s="154"/>
      <c r="BA112" s="158"/>
      <c r="BB112" s="390" t="str">
        <f t="shared" si="97"/>
        <v/>
      </c>
      <c r="BC112" s="158"/>
      <c r="BD112" s="137"/>
      <c r="BE112" s="388" t="str">
        <f t="shared" si="98"/>
        <v/>
      </c>
      <c r="BF112" s="157" t="str">
        <f>IF(VALUE(IF('Vessel List A'!DC111=1,1,IF('Vessel List A'!DC111=2,2,IF('Vessel List A'!DC111=3,3,IF('Vessel List A'!DC111=4,4,IF('Vessel List A'!DC111=5,5,IF('Vessel List A'!DC111=6,6,IF('Vessel List A'!DC111=7,7,IF('Vessel List A'!DC111=8,8,IF('Vessel List A'!DC111=9,9,IF('Vessel List A'!DC111=10,10,IF('Vessel List A'!DC111=11,11,IF('Vessel List A'!DC111=12,12,IF('Vessel List A'!DC111=13,13,IF('Vessel List A'!DC111=14,14,IF('Vessel List A'!DC111=15,15,IF('Vessel List A'!DC111=16,16,0)))))))))))))))))=0," ",VALUE(IF('Vessel List A'!DC111=1,1,IF('Vessel List A'!DC111=2,2,IF('Vessel List A'!DC111=3,3,IF('Vessel List A'!DC111=4,4,IF('Vessel List A'!DC111=5,5,IF('Vessel List A'!DC111=6,6,IF('Vessel List A'!DC111=7,7,IF('Vessel List A'!DC111=8,8,IF('Vessel List A'!DC111=9,9,IF('Vessel List A'!DC111=10,10,IF('Vessel List A'!DC111=11,11,IF('Vessel List A'!DC111=12,12,IF('Vessel List A'!DC111=13,13,IF('Vessel List A'!DC111=14,14,IF('Vessel List A'!DC111=15,15,IF('Vessel List A'!DC111=16,16,0))))))))))))))))))</f>
        <v xml:space="preserve"> </v>
      </c>
      <c r="BG112" s="154"/>
      <c r="BH112" s="158"/>
      <c r="BI112" s="390" t="str">
        <f t="shared" si="99"/>
        <v/>
      </c>
      <c r="BJ112" s="158"/>
      <c r="BK112" s="137"/>
      <c r="BL112" s="388" t="str">
        <f t="shared" si="100"/>
        <v/>
      </c>
      <c r="BM112" s="157" t="str">
        <f>IF(VALUE(IF('Vessel List A'!DP111=1,1,IF('Vessel List A'!DP111=2,2,IF('Vessel List A'!DP111=3,3,IF('Vessel List A'!DP111=4,4,IF('Vessel List A'!DP111=5,5,IF('Vessel List A'!DP111=6,6,IF('Vessel List A'!DP111=7,7,IF('Vessel List A'!DP111=8,8,IF('Vessel List A'!DP111=9,9,IF('Vessel List A'!DP111=10,10,IF('Vessel List A'!DP111=11,11,IF('Vessel List A'!DP111=12,12,IF('Vessel List A'!DP111=13,13,IF('Vessel List A'!DP111=14,14,IF('Vessel List A'!DP111=15,15,IF('Vessel List A'!DP111=16,16,0)))))))))))))))))=0," ",VALUE(IF('Vessel List A'!DP111=1,1,IF('Vessel List A'!DP111=2,2,IF('Vessel List A'!DP111=3,3,IF('Vessel List A'!DP111=4,4,IF('Vessel List A'!DP111=5,5,IF('Vessel List A'!DP111=6,6,IF('Vessel List A'!DP111=7,7,IF('Vessel List A'!DP111=8,8,IF('Vessel List A'!DP111=9,9,IF('Vessel List A'!DP111=10,10,IF('Vessel List A'!DP111=11,11,IF('Vessel List A'!DP111=12,12,IF('Vessel List A'!DP111=13,13,IF('Vessel List A'!DP111=14,14,IF('Vessel List A'!DP111=15,15,IF('Vessel List A'!DP111=16,16,0))))))))))))))))))</f>
        <v xml:space="preserve"> </v>
      </c>
      <c r="BN112" s="154"/>
      <c r="BO112" s="158"/>
      <c r="BP112" s="390" t="str">
        <f t="shared" si="101"/>
        <v/>
      </c>
      <c r="BQ112" s="158"/>
      <c r="BR112" s="137"/>
      <c r="BS112" s="388" t="str">
        <f t="shared" si="102"/>
        <v/>
      </c>
      <c r="BT112" s="157" t="str">
        <f>IF(VALUE(IF('Vessel List A'!EC111=1,1,IF('Vessel List A'!EC111=2,2,IF('Vessel List A'!EC111=3,3,IF('Vessel List A'!EC111=4,4,IF('Vessel List A'!EC111=5,5,IF('Vessel List A'!EC111=6,6,IF('Vessel List A'!EC111=7,7,IF('Vessel List A'!EC111=8,8,IF('Vessel List A'!EC111=9,9,IF('Vessel List A'!EC111=10,10,IF('Vessel List A'!EC111=11,11,IF('Vessel List A'!EC111=12,12,IF('Vessel List A'!EC111=13,13,IF('Vessel List A'!EC111=14,14,IF('Vessel List A'!EC111=15,15,IF('Vessel List A'!EC111=16,16,0)))))))))))))))))=0," ",VALUE(IF('Vessel List A'!EC111=1,1,IF('Vessel List A'!EC111=2,2,IF('Vessel List A'!EC111=3,3,IF('Vessel List A'!EC111=4,4,IF('Vessel List A'!EC111=5,5,IF('Vessel List A'!EC111=6,6,IF('Vessel List A'!EC111=7,7,IF('Vessel List A'!EC111=8,8,IF('Vessel List A'!EC111=9,9,IF('Vessel List A'!EC111=10,10,IF('Vessel List A'!EC111=11,11,IF('Vessel List A'!EC111=12,12,IF('Vessel List A'!EC111=13,13,IF('Vessel List A'!EC111=14,14,IF('Vessel List A'!EC111=15,15,IF('Vessel List A'!EC111=16,16,0))))))))))))))))))</f>
        <v xml:space="preserve"> </v>
      </c>
      <c r="BU112" s="154"/>
      <c r="BV112" s="158"/>
      <c r="BW112" s="390" t="str">
        <f t="shared" si="103"/>
        <v/>
      </c>
      <c r="BX112" s="158"/>
      <c r="BY112" s="137"/>
      <c r="BZ112" s="388" t="str">
        <f t="shared" si="104"/>
        <v/>
      </c>
      <c r="CA112" s="157" t="str">
        <f>IF(VALUE(IF('Vessel List A'!EP111=1,1,IF('Vessel List A'!EP111=2,2,IF('Vessel List A'!EP111=3,3,IF('Vessel List A'!EP111=4,4,IF('Vessel List A'!EP111=5,5,IF('Vessel List A'!EP111=6,6,IF('Vessel List A'!EP111=7,7,IF('Vessel List A'!EP111=8,8,IF('Vessel List A'!EP111=9,9,IF('Vessel List A'!EP111=10,10,IF('Vessel List A'!EP111=11,11,IF('Vessel List A'!EP111=12,12,IF('Vessel List A'!EP111=13,13,IF('Vessel List A'!EP111=14,14,IF('Vessel List A'!EP111=15,15,IF('Vessel List A'!EP111=16,16,0)))))))))))))))))=0," ",VALUE(IF('Vessel List A'!EP111=1,1,IF('Vessel List A'!EP111=2,2,IF('Vessel List A'!EP111=3,3,IF('Vessel List A'!EP111=4,4,IF('Vessel List A'!EP111=5,5,IF('Vessel List A'!EP111=6,6,IF('Vessel List A'!EP111=7,7,IF('Vessel List A'!EP111=8,8,IF('Vessel List A'!EP111=9,9,IF('Vessel List A'!EP111=10,10,IF('Vessel List A'!EP111=11,11,IF('Vessel List A'!EP111=12,12,IF('Vessel List A'!EP111=13,13,IF('Vessel List A'!EP111=14,14,IF('Vessel List A'!EP111=15,15,IF('Vessel List A'!EP111=16,16,0))))))))))))))))))</f>
        <v xml:space="preserve"> </v>
      </c>
      <c r="CB112" s="154"/>
      <c r="CC112" s="158"/>
      <c r="CD112" s="390" t="str">
        <f t="shared" si="105"/>
        <v/>
      </c>
      <c r="CE112" s="158"/>
      <c r="CF112" s="137"/>
      <c r="CG112" s="388" t="str">
        <f t="shared" si="106"/>
        <v/>
      </c>
      <c r="CH112" s="157" t="str">
        <f>IF(VALUE(IF('Vessel List A'!FC111=1,1,IF('Vessel List A'!FC111=2,2,IF('Vessel List A'!FC111=3,3,IF('Vessel List A'!FC111=4,4,IF('Vessel List A'!FC111=5,5,IF('Vessel List A'!FC111=6,6,IF('Vessel List A'!FC111=7,7,IF('Vessel List A'!FC111=8,8,IF('Vessel List A'!FC111=9,9,IF('Vessel List A'!FC111=10,10,IF('Vessel List A'!FC111=11,11,IF('Vessel List A'!FC111=12,12,IF('Vessel List A'!FC111=13,13,IF('Vessel List A'!FC111=14,14,IF('Vessel List A'!FC111=15,15,IF('Vessel List A'!FC111=16,16,0)))))))))))))))))=0," ",VALUE(IF('Vessel List A'!FC111=1,1,IF('Vessel List A'!FC111=2,2,IF('Vessel List A'!FC111=3,3,IF('Vessel List A'!FC111=4,4,IF('Vessel List A'!FC111=5,5,IF('Vessel List A'!FC111=6,6,IF('Vessel List A'!FC111=7,7,IF('Vessel List A'!FC111=8,8,IF('Vessel List A'!FC111=9,9,IF('Vessel List A'!FC111=10,10,IF('Vessel List A'!FC111=11,11,IF('Vessel List A'!FC111=12,12,IF('Vessel List A'!FC111=13,13,IF('Vessel List A'!FC111=14,14,IF('Vessel List A'!FC111=15,15,IF('Vessel List A'!FC111=16,16,0))))))))))))))))))</f>
        <v xml:space="preserve"> </v>
      </c>
      <c r="CI112" s="154"/>
      <c r="CJ112" s="158"/>
      <c r="CK112" s="390" t="str">
        <f t="shared" si="107"/>
        <v/>
      </c>
      <c r="CL112" s="158"/>
      <c r="CM112" s="137"/>
      <c r="CN112" s="388" t="str">
        <f t="shared" si="108"/>
        <v/>
      </c>
      <c r="CO112" s="157" t="str">
        <f>IF(VALUE(IF('Vessel List A'!FP111=1,1,IF('Vessel List A'!FP111=2,2,IF('Vessel List A'!FP111=3,3,IF('Vessel List A'!FP111=4,4,IF('Vessel List A'!FP111=5,5,IF('Vessel List A'!FP111=6,6,IF('Vessel List A'!FP111=7,7,IF('Vessel List A'!FP111=8,8,IF('Vessel List A'!FP111=9,9,IF('Vessel List A'!FP111=10,10,IF('Vessel List A'!FP111=11,11,IF('Vessel List A'!FP111=12,12,IF('Vessel List A'!FP111=13,13,IF('Vessel List A'!FP111=14,14,IF('Vessel List A'!FP111=15,15,IF('Vessel List A'!FP111=16,16,0)))))))))))))))))=0," ",VALUE(IF('Vessel List A'!FP111=1,1,IF('Vessel List A'!FP111=2,2,IF('Vessel List A'!FP111=3,3,IF('Vessel List A'!FP111=4,4,IF('Vessel List A'!FP111=5,5,IF('Vessel List A'!FP111=6,6,IF('Vessel List A'!FP111=7,7,IF('Vessel List A'!FP111=8,8,IF('Vessel List A'!FP111=9,9,IF('Vessel List A'!FP111=10,10,IF('Vessel List A'!FP111=11,11,IF('Vessel List A'!FP111=12,12,IF('Vessel List A'!FP111=13,13,IF('Vessel List A'!FP111=14,14,IF('Vessel List A'!FP111=15,15,IF('Vessel List A'!FP111=16,16,0))))))))))))))))))</f>
        <v xml:space="preserve"> </v>
      </c>
      <c r="CP112" s="154"/>
      <c r="CQ112" s="158"/>
      <c r="CR112" s="390" t="str">
        <f t="shared" si="109"/>
        <v/>
      </c>
      <c r="CS112" s="158"/>
      <c r="CT112" s="137"/>
      <c r="CU112" s="388" t="str">
        <f t="shared" si="110"/>
        <v/>
      </c>
      <c r="CV112" s="157" t="str">
        <f>IF(VALUE(IF('Vessel List A'!GC111=1,1,IF('Vessel List A'!GC111=2,2,IF('Vessel List A'!GC111=3,3,IF('Vessel List A'!GC111=4,4,IF('Vessel List A'!GC111=5,5,IF('Vessel List A'!GC111=6,6,IF('Vessel List A'!GC111=7,7,IF('Vessel List A'!GC111=8,8,IF('Vessel List A'!GC111=9,9,IF('Vessel List A'!GC111=10,10,IF('Vessel List A'!GC111=11,11,IF('Vessel List A'!GC111=12,12,IF('Vessel List A'!GC111=13,13,IF('Vessel List A'!GC111=14,14,IF('Vessel List A'!GC111=15,15,IF('Vessel List A'!GC111=16,16,0)))))))))))))))))=0," ",VALUE(IF('Vessel List A'!GC111=1,1,IF('Vessel List A'!GC111=2,2,IF('Vessel List A'!GC111=3,3,IF('Vessel List A'!GC111=4,4,IF('Vessel List A'!GC111=5,5,IF('Vessel List A'!GC111=6,6,IF('Vessel List A'!GC111=7,7,IF('Vessel List A'!GC111=8,8,IF('Vessel List A'!GC111=9,9,IF('Vessel List A'!GC111=10,10,IF('Vessel List A'!GC111=11,11,IF('Vessel List A'!GC111=12,12,IF('Vessel List A'!GC111=13,13,IF('Vessel List A'!GC111=14,14,IF('Vessel List A'!GC111=15,15,IF('Vessel List A'!GC111=16,16,0))))))))))))))))))</f>
        <v xml:space="preserve"> </v>
      </c>
      <c r="CW112" s="154"/>
      <c r="CX112" s="158"/>
      <c r="CY112" s="390" t="str">
        <f t="shared" si="111"/>
        <v/>
      </c>
      <c r="CZ112" s="158"/>
      <c r="DA112" s="137"/>
      <c r="DB112" s="388" t="str">
        <f t="shared" si="112"/>
        <v/>
      </c>
      <c r="DC112" s="157" t="str">
        <f>IF(VALUE(IF('Vessel List A'!GP111=1,1,IF('Vessel List A'!GP111=2,2,IF('Vessel List A'!GP111=3,3,IF('Vessel List A'!GP111=4,4,IF('Vessel List A'!GP111=5,5,IF('Vessel List A'!GP111=6,6,IF('Vessel List A'!GP111=7,7,IF('Vessel List A'!GP111=8,8,IF('Vessel List A'!GP111=9,9,IF('Vessel List A'!GP111=10,10,IF('Vessel List A'!GP111=11,11,IF('Vessel List A'!GP111=12,12,IF('Vessel List A'!GP111=13,13,IF('Vessel List A'!GP111=14,14,IF('Vessel List A'!GP111=15,15,IF('Vessel List A'!GP111=16,16,0)))))))))))))))))=0," ",VALUE(IF('Vessel List A'!GP111=1,1,IF('Vessel List A'!GP111=2,2,IF('Vessel List A'!GP111=3,3,IF('Vessel List A'!GP111=4,4,IF('Vessel List A'!GP111=5,5,IF('Vessel List A'!GP111=6,6,IF('Vessel List A'!GP111=7,7,IF('Vessel List A'!GP111=8,8,IF('Vessel List A'!GP111=9,9,IF('Vessel List A'!GP111=10,10,IF('Vessel List A'!GP111=11,11,IF('Vessel List A'!GP111=12,12,IF('Vessel List A'!GP111=13,13,IF('Vessel List A'!GP111=14,14,IF('Vessel List A'!GP111=15,15,IF('Vessel List A'!GP111=16,16,0))))))))))))))))))</f>
        <v xml:space="preserve"> </v>
      </c>
      <c r="DD112" s="154"/>
      <c r="DE112" s="158"/>
      <c r="DF112" s="390" t="str">
        <f t="shared" si="113"/>
        <v/>
      </c>
      <c r="DG112" s="158"/>
      <c r="DH112" s="137"/>
      <c r="DI112" s="388" t="str">
        <f t="shared" si="114"/>
        <v/>
      </c>
      <c r="DJ112" s="157" t="str">
        <f>IF(VALUE(IF('Vessel List A'!HC111=1,1,IF('Vessel List A'!HC111=2,2,IF('Vessel List A'!HC111=3,3,IF('Vessel List A'!HC111=4,4,IF('Vessel List A'!HC111=5,5,IF('Vessel List A'!HC111=6,6,IF('Vessel List A'!HC111=7,7,IF('Vessel List A'!HC111=8,8,IF('Vessel List A'!HC111=9,9,IF('Vessel List A'!HC111=10,10,IF('Vessel List A'!HC111=11,11,IF('Vessel List A'!HC111=12,12,IF('Vessel List A'!HC111=13,13,IF('Vessel List A'!HC111=14,14,IF('Vessel List A'!HC111=15,15,IF('Vessel List A'!HC111=16,16,0)))))))))))))))))=0," ",VALUE(IF('Vessel List A'!HC111=1,1,IF('Vessel List A'!HC111=2,2,IF('Vessel List A'!HC111=3,3,IF('Vessel List A'!HC111=4,4,IF('Vessel List A'!HC111=5,5,IF('Vessel List A'!HC111=6,6,IF('Vessel List A'!HC111=7,7,IF('Vessel List A'!HC111=8,8,IF('Vessel List A'!HC111=9,9,IF('Vessel List A'!HC111=10,10,IF('Vessel List A'!HC111=11,11,IF('Vessel List A'!HC111=12,12,IF('Vessel List A'!HC111=13,13,IF('Vessel List A'!HC111=14,14,IF('Vessel List A'!HC111=15,15,IF('Vessel List A'!HC111=16,16,0))))))))))))))))))</f>
        <v xml:space="preserve"> </v>
      </c>
      <c r="DK112" s="154"/>
      <c r="DL112" s="158"/>
      <c r="DM112" s="390" t="str">
        <f t="shared" si="115"/>
        <v/>
      </c>
      <c r="DN112" s="158"/>
      <c r="DO112" s="137"/>
      <c r="DP112" s="388" t="str">
        <f t="shared" si="116"/>
        <v/>
      </c>
      <c r="DQ112" s="157" t="str">
        <f>IF(VALUE(IF('Vessel List A'!HP111=1,1,IF('Vessel List A'!HP111=2,2,IF('Vessel List A'!HP111=3,3,IF('Vessel List A'!HP111=4,4,IF('Vessel List A'!HP111=5,5,IF('Vessel List A'!HP111=6,6,IF('Vessel List A'!HP111=7,7,IF('Vessel List A'!HP111=8,8,IF('Vessel List A'!HP111=9,9,IF('Vessel List A'!HP111=10,10,IF('Vessel List A'!HP111=11,11,IF('Vessel List A'!HP111=12,12,IF('Vessel List A'!HP111=13,13,IF('Vessel List A'!HP111=14,14,IF('Vessel List A'!HP111=15,15,IF('Vessel List A'!HP111=16,16,0)))))))))))))))))=0," ",VALUE(IF('Vessel List A'!HP111=1,1,IF('Vessel List A'!HP111=2,2,IF('Vessel List A'!HP111=3,3,IF('Vessel List A'!HP111=4,4,IF('Vessel List A'!HP111=5,5,IF('Vessel List A'!HP111=6,6,IF('Vessel List A'!HP111=7,7,IF('Vessel List A'!HP111=8,8,IF('Vessel List A'!HP111=9,9,IF('Vessel List A'!HP111=10,10,IF('Vessel List A'!HP111=11,11,IF('Vessel List A'!HP111=12,12,IF('Vessel List A'!HP111=13,13,IF('Vessel List A'!HP111=14,14,IF('Vessel List A'!HP111=15,15,IF('Vessel List A'!HP111=16,16,0))))))))))))))))))</f>
        <v xml:space="preserve"> </v>
      </c>
      <c r="DR112" s="154"/>
      <c r="DS112" s="158"/>
      <c r="DT112" s="390" t="str">
        <f t="shared" si="117"/>
        <v/>
      </c>
      <c r="DU112" s="158"/>
      <c r="DV112" s="137"/>
      <c r="DW112" s="388" t="str">
        <f t="shared" si="118"/>
        <v/>
      </c>
      <c r="DX112" s="157" t="str">
        <f>IF(VALUE(IF('Vessel List A'!IC111=1,1,IF('Vessel List A'!IC111=2,2,IF('Vessel List A'!IC111=3,3,IF('Vessel List A'!IC111=4,4,IF('Vessel List A'!IC111=5,5,IF('Vessel List A'!IC111=6,6,IF('Vessel List A'!IC111=7,7,IF('Vessel List A'!IC111=8,8,IF('Vessel List A'!IC111=9,9,IF('Vessel List A'!IC111=10,10,IF('Vessel List A'!IC111=11,11,IF('Vessel List A'!IC111=12,12,IF('Vessel List A'!IC111=13,13,IF('Vessel List A'!IC111=14,14,IF('Vessel List A'!IC111=15,15,IF('Vessel List A'!IC111=16,16,0)))))))))))))))))=0," ",VALUE(IF('Vessel List A'!IC111=1,1,IF('Vessel List A'!IC111=2,2,IF('Vessel List A'!IC111=3,3,IF('Vessel List A'!IC111=4,4,IF('Vessel List A'!IC111=5,5,IF('Vessel List A'!IC111=6,6,IF('Vessel List A'!IC111=7,7,IF('Vessel List A'!IC111=8,8,IF('Vessel List A'!IC111=9,9,IF('Vessel List A'!IC111=10,10,IF('Vessel List A'!IC111=11,11,IF('Vessel List A'!IC111=12,12,IF('Vessel List A'!IC111=13,13,IF('Vessel List A'!IC111=14,14,IF('Vessel List A'!IC111=15,15,IF('Vessel List A'!IC111=16,16,0))))))))))))))))))</f>
        <v xml:space="preserve"> </v>
      </c>
      <c r="DY112" s="154"/>
      <c r="DZ112" s="158"/>
      <c r="EA112" s="390" t="str">
        <f t="shared" si="119"/>
        <v/>
      </c>
      <c r="EB112" s="158"/>
      <c r="EC112" s="137"/>
      <c r="ED112" s="388" t="str">
        <f t="shared" si="120"/>
        <v/>
      </c>
      <c r="EE112" s="157" t="str">
        <f>IF(VALUE(IF('Vessel List A'!IP111=1,1,IF('Vessel List A'!IP111=2,2,IF('Vessel List A'!IP111=3,3,IF('Vessel List A'!IP111=4,4,IF('Vessel List A'!IP111=5,5,IF('Vessel List A'!IP111=6,6,IF('Vessel List A'!IP111=7,7,IF('Vessel List A'!IP111=8,8,IF('Vessel List A'!IP111=9,9,IF('Vessel List A'!IP111=10,10,IF('Vessel List A'!IP111=11,11,IF('Vessel List A'!IP111=12,12,IF('Vessel List A'!IP111=13,13,IF('Vessel List A'!IP111=14,14,IF('Vessel List A'!IP111=15,15,IF('Vessel List A'!IP111=16,16,0)))))))))))))))))=0," ",VALUE(IF('Vessel List A'!IP111=1,1,IF('Vessel List A'!IP111=2,2,IF('Vessel List A'!IP111=3,3,IF('Vessel List A'!IP111=4,4,IF('Vessel List A'!IP111=5,5,IF('Vessel List A'!IP111=6,6,IF('Vessel List A'!IP111=7,7,IF('Vessel List A'!IP111=8,8,IF('Vessel List A'!IP111=9,9,IF('Vessel List A'!IP111=10,10,IF('Vessel List A'!IP111=11,11,IF('Vessel List A'!IP111=12,12,IF('Vessel List A'!IP111=13,13,IF('Vessel List A'!IP111=14,14,IF('Vessel List A'!IP111=15,15,IF('Vessel List A'!IP111=16,16,0))))))))))))))))))</f>
        <v xml:space="preserve"> </v>
      </c>
      <c r="EF112" s="154"/>
      <c r="EG112" s="158"/>
      <c r="EH112" s="390" t="str">
        <f t="shared" si="121"/>
        <v/>
      </c>
      <c r="EI112" s="158"/>
      <c r="EJ112" s="137"/>
      <c r="EK112" s="397" t="str">
        <f t="shared" si="122"/>
        <v/>
      </c>
      <c r="EL112" s="144"/>
      <c r="EM112" s="157" t="str">
        <f>IF(VALUE(IF('Vessel List B'!C111=1,1,IF('Vessel List B'!C111=2,2,IF('Vessel List B'!C111=3,3,IF('Vessel List B'!C111=4,4,IF('Vessel List B'!C111=5,5,IF('Vessel List B'!C111=6,6,IF('Vessel List B'!C111=7,7,IF('Vessel List B'!C111=8,8,IF('Vessel List B'!C111=9,9,IF('Vessel List B'!C111=10,10,IF('Vessel List B'!C111=11,11,IF('Vessel List B'!C111=12,12,IF('Vessel List B'!C111=13,13,IF('Vessel List B'!C111=14,14,IF('Vessel List B'!C111=15,15,IF('Vessel List B'!C111=16,16,0)))))))))))))))))=0," ",VALUE(IF('Vessel List B'!C111=1,1,IF('Vessel List B'!C111=2,2,IF('Vessel List B'!C111=3,3,IF('Vessel List B'!C111=4,4,IF('Vessel List B'!C111=5,5,IF('Vessel List B'!C111=6,6,IF('Vessel List B'!C111=7,7,IF('Vessel List B'!C111=8,8,IF('Vessel List B'!C111=9,9,IF('Vessel List B'!C111=10,10,IF('Vessel List B'!C111=11,11,IF('Vessel List B'!C111=12,12,IF('Vessel List B'!C111=13,13,IF('Vessel List B'!C111=14,14,IF('Vessel List B'!C111=15,15,IF('Vessel List B'!C111=16,16,0))))))))))))))))))</f>
        <v xml:space="preserve"> </v>
      </c>
      <c r="EN112" s="154"/>
      <c r="EO112" s="158"/>
      <c r="EP112" s="390" t="str">
        <f t="shared" si="123"/>
        <v/>
      </c>
      <c r="EQ112" s="158"/>
      <c r="ER112" s="137"/>
      <c r="ES112" s="388" t="str">
        <f t="shared" si="124"/>
        <v/>
      </c>
      <c r="ET112" s="157" t="str">
        <f>IF(VALUE(IF('Vessel List B'!P111=1,1,IF('Vessel List B'!P111=2,2,IF('Vessel List B'!P111=3,3,IF('Vessel List B'!P111=4,4,IF('Vessel List B'!P111=5,5,IF('Vessel List B'!P111=6,6,IF('Vessel List B'!P111=7,7,IF('Vessel List B'!P111=8,8,IF('Vessel List B'!P111=9,9,IF('Vessel List B'!P111=10,10,IF('Vessel List B'!P111=11,11,IF('Vessel List B'!P111=12,12,IF('Vessel List B'!P111=13,13,IF('Vessel List B'!P111=14,14,IF('Vessel List B'!P111=15,15,IF('Vessel List B'!P111=16,16,0)))))))))))))))))=0," ",VALUE(IF('Vessel List B'!P111=1,1,IF('Vessel List B'!P111=2,2,IF('Vessel List B'!P111=3,3,IF('Vessel List B'!P111=4,4,IF('Vessel List B'!P111=5,5,IF('Vessel List B'!P111=6,6,IF('Vessel List B'!P111=7,7,IF('Vessel List B'!P111=8,8,IF('Vessel List B'!P111=9,9,IF('Vessel List B'!P111=10,10,IF('Vessel List B'!P111=11,11,IF('Vessel List B'!P111=12,12,IF('Vessel List B'!P111=13,13,IF('Vessel List B'!P111=14,14,IF('Vessel List B'!P111=15,15,IF('Vessel List B'!P111=16,16,0))))))))))))))))))</f>
        <v xml:space="preserve"> </v>
      </c>
      <c r="EU112" s="154"/>
      <c r="EV112" s="158"/>
      <c r="EW112" s="390" t="str">
        <f t="shared" si="125"/>
        <v/>
      </c>
      <c r="EX112" s="158"/>
      <c r="EY112" s="137"/>
      <c r="EZ112" s="388" t="str">
        <f t="shared" si="126"/>
        <v/>
      </c>
      <c r="FA112" s="157" t="str">
        <f>IF(VALUE(IF('Vessel List B'!AC111=1,1,IF('Vessel List B'!AC111=2,2,IF('Vessel List B'!AC111=3,3,IF('Vessel List B'!AC111=4,4,IF('Vessel List B'!AC111=5,5,IF('Vessel List B'!AC111=6,6,IF('Vessel List B'!AC111=7,7,IF('Vessel List B'!AC111=8,8,IF('Vessel List B'!AC111=9,9,IF('Vessel List B'!AC111=10,10,IF('Vessel List B'!AC111=11,11,IF('Vessel List B'!AC111=12,12,IF('Vessel List B'!AC111=13,13,IF('Vessel List B'!AC111=14,14,IF('Vessel List B'!AC111=15,15,IF('Vessel List B'!AC111=16,16,0)))))))))))))))))=0," ",VALUE(IF('Vessel List B'!AC111=1,1,IF('Vessel List B'!AC111=2,2,IF('Vessel List B'!AC111=3,3,IF('Vessel List B'!AC111=4,4,IF('Vessel List B'!AC111=5,5,IF('Vessel List B'!AC111=6,6,IF('Vessel List B'!AC111=7,7,IF('Vessel List B'!AC111=8,8,IF('Vessel List B'!AC111=9,9,IF('Vessel List B'!AC111=10,10,IF('Vessel List B'!AC111=11,11,IF('Vessel List B'!AC111=12,12,IF('Vessel List B'!AC111=13,13,IF('Vessel List B'!AC111=14,14,IF('Vessel List B'!AC111=15,15,IF('Vessel List B'!AC111=16,16,0))))))))))))))))))</f>
        <v xml:space="preserve"> </v>
      </c>
      <c r="FB112" s="154"/>
      <c r="FC112" s="158"/>
      <c r="FD112" s="390" t="str">
        <f t="shared" si="127"/>
        <v/>
      </c>
      <c r="FE112" s="158"/>
      <c r="FF112" s="137"/>
      <c r="FG112" s="388" t="str">
        <f t="shared" si="128"/>
        <v/>
      </c>
      <c r="FH112" s="157" t="str">
        <f>IF(VALUE(IF('Vessel List B'!AP111=1,1,IF('Vessel List B'!AP111=2,2,IF('Vessel List B'!AP111=3,3,IF('Vessel List B'!AP111=4,4,IF('Vessel List B'!AP111=5,5,IF('Vessel List B'!AP111=6,6,IF('Vessel List B'!AP111=7,7,IF('Vessel List B'!AP111=8,8,IF('Vessel List B'!AP111=9,9,IF('Vessel List B'!AP111=10,10,IF('Vessel List B'!AP111=11,11,IF('Vessel List B'!AP111=12,12,IF('Vessel List B'!AP111=13,13,IF('Vessel List B'!AP111=14,14,IF('Vessel List B'!AP111=15,15,IF('Vessel List B'!AP111=16,16,0)))))))))))))))))=0," ",VALUE(IF('Vessel List B'!AP111=1,1,IF('Vessel List B'!AP111=2,2,IF('Vessel List B'!AP111=3,3,IF('Vessel List B'!AP111=4,4,IF('Vessel List B'!AP111=5,5,IF('Vessel List B'!AP111=6,6,IF('Vessel List B'!AP111=7,7,IF('Vessel List B'!AP111=8,8,IF('Vessel List B'!AP111=9,9,IF('Vessel List B'!AP111=10,10,IF('Vessel List B'!AP111=11,11,IF('Vessel List B'!AP111=12,12,IF('Vessel List B'!AP111=13,13,IF('Vessel List B'!AP111=14,14,IF('Vessel List B'!AP111=15,15,IF('Vessel List B'!AP111=16,16,0))))))))))))))))))</f>
        <v xml:space="preserve"> </v>
      </c>
      <c r="FI112" s="154"/>
      <c r="FJ112" s="158"/>
      <c r="FK112" s="390" t="str">
        <f t="shared" si="129"/>
        <v/>
      </c>
      <c r="FL112" s="158"/>
      <c r="FM112" s="137"/>
      <c r="FN112" s="388" t="str">
        <f t="shared" si="130"/>
        <v/>
      </c>
      <c r="FO112" s="157" t="str">
        <f>IF(VALUE(IF('Vessel List B'!BC111=1,1,IF('Vessel List B'!BC111=2,2,IF('Vessel List B'!BC111=3,3,IF('Vessel List B'!BC111=4,4,IF('Vessel List B'!BC111=5,5,IF('Vessel List B'!BC111=6,6,IF('Vessel List B'!BC111=7,7,IF('Vessel List B'!BC111=8,8,IF('Vessel List B'!BC111=9,9,IF('Vessel List B'!BC111=10,10,IF('Vessel List B'!BC111=11,11,IF('Vessel List B'!BC111=12,12,IF('Vessel List B'!BC111=13,13,IF('Vessel List B'!BC111=14,14,IF('Vessel List B'!BC111=15,15,IF('Vessel List B'!BC111=16,16,0)))))))))))))))))=0," ",VALUE(IF('Vessel List B'!BC111=1,1,IF('Vessel List B'!BC111=2,2,IF('Vessel List B'!BC111=3,3,IF('Vessel List B'!BC111=4,4,IF('Vessel List B'!BC111=5,5,IF('Vessel List B'!BC111=6,6,IF('Vessel List B'!BC111=7,7,IF('Vessel List B'!BC111=8,8,IF('Vessel List B'!BC111=9,9,IF('Vessel List B'!BC111=10,10,IF('Vessel List B'!BC111=11,11,IF('Vessel List B'!BC111=12,12,IF('Vessel List B'!BC111=13,13,IF('Vessel List B'!BC111=14,14,IF('Vessel List B'!BC111=15,15,IF('Vessel List B'!BC111=16,16,0))))))))))))))))))</f>
        <v xml:space="preserve"> </v>
      </c>
      <c r="FP112" s="154"/>
      <c r="FQ112" s="158"/>
      <c r="FR112" s="390" t="str">
        <f t="shared" si="131"/>
        <v/>
      </c>
      <c r="FS112" s="158"/>
      <c r="FT112" s="137"/>
      <c r="FU112" s="388" t="str">
        <f t="shared" si="132"/>
        <v/>
      </c>
      <c r="FV112" s="157" t="str">
        <f>IF(VALUE(IF('Vessel List B'!BP111=1,1,IF('Vessel List B'!BP111=2,2,IF('Vessel List B'!BP111=3,3,IF('Vessel List B'!BP111=4,4,IF('Vessel List B'!BP111=5,5,IF('Vessel List B'!BP111=6,6,IF('Vessel List B'!BP111=7,7,IF('Vessel List B'!BP111=8,8,IF('Vessel List B'!BP111=9,9,IF('Vessel List B'!BP111=10,10,IF('Vessel List B'!BP111=11,11,IF('Vessel List B'!BP111=12,12,IF('Vessel List B'!BP111=13,13,IF('Vessel List B'!BP111=14,14,IF('Vessel List B'!BP111=15,15,IF('Vessel List B'!BP111=16,16,0)))))))))))))))))=0," ",VALUE(IF('Vessel List B'!BP111=1,1,IF('Vessel List B'!BP111=2,2,IF('Vessel List B'!BP111=3,3,IF('Vessel List B'!BP111=4,4,IF('Vessel List B'!BP111=5,5,IF('Vessel List B'!BP111=6,6,IF('Vessel List B'!BP111=7,7,IF('Vessel List B'!BP111=8,8,IF('Vessel List B'!BP111=9,9,IF('Vessel List B'!BP111=10,10,IF('Vessel List B'!BP111=11,11,IF('Vessel List B'!BP111=12,12,IF('Vessel List B'!BP111=13,13,IF('Vessel List B'!BP111=14,14,IF('Vessel List B'!BP111=15,15,IF('Vessel List B'!BP111=16,16,0))))))))))))))))))</f>
        <v xml:space="preserve"> </v>
      </c>
      <c r="FW112" s="154"/>
      <c r="FX112" s="158"/>
      <c r="FY112" s="390" t="str">
        <f t="shared" si="133"/>
        <v/>
      </c>
      <c r="FZ112" s="158"/>
      <c r="GA112" s="137"/>
      <c r="GB112" s="388" t="str">
        <f t="shared" si="134"/>
        <v/>
      </c>
      <c r="GC112" s="157" t="str">
        <f>IF(VALUE(IF('Vessel List B'!CC111=1,1,IF('Vessel List B'!CC111=2,2,IF('Vessel List B'!CC111=3,3,IF('Vessel List B'!CC111=4,4,IF('Vessel List B'!CC111=5,5,IF('Vessel List B'!CC111=6,6,IF('Vessel List B'!CC111=7,7,IF('Vessel List B'!CC111=8,8,IF('Vessel List B'!CC111=9,9,IF('Vessel List B'!CC111=10,10,IF('Vessel List B'!CC111=11,11,IF('Vessel List B'!CC111=12,12,IF('Vessel List B'!CC111=13,13,IF('Vessel List B'!CC111=14,14,IF('Vessel List B'!CC111=15,15,IF('Vessel List B'!CC111=16,16,0)))))))))))))))))=0," ",VALUE(IF('Vessel List B'!CC111=1,1,IF('Vessel List B'!CC111=2,2,IF('Vessel List B'!CC111=3,3,IF('Vessel List B'!CC111=4,4,IF('Vessel List B'!CC111=5,5,IF('Vessel List B'!CC111=6,6,IF('Vessel List B'!CC111=7,7,IF('Vessel List B'!CC111=8,8,IF('Vessel List B'!CC111=9,9,IF('Vessel List B'!CC111=10,10,IF('Vessel List B'!CC111=11,11,IF('Vessel List B'!CC111=12,12,IF('Vessel List B'!CC111=13,13,IF('Vessel List B'!CC111=14,14,IF('Vessel List B'!CC111=15,15,IF('Vessel List B'!CC111=16,16,0))))))))))))))))))</f>
        <v xml:space="preserve"> </v>
      </c>
      <c r="GD112" s="154"/>
      <c r="GE112" s="158"/>
      <c r="GF112" s="390" t="str">
        <f t="shared" si="135"/>
        <v/>
      </c>
      <c r="GG112" s="158"/>
      <c r="GH112" s="137"/>
      <c r="GI112" s="388" t="str">
        <f t="shared" si="136"/>
        <v/>
      </c>
      <c r="GJ112" s="157" t="str">
        <f>IF(VALUE(IF('Vessel List B'!CP111=1,1,IF('Vessel List B'!CP111=2,2,IF('Vessel List B'!CP111=3,3,IF('Vessel List B'!CP111=4,4,IF('Vessel List B'!CP111=5,5,IF('Vessel List B'!CP111=6,6,IF('Vessel List B'!CP111=7,7,IF('Vessel List B'!CP111=8,8,IF('Vessel List B'!CP111=9,9,IF('Vessel List B'!CP111=10,10,IF('Vessel List B'!CP111=11,11,IF('Vessel List B'!CP111=12,12,IF('Vessel List B'!CP111=13,13,IF('Vessel List B'!CP111=14,14,IF('Vessel List B'!CP111=15,15,IF('Vessel List B'!CP111=16,16,0)))))))))))))))))=0," ",VALUE(IF('Vessel List B'!CP111=1,1,IF('Vessel List B'!CP111=2,2,IF('Vessel List B'!CP111=3,3,IF('Vessel List B'!CP111=4,4,IF('Vessel List B'!CP111=5,5,IF('Vessel List B'!CP111=6,6,IF('Vessel List B'!CP111=7,7,IF('Vessel List B'!CP111=8,8,IF('Vessel List B'!CP111=9,9,IF('Vessel List B'!CP111=10,10,IF('Vessel List B'!CP111=11,11,IF('Vessel List B'!CP111=12,12,IF('Vessel List B'!CP111=13,13,IF('Vessel List B'!CP111=14,14,IF('Vessel List B'!CP111=15,15,IF('Vessel List B'!CP111=16,16,0))))))))))))))))))</f>
        <v xml:space="preserve"> </v>
      </c>
      <c r="GK112" s="154"/>
      <c r="GL112" s="158"/>
      <c r="GM112" s="390" t="str">
        <f t="shared" si="137"/>
        <v/>
      </c>
      <c r="GN112" s="158"/>
      <c r="GO112" s="137"/>
      <c r="GP112" s="388" t="str">
        <f t="shared" si="138"/>
        <v/>
      </c>
      <c r="GQ112" s="157" t="str">
        <f>IF(VALUE(IF('Vessel List B'!DC111=1,1,IF('Vessel List B'!DC111=2,2,IF('Vessel List B'!DC111=3,3,IF('Vessel List B'!DC111=4,4,IF('Vessel List B'!DC111=5,5,IF('Vessel List B'!DC111=6,6,IF('Vessel List B'!DC111=7,7,IF('Vessel List B'!DC111=8,8,IF('Vessel List B'!DC111=9,9,IF('Vessel List B'!DC111=10,10,IF('Vessel List B'!DC111=11,11,IF('Vessel List B'!DC111=12,12,IF('Vessel List B'!DC111=13,13,IF('Vessel List B'!DC111=14,14,IF('Vessel List B'!DC111=15,15,IF('Vessel List B'!DC111=16,16,0)))))))))))))))))=0," ",VALUE(IF('Vessel List B'!DC111=1,1,IF('Vessel List B'!DC111=2,2,IF('Vessel List B'!DC111=3,3,IF('Vessel List B'!DC111=4,4,IF('Vessel List B'!DC111=5,5,IF('Vessel List B'!DC111=6,6,IF('Vessel List B'!DC111=7,7,IF('Vessel List B'!DC111=8,8,IF('Vessel List B'!DC111=9,9,IF('Vessel List B'!DC111=10,10,IF('Vessel List B'!DC111=11,11,IF('Vessel List B'!DC111=12,12,IF('Vessel List B'!DC111=13,13,IF('Vessel List B'!DC111=14,14,IF('Vessel List B'!DC111=15,15,IF('Vessel List B'!DC111=16,16,0))))))))))))))))))</f>
        <v xml:space="preserve"> </v>
      </c>
      <c r="GR112" s="154"/>
      <c r="GS112" s="158"/>
      <c r="GT112" s="390" t="str">
        <f t="shared" si="139"/>
        <v/>
      </c>
      <c r="GU112" s="158"/>
      <c r="GV112" s="137"/>
      <c r="GW112" s="388" t="str">
        <f t="shared" si="140"/>
        <v/>
      </c>
      <c r="GX112" s="157" t="str">
        <f>IF(VALUE(IF('Vessel List B'!DP111=1,1,IF('Vessel List B'!DP111=2,2,IF('Vessel List B'!DP111=3,3,IF('Vessel List B'!DP111=4,4,IF('Vessel List B'!DP111=5,5,IF('Vessel List B'!DP111=6,6,IF('Vessel List B'!DP111=7,7,IF('Vessel List B'!DP111=8,8,IF('Vessel List B'!DP111=9,9,IF('Vessel List B'!DP111=10,10,IF('Vessel List B'!DP111=11,11,IF('Vessel List B'!DP111=12,12,IF('Vessel List B'!DP111=13,13,IF('Vessel List B'!DP111=14,14,IF('Vessel List B'!DP111=15,15,IF('Vessel List B'!DP111=16,16,0)))))))))))))))))=0," ",VALUE(IF('Vessel List B'!DP111=1,1,IF('Vessel List B'!DP111=2,2,IF('Vessel List B'!DP111=3,3,IF('Vessel List B'!DP111=4,4,IF('Vessel List B'!DP111=5,5,IF('Vessel List B'!DP111=6,6,IF('Vessel List B'!DP111=7,7,IF('Vessel List B'!DP111=8,8,IF('Vessel List B'!DP111=9,9,IF('Vessel List B'!DP111=10,10,IF('Vessel List B'!DP111=11,11,IF('Vessel List B'!DP111=12,12,IF('Vessel List B'!DP111=13,13,IF('Vessel List B'!DP111=14,14,IF('Vessel List B'!DP111=15,15,IF('Vessel List B'!DP111=16,16,0))))))))))))))))))</f>
        <v xml:space="preserve"> </v>
      </c>
      <c r="GY112" s="154"/>
      <c r="GZ112" s="158"/>
      <c r="HA112" s="390" t="str">
        <f t="shared" si="141"/>
        <v/>
      </c>
      <c r="HB112" s="158"/>
      <c r="HC112" s="137"/>
      <c r="HD112" s="388" t="str">
        <f t="shared" si="142"/>
        <v/>
      </c>
      <c r="HE112" s="157" t="str">
        <f>IF(VALUE(IF('Vessel List B'!EC111=1,1,IF('Vessel List B'!EC111=2,2,IF('Vessel List B'!EC111=3,3,IF('Vessel List B'!EC111=4,4,IF('Vessel List B'!EC111=5,5,IF('Vessel List B'!EC111=6,6,IF('Vessel List B'!EC111=7,7,IF('Vessel List B'!EC111=8,8,IF('Vessel List B'!EC111=9,9,IF('Vessel List B'!EC111=10,10,IF('Vessel List B'!EC111=11,11,IF('Vessel List B'!EC111=12,12,IF('Vessel List B'!EC111=13,13,IF('Vessel List B'!EC111=14,14,IF('Vessel List B'!EC111=15,15,IF('Vessel List B'!EC111=16,16,0)))))))))))))))))=0," ",VALUE(IF('Vessel List B'!EC111=1,1,IF('Vessel List B'!EC111=2,2,IF('Vessel List B'!EC111=3,3,IF('Vessel List B'!EC111=4,4,IF('Vessel List B'!EC111=5,5,IF('Vessel List B'!EC111=6,6,IF('Vessel List B'!EC111=7,7,IF('Vessel List B'!EC111=8,8,IF('Vessel List B'!EC111=9,9,IF('Vessel List B'!EC111=10,10,IF('Vessel List B'!EC111=11,11,IF('Vessel List B'!EC111=12,12,IF('Vessel List B'!EC111=13,13,IF('Vessel List B'!EC111=14,14,IF('Vessel List B'!EC111=15,15,IF('Vessel List B'!EC111=16,16,0))))))))))))))))))</f>
        <v xml:space="preserve"> </v>
      </c>
      <c r="HF112" s="154"/>
      <c r="HG112" s="158"/>
      <c r="HH112" s="390" t="str">
        <f t="shared" si="143"/>
        <v/>
      </c>
      <c r="HI112" s="158"/>
      <c r="HJ112" s="137"/>
      <c r="HK112" s="388" t="str">
        <f t="shared" si="144"/>
        <v/>
      </c>
      <c r="HL112" s="157" t="str">
        <f>IF(VALUE(IF('Vessel List B'!EP111=1,1,IF('Vessel List B'!EP111=2,2,IF('Vessel List B'!EP111=3,3,IF('Vessel List B'!EP111=4,4,IF('Vessel List B'!EP111=5,5,IF('Vessel List B'!EP111=6,6,IF('Vessel List B'!EP111=7,7,IF('Vessel List B'!EP111=8,8,IF('Vessel List B'!EP111=9,9,IF('Vessel List B'!EP111=10,10,IF('Vessel List B'!EP111=11,11,IF('Vessel List B'!EP111=12,12,IF('Vessel List B'!EP111=13,13,IF('Vessel List B'!EP111=14,14,IF('Vessel List B'!EP111=15,15,IF('Vessel List B'!EP111=16,16,0)))))))))))))))))=0," ",VALUE(IF('Vessel List B'!EP111=1,1,IF('Vessel List B'!EP111=2,2,IF('Vessel List B'!EP111=3,3,IF('Vessel List B'!EP111=4,4,IF('Vessel List B'!EP111=5,5,IF('Vessel List B'!EP111=6,6,IF('Vessel List B'!EP111=7,7,IF('Vessel List B'!EP111=8,8,IF('Vessel List B'!EP111=9,9,IF('Vessel List B'!EP111=10,10,IF('Vessel List B'!EP111=11,11,IF('Vessel List B'!EP111=12,12,IF('Vessel List B'!EP111=13,13,IF('Vessel List B'!EP111=14,14,IF('Vessel List B'!EP111=15,15,IF('Vessel List B'!EP111=16,16,0))))))))))))))))))</f>
        <v xml:space="preserve"> </v>
      </c>
      <c r="HM112" s="154"/>
      <c r="HN112" s="158"/>
      <c r="HO112" s="390" t="str">
        <f t="shared" si="145"/>
        <v/>
      </c>
      <c r="HP112" s="158"/>
      <c r="HQ112" s="137"/>
      <c r="HR112" s="388" t="str">
        <f t="shared" si="146"/>
        <v/>
      </c>
      <c r="HS112" s="157" t="str">
        <f>IF(VALUE(IF('Vessel List B'!FC111=1,1,IF('Vessel List B'!FC111=2,2,IF('Vessel List B'!FC111=3,3,IF('Vessel List B'!FC111=4,4,IF('Vessel List B'!FC111=5,5,IF('Vessel List B'!FC111=6,6,IF('Vessel List B'!FC111=7,7,IF('Vessel List B'!FC111=8,8,IF('Vessel List B'!FC111=9,9,IF('Vessel List B'!FC111=10,10,IF('Vessel List B'!FC111=11,11,IF('Vessel List B'!FC111=12,12,IF('Vessel List B'!FC111=13,13,IF('Vessel List B'!FC111=14,14,IF('Vessel List B'!FC111=15,15,IF('Vessel List B'!FC111=16,16,0)))))))))))))))))=0," ",VALUE(IF('Vessel List B'!FC111=1,1,IF('Vessel List B'!FC111=2,2,IF('Vessel List B'!FC111=3,3,IF('Vessel List B'!FC111=4,4,IF('Vessel List B'!FC111=5,5,IF('Vessel List B'!FC111=6,6,IF('Vessel List B'!FC111=7,7,IF('Vessel List B'!FC111=8,8,IF('Vessel List B'!FC111=9,9,IF('Vessel List B'!FC111=10,10,IF('Vessel List B'!FC111=11,11,IF('Vessel List B'!FC111=12,12,IF('Vessel List B'!FC111=13,13,IF('Vessel List B'!FC111=14,14,IF('Vessel List B'!FC111=15,15,IF('Vessel List B'!FC111=16,16,0))))))))))))))))))</f>
        <v xml:space="preserve"> </v>
      </c>
      <c r="HT112" s="154"/>
      <c r="HU112" s="158"/>
      <c r="HV112" s="390" t="str">
        <f t="shared" si="147"/>
        <v/>
      </c>
      <c r="HW112" s="158"/>
      <c r="HX112" s="137"/>
      <c r="HY112" s="388" t="str">
        <f t="shared" si="148"/>
        <v/>
      </c>
      <c r="HZ112" s="157" t="str">
        <f>IF(VALUE(IF('Vessel List B'!FP111=1,1,IF('Vessel List B'!FP111=2,2,IF('Vessel List B'!FP111=3,3,IF('Vessel List B'!FP111=4,4,IF('Vessel List B'!FP111=5,5,IF('Vessel List B'!FP111=6,6,IF('Vessel List B'!FP111=7,7,IF('Vessel List B'!FP111=8,8,IF('Vessel List B'!FP111=9,9,IF('Vessel List B'!FP111=10,10,IF('Vessel List B'!FP111=11,11,IF('Vessel List B'!FP111=12,12,IF('Vessel List B'!FP111=13,13,IF('Vessel List B'!FP111=14,14,IF('Vessel List B'!FP111=15,15,IF('Vessel List B'!FP111=16,16,0)))))))))))))))))=0," ",VALUE(IF('Vessel List B'!FP111=1,1,IF('Vessel List B'!FP111=2,2,IF('Vessel List B'!FP111=3,3,IF('Vessel List B'!FP111=4,4,IF('Vessel List B'!FP111=5,5,IF('Vessel List B'!FP111=6,6,IF('Vessel List B'!FP111=7,7,IF('Vessel List B'!FP111=8,8,IF('Vessel List B'!FP111=9,9,IF('Vessel List B'!FP111=10,10,IF('Vessel List B'!FP111=11,11,IF('Vessel List B'!FP111=12,12,IF('Vessel List B'!FP111=13,13,IF('Vessel List B'!FP111=14,14,IF('Vessel List B'!FP111=15,15,IF('Vessel List B'!FP111=16,16,0))))))))))))))))))</f>
        <v xml:space="preserve"> </v>
      </c>
      <c r="IA112" s="154"/>
      <c r="IB112" s="158"/>
      <c r="IC112" s="390" t="str">
        <f t="shared" si="149"/>
        <v/>
      </c>
      <c r="ID112" s="158"/>
      <c r="IE112" s="137"/>
      <c r="IF112" s="388" t="str">
        <f t="shared" si="150"/>
        <v/>
      </c>
      <c r="IG112" s="157" t="str">
        <f>IF(VALUE(IF('Vessel List B'!GC111=1,1,IF('Vessel List B'!GC111=2,2,IF('Vessel List B'!GC111=3,3,IF('Vessel List B'!GC111=4,4,IF('Vessel List B'!GC111=5,5,IF('Vessel List B'!GC111=6,6,IF('Vessel List B'!GC111=7,7,IF('Vessel List B'!GC111=8,8,IF('Vessel List B'!GC111=9,9,IF('Vessel List B'!GC111=10,10,IF('Vessel List B'!GC111=11,11,IF('Vessel List B'!GC111=12,12,IF('Vessel List B'!GC111=13,13,IF('Vessel List B'!GC111=14,14,IF('Vessel List B'!GC111=15,15,IF('Vessel List B'!GC111=16,16,0)))))))))))))))))=0," ",VALUE(IF('Vessel List B'!GC111=1,1,IF('Vessel List B'!GC111=2,2,IF('Vessel List B'!GC111=3,3,IF('Vessel List B'!GC111=4,4,IF('Vessel List B'!GC111=5,5,IF('Vessel List B'!GC111=6,6,IF('Vessel List B'!GC111=7,7,IF('Vessel List B'!GC111=8,8,IF('Vessel List B'!GC111=9,9,IF('Vessel List B'!GC111=10,10,IF('Vessel List B'!GC111=11,11,IF('Vessel List B'!GC111=12,12,IF('Vessel List B'!GC111=13,13,IF('Vessel List B'!GC111=14,14,IF('Vessel List B'!GC111=15,15,IF('Vessel List B'!GC111=16,16,0))))))))))))))))))</f>
        <v xml:space="preserve"> </v>
      </c>
      <c r="IH112" s="154"/>
      <c r="II112" s="158"/>
      <c r="IJ112" s="390" t="str">
        <f t="shared" si="151"/>
        <v/>
      </c>
      <c r="IK112" s="158"/>
      <c r="IL112" s="137"/>
      <c r="IM112" s="388" t="str">
        <f t="shared" si="152"/>
        <v/>
      </c>
      <c r="IN112" s="157" t="str">
        <f>IF(VALUE(IF('Vessel List B'!GP111=1,1,IF('Vessel List B'!GP111=2,2,IF('Vessel List B'!GP111=3,3,IF('Vessel List B'!GP111=4,4,IF('Vessel List B'!GP111=5,5,IF('Vessel List B'!GP111=6,6,IF('Vessel List B'!GP111=7,7,IF('Vessel List B'!GP111=8,8,IF('Vessel List B'!GP111=9,9,IF('Vessel List B'!GP111=10,10,IF('Vessel List B'!GP111=11,11,IF('Vessel List B'!GP111=12,12,IF('Vessel List B'!GP111=13,13,IF('Vessel List B'!GP111=14,14,IF('Vessel List B'!GP111=15,15,IF('Vessel List B'!GP111=16,16,0)))))))))))))))))=0," ",VALUE(IF('Vessel List B'!GP111=1,1,IF('Vessel List B'!GP111=2,2,IF('Vessel List B'!GP111=3,3,IF('Vessel List B'!GP111=4,4,IF('Vessel List B'!GP111=5,5,IF('Vessel List B'!GP111=6,6,IF('Vessel List B'!GP111=7,7,IF('Vessel List B'!GP111=8,8,IF('Vessel List B'!GP111=9,9,IF('Vessel List B'!GP111=10,10,IF('Vessel List B'!GP111=11,11,IF('Vessel List B'!GP111=12,12,IF('Vessel List B'!GP111=13,13,IF('Vessel List B'!GP111=14,14,IF('Vessel List B'!GP111=15,15,IF('Vessel List B'!GP111=16,16,0))))))))))))))))))</f>
        <v xml:space="preserve"> </v>
      </c>
      <c r="IO112" s="154"/>
      <c r="IP112" s="158"/>
      <c r="IQ112" s="390" t="str">
        <f t="shared" si="153"/>
        <v/>
      </c>
      <c r="IR112" s="158"/>
      <c r="IS112" s="137"/>
      <c r="IT112" s="388" t="str">
        <f t="shared" si="154"/>
        <v/>
      </c>
      <c r="IU112" s="157" t="str">
        <f>IF(VALUE(IF('Vessel List B'!HC111=1,1,IF('Vessel List B'!HC111=2,2,IF('Vessel List B'!HC111=3,3,IF('Vessel List B'!HC111=4,4,IF('Vessel List B'!HC111=5,5,IF('Vessel List B'!HC111=6,6,IF('Vessel List B'!HC111=7,7,IF('Vessel List B'!HC111=8,8,IF('Vessel List B'!HC111=9,9,IF('Vessel List B'!HC111=10,10,IF('Vessel List B'!HC111=11,11,IF('Vessel List B'!HC111=12,12,IF('Vessel List B'!HC111=13,13,IF('Vessel List B'!HC111=14,14,IF('Vessel List B'!HC111=15,15,IF('Vessel List B'!HC111=16,16,0)))))))))))))))))=0," ",VALUE(IF('Vessel List B'!HC111=1,1,IF('Vessel List B'!HC111=2,2,IF('Vessel List B'!HC111=3,3,IF('Vessel List B'!HC111=4,4,IF('Vessel List B'!HC111=5,5,IF('Vessel List B'!HC111=6,6,IF('Vessel List B'!HC111=7,7,IF('Vessel List B'!HC111=8,8,IF('Vessel List B'!HC111=9,9,IF('Vessel List B'!HC111=10,10,IF('Vessel List B'!HC111=11,11,IF('Vessel List B'!HC111=12,12,IF('Vessel List B'!HC111=13,13,IF('Vessel List B'!HC111=14,14,IF('Vessel List B'!HC111=15,15,IF('Vessel List B'!HC111=16,16,0))))))))))))))))))</f>
        <v xml:space="preserve"> </v>
      </c>
      <c r="IV112" s="154"/>
      <c r="IW112" s="158"/>
      <c r="IX112" s="390" t="str">
        <f t="shared" si="155"/>
        <v/>
      </c>
      <c r="IY112" s="158"/>
      <c r="IZ112" s="137"/>
      <c r="JA112" s="388" t="str">
        <f t="shared" si="156"/>
        <v/>
      </c>
      <c r="JB112" s="157" t="str">
        <f>IF(VALUE(IF('Vessel List B'!HP111=1,1,IF('Vessel List B'!HP111=2,2,IF('Vessel List B'!HP111=3,3,IF('Vessel List B'!HP111=4,4,IF('Vessel List B'!HP111=5,5,IF('Vessel List B'!HP111=6,6,IF('Vessel List B'!HP111=7,7,IF('Vessel List B'!HP111=8,8,IF('Vessel List B'!HP111=9,9,IF('Vessel List B'!HP111=10,10,IF('Vessel List B'!HP111=11,11,IF('Vessel List B'!HP111=12,12,IF('Vessel List B'!HP111=13,13,IF('Vessel List B'!HP111=14,14,IF('Vessel List B'!HP111=15,15,IF('Vessel List B'!HP111=16,16,0)))))))))))))))))=0," ",VALUE(IF('Vessel List B'!HP111=1,1,IF('Vessel List B'!HP111=2,2,IF('Vessel List B'!HP111=3,3,IF('Vessel List B'!HP111=4,4,IF('Vessel List B'!HP111=5,5,IF('Vessel List B'!HP111=6,6,IF('Vessel List B'!HP111=7,7,IF('Vessel List B'!HP111=8,8,IF('Vessel List B'!HP111=9,9,IF('Vessel List B'!HP111=10,10,IF('Vessel List B'!HP111=11,11,IF('Vessel List B'!HP111=12,12,IF('Vessel List B'!HP111=13,13,IF('Vessel List B'!HP111=14,14,IF('Vessel List B'!HP111=15,15,IF('Vessel List B'!HP111=16,16,0))))))))))))))))))</f>
        <v xml:space="preserve"> </v>
      </c>
      <c r="JC112" s="154"/>
      <c r="JD112" s="158"/>
      <c r="JE112" s="390" t="str">
        <f t="shared" si="157"/>
        <v/>
      </c>
      <c r="JF112" s="158"/>
      <c r="JG112" s="137"/>
      <c r="JH112" s="388" t="str">
        <f t="shared" si="158"/>
        <v/>
      </c>
      <c r="JI112" s="157" t="str">
        <f>IF(VALUE(IF('Vessel List B'!IC111=1,1,IF('Vessel List B'!IC111=2,2,IF('Vessel List B'!IC111=3,3,IF('Vessel List B'!IC111=4,4,IF('Vessel List B'!IC111=5,5,IF('Vessel List B'!IC111=6,6,IF('Vessel List B'!IC111=7,7,IF('Vessel List B'!IC111=8,8,IF('Vessel List B'!IC111=9,9,IF('Vessel List B'!IC111=10,10,IF('Vessel List B'!IC111=11,11,IF('Vessel List B'!IC111=12,12,IF('Vessel List B'!IC111=13,13,IF('Vessel List B'!IC111=14,14,IF('Vessel List B'!IC111=15,15,IF('Vessel List B'!IC111=16,16,0)))))))))))))))))=0," ",VALUE(IF('Vessel List B'!IC111=1,1,IF('Vessel List B'!IC111=2,2,IF('Vessel List B'!IC111=3,3,IF('Vessel List B'!IC111=4,4,IF('Vessel List B'!IC111=5,5,IF('Vessel List B'!IC111=6,6,IF('Vessel List B'!IC111=7,7,IF('Vessel List B'!IC111=8,8,IF('Vessel List B'!IC111=9,9,IF('Vessel List B'!IC111=10,10,IF('Vessel List B'!IC111=11,11,IF('Vessel List B'!IC111=12,12,IF('Vessel List B'!IC111=13,13,IF('Vessel List B'!IC111=14,14,IF('Vessel List B'!IC111=15,15,IF('Vessel List B'!IC111=16,16,0))))))))))))))))))</f>
        <v xml:space="preserve"> </v>
      </c>
      <c r="JJ112" s="154"/>
      <c r="JK112" s="158"/>
      <c r="JL112" s="390" t="str">
        <f t="shared" si="159"/>
        <v/>
      </c>
      <c r="JM112" s="158"/>
      <c r="JN112" s="137"/>
      <c r="JO112" s="388" t="str">
        <f t="shared" si="160"/>
        <v/>
      </c>
      <c r="JP112" s="157" t="str">
        <f>IF(VALUE(IF('Vessel List B'!IP111=1,1,IF('Vessel List B'!IP111=2,2,IF('Vessel List B'!IP111=3,3,IF('Vessel List B'!IP111=4,4,IF('Vessel List B'!IP111=5,5,IF('Vessel List B'!IP111=6,6,IF('Vessel List B'!IP111=7,7,IF('Vessel List B'!IP111=8,8,IF('Vessel List B'!IP111=9,9,IF('Vessel List B'!IP111=10,10,IF('Vessel List B'!IP111=11,11,IF('Vessel List B'!IP111=12,12,IF('Vessel List B'!IP111=13,13,IF('Vessel List B'!IP111=14,14,IF('Vessel List B'!IP111=15,15,IF('Vessel List B'!IP111=16,16,0)))))))))))))))))=0," ",VALUE(IF('Vessel List B'!IP111=1,1,IF('Vessel List B'!IP111=2,2,IF('Vessel List B'!IP111=3,3,IF('Vessel List B'!IP111=4,4,IF('Vessel List B'!IP111=5,5,IF('Vessel List B'!IP111=6,6,IF('Vessel List B'!IP111=7,7,IF('Vessel List B'!IP111=8,8,IF('Vessel List B'!IP111=9,9,IF('Vessel List B'!IP111=10,10,IF('Vessel List B'!IP111=11,11,IF('Vessel List B'!IP111=12,12,IF('Vessel List B'!IP111=13,13,IF('Vessel List B'!IP111=14,14,IF('Vessel List B'!IP111=15,15,IF('Vessel List B'!IP111=16,16,0))))))))))))))))))</f>
        <v xml:space="preserve"> </v>
      </c>
      <c r="JQ112" s="154"/>
      <c r="JR112" s="158"/>
      <c r="JS112" s="390" t="str">
        <f t="shared" si="161"/>
        <v/>
      </c>
      <c r="JT112" s="158"/>
      <c r="JU112" s="137"/>
      <c r="JV112" s="397" t="str">
        <f t="shared" si="162"/>
        <v/>
      </c>
      <c r="JW112" s="403"/>
    </row>
    <row r="113" spans="1:283" ht="15" x14ac:dyDescent="0.25">
      <c r="A113" s="132">
        <f>'Vessel List A'!B112</f>
        <v>41687</v>
      </c>
      <c r="B113" s="157" t="str">
        <f>IF(VALUE(IF('Vessel List A'!C112=1,1,IF('Vessel List A'!C112=2,2,IF('Vessel List A'!C112=3,3,IF('Vessel List A'!C112=4,4,IF('Vessel List A'!C112=5,5,IF('Vessel List A'!C112=6,6,IF('Vessel List A'!C112=7,7,IF('Vessel List A'!C112=8,8,IF('Vessel List A'!C112=9,9,IF('Vessel List A'!C112=10,10,IF('Vessel List A'!C112=11,11,IF('Vessel List A'!C112=12,12,IF('Vessel List A'!C112=13,13,IF('Vessel List A'!C112=14,14,IF('Vessel List A'!C112=15,15,IF('Vessel List A'!C112=16,16,0)))))))))))))))))=0," ",VALUE(IF('Vessel List A'!C112=1,1,IF('Vessel List A'!C112=2,2,IF('Vessel List A'!C112=3,3,IF('Vessel List A'!C112=4,4,IF('Vessel List A'!C112=5,5,IF('Vessel List A'!C112=6,6,IF('Vessel List A'!C112=7,7,IF('Vessel List A'!C112=8,8,IF('Vessel List A'!C112=9,9,IF('Vessel List A'!C112=10,10,IF('Vessel List A'!C112=11,11,IF('Vessel List A'!C112=12,12,IF('Vessel List A'!C112=13,13,IF('Vessel List A'!C112=14,14,IF('Vessel List A'!C112=15,15,IF('Vessel List A'!C112=16,16,0))))))))))))))))))</f>
        <v xml:space="preserve"> </v>
      </c>
      <c r="C113" s="154"/>
      <c r="D113" s="158"/>
      <c r="E113" s="390" t="str">
        <f t="shared" si="83"/>
        <v/>
      </c>
      <c r="F113" s="158"/>
      <c r="G113" s="137"/>
      <c r="H113" s="388" t="str">
        <f t="shared" si="84"/>
        <v/>
      </c>
      <c r="I113" s="157" t="str">
        <f>IF(VALUE(IF('Vessel List A'!P112=1,1,IF('Vessel List A'!P112=2,2,IF('Vessel List A'!P112=3,3,IF('Vessel List A'!P112=4,4,IF('Vessel List A'!P112=5,5,IF('Vessel List A'!P112=6,6,IF('Vessel List A'!P112=7,7,IF('Vessel List A'!P112=8,8,IF('Vessel List A'!P112=9,9,IF('Vessel List A'!P112=10,10,IF('Vessel List A'!P112=11,11,IF('Vessel List A'!P112=12,12,IF('Vessel List A'!P112=13,13,IF('Vessel List A'!P112=14,14,IF('Vessel List A'!P112=15,15,IF('Vessel List A'!P112=16,16,0)))))))))))))))))=0," ",VALUE(IF('Vessel List A'!P112=1,1,IF('Vessel List A'!P112=2,2,IF('Vessel List A'!P112=3,3,IF('Vessel List A'!P112=4,4,IF('Vessel List A'!P112=5,5,IF('Vessel List A'!P112=6,6,IF('Vessel List A'!P112=7,7,IF('Vessel List A'!P112=8,8,IF('Vessel List A'!P112=9,9,IF('Vessel List A'!P112=10,10,IF('Vessel List A'!P112=11,11,IF('Vessel List A'!P112=12,12,IF('Vessel List A'!P112=13,13,IF('Vessel List A'!P112=14,14,IF('Vessel List A'!P112=15,15,IF('Vessel List A'!P112=16,16,0))))))))))))))))))</f>
        <v xml:space="preserve"> </v>
      </c>
      <c r="J113" s="154"/>
      <c r="K113" s="158"/>
      <c r="L113" s="390" t="str">
        <f t="shared" si="85"/>
        <v/>
      </c>
      <c r="M113" s="158"/>
      <c r="N113" s="137"/>
      <c r="O113" s="388" t="str">
        <f t="shared" si="86"/>
        <v/>
      </c>
      <c r="P113" s="157" t="str">
        <f>IF(VALUE(IF('Vessel List A'!AC112=1,1,IF('Vessel List A'!AC112=2,2,IF('Vessel List A'!AC112=3,3,IF('Vessel List A'!AC112=4,4,IF('Vessel List A'!AC112=5,5,IF('Vessel List A'!AC112=6,6,IF('Vessel List A'!AC112=7,7,IF('Vessel List A'!AC112=8,8,IF('Vessel List A'!AC112=9,9,IF('Vessel List A'!AC112=10,10,IF('Vessel List A'!AC112=11,11,IF('Vessel List A'!AC112=12,12,IF('Vessel List A'!AC112=13,13,IF('Vessel List A'!AC112=14,14,IF('Vessel List A'!AC112=15,15,IF('Vessel List A'!AC112=16,16,0)))))))))))))))))=0," ",VALUE(IF('Vessel List A'!AC112=1,1,IF('Vessel List A'!AC112=2,2,IF('Vessel List A'!AC112=3,3,IF('Vessel List A'!AC112=4,4,IF('Vessel List A'!AC112=5,5,IF('Vessel List A'!AC112=6,6,IF('Vessel List A'!AC112=7,7,IF('Vessel List A'!AC112=8,8,IF('Vessel List A'!AC112=9,9,IF('Vessel List A'!AC112=10,10,IF('Vessel List A'!AC112=11,11,IF('Vessel List A'!AC112=12,12,IF('Vessel List A'!AC112=13,13,IF('Vessel List A'!AC112=14,14,IF('Vessel List A'!AC112=15,15,IF('Vessel List A'!AC112=16,16,0))))))))))))))))))</f>
        <v xml:space="preserve"> </v>
      </c>
      <c r="Q113" s="154"/>
      <c r="R113" s="158"/>
      <c r="S113" s="390" t="str">
        <f t="shared" si="87"/>
        <v/>
      </c>
      <c r="T113" s="158"/>
      <c r="U113" s="137"/>
      <c r="V113" s="388" t="str">
        <f t="shared" si="88"/>
        <v/>
      </c>
      <c r="W113" s="157" t="str">
        <f>IF(VALUE(IF('Vessel List A'!AP112=1,1,IF('Vessel List A'!AP112=2,2,IF('Vessel List A'!AP112=3,3,IF('Vessel List A'!AP112=4,4,IF('Vessel List A'!AP112=5,5,IF('Vessel List A'!AP112=6,6,IF('Vessel List A'!AP112=7,7,IF('Vessel List A'!AP112=8,8,IF('Vessel List A'!AP112=9,9,IF('Vessel List A'!AP112=10,10,IF('Vessel List A'!AP112=11,11,IF('Vessel List A'!AP112=12,12,IF('Vessel List A'!AP112=13,13,IF('Vessel List A'!AP112=14,14,IF('Vessel List A'!AP112=15,15,IF('Vessel List A'!AP112=16,16,0)))))))))))))))))=0," ",VALUE(IF('Vessel List A'!AP112=1,1,IF('Vessel List A'!AP112=2,2,IF('Vessel List A'!AP112=3,3,IF('Vessel List A'!AP112=4,4,IF('Vessel List A'!AP112=5,5,IF('Vessel List A'!AP112=6,6,IF('Vessel List A'!AP112=7,7,IF('Vessel List A'!AP112=8,8,IF('Vessel List A'!AP112=9,9,IF('Vessel List A'!AP112=10,10,IF('Vessel List A'!AP112=11,11,IF('Vessel List A'!AP112=12,12,IF('Vessel List A'!AP112=13,13,IF('Vessel List A'!AP112=14,14,IF('Vessel List A'!AP112=15,15,IF('Vessel List A'!AP112=16,16,0))))))))))))))))))</f>
        <v xml:space="preserve"> </v>
      </c>
      <c r="X113" s="154"/>
      <c r="Y113" s="158"/>
      <c r="Z113" s="390" t="str">
        <f t="shared" si="89"/>
        <v/>
      </c>
      <c r="AA113" s="158"/>
      <c r="AB113" s="137"/>
      <c r="AC113" s="388" t="str">
        <f t="shared" si="90"/>
        <v/>
      </c>
      <c r="AD113" s="157" t="str">
        <f>IF(VALUE(IF('Vessel List A'!BC112=1,1,IF('Vessel List A'!BC112=2,2,IF('Vessel List A'!BC112=3,3,IF('Vessel List A'!BC112=4,4,IF('Vessel List A'!BC112=5,5,IF('Vessel List A'!BC112=6,6,IF('Vessel List A'!BC112=7,7,IF('Vessel List A'!BC112=8,8,IF('Vessel List A'!BC112=9,9,IF('Vessel List A'!BC112=10,10,IF('Vessel List A'!BC112=11,11,IF('Vessel List A'!BC112=12,12,IF('Vessel List A'!BC112=13,13,IF('Vessel List A'!BC112=14,14,IF('Vessel List A'!BC112=15,15,IF('Vessel List A'!BC112=16,16,0)))))))))))))))))=0," ",VALUE(IF('Vessel List A'!BC112=1,1,IF('Vessel List A'!BC112=2,2,IF('Vessel List A'!BC112=3,3,IF('Vessel List A'!BC112=4,4,IF('Vessel List A'!BC112=5,5,IF('Vessel List A'!BC112=6,6,IF('Vessel List A'!BC112=7,7,IF('Vessel List A'!BC112=8,8,IF('Vessel List A'!BC112=9,9,IF('Vessel List A'!BC112=10,10,IF('Vessel List A'!BC112=11,11,IF('Vessel List A'!BC112=12,12,IF('Vessel List A'!BC112=13,13,IF('Vessel List A'!BC112=14,14,IF('Vessel List A'!BC112=15,15,IF('Vessel List A'!BC112=16,16,0))))))))))))))))))</f>
        <v xml:space="preserve"> </v>
      </c>
      <c r="AE113" s="154"/>
      <c r="AF113" s="158"/>
      <c r="AG113" s="390" t="str">
        <f t="shared" si="91"/>
        <v/>
      </c>
      <c r="AH113" s="158"/>
      <c r="AI113" s="137"/>
      <c r="AJ113" s="388" t="str">
        <f t="shared" si="92"/>
        <v/>
      </c>
      <c r="AK113" s="157" t="str">
        <f>IF(VALUE(IF('Vessel List A'!BP112=1,1,IF('Vessel List A'!BP112=2,2,IF('Vessel List A'!BP112=3,3,IF('Vessel List A'!BP112=4,4,IF('Vessel List A'!BP112=5,5,IF('Vessel List A'!BP112=6,6,IF('Vessel List A'!BP112=7,7,IF('Vessel List A'!BP112=8,8,IF('Vessel List A'!BP112=9,9,IF('Vessel List A'!BP112=10,10,IF('Vessel List A'!BP112=11,11,IF('Vessel List A'!BP112=12,12,IF('Vessel List A'!BP112=13,13,IF('Vessel List A'!BP112=14,14,IF('Vessel List A'!BP112=15,15,IF('Vessel List A'!BP112=16,16,0)))))))))))))))))=0," ",VALUE(IF('Vessel List A'!BP112=1,1,IF('Vessel List A'!BP112=2,2,IF('Vessel List A'!BP112=3,3,IF('Vessel List A'!BP112=4,4,IF('Vessel List A'!BP112=5,5,IF('Vessel List A'!BP112=6,6,IF('Vessel List A'!BP112=7,7,IF('Vessel List A'!BP112=8,8,IF('Vessel List A'!BP112=9,9,IF('Vessel List A'!BP112=10,10,IF('Vessel List A'!BP112=11,11,IF('Vessel List A'!BP112=12,12,IF('Vessel List A'!BP112=13,13,IF('Vessel List A'!BP112=14,14,IF('Vessel List A'!BP112=15,15,IF('Vessel List A'!BP112=16,16,0))))))))))))))))))</f>
        <v xml:space="preserve"> </v>
      </c>
      <c r="AL113" s="154"/>
      <c r="AM113" s="158"/>
      <c r="AN113" s="390" t="str">
        <f t="shared" si="93"/>
        <v/>
      </c>
      <c r="AO113" s="158"/>
      <c r="AP113" s="137"/>
      <c r="AQ113" s="388" t="str">
        <f t="shared" si="94"/>
        <v/>
      </c>
      <c r="AR113" s="157" t="str">
        <f>IF(VALUE(IF('Vessel List A'!CC112=1,1,IF('Vessel List A'!CC112=2,2,IF('Vessel List A'!CC112=3,3,IF('Vessel List A'!CC112=4,4,IF('Vessel List A'!CC112=5,5,IF('Vessel List A'!CC112=6,6,IF('Vessel List A'!CC112=7,7,IF('Vessel List A'!CC112=8,8,IF('Vessel List A'!CC112=9,9,IF('Vessel List A'!CC112=10,10,IF('Vessel List A'!CC112=11,11,IF('Vessel List A'!CC112=12,12,IF('Vessel List A'!CC112=13,13,IF('Vessel List A'!CC112=14,14,IF('Vessel List A'!CC112=15,15,IF('Vessel List A'!CC112=16,16,0)))))))))))))))))=0," ",VALUE(IF('Vessel List A'!CC112=1,1,IF('Vessel List A'!CC112=2,2,IF('Vessel List A'!CC112=3,3,IF('Vessel List A'!CC112=4,4,IF('Vessel List A'!CC112=5,5,IF('Vessel List A'!CC112=6,6,IF('Vessel List A'!CC112=7,7,IF('Vessel List A'!CC112=8,8,IF('Vessel List A'!CC112=9,9,IF('Vessel List A'!CC112=10,10,IF('Vessel List A'!CC112=11,11,IF('Vessel List A'!CC112=12,12,IF('Vessel List A'!CC112=13,13,IF('Vessel List A'!CC112=14,14,IF('Vessel List A'!CC112=15,15,IF('Vessel List A'!CC112=16,16,0))))))))))))))))))</f>
        <v xml:space="preserve"> </v>
      </c>
      <c r="AS113" s="154"/>
      <c r="AT113" s="158"/>
      <c r="AU113" s="390" t="str">
        <f t="shared" si="95"/>
        <v/>
      </c>
      <c r="AV113" s="158"/>
      <c r="AW113" s="137"/>
      <c r="AX113" s="388" t="str">
        <f t="shared" si="96"/>
        <v/>
      </c>
      <c r="AY113" s="157" t="str">
        <f>IF(VALUE(IF('Vessel List A'!CP112=1,1,IF('Vessel List A'!CP112=2,2,IF('Vessel List A'!CP112=3,3,IF('Vessel List A'!CP112=4,4,IF('Vessel List A'!CP112=5,5,IF('Vessel List A'!CP112=6,6,IF('Vessel List A'!CP112=7,7,IF('Vessel List A'!CP112=8,8,IF('Vessel List A'!CP112=9,9,IF('Vessel List A'!CP112=10,10,IF('Vessel List A'!CP112=11,11,IF('Vessel List A'!CP112=12,12,IF('Vessel List A'!CP112=13,13,IF('Vessel List A'!CP112=14,14,IF('Vessel List A'!CP112=15,15,IF('Vessel List A'!CP112=16,16,0)))))))))))))))))=0," ",VALUE(IF('Vessel List A'!CP112=1,1,IF('Vessel List A'!CP112=2,2,IF('Vessel List A'!CP112=3,3,IF('Vessel List A'!CP112=4,4,IF('Vessel List A'!CP112=5,5,IF('Vessel List A'!CP112=6,6,IF('Vessel List A'!CP112=7,7,IF('Vessel List A'!CP112=8,8,IF('Vessel List A'!CP112=9,9,IF('Vessel List A'!CP112=10,10,IF('Vessel List A'!CP112=11,11,IF('Vessel List A'!CP112=12,12,IF('Vessel List A'!CP112=13,13,IF('Vessel List A'!CP112=14,14,IF('Vessel List A'!CP112=15,15,IF('Vessel List A'!CP112=16,16,0))))))))))))))))))</f>
        <v xml:space="preserve"> </v>
      </c>
      <c r="AZ113" s="154"/>
      <c r="BA113" s="158"/>
      <c r="BB113" s="390" t="str">
        <f t="shared" si="97"/>
        <v/>
      </c>
      <c r="BC113" s="158"/>
      <c r="BD113" s="137"/>
      <c r="BE113" s="388" t="str">
        <f t="shared" si="98"/>
        <v/>
      </c>
      <c r="BF113" s="157" t="str">
        <f>IF(VALUE(IF('Vessel List A'!DC112=1,1,IF('Vessel List A'!DC112=2,2,IF('Vessel List A'!DC112=3,3,IF('Vessel List A'!DC112=4,4,IF('Vessel List A'!DC112=5,5,IF('Vessel List A'!DC112=6,6,IF('Vessel List A'!DC112=7,7,IF('Vessel List A'!DC112=8,8,IF('Vessel List A'!DC112=9,9,IF('Vessel List A'!DC112=10,10,IF('Vessel List A'!DC112=11,11,IF('Vessel List A'!DC112=12,12,IF('Vessel List A'!DC112=13,13,IF('Vessel List A'!DC112=14,14,IF('Vessel List A'!DC112=15,15,IF('Vessel List A'!DC112=16,16,0)))))))))))))))))=0," ",VALUE(IF('Vessel List A'!DC112=1,1,IF('Vessel List A'!DC112=2,2,IF('Vessel List A'!DC112=3,3,IF('Vessel List A'!DC112=4,4,IF('Vessel List A'!DC112=5,5,IF('Vessel List A'!DC112=6,6,IF('Vessel List A'!DC112=7,7,IF('Vessel List A'!DC112=8,8,IF('Vessel List A'!DC112=9,9,IF('Vessel List A'!DC112=10,10,IF('Vessel List A'!DC112=11,11,IF('Vessel List A'!DC112=12,12,IF('Vessel List A'!DC112=13,13,IF('Vessel List A'!DC112=14,14,IF('Vessel List A'!DC112=15,15,IF('Vessel List A'!DC112=16,16,0))))))))))))))))))</f>
        <v xml:space="preserve"> </v>
      </c>
      <c r="BG113" s="154"/>
      <c r="BH113" s="158"/>
      <c r="BI113" s="390" t="str">
        <f t="shared" si="99"/>
        <v/>
      </c>
      <c r="BJ113" s="158"/>
      <c r="BK113" s="137"/>
      <c r="BL113" s="388" t="str">
        <f t="shared" si="100"/>
        <v/>
      </c>
      <c r="BM113" s="157" t="str">
        <f>IF(VALUE(IF('Vessel List A'!DP112=1,1,IF('Vessel List A'!DP112=2,2,IF('Vessel List A'!DP112=3,3,IF('Vessel List A'!DP112=4,4,IF('Vessel List A'!DP112=5,5,IF('Vessel List A'!DP112=6,6,IF('Vessel List A'!DP112=7,7,IF('Vessel List A'!DP112=8,8,IF('Vessel List A'!DP112=9,9,IF('Vessel List A'!DP112=10,10,IF('Vessel List A'!DP112=11,11,IF('Vessel List A'!DP112=12,12,IF('Vessel List A'!DP112=13,13,IF('Vessel List A'!DP112=14,14,IF('Vessel List A'!DP112=15,15,IF('Vessel List A'!DP112=16,16,0)))))))))))))))))=0," ",VALUE(IF('Vessel List A'!DP112=1,1,IF('Vessel List A'!DP112=2,2,IF('Vessel List A'!DP112=3,3,IF('Vessel List A'!DP112=4,4,IF('Vessel List A'!DP112=5,5,IF('Vessel List A'!DP112=6,6,IF('Vessel List A'!DP112=7,7,IF('Vessel List A'!DP112=8,8,IF('Vessel List A'!DP112=9,9,IF('Vessel List A'!DP112=10,10,IF('Vessel List A'!DP112=11,11,IF('Vessel List A'!DP112=12,12,IF('Vessel List A'!DP112=13,13,IF('Vessel List A'!DP112=14,14,IF('Vessel List A'!DP112=15,15,IF('Vessel List A'!DP112=16,16,0))))))))))))))))))</f>
        <v xml:space="preserve"> </v>
      </c>
      <c r="BN113" s="154"/>
      <c r="BO113" s="158"/>
      <c r="BP113" s="390" t="str">
        <f t="shared" si="101"/>
        <v/>
      </c>
      <c r="BQ113" s="158"/>
      <c r="BR113" s="137"/>
      <c r="BS113" s="388" t="str">
        <f t="shared" si="102"/>
        <v/>
      </c>
      <c r="BT113" s="157" t="str">
        <f>IF(VALUE(IF('Vessel List A'!EC112=1,1,IF('Vessel List A'!EC112=2,2,IF('Vessel List A'!EC112=3,3,IF('Vessel List A'!EC112=4,4,IF('Vessel List A'!EC112=5,5,IF('Vessel List A'!EC112=6,6,IF('Vessel List A'!EC112=7,7,IF('Vessel List A'!EC112=8,8,IF('Vessel List A'!EC112=9,9,IF('Vessel List A'!EC112=10,10,IF('Vessel List A'!EC112=11,11,IF('Vessel List A'!EC112=12,12,IF('Vessel List A'!EC112=13,13,IF('Vessel List A'!EC112=14,14,IF('Vessel List A'!EC112=15,15,IF('Vessel List A'!EC112=16,16,0)))))))))))))))))=0," ",VALUE(IF('Vessel List A'!EC112=1,1,IF('Vessel List A'!EC112=2,2,IF('Vessel List A'!EC112=3,3,IF('Vessel List A'!EC112=4,4,IF('Vessel List A'!EC112=5,5,IF('Vessel List A'!EC112=6,6,IF('Vessel List A'!EC112=7,7,IF('Vessel List A'!EC112=8,8,IF('Vessel List A'!EC112=9,9,IF('Vessel List A'!EC112=10,10,IF('Vessel List A'!EC112=11,11,IF('Vessel List A'!EC112=12,12,IF('Vessel List A'!EC112=13,13,IF('Vessel List A'!EC112=14,14,IF('Vessel List A'!EC112=15,15,IF('Vessel List A'!EC112=16,16,0))))))))))))))))))</f>
        <v xml:space="preserve"> </v>
      </c>
      <c r="BU113" s="154"/>
      <c r="BV113" s="158"/>
      <c r="BW113" s="390" t="str">
        <f t="shared" si="103"/>
        <v/>
      </c>
      <c r="BX113" s="158"/>
      <c r="BY113" s="137"/>
      <c r="BZ113" s="388" t="str">
        <f t="shared" si="104"/>
        <v/>
      </c>
      <c r="CA113" s="157" t="str">
        <f>IF(VALUE(IF('Vessel List A'!EP112=1,1,IF('Vessel List A'!EP112=2,2,IF('Vessel List A'!EP112=3,3,IF('Vessel List A'!EP112=4,4,IF('Vessel List A'!EP112=5,5,IF('Vessel List A'!EP112=6,6,IF('Vessel List A'!EP112=7,7,IF('Vessel List A'!EP112=8,8,IF('Vessel List A'!EP112=9,9,IF('Vessel List A'!EP112=10,10,IF('Vessel List A'!EP112=11,11,IF('Vessel List A'!EP112=12,12,IF('Vessel List A'!EP112=13,13,IF('Vessel List A'!EP112=14,14,IF('Vessel List A'!EP112=15,15,IF('Vessel List A'!EP112=16,16,0)))))))))))))))))=0," ",VALUE(IF('Vessel List A'!EP112=1,1,IF('Vessel List A'!EP112=2,2,IF('Vessel List A'!EP112=3,3,IF('Vessel List A'!EP112=4,4,IF('Vessel List A'!EP112=5,5,IF('Vessel List A'!EP112=6,6,IF('Vessel List A'!EP112=7,7,IF('Vessel List A'!EP112=8,8,IF('Vessel List A'!EP112=9,9,IF('Vessel List A'!EP112=10,10,IF('Vessel List A'!EP112=11,11,IF('Vessel List A'!EP112=12,12,IF('Vessel List A'!EP112=13,13,IF('Vessel List A'!EP112=14,14,IF('Vessel List A'!EP112=15,15,IF('Vessel List A'!EP112=16,16,0))))))))))))))))))</f>
        <v xml:space="preserve"> </v>
      </c>
      <c r="CB113" s="154"/>
      <c r="CC113" s="158"/>
      <c r="CD113" s="390" t="str">
        <f t="shared" si="105"/>
        <v/>
      </c>
      <c r="CE113" s="158"/>
      <c r="CF113" s="137"/>
      <c r="CG113" s="388" t="str">
        <f t="shared" si="106"/>
        <v/>
      </c>
      <c r="CH113" s="157" t="str">
        <f>IF(VALUE(IF('Vessel List A'!FC112=1,1,IF('Vessel List A'!FC112=2,2,IF('Vessel List A'!FC112=3,3,IF('Vessel List A'!FC112=4,4,IF('Vessel List A'!FC112=5,5,IF('Vessel List A'!FC112=6,6,IF('Vessel List A'!FC112=7,7,IF('Vessel List A'!FC112=8,8,IF('Vessel List A'!FC112=9,9,IF('Vessel List A'!FC112=10,10,IF('Vessel List A'!FC112=11,11,IF('Vessel List A'!FC112=12,12,IF('Vessel List A'!FC112=13,13,IF('Vessel List A'!FC112=14,14,IF('Vessel List A'!FC112=15,15,IF('Vessel List A'!FC112=16,16,0)))))))))))))))))=0," ",VALUE(IF('Vessel List A'!FC112=1,1,IF('Vessel List A'!FC112=2,2,IF('Vessel List A'!FC112=3,3,IF('Vessel List A'!FC112=4,4,IF('Vessel List A'!FC112=5,5,IF('Vessel List A'!FC112=6,6,IF('Vessel List A'!FC112=7,7,IF('Vessel List A'!FC112=8,8,IF('Vessel List A'!FC112=9,9,IF('Vessel List A'!FC112=10,10,IF('Vessel List A'!FC112=11,11,IF('Vessel List A'!FC112=12,12,IF('Vessel List A'!FC112=13,13,IF('Vessel List A'!FC112=14,14,IF('Vessel List A'!FC112=15,15,IF('Vessel List A'!FC112=16,16,0))))))))))))))))))</f>
        <v xml:space="preserve"> </v>
      </c>
      <c r="CI113" s="154"/>
      <c r="CJ113" s="158"/>
      <c r="CK113" s="390" t="str">
        <f t="shared" si="107"/>
        <v/>
      </c>
      <c r="CL113" s="158"/>
      <c r="CM113" s="137"/>
      <c r="CN113" s="388" t="str">
        <f t="shared" si="108"/>
        <v/>
      </c>
      <c r="CO113" s="157" t="str">
        <f>IF(VALUE(IF('Vessel List A'!FP112=1,1,IF('Vessel List A'!FP112=2,2,IF('Vessel List A'!FP112=3,3,IF('Vessel List A'!FP112=4,4,IF('Vessel List A'!FP112=5,5,IF('Vessel List A'!FP112=6,6,IF('Vessel List A'!FP112=7,7,IF('Vessel List A'!FP112=8,8,IF('Vessel List A'!FP112=9,9,IF('Vessel List A'!FP112=10,10,IF('Vessel List A'!FP112=11,11,IF('Vessel List A'!FP112=12,12,IF('Vessel List A'!FP112=13,13,IF('Vessel List A'!FP112=14,14,IF('Vessel List A'!FP112=15,15,IF('Vessel List A'!FP112=16,16,0)))))))))))))))))=0," ",VALUE(IF('Vessel List A'!FP112=1,1,IF('Vessel List A'!FP112=2,2,IF('Vessel List A'!FP112=3,3,IF('Vessel List A'!FP112=4,4,IF('Vessel List A'!FP112=5,5,IF('Vessel List A'!FP112=6,6,IF('Vessel List A'!FP112=7,7,IF('Vessel List A'!FP112=8,8,IF('Vessel List A'!FP112=9,9,IF('Vessel List A'!FP112=10,10,IF('Vessel List A'!FP112=11,11,IF('Vessel List A'!FP112=12,12,IF('Vessel List A'!FP112=13,13,IF('Vessel List A'!FP112=14,14,IF('Vessel List A'!FP112=15,15,IF('Vessel List A'!FP112=16,16,0))))))))))))))))))</f>
        <v xml:space="preserve"> </v>
      </c>
      <c r="CP113" s="154"/>
      <c r="CQ113" s="158"/>
      <c r="CR113" s="390" t="str">
        <f t="shared" si="109"/>
        <v/>
      </c>
      <c r="CS113" s="158"/>
      <c r="CT113" s="137"/>
      <c r="CU113" s="388" t="str">
        <f t="shared" si="110"/>
        <v/>
      </c>
      <c r="CV113" s="157" t="str">
        <f>IF(VALUE(IF('Vessel List A'!GC112=1,1,IF('Vessel List A'!GC112=2,2,IF('Vessel List A'!GC112=3,3,IF('Vessel List A'!GC112=4,4,IF('Vessel List A'!GC112=5,5,IF('Vessel List A'!GC112=6,6,IF('Vessel List A'!GC112=7,7,IF('Vessel List A'!GC112=8,8,IF('Vessel List A'!GC112=9,9,IF('Vessel List A'!GC112=10,10,IF('Vessel List A'!GC112=11,11,IF('Vessel List A'!GC112=12,12,IF('Vessel List A'!GC112=13,13,IF('Vessel List A'!GC112=14,14,IF('Vessel List A'!GC112=15,15,IF('Vessel List A'!GC112=16,16,0)))))))))))))))))=0," ",VALUE(IF('Vessel List A'!GC112=1,1,IF('Vessel List A'!GC112=2,2,IF('Vessel List A'!GC112=3,3,IF('Vessel List A'!GC112=4,4,IF('Vessel List A'!GC112=5,5,IF('Vessel List A'!GC112=6,6,IF('Vessel List A'!GC112=7,7,IF('Vessel List A'!GC112=8,8,IF('Vessel List A'!GC112=9,9,IF('Vessel List A'!GC112=10,10,IF('Vessel List A'!GC112=11,11,IF('Vessel List A'!GC112=12,12,IF('Vessel List A'!GC112=13,13,IF('Vessel List A'!GC112=14,14,IF('Vessel List A'!GC112=15,15,IF('Vessel List A'!GC112=16,16,0))))))))))))))))))</f>
        <v xml:space="preserve"> </v>
      </c>
      <c r="CW113" s="154"/>
      <c r="CX113" s="158"/>
      <c r="CY113" s="390" t="str">
        <f t="shared" si="111"/>
        <v/>
      </c>
      <c r="CZ113" s="158"/>
      <c r="DA113" s="137"/>
      <c r="DB113" s="388" t="str">
        <f t="shared" si="112"/>
        <v/>
      </c>
      <c r="DC113" s="157" t="str">
        <f>IF(VALUE(IF('Vessel List A'!GP112=1,1,IF('Vessel List A'!GP112=2,2,IF('Vessel List A'!GP112=3,3,IF('Vessel List A'!GP112=4,4,IF('Vessel List A'!GP112=5,5,IF('Vessel List A'!GP112=6,6,IF('Vessel List A'!GP112=7,7,IF('Vessel List A'!GP112=8,8,IF('Vessel List A'!GP112=9,9,IF('Vessel List A'!GP112=10,10,IF('Vessel List A'!GP112=11,11,IF('Vessel List A'!GP112=12,12,IF('Vessel List A'!GP112=13,13,IF('Vessel List A'!GP112=14,14,IF('Vessel List A'!GP112=15,15,IF('Vessel List A'!GP112=16,16,0)))))))))))))))))=0," ",VALUE(IF('Vessel List A'!GP112=1,1,IF('Vessel List A'!GP112=2,2,IF('Vessel List A'!GP112=3,3,IF('Vessel List A'!GP112=4,4,IF('Vessel List A'!GP112=5,5,IF('Vessel List A'!GP112=6,6,IF('Vessel List A'!GP112=7,7,IF('Vessel List A'!GP112=8,8,IF('Vessel List A'!GP112=9,9,IF('Vessel List A'!GP112=10,10,IF('Vessel List A'!GP112=11,11,IF('Vessel List A'!GP112=12,12,IF('Vessel List A'!GP112=13,13,IF('Vessel List A'!GP112=14,14,IF('Vessel List A'!GP112=15,15,IF('Vessel List A'!GP112=16,16,0))))))))))))))))))</f>
        <v xml:space="preserve"> </v>
      </c>
      <c r="DD113" s="154"/>
      <c r="DE113" s="158"/>
      <c r="DF113" s="390" t="str">
        <f t="shared" si="113"/>
        <v/>
      </c>
      <c r="DG113" s="158"/>
      <c r="DH113" s="137"/>
      <c r="DI113" s="388" t="str">
        <f t="shared" si="114"/>
        <v/>
      </c>
      <c r="DJ113" s="157" t="str">
        <f>IF(VALUE(IF('Vessel List A'!HC112=1,1,IF('Vessel List A'!HC112=2,2,IF('Vessel List A'!HC112=3,3,IF('Vessel List A'!HC112=4,4,IF('Vessel List A'!HC112=5,5,IF('Vessel List A'!HC112=6,6,IF('Vessel List A'!HC112=7,7,IF('Vessel List A'!HC112=8,8,IF('Vessel List A'!HC112=9,9,IF('Vessel List A'!HC112=10,10,IF('Vessel List A'!HC112=11,11,IF('Vessel List A'!HC112=12,12,IF('Vessel List A'!HC112=13,13,IF('Vessel List A'!HC112=14,14,IF('Vessel List A'!HC112=15,15,IF('Vessel List A'!HC112=16,16,0)))))))))))))))))=0," ",VALUE(IF('Vessel List A'!HC112=1,1,IF('Vessel List A'!HC112=2,2,IF('Vessel List A'!HC112=3,3,IF('Vessel List A'!HC112=4,4,IF('Vessel List A'!HC112=5,5,IF('Vessel List A'!HC112=6,6,IF('Vessel List A'!HC112=7,7,IF('Vessel List A'!HC112=8,8,IF('Vessel List A'!HC112=9,9,IF('Vessel List A'!HC112=10,10,IF('Vessel List A'!HC112=11,11,IF('Vessel List A'!HC112=12,12,IF('Vessel List A'!HC112=13,13,IF('Vessel List A'!HC112=14,14,IF('Vessel List A'!HC112=15,15,IF('Vessel List A'!HC112=16,16,0))))))))))))))))))</f>
        <v xml:space="preserve"> </v>
      </c>
      <c r="DK113" s="154"/>
      <c r="DL113" s="158"/>
      <c r="DM113" s="390" t="str">
        <f t="shared" si="115"/>
        <v/>
      </c>
      <c r="DN113" s="158"/>
      <c r="DO113" s="137"/>
      <c r="DP113" s="388" t="str">
        <f t="shared" si="116"/>
        <v/>
      </c>
      <c r="DQ113" s="157" t="str">
        <f>IF(VALUE(IF('Vessel List A'!HP112=1,1,IF('Vessel List A'!HP112=2,2,IF('Vessel List A'!HP112=3,3,IF('Vessel List A'!HP112=4,4,IF('Vessel List A'!HP112=5,5,IF('Vessel List A'!HP112=6,6,IF('Vessel List A'!HP112=7,7,IF('Vessel List A'!HP112=8,8,IF('Vessel List A'!HP112=9,9,IF('Vessel List A'!HP112=10,10,IF('Vessel List A'!HP112=11,11,IF('Vessel List A'!HP112=12,12,IF('Vessel List A'!HP112=13,13,IF('Vessel List A'!HP112=14,14,IF('Vessel List A'!HP112=15,15,IF('Vessel List A'!HP112=16,16,0)))))))))))))))))=0," ",VALUE(IF('Vessel List A'!HP112=1,1,IF('Vessel List A'!HP112=2,2,IF('Vessel List A'!HP112=3,3,IF('Vessel List A'!HP112=4,4,IF('Vessel List A'!HP112=5,5,IF('Vessel List A'!HP112=6,6,IF('Vessel List A'!HP112=7,7,IF('Vessel List A'!HP112=8,8,IF('Vessel List A'!HP112=9,9,IF('Vessel List A'!HP112=10,10,IF('Vessel List A'!HP112=11,11,IF('Vessel List A'!HP112=12,12,IF('Vessel List A'!HP112=13,13,IF('Vessel List A'!HP112=14,14,IF('Vessel List A'!HP112=15,15,IF('Vessel List A'!HP112=16,16,0))))))))))))))))))</f>
        <v xml:space="preserve"> </v>
      </c>
      <c r="DR113" s="154"/>
      <c r="DS113" s="158"/>
      <c r="DT113" s="390" t="str">
        <f t="shared" si="117"/>
        <v/>
      </c>
      <c r="DU113" s="158"/>
      <c r="DV113" s="137"/>
      <c r="DW113" s="388" t="str">
        <f t="shared" si="118"/>
        <v/>
      </c>
      <c r="DX113" s="157" t="str">
        <f>IF(VALUE(IF('Vessel List A'!IC112=1,1,IF('Vessel List A'!IC112=2,2,IF('Vessel List A'!IC112=3,3,IF('Vessel List A'!IC112=4,4,IF('Vessel List A'!IC112=5,5,IF('Vessel List A'!IC112=6,6,IF('Vessel List A'!IC112=7,7,IF('Vessel List A'!IC112=8,8,IF('Vessel List A'!IC112=9,9,IF('Vessel List A'!IC112=10,10,IF('Vessel List A'!IC112=11,11,IF('Vessel List A'!IC112=12,12,IF('Vessel List A'!IC112=13,13,IF('Vessel List A'!IC112=14,14,IF('Vessel List A'!IC112=15,15,IF('Vessel List A'!IC112=16,16,0)))))))))))))))))=0," ",VALUE(IF('Vessel List A'!IC112=1,1,IF('Vessel List A'!IC112=2,2,IF('Vessel List A'!IC112=3,3,IF('Vessel List A'!IC112=4,4,IF('Vessel List A'!IC112=5,5,IF('Vessel List A'!IC112=6,6,IF('Vessel List A'!IC112=7,7,IF('Vessel List A'!IC112=8,8,IF('Vessel List A'!IC112=9,9,IF('Vessel List A'!IC112=10,10,IF('Vessel List A'!IC112=11,11,IF('Vessel List A'!IC112=12,12,IF('Vessel List A'!IC112=13,13,IF('Vessel List A'!IC112=14,14,IF('Vessel List A'!IC112=15,15,IF('Vessel List A'!IC112=16,16,0))))))))))))))))))</f>
        <v xml:space="preserve"> </v>
      </c>
      <c r="DY113" s="154"/>
      <c r="DZ113" s="158"/>
      <c r="EA113" s="390" t="str">
        <f t="shared" si="119"/>
        <v/>
      </c>
      <c r="EB113" s="158"/>
      <c r="EC113" s="137"/>
      <c r="ED113" s="388" t="str">
        <f t="shared" si="120"/>
        <v/>
      </c>
      <c r="EE113" s="157" t="str">
        <f>IF(VALUE(IF('Vessel List A'!IP112=1,1,IF('Vessel List A'!IP112=2,2,IF('Vessel List A'!IP112=3,3,IF('Vessel List A'!IP112=4,4,IF('Vessel List A'!IP112=5,5,IF('Vessel List A'!IP112=6,6,IF('Vessel List A'!IP112=7,7,IF('Vessel List A'!IP112=8,8,IF('Vessel List A'!IP112=9,9,IF('Vessel List A'!IP112=10,10,IF('Vessel List A'!IP112=11,11,IF('Vessel List A'!IP112=12,12,IF('Vessel List A'!IP112=13,13,IF('Vessel List A'!IP112=14,14,IF('Vessel List A'!IP112=15,15,IF('Vessel List A'!IP112=16,16,0)))))))))))))))))=0," ",VALUE(IF('Vessel List A'!IP112=1,1,IF('Vessel List A'!IP112=2,2,IF('Vessel List A'!IP112=3,3,IF('Vessel List A'!IP112=4,4,IF('Vessel List A'!IP112=5,5,IF('Vessel List A'!IP112=6,6,IF('Vessel List A'!IP112=7,7,IF('Vessel List A'!IP112=8,8,IF('Vessel List A'!IP112=9,9,IF('Vessel List A'!IP112=10,10,IF('Vessel List A'!IP112=11,11,IF('Vessel List A'!IP112=12,12,IF('Vessel List A'!IP112=13,13,IF('Vessel List A'!IP112=14,14,IF('Vessel List A'!IP112=15,15,IF('Vessel List A'!IP112=16,16,0))))))))))))))))))</f>
        <v xml:space="preserve"> </v>
      </c>
      <c r="EF113" s="154"/>
      <c r="EG113" s="158"/>
      <c r="EH113" s="390" t="str">
        <f t="shared" si="121"/>
        <v/>
      </c>
      <c r="EI113" s="158"/>
      <c r="EJ113" s="137"/>
      <c r="EK113" s="397" t="str">
        <f t="shared" si="122"/>
        <v/>
      </c>
      <c r="EL113" s="144"/>
      <c r="EM113" s="157" t="str">
        <f>IF(VALUE(IF('Vessel List B'!C112=1,1,IF('Vessel List B'!C112=2,2,IF('Vessel List B'!C112=3,3,IF('Vessel List B'!C112=4,4,IF('Vessel List B'!C112=5,5,IF('Vessel List B'!C112=6,6,IF('Vessel List B'!C112=7,7,IF('Vessel List B'!C112=8,8,IF('Vessel List B'!C112=9,9,IF('Vessel List B'!C112=10,10,IF('Vessel List B'!C112=11,11,IF('Vessel List B'!C112=12,12,IF('Vessel List B'!C112=13,13,IF('Vessel List B'!C112=14,14,IF('Vessel List B'!C112=15,15,IF('Vessel List B'!C112=16,16,0)))))))))))))))))=0," ",VALUE(IF('Vessel List B'!C112=1,1,IF('Vessel List B'!C112=2,2,IF('Vessel List B'!C112=3,3,IF('Vessel List B'!C112=4,4,IF('Vessel List B'!C112=5,5,IF('Vessel List B'!C112=6,6,IF('Vessel List B'!C112=7,7,IF('Vessel List B'!C112=8,8,IF('Vessel List B'!C112=9,9,IF('Vessel List B'!C112=10,10,IF('Vessel List B'!C112=11,11,IF('Vessel List B'!C112=12,12,IF('Vessel List B'!C112=13,13,IF('Vessel List B'!C112=14,14,IF('Vessel List B'!C112=15,15,IF('Vessel List B'!C112=16,16,0))))))))))))))))))</f>
        <v xml:space="preserve"> </v>
      </c>
      <c r="EN113" s="154"/>
      <c r="EO113" s="158"/>
      <c r="EP113" s="390" t="str">
        <f t="shared" si="123"/>
        <v/>
      </c>
      <c r="EQ113" s="158"/>
      <c r="ER113" s="137"/>
      <c r="ES113" s="388" t="str">
        <f t="shared" si="124"/>
        <v/>
      </c>
      <c r="ET113" s="157" t="str">
        <f>IF(VALUE(IF('Vessel List B'!P112=1,1,IF('Vessel List B'!P112=2,2,IF('Vessel List B'!P112=3,3,IF('Vessel List B'!P112=4,4,IF('Vessel List B'!P112=5,5,IF('Vessel List B'!P112=6,6,IF('Vessel List B'!P112=7,7,IF('Vessel List B'!P112=8,8,IF('Vessel List B'!P112=9,9,IF('Vessel List B'!P112=10,10,IF('Vessel List B'!P112=11,11,IF('Vessel List B'!P112=12,12,IF('Vessel List B'!P112=13,13,IF('Vessel List B'!P112=14,14,IF('Vessel List B'!P112=15,15,IF('Vessel List B'!P112=16,16,0)))))))))))))))))=0," ",VALUE(IF('Vessel List B'!P112=1,1,IF('Vessel List B'!P112=2,2,IF('Vessel List B'!P112=3,3,IF('Vessel List B'!P112=4,4,IF('Vessel List B'!P112=5,5,IF('Vessel List B'!P112=6,6,IF('Vessel List B'!P112=7,7,IF('Vessel List B'!P112=8,8,IF('Vessel List B'!P112=9,9,IF('Vessel List B'!P112=10,10,IF('Vessel List B'!P112=11,11,IF('Vessel List B'!P112=12,12,IF('Vessel List B'!P112=13,13,IF('Vessel List B'!P112=14,14,IF('Vessel List B'!P112=15,15,IF('Vessel List B'!P112=16,16,0))))))))))))))))))</f>
        <v xml:space="preserve"> </v>
      </c>
      <c r="EU113" s="154"/>
      <c r="EV113" s="158"/>
      <c r="EW113" s="390" t="str">
        <f t="shared" si="125"/>
        <v/>
      </c>
      <c r="EX113" s="158"/>
      <c r="EY113" s="137"/>
      <c r="EZ113" s="388" t="str">
        <f t="shared" si="126"/>
        <v/>
      </c>
      <c r="FA113" s="157" t="str">
        <f>IF(VALUE(IF('Vessel List B'!AC112=1,1,IF('Vessel List B'!AC112=2,2,IF('Vessel List B'!AC112=3,3,IF('Vessel List B'!AC112=4,4,IF('Vessel List B'!AC112=5,5,IF('Vessel List B'!AC112=6,6,IF('Vessel List B'!AC112=7,7,IF('Vessel List B'!AC112=8,8,IF('Vessel List B'!AC112=9,9,IF('Vessel List B'!AC112=10,10,IF('Vessel List B'!AC112=11,11,IF('Vessel List B'!AC112=12,12,IF('Vessel List B'!AC112=13,13,IF('Vessel List B'!AC112=14,14,IF('Vessel List B'!AC112=15,15,IF('Vessel List B'!AC112=16,16,0)))))))))))))))))=0," ",VALUE(IF('Vessel List B'!AC112=1,1,IF('Vessel List B'!AC112=2,2,IF('Vessel List B'!AC112=3,3,IF('Vessel List B'!AC112=4,4,IF('Vessel List B'!AC112=5,5,IF('Vessel List B'!AC112=6,6,IF('Vessel List B'!AC112=7,7,IF('Vessel List B'!AC112=8,8,IF('Vessel List B'!AC112=9,9,IF('Vessel List B'!AC112=10,10,IF('Vessel List B'!AC112=11,11,IF('Vessel List B'!AC112=12,12,IF('Vessel List B'!AC112=13,13,IF('Vessel List B'!AC112=14,14,IF('Vessel List B'!AC112=15,15,IF('Vessel List B'!AC112=16,16,0))))))))))))))))))</f>
        <v xml:space="preserve"> </v>
      </c>
      <c r="FB113" s="154"/>
      <c r="FC113" s="158"/>
      <c r="FD113" s="390" t="str">
        <f t="shared" si="127"/>
        <v/>
      </c>
      <c r="FE113" s="158"/>
      <c r="FF113" s="137"/>
      <c r="FG113" s="388" t="str">
        <f t="shared" si="128"/>
        <v/>
      </c>
      <c r="FH113" s="157" t="str">
        <f>IF(VALUE(IF('Vessel List B'!AP112=1,1,IF('Vessel List B'!AP112=2,2,IF('Vessel List B'!AP112=3,3,IF('Vessel List B'!AP112=4,4,IF('Vessel List B'!AP112=5,5,IF('Vessel List B'!AP112=6,6,IF('Vessel List B'!AP112=7,7,IF('Vessel List B'!AP112=8,8,IF('Vessel List B'!AP112=9,9,IF('Vessel List B'!AP112=10,10,IF('Vessel List B'!AP112=11,11,IF('Vessel List B'!AP112=12,12,IF('Vessel List B'!AP112=13,13,IF('Vessel List B'!AP112=14,14,IF('Vessel List B'!AP112=15,15,IF('Vessel List B'!AP112=16,16,0)))))))))))))))))=0," ",VALUE(IF('Vessel List B'!AP112=1,1,IF('Vessel List B'!AP112=2,2,IF('Vessel List B'!AP112=3,3,IF('Vessel List B'!AP112=4,4,IF('Vessel List B'!AP112=5,5,IF('Vessel List B'!AP112=6,6,IF('Vessel List B'!AP112=7,7,IF('Vessel List B'!AP112=8,8,IF('Vessel List B'!AP112=9,9,IF('Vessel List B'!AP112=10,10,IF('Vessel List B'!AP112=11,11,IF('Vessel List B'!AP112=12,12,IF('Vessel List B'!AP112=13,13,IF('Vessel List B'!AP112=14,14,IF('Vessel List B'!AP112=15,15,IF('Vessel List B'!AP112=16,16,0))))))))))))))))))</f>
        <v xml:space="preserve"> </v>
      </c>
      <c r="FI113" s="154"/>
      <c r="FJ113" s="158"/>
      <c r="FK113" s="390" t="str">
        <f t="shared" si="129"/>
        <v/>
      </c>
      <c r="FL113" s="158"/>
      <c r="FM113" s="137"/>
      <c r="FN113" s="388" t="str">
        <f t="shared" si="130"/>
        <v/>
      </c>
      <c r="FO113" s="157" t="str">
        <f>IF(VALUE(IF('Vessel List B'!BC112=1,1,IF('Vessel List B'!BC112=2,2,IF('Vessel List B'!BC112=3,3,IF('Vessel List B'!BC112=4,4,IF('Vessel List B'!BC112=5,5,IF('Vessel List B'!BC112=6,6,IF('Vessel List B'!BC112=7,7,IF('Vessel List B'!BC112=8,8,IF('Vessel List B'!BC112=9,9,IF('Vessel List B'!BC112=10,10,IF('Vessel List B'!BC112=11,11,IF('Vessel List B'!BC112=12,12,IF('Vessel List B'!BC112=13,13,IF('Vessel List B'!BC112=14,14,IF('Vessel List B'!BC112=15,15,IF('Vessel List B'!BC112=16,16,0)))))))))))))))))=0," ",VALUE(IF('Vessel List B'!BC112=1,1,IF('Vessel List B'!BC112=2,2,IF('Vessel List B'!BC112=3,3,IF('Vessel List B'!BC112=4,4,IF('Vessel List B'!BC112=5,5,IF('Vessel List B'!BC112=6,6,IF('Vessel List B'!BC112=7,7,IF('Vessel List B'!BC112=8,8,IF('Vessel List B'!BC112=9,9,IF('Vessel List B'!BC112=10,10,IF('Vessel List B'!BC112=11,11,IF('Vessel List B'!BC112=12,12,IF('Vessel List B'!BC112=13,13,IF('Vessel List B'!BC112=14,14,IF('Vessel List B'!BC112=15,15,IF('Vessel List B'!BC112=16,16,0))))))))))))))))))</f>
        <v xml:space="preserve"> </v>
      </c>
      <c r="FP113" s="154"/>
      <c r="FQ113" s="158"/>
      <c r="FR113" s="390" t="str">
        <f t="shared" si="131"/>
        <v/>
      </c>
      <c r="FS113" s="158"/>
      <c r="FT113" s="137"/>
      <c r="FU113" s="388" t="str">
        <f t="shared" si="132"/>
        <v/>
      </c>
      <c r="FV113" s="157" t="str">
        <f>IF(VALUE(IF('Vessel List B'!BP112=1,1,IF('Vessel List B'!BP112=2,2,IF('Vessel List B'!BP112=3,3,IF('Vessel List B'!BP112=4,4,IF('Vessel List B'!BP112=5,5,IF('Vessel List B'!BP112=6,6,IF('Vessel List B'!BP112=7,7,IF('Vessel List B'!BP112=8,8,IF('Vessel List B'!BP112=9,9,IF('Vessel List B'!BP112=10,10,IF('Vessel List B'!BP112=11,11,IF('Vessel List B'!BP112=12,12,IF('Vessel List B'!BP112=13,13,IF('Vessel List B'!BP112=14,14,IF('Vessel List B'!BP112=15,15,IF('Vessel List B'!BP112=16,16,0)))))))))))))))))=0," ",VALUE(IF('Vessel List B'!BP112=1,1,IF('Vessel List B'!BP112=2,2,IF('Vessel List B'!BP112=3,3,IF('Vessel List B'!BP112=4,4,IF('Vessel List B'!BP112=5,5,IF('Vessel List B'!BP112=6,6,IF('Vessel List B'!BP112=7,7,IF('Vessel List B'!BP112=8,8,IF('Vessel List B'!BP112=9,9,IF('Vessel List B'!BP112=10,10,IF('Vessel List B'!BP112=11,11,IF('Vessel List B'!BP112=12,12,IF('Vessel List B'!BP112=13,13,IF('Vessel List B'!BP112=14,14,IF('Vessel List B'!BP112=15,15,IF('Vessel List B'!BP112=16,16,0))))))))))))))))))</f>
        <v xml:space="preserve"> </v>
      </c>
      <c r="FW113" s="154"/>
      <c r="FX113" s="158"/>
      <c r="FY113" s="390" t="str">
        <f t="shared" si="133"/>
        <v/>
      </c>
      <c r="FZ113" s="158"/>
      <c r="GA113" s="137"/>
      <c r="GB113" s="388" t="str">
        <f t="shared" si="134"/>
        <v/>
      </c>
      <c r="GC113" s="157" t="str">
        <f>IF(VALUE(IF('Vessel List B'!CC112=1,1,IF('Vessel List B'!CC112=2,2,IF('Vessel List B'!CC112=3,3,IF('Vessel List B'!CC112=4,4,IF('Vessel List B'!CC112=5,5,IF('Vessel List B'!CC112=6,6,IF('Vessel List B'!CC112=7,7,IF('Vessel List B'!CC112=8,8,IF('Vessel List B'!CC112=9,9,IF('Vessel List B'!CC112=10,10,IF('Vessel List B'!CC112=11,11,IF('Vessel List B'!CC112=12,12,IF('Vessel List B'!CC112=13,13,IF('Vessel List B'!CC112=14,14,IF('Vessel List B'!CC112=15,15,IF('Vessel List B'!CC112=16,16,0)))))))))))))))))=0," ",VALUE(IF('Vessel List B'!CC112=1,1,IF('Vessel List B'!CC112=2,2,IF('Vessel List B'!CC112=3,3,IF('Vessel List B'!CC112=4,4,IF('Vessel List B'!CC112=5,5,IF('Vessel List B'!CC112=6,6,IF('Vessel List B'!CC112=7,7,IF('Vessel List B'!CC112=8,8,IF('Vessel List B'!CC112=9,9,IF('Vessel List B'!CC112=10,10,IF('Vessel List B'!CC112=11,11,IF('Vessel List B'!CC112=12,12,IF('Vessel List B'!CC112=13,13,IF('Vessel List B'!CC112=14,14,IF('Vessel List B'!CC112=15,15,IF('Vessel List B'!CC112=16,16,0))))))))))))))))))</f>
        <v xml:space="preserve"> </v>
      </c>
      <c r="GD113" s="154"/>
      <c r="GE113" s="158"/>
      <c r="GF113" s="390" t="str">
        <f t="shared" si="135"/>
        <v/>
      </c>
      <c r="GG113" s="158"/>
      <c r="GH113" s="137"/>
      <c r="GI113" s="388" t="str">
        <f t="shared" si="136"/>
        <v/>
      </c>
      <c r="GJ113" s="157" t="str">
        <f>IF(VALUE(IF('Vessel List B'!CP112=1,1,IF('Vessel List B'!CP112=2,2,IF('Vessel List B'!CP112=3,3,IF('Vessel List B'!CP112=4,4,IF('Vessel List B'!CP112=5,5,IF('Vessel List B'!CP112=6,6,IF('Vessel List B'!CP112=7,7,IF('Vessel List B'!CP112=8,8,IF('Vessel List B'!CP112=9,9,IF('Vessel List B'!CP112=10,10,IF('Vessel List B'!CP112=11,11,IF('Vessel List B'!CP112=12,12,IF('Vessel List B'!CP112=13,13,IF('Vessel List B'!CP112=14,14,IF('Vessel List B'!CP112=15,15,IF('Vessel List B'!CP112=16,16,0)))))))))))))))))=0," ",VALUE(IF('Vessel List B'!CP112=1,1,IF('Vessel List B'!CP112=2,2,IF('Vessel List B'!CP112=3,3,IF('Vessel List B'!CP112=4,4,IF('Vessel List B'!CP112=5,5,IF('Vessel List B'!CP112=6,6,IF('Vessel List B'!CP112=7,7,IF('Vessel List B'!CP112=8,8,IF('Vessel List B'!CP112=9,9,IF('Vessel List B'!CP112=10,10,IF('Vessel List B'!CP112=11,11,IF('Vessel List B'!CP112=12,12,IF('Vessel List B'!CP112=13,13,IF('Vessel List B'!CP112=14,14,IF('Vessel List B'!CP112=15,15,IF('Vessel List B'!CP112=16,16,0))))))))))))))))))</f>
        <v xml:space="preserve"> </v>
      </c>
      <c r="GK113" s="154"/>
      <c r="GL113" s="158"/>
      <c r="GM113" s="390" t="str">
        <f t="shared" si="137"/>
        <v/>
      </c>
      <c r="GN113" s="158"/>
      <c r="GO113" s="137"/>
      <c r="GP113" s="388" t="str">
        <f t="shared" si="138"/>
        <v/>
      </c>
      <c r="GQ113" s="157" t="str">
        <f>IF(VALUE(IF('Vessel List B'!DC112=1,1,IF('Vessel List B'!DC112=2,2,IF('Vessel List B'!DC112=3,3,IF('Vessel List B'!DC112=4,4,IF('Vessel List B'!DC112=5,5,IF('Vessel List B'!DC112=6,6,IF('Vessel List B'!DC112=7,7,IF('Vessel List B'!DC112=8,8,IF('Vessel List B'!DC112=9,9,IF('Vessel List B'!DC112=10,10,IF('Vessel List B'!DC112=11,11,IF('Vessel List B'!DC112=12,12,IF('Vessel List B'!DC112=13,13,IF('Vessel List B'!DC112=14,14,IF('Vessel List B'!DC112=15,15,IF('Vessel List B'!DC112=16,16,0)))))))))))))))))=0," ",VALUE(IF('Vessel List B'!DC112=1,1,IF('Vessel List B'!DC112=2,2,IF('Vessel List B'!DC112=3,3,IF('Vessel List B'!DC112=4,4,IF('Vessel List B'!DC112=5,5,IF('Vessel List B'!DC112=6,6,IF('Vessel List B'!DC112=7,7,IF('Vessel List B'!DC112=8,8,IF('Vessel List B'!DC112=9,9,IF('Vessel List B'!DC112=10,10,IF('Vessel List B'!DC112=11,11,IF('Vessel List B'!DC112=12,12,IF('Vessel List B'!DC112=13,13,IF('Vessel List B'!DC112=14,14,IF('Vessel List B'!DC112=15,15,IF('Vessel List B'!DC112=16,16,0))))))))))))))))))</f>
        <v xml:space="preserve"> </v>
      </c>
      <c r="GR113" s="154"/>
      <c r="GS113" s="158"/>
      <c r="GT113" s="390" t="str">
        <f t="shared" si="139"/>
        <v/>
      </c>
      <c r="GU113" s="158"/>
      <c r="GV113" s="137"/>
      <c r="GW113" s="388" t="str">
        <f t="shared" si="140"/>
        <v/>
      </c>
      <c r="GX113" s="157" t="str">
        <f>IF(VALUE(IF('Vessel List B'!DP112=1,1,IF('Vessel List B'!DP112=2,2,IF('Vessel List B'!DP112=3,3,IF('Vessel List B'!DP112=4,4,IF('Vessel List B'!DP112=5,5,IF('Vessel List B'!DP112=6,6,IF('Vessel List B'!DP112=7,7,IF('Vessel List B'!DP112=8,8,IF('Vessel List B'!DP112=9,9,IF('Vessel List B'!DP112=10,10,IF('Vessel List B'!DP112=11,11,IF('Vessel List B'!DP112=12,12,IF('Vessel List B'!DP112=13,13,IF('Vessel List B'!DP112=14,14,IF('Vessel List B'!DP112=15,15,IF('Vessel List B'!DP112=16,16,0)))))))))))))))))=0," ",VALUE(IF('Vessel List B'!DP112=1,1,IF('Vessel List B'!DP112=2,2,IF('Vessel List B'!DP112=3,3,IF('Vessel List B'!DP112=4,4,IF('Vessel List B'!DP112=5,5,IF('Vessel List B'!DP112=6,6,IF('Vessel List B'!DP112=7,7,IF('Vessel List B'!DP112=8,8,IF('Vessel List B'!DP112=9,9,IF('Vessel List B'!DP112=10,10,IF('Vessel List B'!DP112=11,11,IF('Vessel List B'!DP112=12,12,IF('Vessel List B'!DP112=13,13,IF('Vessel List B'!DP112=14,14,IF('Vessel List B'!DP112=15,15,IF('Vessel List B'!DP112=16,16,0))))))))))))))))))</f>
        <v xml:space="preserve"> </v>
      </c>
      <c r="GY113" s="154"/>
      <c r="GZ113" s="158"/>
      <c r="HA113" s="390" t="str">
        <f t="shared" si="141"/>
        <v/>
      </c>
      <c r="HB113" s="158"/>
      <c r="HC113" s="137"/>
      <c r="HD113" s="388" t="str">
        <f t="shared" si="142"/>
        <v/>
      </c>
      <c r="HE113" s="157" t="str">
        <f>IF(VALUE(IF('Vessel List B'!EC112=1,1,IF('Vessel List B'!EC112=2,2,IF('Vessel List B'!EC112=3,3,IF('Vessel List B'!EC112=4,4,IF('Vessel List B'!EC112=5,5,IF('Vessel List B'!EC112=6,6,IF('Vessel List B'!EC112=7,7,IF('Vessel List B'!EC112=8,8,IF('Vessel List B'!EC112=9,9,IF('Vessel List B'!EC112=10,10,IF('Vessel List B'!EC112=11,11,IF('Vessel List B'!EC112=12,12,IF('Vessel List B'!EC112=13,13,IF('Vessel List B'!EC112=14,14,IF('Vessel List B'!EC112=15,15,IF('Vessel List B'!EC112=16,16,0)))))))))))))))))=0," ",VALUE(IF('Vessel List B'!EC112=1,1,IF('Vessel List B'!EC112=2,2,IF('Vessel List B'!EC112=3,3,IF('Vessel List B'!EC112=4,4,IF('Vessel List B'!EC112=5,5,IF('Vessel List B'!EC112=6,6,IF('Vessel List B'!EC112=7,7,IF('Vessel List B'!EC112=8,8,IF('Vessel List B'!EC112=9,9,IF('Vessel List B'!EC112=10,10,IF('Vessel List B'!EC112=11,11,IF('Vessel List B'!EC112=12,12,IF('Vessel List B'!EC112=13,13,IF('Vessel List B'!EC112=14,14,IF('Vessel List B'!EC112=15,15,IF('Vessel List B'!EC112=16,16,0))))))))))))))))))</f>
        <v xml:space="preserve"> </v>
      </c>
      <c r="HF113" s="154"/>
      <c r="HG113" s="158"/>
      <c r="HH113" s="390" t="str">
        <f t="shared" si="143"/>
        <v/>
      </c>
      <c r="HI113" s="158"/>
      <c r="HJ113" s="137"/>
      <c r="HK113" s="388" t="str">
        <f t="shared" si="144"/>
        <v/>
      </c>
      <c r="HL113" s="157" t="str">
        <f>IF(VALUE(IF('Vessel List B'!EP112=1,1,IF('Vessel List B'!EP112=2,2,IF('Vessel List B'!EP112=3,3,IF('Vessel List B'!EP112=4,4,IF('Vessel List B'!EP112=5,5,IF('Vessel List B'!EP112=6,6,IF('Vessel List B'!EP112=7,7,IF('Vessel List B'!EP112=8,8,IF('Vessel List B'!EP112=9,9,IF('Vessel List B'!EP112=10,10,IF('Vessel List B'!EP112=11,11,IF('Vessel List B'!EP112=12,12,IF('Vessel List B'!EP112=13,13,IF('Vessel List B'!EP112=14,14,IF('Vessel List B'!EP112=15,15,IF('Vessel List B'!EP112=16,16,0)))))))))))))))))=0," ",VALUE(IF('Vessel List B'!EP112=1,1,IF('Vessel List B'!EP112=2,2,IF('Vessel List B'!EP112=3,3,IF('Vessel List B'!EP112=4,4,IF('Vessel List B'!EP112=5,5,IF('Vessel List B'!EP112=6,6,IF('Vessel List B'!EP112=7,7,IF('Vessel List B'!EP112=8,8,IF('Vessel List B'!EP112=9,9,IF('Vessel List B'!EP112=10,10,IF('Vessel List B'!EP112=11,11,IF('Vessel List B'!EP112=12,12,IF('Vessel List B'!EP112=13,13,IF('Vessel List B'!EP112=14,14,IF('Vessel List B'!EP112=15,15,IF('Vessel List B'!EP112=16,16,0))))))))))))))))))</f>
        <v xml:space="preserve"> </v>
      </c>
      <c r="HM113" s="154"/>
      <c r="HN113" s="158"/>
      <c r="HO113" s="390" t="str">
        <f t="shared" si="145"/>
        <v/>
      </c>
      <c r="HP113" s="158"/>
      <c r="HQ113" s="137"/>
      <c r="HR113" s="388" t="str">
        <f t="shared" si="146"/>
        <v/>
      </c>
      <c r="HS113" s="157" t="str">
        <f>IF(VALUE(IF('Vessel List B'!FC112=1,1,IF('Vessel List B'!FC112=2,2,IF('Vessel List B'!FC112=3,3,IF('Vessel List B'!FC112=4,4,IF('Vessel List B'!FC112=5,5,IF('Vessel List B'!FC112=6,6,IF('Vessel List B'!FC112=7,7,IF('Vessel List B'!FC112=8,8,IF('Vessel List B'!FC112=9,9,IF('Vessel List B'!FC112=10,10,IF('Vessel List B'!FC112=11,11,IF('Vessel List B'!FC112=12,12,IF('Vessel List B'!FC112=13,13,IF('Vessel List B'!FC112=14,14,IF('Vessel List B'!FC112=15,15,IF('Vessel List B'!FC112=16,16,0)))))))))))))))))=0," ",VALUE(IF('Vessel List B'!FC112=1,1,IF('Vessel List B'!FC112=2,2,IF('Vessel List B'!FC112=3,3,IF('Vessel List B'!FC112=4,4,IF('Vessel List B'!FC112=5,5,IF('Vessel List B'!FC112=6,6,IF('Vessel List B'!FC112=7,7,IF('Vessel List B'!FC112=8,8,IF('Vessel List B'!FC112=9,9,IF('Vessel List B'!FC112=10,10,IF('Vessel List B'!FC112=11,11,IF('Vessel List B'!FC112=12,12,IF('Vessel List B'!FC112=13,13,IF('Vessel List B'!FC112=14,14,IF('Vessel List B'!FC112=15,15,IF('Vessel List B'!FC112=16,16,0))))))))))))))))))</f>
        <v xml:space="preserve"> </v>
      </c>
      <c r="HT113" s="154"/>
      <c r="HU113" s="158"/>
      <c r="HV113" s="390" t="str">
        <f t="shared" si="147"/>
        <v/>
      </c>
      <c r="HW113" s="158"/>
      <c r="HX113" s="137"/>
      <c r="HY113" s="388" t="str">
        <f t="shared" si="148"/>
        <v/>
      </c>
      <c r="HZ113" s="157" t="str">
        <f>IF(VALUE(IF('Vessel List B'!FP112=1,1,IF('Vessel List B'!FP112=2,2,IF('Vessel List B'!FP112=3,3,IF('Vessel List B'!FP112=4,4,IF('Vessel List B'!FP112=5,5,IF('Vessel List B'!FP112=6,6,IF('Vessel List B'!FP112=7,7,IF('Vessel List B'!FP112=8,8,IF('Vessel List B'!FP112=9,9,IF('Vessel List B'!FP112=10,10,IF('Vessel List B'!FP112=11,11,IF('Vessel List B'!FP112=12,12,IF('Vessel List B'!FP112=13,13,IF('Vessel List B'!FP112=14,14,IF('Vessel List B'!FP112=15,15,IF('Vessel List B'!FP112=16,16,0)))))))))))))))))=0," ",VALUE(IF('Vessel List B'!FP112=1,1,IF('Vessel List B'!FP112=2,2,IF('Vessel List B'!FP112=3,3,IF('Vessel List B'!FP112=4,4,IF('Vessel List B'!FP112=5,5,IF('Vessel List B'!FP112=6,6,IF('Vessel List B'!FP112=7,7,IF('Vessel List B'!FP112=8,8,IF('Vessel List B'!FP112=9,9,IF('Vessel List B'!FP112=10,10,IF('Vessel List B'!FP112=11,11,IF('Vessel List B'!FP112=12,12,IF('Vessel List B'!FP112=13,13,IF('Vessel List B'!FP112=14,14,IF('Vessel List B'!FP112=15,15,IF('Vessel List B'!FP112=16,16,0))))))))))))))))))</f>
        <v xml:space="preserve"> </v>
      </c>
      <c r="IA113" s="154"/>
      <c r="IB113" s="158"/>
      <c r="IC113" s="390" t="str">
        <f t="shared" si="149"/>
        <v/>
      </c>
      <c r="ID113" s="158"/>
      <c r="IE113" s="137"/>
      <c r="IF113" s="388" t="str">
        <f t="shared" si="150"/>
        <v/>
      </c>
      <c r="IG113" s="157" t="str">
        <f>IF(VALUE(IF('Vessel List B'!GC112=1,1,IF('Vessel List B'!GC112=2,2,IF('Vessel List B'!GC112=3,3,IF('Vessel List B'!GC112=4,4,IF('Vessel List B'!GC112=5,5,IF('Vessel List B'!GC112=6,6,IF('Vessel List B'!GC112=7,7,IF('Vessel List B'!GC112=8,8,IF('Vessel List B'!GC112=9,9,IF('Vessel List B'!GC112=10,10,IF('Vessel List B'!GC112=11,11,IF('Vessel List B'!GC112=12,12,IF('Vessel List B'!GC112=13,13,IF('Vessel List B'!GC112=14,14,IF('Vessel List B'!GC112=15,15,IF('Vessel List B'!GC112=16,16,0)))))))))))))))))=0," ",VALUE(IF('Vessel List B'!GC112=1,1,IF('Vessel List B'!GC112=2,2,IF('Vessel List B'!GC112=3,3,IF('Vessel List B'!GC112=4,4,IF('Vessel List B'!GC112=5,5,IF('Vessel List B'!GC112=6,6,IF('Vessel List B'!GC112=7,7,IF('Vessel List B'!GC112=8,8,IF('Vessel List B'!GC112=9,9,IF('Vessel List B'!GC112=10,10,IF('Vessel List B'!GC112=11,11,IF('Vessel List B'!GC112=12,12,IF('Vessel List B'!GC112=13,13,IF('Vessel List B'!GC112=14,14,IF('Vessel List B'!GC112=15,15,IF('Vessel List B'!GC112=16,16,0))))))))))))))))))</f>
        <v xml:space="preserve"> </v>
      </c>
      <c r="IH113" s="154"/>
      <c r="II113" s="158"/>
      <c r="IJ113" s="390" t="str">
        <f t="shared" si="151"/>
        <v/>
      </c>
      <c r="IK113" s="158"/>
      <c r="IL113" s="137"/>
      <c r="IM113" s="388" t="str">
        <f t="shared" si="152"/>
        <v/>
      </c>
      <c r="IN113" s="157" t="str">
        <f>IF(VALUE(IF('Vessel List B'!GP112=1,1,IF('Vessel List B'!GP112=2,2,IF('Vessel List B'!GP112=3,3,IF('Vessel List B'!GP112=4,4,IF('Vessel List B'!GP112=5,5,IF('Vessel List B'!GP112=6,6,IF('Vessel List B'!GP112=7,7,IF('Vessel List B'!GP112=8,8,IF('Vessel List B'!GP112=9,9,IF('Vessel List B'!GP112=10,10,IF('Vessel List B'!GP112=11,11,IF('Vessel List B'!GP112=12,12,IF('Vessel List B'!GP112=13,13,IF('Vessel List B'!GP112=14,14,IF('Vessel List B'!GP112=15,15,IF('Vessel List B'!GP112=16,16,0)))))))))))))))))=0," ",VALUE(IF('Vessel List B'!GP112=1,1,IF('Vessel List B'!GP112=2,2,IF('Vessel List B'!GP112=3,3,IF('Vessel List B'!GP112=4,4,IF('Vessel List B'!GP112=5,5,IF('Vessel List B'!GP112=6,6,IF('Vessel List B'!GP112=7,7,IF('Vessel List B'!GP112=8,8,IF('Vessel List B'!GP112=9,9,IF('Vessel List B'!GP112=10,10,IF('Vessel List B'!GP112=11,11,IF('Vessel List B'!GP112=12,12,IF('Vessel List B'!GP112=13,13,IF('Vessel List B'!GP112=14,14,IF('Vessel List B'!GP112=15,15,IF('Vessel List B'!GP112=16,16,0))))))))))))))))))</f>
        <v xml:space="preserve"> </v>
      </c>
      <c r="IO113" s="154"/>
      <c r="IP113" s="158"/>
      <c r="IQ113" s="390" t="str">
        <f t="shared" si="153"/>
        <v/>
      </c>
      <c r="IR113" s="158"/>
      <c r="IS113" s="137"/>
      <c r="IT113" s="388" t="str">
        <f t="shared" si="154"/>
        <v/>
      </c>
      <c r="IU113" s="157" t="str">
        <f>IF(VALUE(IF('Vessel List B'!HC112=1,1,IF('Vessel List B'!HC112=2,2,IF('Vessel List B'!HC112=3,3,IF('Vessel List B'!HC112=4,4,IF('Vessel List B'!HC112=5,5,IF('Vessel List B'!HC112=6,6,IF('Vessel List B'!HC112=7,7,IF('Vessel List B'!HC112=8,8,IF('Vessel List B'!HC112=9,9,IF('Vessel List B'!HC112=10,10,IF('Vessel List B'!HC112=11,11,IF('Vessel List B'!HC112=12,12,IF('Vessel List B'!HC112=13,13,IF('Vessel List B'!HC112=14,14,IF('Vessel List B'!HC112=15,15,IF('Vessel List B'!HC112=16,16,0)))))))))))))))))=0," ",VALUE(IF('Vessel List B'!HC112=1,1,IF('Vessel List B'!HC112=2,2,IF('Vessel List B'!HC112=3,3,IF('Vessel List B'!HC112=4,4,IF('Vessel List B'!HC112=5,5,IF('Vessel List B'!HC112=6,6,IF('Vessel List B'!HC112=7,7,IF('Vessel List B'!HC112=8,8,IF('Vessel List B'!HC112=9,9,IF('Vessel List B'!HC112=10,10,IF('Vessel List B'!HC112=11,11,IF('Vessel List B'!HC112=12,12,IF('Vessel List B'!HC112=13,13,IF('Vessel List B'!HC112=14,14,IF('Vessel List B'!HC112=15,15,IF('Vessel List B'!HC112=16,16,0))))))))))))))))))</f>
        <v xml:space="preserve"> </v>
      </c>
      <c r="IV113" s="154"/>
      <c r="IW113" s="158"/>
      <c r="IX113" s="390" t="str">
        <f t="shared" si="155"/>
        <v/>
      </c>
      <c r="IY113" s="158"/>
      <c r="IZ113" s="137"/>
      <c r="JA113" s="388" t="str">
        <f t="shared" si="156"/>
        <v/>
      </c>
      <c r="JB113" s="157" t="str">
        <f>IF(VALUE(IF('Vessel List B'!HP112=1,1,IF('Vessel List B'!HP112=2,2,IF('Vessel List B'!HP112=3,3,IF('Vessel List B'!HP112=4,4,IF('Vessel List B'!HP112=5,5,IF('Vessel List B'!HP112=6,6,IF('Vessel List B'!HP112=7,7,IF('Vessel List B'!HP112=8,8,IF('Vessel List B'!HP112=9,9,IF('Vessel List B'!HP112=10,10,IF('Vessel List B'!HP112=11,11,IF('Vessel List B'!HP112=12,12,IF('Vessel List B'!HP112=13,13,IF('Vessel List B'!HP112=14,14,IF('Vessel List B'!HP112=15,15,IF('Vessel List B'!HP112=16,16,0)))))))))))))))))=0," ",VALUE(IF('Vessel List B'!HP112=1,1,IF('Vessel List B'!HP112=2,2,IF('Vessel List B'!HP112=3,3,IF('Vessel List B'!HP112=4,4,IF('Vessel List B'!HP112=5,5,IF('Vessel List B'!HP112=6,6,IF('Vessel List B'!HP112=7,7,IF('Vessel List B'!HP112=8,8,IF('Vessel List B'!HP112=9,9,IF('Vessel List B'!HP112=10,10,IF('Vessel List B'!HP112=11,11,IF('Vessel List B'!HP112=12,12,IF('Vessel List B'!HP112=13,13,IF('Vessel List B'!HP112=14,14,IF('Vessel List B'!HP112=15,15,IF('Vessel List B'!HP112=16,16,0))))))))))))))))))</f>
        <v xml:space="preserve"> </v>
      </c>
      <c r="JC113" s="154"/>
      <c r="JD113" s="158"/>
      <c r="JE113" s="390" t="str">
        <f t="shared" si="157"/>
        <v/>
      </c>
      <c r="JF113" s="158"/>
      <c r="JG113" s="137"/>
      <c r="JH113" s="388" t="str">
        <f t="shared" si="158"/>
        <v/>
      </c>
      <c r="JI113" s="157" t="str">
        <f>IF(VALUE(IF('Vessel List B'!IC112=1,1,IF('Vessel List B'!IC112=2,2,IF('Vessel List B'!IC112=3,3,IF('Vessel List B'!IC112=4,4,IF('Vessel List B'!IC112=5,5,IF('Vessel List B'!IC112=6,6,IF('Vessel List B'!IC112=7,7,IF('Vessel List B'!IC112=8,8,IF('Vessel List B'!IC112=9,9,IF('Vessel List B'!IC112=10,10,IF('Vessel List B'!IC112=11,11,IF('Vessel List B'!IC112=12,12,IF('Vessel List B'!IC112=13,13,IF('Vessel List B'!IC112=14,14,IF('Vessel List B'!IC112=15,15,IF('Vessel List B'!IC112=16,16,0)))))))))))))))))=0," ",VALUE(IF('Vessel List B'!IC112=1,1,IF('Vessel List B'!IC112=2,2,IF('Vessel List B'!IC112=3,3,IF('Vessel List B'!IC112=4,4,IF('Vessel List B'!IC112=5,5,IF('Vessel List B'!IC112=6,6,IF('Vessel List B'!IC112=7,7,IF('Vessel List B'!IC112=8,8,IF('Vessel List B'!IC112=9,9,IF('Vessel List B'!IC112=10,10,IF('Vessel List B'!IC112=11,11,IF('Vessel List B'!IC112=12,12,IF('Vessel List B'!IC112=13,13,IF('Vessel List B'!IC112=14,14,IF('Vessel List B'!IC112=15,15,IF('Vessel List B'!IC112=16,16,0))))))))))))))))))</f>
        <v xml:space="preserve"> </v>
      </c>
      <c r="JJ113" s="154"/>
      <c r="JK113" s="158"/>
      <c r="JL113" s="390" t="str">
        <f t="shared" si="159"/>
        <v/>
      </c>
      <c r="JM113" s="158"/>
      <c r="JN113" s="137"/>
      <c r="JO113" s="388" t="str">
        <f t="shared" si="160"/>
        <v/>
      </c>
      <c r="JP113" s="157" t="str">
        <f>IF(VALUE(IF('Vessel List B'!IP112=1,1,IF('Vessel List B'!IP112=2,2,IF('Vessel List B'!IP112=3,3,IF('Vessel List B'!IP112=4,4,IF('Vessel List B'!IP112=5,5,IF('Vessel List B'!IP112=6,6,IF('Vessel List B'!IP112=7,7,IF('Vessel List B'!IP112=8,8,IF('Vessel List B'!IP112=9,9,IF('Vessel List B'!IP112=10,10,IF('Vessel List B'!IP112=11,11,IF('Vessel List B'!IP112=12,12,IF('Vessel List B'!IP112=13,13,IF('Vessel List B'!IP112=14,14,IF('Vessel List B'!IP112=15,15,IF('Vessel List B'!IP112=16,16,0)))))))))))))))))=0," ",VALUE(IF('Vessel List B'!IP112=1,1,IF('Vessel List B'!IP112=2,2,IF('Vessel List B'!IP112=3,3,IF('Vessel List B'!IP112=4,4,IF('Vessel List B'!IP112=5,5,IF('Vessel List B'!IP112=6,6,IF('Vessel List B'!IP112=7,7,IF('Vessel List B'!IP112=8,8,IF('Vessel List B'!IP112=9,9,IF('Vessel List B'!IP112=10,10,IF('Vessel List B'!IP112=11,11,IF('Vessel List B'!IP112=12,12,IF('Vessel List B'!IP112=13,13,IF('Vessel List B'!IP112=14,14,IF('Vessel List B'!IP112=15,15,IF('Vessel List B'!IP112=16,16,0))))))))))))))))))</f>
        <v xml:space="preserve"> </v>
      </c>
      <c r="JQ113" s="154"/>
      <c r="JR113" s="158"/>
      <c r="JS113" s="390" t="str">
        <f t="shared" si="161"/>
        <v/>
      </c>
      <c r="JT113" s="158"/>
      <c r="JU113" s="137"/>
      <c r="JV113" s="397" t="str">
        <f t="shared" si="162"/>
        <v/>
      </c>
      <c r="JW113" s="403"/>
    </row>
    <row r="114" spans="1:283" ht="15" x14ac:dyDescent="0.25">
      <c r="A114" s="132">
        <f>'Vessel List A'!B113</f>
        <v>41688</v>
      </c>
      <c r="B114" s="157" t="str">
        <f>IF(VALUE(IF('Vessel List A'!C113=1,1,IF('Vessel List A'!C113=2,2,IF('Vessel List A'!C113=3,3,IF('Vessel List A'!C113=4,4,IF('Vessel List A'!C113=5,5,IF('Vessel List A'!C113=6,6,IF('Vessel List A'!C113=7,7,IF('Vessel List A'!C113=8,8,IF('Vessel List A'!C113=9,9,IF('Vessel List A'!C113=10,10,IF('Vessel List A'!C113=11,11,IF('Vessel List A'!C113=12,12,IF('Vessel List A'!C113=13,13,IF('Vessel List A'!C113=14,14,IF('Vessel List A'!C113=15,15,IF('Vessel List A'!C113=16,16,0)))))))))))))))))=0," ",VALUE(IF('Vessel List A'!C113=1,1,IF('Vessel List A'!C113=2,2,IF('Vessel List A'!C113=3,3,IF('Vessel List A'!C113=4,4,IF('Vessel List A'!C113=5,5,IF('Vessel List A'!C113=6,6,IF('Vessel List A'!C113=7,7,IF('Vessel List A'!C113=8,8,IF('Vessel List A'!C113=9,9,IF('Vessel List A'!C113=10,10,IF('Vessel List A'!C113=11,11,IF('Vessel List A'!C113=12,12,IF('Vessel List A'!C113=13,13,IF('Vessel List A'!C113=14,14,IF('Vessel List A'!C113=15,15,IF('Vessel List A'!C113=16,16,0))))))))))))))))))</f>
        <v xml:space="preserve"> </v>
      </c>
      <c r="C114" s="154"/>
      <c r="D114" s="158"/>
      <c r="E114" s="390" t="str">
        <f t="shared" si="83"/>
        <v/>
      </c>
      <c r="F114" s="158"/>
      <c r="G114" s="137"/>
      <c r="H114" s="388" t="str">
        <f t="shared" si="84"/>
        <v/>
      </c>
      <c r="I114" s="157" t="str">
        <f>IF(VALUE(IF('Vessel List A'!P113=1,1,IF('Vessel List A'!P113=2,2,IF('Vessel List A'!P113=3,3,IF('Vessel List A'!P113=4,4,IF('Vessel List A'!P113=5,5,IF('Vessel List A'!P113=6,6,IF('Vessel List A'!P113=7,7,IF('Vessel List A'!P113=8,8,IF('Vessel List A'!P113=9,9,IF('Vessel List A'!P113=10,10,IF('Vessel List A'!P113=11,11,IF('Vessel List A'!P113=12,12,IF('Vessel List A'!P113=13,13,IF('Vessel List A'!P113=14,14,IF('Vessel List A'!P113=15,15,IF('Vessel List A'!P113=16,16,0)))))))))))))))))=0," ",VALUE(IF('Vessel List A'!P113=1,1,IF('Vessel List A'!P113=2,2,IF('Vessel List A'!P113=3,3,IF('Vessel List A'!P113=4,4,IF('Vessel List A'!P113=5,5,IF('Vessel List A'!P113=6,6,IF('Vessel List A'!P113=7,7,IF('Vessel List A'!P113=8,8,IF('Vessel List A'!P113=9,9,IF('Vessel List A'!P113=10,10,IF('Vessel List A'!P113=11,11,IF('Vessel List A'!P113=12,12,IF('Vessel List A'!P113=13,13,IF('Vessel List A'!P113=14,14,IF('Vessel List A'!P113=15,15,IF('Vessel List A'!P113=16,16,0))))))))))))))))))</f>
        <v xml:space="preserve"> </v>
      </c>
      <c r="J114" s="154"/>
      <c r="K114" s="158"/>
      <c r="L114" s="390" t="str">
        <f t="shared" si="85"/>
        <v/>
      </c>
      <c r="M114" s="158"/>
      <c r="N114" s="137"/>
      <c r="O114" s="388" t="str">
        <f t="shared" si="86"/>
        <v/>
      </c>
      <c r="P114" s="157" t="str">
        <f>IF(VALUE(IF('Vessel List A'!AC113=1,1,IF('Vessel List A'!AC113=2,2,IF('Vessel List A'!AC113=3,3,IF('Vessel List A'!AC113=4,4,IF('Vessel List A'!AC113=5,5,IF('Vessel List A'!AC113=6,6,IF('Vessel List A'!AC113=7,7,IF('Vessel List A'!AC113=8,8,IF('Vessel List A'!AC113=9,9,IF('Vessel List A'!AC113=10,10,IF('Vessel List A'!AC113=11,11,IF('Vessel List A'!AC113=12,12,IF('Vessel List A'!AC113=13,13,IF('Vessel List A'!AC113=14,14,IF('Vessel List A'!AC113=15,15,IF('Vessel List A'!AC113=16,16,0)))))))))))))))))=0," ",VALUE(IF('Vessel List A'!AC113=1,1,IF('Vessel List A'!AC113=2,2,IF('Vessel List A'!AC113=3,3,IF('Vessel List A'!AC113=4,4,IF('Vessel List A'!AC113=5,5,IF('Vessel List A'!AC113=6,6,IF('Vessel List A'!AC113=7,7,IF('Vessel List A'!AC113=8,8,IF('Vessel List A'!AC113=9,9,IF('Vessel List A'!AC113=10,10,IF('Vessel List A'!AC113=11,11,IF('Vessel List A'!AC113=12,12,IF('Vessel List A'!AC113=13,13,IF('Vessel List A'!AC113=14,14,IF('Vessel List A'!AC113=15,15,IF('Vessel List A'!AC113=16,16,0))))))))))))))))))</f>
        <v xml:space="preserve"> </v>
      </c>
      <c r="Q114" s="154"/>
      <c r="R114" s="158"/>
      <c r="S114" s="390" t="str">
        <f t="shared" si="87"/>
        <v/>
      </c>
      <c r="T114" s="158"/>
      <c r="U114" s="137"/>
      <c r="V114" s="388" t="str">
        <f t="shared" si="88"/>
        <v/>
      </c>
      <c r="W114" s="157" t="str">
        <f>IF(VALUE(IF('Vessel List A'!AP113=1,1,IF('Vessel List A'!AP113=2,2,IF('Vessel List A'!AP113=3,3,IF('Vessel List A'!AP113=4,4,IF('Vessel List A'!AP113=5,5,IF('Vessel List A'!AP113=6,6,IF('Vessel List A'!AP113=7,7,IF('Vessel List A'!AP113=8,8,IF('Vessel List A'!AP113=9,9,IF('Vessel List A'!AP113=10,10,IF('Vessel List A'!AP113=11,11,IF('Vessel List A'!AP113=12,12,IF('Vessel List A'!AP113=13,13,IF('Vessel List A'!AP113=14,14,IF('Vessel List A'!AP113=15,15,IF('Vessel List A'!AP113=16,16,0)))))))))))))))))=0," ",VALUE(IF('Vessel List A'!AP113=1,1,IF('Vessel List A'!AP113=2,2,IF('Vessel List A'!AP113=3,3,IF('Vessel List A'!AP113=4,4,IF('Vessel List A'!AP113=5,5,IF('Vessel List A'!AP113=6,6,IF('Vessel List A'!AP113=7,7,IF('Vessel List A'!AP113=8,8,IF('Vessel List A'!AP113=9,9,IF('Vessel List A'!AP113=10,10,IF('Vessel List A'!AP113=11,11,IF('Vessel List A'!AP113=12,12,IF('Vessel List A'!AP113=13,13,IF('Vessel List A'!AP113=14,14,IF('Vessel List A'!AP113=15,15,IF('Vessel List A'!AP113=16,16,0))))))))))))))))))</f>
        <v xml:space="preserve"> </v>
      </c>
      <c r="X114" s="154"/>
      <c r="Y114" s="158"/>
      <c r="Z114" s="390" t="str">
        <f t="shared" si="89"/>
        <v/>
      </c>
      <c r="AA114" s="158"/>
      <c r="AB114" s="137"/>
      <c r="AC114" s="388" t="str">
        <f t="shared" si="90"/>
        <v/>
      </c>
      <c r="AD114" s="157" t="str">
        <f>IF(VALUE(IF('Vessel List A'!BC113=1,1,IF('Vessel List A'!BC113=2,2,IF('Vessel List A'!BC113=3,3,IF('Vessel List A'!BC113=4,4,IF('Vessel List A'!BC113=5,5,IF('Vessel List A'!BC113=6,6,IF('Vessel List A'!BC113=7,7,IF('Vessel List A'!BC113=8,8,IF('Vessel List A'!BC113=9,9,IF('Vessel List A'!BC113=10,10,IF('Vessel List A'!BC113=11,11,IF('Vessel List A'!BC113=12,12,IF('Vessel List A'!BC113=13,13,IF('Vessel List A'!BC113=14,14,IF('Vessel List A'!BC113=15,15,IF('Vessel List A'!BC113=16,16,0)))))))))))))))))=0," ",VALUE(IF('Vessel List A'!BC113=1,1,IF('Vessel List A'!BC113=2,2,IF('Vessel List A'!BC113=3,3,IF('Vessel List A'!BC113=4,4,IF('Vessel List A'!BC113=5,5,IF('Vessel List A'!BC113=6,6,IF('Vessel List A'!BC113=7,7,IF('Vessel List A'!BC113=8,8,IF('Vessel List A'!BC113=9,9,IF('Vessel List A'!BC113=10,10,IF('Vessel List A'!BC113=11,11,IF('Vessel List A'!BC113=12,12,IF('Vessel List A'!BC113=13,13,IF('Vessel List A'!BC113=14,14,IF('Vessel List A'!BC113=15,15,IF('Vessel List A'!BC113=16,16,0))))))))))))))))))</f>
        <v xml:space="preserve"> </v>
      </c>
      <c r="AE114" s="154"/>
      <c r="AF114" s="158"/>
      <c r="AG114" s="390" t="str">
        <f t="shared" si="91"/>
        <v/>
      </c>
      <c r="AH114" s="158"/>
      <c r="AI114" s="137"/>
      <c r="AJ114" s="388" t="str">
        <f t="shared" si="92"/>
        <v/>
      </c>
      <c r="AK114" s="157" t="str">
        <f>IF(VALUE(IF('Vessel List A'!BP113=1,1,IF('Vessel List A'!BP113=2,2,IF('Vessel List A'!BP113=3,3,IF('Vessel List A'!BP113=4,4,IF('Vessel List A'!BP113=5,5,IF('Vessel List A'!BP113=6,6,IF('Vessel List A'!BP113=7,7,IF('Vessel List A'!BP113=8,8,IF('Vessel List A'!BP113=9,9,IF('Vessel List A'!BP113=10,10,IF('Vessel List A'!BP113=11,11,IF('Vessel List A'!BP113=12,12,IF('Vessel List A'!BP113=13,13,IF('Vessel List A'!BP113=14,14,IF('Vessel List A'!BP113=15,15,IF('Vessel List A'!BP113=16,16,0)))))))))))))))))=0," ",VALUE(IF('Vessel List A'!BP113=1,1,IF('Vessel List A'!BP113=2,2,IF('Vessel List A'!BP113=3,3,IF('Vessel List A'!BP113=4,4,IF('Vessel List A'!BP113=5,5,IF('Vessel List A'!BP113=6,6,IF('Vessel List A'!BP113=7,7,IF('Vessel List A'!BP113=8,8,IF('Vessel List A'!BP113=9,9,IF('Vessel List A'!BP113=10,10,IF('Vessel List A'!BP113=11,11,IF('Vessel List A'!BP113=12,12,IF('Vessel List A'!BP113=13,13,IF('Vessel List A'!BP113=14,14,IF('Vessel List A'!BP113=15,15,IF('Vessel List A'!BP113=16,16,0))))))))))))))))))</f>
        <v xml:space="preserve"> </v>
      </c>
      <c r="AL114" s="154"/>
      <c r="AM114" s="158"/>
      <c r="AN114" s="390" t="str">
        <f t="shared" si="93"/>
        <v/>
      </c>
      <c r="AO114" s="158"/>
      <c r="AP114" s="137"/>
      <c r="AQ114" s="388" t="str">
        <f t="shared" si="94"/>
        <v/>
      </c>
      <c r="AR114" s="157" t="str">
        <f>IF(VALUE(IF('Vessel List A'!CC113=1,1,IF('Vessel List A'!CC113=2,2,IF('Vessel List A'!CC113=3,3,IF('Vessel List A'!CC113=4,4,IF('Vessel List A'!CC113=5,5,IF('Vessel List A'!CC113=6,6,IF('Vessel List A'!CC113=7,7,IF('Vessel List A'!CC113=8,8,IF('Vessel List A'!CC113=9,9,IF('Vessel List A'!CC113=10,10,IF('Vessel List A'!CC113=11,11,IF('Vessel List A'!CC113=12,12,IF('Vessel List A'!CC113=13,13,IF('Vessel List A'!CC113=14,14,IF('Vessel List A'!CC113=15,15,IF('Vessel List A'!CC113=16,16,0)))))))))))))))))=0," ",VALUE(IF('Vessel List A'!CC113=1,1,IF('Vessel List A'!CC113=2,2,IF('Vessel List A'!CC113=3,3,IF('Vessel List A'!CC113=4,4,IF('Vessel List A'!CC113=5,5,IF('Vessel List A'!CC113=6,6,IF('Vessel List A'!CC113=7,7,IF('Vessel List A'!CC113=8,8,IF('Vessel List A'!CC113=9,9,IF('Vessel List A'!CC113=10,10,IF('Vessel List A'!CC113=11,11,IF('Vessel List A'!CC113=12,12,IF('Vessel List A'!CC113=13,13,IF('Vessel List A'!CC113=14,14,IF('Vessel List A'!CC113=15,15,IF('Vessel List A'!CC113=16,16,0))))))))))))))))))</f>
        <v xml:space="preserve"> </v>
      </c>
      <c r="AS114" s="154"/>
      <c r="AT114" s="158"/>
      <c r="AU114" s="390" t="str">
        <f t="shared" si="95"/>
        <v/>
      </c>
      <c r="AV114" s="158"/>
      <c r="AW114" s="137"/>
      <c r="AX114" s="388" t="str">
        <f t="shared" si="96"/>
        <v/>
      </c>
      <c r="AY114" s="157" t="str">
        <f>IF(VALUE(IF('Vessel List A'!CP113=1,1,IF('Vessel List A'!CP113=2,2,IF('Vessel List A'!CP113=3,3,IF('Vessel List A'!CP113=4,4,IF('Vessel List A'!CP113=5,5,IF('Vessel List A'!CP113=6,6,IF('Vessel List A'!CP113=7,7,IF('Vessel List A'!CP113=8,8,IF('Vessel List A'!CP113=9,9,IF('Vessel List A'!CP113=10,10,IF('Vessel List A'!CP113=11,11,IF('Vessel List A'!CP113=12,12,IF('Vessel List A'!CP113=13,13,IF('Vessel List A'!CP113=14,14,IF('Vessel List A'!CP113=15,15,IF('Vessel List A'!CP113=16,16,0)))))))))))))))))=0," ",VALUE(IF('Vessel List A'!CP113=1,1,IF('Vessel List A'!CP113=2,2,IF('Vessel List A'!CP113=3,3,IF('Vessel List A'!CP113=4,4,IF('Vessel List A'!CP113=5,5,IF('Vessel List A'!CP113=6,6,IF('Vessel List A'!CP113=7,7,IF('Vessel List A'!CP113=8,8,IF('Vessel List A'!CP113=9,9,IF('Vessel List A'!CP113=10,10,IF('Vessel List A'!CP113=11,11,IF('Vessel List A'!CP113=12,12,IF('Vessel List A'!CP113=13,13,IF('Vessel List A'!CP113=14,14,IF('Vessel List A'!CP113=15,15,IF('Vessel List A'!CP113=16,16,0))))))))))))))))))</f>
        <v xml:space="preserve"> </v>
      </c>
      <c r="AZ114" s="154"/>
      <c r="BA114" s="158"/>
      <c r="BB114" s="390" t="str">
        <f t="shared" si="97"/>
        <v/>
      </c>
      <c r="BC114" s="158"/>
      <c r="BD114" s="137"/>
      <c r="BE114" s="388" t="str">
        <f t="shared" si="98"/>
        <v/>
      </c>
      <c r="BF114" s="157" t="str">
        <f>IF(VALUE(IF('Vessel List A'!DC113=1,1,IF('Vessel List A'!DC113=2,2,IF('Vessel List A'!DC113=3,3,IF('Vessel List A'!DC113=4,4,IF('Vessel List A'!DC113=5,5,IF('Vessel List A'!DC113=6,6,IF('Vessel List A'!DC113=7,7,IF('Vessel List A'!DC113=8,8,IF('Vessel List A'!DC113=9,9,IF('Vessel List A'!DC113=10,10,IF('Vessel List A'!DC113=11,11,IF('Vessel List A'!DC113=12,12,IF('Vessel List A'!DC113=13,13,IF('Vessel List A'!DC113=14,14,IF('Vessel List A'!DC113=15,15,IF('Vessel List A'!DC113=16,16,0)))))))))))))))))=0," ",VALUE(IF('Vessel List A'!DC113=1,1,IF('Vessel List A'!DC113=2,2,IF('Vessel List A'!DC113=3,3,IF('Vessel List A'!DC113=4,4,IF('Vessel List A'!DC113=5,5,IF('Vessel List A'!DC113=6,6,IF('Vessel List A'!DC113=7,7,IF('Vessel List A'!DC113=8,8,IF('Vessel List A'!DC113=9,9,IF('Vessel List A'!DC113=10,10,IF('Vessel List A'!DC113=11,11,IF('Vessel List A'!DC113=12,12,IF('Vessel List A'!DC113=13,13,IF('Vessel List A'!DC113=14,14,IF('Vessel List A'!DC113=15,15,IF('Vessel List A'!DC113=16,16,0))))))))))))))))))</f>
        <v xml:space="preserve"> </v>
      </c>
      <c r="BG114" s="154"/>
      <c r="BH114" s="158"/>
      <c r="BI114" s="390" t="str">
        <f t="shared" si="99"/>
        <v/>
      </c>
      <c r="BJ114" s="158"/>
      <c r="BK114" s="137"/>
      <c r="BL114" s="388" t="str">
        <f t="shared" si="100"/>
        <v/>
      </c>
      <c r="BM114" s="157" t="str">
        <f>IF(VALUE(IF('Vessel List A'!DP113=1,1,IF('Vessel List A'!DP113=2,2,IF('Vessel List A'!DP113=3,3,IF('Vessel List A'!DP113=4,4,IF('Vessel List A'!DP113=5,5,IF('Vessel List A'!DP113=6,6,IF('Vessel List A'!DP113=7,7,IF('Vessel List A'!DP113=8,8,IF('Vessel List A'!DP113=9,9,IF('Vessel List A'!DP113=10,10,IF('Vessel List A'!DP113=11,11,IF('Vessel List A'!DP113=12,12,IF('Vessel List A'!DP113=13,13,IF('Vessel List A'!DP113=14,14,IF('Vessel List A'!DP113=15,15,IF('Vessel List A'!DP113=16,16,0)))))))))))))))))=0," ",VALUE(IF('Vessel List A'!DP113=1,1,IF('Vessel List A'!DP113=2,2,IF('Vessel List A'!DP113=3,3,IF('Vessel List A'!DP113=4,4,IF('Vessel List A'!DP113=5,5,IF('Vessel List A'!DP113=6,6,IF('Vessel List A'!DP113=7,7,IF('Vessel List A'!DP113=8,8,IF('Vessel List A'!DP113=9,9,IF('Vessel List A'!DP113=10,10,IF('Vessel List A'!DP113=11,11,IF('Vessel List A'!DP113=12,12,IF('Vessel List A'!DP113=13,13,IF('Vessel List A'!DP113=14,14,IF('Vessel List A'!DP113=15,15,IF('Vessel List A'!DP113=16,16,0))))))))))))))))))</f>
        <v xml:space="preserve"> </v>
      </c>
      <c r="BN114" s="154"/>
      <c r="BO114" s="158"/>
      <c r="BP114" s="390" t="str">
        <f t="shared" si="101"/>
        <v/>
      </c>
      <c r="BQ114" s="158"/>
      <c r="BR114" s="137"/>
      <c r="BS114" s="388" t="str">
        <f t="shared" si="102"/>
        <v/>
      </c>
      <c r="BT114" s="157" t="str">
        <f>IF(VALUE(IF('Vessel List A'!EC113=1,1,IF('Vessel List A'!EC113=2,2,IF('Vessel List A'!EC113=3,3,IF('Vessel List A'!EC113=4,4,IF('Vessel List A'!EC113=5,5,IF('Vessel List A'!EC113=6,6,IF('Vessel List A'!EC113=7,7,IF('Vessel List A'!EC113=8,8,IF('Vessel List A'!EC113=9,9,IF('Vessel List A'!EC113=10,10,IF('Vessel List A'!EC113=11,11,IF('Vessel List A'!EC113=12,12,IF('Vessel List A'!EC113=13,13,IF('Vessel List A'!EC113=14,14,IF('Vessel List A'!EC113=15,15,IF('Vessel List A'!EC113=16,16,0)))))))))))))))))=0," ",VALUE(IF('Vessel List A'!EC113=1,1,IF('Vessel List A'!EC113=2,2,IF('Vessel List A'!EC113=3,3,IF('Vessel List A'!EC113=4,4,IF('Vessel List A'!EC113=5,5,IF('Vessel List A'!EC113=6,6,IF('Vessel List A'!EC113=7,7,IF('Vessel List A'!EC113=8,8,IF('Vessel List A'!EC113=9,9,IF('Vessel List A'!EC113=10,10,IF('Vessel List A'!EC113=11,11,IF('Vessel List A'!EC113=12,12,IF('Vessel List A'!EC113=13,13,IF('Vessel List A'!EC113=14,14,IF('Vessel List A'!EC113=15,15,IF('Vessel List A'!EC113=16,16,0))))))))))))))))))</f>
        <v xml:space="preserve"> </v>
      </c>
      <c r="BU114" s="154"/>
      <c r="BV114" s="158"/>
      <c r="BW114" s="390" t="str">
        <f t="shared" si="103"/>
        <v/>
      </c>
      <c r="BX114" s="158"/>
      <c r="BY114" s="137"/>
      <c r="BZ114" s="388" t="str">
        <f t="shared" si="104"/>
        <v/>
      </c>
      <c r="CA114" s="157" t="str">
        <f>IF(VALUE(IF('Vessel List A'!EP113=1,1,IF('Vessel List A'!EP113=2,2,IF('Vessel List A'!EP113=3,3,IF('Vessel List A'!EP113=4,4,IF('Vessel List A'!EP113=5,5,IF('Vessel List A'!EP113=6,6,IF('Vessel List A'!EP113=7,7,IF('Vessel List A'!EP113=8,8,IF('Vessel List A'!EP113=9,9,IF('Vessel List A'!EP113=10,10,IF('Vessel List A'!EP113=11,11,IF('Vessel List A'!EP113=12,12,IF('Vessel List A'!EP113=13,13,IF('Vessel List A'!EP113=14,14,IF('Vessel List A'!EP113=15,15,IF('Vessel List A'!EP113=16,16,0)))))))))))))))))=0," ",VALUE(IF('Vessel List A'!EP113=1,1,IF('Vessel List A'!EP113=2,2,IF('Vessel List A'!EP113=3,3,IF('Vessel List A'!EP113=4,4,IF('Vessel List A'!EP113=5,5,IF('Vessel List A'!EP113=6,6,IF('Vessel List A'!EP113=7,7,IF('Vessel List A'!EP113=8,8,IF('Vessel List A'!EP113=9,9,IF('Vessel List A'!EP113=10,10,IF('Vessel List A'!EP113=11,11,IF('Vessel List A'!EP113=12,12,IF('Vessel List A'!EP113=13,13,IF('Vessel List A'!EP113=14,14,IF('Vessel List A'!EP113=15,15,IF('Vessel List A'!EP113=16,16,0))))))))))))))))))</f>
        <v xml:space="preserve"> </v>
      </c>
      <c r="CB114" s="154"/>
      <c r="CC114" s="158"/>
      <c r="CD114" s="390" t="str">
        <f t="shared" si="105"/>
        <v/>
      </c>
      <c r="CE114" s="158"/>
      <c r="CF114" s="137"/>
      <c r="CG114" s="388" t="str">
        <f t="shared" si="106"/>
        <v/>
      </c>
      <c r="CH114" s="157" t="str">
        <f>IF(VALUE(IF('Vessel List A'!FC113=1,1,IF('Vessel List A'!FC113=2,2,IF('Vessel List A'!FC113=3,3,IF('Vessel List A'!FC113=4,4,IF('Vessel List A'!FC113=5,5,IF('Vessel List A'!FC113=6,6,IF('Vessel List A'!FC113=7,7,IF('Vessel List A'!FC113=8,8,IF('Vessel List A'!FC113=9,9,IF('Vessel List A'!FC113=10,10,IF('Vessel List A'!FC113=11,11,IF('Vessel List A'!FC113=12,12,IF('Vessel List A'!FC113=13,13,IF('Vessel List A'!FC113=14,14,IF('Vessel List A'!FC113=15,15,IF('Vessel List A'!FC113=16,16,0)))))))))))))))))=0," ",VALUE(IF('Vessel List A'!FC113=1,1,IF('Vessel List A'!FC113=2,2,IF('Vessel List A'!FC113=3,3,IF('Vessel List A'!FC113=4,4,IF('Vessel List A'!FC113=5,5,IF('Vessel List A'!FC113=6,6,IF('Vessel List A'!FC113=7,7,IF('Vessel List A'!FC113=8,8,IF('Vessel List A'!FC113=9,9,IF('Vessel List A'!FC113=10,10,IF('Vessel List A'!FC113=11,11,IF('Vessel List A'!FC113=12,12,IF('Vessel List A'!FC113=13,13,IF('Vessel List A'!FC113=14,14,IF('Vessel List A'!FC113=15,15,IF('Vessel List A'!FC113=16,16,0))))))))))))))))))</f>
        <v xml:space="preserve"> </v>
      </c>
      <c r="CI114" s="154"/>
      <c r="CJ114" s="158"/>
      <c r="CK114" s="390" t="str">
        <f t="shared" si="107"/>
        <v/>
      </c>
      <c r="CL114" s="158"/>
      <c r="CM114" s="137"/>
      <c r="CN114" s="388" t="str">
        <f t="shared" si="108"/>
        <v/>
      </c>
      <c r="CO114" s="157" t="str">
        <f>IF(VALUE(IF('Vessel List A'!FP113=1,1,IF('Vessel List A'!FP113=2,2,IF('Vessel List A'!FP113=3,3,IF('Vessel List A'!FP113=4,4,IF('Vessel List A'!FP113=5,5,IF('Vessel List A'!FP113=6,6,IF('Vessel List A'!FP113=7,7,IF('Vessel List A'!FP113=8,8,IF('Vessel List A'!FP113=9,9,IF('Vessel List A'!FP113=10,10,IF('Vessel List A'!FP113=11,11,IF('Vessel List A'!FP113=12,12,IF('Vessel List A'!FP113=13,13,IF('Vessel List A'!FP113=14,14,IF('Vessel List A'!FP113=15,15,IF('Vessel List A'!FP113=16,16,0)))))))))))))))))=0," ",VALUE(IF('Vessel List A'!FP113=1,1,IF('Vessel List A'!FP113=2,2,IF('Vessel List A'!FP113=3,3,IF('Vessel List A'!FP113=4,4,IF('Vessel List A'!FP113=5,5,IF('Vessel List A'!FP113=6,6,IF('Vessel List A'!FP113=7,7,IF('Vessel List A'!FP113=8,8,IF('Vessel List A'!FP113=9,9,IF('Vessel List A'!FP113=10,10,IF('Vessel List A'!FP113=11,11,IF('Vessel List A'!FP113=12,12,IF('Vessel List A'!FP113=13,13,IF('Vessel List A'!FP113=14,14,IF('Vessel List A'!FP113=15,15,IF('Vessel List A'!FP113=16,16,0))))))))))))))))))</f>
        <v xml:space="preserve"> </v>
      </c>
      <c r="CP114" s="154"/>
      <c r="CQ114" s="158"/>
      <c r="CR114" s="390" t="str">
        <f t="shared" si="109"/>
        <v/>
      </c>
      <c r="CS114" s="158"/>
      <c r="CT114" s="137"/>
      <c r="CU114" s="388" t="str">
        <f t="shared" si="110"/>
        <v/>
      </c>
      <c r="CV114" s="157" t="str">
        <f>IF(VALUE(IF('Vessel List A'!GC113=1,1,IF('Vessel List A'!GC113=2,2,IF('Vessel List A'!GC113=3,3,IF('Vessel List A'!GC113=4,4,IF('Vessel List A'!GC113=5,5,IF('Vessel List A'!GC113=6,6,IF('Vessel List A'!GC113=7,7,IF('Vessel List A'!GC113=8,8,IF('Vessel List A'!GC113=9,9,IF('Vessel List A'!GC113=10,10,IF('Vessel List A'!GC113=11,11,IF('Vessel List A'!GC113=12,12,IF('Vessel List A'!GC113=13,13,IF('Vessel List A'!GC113=14,14,IF('Vessel List A'!GC113=15,15,IF('Vessel List A'!GC113=16,16,0)))))))))))))))))=0," ",VALUE(IF('Vessel List A'!GC113=1,1,IF('Vessel List A'!GC113=2,2,IF('Vessel List A'!GC113=3,3,IF('Vessel List A'!GC113=4,4,IF('Vessel List A'!GC113=5,5,IF('Vessel List A'!GC113=6,6,IF('Vessel List A'!GC113=7,7,IF('Vessel List A'!GC113=8,8,IF('Vessel List A'!GC113=9,9,IF('Vessel List A'!GC113=10,10,IF('Vessel List A'!GC113=11,11,IF('Vessel List A'!GC113=12,12,IF('Vessel List A'!GC113=13,13,IF('Vessel List A'!GC113=14,14,IF('Vessel List A'!GC113=15,15,IF('Vessel List A'!GC113=16,16,0))))))))))))))))))</f>
        <v xml:space="preserve"> </v>
      </c>
      <c r="CW114" s="154"/>
      <c r="CX114" s="158"/>
      <c r="CY114" s="390" t="str">
        <f t="shared" si="111"/>
        <v/>
      </c>
      <c r="CZ114" s="158"/>
      <c r="DA114" s="137"/>
      <c r="DB114" s="388" t="str">
        <f t="shared" si="112"/>
        <v/>
      </c>
      <c r="DC114" s="157" t="str">
        <f>IF(VALUE(IF('Vessel List A'!GP113=1,1,IF('Vessel List A'!GP113=2,2,IF('Vessel List A'!GP113=3,3,IF('Vessel List A'!GP113=4,4,IF('Vessel List A'!GP113=5,5,IF('Vessel List A'!GP113=6,6,IF('Vessel List A'!GP113=7,7,IF('Vessel List A'!GP113=8,8,IF('Vessel List A'!GP113=9,9,IF('Vessel List A'!GP113=10,10,IF('Vessel List A'!GP113=11,11,IF('Vessel List A'!GP113=12,12,IF('Vessel List A'!GP113=13,13,IF('Vessel List A'!GP113=14,14,IF('Vessel List A'!GP113=15,15,IF('Vessel List A'!GP113=16,16,0)))))))))))))))))=0," ",VALUE(IF('Vessel List A'!GP113=1,1,IF('Vessel List A'!GP113=2,2,IF('Vessel List A'!GP113=3,3,IF('Vessel List A'!GP113=4,4,IF('Vessel List A'!GP113=5,5,IF('Vessel List A'!GP113=6,6,IF('Vessel List A'!GP113=7,7,IF('Vessel List A'!GP113=8,8,IF('Vessel List A'!GP113=9,9,IF('Vessel List A'!GP113=10,10,IF('Vessel List A'!GP113=11,11,IF('Vessel List A'!GP113=12,12,IF('Vessel List A'!GP113=13,13,IF('Vessel List A'!GP113=14,14,IF('Vessel List A'!GP113=15,15,IF('Vessel List A'!GP113=16,16,0))))))))))))))))))</f>
        <v xml:space="preserve"> </v>
      </c>
      <c r="DD114" s="154"/>
      <c r="DE114" s="158"/>
      <c r="DF114" s="390" t="str">
        <f t="shared" si="113"/>
        <v/>
      </c>
      <c r="DG114" s="158"/>
      <c r="DH114" s="137"/>
      <c r="DI114" s="388" t="str">
        <f t="shared" si="114"/>
        <v/>
      </c>
      <c r="DJ114" s="157" t="str">
        <f>IF(VALUE(IF('Vessel List A'!HC113=1,1,IF('Vessel List A'!HC113=2,2,IF('Vessel List A'!HC113=3,3,IF('Vessel List A'!HC113=4,4,IF('Vessel List A'!HC113=5,5,IF('Vessel List A'!HC113=6,6,IF('Vessel List A'!HC113=7,7,IF('Vessel List A'!HC113=8,8,IF('Vessel List A'!HC113=9,9,IF('Vessel List A'!HC113=10,10,IF('Vessel List A'!HC113=11,11,IF('Vessel List A'!HC113=12,12,IF('Vessel List A'!HC113=13,13,IF('Vessel List A'!HC113=14,14,IF('Vessel List A'!HC113=15,15,IF('Vessel List A'!HC113=16,16,0)))))))))))))))))=0," ",VALUE(IF('Vessel List A'!HC113=1,1,IF('Vessel List A'!HC113=2,2,IF('Vessel List A'!HC113=3,3,IF('Vessel List A'!HC113=4,4,IF('Vessel List A'!HC113=5,5,IF('Vessel List A'!HC113=6,6,IF('Vessel List A'!HC113=7,7,IF('Vessel List A'!HC113=8,8,IF('Vessel List A'!HC113=9,9,IF('Vessel List A'!HC113=10,10,IF('Vessel List A'!HC113=11,11,IF('Vessel List A'!HC113=12,12,IF('Vessel List A'!HC113=13,13,IF('Vessel List A'!HC113=14,14,IF('Vessel List A'!HC113=15,15,IF('Vessel List A'!HC113=16,16,0))))))))))))))))))</f>
        <v xml:space="preserve"> </v>
      </c>
      <c r="DK114" s="154"/>
      <c r="DL114" s="158"/>
      <c r="DM114" s="390" t="str">
        <f t="shared" si="115"/>
        <v/>
      </c>
      <c r="DN114" s="158"/>
      <c r="DO114" s="137"/>
      <c r="DP114" s="388" t="str">
        <f t="shared" si="116"/>
        <v/>
      </c>
      <c r="DQ114" s="157" t="str">
        <f>IF(VALUE(IF('Vessel List A'!HP113=1,1,IF('Vessel List A'!HP113=2,2,IF('Vessel List A'!HP113=3,3,IF('Vessel List A'!HP113=4,4,IF('Vessel List A'!HP113=5,5,IF('Vessel List A'!HP113=6,6,IF('Vessel List A'!HP113=7,7,IF('Vessel List A'!HP113=8,8,IF('Vessel List A'!HP113=9,9,IF('Vessel List A'!HP113=10,10,IF('Vessel List A'!HP113=11,11,IF('Vessel List A'!HP113=12,12,IF('Vessel List A'!HP113=13,13,IF('Vessel List A'!HP113=14,14,IF('Vessel List A'!HP113=15,15,IF('Vessel List A'!HP113=16,16,0)))))))))))))))))=0," ",VALUE(IF('Vessel List A'!HP113=1,1,IF('Vessel List A'!HP113=2,2,IF('Vessel List A'!HP113=3,3,IF('Vessel List A'!HP113=4,4,IF('Vessel List A'!HP113=5,5,IF('Vessel List A'!HP113=6,6,IF('Vessel List A'!HP113=7,7,IF('Vessel List A'!HP113=8,8,IF('Vessel List A'!HP113=9,9,IF('Vessel List A'!HP113=10,10,IF('Vessel List A'!HP113=11,11,IF('Vessel List A'!HP113=12,12,IF('Vessel List A'!HP113=13,13,IF('Vessel List A'!HP113=14,14,IF('Vessel List A'!HP113=15,15,IF('Vessel List A'!HP113=16,16,0))))))))))))))))))</f>
        <v xml:space="preserve"> </v>
      </c>
      <c r="DR114" s="154"/>
      <c r="DS114" s="158"/>
      <c r="DT114" s="390" t="str">
        <f t="shared" si="117"/>
        <v/>
      </c>
      <c r="DU114" s="158"/>
      <c r="DV114" s="137"/>
      <c r="DW114" s="388" t="str">
        <f t="shared" si="118"/>
        <v/>
      </c>
      <c r="DX114" s="157" t="str">
        <f>IF(VALUE(IF('Vessel List A'!IC113=1,1,IF('Vessel List A'!IC113=2,2,IF('Vessel List A'!IC113=3,3,IF('Vessel List A'!IC113=4,4,IF('Vessel List A'!IC113=5,5,IF('Vessel List A'!IC113=6,6,IF('Vessel List A'!IC113=7,7,IF('Vessel List A'!IC113=8,8,IF('Vessel List A'!IC113=9,9,IF('Vessel List A'!IC113=10,10,IF('Vessel List A'!IC113=11,11,IF('Vessel List A'!IC113=12,12,IF('Vessel List A'!IC113=13,13,IF('Vessel List A'!IC113=14,14,IF('Vessel List A'!IC113=15,15,IF('Vessel List A'!IC113=16,16,0)))))))))))))))))=0," ",VALUE(IF('Vessel List A'!IC113=1,1,IF('Vessel List A'!IC113=2,2,IF('Vessel List A'!IC113=3,3,IF('Vessel List A'!IC113=4,4,IF('Vessel List A'!IC113=5,5,IF('Vessel List A'!IC113=6,6,IF('Vessel List A'!IC113=7,7,IF('Vessel List A'!IC113=8,8,IF('Vessel List A'!IC113=9,9,IF('Vessel List A'!IC113=10,10,IF('Vessel List A'!IC113=11,11,IF('Vessel List A'!IC113=12,12,IF('Vessel List A'!IC113=13,13,IF('Vessel List A'!IC113=14,14,IF('Vessel List A'!IC113=15,15,IF('Vessel List A'!IC113=16,16,0))))))))))))))))))</f>
        <v xml:space="preserve"> </v>
      </c>
      <c r="DY114" s="154"/>
      <c r="DZ114" s="158"/>
      <c r="EA114" s="390" t="str">
        <f t="shared" si="119"/>
        <v/>
      </c>
      <c r="EB114" s="158"/>
      <c r="EC114" s="137"/>
      <c r="ED114" s="388" t="str">
        <f t="shared" si="120"/>
        <v/>
      </c>
      <c r="EE114" s="157" t="str">
        <f>IF(VALUE(IF('Vessel List A'!IP113=1,1,IF('Vessel List A'!IP113=2,2,IF('Vessel List A'!IP113=3,3,IF('Vessel List A'!IP113=4,4,IF('Vessel List A'!IP113=5,5,IF('Vessel List A'!IP113=6,6,IF('Vessel List A'!IP113=7,7,IF('Vessel List A'!IP113=8,8,IF('Vessel List A'!IP113=9,9,IF('Vessel List A'!IP113=10,10,IF('Vessel List A'!IP113=11,11,IF('Vessel List A'!IP113=12,12,IF('Vessel List A'!IP113=13,13,IF('Vessel List A'!IP113=14,14,IF('Vessel List A'!IP113=15,15,IF('Vessel List A'!IP113=16,16,0)))))))))))))))))=0," ",VALUE(IF('Vessel List A'!IP113=1,1,IF('Vessel List A'!IP113=2,2,IF('Vessel List A'!IP113=3,3,IF('Vessel List A'!IP113=4,4,IF('Vessel List A'!IP113=5,5,IF('Vessel List A'!IP113=6,6,IF('Vessel List A'!IP113=7,7,IF('Vessel List A'!IP113=8,8,IF('Vessel List A'!IP113=9,9,IF('Vessel List A'!IP113=10,10,IF('Vessel List A'!IP113=11,11,IF('Vessel List A'!IP113=12,12,IF('Vessel List A'!IP113=13,13,IF('Vessel List A'!IP113=14,14,IF('Vessel List A'!IP113=15,15,IF('Vessel List A'!IP113=16,16,0))))))))))))))))))</f>
        <v xml:space="preserve"> </v>
      </c>
      <c r="EF114" s="154"/>
      <c r="EG114" s="158"/>
      <c r="EH114" s="390" t="str">
        <f t="shared" si="121"/>
        <v/>
      </c>
      <c r="EI114" s="158"/>
      <c r="EJ114" s="137"/>
      <c r="EK114" s="397" t="str">
        <f t="shared" si="122"/>
        <v/>
      </c>
      <c r="EL114" s="144"/>
      <c r="EM114" s="157" t="str">
        <f>IF(VALUE(IF('Vessel List B'!C113=1,1,IF('Vessel List B'!C113=2,2,IF('Vessel List B'!C113=3,3,IF('Vessel List B'!C113=4,4,IF('Vessel List B'!C113=5,5,IF('Vessel List B'!C113=6,6,IF('Vessel List B'!C113=7,7,IF('Vessel List B'!C113=8,8,IF('Vessel List B'!C113=9,9,IF('Vessel List B'!C113=10,10,IF('Vessel List B'!C113=11,11,IF('Vessel List B'!C113=12,12,IF('Vessel List B'!C113=13,13,IF('Vessel List B'!C113=14,14,IF('Vessel List B'!C113=15,15,IF('Vessel List B'!C113=16,16,0)))))))))))))))))=0," ",VALUE(IF('Vessel List B'!C113=1,1,IF('Vessel List B'!C113=2,2,IF('Vessel List B'!C113=3,3,IF('Vessel List B'!C113=4,4,IF('Vessel List B'!C113=5,5,IF('Vessel List B'!C113=6,6,IF('Vessel List B'!C113=7,7,IF('Vessel List B'!C113=8,8,IF('Vessel List B'!C113=9,9,IF('Vessel List B'!C113=10,10,IF('Vessel List B'!C113=11,11,IF('Vessel List B'!C113=12,12,IF('Vessel List B'!C113=13,13,IF('Vessel List B'!C113=14,14,IF('Vessel List B'!C113=15,15,IF('Vessel List B'!C113=16,16,0))))))))))))))))))</f>
        <v xml:space="preserve"> </v>
      </c>
      <c r="EN114" s="154"/>
      <c r="EO114" s="158"/>
      <c r="EP114" s="390" t="str">
        <f t="shared" si="123"/>
        <v/>
      </c>
      <c r="EQ114" s="158"/>
      <c r="ER114" s="137"/>
      <c r="ES114" s="388" t="str">
        <f t="shared" si="124"/>
        <v/>
      </c>
      <c r="ET114" s="157" t="str">
        <f>IF(VALUE(IF('Vessel List B'!P113=1,1,IF('Vessel List B'!P113=2,2,IF('Vessel List B'!P113=3,3,IF('Vessel List B'!P113=4,4,IF('Vessel List B'!P113=5,5,IF('Vessel List B'!P113=6,6,IF('Vessel List B'!P113=7,7,IF('Vessel List B'!P113=8,8,IF('Vessel List B'!P113=9,9,IF('Vessel List B'!P113=10,10,IF('Vessel List B'!P113=11,11,IF('Vessel List B'!P113=12,12,IF('Vessel List B'!P113=13,13,IF('Vessel List B'!P113=14,14,IF('Vessel List B'!P113=15,15,IF('Vessel List B'!P113=16,16,0)))))))))))))))))=0," ",VALUE(IF('Vessel List B'!P113=1,1,IF('Vessel List B'!P113=2,2,IF('Vessel List B'!P113=3,3,IF('Vessel List B'!P113=4,4,IF('Vessel List B'!P113=5,5,IF('Vessel List B'!P113=6,6,IF('Vessel List B'!P113=7,7,IF('Vessel List B'!P113=8,8,IF('Vessel List B'!P113=9,9,IF('Vessel List B'!P113=10,10,IF('Vessel List B'!P113=11,11,IF('Vessel List B'!P113=12,12,IF('Vessel List B'!P113=13,13,IF('Vessel List B'!P113=14,14,IF('Vessel List B'!P113=15,15,IF('Vessel List B'!P113=16,16,0))))))))))))))))))</f>
        <v xml:space="preserve"> </v>
      </c>
      <c r="EU114" s="154"/>
      <c r="EV114" s="158"/>
      <c r="EW114" s="390" t="str">
        <f t="shared" si="125"/>
        <v/>
      </c>
      <c r="EX114" s="158"/>
      <c r="EY114" s="137"/>
      <c r="EZ114" s="388" t="str">
        <f t="shared" si="126"/>
        <v/>
      </c>
      <c r="FA114" s="157" t="str">
        <f>IF(VALUE(IF('Vessel List B'!AC113=1,1,IF('Vessel List B'!AC113=2,2,IF('Vessel List B'!AC113=3,3,IF('Vessel List B'!AC113=4,4,IF('Vessel List B'!AC113=5,5,IF('Vessel List B'!AC113=6,6,IF('Vessel List B'!AC113=7,7,IF('Vessel List B'!AC113=8,8,IF('Vessel List B'!AC113=9,9,IF('Vessel List B'!AC113=10,10,IF('Vessel List B'!AC113=11,11,IF('Vessel List B'!AC113=12,12,IF('Vessel List B'!AC113=13,13,IF('Vessel List B'!AC113=14,14,IF('Vessel List B'!AC113=15,15,IF('Vessel List B'!AC113=16,16,0)))))))))))))))))=0," ",VALUE(IF('Vessel List B'!AC113=1,1,IF('Vessel List B'!AC113=2,2,IF('Vessel List B'!AC113=3,3,IF('Vessel List B'!AC113=4,4,IF('Vessel List B'!AC113=5,5,IF('Vessel List B'!AC113=6,6,IF('Vessel List B'!AC113=7,7,IF('Vessel List B'!AC113=8,8,IF('Vessel List B'!AC113=9,9,IF('Vessel List B'!AC113=10,10,IF('Vessel List B'!AC113=11,11,IF('Vessel List B'!AC113=12,12,IF('Vessel List B'!AC113=13,13,IF('Vessel List B'!AC113=14,14,IF('Vessel List B'!AC113=15,15,IF('Vessel List B'!AC113=16,16,0))))))))))))))))))</f>
        <v xml:space="preserve"> </v>
      </c>
      <c r="FB114" s="154"/>
      <c r="FC114" s="158"/>
      <c r="FD114" s="390" t="str">
        <f t="shared" si="127"/>
        <v/>
      </c>
      <c r="FE114" s="158"/>
      <c r="FF114" s="137"/>
      <c r="FG114" s="388" t="str">
        <f t="shared" si="128"/>
        <v/>
      </c>
      <c r="FH114" s="157" t="str">
        <f>IF(VALUE(IF('Vessel List B'!AP113=1,1,IF('Vessel List B'!AP113=2,2,IF('Vessel List B'!AP113=3,3,IF('Vessel List B'!AP113=4,4,IF('Vessel List B'!AP113=5,5,IF('Vessel List B'!AP113=6,6,IF('Vessel List B'!AP113=7,7,IF('Vessel List B'!AP113=8,8,IF('Vessel List B'!AP113=9,9,IF('Vessel List B'!AP113=10,10,IF('Vessel List B'!AP113=11,11,IF('Vessel List B'!AP113=12,12,IF('Vessel List B'!AP113=13,13,IF('Vessel List B'!AP113=14,14,IF('Vessel List B'!AP113=15,15,IF('Vessel List B'!AP113=16,16,0)))))))))))))))))=0," ",VALUE(IF('Vessel List B'!AP113=1,1,IF('Vessel List B'!AP113=2,2,IF('Vessel List B'!AP113=3,3,IF('Vessel List B'!AP113=4,4,IF('Vessel List B'!AP113=5,5,IF('Vessel List B'!AP113=6,6,IF('Vessel List B'!AP113=7,7,IF('Vessel List B'!AP113=8,8,IF('Vessel List B'!AP113=9,9,IF('Vessel List B'!AP113=10,10,IF('Vessel List B'!AP113=11,11,IF('Vessel List B'!AP113=12,12,IF('Vessel List B'!AP113=13,13,IF('Vessel List B'!AP113=14,14,IF('Vessel List B'!AP113=15,15,IF('Vessel List B'!AP113=16,16,0))))))))))))))))))</f>
        <v xml:space="preserve"> </v>
      </c>
      <c r="FI114" s="154"/>
      <c r="FJ114" s="158"/>
      <c r="FK114" s="390" t="str">
        <f t="shared" si="129"/>
        <v/>
      </c>
      <c r="FL114" s="158"/>
      <c r="FM114" s="137"/>
      <c r="FN114" s="388" t="str">
        <f t="shared" si="130"/>
        <v/>
      </c>
      <c r="FO114" s="157" t="str">
        <f>IF(VALUE(IF('Vessel List B'!BC113=1,1,IF('Vessel List B'!BC113=2,2,IF('Vessel List B'!BC113=3,3,IF('Vessel List B'!BC113=4,4,IF('Vessel List B'!BC113=5,5,IF('Vessel List B'!BC113=6,6,IF('Vessel List B'!BC113=7,7,IF('Vessel List B'!BC113=8,8,IF('Vessel List B'!BC113=9,9,IF('Vessel List B'!BC113=10,10,IF('Vessel List B'!BC113=11,11,IF('Vessel List B'!BC113=12,12,IF('Vessel List B'!BC113=13,13,IF('Vessel List B'!BC113=14,14,IF('Vessel List B'!BC113=15,15,IF('Vessel List B'!BC113=16,16,0)))))))))))))))))=0," ",VALUE(IF('Vessel List B'!BC113=1,1,IF('Vessel List B'!BC113=2,2,IF('Vessel List B'!BC113=3,3,IF('Vessel List B'!BC113=4,4,IF('Vessel List B'!BC113=5,5,IF('Vessel List B'!BC113=6,6,IF('Vessel List B'!BC113=7,7,IF('Vessel List B'!BC113=8,8,IF('Vessel List B'!BC113=9,9,IF('Vessel List B'!BC113=10,10,IF('Vessel List B'!BC113=11,11,IF('Vessel List B'!BC113=12,12,IF('Vessel List B'!BC113=13,13,IF('Vessel List B'!BC113=14,14,IF('Vessel List B'!BC113=15,15,IF('Vessel List B'!BC113=16,16,0))))))))))))))))))</f>
        <v xml:space="preserve"> </v>
      </c>
      <c r="FP114" s="154"/>
      <c r="FQ114" s="158"/>
      <c r="FR114" s="390" t="str">
        <f t="shared" si="131"/>
        <v/>
      </c>
      <c r="FS114" s="158"/>
      <c r="FT114" s="137"/>
      <c r="FU114" s="388" t="str">
        <f t="shared" si="132"/>
        <v/>
      </c>
      <c r="FV114" s="157" t="str">
        <f>IF(VALUE(IF('Vessel List B'!BP113=1,1,IF('Vessel List B'!BP113=2,2,IF('Vessel List B'!BP113=3,3,IF('Vessel List B'!BP113=4,4,IF('Vessel List B'!BP113=5,5,IF('Vessel List B'!BP113=6,6,IF('Vessel List B'!BP113=7,7,IF('Vessel List B'!BP113=8,8,IF('Vessel List B'!BP113=9,9,IF('Vessel List B'!BP113=10,10,IF('Vessel List B'!BP113=11,11,IF('Vessel List B'!BP113=12,12,IF('Vessel List B'!BP113=13,13,IF('Vessel List B'!BP113=14,14,IF('Vessel List B'!BP113=15,15,IF('Vessel List B'!BP113=16,16,0)))))))))))))))))=0," ",VALUE(IF('Vessel List B'!BP113=1,1,IF('Vessel List B'!BP113=2,2,IF('Vessel List B'!BP113=3,3,IF('Vessel List B'!BP113=4,4,IF('Vessel List B'!BP113=5,5,IF('Vessel List B'!BP113=6,6,IF('Vessel List B'!BP113=7,7,IF('Vessel List B'!BP113=8,8,IF('Vessel List B'!BP113=9,9,IF('Vessel List B'!BP113=10,10,IF('Vessel List B'!BP113=11,11,IF('Vessel List B'!BP113=12,12,IF('Vessel List B'!BP113=13,13,IF('Vessel List B'!BP113=14,14,IF('Vessel List B'!BP113=15,15,IF('Vessel List B'!BP113=16,16,0))))))))))))))))))</f>
        <v xml:space="preserve"> </v>
      </c>
      <c r="FW114" s="154"/>
      <c r="FX114" s="158"/>
      <c r="FY114" s="390" t="str">
        <f t="shared" si="133"/>
        <v/>
      </c>
      <c r="FZ114" s="158"/>
      <c r="GA114" s="137"/>
      <c r="GB114" s="388" t="str">
        <f t="shared" si="134"/>
        <v/>
      </c>
      <c r="GC114" s="157" t="str">
        <f>IF(VALUE(IF('Vessel List B'!CC113=1,1,IF('Vessel List B'!CC113=2,2,IF('Vessel List B'!CC113=3,3,IF('Vessel List B'!CC113=4,4,IF('Vessel List B'!CC113=5,5,IF('Vessel List B'!CC113=6,6,IF('Vessel List B'!CC113=7,7,IF('Vessel List B'!CC113=8,8,IF('Vessel List B'!CC113=9,9,IF('Vessel List B'!CC113=10,10,IF('Vessel List B'!CC113=11,11,IF('Vessel List B'!CC113=12,12,IF('Vessel List B'!CC113=13,13,IF('Vessel List B'!CC113=14,14,IF('Vessel List B'!CC113=15,15,IF('Vessel List B'!CC113=16,16,0)))))))))))))))))=0," ",VALUE(IF('Vessel List B'!CC113=1,1,IF('Vessel List B'!CC113=2,2,IF('Vessel List B'!CC113=3,3,IF('Vessel List B'!CC113=4,4,IF('Vessel List B'!CC113=5,5,IF('Vessel List B'!CC113=6,6,IF('Vessel List B'!CC113=7,7,IF('Vessel List B'!CC113=8,8,IF('Vessel List B'!CC113=9,9,IF('Vessel List B'!CC113=10,10,IF('Vessel List B'!CC113=11,11,IF('Vessel List B'!CC113=12,12,IF('Vessel List B'!CC113=13,13,IF('Vessel List B'!CC113=14,14,IF('Vessel List B'!CC113=15,15,IF('Vessel List B'!CC113=16,16,0))))))))))))))))))</f>
        <v xml:space="preserve"> </v>
      </c>
      <c r="GD114" s="154"/>
      <c r="GE114" s="158"/>
      <c r="GF114" s="390" t="str">
        <f t="shared" si="135"/>
        <v/>
      </c>
      <c r="GG114" s="158"/>
      <c r="GH114" s="137"/>
      <c r="GI114" s="388" t="str">
        <f t="shared" si="136"/>
        <v/>
      </c>
      <c r="GJ114" s="157" t="str">
        <f>IF(VALUE(IF('Vessel List B'!CP113=1,1,IF('Vessel List B'!CP113=2,2,IF('Vessel List B'!CP113=3,3,IF('Vessel List B'!CP113=4,4,IF('Vessel List B'!CP113=5,5,IF('Vessel List B'!CP113=6,6,IF('Vessel List B'!CP113=7,7,IF('Vessel List B'!CP113=8,8,IF('Vessel List B'!CP113=9,9,IF('Vessel List B'!CP113=10,10,IF('Vessel List B'!CP113=11,11,IF('Vessel List B'!CP113=12,12,IF('Vessel List B'!CP113=13,13,IF('Vessel List B'!CP113=14,14,IF('Vessel List B'!CP113=15,15,IF('Vessel List B'!CP113=16,16,0)))))))))))))))))=0," ",VALUE(IF('Vessel List B'!CP113=1,1,IF('Vessel List B'!CP113=2,2,IF('Vessel List B'!CP113=3,3,IF('Vessel List B'!CP113=4,4,IF('Vessel List B'!CP113=5,5,IF('Vessel List B'!CP113=6,6,IF('Vessel List B'!CP113=7,7,IF('Vessel List B'!CP113=8,8,IF('Vessel List B'!CP113=9,9,IF('Vessel List B'!CP113=10,10,IF('Vessel List B'!CP113=11,11,IF('Vessel List B'!CP113=12,12,IF('Vessel List B'!CP113=13,13,IF('Vessel List B'!CP113=14,14,IF('Vessel List B'!CP113=15,15,IF('Vessel List B'!CP113=16,16,0))))))))))))))))))</f>
        <v xml:space="preserve"> </v>
      </c>
      <c r="GK114" s="154"/>
      <c r="GL114" s="158"/>
      <c r="GM114" s="390" t="str">
        <f t="shared" si="137"/>
        <v/>
      </c>
      <c r="GN114" s="158"/>
      <c r="GO114" s="137"/>
      <c r="GP114" s="388" t="str">
        <f t="shared" si="138"/>
        <v/>
      </c>
      <c r="GQ114" s="157" t="str">
        <f>IF(VALUE(IF('Vessel List B'!DC113=1,1,IF('Vessel List B'!DC113=2,2,IF('Vessel List B'!DC113=3,3,IF('Vessel List B'!DC113=4,4,IF('Vessel List B'!DC113=5,5,IF('Vessel List B'!DC113=6,6,IF('Vessel List B'!DC113=7,7,IF('Vessel List B'!DC113=8,8,IF('Vessel List B'!DC113=9,9,IF('Vessel List B'!DC113=10,10,IF('Vessel List B'!DC113=11,11,IF('Vessel List B'!DC113=12,12,IF('Vessel List B'!DC113=13,13,IF('Vessel List B'!DC113=14,14,IF('Vessel List B'!DC113=15,15,IF('Vessel List B'!DC113=16,16,0)))))))))))))))))=0," ",VALUE(IF('Vessel List B'!DC113=1,1,IF('Vessel List B'!DC113=2,2,IF('Vessel List B'!DC113=3,3,IF('Vessel List B'!DC113=4,4,IF('Vessel List B'!DC113=5,5,IF('Vessel List B'!DC113=6,6,IF('Vessel List B'!DC113=7,7,IF('Vessel List B'!DC113=8,8,IF('Vessel List B'!DC113=9,9,IF('Vessel List B'!DC113=10,10,IF('Vessel List B'!DC113=11,11,IF('Vessel List B'!DC113=12,12,IF('Vessel List B'!DC113=13,13,IF('Vessel List B'!DC113=14,14,IF('Vessel List B'!DC113=15,15,IF('Vessel List B'!DC113=16,16,0))))))))))))))))))</f>
        <v xml:space="preserve"> </v>
      </c>
      <c r="GR114" s="154"/>
      <c r="GS114" s="158"/>
      <c r="GT114" s="390" t="str">
        <f t="shared" si="139"/>
        <v/>
      </c>
      <c r="GU114" s="158"/>
      <c r="GV114" s="137"/>
      <c r="GW114" s="388" t="str">
        <f t="shared" si="140"/>
        <v/>
      </c>
      <c r="GX114" s="157" t="str">
        <f>IF(VALUE(IF('Vessel List B'!DP113=1,1,IF('Vessel List B'!DP113=2,2,IF('Vessel List B'!DP113=3,3,IF('Vessel List B'!DP113=4,4,IF('Vessel List B'!DP113=5,5,IF('Vessel List B'!DP113=6,6,IF('Vessel List B'!DP113=7,7,IF('Vessel List B'!DP113=8,8,IF('Vessel List B'!DP113=9,9,IF('Vessel List B'!DP113=10,10,IF('Vessel List B'!DP113=11,11,IF('Vessel List B'!DP113=12,12,IF('Vessel List B'!DP113=13,13,IF('Vessel List B'!DP113=14,14,IF('Vessel List B'!DP113=15,15,IF('Vessel List B'!DP113=16,16,0)))))))))))))))))=0," ",VALUE(IF('Vessel List B'!DP113=1,1,IF('Vessel List B'!DP113=2,2,IF('Vessel List B'!DP113=3,3,IF('Vessel List B'!DP113=4,4,IF('Vessel List B'!DP113=5,5,IF('Vessel List B'!DP113=6,6,IF('Vessel List B'!DP113=7,7,IF('Vessel List B'!DP113=8,8,IF('Vessel List B'!DP113=9,9,IF('Vessel List B'!DP113=10,10,IF('Vessel List B'!DP113=11,11,IF('Vessel List B'!DP113=12,12,IF('Vessel List B'!DP113=13,13,IF('Vessel List B'!DP113=14,14,IF('Vessel List B'!DP113=15,15,IF('Vessel List B'!DP113=16,16,0))))))))))))))))))</f>
        <v xml:space="preserve"> </v>
      </c>
      <c r="GY114" s="154"/>
      <c r="GZ114" s="158"/>
      <c r="HA114" s="390" t="str">
        <f t="shared" si="141"/>
        <v/>
      </c>
      <c r="HB114" s="158"/>
      <c r="HC114" s="137"/>
      <c r="HD114" s="388" t="str">
        <f t="shared" si="142"/>
        <v/>
      </c>
      <c r="HE114" s="157" t="str">
        <f>IF(VALUE(IF('Vessel List B'!EC113=1,1,IF('Vessel List B'!EC113=2,2,IF('Vessel List B'!EC113=3,3,IF('Vessel List B'!EC113=4,4,IF('Vessel List B'!EC113=5,5,IF('Vessel List B'!EC113=6,6,IF('Vessel List B'!EC113=7,7,IF('Vessel List B'!EC113=8,8,IF('Vessel List B'!EC113=9,9,IF('Vessel List B'!EC113=10,10,IF('Vessel List B'!EC113=11,11,IF('Vessel List B'!EC113=12,12,IF('Vessel List B'!EC113=13,13,IF('Vessel List B'!EC113=14,14,IF('Vessel List B'!EC113=15,15,IF('Vessel List B'!EC113=16,16,0)))))))))))))))))=0," ",VALUE(IF('Vessel List B'!EC113=1,1,IF('Vessel List B'!EC113=2,2,IF('Vessel List B'!EC113=3,3,IF('Vessel List B'!EC113=4,4,IF('Vessel List B'!EC113=5,5,IF('Vessel List B'!EC113=6,6,IF('Vessel List B'!EC113=7,7,IF('Vessel List B'!EC113=8,8,IF('Vessel List B'!EC113=9,9,IF('Vessel List B'!EC113=10,10,IF('Vessel List B'!EC113=11,11,IF('Vessel List B'!EC113=12,12,IF('Vessel List B'!EC113=13,13,IF('Vessel List B'!EC113=14,14,IF('Vessel List B'!EC113=15,15,IF('Vessel List B'!EC113=16,16,0))))))))))))))))))</f>
        <v xml:space="preserve"> </v>
      </c>
      <c r="HF114" s="154"/>
      <c r="HG114" s="158"/>
      <c r="HH114" s="390" t="str">
        <f t="shared" si="143"/>
        <v/>
      </c>
      <c r="HI114" s="158"/>
      <c r="HJ114" s="137"/>
      <c r="HK114" s="388" t="str">
        <f t="shared" si="144"/>
        <v/>
      </c>
      <c r="HL114" s="157" t="str">
        <f>IF(VALUE(IF('Vessel List B'!EP113=1,1,IF('Vessel List B'!EP113=2,2,IF('Vessel List B'!EP113=3,3,IF('Vessel List B'!EP113=4,4,IF('Vessel List B'!EP113=5,5,IF('Vessel List B'!EP113=6,6,IF('Vessel List B'!EP113=7,7,IF('Vessel List B'!EP113=8,8,IF('Vessel List B'!EP113=9,9,IF('Vessel List B'!EP113=10,10,IF('Vessel List B'!EP113=11,11,IF('Vessel List B'!EP113=12,12,IF('Vessel List B'!EP113=13,13,IF('Vessel List B'!EP113=14,14,IF('Vessel List B'!EP113=15,15,IF('Vessel List B'!EP113=16,16,0)))))))))))))))))=0," ",VALUE(IF('Vessel List B'!EP113=1,1,IF('Vessel List B'!EP113=2,2,IF('Vessel List B'!EP113=3,3,IF('Vessel List B'!EP113=4,4,IF('Vessel List B'!EP113=5,5,IF('Vessel List B'!EP113=6,6,IF('Vessel List B'!EP113=7,7,IF('Vessel List B'!EP113=8,8,IF('Vessel List B'!EP113=9,9,IF('Vessel List B'!EP113=10,10,IF('Vessel List B'!EP113=11,11,IF('Vessel List B'!EP113=12,12,IF('Vessel List B'!EP113=13,13,IF('Vessel List B'!EP113=14,14,IF('Vessel List B'!EP113=15,15,IF('Vessel List B'!EP113=16,16,0))))))))))))))))))</f>
        <v xml:space="preserve"> </v>
      </c>
      <c r="HM114" s="154"/>
      <c r="HN114" s="158"/>
      <c r="HO114" s="390" t="str">
        <f t="shared" si="145"/>
        <v/>
      </c>
      <c r="HP114" s="158"/>
      <c r="HQ114" s="137"/>
      <c r="HR114" s="388" t="str">
        <f t="shared" si="146"/>
        <v/>
      </c>
      <c r="HS114" s="157" t="str">
        <f>IF(VALUE(IF('Vessel List B'!FC113=1,1,IF('Vessel List B'!FC113=2,2,IF('Vessel List B'!FC113=3,3,IF('Vessel List B'!FC113=4,4,IF('Vessel List B'!FC113=5,5,IF('Vessel List B'!FC113=6,6,IF('Vessel List B'!FC113=7,7,IF('Vessel List B'!FC113=8,8,IF('Vessel List B'!FC113=9,9,IF('Vessel List B'!FC113=10,10,IF('Vessel List B'!FC113=11,11,IF('Vessel List B'!FC113=12,12,IF('Vessel List B'!FC113=13,13,IF('Vessel List B'!FC113=14,14,IF('Vessel List B'!FC113=15,15,IF('Vessel List B'!FC113=16,16,0)))))))))))))))))=0," ",VALUE(IF('Vessel List B'!FC113=1,1,IF('Vessel List B'!FC113=2,2,IF('Vessel List B'!FC113=3,3,IF('Vessel List B'!FC113=4,4,IF('Vessel List B'!FC113=5,5,IF('Vessel List B'!FC113=6,6,IF('Vessel List B'!FC113=7,7,IF('Vessel List B'!FC113=8,8,IF('Vessel List B'!FC113=9,9,IF('Vessel List B'!FC113=10,10,IF('Vessel List B'!FC113=11,11,IF('Vessel List B'!FC113=12,12,IF('Vessel List B'!FC113=13,13,IF('Vessel List B'!FC113=14,14,IF('Vessel List B'!FC113=15,15,IF('Vessel List B'!FC113=16,16,0))))))))))))))))))</f>
        <v xml:space="preserve"> </v>
      </c>
      <c r="HT114" s="154"/>
      <c r="HU114" s="158"/>
      <c r="HV114" s="390" t="str">
        <f t="shared" si="147"/>
        <v/>
      </c>
      <c r="HW114" s="158"/>
      <c r="HX114" s="137"/>
      <c r="HY114" s="388" t="str">
        <f t="shared" si="148"/>
        <v/>
      </c>
      <c r="HZ114" s="157" t="str">
        <f>IF(VALUE(IF('Vessel List B'!FP113=1,1,IF('Vessel List B'!FP113=2,2,IF('Vessel List B'!FP113=3,3,IF('Vessel List B'!FP113=4,4,IF('Vessel List B'!FP113=5,5,IF('Vessel List B'!FP113=6,6,IF('Vessel List B'!FP113=7,7,IF('Vessel List B'!FP113=8,8,IF('Vessel List B'!FP113=9,9,IF('Vessel List B'!FP113=10,10,IF('Vessel List B'!FP113=11,11,IF('Vessel List B'!FP113=12,12,IF('Vessel List B'!FP113=13,13,IF('Vessel List B'!FP113=14,14,IF('Vessel List B'!FP113=15,15,IF('Vessel List B'!FP113=16,16,0)))))))))))))))))=0," ",VALUE(IF('Vessel List B'!FP113=1,1,IF('Vessel List B'!FP113=2,2,IF('Vessel List B'!FP113=3,3,IF('Vessel List B'!FP113=4,4,IF('Vessel List B'!FP113=5,5,IF('Vessel List B'!FP113=6,6,IF('Vessel List B'!FP113=7,7,IF('Vessel List B'!FP113=8,8,IF('Vessel List B'!FP113=9,9,IF('Vessel List B'!FP113=10,10,IF('Vessel List B'!FP113=11,11,IF('Vessel List B'!FP113=12,12,IF('Vessel List B'!FP113=13,13,IF('Vessel List B'!FP113=14,14,IF('Vessel List B'!FP113=15,15,IF('Vessel List B'!FP113=16,16,0))))))))))))))))))</f>
        <v xml:space="preserve"> </v>
      </c>
      <c r="IA114" s="154"/>
      <c r="IB114" s="158"/>
      <c r="IC114" s="390" t="str">
        <f t="shared" si="149"/>
        <v/>
      </c>
      <c r="ID114" s="158"/>
      <c r="IE114" s="137"/>
      <c r="IF114" s="388" t="str">
        <f t="shared" si="150"/>
        <v/>
      </c>
      <c r="IG114" s="157" t="str">
        <f>IF(VALUE(IF('Vessel List B'!GC113=1,1,IF('Vessel List B'!GC113=2,2,IF('Vessel List B'!GC113=3,3,IF('Vessel List B'!GC113=4,4,IF('Vessel List B'!GC113=5,5,IF('Vessel List B'!GC113=6,6,IF('Vessel List B'!GC113=7,7,IF('Vessel List B'!GC113=8,8,IF('Vessel List B'!GC113=9,9,IF('Vessel List B'!GC113=10,10,IF('Vessel List B'!GC113=11,11,IF('Vessel List B'!GC113=12,12,IF('Vessel List B'!GC113=13,13,IF('Vessel List B'!GC113=14,14,IF('Vessel List B'!GC113=15,15,IF('Vessel List B'!GC113=16,16,0)))))))))))))))))=0," ",VALUE(IF('Vessel List B'!GC113=1,1,IF('Vessel List B'!GC113=2,2,IF('Vessel List B'!GC113=3,3,IF('Vessel List B'!GC113=4,4,IF('Vessel List B'!GC113=5,5,IF('Vessel List B'!GC113=6,6,IF('Vessel List B'!GC113=7,7,IF('Vessel List B'!GC113=8,8,IF('Vessel List B'!GC113=9,9,IF('Vessel List B'!GC113=10,10,IF('Vessel List B'!GC113=11,11,IF('Vessel List B'!GC113=12,12,IF('Vessel List B'!GC113=13,13,IF('Vessel List B'!GC113=14,14,IF('Vessel List B'!GC113=15,15,IF('Vessel List B'!GC113=16,16,0))))))))))))))))))</f>
        <v xml:space="preserve"> </v>
      </c>
      <c r="IH114" s="154"/>
      <c r="II114" s="158"/>
      <c r="IJ114" s="390" t="str">
        <f t="shared" si="151"/>
        <v/>
      </c>
      <c r="IK114" s="158"/>
      <c r="IL114" s="137"/>
      <c r="IM114" s="388" t="str">
        <f t="shared" si="152"/>
        <v/>
      </c>
      <c r="IN114" s="157" t="str">
        <f>IF(VALUE(IF('Vessel List B'!GP113=1,1,IF('Vessel List B'!GP113=2,2,IF('Vessel List B'!GP113=3,3,IF('Vessel List B'!GP113=4,4,IF('Vessel List B'!GP113=5,5,IF('Vessel List B'!GP113=6,6,IF('Vessel List B'!GP113=7,7,IF('Vessel List B'!GP113=8,8,IF('Vessel List B'!GP113=9,9,IF('Vessel List B'!GP113=10,10,IF('Vessel List B'!GP113=11,11,IF('Vessel List B'!GP113=12,12,IF('Vessel List B'!GP113=13,13,IF('Vessel List B'!GP113=14,14,IF('Vessel List B'!GP113=15,15,IF('Vessel List B'!GP113=16,16,0)))))))))))))))))=0," ",VALUE(IF('Vessel List B'!GP113=1,1,IF('Vessel List B'!GP113=2,2,IF('Vessel List B'!GP113=3,3,IF('Vessel List B'!GP113=4,4,IF('Vessel List B'!GP113=5,5,IF('Vessel List B'!GP113=6,6,IF('Vessel List B'!GP113=7,7,IF('Vessel List B'!GP113=8,8,IF('Vessel List B'!GP113=9,9,IF('Vessel List B'!GP113=10,10,IF('Vessel List B'!GP113=11,11,IF('Vessel List B'!GP113=12,12,IF('Vessel List B'!GP113=13,13,IF('Vessel List B'!GP113=14,14,IF('Vessel List B'!GP113=15,15,IF('Vessel List B'!GP113=16,16,0))))))))))))))))))</f>
        <v xml:space="preserve"> </v>
      </c>
      <c r="IO114" s="154"/>
      <c r="IP114" s="158"/>
      <c r="IQ114" s="390" t="str">
        <f t="shared" si="153"/>
        <v/>
      </c>
      <c r="IR114" s="158"/>
      <c r="IS114" s="137"/>
      <c r="IT114" s="388" t="str">
        <f t="shared" si="154"/>
        <v/>
      </c>
      <c r="IU114" s="157" t="str">
        <f>IF(VALUE(IF('Vessel List B'!HC113=1,1,IF('Vessel List B'!HC113=2,2,IF('Vessel List B'!HC113=3,3,IF('Vessel List B'!HC113=4,4,IF('Vessel List B'!HC113=5,5,IF('Vessel List B'!HC113=6,6,IF('Vessel List B'!HC113=7,7,IF('Vessel List B'!HC113=8,8,IF('Vessel List B'!HC113=9,9,IF('Vessel List B'!HC113=10,10,IF('Vessel List B'!HC113=11,11,IF('Vessel List B'!HC113=12,12,IF('Vessel List B'!HC113=13,13,IF('Vessel List B'!HC113=14,14,IF('Vessel List B'!HC113=15,15,IF('Vessel List B'!HC113=16,16,0)))))))))))))))))=0," ",VALUE(IF('Vessel List B'!HC113=1,1,IF('Vessel List B'!HC113=2,2,IF('Vessel List B'!HC113=3,3,IF('Vessel List B'!HC113=4,4,IF('Vessel List B'!HC113=5,5,IF('Vessel List B'!HC113=6,6,IF('Vessel List B'!HC113=7,7,IF('Vessel List B'!HC113=8,8,IF('Vessel List B'!HC113=9,9,IF('Vessel List B'!HC113=10,10,IF('Vessel List B'!HC113=11,11,IF('Vessel List B'!HC113=12,12,IF('Vessel List B'!HC113=13,13,IF('Vessel List B'!HC113=14,14,IF('Vessel List B'!HC113=15,15,IF('Vessel List B'!HC113=16,16,0))))))))))))))))))</f>
        <v xml:space="preserve"> </v>
      </c>
      <c r="IV114" s="154"/>
      <c r="IW114" s="158"/>
      <c r="IX114" s="390" t="str">
        <f t="shared" si="155"/>
        <v/>
      </c>
      <c r="IY114" s="158"/>
      <c r="IZ114" s="137"/>
      <c r="JA114" s="388" t="str">
        <f t="shared" si="156"/>
        <v/>
      </c>
      <c r="JB114" s="157" t="str">
        <f>IF(VALUE(IF('Vessel List B'!HP113=1,1,IF('Vessel List B'!HP113=2,2,IF('Vessel List B'!HP113=3,3,IF('Vessel List B'!HP113=4,4,IF('Vessel List B'!HP113=5,5,IF('Vessel List B'!HP113=6,6,IF('Vessel List B'!HP113=7,7,IF('Vessel List B'!HP113=8,8,IF('Vessel List B'!HP113=9,9,IF('Vessel List B'!HP113=10,10,IF('Vessel List B'!HP113=11,11,IF('Vessel List B'!HP113=12,12,IF('Vessel List B'!HP113=13,13,IF('Vessel List B'!HP113=14,14,IF('Vessel List B'!HP113=15,15,IF('Vessel List B'!HP113=16,16,0)))))))))))))))))=0," ",VALUE(IF('Vessel List B'!HP113=1,1,IF('Vessel List B'!HP113=2,2,IF('Vessel List B'!HP113=3,3,IF('Vessel List B'!HP113=4,4,IF('Vessel List B'!HP113=5,5,IF('Vessel List B'!HP113=6,6,IF('Vessel List B'!HP113=7,7,IF('Vessel List B'!HP113=8,8,IF('Vessel List B'!HP113=9,9,IF('Vessel List B'!HP113=10,10,IF('Vessel List B'!HP113=11,11,IF('Vessel List B'!HP113=12,12,IF('Vessel List B'!HP113=13,13,IF('Vessel List B'!HP113=14,14,IF('Vessel List B'!HP113=15,15,IF('Vessel List B'!HP113=16,16,0))))))))))))))))))</f>
        <v xml:space="preserve"> </v>
      </c>
      <c r="JC114" s="154"/>
      <c r="JD114" s="158"/>
      <c r="JE114" s="390" t="str">
        <f t="shared" si="157"/>
        <v/>
      </c>
      <c r="JF114" s="158"/>
      <c r="JG114" s="137"/>
      <c r="JH114" s="388" t="str">
        <f t="shared" si="158"/>
        <v/>
      </c>
      <c r="JI114" s="157" t="str">
        <f>IF(VALUE(IF('Vessel List B'!IC113=1,1,IF('Vessel List B'!IC113=2,2,IF('Vessel List B'!IC113=3,3,IF('Vessel List B'!IC113=4,4,IF('Vessel List B'!IC113=5,5,IF('Vessel List B'!IC113=6,6,IF('Vessel List B'!IC113=7,7,IF('Vessel List B'!IC113=8,8,IF('Vessel List B'!IC113=9,9,IF('Vessel List B'!IC113=10,10,IF('Vessel List B'!IC113=11,11,IF('Vessel List B'!IC113=12,12,IF('Vessel List B'!IC113=13,13,IF('Vessel List B'!IC113=14,14,IF('Vessel List B'!IC113=15,15,IF('Vessel List B'!IC113=16,16,0)))))))))))))))))=0," ",VALUE(IF('Vessel List B'!IC113=1,1,IF('Vessel List B'!IC113=2,2,IF('Vessel List B'!IC113=3,3,IF('Vessel List B'!IC113=4,4,IF('Vessel List B'!IC113=5,5,IF('Vessel List B'!IC113=6,6,IF('Vessel List B'!IC113=7,7,IF('Vessel List B'!IC113=8,8,IF('Vessel List B'!IC113=9,9,IF('Vessel List B'!IC113=10,10,IF('Vessel List B'!IC113=11,11,IF('Vessel List B'!IC113=12,12,IF('Vessel List B'!IC113=13,13,IF('Vessel List B'!IC113=14,14,IF('Vessel List B'!IC113=15,15,IF('Vessel List B'!IC113=16,16,0))))))))))))))))))</f>
        <v xml:space="preserve"> </v>
      </c>
      <c r="JJ114" s="154"/>
      <c r="JK114" s="158"/>
      <c r="JL114" s="390" t="str">
        <f t="shared" si="159"/>
        <v/>
      </c>
      <c r="JM114" s="158"/>
      <c r="JN114" s="137"/>
      <c r="JO114" s="388" t="str">
        <f t="shared" si="160"/>
        <v/>
      </c>
      <c r="JP114" s="157" t="str">
        <f>IF(VALUE(IF('Vessel List B'!IP113=1,1,IF('Vessel List B'!IP113=2,2,IF('Vessel List B'!IP113=3,3,IF('Vessel List B'!IP113=4,4,IF('Vessel List B'!IP113=5,5,IF('Vessel List B'!IP113=6,6,IF('Vessel List B'!IP113=7,7,IF('Vessel List B'!IP113=8,8,IF('Vessel List B'!IP113=9,9,IF('Vessel List B'!IP113=10,10,IF('Vessel List B'!IP113=11,11,IF('Vessel List B'!IP113=12,12,IF('Vessel List B'!IP113=13,13,IF('Vessel List B'!IP113=14,14,IF('Vessel List B'!IP113=15,15,IF('Vessel List B'!IP113=16,16,0)))))))))))))))))=0," ",VALUE(IF('Vessel List B'!IP113=1,1,IF('Vessel List B'!IP113=2,2,IF('Vessel List B'!IP113=3,3,IF('Vessel List B'!IP113=4,4,IF('Vessel List B'!IP113=5,5,IF('Vessel List B'!IP113=6,6,IF('Vessel List B'!IP113=7,7,IF('Vessel List B'!IP113=8,8,IF('Vessel List B'!IP113=9,9,IF('Vessel List B'!IP113=10,10,IF('Vessel List B'!IP113=11,11,IF('Vessel List B'!IP113=12,12,IF('Vessel List B'!IP113=13,13,IF('Vessel List B'!IP113=14,14,IF('Vessel List B'!IP113=15,15,IF('Vessel List B'!IP113=16,16,0))))))))))))))))))</f>
        <v xml:space="preserve"> </v>
      </c>
      <c r="JQ114" s="154"/>
      <c r="JR114" s="158"/>
      <c r="JS114" s="390" t="str">
        <f t="shared" si="161"/>
        <v/>
      </c>
      <c r="JT114" s="158"/>
      <c r="JU114" s="137"/>
      <c r="JV114" s="397" t="str">
        <f t="shared" si="162"/>
        <v/>
      </c>
      <c r="JW114" s="403"/>
    </row>
    <row r="115" spans="1:283" ht="15" x14ac:dyDescent="0.25">
      <c r="A115" s="132">
        <f>'Vessel List A'!B114</f>
        <v>41689</v>
      </c>
      <c r="B115" s="157" t="str">
        <f>IF(VALUE(IF('Vessel List A'!C114=1,1,IF('Vessel List A'!C114=2,2,IF('Vessel List A'!C114=3,3,IF('Vessel List A'!C114=4,4,IF('Vessel List A'!C114=5,5,IF('Vessel List A'!C114=6,6,IF('Vessel List A'!C114=7,7,IF('Vessel List A'!C114=8,8,IF('Vessel List A'!C114=9,9,IF('Vessel List A'!C114=10,10,IF('Vessel List A'!C114=11,11,IF('Vessel List A'!C114=12,12,IF('Vessel List A'!C114=13,13,IF('Vessel List A'!C114=14,14,IF('Vessel List A'!C114=15,15,IF('Vessel List A'!C114=16,16,0)))))))))))))))))=0," ",VALUE(IF('Vessel List A'!C114=1,1,IF('Vessel List A'!C114=2,2,IF('Vessel List A'!C114=3,3,IF('Vessel List A'!C114=4,4,IF('Vessel List A'!C114=5,5,IF('Vessel List A'!C114=6,6,IF('Vessel List A'!C114=7,7,IF('Vessel List A'!C114=8,8,IF('Vessel List A'!C114=9,9,IF('Vessel List A'!C114=10,10,IF('Vessel List A'!C114=11,11,IF('Vessel List A'!C114=12,12,IF('Vessel List A'!C114=13,13,IF('Vessel List A'!C114=14,14,IF('Vessel List A'!C114=15,15,IF('Vessel List A'!C114=16,16,0))))))))))))))))))</f>
        <v xml:space="preserve"> </v>
      </c>
      <c r="C115" s="154"/>
      <c r="D115" s="158"/>
      <c r="E115" s="390" t="str">
        <f t="shared" si="83"/>
        <v/>
      </c>
      <c r="F115" s="158"/>
      <c r="G115" s="137"/>
      <c r="H115" s="388" t="str">
        <f t="shared" si="84"/>
        <v/>
      </c>
      <c r="I115" s="157" t="str">
        <f>IF(VALUE(IF('Vessel List A'!P114=1,1,IF('Vessel List A'!P114=2,2,IF('Vessel List A'!P114=3,3,IF('Vessel List A'!P114=4,4,IF('Vessel List A'!P114=5,5,IF('Vessel List A'!P114=6,6,IF('Vessel List A'!P114=7,7,IF('Vessel List A'!P114=8,8,IF('Vessel List A'!P114=9,9,IF('Vessel List A'!P114=10,10,IF('Vessel List A'!P114=11,11,IF('Vessel List A'!P114=12,12,IF('Vessel List A'!P114=13,13,IF('Vessel List A'!P114=14,14,IF('Vessel List A'!P114=15,15,IF('Vessel List A'!P114=16,16,0)))))))))))))))))=0," ",VALUE(IF('Vessel List A'!P114=1,1,IF('Vessel List A'!P114=2,2,IF('Vessel List A'!P114=3,3,IF('Vessel List A'!P114=4,4,IF('Vessel List A'!P114=5,5,IF('Vessel List A'!P114=6,6,IF('Vessel List A'!P114=7,7,IF('Vessel List A'!P114=8,8,IF('Vessel List A'!P114=9,9,IF('Vessel List A'!P114=10,10,IF('Vessel List A'!P114=11,11,IF('Vessel List A'!P114=12,12,IF('Vessel List A'!P114=13,13,IF('Vessel List A'!P114=14,14,IF('Vessel List A'!P114=15,15,IF('Vessel List A'!P114=16,16,0))))))))))))))))))</f>
        <v xml:space="preserve"> </v>
      </c>
      <c r="J115" s="154"/>
      <c r="K115" s="158"/>
      <c r="L115" s="390" t="str">
        <f t="shared" si="85"/>
        <v/>
      </c>
      <c r="M115" s="158"/>
      <c r="N115" s="137"/>
      <c r="O115" s="388" t="str">
        <f t="shared" si="86"/>
        <v/>
      </c>
      <c r="P115" s="157" t="str">
        <f>IF(VALUE(IF('Vessel List A'!AC114=1,1,IF('Vessel List A'!AC114=2,2,IF('Vessel List A'!AC114=3,3,IF('Vessel List A'!AC114=4,4,IF('Vessel List A'!AC114=5,5,IF('Vessel List A'!AC114=6,6,IF('Vessel List A'!AC114=7,7,IF('Vessel List A'!AC114=8,8,IF('Vessel List A'!AC114=9,9,IF('Vessel List A'!AC114=10,10,IF('Vessel List A'!AC114=11,11,IF('Vessel List A'!AC114=12,12,IF('Vessel List A'!AC114=13,13,IF('Vessel List A'!AC114=14,14,IF('Vessel List A'!AC114=15,15,IF('Vessel List A'!AC114=16,16,0)))))))))))))))))=0," ",VALUE(IF('Vessel List A'!AC114=1,1,IF('Vessel List A'!AC114=2,2,IF('Vessel List A'!AC114=3,3,IF('Vessel List A'!AC114=4,4,IF('Vessel List A'!AC114=5,5,IF('Vessel List A'!AC114=6,6,IF('Vessel List A'!AC114=7,7,IF('Vessel List A'!AC114=8,8,IF('Vessel List A'!AC114=9,9,IF('Vessel List A'!AC114=10,10,IF('Vessel List A'!AC114=11,11,IF('Vessel List A'!AC114=12,12,IF('Vessel List A'!AC114=13,13,IF('Vessel List A'!AC114=14,14,IF('Vessel List A'!AC114=15,15,IF('Vessel List A'!AC114=16,16,0))))))))))))))))))</f>
        <v xml:space="preserve"> </v>
      </c>
      <c r="Q115" s="154"/>
      <c r="R115" s="158"/>
      <c r="S115" s="390" t="str">
        <f t="shared" si="87"/>
        <v/>
      </c>
      <c r="T115" s="158"/>
      <c r="U115" s="137"/>
      <c r="V115" s="388" t="str">
        <f t="shared" si="88"/>
        <v/>
      </c>
      <c r="W115" s="157" t="str">
        <f>IF(VALUE(IF('Vessel List A'!AP114=1,1,IF('Vessel List A'!AP114=2,2,IF('Vessel List A'!AP114=3,3,IF('Vessel List A'!AP114=4,4,IF('Vessel List A'!AP114=5,5,IF('Vessel List A'!AP114=6,6,IF('Vessel List A'!AP114=7,7,IF('Vessel List A'!AP114=8,8,IF('Vessel List A'!AP114=9,9,IF('Vessel List A'!AP114=10,10,IF('Vessel List A'!AP114=11,11,IF('Vessel List A'!AP114=12,12,IF('Vessel List A'!AP114=13,13,IF('Vessel List A'!AP114=14,14,IF('Vessel List A'!AP114=15,15,IF('Vessel List A'!AP114=16,16,0)))))))))))))))))=0," ",VALUE(IF('Vessel List A'!AP114=1,1,IF('Vessel List A'!AP114=2,2,IF('Vessel List A'!AP114=3,3,IF('Vessel List A'!AP114=4,4,IF('Vessel List A'!AP114=5,5,IF('Vessel List A'!AP114=6,6,IF('Vessel List A'!AP114=7,7,IF('Vessel List A'!AP114=8,8,IF('Vessel List A'!AP114=9,9,IF('Vessel List A'!AP114=10,10,IF('Vessel List A'!AP114=11,11,IF('Vessel List A'!AP114=12,12,IF('Vessel List A'!AP114=13,13,IF('Vessel List A'!AP114=14,14,IF('Vessel List A'!AP114=15,15,IF('Vessel List A'!AP114=16,16,0))))))))))))))))))</f>
        <v xml:space="preserve"> </v>
      </c>
      <c r="X115" s="154"/>
      <c r="Y115" s="158"/>
      <c r="Z115" s="390" t="str">
        <f t="shared" si="89"/>
        <v/>
      </c>
      <c r="AA115" s="158"/>
      <c r="AB115" s="137"/>
      <c r="AC115" s="388" t="str">
        <f t="shared" si="90"/>
        <v/>
      </c>
      <c r="AD115" s="157" t="str">
        <f>IF(VALUE(IF('Vessel List A'!BC114=1,1,IF('Vessel List A'!BC114=2,2,IF('Vessel List A'!BC114=3,3,IF('Vessel List A'!BC114=4,4,IF('Vessel List A'!BC114=5,5,IF('Vessel List A'!BC114=6,6,IF('Vessel List A'!BC114=7,7,IF('Vessel List A'!BC114=8,8,IF('Vessel List A'!BC114=9,9,IF('Vessel List A'!BC114=10,10,IF('Vessel List A'!BC114=11,11,IF('Vessel List A'!BC114=12,12,IF('Vessel List A'!BC114=13,13,IF('Vessel List A'!BC114=14,14,IF('Vessel List A'!BC114=15,15,IF('Vessel List A'!BC114=16,16,0)))))))))))))))))=0," ",VALUE(IF('Vessel List A'!BC114=1,1,IF('Vessel List A'!BC114=2,2,IF('Vessel List A'!BC114=3,3,IF('Vessel List A'!BC114=4,4,IF('Vessel List A'!BC114=5,5,IF('Vessel List A'!BC114=6,6,IF('Vessel List A'!BC114=7,7,IF('Vessel List A'!BC114=8,8,IF('Vessel List A'!BC114=9,9,IF('Vessel List A'!BC114=10,10,IF('Vessel List A'!BC114=11,11,IF('Vessel List A'!BC114=12,12,IF('Vessel List A'!BC114=13,13,IF('Vessel List A'!BC114=14,14,IF('Vessel List A'!BC114=15,15,IF('Vessel List A'!BC114=16,16,0))))))))))))))))))</f>
        <v xml:space="preserve"> </v>
      </c>
      <c r="AE115" s="154"/>
      <c r="AF115" s="158"/>
      <c r="AG115" s="390" t="str">
        <f t="shared" si="91"/>
        <v/>
      </c>
      <c r="AH115" s="158"/>
      <c r="AI115" s="137"/>
      <c r="AJ115" s="388" t="str">
        <f t="shared" si="92"/>
        <v/>
      </c>
      <c r="AK115" s="157" t="str">
        <f>IF(VALUE(IF('Vessel List A'!BP114=1,1,IF('Vessel List A'!BP114=2,2,IF('Vessel List A'!BP114=3,3,IF('Vessel List A'!BP114=4,4,IF('Vessel List A'!BP114=5,5,IF('Vessel List A'!BP114=6,6,IF('Vessel List A'!BP114=7,7,IF('Vessel List A'!BP114=8,8,IF('Vessel List A'!BP114=9,9,IF('Vessel List A'!BP114=10,10,IF('Vessel List A'!BP114=11,11,IF('Vessel List A'!BP114=12,12,IF('Vessel List A'!BP114=13,13,IF('Vessel List A'!BP114=14,14,IF('Vessel List A'!BP114=15,15,IF('Vessel List A'!BP114=16,16,0)))))))))))))))))=0," ",VALUE(IF('Vessel List A'!BP114=1,1,IF('Vessel List A'!BP114=2,2,IF('Vessel List A'!BP114=3,3,IF('Vessel List A'!BP114=4,4,IF('Vessel List A'!BP114=5,5,IF('Vessel List A'!BP114=6,6,IF('Vessel List A'!BP114=7,7,IF('Vessel List A'!BP114=8,8,IF('Vessel List A'!BP114=9,9,IF('Vessel List A'!BP114=10,10,IF('Vessel List A'!BP114=11,11,IF('Vessel List A'!BP114=12,12,IF('Vessel List A'!BP114=13,13,IF('Vessel List A'!BP114=14,14,IF('Vessel List A'!BP114=15,15,IF('Vessel List A'!BP114=16,16,0))))))))))))))))))</f>
        <v xml:space="preserve"> </v>
      </c>
      <c r="AL115" s="154"/>
      <c r="AM115" s="158"/>
      <c r="AN115" s="390" t="str">
        <f t="shared" si="93"/>
        <v/>
      </c>
      <c r="AO115" s="158"/>
      <c r="AP115" s="137"/>
      <c r="AQ115" s="388" t="str">
        <f t="shared" si="94"/>
        <v/>
      </c>
      <c r="AR115" s="157" t="str">
        <f>IF(VALUE(IF('Vessel List A'!CC114=1,1,IF('Vessel List A'!CC114=2,2,IF('Vessel List A'!CC114=3,3,IF('Vessel List A'!CC114=4,4,IF('Vessel List A'!CC114=5,5,IF('Vessel List A'!CC114=6,6,IF('Vessel List A'!CC114=7,7,IF('Vessel List A'!CC114=8,8,IF('Vessel List A'!CC114=9,9,IF('Vessel List A'!CC114=10,10,IF('Vessel List A'!CC114=11,11,IF('Vessel List A'!CC114=12,12,IF('Vessel List A'!CC114=13,13,IF('Vessel List A'!CC114=14,14,IF('Vessel List A'!CC114=15,15,IF('Vessel List A'!CC114=16,16,0)))))))))))))))))=0," ",VALUE(IF('Vessel List A'!CC114=1,1,IF('Vessel List A'!CC114=2,2,IF('Vessel List A'!CC114=3,3,IF('Vessel List A'!CC114=4,4,IF('Vessel List A'!CC114=5,5,IF('Vessel List A'!CC114=6,6,IF('Vessel List A'!CC114=7,7,IF('Vessel List A'!CC114=8,8,IF('Vessel List A'!CC114=9,9,IF('Vessel List A'!CC114=10,10,IF('Vessel List A'!CC114=11,11,IF('Vessel List A'!CC114=12,12,IF('Vessel List A'!CC114=13,13,IF('Vessel List A'!CC114=14,14,IF('Vessel List A'!CC114=15,15,IF('Vessel List A'!CC114=16,16,0))))))))))))))))))</f>
        <v xml:space="preserve"> </v>
      </c>
      <c r="AS115" s="154"/>
      <c r="AT115" s="158"/>
      <c r="AU115" s="390" t="str">
        <f t="shared" si="95"/>
        <v/>
      </c>
      <c r="AV115" s="158"/>
      <c r="AW115" s="137"/>
      <c r="AX115" s="388" t="str">
        <f t="shared" si="96"/>
        <v/>
      </c>
      <c r="AY115" s="157" t="str">
        <f>IF(VALUE(IF('Vessel List A'!CP114=1,1,IF('Vessel List A'!CP114=2,2,IF('Vessel List A'!CP114=3,3,IF('Vessel List A'!CP114=4,4,IF('Vessel List A'!CP114=5,5,IF('Vessel List A'!CP114=6,6,IF('Vessel List A'!CP114=7,7,IF('Vessel List A'!CP114=8,8,IF('Vessel List A'!CP114=9,9,IF('Vessel List A'!CP114=10,10,IF('Vessel List A'!CP114=11,11,IF('Vessel List A'!CP114=12,12,IF('Vessel List A'!CP114=13,13,IF('Vessel List A'!CP114=14,14,IF('Vessel List A'!CP114=15,15,IF('Vessel List A'!CP114=16,16,0)))))))))))))))))=0," ",VALUE(IF('Vessel List A'!CP114=1,1,IF('Vessel List A'!CP114=2,2,IF('Vessel List A'!CP114=3,3,IF('Vessel List A'!CP114=4,4,IF('Vessel List A'!CP114=5,5,IF('Vessel List A'!CP114=6,6,IF('Vessel List A'!CP114=7,7,IF('Vessel List A'!CP114=8,8,IF('Vessel List A'!CP114=9,9,IF('Vessel List A'!CP114=10,10,IF('Vessel List A'!CP114=11,11,IF('Vessel List A'!CP114=12,12,IF('Vessel List A'!CP114=13,13,IF('Vessel List A'!CP114=14,14,IF('Vessel List A'!CP114=15,15,IF('Vessel List A'!CP114=16,16,0))))))))))))))))))</f>
        <v xml:space="preserve"> </v>
      </c>
      <c r="AZ115" s="154"/>
      <c r="BA115" s="158"/>
      <c r="BB115" s="390" t="str">
        <f t="shared" si="97"/>
        <v/>
      </c>
      <c r="BC115" s="158"/>
      <c r="BD115" s="137"/>
      <c r="BE115" s="388" t="str">
        <f t="shared" si="98"/>
        <v/>
      </c>
      <c r="BF115" s="157" t="str">
        <f>IF(VALUE(IF('Vessel List A'!DC114=1,1,IF('Vessel List A'!DC114=2,2,IF('Vessel List A'!DC114=3,3,IF('Vessel List A'!DC114=4,4,IF('Vessel List A'!DC114=5,5,IF('Vessel List A'!DC114=6,6,IF('Vessel List A'!DC114=7,7,IF('Vessel List A'!DC114=8,8,IF('Vessel List A'!DC114=9,9,IF('Vessel List A'!DC114=10,10,IF('Vessel List A'!DC114=11,11,IF('Vessel List A'!DC114=12,12,IF('Vessel List A'!DC114=13,13,IF('Vessel List A'!DC114=14,14,IF('Vessel List A'!DC114=15,15,IF('Vessel List A'!DC114=16,16,0)))))))))))))))))=0," ",VALUE(IF('Vessel List A'!DC114=1,1,IF('Vessel List A'!DC114=2,2,IF('Vessel List A'!DC114=3,3,IF('Vessel List A'!DC114=4,4,IF('Vessel List A'!DC114=5,5,IF('Vessel List A'!DC114=6,6,IF('Vessel List A'!DC114=7,7,IF('Vessel List A'!DC114=8,8,IF('Vessel List A'!DC114=9,9,IF('Vessel List A'!DC114=10,10,IF('Vessel List A'!DC114=11,11,IF('Vessel List A'!DC114=12,12,IF('Vessel List A'!DC114=13,13,IF('Vessel List A'!DC114=14,14,IF('Vessel List A'!DC114=15,15,IF('Vessel List A'!DC114=16,16,0))))))))))))))))))</f>
        <v xml:space="preserve"> </v>
      </c>
      <c r="BG115" s="154"/>
      <c r="BH115" s="158"/>
      <c r="BI115" s="390" t="str">
        <f t="shared" si="99"/>
        <v/>
      </c>
      <c r="BJ115" s="158"/>
      <c r="BK115" s="137"/>
      <c r="BL115" s="388" t="str">
        <f t="shared" si="100"/>
        <v/>
      </c>
      <c r="BM115" s="157" t="str">
        <f>IF(VALUE(IF('Vessel List A'!DP114=1,1,IF('Vessel List A'!DP114=2,2,IF('Vessel List A'!DP114=3,3,IF('Vessel List A'!DP114=4,4,IF('Vessel List A'!DP114=5,5,IF('Vessel List A'!DP114=6,6,IF('Vessel List A'!DP114=7,7,IF('Vessel List A'!DP114=8,8,IF('Vessel List A'!DP114=9,9,IF('Vessel List A'!DP114=10,10,IF('Vessel List A'!DP114=11,11,IF('Vessel List A'!DP114=12,12,IF('Vessel List A'!DP114=13,13,IF('Vessel List A'!DP114=14,14,IF('Vessel List A'!DP114=15,15,IF('Vessel List A'!DP114=16,16,0)))))))))))))))))=0," ",VALUE(IF('Vessel List A'!DP114=1,1,IF('Vessel List A'!DP114=2,2,IF('Vessel List A'!DP114=3,3,IF('Vessel List A'!DP114=4,4,IF('Vessel List A'!DP114=5,5,IF('Vessel List A'!DP114=6,6,IF('Vessel List A'!DP114=7,7,IF('Vessel List A'!DP114=8,8,IF('Vessel List A'!DP114=9,9,IF('Vessel List A'!DP114=10,10,IF('Vessel List A'!DP114=11,11,IF('Vessel List A'!DP114=12,12,IF('Vessel List A'!DP114=13,13,IF('Vessel List A'!DP114=14,14,IF('Vessel List A'!DP114=15,15,IF('Vessel List A'!DP114=16,16,0))))))))))))))))))</f>
        <v xml:space="preserve"> </v>
      </c>
      <c r="BN115" s="154"/>
      <c r="BO115" s="158"/>
      <c r="BP115" s="390" t="str">
        <f t="shared" si="101"/>
        <v/>
      </c>
      <c r="BQ115" s="158"/>
      <c r="BR115" s="137"/>
      <c r="BS115" s="388" t="str">
        <f t="shared" si="102"/>
        <v/>
      </c>
      <c r="BT115" s="157" t="str">
        <f>IF(VALUE(IF('Vessel List A'!EC114=1,1,IF('Vessel List A'!EC114=2,2,IF('Vessel List A'!EC114=3,3,IF('Vessel List A'!EC114=4,4,IF('Vessel List A'!EC114=5,5,IF('Vessel List A'!EC114=6,6,IF('Vessel List A'!EC114=7,7,IF('Vessel List A'!EC114=8,8,IF('Vessel List A'!EC114=9,9,IF('Vessel List A'!EC114=10,10,IF('Vessel List A'!EC114=11,11,IF('Vessel List A'!EC114=12,12,IF('Vessel List A'!EC114=13,13,IF('Vessel List A'!EC114=14,14,IF('Vessel List A'!EC114=15,15,IF('Vessel List A'!EC114=16,16,0)))))))))))))))))=0," ",VALUE(IF('Vessel List A'!EC114=1,1,IF('Vessel List A'!EC114=2,2,IF('Vessel List A'!EC114=3,3,IF('Vessel List A'!EC114=4,4,IF('Vessel List A'!EC114=5,5,IF('Vessel List A'!EC114=6,6,IF('Vessel List A'!EC114=7,7,IF('Vessel List A'!EC114=8,8,IF('Vessel List A'!EC114=9,9,IF('Vessel List A'!EC114=10,10,IF('Vessel List A'!EC114=11,11,IF('Vessel List A'!EC114=12,12,IF('Vessel List A'!EC114=13,13,IF('Vessel List A'!EC114=14,14,IF('Vessel List A'!EC114=15,15,IF('Vessel List A'!EC114=16,16,0))))))))))))))))))</f>
        <v xml:space="preserve"> </v>
      </c>
      <c r="BU115" s="154"/>
      <c r="BV115" s="158"/>
      <c r="BW115" s="390" t="str">
        <f t="shared" si="103"/>
        <v/>
      </c>
      <c r="BX115" s="158"/>
      <c r="BY115" s="137"/>
      <c r="BZ115" s="388" t="str">
        <f t="shared" si="104"/>
        <v/>
      </c>
      <c r="CA115" s="157" t="str">
        <f>IF(VALUE(IF('Vessel List A'!EP114=1,1,IF('Vessel List A'!EP114=2,2,IF('Vessel List A'!EP114=3,3,IF('Vessel List A'!EP114=4,4,IF('Vessel List A'!EP114=5,5,IF('Vessel List A'!EP114=6,6,IF('Vessel List A'!EP114=7,7,IF('Vessel List A'!EP114=8,8,IF('Vessel List A'!EP114=9,9,IF('Vessel List A'!EP114=10,10,IF('Vessel List A'!EP114=11,11,IF('Vessel List A'!EP114=12,12,IF('Vessel List A'!EP114=13,13,IF('Vessel List A'!EP114=14,14,IF('Vessel List A'!EP114=15,15,IF('Vessel List A'!EP114=16,16,0)))))))))))))))))=0," ",VALUE(IF('Vessel List A'!EP114=1,1,IF('Vessel List A'!EP114=2,2,IF('Vessel List A'!EP114=3,3,IF('Vessel List A'!EP114=4,4,IF('Vessel List A'!EP114=5,5,IF('Vessel List A'!EP114=6,6,IF('Vessel List A'!EP114=7,7,IF('Vessel List A'!EP114=8,8,IF('Vessel List A'!EP114=9,9,IF('Vessel List A'!EP114=10,10,IF('Vessel List A'!EP114=11,11,IF('Vessel List A'!EP114=12,12,IF('Vessel List A'!EP114=13,13,IF('Vessel List A'!EP114=14,14,IF('Vessel List A'!EP114=15,15,IF('Vessel List A'!EP114=16,16,0))))))))))))))))))</f>
        <v xml:space="preserve"> </v>
      </c>
      <c r="CB115" s="154"/>
      <c r="CC115" s="158"/>
      <c r="CD115" s="390" t="str">
        <f t="shared" si="105"/>
        <v/>
      </c>
      <c r="CE115" s="158"/>
      <c r="CF115" s="137"/>
      <c r="CG115" s="388" t="str">
        <f t="shared" si="106"/>
        <v/>
      </c>
      <c r="CH115" s="157" t="str">
        <f>IF(VALUE(IF('Vessel List A'!FC114=1,1,IF('Vessel List A'!FC114=2,2,IF('Vessel List A'!FC114=3,3,IF('Vessel List A'!FC114=4,4,IF('Vessel List A'!FC114=5,5,IF('Vessel List A'!FC114=6,6,IF('Vessel List A'!FC114=7,7,IF('Vessel List A'!FC114=8,8,IF('Vessel List A'!FC114=9,9,IF('Vessel List A'!FC114=10,10,IF('Vessel List A'!FC114=11,11,IF('Vessel List A'!FC114=12,12,IF('Vessel List A'!FC114=13,13,IF('Vessel List A'!FC114=14,14,IF('Vessel List A'!FC114=15,15,IF('Vessel List A'!FC114=16,16,0)))))))))))))))))=0," ",VALUE(IF('Vessel List A'!FC114=1,1,IF('Vessel List A'!FC114=2,2,IF('Vessel List A'!FC114=3,3,IF('Vessel List A'!FC114=4,4,IF('Vessel List A'!FC114=5,5,IF('Vessel List A'!FC114=6,6,IF('Vessel List A'!FC114=7,7,IF('Vessel List A'!FC114=8,8,IF('Vessel List A'!FC114=9,9,IF('Vessel List A'!FC114=10,10,IF('Vessel List A'!FC114=11,11,IF('Vessel List A'!FC114=12,12,IF('Vessel List A'!FC114=13,13,IF('Vessel List A'!FC114=14,14,IF('Vessel List A'!FC114=15,15,IF('Vessel List A'!FC114=16,16,0))))))))))))))))))</f>
        <v xml:space="preserve"> </v>
      </c>
      <c r="CI115" s="154"/>
      <c r="CJ115" s="158"/>
      <c r="CK115" s="390" t="str">
        <f t="shared" si="107"/>
        <v/>
      </c>
      <c r="CL115" s="158"/>
      <c r="CM115" s="137"/>
      <c r="CN115" s="388" t="str">
        <f t="shared" si="108"/>
        <v/>
      </c>
      <c r="CO115" s="157" t="str">
        <f>IF(VALUE(IF('Vessel List A'!FP114=1,1,IF('Vessel List A'!FP114=2,2,IF('Vessel List A'!FP114=3,3,IF('Vessel List A'!FP114=4,4,IF('Vessel List A'!FP114=5,5,IF('Vessel List A'!FP114=6,6,IF('Vessel List A'!FP114=7,7,IF('Vessel List A'!FP114=8,8,IF('Vessel List A'!FP114=9,9,IF('Vessel List A'!FP114=10,10,IF('Vessel List A'!FP114=11,11,IF('Vessel List A'!FP114=12,12,IF('Vessel List A'!FP114=13,13,IF('Vessel List A'!FP114=14,14,IF('Vessel List A'!FP114=15,15,IF('Vessel List A'!FP114=16,16,0)))))))))))))))))=0," ",VALUE(IF('Vessel List A'!FP114=1,1,IF('Vessel List A'!FP114=2,2,IF('Vessel List A'!FP114=3,3,IF('Vessel List A'!FP114=4,4,IF('Vessel List A'!FP114=5,5,IF('Vessel List A'!FP114=6,6,IF('Vessel List A'!FP114=7,7,IF('Vessel List A'!FP114=8,8,IF('Vessel List A'!FP114=9,9,IF('Vessel List A'!FP114=10,10,IF('Vessel List A'!FP114=11,11,IF('Vessel List A'!FP114=12,12,IF('Vessel List A'!FP114=13,13,IF('Vessel List A'!FP114=14,14,IF('Vessel List A'!FP114=15,15,IF('Vessel List A'!FP114=16,16,0))))))))))))))))))</f>
        <v xml:space="preserve"> </v>
      </c>
      <c r="CP115" s="154"/>
      <c r="CQ115" s="158"/>
      <c r="CR115" s="390" t="str">
        <f t="shared" si="109"/>
        <v/>
      </c>
      <c r="CS115" s="158"/>
      <c r="CT115" s="137"/>
      <c r="CU115" s="388" t="str">
        <f t="shared" si="110"/>
        <v/>
      </c>
      <c r="CV115" s="157" t="str">
        <f>IF(VALUE(IF('Vessel List A'!GC114=1,1,IF('Vessel List A'!GC114=2,2,IF('Vessel List A'!GC114=3,3,IF('Vessel List A'!GC114=4,4,IF('Vessel List A'!GC114=5,5,IF('Vessel List A'!GC114=6,6,IF('Vessel List A'!GC114=7,7,IF('Vessel List A'!GC114=8,8,IF('Vessel List A'!GC114=9,9,IF('Vessel List A'!GC114=10,10,IF('Vessel List A'!GC114=11,11,IF('Vessel List A'!GC114=12,12,IF('Vessel List A'!GC114=13,13,IF('Vessel List A'!GC114=14,14,IF('Vessel List A'!GC114=15,15,IF('Vessel List A'!GC114=16,16,0)))))))))))))))))=0," ",VALUE(IF('Vessel List A'!GC114=1,1,IF('Vessel List A'!GC114=2,2,IF('Vessel List A'!GC114=3,3,IF('Vessel List A'!GC114=4,4,IF('Vessel List A'!GC114=5,5,IF('Vessel List A'!GC114=6,6,IF('Vessel List A'!GC114=7,7,IF('Vessel List A'!GC114=8,8,IF('Vessel List A'!GC114=9,9,IF('Vessel List A'!GC114=10,10,IF('Vessel List A'!GC114=11,11,IF('Vessel List A'!GC114=12,12,IF('Vessel List A'!GC114=13,13,IF('Vessel List A'!GC114=14,14,IF('Vessel List A'!GC114=15,15,IF('Vessel List A'!GC114=16,16,0))))))))))))))))))</f>
        <v xml:space="preserve"> </v>
      </c>
      <c r="CW115" s="154"/>
      <c r="CX115" s="158"/>
      <c r="CY115" s="390" t="str">
        <f t="shared" si="111"/>
        <v/>
      </c>
      <c r="CZ115" s="158"/>
      <c r="DA115" s="137"/>
      <c r="DB115" s="388" t="str">
        <f t="shared" si="112"/>
        <v/>
      </c>
      <c r="DC115" s="157" t="str">
        <f>IF(VALUE(IF('Vessel List A'!GP114=1,1,IF('Vessel List A'!GP114=2,2,IF('Vessel List A'!GP114=3,3,IF('Vessel List A'!GP114=4,4,IF('Vessel List A'!GP114=5,5,IF('Vessel List A'!GP114=6,6,IF('Vessel List A'!GP114=7,7,IF('Vessel List A'!GP114=8,8,IF('Vessel List A'!GP114=9,9,IF('Vessel List A'!GP114=10,10,IF('Vessel List A'!GP114=11,11,IF('Vessel List A'!GP114=12,12,IF('Vessel List A'!GP114=13,13,IF('Vessel List A'!GP114=14,14,IF('Vessel List A'!GP114=15,15,IF('Vessel List A'!GP114=16,16,0)))))))))))))))))=0," ",VALUE(IF('Vessel List A'!GP114=1,1,IF('Vessel List A'!GP114=2,2,IF('Vessel List A'!GP114=3,3,IF('Vessel List A'!GP114=4,4,IF('Vessel List A'!GP114=5,5,IF('Vessel List A'!GP114=6,6,IF('Vessel List A'!GP114=7,7,IF('Vessel List A'!GP114=8,8,IF('Vessel List A'!GP114=9,9,IF('Vessel List A'!GP114=10,10,IF('Vessel List A'!GP114=11,11,IF('Vessel List A'!GP114=12,12,IF('Vessel List A'!GP114=13,13,IF('Vessel List A'!GP114=14,14,IF('Vessel List A'!GP114=15,15,IF('Vessel List A'!GP114=16,16,0))))))))))))))))))</f>
        <v xml:space="preserve"> </v>
      </c>
      <c r="DD115" s="154"/>
      <c r="DE115" s="158"/>
      <c r="DF115" s="390" t="str">
        <f t="shared" si="113"/>
        <v/>
      </c>
      <c r="DG115" s="158"/>
      <c r="DH115" s="137"/>
      <c r="DI115" s="388" t="str">
        <f t="shared" si="114"/>
        <v/>
      </c>
      <c r="DJ115" s="157" t="str">
        <f>IF(VALUE(IF('Vessel List A'!HC114=1,1,IF('Vessel List A'!HC114=2,2,IF('Vessel List A'!HC114=3,3,IF('Vessel List A'!HC114=4,4,IF('Vessel List A'!HC114=5,5,IF('Vessel List A'!HC114=6,6,IF('Vessel List A'!HC114=7,7,IF('Vessel List A'!HC114=8,8,IF('Vessel List A'!HC114=9,9,IF('Vessel List A'!HC114=10,10,IF('Vessel List A'!HC114=11,11,IF('Vessel List A'!HC114=12,12,IF('Vessel List A'!HC114=13,13,IF('Vessel List A'!HC114=14,14,IF('Vessel List A'!HC114=15,15,IF('Vessel List A'!HC114=16,16,0)))))))))))))))))=0," ",VALUE(IF('Vessel List A'!HC114=1,1,IF('Vessel List A'!HC114=2,2,IF('Vessel List A'!HC114=3,3,IF('Vessel List A'!HC114=4,4,IF('Vessel List A'!HC114=5,5,IF('Vessel List A'!HC114=6,6,IF('Vessel List A'!HC114=7,7,IF('Vessel List A'!HC114=8,8,IF('Vessel List A'!HC114=9,9,IF('Vessel List A'!HC114=10,10,IF('Vessel List A'!HC114=11,11,IF('Vessel List A'!HC114=12,12,IF('Vessel List A'!HC114=13,13,IF('Vessel List A'!HC114=14,14,IF('Vessel List A'!HC114=15,15,IF('Vessel List A'!HC114=16,16,0))))))))))))))))))</f>
        <v xml:space="preserve"> </v>
      </c>
      <c r="DK115" s="154"/>
      <c r="DL115" s="158"/>
      <c r="DM115" s="390" t="str">
        <f t="shared" si="115"/>
        <v/>
      </c>
      <c r="DN115" s="158"/>
      <c r="DO115" s="137"/>
      <c r="DP115" s="388" t="str">
        <f t="shared" si="116"/>
        <v/>
      </c>
      <c r="DQ115" s="157" t="str">
        <f>IF(VALUE(IF('Vessel List A'!HP114=1,1,IF('Vessel List A'!HP114=2,2,IF('Vessel List A'!HP114=3,3,IF('Vessel List A'!HP114=4,4,IF('Vessel List A'!HP114=5,5,IF('Vessel List A'!HP114=6,6,IF('Vessel List A'!HP114=7,7,IF('Vessel List A'!HP114=8,8,IF('Vessel List A'!HP114=9,9,IF('Vessel List A'!HP114=10,10,IF('Vessel List A'!HP114=11,11,IF('Vessel List A'!HP114=12,12,IF('Vessel List A'!HP114=13,13,IF('Vessel List A'!HP114=14,14,IF('Vessel List A'!HP114=15,15,IF('Vessel List A'!HP114=16,16,0)))))))))))))))))=0," ",VALUE(IF('Vessel List A'!HP114=1,1,IF('Vessel List A'!HP114=2,2,IF('Vessel List A'!HP114=3,3,IF('Vessel List A'!HP114=4,4,IF('Vessel List A'!HP114=5,5,IF('Vessel List A'!HP114=6,6,IF('Vessel List A'!HP114=7,7,IF('Vessel List A'!HP114=8,8,IF('Vessel List A'!HP114=9,9,IF('Vessel List A'!HP114=10,10,IF('Vessel List A'!HP114=11,11,IF('Vessel List A'!HP114=12,12,IF('Vessel List A'!HP114=13,13,IF('Vessel List A'!HP114=14,14,IF('Vessel List A'!HP114=15,15,IF('Vessel List A'!HP114=16,16,0))))))))))))))))))</f>
        <v xml:space="preserve"> </v>
      </c>
      <c r="DR115" s="154"/>
      <c r="DS115" s="158"/>
      <c r="DT115" s="390" t="str">
        <f t="shared" si="117"/>
        <v/>
      </c>
      <c r="DU115" s="158"/>
      <c r="DV115" s="137"/>
      <c r="DW115" s="388" t="str">
        <f t="shared" si="118"/>
        <v/>
      </c>
      <c r="DX115" s="157" t="str">
        <f>IF(VALUE(IF('Vessel List A'!IC114=1,1,IF('Vessel List A'!IC114=2,2,IF('Vessel List A'!IC114=3,3,IF('Vessel List A'!IC114=4,4,IF('Vessel List A'!IC114=5,5,IF('Vessel List A'!IC114=6,6,IF('Vessel List A'!IC114=7,7,IF('Vessel List A'!IC114=8,8,IF('Vessel List A'!IC114=9,9,IF('Vessel List A'!IC114=10,10,IF('Vessel List A'!IC114=11,11,IF('Vessel List A'!IC114=12,12,IF('Vessel List A'!IC114=13,13,IF('Vessel List A'!IC114=14,14,IF('Vessel List A'!IC114=15,15,IF('Vessel List A'!IC114=16,16,0)))))))))))))))))=0," ",VALUE(IF('Vessel List A'!IC114=1,1,IF('Vessel List A'!IC114=2,2,IF('Vessel List A'!IC114=3,3,IF('Vessel List A'!IC114=4,4,IF('Vessel List A'!IC114=5,5,IF('Vessel List A'!IC114=6,6,IF('Vessel List A'!IC114=7,7,IF('Vessel List A'!IC114=8,8,IF('Vessel List A'!IC114=9,9,IF('Vessel List A'!IC114=10,10,IF('Vessel List A'!IC114=11,11,IF('Vessel List A'!IC114=12,12,IF('Vessel List A'!IC114=13,13,IF('Vessel List A'!IC114=14,14,IF('Vessel List A'!IC114=15,15,IF('Vessel List A'!IC114=16,16,0))))))))))))))))))</f>
        <v xml:space="preserve"> </v>
      </c>
      <c r="DY115" s="154"/>
      <c r="DZ115" s="158"/>
      <c r="EA115" s="390" t="str">
        <f t="shared" si="119"/>
        <v/>
      </c>
      <c r="EB115" s="158"/>
      <c r="EC115" s="137"/>
      <c r="ED115" s="388" t="str">
        <f t="shared" si="120"/>
        <v/>
      </c>
      <c r="EE115" s="157" t="str">
        <f>IF(VALUE(IF('Vessel List A'!IP114=1,1,IF('Vessel List A'!IP114=2,2,IF('Vessel List A'!IP114=3,3,IF('Vessel List A'!IP114=4,4,IF('Vessel List A'!IP114=5,5,IF('Vessel List A'!IP114=6,6,IF('Vessel List A'!IP114=7,7,IF('Vessel List A'!IP114=8,8,IF('Vessel List A'!IP114=9,9,IF('Vessel List A'!IP114=10,10,IF('Vessel List A'!IP114=11,11,IF('Vessel List A'!IP114=12,12,IF('Vessel List A'!IP114=13,13,IF('Vessel List A'!IP114=14,14,IF('Vessel List A'!IP114=15,15,IF('Vessel List A'!IP114=16,16,0)))))))))))))))))=0," ",VALUE(IF('Vessel List A'!IP114=1,1,IF('Vessel List A'!IP114=2,2,IF('Vessel List A'!IP114=3,3,IF('Vessel List A'!IP114=4,4,IF('Vessel List A'!IP114=5,5,IF('Vessel List A'!IP114=6,6,IF('Vessel List A'!IP114=7,7,IF('Vessel List A'!IP114=8,8,IF('Vessel List A'!IP114=9,9,IF('Vessel List A'!IP114=10,10,IF('Vessel List A'!IP114=11,11,IF('Vessel List A'!IP114=12,12,IF('Vessel List A'!IP114=13,13,IF('Vessel List A'!IP114=14,14,IF('Vessel List A'!IP114=15,15,IF('Vessel List A'!IP114=16,16,0))))))))))))))))))</f>
        <v xml:space="preserve"> </v>
      </c>
      <c r="EF115" s="154"/>
      <c r="EG115" s="158"/>
      <c r="EH115" s="390" t="str">
        <f t="shared" si="121"/>
        <v/>
      </c>
      <c r="EI115" s="158"/>
      <c r="EJ115" s="137"/>
      <c r="EK115" s="397" t="str">
        <f t="shared" si="122"/>
        <v/>
      </c>
      <c r="EL115" s="144"/>
      <c r="EM115" s="157" t="str">
        <f>IF(VALUE(IF('Vessel List B'!C114=1,1,IF('Vessel List B'!C114=2,2,IF('Vessel List B'!C114=3,3,IF('Vessel List B'!C114=4,4,IF('Vessel List B'!C114=5,5,IF('Vessel List B'!C114=6,6,IF('Vessel List B'!C114=7,7,IF('Vessel List B'!C114=8,8,IF('Vessel List B'!C114=9,9,IF('Vessel List B'!C114=10,10,IF('Vessel List B'!C114=11,11,IF('Vessel List B'!C114=12,12,IF('Vessel List B'!C114=13,13,IF('Vessel List B'!C114=14,14,IF('Vessel List B'!C114=15,15,IF('Vessel List B'!C114=16,16,0)))))))))))))))))=0," ",VALUE(IF('Vessel List B'!C114=1,1,IF('Vessel List B'!C114=2,2,IF('Vessel List B'!C114=3,3,IF('Vessel List B'!C114=4,4,IF('Vessel List B'!C114=5,5,IF('Vessel List B'!C114=6,6,IF('Vessel List B'!C114=7,7,IF('Vessel List B'!C114=8,8,IF('Vessel List B'!C114=9,9,IF('Vessel List B'!C114=10,10,IF('Vessel List B'!C114=11,11,IF('Vessel List B'!C114=12,12,IF('Vessel List B'!C114=13,13,IF('Vessel List B'!C114=14,14,IF('Vessel List B'!C114=15,15,IF('Vessel List B'!C114=16,16,0))))))))))))))))))</f>
        <v xml:space="preserve"> </v>
      </c>
      <c r="EN115" s="154"/>
      <c r="EO115" s="158"/>
      <c r="EP115" s="390" t="str">
        <f t="shared" si="123"/>
        <v/>
      </c>
      <c r="EQ115" s="158"/>
      <c r="ER115" s="137"/>
      <c r="ES115" s="388" t="str">
        <f t="shared" si="124"/>
        <v/>
      </c>
      <c r="ET115" s="157" t="str">
        <f>IF(VALUE(IF('Vessel List B'!P114=1,1,IF('Vessel List B'!P114=2,2,IF('Vessel List B'!P114=3,3,IF('Vessel List B'!P114=4,4,IF('Vessel List B'!P114=5,5,IF('Vessel List B'!P114=6,6,IF('Vessel List B'!P114=7,7,IF('Vessel List B'!P114=8,8,IF('Vessel List B'!P114=9,9,IF('Vessel List B'!P114=10,10,IF('Vessel List B'!P114=11,11,IF('Vessel List B'!P114=12,12,IF('Vessel List B'!P114=13,13,IF('Vessel List B'!P114=14,14,IF('Vessel List B'!P114=15,15,IF('Vessel List B'!P114=16,16,0)))))))))))))))))=0," ",VALUE(IF('Vessel List B'!P114=1,1,IF('Vessel List B'!P114=2,2,IF('Vessel List B'!P114=3,3,IF('Vessel List B'!P114=4,4,IF('Vessel List B'!P114=5,5,IF('Vessel List B'!P114=6,6,IF('Vessel List B'!P114=7,7,IF('Vessel List B'!P114=8,8,IF('Vessel List B'!P114=9,9,IF('Vessel List B'!P114=10,10,IF('Vessel List B'!P114=11,11,IF('Vessel List B'!P114=12,12,IF('Vessel List B'!P114=13,13,IF('Vessel List B'!P114=14,14,IF('Vessel List B'!P114=15,15,IF('Vessel List B'!P114=16,16,0))))))))))))))))))</f>
        <v xml:space="preserve"> </v>
      </c>
      <c r="EU115" s="154"/>
      <c r="EV115" s="158"/>
      <c r="EW115" s="390" t="str">
        <f t="shared" si="125"/>
        <v/>
      </c>
      <c r="EX115" s="158"/>
      <c r="EY115" s="137"/>
      <c r="EZ115" s="388" t="str">
        <f t="shared" si="126"/>
        <v/>
      </c>
      <c r="FA115" s="157" t="str">
        <f>IF(VALUE(IF('Vessel List B'!AC114=1,1,IF('Vessel List B'!AC114=2,2,IF('Vessel List B'!AC114=3,3,IF('Vessel List B'!AC114=4,4,IF('Vessel List B'!AC114=5,5,IF('Vessel List B'!AC114=6,6,IF('Vessel List B'!AC114=7,7,IF('Vessel List B'!AC114=8,8,IF('Vessel List B'!AC114=9,9,IF('Vessel List B'!AC114=10,10,IF('Vessel List B'!AC114=11,11,IF('Vessel List B'!AC114=12,12,IF('Vessel List B'!AC114=13,13,IF('Vessel List B'!AC114=14,14,IF('Vessel List B'!AC114=15,15,IF('Vessel List B'!AC114=16,16,0)))))))))))))))))=0," ",VALUE(IF('Vessel List B'!AC114=1,1,IF('Vessel List B'!AC114=2,2,IF('Vessel List B'!AC114=3,3,IF('Vessel List B'!AC114=4,4,IF('Vessel List B'!AC114=5,5,IF('Vessel List B'!AC114=6,6,IF('Vessel List B'!AC114=7,7,IF('Vessel List B'!AC114=8,8,IF('Vessel List B'!AC114=9,9,IF('Vessel List B'!AC114=10,10,IF('Vessel List B'!AC114=11,11,IF('Vessel List B'!AC114=12,12,IF('Vessel List B'!AC114=13,13,IF('Vessel List B'!AC114=14,14,IF('Vessel List B'!AC114=15,15,IF('Vessel List B'!AC114=16,16,0))))))))))))))))))</f>
        <v xml:space="preserve"> </v>
      </c>
      <c r="FB115" s="154"/>
      <c r="FC115" s="158"/>
      <c r="FD115" s="390" t="str">
        <f t="shared" si="127"/>
        <v/>
      </c>
      <c r="FE115" s="158"/>
      <c r="FF115" s="137"/>
      <c r="FG115" s="388" t="str">
        <f t="shared" si="128"/>
        <v/>
      </c>
      <c r="FH115" s="157" t="str">
        <f>IF(VALUE(IF('Vessel List B'!AP114=1,1,IF('Vessel List B'!AP114=2,2,IF('Vessel List B'!AP114=3,3,IF('Vessel List B'!AP114=4,4,IF('Vessel List B'!AP114=5,5,IF('Vessel List B'!AP114=6,6,IF('Vessel List B'!AP114=7,7,IF('Vessel List B'!AP114=8,8,IF('Vessel List B'!AP114=9,9,IF('Vessel List B'!AP114=10,10,IF('Vessel List B'!AP114=11,11,IF('Vessel List B'!AP114=12,12,IF('Vessel List B'!AP114=13,13,IF('Vessel List B'!AP114=14,14,IF('Vessel List B'!AP114=15,15,IF('Vessel List B'!AP114=16,16,0)))))))))))))))))=0," ",VALUE(IF('Vessel List B'!AP114=1,1,IF('Vessel List B'!AP114=2,2,IF('Vessel List B'!AP114=3,3,IF('Vessel List B'!AP114=4,4,IF('Vessel List B'!AP114=5,5,IF('Vessel List B'!AP114=6,6,IF('Vessel List B'!AP114=7,7,IF('Vessel List B'!AP114=8,8,IF('Vessel List B'!AP114=9,9,IF('Vessel List B'!AP114=10,10,IF('Vessel List B'!AP114=11,11,IF('Vessel List B'!AP114=12,12,IF('Vessel List B'!AP114=13,13,IF('Vessel List B'!AP114=14,14,IF('Vessel List B'!AP114=15,15,IF('Vessel List B'!AP114=16,16,0))))))))))))))))))</f>
        <v xml:space="preserve"> </v>
      </c>
      <c r="FI115" s="154"/>
      <c r="FJ115" s="158"/>
      <c r="FK115" s="390" t="str">
        <f t="shared" si="129"/>
        <v/>
      </c>
      <c r="FL115" s="158"/>
      <c r="FM115" s="137"/>
      <c r="FN115" s="388" t="str">
        <f t="shared" si="130"/>
        <v/>
      </c>
      <c r="FO115" s="157" t="str">
        <f>IF(VALUE(IF('Vessel List B'!BC114=1,1,IF('Vessel List B'!BC114=2,2,IF('Vessel List B'!BC114=3,3,IF('Vessel List B'!BC114=4,4,IF('Vessel List B'!BC114=5,5,IF('Vessel List B'!BC114=6,6,IF('Vessel List B'!BC114=7,7,IF('Vessel List B'!BC114=8,8,IF('Vessel List B'!BC114=9,9,IF('Vessel List B'!BC114=10,10,IF('Vessel List B'!BC114=11,11,IF('Vessel List B'!BC114=12,12,IF('Vessel List B'!BC114=13,13,IF('Vessel List B'!BC114=14,14,IF('Vessel List B'!BC114=15,15,IF('Vessel List B'!BC114=16,16,0)))))))))))))))))=0," ",VALUE(IF('Vessel List B'!BC114=1,1,IF('Vessel List B'!BC114=2,2,IF('Vessel List B'!BC114=3,3,IF('Vessel List B'!BC114=4,4,IF('Vessel List B'!BC114=5,5,IF('Vessel List B'!BC114=6,6,IF('Vessel List B'!BC114=7,7,IF('Vessel List B'!BC114=8,8,IF('Vessel List B'!BC114=9,9,IF('Vessel List B'!BC114=10,10,IF('Vessel List B'!BC114=11,11,IF('Vessel List B'!BC114=12,12,IF('Vessel List B'!BC114=13,13,IF('Vessel List B'!BC114=14,14,IF('Vessel List B'!BC114=15,15,IF('Vessel List B'!BC114=16,16,0))))))))))))))))))</f>
        <v xml:space="preserve"> </v>
      </c>
      <c r="FP115" s="154"/>
      <c r="FQ115" s="158"/>
      <c r="FR115" s="390" t="str">
        <f t="shared" si="131"/>
        <v/>
      </c>
      <c r="FS115" s="158"/>
      <c r="FT115" s="137"/>
      <c r="FU115" s="388" t="str">
        <f t="shared" si="132"/>
        <v/>
      </c>
      <c r="FV115" s="157" t="str">
        <f>IF(VALUE(IF('Vessel List B'!BP114=1,1,IF('Vessel List B'!BP114=2,2,IF('Vessel List B'!BP114=3,3,IF('Vessel List B'!BP114=4,4,IF('Vessel List B'!BP114=5,5,IF('Vessel List B'!BP114=6,6,IF('Vessel List B'!BP114=7,7,IF('Vessel List B'!BP114=8,8,IF('Vessel List B'!BP114=9,9,IF('Vessel List B'!BP114=10,10,IF('Vessel List B'!BP114=11,11,IF('Vessel List B'!BP114=12,12,IF('Vessel List B'!BP114=13,13,IF('Vessel List B'!BP114=14,14,IF('Vessel List B'!BP114=15,15,IF('Vessel List B'!BP114=16,16,0)))))))))))))))))=0," ",VALUE(IF('Vessel List B'!BP114=1,1,IF('Vessel List B'!BP114=2,2,IF('Vessel List B'!BP114=3,3,IF('Vessel List B'!BP114=4,4,IF('Vessel List B'!BP114=5,5,IF('Vessel List B'!BP114=6,6,IF('Vessel List B'!BP114=7,7,IF('Vessel List B'!BP114=8,8,IF('Vessel List B'!BP114=9,9,IF('Vessel List B'!BP114=10,10,IF('Vessel List B'!BP114=11,11,IF('Vessel List B'!BP114=12,12,IF('Vessel List B'!BP114=13,13,IF('Vessel List B'!BP114=14,14,IF('Vessel List B'!BP114=15,15,IF('Vessel List B'!BP114=16,16,0))))))))))))))))))</f>
        <v xml:space="preserve"> </v>
      </c>
      <c r="FW115" s="154"/>
      <c r="FX115" s="158"/>
      <c r="FY115" s="390" t="str">
        <f t="shared" si="133"/>
        <v/>
      </c>
      <c r="FZ115" s="158"/>
      <c r="GA115" s="137"/>
      <c r="GB115" s="388" t="str">
        <f t="shared" si="134"/>
        <v/>
      </c>
      <c r="GC115" s="157" t="str">
        <f>IF(VALUE(IF('Vessel List B'!CC114=1,1,IF('Vessel List B'!CC114=2,2,IF('Vessel List B'!CC114=3,3,IF('Vessel List B'!CC114=4,4,IF('Vessel List B'!CC114=5,5,IF('Vessel List B'!CC114=6,6,IF('Vessel List B'!CC114=7,7,IF('Vessel List B'!CC114=8,8,IF('Vessel List B'!CC114=9,9,IF('Vessel List B'!CC114=10,10,IF('Vessel List B'!CC114=11,11,IF('Vessel List B'!CC114=12,12,IF('Vessel List B'!CC114=13,13,IF('Vessel List B'!CC114=14,14,IF('Vessel List B'!CC114=15,15,IF('Vessel List B'!CC114=16,16,0)))))))))))))))))=0," ",VALUE(IF('Vessel List B'!CC114=1,1,IF('Vessel List B'!CC114=2,2,IF('Vessel List B'!CC114=3,3,IF('Vessel List B'!CC114=4,4,IF('Vessel List B'!CC114=5,5,IF('Vessel List B'!CC114=6,6,IF('Vessel List B'!CC114=7,7,IF('Vessel List B'!CC114=8,8,IF('Vessel List B'!CC114=9,9,IF('Vessel List B'!CC114=10,10,IF('Vessel List B'!CC114=11,11,IF('Vessel List B'!CC114=12,12,IF('Vessel List B'!CC114=13,13,IF('Vessel List B'!CC114=14,14,IF('Vessel List B'!CC114=15,15,IF('Vessel List B'!CC114=16,16,0))))))))))))))))))</f>
        <v xml:space="preserve"> </v>
      </c>
      <c r="GD115" s="154"/>
      <c r="GE115" s="158"/>
      <c r="GF115" s="390" t="str">
        <f t="shared" si="135"/>
        <v/>
      </c>
      <c r="GG115" s="158"/>
      <c r="GH115" s="137"/>
      <c r="GI115" s="388" t="str">
        <f t="shared" si="136"/>
        <v/>
      </c>
      <c r="GJ115" s="157" t="str">
        <f>IF(VALUE(IF('Vessel List B'!CP114=1,1,IF('Vessel List B'!CP114=2,2,IF('Vessel List B'!CP114=3,3,IF('Vessel List B'!CP114=4,4,IF('Vessel List B'!CP114=5,5,IF('Vessel List B'!CP114=6,6,IF('Vessel List B'!CP114=7,7,IF('Vessel List B'!CP114=8,8,IF('Vessel List B'!CP114=9,9,IF('Vessel List B'!CP114=10,10,IF('Vessel List B'!CP114=11,11,IF('Vessel List B'!CP114=12,12,IF('Vessel List B'!CP114=13,13,IF('Vessel List B'!CP114=14,14,IF('Vessel List B'!CP114=15,15,IF('Vessel List B'!CP114=16,16,0)))))))))))))))))=0," ",VALUE(IF('Vessel List B'!CP114=1,1,IF('Vessel List B'!CP114=2,2,IF('Vessel List B'!CP114=3,3,IF('Vessel List B'!CP114=4,4,IF('Vessel List B'!CP114=5,5,IF('Vessel List B'!CP114=6,6,IF('Vessel List B'!CP114=7,7,IF('Vessel List B'!CP114=8,8,IF('Vessel List B'!CP114=9,9,IF('Vessel List B'!CP114=10,10,IF('Vessel List B'!CP114=11,11,IF('Vessel List B'!CP114=12,12,IF('Vessel List B'!CP114=13,13,IF('Vessel List B'!CP114=14,14,IF('Vessel List B'!CP114=15,15,IF('Vessel List B'!CP114=16,16,0))))))))))))))))))</f>
        <v xml:space="preserve"> </v>
      </c>
      <c r="GK115" s="154"/>
      <c r="GL115" s="158"/>
      <c r="GM115" s="390" t="str">
        <f t="shared" si="137"/>
        <v/>
      </c>
      <c r="GN115" s="158"/>
      <c r="GO115" s="137"/>
      <c r="GP115" s="388" t="str">
        <f t="shared" si="138"/>
        <v/>
      </c>
      <c r="GQ115" s="157" t="str">
        <f>IF(VALUE(IF('Vessel List B'!DC114=1,1,IF('Vessel List B'!DC114=2,2,IF('Vessel List B'!DC114=3,3,IF('Vessel List B'!DC114=4,4,IF('Vessel List B'!DC114=5,5,IF('Vessel List B'!DC114=6,6,IF('Vessel List B'!DC114=7,7,IF('Vessel List B'!DC114=8,8,IF('Vessel List B'!DC114=9,9,IF('Vessel List B'!DC114=10,10,IF('Vessel List B'!DC114=11,11,IF('Vessel List B'!DC114=12,12,IF('Vessel List B'!DC114=13,13,IF('Vessel List B'!DC114=14,14,IF('Vessel List B'!DC114=15,15,IF('Vessel List B'!DC114=16,16,0)))))))))))))))))=0," ",VALUE(IF('Vessel List B'!DC114=1,1,IF('Vessel List B'!DC114=2,2,IF('Vessel List B'!DC114=3,3,IF('Vessel List B'!DC114=4,4,IF('Vessel List B'!DC114=5,5,IF('Vessel List B'!DC114=6,6,IF('Vessel List B'!DC114=7,7,IF('Vessel List B'!DC114=8,8,IF('Vessel List B'!DC114=9,9,IF('Vessel List B'!DC114=10,10,IF('Vessel List B'!DC114=11,11,IF('Vessel List B'!DC114=12,12,IF('Vessel List B'!DC114=13,13,IF('Vessel List B'!DC114=14,14,IF('Vessel List B'!DC114=15,15,IF('Vessel List B'!DC114=16,16,0))))))))))))))))))</f>
        <v xml:space="preserve"> </v>
      </c>
      <c r="GR115" s="154"/>
      <c r="GS115" s="158"/>
      <c r="GT115" s="390" t="str">
        <f t="shared" si="139"/>
        <v/>
      </c>
      <c r="GU115" s="158"/>
      <c r="GV115" s="137"/>
      <c r="GW115" s="388" t="str">
        <f t="shared" si="140"/>
        <v/>
      </c>
      <c r="GX115" s="157" t="str">
        <f>IF(VALUE(IF('Vessel List B'!DP114=1,1,IF('Vessel List B'!DP114=2,2,IF('Vessel List B'!DP114=3,3,IF('Vessel List B'!DP114=4,4,IF('Vessel List B'!DP114=5,5,IF('Vessel List B'!DP114=6,6,IF('Vessel List B'!DP114=7,7,IF('Vessel List B'!DP114=8,8,IF('Vessel List B'!DP114=9,9,IF('Vessel List B'!DP114=10,10,IF('Vessel List B'!DP114=11,11,IF('Vessel List B'!DP114=12,12,IF('Vessel List B'!DP114=13,13,IF('Vessel List B'!DP114=14,14,IF('Vessel List B'!DP114=15,15,IF('Vessel List B'!DP114=16,16,0)))))))))))))))))=0," ",VALUE(IF('Vessel List B'!DP114=1,1,IF('Vessel List B'!DP114=2,2,IF('Vessel List B'!DP114=3,3,IF('Vessel List B'!DP114=4,4,IF('Vessel List B'!DP114=5,5,IF('Vessel List B'!DP114=6,6,IF('Vessel List B'!DP114=7,7,IF('Vessel List B'!DP114=8,8,IF('Vessel List B'!DP114=9,9,IF('Vessel List B'!DP114=10,10,IF('Vessel List B'!DP114=11,11,IF('Vessel List B'!DP114=12,12,IF('Vessel List B'!DP114=13,13,IF('Vessel List B'!DP114=14,14,IF('Vessel List B'!DP114=15,15,IF('Vessel List B'!DP114=16,16,0))))))))))))))))))</f>
        <v xml:space="preserve"> </v>
      </c>
      <c r="GY115" s="154"/>
      <c r="GZ115" s="158"/>
      <c r="HA115" s="390" t="str">
        <f t="shared" si="141"/>
        <v/>
      </c>
      <c r="HB115" s="158"/>
      <c r="HC115" s="137"/>
      <c r="HD115" s="388" t="str">
        <f t="shared" si="142"/>
        <v/>
      </c>
      <c r="HE115" s="157" t="str">
        <f>IF(VALUE(IF('Vessel List B'!EC114=1,1,IF('Vessel List B'!EC114=2,2,IF('Vessel List B'!EC114=3,3,IF('Vessel List B'!EC114=4,4,IF('Vessel List B'!EC114=5,5,IF('Vessel List B'!EC114=6,6,IF('Vessel List B'!EC114=7,7,IF('Vessel List B'!EC114=8,8,IF('Vessel List B'!EC114=9,9,IF('Vessel List B'!EC114=10,10,IF('Vessel List B'!EC114=11,11,IF('Vessel List B'!EC114=12,12,IF('Vessel List B'!EC114=13,13,IF('Vessel List B'!EC114=14,14,IF('Vessel List B'!EC114=15,15,IF('Vessel List B'!EC114=16,16,0)))))))))))))))))=0," ",VALUE(IF('Vessel List B'!EC114=1,1,IF('Vessel List B'!EC114=2,2,IF('Vessel List B'!EC114=3,3,IF('Vessel List B'!EC114=4,4,IF('Vessel List B'!EC114=5,5,IF('Vessel List B'!EC114=6,6,IF('Vessel List B'!EC114=7,7,IF('Vessel List B'!EC114=8,8,IF('Vessel List B'!EC114=9,9,IF('Vessel List B'!EC114=10,10,IF('Vessel List B'!EC114=11,11,IF('Vessel List B'!EC114=12,12,IF('Vessel List B'!EC114=13,13,IF('Vessel List B'!EC114=14,14,IF('Vessel List B'!EC114=15,15,IF('Vessel List B'!EC114=16,16,0))))))))))))))))))</f>
        <v xml:space="preserve"> </v>
      </c>
      <c r="HF115" s="154"/>
      <c r="HG115" s="158"/>
      <c r="HH115" s="390" t="str">
        <f t="shared" si="143"/>
        <v/>
      </c>
      <c r="HI115" s="158"/>
      <c r="HJ115" s="137"/>
      <c r="HK115" s="388" t="str">
        <f t="shared" si="144"/>
        <v/>
      </c>
      <c r="HL115" s="157" t="str">
        <f>IF(VALUE(IF('Vessel List B'!EP114=1,1,IF('Vessel List B'!EP114=2,2,IF('Vessel List B'!EP114=3,3,IF('Vessel List B'!EP114=4,4,IF('Vessel List B'!EP114=5,5,IF('Vessel List B'!EP114=6,6,IF('Vessel List B'!EP114=7,7,IF('Vessel List B'!EP114=8,8,IF('Vessel List B'!EP114=9,9,IF('Vessel List B'!EP114=10,10,IF('Vessel List B'!EP114=11,11,IF('Vessel List B'!EP114=12,12,IF('Vessel List B'!EP114=13,13,IF('Vessel List B'!EP114=14,14,IF('Vessel List B'!EP114=15,15,IF('Vessel List B'!EP114=16,16,0)))))))))))))))))=0," ",VALUE(IF('Vessel List B'!EP114=1,1,IF('Vessel List B'!EP114=2,2,IF('Vessel List B'!EP114=3,3,IF('Vessel List B'!EP114=4,4,IF('Vessel List B'!EP114=5,5,IF('Vessel List B'!EP114=6,6,IF('Vessel List B'!EP114=7,7,IF('Vessel List B'!EP114=8,8,IF('Vessel List B'!EP114=9,9,IF('Vessel List B'!EP114=10,10,IF('Vessel List B'!EP114=11,11,IF('Vessel List B'!EP114=12,12,IF('Vessel List B'!EP114=13,13,IF('Vessel List B'!EP114=14,14,IF('Vessel List B'!EP114=15,15,IF('Vessel List B'!EP114=16,16,0))))))))))))))))))</f>
        <v xml:space="preserve"> </v>
      </c>
      <c r="HM115" s="154"/>
      <c r="HN115" s="158"/>
      <c r="HO115" s="390" t="str">
        <f t="shared" si="145"/>
        <v/>
      </c>
      <c r="HP115" s="158"/>
      <c r="HQ115" s="137"/>
      <c r="HR115" s="388" t="str">
        <f t="shared" si="146"/>
        <v/>
      </c>
      <c r="HS115" s="157" t="str">
        <f>IF(VALUE(IF('Vessel List B'!FC114=1,1,IF('Vessel List B'!FC114=2,2,IF('Vessel List B'!FC114=3,3,IF('Vessel List B'!FC114=4,4,IF('Vessel List B'!FC114=5,5,IF('Vessel List B'!FC114=6,6,IF('Vessel List B'!FC114=7,7,IF('Vessel List B'!FC114=8,8,IF('Vessel List B'!FC114=9,9,IF('Vessel List B'!FC114=10,10,IF('Vessel List B'!FC114=11,11,IF('Vessel List B'!FC114=12,12,IF('Vessel List B'!FC114=13,13,IF('Vessel List B'!FC114=14,14,IF('Vessel List B'!FC114=15,15,IF('Vessel List B'!FC114=16,16,0)))))))))))))))))=0," ",VALUE(IF('Vessel List B'!FC114=1,1,IF('Vessel List B'!FC114=2,2,IF('Vessel List B'!FC114=3,3,IF('Vessel List B'!FC114=4,4,IF('Vessel List B'!FC114=5,5,IF('Vessel List B'!FC114=6,6,IF('Vessel List B'!FC114=7,7,IF('Vessel List B'!FC114=8,8,IF('Vessel List B'!FC114=9,9,IF('Vessel List B'!FC114=10,10,IF('Vessel List B'!FC114=11,11,IF('Vessel List B'!FC114=12,12,IF('Vessel List B'!FC114=13,13,IF('Vessel List B'!FC114=14,14,IF('Vessel List B'!FC114=15,15,IF('Vessel List B'!FC114=16,16,0))))))))))))))))))</f>
        <v xml:space="preserve"> </v>
      </c>
      <c r="HT115" s="154"/>
      <c r="HU115" s="158"/>
      <c r="HV115" s="390" t="str">
        <f t="shared" si="147"/>
        <v/>
      </c>
      <c r="HW115" s="158"/>
      <c r="HX115" s="137"/>
      <c r="HY115" s="388" t="str">
        <f t="shared" si="148"/>
        <v/>
      </c>
      <c r="HZ115" s="157" t="str">
        <f>IF(VALUE(IF('Vessel List B'!FP114=1,1,IF('Vessel List B'!FP114=2,2,IF('Vessel List B'!FP114=3,3,IF('Vessel List B'!FP114=4,4,IF('Vessel List B'!FP114=5,5,IF('Vessel List B'!FP114=6,6,IF('Vessel List B'!FP114=7,7,IF('Vessel List B'!FP114=8,8,IF('Vessel List B'!FP114=9,9,IF('Vessel List B'!FP114=10,10,IF('Vessel List B'!FP114=11,11,IF('Vessel List B'!FP114=12,12,IF('Vessel List B'!FP114=13,13,IF('Vessel List B'!FP114=14,14,IF('Vessel List B'!FP114=15,15,IF('Vessel List B'!FP114=16,16,0)))))))))))))))))=0," ",VALUE(IF('Vessel List B'!FP114=1,1,IF('Vessel List B'!FP114=2,2,IF('Vessel List B'!FP114=3,3,IF('Vessel List B'!FP114=4,4,IF('Vessel List B'!FP114=5,5,IF('Vessel List B'!FP114=6,6,IF('Vessel List B'!FP114=7,7,IF('Vessel List B'!FP114=8,8,IF('Vessel List B'!FP114=9,9,IF('Vessel List B'!FP114=10,10,IF('Vessel List B'!FP114=11,11,IF('Vessel List B'!FP114=12,12,IF('Vessel List B'!FP114=13,13,IF('Vessel List B'!FP114=14,14,IF('Vessel List B'!FP114=15,15,IF('Vessel List B'!FP114=16,16,0))))))))))))))))))</f>
        <v xml:space="preserve"> </v>
      </c>
      <c r="IA115" s="154"/>
      <c r="IB115" s="158"/>
      <c r="IC115" s="390" t="str">
        <f t="shared" si="149"/>
        <v/>
      </c>
      <c r="ID115" s="158"/>
      <c r="IE115" s="137"/>
      <c r="IF115" s="388" t="str">
        <f t="shared" si="150"/>
        <v/>
      </c>
      <c r="IG115" s="157" t="str">
        <f>IF(VALUE(IF('Vessel List B'!GC114=1,1,IF('Vessel List B'!GC114=2,2,IF('Vessel List B'!GC114=3,3,IF('Vessel List B'!GC114=4,4,IF('Vessel List B'!GC114=5,5,IF('Vessel List B'!GC114=6,6,IF('Vessel List B'!GC114=7,7,IF('Vessel List B'!GC114=8,8,IF('Vessel List B'!GC114=9,9,IF('Vessel List B'!GC114=10,10,IF('Vessel List B'!GC114=11,11,IF('Vessel List B'!GC114=12,12,IF('Vessel List B'!GC114=13,13,IF('Vessel List B'!GC114=14,14,IF('Vessel List B'!GC114=15,15,IF('Vessel List B'!GC114=16,16,0)))))))))))))))))=0," ",VALUE(IF('Vessel List B'!GC114=1,1,IF('Vessel List B'!GC114=2,2,IF('Vessel List B'!GC114=3,3,IF('Vessel List B'!GC114=4,4,IF('Vessel List B'!GC114=5,5,IF('Vessel List B'!GC114=6,6,IF('Vessel List B'!GC114=7,7,IF('Vessel List B'!GC114=8,8,IF('Vessel List B'!GC114=9,9,IF('Vessel List B'!GC114=10,10,IF('Vessel List B'!GC114=11,11,IF('Vessel List B'!GC114=12,12,IF('Vessel List B'!GC114=13,13,IF('Vessel List B'!GC114=14,14,IF('Vessel List B'!GC114=15,15,IF('Vessel List B'!GC114=16,16,0))))))))))))))))))</f>
        <v xml:space="preserve"> </v>
      </c>
      <c r="IH115" s="154"/>
      <c r="II115" s="158"/>
      <c r="IJ115" s="390" t="str">
        <f t="shared" si="151"/>
        <v/>
      </c>
      <c r="IK115" s="158"/>
      <c r="IL115" s="137"/>
      <c r="IM115" s="388" t="str">
        <f t="shared" si="152"/>
        <v/>
      </c>
      <c r="IN115" s="157" t="str">
        <f>IF(VALUE(IF('Vessel List B'!GP114=1,1,IF('Vessel List B'!GP114=2,2,IF('Vessel List B'!GP114=3,3,IF('Vessel List B'!GP114=4,4,IF('Vessel List B'!GP114=5,5,IF('Vessel List B'!GP114=6,6,IF('Vessel List B'!GP114=7,7,IF('Vessel List B'!GP114=8,8,IF('Vessel List B'!GP114=9,9,IF('Vessel List B'!GP114=10,10,IF('Vessel List B'!GP114=11,11,IF('Vessel List B'!GP114=12,12,IF('Vessel List B'!GP114=13,13,IF('Vessel List B'!GP114=14,14,IF('Vessel List B'!GP114=15,15,IF('Vessel List B'!GP114=16,16,0)))))))))))))))))=0," ",VALUE(IF('Vessel List B'!GP114=1,1,IF('Vessel List B'!GP114=2,2,IF('Vessel List B'!GP114=3,3,IF('Vessel List B'!GP114=4,4,IF('Vessel List B'!GP114=5,5,IF('Vessel List B'!GP114=6,6,IF('Vessel List B'!GP114=7,7,IF('Vessel List B'!GP114=8,8,IF('Vessel List B'!GP114=9,9,IF('Vessel List B'!GP114=10,10,IF('Vessel List B'!GP114=11,11,IF('Vessel List B'!GP114=12,12,IF('Vessel List B'!GP114=13,13,IF('Vessel List B'!GP114=14,14,IF('Vessel List B'!GP114=15,15,IF('Vessel List B'!GP114=16,16,0))))))))))))))))))</f>
        <v xml:space="preserve"> </v>
      </c>
      <c r="IO115" s="154"/>
      <c r="IP115" s="158"/>
      <c r="IQ115" s="390" t="str">
        <f t="shared" si="153"/>
        <v/>
      </c>
      <c r="IR115" s="158"/>
      <c r="IS115" s="137"/>
      <c r="IT115" s="388" t="str">
        <f t="shared" si="154"/>
        <v/>
      </c>
      <c r="IU115" s="157" t="str">
        <f>IF(VALUE(IF('Vessel List B'!HC114=1,1,IF('Vessel List B'!HC114=2,2,IF('Vessel List B'!HC114=3,3,IF('Vessel List B'!HC114=4,4,IF('Vessel List B'!HC114=5,5,IF('Vessel List B'!HC114=6,6,IF('Vessel List B'!HC114=7,7,IF('Vessel List B'!HC114=8,8,IF('Vessel List B'!HC114=9,9,IF('Vessel List B'!HC114=10,10,IF('Vessel List B'!HC114=11,11,IF('Vessel List B'!HC114=12,12,IF('Vessel List B'!HC114=13,13,IF('Vessel List B'!HC114=14,14,IF('Vessel List B'!HC114=15,15,IF('Vessel List B'!HC114=16,16,0)))))))))))))))))=0," ",VALUE(IF('Vessel List B'!HC114=1,1,IF('Vessel List B'!HC114=2,2,IF('Vessel List B'!HC114=3,3,IF('Vessel List B'!HC114=4,4,IF('Vessel List B'!HC114=5,5,IF('Vessel List B'!HC114=6,6,IF('Vessel List B'!HC114=7,7,IF('Vessel List B'!HC114=8,8,IF('Vessel List B'!HC114=9,9,IF('Vessel List B'!HC114=10,10,IF('Vessel List B'!HC114=11,11,IF('Vessel List B'!HC114=12,12,IF('Vessel List B'!HC114=13,13,IF('Vessel List B'!HC114=14,14,IF('Vessel List B'!HC114=15,15,IF('Vessel List B'!HC114=16,16,0))))))))))))))))))</f>
        <v xml:space="preserve"> </v>
      </c>
      <c r="IV115" s="154"/>
      <c r="IW115" s="158"/>
      <c r="IX115" s="390" t="str">
        <f t="shared" si="155"/>
        <v/>
      </c>
      <c r="IY115" s="158"/>
      <c r="IZ115" s="137"/>
      <c r="JA115" s="388" t="str">
        <f t="shared" si="156"/>
        <v/>
      </c>
      <c r="JB115" s="157" t="str">
        <f>IF(VALUE(IF('Vessel List B'!HP114=1,1,IF('Vessel List B'!HP114=2,2,IF('Vessel List B'!HP114=3,3,IF('Vessel List B'!HP114=4,4,IF('Vessel List B'!HP114=5,5,IF('Vessel List B'!HP114=6,6,IF('Vessel List B'!HP114=7,7,IF('Vessel List B'!HP114=8,8,IF('Vessel List B'!HP114=9,9,IF('Vessel List B'!HP114=10,10,IF('Vessel List B'!HP114=11,11,IF('Vessel List B'!HP114=12,12,IF('Vessel List B'!HP114=13,13,IF('Vessel List B'!HP114=14,14,IF('Vessel List B'!HP114=15,15,IF('Vessel List B'!HP114=16,16,0)))))))))))))))))=0," ",VALUE(IF('Vessel List B'!HP114=1,1,IF('Vessel List B'!HP114=2,2,IF('Vessel List B'!HP114=3,3,IF('Vessel List B'!HP114=4,4,IF('Vessel List B'!HP114=5,5,IF('Vessel List B'!HP114=6,6,IF('Vessel List B'!HP114=7,7,IF('Vessel List B'!HP114=8,8,IF('Vessel List B'!HP114=9,9,IF('Vessel List B'!HP114=10,10,IF('Vessel List B'!HP114=11,11,IF('Vessel List B'!HP114=12,12,IF('Vessel List B'!HP114=13,13,IF('Vessel List B'!HP114=14,14,IF('Vessel List B'!HP114=15,15,IF('Vessel List B'!HP114=16,16,0))))))))))))))))))</f>
        <v xml:space="preserve"> </v>
      </c>
      <c r="JC115" s="154"/>
      <c r="JD115" s="158"/>
      <c r="JE115" s="390" t="str">
        <f t="shared" si="157"/>
        <v/>
      </c>
      <c r="JF115" s="158"/>
      <c r="JG115" s="137"/>
      <c r="JH115" s="388" t="str">
        <f t="shared" si="158"/>
        <v/>
      </c>
      <c r="JI115" s="157" t="str">
        <f>IF(VALUE(IF('Vessel List B'!IC114=1,1,IF('Vessel List B'!IC114=2,2,IF('Vessel List B'!IC114=3,3,IF('Vessel List B'!IC114=4,4,IF('Vessel List B'!IC114=5,5,IF('Vessel List B'!IC114=6,6,IF('Vessel List B'!IC114=7,7,IF('Vessel List B'!IC114=8,8,IF('Vessel List B'!IC114=9,9,IF('Vessel List B'!IC114=10,10,IF('Vessel List B'!IC114=11,11,IF('Vessel List B'!IC114=12,12,IF('Vessel List B'!IC114=13,13,IF('Vessel List B'!IC114=14,14,IF('Vessel List B'!IC114=15,15,IF('Vessel List B'!IC114=16,16,0)))))))))))))))))=0," ",VALUE(IF('Vessel List B'!IC114=1,1,IF('Vessel List B'!IC114=2,2,IF('Vessel List B'!IC114=3,3,IF('Vessel List B'!IC114=4,4,IF('Vessel List B'!IC114=5,5,IF('Vessel List B'!IC114=6,6,IF('Vessel List B'!IC114=7,7,IF('Vessel List B'!IC114=8,8,IF('Vessel List B'!IC114=9,9,IF('Vessel List B'!IC114=10,10,IF('Vessel List B'!IC114=11,11,IF('Vessel List B'!IC114=12,12,IF('Vessel List B'!IC114=13,13,IF('Vessel List B'!IC114=14,14,IF('Vessel List B'!IC114=15,15,IF('Vessel List B'!IC114=16,16,0))))))))))))))))))</f>
        <v xml:space="preserve"> </v>
      </c>
      <c r="JJ115" s="154"/>
      <c r="JK115" s="158"/>
      <c r="JL115" s="390" t="str">
        <f t="shared" si="159"/>
        <v/>
      </c>
      <c r="JM115" s="158"/>
      <c r="JN115" s="137"/>
      <c r="JO115" s="388" t="str">
        <f t="shared" si="160"/>
        <v/>
      </c>
      <c r="JP115" s="157" t="str">
        <f>IF(VALUE(IF('Vessel List B'!IP114=1,1,IF('Vessel List B'!IP114=2,2,IF('Vessel List B'!IP114=3,3,IF('Vessel List B'!IP114=4,4,IF('Vessel List B'!IP114=5,5,IF('Vessel List B'!IP114=6,6,IF('Vessel List B'!IP114=7,7,IF('Vessel List B'!IP114=8,8,IF('Vessel List B'!IP114=9,9,IF('Vessel List B'!IP114=10,10,IF('Vessel List B'!IP114=11,11,IF('Vessel List B'!IP114=12,12,IF('Vessel List B'!IP114=13,13,IF('Vessel List B'!IP114=14,14,IF('Vessel List B'!IP114=15,15,IF('Vessel List B'!IP114=16,16,0)))))))))))))))))=0," ",VALUE(IF('Vessel List B'!IP114=1,1,IF('Vessel List B'!IP114=2,2,IF('Vessel List B'!IP114=3,3,IF('Vessel List B'!IP114=4,4,IF('Vessel List B'!IP114=5,5,IF('Vessel List B'!IP114=6,6,IF('Vessel List B'!IP114=7,7,IF('Vessel List B'!IP114=8,8,IF('Vessel List B'!IP114=9,9,IF('Vessel List B'!IP114=10,10,IF('Vessel List B'!IP114=11,11,IF('Vessel List B'!IP114=12,12,IF('Vessel List B'!IP114=13,13,IF('Vessel List B'!IP114=14,14,IF('Vessel List B'!IP114=15,15,IF('Vessel List B'!IP114=16,16,0))))))))))))))))))</f>
        <v xml:space="preserve"> </v>
      </c>
      <c r="JQ115" s="154"/>
      <c r="JR115" s="158"/>
      <c r="JS115" s="390" t="str">
        <f t="shared" si="161"/>
        <v/>
      </c>
      <c r="JT115" s="158"/>
      <c r="JU115" s="137"/>
      <c r="JV115" s="397" t="str">
        <f t="shared" si="162"/>
        <v/>
      </c>
      <c r="JW115" s="403"/>
    </row>
    <row r="116" spans="1:283" ht="15" x14ac:dyDescent="0.25">
      <c r="A116" s="132">
        <f>'Vessel List A'!B115</f>
        <v>41690</v>
      </c>
      <c r="B116" s="157" t="str">
        <f>IF(VALUE(IF('Vessel List A'!C115=1,1,IF('Vessel List A'!C115=2,2,IF('Vessel List A'!C115=3,3,IF('Vessel List A'!C115=4,4,IF('Vessel List A'!C115=5,5,IF('Vessel List A'!C115=6,6,IF('Vessel List A'!C115=7,7,IF('Vessel List A'!C115=8,8,IF('Vessel List A'!C115=9,9,IF('Vessel List A'!C115=10,10,IF('Vessel List A'!C115=11,11,IF('Vessel List A'!C115=12,12,IF('Vessel List A'!C115=13,13,IF('Vessel List A'!C115=14,14,IF('Vessel List A'!C115=15,15,IF('Vessel List A'!C115=16,16,0)))))))))))))))))=0," ",VALUE(IF('Vessel List A'!C115=1,1,IF('Vessel List A'!C115=2,2,IF('Vessel List A'!C115=3,3,IF('Vessel List A'!C115=4,4,IF('Vessel List A'!C115=5,5,IF('Vessel List A'!C115=6,6,IF('Vessel List A'!C115=7,7,IF('Vessel List A'!C115=8,8,IF('Vessel List A'!C115=9,9,IF('Vessel List A'!C115=10,10,IF('Vessel List A'!C115=11,11,IF('Vessel List A'!C115=12,12,IF('Vessel List A'!C115=13,13,IF('Vessel List A'!C115=14,14,IF('Vessel List A'!C115=15,15,IF('Vessel List A'!C115=16,16,0))))))))))))))))))</f>
        <v xml:space="preserve"> </v>
      </c>
      <c r="C116" s="154"/>
      <c r="D116" s="158"/>
      <c r="E116" s="390" t="str">
        <f t="shared" si="83"/>
        <v/>
      </c>
      <c r="F116" s="158"/>
      <c r="G116" s="137"/>
      <c r="H116" s="388" t="str">
        <f t="shared" si="84"/>
        <v/>
      </c>
      <c r="I116" s="157" t="str">
        <f>IF(VALUE(IF('Vessel List A'!P115=1,1,IF('Vessel List A'!P115=2,2,IF('Vessel List A'!P115=3,3,IF('Vessel List A'!P115=4,4,IF('Vessel List A'!P115=5,5,IF('Vessel List A'!P115=6,6,IF('Vessel List A'!P115=7,7,IF('Vessel List A'!P115=8,8,IF('Vessel List A'!P115=9,9,IF('Vessel List A'!P115=10,10,IF('Vessel List A'!P115=11,11,IF('Vessel List A'!P115=12,12,IF('Vessel List A'!P115=13,13,IF('Vessel List A'!P115=14,14,IF('Vessel List A'!P115=15,15,IF('Vessel List A'!P115=16,16,0)))))))))))))))))=0," ",VALUE(IF('Vessel List A'!P115=1,1,IF('Vessel List A'!P115=2,2,IF('Vessel List A'!P115=3,3,IF('Vessel List A'!P115=4,4,IF('Vessel List A'!P115=5,5,IF('Vessel List A'!P115=6,6,IF('Vessel List A'!P115=7,7,IF('Vessel List A'!P115=8,8,IF('Vessel List A'!P115=9,9,IF('Vessel List A'!P115=10,10,IF('Vessel List A'!P115=11,11,IF('Vessel List A'!P115=12,12,IF('Vessel List A'!P115=13,13,IF('Vessel List A'!P115=14,14,IF('Vessel List A'!P115=15,15,IF('Vessel List A'!P115=16,16,0))))))))))))))))))</f>
        <v xml:space="preserve"> </v>
      </c>
      <c r="J116" s="154"/>
      <c r="K116" s="158"/>
      <c r="L116" s="390" t="str">
        <f t="shared" si="85"/>
        <v/>
      </c>
      <c r="M116" s="158"/>
      <c r="N116" s="137"/>
      <c r="O116" s="388" t="str">
        <f t="shared" si="86"/>
        <v/>
      </c>
      <c r="P116" s="157" t="str">
        <f>IF(VALUE(IF('Vessel List A'!AC115=1,1,IF('Vessel List A'!AC115=2,2,IF('Vessel List A'!AC115=3,3,IF('Vessel List A'!AC115=4,4,IF('Vessel List A'!AC115=5,5,IF('Vessel List A'!AC115=6,6,IF('Vessel List A'!AC115=7,7,IF('Vessel List A'!AC115=8,8,IF('Vessel List A'!AC115=9,9,IF('Vessel List A'!AC115=10,10,IF('Vessel List A'!AC115=11,11,IF('Vessel List A'!AC115=12,12,IF('Vessel List A'!AC115=13,13,IF('Vessel List A'!AC115=14,14,IF('Vessel List A'!AC115=15,15,IF('Vessel List A'!AC115=16,16,0)))))))))))))))))=0," ",VALUE(IF('Vessel List A'!AC115=1,1,IF('Vessel List A'!AC115=2,2,IF('Vessel List A'!AC115=3,3,IF('Vessel List A'!AC115=4,4,IF('Vessel List A'!AC115=5,5,IF('Vessel List A'!AC115=6,6,IF('Vessel List A'!AC115=7,7,IF('Vessel List A'!AC115=8,8,IF('Vessel List A'!AC115=9,9,IF('Vessel List A'!AC115=10,10,IF('Vessel List A'!AC115=11,11,IF('Vessel List A'!AC115=12,12,IF('Vessel List A'!AC115=13,13,IF('Vessel List A'!AC115=14,14,IF('Vessel List A'!AC115=15,15,IF('Vessel List A'!AC115=16,16,0))))))))))))))))))</f>
        <v xml:space="preserve"> </v>
      </c>
      <c r="Q116" s="154"/>
      <c r="R116" s="158"/>
      <c r="S116" s="390" t="str">
        <f t="shared" si="87"/>
        <v/>
      </c>
      <c r="T116" s="158"/>
      <c r="U116" s="137"/>
      <c r="V116" s="388" t="str">
        <f t="shared" si="88"/>
        <v/>
      </c>
      <c r="W116" s="157" t="str">
        <f>IF(VALUE(IF('Vessel List A'!AP115=1,1,IF('Vessel List A'!AP115=2,2,IF('Vessel List A'!AP115=3,3,IF('Vessel List A'!AP115=4,4,IF('Vessel List A'!AP115=5,5,IF('Vessel List A'!AP115=6,6,IF('Vessel List A'!AP115=7,7,IF('Vessel List A'!AP115=8,8,IF('Vessel List A'!AP115=9,9,IF('Vessel List A'!AP115=10,10,IF('Vessel List A'!AP115=11,11,IF('Vessel List A'!AP115=12,12,IF('Vessel List A'!AP115=13,13,IF('Vessel List A'!AP115=14,14,IF('Vessel List A'!AP115=15,15,IF('Vessel List A'!AP115=16,16,0)))))))))))))))))=0," ",VALUE(IF('Vessel List A'!AP115=1,1,IF('Vessel List A'!AP115=2,2,IF('Vessel List A'!AP115=3,3,IF('Vessel List A'!AP115=4,4,IF('Vessel List A'!AP115=5,5,IF('Vessel List A'!AP115=6,6,IF('Vessel List A'!AP115=7,7,IF('Vessel List A'!AP115=8,8,IF('Vessel List A'!AP115=9,9,IF('Vessel List A'!AP115=10,10,IF('Vessel List A'!AP115=11,11,IF('Vessel List A'!AP115=12,12,IF('Vessel List A'!AP115=13,13,IF('Vessel List A'!AP115=14,14,IF('Vessel List A'!AP115=15,15,IF('Vessel List A'!AP115=16,16,0))))))))))))))))))</f>
        <v xml:space="preserve"> </v>
      </c>
      <c r="X116" s="154"/>
      <c r="Y116" s="158"/>
      <c r="Z116" s="390" t="str">
        <f t="shared" si="89"/>
        <v/>
      </c>
      <c r="AA116" s="158"/>
      <c r="AB116" s="137"/>
      <c r="AC116" s="388" t="str">
        <f t="shared" si="90"/>
        <v/>
      </c>
      <c r="AD116" s="157" t="str">
        <f>IF(VALUE(IF('Vessel List A'!BC115=1,1,IF('Vessel List A'!BC115=2,2,IF('Vessel List A'!BC115=3,3,IF('Vessel List A'!BC115=4,4,IF('Vessel List A'!BC115=5,5,IF('Vessel List A'!BC115=6,6,IF('Vessel List A'!BC115=7,7,IF('Vessel List A'!BC115=8,8,IF('Vessel List A'!BC115=9,9,IF('Vessel List A'!BC115=10,10,IF('Vessel List A'!BC115=11,11,IF('Vessel List A'!BC115=12,12,IF('Vessel List A'!BC115=13,13,IF('Vessel List A'!BC115=14,14,IF('Vessel List A'!BC115=15,15,IF('Vessel List A'!BC115=16,16,0)))))))))))))))))=0," ",VALUE(IF('Vessel List A'!BC115=1,1,IF('Vessel List A'!BC115=2,2,IF('Vessel List A'!BC115=3,3,IF('Vessel List A'!BC115=4,4,IF('Vessel List A'!BC115=5,5,IF('Vessel List A'!BC115=6,6,IF('Vessel List A'!BC115=7,7,IF('Vessel List A'!BC115=8,8,IF('Vessel List A'!BC115=9,9,IF('Vessel List A'!BC115=10,10,IF('Vessel List A'!BC115=11,11,IF('Vessel List A'!BC115=12,12,IF('Vessel List A'!BC115=13,13,IF('Vessel List A'!BC115=14,14,IF('Vessel List A'!BC115=15,15,IF('Vessel List A'!BC115=16,16,0))))))))))))))))))</f>
        <v xml:space="preserve"> </v>
      </c>
      <c r="AE116" s="154"/>
      <c r="AF116" s="158"/>
      <c r="AG116" s="390" t="str">
        <f t="shared" si="91"/>
        <v/>
      </c>
      <c r="AH116" s="158"/>
      <c r="AI116" s="137"/>
      <c r="AJ116" s="388" t="str">
        <f t="shared" si="92"/>
        <v/>
      </c>
      <c r="AK116" s="157" t="str">
        <f>IF(VALUE(IF('Vessel List A'!BP115=1,1,IF('Vessel List A'!BP115=2,2,IF('Vessel List A'!BP115=3,3,IF('Vessel List A'!BP115=4,4,IF('Vessel List A'!BP115=5,5,IF('Vessel List A'!BP115=6,6,IF('Vessel List A'!BP115=7,7,IF('Vessel List A'!BP115=8,8,IF('Vessel List A'!BP115=9,9,IF('Vessel List A'!BP115=10,10,IF('Vessel List A'!BP115=11,11,IF('Vessel List A'!BP115=12,12,IF('Vessel List A'!BP115=13,13,IF('Vessel List A'!BP115=14,14,IF('Vessel List A'!BP115=15,15,IF('Vessel List A'!BP115=16,16,0)))))))))))))))))=0," ",VALUE(IF('Vessel List A'!BP115=1,1,IF('Vessel List A'!BP115=2,2,IF('Vessel List A'!BP115=3,3,IF('Vessel List A'!BP115=4,4,IF('Vessel List A'!BP115=5,5,IF('Vessel List A'!BP115=6,6,IF('Vessel List A'!BP115=7,7,IF('Vessel List A'!BP115=8,8,IF('Vessel List A'!BP115=9,9,IF('Vessel List A'!BP115=10,10,IF('Vessel List A'!BP115=11,11,IF('Vessel List A'!BP115=12,12,IF('Vessel List A'!BP115=13,13,IF('Vessel List A'!BP115=14,14,IF('Vessel List A'!BP115=15,15,IF('Vessel List A'!BP115=16,16,0))))))))))))))))))</f>
        <v xml:space="preserve"> </v>
      </c>
      <c r="AL116" s="154"/>
      <c r="AM116" s="158"/>
      <c r="AN116" s="390" t="str">
        <f t="shared" si="93"/>
        <v/>
      </c>
      <c r="AO116" s="158"/>
      <c r="AP116" s="137"/>
      <c r="AQ116" s="388" t="str">
        <f t="shared" si="94"/>
        <v/>
      </c>
      <c r="AR116" s="157" t="str">
        <f>IF(VALUE(IF('Vessel List A'!CC115=1,1,IF('Vessel List A'!CC115=2,2,IF('Vessel List A'!CC115=3,3,IF('Vessel List A'!CC115=4,4,IF('Vessel List A'!CC115=5,5,IF('Vessel List A'!CC115=6,6,IF('Vessel List A'!CC115=7,7,IF('Vessel List A'!CC115=8,8,IF('Vessel List A'!CC115=9,9,IF('Vessel List A'!CC115=10,10,IF('Vessel List A'!CC115=11,11,IF('Vessel List A'!CC115=12,12,IF('Vessel List A'!CC115=13,13,IF('Vessel List A'!CC115=14,14,IF('Vessel List A'!CC115=15,15,IF('Vessel List A'!CC115=16,16,0)))))))))))))))))=0," ",VALUE(IF('Vessel List A'!CC115=1,1,IF('Vessel List A'!CC115=2,2,IF('Vessel List A'!CC115=3,3,IF('Vessel List A'!CC115=4,4,IF('Vessel List A'!CC115=5,5,IF('Vessel List A'!CC115=6,6,IF('Vessel List A'!CC115=7,7,IF('Vessel List A'!CC115=8,8,IF('Vessel List A'!CC115=9,9,IF('Vessel List A'!CC115=10,10,IF('Vessel List A'!CC115=11,11,IF('Vessel List A'!CC115=12,12,IF('Vessel List A'!CC115=13,13,IF('Vessel List A'!CC115=14,14,IF('Vessel List A'!CC115=15,15,IF('Vessel List A'!CC115=16,16,0))))))))))))))))))</f>
        <v xml:space="preserve"> </v>
      </c>
      <c r="AS116" s="154"/>
      <c r="AT116" s="158"/>
      <c r="AU116" s="390" t="str">
        <f t="shared" si="95"/>
        <v/>
      </c>
      <c r="AV116" s="158"/>
      <c r="AW116" s="137"/>
      <c r="AX116" s="388" t="str">
        <f t="shared" si="96"/>
        <v/>
      </c>
      <c r="AY116" s="157" t="str">
        <f>IF(VALUE(IF('Vessel List A'!CP115=1,1,IF('Vessel List A'!CP115=2,2,IF('Vessel List A'!CP115=3,3,IF('Vessel List A'!CP115=4,4,IF('Vessel List A'!CP115=5,5,IF('Vessel List A'!CP115=6,6,IF('Vessel List A'!CP115=7,7,IF('Vessel List A'!CP115=8,8,IF('Vessel List A'!CP115=9,9,IF('Vessel List A'!CP115=10,10,IF('Vessel List A'!CP115=11,11,IF('Vessel List A'!CP115=12,12,IF('Vessel List A'!CP115=13,13,IF('Vessel List A'!CP115=14,14,IF('Vessel List A'!CP115=15,15,IF('Vessel List A'!CP115=16,16,0)))))))))))))))))=0," ",VALUE(IF('Vessel List A'!CP115=1,1,IF('Vessel List A'!CP115=2,2,IF('Vessel List A'!CP115=3,3,IF('Vessel List A'!CP115=4,4,IF('Vessel List A'!CP115=5,5,IF('Vessel List A'!CP115=6,6,IF('Vessel List A'!CP115=7,7,IF('Vessel List A'!CP115=8,8,IF('Vessel List A'!CP115=9,9,IF('Vessel List A'!CP115=10,10,IF('Vessel List A'!CP115=11,11,IF('Vessel List A'!CP115=12,12,IF('Vessel List A'!CP115=13,13,IF('Vessel List A'!CP115=14,14,IF('Vessel List A'!CP115=15,15,IF('Vessel List A'!CP115=16,16,0))))))))))))))))))</f>
        <v xml:space="preserve"> </v>
      </c>
      <c r="AZ116" s="154"/>
      <c r="BA116" s="158"/>
      <c r="BB116" s="390" t="str">
        <f t="shared" si="97"/>
        <v/>
      </c>
      <c r="BC116" s="158"/>
      <c r="BD116" s="137"/>
      <c r="BE116" s="388" t="str">
        <f t="shared" si="98"/>
        <v/>
      </c>
      <c r="BF116" s="157" t="str">
        <f>IF(VALUE(IF('Vessel List A'!DC115=1,1,IF('Vessel List A'!DC115=2,2,IF('Vessel List A'!DC115=3,3,IF('Vessel List A'!DC115=4,4,IF('Vessel List A'!DC115=5,5,IF('Vessel List A'!DC115=6,6,IF('Vessel List A'!DC115=7,7,IF('Vessel List A'!DC115=8,8,IF('Vessel List A'!DC115=9,9,IF('Vessel List A'!DC115=10,10,IF('Vessel List A'!DC115=11,11,IF('Vessel List A'!DC115=12,12,IF('Vessel List A'!DC115=13,13,IF('Vessel List A'!DC115=14,14,IF('Vessel List A'!DC115=15,15,IF('Vessel List A'!DC115=16,16,0)))))))))))))))))=0," ",VALUE(IF('Vessel List A'!DC115=1,1,IF('Vessel List A'!DC115=2,2,IF('Vessel List A'!DC115=3,3,IF('Vessel List A'!DC115=4,4,IF('Vessel List A'!DC115=5,5,IF('Vessel List A'!DC115=6,6,IF('Vessel List A'!DC115=7,7,IF('Vessel List A'!DC115=8,8,IF('Vessel List A'!DC115=9,9,IF('Vessel List A'!DC115=10,10,IF('Vessel List A'!DC115=11,11,IF('Vessel List A'!DC115=12,12,IF('Vessel List A'!DC115=13,13,IF('Vessel List A'!DC115=14,14,IF('Vessel List A'!DC115=15,15,IF('Vessel List A'!DC115=16,16,0))))))))))))))))))</f>
        <v xml:space="preserve"> </v>
      </c>
      <c r="BG116" s="154"/>
      <c r="BH116" s="158"/>
      <c r="BI116" s="390" t="str">
        <f t="shared" si="99"/>
        <v/>
      </c>
      <c r="BJ116" s="158"/>
      <c r="BK116" s="137"/>
      <c r="BL116" s="388" t="str">
        <f t="shared" si="100"/>
        <v/>
      </c>
      <c r="BM116" s="157" t="str">
        <f>IF(VALUE(IF('Vessel List A'!DP115=1,1,IF('Vessel List A'!DP115=2,2,IF('Vessel List A'!DP115=3,3,IF('Vessel List A'!DP115=4,4,IF('Vessel List A'!DP115=5,5,IF('Vessel List A'!DP115=6,6,IF('Vessel List A'!DP115=7,7,IF('Vessel List A'!DP115=8,8,IF('Vessel List A'!DP115=9,9,IF('Vessel List A'!DP115=10,10,IF('Vessel List A'!DP115=11,11,IF('Vessel List A'!DP115=12,12,IF('Vessel List A'!DP115=13,13,IF('Vessel List A'!DP115=14,14,IF('Vessel List A'!DP115=15,15,IF('Vessel List A'!DP115=16,16,0)))))))))))))))))=0," ",VALUE(IF('Vessel List A'!DP115=1,1,IF('Vessel List A'!DP115=2,2,IF('Vessel List A'!DP115=3,3,IF('Vessel List A'!DP115=4,4,IF('Vessel List A'!DP115=5,5,IF('Vessel List A'!DP115=6,6,IF('Vessel List A'!DP115=7,7,IF('Vessel List A'!DP115=8,8,IF('Vessel List A'!DP115=9,9,IF('Vessel List A'!DP115=10,10,IF('Vessel List A'!DP115=11,11,IF('Vessel List A'!DP115=12,12,IF('Vessel List A'!DP115=13,13,IF('Vessel List A'!DP115=14,14,IF('Vessel List A'!DP115=15,15,IF('Vessel List A'!DP115=16,16,0))))))))))))))))))</f>
        <v xml:space="preserve"> </v>
      </c>
      <c r="BN116" s="154"/>
      <c r="BO116" s="158"/>
      <c r="BP116" s="390" t="str">
        <f t="shared" si="101"/>
        <v/>
      </c>
      <c r="BQ116" s="158"/>
      <c r="BR116" s="137"/>
      <c r="BS116" s="388" t="str">
        <f t="shared" si="102"/>
        <v/>
      </c>
      <c r="BT116" s="157" t="str">
        <f>IF(VALUE(IF('Vessel List A'!EC115=1,1,IF('Vessel List A'!EC115=2,2,IF('Vessel List A'!EC115=3,3,IF('Vessel List A'!EC115=4,4,IF('Vessel List A'!EC115=5,5,IF('Vessel List A'!EC115=6,6,IF('Vessel List A'!EC115=7,7,IF('Vessel List A'!EC115=8,8,IF('Vessel List A'!EC115=9,9,IF('Vessel List A'!EC115=10,10,IF('Vessel List A'!EC115=11,11,IF('Vessel List A'!EC115=12,12,IF('Vessel List A'!EC115=13,13,IF('Vessel List A'!EC115=14,14,IF('Vessel List A'!EC115=15,15,IF('Vessel List A'!EC115=16,16,0)))))))))))))))))=0," ",VALUE(IF('Vessel List A'!EC115=1,1,IF('Vessel List A'!EC115=2,2,IF('Vessel List A'!EC115=3,3,IF('Vessel List A'!EC115=4,4,IF('Vessel List A'!EC115=5,5,IF('Vessel List A'!EC115=6,6,IF('Vessel List A'!EC115=7,7,IF('Vessel List A'!EC115=8,8,IF('Vessel List A'!EC115=9,9,IF('Vessel List A'!EC115=10,10,IF('Vessel List A'!EC115=11,11,IF('Vessel List A'!EC115=12,12,IF('Vessel List A'!EC115=13,13,IF('Vessel List A'!EC115=14,14,IF('Vessel List A'!EC115=15,15,IF('Vessel List A'!EC115=16,16,0))))))))))))))))))</f>
        <v xml:space="preserve"> </v>
      </c>
      <c r="BU116" s="154"/>
      <c r="BV116" s="158"/>
      <c r="BW116" s="390" t="str">
        <f t="shared" si="103"/>
        <v/>
      </c>
      <c r="BX116" s="158"/>
      <c r="BY116" s="137"/>
      <c r="BZ116" s="388" t="str">
        <f t="shared" si="104"/>
        <v/>
      </c>
      <c r="CA116" s="157" t="str">
        <f>IF(VALUE(IF('Vessel List A'!EP115=1,1,IF('Vessel List A'!EP115=2,2,IF('Vessel List A'!EP115=3,3,IF('Vessel List A'!EP115=4,4,IF('Vessel List A'!EP115=5,5,IF('Vessel List A'!EP115=6,6,IF('Vessel List A'!EP115=7,7,IF('Vessel List A'!EP115=8,8,IF('Vessel List A'!EP115=9,9,IF('Vessel List A'!EP115=10,10,IF('Vessel List A'!EP115=11,11,IF('Vessel List A'!EP115=12,12,IF('Vessel List A'!EP115=13,13,IF('Vessel List A'!EP115=14,14,IF('Vessel List A'!EP115=15,15,IF('Vessel List A'!EP115=16,16,0)))))))))))))))))=0," ",VALUE(IF('Vessel List A'!EP115=1,1,IF('Vessel List A'!EP115=2,2,IF('Vessel List A'!EP115=3,3,IF('Vessel List A'!EP115=4,4,IF('Vessel List A'!EP115=5,5,IF('Vessel List A'!EP115=6,6,IF('Vessel List A'!EP115=7,7,IF('Vessel List A'!EP115=8,8,IF('Vessel List A'!EP115=9,9,IF('Vessel List A'!EP115=10,10,IF('Vessel List A'!EP115=11,11,IF('Vessel List A'!EP115=12,12,IF('Vessel List A'!EP115=13,13,IF('Vessel List A'!EP115=14,14,IF('Vessel List A'!EP115=15,15,IF('Vessel List A'!EP115=16,16,0))))))))))))))))))</f>
        <v xml:space="preserve"> </v>
      </c>
      <c r="CB116" s="154"/>
      <c r="CC116" s="158"/>
      <c r="CD116" s="390" t="str">
        <f t="shared" si="105"/>
        <v/>
      </c>
      <c r="CE116" s="158"/>
      <c r="CF116" s="137"/>
      <c r="CG116" s="388" t="str">
        <f t="shared" si="106"/>
        <v/>
      </c>
      <c r="CH116" s="157" t="str">
        <f>IF(VALUE(IF('Vessel List A'!FC115=1,1,IF('Vessel List A'!FC115=2,2,IF('Vessel List A'!FC115=3,3,IF('Vessel List A'!FC115=4,4,IF('Vessel List A'!FC115=5,5,IF('Vessel List A'!FC115=6,6,IF('Vessel List A'!FC115=7,7,IF('Vessel List A'!FC115=8,8,IF('Vessel List A'!FC115=9,9,IF('Vessel List A'!FC115=10,10,IF('Vessel List A'!FC115=11,11,IF('Vessel List A'!FC115=12,12,IF('Vessel List A'!FC115=13,13,IF('Vessel List A'!FC115=14,14,IF('Vessel List A'!FC115=15,15,IF('Vessel List A'!FC115=16,16,0)))))))))))))))))=0," ",VALUE(IF('Vessel List A'!FC115=1,1,IF('Vessel List A'!FC115=2,2,IF('Vessel List A'!FC115=3,3,IF('Vessel List A'!FC115=4,4,IF('Vessel List A'!FC115=5,5,IF('Vessel List A'!FC115=6,6,IF('Vessel List A'!FC115=7,7,IF('Vessel List A'!FC115=8,8,IF('Vessel List A'!FC115=9,9,IF('Vessel List A'!FC115=10,10,IF('Vessel List A'!FC115=11,11,IF('Vessel List A'!FC115=12,12,IF('Vessel List A'!FC115=13,13,IF('Vessel List A'!FC115=14,14,IF('Vessel List A'!FC115=15,15,IF('Vessel List A'!FC115=16,16,0))))))))))))))))))</f>
        <v xml:space="preserve"> </v>
      </c>
      <c r="CI116" s="154"/>
      <c r="CJ116" s="158"/>
      <c r="CK116" s="390" t="str">
        <f t="shared" si="107"/>
        <v/>
      </c>
      <c r="CL116" s="158"/>
      <c r="CM116" s="137"/>
      <c r="CN116" s="388" t="str">
        <f t="shared" si="108"/>
        <v/>
      </c>
      <c r="CO116" s="157" t="str">
        <f>IF(VALUE(IF('Vessel List A'!FP115=1,1,IF('Vessel List A'!FP115=2,2,IF('Vessel List A'!FP115=3,3,IF('Vessel List A'!FP115=4,4,IF('Vessel List A'!FP115=5,5,IF('Vessel List A'!FP115=6,6,IF('Vessel List A'!FP115=7,7,IF('Vessel List A'!FP115=8,8,IF('Vessel List A'!FP115=9,9,IF('Vessel List A'!FP115=10,10,IF('Vessel List A'!FP115=11,11,IF('Vessel List A'!FP115=12,12,IF('Vessel List A'!FP115=13,13,IF('Vessel List A'!FP115=14,14,IF('Vessel List A'!FP115=15,15,IF('Vessel List A'!FP115=16,16,0)))))))))))))))))=0," ",VALUE(IF('Vessel List A'!FP115=1,1,IF('Vessel List A'!FP115=2,2,IF('Vessel List A'!FP115=3,3,IF('Vessel List A'!FP115=4,4,IF('Vessel List A'!FP115=5,5,IF('Vessel List A'!FP115=6,6,IF('Vessel List A'!FP115=7,7,IF('Vessel List A'!FP115=8,8,IF('Vessel List A'!FP115=9,9,IF('Vessel List A'!FP115=10,10,IF('Vessel List A'!FP115=11,11,IF('Vessel List A'!FP115=12,12,IF('Vessel List A'!FP115=13,13,IF('Vessel List A'!FP115=14,14,IF('Vessel List A'!FP115=15,15,IF('Vessel List A'!FP115=16,16,0))))))))))))))))))</f>
        <v xml:space="preserve"> </v>
      </c>
      <c r="CP116" s="154"/>
      <c r="CQ116" s="158"/>
      <c r="CR116" s="390" t="str">
        <f t="shared" si="109"/>
        <v/>
      </c>
      <c r="CS116" s="158"/>
      <c r="CT116" s="137"/>
      <c r="CU116" s="388" t="str">
        <f t="shared" si="110"/>
        <v/>
      </c>
      <c r="CV116" s="157" t="str">
        <f>IF(VALUE(IF('Vessel List A'!GC115=1,1,IF('Vessel List A'!GC115=2,2,IF('Vessel List A'!GC115=3,3,IF('Vessel List A'!GC115=4,4,IF('Vessel List A'!GC115=5,5,IF('Vessel List A'!GC115=6,6,IF('Vessel List A'!GC115=7,7,IF('Vessel List A'!GC115=8,8,IF('Vessel List A'!GC115=9,9,IF('Vessel List A'!GC115=10,10,IF('Vessel List A'!GC115=11,11,IF('Vessel List A'!GC115=12,12,IF('Vessel List A'!GC115=13,13,IF('Vessel List A'!GC115=14,14,IF('Vessel List A'!GC115=15,15,IF('Vessel List A'!GC115=16,16,0)))))))))))))))))=0," ",VALUE(IF('Vessel List A'!GC115=1,1,IF('Vessel List A'!GC115=2,2,IF('Vessel List A'!GC115=3,3,IF('Vessel List A'!GC115=4,4,IF('Vessel List A'!GC115=5,5,IF('Vessel List A'!GC115=6,6,IF('Vessel List A'!GC115=7,7,IF('Vessel List A'!GC115=8,8,IF('Vessel List A'!GC115=9,9,IF('Vessel List A'!GC115=10,10,IF('Vessel List A'!GC115=11,11,IF('Vessel List A'!GC115=12,12,IF('Vessel List A'!GC115=13,13,IF('Vessel List A'!GC115=14,14,IF('Vessel List A'!GC115=15,15,IF('Vessel List A'!GC115=16,16,0))))))))))))))))))</f>
        <v xml:space="preserve"> </v>
      </c>
      <c r="CW116" s="154"/>
      <c r="CX116" s="158"/>
      <c r="CY116" s="390" t="str">
        <f t="shared" si="111"/>
        <v/>
      </c>
      <c r="CZ116" s="158"/>
      <c r="DA116" s="137"/>
      <c r="DB116" s="388" t="str">
        <f t="shared" si="112"/>
        <v/>
      </c>
      <c r="DC116" s="157" t="str">
        <f>IF(VALUE(IF('Vessel List A'!GP115=1,1,IF('Vessel List A'!GP115=2,2,IF('Vessel List A'!GP115=3,3,IF('Vessel List A'!GP115=4,4,IF('Vessel List A'!GP115=5,5,IF('Vessel List A'!GP115=6,6,IF('Vessel List A'!GP115=7,7,IF('Vessel List A'!GP115=8,8,IF('Vessel List A'!GP115=9,9,IF('Vessel List A'!GP115=10,10,IF('Vessel List A'!GP115=11,11,IF('Vessel List A'!GP115=12,12,IF('Vessel List A'!GP115=13,13,IF('Vessel List A'!GP115=14,14,IF('Vessel List A'!GP115=15,15,IF('Vessel List A'!GP115=16,16,0)))))))))))))))))=0," ",VALUE(IF('Vessel List A'!GP115=1,1,IF('Vessel List A'!GP115=2,2,IF('Vessel List A'!GP115=3,3,IF('Vessel List A'!GP115=4,4,IF('Vessel List A'!GP115=5,5,IF('Vessel List A'!GP115=6,6,IF('Vessel List A'!GP115=7,7,IF('Vessel List A'!GP115=8,8,IF('Vessel List A'!GP115=9,9,IF('Vessel List A'!GP115=10,10,IF('Vessel List A'!GP115=11,11,IF('Vessel List A'!GP115=12,12,IF('Vessel List A'!GP115=13,13,IF('Vessel List A'!GP115=14,14,IF('Vessel List A'!GP115=15,15,IF('Vessel List A'!GP115=16,16,0))))))))))))))))))</f>
        <v xml:space="preserve"> </v>
      </c>
      <c r="DD116" s="154"/>
      <c r="DE116" s="158"/>
      <c r="DF116" s="390" t="str">
        <f t="shared" si="113"/>
        <v/>
      </c>
      <c r="DG116" s="158"/>
      <c r="DH116" s="137"/>
      <c r="DI116" s="388" t="str">
        <f t="shared" si="114"/>
        <v/>
      </c>
      <c r="DJ116" s="157" t="str">
        <f>IF(VALUE(IF('Vessel List A'!HC115=1,1,IF('Vessel List A'!HC115=2,2,IF('Vessel List A'!HC115=3,3,IF('Vessel List A'!HC115=4,4,IF('Vessel List A'!HC115=5,5,IF('Vessel List A'!HC115=6,6,IF('Vessel List A'!HC115=7,7,IF('Vessel List A'!HC115=8,8,IF('Vessel List A'!HC115=9,9,IF('Vessel List A'!HC115=10,10,IF('Vessel List A'!HC115=11,11,IF('Vessel List A'!HC115=12,12,IF('Vessel List A'!HC115=13,13,IF('Vessel List A'!HC115=14,14,IF('Vessel List A'!HC115=15,15,IF('Vessel List A'!HC115=16,16,0)))))))))))))))))=0," ",VALUE(IF('Vessel List A'!HC115=1,1,IF('Vessel List A'!HC115=2,2,IF('Vessel List A'!HC115=3,3,IF('Vessel List A'!HC115=4,4,IF('Vessel List A'!HC115=5,5,IF('Vessel List A'!HC115=6,6,IF('Vessel List A'!HC115=7,7,IF('Vessel List A'!HC115=8,8,IF('Vessel List A'!HC115=9,9,IF('Vessel List A'!HC115=10,10,IF('Vessel List A'!HC115=11,11,IF('Vessel List A'!HC115=12,12,IF('Vessel List A'!HC115=13,13,IF('Vessel List A'!HC115=14,14,IF('Vessel List A'!HC115=15,15,IF('Vessel List A'!HC115=16,16,0))))))))))))))))))</f>
        <v xml:space="preserve"> </v>
      </c>
      <c r="DK116" s="154"/>
      <c r="DL116" s="158"/>
      <c r="DM116" s="390" t="str">
        <f t="shared" si="115"/>
        <v/>
      </c>
      <c r="DN116" s="158"/>
      <c r="DO116" s="137"/>
      <c r="DP116" s="388" t="str">
        <f t="shared" si="116"/>
        <v/>
      </c>
      <c r="DQ116" s="157" t="str">
        <f>IF(VALUE(IF('Vessel List A'!HP115=1,1,IF('Vessel List A'!HP115=2,2,IF('Vessel List A'!HP115=3,3,IF('Vessel List A'!HP115=4,4,IF('Vessel List A'!HP115=5,5,IF('Vessel List A'!HP115=6,6,IF('Vessel List A'!HP115=7,7,IF('Vessel List A'!HP115=8,8,IF('Vessel List A'!HP115=9,9,IF('Vessel List A'!HP115=10,10,IF('Vessel List A'!HP115=11,11,IF('Vessel List A'!HP115=12,12,IF('Vessel List A'!HP115=13,13,IF('Vessel List A'!HP115=14,14,IF('Vessel List A'!HP115=15,15,IF('Vessel List A'!HP115=16,16,0)))))))))))))))))=0," ",VALUE(IF('Vessel List A'!HP115=1,1,IF('Vessel List A'!HP115=2,2,IF('Vessel List A'!HP115=3,3,IF('Vessel List A'!HP115=4,4,IF('Vessel List A'!HP115=5,5,IF('Vessel List A'!HP115=6,6,IF('Vessel List A'!HP115=7,7,IF('Vessel List A'!HP115=8,8,IF('Vessel List A'!HP115=9,9,IF('Vessel List A'!HP115=10,10,IF('Vessel List A'!HP115=11,11,IF('Vessel List A'!HP115=12,12,IF('Vessel List A'!HP115=13,13,IF('Vessel List A'!HP115=14,14,IF('Vessel List A'!HP115=15,15,IF('Vessel List A'!HP115=16,16,0))))))))))))))))))</f>
        <v xml:space="preserve"> </v>
      </c>
      <c r="DR116" s="154"/>
      <c r="DS116" s="158"/>
      <c r="DT116" s="390" t="str">
        <f t="shared" si="117"/>
        <v/>
      </c>
      <c r="DU116" s="158"/>
      <c r="DV116" s="137"/>
      <c r="DW116" s="388" t="str">
        <f t="shared" si="118"/>
        <v/>
      </c>
      <c r="DX116" s="157" t="str">
        <f>IF(VALUE(IF('Vessel List A'!IC115=1,1,IF('Vessel List A'!IC115=2,2,IF('Vessel List A'!IC115=3,3,IF('Vessel List A'!IC115=4,4,IF('Vessel List A'!IC115=5,5,IF('Vessel List A'!IC115=6,6,IF('Vessel List A'!IC115=7,7,IF('Vessel List A'!IC115=8,8,IF('Vessel List A'!IC115=9,9,IF('Vessel List A'!IC115=10,10,IF('Vessel List A'!IC115=11,11,IF('Vessel List A'!IC115=12,12,IF('Vessel List A'!IC115=13,13,IF('Vessel List A'!IC115=14,14,IF('Vessel List A'!IC115=15,15,IF('Vessel List A'!IC115=16,16,0)))))))))))))))))=0," ",VALUE(IF('Vessel List A'!IC115=1,1,IF('Vessel List A'!IC115=2,2,IF('Vessel List A'!IC115=3,3,IF('Vessel List A'!IC115=4,4,IF('Vessel List A'!IC115=5,5,IF('Vessel List A'!IC115=6,6,IF('Vessel List A'!IC115=7,7,IF('Vessel List A'!IC115=8,8,IF('Vessel List A'!IC115=9,9,IF('Vessel List A'!IC115=10,10,IF('Vessel List A'!IC115=11,11,IF('Vessel List A'!IC115=12,12,IF('Vessel List A'!IC115=13,13,IF('Vessel List A'!IC115=14,14,IF('Vessel List A'!IC115=15,15,IF('Vessel List A'!IC115=16,16,0))))))))))))))))))</f>
        <v xml:space="preserve"> </v>
      </c>
      <c r="DY116" s="154"/>
      <c r="DZ116" s="158"/>
      <c r="EA116" s="390" t="str">
        <f t="shared" si="119"/>
        <v/>
      </c>
      <c r="EB116" s="158"/>
      <c r="EC116" s="137"/>
      <c r="ED116" s="388" t="str">
        <f t="shared" si="120"/>
        <v/>
      </c>
      <c r="EE116" s="157" t="str">
        <f>IF(VALUE(IF('Vessel List A'!IP115=1,1,IF('Vessel List A'!IP115=2,2,IF('Vessel List A'!IP115=3,3,IF('Vessel List A'!IP115=4,4,IF('Vessel List A'!IP115=5,5,IF('Vessel List A'!IP115=6,6,IF('Vessel List A'!IP115=7,7,IF('Vessel List A'!IP115=8,8,IF('Vessel List A'!IP115=9,9,IF('Vessel List A'!IP115=10,10,IF('Vessel List A'!IP115=11,11,IF('Vessel List A'!IP115=12,12,IF('Vessel List A'!IP115=13,13,IF('Vessel List A'!IP115=14,14,IF('Vessel List A'!IP115=15,15,IF('Vessel List A'!IP115=16,16,0)))))))))))))))))=0," ",VALUE(IF('Vessel List A'!IP115=1,1,IF('Vessel List A'!IP115=2,2,IF('Vessel List A'!IP115=3,3,IF('Vessel List A'!IP115=4,4,IF('Vessel List A'!IP115=5,5,IF('Vessel List A'!IP115=6,6,IF('Vessel List A'!IP115=7,7,IF('Vessel List A'!IP115=8,8,IF('Vessel List A'!IP115=9,9,IF('Vessel List A'!IP115=10,10,IF('Vessel List A'!IP115=11,11,IF('Vessel List A'!IP115=12,12,IF('Vessel List A'!IP115=13,13,IF('Vessel List A'!IP115=14,14,IF('Vessel List A'!IP115=15,15,IF('Vessel List A'!IP115=16,16,0))))))))))))))))))</f>
        <v xml:space="preserve"> </v>
      </c>
      <c r="EF116" s="154"/>
      <c r="EG116" s="158"/>
      <c r="EH116" s="390" t="str">
        <f t="shared" si="121"/>
        <v/>
      </c>
      <c r="EI116" s="158"/>
      <c r="EJ116" s="137"/>
      <c r="EK116" s="397" t="str">
        <f t="shared" si="122"/>
        <v/>
      </c>
      <c r="EL116" s="144"/>
      <c r="EM116" s="157" t="str">
        <f>IF(VALUE(IF('Vessel List B'!C115=1,1,IF('Vessel List B'!C115=2,2,IF('Vessel List B'!C115=3,3,IF('Vessel List B'!C115=4,4,IF('Vessel List B'!C115=5,5,IF('Vessel List B'!C115=6,6,IF('Vessel List B'!C115=7,7,IF('Vessel List B'!C115=8,8,IF('Vessel List B'!C115=9,9,IF('Vessel List B'!C115=10,10,IF('Vessel List B'!C115=11,11,IF('Vessel List B'!C115=12,12,IF('Vessel List B'!C115=13,13,IF('Vessel List B'!C115=14,14,IF('Vessel List B'!C115=15,15,IF('Vessel List B'!C115=16,16,0)))))))))))))))))=0," ",VALUE(IF('Vessel List B'!C115=1,1,IF('Vessel List B'!C115=2,2,IF('Vessel List B'!C115=3,3,IF('Vessel List B'!C115=4,4,IF('Vessel List B'!C115=5,5,IF('Vessel List B'!C115=6,6,IF('Vessel List B'!C115=7,7,IF('Vessel List B'!C115=8,8,IF('Vessel List B'!C115=9,9,IF('Vessel List B'!C115=10,10,IF('Vessel List B'!C115=11,11,IF('Vessel List B'!C115=12,12,IF('Vessel List B'!C115=13,13,IF('Vessel List B'!C115=14,14,IF('Vessel List B'!C115=15,15,IF('Vessel List B'!C115=16,16,0))))))))))))))))))</f>
        <v xml:space="preserve"> </v>
      </c>
      <c r="EN116" s="154"/>
      <c r="EO116" s="158"/>
      <c r="EP116" s="390" t="str">
        <f t="shared" si="123"/>
        <v/>
      </c>
      <c r="EQ116" s="158"/>
      <c r="ER116" s="137"/>
      <c r="ES116" s="388" t="str">
        <f t="shared" si="124"/>
        <v/>
      </c>
      <c r="ET116" s="157" t="str">
        <f>IF(VALUE(IF('Vessel List B'!P115=1,1,IF('Vessel List B'!P115=2,2,IF('Vessel List B'!P115=3,3,IF('Vessel List B'!P115=4,4,IF('Vessel List B'!P115=5,5,IF('Vessel List B'!P115=6,6,IF('Vessel List B'!P115=7,7,IF('Vessel List B'!P115=8,8,IF('Vessel List B'!P115=9,9,IF('Vessel List B'!P115=10,10,IF('Vessel List B'!P115=11,11,IF('Vessel List B'!P115=12,12,IF('Vessel List B'!P115=13,13,IF('Vessel List B'!P115=14,14,IF('Vessel List B'!P115=15,15,IF('Vessel List B'!P115=16,16,0)))))))))))))))))=0," ",VALUE(IF('Vessel List B'!P115=1,1,IF('Vessel List B'!P115=2,2,IF('Vessel List B'!P115=3,3,IF('Vessel List B'!P115=4,4,IF('Vessel List B'!P115=5,5,IF('Vessel List B'!P115=6,6,IF('Vessel List B'!P115=7,7,IF('Vessel List B'!P115=8,8,IF('Vessel List B'!P115=9,9,IF('Vessel List B'!P115=10,10,IF('Vessel List B'!P115=11,11,IF('Vessel List B'!P115=12,12,IF('Vessel List B'!P115=13,13,IF('Vessel List B'!P115=14,14,IF('Vessel List B'!P115=15,15,IF('Vessel List B'!P115=16,16,0))))))))))))))))))</f>
        <v xml:space="preserve"> </v>
      </c>
      <c r="EU116" s="154"/>
      <c r="EV116" s="158"/>
      <c r="EW116" s="390" t="str">
        <f t="shared" si="125"/>
        <v/>
      </c>
      <c r="EX116" s="158"/>
      <c r="EY116" s="137"/>
      <c r="EZ116" s="388" t="str">
        <f t="shared" si="126"/>
        <v/>
      </c>
      <c r="FA116" s="157" t="str">
        <f>IF(VALUE(IF('Vessel List B'!AC115=1,1,IF('Vessel List B'!AC115=2,2,IF('Vessel List B'!AC115=3,3,IF('Vessel List B'!AC115=4,4,IF('Vessel List B'!AC115=5,5,IF('Vessel List B'!AC115=6,6,IF('Vessel List B'!AC115=7,7,IF('Vessel List B'!AC115=8,8,IF('Vessel List B'!AC115=9,9,IF('Vessel List B'!AC115=10,10,IF('Vessel List B'!AC115=11,11,IF('Vessel List B'!AC115=12,12,IF('Vessel List B'!AC115=13,13,IF('Vessel List B'!AC115=14,14,IF('Vessel List B'!AC115=15,15,IF('Vessel List B'!AC115=16,16,0)))))))))))))))))=0," ",VALUE(IF('Vessel List B'!AC115=1,1,IF('Vessel List B'!AC115=2,2,IF('Vessel List B'!AC115=3,3,IF('Vessel List B'!AC115=4,4,IF('Vessel List B'!AC115=5,5,IF('Vessel List B'!AC115=6,6,IF('Vessel List B'!AC115=7,7,IF('Vessel List B'!AC115=8,8,IF('Vessel List B'!AC115=9,9,IF('Vessel List B'!AC115=10,10,IF('Vessel List B'!AC115=11,11,IF('Vessel List B'!AC115=12,12,IF('Vessel List B'!AC115=13,13,IF('Vessel List B'!AC115=14,14,IF('Vessel List B'!AC115=15,15,IF('Vessel List B'!AC115=16,16,0))))))))))))))))))</f>
        <v xml:space="preserve"> </v>
      </c>
      <c r="FB116" s="154"/>
      <c r="FC116" s="158"/>
      <c r="FD116" s="390" t="str">
        <f t="shared" si="127"/>
        <v/>
      </c>
      <c r="FE116" s="158"/>
      <c r="FF116" s="137"/>
      <c r="FG116" s="388" t="str">
        <f t="shared" si="128"/>
        <v/>
      </c>
      <c r="FH116" s="157" t="str">
        <f>IF(VALUE(IF('Vessel List B'!AP115=1,1,IF('Vessel List B'!AP115=2,2,IF('Vessel List B'!AP115=3,3,IF('Vessel List B'!AP115=4,4,IF('Vessel List B'!AP115=5,5,IF('Vessel List B'!AP115=6,6,IF('Vessel List B'!AP115=7,7,IF('Vessel List B'!AP115=8,8,IF('Vessel List B'!AP115=9,9,IF('Vessel List B'!AP115=10,10,IF('Vessel List B'!AP115=11,11,IF('Vessel List B'!AP115=12,12,IF('Vessel List B'!AP115=13,13,IF('Vessel List B'!AP115=14,14,IF('Vessel List B'!AP115=15,15,IF('Vessel List B'!AP115=16,16,0)))))))))))))))))=0," ",VALUE(IF('Vessel List B'!AP115=1,1,IF('Vessel List B'!AP115=2,2,IF('Vessel List B'!AP115=3,3,IF('Vessel List B'!AP115=4,4,IF('Vessel List B'!AP115=5,5,IF('Vessel List B'!AP115=6,6,IF('Vessel List B'!AP115=7,7,IF('Vessel List B'!AP115=8,8,IF('Vessel List B'!AP115=9,9,IF('Vessel List B'!AP115=10,10,IF('Vessel List B'!AP115=11,11,IF('Vessel List B'!AP115=12,12,IF('Vessel List B'!AP115=13,13,IF('Vessel List B'!AP115=14,14,IF('Vessel List B'!AP115=15,15,IF('Vessel List B'!AP115=16,16,0))))))))))))))))))</f>
        <v xml:space="preserve"> </v>
      </c>
      <c r="FI116" s="154"/>
      <c r="FJ116" s="158"/>
      <c r="FK116" s="390" t="str">
        <f t="shared" si="129"/>
        <v/>
      </c>
      <c r="FL116" s="158"/>
      <c r="FM116" s="137"/>
      <c r="FN116" s="388" t="str">
        <f t="shared" si="130"/>
        <v/>
      </c>
      <c r="FO116" s="157" t="str">
        <f>IF(VALUE(IF('Vessel List B'!BC115=1,1,IF('Vessel List B'!BC115=2,2,IF('Vessel List B'!BC115=3,3,IF('Vessel List B'!BC115=4,4,IF('Vessel List B'!BC115=5,5,IF('Vessel List B'!BC115=6,6,IF('Vessel List B'!BC115=7,7,IF('Vessel List B'!BC115=8,8,IF('Vessel List B'!BC115=9,9,IF('Vessel List B'!BC115=10,10,IF('Vessel List B'!BC115=11,11,IF('Vessel List B'!BC115=12,12,IF('Vessel List B'!BC115=13,13,IF('Vessel List B'!BC115=14,14,IF('Vessel List B'!BC115=15,15,IF('Vessel List B'!BC115=16,16,0)))))))))))))))))=0," ",VALUE(IF('Vessel List B'!BC115=1,1,IF('Vessel List B'!BC115=2,2,IF('Vessel List B'!BC115=3,3,IF('Vessel List B'!BC115=4,4,IF('Vessel List B'!BC115=5,5,IF('Vessel List B'!BC115=6,6,IF('Vessel List B'!BC115=7,7,IF('Vessel List B'!BC115=8,8,IF('Vessel List B'!BC115=9,9,IF('Vessel List B'!BC115=10,10,IF('Vessel List B'!BC115=11,11,IF('Vessel List B'!BC115=12,12,IF('Vessel List B'!BC115=13,13,IF('Vessel List B'!BC115=14,14,IF('Vessel List B'!BC115=15,15,IF('Vessel List B'!BC115=16,16,0))))))))))))))))))</f>
        <v xml:space="preserve"> </v>
      </c>
      <c r="FP116" s="154"/>
      <c r="FQ116" s="158"/>
      <c r="FR116" s="390" t="str">
        <f t="shared" si="131"/>
        <v/>
      </c>
      <c r="FS116" s="158"/>
      <c r="FT116" s="137"/>
      <c r="FU116" s="388" t="str">
        <f t="shared" si="132"/>
        <v/>
      </c>
      <c r="FV116" s="157" t="str">
        <f>IF(VALUE(IF('Vessel List B'!BP115=1,1,IF('Vessel List B'!BP115=2,2,IF('Vessel List B'!BP115=3,3,IF('Vessel List B'!BP115=4,4,IF('Vessel List B'!BP115=5,5,IF('Vessel List B'!BP115=6,6,IF('Vessel List B'!BP115=7,7,IF('Vessel List B'!BP115=8,8,IF('Vessel List B'!BP115=9,9,IF('Vessel List B'!BP115=10,10,IF('Vessel List B'!BP115=11,11,IF('Vessel List B'!BP115=12,12,IF('Vessel List B'!BP115=13,13,IF('Vessel List B'!BP115=14,14,IF('Vessel List B'!BP115=15,15,IF('Vessel List B'!BP115=16,16,0)))))))))))))))))=0," ",VALUE(IF('Vessel List B'!BP115=1,1,IF('Vessel List B'!BP115=2,2,IF('Vessel List B'!BP115=3,3,IF('Vessel List B'!BP115=4,4,IF('Vessel List B'!BP115=5,5,IF('Vessel List B'!BP115=6,6,IF('Vessel List B'!BP115=7,7,IF('Vessel List B'!BP115=8,8,IF('Vessel List B'!BP115=9,9,IF('Vessel List B'!BP115=10,10,IF('Vessel List B'!BP115=11,11,IF('Vessel List B'!BP115=12,12,IF('Vessel List B'!BP115=13,13,IF('Vessel List B'!BP115=14,14,IF('Vessel List B'!BP115=15,15,IF('Vessel List B'!BP115=16,16,0))))))))))))))))))</f>
        <v xml:space="preserve"> </v>
      </c>
      <c r="FW116" s="154"/>
      <c r="FX116" s="158"/>
      <c r="FY116" s="390" t="str">
        <f t="shared" si="133"/>
        <v/>
      </c>
      <c r="FZ116" s="158"/>
      <c r="GA116" s="137"/>
      <c r="GB116" s="388" t="str">
        <f t="shared" si="134"/>
        <v/>
      </c>
      <c r="GC116" s="157" t="str">
        <f>IF(VALUE(IF('Vessel List B'!CC115=1,1,IF('Vessel List B'!CC115=2,2,IF('Vessel List B'!CC115=3,3,IF('Vessel List B'!CC115=4,4,IF('Vessel List B'!CC115=5,5,IF('Vessel List B'!CC115=6,6,IF('Vessel List B'!CC115=7,7,IF('Vessel List B'!CC115=8,8,IF('Vessel List B'!CC115=9,9,IF('Vessel List B'!CC115=10,10,IF('Vessel List B'!CC115=11,11,IF('Vessel List B'!CC115=12,12,IF('Vessel List B'!CC115=13,13,IF('Vessel List B'!CC115=14,14,IF('Vessel List B'!CC115=15,15,IF('Vessel List B'!CC115=16,16,0)))))))))))))))))=0," ",VALUE(IF('Vessel List B'!CC115=1,1,IF('Vessel List B'!CC115=2,2,IF('Vessel List B'!CC115=3,3,IF('Vessel List B'!CC115=4,4,IF('Vessel List B'!CC115=5,5,IF('Vessel List B'!CC115=6,6,IF('Vessel List B'!CC115=7,7,IF('Vessel List B'!CC115=8,8,IF('Vessel List B'!CC115=9,9,IF('Vessel List B'!CC115=10,10,IF('Vessel List B'!CC115=11,11,IF('Vessel List B'!CC115=12,12,IF('Vessel List B'!CC115=13,13,IF('Vessel List B'!CC115=14,14,IF('Vessel List B'!CC115=15,15,IF('Vessel List B'!CC115=16,16,0))))))))))))))))))</f>
        <v xml:space="preserve"> </v>
      </c>
      <c r="GD116" s="154"/>
      <c r="GE116" s="158"/>
      <c r="GF116" s="390" t="str">
        <f t="shared" si="135"/>
        <v/>
      </c>
      <c r="GG116" s="158"/>
      <c r="GH116" s="137"/>
      <c r="GI116" s="388" t="str">
        <f t="shared" si="136"/>
        <v/>
      </c>
      <c r="GJ116" s="157" t="str">
        <f>IF(VALUE(IF('Vessel List B'!CP115=1,1,IF('Vessel List B'!CP115=2,2,IF('Vessel List B'!CP115=3,3,IF('Vessel List B'!CP115=4,4,IF('Vessel List B'!CP115=5,5,IF('Vessel List B'!CP115=6,6,IF('Vessel List B'!CP115=7,7,IF('Vessel List B'!CP115=8,8,IF('Vessel List B'!CP115=9,9,IF('Vessel List B'!CP115=10,10,IF('Vessel List B'!CP115=11,11,IF('Vessel List B'!CP115=12,12,IF('Vessel List B'!CP115=13,13,IF('Vessel List B'!CP115=14,14,IF('Vessel List B'!CP115=15,15,IF('Vessel List B'!CP115=16,16,0)))))))))))))))))=0," ",VALUE(IF('Vessel List B'!CP115=1,1,IF('Vessel List B'!CP115=2,2,IF('Vessel List B'!CP115=3,3,IF('Vessel List B'!CP115=4,4,IF('Vessel List B'!CP115=5,5,IF('Vessel List B'!CP115=6,6,IF('Vessel List B'!CP115=7,7,IF('Vessel List B'!CP115=8,8,IF('Vessel List B'!CP115=9,9,IF('Vessel List B'!CP115=10,10,IF('Vessel List B'!CP115=11,11,IF('Vessel List B'!CP115=12,12,IF('Vessel List B'!CP115=13,13,IF('Vessel List B'!CP115=14,14,IF('Vessel List B'!CP115=15,15,IF('Vessel List B'!CP115=16,16,0))))))))))))))))))</f>
        <v xml:space="preserve"> </v>
      </c>
      <c r="GK116" s="154"/>
      <c r="GL116" s="158"/>
      <c r="GM116" s="390" t="str">
        <f t="shared" si="137"/>
        <v/>
      </c>
      <c r="GN116" s="158"/>
      <c r="GO116" s="137"/>
      <c r="GP116" s="388" t="str">
        <f t="shared" si="138"/>
        <v/>
      </c>
      <c r="GQ116" s="157" t="str">
        <f>IF(VALUE(IF('Vessel List B'!DC115=1,1,IF('Vessel List B'!DC115=2,2,IF('Vessel List B'!DC115=3,3,IF('Vessel List B'!DC115=4,4,IF('Vessel List B'!DC115=5,5,IF('Vessel List B'!DC115=6,6,IF('Vessel List B'!DC115=7,7,IF('Vessel List B'!DC115=8,8,IF('Vessel List B'!DC115=9,9,IF('Vessel List B'!DC115=10,10,IF('Vessel List B'!DC115=11,11,IF('Vessel List B'!DC115=12,12,IF('Vessel List B'!DC115=13,13,IF('Vessel List B'!DC115=14,14,IF('Vessel List B'!DC115=15,15,IF('Vessel List B'!DC115=16,16,0)))))))))))))))))=0," ",VALUE(IF('Vessel List B'!DC115=1,1,IF('Vessel List B'!DC115=2,2,IF('Vessel List B'!DC115=3,3,IF('Vessel List B'!DC115=4,4,IF('Vessel List B'!DC115=5,5,IF('Vessel List B'!DC115=6,6,IF('Vessel List B'!DC115=7,7,IF('Vessel List B'!DC115=8,8,IF('Vessel List B'!DC115=9,9,IF('Vessel List B'!DC115=10,10,IF('Vessel List B'!DC115=11,11,IF('Vessel List B'!DC115=12,12,IF('Vessel List B'!DC115=13,13,IF('Vessel List B'!DC115=14,14,IF('Vessel List B'!DC115=15,15,IF('Vessel List B'!DC115=16,16,0))))))))))))))))))</f>
        <v xml:space="preserve"> </v>
      </c>
      <c r="GR116" s="154"/>
      <c r="GS116" s="158"/>
      <c r="GT116" s="390" t="str">
        <f t="shared" si="139"/>
        <v/>
      </c>
      <c r="GU116" s="158"/>
      <c r="GV116" s="137"/>
      <c r="GW116" s="388" t="str">
        <f t="shared" si="140"/>
        <v/>
      </c>
      <c r="GX116" s="157" t="str">
        <f>IF(VALUE(IF('Vessel List B'!DP115=1,1,IF('Vessel List B'!DP115=2,2,IF('Vessel List B'!DP115=3,3,IF('Vessel List B'!DP115=4,4,IF('Vessel List B'!DP115=5,5,IF('Vessel List B'!DP115=6,6,IF('Vessel List B'!DP115=7,7,IF('Vessel List B'!DP115=8,8,IF('Vessel List B'!DP115=9,9,IF('Vessel List B'!DP115=10,10,IF('Vessel List B'!DP115=11,11,IF('Vessel List B'!DP115=12,12,IF('Vessel List B'!DP115=13,13,IF('Vessel List B'!DP115=14,14,IF('Vessel List B'!DP115=15,15,IF('Vessel List B'!DP115=16,16,0)))))))))))))))))=0," ",VALUE(IF('Vessel List B'!DP115=1,1,IF('Vessel List B'!DP115=2,2,IF('Vessel List B'!DP115=3,3,IF('Vessel List B'!DP115=4,4,IF('Vessel List B'!DP115=5,5,IF('Vessel List B'!DP115=6,6,IF('Vessel List B'!DP115=7,7,IF('Vessel List B'!DP115=8,8,IF('Vessel List B'!DP115=9,9,IF('Vessel List B'!DP115=10,10,IF('Vessel List B'!DP115=11,11,IF('Vessel List B'!DP115=12,12,IF('Vessel List B'!DP115=13,13,IF('Vessel List B'!DP115=14,14,IF('Vessel List B'!DP115=15,15,IF('Vessel List B'!DP115=16,16,0))))))))))))))))))</f>
        <v xml:space="preserve"> </v>
      </c>
      <c r="GY116" s="154"/>
      <c r="GZ116" s="158"/>
      <c r="HA116" s="390" t="str">
        <f t="shared" si="141"/>
        <v/>
      </c>
      <c r="HB116" s="158"/>
      <c r="HC116" s="137"/>
      <c r="HD116" s="388" t="str">
        <f t="shared" si="142"/>
        <v/>
      </c>
      <c r="HE116" s="157" t="str">
        <f>IF(VALUE(IF('Vessel List B'!EC115=1,1,IF('Vessel List B'!EC115=2,2,IF('Vessel List B'!EC115=3,3,IF('Vessel List B'!EC115=4,4,IF('Vessel List B'!EC115=5,5,IF('Vessel List B'!EC115=6,6,IF('Vessel List B'!EC115=7,7,IF('Vessel List B'!EC115=8,8,IF('Vessel List B'!EC115=9,9,IF('Vessel List B'!EC115=10,10,IF('Vessel List B'!EC115=11,11,IF('Vessel List B'!EC115=12,12,IF('Vessel List B'!EC115=13,13,IF('Vessel List B'!EC115=14,14,IF('Vessel List B'!EC115=15,15,IF('Vessel List B'!EC115=16,16,0)))))))))))))))))=0," ",VALUE(IF('Vessel List B'!EC115=1,1,IF('Vessel List B'!EC115=2,2,IF('Vessel List B'!EC115=3,3,IF('Vessel List B'!EC115=4,4,IF('Vessel List B'!EC115=5,5,IF('Vessel List B'!EC115=6,6,IF('Vessel List B'!EC115=7,7,IF('Vessel List B'!EC115=8,8,IF('Vessel List B'!EC115=9,9,IF('Vessel List B'!EC115=10,10,IF('Vessel List B'!EC115=11,11,IF('Vessel List B'!EC115=12,12,IF('Vessel List B'!EC115=13,13,IF('Vessel List B'!EC115=14,14,IF('Vessel List B'!EC115=15,15,IF('Vessel List B'!EC115=16,16,0))))))))))))))))))</f>
        <v xml:space="preserve"> </v>
      </c>
      <c r="HF116" s="154"/>
      <c r="HG116" s="158"/>
      <c r="HH116" s="390" t="str">
        <f t="shared" si="143"/>
        <v/>
      </c>
      <c r="HI116" s="158"/>
      <c r="HJ116" s="137"/>
      <c r="HK116" s="388" t="str">
        <f t="shared" si="144"/>
        <v/>
      </c>
      <c r="HL116" s="157" t="str">
        <f>IF(VALUE(IF('Vessel List B'!EP115=1,1,IF('Vessel List B'!EP115=2,2,IF('Vessel List B'!EP115=3,3,IF('Vessel List B'!EP115=4,4,IF('Vessel List B'!EP115=5,5,IF('Vessel List B'!EP115=6,6,IF('Vessel List B'!EP115=7,7,IF('Vessel List B'!EP115=8,8,IF('Vessel List B'!EP115=9,9,IF('Vessel List B'!EP115=10,10,IF('Vessel List B'!EP115=11,11,IF('Vessel List B'!EP115=12,12,IF('Vessel List B'!EP115=13,13,IF('Vessel List B'!EP115=14,14,IF('Vessel List B'!EP115=15,15,IF('Vessel List B'!EP115=16,16,0)))))))))))))))))=0," ",VALUE(IF('Vessel List B'!EP115=1,1,IF('Vessel List B'!EP115=2,2,IF('Vessel List B'!EP115=3,3,IF('Vessel List B'!EP115=4,4,IF('Vessel List B'!EP115=5,5,IF('Vessel List B'!EP115=6,6,IF('Vessel List B'!EP115=7,7,IF('Vessel List B'!EP115=8,8,IF('Vessel List B'!EP115=9,9,IF('Vessel List B'!EP115=10,10,IF('Vessel List B'!EP115=11,11,IF('Vessel List B'!EP115=12,12,IF('Vessel List B'!EP115=13,13,IF('Vessel List B'!EP115=14,14,IF('Vessel List B'!EP115=15,15,IF('Vessel List B'!EP115=16,16,0))))))))))))))))))</f>
        <v xml:space="preserve"> </v>
      </c>
      <c r="HM116" s="154"/>
      <c r="HN116" s="158"/>
      <c r="HO116" s="390" t="str">
        <f t="shared" si="145"/>
        <v/>
      </c>
      <c r="HP116" s="158"/>
      <c r="HQ116" s="137"/>
      <c r="HR116" s="388" t="str">
        <f t="shared" si="146"/>
        <v/>
      </c>
      <c r="HS116" s="157" t="str">
        <f>IF(VALUE(IF('Vessel List B'!FC115=1,1,IF('Vessel List B'!FC115=2,2,IF('Vessel List B'!FC115=3,3,IF('Vessel List B'!FC115=4,4,IF('Vessel List B'!FC115=5,5,IF('Vessel List B'!FC115=6,6,IF('Vessel List B'!FC115=7,7,IF('Vessel List B'!FC115=8,8,IF('Vessel List B'!FC115=9,9,IF('Vessel List B'!FC115=10,10,IF('Vessel List B'!FC115=11,11,IF('Vessel List B'!FC115=12,12,IF('Vessel List B'!FC115=13,13,IF('Vessel List B'!FC115=14,14,IF('Vessel List B'!FC115=15,15,IF('Vessel List B'!FC115=16,16,0)))))))))))))))))=0," ",VALUE(IF('Vessel List B'!FC115=1,1,IF('Vessel List B'!FC115=2,2,IF('Vessel List B'!FC115=3,3,IF('Vessel List B'!FC115=4,4,IF('Vessel List B'!FC115=5,5,IF('Vessel List B'!FC115=6,6,IF('Vessel List B'!FC115=7,7,IF('Vessel List B'!FC115=8,8,IF('Vessel List B'!FC115=9,9,IF('Vessel List B'!FC115=10,10,IF('Vessel List B'!FC115=11,11,IF('Vessel List B'!FC115=12,12,IF('Vessel List B'!FC115=13,13,IF('Vessel List B'!FC115=14,14,IF('Vessel List B'!FC115=15,15,IF('Vessel List B'!FC115=16,16,0))))))))))))))))))</f>
        <v xml:space="preserve"> </v>
      </c>
      <c r="HT116" s="154"/>
      <c r="HU116" s="158"/>
      <c r="HV116" s="390" t="str">
        <f t="shared" si="147"/>
        <v/>
      </c>
      <c r="HW116" s="158"/>
      <c r="HX116" s="137"/>
      <c r="HY116" s="388" t="str">
        <f t="shared" si="148"/>
        <v/>
      </c>
      <c r="HZ116" s="157" t="str">
        <f>IF(VALUE(IF('Vessel List B'!FP115=1,1,IF('Vessel List B'!FP115=2,2,IF('Vessel List B'!FP115=3,3,IF('Vessel List B'!FP115=4,4,IF('Vessel List B'!FP115=5,5,IF('Vessel List B'!FP115=6,6,IF('Vessel List B'!FP115=7,7,IF('Vessel List B'!FP115=8,8,IF('Vessel List B'!FP115=9,9,IF('Vessel List B'!FP115=10,10,IF('Vessel List B'!FP115=11,11,IF('Vessel List B'!FP115=12,12,IF('Vessel List B'!FP115=13,13,IF('Vessel List B'!FP115=14,14,IF('Vessel List B'!FP115=15,15,IF('Vessel List B'!FP115=16,16,0)))))))))))))))))=0," ",VALUE(IF('Vessel List B'!FP115=1,1,IF('Vessel List B'!FP115=2,2,IF('Vessel List B'!FP115=3,3,IF('Vessel List B'!FP115=4,4,IF('Vessel List B'!FP115=5,5,IF('Vessel List B'!FP115=6,6,IF('Vessel List B'!FP115=7,7,IF('Vessel List B'!FP115=8,8,IF('Vessel List B'!FP115=9,9,IF('Vessel List B'!FP115=10,10,IF('Vessel List B'!FP115=11,11,IF('Vessel List B'!FP115=12,12,IF('Vessel List B'!FP115=13,13,IF('Vessel List B'!FP115=14,14,IF('Vessel List B'!FP115=15,15,IF('Vessel List B'!FP115=16,16,0))))))))))))))))))</f>
        <v xml:space="preserve"> </v>
      </c>
      <c r="IA116" s="154"/>
      <c r="IB116" s="158"/>
      <c r="IC116" s="390" t="str">
        <f t="shared" si="149"/>
        <v/>
      </c>
      <c r="ID116" s="158"/>
      <c r="IE116" s="137"/>
      <c r="IF116" s="388" t="str">
        <f t="shared" si="150"/>
        <v/>
      </c>
      <c r="IG116" s="157" t="str">
        <f>IF(VALUE(IF('Vessel List B'!GC115=1,1,IF('Vessel List B'!GC115=2,2,IF('Vessel List B'!GC115=3,3,IF('Vessel List B'!GC115=4,4,IF('Vessel List B'!GC115=5,5,IF('Vessel List B'!GC115=6,6,IF('Vessel List B'!GC115=7,7,IF('Vessel List B'!GC115=8,8,IF('Vessel List B'!GC115=9,9,IF('Vessel List B'!GC115=10,10,IF('Vessel List B'!GC115=11,11,IF('Vessel List B'!GC115=12,12,IF('Vessel List B'!GC115=13,13,IF('Vessel List B'!GC115=14,14,IF('Vessel List B'!GC115=15,15,IF('Vessel List B'!GC115=16,16,0)))))))))))))))))=0," ",VALUE(IF('Vessel List B'!GC115=1,1,IF('Vessel List B'!GC115=2,2,IF('Vessel List B'!GC115=3,3,IF('Vessel List B'!GC115=4,4,IF('Vessel List B'!GC115=5,5,IF('Vessel List B'!GC115=6,6,IF('Vessel List B'!GC115=7,7,IF('Vessel List B'!GC115=8,8,IF('Vessel List B'!GC115=9,9,IF('Vessel List B'!GC115=10,10,IF('Vessel List B'!GC115=11,11,IF('Vessel List B'!GC115=12,12,IF('Vessel List B'!GC115=13,13,IF('Vessel List B'!GC115=14,14,IF('Vessel List B'!GC115=15,15,IF('Vessel List B'!GC115=16,16,0))))))))))))))))))</f>
        <v xml:space="preserve"> </v>
      </c>
      <c r="IH116" s="154"/>
      <c r="II116" s="158"/>
      <c r="IJ116" s="390" t="str">
        <f t="shared" si="151"/>
        <v/>
      </c>
      <c r="IK116" s="158"/>
      <c r="IL116" s="137"/>
      <c r="IM116" s="388" t="str">
        <f t="shared" si="152"/>
        <v/>
      </c>
      <c r="IN116" s="157" t="str">
        <f>IF(VALUE(IF('Vessel List B'!GP115=1,1,IF('Vessel List B'!GP115=2,2,IF('Vessel List B'!GP115=3,3,IF('Vessel List B'!GP115=4,4,IF('Vessel List B'!GP115=5,5,IF('Vessel List B'!GP115=6,6,IF('Vessel List B'!GP115=7,7,IF('Vessel List B'!GP115=8,8,IF('Vessel List B'!GP115=9,9,IF('Vessel List B'!GP115=10,10,IF('Vessel List B'!GP115=11,11,IF('Vessel List B'!GP115=12,12,IF('Vessel List B'!GP115=13,13,IF('Vessel List B'!GP115=14,14,IF('Vessel List B'!GP115=15,15,IF('Vessel List B'!GP115=16,16,0)))))))))))))))))=0," ",VALUE(IF('Vessel List B'!GP115=1,1,IF('Vessel List B'!GP115=2,2,IF('Vessel List B'!GP115=3,3,IF('Vessel List B'!GP115=4,4,IF('Vessel List B'!GP115=5,5,IF('Vessel List B'!GP115=6,6,IF('Vessel List B'!GP115=7,7,IF('Vessel List B'!GP115=8,8,IF('Vessel List B'!GP115=9,9,IF('Vessel List B'!GP115=10,10,IF('Vessel List B'!GP115=11,11,IF('Vessel List B'!GP115=12,12,IF('Vessel List B'!GP115=13,13,IF('Vessel List B'!GP115=14,14,IF('Vessel List B'!GP115=15,15,IF('Vessel List B'!GP115=16,16,0))))))))))))))))))</f>
        <v xml:space="preserve"> </v>
      </c>
      <c r="IO116" s="154"/>
      <c r="IP116" s="158"/>
      <c r="IQ116" s="390" t="str">
        <f t="shared" si="153"/>
        <v/>
      </c>
      <c r="IR116" s="158"/>
      <c r="IS116" s="137"/>
      <c r="IT116" s="388" t="str">
        <f t="shared" si="154"/>
        <v/>
      </c>
      <c r="IU116" s="157" t="str">
        <f>IF(VALUE(IF('Vessel List B'!HC115=1,1,IF('Vessel List B'!HC115=2,2,IF('Vessel List B'!HC115=3,3,IF('Vessel List B'!HC115=4,4,IF('Vessel List B'!HC115=5,5,IF('Vessel List B'!HC115=6,6,IF('Vessel List B'!HC115=7,7,IF('Vessel List B'!HC115=8,8,IF('Vessel List B'!HC115=9,9,IF('Vessel List B'!HC115=10,10,IF('Vessel List B'!HC115=11,11,IF('Vessel List B'!HC115=12,12,IF('Vessel List B'!HC115=13,13,IF('Vessel List B'!HC115=14,14,IF('Vessel List B'!HC115=15,15,IF('Vessel List B'!HC115=16,16,0)))))))))))))))))=0," ",VALUE(IF('Vessel List B'!HC115=1,1,IF('Vessel List B'!HC115=2,2,IF('Vessel List B'!HC115=3,3,IF('Vessel List B'!HC115=4,4,IF('Vessel List B'!HC115=5,5,IF('Vessel List B'!HC115=6,6,IF('Vessel List B'!HC115=7,7,IF('Vessel List B'!HC115=8,8,IF('Vessel List B'!HC115=9,9,IF('Vessel List B'!HC115=10,10,IF('Vessel List B'!HC115=11,11,IF('Vessel List B'!HC115=12,12,IF('Vessel List B'!HC115=13,13,IF('Vessel List B'!HC115=14,14,IF('Vessel List B'!HC115=15,15,IF('Vessel List B'!HC115=16,16,0))))))))))))))))))</f>
        <v xml:space="preserve"> </v>
      </c>
      <c r="IV116" s="154"/>
      <c r="IW116" s="158"/>
      <c r="IX116" s="390" t="str">
        <f t="shared" si="155"/>
        <v/>
      </c>
      <c r="IY116" s="158"/>
      <c r="IZ116" s="137"/>
      <c r="JA116" s="388" t="str">
        <f t="shared" si="156"/>
        <v/>
      </c>
      <c r="JB116" s="157" t="str">
        <f>IF(VALUE(IF('Vessel List B'!HP115=1,1,IF('Vessel List B'!HP115=2,2,IF('Vessel List B'!HP115=3,3,IF('Vessel List B'!HP115=4,4,IF('Vessel List B'!HP115=5,5,IF('Vessel List B'!HP115=6,6,IF('Vessel List B'!HP115=7,7,IF('Vessel List B'!HP115=8,8,IF('Vessel List B'!HP115=9,9,IF('Vessel List B'!HP115=10,10,IF('Vessel List B'!HP115=11,11,IF('Vessel List B'!HP115=12,12,IF('Vessel List B'!HP115=13,13,IF('Vessel List B'!HP115=14,14,IF('Vessel List B'!HP115=15,15,IF('Vessel List B'!HP115=16,16,0)))))))))))))))))=0," ",VALUE(IF('Vessel List B'!HP115=1,1,IF('Vessel List B'!HP115=2,2,IF('Vessel List B'!HP115=3,3,IF('Vessel List B'!HP115=4,4,IF('Vessel List B'!HP115=5,5,IF('Vessel List B'!HP115=6,6,IF('Vessel List B'!HP115=7,7,IF('Vessel List B'!HP115=8,8,IF('Vessel List B'!HP115=9,9,IF('Vessel List B'!HP115=10,10,IF('Vessel List B'!HP115=11,11,IF('Vessel List B'!HP115=12,12,IF('Vessel List B'!HP115=13,13,IF('Vessel List B'!HP115=14,14,IF('Vessel List B'!HP115=15,15,IF('Vessel List B'!HP115=16,16,0))))))))))))))))))</f>
        <v xml:space="preserve"> </v>
      </c>
      <c r="JC116" s="154"/>
      <c r="JD116" s="158"/>
      <c r="JE116" s="390" t="str">
        <f t="shared" si="157"/>
        <v/>
      </c>
      <c r="JF116" s="158"/>
      <c r="JG116" s="137"/>
      <c r="JH116" s="388" t="str">
        <f t="shared" si="158"/>
        <v/>
      </c>
      <c r="JI116" s="157" t="str">
        <f>IF(VALUE(IF('Vessel List B'!IC115=1,1,IF('Vessel List B'!IC115=2,2,IF('Vessel List B'!IC115=3,3,IF('Vessel List B'!IC115=4,4,IF('Vessel List B'!IC115=5,5,IF('Vessel List B'!IC115=6,6,IF('Vessel List B'!IC115=7,7,IF('Vessel List B'!IC115=8,8,IF('Vessel List B'!IC115=9,9,IF('Vessel List B'!IC115=10,10,IF('Vessel List B'!IC115=11,11,IF('Vessel List B'!IC115=12,12,IF('Vessel List B'!IC115=13,13,IF('Vessel List B'!IC115=14,14,IF('Vessel List B'!IC115=15,15,IF('Vessel List B'!IC115=16,16,0)))))))))))))))))=0," ",VALUE(IF('Vessel List B'!IC115=1,1,IF('Vessel List B'!IC115=2,2,IF('Vessel List B'!IC115=3,3,IF('Vessel List B'!IC115=4,4,IF('Vessel List B'!IC115=5,5,IF('Vessel List B'!IC115=6,6,IF('Vessel List B'!IC115=7,7,IF('Vessel List B'!IC115=8,8,IF('Vessel List B'!IC115=9,9,IF('Vessel List B'!IC115=10,10,IF('Vessel List B'!IC115=11,11,IF('Vessel List B'!IC115=12,12,IF('Vessel List B'!IC115=13,13,IF('Vessel List B'!IC115=14,14,IF('Vessel List B'!IC115=15,15,IF('Vessel List B'!IC115=16,16,0))))))))))))))))))</f>
        <v xml:space="preserve"> </v>
      </c>
      <c r="JJ116" s="154"/>
      <c r="JK116" s="158"/>
      <c r="JL116" s="390" t="str">
        <f t="shared" si="159"/>
        <v/>
      </c>
      <c r="JM116" s="158"/>
      <c r="JN116" s="137"/>
      <c r="JO116" s="388" t="str">
        <f t="shared" si="160"/>
        <v/>
      </c>
      <c r="JP116" s="157" t="str">
        <f>IF(VALUE(IF('Vessel List B'!IP115=1,1,IF('Vessel List B'!IP115=2,2,IF('Vessel List B'!IP115=3,3,IF('Vessel List B'!IP115=4,4,IF('Vessel List B'!IP115=5,5,IF('Vessel List B'!IP115=6,6,IF('Vessel List B'!IP115=7,7,IF('Vessel List B'!IP115=8,8,IF('Vessel List B'!IP115=9,9,IF('Vessel List B'!IP115=10,10,IF('Vessel List B'!IP115=11,11,IF('Vessel List B'!IP115=12,12,IF('Vessel List B'!IP115=13,13,IF('Vessel List B'!IP115=14,14,IF('Vessel List B'!IP115=15,15,IF('Vessel List B'!IP115=16,16,0)))))))))))))))))=0," ",VALUE(IF('Vessel List B'!IP115=1,1,IF('Vessel List B'!IP115=2,2,IF('Vessel List B'!IP115=3,3,IF('Vessel List B'!IP115=4,4,IF('Vessel List B'!IP115=5,5,IF('Vessel List B'!IP115=6,6,IF('Vessel List B'!IP115=7,7,IF('Vessel List B'!IP115=8,8,IF('Vessel List B'!IP115=9,9,IF('Vessel List B'!IP115=10,10,IF('Vessel List B'!IP115=11,11,IF('Vessel List B'!IP115=12,12,IF('Vessel List B'!IP115=13,13,IF('Vessel List B'!IP115=14,14,IF('Vessel List B'!IP115=15,15,IF('Vessel List B'!IP115=16,16,0))))))))))))))))))</f>
        <v xml:space="preserve"> </v>
      </c>
      <c r="JQ116" s="154"/>
      <c r="JR116" s="158"/>
      <c r="JS116" s="390" t="str">
        <f t="shared" si="161"/>
        <v/>
      </c>
      <c r="JT116" s="158"/>
      <c r="JU116" s="137"/>
      <c r="JV116" s="397" t="str">
        <f t="shared" si="162"/>
        <v/>
      </c>
      <c r="JW116" s="403"/>
    </row>
    <row r="117" spans="1:283" ht="15" x14ac:dyDescent="0.25">
      <c r="A117" s="132">
        <f>'Vessel List A'!B116</f>
        <v>41691</v>
      </c>
      <c r="B117" s="157" t="str">
        <f>IF(VALUE(IF('Vessel List A'!C116=1,1,IF('Vessel List A'!C116=2,2,IF('Vessel List A'!C116=3,3,IF('Vessel List A'!C116=4,4,IF('Vessel List A'!C116=5,5,IF('Vessel List A'!C116=6,6,IF('Vessel List A'!C116=7,7,IF('Vessel List A'!C116=8,8,IF('Vessel List A'!C116=9,9,IF('Vessel List A'!C116=10,10,IF('Vessel List A'!C116=11,11,IF('Vessel List A'!C116=12,12,IF('Vessel List A'!C116=13,13,IF('Vessel List A'!C116=14,14,IF('Vessel List A'!C116=15,15,IF('Vessel List A'!C116=16,16,0)))))))))))))))))=0," ",VALUE(IF('Vessel List A'!C116=1,1,IF('Vessel List A'!C116=2,2,IF('Vessel List A'!C116=3,3,IF('Vessel List A'!C116=4,4,IF('Vessel List A'!C116=5,5,IF('Vessel List A'!C116=6,6,IF('Vessel List A'!C116=7,7,IF('Vessel List A'!C116=8,8,IF('Vessel List A'!C116=9,9,IF('Vessel List A'!C116=10,10,IF('Vessel List A'!C116=11,11,IF('Vessel List A'!C116=12,12,IF('Vessel List A'!C116=13,13,IF('Vessel List A'!C116=14,14,IF('Vessel List A'!C116=15,15,IF('Vessel List A'!C116=16,16,0))))))))))))))))))</f>
        <v xml:space="preserve"> </v>
      </c>
      <c r="C117" s="154"/>
      <c r="D117" s="158"/>
      <c r="E117" s="390" t="str">
        <f t="shared" si="83"/>
        <v/>
      </c>
      <c r="F117" s="158"/>
      <c r="G117" s="137"/>
      <c r="H117" s="388" t="str">
        <f t="shared" si="84"/>
        <v/>
      </c>
      <c r="I117" s="157" t="str">
        <f>IF(VALUE(IF('Vessel List A'!P116=1,1,IF('Vessel List A'!P116=2,2,IF('Vessel List A'!P116=3,3,IF('Vessel List A'!P116=4,4,IF('Vessel List A'!P116=5,5,IF('Vessel List A'!P116=6,6,IF('Vessel List A'!P116=7,7,IF('Vessel List A'!P116=8,8,IF('Vessel List A'!P116=9,9,IF('Vessel List A'!P116=10,10,IF('Vessel List A'!P116=11,11,IF('Vessel List A'!P116=12,12,IF('Vessel List A'!P116=13,13,IF('Vessel List A'!P116=14,14,IF('Vessel List A'!P116=15,15,IF('Vessel List A'!P116=16,16,0)))))))))))))))))=0," ",VALUE(IF('Vessel List A'!P116=1,1,IF('Vessel List A'!P116=2,2,IF('Vessel List A'!P116=3,3,IF('Vessel List A'!P116=4,4,IF('Vessel List A'!P116=5,5,IF('Vessel List A'!P116=6,6,IF('Vessel List A'!P116=7,7,IF('Vessel List A'!P116=8,8,IF('Vessel List A'!P116=9,9,IF('Vessel List A'!P116=10,10,IF('Vessel List A'!P116=11,11,IF('Vessel List A'!P116=12,12,IF('Vessel List A'!P116=13,13,IF('Vessel List A'!P116=14,14,IF('Vessel List A'!P116=15,15,IF('Vessel List A'!P116=16,16,0))))))))))))))))))</f>
        <v xml:space="preserve"> </v>
      </c>
      <c r="J117" s="154"/>
      <c r="K117" s="158"/>
      <c r="L117" s="390" t="str">
        <f t="shared" si="85"/>
        <v/>
      </c>
      <c r="M117" s="158"/>
      <c r="N117" s="137"/>
      <c r="O117" s="388" t="str">
        <f t="shared" si="86"/>
        <v/>
      </c>
      <c r="P117" s="157" t="str">
        <f>IF(VALUE(IF('Vessel List A'!AC116=1,1,IF('Vessel List A'!AC116=2,2,IF('Vessel List A'!AC116=3,3,IF('Vessel List A'!AC116=4,4,IF('Vessel List A'!AC116=5,5,IF('Vessel List A'!AC116=6,6,IF('Vessel List A'!AC116=7,7,IF('Vessel List A'!AC116=8,8,IF('Vessel List A'!AC116=9,9,IF('Vessel List A'!AC116=10,10,IF('Vessel List A'!AC116=11,11,IF('Vessel List A'!AC116=12,12,IF('Vessel List A'!AC116=13,13,IF('Vessel List A'!AC116=14,14,IF('Vessel List A'!AC116=15,15,IF('Vessel List A'!AC116=16,16,0)))))))))))))))))=0," ",VALUE(IF('Vessel List A'!AC116=1,1,IF('Vessel List A'!AC116=2,2,IF('Vessel List A'!AC116=3,3,IF('Vessel List A'!AC116=4,4,IF('Vessel List A'!AC116=5,5,IF('Vessel List A'!AC116=6,6,IF('Vessel List A'!AC116=7,7,IF('Vessel List A'!AC116=8,8,IF('Vessel List A'!AC116=9,9,IF('Vessel List A'!AC116=10,10,IF('Vessel List A'!AC116=11,11,IF('Vessel List A'!AC116=12,12,IF('Vessel List A'!AC116=13,13,IF('Vessel List A'!AC116=14,14,IF('Vessel List A'!AC116=15,15,IF('Vessel List A'!AC116=16,16,0))))))))))))))))))</f>
        <v xml:space="preserve"> </v>
      </c>
      <c r="Q117" s="154"/>
      <c r="R117" s="158"/>
      <c r="S117" s="390" t="str">
        <f t="shared" si="87"/>
        <v/>
      </c>
      <c r="T117" s="158"/>
      <c r="U117" s="137"/>
      <c r="V117" s="388" t="str">
        <f t="shared" si="88"/>
        <v/>
      </c>
      <c r="W117" s="157" t="str">
        <f>IF(VALUE(IF('Vessel List A'!AP116=1,1,IF('Vessel List A'!AP116=2,2,IF('Vessel List A'!AP116=3,3,IF('Vessel List A'!AP116=4,4,IF('Vessel List A'!AP116=5,5,IF('Vessel List A'!AP116=6,6,IF('Vessel List A'!AP116=7,7,IF('Vessel List A'!AP116=8,8,IF('Vessel List A'!AP116=9,9,IF('Vessel List A'!AP116=10,10,IF('Vessel List A'!AP116=11,11,IF('Vessel List A'!AP116=12,12,IF('Vessel List A'!AP116=13,13,IF('Vessel List A'!AP116=14,14,IF('Vessel List A'!AP116=15,15,IF('Vessel List A'!AP116=16,16,0)))))))))))))))))=0," ",VALUE(IF('Vessel List A'!AP116=1,1,IF('Vessel List A'!AP116=2,2,IF('Vessel List A'!AP116=3,3,IF('Vessel List A'!AP116=4,4,IF('Vessel List A'!AP116=5,5,IF('Vessel List A'!AP116=6,6,IF('Vessel List A'!AP116=7,7,IF('Vessel List A'!AP116=8,8,IF('Vessel List A'!AP116=9,9,IF('Vessel List A'!AP116=10,10,IF('Vessel List A'!AP116=11,11,IF('Vessel List A'!AP116=12,12,IF('Vessel List A'!AP116=13,13,IF('Vessel List A'!AP116=14,14,IF('Vessel List A'!AP116=15,15,IF('Vessel List A'!AP116=16,16,0))))))))))))))))))</f>
        <v xml:space="preserve"> </v>
      </c>
      <c r="X117" s="154"/>
      <c r="Y117" s="158"/>
      <c r="Z117" s="390" t="str">
        <f t="shared" si="89"/>
        <v/>
      </c>
      <c r="AA117" s="158"/>
      <c r="AB117" s="137"/>
      <c r="AC117" s="388" t="str">
        <f t="shared" si="90"/>
        <v/>
      </c>
      <c r="AD117" s="157" t="str">
        <f>IF(VALUE(IF('Vessel List A'!BC116=1,1,IF('Vessel List A'!BC116=2,2,IF('Vessel List A'!BC116=3,3,IF('Vessel List A'!BC116=4,4,IF('Vessel List A'!BC116=5,5,IF('Vessel List A'!BC116=6,6,IF('Vessel List A'!BC116=7,7,IF('Vessel List A'!BC116=8,8,IF('Vessel List A'!BC116=9,9,IF('Vessel List A'!BC116=10,10,IF('Vessel List A'!BC116=11,11,IF('Vessel List A'!BC116=12,12,IF('Vessel List A'!BC116=13,13,IF('Vessel List A'!BC116=14,14,IF('Vessel List A'!BC116=15,15,IF('Vessel List A'!BC116=16,16,0)))))))))))))))))=0," ",VALUE(IF('Vessel List A'!BC116=1,1,IF('Vessel List A'!BC116=2,2,IF('Vessel List A'!BC116=3,3,IF('Vessel List A'!BC116=4,4,IF('Vessel List A'!BC116=5,5,IF('Vessel List A'!BC116=6,6,IF('Vessel List A'!BC116=7,7,IF('Vessel List A'!BC116=8,8,IF('Vessel List A'!BC116=9,9,IF('Vessel List A'!BC116=10,10,IF('Vessel List A'!BC116=11,11,IF('Vessel List A'!BC116=12,12,IF('Vessel List A'!BC116=13,13,IF('Vessel List A'!BC116=14,14,IF('Vessel List A'!BC116=15,15,IF('Vessel List A'!BC116=16,16,0))))))))))))))))))</f>
        <v xml:space="preserve"> </v>
      </c>
      <c r="AE117" s="154"/>
      <c r="AF117" s="158"/>
      <c r="AG117" s="390" t="str">
        <f t="shared" si="91"/>
        <v/>
      </c>
      <c r="AH117" s="158"/>
      <c r="AI117" s="137"/>
      <c r="AJ117" s="388" t="str">
        <f t="shared" si="92"/>
        <v/>
      </c>
      <c r="AK117" s="157" t="str">
        <f>IF(VALUE(IF('Vessel List A'!BP116=1,1,IF('Vessel List A'!BP116=2,2,IF('Vessel List A'!BP116=3,3,IF('Vessel List A'!BP116=4,4,IF('Vessel List A'!BP116=5,5,IF('Vessel List A'!BP116=6,6,IF('Vessel List A'!BP116=7,7,IF('Vessel List A'!BP116=8,8,IF('Vessel List A'!BP116=9,9,IF('Vessel List A'!BP116=10,10,IF('Vessel List A'!BP116=11,11,IF('Vessel List A'!BP116=12,12,IF('Vessel List A'!BP116=13,13,IF('Vessel List A'!BP116=14,14,IF('Vessel List A'!BP116=15,15,IF('Vessel List A'!BP116=16,16,0)))))))))))))))))=0," ",VALUE(IF('Vessel List A'!BP116=1,1,IF('Vessel List A'!BP116=2,2,IF('Vessel List A'!BP116=3,3,IF('Vessel List A'!BP116=4,4,IF('Vessel List A'!BP116=5,5,IF('Vessel List A'!BP116=6,6,IF('Vessel List A'!BP116=7,7,IF('Vessel List A'!BP116=8,8,IF('Vessel List A'!BP116=9,9,IF('Vessel List A'!BP116=10,10,IF('Vessel List A'!BP116=11,11,IF('Vessel List A'!BP116=12,12,IF('Vessel List A'!BP116=13,13,IF('Vessel List A'!BP116=14,14,IF('Vessel List A'!BP116=15,15,IF('Vessel List A'!BP116=16,16,0))))))))))))))))))</f>
        <v xml:space="preserve"> </v>
      </c>
      <c r="AL117" s="154"/>
      <c r="AM117" s="158"/>
      <c r="AN117" s="390" t="str">
        <f t="shared" si="93"/>
        <v/>
      </c>
      <c r="AO117" s="158"/>
      <c r="AP117" s="137"/>
      <c r="AQ117" s="388" t="str">
        <f t="shared" si="94"/>
        <v/>
      </c>
      <c r="AR117" s="157" t="str">
        <f>IF(VALUE(IF('Vessel List A'!CC116=1,1,IF('Vessel List A'!CC116=2,2,IF('Vessel List A'!CC116=3,3,IF('Vessel List A'!CC116=4,4,IF('Vessel List A'!CC116=5,5,IF('Vessel List A'!CC116=6,6,IF('Vessel List A'!CC116=7,7,IF('Vessel List A'!CC116=8,8,IF('Vessel List A'!CC116=9,9,IF('Vessel List A'!CC116=10,10,IF('Vessel List A'!CC116=11,11,IF('Vessel List A'!CC116=12,12,IF('Vessel List A'!CC116=13,13,IF('Vessel List A'!CC116=14,14,IF('Vessel List A'!CC116=15,15,IF('Vessel List A'!CC116=16,16,0)))))))))))))))))=0," ",VALUE(IF('Vessel List A'!CC116=1,1,IF('Vessel List A'!CC116=2,2,IF('Vessel List A'!CC116=3,3,IF('Vessel List A'!CC116=4,4,IF('Vessel List A'!CC116=5,5,IF('Vessel List A'!CC116=6,6,IF('Vessel List A'!CC116=7,7,IF('Vessel List A'!CC116=8,8,IF('Vessel List A'!CC116=9,9,IF('Vessel List A'!CC116=10,10,IF('Vessel List A'!CC116=11,11,IF('Vessel List A'!CC116=12,12,IF('Vessel List A'!CC116=13,13,IF('Vessel List A'!CC116=14,14,IF('Vessel List A'!CC116=15,15,IF('Vessel List A'!CC116=16,16,0))))))))))))))))))</f>
        <v xml:space="preserve"> </v>
      </c>
      <c r="AS117" s="154"/>
      <c r="AT117" s="158"/>
      <c r="AU117" s="390" t="str">
        <f t="shared" si="95"/>
        <v/>
      </c>
      <c r="AV117" s="158"/>
      <c r="AW117" s="137"/>
      <c r="AX117" s="388" t="str">
        <f t="shared" si="96"/>
        <v/>
      </c>
      <c r="AY117" s="157" t="str">
        <f>IF(VALUE(IF('Vessel List A'!CP116=1,1,IF('Vessel List A'!CP116=2,2,IF('Vessel List A'!CP116=3,3,IF('Vessel List A'!CP116=4,4,IF('Vessel List A'!CP116=5,5,IF('Vessel List A'!CP116=6,6,IF('Vessel List A'!CP116=7,7,IF('Vessel List A'!CP116=8,8,IF('Vessel List A'!CP116=9,9,IF('Vessel List A'!CP116=10,10,IF('Vessel List A'!CP116=11,11,IF('Vessel List A'!CP116=12,12,IF('Vessel List A'!CP116=13,13,IF('Vessel List A'!CP116=14,14,IF('Vessel List A'!CP116=15,15,IF('Vessel List A'!CP116=16,16,0)))))))))))))))))=0," ",VALUE(IF('Vessel List A'!CP116=1,1,IF('Vessel List A'!CP116=2,2,IF('Vessel List A'!CP116=3,3,IF('Vessel List A'!CP116=4,4,IF('Vessel List A'!CP116=5,5,IF('Vessel List A'!CP116=6,6,IF('Vessel List A'!CP116=7,7,IF('Vessel List A'!CP116=8,8,IF('Vessel List A'!CP116=9,9,IF('Vessel List A'!CP116=10,10,IF('Vessel List A'!CP116=11,11,IF('Vessel List A'!CP116=12,12,IF('Vessel List A'!CP116=13,13,IF('Vessel List A'!CP116=14,14,IF('Vessel List A'!CP116=15,15,IF('Vessel List A'!CP116=16,16,0))))))))))))))))))</f>
        <v xml:space="preserve"> </v>
      </c>
      <c r="AZ117" s="154"/>
      <c r="BA117" s="158"/>
      <c r="BB117" s="390" t="str">
        <f t="shared" si="97"/>
        <v/>
      </c>
      <c r="BC117" s="158"/>
      <c r="BD117" s="137"/>
      <c r="BE117" s="388" t="str">
        <f t="shared" si="98"/>
        <v/>
      </c>
      <c r="BF117" s="157" t="str">
        <f>IF(VALUE(IF('Vessel List A'!DC116=1,1,IF('Vessel List A'!DC116=2,2,IF('Vessel List A'!DC116=3,3,IF('Vessel List A'!DC116=4,4,IF('Vessel List A'!DC116=5,5,IF('Vessel List A'!DC116=6,6,IF('Vessel List A'!DC116=7,7,IF('Vessel List A'!DC116=8,8,IF('Vessel List A'!DC116=9,9,IF('Vessel List A'!DC116=10,10,IF('Vessel List A'!DC116=11,11,IF('Vessel List A'!DC116=12,12,IF('Vessel List A'!DC116=13,13,IF('Vessel List A'!DC116=14,14,IF('Vessel List A'!DC116=15,15,IF('Vessel List A'!DC116=16,16,0)))))))))))))))))=0," ",VALUE(IF('Vessel List A'!DC116=1,1,IF('Vessel List A'!DC116=2,2,IF('Vessel List A'!DC116=3,3,IF('Vessel List A'!DC116=4,4,IF('Vessel List A'!DC116=5,5,IF('Vessel List A'!DC116=6,6,IF('Vessel List A'!DC116=7,7,IF('Vessel List A'!DC116=8,8,IF('Vessel List A'!DC116=9,9,IF('Vessel List A'!DC116=10,10,IF('Vessel List A'!DC116=11,11,IF('Vessel List A'!DC116=12,12,IF('Vessel List A'!DC116=13,13,IF('Vessel List A'!DC116=14,14,IF('Vessel List A'!DC116=15,15,IF('Vessel List A'!DC116=16,16,0))))))))))))))))))</f>
        <v xml:space="preserve"> </v>
      </c>
      <c r="BG117" s="154"/>
      <c r="BH117" s="158"/>
      <c r="BI117" s="390" t="str">
        <f t="shared" si="99"/>
        <v/>
      </c>
      <c r="BJ117" s="158"/>
      <c r="BK117" s="137"/>
      <c r="BL117" s="388" t="str">
        <f t="shared" si="100"/>
        <v/>
      </c>
      <c r="BM117" s="157" t="str">
        <f>IF(VALUE(IF('Vessel List A'!DP116=1,1,IF('Vessel List A'!DP116=2,2,IF('Vessel List A'!DP116=3,3,IF('Vessel List A'!DP116=4,4,IF('Vessel List A'!DP116=5,5,IF('Vessel List A'!DP116=6,6,IF('Vessel List A'!DP116=7,7,IF('Vessel List A'!DP116=8,8,IF('Vessel List A'!DP116=9,9,IF('Vessel List A'!DP116=10,10,IF('Vessel List A'!DP116=11,11,IF('Vessel List A'!DP116=12,12,IF('Vessel List A'!DP116=13,13,IF('Vessel List A'!DP116=14,14,IF('Vessel List A'!DP116=15,15,IF('Vessel List A'!DP116=16,16,0)))))))))))))))))=0," ",VALUE(IF('Vessel List A'!DP116=1,1,IF('Vessel List A'!DP116=2,2,IF('Vessel List A'!DP116=3,3,IF('Vessel List A'!DP116=4,4,IF('Vessel List A'!DP116=5,5,IF('Vessel List A'!DP116=6,6,IF('Vessel List A'!DP116=7,7,IF('Vessel List A'!DP116=8,8,IF('Vessel List A'!DP116=9,9,IF('Vessel List A'!DP116=10,10,IF('Vessel List A'!DP116=11,11,IF('Vessel List A'!DP116=12,12,IF('Vessel List A'!DP116=13,13,IF('Vessel List A'!DP116=14,14,IF('Vessel List A'!DP116=15,15,IF('Vessel List A'!DP116=16,16,0))))))))))))))))))</f>
        <v xml:space="preserve"> </v>
      </c>
      <c r="BN117" s="154"/>
      <c r="BO117" s="158"/>
      <c r="BP117" s="390" t="str">
        <f t="shared" si="101"/>
        <v/>
      </c>
      <c r="BQ117" s="158"/>
      <c r="BR117" s="137"/>
      <c r="BS117" s="388" t="str">
        <f t="shared" si="102"/>
        <v/>
      </c>
      <c r="BT117" s="157" t="str">
        <f>IF(VALUE(IF('Vessel List A'!EC116=1,1,IF('Vessel List A'!EC116=2,2,IF('Vessel List A'!EC116=3,3,IF('Vessel List A'!EC116=4,4,IF('Vessel List A'!EC116=5,5,IF('Vessel List A'!EC116=6,6,IF('Vessel List A'!EC116=7,7,IF('Vessel List A'!EC116=8,8,IF('Vessel List A'!EC116=9,9,IF('Vessel List A'!EC116=10,10,IF('Vessel List A'!EC116=11,11,IF('Vessel List A'!EC116=12,12,IF('Vessel List A'!EC116=13,13,IF('Vessel List A'!EC116=14,14,IF('Vessel List A'!EC116=15,15,IF('Vessel List A'!EC116=16,16,0)))))))))))))))))=0," ",VALUE(IF('Vessel List A'!EC116=1,1,IF('Vessel List A'!EC116=2,2,IF('Vessel List A'!EC116=3,3,IF('Vessel List A'!EC116=4,4,IF('Vessel List A'!EC116=5,5,IF('Vessel List A'!EC116=6,6,IF('Vessel List A'!EC116=7,7,IF('Vessel List A'!EC116=8,8,IF('Vessel List A'!EC116=9,9,IF('Vessel List A'!EC116=10,10,IF('Vessel List A'!EC116=11,11,IF('Vessel List A'!EC116=12,12,IF('Vessel List A'!EC116=13,13,IF('Vessel List A'!EC116=14,14,IF('Vessel List A'!EC116=15,15,IF('Vessel List A'!EC116=16,16,0))))))))))))))))))</f>
        <v xml:space="preserve"> </v>
      </c>
      <c r="BU117" s="154"/>
      <c r="BV117" s="158"/>
      <c r="BW117" s="390" t="str">
        <f t="shared" si="103"/>
        <v/>
      </c>
      <c r="BX117" s="158"/>
      <c r="BY117" s="137"/>
      <c r="BZ117" s="388" t="str">
        <f t="shared" si="104"/>
        <v/>
      </c>
      <c r="CA117" s="157" t="str">
        <f>IF(VALUE(IF('Vessel List A'!EP116=1,1,IF('Vessel List A'!EP116=2,2,IF('Vessel List A'!EP116=3,3,IF('Vessel List A'!EP116=4,4,IF('Vessel List A'!EP116=5,5,IF('Vessel List A'!EP116=6,6,IF('Vessel List A'!EP116=7,7,IF('Vessel List A'!EP116=8,8,IF('Vessel List A'!EP116=9,9,IF('Vessel List A'!EP116=10,10,IF('Vessel List A'!EP116=11,11,IF('Vessel List A'!EP116=12,12,IF('Vessel List A'!EP116=13,13,IF('Vessel List A'!EP116=14,14,IF('Vessel List A'!EP116=15,15,IF('Vessel List A'!EP116=16,16,0)))))))))))))))))=0," ",VALUE(IF('Vessel List A'!EP116=1,1,IF('Vessel List A'!EP116=2,2,IF('Vessel List A'!EP116=3,3,IF('Vessel List A'!EP116=4,4,IF('Vessel List A'!EP116=5,5,IF('Vessel List A'!EP116=6,6,IF('Vessel List A'!EP116=7,7,IF('Vessel List A'!EP116=8,8,IF('Vessel List A'!EP116=9,9,IF('Vessel List A'!EP116=10,10,IF('Vessel List A'!EP116=11,11,IF('Vessel List A'!EP116=12,12,IF('Vessel List A'!EP116=13,13,IF('Vessel List A'!EP116=14,14,IF('Vessel List A'!EP116=15,15,IF('Vessel List A'!EP116=16,16,0))))))))))))))))))</f>
        <v xml:space="preserve"> </v>
      </c>
      <c r="CB117" s="154"/>
      <c r="CC117" s="158"/>
      <c r="CD117" s="390" t="str">
        <f t="shared" si="105"/>
        <v/>
      </c>
      <c r="CE117" s="158"/>
      <c r="CF117" s="137"/>
      <c r="CG117" s="388" t="str">
        <f t="shared" si="106"/>
        <v/>
      </c>
      <c r="CH117" s="157" t="str">
        <f>IF(VALUE(IF('Vessel List A'!FC116=1,1,IF('Vessel List A'!FC116=2,2,IF('Vessel List A'!FC116=3,3,IF('Vessel List A'!FC116=4,4,IF('Vessel List A'!FC116=5,5,IF('Vessel List A'!FC116=6,6,IF('Vessel List A'!FC116=7,7,IF('Vessel List A'!FC116=8,8,IF('Vessel List A'!FC116=9,9,IF('Vessel List A'!FC116=10,10,IF('Vessel List A'!FC116=11,11,IF('Vessel List A'!FC116=12,12,IF('Vessel List A'!FC116=13,13,IF('Vessel List A'!FC116=14,14,IF('Vessel List A'!FC116=15,15,IF('Vessel List A'!FC116=16,16,0)))))))))))))))))=0," ",VALUE(IF('Vessel List A'!FC116=1,1,IF('Vessel List A'!FC116=2,2,IF('Vessel List A'!FC116=3,3,IF('Vessel List A'!FC116=4,4,IF('Vessel List A'!FC116=5,5,IF('Vessel List A'!FC116=6,6,IF('Vessel List A'!FC116=7,7,IF('Vessel List A'!FC116=8,8,IF('Vessel List A'!FC116=9,9,IF('Vessel List A'!FC116=10,10,IF('Vessel List A'!FC116=11,11,IF('Vessel List A'!FC116=12,12,IF('Vessel List A'!FC116=13,13,IF('Vessel List A'!FC116=14,14,IF('Vessel List A'!FC116=15,15,IF('Vessel List A'!FC116=16,16,0))))))))))))))))))</f>
        <v xml:space="preserve"> </v>
      </c>
      <c r="CI117" s="154"/>
      <c r="CJ117" s="158"/>
      <c r="CK117" s="390" t="str">
        <f t="shared" si="107"/>
        <v/>
      </c>
      <c r="CL117" s="158"/>
      <c r="CM117" s="137"/>
      <c r="CN117" s="388" t="str">
        <f t="shared" si="108"/>
        <v/>
      </c>
      <c r="CO117" s="157" t="str">
        <f>IF(VALUE(IF('Vessel List A'!FP116=1,1,IF('Vessel List A'!FP116=2,2,IF('Vessel List A'!FP116=3,3,IF('Vessel List A'!FP116=4,4,IF('Vessel List A'!FP116=5,5,IF('Vessel List A'!FP116=6,6,IF('Vessel List A'!FP116=7,7,IF('Vessel List A'!FP116=8,8,IF('Vessel List A'!FP116=9,9,IF('Vessel List A'!FP116=10,10,IF('Vessel List A'!FP116=11,11,IF('Vessel List A'!FP116=12,12,IF('Vessel List A'!FP116=13,13,IF('Vessel List A'!FP116=14,14,IF('Vessel List A'!FP116=15,15,IF('Vessel List A'!FP116=16,16,0)))))))))))))))))=0," ",VALUE(IF('Vessel List A'!FP116=1,1,IF('Vessel List A'!FP116=2,2,IF('Vessel List A'!FP116=3,3,IF('Vessel List A'!FP116=4,4,IF('Vessel List A'!FP116=5,5,IF('Vessel List A'!FP116=6,6,IF('Vessel List A'!FP116=7,7,IF('Vessel List A'!FP116=8,8,IF('Vessel List A'!FP116=9,9,IF('Vessel List A'!FP116=10,10,IF('Vessel List A'!FP116=11,11,IF('Vessel List A'!FP116=12,12,IF('Vessel List A'!FP116=13,13,IF('Vessel List A'!FP116=14,14,IF('Vessel List A'!FP116=15,15,IF('Vessel List A'!FP116=16,16,0))))))))))))))))))</f>
        <v xml:space="preserve"> </v>
      </c>
      <c r="CP117" s="154"/>
      <c r="CQ117" s="158"/>
      <c r="CR117" s="390" t="str">
        <f t="shared" si="109"/>
        <v/>
      </c>
      <c r="CS117" s="158"/>
      <c r="CT117" s="137"/>
      <c r="CU117" s="388" t="str">
        <f t="shared" si="110"/>
        <v/>
      </c>
      <c r="CV117" s="157" t="str">
        <f>IF(VALUE(IF('Vessel List A'!GC116=1,1,IF('Vessel List A'!GC116=2,2,IF('Vessel List A'!GC116=3,3,IF('Vessel List A'!GC116=4,4,IF('Vessel List A'!GC116=5,5,IF('Vessel List A'!GC116=6,6,IF('Vessel List A'!GC116=7,7,IF('Vessel List A'!GC116=8,8,IF('Vessel List A'!GC116=9,9,IF('Vessel List A'!GC116=10,10,IF('Vessel List A'!GC116=11,11,IF('Vessel List A'!GC116=12,12,IF('Vessel List A'!GC116=13,13,IF('Vessel List A'!GC116=14,14,IF('Vessel List A'!GC116=15,15,IF('Vessel List A'!GC116=16,16,0)))))))))))))))))=0," ",VALUE(IF('Vessel List A'!GC116=1,1,IF('Vessel List A'!GC116=2,2,IF('Vessel List A'!GC116=3,3,IF('Vessel List A'!GC116=4,4,IF('Vessel List A'!GC116=5,5,IF('Vessel List A'!GC116=6,6,IF('Vessel List A'!GC116=7,7,IF('Vessel List A'!GC116=8,8,IF('Vessel List A'!GC116=9,9,IF('Vessel List A'!GC116=10,10,IF('Vessel List A'!GC116=11,11,IF('Vessel List A'!GC116=12,12,IF('Vessel List A'!GC116=13,13,IF('Vessel List A'!GC116=14,14,IF('Vessel List A'!GC116=15,15,IF('Vessel List A'!GC116=16,16,0))))))))))))))))))</f>
        <v xml:space="preserve"> </v>
      </c>
      <c r="CW117" s="154"/>
      <c r="CX117" s="158"/>
      <c r="CY117" s="390" t="str">
        <f t="shared" si="111"/>
        <v/>
      </c>
      <c r="CZ117" s="158"/>
      <c r="DA117" s="137"/>
      <c r="DB117" s="388" t="str">
        <f t="shared" si="112"/>
        <v/>
      </c>
      <c r="DC117" s="157" t="str">
        <f>IF(VALUE(IF('Vessel List A'!GP116=1,1,IF('Vessel List A'!GP116=2,2,IF('Vessel List A'!GP116=3,3,IF('Vessel List A'!GP116=4,4,IF('Vessel List A'!GP116=5,5,IF('Vessel List A'!GP116=6,6,IF('Vessel List A'!GP116=7,7,IF('Vessel List A'!GP116=8,8,IF('Vessel List A'!GP116=9,9,IF('Vessel List A'!GP116=10,10,IF('Vessel List A'!GP116=11,11,IF('Vessel List A'!GP116=12,12,IF('Vessel List A'!GP116=13,13,IF('Vessel List A'!GP116=14,14,IF('Vessel List A'!GP116=15,15,IF('Vessel List A'!GP116=16,16,0)))))))))))))))))=0," ",VALUE(IF('Vessel List A'!GP116=1,1,IF('Vessel List A'!GP116=2,2,IF('Vessel List A'!GP116=3,3,IF('Vessel List A'!GP116=4,4,IF('Vessel List A'!GP116=5,5,IF('Vessel List A'!GP116=6,6,IF('Vessel List A'!GP116=7,7,IF('Vessel List A'!GP116=8,8,IF('Vessel List A'!GP116=9,9,IF('Vessel List A'!GP116=10,10,IF('Vessel List A'!GP116=11,11,IF('Vessel List A'!GP116=12,12,IF('Vessel List A'!GP116=13,13,IF('Vessel List A'!GP116=14,14,IF('Vessel List A'!GP116=15,15,IF('Vessel List A'!GP116=16,16,0))))))))))))))))))</f>
        <v xml:space="preserve"> </v>
      </c>
      <c r="DD117" s="154"/>
      <c r="DE117" s="158"/>
      <c r="DF117" s="390" t="str">
        <f t="shared" si="113"/>
        <v/>
      </c>
      <c r="DG117" s="158"/>
      <c r="DH117" s="137"/>
      <c r="DI117" s="388" t="str">
        <f t="shared" si="114"/>
        <v/>
      </c>
      <c r="DJ117" s="157" t="str">
        <f>IF(VALUE(IF('Vessel List A'!HC116=1,1,IF('Vessel List A'!HC116=2,2,IF('Vessel List A'!HC116=3,3,IF('Vessel List A'!HC116=4,4,IF('Vessel List A'!HC116=5,5,IF('Vessel List A'!HC116=6,6,IF('Vessel List A'!HC116=7,7,IF('Vessel List A'!HC116=8,8,IF('Vessel List A'!HC116=9,9,IF('Vessel List A'!HC116=10,10,IF('Vessel List A'!HC116=11,11,IF('Vessel List A'!HC116=12,12,IF('Vessel List A'!HC116=13,13,IF('Vessel List A'!HC116=14,14,IF('Vessel List A'!HC116=15,15,IF('Vessel List A'!HC116=16,16,0)))))))))))))))))=0," ",VALUE(IF('Vessel List A'!HC116=1,1,IF('Vessel List A'!HC116=2,2,IF('Vessel List A'!HC116=3,3,IF('Vessel List A'!HC116=4,4,IF('Vessel List A'!HC116=5,5,IF('Vessel List A'!HC116=6,6,IF('Vessel List A'!HC116=7,7,IF('Vessel List A'!HC116=8,8,IF('Vessel List A'!HC116=9,9,IF('Vessel List A'!HC116=10,10,IF('Vessel List A'!HC116=11,11,IF('Vessel List A'!HC116=12,12,IF('Vessel List A'!HC116=13,13,IF('Vessel List A'!HC116=14,14,IF('Vessel List A'!HC116=15,15,IF('Vessel List A'!HC116=16,16,0))))))))))))))))))</f>
        <v xml:space="preserve"> </v>
      </c>
      <c r="DK117" s="154"/>
      <c r="DL117" s="158"/>
      <c r="DM117" s="390" t="str">
        <f t="shared" si="115"/>
        <v/>
      </c>
      <c r="DN117" s="158"/>
      <c r="DO117" s="137"/>
      <c r="DP117" s="388" t="str">
        <f t="shared" si="116"/>
        <v/>
      </c>
      <c r="DQ117" s="157" t="str">
        <f>IF(VALUE(IF('Vessel List A'!HP116=1,1,IF('Vessel List A'!HP116=2,2,IF('Vessel List A'!HP116=3,3,IF('Vessel List A'!HP116=4,4,IF('Vessel List A'!HP116=5,5,IF('Vessel List A'!HP116=6,6,IF('Vessel List A'!HP116=7,7,IF('Vessel List A'!HP116=8,8,IF('Vessel List A'!HP116=9,9,IF('Vessel List A'!HP116=10,10,IF('Vessel List A'!HP116=11,11,IF('Vessel List A'!HP116=12,12,IF('Vessel List A'!HP116=13,13,IF('Vessel List A'!HP116=14,14,IF('Vessel List A'!HP116=15,15,IF('Vessel List A'!HP116=16,16,0)))))))))))))))))=0," ",VALUE(IF('Vessel List A'!HP116=1,1,IF('Vessel List A'!HP116=2,2,IF('Vessel List A'!HP116=3,3,IF('Vessel List A'!HP116=4,4,IF('Vessel List A'!HP116=5,5,IF('Vessel List A'!HP116=6,6,IF('Vessel List A'!HP116=7,7,IF('Vessel List A'!HP116=8,8,IF('Vessel List A'!HP116=9,9,IF('Vessel List A'!HP116=10,10,IF('Vessel List A'!HP116=11,11,IF('Vessel List A'!HP116=12,12,IF('Vessel List A'!HP116=13,13,IF('Vessel List A'!HP116=14,14,IF('Vessel List A'!HP116=15,15,IF('Vessel List A'!HP116=16,16,0))))))))))))))))))</f>
        <v xml:space="preserve"> </v>
      </c>
      <c r="DR117" s="154"/>
      <c r="DS117" s="158"/>
      <c r="DT117" s="390" t="str">
        <f t="shared" si="117"/>
        <v/>
      </c>
      <c r="DU117" s="158"/>
      <c r="DV117" s="137"/>
      <c r="DW117" s="388" t="str">
        <f t="shared" si="118"/>
        <v/>
      </c>
      <c r="DX117" s="157" t="str">
        <f>IF(VALUE(IF('Vessel List A'!IC116=1,1,IF('Vessel List A'!IC116=2,2,IF('Vessel List A'!IC116=3,3,IF('Vessel List A'!IC116=4,4,IF('Vessel List A'!IC116=5,5,IF('Vessel List A'!IC116=6,6,IF('Vessel List A'!IC116=7,7,IF('Vessel List A'!IC116=8,8,IF('Vessel List A'!IC116=9,9,IF('Vessel List A'!IC116=10,10,IF('Vessel List A'!IC116=11,11,IF('Vessel List A'!IC116=12,12,IF('Vessel List A'!IC116=13,13,IF('Vessel List A'!IC116=14,14,IF('Vessel List A'!IC116=15,15,IF('Vessel List A'!IC116=16,16,0)))))))))))))))))=0," ",VALUE(IF('Vessel List A'!IC116=1,1,IF('Vessel List A'!IC116=2,2,IF('Vessel List A'!IC116=3,3,IF('Vessel List A'!IC116=4,4,IF('Vessel List A'!IC116=5,5,IF('Vessel List A'!IC116=6,6,IF('Vessel List A'!IC116=7,7,IF('Vessel List A'!IC116=8,8,IF('Vessel List A'!IC116=9,9,IF('Vessel List A'!IC116=10,10,IF('Vessel List A'!IC116=11,11,IF('Vessel List A'!IC116=12,12,IF('Vessel List A'!IC116=13,13,IF('Vessel List A'!IC116=14,14,IF('Vessel List A'!IC116=15,15,IF('Vessel List A'!IC116=16,16,0))))))))))))))))))</f>
        <v xml:space="preserve"> </v>
      </c>
      <c r="DY117" s="154"/>
      <c r="DZ117" s="158"/>
      <c r="EA117" s="390" t="str">
        <f t="shared" si="119"/>
        <v/>
      </c>
      <c r="EB117" s="158"/>
      <c r="EC117" s="137"/>
      <c r="ED117" s="388" t="str">
        <f t="shared" si="120"/>
        <v/>
      </c>
      <c r="EE117" s="157" t="str">
        <f>IF(VALUE(IF('Vessel List A'!IP116=1,1,IF('Vessel List A'!IP116=2,2,IF('Vessel List A'!IP116=3,3,IF('Vessel List A'!IP116=4,4,IF('Vessel List A'!IP116=5,5,IF('Vessel List A'!IP116=6,6,IF('Vessel List A'!IP116=7,7,IF('Vessel List A'!IP116=8,8,IF('Vessel List A'!IP116=9,9,IF('Vessel List A'!IP116=10,10,IF('Vessel List A'!IP116=11,11,IF('Vessel List A'!IP116=12,12,IF('Vessel List A'!IP116=13,13,IF('Vessel List A'!IP116=14,14,IF('Vessel List A'!IP116=15,15,IF('Vessel List A'!IP116=16,16,0)))))))))))))))))=0," ",VALUE(IF('Vessel List A'!IP116=1,1,IF('Vessel List A'!IP116=2,2,IF('Vessel List A'!IP116=3,3,IF('Vessel List A'!IP116=4,4,IF('Vessel List A'!IP116=5,5,IF('Vessel List A'!IP116=6,6,IF('Vessel List A'!IP116=7,7,IF('Vessel List A'!IP116=8,8,IF('Vessel List A'!IP116=9,9,IF('Vessel List A'!IP116=10,10,IF('Vessel List A'!IP116=11,11,IF('Vessel List A'!IP116=12,12,IF('Vessel List A'!IP116=13,13,IF('Vessel List A'!IP116=14,14,IF('Vessel List A'!IP116=15,15,IF('Vessel List A'!IP116=16,16,0))))))))))))))))))</f>
        <v xml:space="preserve"> </v>
      </c>
      <c r="EF117" s="154"/>
      <c r="EG117" s="158"/>
      <c r="EH117" s="390" t="str">
        <f t="shared" si="121"/>
        <v/>
      </c>
      <c r="EI117" s="158"/>
      <c r="EJ117" s="137"/>
      <c r="EK117" s="397" t="str">
        <f t="shared" si="122"/>
        <v/>
      </c>
      <c r="EL117" s="144"/>
      <c r="EM117" s="157" t="str">
        <f>IF(VALUE(IF('Vessel List B'!C116=1,1,IF('Vessel List B'!C116=2,2,IF('Vessel List B'!C116=3,3,IF('Vessel List B'!C116=4,4,IF('Vessel List B'!C116=5,5,IF('Vessel List B'!C116=6,6,IF('Vessel List B'!C116=7,7,IF('Vessel List B'!C116=8,8,IF('Vessel List B'!C116=9,9,IF('Vessel List B'!C116=10,10,IF('Vessel List B'!C116=11,11,IF('Vessel List B'!C116=12,12,IF('Vessel List B'!C116=13,13,IF('Vessel List B'!C116=14,14,IF('Vessel List B'!C116=15,15,IF('Vessel List B'!C116=16,16,0)))))))))))))))))=0," ",VALUE(IF('Vessel List B'!C116=1,1,IF('Vessel List B'!C116=2,2,IF('Vessel List B'!C116=3,3,IF('Vessel List B'!C116=4,4,IF('Vessel List B'!C116=5,5,IF('Vessel List B'!C116=6,6,IF('Vessel List B'!C116=7,7,IF('Vessel List B'!C116=8,8,IF('Vessel List B'!C116=9,9,IF('Vessel List B'!C116=10,10,IF('Vessel List B'!C116=11,11,IF('Vessel List B'!C116=12,12,IF('Vessel List B'!C116=13,13,IF('Vessel List B'!C116=14,14,IF('Vessel List B'!C116=15,15,IF('Vessel List B'!C116=16,16,0))))))))))))))))))</f>
        <v xml:space="preserve"> </v>
      </c>
      <c r="EN117" s="154"/>
      <c r="EO117" s="158"/>
      <c r="EP117" s="390" t="str">
        <f t="shared" si="123"/>
        <v/>
      </c>
      <c r="EQ117" s="158"/>
      <c r="ER117" s="137"/>
      <c r="ES117" s="388" t="str">
        <f t="shared" si="124"/>
        <v/>
      </c>
      <c r="ET117" s="157" t="str">
        <f>IF(VALUE(IF('Vessel List B'!P116=1,1,IF('Vessel List B'!P116=2,2,IF('Vessel List B'!P116=3,3,IF('Vessel List B'!P116=4,4,IF('Vessel List B'!P116=5,5,IF('Vessel List B'!P116=6,6,IF('Vessel List B'!P116=7,7,IF('Vessel List B'!P116=8,8,IF('Vessel List B'!P116=9,9,IF('Vessel List B'!P116=10,10,IF('Vessel List B'!P116=11,11,IF('Vessel List B'!P116=12,12,IF('Vessel List B'!P116=13,13,IF('Vessel List B'!P116=14,14,IF('Vessel List B'!P116=15,15,IF('Vessel List B'!P116=16,16,0)))))))))))))))))=0," ",VALUE(IF('Vessel List B'!P116=1,1,IF('Vessel List B'!P116=2,2,IF('Vessel List B'!P116=3,3,IF('Vessel List B'!P116=4,4,IF('Vessel List B'!P116=5,5,IF('Vessel List B'!P116=6,6,IF('Vessel List B'!P116=7,7,IF('Vessel List B'!P116=8,8,IF('Vessel List B'!P116=9,9,IF('Vessel List B'!P116=10,10,IF('Vessel List B'!P116=11,11,IF('Vessel List B'!P116=12,12,IF('Vessel List B'!P116=13,13,IF('Vessel List B'!P116=14,14,IF('Vessel List B'!P116=15,15,IF('Vessel List B'!P116=16,16,0))))))))))))))))))</f>
        <v xml:space="preserve"> </v>
      </c>
      <c r="EU117" s="154"/>
      <c r="EV117" s="158"/>
      <c r="EW117" s="390" t="str">
        <f t="shared" si="125"/>
        <v/>
      </c>
      <c r="EX117" s="158"/>
      <c r="EY117" s="137"/>
      <c r="EZ117" s="388" t="str">
        <f t="shared" si="126"/>
        <v/>
      </c>
      <c r="FA117" s="157" t="str">
        <f>IF(VALUE(IF('Vessel List B'!AC116=1,1,IF('Vessel List B'!AC116=2,2,IF('Vessel List B'!AC116=3,3,IF('Vessel List B'!AC116=4,4,IF('Vessel List B'!AC116=5,5,IF('Vessel List B'!AC116=6,6,IF('Vessel List B'!AC116=7,7,IF('Vessel List B'!AC116=8,8,IF('Vessel List B'!AC116=9,9,IF('Vessel List B'!AC116=10,10,IF('Vessel List B'!AC116=11,11,IF('Vessel List B'!AC116=12,12,IF('Vessel List B'!AC116=13,13,IF('Vessel List B'!AC116=14,14,IF('Vessel List B'!AC116=15,15,IF('Vessel List B'!AC116=16,16,0)))))))))))))))))=0," ",VALUE(IF('Vessel List B'!AC116=1,1,IF('Vessel List B'!AC116=2,2,IF('Vessel List B'!AC116=3,3,IF('Vessel List B'!AC116=4,4,IF('Vessel List B'!AC116=5,5,IF('Vessel List B'!AC116=6,6,IF('Vessel List B'!AC116=7,7,IF('Vessel List B'!AC116=8,8,IF('Vessel List B'!AC116=9,9,IF('Vessel List B'!AC116=10,10,IF('Vessel List B'!AC116=11,11,IF('Vessel List B'!AC116=12,12,IF('Vessel List B'!AC116=13,13,IF('Vessel List B'!AC116=14,14,IF('Vessel List B'!AC116=15,15,IF('Vessel List B'!AC116=16,16,0))))))))))))))))))</f>
        <v xml:space="preserve"> </v>
      </c>
      <c r="FB117" s="154"/>
      <c r="FC117" s="158"/>
      <c r="FD117" s="390" t="str">
        <f t="shared" si="127"/>
        <v/>
      </c>
      <c r="FE117" s="158"/>
      <c r="FF117" s="137"/>
      <c r="FG117" s="388" t="str">
        <f t="shared" si="128"/>
        <v/>
      </c>
      <c r="FH117" s="157" t="str">
        <f>IF(VALUE(IF('Vessel List B'!AP116=1,1,IF('Vessel List B'!AP116=2,2,IF('Vessel List B'!AP116=3,3,IF('Vessel List B'!AP116=4,4,IF('Vessel List B'!AP116=5,5,IF('Vessel List B'!AP116=6,6,IF('Vessel List B'!AP116=7,7,IF('Vessel List B'!AP116=8,8,IF('Vessel List B'!AP116=9,9,IF('Vessel List B'!AP116=10,10,IF('Vessel List B'!AP116=11,11,IF('Vessel List B'!AP116=12,12,IF('Vessel List B'!AP116=13,13,IF('Vessel List B'!AP116=14,14,IF('Vessel List B'!AP116=15,15,IF('Vessel List B'!AP116=16,16,0)))))))))))))))))=0," ",VALUE(IF('Vessel List B'!AP116=1,1,IF('Vessel List B'!AP116=2,2,IF('Vessel List B'!AP116=3,3,IF('Vessel List B'!AP116=4,4,IF('Vessel List B'!AP116=5,5,IF('Vessel List B'!AP116=6,6,IF('Vessel List B'!AP116=7,7,IF('Vessel List B'!AP116=8,8,IF('Vessel List B'!AP116=9,9,IF('Vessel List B'!AP116=10,10,IF('Vessel List B'!AP116=11,11,IF('Vessel List B'!AP116=12,12,IF('Vessel List B'!AP116=13,13,IF('Vessel List B'!AP116=14,14,IF('Vessel List B'!AP116=15,15,IF('Vessel List B'!AP116=16,16,0))))))))))))))))))</f>
        <v xml:space="preserve"> </v>
      </c>
      <c r="FI117" s="154"/>
      <c r="FJ117" s="158"/>
      <c r="FK117" s="390" t="str">
        <f t="shared" si="129"/>
        <v/>
      </c>
      <c r="FL117" s="158"/>
      <c r="FM117" s="137"/>
      <c r="FN117" s="388" t="str">
        <f t="shared" si="130"/>
        <v/>
      </c>
      <c r="FO117" s="157" t="str">
        <f>IF(VALUE(IF('Vessel List B'!BC116=1,1,IF('Vessel List B'!BC116=2,2,IF('Vessel List B'!BC116=3,3,IF('Vessel List B'!BC116=4,4,IF('Vessel List B'!BC116=5,5,IF('Vessel List B'!BC116=6,6,IF('Vessel List B'!BC116=7,7,IF('Vessel List B'!BC116=8,8,IF('Vessel List B'!BC116=9,9,IF('Vessel List B'!BC116=10,10,IF('Vessel List B'!BC116=11,11,IF('Vessel List B'!BC116=12,12,IF('Vessel List B'!BC116=13,13,IF('Vessel List B'!BC116=14,14,IF('Vessel List B'!BC116=15,15,IF('Vessel List B'!BC116=16,16,0)))))))))))))))))=0," ",VALUE(IF('Vessel List B'!BC116=1,1,IF('Vessel List B'!BC116=2,2,IF('Vessel List B'!BC116=3,3,IF('Vessel List B'!BC116=4,4,IF('Vessel List B'!BC116=5,5,IF('Vessel List B'!BC116=6,6,IF('Vessel List B'!BC116=7,7,IF('Vessel List B'!BC116=8,8,IF('Vessel List B'!BC116=9,9,IF('Vessel List B'!BC116=10,10,IF('Vessel List B'!BC116=11,11,IF('Vessel List B'!BC116=12,12,IF('Vessel List B'!BC116=13,13,IF('Vessel List B'!BC116=14,14,IF('Vessel List B'!BC116=15,15,IF('Vessel List B'!BC116=16,16,0))))))))))))))))))</f>
        <v xml:space="preserve"> </v>
      </c>
      <c r="FP117" s="154"/>
      <c r="FQ117" s="158"/>
      <c r="FR117" s="390" t="str">
        <f t="shared" si="131"/>
        <v/>
      </c>
      <c r="FS117" s="158"/>
      <c r="FT117" s="137"/>
      <c r="FU117" s="388" t="str">
        <f t="shared" si="132"/>
        <v/>
      </c>
      <c r="FV117" s="157" t="str">
        <f>IF(VALUE(IF('Vessel List B'!BP116=1,1,IF('Vessel List B'!BP116=2,2,IF('Vessel List B'!BP116=3,3,IF('Vessel List B'!BP116=4,4,IF('Vessel List B'!BP116=5,5,IF('Vessel List B'!BP116=6,6,IF('Vessel List B'!BP116=7,7,IF('Vessel List B'!BP116=8,8,IF('Vessel List B'!BP116=9,9,IF('Vessel List B'!BP116=10,10,IF('Vessel List B'!BP116=11,11,IF('Vessel List B'!BP116=12,12,IF('Vessel List B'!BP116=13,13,IF('Vessel List B'!BP116=14,14,IF('Vessel List B'!BP116=15,15,IF('Vessel List B'!BP116=16,16,0)))))))))))))))))=0," ",VALUE(IF('Vessel List B'!BP116=1,1,IF('Vessel List B'!BP116=2,2,IF('Vessel List B'!BP116=3,3,IF('Vessel List B'!BP116=4,4,IF('Vessel List B'!BP116=5,5,IF('Vessel List B'!BP116=6,6,IF('Vessel List B'!BP116=7,7,IF('Vessel List B'!BP116=8,8,IF('Vessel List B'!BP116=9,9,IF('Vessel List B'!BP116=10,10,IF('Vessel List B'!BP116=11,11,IF('Vessel List B'!BP116=12,12,IF('Vessel List B'!BP116=13,13,IF('Vessel List B'!BP116=14,14,IF('Vessel List B'!BP116=15,15,IF('Vessel List B'!BP116=16,16,0))))))))))))))))))</f>
        <v xml:space="preserve"> </v>
      </c>
      <c r="FW117" s="154"/>
      <c r="FX117" s="158"/>
      <c r="FY117" s="390" t="str">
        <f t="shared" si="133"/>
        <v/>
      </c>
      <c r="FZ117" s="158"/>
      <c r="GA117" s="137"/>
      <c r="GB117" s="388" t="str">
        <f t="shared" si="134"/>
        <v/>
      </c>
      <c r="GC117" s="157" t="str">
        <f>IF(VALUE(IF('Vessel List B'!CC116=1,1,IF('Vessel List B'!CC116=2,2,IF('Vessel List B'!CC116=3,3,IF('Vessel List B'!CC116=4,4,IF('Vessel List B'!CC116=5,5,IF('Vessel List B'!CC116=6,6,IF('Vessel List B'!CC116=7,7,IF('Vessel List B'!CC116=8,8,IF('Vessel List B'!CC116=9,9,IF('Vessel List B'!CC116=10,10,IF('Vessel List B'!CC116=11,11,IF('Vessel List B'!CC116=12,12,IF('Vessel List B'!CC116=13,13,IF('Vessel List B'!CC116=14,14,IF('Vessel List B'!CC116=15,15,IF('Vessel List B'!CC116=16,16,0)))))))))))))))))=0," ",VALUE(IF('Vessel List B'!CC116=1,1,IF('Vessel List B'!CC116=2,2,IF('Vessel List B'!CC116=3,3,IF('Vessel List B'!CC116=4,4,IF('Vessel List B'!CC116=5,5,IF('Vessel List B'!CC116=6,6,IF('Vessel List B'!CC116=7,7,IF('Vessel List B'!CC116=8,8,IF('Vessel List B'!CC116=9,9,IF('Vessel List B'!CC116=10,10,IF('Vessel List B'!CC116=11,11,IF('Vessel List B'!CC116=12,12,IF('Vessel List B'!CC116=13,13,IF('Vessel List B'!CC116=14,14,IF('Vessel List B'!CC116=15,15,IF('Vessel List B'!CC116=16,16,0))))))))))))))))))</f>
        <v xml:space="preserve"> </v>
      </c>
      <c r="GD117" s="154"/>
      <c r="GE117" s="158"/>
      <c r="GF117" s="390" t="str">
        <f t="shared" si="135"/>
        <v/>
      </c>
      <c r="GG117" s="158"/>
      <c r="GH117" s="137"/>
      <c r="GI117" s="388" t="str">
        <f t="shared" si="136"/>
        <v/>
      </c>
      <c r="GJ117" s="157" t="str">
        <f>IF(VALUE(IF('Vessel List B'!CP116=1,1,IF('Vessel List B'!CP116=2,2,IF('Vessel List B'!CP116=3,3,IF('Vessel List B'!CP116=4,4,IF('Vessel List B'!CP116=5,5,IF('Vessel List B'!CP116=6,6,IF('Vessel List B'!CP116=7,7,IF('Vessel List B'!CP116=8,8,IF('Vessel List B'!CP116=9,9,IF('Vessel List B'!CP116=10,10,IF('Vessel List B'!CP116=11,11,IF('Vessel List B'!CP116=12,12,IF('Vessel List B'!CP116=13,13,IF('Vessel List B'!CP116=14,14,IF('Vessel List B'!CP116=15,15,IF('Vessel List B'!CP116=16,16,0)))))))))))))))))=0," ",VALUE(IF('Vessel List B'!CP116=1,1,IF('Vessel List B'!CP116=2,2,IF('Vessel List B'!CP116=3,3,IF('Vessel List B'!CP116=4,4,IF('Vessel List B'!CP116=5,5,IF('Vessel List B'!CP116=6,6,IF('Vessel List B'!CP116=7,7,IF('Vessel List B'!CP116=8,8,IF('Vessel List B'!CP116=9,9,IF('Vessel List B'!CP116=10,10,IF('Vessel List B'!CP116=11,11,IF('Vessel List B'!CP116=12,12,IF('Vessel List B'!CP116=13,13,IF('Vessel List B'!CP116=14,14,IF('Vessel List B'!CP116=15,15,IF('Vessel List B'!CP116=16,16,0))))))))))))))))))</f>
        <v xml:space="preserve"> </v>
      </c>
      <c r="GK117" s="154"/>
      <c r="GL117" s="158"/>
      <c r="GM117" s="390" t="str">
        <f t="shared" si="137"/>
        <v/>
      </c>
      <c r="GN117" s="158"/>
      <c r="GO117" s="137"/>
      <c r="GP117" s="388" t="str">
        <f t="shared" si="138"/>
        <v/>
      </c>
      <c r="GQ117" s="157" t="str">
        <f>IF(VALUE(IF('Vessel List B'!DC116=1,1,IF('Vessel List B'!DC116=2,2,IF('Vessel List B'!DC116=3,3,IF('Vessel List B'!DC116=4,4,IF('Vessel List B'!DC116=5,5,IF('Vessel List B'!DC116=6,6,IF('Vessel List B'!DC116=7,7,IF('Vessel List B'!DC116=8,8,IF('Vessel List B'!DC116=9,9,IF('Vessel List B'!DC116=10,10,IF('Vessel List B'!DC116=11,11,IF('Vessel List B'!DC116=12,12,IF('Vessel List B'!DC116=13,13,IF('Vessel List B'!DC116=14,14,IF('Vessel List B'!DC116=15,15,IF('Vessel List B'!DC116=16,16,0)))))))))))))))))=0," ",VALUE(IF('Vessel List B'!DC116=1,1,IF('Vessel List B'!DC116=2,2,IF('Vessel List B'!DC116=3,3,IF('Vessel List B'!DC116=4,4,IF('Vessel List B'!DC116=5,5,IF('Vessel List B'!DC116=6,6,IF('Vessel List B'!DC116=7,7,IF('Vessel List B'!DC116=8,8,IF('Vessel List B'!DC116=9,9,IF('Vessel List B'!DC116=10,10,IF('Vessel List B'!DC116=11,11,IF('Vessel List B'!DC116=12,12,IF('Vessel List B'!DC116=13,13,IF('Vessel List B'!DC116=14,14,IF('Vessel List B'!DC116=15,15,IF('Vessel List B'!DC116=16,16,0))))))))))))))))))</f>
        <v xml:space="preserve"> </v>
      </c>
      <c r="GR117" s="154"/>
      <c r="GS117" s="158"/>
      <c r="GT117" s="390" t="str">
        <f t="shared" si="139"/>
        <v/>
      </c>
      <c r="GU117" s="158"/>
      <c r="GV117" s="137"/>
      <c r="GW117" s="388" t="str">
        <f t="shared" si="140"/>
        <v/>
      </c>
      <c r="GX117" s="157" t="str">
        <f>IF(VALUE(IF('Vessel List B'!DP116=1,1,IF('Vessel List B'!DP116=2,2,IF('Vessel List B'!DP116=3,3,IF('Vessel List B'!DP116=4,4,IF('Vessel List B'!DP116=5,5,IF('Vessel List B'!DP116=6,6,IF('Vessel List B'!DP116=7,7,IF('Vessel List B'!DP116=8,8,IF('Vessel List B'!DP116=9,9,IF('Vessel List B'!DP116=10,10,IF('Vessel List B'!DP116=11,11,IF('Vessel List B'!DP116=12,12,IF('Vessel List B'!DP116=13,13,IF('Vessel List B'!DP116=14,14,IF('Vessel List B'!DP116=15,15,IF('Vessel List B'!DP116=16,16,0)))))))))))))))))=0," ",VALUE(IF('Vessel List B'!DP116=1,1,IF('Vessel List B'!DP116=2,2,IF('Vessel List B'!DP116=3,3,IF('Vessel List B'!DP116=4,4,IF('Vessel List B'!DP116=5,5,IF('Vessel List B'!DP116=6,6,IF('Vessel List B'!DP116=7,7,IF('Vessel List B'!DP116=8,8,IF('Vessel List B'!DP116=9,9,IF('Vessel List B'!DP116=10,10,IF('Vessel List B'!DP116=11,11,IF('Vessel List B'!DP116=12,12,IF('Vessel List B'!DP116=13,13,IF('Vessel List B'!DP116=14,14,IF('Vessel List B'!DP116=15,15,IF('Vessel List B'!DP116=16,16,0))))))))))))))))))</f>
        <v xml:space="preserve"> </v>
      </c>
      <c r="GY117" s="154"/>
      <c r="GZ117" s="158"/>
      <c r="HA117" s="390" t="str">
        <f t="shared" si="141"/>
        <v/>
      </c>
      <c r="HB117" s="158"/>
      <c r="HC117" s="137"/>
      <c r="HD117" s="388" t="str">
        <f t="shared" si="142"/>
        <v/>
      </c>
      <c r="HE117" s="157" t="str">
        <f>IF(VALUE(IF('Vessel List B'!EC116=1,1,IF('Vessel List B'!EC116=2,2,IF('Vessel List B'!EC116=3,3,IF('Vessel List B'!EC116=4,4,IF('Vessel List B'!EC116=5,5,IF('Vessel List B'!EC116=6,6,IF('Vessel List B'!EC116=7,7,IF('Vessel List B'!EC116=8,8,IF('Vessel List B'!EC116=9,9,IF('Vessel List B'!EC116=10,10,IF('Vessel List B'!EC116=11,11,IF('Vessel List B'!EC116=12,12,IF('Vessel List B'!EC116=13,13,IF('Vessel List B'!EC116=14,14,IF('Vessel List B'!EC116=15,15,IF('Vessel List B'!EC116=16,16,0)))))))))))))))))=0," ",VALUE(IF('Vessel List B'!EC116=1,1,IF('Vessel List B'!EC116=2,2,IF('Vessel List B'!EC116=3,3,IF('Vessel List B'!EC116=4,4,IF('Vessel List B'!EC116=5,5,IF('Vessel List B'!EC116=6,6,IF('Vessel List B'!EC116=7,7,IF('Vessel List B'!EC116=8,8,IF('Vessel List B'!EC116=9,9,IF('Vessel List B'!EC116=10,10,IF('Vessel List B'!EC116=11,11,IF('Vessel List B'!EC116=12,12,IF('Vessel List B'!EC116=13,13,IF('Vessel List B'!EC116=14,14,IF('Vessel List B'!EC116=15,15,IF('Vessel List B'!EC116=16,16,0))))))))))))))))))</f>
        <v xml:space="preserve"> </v>
      </c>
      <c r="HF117" s="154"/>
      <c r="HG117" s="158"/>
      <c r="HH117" s="390" t="str">
        <f t="shared" si="143"/>
        <v/>
      </c>
      <c r="HI117" s="158"/>
      <c r="HJ117" s="137"/>
      <c r="HK117" s="388" t="str">
        <f t="shared" si="144"/>
        <v/>
      </c>
      <c r="HL117" s="157" t="str">
        <f>IF(VALUE(IF('Vessel List B'!EP116=1,1,IF('Vessel List B'!EP116=2,2,IF('Vessel List B'!EP116=3,3,IF('Vessel List B'!EP116=4,4,IF('Vessel List B'!EP116=5,5,IF('Vessel List B'!EP116=6,6,IF('Vessel List B'!EP116=7,7,IF('Vessel List B'!EP116=8,8,IF('Vessel List B'!EP116=9,9,IF('Vessel List B'!EP116=10,10,IF('Vessel List B'!EP116=11,11,IF('Vessel List B'!EP116=12,12,IF('Vessel List B'!EP116=13,13,IF('Vessel List B'!EP116=14,14,IF('Vessel List B'!EP116=15,15,IF('Vessel List B'!EP116=16,16,0)))))))))))))))))=0," ",VALUE(IF('Vessel List B'!EP116=1,1,IF('Vessel List B'!EP116=2,2,IF('Vessel List B'!EP116=3,3,IF('Vessel List B'!EP116=4,4,IF('Vessel List B'!EP116=5,5,IF('Vessel List B'!EP116=6,6,IF('Vessel List B'!EP116=7,7,IF('Vessel List B'!EP116=8,8,IF('Vessel List B'!EP116=9,9,IF('Vessel List B'!EP116=10,10,IF('Vessel List B'!EP116=11,11,IF('Vessel List B'!EP116=12,12,IF('Vessel List B'!EP116=13,13,IF('Vessel List B'!EP116=14,14,IF('Vessel List B'!EP116=15,15,IF('Vessel List B'!EP116=16,16,0))))))))))))))))))</f>
        <v xml:space="preserve"> </v>
      </c>
      <c r="HM117" s="154"/>
      <c r="HN117" s="158"/>
      <c r="HO117" s="390" t="str">
        <f t="shared" si="145"/>
        <v/>
      </c>
      <c r="HP117" s="158"/>
      <c r="HQ117" s="137"/>
      <c r="HR117" s="388" t="str">
        <f t="shared" si="146"/>
        <v/>
      </c>
      <c r="HS117" s="157" t="str">
        <f>IF(VALUE(IF('Vessel List B'!FC116=1,1,IF('Vessel List B'!FC116=2,2,IF('Vessel List B'!FC116=3,3,IF('Vessel List B'!FC116=4,4,IF('Vessel List B'!FC116=5,5,IF('Vessel List B'!FC116=6,6,IF('Vessel List B'!FC116=7,7,IF('Vessel List B'!FC116=8,8,IF('Vessel List B'!FC116=9,9,IF('Vessel List B'!FC116=10,10,IF('Vessel List B'!FC116=11,11,IF('Vessel List B'!FC116=12,12,IF('Vessel List B'!FC116=13,13,IF('Vessel List B'!FC116=14,14,IF('Vessel List B'!FC116=15,15,IF('Vessel List B'!FC116=16,16,0)))))))))))))))))=0," ",VALUE(IF('Vessel List B'!FC116=1,1,IF('Vessel List B'!FC116=2,2,IF('Vessel List B'!FC116=3,3,IF('Vessel List B'!FC116=4,4,IF('Vessel List B'!FC116=5,5,IF('Vessel List B'!FC116=6,6,IF('Vessel List B'!FC116=7,7,IF('Vessel List B'!FC116=8,8,IF('Vessel List B'!FC116=9,9,IF('Vessel List B'!FC116=10,10,IF('Vessel List B'!FC116=11,11,IF('Vessel List B'!FC116=12,12,IF('Vessel List B'!FC116=13,13,IF('Vessel List B'!FC116=14,14,IF('Vessel List B'!FC116=15,15,IF('Vessel List B'!FC116=16,16,0))))))))))))))))))</f>
        <v xml:space="preserve"> </v>
      </c>
      <c r="HT117" s="154"/>
      <c r="HU117" s="158"/>
      <c r="HV117" s="390" t="str">
        <f t="shared" si="147"/>
        <v/>
      </c>
      <c r="HW117" s="158"/>
      <c r="HX117" s="137"/>
      <c r="HY117" s="388" t="str">
        <f t="shared" si="148"/>
        <v/>
      </c>
      <c r="HZ117" s="157" t="str">
        <f>IF(VALUE(IF('Vessel List B'!FP116=1,1,IF('Vessel List B'!FP116=2,2,IF('Vessel List B'!FP116=3,3,IF('Vessel List B'!FP116=4,4,IF('Vessel List B'!FP116=5,5,IF('Vessel List B'!FP116=6,6,IF('Vessel List B'!FP116=7,7,IF('Vessel List B'!FP116=8,8,IF('Vessel List B'!FP116=9,9,IF('Vessel List B'!FP116=10,10,IF('Vessel List B'!FP116=11,11,IF('Vessel List B'!FP116=12,12,IF('Vessel List B'!FP116=13,13,IF('Vessel List B'!FP116=14,14,IF('Vessel List B'!FP116=15,15,IF('Vessel List B'!FP116=16,16,0)))))))))))))))))=0," ",VALUE(IF('Vessel List B'!FP116=1,1,IF('Vessel List B'!FP116=2,2,IF('Vessel List B'!FP116=3,3,IF('Vessel List B'!FP116=4,4,IF('Vessel List B'!FP116=5,5,IF('Vessel List B'!FP116=6,6,IF('Vessel List B'!FP116=7,7,IF('Vessel List B'!FP116=8,8,IF('Vessel List B'!FP116=9,9,IF('Vessel List B'!FP116=10,10,IF('Vessel List B'!FP116=11,11,IF('Vessel List B'!FP116=12,12,IF('Vessel List B'!FP116=13,13,IF('Vessel List B'!FP116=14,14,IF('Vessel List B'!FP116=15,15,IF('Vessel List B'!FP116=16,16,0))))))))))))))))))</f>
        <v xml:space="preserve"> </v>
      </c>
      <c r="IA117" s="154"/>
      <c r="IB117" s="158"/>
      <c r="IC117" s="390" t="str">
        <f t="shared" si="149"/>
        <v/>
      </c>
      <c r="ID117" s="158"/>
      <c r="IE117" s="137"/>
      <c r="IF117" s="388" t="str">
        <f t="shared" si="150"/>
        <v/>
      </c>
      <c r="IG117" s="157" t="str">
        <f>IF(VALUE(IF('Vessel List B'!GC116=1,1,IF('Vessel List B'!GC116=2,2,IF('Vessel List B'!GC116=3,3,IF('Vessel List B'!GC116=4,4,IF('Vessel List B'!GC116=5,5,IF('Vessel List B'!GC116=6,6,IF('Vessel List B'!GC116=7,7,IF('Vessel List B'!GC116=8,8,IF('Vessel List B'!GC116=9,9,IF('Vessel List B'!GC116=10,10,IF('Vessel List B'!GC116=11,11,IF('Vessel List B'!GC116=12,12,IF('Vessel List B'!GC116=13,13,IF('Vessel List B'!GC116=14,14,IF('Vessel List B'!GC116=15,15,IF('Vessel List B'!GC116=16,16,0)))))))))))))))))=0," ",VALUE(IF('Vessel List B'!GC116=1,1,IF('Vessel List B'!GC116=2,2,IF('Vessel List B'!GC116=3,3,IF('Vessel List B'!GC116=4,4,IF('Vessel List B'!GC116=5,5,IF('Vessel List B'!GC116=6,6,IF('Vessel List B'!GC116=7,7,IF('Vessel List B'!GC116=8,8,IF('Vessel List B'!GC116=9,9,IF('Vessel List B'!GC116=10,10,IF('Vessel List B'!GC116=11,11,IF('Vessel List B'!GC116=12,12,IF('Vessel List B'!GC116=13,13,IF('Vessel List B'!GC116=14,14,IF('Vessel List B'!GC116=15,15,IF('Vessel List B'!GC116=16,16,0))))))))))))))))))</f>
        <v xml:space="preserve"> </v>
      </c>
      <c r="IH117" s="154"/>
      <c r="II117" s="158"/>
      <c r="IJ117" s="390" t="str">
        <f t="shared" si="151"/>
        <v/>
      </c>
      <c r="IK117" s="158"/>
      <c r="IL117" s="137"/>
      <c r="IM117" s="388" t="str">
        <f t="shared" si="152"/>
        <v/>
      </c>
      <c r="IN117" s="157" t="str">
        <f>IF(VALUE(IF('Vessel List B'!GP116=1,1,IF('Vessel List B'!GP116=2,2,IF('Vessel List B'!GP116=3,3,IF('Vessel List B'!GP116=4,4,IF('Vessel List B'!GP116=5,5,IF('Vessel List B'!GP116=6,6,IF('Vessel List B'!GP116=7,7,IF('Vessel List B'!GP116=8,8,IF('Vessel List B'!GP116=9,9,IF('Vessel List B'!GP116=10,10,IF('Vessel List B'!GP116=11,11,IF('Vessel List B'!GP116=12,12,IF('Vessel List B'!GP116=13,13,IF('Vessel List B'!GP116=14,14,IF('Vessel List B'!GP116=15,15,IF('Vessel List B'!GP116=16,16,0)))))))))))))))))=0," ",VALUE(IF('Vessel List B'!GP116=1,1,IF('Vessel List B'!GP116=2,2,IF('Vessel List B'!GP116=3,3,IF('Vessel List B'!GP116=4,4,IF('Vessel List B'!GP116=5,5,IF('Vessel List B'!GP116=6,6,IF('Vessel List B'!GP116=7,7,IF('Vessel List B'!GP116=8,8,IF('Vessel List B'!GP116=9,9,IF('Vessel List B'!GP116=10,10,IF('Vessel List B'!GP116=11,11,IF('Vessel List B'!GP116=12,12,IF('Vessel List B'!GP116=13,13,IF('Vessel List B'!GP116=14,14,IF('Vessel List B'!GP116=15,15,IF('Vessel List B'!GP116=16,16,0))))))))))))))))))</f>
        <v xml:space="preserve"> </v>
      </c>
      <c r="IO117" s="154"/>
      <c r="IP117" s="158"/>
      <c r="IQ117" s="390" t="str">
        <f t="shared" si="153"/>
        <v/>
      </c>
      <c r="IR117" s="158"/>
      <c r="IS117" s="137"/>
      <c r="IT117" s="388" t="str">
        <f t="shared" si="154"/>
        <v/>
      </c>
      <c r="IU117" s="157" t="str">
        <f>IF(VALUE(IF('Vessel List B'!HC116=1,1,IF('Vessel List B'!HC116=2,2,IF('Vessel List B'!HC116=3,3,IF('Vessel List B'!HC116=4,4,IF('Vessel List B'!HC116=5,5,IF('Vessel List B'!HC116=6,6,IF('Vessel List B'!HC116=7,7,IF('Vessel List B'!HC116=8,8,IF('Vessel List B'!HC116=9,9,IF('Vessel List B'!HC116=10,10,IF('Vessel List B'!HC116=11,11,IF('Vessel List B'!HC116=12,12,IF('Vessel List B'!HC116=13,13,IF('Vessel List B'!HC116=14,14,IF('Vessel List B'!HC116=15,15,IF('Vessel List B'!HC116=16,16,0)))))))))))))))))=0," ",VALUE(IF('Vessel List B'!HC116=1,1,IF('Vessel List B'!HC116=2,2,IF('Vessel List B'!HC116=3,3,IF('Vessel List B'!HC116=4,4,IF('Vessel List B'!HC116=5,5,IF('Vessel List B'!HC116=6,6,IF('Vessel List B'!HC116=7,7,IF('Vessel List B'!HC116=8,8,IF('Vessel List B'!HC116=9,9,IF('Vessel List B'!HC116=10,10,IF('Vessel List B'!HC116=11,11,IF('Vessel List B'!HC116=12,12,IF('Vessel List B'!HC116=13,13,IF('Vessel List B'!HC116=14,14,IF('Vessel List B'!HC116=15,15,IF('Vessel List B'!HC116=16,16,0))))))))))))))))))</f>
        <v xml:space="preserve"> </v>
      </c>
      <c r="IV117" s="154"/>
      <c r="IW117" s="158"/>
      <c r="IX117" s="390" t="str">
        <f t="shared" si="155"/>
        <v/>
      </c>
      <c r="IY117" s="158"/>
      <c r="IZ117" s="137"/>
      <c r="JA117" s="388" t="str">
        <f t="shared" si="156"/>
        <v/>
      </c>
      <c r="JB117" s="157" t="str">
        <f>IF(VALUE(IF('Vessel List B'!HP116=1,1,IF('Vessel List B'!HP116=2,2,IF('Vessel List B'!HP116=3,3,IF('Vessel List B'!HP116=4,4,IF('Vessel List B'!HP116=5,5,IF('Vessel List B'!HP116=6,6,IF('Vessel List B'!HP116=7,7,IF('Vessel List B'!HP116=8,8,IF('Vessel List B'!HP116=9,9,IF('Vessel List B'!HP116=10,10,IF('Vessel List B'!HP116=11,11,IF('Vessel List B'!HP116=12,12,IF('Vessel List B'!HP116=13,13,IF('Vessel List B'!HP116=14,14,IF('Vessel List B'!HP116=15,15,IF('Vessel List B'!HP116=16,16,0)))))))))))))))))=0," ",VALUE(IF('Vessel List B'!HP116=1,1,IF('Vessel List B'!HP116=2,2,IF('Vessel List B'!HP116=3,3,IF('Vessel List B'!HP116=4,4,IF('Vessel List B'!HP116=5,5,IF('Vessel List B'!HP116=6,6,IF('Vessel List B'!HP116=7,7,IF('Vessel List B'!HP116=8,8,IF('Vessel List B'!HP116=9,9,IF('Vessel List B'!HP116=10,10,IF('Vessel List B'!HP116=11,11,IF('Vessel List B'!HP116=12,12,IF('Vessel List B'!HP116=13,13,IF('Vessel List B'!HP116=14,14,IF('Vessel List B'!HP116=15,15,IF('Vessel List B'!HP116=16,16,0))))))))))))))))))</f>
        <v xml:space="preserve"> </v>
      </c>
      <c r="JC117" s="154"/>
      <c r="JD117" s="158"/>
      <c r="JE117" s="390" t="str">
        <f t="shared" si="157"/>
        <v/>
      </c>
      <c r="JF117" s="158"/>
      <c r="JG117" s="137"/>
      <c r="JH117" s="388" t="str">
        <f t="shared" si="158"/>
        <v/>
      </c>
      <c r="JI117" s="157" t="str">
        <f>IF(VALUE(IF('Vessel List B'!IC116=1,1,IF('Vessel List B'!IC116=2,2,IF('Vessel List B'!IC116=3,3,IF('Vessel List B'!IC116=4,4,IF('Vessel List B'!IC116=5,5,IF('Vessel List B'!IC116=6,6,IF('Vessel List B'!IC116=7,7,IF('Vessel List B'!IC116=8,8,IF('Vessel List B'!IC116=9,9,IF('Vessel List B'!IC116=10,10,IF('Vessel List B'!IC116=11,11,IF('Vessel List B'!IC116=12,12,IF('Vessel List B'!IC116=13,13,IF('Vessel List B'!IC116=14,14,IF('Vessel List B'!IC116=15,15,IF('Vessel List B'!IC116=16,16,0)))))))))))))))))=0," ",VALUE(IF('Vessel List B'!IC116=1,1,IF('Vessel List B'!IC116=2,2,IF('Vessel List B'!IC116=3,3,IF('Vessel List B'!IC116=4,4,IF('Vessel List B'!IC116=5,5,IF('Vessel List B'!IC116=6,6,IF('Vessel List B'!IC116=7,7,IF('Vessel List B'!IC116=8,8,IF('Vessel List B'!IC116=9,9,IF('Vessel List B'!IC116=10,10,IF('Vessel List B'!IC116=11,11,IF('Vessel List B'!IC116=12,12,IF('Vessel List B'!IC116=13,13,IF('Vessel List B'!IC116=14,14,IF('Vessel List B'!IC116=15,15,IF('Vessel List B'!IC116=16,16,0))))))))))))))))))</f>
        <v xml:space="preserve"> </v>
      </c>
      <c r="JJ117" s="154"/>
      <c r="JK117" s="158"/>
      <c r="JL117" s="390" t="str">
        <f t="shared" si="159"/>
        <v/>
      </c>
      <c r="JM117" s="158"/>
      <c r="JN117" s="137"/>
      <c r="JO117" s="388" t="str">
        <f t="shared" si="160"/>
        <v/>
      </c>
      <c r="JP117" s="157" t="str">
        <f>IF(VALUE(IF('Vessel List B'!IP116=1,1,IF('Vessel List B'!IP116=2,2,IF('Vessel List B'!IP116=3,3,IF('Vessel List B'!IP116=4,4,IF('Vessel List B'!IP116=5,5,IF('Vessel List B'!IP116=6,6,IF('Vessel List B'!IP116=7,7,IF('Vessel List B'!IP116=8,8,IF('Vessel List B'!IP116=9,9,IF('Vessel List B'!IP116=10,10,IF('Vessel List B'!IP116=11,11,IF('Vessel List B'!IP116=12,12,IF('Vessel List B'!IP116=13,13,IF('Vessel List B'!IP116=14,14,IF('Vessel List B'!IP116=15,15,IF('Vessel List B'!IP116=16,16,0)))))))))))))))))=0," ",VALUE(IF('Vessel List B'!IP116=1,1,IF('Vessel List B'!IP116=2,2,IF('Vessel List B'!IP116=3,3,IF('Vessel List B'!IP116=4,4,IF('Vessel List B'!IP116=5,5,IF('Vessel List B'!IP116=6,6,IF('Vessel List B'!IP116=7,7,IF('Vessel List B'!IP116=8,8,IF('Vessel List B'!IP116=9,9,IF('Vessel List B'!IP116=10,10,IF('Vessel List B'!IP116=11,11,IF('Vessel List B'!IP116=12,12,IF('Vessel List B'!IP116=13,13,IF('Vessel List B'!IP116=14,14,IF('Vessel List B'!IP116=15,15,IF('Vessel List B'!IP116=16,16,0))))))))))))))))))</f>
        <v xml:space="preserve"> </v>
      </c>
      <c r="JQ117" s="154"/>
      <c r="JR117" s="158"/>
      <c r="JS117" s="390" t="str">
        <f t="shared" si="161"/>
        <v/>
      </c>
      <c r="JT117" s="158"/>
      <c r="JU117" s="137"/>
      <c r="JV117" s="397" t="str">
        <f t="shared" si="162"/>
        <v/>
      </c>
      <c r="JW117" s="403"/>
    </row>
    <row r="118" spans="1:283" ht="15" x14ac:dyDescent="0.25">
      <c r="A118" s="132">
        <f>'Vessel List A'!B117</f>
        <v>41692</v>
      </c>
      <c r="B118" s="157" t="str">
        <f>IF(VALUE(IF('Vessel List A'!C117=1,1,IF('Vessel List A'!C117=2,2,IF('Vessel List A'!C117=3,3,IF('Vessel List A'!C117=4,4,IF('Vessel List A'!C117=5,5,IF('Vessel List A'!C117=6,6,IF('Vessel List A'!C117=7,7,IF('Vessel List A'!C117=8,8,IF('Vessel List A'!C117=9,9,IF('Vessel List A'!C117=10,10,IF('Vessel List A'!C117=11,11,IF('Vessel List A'!C117=12,12,IF('Vessel List A'!C117=13,13,IF('Vessel List A'!C117=14,14,IF('Vessel List A'!C117=15,15,IF('Vessel List A'!C117=16,16,0)))))))))))))))))=0," ",VALUE(IF('Vessel List A'!C117=1,1,IF('Vessel List A'!C117=2,2,IF('Vessel List A'!C117=3,3,IF('Vessel List A'!C117=4,4,IF('Vessel List A'!C117=5,5,IF('Vessel List A'!C117=6,6,IF('Vessel List A'!C117=7,7,IF('Vessel List A'!C117=8,8,IF('Vessel List A'!C117=9,9,IF('Vessel List A'!C117=10,10,IF('Vessel List A'!C117=11,11,IF('Vessel List A'!C117=12,12,IF('Vessel List A'!C117=13,13,IF('Vessel List A'!C117=14,14,IF('Vessel List A'!C117=15,15,IF('Vessel List A'!C117=16,16,0))))))))))))))))))</f>
        <v xml:space="preserve"> </v>
      </c>
      <c r="C118" s="154"/>
      <c r="D118" s="158"/>
      <c r="E118" s="390" t="str">
        <f t="shared" si="83"/>
        <v/>
      </c>
      <c r="F118" s="158"/>
      <c r="G118" s="137"/>
      <c r="H118" s="388" t="str">
        <f t="shared" si="84"/>
        <v/>
      </c>
      <c r="I118" s="157" t="str">
        <f>IF(VALUE(IF('Vessel List A'!P117=1,1,IF('Vessel List A'!P117=2,2,IF('Vessel List A'!P117=3,3,IF('Vessel List A'!P117=4,4,IF('Vessel List A'!P117=5,5,IF('Vessel List A'!P117=6,6,IF('Vessel List A'!P117=7,7,IF('Vessel List A'!P117=8,8,IF('Vessel List A'!P117=9,9,IF('Vessel List A'!P117=10,10,IF('Vessel List A'!P117=11,11,IF('Vessel List A'!P117=12,12,IF('Vessel List A'!P117=13,13,IF('Vessel List A'!P117=14,14,IF('Vessel List A'!P117=15,15,IF('Vessel List A'!P117=16,16,0)))))))))))))))))=0," ",VALUE(IF('Vessel List A'!P117=1,1,IF('Vessel List A'!P117=2,2,IF('Vessel List A'!P117=3,3,IF('Vessel List A'!P117=4,4,IF('Vessel List A'!P117=5,5,IF('Vessel List A'!P117=6,6,IF('Vessel List A'!P117=7,7,IF('Vessel List A'!P117=8,8,IF('Vessel List A'!P117=9,9,IF('Vessel List A'!P117=10,10,IF('Vessel List A'!P117=11,11,IF('Vessel List A'!P117=12,12,IF('Vessel List A'!P117=13,13,IF('Vessel List A'!P117=14,14,IF('Vessel List A'!P117=15,15,IF('Vessel List A'!P117=16,16,0))))))))))))))))))</f>
        <v xml:space="preserve"> </v>
      </c>
      <c r="J118" s="154"/>
      <c r="K118" s="158"/>
      <c r="L118" s="390" t="str">
        <f t="shared" si="85"/>
        <v/>
      </c>
      <c r="M118" s="158"/>
      <c r="N118" s="137"/>
      <c r="O118" s="388" t="str">
        <f t="shared" si="86"/>
        <v/>
      </c>
      <c r="P118" s="157" t="str">
        <f>IF(VALUE(IF('Vessel List A'!AC117=1,1,IF('Vessel List A'!AC117=2,2,IF('Vessel List A'!AC117=3,3,IF('Vessel List A'!AC117=4,4,IF('Vessel List A'!AC117=5,5,IF('Vessel List A'!AC117=6,6,IF('Vessel List A'!AC117=7,7,IF('Vessel List A'!AC117=8,8,IF('Vessel List A'!AC117=9,9,IF('Vessel List A'!AC117=10,10,IF('Vessel List A'!AC117=11,11,IF('Vessel List A'!AC117=12,12,IF('Vessel List A'!AC117=13,13,IF('Vessel List A'!AC117=14,14,IF('Vessel List A'!AC117=15,15,IF('Vessel List A'!AC117=16,16,0)))))))))))))))))=0," ",VALUE(IF('Vessel List A'!AC117=1,1,IF('Vessel List A'!AC117=2,2,IF('Vessel List A'!AC117=3,3,IF('Vessel List A'!AC117=4,4,IF('Vessel List A'!AC117=5,5,IF('Vessel List A'!AC117=6,6,IF('Vessel List A'!AC117=7,7,IF('Vessel List A'!AC117=8,8,IF('Vessel List A'!AC117=9,9,IF('Vessel List A'!AC117=10,10,IF('Vessel List A'!AC117=11,11,IF('Vessel List A'!AC117=12,12,IF('Vessel List A'!AC117=13,13,IF('Vessel List A'!AC117=14,14,IF('Vessel List A'!AC117=15,15,IF('Vessel List A'!AC117=16,16,0))))))))))))))))))</f>
        <v xml:space="preserve"> </v>
      </c>
      <c r="Q118" s="154"/>
      <c r="R118" s="158"/>
      <c r="S118" s="390" t="str">
        <f t="shared" si="87"/>
        <v/>
      </c>
      <c r="T118" s="158"/>
      <c r="U118" s="137"/>
      <c r="V118" s="388" t="str">
        <f t="shared" si="88"/>
        <v/>
      </c>
      <c r="W118" s="157" t="str">
        <f>IF(VALUE(IF('Vessel List A'!AP117=1,1,IF('Vessel List A'!AP117=2,2,IF('Vessel List A'!AP117=3,3,IF('Vessel List A'!AP117=4,4,IF('Vessel List A'!AP117=5,5,IF('Vessel List A'!AP117=6,6,IF('Vessel List A'!AP117=7,7,IF('Vessel List A'!AP117=8,8,IF('Vessel List A'!AP117=9,9,IF('Vessel List A'!AP117=10,10,IF('Vessel List A'!AP117=11,11,IF('Vessel List A'!AP117=12,12,IF('Vessel List A'!AP117=13,13,IF('Vessel List A'!AP117=14,14,IF('Vessel List A'!AP117=15,15,IF('Vessel List A'!AP117=16,16,0)))))))))))))))))=0," ",VALUE(IF('Vessel List A'!AP117=1,1,IF('Vessel List A'!AP117=2,2,IF('Vessel List A'!AP117=3,3,IF('Vessel List A'!AP117=4,4,IF('Vessel List A'!AP117=5,5,IF('Vessel List A'!AP117=6,6,IF('Vessel List A'!AP117=7,7,IF('Vessel List A'!AP117=8,8,IF('Vessel List A'!AP117=9,9,IF('Vessel List A'!AP117=10,10,IF('Vessel List A'!AP117=11,11,IF('Vessel List A'!AP117=12,12,IF('Vessel List A'!AP117=13,13,IF('Vessel List A'!AP117=14,14,IF('Vessel List A'!AP117=15,15,IF('Vessel List A'!AP117=16,16,0))))))))))))))))))</f>
        <v xml:space="preserve"> </v>
      </c>
      <c r="X118" s="154"/>
      <c r="Y118" s="158"/>
      <c r="Z118" s="390" t="str">
        <f t="shared" si="89"/>
        <v/>
      </c>
      <c r="AA118" s="158"/>
      <c r="AB118" s="137"/>
      <c r="AC118" s="388" t="str">
        <f t="shared" si="90"/>
        <v/>
      </c>
      <c r="AD118" s="157" t="str">
        <f>IF(VALUE(IF('Vessel List A'!BC117=1,1,IF('Vessel List A'!BC117=2,2,IF('Vessel List A'!BC117=3,3,IF('Vessel List A'!BC117=4,4,IF('Vessel List A'!BC117=5,5,IF('Vessel List A'!BC117=6,6,IF('Vessel List A'!BC117=7,7,IF('Vessel List A'!BC117=8,8,IF('Vessel List A'!BC117=9,9,IF('Vessel List A'!BC117=10,10,IF('Vessel List A'!BC117=11,11,IF('Vessel List A'!BC117=12,12,IF('Vessel List A'!BC117=13,13,IF('Vessel List A'!BC117=14,14,IF('Vessel List A'!BC117=15,15,IF('Vessel List A'!BC117=16,16,0)))))))))))))))))=0," ",VALUE(IF('Vessel List A'!BC117=1,1,IF('Vessel List A'!BC117=2,2,IF('Vessel List A'!BC117=3,3,IF('Vessel List A'!BC117=4,4,IF('Vessel List A'!BC117=5,5,IF('Vessel List A'!BC117=6,6,IF('Vessel List A'!BC117=7,7,IF('Vessel List A'!BC117=8,8,IF('Vessel List A'!BC117=9,9,IF('Vessel List A'!BC117=10,10,IF('Vessel List A'!BC117=11,11,IF('Vessel List A'!BC117=12,12,IF('Vessel List A'!BC117=13,13,IF('Vessel List A'!BC117=14,14,IF('Vessel List A'!BC117=15,15,IF('Vessel List A'!BC117=16,16,0))))))))))))))))))</f>
        <v xml:space="preserve"> </v>
      </c>
      <c r="AE118" s="154"/>
      <c r="AF118" s="158"/>
      <c r="AG118" s="390" t="str">
        <f t="shared" si="91"/>
        <v/>
      </c>
      <c r="AH118" s="158"/>
      <c r="AI118" s="137"/>
      <c r="AJ118" s="388" t="str">
        <f t="shared" si="92"/>
        <v/>
      </c>
      <c r="AK118" s="157" t="str">
        <f>IF(VALUE(IF('Vessel List A'!BP117=1,1,IF('Vessel List A'!BP117=2,2,IF('Vessel List A'!BP117=3,3,IF('Vessel List A'!BP117=4,4,IF('Vessel List A'!BP117=5,5,IF('Vessel List A'!BP117=6,6,IF('Vessel List A'!BP117=7,7,IF('Vessel List A'!BP117=8,8,IF('Vessel List A'!BP117=9,9,IF('Vessel List A'!BP117=10,10,IF('Vessel List A'!BP117=11,11,IF('Vessel List A'!BP117=12,12,IF('Vessel List A'!BP117=13,13,IF('Vessel List A'!BP117=14,14,IF('Vessel List A'!BP117=15,15,IF('Vessel List A'!BP117=16,16,0)))))))))))))))))=0," ",VALUE(IF('Vessel List A'!BP117=1,1,IF('Vessel List A'!BP117=2,2,IF('Vessel List A'!BP117=3,3,IF('Vessel List A'!BP117=4,4,IF('Vessel List A'!BP117=5,5,IF('Vessel List A'!BP117=6,6,IF('Vessel List A'!BP117=7,7,IF('Vessel List A'!BP117=8,8,IF('Vessel List A'!BP117=9,9,IF('Vessel List A'!BP117=10,10,IF('Vessel List A'!BP117=11,11,IF('Vessel List A'!BP117=12,12,IF('Vessel List A'!BP117=13,13,IF('Vessel List A'!BP117=14,14,IF('Vessel List A'!BP117=15,15,IF('Vessel List A'!BP117=16,16,0))))))))))))))))))</f>
        <v xml:space="preserve"> </v>
      </c>
      <c r="AL118" s="154"/>
      <c r="AM118" s="158"/>
      <c r="AN118" s="390" t="str">
        <f t="shared" si="93"/>
        <v/>
      </c>
      <c r="AO118" s="158"/>
      <c r="AP118" s="137"/>
      <c r="AQ118" s="388" t="str">
        <f t="shared" si="94"/>
        <v/>
      </c>
      <c r="AR118" s="157" t="str">
        <f>IF(VALUE(IF('Vessel List A'!CC117=1,1,IF('Vessel List A'!CC117=2,2,IF('Vessel List A'!CC117=3,3,IF('Vessel List A'!CC117=4,4,IF('Vessel List A'!CC117=5,5,IF('Vessel List A'!CC117=6,6,IF('Vessel List A'!CC117=7,7,IF('Vessel List A'!CC117=8,8,IF('Vessel List A'!CC117=9,9,IF('Vessel List A'!CC117=10,10,IF('Vessel List A'!CC117=11,11,IF('Vessel List A'!CC117=12,12,IF('Vessel List A'!CC117=13,13,IF('Vessel List A'!CC117=14,14,IF('Vessel List A'!CC117=15,15,IF('Vessel List A'!CC117=16,16,0)))))))))))))))))=0," ",VALUE(IF('Vessel List A'!CC117=1,1,IF('Vessel List A'!CC117=2,2,IF('Vessel List A'!CC117=3,3,IF('Vessel List A'!CC117=4,4,IF('Vessel List A'!CC117=5,5,IF('Vessel List A'!CC117=6,6,IF('Vessel List A'!CC117=7,7,IF('Vessel List A'!CC117=8,8,IF('Vessel List A'!CC117=9,9,IF('Vessel List A'!CC117=10,10,IF('Vessel List A'!CC117=11,11,IF('Vessel List A'!CC117=12,12,IF('Vessel List A'!CC117=13,13,IF('Vessel List A'!CC117=14,14,IF('Vessel List A'!CC117=15,15,IF('Vessel List A'!CC117=16,16,0))))))))))))))))))</f>
        <v xml:space="preserve"> </v>
      </c>
      <c r="AS118" s="154"/>
      <c r="AT118" s="158"/>
      <c r="AU118" s="390" t="str">
        <f t="shared" si="95"/>
        <v/>
      </c>
      <c r="AV118" s="158"/>
      <c r="AW118" s="137"/>
      <c r="AX118" s="388" t="str">
        <f t="shared" si="96"/>
        <v/>
      </c>
      <c r="AY118" s="157" t="str">
        <f>IF(VALUE(IF('Vessel List A'!CP117=1,1,IF('Vessel List A'!CP117=2,2,IF('Vessel List A'!CP117=3,3,IF('Vessel List A'!CP117=4,4,IF('Vessel List A'!CP117=5,5,IF('Vessel List A'!CP117=6,6,IF('Vessel List A'!CP117=7,7,IF('Vessel List A'!CP117=8,8,IF('Vessel List A'!CP117=9,9,IF('Vessel List A'!CP117=10,10,IF('Vessel List A'!CP117=11,11,IF('Vessel List A'!CP117=12,12,IF('Vessel List A'!CP117=13,13,IF('Vessel List A'!CP117=14,14,IF('Vessel List A'!CP117=15,15,IF('Vessel List A'!CP117=16,16,0)))))))))))))))))=0," ",VALUE(IF('Vessel List A'!CP117=1,1,IF('Vessel List A'!CP117=2,2,IF('Vessel List A'!CP117=3,3,IF('Vessel List A'!CP117=4,4,IF('Vessel List A'!CP117=5,5,IF('Vessel List A'!CP117=6,6,IF('Vessel List A'!CP117=7,7,IF('Vessel List A'!CP117=8,8,IF('Vessel List A'!CP117=9,9,IF('Vessel List A'!CP117=10,10,IF('Vessel List A'!CP117=11,11,IF('Vessel List A'!CP117=12,12,IF('Vessel List A'!CP117=13,13,IF('Vessel List A'!CP117=14,14,IF('Vessel List A'!CP117=15,15,IF('Vessel List A'!CP117=16,16,0))))))))))))))))))</f>
        <v xml:space="preserve"> </v>
      </c>
      <c r="AZ118" s="154"/>
      <c r="BA118" s="158"/>
      <c r="BB118" s="390" t="str">
        <f t="shared" si="97"/>
        <v/>
      </c>
      <c r="BC118" s="158"/>
      <c r="BD118" s="137"/>
      <c r="BE118" s="388" t="str">
        <f t="shared" si="98"/>
        <v/>
      </c>
      <c r="BF118" s="157" t="str">
        <f>IF(VALUE(IF('Vessel List A'!DC117=1,1,IF('Vessel List A'!DC117=2,2,IF('Vessel List A'!DC117=3,3,IF('Vessel List A'!DC117=4,4,IF('Vessel List A'!DC117=5,5,IF('Vessel List A'!DC117=6,6,IF('Vessel List A'!DC117=7,7,IF('Vessel List A'!DC117=8,8,IF('Vessel List A'!DC117=9,9,IF('Vessel List A'!DC117=10,10,IF('Vessel List A'!DC117=11,11,IF('Vessel List A'!DC117=12,12,IF('Vessel List A'!DC117=13,13,IF('Vessel List A'!DC117=14,14,IF('Vessel List A'!DC117=15,15,IF('Vessel List A'!DC117=16,16,0)))))))))))))))))=0," ",VALUE(IF('Vessel List A'!DC117=1,1,IF('Vessel List A'!DC117=2,2,IF('Vessel List A'!DC117=3,3,IF('Vessel List A'!DC117=4,4,IF('Vessel List A'!DC117=5,5,IF('Vessel List A'!DC117=6,6,IF('Vessel List A'!DC117=7,7,IF('Vessel List A'!DC117=8,8,IF('Vessel List A'!DC117=9,9,IF('Vessel List A'!DC117=10,10,IF('Vessel List A'!DC117=11,11,IF('Vessel List A'!DC117=12,12,IF('Vessel List A'!DC117=13,13,IF('Vessel List A'!DC117=14,14,IF('Vessel List A'!DC117=15,15,IF('Vessel List A'!DC117=16,16,0))))))))))))))))))</f>
        <v xml:space="preserve"> </v>
      </c>
      <c r="BG118" s="154"/>
      <c r="BH118" s="158"/>
      <c r="BI118" s="390" t="str">
        <f t="shared" si="99"/>
        <v/>
      </c>
      <c r="BJ118" s="158"/>
      <c r="BK118" s="137"/>
      <c r="BL118" s="388" t="str">
        <f t="shared" si="100"/>
        <v/>
      </c>
      <c r="BM118" s="157" t="str">
        <f>IF(VALUE(IF('Vessel List A'!DP117=1,1,IF('Vessel List A'!DP117=2,2,IF('Vessel List A'!DP117=3,3,IF('Vessel List A'!DP117=4,4,IF('Vessel List A'!DP117=5,5,IF('Vessel List A'!DP117=6,6,IF('Vessel List A'!DP117=7,7,IF('Vessel List A'!DP117=8,8,IF('Vessel List A'!DP117=9,9,IF('Vessel List A'!DP117=10,10,IF('Vessel List A'!DP117=11,11,IF('Vessel List A'!DP117=12,12,IF('Vessel List A'!DP117=13,13,IF('Vessel List A'!DP117=14,14,IF('Vessel List A'!DP117=15,15,IF('Vessel List A'!DP117=16,16,0)))))))))))))))))=0," ",VALUE(IF('Vessel List A'!DP117=1,1,IF('Vessel List A'!DP117=2,2,IF('Vessel List A'!DP117=3,3,IF('Vessel List A'!DP117=4,4,IF('Vessel List A'!DP117=5,5,IF('Vessel List A'!DP117=6,6,IF('Vessel List A'!DP117=7,7,IF('Vessel List A'!DP117=8,8,IF('Vessel List A'!DP117=9,9,IF('Vessel List A'!DP117=10,10,IF('Vessel List A'!DP117=11,11,IF('Vessel List A'!DP117=12,12,IF('Vessel List A'!DP117=13,13,IF('Vessel List A'!DP117=14,14,IF('Vessel List A'!DP117=15,15,IF('Vessel List A'!DP117=16,16,0))))))))))))))))))</f>
        <v xml:space="preserve"> </v>
      </c>
      <c r="BN118" s="154"/>
      <c r="BO118" s="158"/>
      <c r="BP118" s="390" t="str">
        <f t="shared" si="101"/>
        <v/>
      </c>
      <c r="BQ118" s="158"/>
      <c r="BR118" s="137"/>
      <c r="BS118" s="388" t="str">
        <f t="shared" si="102"/>
        <v/>
      </c>
      <c r="BT118" s="157" t="str">
        <f>IF(VALUE(IF('Vessel List A'!EC117=1,1,IF('Vessel List A'!EC117=2,2,IF('Vessel List A'!EC117=3,3,IF('Vessel List A'!EC117=4,4,IF('Vessel List A'!EC117=5,5,IF('Vessel List A'!EC117=6,6,IF('Vessel List A'!EC117=7,7,IF('Vessel List A'!EC117=8,8,IF('Vessel List A'!EC117=9,9,IF('Vessel List A'!EC117=10,10,IF('Vessel List A'!EC117=11,11,IF('Vessel List A'!EC117=12,12,IF('Vessel List A'!EC117=13,13,IF('Vessel List A'!EC117=14,14,IF('Vessel List A'!EC117=15,15,IF('Vessel List A'!EC117=16,16,0)))))))))))))))))=0," ",VALUE(IF('Vessel List A'!EC117=1,1,IF('Vessel List A'!EC117=2,2,IF('Vessel List A'!EC117=3,3,IF('Vessel List A'!EC117=4,4,IF('Vessel List A'!EC117=5,5,IF('Vessel List A'!EC117=6,6,IF('Vessel List A'!EC117=7,7,IF('Vessel List A'!EC117=8,8,IF('Vessel List A'!EC117=9,9,IF('Vessel List A'!EC117=10,10,IF('Vessel List A'!EC117=11,11,IF('Vessel List A'!EC117=12,12,IF('Vessel List A'!EC117=13,13,IF('Vessel List A'!EC117=14,14,IF('Vessel List A'!EC117=15,15,IF('Vessel List A'!EC117=16,16,0))))))))))))))))))</f>
        <v xml:space="preserve"> </v>
      </c>
      <c r="BU118" s="154"/>
      <c r="BV118" s="158"/>
      <c r="BW118" s="390" t="str">
        <f t="shared" si="103"/>
        <v/>
      </c>
      <c r="BX118" s="158"/>
      <c r="BY118" s="137"/>
      <c r="BZ118" s="388" t="str">
        <f t="shared" si="104"/>
        <v/>
      </c>
      <c r="CA118" s="157" t="str">
        <f>IF(VALUE(IF('Vessel List A'!EP117=1,1,IF('Vessel List A'!EP117=2,2,IF('Vessel List A'!EP117=3,3,IF('Vessel List A'!EP117=4,4,IF('Vessel List A'!EP117=5,5,IF('Vessel List A'!EP117=6,6,IF('Vessel List A'!EP117=7,7,IF('Vessel List A'!EP117=8,8,IF('Vessel List A'!EP117=9,9,IF('Vessel List A'!EP117=10,10,IF('Vessel List A'!EP117=11,11,IF('Vessel List A'!EP117=12,12,IF('Vessel List A'!EP117=13,13,IF('Vessel List A'!EP117=14,14,IF('Vessel List A'!EP117=15,15,IF('Vessel List A'!EP117=16,16,0)))))))))))))))))=0," ",VALUE(IF('Vessel List A'!EP117=1,1,IF('Vessel List A'!EP117=2,2,IF('Vessel List A'!EP117=3,3,IF('Vessel List A'!EP117=4,4,IF('Vessel List A'!EP117=5,5,IF('Vessel List A'!EP117=6,6,IF('Vessel List A'!EP117=7,7,IF('Vessel List A'!EP117=8,8,IF('Vessel List A'!EP117=9,9,IF('Vessel List A'!EP117=10,10,IF('Vessel List A'!EP117=11,11,IF('Vessel List A'!EP117=12,12,IF('Vessel List A'!EP117=13,13,IF('Vessel List A'!EP117=14,14,IF('Vessel List A'!EP117=15,15,IF('Vessel List A'!EP117=16,16,0))))))))))))))))))</f>
        <v xml:space="preserve"> </v>
      </c>
      <c r="CB118" s="154"/>
      <c r="CC118" s="158"/>
      <c r="CD118" s="390" t="str">
        <f t="shared" si="105"/>
        <v/>
      </c>
      <c r="CE118" s="158"/>
      <c r="CF118" s="137"/>
      <c r="CG118" s="388" t="str">
        <f t="shared" si="106"/>
        <v/>
      </c>
      <c r="CH118" s="157" t="str">
        <f>IF(VALUE(IF('Vessel List A'!FC117=1,1,IF('Vessel List A'!FC117=2,2,IF('Vessel List A'!FC117=3,3,IF('Vessel List A'!FC117=4,4,IF('Vessel List A'!FC117=5,5,IF('Vessel List A'!FC117=6,6,IF('Vessel List A'!FC117=7,7,IF('Vessel List A'!FC117=8,8,IF('Vessel List A'!FC117=9,9,IF('Vessel List A'!FC117=10,10,IF('Vessel List A'!FC117=11,11,IF('Vessel List A'!FC117=12,12,IF('Vessel List A'!FC117=13,13,IF('Vessel List A'!FC117=14,14,IF('Vessel List A'!FC117=15,15,IF('Vessel List A'!FC117=16,16,0)))))))))))))))))=0," ",VALUE(IF('Vessel List A'!FC117=1,1,IF('Vessel List A'!FC117=2,2,IF('Vessel List A'!FC117=3,3,IF('Vessel List A'!FC117=4,4,IF('Vessel List A'!FC117=5,5,IF('Vessel List A'!FC117=6,6,IF('Vessel List A'!FC117=7,7,IF('Vessel List A'!FC117=8,8,IF('Vessel List A'!FC117=9,9,IF('Vessel List A'!FC117=10,10,IF('Vessel List A'!FC117=11,11,IF('Vessel List A'!FC117=12,12,IF('Vessel List A'!FC117=13,13,IF('Vessel List A'!FC117=14,14,IF('Vessel List A'!FC117=15,15,IF('Vessel List A'!FC117=16,16,0))))))))))))))))))</f>
        <v xml:space="preserve"> </v>
      </c>
      <c r="CI118" s="154"/>
      <c r="CJ118" s="158"/>
      <c r="CK118" s="390" t="str">
        <f t="shared" si="107"/>
        <v/>
      </c>
      <c r="CL118" s="158"/>
      <c r="CM118" s="137"/>
      <c r="CN118" s="388" t="str">
        <f t="shared" si="108"/>
        <v/>
      </c>
      <c r="CO118" s="157" t="str">
        <f>IF(VALUE(IF('Vessel List A'!FP117=1,1,IF('Vessel List A'!FP117=2,2,IF('Vessel List A'!FP117=3,3,IF('Vessel List A'!FP117=4,4,IF('Vessel List A'!FP117=5,5,IF('Vessel List A'!FP117=6,6,IF('Vessel List A'!FP117=7,7,IF('Vessel List A'!FP117=8,8,IF('Vessel List A'!FP117=9,9,IF('Vessel List A'!FP117=10,10,IF('Vessel List A'!FP117=11,11,IF('Vessel List A'!FP117=12,12,IF('Vessel List A'!FP117=13,13,IF('Vessel List A'!FP117=14,14,IF('Vessel List A'!FP117=15,15,IF('Vessel List A'!FP117=16,16,0)))))))))))))))))=0," ",VALUE(IF('Vessel List A'!FP117=1,1,IF('Vessel List A'!FP117=2,2,IF('Vessel List A'!FP117=3,3,IF('Vessel List A'!FP117=4,4,IF('Vessel List A'!FP117=5,5,IF('Vessel List A'!FP117=6,6,IF('Vessel List A'!FP117=7,7,IF('Vessel List A'!FP117=8,8,IF('Vessel List A'!FP117=9,9,IF('Vessel List A'!FP117=10,10,IF('Vessel List A'!FP117=11,11,IF('Vessel List A'!FP117=12,12,IF('Vessel List A'!FP117=13,13,IF('Vessel List A'!FP117=14,14,IF('Vessel List A'!FP117=15,15,IF('Vessel List A'!FP117=16,16,0))))))))))))))))))</f>
        <v xml:space="preserve"> </v>
      </c>
      <c r="CP118" s="154"/>
      <c r="CQ118" s="158"/>
      <c r="CR118" s="390" t="str">
        <f t="shared" si="109"/>
        <v/>
      </c>
      <c r="CS118" s="158"/>
      <c r="CT118" s="137"/>
      <c r="CU118" s="388" t="str">
        <f t="shared" si="110"/>
        <v/>
      </c>
      <c r="CV118" s="157" t="str">
        <f>IF(VALUE(IF('Vessel List A'!GC117=1,1,IF('Vessel List A'!GC117=2,2,IF('Vessel List A'!GC117=3,3,IF('Vessel List A'!GC117=4,4,IF('Vessel List A'!GC117=5,5,IF('Vessel List A'!GC117=6,6,IF('Vessel List A'!GC117=7,7,IF('Vessel List A'!GC117=8,8,IF('Vessel List A'!GC117=9,9,IF('Vessel List A'!GC117=10,10,IF('Vessel List A'!GC117=11,11,IF('Vessel List A'!GC117=12,12,IF('Vessel List A'!GC117=13,13,IF('Vessel List A'!GC117=14,14,IF('Vessel List A'!GC117=15,15,IF('Vessel List A'!GC117=16,16,0)))))))))))))))))=0," ",VALUE(IF('Vessel List A'!GC117=1,1,IF('Vessel List A'!GC117=2,2,IF('Vessel List A'!GC117=3,3,IF('Vessel List A'!GC117=4,4,IF('Vessel List A'!GC117=5,5,IF('Vessel List A'!GC117=6,6,IF('Vessel List A'!GC117=7,7,IF('Vessel List A'!GC117=8,8,IF('Vessel List A'!GC117=9,9,IF('Vessel List A'!GC117=10,10,IF('Vessel List A'!GC117=11,11,IF('Vessel List A'!GC117=12,12,IF('Vessel List A'!GC117=13,13,IF('Vessel List A'!GC117=14,14,IF('Vessel List A'!GC117=15,15,IF('Vessel List A'!GC117=16,16,0))))))))))))))))))</f>
        <v xml:space="preserve"> </v>
      </c>
      <c r="CW118" s="154"/>
      <c r="CX118" s="158"/>
      <c r="CY118" s="390" t="str">
        <f t="shared" si="111"/>
        <v/>
      </c>
      <c r="CZ118" s="158"/>
      <c r="DA118" s="137"/>
      <c r="DB118" s="388" t="str">
        <f t="shared" si="112"/>
        <v/>
      </c>
      <c r="DC118" s="157" t="str">
        <f>IF(VALUE(IF('Vessel List A'!GP117=1,1,IF('Vessel List A'!GP117=2,2,IF('Vessel List A'!GP117=3,3,IF('Vessel List A'!GP117=4,4,IF('Vessel List A'!GP117=5,5,IF('Vessel List A'!GP117=6,6,IF('Vessel List A'!GP117=7,7,IF('Vessel List A'!GP117=8,8,IF('Vessel List A'!GP117=9,9,IF('Vessel List A'!GP117=10,10,IF('Vessel List A'!GP117=11,11,IF('Vessel List A'!GP117=12,12,IF('Vessel List A'!GP117=13,13,IF('Vessel List A'!GP117=14,14,IF('Vessel List A'!GP117=15,15,IF('Vessel List A'!GP117=16,16,0)))))))))))))))))=0," ",VALUE(IF('Vessel List A'!GP117=1,1,IF('Vessel List A'!GP117=2,2,IF('Vessel List A'!GP117=3,3,IF('Vessel List A'!GP117=4,4,IF('Vessel List A'!GP117=5,5,IF('Vessel List A'!GP117=6,6,IF('Vessel List A'!GP117=7,7,IF('Vessel List A'!GP117=8,8,IF('Vessel List A'!GP117=9,9,IF('Vessel List A'!GP117=10,10,IF('Vessel List A'!GP117=11,11,IF('Vessel List A'!GP117=12,12,IF('Vessel List A'!GP117=13,13,IF('Vessel List A'!GP117=14,14,IF('Vessel List A'!GP117=15,15,IF('Vessel List A'!GP117=16,16,0))))))))))))))))))</f>
        <v xml:space="preserve"> </v>
      </c>
      <c r="DD118" s="154"/>
      <c r="DE118" s="158"/>
      <c r="DF118" s="390" t="str">
        <f t="shared" si="113"/>
        <v/>
      </c>
      <c r="DG118" s="158"/>
      <c r="DH118" s="137"/>
      <c r="DI118" s="388" t="str">
        <f t="shared" si="114"/>
        <v/>
      </c>
      <c r="DJ118" s="157" t="str">
        <f>IF(VALUE(IF('Vessel List A'!HC117=1,1,IF('Vessel List A'!HC117=2,2,IF('Vessel List A'!HC117=3,3,IF('Vessel List A'!HC117=4,4,IF('Vessel List A'!HC117=5,5,IF('Vessel List A'!HC117=6,6,IF('Vessel List A'!HC117=7,7,IF('Vessel List A'!HC117=8,8,IF('Vessel List A'!HC117=9,9,IF('Vessel List A'!HC117=10,10,IF('Vessel List A'!HC117=11,11,IF('Vessel List A'!HC117=12,12,IF('Vessel List A'!HC117=13,13,IF('Vessel List A'!HC117=14,14,IF('Vessel List A'!HC117=15,15,IF('Vessel List A'!HC117=16,16,0)))))))))))))))))=0," ",VALUE(IF('Vessel List A'!HC117=1,1,IF('Vessel List A'!HC117=2,2,IF('Vessel List A'!HC117=3,3,IF('Vessel List A'!HC117=4,4,IF('Vessel List A'!HC117=5,5,IF('Vessel List A'!HC117=6,6,IF('Vessel List A'!HC117=7,7,IF('Vessel List A'!HC117=8,8,IF('Vessel List A'!HC117=9,9,IF('Vessel List A'!HC117=10,10,IF('Vessel List A'!HC117=11,11,IF('Vessel List A'!HC117=12,12,IF('Vessel List A'!HC117=13,13,IF('Vessel List A'!HC117=14,14,IF('Vessel List A'!HC117=15,15,IF('Vessel List A'!HC117=16,16,0))))))))))))))))))</f>
        <v xml:space="preserve"> </v>
      </c>
      <c r="DK118" s="154"/>
      <c r="DL118" s="158"/>
      <c r="DM118" s="390" t="str">
        <f t="shared" si="115"/>
        <v/>
      </c>
      <c r="DN118" s="158"/>
      <c r="DO118" s="137"/>
      <c r="DP118" s="388" t="str">
        <f t="shared" si="116"/>
        <v/>
      </c>
      <c r="DQ118" s="157" t="str">
        <f>IF(VALUE(IF('Vessel List A'!HP117=1,1,IF('Vessel List A'!HP117=2,2,IF('Vessel List A'!HP117=3,3,IF('Vessel List A'!HP117=4,4,IF('Vessel List A'!HP117=5,5,IF('Vessel List A'!HP117=6,6,IF('Vessel List A'!HP117=7,7,IF('Vessel List A'!HP117=8,8,IF('Vessel List A'!HP117=9,9,IF('Vessel List A'!HP117=10,10,IF('Vessel List A'!HP117=11,11,IF('Vessel List A'!HP117=12,12,IF('Vessel List A'!HP117=13,13,IF('Vessel List A'!HP117=14,14,IF('Vessel List A'!HP117=15,15,IF('Vessel List A'!HP117=16,16,0)))))))))))))))))=0," ",VALUE(IF('Vessel List A'!HP117=1,1,IF('Vessel List A'!HP117=2,2,IF('Vessel List A'!HP117=3,3,IF('Vessel List A'!HP117=4,4,IF('Vessel List A'!HP117=5,5,IF('Vessel List A'!HP117=6,6,IF('Vessel List A'!HP117=7,7,IF('Vessel List A'!HP117=8,8,IF('Vessel List A'!HP117=9,9,IF('Vessel List A'!HP117=10,10,IF('Vessel List A'!HP117=11,11,IF('Vessel List A'!HP117=12,12,IF('Vessel List A'!HP117=13,13,IF('Vessel List A'!HP117=14,14,IF('Vessel List A'!HP117=15,15,IF('Vessel List A'!HP117=16,16,0))))))))))))))))))</f>
        <v xml:space="preserve"> </v>
      </c>
      <c r="DR118" s="154"/>
      <c r="DS118" s="158"/>
      <c r="DT118" s="390" t="str">
        <f t="shared" si="117"/>
        <v/>
      </c>
      <c r="DU118" s="158"/>
      <c r="DV118" s="137"/>
      <c r="DW118" s="388" t="str">
        <f t="shared" si="118"/>
        <v/>
      </c>
      <c r="DX118" s="157" t="str">
        <f>IF(VALUE(IF('Vessel List A'!IC117=1,1,IF('Vessel List A'!IC117=2,2,IF('Vessel List A'!IC117=3,3,IF('Vessel List A'!IC117=4,4,IF('Vessel List A'!IC117=5,5,IF('Vessel List A'!IC117=6,6,IF('Vessel List A'!IC117=7,7,IF('Vessel List A'!IC117=8,8,IF('Vessel List A'!IC117=9,9,IF('Vessel List A'!IC117=10,10,IF('Vessel List A'!IC117=11,11,IF('Vessel List A'!IC117=12,12,IF('Vessel List A'!IC117=13,13,IF('Vessel List A'!IC117=14,14,IF('Vessel List A'!IC117=15,15,IF('Vessel List A'!IC117=16,16,0)))))))))))))))))=0," ",VALUE(IF('Vessel List A'!IC117=1,1,IF('Vessel List A'!IC117=2,2,IF('Vessel List A'!IC117=3,3,IF('Vessel List A'!IC117=4,4,IF('Vessel List A'!IC117=5,5,IF('Vessel List A'!IC117=6,6,IF('Vessel List A'!IC117=7,7,IF('Vessel List A'!IC117=8,8,IF('Vessel List A'!IC117=9,9,IF('Vessel List A'!IC117=10,10,IF('Vessel List A'!IC117=11,11,IF('Vessel List A'!IC117=12,12,IF('Vessel List A'!IC117=13,13,IF('Vessel List A'!IC117=14,14,IF('Vessel List A'!IC117=15,15,IF('Vessel List A'!IC117=16,16,0))))))))))))))))))</f>
        <v xml:space="preserve"> </v>
      </c>
      <c r="DY118" s="154"/>
      <c r="DZ118" s="158"/>
      <c r="EA118" s="390" t="str">
        <f t="shared" si="119"/>
        <v/>
      </c>
      <c r="EB118" s="158"/>
      <c r="EC118" s="137"/>
      <c r="ED118" s="388" t="str">
        <f t="shared" si="120"/>
        <v/>
      </c>
      <c r="EE118" s="157" t="str">
        <f>IF(VALUE(IF('Vessel List A'!IP117=1,1,IF('Vessel List A'!IP117=2,2,IF('Vessel List A'!IP117=3,3,IF('Vessel List A'!IP117=4,4,IF('Vessel List A'!IP117=5,5,IF('Vessel List A'!IP117=6,6,IF('Vessel List A'!IP117=7,7,IF('Vessel List A'!IP117=8,8,IF('Vessel List A'!IP117=9,9,IF('Vessel List A'!IP117=10,10,IF('Vessel List A'!IP117=11,11,IF('Vessel List A'!IP117=12,12,IF('Vessel List A'!IP117=13,13,IF('Vessel List A'!IP117=14,14,IF('Vessel List A'!IP117=15,15,IF('Vessel List A'!IP117=16,16,0)))))))))))))))))=0," ",VALUE(IF('Vessel List A'!IP117=1,1,IF('Vessel List A'!IP117=2,2,IF('Vessel List A'!IP117=3,3,IF('Vessel List A'!IP117=4,4,IF('Vessel List A'!IP117=5,5,IF('Vessel List A'!IP117=6,6,IF('Vessel List A'!IP117=7,7,IF('Vessel List A'!IP117=8,8,IF('Vessel List A'!IP117=9,9,IF('Vessel List A'!IP117=10,10,IF('Vessel List A'!IP117=11,11,IF('Vessel List A'!IP117=12,12,IF('Vessel List A'!IP117=13,13,IF('Vessel List A'!IP117=14,14,IF('Vessel List A'!IP117=15,15,IF('Vessel List A'!IP117=16,16,0))))))))))))))))))</f>
        <v xml:space="preserve"> </v>
      </c>
      <c r="EF118" s="154"/>
      <c r="EG118" s="158"/>
      <c r="EH118" s="390" t="str">
        <f t="shared" si="121"/>
        <v/>
      </c>
      <c r="EI118" s="158"/>
      <c r="EJ118" s="137"/>
      <c r="EK118" s="397" t="str">
        <f t="shared" si="122"/>
        <v/>
      </c>
      <c r="EL118" s="144"/>
      <c r="EM118" s="157" t="str">
        <f>IF(VALUE(IF('Vessel List B'!C117=1,1,IF('Vessel List B'!C117=2,2,IF('Vessel List B'!C117=3,3,IF('Vessel List B'!C117=4,4,IF('Vessel List B'!C117=5,5,IF('Vessel List B'!C117=6,6,IF('Vessel List B'!C117=7,7,IF('Vessel List B'!C117=8,8,IF('Vessel List B'!C117=9,9,IF('Vessel List B'!C117=10,10,IF('Vessel List B'!C117=11,11,IF('Vessel List B'!C117=12,12,IF('Vessel List B'!C117=13,13,IF('Vessel List B'!C117=14,14,IF('Vessel List B'!C117=15,15,IF('Vessel List B'!C117=16,16,0)))))))))))))))))=0," ",VALUE(IF('Vessel List B'!C117=1,1,IF('Vessel List B'!C117=2,2,IF('Vessel List B'!C117=3,3,IF('Vessel List B'!C117=4,4,IF('Vessel List B'!C117=5,5,IF('Vessel List B'!C117=6,6,IF('Vessel List B'!C117=7,7,IF('Vessel List B'!C117=8,8,IF('Vessel List B'!C117=9,9,IF('Vessel List B'!C117=10,10,IF('Vessel List B'!C117=11,11,IF('Vessel List B'!C117=12,12,IF('Vessel List B'!C117=13,13,IF('Vessel List B'!C117=14,14,IF('Vessel List B'!C117=15,15,IF('Vessel List B'!C117=16,16,0))))))))))))))))))</f>
        <v xml:space="preserve"> </v>
      </c>
      <c r="EN118" s="154"/>
      <c r="EO118" s="158"/>
      <c r="EP118" s="390" t="str">
        <f t="shared" si="123"/>
        <v/>
      </c>
      <c r="EQ118" s="158"/>
      <c r="ER118" s="137"/>
      <c r="ES118" s="388" t="str">
        <f t="shared" si="124"/>
        <v/>
      </c>
      <c r="ET118" s="157" t="str">
        <f>IF(VALUE(IF('Vessel List B'!P117=1,1,IF('Vessel List B'!P117=2,2,IF('Vessel List B'!P117=3,3,IF('Vessel List B'!P117=4,4,IF('Vessel List B'!P117=5,5,IF('Vessel List B'!P117=6,6,IF('Vessel List B'!P117=7,7,IF('Vessel List B'!P117=8,8,IF('Vessel List B'!P117=9,9,IF('Vessel List B'!P117=10,10,IF('Vessel List B'!P117=11,11,IF('Vessel List B'!P117=12,12,IF('Vessel List B'!P117=13,13,IF('Vessel List B'!P117=14,14,IF('Vessel List B'!P117=15,15,IF('Vessel List B'!P117=16,16,0)))))))))))))))))=0," ",VALUE(IF('Vessel List B'!P117=1,1,IF('Vessel List B'!P117=2,2,IF('Vessel List B'!P117=3,3,IF('Vessel List B'!P117=4,4,IF('Vessel List B'!P117=5,5,IF('Vessel List B'!P117=6,6,IF('Vessel List B'!P117=7,7,IF('Vessel List B'!P117=8,8,IF('Vessel List B'!P117=9,9,IF('Vessel List B'!P117=10,10,IF('Vessel List B'!P117=11,11,IF('Vessel List B'!P117=12,12,IF('Vessel List B'!P117=13,13,IF('Vessel List B'!P117=14,14,IF('Vessel List B'!P117=15,15,IF('Vessel List B'!P117=16,16,0))))))))))))))))))</f>
        <v xml:space="preserve"> </v>
      </c>
      <c r="EU118" s="154"/>
      <c r="EV118" s="158"/>
      <c r="EW118" s="390" t="str">
        <f t="shared" si="125"/>
        <v/>
      </c>
      <c r="EX118" s="158"/>
      <c r="EY118" s="137"/>
      <c r="EZ118" s="388" t="str">
        <f t="shared" si="126"/>
        <v/>
      </c>
      <c r="FA118" s="157" t="str">
        <f>IF(VALUE(IF('Vessel List B'!AC117=1,1,IF('Vessel List B'!AC117=2,2,IF('Vessel List B'!AC117=3,3,IF('Vessel List B'!AC117=4,4,IF('Vessel List B'!AC117=5,5,IF('Vessel List B'!AC117=6,6,IF('Vessel List B'!AC117=7,7,IF('Vessel List B'!AC117=8,8,IF('Vessel List B'!AC117=9,9,IF('Vessel List B'!AC117=10,10,IF('Vessel List B'!AC117=11,11,IF('Vessel List B'!AC117=12,12,IF('Vessel List B'!AC117=13,13,IF('Vessel List B'!AC117=14,14,IF('Vessel List B'!AC117=15,15,IF('Vessel List B'!AC117=16,16,0)))))))))))))))))=0," ",VALUE(IF('Vessel List B'!AC117=1,1,IF('Vessel List B'!AC117=2,2,IF('Vessel List B'!AC117=3,3,IF('Vessel List B'!AC117=4,4,IF('Vessel List B'!AC117=5,5,IF('Vessel List B'!AC117=6,6,IF('Vessel List B'!AC117=7,7,IF('Vessel List B'!AC117=8,8,IF('Vessel List B'!AC117=9,9,IF('Vessel List B'!AC117=10,10,IF('Vessel List B'!AC117=11,11,IF('Vessel List B'!AC117=12,12,IF('Vessel List B'!AC117=13,13,IF('Vessel List B'!AC117=14,14,IF('Vessel List B'!AC117=15,15,IF('Vessel List B'!AC117=16,16,0))))))))))))))))))</f>
        <v xml:space="preserve"> </v>
      </c>
      <c r="FB118" s="154"/>
      <c r="FC118" s="158"/>
      <c r="FD118" s="390" t="str">
        <f t="shared" si="127"/>
        <v/>
      </c>
      <c r="FE118" s="158"/>
      <c r="FF118" s="137"/>
      <c r="FG118" s="388" t="str">
        <f t="shared" si="128"/>
        <v/>
      </c>
      <c r="FH118" s="157" t="str">
        <f>IF(VALUE(IF('Vessel List B'!AP117=1,1,IF('Vessel List B'!AP117=2,2,IF('Vessel List B'!AP117=3,3,IF('Vessel List B'!AP117=4,4,IF('Vessel List B'!AP117=5,5,IF('Vessel List B'!AP117=6,6,IF('Vessel List B'!AP117=7,7,IF('Vessel List B'!AP117=8,8,IF('Vessel List B'!AP117=9,9,IF('Vessel List B'!AP117=10,10,IF('Vessel List B'!AP117=11,11,IF('Vessel List B'!AP117=12,12,IF('Vessel List B'!AP117=13,13,IF('Vessel List B'!AP117=14,14,IF('Vessel List B'!AP117=15,15,IF('Vessel List B'!AP117=16,16,0)))))))))))))))))=0," ",VALUE(IF('Vessel List B'!AP117=1,1,IF('Vessel List B'!AP117=2,2,IF('Vessel List B'!AP117=3,3,IF('Vessel List B'!AP117=4,4,IF('Vessel List B'!AP117=5,5,IF('Vessel List B'!AP117=6,6,IF('Vessel List B'!AP117=7,7,IF('Vessel List B'!AP117=8,8,IF('Vessel List B'!AP117=9,9,IF('Vessel List B'!AP117=10,10,IF('Vessel List B'!AP117=11,11,IF('Vessel List B'!AP117=12,12,IF('Vessel List B'!AP117=13,13,IF('Vessel List B'!AP117=14,14,IF('Vessel List B'!AP117=15,15,IF('Vessel List B'!AP117=16,16,0))))))))))))))))))</f>
        <v xml:space="preserve"> </v>
      </c>
      <c r="FI118" s="154"/>
      <c r="FJ118" s="158"/>
      <c r="FK118" s="390" t="str">
        <f t="shared" si="129"/>
        <v/>
      </c>
      <c r="FL118" s="158"/>
      <c r="FM118" s="137"/>
      <c r="FN118" s="388" t="str">
        <f t="shared" si="130"/>
        <v/>
      </c>
      <c r="FO118" s="157" t="str">
        <f>IF(VALUE(IF('Vessel List B'!BC117=1,1,IF('Vessel List B'!BC117=2,2,IF('Vessel List B'!BC117=3,3,IF('Vessel List B'!BC117=4,4,IF('Vessel List B'!BC117=5,5,IF('Vessel List B'!BC117=6,6,IF('Vessel List B'!BC117=7,7,IF('Vessel List B'!BC117=8,8,IF('Vessel List B'!BC117=9,9,IF('Vessel List B'!BC117=10,10,IF('Vessel List B'!BC117=11,11,IF('Vessel List B'!BC117=12,12,IF('Vessel List B'!BC117=13,13,IF('Vessel List B'!BC117=14,14,IF('Vessel List B'!BC117=15,15,IF('Vessel List B'!BC117=16,16,0)))))))))))))))))=0," ",VALUE(IF('Vessel List B'!BC117=1,1,IF('Vessel List B'!BC117=2,2,IF('Vessel List B'!BC117=3,3,IF('Vessel List B'!BC117=4,4,IF('Vessel List B'!BC117=5,5,IF('Vessel List B'!BC117=6,6,IF('Vessel List B'!BC117=7,7,IF('Vessel List B'!BC117=8,8,IF('Vessel List B'!BC117=9,9,IF('Vessel List B'!BC117=10,10,IF('Vessel List B'!BC117=11,11,IF('Vessel List B'!BC117=12,12,IF('Vessel List B'!BC117=13,13,IF('Vessel List B'!BC117=14,14,IF('Vessel List B'!BC117=15,15,IF('Vessel List B'!BC117=16,16,0))))))))))))))))))</f>
        <v xml:space="preserve"> </v>
      </c>
      <c r="FP118" s="154"/>
      <c r="FQ118" s="158"/>
      <c r="FR118" s="390" t="str">
        <f t="shared" si="131"/>
        <v/>
      </c>
      <c r="FS118" s="158"/>
      <c r="FT118" s="137"/>
      <c r="FU118" s="388" t="str">
        <f t="shared" si="132"/>
        <v/>
      </c>
      <c r="FV118" s="157" t="str">
        <f>IF(VALUE(IF('Vessel List B'!BP117=1,1,IF('Vessel List B'!BP117=2,2,IF('Vessel List B'!BP117=3,3,IF('Vessel List B'!BP117=4,4,IF('Vessel List B'!BP117=5,5,IF('Vessel List B'!BP117=6,6,IF('Vessel List B'!BP117=7,7,IF('Vessel List B'!BP117=8,8,IF('Vessel List B'!BP117=9,9,IF('Vessel List B'!BP117=10,10,IF('Vessel List B'!BP117=11,11,IF('Vessel List B'!BP117=12,12,IF('Vessel List B'!BP117=13,13,IF('Vessel List B'!BP117=14,14,IF('Vessel List B'!BP117=15,15,IF('Vessel List B'!BP117=16,16,0)))))))))))))))))=0," ",VALUE(IF('Vessel List B'!BP117=1,1,IF('Vessel List B'!BP117=2,2,IF('Vessel List B'!BP117=3,3,IF('Vessel List B'!BP117=4,4,IF('Vessel List B'!BP117=5,5,IF('Vessel List B'!BP117=6,6,IF('Vessel List B'!BP117=7,7,IF('Vessel List B'!BP117=8,8,IF('Vessel List B'!BP117=9,9,IF('Vessel List B'!BP117=10,10,IF('Vessel List B'!BP117=11,11,IF('Vessel List B'!BP117=12,12,IF('Vessel List B'!BP117=13,13,IF('Vessel List B'!BP117=14,14,IF('Vessel List B'!BP117=15,15,IF('Vessel List B'!BP117=16,16,0))))))))))))))))))</f>
        <v xml:space="preserve"> </v>
      </c>
      <c r="FW118" s="154"/>
      <c r="FX118" s="158"/>
      <c r="FY118" s="390" t="str">
        <f t="shared" si="133"/>
        <v/>
      </c>
      <c r="FZ118" s="158"/>
      <c r="GA118" s="137"/>
      <c r="GB118" s="388" t="str">
        <f t="shared" si="134"/>
        <v/>
      </c>
      <c r="GC118" s="157" t="str">
        <f>IF(VALUE(IF('Vessel List B'!CC117=1,1,IF('Vessel List B'!CC117=2,2,IF('Vessel List B'!CC117=3,3,IF('Vessel List B'!CC117=4,4,IF('Vessel List B'!CC117=5,5,IF('Vessel List B'!CC117=6,6,IF('Vessel List B'!CC117=7,7,IF('Vessel List B'!CC117=8,8,IF('Vessel List B'!CC117=9,9,IF('Vessel List B'!CC117=10,10,IF('Vessel List B'!CC117=11,11,IF('Vessel List B'!CC117=12,12,IF('Vessel List B'!CC117=13,13,IF('Vessel List B'!CC117=14,14,IF('Vessel List B'!CC117=15,15,IF('Vessel List B'!CC117=16,16,0)))))))))))))))))=0," ",VALUE(IF('Vessel List B'!CC117=1,1,IF('Vessel List B'!CC117=2,2,IF('Vessel List B'!CC117=3,3,IF('Vessel List B'!CC117=4,4,IF('Vessel List B'!CC117=5,5,IF('Vessel List B'!CC117=6,6,IF('Vessel List B'!CC117=7,7,IF('Vessel List B'!CC117=8,8,IF('Vessel List B'!CC117=9,9,IF('Vessel List B'!CC117=10,10,IF('Vessel List B'!CC117=11,11,IF('Vessel List B'!CC117=12,12,IF('Vessel List B'!CC117=13,13,IF('Vessel List B'!CC117=14,14,IF('Vessel List B'!CC117=15,15,IF('Vessel List B'!CC117=16,16,0))))))))))))))))))</f>
        <v xml:space="preserve"> </v>
      </c>
      <c r="GD118" s="154"/>
      <c r="GE118" s="158"/>
      <c r="GF118" s="390" t="str">
        <f t="shared" si="135"/>
        <v/>
      </c>
      <c r="GG118" s="158"/>
      <c r="GH118" s="137"/>
      <c r="GI118" s="388" t="str">
        <f t="shared" si="136"/>
        <v/>
      </c>
      <c r="GJ118" s="157" t="str">
        <f>IF(VALUE(IF('Vessel List B'!CP117=1,1,IF('Vessel List B'!CP117=2,2,IF('Vessel List B'!CP117=3,3,IF('Vessel List B'!CP117=4,4,IF('Vessel List B'!CP117=5,5,IF('Vessel List B'!CP117=6,6,IF('Vessel List B'!CP117=7,7,IF('Vessel List B'!CP117=8,8,IF('Vessel List B'!CP117=9,9,IF('Vessel List B'!CP117=10,10,IF('Vessel List B'!CP117=11,11,IF('Vessel List B'!CP117=12,12,IF('Vessel List B'!CP117=13,13,IF('Vessel List B'!CP117=14,14,IF('Vessel List B'!CP117=15,15,IF('Vessel List B'!CP117=16,16,0)))))))))))))))))=0," ",VALUE(IF('Vessel List B'!CP117=1,1,IF('Vessel List B'!CP117=2,2,IF('Vessel List B'!CP117=3,3,IF('Vessel List B'!CP117=4,4,IF('Vessel List B'!CP117=5,5,IF('Vessel List B'!CP117=6,6,IF('Vessel List B'!CP117=7,7,IF('Vessel List B'!CP117=8,8,IF('Vessel List B'!CP117=9,9,IF('Vessel List B'!CP117=10,10,IF('Vessel List B'!CP117=11,11,IF('Vessel List B'!CP117=12,12,IF('Vessel List B'!CP117=13,13,IF('Vessel List B'!CP117=14,14,IF('Vessel List B'!CP117=15,15,IF('Vessel List B'!CP117=16,16,0))))))))))))))))))</f>
        <v xml:space="preserve"> </v>
      </c>
      <c r="GK118" s="154"/>
      <c r="GL118" s="158"/>
      <c r="GM118" s="390" t="str">
        <f t="shared" si="137"/>
        <v/>
      </c>
      <c r="GN118" s="158"/>
      <c r="GO118" s="137"/>
      <c r="GP118" s="388" t="str">
        <f t="shared" si="138"/>
        <v/>
      </c>
      <c r="GQ118" s="157" t="str">
        <f>IF(VALUE(IF('Vessel List B'!DC117=1,1,IF('Vessel List B'!DC117=2,2,IF('Vessel List B'!DC117=3,3,IF('Vessel List B'!DC117=4,4,IF('Vessel List B'!DC117=5,5,IF('Vessel List B'!DC117=6,6,IF('Vessel List B'!DC117=7,7,IF('Vessel List B'!DC117=8,8,IF('Vessel List B'!DC117=9,9,IF('Vessel List B'!DC117=10,10,IF('Vessel List B'!DC117=11,11,IF('Vessel List B'!DC117=12,12,IF('Vessel List B'!DC117=13,13,IF('Vessel List B'!DC117=14,14,IF('Vessel List B'!DC117=15,15,IF('Vessel List B'!DC117=16,16,0)))))))))))))))))=0," ",VALUE(IF('Vessel List B'!DC117=1,1,IF('Vessel List B'!DC117=2,2,IF('Vessel List B'!DC117=3,3,IF('Vessel List B'!DC117=4,4,IF('Vessel List B'!DC117=5,5,IF('Vessel List B'!DC117=6,6,IF('Vessel List B'!DC117=7,7,IF('Vessel List B'!DC117=8,8,IF('Vessel List B'!DC117=9,9,IF('Vessel List B'!DC117=10,10,IF('Vessel List B'!DC117=11,11,IF('Vessel List B'!DC117=12,12,IF('Vessel List B'!DC117=13,13,IF('Vessel List B'!DC117=14,14,IF('Vessel List B'!DC117=15,15,IF('Vessel List B'!DC117=16,16,0))))))))))))))))))</f>
        <v xml:space="preserve"> </v>
      </c>
      <c r="GR118" s="154"/>
      <c r="GS118" s="158"/>
      <c r="GT118" s="390" t="str">
        <f t="shared" si="139"/>
        <v/>
      </c>
      <c r="GU118" s="158"/>
      <c r="GV118" s="137"/>
      <c r="GW118" s="388" t="str">
        <f t="shared" si="140"/>
        <v/>
      </c>
      <c r="GX118" s="157" t="str">
        <f>IF(VALUE(IF('Vessel List B'!DP117=1,1,IF('Vessel List B'!DP117=2,2,IF('Vessel List B'!DP117=3,3,IF('Vessel List B'!DP117=4,4,IF('Vessel List B'!DP117=5,5,IF('Vessel List B'!DP117=6,6,IF('Vessel List B'!DP117=7,7,IF('Vessel List B'!DP117=8,8,IF('Vessel List B'!DP117=9,9,IF('Vessel List B'!DP117=10,10,IF('Vessel List B'!DP117=11,11,IF('Vessel List B'!DP117=12,12,IF('Vessel List B'!DP117=13,13,IF('Vessel List B'!DP117=14,14,IF('Vessel List B'!DP117=15,15,IF('Vessel List B'!DP117=16,16,0)))))))))))))))))=0," ",VALUE(IF('Vessel List B'!DP117=1,1,IF('Vessel List B'!DP117=2,2,IF('Vessel List B'!DP117=3,3,IF('Vessel List B'!DP117=4,4,IF('Vessel List B'!DP117=5,5,IF('Vessel List B'!DP117=6,6,IF('Vessel List B'!DP117=7,7,IF('Vessel List B'!DP117=8,8,IF('Vessel List B'!DP117=9,9,IF('Vessel List B'!DP117=10,10,IF('Vessel List B'!DP117=11,11,IF('Vessel List B'!DP117=12,12,IF('Vessel List B'!DP117=13,13,IF('Vessel List B'!DP117=14,14,IF('Vessel List B'!DP117=15,15,IF('Vessel List B'!DP117=16,16,0))))))))))))))))))</f>
        <v xml:space="preserve"> </v>
      </c>
      <c r="GY118" s="154"/>
      <c r="GZ118" s="158"/>
      <c r="HA118" s="390" t="str">
        <f t="shared" si="141"/>
        <v/>
      </c>
      <c r="HB118" s="158"/>
      <c r="HC118" s="137"/>
      <c r="HD118" s="388" t="str">
        <f t="shared" si="142"/>
        <v/>
      </c>
      <c r="HE118" s="157" t="str">
        <f>IF(VALUE(IF('Vessel List B'!EC117=1,1,IF('Vessel List B'!EC117=2,2,IF('Vessel List B'!EC117=3,3,IF('Vessel List B'!EC117=4,4,IF('Vessel List B'!EC117=5,5,IF('Vessel List B'!EC117=6,6,IF('Vessel List B'!EC117=7,7,IF('Vessel List B'!EC117=8,8,IF('Vessel List B'!EC117=9,9,IF('Vessel List B'!EC117=10,10,IF('Vessel List B'!EC117=11,11,IF('Vessel List B'!EC117=12,12,IF('Vessel List B'!EC117=13,13,IF('Vessel List B'!EC117=14,14,IF('Vessel List B'!EC117=15,15,IF('Vessel List B'!EC117=16,16,0)))))))))))))))))=0," ",VALUE(IF('Vessel List B'!EC117=1,1,IF('Vessel List B'!EC117=2,2,IF('Vessel List B'!EC117=3,3,IF('Vessel List B'!EC117=4,4,IF('Vessel List B'!EC117=5,5,IF('Vessel List B'!EC117=6,6,IF('Vessel List B'!EC117=7,7,IF('Vessel List B'!EC117=8,8,IF('Vessel List B'!EC117=9,9,IF('Vessel List B'!EC117=10,10,IF('Vessel List B'!EC117=11,11,IF('Vessel List B'!EC117=12,12,IF('Vessel List B'!EC117=13,13,IF('Vessel List B'!EC117=14,14,IF('Vessel List B'!EC117=15,15,IF('Vessel List B'!EC117=16,16,0))))))))))))))))))</f>
        <v xml:space="preserve"> </v>
      </c>
      <c r="HF118" s="154"/>
      <c r="HG118" s="158"/>
      <c r="HH118" s="390" t="str">
        <f t="shared" si="143"/>
        <v/>
      </c>
      <c r="HI118" s="158"/>
      <c r="HJ118" s="137"/>
      <c r="HK118" s="388" t="str">
        <f t="shared" si="144"/>
        <v/>
      </c>
      <c r="HL118" s="157" t="str">
        <f>IF(VALUE(IF('Vessel List B'!EP117=1,1,IF('Vessel List B'!EP117=2,2,IF('Vessel List B'!EP117=3,3,IF('Vessel List B'!EP117=4,4,IF('Vessel List B'!EP117=5,5,IF('Vessel List B'!EP117=6,6,IF('Vessel List B'!EP117=7,7,IF('Vessel List B'!EP117=8,8,IF('Vessel List B'!EP117=9,9,IF('Vessel List B'!EP117=10,10,IF('Vessel List B'!EP117=11,11,IF('Vessel List B'!EP117=12,12,IF('Vessel List B'!EP117=13,13,IF('Vessel List B'!EP117=14,14,IF('Vessel List B'!EP117=15,15,IF('Vessel List B'!EP117=16,16,0)))))))))))))))))=0," ",VALUE(IF('Vessel List B'!EP117=1,1,IF('Vessel List B'!EP117=2,2,IF('Vessel List B'!EP117=3,3,IF('Vessel List B'!EP117=4,4,IF('Vessel List B'!EP117=5,5,IF('Vessel List B'!EP117=6,6,IF('Vessel List B'!EP117=7,7,IF('Vessel List B'!EP117=8,8,IF('Vessel List B'!EP117=9,9,IF('Vessel List B'!EP117=10,10,IF('Vessel List B'!EP117=11,11,IF('Vessel List B'!EP117=12,12,IF('Vessel List B'!EP117=13,13,IF('Vessel List B'!EP117=14,14,IF('Vessel List B'!EP117=15,15,IF('Vessel List B'!EP117=16,16,0))))))))))))))))))</f>
        <v xml:space="preserve"> </v>
      </c>
      <c r="HM118" s="154"/>
      <c r="HN118" s="158"/>
      <c r="HO118" s="390" t="str">
        <f t="shared" si="145"/>
        <v/>
      </c>
      <c r="HP118" s="158"/>
      <c r="HQ118" s="137"/>
      <c r="HR118" s="388" t="str">
        <f t="shared" si="146"/>
        <v/>
      </c>
      <c r="HS118" s="157" t="str">
        <f>IF(VALUE(IF('Vessel List B'!FC117=1,1,IF('Vessel List B'!FC117=2,2,IF('Vessel List B'!FC117=3,3,IF('Vessel List B'!FC117=4,4,IF('Vessel List B'!FC117=5,5,IF('Vessel List B'!FC117=6,6,IF('Vessel List B'!FC117=7,7,IF('Vessel List B'!FC117=8,8,IF('Vessel List B'!FC117=9,9,IF('Vessel List B'!FC117=10,10,IF('Vessel List B'!FC117=11,11,IF('Vessel List B'!FC117=12,12,IF('Vessel List B'!FC117=13,13,IF('Vessel List B'!FC117=14,14,IF('Vessel List B'!FC117=15,15,IF('Vessel List B'!FC117=16,16,0)))))))))))))))))=0," ",VALUE(IF('Vessel List B'!FC117=1,1,IF('Vessel List B'!FC117=2,2,IF('Vessel List B'!FC117=3,3,IF('Vessel List B'!FC117=4,4,IF('Vessel List B'!FC117=5,5,IF('Vessel List B'!FC117=6,6,IF('Vessel List B'!FC117=7,7,IF('Vessel List B'!FC117=8,8,IF('Vessel List B'!FC117=9,9,IF('Vessel List B'!FC117=10,10,IF('Vessel List B'!FC117=11,11,IF('Vessel List B'!FC117=12,12,IF('Vessel List B'!FC117=13,13,IF('Vessel List B'!FC117=14,14,IF('Vessel List B'!FC117=15,15,IF('Vessel List B'!FC117=16,16,0))))))))))))))))))</f>
        <v xml:space="preserve"> </v>
      </c>
      <c r="HT118" s="154"/>
      <c r="HU118" s="158"/>
      <c r="HV118" s="390" t="str">
        <f t="shared" si="147"/>
        <v/>
      </c>
      <c r="HW118" s="158"/>
      <c r="HX118" s="137"/>
      <c r="HY118" s="388" t="str">
        <f t="shared" si="148"/>
        <v/>
      </c>
      <c r="HZ118" s="157" t="str">
        <f>IF(VALUE(IF('Vessel List B'!FP117=1,1,IF('Vessel List B'!FP117=2,2,IF('Vessel List B'!FP117=3,3,IF('Vessel List B'!FP117=4,4,IF('Vessel List B'!FP117=5,5,IF('Vessel List B'!FP117=6,6,IF('Vessel List B'!FP117=7,7,IF('Vessel List B'!FP117=8,8,IF('Vessel List B'!FP117=9,9,IF('Vessel List B'!FP117=10,10,IF('Vessel List B'!FP117=11,11,IF('Vessel List B'!FP117=12,12,IF('Vessel List B'!FP117=13,13,IF('Vessel List B'!FP117=14,14,IF('Vessel List B'!FP117=15,15,IF('Vessel List B'!FP117=16,16,0)))))))))))))))))=0," ",VALUE(IF('Vessel List B'!FP117=1,1,IF('Vessel List B'!FP117=2,2,IF('Vessel List B'!FP117=3,3,IF('Vessel List B'!FP117=4,4,IF('Vessel List B'!FP117=5,5,IF('Vessel List B'!FP117=6,6,IF('Vessel List B'!FP117=7,7,IF('Vessel List B'!FP117=8,8,IF('Vessel List B'!FP117=9,9,IF('Vessel List B'!FP117=10,10,IF('Vessel List B'!FP117=11,11,IF('Vessel List B'!FP117=12,12,IF('Vessel List B'!FP117=13,13,IF('Vessel List B'!FP117=14,14,IF('Vessel List B'!FP117=15,15,IF('Vessel List B'!FP117=16,16,0))))))))))))))))))</f>
        <v xml:space="preserve"> </v>
      </c>
      <c r="IA118" s="154"/>
      <c r="IB118" s="158"/>
      <c r="IC118" s="390" t="str">
        <f t="shared" si="149"/>
        <v/>
      </c>
      <c r="ID118" s="158"/>
      <c r="IE118" s="137"/>
      <c r="IF118" s="388" t="str">
        <f t="shared" si="150"/>
        <v/>
      </c>
      <c r="IG118" s="157" t="str">
        <f>IF(VALUE(IF('Vessel List B'!GC117=1,1,IF('Vessel List B'!GC117=2,2,IF('Vessel List B'!GC117=3,3,IF('Vessel List B'!GC117=4,4,IF('Vessel List B'!GC117=5,5,IF('Vessel List B'!GC117=6,6,IF('Vessel List B'!GC117=7,7,IF('Vessel List B'!GC117=8,8,IF('Vessel List B'!GC117=9,9,IF('Vessel List B'!GC117=10,10,IF('Vessel List B'!GC117=11,11,IF('Vessel List B'!GC117=12,12,IF('Vessel List B'!GC117=13,13,IF('Vessel List B'!GC117=14,14,IF('Vessel List B'!GC117=15,15,IF('Vessel List B'!GC117=16,16,0)))))))))))))))))=0," ",VALUE(IF('Vessel List B'!GC117=1,1,IF('Vessel List B'!GC117=2,2,IF('Vessel List B'!GC117=3,3,IF('Vessel List B'!GC117=4,4,IF('Vessel List B'!GC117=5,5,IF('Vessel List B'!GC117=6,6,IF('Vessel List B'!GC117=7,7,IF('Vessel List B'!GC117=8,8,IF('Vessel List B'!GC117=9,9,IF('Vessel List B'!GC117=10,10,IF('Vessel List B'!GC117=11,11,IF('Vessel List B'!GC117=12,12,IF('Vessel List B'!GC117=13,13,IF('Vessel List B'!GC117=14,14,IF('Vessel List B'!GC117=15,15,IF('Vessel List B'!GC117=16,16,0))))))))))))))))))</f>
        <v xml:space="preserve"> </v>
      </c>
      <c r="IH118" s="154"/>
      <c r="II118" s="158"/>
      <c r="IJ118" s="390" t="str">
        <f t="shared" si="151"/>
        <v/>
      </c>
      <c r="IK118" s="158"/>
      <c r="IL118" s="137"/>
      <c r="IM118" s="388" t="str">
        <f t="shared" si="152"/>
        <v/>
      </c>
      <c r="IN118" s="157" t="str">
        <f>IF(VALUE(IF('Vessel List B'!GP117=1,1,IF('Vessel List B'!GP117=2,2,IF('Vessel List B'!GP117=3,3,IF('Vessel List B'!GP117=4,4,IF('Vessel List B'!GP117=5,5,IF('Vessel List B'!GP117=6,6,IF('Vessel List B'!GP117=7,7,IF('Vessel List B'!GP117=8,8,IF('Vessel List B'!GP117=9,9,IF('Vessel List B'!GP117=10,10,IF('Vessel List B'!GP117=11,11,IF('Vessel List B'!GP117=12,12,IF('Vessel List B'!GP117=13,13,IF('Vessel List B'!GP117=14,14,IF('Vessel List B'!GP117=15,15,IF('Vessel List B'!GP117=16,16,0)))))))))))))))))=0," ",VALUE(IF('Vessel List B'!GP117=1,1,IF('Vessel List B'!GP117=2,2,IF('Vessel List B'!GP117=3,3,IF('Vessel List B'!GP117=4,4,IF('Vessel List B'!GP117=5,5,IF('Vessel List B'!GP117=6,6,IF('Vessel List B'!GP117=7,7,IF('Vessel List B'!GP117=8,8,IF('Vessel List B'!GP117=9,9,IF('Vessel List B'!GP117=10,10,IF('Vessel List B'!GP117=11,11,IF('Vessel List B'!GP117=12,12,IF('Vessel List B'!GP117=13,13,IF('Vessel List B'!GP117=14,14,IF('Vessel List B'!GP117=15,15,IF('Vessel List B'!GP117=16,16,0))))))))))))))))))</f>
        <v xml:space="preserve"> </v>
      </c>
      <c r="IO118" s="154"/>
      <c r="IP118" s="158"/>
      <c r="IQ118" s="390" t="str">
        <f t="shared" si="153"/>
        <v/>
      </c>
      <c r="IR118" s="158"/>
      <c r="IS118" s="137"/>
      <c r="IT118" s="388" t="str">
        <f t="shared" si="154"/>
        <v/>
      </c>
      <c r="IU118" s="157" t="str">
        <f>IF(VALUE(IF('Vessel List B'!HC117=1,1,IF('Vessel List B'!HC117=2,2,IF('Vessel List B'!HC117=3,3,IF('Vessel List B'!HC117=4,4,IF('Vessel List B'!HC117=5,5,IF('Vessel List B'!HC117=6,6,IF('Vessel List B'!HC117=7,7,IF('Vessel List B'!HC117=8,8,IF('Vessel List B'!HC117=9,9,IF('Vessel List B'!HC117=10,10,IF('Vessel List B'!HC117=11,11,IF('Vessel List B'!HC117=12,12,IF('Vessel List B'!HC117=13,13,IF('Vessel List B'!HC117=14,14,IF('Vessel List B'!HC117=15,15,IF('Vessel List B'!HC117=16,16,0)))))))))))))))))=0," ",VALUE(IF('Vessel List B'!HC117=1,1,IF('Vessel List B'!HC117=2,2,IF('Vessel List B'!HC117=3,3,IF('Vessel List B'!HC117=4,4,IF('Vessel List B'!HC117=5,5,IF('Vessel List B'!HC117=6,6,IF('Vessel List B'!HC117=7,7,IF('Vessel List B'!HC117=8,8,IF('Vessel List B'!HC117=9,9,IF('Vessel List B'!HC117=10,10,IF('Vessel List B'!HC117=11,11,IF('Vessel List B'!HC117=12,12,IF('Vessel List B'!HC117=13,13,IF('Vessel List B'!HC117=14,14,IF('Vessel List B'!HC117=15,15,IF('Vessel List B'!HC117=16,16,0))))))))))))))))))</f>
        <v xml:space="preserve"> </v>
      </c>
      <c r="IV118" s="154"/>
      <c r="IW118" s="158"/>
      <c r="IX118" s="390" t="str">
        <f t="shared" si="155"/>
        <v/>
      </c>
      <c r="IY118" s="158"/>
      <c r="IZ118" s="137"/>
      <c r="JA118" s="388" t="str">
        <f t="shared" si="156"/>
        <v/>
      </c>
      <c r="JB118" s="157" t="str">
        <f>IF(VALUE(IF('Vessel List B'!HP117=1,1,IF('Vessel List B'!HP117=2,2,IF('Vessel List B'!HP117=3,3,IF('Vessel List B'!HP117=4,4,IF('Vessel List B'!HP117=5,5,IF('Vessel List B'!HP117=6,6,IF('Vessel List B'!HP117=7,7,IF('Vessel List B'!HP117=8,8,IF('Vessel List B'!HP117=9,9,IF('Vessel List B'!HP117=10,10,IF('Vessel List B'!HP117=11,11,IF('Vessel List B'!HP117=12,12,IF('Vessel List B'!HP117=13,13,IF('Vessel List B'!HP117=14,14,IF('Vessel List B'!HP117=15,15,IF('Vessel List B'!HP117=16,16,0)))))))))))))))))=0," ",VALUE(IF('Vessel List B'!HP117=1,1,IF('Vessel List B'!HP117=2,2,IF('Vessel List B'!HP117=3,3,IF('Vessel List B'!HP117=4,4,IF('Vessel List B'!HP117=5,5,IF('Vessel List B'!HP117=6,6,IF('Vessel List B'!HP117=7,7,IF('Vessel List B'!HP117=8,8,IF('Vessel List B'!HP117=9,9,IF('Vessel List B'!HP117=10,10,IF('Vessel List B'!HP117=11,11,IF('Vessel List B'!HP117=12,12,IF('Vessel List B'!HP117=13,13,IF('Vessel List B'!HP117=14,14,IF('Vessel List B'!HP117=15,15,IF('Vessel List B'!HP117=16,16,0))))))))))))))))))</f>
        <v xml:space="preserve"> </v>
      </c>
      <c r="JC118" s="154"/>
      <c r="JD118" s="158"/>
      <c r="JE118" s="390" t="str">
        <f t="shared" si="157"/>
        <v/>
      </c>
      <c r="JF118" s="158"/>
      <c r="JG118" s="137"/>
      <c r="JH118" s="388" t="str">
        <f t="shared" si="158"/>
        <v/>
      </c>
      <c r="JI118" s="157" t="str">
        <f>IF(VALUE(IF('Vessel List B'!IC117=1,1,IF('Vessel List B'!IC117=2,2,IF('Vessel List B'!IC117=3,3,IF('Vessel List B'!IC117=4,4,IF('Vessel List B'!IC117=5,5,IF('Vessel List B'!IC117=6,6,IF('Vessel List B'!IC117=7,7,IF('Vessel List B'!IC117=8,8,IF('Vessel List B'!IC117=9,9,IF('Vessel List B'!IC117=10,10,IF('Vessel List B'!IC117=11,11,IF('Vessel List B'!IC117=12,12,IF('Vessel List B'!IC117=13,13,IF('Vessel List B'!IC117=14,14,IF('Vessel List B'!IC117=15,15,IF('Vessel List B'!IC117=16,16,0)))))))))))))))))=0," ",VALUE(IF('Vessel List B'!IC117=1,1,IF('Vessel List B'!IC117=2,2,IF('Vessel List B'!IC117=3,3,IF('Vessel List B'!IC117=4,4,IF('Vessel List B'!IC117=5,5,IF('Vessel List B'!IC117=6,6,IF('Vessel List B'!IC117=7,7,IF('Vessel List B'!IC117=8,8,IF('Vessel List B'!IC117=9,9,IF('Vessel List B'!IC117=10,10,IF('Vessel List B'!IC117=11,11,IF('Vessel List B'!IC117=12,12,IF('Vessel List B'!IC117=13,13,IF('Vessel List B'!IC117=14,14,IF('Vessel List B'!IC117=15,15,IF('Vessel List B'!IC117=16,16,0))))))))))))))))))</f>
        <v xml:space="preserve"> </v>
      </c>
      <c r="JJ118" s="154"/>
      <c r="JK118" s="158"/>
      <c r="JL118" s="390" t="str">
        <f t="shared" si="159"/>
        <v/>
      </c>
      <c r="JM118" s="158"/>
      <c r="JN118" s="137"/>
      <c r="JO118" s="388" t="str">
        <f t="shared" si="160"/>
        <v/>
      </c>
      <c r="JP118" s="157" t="str">
        <f>IF(VALUE(IF('Vessel List B'!IP117=1,1,IF('Vessel List B'!IP117=2,2,IF('Vessel List B'!IP117=3,3,IF('Vessel List B'!IP117=4,4,IF('Vessel List B'!IP117=5,5,IF('Vessel List B'!IP117=6,6,IF('Vessel List B'!IP117=7,7,IF('Vessel List B'!IP117=8,8,IF('Vessel List B'!IP117=9,9,IF('Vessel List B'!IP117=10,10,IF('Vessel List B'!IP117=11,11,IF('Vessel List B'!IP117=12,12,IF('Vessel List B'!IP117=13,13,IF('Vessel List B'!IP117=14,14,IF('Vessel List B'!IP117=15,15,IF('Vessel List B'!IP117=16,16,0)))))))))))))))))=0," ",VALUE(IF('Vessel List B'!IP117=1,1,IF('Vessel List B'!IP117=2,2,IF('Vessel List B'!IP117=3,3,IF('Vessel List B'!IP117=4,4,IF('Vessel List B'!IP117=5,5,IF('Vessel List B'!IP117=6,6,IF('Vessel List B'!IP117=7,7,IF('Vessel List B'!IP117=8,8,IF('Vessel List B'!IP117=9,9,IF('Vessel List B'!IP117=10,10,IF('Vessel List B'!IP117=11,11,IF('Vessel List B'!IP117=12,12,IF('Vessel List B'!IP117=13,13,IF('Vessel List B'!IP117=14,14,IF('Vessel List B'!IP117=15,15,IF('Vessel List B'!IP117=16,16,0))))))))))))))))))</f>
        <v xml:space="preserve"> </v>
      </c>
      <c r="JQ118" s="154"/>
      <c r="JR118" s="158"/>
      <c r="JS118" s="390" t="str">
        <f t="shared" si="161"/>
        <v/>
      </c>
      <c r="JT118" s="158"/>
      <c r="JU118" s="137"/>
      <c r="JV118" s="397" t="str">
        <f t="shared" si="162"/>
        <v/>
      </c>
      <c r="JW118" s="403"/>
    </row>
    <row r="119" spans="1:283" ht="15" x14ac:dyDescent="0.25">
      <c r="A119" s="132">
        <f>'Vessel List A'!B118</f>
        <v>41693</v>
      </c>
      <c r="B119" s="157" t="str">
        <f>IF(VALUE(IF('Vessel List A'!C118=1,1,IF('Vessel List A'!C118=2,2,IF('Vessel List A'!C118=3,3,IF('Vessel List A'!C118=4,4,IF('Vessel List A'!C118=5,5,IF('Vessel List A'!C118=6,6,IF('Vessel List A'!C118=7,7,IF('Vessel List A'!C118=8,8,IF('Vessel List A'!C118=9,9,IF('Vessel List A'!C118=10,10,IF('Vessel List A'!C118=11,11,IF('Vessel List A'!C118=12,12,IF('Vessel List A'!C118=13,13,IF('Vessel List A'!C118=14,14,IF('Vessel List A'!C118=15,15,IF('Vessel List A'!C118=16,16,0)))))))))))))))))=0," ",VALUE(IF('Vessel List A'!C118=1,1,IF('Vessel List A'!C118=2,2,IF('Vessel List A'!C118=3,3,IF('Vessel List A'!C118=4,4,IF('Vessel List A'!C118=5,5,IF('Vessel List A'!C118=6,6,IF('Vessel List A'!C118=7,7,IF('Vessel List A'!C118=8,8,IF('Vessel List A'!C118=9,9,IF('Vessel List A'!C118=10,10,IF('Vessel List A'!C118=11,11,IF('Vessel List A'!C118=12,12,IF('Vessel List A'!C118=13,13,IF('Vessel List A'!C118=14,14,IF('Vessel List A'!C118=15,15,IF('Vessel List A'!C118=16,16,0))))))))))))))))))</f>
        <v xml:space="preserve"> </v>
      </c>
      <c r="C119" s="154"/>
      <c r="D119" s="158"/>
      <c r="E119" s="390" t="str">
        <f t="shared" si="83"/>
        <v/>
      </c>
      <c r="F119" s="158"/>
      <c r="G119" s="137"/>
      <c r="H119" s="388" t="str">
        <f t="shared" si="84"/>
        <v/>
      </c>
      <c r="I119" s="157" t="str">
        <f>IF(VALUE(IF('Vessel List A'!P118=1,1,IF('Vessel List A'!P118=2,2,IF('Vessel List A'!P118=3,3,IF('Vessel List A'!P118=4,4,IF('Vessel List A'!P118=5,5,IF('Vessel List A'!P118=6,6,IF('Vessel List A'!P118=7,7,IF('Vessel List A'!P118=8,8,IF('Vessel List A'!P118=9,9,IF('Vessel List A'!P118=10,10,IF('Vessel List A'!P118=11,11,IF('Vessel List A'!P118=12,12,IF('Vessel List A'!P118=13,13,IF('Vessel List A'!P118=14,14,IF('Vessel List A'!P118=15,15,IF('Vessel List A'!P118=16,16,0)))))))))))))))))=0," ",VALUE(IF('Vessel List A'!P118=1,1,IF('Vessel List A'!P118=2,2,IF('Vessel List A'!P118=3,3,IF('Vessel List A'!P118=4,4,IF('Vessel List A'!P118=5,5,IF('Vessel List A'!P118=6,6,IF('Vessel List A'!P118=7,7,IF('Vessel List A'!P118=8,8,IF('Vessel List A'!P118=9,9,IF('Vessel List A'!P118=10,10,IF('Vessel List A'!P118=11,11,IF('Vessel List A'!P118=12,12,IF('Vessel List A'!P118=13,13,IF('Vessel List A'!P118=14,14,IF('Vessel List A'!P118=15,15,IF('Vessel List A'!P118=16,16,0))))))))))))))))))</f>
        <v xml:space="preserve"> </v>
      </c>
      <c r="J119" s="154"/>
      <c r="K119" s="158"/>
      <c r="L119" s="390" t="str">
        <f t="shared" si="85"/>
        <v/>
      </c>
      <c r="M119" s="158"/>
      <c r="N119" s="137"/>
      <c r="O119" s="388" t="str">
        <f t="shared" si="86"/>
        <v/>
      </c>
      <c r="P119" s="157" t="str">
        <f>IF(VALUE(IF('Vessel List A'!AC118=1,1,IF('Vessel List A'!AC118=2,2,IF('Vessel List A'!AC118=3,3,IF('Vessel List A'!AC118=4,4,IF('Vessel List A'!AC118=5,5,IF('Vessel List A'!AC118=6,6,IF('Vessel List A'!AC118=7,7,IF('Vessel List A'!AC118=8,8,IF('Vessel List A'!AC118=9,9,IF('Vessel List A'!AC118=10,10,IF('Vessel List A'!AC118=11,11,IF('Vessel List A'!AC118=12,12,IF('Vessel List A'!AC118=13,13,IF('Vessel List A'!AC118=14,14,IF('Vessel List A'!AC118=15,15,IF('Vessel List A'!AC118=16,16,0)))))))))))))))))=0," ",VALUE(IF('Vessel List A'!AC118=1,1,IF('Vessel List A'!AC118=2,2,IF('Vessel List A'!AC118=3,3,IF('Vessel List A'!AC118=4,4,IF('Vessel List A'!AC118=5,5,IF('Vessel List A'!AC118=6,6,IF('Vessel List A'!AC118=7,7,IF('Vessel List A'!AC118=8,8,IF('Vessel List A'!AC118=9,9,IF('Vessel List A'!AC118=10,10,IF('Vessel List A'!AC118=11,11,IF('Vessel List A'!AC118=12,12,IF('Vessel List A'!AC118=13,13,IF('Vessel List A'!AC118=14,14,IF('Vessel List A'!AC118=15,15,IF('Vessel List A'!AC118=16,16,0))))))))))))))))))</f>
        <v xml:space="preserve"> </v>
      </c>
      <c r="Q119" s="154"/>
      <c r="R119" s="158"/>
      <c r="S119" s="390" t="str">
        <f t="shared" si="87"/>
        <v/>
      </c>
      <c r="T119" s="158"/>
      <c r="U119" s="137"/>
      <c r="V119" s="388" t="str">
        <f t="shared" si="88"/>
        <v/>
      </c>
      <c r="W119" s="157" t="str">
        <f>IF(VALUE(IF('Vessel List A'!AP118=1,1,IF('Vessel List A'!AP118=2,2,IF('Vessel List A'!AP118=3,3,IF('Vessel List A'!AP118=4,4,IF('Vessel List A'!AP118=5,5,IF('Vessel List A'!AP118=6,6,IF('Vessel List A'!AP118=7,7,IF('Vessel List A'!AP118=8,8,IF('Vessel List A'!AP118=9,9,IF('Vessel List A'!AP118=10,10,IF('Vessel List A'!AP118=11,11,IF('Vessel List A'!AP118=12,12,IF('Vessel List A'!AP118=13,13,IF('Vessel List A'!AP118=14,14,IF('Vessel List A'!AP118=15,15,IF('Vessel List A'!AP118=16,16,0)))))))))))))))))=0," ",VALUE(IF('Vessel List A'!AP118=1,1,IF('Vessel List A'!AP118=2,2,IF('Vessel List A'!AP118=3,3,IF('Vessel List A'!AP118=4,4,IF('Vessel List A'!AP118=5,5,IF('Vessel List A'!AP118=6,6,IF('Vessel List A'!AP118=7,7,IF('Vessel List A'!AP118=8,8,IF('Vessel List A'!AP118=9,9,IF('Vessel List A'!AP118=10,10,IF('Vessel List A'!AP118=11,11,IF('Vessel List A'!AP118=12,12,IF('Vessel List A'!AP118=13,13,IF('Vessel List A'!AP118=14,14,IF('Vessel List A'!AP118=15,15,IF('Vessel List A'!AP118=16,16,0))))))))))))))))))</f>
        <v xml:space="preserve"> </v>
      </c>
      <c r="X119" s="154"/>
      <c r="Y119" s="158"/>
      <c r="Z119" s="390" t="str">
        <f t="shared" si="89"/>
        <v/>
      </c>
      <c r="AA119" s="158"/>
      <c r="AB119" s="137"/>
      <c r="AC119" s="388" t="str">
        <f t="shared" si="90"/>
        <v/>
      </c>
      <c r="AD119" s="157" t="str">
        <f>IF(VALUE(IF('Vessel List A'!BC118=1,1,IF('Vessel List A'!BC118=2,2,IF('Vessel List A'!BC118=3,3,IF('Vessel List A'!BC118=4,4,IF('Vessel List A'!BC118=5,5,IF('Vessel List A'!BC118=6,6,IF('Vessel List A'!BC118=7,7,IF('Vessel List A'!BC118=8,8,IF('Vessel List A'!BC118=9,9,IF('Vessel List A'!BC118=10,10,IF('Vessel List A'!BC118=11,11,IF('Vessel List A'!BC118=12,12,IF('Vessel List A'!BC118=13,13,IF('Vessel List A'!BC118=14,14,IF('Vessel List A'!BC118=15,15,IF('Vessel List A'!BC118=16,16,0)))))))))))))))))=0," ",VALUE(IF('Vessel List A'!BC118=1,1,IF('Vessel List A'!BC118=2,2,IF('Vessel List A'!BC118=3,3,IF('Vessel List A'!BC118=4,4,IF('Vessel List A'!BC118=5,5,IF('Vessel List A'!BC118=6,6,IF('Vessel List A'!BC118=7,7,IF('Vessel List A'!BC118=8,8,IF('Vessel List A'!BC118=9,9,IF('Vessel List A'!BC118=10,10,IF('Vessel List A'!BC118=11,11,IF('Vessel List A'!BC118=12,12,IF('Vessel List A'!BC118=13,13,IF('Vessel List A'!BC118=14,14,IF('Vessel List A'!BC118=15,15,IF('Vessel List A'!BC118=16,16,0))))))))))))))))))</f>
        <v xml:space="preserve"> </v>
      </c>
      <c r="AE119" s="154"/>
      <c r="AF119" s="158"/>
      <c r="AG119" s="390" t="str">
        <f t="shared" si="91"/>
        <v/>
      </c>
      <c r="AH119" s="158"/>
      <c r="AI119" s="137"/>
      <c r="AJ119" s="388" t="str">
        <f t="shared" si="92"/>
        <v/>
      </c>
      <c r="AK119" s="157" t="str">
        <f>IF(VALUE(IF('Vessel List A'!BP118=1,1,IF('Vessel List A'!BP118=2,2,IF('Vessel List A'!BP118=3,3,IF('Vessel List A'!BP118=4,4,IF('Vessel List A'!BP118=5,5,IF('Vessel List A'!BP118=6,6,IF('Vessel List A'!BP118=7,7,IF('Vessel List A'!BP118=8,8,IF('Vessel List A'!BP118=9,9,IF('Vessel List A'!BP118=10,10,IF('Vessel List A'!BP118=11,11,IF('Vessel List A'!BP118=12,12,IF('Vessel List A'!BP118=13,13,IF('Vessel List A'!BP118=14,14,IF('Vessel List A'!BP118=15,15,IF('Vessel List A'!BP118=16,16,0)))))))))))))))))=0," ",VALUE(IF('Vessel List A'!BP118=1,1,IF('Vessel List A'!BP118=2,2,IF('Vessel List A'!BP118=3,3,IF('Vessel List A'!BP118=4,4,IF('Vessel List A'!BP118=5,5,IF('Vessel List A'!BP118=6,6,IF('Vessel List A'!BP118=7,7,IF('Vessel List A'!BP118=8,8,IF('Vessel List A'!BP118=9,9,IF('Vessel List A'!BP118=10,10,IF('Vessel List A'!BP118=11,11,IF('Vessel List A'!BP118=12,12,IF('Vessel List A'!BP118=13,13,IF('Vessel List A'!BP118=14,14,IF('Vessel List A'!BP118=15,15,IF('Vessel List A'!BP118=16,16,0))))))))))))))))))</f>
        <v xml:space="preserve"> </v>
      </c>
      <c r="AL119" s="154"/>
      <c r="AM119" s="158"/>
      <c r="AN119" s="390" t="str">
        <f t="shared" si="93"/>
        <v/>
      </c>
      <c r="AO119" s="158"/>
      <c r="AP119" s="137"/>
      <c r="AQ119" s="388" t="str">
        <f t="shared" si="94"/>
        <v/>
      </c>
      <c r="AR119" s="157" t="str">
        <f>IF(VALUE(IF('Vessel List A'!CC118=1,1,IF('Vessel List A'!CC118=2,2,IF('Vessel List A'!CC118=3,3,IF('Vessel List A'!CC118=4,4,IF('Vessel List A'!CC118=5,5,IF('Vessel List A'!CC118=6,6,IF('Vessel List A'!CC118=7,7,IF('Vessel List A'!CC118=8,8,IF('Vessel List A'!CC118=9,9,IF('Vessel List A'!CC118=10,10,IF('Vessel List A'!CC118=11,11,IF('Vessel List A'!CC118=12,12,IF('Vessel List A'!CC118=13,13,IF('Vessel List A'!CC118=14,14,IF('Vessel List A'!CC118=15,15,IF('Vessel List A'!CC118=16,16,0)))))))))))))))))=0," ",VALUE(IF('Vessel List A'!CC118=1,1,IF('Vessel List A'!CC118=2,2,IF('Vessel List A'!CC118=3,3,IF('Vessel List A'!CC118=4,4,IF('Vessel List A'!CC118=5,5,IF('Vessel List A'!CC118=6,6,IF('Vessel List A'!CC118=7,7,IF('Vessel List A'!CC118=8,8,IF('Vessel List A'!CC118=9,9,IF('Vessel List A'!CC118=10,10,IF('Vessel List A'!CC118=11,11,IF('Vessel List A'!CC118=12,12,IF('Vessel List A'!CC118=13,13,IF('Vessel List A'!CC118=14,14,IF('Vessel List A'!CC118=15,15,IF('Vessel List A'!CC118=16,16,0))))))))))))))))))</f>
        <v xml:space="preserve"> </v>
      </c>
      <c r="AS119" s="154"/>
      <c r="AT119" s="158"/>
      <c r="AU119" s="390" t="str">
        <f t="shared" si="95"/>
        <v/>
      </c>
      <c r="AV119" s="158"/>
      <c r="AW119" s="137"/>
      <c r="AX119" s="388" t="str">
        <f t="shared" si="96"/>
        <v/>
      </c>
      <c r="AY119" s="157" t="str">
        <f>IF(VALUE(IF('Vessel List A'!CP118=1,1,IF('Vessel List A'!CP118=2,2,IF('Vessel List A'!CP118=3,3,IF('Vessel List A'!CP118=4,4,IF('Vessel List A'!CP118=5,5,IF('Vessel List A'!CP118=6,6,IF('Vessel List A'!CP118=7,7,IF('Vessel List A'!CP118=8,8,IF('Vessel List A'!CP118=9,9,IF('Vessel List A'!CP118=10,10,IF('Vessel List A'!CP118=11,11,IF('Vessel List A'!CP118=12,12,IF('Vessel List A'!CP118=13,13,IF('Vessel List A'!CP118=14,14,IF('Vessel List A'!CP118=15,15,IF('Vessel List A'!CP118=16,16,0)))))))))))))))))=0," ",VALUE(IF('Vessel List A'!CP118=1,1,IF('Vessel List A'!CP118=2,2,IF('Vessel List A'!CP118=3,3,IF('Vessel List A'!CP118=4,4,IF('Vessel List A'!CP118=5,5,IF('Vessel List A'!CP118=6,6,IF('Vessel List A'!CP118=7,7,IF('Vessel List A'!CP118=8,8,IF('Vessel List A'!CP118=9,9,IF('Vessel List A'!CP118=10,10,IF('Vessel List A'!CP118=11,11,IF('Vessel List A'!CP118=12,12,IF('Vessel List A'!CP118=13,13,IF('Vessel List A'!CP118=14,14,IF('Vessel List A'!CP118=15,15,IF('Vessel List A'!CP118=16,16,0))))))))))))))))))</f>
        <v xml:space="preserve"> </v>
      </c>
      <c r="AZ119" s="154"/>
      <c r="BA119" s="158"/>
      <c r="BB119" s="390" t="str">
        <f t="shared" si="97"/>
        <v/>
      </c>
      <c r="BC119" s="158"/>
      <c r="BD119" s="137"/>
      <c r="BE119" s="388" t="str">
        <f t="shared" si="98"/>
        <v/>
      </c>
      <c r="BF119" s="157" t="str">
        <f>IF(VALUE(IF('Vessel List A'!DC118=1,1,IF('Vessel List A'!DC118=2,2,IF('Vessel List A'!DC118=3,3,IF('Vessel List A'!DC118=4,4,IF('Vessel List A'!DC118=5,5,IF('Vessel List A'!DC118=6,6,IF('Vessel List A'!DC118=7,7,IF('Vessel List A'!DC118=8,8,IF('Vessel List A'!DC118=9,9,IF('Vessel List A'!DC118=10,10,IF('Vessel List A'!DC118=11,11,IF('Vessel List A'!DC118=12,12,IF('Vessel List A'!DC118=13,13,IF('Vessel List A'!DC118=14,14,IF('Vessel List A'!DC118=15,15,IF('Vessel List A'!DC118=16,16,0)))))))))))))))))=0," ",VALUE(IF('Vessel List A'!DC118=1,1,IF('Vessel List A'!DC118=2,2,IF('Vessel List A'!DC118=3,3,IF('Vessel List A'!DC118=4,4,IF('Vessel List A'!DC118=5,5,IF('Vessel List A'!DC118=6,6,IF('Vessel List A'!DC118=7,7,IF('Vessel List A'!DC118=8,8,IF('Vessel List A'!DC118=9,9,IF('Vessel List A'!DC118=10,10,IF('Vessel List A'!DC118=11,11,IF('Vessel List A'!DC118=12,12,IF('Vessel List A'!DC118=13,13,IF('Vessel List A'!DC118=14,14,IF('Vessel List A'!DC118=15,15,IF('Vessel List A'!DC118=16,16,0))))))))))))))))))</f>
        <v xml:space="preserve"> </v>
      </c>
      <c r="BG119" s="154"/>
      <c r="BH119" s="158"/>
      <c r="BI119" s="390" t="str">
        <f t="shared" si="99"/>
        <v/>
      </c>
      <c r="BJ119" s="158"/>
      <c r="BK119" s="137"/>
      <c r="BL119" s="388" t="str">
        <f t="shared" si="100"/>
        <v/>
      </c>
      <c r="BM119" s="157" t="str">
        <f>IF(VALUE(IF('Vessel List A'!DP118=1,1,IF('Vessel List A'!DP118=2,2,IF('Vessel List A'!DP118=3,3,IF('Vessel List A'!DP118=4,4,IF('Vessel List A'!DP118=5,5,IF('Vessel List A'!DP118=6,6,IF('Vessel List A'!DP118=7,7,IF('Vessel List A'!DP118=8,8,IF('Vessel List A'!DP118=9,9,IF('Vessel List A'!DP118=10,10,IF('Vessel List A'!DP118=11,11,IF('Vessel List A'!DP118=12,12,IF('Vessel List A'!DP118=13,13,IF('Vessel List A'!DP118=14,14,IF('Vessel List A'!DP118=15,15,IF('Vessel List A'!DP118=16,16,0)))))))))))))))))=0," ",VALUE(IF('Vessel List A'!DP118=1,1,IF('Vessel List A'!DP118=2,2,IF('Vessel List A'!DP118=3,3,IF('Vessel List A'!DP118=4,4,IF('Vessel List A'!DP118=5,5,IF('Vessel List A'!DP118=6,6,IF('Vessel List A'!DP118=7,7,IF('Vessel List A'!DP118=8,8,IF('Vessel List A'!DP118=9,9,IF('Vessel List A'!DP118=10,10,IF('Vessel List A'!DP118=11,11,IF('Vessel List A'!DP118=12,12,IF('Vessel List A'!DP118=13,13,IF('Vessel List A'!DP118=14,14,IF('Vessel List A'!DP118=15,15,IF('Vessel List A'!DP118=16,16,0))))))))))))))))))</f>
        <v xml:space="preserve"> </v>
      </c>
      <c r="BN119" s="154"/>
      <c r="BO119" s="158"/>
      <c r="BP119" s="390" t="str">
        <f t="shared" si="101"/>
        <v/>
      </c>
      <c r="BQ119" s="158"/>
      <c r="BR119" s="137"/>
      <c r="BS119" s="388" t="str">
        <f t="shared" si="102"/>
        <v/>
      </c>
      <c r="BT119" s="157" t="str">
        <f>IF(VALUE(IF('Vessel List A'!EC118=1,1,IF('Vessel List A'!EC118=2,2,IF('Vessel List A'!EC118=3,3,IF('Vessel List A'!EC118=4,4,IF('Vessel List A'!EC118=5,5,IF('Vessel List A'!EC118=6,6,IF('Vessel List A'!EC118=7,7,IF('Vessel List A'!EC118=8,8,IF('Vessel List A'!EC118=9,9,IF('Vessel List A'!EC118=10,10,IF('Vessel List A'!EC118=11,11,IF('Vessel List A'!EC118=12,12,IF('Vessel List A'!EC118=13,13,IF('Vessel List A'!EC118=14,14,IF('Vessel List A'!EC118=15,15,IF('Vessel List A'!EC118=16,16,0)))))))))))))))))=0," ",VALUE(IF('Vessel List A'!EC118=1,1,IF('Vessel List A'!EC118=2,2,IF('Vessel List A'!EC118=3,3,IF('Vessel List A'!EC118=4,4,IF('Vessel List A'!EC118=5,5,IF('Vessel List A'!EC118=6,6,IF('Vessel List A'!EC118=7,7,IF('Vessel List A'!EC118=8,8,IF('Vessel List A'!EC118=9,9,IF('Vessel List A'!EC118=10,10,IF('Vessel List A'!EC118=11,11,IF('Vessel List A'!EC118=12,12,IF('Vessel List A'!EC118=13,13,IF('Vessel List A'!EC118=14,14,IF('Vessel List A'!EC118=15,15,IF('Vessel List A'!EC118=16,16,0))))))))))))))))))</f>
        <v xml:space="preserve"> </v>
      </c>
      <c r="BU119" s="154"/>
      <c r="BV119" s="158"/>
      <c r="BW119" s="390" t="str">
        <f t="shared" si="103"/>
        <v/>
      </c>
      <c r="BX119" s="158"/>
      <c r="BY119" s="137"/>
      <c r="BZ119" s="388" t="str">
        <f t="shared" si="104"/>
        <v/>
      </c>
      <c r="CA119" s="157" t="str">
        <f>IF(VALUE(IF('Vessel List A'!EP118=1,1,IF('Vessel List A'!EP118=2,2,IF('Vessel List A'!EP118=3,3,IF('Vessel List A'!EP118=4,4,IF('Vessel List A'!EP118=5,5,IF('Vessel List A'!EP118=6,6,IF('Vessel List A'!EP118=7,7,IF('Vessel List A'!EP118=8,8,IF('Vessel List A'!EP118=9,9,IF('Vessel List A'!EP118=10,10,IF('Vessel List A'!EP118=11,11,IF('Vessel List A'!EP118=12,12,IF('Vessel List A'!EP118=13,13,IF('Vessel List A'!EP118=14,14,IF('Vessel List A'!EP118=15,15,IF('Vessel List A'!EP118=16,16,0)))))))))))))))))=0," ",VALUE(IF('Vessel List A'!EP118=1,1,IF('Vessel List A'!EP118=2,2,IF('Vessel List A'!EP118=3,3,IF('Vessel List A'!EP118=4,4,IF('Vessel List A'!EP118=5,5,IF('Vessel List A'!EP118=6,6,IF('Vessel List A'!EP118=7,7,IF('Vessel List A'!EP118=8,8,IF('Vessel List A'!EP118=9,9,IF('Vessel List A'!EP118=10,10,IF('Vessel List A'!EP118=11,11,IF('Vessel List A'!EP118=12,12,IF('Vessel List A'!EP118=13,13,IF('Vessel List A'!EP118=14,14,IF('Vessel List A'!EP118=15,15,IF('Vessel List A'!EP118=16,16,0))))))))))))))))))</f>
        <v xml:space="preserve"> </v>
      </c>
      <c r="CB119" s="154"/>
      <c r="CC119" s="158"/>
      <c r="CD119" s="390" t="str">
        <f t="shared" si="105"/>
        <v/>
      </c>
      <c r="CE119" s="158"/>
      <c r="CF119" s="137"/>
      <c r="CG119" s="388" t="str">
        <f t="shared" si="106"/>
        <v/>
      </c>
      <c r="CH119" s="157" t="str">
        <f>IF(VALUE(IF('Vessel List A'!FC118=1,1,IF('Vessel List A'!FC118=2,2,IF('Vessel List A'!FC118=3,3,IF('Vessel List A'!FC118=4,4,IF('Vessel List A'!FC118=5,5,IF('Vessel List A'!FC118=6,6,IF('Vessel List A'!FC118=7,7,IF('Vessel List A'!FC118=8,8,IF('Vessel List A'!FC118=9,9,IF('Vessel List A'!FC118=10,10,IF('Vessel List A'!FC118=11,11,IF('Vessel List A'!FC118=12,12,IF('Vessel List A'!FC118=13,13,IF('Vessel List A'!FC118=14,14,IF('Vessel List A'!FC118=15,15,IF('Vessel List A'!FC118=16,16,0)))))))))))))))))=0," ",VALUE(IF('Vessel List A'!FC118=1,1,IF('Vessel List A'!FC118=2,2,IF('Vessel List A'!FC118=3,3,IF('Vessel List A'!FC118=4,4,IF('Vessel List A'!FC118=5,5,IF('Vessel List A'!FC118=6,6,IF('Vessel List A'!FC118=7,7,IF('Vessel List A'!FC118=8,8,IF('Vessel List A'!FC118=9,9,IF('Vessel List A'!FC118=10,10,IF('Vessel List A'!FC118=11,11,IF('Vessel List A'!FC118=12,12,IF('Vessel List A'!FC118=13,13,IF('Vessel List A'!FC118=14,14,IF('Vessel List A'!FC118=15,15,IF('Vessel List A'!FC118=16,16,0))))))))))))))))))</f>
        <v xml:space="preserve"> </v>
      </c>
      <c r="CI119" s="154"/>
      <c r="CJ119" s="158"/>
      <c r="CK119" s="390" t="str">
        <f t="shared" si="107"/>
        <v/>
      </c>
      <c r="CL119" s="158"/>
      <c r="CM119" s="137"/>
      <c r="CN119" s="388" t="str">
        <f t="shared" si="108"/>
        <v/>
      </c>
      <c r="CO119" s="157" t="str">
        <f>IF(VALUE(IF('Vessel List A'!FP118=1,1,IF('Vessel List A'!FP118=2,2,IF('Vessel List A'!FP118=3,3,IF('Vessel List A'!FP118=4,4,IF('Vessel List A'!FP118=5,5,IF('Vessel List A'!FP118=6,6,IF('Vessel List A'!FP118=7,7,IF('Vessel List A'!FP118=8,8,IF('Vessel List A'!FP118=9,9,IF('Vessel List A'!FP118=10,10,IF('Vessel List A'!FP118=11,11,IF('Vessel List A'!FP118=12,12,IF('Vessel List A'!FP118=13,13,IF('Vessel List A'!FP118=14,14,IF('Vessel List A'!FP118=15,15,IF('Vessel List A'!FP118=16,16,0)))))))))))))))))=0," ",VALUE(IF('Vessel List A'!FP118=1,1,IF('Vessel List A'!FP118=2,2,IF('Vessel List A'!FP118=3,3,IF('Vessel List A'!FP118=4,4,IF('Vessel List A'!FP118=5,5,IF('Vessel List A'!FP118=6,6,IF('Vessel List A'!FP118=7,7,IF('Vessel List A'!FP118=8,8,IF('Vessel List A'!FP118=9,9,IF('Vessel List A'!FP118=10,10,IF('Vessel List A'!FP118=11,11,IF('Vessel List A'!FP118=12,12,IF('Vessel List A'!FP118=13,13,IF('Vessel List A'!FP118=14,14,IF('Vessel List A'!FP118=15,15,IF('Vessel List A'!FP118=16,16,0))))))))))))))))))</f>
        <v xml:space="preserve"> </v>
      </c>
      <c r="CP119" s="154"/>
      <c r="CQ119" s="158"/>
      <c r="CR119" s="390" t="str">
        <f t="shared" si="109"/>
        <v/>
      </c>
      <c r="CS119" s="158"/>
      <c r="CT119" s="137"/>
      <c r="CU119" s="388" t="str">
        <f t="shared" si="110"/>
        <v/>
      </c>
      <c r="CV119" s="157" t="str">
        <f>IF(VALUE(IF('Vessel List A'!GC118=1,1,IF('Vessel List A'!GC118=2,2,IF('Vessel List A'!GC118=3,3,IF('Vessel List A'!GC118=4,4,IF('Vessel List A'!GC118=5,5,IF('Vessel List A'!GC118=6,6,IF('Vessel List A'!GC118=7,7,IF('Vessel List A'!GC118=8,8,IF('Vessel List A'!GC118=9,9,IF('Vessel List A'!GC118=10,10,IF('Vessel List A'!GC118=11,11,IF('Vessel List A'!GC118=12,12,IF('Vessel List A'!GC118=13,13,IF('Vessel List A'!GC118=14,14,IF('Vessel List A'!GC118=15,15,IF('Vessel List A'!GC118=16,16,0)))))))))))))))))=0," ",VALUE(IF('Vessel List A'!GC118=1,1,IF('Vessel List A'!GC118=2,2,IF('Vessel List A'!GC118=3,3,IF('Vessel List A'!GC118=4,4,IF('Vessel List A'!GC118=5,5,IF('Vessel List A'!GC118=6,6,IF('Vessel List A'!GC118=7,7,IF('Vessel List A'!GC118=8,8,IF('Vessel List A'!GC118=9,9,IF('Vessel List A'!GC118=10,10,IF('Vessel List A'!GC118=11,11,IF('Vessel List A'!GC118=12,12,IF('Vessel List A'!GC118=13,13,IF('Vessel List A'!GC118=14,14,IF('Vessel List A'!GC118=15,15,IF('Vessel List A'!GC118=16,16,0))))))))))))))))))</f>
        <v xml:space="preserve"> </v>
      </c>
      <c r="CW119" s="154"/>
      <c r="CX119" s="158"/>
      <c r="CY119" s="390" t="str">
        <f t="shared" si="111"/>
        <v/>
      </c>
      <c r="CZ119" s="158"/>
      <c r="DA119" s="137"/>
      <c r="DB119" s="388" t="str">
        <f t="shared" si="112"/>
        <v/>
      </c>
      <c r="DC119" s="157" t="str">
        <f>IF(VALUE(IF('Vessel List A'!GP118=1,1,IF('Vessel List A'!GP118=2,2,IF('Vessel List A'!GP118=3,3,IF('Vessel List A'!GP118=4,4,IF('Vessel List A'!GP118=5,5,IF('Vessel List A'!GP118=6,6,IF('Vessel List A'!GP118=7,7,IF('Vessel List A'!GP118=8,8,IF('Vessel List A'!GP118=9,9,IF('Vessel List A'!GP118=10,10,IF('Vessel List A'!GP118=11,11,IF('Vessel List A'!GP118=12,12,IF('Vessel List A'!GP118=13,13,IF('Vessel List A'!GP118=14,14,IF('Vessel List A'!GP118=15,15,IF('Vessel List A'!GP118=16,16,0)))))))))))))))))=0," ",VALUE(IF('Vessel List A'!GP118=1,1,IF('Vessel List A'!GP118=2,2,IF('Vessel List A'!GP118=3,3,IF('Vessel List A'!GP118=4,4,IF('Vessel List A'!GP118=5,5,IF('Vessel List A'!GP118=6,6,IF('Vessel List A'!GP118=7,7,IF('Vessel List A'!GP118=8,8,IF('Vessel List A'!GP118=9,9,IF('Vessel List A'!GP118=10,10,IF('Vessel List A'!GP118=11,11,IF('Vessel List A'!GP118=12,12,IF('Vessel List A'!GP118=13,13,IF('Vessel List A'!GP118=14,14,IF('Vessel List A'!GP118=15,15,IF('Vessel List A'!GP118=16,16,0))))))))))))))))))</f>
        <v xml:space="preserve"> </v>
      </c>
      <c r="DD119" s="154"/>
      <c r="DE119" s="158"/>
      <c r="DF119" s="390" t="str">
        <f t="shared" si="113"/>
        <v/>
      </c>
      <c r="DG119" s="158"/>
      <c r="DH119" s="137"/>
      <c r="DI119" s="388" t="str">
        <f t="shared" si="114"/>
        <v/>
      </c>
      <c r="DJ119" s="157" t="str">
        <f>IF(VALUE(IF('Vessel List A'!HC118=1,1,IF('Vessel List A'!HC118=2,2,IF('Vessel List A'!HC118=3,3,IF('Vessel List A'!HC118=4,4,IF('Vessel List A'!HC118=5,5,IF('Vessel List A'!HC118=6,6,IF('Vessel List A'!HC118=7,7,IF('Vessel List A'!HC118=8,8,IF('Vessel List A'!HC118=9,9,IF('Vessel List A'!HC118=10,10,IF('Vessel List A'!HC118=11,11,IF('Vessel List A'!HC118=12,12,IF('Vessel List A'!HC118=13,13,IF('Vessel List A'!HC118=14,14,IF('Vessel List A'!HC118=15,15,IF('Vessel List A'!HC118=16,16,0)))))))))))))))))=0," ",VALUE(IF('Vessel List A'!HC118=1,1,IF('Vessel List A'!HC118=2,2,IF('Vessel List A'!HC118=3,3,IF('Vessel List A'!HC118=4,4,IF('Vessel List A'!HC118=5,5,IF('Vessel List A'!HC118=6,6,IF('Vessel List A'!HC118=7,7,IF('Vessel List A'!HC118=8,8,IF('Vessel List A'!HC118=9,9,IF('Vessel List A'!HC118=10,10,IF('Vessel List A'!HC118=11,11,IF('Vessel List A'!HC118=12,12,IF('Vessel List A'!HC118=13,13,IF('Vessel List A'!HC118=14,14,IF('Vessel List A'!HC118=15,15,IF('Vessel List A'!HC118=16,16,0))))))))))))))))))</f>
        <v xml:space="preserve"> </v>
      </c>
      <c r="DK119" s="154"/>
      <c r="DL119" s="158"/>
      <c r="DM119" s="390" t="str">
        <f t="shared" si="115"/>
        <v/>
      </c>
      <c r="DN119" s="158"/>
      <c r="DO119" s="137"/>
      <c r="DP119" s="388" t="str">
        <f t="shared" si="116"/>
        <v/>
      </c>
      <c r="DQ119" s="157" t="str">
        <f>IF(VALUE(IF('Vessel List A'!HP118=1,1,IF('Vessel List A'!HP118=2,2,IF('Vessel List A'!HP118=3,3,IF('Vessel List A'!HP118=4,4,IF('Vessel List A'!HP118=5,5,IF('Vessel List A'!HP118=6,6,IF('Vessel List A'!HP118=7,7,IF('Vessel List A'!HP118=8,8,IF('Vessel List A'!HP118=9,9,IF('Vessel List A'!HP118=10,10,IF('Vessel List A'!HP118=11,11,IF('Vessel List A'!HP118=12,12,IF('Vessel List A'!HP118=13,13,IF('Vessel List A'!HP118=14,14,IF('Vessel List A'!HP118=15,15,IF('Vessel List A'!HP118=16,16,0)))))))))))))))))=0," ",VALUE(IF('Vessel List A'!HP118=1,1,IF('Vessel List A'!HP118=2,2,IF('Vessel List A'!HP118=3,3,IF('Vessel List A'!HP118=4,4,IF('Vessel List A'!HP118=5,5,IF('Vessel List A'!HP118=6,6,IF('Vessel List A'!HP118=7,7,IF('Vessel List A'!HP118=8,8,IF('Vessel List A'!HP118=9,9,IF('Vessel List A'!HP118=10,10,IF('Vessel List A'!HP118=11,11,IF('Vessel List A'!HP118=12,12,IF('Vessel List A'!HP118=13,13,IF('Vessel List A'!HP118=14,14,IF('Vessel List A'!HP118=15,15,IF('Vessel List A'!HP118=16,16,0))))))))))))))))))</f>
        <v xml:space="preserve"> </v>
      </c>
      <c r="DR119" s="154"/>
      <c r="DS119" s="158"/>
      <c r="DT119" s="390" t="str">
        <f t="shared" si="117"/>
        <v/>
      </c>
      <c r="DU119" s="158"/>
      <c r="DV119" s="137"/>
      <c r="DW119" s="388" t="str">
        <f t="shared" si="118"/>
        <v/>
      </c>
      <c r="DX119" s="157" t="str">
        <f>IF(VALUE(IF('Vessel List A'!IC118=1,1,IF('Vessel List A'!IC118=2,2,IF('Vessel List A'!IC118=3,3,IF('Vessel List A'!IC118=4,4,IF('Vessel List A'!IC118=5,5,IF('Vessel List A'!IC118=6,6,IF('Vessel List A'!IC118=7,7,IF('Vessel List A'!IC118=8,8,IF('Vessel List A'!IC118=9,9,IF('Vessel List A'!IC118=10,10,IF('Vessel List A'!IC118=11,11,IF('Vessel List A'!IC118=12,12,IF('Vessel List A'!IC118=13,13,IF('Vessel List A'!IC118=14,14,IF('Vessel List A'!IC118=15,15,IF('Vessel List A'!IC118=16,16,0)))))))))))))))))=0," ",VALUE(IF('Vessel List A'!IC118=1,1,IF('Vessel List A'!IC118=2,2,IF('Vessel List A'!IC118=3,3,IF('Vessel List A'!IC118=4,4,IF('Vessel List A'!IC118=5,5,IF('Vessel List A'!IC118=6,6,IF('Vessel List A'!IC118=7,7,IF('Vessel List A'!IC118=8,8,IF('Vessel List A'!IC118=9,9,IF('Vessel List A'!IC118=10,10,IF('Vessel List A'!IC118=11,11,IF('Vessel List A'!IC118=12,12,IF('Vessel List A'!IC118=13,13,IF('Vessel List A'!IC118=14,14,IF('Vessel List A'!IC118=15,15,IF('Vessel List A'!IC118=16,16,0))))))))))))))))))</f>
        <v xml:space="preserve"> </v>
      </c>
      <c r="DY119" s="154"/>
      <c r="DZ119" s="158"/>
      <c r="EA119" s="390" t="str">
        <f t="shared" si="119"/>
        <v/>
      </c>
      <c r="EB119" s="158"/>
      <c r="EC119" s="137"/>
      <c r="ED119" s="388" t="str">
        <f t="shared" si="120"/>
        <v/>
      </c>
      <c r="EE119" s="157" t="str">
        <f>IF(VALUE(IF('Vessel List A'!IP118=1,1,IF('Vessel List A'!IP118=2,2,IF('Vessel List A'!IP118=3,3,IF('Vessel List A'!IP118=4,4,IF('Vessel List A'!IP118=5,5,IF('Vessel List A'!IP118=6,6,IF('Vessel List A'!IP118=7,7,IF('Vessel List A'!IP118=8,8,IF('Vessel List A'!IP118=9,9,IF('Vessel List A'!IP118=10,10,IF('Vessel List A'!IP118=11,11,IF('Vessel List A'!IP118=12,12,IF('Vessel List A'!IP118=13,13,IF('Vessel List A'!IP118=14,14,IF('Vessel List A'!IP118=15,15,IF('Vessel List A'!IP118=16,16,0)))))))))))))))))=0," ",VALUE(IF('Vessel List A'!IP118=1,1,IF('Vessel List A'!IP118=2,2,IF('Vessel List A'!IP118=3,3,IF('Vessel List A'!IP118=4,4,IF('Vessel List A'!IP118=5,5,IF('Vessel List A'!IP118=6,6,IF('Vessel List A'!IP118=7,7,IF('Vessel List A'!IP118=8,8,IF('Vessel List A'!IP118=9,9,IF('Vessel List A'!IP118=10,10,IF('Vessel List A'!IP118=11,11,IF('Vessel List A'!IP118=12,12,IF('Vessel List A'!IP118=13,13,IF('Vessel List A'!IP118=14,14,IF('Vessel List A'!IP118=15,15,IF('Vessel List A'!IP118=16,16,0))))))))))))))))))</f>
        <v xml:space="preserve"> </v>
      </c>
      <c r="EF119" s="154"/>
      <c r="EG119" s="158"/>
      <c r="EH119" s="390" t="str">
        <f t="shared" si="121"/>
        <v/>
      </c>
      <c r="EI119" s="158"/>
      <c r="EJ119" s="137"/>
      <c r="EK119" s="397" t="str">
        <f t="shared" si="122"/>
        <v/>
      </c>
      <c r="EL119" s="144"/>
      <c r="EM119" s="157" t="str">
        <f>IF(VALUE(IF('Vessel List B'!C118=1,1,IF('Vessel List B'!C118=2,2,IF('Vessel List B'!C118=3,3,IF('Vessel List B'!C118=4,4,IF('Vessel List B'!C118=5,5,IF('Vessel List B'!C118=6,6,IF('Vessel List B'!C118=7,7,IF('Vessel List B'!C118=8,8,IF('Vessel List B'!C118=9,9,IF('Vessel List B'!C118=10,10,IF('Vessel List B'!C118=11,11,IF('Vessel List B'!C118=12,12,IF('Vessel List B'!C118=13,13,IF('Vessel List B'!C118=14,14,IF('Vessel List B'!C118=15,15,IF('Vessel List B'!C118=16,16,0)))))))))))))))))=0," ",VALUE(IF('Vessel List B'!C118=1,1,IF('Vessel List B'!C118=2,2,IF('Vessel List B'!C118=3,3,IF('Vessel List B'!C118=4,4,IF('Vessel List B'!C118=5,5,IF('Vessel List B'!C118=6,6,IF('Vessel List B'!C118=7,7,IF('Vessel List B'!C118=8,8,IF('Vessel List B'!C118=9,9,IF('Vessel List B'!C118=10,10,IF('Vessel List B'!C118=11,11,IF('Vessel List B'!C118=12,12,IF('Vessel List B'!C118=13,13,IF('Vessel List B'!C118=14,14,IF('Vessel List B'!C118=15,15,IF('Vessel List B'!C118=16,16,0))))))))))))))))))</f>
        <v xml:space="preserve"> </v>
      </c>
      <c r="EN119" s="154"/>
      <c r="EO119" s="158"/>
      <c r="EP119" s="390" t="str">
        <f t="shared" si="123"/>
        <v/>
      </c>
      <c r="EQ119" s="158"/>
      <c r="ER119" s="137"/>
      <c r="ES119" s="388" t="str">
        <f t="shared" si="124"/>
        <v/>
      </c>
      <c r="ET119" s="157" t="str">
        <f>IF(VALUE(IF('Vessel List B'!P118=1,1,IF('Vessel List B'!P118=2,2,IF('Vessel List B'!P118=3,3,IF('Vessel List B'!P118=4,4,IF('Vessel List B'!P118=5,5,IF('Vessel List B'!P118=6,6,IF('Vessel List B'!P118=7,7,IF('Vessel List B'!P118=8,8,IF('Vessel List B'!P118=9,9,IF('Vessel List B'!P118=10,10,IF('Vessel List B'!P118=11,11,IF('Vessel List B'!P118=12,12,IF('Vessel List B'!P118=13,13,IF('Vessel List B'!P118=14,14,IF('Vessel List B'!P118=15,15,IF('Vessel List B'!P118=16,16,0)))))))))))))))))=0," ",VALUE(IF('Vessel List B'!P118=1,1,IF('Vessel List B'!P118=2,2,IF('Vessel List B'!P118=3,3,IF('Vessel List B'!P118=4,4,IF('Vessel List B'!P118=5,5,IF('Vessel List B'!P118=6,6,IF('Vessel List B'!P118=7,7,IF('Vessel List B'!P118=8,8,IF('Vessel List B'!P118=9,9,IF('Vessel List B'!P118=10,10,IF('Vessel List B'!P118=11,11,IF('Vessel List B'!P118=12,12,IF('Vessel List B'!P118=13,13,IF('Vessel List B'!P118=14,14,IF('Vessel List B'!P118=15,15,IF('Vessel List B'!P118=16,16,0))))))))))))))))))</f>
        <v xml:space="preserve"> </v>
      </c>
      <c r="EU119" s="154"/>
      <c r="EV119" s="158"/>
      <c r="EW119" s="390" t="str">
        <f t="shared" si="125"/>
        <v/>
      </c>
      <c r="EX119" s="158"/>
      <c r="EY119" s="137"/>
      <c r="EZ119" s="388" t="str">
        <f t="shared" si="126"/>
        <v/>
      </c>
      <c r="FA119" s="157" t="str">
        <f>IF(VALUE(IF('Vessel List B'!AC118=1,1,IF('Vessel List B'!AC118=2,2,IF('Vessel List B'!AC118=3,3,IF('Vessel List B'!AC118=4,4,IF('Vessel List B'!AC118=5,5,IF('Vessel List B'!AC118=6,6,IF('Vessel List B'!AC118=7,7,IF('Vessel List B'!AC118=8,8,IF('Vessel List B'!AC118=9,9,IF('Vessel List B'!AC118=10,10,IF('Vessel List B'!AC118=11,11,IF('Vessel List B'!AC118=12,12,IF('Vessel List B'!AC118=13,13,IF('Vessel List B'!AC118=14,14,IF('Vessel List B'!AC118=15,15,IF('Vessel List B'!AC118=16,16,0)))))))))))))))))=0," ",VALUE(IF('Vessel List B'!AC118=1,1,IF('Vessel List B'!AC118=2,2,IF('Vessel List B'!AC118=3,3,IF('Vessel List B'!AC118=4,4,IF('Vessel List B'!AC118=5,5,IF('Vessel List B'!AC118=6,6,IF('Vessel List B'!AC118=7,7,IF('Vessel List B'!AC118=8,8,IF('Vessel List B'!AC118=9,9,IF('Vessel List B'!AC118=10,10,IF('Vessel List B'!AC118=11,11,IF('Vessel List B'!AC118=12,12,IF('Vessel List B'!AC118=13,13,IF('Vessel List B'!AC118=14,14,IF('Vessel List B'!AC118=15,15,IF('Vessel List B'!AC118=16,16,0))))))))))))))))))</f>
        <v xml:space="preserve"> </v>
      </c>
      <c r="FB119" s="154"/>
      <c r="FC119" s="158"/>
      <c r="FD119" s="390" t="str">
        <f t="shared" si="127"/>
        <v/>
      </c>
      <c r="FE119" s="158"/>
      <c r="FF119" s="137"/>
      <c r="FG119" s="388" t="str">
        <f t="shared" si="128"/>
        <v/>
      </c>
      <c r="FH119" s="157" t="str">
        <f>IF(VALUE(IF('Vessel List B'!AP118=1,1,IF('Vessel List B'!AP118=2,2,IF('Vessel List B'!AP118=3,3,IF('Vessel List B'!AP118=4,4,IF('Vessel List B'!AP118=5,5,IF('Vessel List B'!AP118=6,6,IF('Vessel List B'!AP118=7,7,IF('Vessel List B'!AP118=8,8,IF('Vessel List B'!AP118=9,9,IF('Vessel List B'!AP118=10,10,IF('Vessel List B'!AP118=11,11,IF('Vessel List B'!AP118=12,12,IF('Vessel List B'!AP118=13,13,IF('Vessel List B'!AP118=14,14,IF('Vessel List B'!AP118=15,15,IF('Vessel List B'!AP118=16,16,0)))))))))))))))))=0," ",VALUE(IF('Vessel List B'!AP118=1,1,IF('Vessel List B'!AP118=2,2,IF('Vessel List B'!AP118=3,3,IF('Vessel List B'!AP118=4,4,IF('Vessel List B'!AP118=5,5,IF('Vessel List B'!AP118=6,6,IF('Vessel List B'!AP118=7,7,IF('Vessel List B'!AP118=8,8,IF('Vessel List B'!AP118=9,9,IF('Vessel List B'!AP118=10,10,IF('Vessel List B'!AP118=11,11,IF('Vessel List B'!AP118=12,12,IF('Vessel List B'!AP118=13,13,IF('Vessel List B'!AP118=14,14,IF('Vessel List B'!AP118=15,15,IF('Vessel List B'!AP118=16,16,0))))))))))))))))))</f>
        <v xml:space="preserve"> </v>
      </c>
      <c r="FI119" s="154"/>
      <c r="FJ119" s="158"/>
      <c r="FK119" s="390" t="str">
        <f t="shared" si="129"/>
        <v/>
      </c>
      <c r="FL119" s="158"/>
      <c r="FM119" s="137"/>
      <c r="FN119" s="388" t="str">
        <f t="shared" si="130"/>
        <v/>
      </c>
      <c r="FO119" s="157" t="str">
        <f>IF(VALUE(IF('Vessel List B'!BC118=1,1,IF('Vessel List B'!BC118=2,2,IF('Vessel List B'!BC118=3,3,IF('Vessel List B'!BC118=4,4,IF('Vessel List B'!BC118=5,5,IF('Vessel List B'!BC118=6,6,IF('Vessel List B'!BC118=7,7,IF('Vessel List B'!BC118=8,8,IF('Vessel List B'!BC118=9,9,IF('Vessel List B'!BC118=10,10,IF('Vessel List B'!BC118=11,11,IF('Vessel List B'!BC118=12,12,IF('Vessel List B'!BC118=13,13,IF('Vessel List B'!BC118=14,14,IF('Vessel List B'!BC118=15,15,IF('Vessel List B'!BC118=16,16,0)))))))))))))))))=0," ",VALUE(IF('Vessel List B'!BC118=1,1,IF('Vessel List B'!BC118=2,2,IF('Vessel List B'!BC118=3,3,IF('Vessel List B'!BC118=4,4,IF('Vessel List B'!BC118=5,5,IF('Vessel List B'!BC118=6,6,IF('Vessel List B'!BC118=7,7,IF('Vessel List B'!BC118=8,8,IF('Vessel List B'!BC118=9,9,IF('Vessel List B'!BC118=10,10,IF('Vessel List B'!BC118=11,11,IF('Vessel List B'!BC118=12,12,IF('Vessel List B'!BC118=13,13,IF('Vessel List B'!BC118=14,14,IF('Vessel List B'!BC118=15,15,IF('Vessel List B'!BC118=16,16,0))))))))))))))))))</f>
        <v xml:space="preserve"> </v>
      </c>
      <c r="FP119" s="154"/>
      <c r="FQ119" s="158"/>
      <c r="FR119" s="390" t="str">
        <f t="shared" si="131"/>
        <v/>
      </c>
      <c r="FS119" s="158"/>
      <c r="FT119" s="137"/>
      <c r="FU119" s="388" t="str">
        <f t="shared" si="132"/>
        <v/>
      </c>
      <c r="FV119" s="157" t="str">
        <f>IF(VALUE(IF('Vessel List B'!BP118=1,1,IF('Vessel List B'!BP118=2,2,IF('Vessel List B'!BP118=3,3,IF('Vessel List B'!BP118=4,4,IF('Vessel List B'!BP118=5,5,IF('Vessel List B'!BP118=6,6,IF('Vessel List B'!BP118=7,7,IF('Vessel List B'!BP118=8,8,IF('Vessel List B'!BP118=9,9,IF('Vessel List B'!BP118=10,10,IF('Vessel List B'!BP118=11,11,IF('Vessel List B'!BP118=12,12,IF('Vessel List B'!BP118=13,13,IF('Vessel List B'!BP118=14,14,IF('Vessel List B'!BP118=15,15,IF('Vessel List B'!BP118=16,16,0)))))))))))))))))=0," ",VALUE(IF('Vessel List B'!BP118=1,1,IF('Vessel List B'!BP118=2,2,IF('Vessel List B'!BP118=3,3,IF('Vessel List B'!BP118=4,4,IF('Vessel List B'!BP118=5,5,IF('Vessel List B'!BP118=6,6,IF('Vessel List B'!BP118=7,7,IF('Vessel List B'!BP118=8,8,IF('Vessel List B'!BP118=9,9,IF('Vessel List B'!BP118=10,10,IF('Vessel List B'!BP118=11,11,IF('Vessel List B'!BP118=12,12,IF('Vessel List B'!BP118=13,13,IF('Vessel List B'!BP118=14,14,IF('Vessel List B'!BP118=15,15,IF('Vessel List B'!BP118=16,16,0))))))))))))))))))</f>
        <v xml:space="preserve"> </v>
      </c>
      <c r="FW119" s="154"/>
      <c r="FX119" s="158"/>
      <c r="FY119" s="390" t="str">
        <f t="shared" si="133"/>
        <v/>
      </c>
      <c r="FZ119" s="158"/>
      <c r="GA119" s="137"/>
      <c r="GB119" s="388" t="str">
        <f t="shared" si="134"/>
        <v/>
      </c>
      <c r="GC119" s="157" t="str">
        <f>IF(VALUE(IF('Vessel List B'!CC118=1,1,IF('Vessel List B'!CC118=2,2,IF('Vessel List B'!CC118=3,3,IF('Vessel List B'!CC118=4,4,IF('Vessel List B'!CC118=5,5,IF('Vessel List B'!CC118=6,6,IF('Vessel List B'!CC118=7,7,IF('Vessel List B'!CC118=8,8,IF('Vessel List B'!CC118=9,9,IF('Vessel List B'!CC118=10,10,IF('Vessel List B'!CC118=11,11,IF('Vessel List B'!CC118=12,12,IF('Vessel List B'!CC118=13,13,IF('Vessel List B'!CC118=14,14,IF('Vessel List B'!CC118=15,15,IF('Vessel List B'!CC118=16,16,0)))))))))))))))))=0," ",VALUE(IF('Vessel List B'!CC118=1,1,IF('Vessel List B'!CC118=2,2,IF('Vessel List B'!CC118=3,3,IF('Vessel List B'!CC118=4,4,IF('Vessel List B'!CC118=5,5,IF('Vessel List B'!CC118=6,6,IF('Vessel List B'!CC118=7,7,IF('Vessel List B'!CC118=8,8,IF('Vessel List B'!CC118=9,9,IF('Vessel List B'!CC118=10,10,IF('Vessel List B'!CC118=11,11,IF('Vessel List B'!CC118=12,12,IF('Vessel List B'!CC118=13,13,IF('Vessel List B'!CC118=14,14,IF('Vessel List B'!CC118=15,15,IF('Vessel List B'!CC118=16,16,0))))))))))))))))))</f>
        <v xml:space="preserve"> </v>
      </c>
      <c r="GD119" s="154"/>
      <c r="GE119" s="158"/>
      <c r="GF119" s="390" t="str">
        <f t="shared" si="135"/>
        <v/>
      </c>
      <c r="GG119" s="158"/>
      <c r="GH119" s="137"/>
      <c r="GI119" s="388" t="str">
        <f t="shared" si="136"/>
        <v/>
      </c>
      <c r="GJ119" s="157" t="str">
        <f>IF(VALUE(IF('Vessel List B'!CP118=1,1,IF('Vessel List B'!CP118=2,2,IF('Vessel List B'!CP118=3,3,IF('Vessel List B'!CP118=4,4,IF('Vessel List B'!CP118=5,5,IF('Vessel List B'!CP118=6,6,IF('Vessel List B'!CP118=7,7,IF('Vessel List B'!CP118=8,8,IF('Vessel List B'!CP118=9,9,IF('Vessel List B'!CP118=10,10,IF('Vessel List B'!CP118=11,11,IF('Vessel List B'!CP118=12,12,IF('Vessel List B'!CP118=13,13,IF('Vessel List B'!CP118=14,14,IF('Vessel List B'!CP118=15,15,IF('Vessel List B'!CP118=16,16,0)))))))))))))))))=0," ",VALUE(IF('Vessel List B'!CP118=1,1,IF('Vessel List B'!CP118=2,2,IF('Vessel List B'!CP118=3,3,IF('Vessel List B'!CP118=4,4,IF('Vessel List B'!CP118=5,5,IF('Vessel List B'!CP118=6,6,IF('Vessel List B'!CP118=7,7,IF('Vessel List B'!CP118=8,8,IF('Vessel List B'!CP118=9,9,IF('Vessel List B'!CP118=10,10,IF('Vessel List B'!CP118=11,11,IF('Vessel List B'!CP118=12,12,IF('Vessel List B'!CP118=13,13,IF('Vessel List B'!CP118=14,14,IF('Vessel List B'!CP118=15,15,IF('Vessel List B'!CP118=16,16,0))))))))))))))))))</f>
        <v xml:space="preserve"> </v>
      </c>
      <c r="GK119" s="154"/>
      <c r="GL119" s="158"/>
      <c r="GM119" s="390" t="str">
        <f t="shared" si="137"/>
        <v/>
      </c>
      <c r="GN119" s="158"/>
      <c r="GO119" s="137"/>
      <c r="GP119" s="388" t="str">
        <f t="shared" si="138"/>
        <v/>
      </c>
      <c r="GQ119" s="157" t="str">
        <f>IF(VALUE(IF('Vessel List B'!DC118=1,1,IF('Vessel List B'!DC118=2,2,IF('Vessel List B'!DC118=3,3,IF('Vessel List B'!DC118=4,4,IF('Vessel List B'!DC118=5,5,IF('Vessel List B'!DC118=6,6,IF('Vessel List B'!DC118=7,7,IF('Vessel List B'!DC118=8,8,IF('Vessel List B'!DC118=9,9,IF('Vessel List B'!DC118=10,10,IF('Vessel List B'!DC118=11,11,IF('Vessel List B'!DC118=12,12,IF('Vessel List B'!DC118=13,13,IF('Vessel List B'!DC118=14,14,IF('Vessel List B'!DC118=15,15,IF('Vessel List B'!DC118=16,16,0)))))))))))))))))=0," ",VALUE(IF('Vessel List B'!DC118=1,1,IF('Vessel List B'!DC118=2,2,IF('Vessel List B'!DC118=3,3,IF('Vessel List B'!DC118=4,4,IF('Vessel List B'!DC118=5,5,IF('Vessel List B'!DC118=6,6,IF('Vessel List B'!DC118=7,7,IF('Vessel List B'!DC118=8,8,IF('Vessel List B'!DC118=9,9,IF('Vessel List B'!DC118=10,10,IF('Vessel List B'!DC118=11,11,IF('Vessel List B'!DC118=12,12,IF('Vessel List B'!DC118=13,13,IF('Vessel List B'!DC118=14,14,IF('Vessel List B'!DC118=15,15,IF('Vessel List B'!DC118=16,16,0))))))))))))))))))</f>
        <v xml:space="preserve"> </v>
      </c>
      <c r="GR119" s="154"/>
      <c r="GS119" s="158"/>
      <c r="GT119" s="390" t="str">
        <f t="shared" si="139"/>
        <v/>
      </c>
      <c r="GU119" s="158"/>
      <c r="GV119" s="137"/>
      <c r="GW119" s="388" t="str">
        <f t="shared" si="140"/>
        <v/>
      </c>
      <c r="GX119" s="157" t="str">
        <f>IF(VALUE(IF('Vessel List B'!DP118=1,1,IF('Vessel List B'!DP118=2,2,IF('Vessel List B'!DP118=3,3,IF('Vessel List B'!DP118=4,4,IF('Vessel List B'!DP118=5,5,IF('Vessel List B'!DP118=6,6,IF('Vessel List B'!DP118=7,7,IF('Vessel List B'!DP118=8,8,IF('Vessel List B'!DP118=9,9,IF('Vessel List B'!DP118=10,10,IF('Vessel List B'!DP118=11,11,IF('Vessel List B'!DP118=12,12,IF('Vessel List B'!DP118=13,13,IF('Vessel List B'!DP118=14,14,IF('Vessel List B'!DP118=15,15,IF('Vessel List B'!DP118=16,16,0)))))))))))))))))=0," ",VALUE(IF('Vessel List B'!DP118=1,1,IF('Vessel List B'!DP118=2,2,IF('Vessel List B'!DP118=3,3,IF('Vessel List B'!DP118=4,4,IF('Vessel List B'!DP118=5,5,IF('Vessel List B'!DP118=6,6,IF('Vessel List B'!DP118=7,7,IF('Vessel List B'!DP118=8,8,IF('Vessel List B'!DP118=9,9,IF('Vessel List B'!DP118=10,10,IF('Vessel List B'!DP118=11,11,IF('Vessel List B'!DP118=12,12,IF('Vessel List B'!DP118=13,13,IF('Vessel List B'!DP118=14,14,IF('Vessel List B'!DP118=15,15,IF('Vessel List B'!DP118=16,16,0))))))))))))))))))</f>
        <v xml:space="preserve"> </v>
      </c>
      <c r="GY119" s="154"/>
      <c r="GZ119" s="158"/>
      <c r="HA119" s="390" t="str">
        <f t="shared" si="141"/>
        <v/>
      </c>
      <c r="HB119" s="158"/>
      <c r="HC119" s="137"/>
      <c r="HD119" s="388" t="str">
        <f t="shared" si="142"/>
        <v/>
      </c>
      <c r="HE119" s="157" t="str">
        <f>IF(VALUE(IF('Vessel List B'!EC118=1,1,IF('Vessel List B'!EC118=2,2,IF('Vessel List B'!EC118=3,3,IF('Vessel List B'!EC118=4,4,IF('Vessel List B'!EC118=5,5,IF('Vessel List B'!EC118=6,6,IF('Vessel List B'!EC118=7,7,IF('Vessel List B'!EC118=8,8,IF('Vessel List B'!EC118=9,9,IF('Vessel List B'!EC118=10,10,IF('Vessel List B'!EC118=11,11,IF('Vessel List B'!EC118=12,12,IF('Vessel List B'!EC118=13,13,IF('Vessel List B'!EC118=14,14,IF('Vessel List B'!EC118=15,15,IF('Vessel List B'!EC118=16,16,0)))))))))))))))))=0," ",VALUE(IF('Vessel List B'!EC118=1,1,IF('Vessel List B'!EC118=2,2,IF('Vessel List B'!EC118=3,3,IF('Vessel List B'!EC118=4,4,IF('Vessel List B'!EC118=5,5,IF('Vessel List B'!EC118=6,6,IF('Vessel List B'!EC118=7,7,IF('Vessel List B'!EC118=8,8,IF('Vessel List B'!EC118=9,9,IF('Vessel List B'!EC118=10,10,IF('Vessel List B'!EC118=11,11,IF('Vessel List B'!EC118=12,12,IF('Vessel List B'!EC118=13,13,IF('Vessel List B'!EC118=14,14,IF('Vessel List B'!EC118=15,15,IF('Vessel List B'!EC118=16,16,0))))))))))))))))))</f>
        <v xml:space="preserve"> </v>
      </c>
      <c r="HF119" s="154"/>
      <c r="HG119" s="158"/>
      <c r="HH119" s="390" t="str">
        <f t="shared" si="143"/>
        <v/>
      </c>
      <c r="HI119" s="158"/>
      <c r="HJ119" s="137"/>
      <c r="HK119" s="388" t="str">
        <f t="shared" si="144"/>
        <v/>
      </c>
      <c r="HL119" s="157" t="str">
        <f>IF(VALUE(IF('Vessel List B'!EP118=1,1,IF('Vessel List B'!EP118=2,2,IF('Vessel List B'!EP118=3,3,IF('Vessel List B'!EP118=4,4,IF('Vessel List B'!EP118=5,5,IF('Vessel List B'!EP118=6,6,IF('Vessel List B'!EP118=7,7,IF('Vessel List B'!EP118=8,8,IF('Vessel List B'!EP118=9,9,IF('Vessel List B'!EP118=10,10,IF('Vessel List B'!EP118=11,11,IF('Vessel List B'!EP118=12,12,IF('Vessel List B'!EP118=13,13,IF('Vessel List B'!EP118=14,14,IF('Vessel List B'!EP118=15,15,IF('Vessel List B'!EP118=16,16,0)))))))))))))))))=0," ",VALUE(IF('Vessel List B'!EP118=1,1,IF('Vessel List B'!EP118=2,2,IF('Vessel List B'!EP118=3,3,IF('Vessel List B'!EP118=4,4,IF('Vessel List B'!EP118=5,5,IF('Vessel List B'!EP118=6,6,IF('Vessel List B'!EP118=7,7,IF('Vessel List B'!EP118=8,8,IF('Vessel List B'!EP118=9,9,IF('Vessel List B'!EP118=10,10,IF('Vessel List B'!EP118=11,11,IF('Vessel List B'!EP118=12,12,IF('Vessel List B'!EP118=13,13,IF('Vessel List B'!EP118=14,14,IF('Vessel List B'!EP118=15,15,IF('Vessel List B'!EP118=16,16,0))))))))))))))))))</f>
        <v xml:space="preserve"> </v>
      </c>
      <c r="HM119" s="154"/>
      <c r="HN119" s="158"/>
      <c r="HO119" s="390" t="str">
        <f t="shared" si="145"/>
        <v/>
      </c>
      <c r="HP119" s="158"/>
      <c r="HQ119" s="137"/>
      <c r="HR119" s="388" t="str">
        <f t="shared" si="146"/>
        <v/>
      </c>
      <c r="HS119" s="157" t="str">
        <f>IF(VALUE(IF('Vessel List B'!FC118=1,1,IF('Vessel List B'!FC118=2,2,IF('Vessel List B'!FC118=3,3,IF('Vessel List B'!FC118=4,4,IF('Vessel List B'!FC118=5,5,IF('Vessel List B'!FC118=6,6,IF('Vessel List B'!FC118=7,7,IF('Vessel List B'!FC118=8,8,IF('Vessel List B'!FC118=9,9,IF('Vessel List B'!FC118=10,10,IF('Vessel List B'!FC118=11,11,IF('Vessel List B'!FC118=12,12,IF('Vessel List B'!FC118=13,13,IF('Vessel List B'!FC118=14,14,IF('Vessel List B'!FC118=15,15,IF('Vessel List B'!FC118=16,16,0)))))))))))))))))=0," ",VALUE(IF('Vessel List B'!FC118=1,1,IF('Vessel List B'!FC118=2,2,IF('Vessel List B'!FC118=3,3,IF('Vessel List B'!FC118=4,4,IF('Vessel List B'!FC118=5,5,IF('Vessel List B'!FC118=6,6,IF('Vessel List B'!FC118=7,7,IF('Vessel List B'!FC118=8,8,IF('Vessel List B'!FC118=9,9,IF('Vessel List B'!FC118=10,10,IF('Vessel List B'!FC118=11,11,IF('Vessel List B'!FC118=12,12,IF('Vessel List B'!FC118=13,13,IF('Vessel List B'!FC118=14,14,IF('Vessel List B'!FC118=15,15,IF('Vessel List B'!FC118=16,16,0))))))))))))))))))</f>
        <v xml:space="preserve"> </v>
      </c>
      <c r="HT119" s="154"/>
      <c r="HU119" s="158"/>
      <c r="HV119" s="390" t="str">
        <f t="shared" si="147"/>
        <v/>
      </c>
      <c r="HW119" s="158"/>
      <c r="HX119" s="137"/>
      <c r="HY119" s="388" t="str">
        <f t="shared" si="148"/>
        <v/>
      </c>
      <c r="HZ119" s="157" t="str">
        <f>IF(VALUE(IF('Vessel List B'!FP118=1,1,IF('Vessel List B'!FP118=2,2,IF('Vessel List B'!FP118=3,3,IF('Vessel List B'!FP118=4,4,IF('Vessel List B'!FP118=5,5,IF('Vessel List B'!FP118=6,6,IF('Vessel List B'!FP118=7,7,IF('Vessel List B'!FP118=8,8,IF('Vessel List B'!FP118=9,9,IF('Vessel List B'!FP118=10,10,IF('Vessel List B'!FP118=11,11,IF('Vessel List B'!FP118=12,12,IF('Vessel List B'!FP118=13,13,IF('Vessel List B'!FP118=14,14,IF('Vessel List B'!FP118=15,15,IF('Vessel List B'!FP118=16,16,0)))))))))))))))))=0," ",VALUE(IF('Vessel List B'!FP118=1,1,IF('Vessel List B'!FP118=2,2,IF('Vessel List B'!FP118=3,3,IF('Vessel List B'!FP118=4,4,IF('Vessel List B'!FP118=5,5,IF('Vessel List B'!FP118=6,6,IF('Vessel List B'!FP118=7,7,IF('Vessel List B'!FP118=8,8,IF('Vessel List B'!FP118=9,9,IF('Vessel List B'!FP118=10,10,IF('Vessel List B'!FP118=11,11,IF('Vessel List B'!FP118=12,12,IF('Vessel List B'!FP118=13,13,IF('Vessel List B'!FP118=14,14,IF('Vessel List B'!FP118=15,15,IF('Vessel List B'!FP118=16,16,0))))))))))))))))))</f>
        <v xml:space="preserve"> </v>
      </c>
      <c r="IA119" s="154"/>
      <c r="IB119" s="158"/>
      <c r="IC119" s="390" t="str">
        <f t="shared" si="149"/>
        <v/>
      </c>
      <c r="ID119" s="158"/>
      <c r="IE119" s="137"/>
      <c r="IF119" s="388" t="str">
        <f t="shared" si="150"/>
        <v/>
      </c>
      <c r="IG119" s="157" t="str">
        <f>IF(VALUE(IF('Vessel List B'!GC118=1,1,IF('Vessel List B'!GC118=2,2,IF('Vessel List B'!GC118=3,3,IF('Vessel List B'!GC118=4,4,IF('Vessel List B'!GC118=5,5,IF('Vessel List B'!GC118=6,6,IF('Vessel List B'!GC118=7,7,IF('Vessel List B'!GC118=8,8,IF('Vessel List B'!GC118=9,9,IF('Vessel List B'!GC118=10,10,IF('Vessel List B'!GC118=11,11,IF('Vessel List B'!GC118=12,12,IF('Vessel List B'!GC118=13,13,IF('Vessel List B'!GC118=14,14,IF('Vessel List B'!GC118=15,15,IF('Vessel List B'!GC118=16,16,0)))))))))))))))))=0," ",VALUE(IF('Vessel List B'!GC118=1,1,IF('Vessel List B'!GC118=2,2,IF('Vessel List B'!GC118=3,3,IF('Vessel List B'!GC118=4,4,IF('Vessel List B'!GC118=5,5,IF('Vessel List B'!GC118=6,6,IF('Vessel List B'!GC118=7,7,IF('Vessel List B'!GC118=8,8,IF('Vessel List B'!GC118=9,9,IF('Vessel List B'!GC118=10,10,IF('Vessel List B'!GC118=11,11,IF('Vessel List B'!GC118=12,12,IF('Vessel List B'!GC118=13,13,IF('Vessel List B'!GC118=14,14,IF('Vessel List B'!GC118=15,15,IF('Vessel List B'!GC118=16,16,0))))))))))))))))))</f>
        <v xml:space="preserve"> </v>
      </c>
      <c r="IH119" s="154"/>
      <c r="II119" s="158"/>
      <c r="IJ119" s="390" t="str">
        <f t="shared" si="151"/>
        <v/>
      </c>
      <c r="IK119" s="158"/>
      <c r="IL119" s="137"/>
      <c r="IM119" s="388" t="str">
        <f t="shared" si="152"/>
        <v/>
      </c>
      <c r="IN119" s="157" t="str">
        <f>IF(VALUE(IF('Vessel List B'!GP118=1,1,IF('Vessel List B'!GP118=2,2,IF('Vessel List B'!GP118=3,3,IF('Vessel List B'!GP118=4,4,IF('Vessel List B'!GP118=5,5,IF('Vessel List B'!GP118=6,6,IF('Vessel List B'!GP118=7,7,IF('Vessel List B'!GP118=8,8,IF('Vessel List B'!GP118=9,9,IF('Vessel List B'!GP118=10,10,IF('Vessel List B'!GP118=11,11,IF('Vessel List B'!GP118=12,12,IF('Vessel List B'!GP118=13,13,IF('Vessel List B'!GP118=14,14,IF('Vessel List B'!GP118=15,15,IF('Vessel List B'!GP118=16,16,0)))))))))))))))))=0," ",VALUE(IF('Vessel List B'!GP118=1,1,IF('Vessel List B'!GP118=2,2,IF('Vessel List B'!GP118=3,3,IF('Vessel List B'!GP118=4,4,IF('Vessel List B'!GP118=5,5,IF('Vessel List B'!GP118=6,6,IF('Vessel List B'!GP118=7,7,IF('Vessel List B'!GP118=8,8,IF('Vessel List B'!GP118=9,9,IF('Vessel List B'!GP118=10,10,IF('Vessel List B'!GP118=11,11,IF('Vessel List B'!GP118=12,12,IF('Vessel List B'!GP118=13,13,IF('Vessel List B'!GP118=14,14,IF('Vessel List B'!GP118=15,15,IF('Vessel List B'!GP118=16,16,0))))))))))))))))))</f>
        <v xml:space="preserve"> </v>
      </c>
      <c r="IO119" s="154"/>
      <c r="IP119" s="158"/>
      <c r="IQ119" s="390" t="str">
        <f t="shared" si="153"/>
        <v/>
      </c>
      <c r="IR119" s="158"/>
      <c r="IS119" s="137"/>
      <c r="IT119" s="388" t="str">
        <f t="shared" si="154"/>
        <v/>
      </c>
      <c r="IU119" s="157" t="str">
        <f>IF(VALUE(IF('Vessel List B'!HC118=1,1,IF('Vessel List B'!HC118=2,2,IF('Vessel List B'!HC118=3,3,IF('Vessel List B'!HC118=4,4,IF('Vessel List B'!HC118=5,5,IF('Vessel List B'!HC118=6,6,IF('Vessel List B'!HC118=7,7,IF('Vessel List B'!HC118=8,8,IF('Vessel List B'!HC118=9,9,IF('Vessel List B'!HC118=10,10,IF('Vessel List B'!HC118=11,11,IF('Vessel List B'!HC118=12,12,IF('Vessel List B'!HC118=13,13,IF('Vessel List B'!HC118=14,14,IF('Vessel List B'!HC118=15,15,IF('Vessel List B'!HC118=16,16,0)))))))))))))))))=0," ",VALUE(IF('Vessel List B'!HC118=1,1,IF('Vessel List B'!HC118=2,2,IF('Vessel List B'!HC118=3,3,IF('Vessel List B'!HC118=4,4,IF('Vessel List B'!HC118=5,5,IF('Vessel List B'!HC118=6,6,IF('Vessel List B'!HC118=7,7,IF('Vessel List B'!HC118=8,8,IF('Vessel List B'!HC118=9,9,IF('Vessel List B'!HC118=10,10,IF('Vessel List B'!HC118=11,11,IF('Vessel List B'!HC118=12,12,IF('Vessel List B'!HC118=13,13,IF('Vessel List B'!HC118=14,14,IF('Vessel List B'!HC118=15,15,IF('Vessel List B'!HC118=16,16,0))))))))))))))))))</f>
        <v xml:space="preserve"> </v>
      </c>
      <c r="IV119" s="154"/>
      <c r="IW119" s="158"/>
      <c r="IX119" s="390" t="str">
        <f t="shared" si="155"/>
        <v/>
      </c>
      <c r="IY119" s="158"/>
      <c r="IZ119" s="137"/>
      <c r="JA119" s="388" t="str">
        <f t="shared" si="156"/>
        <v/>
      </c>
      <c r="JB119" s="157" t="str">
        <f>IF(VALUE(IF('Vessel List B'!HP118=1,1,IF('Vessel List B'!HP118=2,2,IF('Vessel List B'!HP118=3,3,IF('Vessel List B'!HP118=4,4,IF('Vessel List B'!HP118=5,5,IF('Vessel List B'!HP118=6,6,IF('Vessel List B'!HP118=7,7,IF('Vessel List B'!HP118=8,8,IF('Vessel List B'!HP118=9,9,IF('Vessel List B'!HP118=10,10,IF('Vessel List B'!HP118=11,11,IF('Vessel List B'!HP118=12,12,IF('Vessel List B'!HP118=13,13,IF('Vessel List B'!HP118=14,14,IF('Vessel List B'!HP118=15,15,IF('Vessel List B'!HP118=16,16,0)))))))))))))))))=0," ",VALUE(IF('Vessel List B'!HP118=1,1,IF('Vessel List B'!HP118=2,2,IF('Vessel List B'!HP118=3,3,IF('Vessel List B'!HP118=4,4,IF('Vessel List B'!HP118=5,5,IF('Vessel List B'!HP118=6,6,IF('Vessel List B'!HP118=7,7,IF('Vessel List B'!HP118=8,8,IF('Vessel List B'!HP118=9,9,IF('Vessel List B'!HP118=10,10,IF('Vessel List B'!HP118=11,11,IF('Vessel List B'!HP118=12,12,IF('Vessel List B'!HP118=13,13,IF('Vessel List B'!HP118=14,14,IF('Vessel List B'!HP118=15,15,IF('Vessel List B'!HP118=16,16,0))))))))))))))))))</f>
        <v xml:space="preserve"> </v>
      </c>
      <c r="JC119" s="154"/>
      <c r="JD119" s="158"/>
      <c r="JE119" s="390" t="str">
        <f t="shared" si="157"/>
        <v/>
      </c>
      <c r="JF119" s="158"/>
      <c r="JG119" s="137"/>
      <c r="JH119" s="388" t="str">
        <f t="shared" si="158"/>
        <v/>
      </c>
      <c r="JI119" s="157" t="str">
        <f>IF(VALUE(IF('Vessel List B'!IC118=1,1,IF('Vessel List B'!IC118=2,2,IF('Vessel List B'!IC118=3,3,IF('Vessel List B'!IC118=4,4,IF('Vessel List B'!IC118=5,5,IF('Vessel List B'!IC118=6,6,IF('Vessel List B'!IC118=7,7,IF('Vessel List B'!IC118=8,8,IF('Vessel List B'!IC118=9,9,IF('Vessel List B'!IC118=10,10,IF('Vessel List B'!IC118=11,11,IF('Vessel List B'!IC118=12,12,IF('Vessel List B'!IC118=13,13,IF('Vessel List B'!IC118=14,14,IF('Vessel List B'!IC118=15,15,IF('Vessel List B'!IC118=16,16,0)))))))))))))))))=0," ",VALUE(IF('Vessel List B'!IC118=1,1,IF('Vessel List B'!IC118=2,2,IF('Vessel List B'!IC118=3,3,IF('Vessel List B'!IC118=4,4,IF('Vessel List B'!IC118=5,5,IF('Vessel List B'!IC118=6,6,IF('Vessel List B'!IC118=7,7,IF('Vessel List B'!IC118=8,8,IF('Vessel List B'!IC118=9,9,IF('Vessel List B'!IC118=10,10,IF('Vessel List B'!IC118=11,11,IF('Vessel List B'!IC118=12,12,IF('Vessel List B'!IC118=13,13,IF('Vessel List B'!IC118=14,14,IF('Vessel List B'!IC118=15,15,IF('Vessel List B'!IC118=16,16,0))))))))))))))))))</f>
        <v xml:space="preserve"> </v>
      </c>
      <c r="JJ119" s="154"/>
      <c r="JK119" s="158"/>
      <c r="JL119" s="390" t="str">
        <f t="shared" si="159"/>
        <v/>
      </c>
      <c r="JM119" s="158"/>
      <c r="JN119" s="137"/>
      <c r="JO119" s="388" t="str">
        <f t="shared" si="160"/>
        <v/>
      </c>
      <c r="JP119" s="157" t="str">
        <f>IF(VALUE(IF('Vessel List B'!IP118=1,1,IF('Vessel List B'!IP118=2,2,IF('Vessel List B'!IP118=3,3,IF('Vessel List B'!IP118=4,4,IF('Vessel List B'!IP118=5,5,IF('Vessel List B'!IP118=6,6,IF('Vessel List B'!IP118=7,7,IF('Vessel List B'!IP118=8,8,IF('Vessel List B'!IP118=9,9,IF('Vessel List B'!IP118=10,10,IF('Vessel List B'!IP118=11,11,IF('Vessel List B'!IP118=12,12,IF('Vessel List B'!IP118=13,13,IF('Vessel List B'!IP118=14,14,IF('Vessel List B'!IP118=15,15,IF('Vessel List B'!IP118=16,16,0)))))))))))))))))=0," ",VALUE(IF('Vessel List B'!IP118=1,1,IF('Vessel List B'!IP118=2,2,IF('Vessel List B'!IP118=3,3,IF('Vessel List B'!IP118=4,4,IF('Vessel List B'!IP118=5,5,IF('Vessel List B'!IP118=6,6,IF('Vessel List B'!IP118=7,7,IF('Vessel List B'!IP118=8,8,IF('Vessel List B'!IP118=9,9,IF('Vessel List B'!IP118=10,10,IF('Vessel List B'!IP118=11,11,IF('Vessel List B'!IP118=12,12,IF('Vessel List B'!IP118=13,13,IF('Vessel List B'!IP118=14,14,IF('Vessel List B'!IP118=15,15,IF('Vessel List B'!IP118=16,16,0))))))))))))))))))</f>
        <v xml:space="preserve"> </v>
      </c>
      <c r="JQ119" s="154"/>
      <c r="JR119" s="158"/>
      <c r="JS119" s="390" t="str">
        <f t="shared" si="161"/>
        <v/>
      </c>
      <c r="JT119" s="158"/>
      <c r="JU119" s="137"/>
      <c r="JV119" s="397" t="str">
        <f t="shared" si="162"/>
        <v/>
      </c>
      <c r="JW119" s="403"/>
    </row>
    <row r="120" spans="1:283" ht="15" x14ac:dyDescent="0.25">
      <c r="A120" s="132">
        <f>'Vessel List A'!B119</f>
        <v>41694</v>
      </c>
      <c r="B120" s="157" t="str">
        <f>IF(VALUE(IF('Vessel List A'!C119=1,1,IF('Vessel List A'!C119=2,2,IF('Vessel List A'!C119=3,3,IF('Vessel List A'!C119=4,4,IF('Vessel List A'!C119=5,5,IF('Vessel List A'!C119=6,6,IF('Vessel List A'!C119=7,7,IF('Vessel List A'!C119=8,8,IF('Vessel List A'!C119=9,9,IF('Vessel List A'!C119=10,10,IF('Vessel List A'!C119=11,11,IF('Vessel List A'!C119=12,12,IF('Vessel List A'!C119=13,13,IF('Vessel List A'!C119=14,14,IF('Vessel List A'!C119=15,15,IF('Vessel List A'!C119=16,16,0)))))))))))))))))=0," ",VALUE(IF('Vessel List A'!C119=1,1,IF('Vessel List A'!C119=2,2,IF('Vessel List A'!C119=3,3,IF('Vessel List A'!C119=4,4,IF('Vessel List A'!C119=5,5,IF('Vessel List A'!C119=6,6,IF('Vessel List A'!C119=7,7,IF('Vessel List A'!C119=8,8,IF('Vessel List A'!C119=9,9,IF('Vessel List A'!C119=10,10,IF('Vessel List A'!C119=11,11,IF('Vessel List A'!C119=12,12,IF('Vessel List A'!C119=13,13,IF('Vessel List A'!C119=14,14,IF('Vessel List A'!C119=15,15,IF('Vessel List A'!C119=16,16,0))))))))))))))))))</f>
        <v xml:space="preserve"> </v>
      </c>
      <c r="C120" s="154"/>
      <c r="D120" s="158"/>
      <c r="E120" s="390" t="str">
        <f t="shared" si="83"/>
        <v/>
      </c>
      <c r="F120" s="158"/>
      <c r="G120" s="137"/>
      <c r="H120" s="388" t="str">
        <f t="shared" si="84"/>
        <v/>
      </c>
      <c r="I120" s="157" t="str">
        <f>IF(VALUE(IF('Vessel List A'!P119=1,1,IF('Vessel List A'!P119=2,2,IF('Vessel List A'!P119=3,3,IF('Vessel List A'!P119=4,4,IF('Vessel List A'!P119=5,5,IF('Vessel List A'!P119=6,6,IF('Vessel List A'!P119=7,7,IF('Vessel List A'!P119=8,8,IF('Vessel List A'!P119=9,9,IF('Vessel List A'!P119=10,10,IF('Vessel List A'!P119=11,11,IF('Vessel List A'!P119=12,12,IF('Vessel List A'!P119=13,13,IF('Vessel List A'!P119=14,14,IF('Vessel List A'!P119=15,15,IF('Vessel List A'!P119=16,16,0)))))))))))))))))=0," ",VALUE(IF('Vessel List A'!P119=1,1,IF('Vessel List A'!P119=2,2,IF('Vessel List A'!P119=3,3,IF('Vessel List A'!P119=4,4,IF('Vessel List A'!P119=5,5,IF('Vessel List A'!P119=6,6,IF('Vessel List A'!P119=7,7,IF('Vessel List A'!P119=8,8,IF('Vessel List A'!P119=9,9,IF('Vessel List A'!P119=10,10,IF('Vessel List A'!P119=11,11,IF('Vessel List A'!P119=12,12,IF('Vessel List A'!P119=13,13,IF('Vessel List A'!P119=14,14,IF('Vessel List A'!P119=15,15,IF('Vessel List A'!P119=16,16,0))))))))))))))))))</f>
        <v xml:space="preserve"> </v>
      </c>
      <c r="J120" s="154"/>
      <c r="K120" s="158"/>
      <c r="L120" s="390" t="str">
        <f t="shared" si="85"/>
        <v/>
      </c>
      <c r="M120" s="158"/>
      <c r="N120" s="137"/>
      <c r="O120" s="388" t="str">
        <f t="shared" si="86"/>
        <v/>
      </c>
      <c r="P120" s="157" t="str">
        <f>IF(VALUE(IF('Vessel List A'!AC119=1,1,IF('Vessel List A'!AC119=2,2,IF('Vessel List A'!AC119=3,3,IF('Vessel List A'!AC119=4,4,IF('Vessel List A'!AC119=5,5,IF('Vessel List A'!AC119=6,6,IF('Vessel List A'!AC119=7,7,IF('Vessel List A'!AC119=8,8,IF('Vessel List A'!AC119=9,9,IF('Vessel List A'!AC119=10,10,IF('Vessel List A'!AC119=11,11,IF('Vessel List A'!AC119=12,12,IF('Vessel List A'!AC119=13,13,IF('Vessel List A'!AC119=14,14,IF('Vessel List A'!AC119=15,15,IF('Vessel List A'!AC119=16,16,0)))))))))))))))))=0," ",VALUE(IF('Vessel List A'!AC119=1,1,IF('Vessel List A'!AC119=2,2,IF('Vessel List A'!AC119=3,3,IF('Vessel List A'!AC119=4,4,IF('Vessel List A'!AC119=5,5,IF('Vessel List A'!AC119=6,6,IF('Vessel List A'!AC119=7,7,IF('Vessel List A'!AC119=8,8,IF('Vessel List A'!AC119=9,9,IF('Vessel List A'!AC119=10,10,IF('Vessel List A'!AC119=11,11,IF('Vessel List A'!AC119=12,12,IF('Vessel List A'!AC119=13,13,IF('Vessel List A'!AC119=14,14,IF('Vessel List A'!AC119=15,15,IF('Vessel List A'!AC119=16,16,0))))))))))))))))))</f>
        <v xml:space="preserve"> </v>
      </c>
      <c r="Q120" s="154"/>
      <c r="R120" s="158"/>
      <c r="S120" s="390" t="str">
        <f t="shared" si="87"/>
        <v/>
      </c>
      <c r="T120" s="158"/>
      <c r="U120" s="137"/>
      <c r="V120" s="388" t="str">
        <f t="shared" si="88"/>
        <v/>
      </c>
      <c r="W120" s="157" t="str">
        <f>IF(VALUE(IF('Vessel List A'!AP119=1,1,IF('Vessel List A'!AP119=2,2,IF('Vessel List A'!AP119=3,3,IF('Vessel List A'!AP119=4,4,IF('Vessel List A'!AP119=5,5,IF('Vessel List A'!AP119=6,6,IF('Vessel List A'!AP119=7,7,IF('Vessel List A'!AP119=8,8,IF('Vessel List A'!AP119=9,9,IF('Vessel List A'!AP119=10,10,IF('Vessel List A'!AP119=11,11,IF('Vessel List A'!AP119=12,12,IF('Vessel List A'!AP119=13,13,IF('Vessel List A'!AP119=14,14,IF('Vessel List A'!AP119=15,15,IF('Vessel List A'!AP119=16,16,0)))))))))))))))))=0," ",VALUE(IF('Vessel List A'!AP119=1,1,IF('Vessel List A'!AP119=2,2,IF('Vessel List A'!AP119=3,3,IF('Vessel List A'!AP119=4,4,IF('Vessel List A'!AP119=5,5,IF('Vessel List A'!AP119=6,6,IF('Vessel List A'!AP119=7,7,IF('Vessel List A'!AP119=8,8,IF('Vessel List A'!AP119=9,9,IF('Vessel List A'!AP119=10,10,IF('Vessel List A'!AP119=11,11,IF('Vessel List A'!AP119=12,12,IF('Vessel List A'!AP119=13,13,IF('Vessel List A'!AP119=14,14,IF('Vessel List A'!AP119=15,15,IF('Vessel List A'!AP119=16,16,0))))))))))))))))))</f>
        <v xml:space="preserve"> </v>
      </c>
      <c r="X120" s="154"/>
      <c r="Y120" s="158"/>
      <c r="Z120" s="390" t="str">
        <f t="shared" si="89"/>
        <v/>
      </c>
      <c r="AA120" s="158"/>
      <c r="AB120" s="137"/>
      <c r="AC120" s="388" t="str">
        <f t="shared" si="90"/>
        <v/>
      </c>
      <c r="AD120" s="157" t="str">
        <f>IF(VALUE(IF('Vessel List A'!BC119=1,1,IF('Vessel List A'!BC119=2,2,IF('Vessel List A'!BC119=3,3,IF('Vessel List A'!BC119=4,4,IF('Vessel List A'!BC119=5,5,IF('Vessel List A'!BC119=6,6,IF('Vessel List A'!BC119=7,7,IF('Vessel List A'!BC119=8,8,IF('Vessel List A'!BC119=9,9,IF('Vessel List A'!BC119=10,10,IF('Vessel List A'!BC119=11,11,IF('Vessel List A'!BC119=12,12,IF('Vessel List A'!BC119=13,13,IF('Vessel List A'!BC119=14,14,IF('Vessel List A'!BC119=15,15,IF('Vessel List A'!BC119=16,16,0)))))))))))))))))=0," ",VALUE(IF('Vessel List A'!BC119=1,1,IF('Vessel List A'!BC119=2,2,IF('Vessel List A'!BC119=3,3,IF('Vessel List A'!BC119=4,4,IF('Vessel List A'!BC119=5,5,IF('Vessel List A'!BC119=6,6,IF('Vessel List A'!BC119=7,7,IF('Vessel List A'!BC119=8,8,IF('Vessel List A'!BC119=9,9,IF('Vessel List A'!BC119=10,10,IF('Vessel List A'!BC119=11,11,IF('Vessel List A'!BC119=12,12,IF('Vessel List A'!BC119=13,13,IF('Vessel List A'!BC119=14,14,IF('Vessel List A'!BC119=15,15,IF('Vessel List A'!BC119=16,16,0))))))))))))))))))</f>
        <v xml:space="preserve"> </v>
      </c>
      <c r="AE120" s="154"/>
      <c r="AF120" s="158"/>
      <c r="AG120" s="390" t="str">
        <f t="shared" si="91"/>
        <v/>
      </c>
      <c r="AH120" s="158"/>
      <c r="AI120" s="137"/>
      <c r="AJ120" s="388" t="str">
        <f t="shared" si="92"/>
        <v/>
      </c>
      <c r="AK120" s="157" t="str">
        <f>IF(VALUE(IF('Vessel List A'!BP119=1,1,IF('Vessel List A'!BP119=2,2,IF('Vessel List A'!BP119=3,3,IF('Vessel List A'!BP119=4,4,IF('Vessel List A'!BP119=5,5,IF('Vessel List A'!BP119=6,6,IF('Vessel List A'!BP119=7,7,IF('Vessel List A'!BP119=8,8,IF('Vessel List A'!BP119=9,9,IF('Vessel List A'!BP119=10,10,IF('Vessel List A'!BP119=11,11,IF('Vessel List A'!BP119=12,12,IF('Vessel List A'!BP119=13,13,IF('Vessel List A'!BP119=14,14,IF('Vessel List A'!BP119=15,15,IF('Vessel List A'!BP119=16,16,0)))))))))))))))))=0," ",VALUE(IF('Vessel List A'!BP119=1,1,IF('Vessel List A'!BP119=2,2,IF('Vessel List A'!BP119=3,3,IF('Vessel List A'!BP119=4,4,IF('Vessel List A'!BP119=5,5,IF('Vessel List A'!BP119=6,6,IF('Vessel List A'!BP119=7,7,IF('Vessel List A'!BP119=8,8,IF('Vessel List A'!BP119=9,9,IF('Vessel List A'!BP119=10,10,IF('Vessel List A'!BP119=11,11,IF('Vessel List A'!BP119=12,12,IF('Vessel List A'!BP119=13,13,IF('Vessel List A'!BP119=14,14,IF('Vessel List A'!BP119=15,15,IF('Vessel List A'!BP119=16,16,0))))))))))))))))))</f>
        <v xml:space="preserve"> </v>
      </c>
      <c r="AL120" s="154"/>
      <c r="AM120" s="158"/>
      <c r="AN120" s="390" t="str">
        <f t="shared" si="93"/>
        <v/>
      </c>
      <c r="AO120" s="158"/>
      <c r="AP120" s="137"/>
      <c r="AQ120" s="388" t="str">
        <f t="shared" si="94"/>
        <v/>
      </c>
      <c r="AR120" s="157" t="str">
        <f>IF(VALUE(IF('Vessel List A'!CC119=1,1,IF('Vessel List A'!CC119=2,2,IF('Vessel List A'!CC119=3,3,IF('Vessel List A'!CC119=4,4,IF('Vessel List A'!CC119=5,5,IF('Vessel List A'!CC119=6,6,IF('Vessel List A'!CC119=7,7,IF('Vessel List A'!CC119=8,8,IF('Vessel List A'!CC119=9,9,IF('Vessel List A'!CC119=10,10,IF('Vessel List A'!CC119=11,11,IF('Vessel List A'!CC119=12,12,IF('Vessel List A'!CC119=13,13,IF('Vessel List A'!CC119=14,14,IF('Vessel List A'!CC119=15,15,IF('Vessel List A'!CC119=16,16,0)))))))))))))))))=0," ",VALUE(IF('Vessel List A'!CC119=1,1,IF('Vessel List A'!CC119=2,2,IF('Vessel List A'!CC119=3,3,IF('Vessel List A'!CC119=4,4,IF('Vessel List A'!CC119=5,5,IF('Vessel List A'!CC119=6,6,IF('Vessel List A'!CC119=7,7,IF('Vessel List A'!CC119=8,8,IF('Vessel List A'!CC119=9,9,IF('Vessel List A'!CC119=10,10,IF('Vessel List A'!CC119=11,11,IF('Vessel List A'!CC119=12,12,IF('Vessel List A'!CC119=13,13,IF('Vessel List A'!CC119=14,14,IF('Vessel List A'!CC119=15,15,IF('Vessel List A'!CC119=16,16,0))))))))))))))))))</f>
        <v xml:space="preserve"> </v>
      </c>
      <c r="AS120" s="154"/>
      <c r="AT120" s="158"/>
      <c r="AU120" s="390" t="str">
        <f t="shared" si="95"/>
        <v/>
      </c>
      <c r="AV120" s="158"/>
      <c r="AW120" s="137"/>
      <c r="AX120" s="388" t="str">
        <f t="shared" si="96"/>
        <v/>
      </c>
      <c r="AY120" s="157" t="str">
        <f>IF(VALUE(IF('Vessel List A'!CP119=1,1,IF('Vessel List A'!CP119=2,2,IF('Vessel List A'!CP119=3,3,IF('Vessel List A'!CP119=4,4,IF('Vessel List A'!CP119=5,5,IF('Vessel List A'!CP119=6,6,IF('Vessel List A'!CP119=7,7,IF('Vessel List A'!CP119=8,8,IF('Vessel List A'!CP119=9,9,IF('Vessel List A'!CP119=10,10,IF('Vessel List A'!CP119=11,11,IF('Vessel List A'!CP119=12,12,IF('Vessel List A'!CP119=13,13,IF('Vessel List A'!CP119=14,14,IF('Vessel List A'!CP119=15,15,IF('Vessel List A'!CP119=16,16,0)))))))))))))))))=0," ",VALUE(IF('Vessel List A'!CP119=1,1,IF('Vessel List A'!CP119=2,2,IF('Vessel List A'!CP119=3,3,IF('Vessel List A'!CP119=4,4,IF('Vessel List A'!CP119=5,5,IF('Vessel List A'!CP119=6,6,IF('Vessel List A'!CP119=7,7,IF('Vessel List A'!CP119=8,8,IF('Vessel List A'!CP119=9,9,IF('Vessel List A'!CP119=10,10,IF('Vessel List A'!CP119=11,11,IF('Vessel List A'!CP119=12,12,IF('Vessel List A'!CP119=13,13,IF('Vessel List A'!CP119=14,14,IF('Vessel List A'!CP119=15,15,IF('Vessel List A'!CP119=16,16,0))))))))))))))))))</f>
        <v xml:space="preserve"> </v>
      </c>
      <c r="AZ120" s="154"/>
      <c r="BA120" s="158"/>
      <c r="BB120" s="390" t="str">
        <f t="shared" si="97"/>
        <v/>
      </c>
      <c r="BC120" s="158"/>
      <c r="BD120" s="137"/>
      <c r="BE120" s="388" t="str">
        <f t="shared" si="98"/>
        <v/>
      </c>
      <c r="BF120" s="157" t="str">
        <f>IF(VALUE(IF('Vessel List A'!DC119=1,1,IF('Vessel List A'!DC119=2,2,IF('Vessel List A'!DC119=3,3,IF('Vessel List A'!DC119=4,4,IF('Vessel List A'!DC119=5,5,IF('Vessel List A'!DC119=6,6,IF('Vessel List A'!DC119=7,7,IF('Vessel List A'!DC119=8,8,IF('Vessel List A'!DC119=9,9,IF('Vessel List A'!DC119=10,10,IF('Vessel List A'!DC119=11,11,IF('Vessel List A'!DC119=12,12,IF('Vessel List A'!DC119=13,13,IF('Vessel List A'!DC119=14,14,IF('Vessel List A'!DC119=15,15,IF('Vessel List A'!DC119=16,16,0)))))))))))))))))=0," ",VALUE(IF('Vessel List A'!DC119=1,1,IF('Vessel List A'!DC119=2,2,IF('Vessel List A'!DC119=3,3,IF('Vessel List A'!DC119=4,4,IF('Vessel List A'!DC119=5,5,IF('Vessel List A'!DC119=6,6,IF('Vessel List A'!DC119=7,7,IF('Vessel List A'!DC119=8,8,IF('Vessel List A'!DC119=9,9,IF('Vessel List A'!DC119=10,10,IF('Vessel List A'!DC119=11,11,IF('Vessel List A'!DC119=12,12,IF('Vessel List A'!DC119=13,13,IF('Vessel List A'!DC119=14,14,IF('Vessel List A'!DC119=15,15,IF('Vessel List A'!DC119=16,16,0))))))))))))))))))</f>
        <v xml:space="preserve"> </v>
      </c>
      <c r="BG120" s="154"/>
      <c r="BH120" s="158"/>
      <c r="BI120" s="390" t="str">
        <f t="shared" si="99"/>
        <v/>
      </c>
      <c r="BJ120" s="158"/>
      <c r="BK120" s="137"/>
      <c r="BL120" s="388" t="str">
        <f t="shared" si="100"/>
        <v/>
      </c>
      <c r="BM120" s="157" t="str">
        <f>IF(VALUE(IF('Vessel List A'!DP119=1,1,IF('Vessel List A'!DP119=2,2,IF('Vessel List A'!DP119=3,3,IF('Vessel List A'!DP119=4,4,IF('Vessel List A'!DP119=5,5,IF('Vessel List A'!DP119=6,6,IF('Vessel List A'!DP119=7,7,IF('Vessel List A'!DP119=8,8,IF('Vessel List A'!DP119=9,9,IF('Vessel List A'!DP119=10,10,IF('Vessel List A'!DP119=11,11,IF('Vessel List A'!DP119=12,12,IF('Vessel List A'!DP119=13,13,IF('Vessel List A'!DP119=14,14,IF('Vessel List A'!DP119=15,15,IF('Vessel List A'!DP119=16,16,0)))))))))))))))))=0," ",VALUE(IF('Vessel List A'!DP119=1,1,IF('Vessel List A'!DP119=2,2,IF('Vessel List A'!DP119=3,3,IF('Vessel List A'!DP119=4,4,IF('Vessel List A'!DP119=5,5,IF('Vessel List A'!DP119=6,6,IF('Vessel List A'!DP119=7,7,IF('Vessel List A'!DP119=8,8,IF('Vessel List A'!DP119=9,9,IF('Vessel List A'!DP119=10,10,IF('Vessel List A'!DP119=11,11,IF('Vessel List A'!DP119=12,12,IF('Vessel List A'!DP119=13,13,IF('Vessel List A'!DP119=14,14,IF('Vessel List A'!DP119=15,15,IF('Vessel List A'!DP119=16,16,0))))))))))))))))))</f>
        <v xml:space="preserve"> </v>
      </c>
      <c r="BN120" s="154"/>
      <c r="BO120" s="158"/>
      <c r="BP120" s="390" t="str">
        <f t="shared" si="101"/>
        <v/>
      </c>
      <c r="BQ120" s="158"/>
      <c r="BR120" s="137"/>
      <c r="BS120" s="388" t="str">
        <f t="shared" si="102"/>
        <v/>
      </c>
      <c r="BT120" s="157" t="str">
        <f>IF(VALUE(IF('Vessel List A'!EC119=1,1,IF('Vessel List A'!EC119=2,2,IF('Vessel List A'!EC119=3,3,IF('Vessel List A'!EC119=4,4,IF('Vessel List A'!EC119=5,5,IF('Vessel List A'!EC119=6,6,IF('Vessel List A'!EC119=7,7,IF('Vessel List A'!EC119=8,8,IF('Vessel List A'!EC119=9,9,IF('Vessel List A'!EC119=10,10,IF('Vessel List A'!EC119=11,11,IF('Vessel List A'!EC119=12,12,IF('Vessel List A'!EC119=13,13,IF('Vessel List A'!EC119=14,14,IF('Vessel List A'!EC119=15,15,IF('Vessel List A'!EC119=16,16,0)))))))))))))))))=0," ",VALUE(IF('Vessel List A'!EC119=1,1,IF('Vessel List A'!EC119=2,2,IF('Vessel List A'!EC119=3,3,IF('Vessel List A'!EC119=4,4,IF('Vessel List A'!EC119=5,5,IF('Vessel List A'!EC119=6,6,IF('Vessel List A'!EC119=7,7,IF('Vessel List A'!EC119=8,8,IF('Vessel List A'!EC119=9,9,IF('Vessel List A'!EC119=10,10,IF('Vessel List A'!EC119=11,11,IF('Vessel List A'!EC119=12,12,IF('Vessel List A'!EC119=13,13,IF('Vessel List A'!EC119=14,14,IF('Vessel List A'!EC119=15,15,IF('Vessel List A'!EC119=16,16,0))))))))))))))))))</f>
        <v xml:space="preserve"> </v>
      </c>
      <c r="BU120" s="154"/>
      <c r="BV120" s="158"/>
      <c r="BW120" s="390" t="str">
        <f t="shared" si="103"/>
        <v/>
      </c>
      <c r="BX120" s="158"/>
      <c r="BY120" s="137"/>
      <c r="BZ120" s="388" t="str">
        <f t="shared" si="104"/>
        <v/>
      </c>
      <c r="CA120" s="157" t="str">
        <f>IF(VALUE(IF('Vessel List A'!EP119=1,1,IF('Vessel List A'!EP119=2,2,IF('Vessel List A'!EP119=3,3,IF('Vessel List A'!EP119=4,4,IF('Vessel List A'!EP119=5,5,IF('Vessel List A'!EP119=6,6,IF('Vessel List A'!EP119=7,7,IF('Vessel List A'!EP119=8,8,IF('Vessel List A'!EP119=9,9,IF('Vessel List A'!EP119=10,10,IF('Vessel List A'!EP119=11,11,IF('Vessel List A'!EP119=12,12,IF('Vessel List A'!EP119=13,13,IF('Vessel List A'!EP119=14,14,IF('Vessel List A'!EP119=15,15,IF('Vessel List A'!EP119=16,16,0)))))))))))))))))=0," ",VALUE(IF('Vessel List A'!EP119=1,1,IF('Vessel List A'!EP119=2,2,IF('Vessel List A'!EP119=3,3,IF('Vessel List A'!EP119=4,4,IF('Vessel List A'!EP119=5,5,IF('Vessel List A'!EP119=6,6,IF('Vessel List A'!EP119=7,7,IF('Vessel List A'!EP119=8,8,IF('Vessel List A'!EP119=9,9,IF('Vessel List A'!EP119=10,10,IF('Vessel List A'!EP119=11,11,IF('Vessel List A'!EP119=12,12,IF('Vessel List A'!EP119=13,13,IF('Vessel List A'!EP119=14,14,IF('Vessel List A'!EP119=15,15,IF('Vessel List A'!EP119=16,16,0))))))))))))))))))</f>
        <v xml:space="preserve"> </v>
      </c>
      <c r="CB120" s="154"/>
      <c r="CC120" s="158"/>
      <c r="CD120" s="390" t="str">
        <f t="shared" si="105"/>
        <v/>
      </c>
      <c r="CE120" s="158"/>
      <c r="CF120" s="137"/>
      <c r="CG120" s="388" t="str">
        <f t="shared" si="106"/>
        <v/>
      </c>
      <c r="CH120" s="157" t="str">
        <f>IF(VALUE(IF('Vessel List A'!FC119=1,1,IF('Vessel List A'!FC119=2,2,IF('Vessel List A'!FC119=3,3,IF('Vessel List A'!FC119=4,4,IF('Vessel List A'!FC119=5,5,IF('Vessel List A'!FC119=6,6,IF('Vessel List A'!FC119=7,7,IF('Vessel List A'!FC119=8,8,IF('Vessel List A'!FC119=9,9,IF('Vessel List A'!FC119=10,10,IF('Vessel List A'!FC119=11,11,IF('Vessel List A'!FC119=12,12,IF('Vessel List A'!FC119=13,13,IF('Vessel List A'!FC119=14,14,IF('Vessel List A'!FC119=15,15,IF('Vessel List A'!FC119=16,16,0)))))))))))))))))=0," ",VALUE(IF('Vessel List A'!FC119=1,1,IF('Vessel List A'!FC119=2,2,IF('Vessel List A'!FC119=3,3,IF('Vessel List A'!FC119=4,4,IF('Vessel List A'!FC119=5,5,IF('Vessel List A'!FC119=6,6,IF('Vessel List A'!FC119=7,7,IF('Vessel List A'!FC119=8,8,IF('Vessel List A'!FC119=9,9,IF('Vessel List A'!FC119=10,10,IF('Vessel List A'!FC119=11,11,IF('Vessel List A'!FC119=12,12,IF('Vessel List A'!FC119=13,13,IF('Vessel List A'!FC119=14,14,IF('Vessel List A'!FC119=15,15,IF('Vessel List A'!FC119=16,16,0))))))))))))))))))</f>
        <v xml:space="preserve"> </v>
      </c>
      <c r="CI120" s="154"/>
      <c r="CJ120" s="158"/>
      <c r="CK120" s="390" t="str">
        <f t="shared" si="107"/>
        <v/>
      </c>
      <c r="CL120" s="158"/>
      <c r="CM120" s="137"/>
      <c r="CN120" s="388" t="str">
        <f t="shared" si="108"/>
        <v/>
      </c>
      <c r="CO120" s="157" t="str">
        <f>IF(VALUE(IF('Vessel List A'!FP119=1,1,IF('Vessel List A'!FP119=2,2,IF('Vessel List A'!FP119=3,3,IF('Vessel List A'!FP119=4,4,IF('Vessel List A'!FP119=5,5,IF('Vessel List A'!FP119=6,6,IF('Vessel List A'!FP119=7,7,IF('Vessel List A'!FP119=8,8,IF('Vessel List A'!FP119=9,9,IF('Vessel List A'!FP119=10,10,IF('Vessel List A'!FP119=11,11,IF('Vessel List A'!FP119=12,12,IF('Vessel List A'!FP119=13,13,IF('Vessel List A'!FP119=14,14,IF('Vessel List A'!FP119=15,15,IF('Vessel List A'!FP119=16,16,0)))))))))))))))))=0," ",VALUE(IF('Vessel List A'!FP119=1,1,IF('Vessel List A'!FP119=2,2,IF('Vessel List A'!FP119=3,3,IF('Vessel List A'!FP119=4,4,IF('Vessel List A'!FP119=5,5,IF('Vessel List A'!FP119=6,6,IF('Vessel List A'!FP119=7,7,IF('Vessel List A'!FP119=8,8,IF('Vessel List A'!FP119=9,9,IF('Vessel List A'!FP119=10,10,IF('Vessel List A'!FP119=11,11,IF('Vessel List A'!FP119=12,12,IF('Vessel List A'!FP119=13,13,IF('Vessel List A'!FP119=14,14,IF('Vessel List A'!FP119=15,15,IF('Vessel List A'!FP119=16,16,0))))))))))))))))))</f>
        <v xml:space="preserve"> </v>
      </c>
      <c r="CP120" s="154"/>
      <c r="CQ120" s="158"/>
      <c r="CR120" s="390" t="str">
        <f t="shared" si="109"/>
        <v/>
      </c>
      <c r="CS120" s="158"/>
      <c r="CT120" s="137"/>
      <c r="CU120" s="388" t="str">
        <f t="shared" si="110"/>
        <v/>
      </c>
      <c r="CV120" s="157" t="str">
        <f>IF(VALUE(IF('Vessel List A'!GC119=1,1,IF('Vessel List A'!GC119=2,2,IF('Vessel List A'!GC119=3,3,IF('Vessel List A'!GC119=4,4,IF('Vessel List A'!GC119=5,5,IF('Vessel List A'!GC119=6,6,IF('Vessel List A'!GC119=7,7,IF('Vessel List A'!GC119=8,8,IF('Vessel List A'!GC119=9,9,IF('Vessel List A'!GC119=10,10,IF('Vessel List A'!GC119=11,11,IF('Vessel List A'!GC119=12,12,IF('Vessel List A'!GC119=13,13,IF('Vessel List A'!GC119=14,14,IF('Vessel List A'!GC119=15,15,IF('Vessel List A'!GC119=16,16,0)))))))))))))))))=0," ",VALUE(IF('Vessel List A'!GC119=1,1,IF('Vessel List A'!GC119=2,2,IF('Vessel List A'!GC119=3,3,IF('Vessel List A'!GC119=4,4,IF('Vessel List A'!GC119=5,5,IF('Vessel List A'!GC119=6,6,IF('Vessel List A'!GC119=7,7,IF('Vessel List A'!GC119=8,8,IF('Vessel List A'!GC119=9,9,IF('Vessel List A'!GC119=10,10,IF('Vessel List A'!GC119=11,11,IF('Vessel List A'!GC119=12,12,IF('Vessel List A'!GC119=13,13,IF('Vessel List A'!GC119=14,14,IF('Vessel List A'!GC119=15,15,IF('Vessel List A'!GC119=16,16,0))))))))))))))))))</f>
        <v xml:space="preserve"> </v>
      </c>
      <c r="CW120" s="154"/>
      <c r="CX120" s="158"/>
      <c r="CY120" s="390" t="str">
        <f t="shared" si="111"/>
        <v/>
      </c>
      <c r="CZ120" s="158"/>
      <c r="DA120" s="137"/>
      <c r="DB120" s="388" t="str">
        <f t="shared" si="112"/>
        <v/>
      </c>
      <c r="DC120" s="157" t="str">
        <f>IF(VALUE(IF('Vessel List A'!GP119=1,1,IF('Vessel List A'!GP119=2,2,IF('Vessel List A'!GP119=3,3,IF('Vessel List A'!GP119=4,4,IF('Vessel List A'!GP119=5,5,IF('Vessel List A'!GP119=6,6,IF('Vessel List A'!GP119=7,7,IF('Vessel List A'!GP119=8,8,IF('Vessel List A'!GP119=9,9,IF('Vessel List A'!GP119=10,10,IF('Vessel List A'!GP119=11,11,IF('Vessel List A'!GP119=12,12,IF('Vessel List A'!GP119=13,13,IF('Vessel List A'!GP119=14,14,IF('Vessel List A'!GP119=15,15,IF('Vessel List A'!GP119=16,16,0)))))))))))))))))=0," ",VALUE(IF('Vessel List A'!GP119=1,1,IF('Vessel List A'!GP119=2,2,IF('Vessel List A'!GP119=3,3,IF('Vessel List A'!GP119=4,4,IF('Vessel List A'!GP119=5,5,IF('Vessel List A'!GP119=6,6,IF('Vessel List A'!GP119=7,7,IF('Vessel List A'!GP119=8,8,IF('Vessel List A'!GP119=9,9,IF('Vessel List A'!GP119=10,10,IF('Vessel List A'!GP119=11,11,IF('Vessel List A'!GP119=12,12,IF('Vessel List A'!GP119=13,13,IF('Vessel List A'!GP119=14,14,IF('Vessel List A'!GP119=15,15,IF('Vessel List A'!GP119=16,16,0))))))))))))))))))</f>
        <v xml:space="preserve"> </v>
      </c>
      <c r="DD120" s="154"/>
      <c r="DE120" s="158"/>
      <c r="DF120" s="390" t="str">
        <f t="shared" si="113"/>
        <v/>
      </c>
      <c r="DG120" s="158"/>
      <c r="DH120" s="137"/>
      <c r="DI120" s="388" t="str">
        <f t="shared" si="114"/>
        <v/>
      </c>
      <c r="DJ120" s="157" t="str">
        <f>IF(VALUE(IF('Vessel List A'!HC119=1,1,IF('Vessel List A'!HC119=2,2,IF('Vessel List A'!HC119=3,3,IF('Vessel List A'!HC119=4,4,IF('Vessel List A'!HC119=5,5,IF('Vessel List A'!HC119=6,6,IF('Vessel List A'!HC119=7,7,IF('Vessel List A'!HC119=8,8,IF('Vessel List A'!HC119=9,9,IF('Vessel List A'!HC119=10,10,IF('Vessel List A'!HC119=11,11,IF('Vessel List A'!HC119=12,12,IF('Vessel List A'!HC119=13,13,IF('Vessel List A'!HC119=14,14,IF('Vessel List A'!HC119=15,15,IF('Vessel List A'!HC119=16,16,0)))))))))))))))))=0," ",VALUE(IF('Vessel List A'!HC119=1,1,IF('Vessel List A'!HC119=2,2,IF('Vessel List A'!HC119=3,3,IF('Vessel List A'!HC119=4,4,IF('Vessel List A'!HC119=5,5,IF('Vessel List A'!HC119=6,6,IF('Vessel List A'!HC119=7,7,IF('Vessel List A'!HC119=8,8,IF('Vessel List A'!HC119=9,9,IF('Vessel List A'!HC119=10,10,IF('Vessel List A'!HC119=11,11,IF('Vessel List A'!HC119=12,12,IF('Vessel List A'!HC119=13,13,IF('Vessel List A'!HC119=14,14,IF('Vessel List A'!HC119=15,15,IF('Vessel List A'!HC119=16,16,0))))))))))))))))))</f>
        <v xml:space="preserve"> </v>
      </c>
      <c r="DK120" s="154"/>
      <c r="DL120" s="158"/>
      <c r="DM120" s="390" t="str">
        <f t="shared" si="115"/>
        <v/>
      </c>
      <c r="DN120" s="158"/>
      <c r="DO120" s="137"/>
      <c r="DP120" s="388" t="str">
        <f t="shared" si="116"/>
        <v/>
      </c>
      <c r="DQ120" s="157" t="str">
        <f>IF(VALUE(IF('Vessel List A'!HP119=1,1,IF('Vessel List A'!HP119=2,2,IF('Vessel List A'!HP119=3,3,IF('Vessel List A'!HP119=4,4,IF('Vessel List A'!HP119=5,5,IF('Vessel List A'!HP119=6,6,IF('Vessel List A'!HP119=7,7,IF('Vessel List A'!HP119=8,8,IF('Vessel List A'!HP119=9,9,IF('Vessel List A'!HP119=10,10,IF('Vessel List A'!HP119=11,11,IF('Vessel List A'!HP119=12,12,IF('Vessel List A'!HP119=13,13,IF('Vessel List A'!HP119=14,14,IF('Vessel List A'!HP119=15,15,IF('Vessel List A'!HP119=16,16,0)))))))))))))))))=0," ",VALUE(IF('Vessel List A'!HP119=1,1,IF('Vessel List A'!HP119=2,2,IF('Vessel List A'!HP119=3,3,IF('Vessel List A'!HP119=4,4,IF('Vessel List A'!HP119=5,5,IF('Vessel List A'!HP119=6,6,IF('Vessel List A'!HP119=7,7,IF('Vessel List A'!HP119=8,8,IF('Vessel List A'!HP119=9,9,IF('Vessel List A'!HP119=10,10,IF('Vessel List A'!HP119=11,11,IF('Vessel List A'!HP119=12,12,IF('Vessel List A'!HP119=13,13,IF('Vessel List A'!HP119=14,14,IF('Vessel List A'!HP119=15,15,IF('Vessel List A'!HP119=16,16,0))))))))))))))))))</f>
        <v xml:space="preserve"> </v>
      </c>
      <c r="DR120" s="154"/>
      <c r="DS120" s="158"/>
      <c r="DT120" s="390" t="str">
        <f t="shared" si="117"/>
        <v/>
      </c>
      <c r="DU120" s="158"/>
      <c r="DV120" s="137"/>
      <c r="DW120" s="388" t="str">
        <f t="shared" si="118"/>
        <v/>
      </c>
      <c r="DX120" s="157" t="str">
        <f>IF(VALUE(IF('Vessel List A'!IC119=1,1,IF('Vessel List A'!IC119=2,2,IF('Vessel List A'!IC119=3,3,IF('Vessel List A'!IC119=4,4,IF('Vessel List A'!IC119=5,5,IF('Vessel List A'!IC119=6,6,IF('Vessel List A'!IC119=7,7,IF('Vessel List A'!IC119=8,8,IF('Vessel List A'!IC119=9,9,IF('Vessel List A'!IC119=10,10,IF('Vessel List A'!IC119=11,11,IF('Vessel List A'!IC119=12,12,IF('Vessel List A'!IC119=13,13,IF('Vessel List A'!IC119=14,14,IF('Vessel List A'!IC119=15,15,IF('Vessel List A'!IC119=16,16,0)))))))))))))))))=0," ",VALUE(IF('Vessel List A'!IC119=1,1,IF('Vessel List A'!IC119=2,2,IF('Vessel List A'!IC119=3,3,IF('Vessel List A'!IC119=4,4,IF('Vessel List A'!IC119=5,5,IF('Vessel List A'!IC119=6,6,IF('Vessel List A'!IC119=7,7,IF('Vessel List A'!IC119=8,8,IF('Vessel List A'!IC119=9,9,IF('Vessel List A'!IC119=10,10,IF('Vessel List A'!IC119=11,11,IF('Vessel List A'!IC119=12,12,IF('Vessel List A'!IC119=13,13,IF('Vessel List A'!IC119=14,14,IF('Vessel List A'!IC119=15,15,IF('Vessel List A'!IC119=16,16,0))))))))))))))))))</f>
        <v xml:space="preserve"> </v>
      </c>
      <c r="DY120" s="154"/>
      <c r="DZ120" s="158"/>
      <c r="EA120" s="390" t="str">
        <f t="shared" si="119"/>
        <v/>
      </c>
      <c r="EB120" s="158"/>
      <c r="EC120" s="137"/>
      <c r="ED120" s="388" t="str">
        <f t="shared" si="120"/>
        <v/>
      </c>
      <c r="EE120" s="157" t="str">
        <f>IF(VALUE(IF('Vessel List A'!IP119=1,1,IF('Vessel List A'!IP119=2,2,IF('Vessel List A'!IP119=3,3,IF('Vessel List A'!IP119=4,4,IF('Vessel List A'!IP119=5,5,IF('Vessel List A'!IP119=6,6,IF('Vessel List A'!IP119=7,7,IF('Vessel List A'!IP119=8,8,IF('Vessel List A'!IP119=9,9,IF('Vessel List A'!IP119=10,10,IF('Vessel List A'!IP119=11,11,IF('Vessel List A'!IP119=12,12,IF('Vessel List A'!IP119=13,13,IF('Vessel List A'!IP119=14,14,IF('Vessel List A'!IP119=15,15,IF('Vessel List A'!IP119=16,16,0)))))))))))))))))=0," ",VALUE(IF('Vessel List A'!IP119=1,1,IF('Vessel List A'!IP119=2,2,IF('Vessel List A'!IP119=3,3,IF('Vessel List A'!IP119=4,4,IF('Vessel List A'!IP119=5,5,IF('Vessel List A'!IP119=6,6,IF('Vessel List A'!IP119=7,7,IF('Vessel List A'!IP119=8,8,IF('Vessel List A'!IP119=9,9,IF('Vessel List A'!IP119=10,10,IF('Vessel List A'!IP119=11,11,IF('Vessel List A'!IP119=12,12,IF('Vessel List A'!IP119=13,13,IF('Vessel List A'!IP119=14,14,IF('Vessel List A'!IP119=15,15,IF('Vessel List A'!IP119=16,16,0))))))))))))))))))</f>
        <v xml:space="preserve"> </v>
      </c>
      <c r="EF120" s="154"/>
      <c r="EG120" s="158"/>
      <c r="EH120" s="390" t="str">
        <f t="shared" si="121"/>
        <v/>
      </c>
      <c r="EI120" s="158"/>
      <c r="EJ120" s="137"/>
      <c r="EK120" s="397" t="str">
        <f t="shared" si="122"/>
        <v/>
      </c>
      <c r="EL120" s="144"/>
      <c r="EM120" s="157" t="str">
        <f>IF(VALUE(IF('Vessel List B'!C119=1,1,IF('Vessel List B'!C119=2,2,IF('Vessel List B'!C119=3,3,IF('Vessel List B'!C119=4,4,IF('Vessel List B'!C119=5,5,IF('Vessel List B'!C119=6,6,IF('Vessel List B'!C119=7,7,IF('Vessel List B'!C119=8,8,IF('Vessel List B'!C119=9,9,IF('Vessel List B'!C119=10,10,IF('Vessel List B'!C119=11,11,IF('Vessel List B'!C119=12,12,IF('Vessel List B'!C119=13,13,IF('Vessel List B'!C119=14,14,IF('Vessel List B'!C119=15,15,IF('Vessel List B'!C119=16,16,0)))))))))))))))))=0," ",VALUE(IF('Vessel List B'!C119=1,1,IF('Vessel List B'!C119=2,2,IF('Vessel List B'!C119=3,3,IF('Vessel List B'!C119=4,4,IF('Vessel List B'!C119=5,5,IF('Vessel List B'!C119=6,6,IF('Vessel List B'!C119=7,7,IF('Vessel List B'!C119=8,8,IF('Vessel List B'!C119=9,9,IF('Vessel List B'!C119=10,10,IF('Vessel List B'!C119=11,11,IF('Vessel List B'!C119=12,12,IF('Vessel List B'!C119=13,13,IF('Vessel List B'!C119=14,14,IF('Vessel List B'!C119=15,15,IF('Vessel List B'!C119=16,16,0))))))))))))))))))</f>
        <v xml:space="preserve"> </v>
      </c>
      <c r="EN120" s="154"/>
      <c r="EO120" s="158"/>
      <c r="EP120" s="390" t="str">
        <f t="shared" si="123"/>
        <v/>
      </c>
      <c r="EQ120" s="158"/>
      <c r="ER120" s="137"/>
      <c r="ES120" s="388" t="str">
        <f t="shared" si="124"/>
        <v/>
      </c>
      <c r="ET120" s="157" t="str">
        <f>IF(VALUE(IF('Vessel List B'!P119=1,1,IF('Vessel List B'!P119=2,2,IF('Vessel List B'!P119=3,3,IF('Vessel List B'!P119=4,4,IF('Vessel List B'!P119=5,5,IF('Vessel List B'!P119=6,6,IF('Vessel List B'!P119=7,7,IF('Vessel List B'!P119=8,8,IF('Vessel List B'!P119=9,9,IF('Vessel List B'!P119=10,10,IF('Vessel List B'!P119=11,11,IF('Vessel List B'!P119=12,12,IF('Vessel List B'!P119=13,13,IF('Vessel List B'!P119=14,14,IF('Vessel List B'!P119=15,15,IF('Vessel List B'!P119=16,16,0)))))))))))))))))=0," ",VALUE(IF('Vessel List B'!P119=1,1,IF('Vessel List B'!P119=2,2,IF('Vessel List B'!P119=3,3,IF('Vessel List B'!P119=4,4,IF('Vessel List B'!P119=5,5,IF('Vessel List B'!P119=6,6,IF('Vessel List B'!P119=7,7,IF('Vessel List B'!P119=8,8,IF('Vessel List B'!P119=9,9,IF('Vessel List B'!P119=10,10,IF('Vessel List B'!P119=11,11,IF('Vessel List B'!P119=12,12,IF('Vessel List B'!P119=13,13,IF('Vessel List B'!P119=14,14,IF('Vessel List B'!P119=15,15,IF('Vessel List B'!P119=16,16,0))))))))))))))))))</f>
        <v xml:space="preserve"> </v>
      </c>
      <c r="EU120" s="154"/>
      <c r="EV120" s="158"/>
      <c r="EW120" s="390" t="str">
        <f t="shared" si="125"/>
        <v/>
      </c>
      <c r="EX120" s="158"/>
      <c r="EY120" s="137"/>
      <c r="EZ120" s="388" t="str">
        <f t="shared" si="126"/>
        <v/>
      </c>
      <c r="FA120" s="157" t="str">
        <f>IF(VALUE(IF('Vessel List B'!AC119=1,1,IF('Vessel List B'!AC119=2,2,IF('Vessel List B'!AC119=3,3,IF('Vessel List B'!AC119=4,4,IF('Vessel List B'!AC119=5,5,IF('Vessel List B'!AC119=6,6,IF('Vessel List B'!AC119=7,7,IF('Vessel List B'!AC119=8,8,IF('Vessel List B'!AC119=9,9,IF('Vessel List B'!AC119=10,10,IF('Vessel List B'!AC119=11,11,IF('Vessel List B'!AC119=12,12,IF('Vessel List B'!AC119=13,13,IF('Vessel List B'!AC119=14,14,IF('Vessel List B'!AC119=15,15,IF('Vessel List B'!AC119=16,16,0)))))))))))))))))=0," ",VALUE(IF('Vessel List B'!AC119=1,1,IF('Vessel List B'!AC119=2,2,IF('Vessel List B'!AC119=3,3,IF('Vessel List B'!AC119=4,4,IF('Vessel List B'!AC119=5,5,IF('Vessel List B'!AC119=6,6,IF('Vessel List B'!AC119=7,7,IF('Vessel List B'!AC119=8,8,IF('Vessel List B'!AC119=9,9,IF('Vessel List B'!AC119=10,10,IF('Vessel List B'!AC119=11,11,IF('Vessel List B'!AC119=12,12,IF('Vessel List B'!AC119=13,13,IF('Vessel List B'!AC119=14,14,IF('Vessel List B'!AC119=15,15,IF('Vessel List B'!AC119=16,16,0))))))))))))))))))</f>
        <v xml:space="preserve"> </v>
      </c>
      <c r="FB120" s="154"/>
      <c r="FC120" s="158"/>
      <c r="FD120" s="390" t="str">
        <f t="shared" si="127"/>
        <v/>
      </c>
      <c r="FE120" s="158"/>
      <c r="FF120" s="137"/>
      <c r="FG120" s="388" t="str">
        <f t="shared" si="128"/>
        <v/>
      </c>
      <c r="FH120" s="157" t="str">
        <f>IF(VALUE(IF('Vessel List B'!AP119=1,1,IF('Vessel List B'!AP119=2,2,IF('Vessel List B'!AP119=3,3,IF('Vessel List B'!AP119=4,4,IF('Vessel List B'!AP119=5,5,IF('Vessel List B'!AP119=6,6,IF('Vessel List B'!AP119=7,7,IF('Vessel List B'!AP119=8,8,IF('Vessel List B'!AP119=9,9,IF('Vessel List B'!AP119=10,10,IF('Vessel List B'!AP119=11,11,IF('Vessel List B'!AP119=12,12,IF('Vessel List B'!AP119=13,13,IF('Vessel List B'!AP119=14,14,IF('Vessel List B'!AP119=15,15,IF('Vessel List B'!AP119=16,16,0)))))))))))))))))=0," ",VALUE(IF('Vessel List B'!AP119=1,1,IF('Vessel List B'!AP119=2,2,IF('Vessel List B'!AP119=3,3,IF('Vessel List B'!AP119=4,4,IF('Vessel List B'!AP119=5,5,IF('Vessel List B'!AP119=6,6,IF('Vessel List B'!AP119=7,7,IF('Vessel List B'!AP119=8,8,IF('Vessel List B'!AP119=9,9,IF('Vessel List B'!AP119=10,10,IF('Vessel List B'!AP119=11,11,IF('Vessel List B'!AP119=12,12,IF('Vessel List B'!AP119=13,13,IF('Vessel List B'!AP119=14,14,IF('Vessel List B'!AP119=15,15,IF('Vessel List B'!AP119=16,16,0))))))))))))))))))</f>
        <v xml:space="preserve"> </v>
      </c>
      <c r="FI120" s="154"/>
      <c r="FJ120" s="158"/>
      <c r="FK120" s="390" t="str">
        <f t="shared" si="129"/>
        <v/>
      </c>
      <c r="FL120" s="158"/>
      <c r="FM120" s="137"/>
      <c r="FN120" s="388" t="str">
        <f t="shared" si="130"/>
        <v/>
      </c>
      <c r="FO120" s="157" t="str">
        <f>IF(VALUE(IF('Vessel List B'!BC119=1,1,IF('Vessel List B'!BC119=2,2,IF('Vessel List B'!BC119=3,3,IF('Vessel List B'!BC119=4,4,IF('Vessel List B'!BC119=5,5,IF('Vessel List B'!BC119=6,6,IF('Vessel List B'!BC119=7,7,IF('Vessel List B'!BC119=8,8,IF('Vessel List B'!BC119=9,9,IF('Vessel List B'!BC119=10,10,IF('Vessel List B'!BC119=11,11,IF('Vessel List B'!BC119=12,12,IF('Vessel List B'!BC119=13,13,IF('Vessel List B'!BC119=14,14,IF('Vessel List B'!BC119=15,15,IF('Vessel List B'!BC119=16,16,0)))))))))))))))))=0," ",VALUE(IF('Vessel List B'!BC119=1,1,IF('Vessel List B'!BC119=2,2,IF('Vessel List B'!BC119=3,3,IF('Vessel List B'!BC119=4,4,IF('Vessel List B'!BC119=5,5,IF('Vessel List B'!BC119=6,6,IF('Vessel List B'!BC119=7,7,IF('Vessel List B'!BC119=8,8,IF('Vessel List B'!BC119=9,9,IF('Vessel List B'!BC119=10,10,IF('Vessel List B'!BC119=11,11,IF('Vessel List B'!BC119=12,12,IF('Vessel List B'!BC119=13,13,IF('Vessel List B'!BC119=14,14,IF('Vessel List B'!BC119=15,15,IF('Vessel List B'!BC119=16,16,0))))))))))))))))))</f>
        <v xml:space="preserve"> </v>
      </c>
      <c r="FP120" s="154"/>
      <c r="FQ120" s="158"/>
      <c r="FR120" s="390" t="str">
        <f t="shared" si="131"/>
        <v/>
      </c>
      <c r="FS120" s="158"/>
      <c r="FT120" s="137"/>
      <c r="FU120" s="388" t="str">
        <f t="shared" si="132"/>
        <v/>
      </c>
      <c r="FV120" s="157" t="str">
        <f>IF(VALUE(IF('Vessel List B'!BP119=1,1,IF('Vessel List B'!BP119=2,2,IF('Vessel List B'!BP119=3,3,IF('Vessel List B'!BP119=4,4,IF('Vessel List B'!BP119=5,5,IF('Vessel List B'!BP119=6,6,IF('Vessel List B'!BP119=7,7,IF('Vessel List B'!BP119=8,8,IF('Vessel List B'!BP119=9,9,IF('Vessel List B'!BP119=10,10,IF('Vessel List B'!BP119=11,11,IF('Vessel List B'!BP119=12,12,IF('Vessel List B'!BP119=13,13,IF('Vessel List B'!BP119=14,14,IF('Vessel List B'!BP119=15,15,IF('Vessel List B'!BP119=16,16,0)))))))))))))))))=0," ",VALUE(IF('Vessel List B'!BP119=1,1,IF('Vessel List B'!BP119=2,2,IF('Vessel List B'!BP119=3,3,IF('Vessel List B'!BP119=4,4,IF('Vessel List B'!BP119=5,5,IF('Vessel List B'!BP119=6,6,IF('Vessel List B'!BP119=7,7,IF('Vessel List B'!BP119=8,8,IF('Vessel List B'!BP119=9,9,IF('Vessel List B'!BP119=10,10,IF('Vessel List B'!BP119=11,11,IF('Vessel List B'!BP119=12,12,IF('Vessel List B'!BP119=13,13,IF('Vessel List B'!BP119=14,14,IF('Vessel List B'!BP119=15,15,IF('Vessel List B'!BP119=16,16,0))))))))))))))))))</f>
        <v xml:space="preserve"> </v>
      </c>
      <c r="FW120" s="154"/>
      <c r="FX120" s="158"/>
      <c r="FY120" s="390" t="str">
        <f t="shared" si="133"/>
        <v/>
      </c>
      <c r="FZ120" s="158"/>
      <c r="GA120" s="137"/>
      <c r="GB120" s="388" t="str">
        <f t="shared" si="134"/>
        <v/>
      </c>
      <c r="GC120" s="157" t="str">
        <f>IF(VALUE(IF('Vessel List B'!CC119=1,1,IF('Vessel List B'!CC119=2,2,IF('Vessel List B'!CC119=3,3,IF('Vessel List B'!CC119=4,4,IF('Vessel List B'!CC119=5,5,IF('Vessel List B'!CC119=6,6,IF('Vessel List B'!CC119=7,7,IF('Vessel List B'!CC119=8,8,IF('Vessel List B'!CC119=9,9,IF('Vessel List B'!CC119=10,10,IF('Vessel List B'!CC119=11,11,IF('Vessel List B'!CC119=12,12,IF('Vessel List B'!CC119=13,13,IF('Vessel List B'!CC119=14,14,IF('Vessel List B'!CC119=15,15,IF('Vessel List B'!CC119=16,16,0)))))))))))))))))=0," ",VALUE(IF('Vessel List B'!CC119=1,1,IF('Vessel List B'!CC119=2,2,IF('Vessel List B'!CC119=3,3,IF('Vessel List B'!CC119=4,4,IF('Vessel List B'!CC119=5,5,IF('Vessel List B'!CC119=6,6,IF('Vessel List B'!CC119=7,7,IF('Vessel List B'!CC119=8,8,IF('Vessel List B'!CC119=9,9,IF('Vessel List B'!CC119=10,10,IF('Vessel List B'!CC119=11,11,IF('Vessel List B'!CC119=12,12,IF('Vessel List B'!CC119=13,13,IF('Vessel List B'!CC119=14,14,IF('Vessel List B'!CC119=15,15,IF('Vessel List B'!CC119=16,16,0))))))))))))))))))</f>
        <v xml:space="preserve"> </v>
      </c>
      <c r="GD120" s="154"/>
      <c r="GE120" s="158"/>
      <c r="GF120" s="390" t="str">
        <f t="shared" si="135"/>
        <v/>
      </c>
      <c r="GG120" s="158"/>
      <c r="GH120" s="137"/>
      <c r="GI120" s="388" t="str">
        <f t="shared" si="136"/>
        <v/>
      </c>
      <c r="GJ120" s="157" t="str">
        <f>IF(VALUE(IF('Vessel List B'!CP119=1,1,IF('Vessel List B'!CP119=2,2,IF('Vessel List B'!CP119=3,3,IF('Vessel List B'!CP119=4,4,IF('Vessel List B'!CP119=5,5,IF('Vessel List B'!CP119=6,6,IF('Vessel List B'!CP119=7,7,IF('Vessel List B'!CP119=8,8,IF('Vessel List B'!CP119=9,9,IF('Vessel List B'!CP119=10,10,IF('Vessel List B'!CP119=11,11,IF('Vessel List B'!CP119=12,12,IF('Vessel List B'!CP119=13,13,IF('Vessel List B'!CP119=14,14,IF('Vessel List B'!CP119=15,15,IF('Vessel List B'!CP119=16,16,0)))))))))))))))))=0," ",VALUE(IF('Vessel List B'!CP119=1,1,IF('Vessel List B'!CP119=2,2,IF('Vessel List B'!CP119=3,3,IF('Vessel List B'!CP119=4,4,IF('Vessel List B'!CP119=5,5,IF('Vessel List B'!CP119=6,6,IF('Vessel List B'!CP119=7,7,IF('Vessel List B'!CP119=8,8,IF('Vessel List B'!CP119=9,9,IF('Vessel List B'!CP119=10,10,IF('Vessel List B'!CP119=11,11,IF('Vessel List B'!CP119=12,12,IF('Vessel List B'!CP119=13,13,IF('Vessel List B'!CP119=14,14,IF('Vessel List B'!CP119=15,15,IF('Vessel List B'!CP119=16,16,0))))))))))))))))))</f>
        <v xml:space="preserve"> </v>
      </c>
      <c r="GK120" s="154"/>
      <c r="GL120" s="158"/>
      <c r="GM120" s="390" t="str">
        <f t="shared" si="137"/>
        <v/>
      </c>
      <c r="GN120" s="158"/>
      <c r="GO120" s="137"/>
      <c r="GP120" s="388" t="str">
        <f t="shared" si="138"/>
        <v/>
      </c>
      <c r="GQ120" s="157" t="str">
        <f>IF(VALUE(IF('Vessel List B'!DC119=1,1,IF('Vessel List B'!DC119=2,2,IF('Vessel List B'!DC119=3,3,IF('Vessel List B'!DC119=4,4,IF('Vessel List B'!DC119=5,5,IF('Vessel List B'!DC119=6,6,IF('Vessel List B'!DC119=7,7,IF('Vessel List B'!DC119=8,8,IF('Vessel List B'!DC119=9,9,IF('Vessel List B'!DC119=10,10,IF('Vessel List B'!DC119=11,11,IF('Vessel List B'!DC119=12,12,IF('Vessel List B'!DC119=13,13,IF('Vessel List B'!DC119=14,14,IF('Vessel List B'!DC119=15,15,IF('Vessel List B'!DC119=16,16,0)))))))))))))))))=0," ",VALUE(IF('Vessel List B'!DC119=1,1,IF('Vessel List B'!DC119=2,2,IF('Vessel List B'!DC119=3,3,IF('Vessel List B'!DC119=4,4,IF('Vessel List B'!DC119=5,5,IF('Vessel List B'!DC119=6,6,IF('Vessel List B'!DC119=7,7,IF('Vessel List B'!DC119=8,8,IF('Vessel List B'!DC119=9,9,IF('Vessel List B'!DC119=10,10,IF('Vessel List B'!DC119=11,11,IF('Vessel List B'!DC119=12,12,IF('Vessel List B'!DC119=13,13,IF('Vessel List B'!DC119=14,14,IF('Vessel List B'!DC119=15,15,IF('Vessel List B'!DC119=16,16,0))))))))))))))))))</f>
        <v xml:space="preserve"> </v>
      </c>
      <c r="GR120" s="154"/>
      <c r="GS120" s="158"/>
      <c r="GT120" s="390" t="str">
        <f t="shared" si="139"/>
        <v/>
      </c>
      <c r="GU120" s="158"/>
      <c r="GV120" s="137"/>
      <c r="GW120" s="388" t="str">
        <f t="shared" si="140"/>
        <v/>
      </c>
      <c r="GX120" s="157" t="str">
        <f>IF(VALUE(IF('Vessel List B'!DP119=1,1,IF('Vessel List B'!DP119=2,2,IF('Vessel List B'!DP119=3,3,IF('Vessel List B'!DP119=4,4,IF('Vessel List B'!DP119=5,5,IF('Vessel List B'!DP119=6,6,IF('Vessel List B'!DP119=7,7,IF('Vessel List B'!DP119=8,8,IF('Vessel List B'!DP119=9,9,IF('Vessel List B'!DP119=10,10,IF('Vessel List B'!DP119=11,11,IF('Vessel List B'!DP119=12,12,IF('Vessel List B'!DP119=13,13,IF('Vessel List B'!DP119=14,14,IF('Vessel List B'!DP119=15,15,IF('Vessel List B'!DP119=16,16,0)))))))))))))))))=0," ",VALUE(IF('Vessel List B'!DP119=1,1,IF('Vessel List B'!DP119=2,2,IF('Vessel List B'!DP119=3,3,IF('Vessel List B'!DP119=4,4,IF('Vessel List B'!DP119=5,5,IF('Vessel List B'!DP119=6,6,IF('Vessel List B'!DP119=7,7,IF('Vessel List B'!DP119=8,8,IF('Vessel List B'!DP119=9,9,IF('Vessel List B'!DP119=10,10,IF('Vessel List B'!DP119=11,11,IF('Vessel List B'!DP119=12,12,IF('Vessel List B'!DP119=13,13,IF('Vessel List B'!DP119=14,14,IF('Vessel List B'!DP119=15,15,IF('Vessel List B'!DP119=16,16,0))))))))))))))))))</f>
        <v xml:space="preserve"> </v>
      </c>
      <c r="GY120" s="154"/>
      <c r="GZ120" s="158"/>
      <c r="HA120" s="390" t="str">
        <f t="shared" si="141"/>
        <v/>
      </c>
      <c r="HB120" s="158"/>
      <c r="HC120" s="137"/>
      <c r="HD120" s="388" t="str">
        <f t="shared" si="142"/>
        <v/>
      </c>
      <c r="HE120" s="157" t="str">
        <f>IF(VALUE(IF('Vessel List B'!EC119=1,1,IF('Vessel List B'!EC119=2,2,IF('Vessel List B'!EC119=3,3,IF('Vessel List B'!EC119=4,4,IF('Vessel List B'!EC119=5,5,IF('Vessel List B'!EC119=6,6,IF('Vessel List B'!EC119=7,7,IF('Vessel List B'!EC119=8,8,IF('Vessel List B'!EC119=9,9,IF('Vessel List B'!EC119=10,10,IF('Vessel List B'!EC119=11,11,IF('Vessel List B'!EC119=12,12,IF('Vessel List B'!EC119=13,13,IF('Vessel List B'!EC119=14,14,IF('Vessel List B'!EC119=15,15,IF('Vessel List B'!EC119=16,16,0)))))))))))))))))=0," ",VALUE(IF('Vessel List B'!EC119=1,1,IF('Vessel List B'!EC119=2,2,IF('Vessel List B'!EC119=3,3,IF('Vessel List B'!EC119=4,4,IF('Vessel List B'!EC119=5,5,IF('Vessel List B'!EC119=6,6,IF('Vessel List B'!EC119=7,7,IF('Vessel List B'!EC119=8,8,IF('Vessel List B'!EC119=9,9,IF('Vessel List B'!EC119=10,10,IF('Vessel List B'!EC119=11,11,IF('Vessel List B'!EC119=12,12,IF('Vessel List B'!EC119=13,13,IF('Vessel List B'!EC119=14,14,IF('Vessel List B'!EC119=15,15,IF('Vessel List B'!EC119=16,16,0))))))))))))))))))</f>
        <v xml:space="preserve"> </v>
      </c>
      <c r="HF120" s="154"/>
      <c r="HG120" s="158"/>
      <c r="HH120" s="390" t="str">
        <f t="shared" si="143"/>
        <v/>
      </c>
      <c r="HI120" s="158"/>
      <c r="HJ120" s="137"/>
      <c r="HK120" s="388" t="str">
        <f t="shared" si="144"/>
        <v/>
      </c>
      <c r="HL120" s="157" t="str">
        <f>IF(VALUE(IF('Vessel List B'!EP119=1,1,IF('Vessel List B'!EP119=2,2,IF('Vessel List B'!EP119=3,3,IF('Vessel List B'!EP119=4,4,IF('Vessel List B'!EP119=5,5,IF('Vessel List B'!EP119=6,6,IF('Vessel List B'!EP119=7,7,IF('Vessel List B'!EP119=8,8,IF('Vessel List B'!EP119=9,9,IF('Vessel List B'!EP119=10,10,IF('Vessel List B'!EP119=11,11,IF('Vessel List B'!EP119=12,12,IF('Vessel List B'!EP119=13,13,IF('Vessel List B'!EP119=14,14,IF('Vessel List B'!EP119=15,15,IF('Vessel List B'!EP119=16,16,0)))))))))))))))))=0," ",VALUE(IF('Vessel List B'!EP119=1,1,IF('Vessel List B'!EP119=2,2,IF('Vessel List B'!EP119=3,3,IF('Vessel List B'!EP119=4,4,IF('Vessel List B'!EP119=5,5,IF('Vessel List B'!EP119=6,6,IF('Vessel List B'!EP119=7,7,IF('Vessel List B'!EP119=8,8,IF('Vessel List B'!EP119=9,9,IF('Vessel List B'!EP119=10,10,IF('Vessel List B'!EP119=11,11,IF('Vessel List B'!EP119=12,12,IF('Vessel List B'!EP119=13,13,IF('Vessel List B'!EP119=14,14,IF('Vessel List B'!EP119=15,15,IF('Vessel List B'!EP119=16,16,0))))))))))))))))))</f>
        <v xml:space="preserve"> </v>
      </c>
      <c r="HM120" s="154"/>
      <c r="HN120" s="158"/>
      <c r="HO120" s="390" t="str">
        <f t="shared" si="145"/>
        <v/>
      </c>
      <c r="HP120" s="158"/>
      <c r="HQ120" s="137"/>
      <c r="HR120" s="388" t="str">
        <f t="shared" si="146"/>
        <v/>
      </c>
      <c r="HS120" s="157" t="str">
        <f>IF(VALUE(IF('Vessel List B'!FC119=1,1,IF('Vessel List B'!FC119=2,2,IF('Vessel List B'!FC119=3,3,IF('Vessel List B'!FC119=4,4,IF('Vessel List B'!FC119=5,5,IF('Vessel List B'!FC119=6,6,IF('Vessel List B'!FC119=7,7,IF('Vessel List B'!FC119=8,8,IF('Vessel List B'!FC119=9,9,IF('Vessel List B'!FC119=10,10,IF('Vessel List B'!FC119=11,11,IF('Vessel List B'!FC119=12,12,IF('Vessel List B'!FC119=13,13,IF('Vessel List B'!FC119=14,14,IF('Vessel List B'!FC119=15,15,IF('Vessel List B'!FC119=16,16,0)))))))))))))))))=0," ",VALUE(IF('Vessel List B'!FC119=1,1,IF('Vessel List B'!FC119=2,2,IF('Vessel List B'!FC119=3,3,IF('Vessel List B'!FC119=4,4,IF('Vessel List B'!FC119=5,5,IF('Vessel List B'!FC119=6,6,IF('Vessel List B'!FC119=7,7,IF('Vessel List B'!FC119=8,8,IF('Vessel List B'!FC119=9,9,IF('Vessel List B'!FC119=10,10,IF('Vessel List B'!FC119=11,11,IF('Vessel List B'!FC119=12,12,IF('Vessel List B'!FC119=13,13,IF('Vessel List B'!FC119=14,14,IF('Vessel List B'!FC119=15,15,IF('Vessel List B'!FC119=16,16,0))))))))))))))))))</f>
        <v xml:space="preserve"> </v>
      </c>
      <c r="HT120" s="154"/>
      <c r="HU120" s="158"/>
      <c r="HV120" s="390" t="str">
        <f t="shared" si="147"/>
        <v/>
      </c>
      <c r="HW120" s="158"/>
      <c r="HX120" s="137"/>
      <c r="HY120" s="388" t="str">
        <f t="shared" si="148"/>
        <v/>
      </c>
      <c r="HZ120" s="157" t="str">
        <f>IF(VALUE(IF('Vessel List B'!FP119=1,1,IF('Vessel List B'!FP119=2,2,IF('Vessel List B'!FP119=3,3,IF('Vessel List B'!FP119=4,4,IF('Vessel List B'!FP119=5,5,IF('Vessel List B'!FP119=6,6,IF('Vessel List B'!FP119=7,7,IF('Vessel List B'!FP119=8,8,IF('Vessel List B'!FP119=9,9,IF('Vessel List B'!FP119=10,10,IF('Vessel List B'!FP119=11,11,IF('Vessel List B'!FP119=12,12,IF('Vessel List B'!FP119=13,13,IF('Vessel List B'!FP119=14,14,IF('Vessel List B'!FP119=15,15,IF('Vessel List B'!FP119=16,16,0)))))))))))))))))=0," ",VALUE(IF('Vessel List B'!FP119=1,1,IF('Vessel List B'!FP119=2,2,IF('Vessel List B'!FP119=3,3,IF('Vessel List B'!FP119=4,4,IF('Vessel List B'!FP119=5,5,IF('Vessel List B'!FP119=6,6,IF('Vessel List B'!FP119=7,7,IF('Vessel List B'!FP119=8,8,IF('Vessel List B'!FP119=9,9,IF('Vessel List B'!FP119=10,10,IF('Vessel List B'!FP119=11,11,IF('Vessel List B'!FP119=12,12,IF('Vessel List B'!FP119=13,13,IF('Vessel List B'!FP119=14,14,IF('Vessel List B'!FP119=15,15,IF('Vessel List B'!FP119=16,16,0))))))))))))))))))</f>
        <v xml:space="preserve"> </v>
      </c>
      <c r="IA120" s="154"/>
      <c r="IB120" s="158"/>
      <c r="IC120" s="390" t="str">
        <f t="shared" si="149"/>
        <v/>
      </c>
      <c r="ID120" s="158"/>
      <c r="IE120" s="137"/>
      <c r="IF120" s="388" t="str">
        <f t="shared" si="150"/>
        <v/>
      </c>
      <c r="IG120" s="157" t="str">
        <f>IF(VALUE(IF('Vessel List B'!GC119=1,1,IF('Vessel List B'!GC119=2,2,IF('Vessel List B'!GC119=3,3,IF('Vessel List B'!GC119=4,4,IF('Vessel List B'!GC119=5,5,IF('Vessel List B'!GC119=6,6,IF('Vessel List B'!GC119=7,7,IF('Vessel List B'!GC119=8,8,IF('Vessel List B'!GC119=9,9,IF('Vessel List B'!GC119=10,10,IF('Vessel List B'!GC119=11,11,IF('Vessel List B'!GC119=12,12,IF('Vessel List B'!GC119=13,13,IF('Vessel List B'!GC119=14,14,IF('Vessel List B'!GC119=15,15,IF('Vessel List B'!GC119=16,16,0)))))))))))))))))=0," ",VALUE(IF('Vessel List B'!GC119=1,1,IF('Vessel List B'!GC119=2,2,IF('Vessel List B'!GC119=3,3,IF('Vessel List B'!GC119=4,4,IF('Vessel List B'!GC119=5,5,IF('Vessel List B'!GC119=6,6,IF('Vessel List B'!GC119=7,7,IF('Vessel List B'!GC119=8,8,IF('Vessel List B'!GC119=9,9,IF('Vessel List B'!GC119=10,10,IF('Vessel List B'!GC119=11,11,IF('Vessel List B'!GC119=12,12,IF('Vessel List B'!GC119=13,13,IF('Vessel List B'!GC119=14,14,IF('Vessel List B'!GC119=15,15,IF('Vessel List B'!GC119=16,16,0))))))))))))))))))</f>
        <v xml:space="preserve"> </v>
      </c>
      <c r="IH120" s="154"/>
      <c r="II120" s="158"/>
      <c r="IJ120" s="390" t="str">
        <f t="shared" si="151"/>
        <v/>
      </c>
      <c r="IK120" s="158"/>
      <c r="IL120" s="137"/>
      <c r="IM120" s="388" t="str">
        <f t="shared" si="152"/>
        <v/>
      </c>
      <c r="IN120" s="157" t="str">
        <f>IF(VALUE(IF('Vessel List B'!GP119=1,1,IF('Vessel List B'!GP119=2,2,IF('Vessel List B'!GP119=3,3,IF('Vessel List B'!GP119=4,4,IF('Vessel List B'!GP119=5,5,IF('Vessel List B'!GP119=6,6,IF('Vessel List B'!GP119=7,7,IF('Vessel List B'!GP119=8,8,IF('Vessel List B'!GP119=9,9,IF('Vessel List B'!GP119=10,10,IF('Vessel List B'!GP119=11,11,IF('Vessel List B'!GP119=12,12,IF('Vessel List B'!GP119=13,13,IF('Vessel List B'!GP119=14,14,IF('Vessel List B'!GP119=15,15,IF('Vessel List B'!GP119=16,16,0)))))))))))))))))=0," ",VALUE(IF('Vessel List B'!GP119=1,1,IF('Vessel List B'!GP119=2,2,IF('Vessel List B'!GP119=3,3,IF('Vessel List B'!GP119=4,4,IF('Vessel List B'!GP119=5,5,IF('Vessel List B'!GP119=6,6,IF('Vessel List B'!GP119=7,7,IF('Vessel List B'!GP119=8,8,IF('Vessel List B'!GP119=9,9,IF('Vessel List B'!GP119=10,10,IF('Vessel List B'!GP119=11,11,IF('Vessel List B'!GP119=12,12,IF('Vessel List B'!GP119=13,13,IF('Vessel List B'!GP119=14,14,IF('Vessel List B'!GP119=15,15,IF('Vessel List B'!GP119=16,16,0))))))))))))))))))</f>
        <v xml:space="preserve"> </v>
      </c>
      <c r="IO120" s="154"/>
      <c r="IP120" s="158"/>
      <c r="IQ120" s="390" t="str">
        <f t="shared" si="153"/>
        <v/>
      </c>
      <c r="IR120" s="158"/>
      <c r="IS120" s="137"/>
      <c r="IT120" s="388" t="str">
        <f t="shared" si="154"/>
        <v/>
      </c>
      <c r="IU120" s="157" t="str">
        <f>IF(VALUE(IF('Vessel List B'!HC119=1,1,IF('Vessel List B'!HC119=2,2,IF('Vessel List B'!HC119=3,3,IF('Vessel List B'!HC119=4,4,IF('Vessel List B'!HC119=5,5,IF('Vessel List B'!HC119=6,6,IF('Vessel List B'!HC119=7,7,IF('Vessel List B'!HC119=8,8,IF('Vessel List B'!HC119=9,9,IF('Vessel List B'!HC119=10,10,IF('Vessel List B'!HC119=11,11,IF('Vessel List B'!HC119=12,12,IF('Vessel List B'!HC119=13,13,IF('Vessel List B'!HC119=14,14,IF('Vessel List B'!HC119=15,15,IF('Vessel List B'!HC119=16,16,0)))))))))))))))))=0," ",VALUE(IF('Vessel List B'!HC119=1,1,IF('Vessel List B'!HC119=2,2,IF('Vessel List B'!HC119=3,3,IF('Vessel List B'!HC119=4,4,IF('Vessel List B'!HC119=5,5,IF('Vessel List B'!HC119=6,6,IF('Vessel List B'!HC119=7,7,IF('Vessel List B'!HC119=8,8,IF('Vessel List B'!HC119=9,9,IF('Vessel List B'!HC119=10,10,IF('Vessel List B'!HC119=11,11,IF('Vessel List B'!HC119=12,12,IF('Vessel List B'!HC119=13,13,IF('Vessel List B'!HC119=14,14,IF('Vessel List B'!HC119=15,15,IF('Vessel List B'!HC119=16,16,0))))))))))))))))))</f>
        <v xml:space="preserve"> </v>
      </c>
      <c r="IV120" s="154"/>
      <c r="IW120" s="158"/>
      <c r="IX120" s="390" t="str">
        <f t="shared" si="155"/>
        <v/>
      </c>
      <c r="IY120" s="158"/>
      <c r="IZ120" s="137"/>
      <c r="JA120" s="388" t="str">
        <f t="shared" si="156"/>
        <v/>
      </c>
      <c r="JB120" s="157" t="str">
        <f>IF(VALUE(IF('Vessel List B'!HP119=1,1,IF('Vessel List B'!HP119=2,2,IF('Vessel List B'!HP119=3,3,IF('Vessel List B'!HP119=4,4,IF('Vessel List B'!HP119=5,5,IF('Vessel List B'!HP119=6,6,IF('Vessel List B'!HP119=7,7,IF('Vessel List B'!HP119=8,8,IF('Vessel List B'!HP119=9,9,IF('Vessel List B'!HP119=10,10,IF('Vessel List B'!HP119=11,11,IF('Vessel List B'!HP119=12,12,IF('Vessel List B'!HP119=13,13,IF('Vessel List B'!HP119=14,14,IF('Vessel List B'!HP119=15,15,IF('Vessel List B'!HP119=16,16,0)))))))))))))))))=0," ",VALUE(IF('Vessel List B'!HP119=1,1,IF('Vessel List B'!HP119=2,2,IF('Vessel List B'!HP119=3,3,IF('Vessel List B'!HP119=4,4,IF('Vessel List B'!HP119=5,5,IF('Vessel List B'!HP119=6,6,IF('Vessel List B'!HP119=7,7,IF('Vessel List B'!HP119=8,8,IF('Vessel List B'!HP119=9,9,IF('Vessel List B'!HP119=10,10,IF('Vessel List B'!HP119=11,11,IF('Vessel List B'!HP119=12,12,IF('Vessel List B'!HP119=13,13,IF('Vessel List B'!HP119=14,14,IF('Vessel List B'!HP119=15,15,IF('Vessel List B'!HP119=16,16,0))))))))))))))))))</f>
        <v xml:space="preserve"> </v>
      </c>
      <c r="JC120" s="154"/>
      <c r="JD120" s="158"/>
      <c r="JE120" s="390" t="str">
        <f t="shared" si="157"/>
        <v/>
      </c>
      <c r="JF120" s="158"/>
      <c r="JG120" s="137"/>
      <c r="JH120" s="388" t="str">
        <f t="shared" si="158"/>
        <v/>
      </c>
      <c r="JI120" s="157" t="str">
        <f>IF(VALUE(IF('Vessel List B'!IC119=1,1,IF('Vessel List B'!IC119=2,2,IF('Vessel List B'!IC119=3,3,IF('Vessel List B'!IC119=4,4,IF('Vessel List B'!IC119=5,5,IF('Vessel List B'!IC119=6,6,IF('Vessel List B'!IC119=7,7,IF('Vessel List B'!IC119=8,8,IF('Vessel List B'!IC119=9,9,IF('Vessel List B'!IC119=10,10,IF('Vessel List B'!IC119=11,11,IF('Vessel List B'!IC119=12,12,IF('Vessel List B'!IC119=13,13,IF('Vessel List B'!IC119=14,14,IF('Vessel List B'!IC119=15,15,IF('Vessel List B'!IC119=16,16,0)))))))))))))))))=0," ",VALUE(IF('Vessel List B'!IC119=1,1,IF('Vessel List B'!IC119=2,2,IF('Vessel List B'!IC119=3,3,IF('Vessel List B'!IC119=4,4,IF('Vessel List B'!IC119=5,5,IF('Vessel List B'!IC119=6,6,IF('Vessel List B'!IC119=7,7,IF('Vessel List B'!IC119=8,8,IF('Vessel List B'!IC119=9,9,IF('Vessel List B'!IC119=10,10,IF('Vessel List B'!IC119=11,11,IF('Vessel List B'!IC119=12,12,IF('Vessel List B'!IC119=13,13,IF('Vessel List B'!IC119=14,14,IF('Vessel List B'!IC119=15,15,IF('Vessel List B'!IC119=16,16,0))))))))))))))))))</f>
        <v xml:space="preserve"> </v>
      </c>
      <c r="JJ120" s="154"/>
      <c r="JK120" s="158"/>
      <c r="JL120" s="390" t="str">
        <f t="shared" si="159"/>
        <v/>
      </c>
      <c r="JM120" s="158"/>
      <c r="JN120" s="137"/>
      <c r="JO120" s="388" t="str">
        <f t="shared" si="160"/>
        <v/>
      </c>
      <c r="JP120" s="157" t="str">
        <f>IF(VALUE(IF('Vessel List B'!IP119=1,1,IF('Vessel List B'!IP119=2,2,IF('Vessel List B'!IP119=3,3,IF('Vessel List B'!IP119=4,4,IF('Vessel List B'!IP119=5,5,IF('Vessel List B'!IP119=6,6,IF('Vessel List B'!IP119=7,7,IF('Vessel List B'!IP119=8,8,IF('Vessel List B'!IP119=9,9,IF('Vessel List B'!IP119=10,10,IF('Vessel List B'!IP119=11,11,IF('Vessel List B'!IP119=12,12,IF('Vessel List B'!IP119=13,13,IF('Vessel List B'!IP119=14,14,IF('Vessel List B'!IP119=15,15,IF('Vessel List B'!IP119=16,16,0)))))))))))))))))=0," ",VALUE(IF('Vessel List B'!IP119=1,1,IF('Vessel List B'!IP119=2,2,IF('Vessel List B'!IP119=3,3,IF('Vessel List B'!IP119=4,4,IF('Vessel List B'!IP119=5,5,IF('Vessel List B'!IP119=6,6,IF('Vessel List B'!IP119=7,7,IF('Vessel List B'!IP119=8,8,IF('Vessel List B'!IP119=9,9,IF('Vessel List B'!IP119=10,10,IF('Vessel List B'!IP119=11,11,IF('Vessel List B'!IP119=12,12,IF('Vessel List B'!IP119=13,13,IF('Vessel List B'!IP119=14,14,IF('Vessel List B'!IP119=15,15,IF('Vessel List B'!IP119=16,16,0))))))))))))))))))</f>
        <v xml:space="preserve"> </v>
      </c>
      <c r="JQ120" s="154"/>
      <c r="JR120" s="158"/>
      <c r="JS120" s="390" t="str">
        <f t="shared" si="161"/>
        <v/>
      </c>
      <c r="JT120" s="158"/>
      <c r="JU120" s="137"/>
      <c r="JV120" s="397" t="str">
        <f t="shared" si="162"/>
        <v/>
      </c>
      <c r="JW120" s="403"/>
    </row>
    <row r="121" spans="1:283" ht="15" x14ac:dyDescent="0.25">
      <c r="A121" s="132">
        <f>'Vessel List A'!B120</f>
        <v>41695</v>
      </c>
      <c r="B121" s="157" t="str">
        <f>IF(VALUE(IF('Vessel List A'!C120=1,1,IF('Vessel List A'!C120=2,2,IF('Vessel List A'!C120=3,3,IF('Vessel List A'!C120=4,4,IF('Vessel List A'!C120=5,5,IF('Vessel List A'!C120=6,6,IF('Vessel List A'!C120=7,7,IF('Vessel List A'!C120=8,8,IF('Vessel List A'!C120=9,9,IF('Vessel List A'!C120=10,10,IF('Vessel List A'!C120=11,11,IF('Vessel List A'!C120=12,12,IF('Vessel List A'!C120=13,13,IF('Vessel List A'!C120=14,14,IF('Vessel List A'!C120=15,15,IF('Vessel List A'!C120=16,16,0)))))))))))))))))=0," ",VALUE(IF('Vessel List A'!C120=1,1,IF('Vessel List A'!C120=2,2,IF('Vessel List A'!C120=3,3,IF('Vessel List A'!C120=4,4,IF('Vessel List A'!C120=5,5,IF('Vessel List A'!C120=6,6,IF('Vessel List A'!C120=7,7,IF('Vessel List A'!C120=8,8,IF('Vessel List A'!C120=9,9,IF('Vessel List A'!C120=10,10,IF('Vessel List A'!C120=11,11,IF('Vessel List A'!C120=12,12,IF('Vessel List A'!C120=13,13,IF('Vessel List A'!C120=14,14,IF('Vessel List A'!C120=15,15,IF('Vessel List A'!C120=16,16,0))))))))))))))))))</f>
        <v xml:space="preserve"> </v>
      </c>
      <c r="C121" s="154"/>
      <c r="D121" s="158"/>
      <c r="E121" s="390" t="str">
        <f t="shared" si="83"/>
        <v/>
      </c>
      <c r="F121" s="158"/>
      <c r="G121" s="137"/>
      <c r="H121" s="388" t="str">
        <f t="shared" si="84"/>
        <v/>
      </c>
      <c r="I121" s="157" t="str">
        <f>IF(VALUE(IF('Vessel List A'!P120=1,1,IF('Vessel List A'!P120=2,2,IF('Vessel List A'!P120=3,3,IF('Vessel List A'!P120=4,4,IF('Vessel List A'!P120=5,5,IF('Vessel List A'!P120=6,6,IF('Vessel List A'!P120=7,7,IF('Vessel List A'!P120=8,8,IF('Vessel List A'!P120=9,9,IF('Vessel List A'!P120=10,10,IF('Vessel List A'!P120=11,11,IF('Vessel List A'!P120=12,12,IF('Vessel List A'!P120=13,13,IF('Vessel List A'!P120=14,14,IF('Vessel List A'!P120=15,15,IF('Vessel List A'!P120=16,16,0)))))))))))))))))=0," ",VALUE(IF('Vessel List A'!P120=1,1,IF('Vessel List A'!P120=2,2,IF('Vessel List A'!P120=3,3,IF('Vessel List A'!P120=4,4,IF('Vessel List A'!P120=5,5,IF('Vessel List A'!P120=6,6,IF('Vessel List A'!P120=7,7,IF('Vessel List A'!P120=8,8,IF('Vessel List A'!P120=9,9,IF('Vessel List A'!P120=10,10,IF('Vessel List A'!P120=11,11,IF('Vessel List A'!P120=12,12,IF('Vessel List A'!P120=13,13,IF('Vessel List A'!P120=14,14,IF('Vessel List A'!P120=15,15,IF('Vessel List A'!P120=16,16,0))))))))))))))))))</f>
        <v xml:space="preserve"> </v>
      </c>
      <c r="J121" s="154"/>
      <c r="K121" s="158"/>
      <c r="L121" s="390" t="str">
        <f t="shared" si="85"/>
        <v/>
      </c>
      <c r="M121" s="158"/>
      <c r="N121" s="137"/>
      <c r="O121" s="388" t="str">
        <f t="shared" si="86"/>
        <v/>
      </c>
      <c r="P121" s="157" t="str">
        <f>IF(VALUE(IF('Vessel List A'!AC120=1,1,IF('Vessel List A'!AC120=2,2,IF('Vessel List A'!AC120=3,3,IF('Vessel List A'!AC120=4,4,IF('Vessel List A'!AC120=5,5,IF('Vessel List A'!AC120=6,6,IF('Vessel List A'!AC120=7,7,IF('Vessel List A'!AC120=8,8,IF('Vessel List A'!AC120=9,9,IF('Vessel List A'!AC120=10,10,IF('Vessel List A'!AC120=11,11,IF('Vessel List A'!AC120=12,12,IF('Vessel List A'!AC120=13,13,IF('Vessel List A'!AC120=14,14,IF('Vessel List A'!AC120=15,15,IF('Vessel List A'!AC120=16,16,0)))))))))))))))))=0," ",VALUE(IF('Vessel List A'!AC120=1,1,IF('Vessel List A'!AC120=2,2,IF('Vessel List A'!AC120=3,3,IF('Vessel List A'!AC120=4,4,IF('Vessel List A'!AC120=5,5,IF('Vessel List A'!AC120=6,6,IF('Vessel List A'!AC120=7,7,IF('Vessel List A'!AC120=8,8,IF('Vessel List A'!AC120=9,9,IF('Vessel List A'!AC120=10,10,IF('Vessel List A'!AC120=11,11,IF('Vessel List A'!AC120=12,12,IF('Vessel List A'!AC120=13,13,IF('Vessel List A'!AC120=14,14,IF('Vessel List A'!AC120=15,15,IF('Vessel List A'!AC120=16,16,0))))))))))))))))))</f>
        <v xml:space="preserve"> </v>
      </c>
      <c r="Q121" s="154"/>
      <c r="R121" s="158"/>
      <c r="S121" s="390" t="str">
        <f t="shared" si="87"/>
        <v/>
      </c>
      <c r="T121" s="158"/>
      <c r="U121" s="137"/>
      <c r="V121" s="388" t="str">
        <f t="shared" si="88"/>
        <v/>
      </c>
      <c r="W121" s="157" t="str">
        <f>IF(VALUE(IF('Vessel List A'!AP120=1,1,IF('Vessel List A'!AP120=2,2,IF('Vessel List A'!AP120=3,3,IF('Vessel List A'!AP120=4,4,IF('Vessel List A'!AP120=5,5,IF('Vessel List A'!AP120=6,6,IF('Vessel List A'!AP120=7,7,IF('Vessel List A'!AP120=8,8,IF('Vessel List A'!AP120=9,9,IF('Vessel List A'!AP120=10,10,IF('Vessel List A'!AP120=11,11,IF('Vessel List A'!AP120=12,12,IF('Vessel List A'!AP120=13,13,IF('Vessel List A'!AP120=14,14,IF('Vessel List A'!AP120=15,15,IF('Vessel List A'!AP120=16,16,0)))))))))))))))))=0," ",VALUE(IF('Vessel List A'!AP120=1,1,IF('Vessel List A'!AP120=2,2,IF('Vessel List A'!AP120=3,3,IF('Vessel List A'!AP120=4,4,IF('Vessel List A'!AP120=5,5,IF('Vessel List A'!AP120=6,6,IF('Vessel List A'!AP120=7,7,IF('Vessel List A'!AP120=8,8,IF('Vessel List A'!AP120=9,9,IF('Vessel List A'!AP120=10,10,IF('Vessel List A'!AP120=11,11,IF('Vessel List A'!AP120=12,12,IF('Vessel List A'!AP120=13,13,IF('Vessel List A'!AP120=14,14,IF('Vessel List A'!AP120=15,15,IF('Vessel List A'!AP120=16,16,0))))))))))))))))))</f>
        <v xml:space="preserve"> </v>
      </c>
      <c r="X121" s="154"/>
      <c r="Y121" s="158"/>
      <c r="Z121" s="390" t="str">
        <f t="shared" si="89"/>
        <v/>
      </c>
      <c r="AA121" s="158"/>
      <c r="AB121" s="137"/>
      <c r="AC121" s="388" t="str">
        <f t="shared" si="90"/>
        <v/>
      </c>
      <c r="AD121" s="157" t="str">
        <f>IF(VALUE(IF('Vessel List A'!BC120=1,1,IF('Vessel List A'!BC120=2,2,IF('Vessel List A'!BC120=3,3,IF('Vessel List A'!BC120=4,4,IF('Vessel List A'!BC120=5,5,IF('Vessel List A'!BC120=6,6,IF('Vessel List A'!BC120=7,7,IF('Vessel List A'!BC120=8,8,IF('Vessel List A'!BC120=9,9,IF('Vessel List A'!BC120=10,10,IF('Vessel List A'!BC120=11,11,IF('Vessel List A'!BC120=12,12,IF('Vessel List A'!BC120=13,13,IF('Vessel List A'!BC120=14,14,IF('Vessel List A'!BC120=15,15,IF('Vessel List A'!BC120=16,16,0)))))))))))))))))=0," ",VALUE(IF('Vessel List A'!BC120=1,1,IF('Vessel List A'!BC120=2,2,IF('Vessel List A'!BC120=3,3,IF('Vessel List A'!BC120=4,4,IF('Vessel List A'!BC120=5,5,IF('Vessel List A'!BC120=6,6,IF('Vessel List A'!BC120=7,7,IF('Vessel List A'!BC120=8,8,IF('Vessel List A'!BC120=9,9,IF('Vessel List A'!BC120=10,10,IF('Vessel List A'!BC120=11,11,IF('Vessel List A'!BC120=12,12,IF('Vessel List A'!BC120=13,13,IF('Vessel List A'!BC120=14,14,IF('Vessel List A'!BC120=15,15,IF('Vessel List A'!BC120=16,16,0))))))))))))))))))</f>
        <v xml:space="preserve"> </v>
      </c>
      <c r="AE121" s="154"/>
      <c r="AF121" s="158"/>
      <c r="AG121" s="390" t="str">
        <f t="shared" si="91"/>
        <v/>
      </c>
      <c r="AH121" s="158"/>
      <c r="AI121" s="137"/>
      <c r="AJ121" s="388" t="str">
        <f t="shared" si="92"/>
        <v/>
      </c>
      <c r="AK121" s="157" t="str">
        <f>IF(VALUE(IF('Vessel List A'!BP120=1,1,IF('Vessel List A'!BP120=2,2,IF('Vessel List A'!BP120=3,3,IF('Vessel List A'!BP120=4,4,IF('Vessel List A'!BP120=5,5,IF('Vessel List A'!BP120=6,6,IF('Vessel List A'!BP120=7,7,IF('Vessel List A'!BP120=8,8,IF('Vessel List A'!BP120=9,9,IF('Vessel List A'!BP120=10,10,IF('Vessel List A'!BP120=11,11,IF('Vessel List A'!BP120=12,12,IF('Vessel List A'!BP120=13,13,IF('Vessel List A'!BP120=14,14,IF('Vessel List A'!BP120=15,15,IF('Vessel List A'!BP120=16,16,0)))))))))))))))))=0," ",VALUE(IF('Vessel List A'!BP120=1,1,IF('Vessel List A'!BP120=2,2,IF('Vessel List A'!BP120=3,3,IF('Vessel List A'!BP120=4,4,IF('Vessel List A'!BP120=5,5,IF('Vessel List A'!BP120=6,6,IF('Vessel List A'!BP120=7,7,IF('Vessel List A'!BP120=8,8,IF('Vessel List A'!BP120=9,9,IF('Vessel List A'!BP120=10,10,IF('Vessel List A'!BP120=11,11,IF('Vessel List A'!BP120=12,12,IF('Vessel List A'!BP120=13,13,IF('Vessel List A'!BP120=14,14,IF('Vessel List A'!BP120=15,15,IF('Vessel List A'!BP120=16,16,0))))))))))))))))))</f>
        <v xml:space="preserve"> </v>
      </c>
      <c r="AL121" s="154"/>
      <c r="AM121" s="158"/>
      <c r="AN121" s="390" t="str">
        <f t="shared" si="93"/>
        <v/>
      </c>
      <c r="AO121" s="158"/>
      <c r="AP121" s="137"/>
      <c r="AQ121" s="388" t="str">
        <f t="shared" si="94"/>
        <v/>
      </c>
      <c r="AR121" s="157" t="str">
        <f>IF(VALUE(IF('Vessel List A'!CC120=1,1,IF('Vessel List A'!CC120=2,2,IF('Vessel List A'!CC120=3,3,IF('Vessel List A'!CC120=4,4,IF('Vessel List A'!CC120=5,5,IF('Vessel List A'!CC120=6,6,IF('Vessel List A'!CC120=7,7,IF('Vessel List A'!CC120=8,8,IF('Vessel List A'!CC120=9,9,IF('Vessel List A'!CC120=10,10,IF('Vessel List A'!CC120=11,11,IF('Vessel List A'!CC120=12,12,IF('Vessel List A'!CC120=13,13,IF('Vessel List A'!CC120=14,14,IF('Vessel List A'!CC120=15,15,IF('Vessel List A'!CC120=16,16,0)))))))))))))))))=0," ",VALUE(IF('Vessel List A'!CC120=1,1,IF('Vessel List A'!CC120=2,2,IF('Vessel List A'!CC120=3,3,IF('Vessel List A'!CC120=4,4,IF('Vessel List A'!CC120=5,5,IF('Vessel List A'!CC120=6,6,IF('Vessel List A'!CC120=7,7,IF('Vessel List A'!CC120=8,8,IF('Vessel List A'!CC120=9,9,IF('Vessel List A'!CC120=10,10,IF('Vessel List A'!CC120=11,11,IF('Vessel List A'!CC120=12,12,IF('Vessel List A'!CC120=13,13,IF('Vessel List A'!CC120=14,14,IF('Vessel List A'!CC120=15,15,IF('Vessel List A'!CC120=16,16,0))))))))))))))))))</f>
        <v xml:space="preserve"> </v>
      </c>
      <c r="AS121" s="154"/>
      <c r="AT121" s="158"/>
      <c r="AU121" s="390" t="str">
        <f t="shared" si="95"/>
        <v/>
      </c>
      <c r="AV121" s="158"/>
      <c r="AW121" s="137"/>
      <c r="AX121" s="388" t="str">
        <f t="shared" si="96"/>
        <v/>
      </c>
      <c r="AY121" s="157" t="str">
        <f>IF(VALUE(IF('Vessel List A'!CP120=1,1,IF('Vessel List A'!CP120=2,2,IF('Vessel List A'!CP120=3,3,IF('Vessel List A'!CP120=4,4,IF('Vessel List A'!CP120=5,5,IF('Vessel List A'!CP120=6,6,IF('Vessel List A'!CP120=7,7,IF('Vessel List A'!CP120=8,8,IF('Vessel List A'!CP120=9,9,IF('Vessel List A'!CP120=10,10,IF('Vessel List A'!CP120=11,11,IF('Vessel List A'!CP120=12,12,IF('Vessel List A'!CP120=13,13,IF('Vessel List A'!CP120=14,14,IF('Vessel List A'!CP120=15,15,IF('Vessel List A'!CP120=16,16,0)))))))))))))))))=0," ",VALUE(IF('Vessel List A'!CP120=1,1,IF('Vessel List A'!CP120=2,2,IF('Vessel List A'!CP120=3,3,IF('Vessel List A'!CP120=4,4,IF('Vessel List A'!CP120=5,5,IF('Vessel List A'!CP120=6,6,IF('Vessel List A'!CP120=7,7,IF('Vessel List A'!CP120=8,8,IF('Vessel List A'!CP120=9,9,IF('Vessel List A'!CP120=10,10,IF('Vessel List A'!CP120=11,11,IF('Vessel List A'!CP120=12,12,IF('Vessel List A'!CP120=13,13,IF('Vessel List A'!CP120=14,14,IF('Vessel List A'!CP120=15,15,IF('Vessel List A'!CP120=16,16,0))))))))))))))))))</f>
        <v xml:space="preserve"> </v>
      </c>
      <c r="AZ121" s="154"/>
      <c r="BA121" s="158"/>
      <c r="BB121" s="390" t="str">
        <f t="shared" si="97"/>
        <v/>
      </c>
      <c r="BC121" s="158"/>
      <c r="BD121" s="137"/>
      <c r="BE121" s="388" t="str">
        <f t="shared" si="98"/>
        <v/>
      </c>
      <c r="BF121" s="157" t="str">
        <f>IF(VALUE(IF('Vessel List A'!DC120=1,1,IF('Vessel List A'!DC120=2,2,IF('Vessel List A'!DC120=3,3,IF('Vessel List A'!DC120=4,4,IF('Vessel List A'!DC120=5,5,IF('Vessel List A'!DC120=6,6,IF('Vessel List A'!DC120=7,7,IF('Vessel List A'!DC120=8,8,IF('Vessel List A'!DC120=9,9,IF('Vessel List A'!DC120=10,10,IF('Vessel List A'!DC120=11,11,IF('Vessel List A'!DC120=12,12,IF('Vessel List A'!DC120=13,13,IF('Vessel List A'!DC120=14,14,IF('Vessel List A'!DC120=15,15,IF('Vessel List A'!DC120=16,16,0)))))))))))))))))=0," ",VALUE(IF('Vessel List A'!DC120=1,1,IF('Vessel List A'!DC120=2,2,IF('Vessel List A'!DC120=3,3,IF('Vessel List A'!DC120=4,4,IF('Vessel List A'!DC120=5,5,IF('Vessel List A'!DC120=6,6,IF('Vessel List A'!DC120=7,7,IF('Vessel List A'!DC120=8,8,IF('Vessel List A'!DC120=9,9,IF('Vessel List A'!DC120=10,10,IF('Vessel List A'!DC120=11,11,IF('Vessel List A'!DC120=12,12,IF('Vessel List A'!DC120=13,13,IF('Vessel List A'!DC120=14,14,IF('Vessel List A'!DC120=15,15,IF('Vessel List A'!DC120=16,16,0))))))))))))))))))</f>
        <v xml:space="preserve"> </v>
      </c>
      <c r="BG121" s="154"/>
      <c r="BH121" s="158"/>
      <c r="BI121" s="390" t="str">
        <f t="shared" si="99"/>
        <v/>
      </c>
      <c r="BJ121" s="158"/>
      <c r="BK121" s="137"/>
      <c r="BL121" s="388" t="str">
        <f t="shared" si="100"/>
        <v/>
      </c>
      <c r="BM121" s="157" t="str">
        <f>IF(VALUE(IF('Vessel List A'!DP120=1,1,IF('Vessel List A'!DP120=2,2,IF('Vessel List A'!DP120=3,3,IF('Vessel List A'!DP120=4,4,IF('Vessel List A'!DP120=5,5,IF('Vessel List A'!DP120=6,6,IF('Vessel List A'!DP120=7,7,IF('Vessel List A'!DP120=8,8,IF('Vessel List A'!DP120=9,9,IF('Vessel List A'!DP120=10,10,IF('Vessel List A'!DP120=11,11,IF('Vessel List A'!DP120=12,12,IF('Vessel List A'!DP120=13,13,IF('Vessel List A'!DP120=14,14,IF('Vessel List A'!DP120=15,15,IF('Vessel List A'!DP120=16,16,0)))))))))))))))))=0," ",VALUE(IF('Vessel List A'!DP120=1,1,IF('Vessel List A'!DP120=2,2,IF('Vessel List A'!DP120=3,3,IF('Vessel List A'!DP120=4,4,IF('Vessel List A'!DP120=5,5,IF('Vessel List A'!DP120=6,6,IF('Vessel List A'!DP120=7,7,IF('Vessel List A'!DP120=8,8,IF('Vessel List A'!DP120=9,9,IF('Vessel List A'!DP120=10,10,IF('Vessel List A'!DP120=11,11,IF('Vessel List A'!DP120=12,12,IF('Vessel List A'!DP120=13,13,IF('Vessel List A'!DP120=14,14,IF('Vessel List A'!DP120=15,15,IF('Vessel List A'!DP120=16,16,0))))))))))))))))))</f>
        <v xml:space="preserve"> </v>
      </c>
      <c r="BN121" s="154"/>
      <c r="BO121" s="158"/>
      <c r="BP121" s="390" t="str">
        <f t="shared" si="101"/>
        <v/>
      </c>
      <c r="BQ121" s="158"/>
      <c r="BR121" s="137"/>
      <c r="BS121" s="388" t="str">
        <f t="shared" si="102"/>
        <v/>
      </c>
      <c r="BT121" s="157" t="str">
        <f>IF(VALUE(IF('Vessel List A'!EC120=1,1,IF('Vessel List A'!EC120=2,2,IF('Vessel List A'!EC120=3,3,IF('Vessel List A'!EC120=4,4,IF('Vessel List A'!EC120=5,5,IF('Vessel List A'!EC120=6,6,IF('Vessel List A'!EC120=7,7,IF('Vessel List A'!EC120=8,8,IF('Vessel List A'!EC120=9,9,IF('Vessel List A'!EC120=10,10,IF('Vessel List A'!EC120=11,11,IF('Vessel List A'!EC120=12,12,IF('Vessel List A'!EC120=13,13,IF('Vessel List A'!EC120=14,14,IF('Vessel List A'!EC120=15,15,IF('Vessel List A'!EC120=16,16,0)))))))))))))))))=0," ",VALUE(IF('Vessel List A'!EC120=1,1,IF('Vessel List A'!EC120=2,2,IF('Vessel List A'!EC120=3,3,IF('Vessel List A'!EC120=4,4,IF('Vessel List A'!EC120=5,5,IF('Vessel List A'!EC120=6,6,IF('Vessel List A'!EC120=7,7,IF('Vessel List A'!EC120=8,8,IF('Vessel List A'!EC120=9,9,IF('Vessel List A'!EC120=10,10,IF('Vessel List A'!EC120=11,11,IF('Vessel List A'!EC120=12,12,IF('Vessel List A'!EC120=13,13,IF('Vessel List A'!EC120=14,14,IF('Vessel List A'!EC120=15,15,IF('Vessel List A'!EC120=16,16,0))))))))))))))))))</f>
        <v xml:space="preserve"> </v>
      </c>
      <c r="BU121" s="154"/>
      <c r="BV121" s="158"/>
      <c r="BW121" s="390" t="str">
        <f t="shared" si="103"/>
        <v/>
      </c>
      <c r="BX121" s="158"/>
      <c r="BY121" s="137"/>
      <c r="BZ121" s="388" t="str">
        <f t="shared" si="104"/>
        <v/>
      </c>
      <c r="CA121" s="157" t="str">
        <f>IF(VALUE(IF('Vessel List A'!EP120=1,1,IF('Vessel List A'!EP120=2,2,IF('Vessel List A'!EP120=3,3,IF('Vessel List A'!EP120=4,4,IF('Vessel List A'!EP120=5,5,IF('Vessel List A'!EP120=6,6,IF('Vessel List A'!EP120=7,7,IF('Vessel List A'!EP120=8,8,IF('Vessel List A'!EP120=9,9,IF('Vessel List A'!EP120=10,10,IF('Vessel List A'!EP120=11,11,IF('Vessel List A'!EP120=12,12,IF('Vessel List A'!EP120=13,13,IF('Vessel List A'!EP120=14,14,IF('Vessel List A'!EP120=15,15,IF('Vessel List A'!EP120=16,16,0)))))))))))))))))=0," ",VALUE(IF('Vessel List A'!EP120=1,1,IF('Vessel List A'!EP120=2,2,IF('Vessel List A'!EP120=3,3,IF('Vessel List A'!EP120=4,4,IF('Vessel List A'!EP120=5,5,IF('Vessel List A'!EP120=6,6,IF('Vessel List A'!EP120=7,7,IF('Vessel List A'!EP120=8,8,IF('Vessel List A'!EP120=9,9,IF('Vessel List A'!EP120=10,10,IF('Vessel List A'!EP120=11,11,IF('Vessel List A'!EP120=12,12,IF('Vessel List A'!EP120=13,13,IF('Vessel List A'!EP120=14,14,IF('Vessel List A'!EP120=15,15,IF('Vessel List A'!EP120=16,16,0))))))))))))))))))</f>
        <v xml:space="preserve"> </v>
      </c>
      <c r="CB121" s="154"/>
      <c r="CC121" s="158"/>
      <c r="CD121" s="390" t="str">
        <f t="shared" si="105"/>
        <v/>
      </c>
      <c r="CE121" s="158"/>
      <c r="CF121" s="137"/>
      <c r="CG121" s="388" t="str">
        <f t="shared" si="106"/>
        <v/>
      </c>
      <c r="CH121" s="157" t="str">
        <f>IF(VALUE(IF('Vessel List A'!FC120=1,1,IF('Vessel List A'!FC120=2,2,IF('Vessel List A'!FC120=3,3,IF('Vessel List A'!FC120=4,4,IF('Vessel List A'!FC120=5,5,IF('Vessel List A'!FC120=6,6,IF('Vessel List A'!FC120=7,7,IF('Vessel List A'!FC120=8,8,IF('Vessel List A'!FC120=9,9,IF('Vessel List A'!FC120=10,10,IF('Vessel List A'!FC120=11,11,IF('Vessel List A'!FC120=12,12,IF('Vessel List A'!FC120=13,13,IF('Vessel List A'!FC120=14,14,IF('Vessel List A'!FC120=15,15,IF('Vessel List A'!FC120=16,16,0)))))))))))))))))=0," ",VALUE(IF('Vessel List A'!FC120=1,1,IF('Vessel List A'!FC120=2,2,IF('Vessel List A'!FC120=3,3,IF('Vessel List A'!FC120=4,4,IF('Vessel List A'!FC120=5,5,IF('Vessel List A'!FC120=6,6,IF('Vessel List A'!FC120=7,7,IF('Vessel List A'!FC120=8,8,IF('Vessel List A'!FC120=9,9,IF('Vessel List A'!FC120=10,10,IF('Vessel List A'!FC120=11,11,IF('Vessel List A'!FC120=12,12,IF('Vessel List A'!FC120=13,13,IF('Vessel List A'!FC120=14,14,IF('Vessel List A'!FC120=15,15,IF('Vessel List A'!FC120=16,16,0))))))))))))))))))</f>
        <v xml:space="preserve"> </v>
      </c>
      <c r="CI121" s="154"/>
      <c r="CJ121" s="158"/>
      <c r="CK121" s="390" t="str">
        <f t="shared" si="107"/>
        <v/>
      </c>
      <c r="CL121" s="158"/>
      <c r="CM121" s="137"/>
      <c r="CN121" s="388" t="str">
        <f t="shared" si="108"/>
        <v/>
      </c>
      <c r="CO121" s="157" t="str">
        <f>IF(VALUE(IF('Vessel List A'!FP120=1,1,IF('Vessel List A'!FP120=2,2,IF('Vessel List A'!FP120=3,3,IF('Vessel List A'!FP120=4,4,IF('Vessel List A'!FP120=5,5,IF('Vessel List A'!FP120=6,6,IF('Vessel List A'!FP120=7,7,IF('Vessel List A'!FP120=8,8,IF('Vessel List A'!FP120=9,9,IF('Vessel List A'!FP120=10,10,IF('Vessel List A'!FP120=11,11,IF('Vessel List A'!FP120=12,12,IF('Vessel List A'!FP120=13,13,IF('Vessel List A'!FP120=14,14,IF('Vessel List A'!FP120=15,15,IF('Vessel List A'!FP120=16,16,0)))))))))))))))))=0," ",VALUE(IF('Vessel List A'!FP120=1,1,IF('Vessel List A'!FP120=2,2,IF('Vessel List A'!FP120=3,3,IF('Vessel List A'!FP120=4,4,IF('Vessel List A'!FP120=5,5,IF('Vessel List A'!FP120=6,6,IF('Vessel List A'!FP120=7,7,IF('Vessel List A'!FP120=8,8,IF('Vessel List A'!FP120=9,9,IF('Vessel List A'!FP120=10,10,IF('Vessel List A'!FP120=11,11,IF('Vessel List A'!FP120=12,12,IF('Vessel List A'!FP120=13,13,IF('Vessel List A'!FP120=14,14,IF('Vessel List A'!FP120=15,15,IF('Vessel List A'!FP120=16,16,0))))))))))))))))))</f>
        <v xml:space="preserve"> </v>
      </c>
      <c r="CP121" s="154"/>
      <c r="CQ121" s="158"/>
      <c r="CR121" s="390" t="str">
        <f t="shared" si="109"/>
        <v/>
      </c>
      <c r="CS121" s="158"/>
      <c r="CT121" s="137"/>
      <c r="CU121" s="388" t="str">
        <f t="shared" si="110"/>
        <v/>
      </c>
      <c r="CV121" s="157" t="str">
        <f>IF(VALUE(IF('Vessel List A'!GC120=1,1,IF('Vessel List A'!GC120=2,2,IF('Vessel List A'!GC120=3,3,IF('Vessel List A'!GC120=4,4,IF('Vessel List A'!GC120=5,5,IF('Vessel List A'!GC120=6,6,IF('Vessel List A'!GC120=7,7,IF('Vessel List A'!GC120=8,8,IF('Vessel List A'!GC120=9,9,IF('Vessel List A'!GC120=10,10,IF('Vessel List A'!GC120=11,11,IF('Vessel List A'!GC120=12,12,IF('Vessel List A'!GC120=13,13,IF('Vessel List A'!GC120=14,14,IF('Vessel List A'!GC120=15,15,IF('Vessel List A'!GC120=16,16,0)))))))))))))))))=0," ",VALUE(IF('Vessel List A'!GC120=1,1,IF('Vessel List A'!GC120=2,2,IF('Vessel List A'!GC120=3,3,IF('Vessel List A'!GC120=4,4,IF('Vessel List A'!GC120=5,5,IF('Vessel List A'!GC120=6,6,IF('Vessel List A'!GC120=7,7,IF('Vessel List A'!GC120=8,8,IF('Vessel List A'!GC120=9,9,IF('Vessel List A'!GC120=10,10,IF('Vessel List A'!GC120=11,11,IF('Vessel List A'!GC120=12,12,IF('Vessel List A'!GC120=13,13,IF('Vessel List A'!GC120=14,14,IF('Vessel List A'!GC120=15,15,IF('Vessel List A'!GC120=16,16,0))))))))))))))))))</f>
        <v xml:space="preserve"> </v>
      </c>
      <c r="CW121" s="154"/>
      <c r="CX121" s="158"/>
      <c r="CY121" s="390" t="str">
        <f t="shared" si="111"/>
        <v/>
      </c>
      <c r="CZ121" s="158"/>
      <c r="DA121" s="137"/>
      <c r="DB121" s="388" t="str">
        <f t="shared" si="112"/>
        <v/>
      </c>
      <c r="DC121" s="157" t="str">
        <f>IF(VALUE(IF('Vessel List A'!GP120=1,1,IF('Vessel List A'!GP120=2,2,IF('Vessel List A'!GP120=3,3,IF('Vessel List A'!GP120=4,4,IF('Vessel List A'!GP120=5,5,IF('Vessel List A'!GP120=6,6,IF('Vessel List A'!GP120=7,7,IF('Vessel List A'!GP120=8,8,IF('Vessel List A'!GP120=9,9,IF('Vessel List A'!GP120=10,10,IF('Vessel List A'!GP120=11,11,IF('Vessel List A'!GP120=12,12,IF('Vessel List A'!GP120=13,13,IF('Vessel List A'!GP120=14,14,IF('Vessel List A'!GP120=15,15,IF('Vessel List A'!GP120=16,16,0)))))))))))))))))=0," ",VALUE(IF('Vessel List A'!GP120=1,1,IF('Vessel List A'!GP120=2,2,IF('Vessel List A'!GP120=3,3,IF('Vessel List A'!GP120=4,4,IF('Vessel List A'!GP120=5,5,IF('Vessel List A'!GP120=6,6,IF('Vessel List A'!GP120=7,7,IF('Vessel List A'!GP120=8,8,IF('Vessel List A'!GP120=9,9,IF('Vessel List A'!GP120=10,10,IF('Vessel List A'!GP120=11,11,IF('Vessel List A'!GP120=12,12,IF('Vessel List A'!GP120=13,13,IF('Vessel List A'!GP120=14,14,IF('Vessel List A'!GP120=15,15,IF('Vessel List A'!GP120=16,16,0))))))))))))))))))</f>
        <v xml:space="preserve"> </v>
      </c>
      <c r="DD121" s="154"/>
      <c r="DE121" s="158"/>
      <c r="DF121" s="390" t="str">
        <f t="shared" si="113"/>
        <v/>
      </c>
      <c r="DG121" s="158"/>
      <c r="DH121" s="137"/>
      <c r="DI121" s="388" t="str">
        <f t="shared" si="114"/>
        <v/>
      </c>
      <c r="DJ121" s="157" t="str">
        <f>IF(VALUE(IF('Vessel List A'!HC120=1,1,IF('Vessel List A'!HC120=2,2,IF('Vessel List A'!HC120=3,3,IF('Vessel List A'!HC120=4,4,IF('Vessel List A'!HC120=5,5,IF('Vessel List A'!HC120=6,6,IF('Vessel List A'!HC120=7,7,IF('Vessel List A'!HC120=8,8,IF('Vessel List A'!HC120=9,9,IF('Vessel List A'!HC120=10,10,IF('Vessel List A'!HC120=11,11,IF('Vessel List A'!HC120=12,12,IF('Vessel List A'!HC120=13,13,IF('Vessel List A'!HC120=14,14,IF('Vessel List A'!HC120=15,15,IF('Vessel List A'!HC120=16,16,0)))))))))))))))))=0," ",VALUE(IF('Vessel List A'!HC120=1,1,IF('Vessel List A'!HC120=2,2,IF('Vessel List A'!HC120=3,3,IF('Vessel List A'!HC120=4,4,IF('Vessel List A'!HC120=5,5,IF('Vessel List A'!HC120=6,6,IF('Vessel List A'!HC120=7,7,IF('Vessel List A'!HC120=8,8,IF('Vessel List A'!HC120=9,9,IF('Vessel List A'!HC120=10,10,IF('Vessel List A'!HC120=11,11,IF('Vessel List A'!HC120=12,12,IF('Vessel List A'!HC120=13,13,IF('Vessel List A'!HC120=14,14,IF('Vessel List A'!HC120=15,15,IF('Vessel List A'!HC120=16,16,0))))))))))))))))))</f>
        <v xml:space="preserve"> </v>
      </c>
      <c r="DK121" s="154"/>
      <c r="DL121" s="158"/>
      <c r="DM121" s="390" t="str">
        <f t="shared" si="115"/>
        <v/>
      </c>
      <c r="DN121" s="158"/>
      <c r="DO121" s="137"/>
      <c r="DP121" s="388" t="str">
        <f t="shared" si="116"/>
        <v/>
      </c>
      <c r="DQ121" s="157" t="str">
        <f>IF(VALUE(IF('Vessel List A'!HP120=1,1,IF('Vessel List A'!HP120=2,2,IF('Vessel List A'!HP120=3,3,IF('Vessel List A'!HP120=4,4,IF('Vessel List A'!HP120=5,5,IF('Vessel List A'!HP120=6,6,IF('Vessel List A'!HP120=7,7,IF('Vessel List A'!HP120=8,8,IF('Vessel List A'!HP120=9,9,IF('Vessel List A'!HP120=10,10,IF('Vessel List A'!HP120=11,11,IF('Vessel List A'!HP120=12,12,IF('Vessel List A'!HP120=13,13,IF('Vessel List A'!HP120=14,14,IF('Vessel List A'!HP120=15,15,IF('Vessel List A'!HP120=16,16,0)))))))))))))))))=0," ",VALUE(IF('Vessel List A'!HP120=1,1,IF('Vessel List A'!HP120=2,2,IF('Vessel List A'!HP120=3,3,IF('Vessel List A'!HP120=4,4,IF('Vessel List A'!HP120=5,5,IF('Vessel List A'!HP120=6,6,IF('Vessel List A'!HP120=7,7,IF('Vessel List A'!HP120=8,8,IF('Vessel List A'!HP120=9,9,IF('Vessel List A'!HP120=10,10,IF('Vessel List A'!HP120=11,11,IF('Vessel List A'!HP120=12,12,IF('Vessel List A'!HP120=13,13,IF('Vessel List A'!HP120=14,14,IF('Vessel List A'!HP120=15,15,IF('Vessel List A'!HP120=16,16,0))))))))))))))))))</f>
        <v xml:space="preserve"> </v>
      </c>
      <c r="DR121" s="154"/>
      <c r="DS121" s="158"/>
      <c r="DT121" s="390" t="str">
        <f t="shared" si="117"/>
        <v/>
      </c>
      <c r="DU121" s="158"/>
      <c r="DV121" s="137"/>
      <c r="DW121" s="388" t="str">
        <f t="shared" si="118"/>
        <v/>
      </c>
      <c r="DX121" s="157" t="str">
        <f>IF(VALUE(IF('Vessel List A'!IC120=1,1,IF('Vessel List A'!IC120=2,2,IF('Vessel List A'!IC120=3,3,IF('Vessel List A'!IC120=4,4,IF('Vessel List A'!IC120=5,5,IF('Vessel List A'!IC120=6,6,IF('Vessel List A'!IC120=7,7,IF('Vessel List A'!IC120=8,8,IF('Vessel List A'!IC120=9,9,IF('Vessel List A'!IC120=10,10,IF('Vessel List A'!IC120=11,11,IF('Vessel List A'!IC120=12,12,IF('Vessel List A'!IC120=13,13,IF('Vessel List A'!IC120=14,14,IF('Vessel List A'!IC120=15,15,IF('Vessel List A'!IC120=16,16,0)))))))))))))))))=0," ",VALUE(IF('Vessel List A'!IC120=1,1,IF('Vessel List A'!IC120=2,2,IF('Vessel List A'!IC120=3,3,IF('Vessel List A'!IC120=4,4,IF('Vessel List A'!IC120=5,5,IF('Vessel List A'!IC120=6,6,IF('Vessel List A'!IC120=7,7,IF('Vessel List A'!IC120=8,8,IF('Vessel List A'!IC120=9,9,IF('Vessel List A'!IC120=10,10,IF('Vessel List A'!IC120=11,11,IF('Vessel List A'!IC120=12,12,IF('Vessel List A'!IC120=13,13,IF('Vessel List A'!IC120=14,14,IF('Vessel List A'!IC120=15,15,IF('Vessel List A'!IC120=16,16,0))))))))))))))))))</f>
        <v xml:space="preserve"> </v>
      </c>
      <c r="DY121" s="154"/>
      <c r="DZ121" s="158"/>
      <c r="EA121" s="390" t="str">
        <f t="shared" si="119"/>
        <v/>
      </c>
      <c r="EB121" s="158"/>
      <c r="EC121" s="137"/>
      <c r="ED121" s="388" t="str">
        <f t="shared" si="120"/>
        <v/>
      </c>
      <c r="EE121" s="157" t="str">
        <f>IF(VALUE(IF('Vessel List A'!IP120=1,1,IF('Vessel List A'!IP120=2,2,IF('Vessel List A'!IP120=3,3,IF('Vessel List A'!IP120=4,4,IF('Vessel List A'!IP120=5,5,IF('Vessel List A'!IP120=6,6,IF('Vessel List A'!IP120=7,7,IF('Vessel List A'!IP120=8,8,IF('Vessel List A'!IP120=9,9,IF('Vessel List A'!IP120=10,10,IF('Vessel List A'!IP120=11,11,IF('Vessel List A'!IP120=12,12,IF('Vessel List A'!IP120=13,13,IF('Vessel List A'!IP120=14,14,IF('Vessel List A'!IP120=15,15,IF('Vessel List A'!IP120=16,16,0)))))))))))))))))=0," ",VALUE(IF('Vessel List A'!IP120=1,1,IF('Vessel List A'!IP120=2,2,IF('Vessel List A'!IP120=3,3,IF('Vessel List A'!IP120=4,4,IF('Vessel List A'!IP120=5,5,IF('Vessel List A'!IP120=6,6,IF('Vessel List A'!IP120=7,7,IF('Vessel List A'!IP120=8,8,IF('Vessel List A'!IP120=9,9,IF('Vessel List A'!IP120=10,10,IF('Vessel List A'!IP120=11,11,IF('Vessel List A'!IP120=12,12,IF('Vessel List A'!IP120=13,13,IF('Vessel List A'!IP120=14,14,IF('Vessel List A'!IP120=15,15,IF('Vessel List A'!IP120=16,16,0))))))))))))))))))</f>
        <v xml:space="preserve"> </v>
      </c>
      <c r="EF121" s="154"/>
      <c r="EG121" s="158"/>
      <c r="EH121" s="390" t="str">
        <f t="shared" si="121"/>
        <v/>
      </c>
      <c r="EI121" s="158"/>
      <c r="EJ121" s="137"/>
      <c r="EK121" s="397" t="str">
        <f t="shared" si="122"/>
        <v/>
      </c>
      <c r="EL121" s="144"/>
      <c r="EM121" s="157" t="str">
        <f>IF(VALUE(IF('Vessel List B'!C120=1,1,IF('Vessel List B'!C120=2,2,IF('Vessel List B'!C120=3,3,IF('Vessel List B'!C120=4,4,IF('Vessel List B'!C120=5,5,IF('Vessel List B'!C120=6,6,IF('Vessel List B'!C120=7,7,IF('Vessel List B'!C120=8,8,IF('Vessel List B'!C120=9,9,IF('Vessel List B'!C120=10,10,IF('Vessel List B'!C120=11,11,IF('Vessel List B'!C120=12,12,IF('Vessel List B'!C120=13,13,IF('Vessel List B'!C120=14,14,IF('Vessel List B'!C120=15,15,IF('Vessel List B'!C120=16,16,0)))))))))))))))))=0," ",VALUE(IF('Vessel List B'!C120=1,1,IF('Vessel List B'!C120=2,2,IF('Vessel List B'!C120=3,3,IF('Vessel List B'!C120=4,4,IF('Vessel List B'!C120=5,5,IF('Vessel List B'!C120=6,6,IF('Vessel List B'!C120=7,7,IF('Vessel List B'!C120=8,8,IF('Vessel List B'!C120=9,9,IF('Vessel List B'!C120=10,10,IF('Vessel List B'!C120=11,11,IF('Vessel List B'!C120=12,12,IF('Vessel List B'!C120=13,13,IF('Vessel List B'!C120=14,14,IF('Vessel List B'!C120=15,15,IF('Vessel List B'!C120=16,16,0))))))))))))))))))</f>
        <v xml:space="preserve"> </v>
      </c>
      <c r="EN121" s="154"/>
      <c r="EO121" s="158"/>
      <c r="EP121" s="390" t="str">
        <f t="shared" si="123"/>
        <v/>
      </c>
      <c r="EQ121" s="158"/>
      <c r="ER121" s="137"/>
      <c r="ES121" s="388" t="str">
        <f t="shared" si="124"/>
        <v/>
      </c>
      <c r="ET121" s="157" t="str">
        <f>IF(VALUE(IF('Vessel List B'!P120=1,1,IF('Vessel List B'!P120=2,2,IF('Vessel List B'!P120=3,3,IF('Vessel List B'!P120=4,4,IF('Vessel List B'!P120=5,5,IF('Vessel List B'!P120=6,6,IF('Vessel List B'!P120=7,7,IF('Vessel List B'!P120=8,8,IF('Vessel List B'!P120=9,9,IF('Vessel List B'!P120=10,10,IF('Vessel List B'!P120=11,11,IF('Vessel List B'!P120=12,12,IF('Vessel List B'!P120=13,13,IF('Vessel List B'!P120=14,14,IF('Vessel List B'!P120=15,15,IF('Vessel List B'!P120=16,16,0)))))))))))))))))=0," ",VALUE(IF('Vessel List B'!P120=1,1,IF('Vessel List B'!P120=2,2,IF('Vessel List B'!P120=3,3,IF('Vessel List B'!P120=4,4,IF('Vessel List B'!P120=5,5,IF('Vessel List B'!P120=6,6,IF('Vessel List B'!P120=7,7,IF('Vessel List B'!P120=8,8,IF('Vessel List B'!P120=9,9,IF('Vessel List B'!P120=10,10,IF('Vessel List B'!P120=11,11,IF('Vessel List B'!P120=12,12,IF('Vessel List B'!P120=13,13,IF('Vessel List B'!P120=14,14,IF('Vessel List B'!P120=15,15,IF('Vessel List B'!P120=16,16,0))))))))))))))))))</f>
        <v xml:space="preserve"> </v>
      </c>
      <c r="EU121" s="154"/>
      <c r="EV121" s="158"/>
      <c r="EW121" s="390" t="str">
        <f t="shared" si="125"/>
        <v/>
      </c>
      <c r="EX121" s="158"/>
      <c r="EY121" s="137"/>
      <c r="EZ121" s="388" t="str">
        <f t="shared" si="126"/>
        <v/>
      </c>
      <c r="FA121" s="157" t="str">
        <f>IF(VALUE(IF('Vessel List B'!AC120=1,1,IF('Vessel List B'!AC120=2,2,IF('Vessel List B'!AC120=3,3,IF('Vessel List B'!AC120=4,4,IF('Vessel List B'!AC120=5,5,IF('Vessel List B'!AC120=6,6,IF('Vessel List B'!AC120=7,7,IF('Vessel List B'!AC120=8,8,IF('Vessel List B'!AC120=9,9,IF('Vessel List B'!AC120=10,10,IF('Vessel List B'!AC120=11,11,IF('Vessel List B'!AC120=12,12,IF('Vessel List B'!AC120=13,13,IF('Vessel List B'!AC120=14,14,IF('Vessel List B'!AC120=15,15,IF('Vessel List B'!AC120=16,16,0)))))))))))))))))=0," ",VALUE(IF('Vessel List B'!AC120=1,1,IF('Vessel List B'!AC120=2,2,IF('Vessel List B'!AC120=3,3,IF('Vessel List B'!AC120=4,4,IF('Vessel List B'!AC120=5,5,IF('Vessel List B'!AC120=6,6,IF('Vessel List B'!AC120=7,7,IF('Vessel List B'!AC120=8,8,IF('Vessel List B'!AC120=9,9,IF('Vessel List B'!AC120=10,10,IF('Vessel List B'!AC120=11,11,IF('Vessel List B'!AC120=12,12,IF('Vessel List B'!AC120=13,13,IF('Vessel List B'!AC120=14,14,IF('Vessel List B'!AC120=15,15,IF('Vessel List B'!AC120=16,16,0))))))))))))))))))</f>
        <v xml:space="preserve"> </v>
      </c>
      <c r="FB121" s="154"/>
      <c r="FC121" s="158"/>
      <c r="FD121" s="390" t="str">
        <f t="shared" si="127"/>
        <v/>
      </c>
      <c r="FE121" s="158"/>
      <c r="FF121" s="137"/>
      <c r="FG121" s="388" t="str">
        <f t="shared" si="128"/>
        <v/>
      </c>
      <c r="FH121" s="157" t="str">
        <f>IF(VALUE(IF('Vessel List B'!AP120=1,1,IF('Vessel List B'!AP120=2,2,IF('Vessel List B'!AP120=3,3,IF('Vessel List B'!AP120=4,4,IF('Vessel List B'!AP120=5,5,IF('Vessel List B'!AP120=6,6,IF('Vessel List B'!AP120=7,7,IF('Vessel List B'!AP120=8,8,IF('Vessel List B'!AP120=9,9,IF('Vessel List B'!AP120=10,10,IF('Vessel List B'!AP120=11,11,IF('Vessel List B'!AP120=12,12,IF('Vessel List B'!AP120=13,13,IF('Vessel List B'!AP120=14,14,IF('Vessel List B'!AP120=15,15,IF('Vessel List B'!AP120=16,16,0)))))))))))))))))=0," ",VALUE(IF('Vessel List B'!AP120=1,1,IF('Vessel List B'!AP120=2,2,IF('Vessel List B'!AP120=3,3,IF('Vessel List B'!AP120=4,4,IF('Vessel List B'!AP120=5,5,IF('Vessel List B'!AP120=6,6,IF('Vessel List B'!AP120=7,7,IF('Vessel List B'!AP120=8,8,IF('Vessel List B'!AP120=9,9,IF('Vessel List B'!AP120=10,10,IF('Vessel List B'!AP120=11,11,IF('Vessel List B'!AP120=12,12,IF('Vessel List B'!AP120=13,13,IF('Vessel List B'!AP120=14,14,IF('Vessel List B'!AP120=15,15,IF('Vessel List B'!AP120=16,16,0))))))))))))))))))</f>
        <v xml:space="preserve"> </v>
      </c>
      <c r="FI121" s="154"/>
      <c r="FJ121" s="158"/>
      <c r="FK121" s="390" t="str">
        <f t="shared" si="129"/>
        <v/>
      </c>
      <c r="FL121" s="158"/>
      <c r="FM121" s="137"/>
      <c r="FN121" s="388" t="str">
        <f t="shared" si="130"/>
        <v/>
      </c>
      <c r="FO121" s="157" t="str">
        <f>IF(VALUE(IF('Vessel List B'!BC120=1,1,IF('Vessel List B'!BC120=2,2,IF('Vessel List B'!BC120=3,3,IF('Vessel List B'!BC120=4,4,IF('Vessel List B'!BC120=5,5,IF('Vessel List B'!BC120=6,6,IF('Vessel List B'!BC120=7,7,IF('Vessel List B'!BC120=8,8,IF('Vessel List B'!BC120=9,9,IF('Vessel List B'!BC120=10,10,IF('Vessel List B'!BC120=11,11,IF('Vessel List B'!BC120=12,12,IF('Vessel List B'!BC120=13,13,IF('Vessel List B'!BC120=14,14,IF('Vessel List B'!BC120=15,15,IF('Vessel List B'!BC120=16,16,0)))))))))))))))))=0," ",VALUE(IF('Vessel List B'!BC120=1,1,IF('Vessel List B'!BC120=2,2,IF('Vessel List B'!BC120=3,3,IF('Vessel List B'!BC120=4,4,IF('Vessel List B'!BC120=5,5,IF('Vessel List B'!BC120=6,6,IF('Vessel List B'!BC120=7,7,IF('Vessel List B'!BC120=8,8,IF('Vessel List B'!BC120=9,9,IF('Vessel List B'!BC120=10,10,IF('Vessel List B'!BC120=11,11,IF('Vessel List B'!BC120=12,12,IF('Vessel List B'!BC120=13,13,IF('Vessel List B'!BC120=14,14,IF('Vessel List B'!BC120=15,15,IF('Vessel List B'!BC120=16,16,0))))))))))))))))))</f>
        <v xml:space="preserve"> </v>
      </c>
      <c r="FP121" s="154"/>
      <c r="FQ121" s="158"/>
      <c r="FR121" s="390" t="str">
        <f t="shared" si="131"/>
        <v/>
      </c>
      <c r="FS121" s="158"/>
      <c r="FT121" s="137"/>
      <c r="FU121" s="388" t="str">
        <f t="shared" si="132"/>
        <v/>
      </c>
      <c r="FV121" s="157" t="str">
        <f>IF(VALUE(IF('Vessel List B'!BP120=1,1,IF('Vessel List B'!BP120=2,2,IF('Vessel List B'!BP120=3,3,IF('Vessel List B'!BP120=4,4,IF('Vessel List B'!BP120=5,5,IF('Vessel List B'!BP120=6,6,IF('Vessel List B'!BP120=7,7,IF('Vessel List B'!BP120=8,8,IF('Vessel List B'!BP120=9,9,IF('Vessel List B'!BP120=10,10,IF('Vessel List B'!BP120=11,11,IF('Vessel List B'!BP120=12,12,IF('Vessel List B'!BP120=13,13,IF('Vessel List B'!BP120=14,14,IF('Vessel List B'!BP120=15,15,IF('Vessel List B'!BP120=16,16,0)))))))))))))))))=0," ",VALUE(IF('Vessel List B'!BP120=1,1,IF('Vessel List B'!BP120=2,2,IF('Vessel List B'!BP120=3,3,IF('Vessel List B'!BP120=4,4,IF('Vessel List B'!BP120=5,5,IF('Vessel List B'!BP120=6,6,IF('Vessel List B'!BP120=7,7,IF('Vessel List B'!BP120=8,8,IF('Vessel List B'!BP120=9,9,IF('Vessel List B'!BP120=10,10,IF('Vessel List B'!BP120=11,11,IF('Vessel List B'!BP120=12,12,IF('Vessel List B'!BP120=13,13,IF('Vessel List B'!BP120=14,14,IF('Vessel List B'!BP120=15,15,IF('Vessel List B'!BP120=16,16,0))))))))))))))))))</f>
        <v xml:space="preserve"> </v>
      </c>
      <c r="FW121" s="154"/>
      <c r="FX121" s="158"/>
      <c r="FY121" s="390" t="str">
        <f t="shared" si="133"/>
        <v/>
      </c>
      <c r="FZ121" s="158"/>
      <c r="GA121" s="137"/>
      <c r="GB121" s="388" t="str">
        <f t="shared" si="134"/>
        <v/>
      </c>
      <c r="GC121" s="157" t="str">
        <f>IF(VALUE(IF('Vessel List B'!CC120=1,1,IF('Vessel List B'!CC120=2,2,IF('Vessel List B'!CC120=3,3,IF('Vessel List B'!CC120=4,4,IF('Vessel List B'!CC120=5,5,IF('Vessel List B'!CC120=6,6,IF('Vessel List B'!CC120=7,7,IF('Vessel List B'!CC120=8,8,IF('Vessel List B'!CC120=9,9,IF('Vessel List B'!CC120=10,10,IF('Vessel List B'!CC120=11,11,IF('Vessel List B'!CC120=12,12,IF('Vessel List B'!CC120=13,13,IF('Vessel List B'!CC120=14,14,IF('Vessel List B'!CC120=15,15,IF('Vessel List B'!CC120=16,16,0)))))))))))))))))=0," ",VALUE(IF('Vessel List B'!CC120=1,1,IF('Vessel List B'!CC120=2,2,IF('Vessel List B'!CC120=3,3,IF('Vessel List B'!CC120=4,4,IF('Vessel List B'!CC120=5,5,IF('Vessel List B'!CC120=6,6,IF('Vessel List B'!CC120=7,7,IF('Vessel List B'!CC120=8,8,IF('Vessel List B'!CC120=9,9,IF('Vessel List B'!CC120=10,10,IF('Vessel List B'!CC120=11,11,IF('Vessel List B'!CC120=12,12,IF('Vessel List B'!CC120=13,13,IF('Vessel List B'!CC120=14,14,IF('Vessel List B'!CC120=15,15,IF('Vessel List B'!CC120=16,16,0))))))))))))))))))</f>
        <v xml:space="preserve"> </v>
      </c>
      <c r="GD121" s="154"/>
      <c r="GE121" s="158"/>
      <c r="GF121" s="390" t="str">
        <f t="shared" si="135"/>
        <v/>
      </c>
      <c r="GG121" s="158"/>
      <c r="GH121" s="137"/>
      <c r="GI121" s="388" t="str">
        <f t="shared" si="136"/>
        <v/>
      </c>
      <c r="GJ121" s="157" t="str">
        <f>IF(VALUE(IF('Vessel List B'!CP120=1,1,IF('Vessel List B'!CP120=2,2,IF('Vessel List B'!CP120=3,3,IF('Vessel List B'!CP120=4,4,IF('Vessel List B'!CP120=5,5,IF('Vessel List B'!CP120=6,6,IF('Vessel List B'!CP120=7,7,IF('Vessel List B'!CP120=8,8,IF('Vessel List B'!CP120=9,9,IF('Vessel List B'!CP120=10,10,IF('Vessel List B'!CP120=11,11,IF('Vessel List B'!CP120=12,12,IF('Vessel List B'!CP120=13,13,IF('Vessel List B'!CP120=14,14,IF('Vessel List B'!CP120=15,15,IF('Vessel List B'!CP120=16,16,0)))))))))))))))))=0," ",VALUE(IF('Vessel List B'!CP120=1,1,IF('Vessel List B'!CP120=2,2,IF('Vessel List B'!CP120=3,3,IF('Vessel List B'!CP120=4,4,IF('Vessel List B'!CP120=5,5,IF('Vessel List B'!CP120=6,6,IF('Vessel List B'!CP120=7,7,IF('Vessel List B'!CP120=8,8,IF('Vessel List B'!CP120=9,9,IF('Vessel List B'!CP120=10,10,IF('Vessel List B'!CP120=11,11,IF('Vessel List B'!CP120=12,12,IF('Vessel List B'!CP120=13,13,IF('Vessel List B'!CP120=14,14,IF('Vessel List B'!CP120=15,15,IF('Vessel List B'!CP120=16,16,0))))))))))))))))))</f>
        <v xml:space="preserve"> </v>
      </c>
      <c r="GK121" s="154"/>
      <c r="GL121" s="158"/>
      <c r="GM121" s="390" t="str">
        <f t="shared" si="137"/>
        <v/>
      </c>
      <c r="GN121" s="158"/>
      <c r="GO121" s="137"/>
      <c r="GP121" s="388" t="str">
        <f t="shared" si="138"/>
        <v/>
      </c>
      <c r="GQ121" s="157" t="str">
        <f>IF(VALUE(IF('Vessel List B'!DC120=1,1,IF('Vessel List B'!DC120=2,2,IF('Vessel List B'!DC120=3,3,IF('Vessel List B'!DC120=4,4,IF('Vessel List B'!DC120=5,5,IF('Vessel List B'!DC120=6,6,IF('Vessel List B'!DC120=7,7,IF('Vessel List B'!DC120=8,8,IF('Vessel List B'!DC120=9,9,IF('Vessel List B'!DC120=10,10,IF('Vessel List B'!DC120=11,11,IF('Vessel List B'!DC120=12,12,IF('Vessel List B'!DC120=13,13,IF('Vessel List B'!DC120=14,14,IF('Vessel List B'!DC120=15,15,IF('Vessel List B'!DC120=16,16,0)))))))))))))))))=0," ",VALUE(IF('Vessel List B'!DC120=1,1,IF('Vessel List B'!DC120=2,2,IF('Vessel List B'!DC120=3,3,IF('Vessel List B'!DC120=4,4,IF('Vessel List B'!DC120=5,5,IF('Vessel List B'!DC120=6,6,IF('Vessel List B'!DC120=7,7,IF('Vessel List B'!DC120=8,8,IF('Vessel List B'!DC120=9,9,IF('Vessel List B'!DC120=10,10,IF('Vessel List B'!DC120=11,11,IF('Vessel List B'!DC120=12,12,IF('Vessel List B'!DC120=13,13,IF('Vessel List B'!DC120=14,14,IF('Vessel List B'!DC120=15,15,IF('Vessel List B'!DC120=16,16,0))))))))))))))))))</f>
        <v xml:space="preserve"> </v>
      </c>
      <c r="GR121" s="154"/>
      <c r="GS121" s="158"/>
      <c r="GT121" s="390" t="str">
        <f t="shared" si="139"/>
        <v/>
      </c>
      <c r="GU121" s="158"/>
      <c r="GV121" s="137"/>
      <c r="GW121" s="388" t="str">
        <f t="shared" si="140"/>
        <v/>
      </c>
      <c r="GX121" s="157" t="str">
        <f>IF(VALUE(IF('Vessel List B'!DP120=1,1,IF('Vessel List B'!DP120=2,2,IF('Vessel List B'!DP120=3,3,IF('Vessel List B'!DP120=4,4,IF('Vessel List B'!DP120=5,5,IF('Vessel List B'!DP120=6,6,IF('Vessel List B'!DP120=7,7,IF('Vessel List B'!DP120=8,8,IF('Vessel List B'!DP120=9,9,IF('Vessel List B'!DP120=10,10,IF('Vessel List B'!DP120=11,11,IF('Vessel List B'!DP120=12,12,IF('Vessel List B'!DP120=13,13,IF('Vessel List B'!DP120=14,14,IF('Vessel List B'!DP120=15,15,IF('Vessel List B'!DP120=16,16,0)))))))))))))))))=0," ",VALUE(IF('Vessel List B'!DP120=1,1,IF('Vessel List B'!DP120=2,2,IF('Vessel List B'!DP120=3,3,IF('Vessel List B'!DP120=4,4,IF('Vessel List B'!DP120=5,5,IF('Vessel List B'!DP120=6,6,IF('Vessel List B'!DP120=7,7,IF('Vessel List B'!DP120=8,8,IF('Vessel List B'!DP120=9,9,IF('Vessel List B'!DP120=10,10,IF('Vessel List B'!DP120=11,11,IF('Vessel List B'!DP120=12,12,IF('Vessel List B'!DP120=13,13,IF('Vessel List B'!DP120=14,14,IF('Vessel List B'!DP120=15,15,IF('Vessel List B'!DP120=16,16,0))))))))))))))))))</f>
        <v xml:space="preserve"> </v>
      </c>
      <c r="GY121" s="154"/>
      <c r="GZ121" s="158"/>
      <c r="HA121" s="390" t="str">
        <f t="shared" si="141"/>
        <v/>
      </c>
      <c r="HB121" s="158"/>
      <c r="HC121" s="137"/>
      <c r="HD121" s="388" t="str">
        <f t="shared" si="142"/>
        <v/>
      </c>
      <c r="HE121" s="157" t="str">
        <f>IF(VALUE(IF('Vessel List B'!EC120=1,1,IF('Vessel List B'!EC120=2,2,IF('Vessel List B'!EC120=3,3,IF('Vessel List B'!EC120=4,4,IF('Vessel List B'!EC120=5,5,IF('Vessel List B'!EC120=6,6,IF('Vessel List B'!EC120=7,7,IF('Vessel List B'!EC120=8,8,IF('Vessel List B'!EC120=9,9,IF('Vessel List B'!EC120=10,10,IF('Vessel List B'!EC120=11,11,IF('Vessel List B'!EC120=12,12,IF('Vessel List B'!EC120=13,13,IF('Vessel List B'!EC120=14,14,IF('Vessel List B'!EC120=15,15,IF('Vessel List B'!EC120=16,16,0)))))))))))))))))=0," ",VALUE(IF('Vessel List B'!EC120=1,1,IF('Vessel List B'!EC120=2,2,IF('Vessel List B'!EC120=3,3,IF('Vessel List B'!EC120=4,4,IF('Vessel List B'!EC120=5,5,IF('Vessel List B'!EC120=6,6,IF('Vessel List B'!EC120=7,7,IF('Vessel List B'!EC120=8,8,IF('Vessel List B'!EC120=9,9,IF('Vessel List B'!EC120=10,10,IF('Vessel List B'!EC120=11,11,IF('Vessel List B'!EC120=12,12,IF('Vessel List B'!EC120=13,13,IF('Vessel List B'!EC120=14,14,IF('Vessel List B'!EC120=15,15,IF('Vessel List B'!EC120=16,16,0))))))))))))))))))</f>
        <v xml:space="preserve"> </v>
      </c>
      <c r="HF121" s="154"/>
      <c r="HG121" s="158"/>
      <c r="HH121" s="390" t="str">
        <f t="shared" si="143"/>
        <v/>
      </c>
      <c r="HI121" s="158"/>
      <c r="HJ121" s="137"/>
      <c r="HK121" s="388" t="str">
        <f t="shared" si="144"/>
        <v/>
      </c>
      <c r="HL121" s="157" t="str">
        <f>IF(VALUE(IF('Vessel List B'!EP120=1,1,IF('Vessel List B'!EP120=2,2,IF('Vessel List B'!EP120=3,3,IF('Vessel List B'!EP120=4,4,IF('Vessel List B'!EP120=5,5,IF('Vessel List B'!EP120=6,6,IF('Vessel List B'!EP120=7,7,IF('Vessel List B'!EP120=8,8,IF('Vessel List B'!EP120=9,9,IF('Vessel List B'!EP120=10,10,IF('Vessel List B'!EP120=11,11,IF('Vessel List B'!EP120=12,12,IF('Vessel List B'!EP120=13,13,IF('Vessel List B'!EP120=14,14,IF('Vessel List B'!EP120=15,15,IF('Vessel List B'!EP120=16,16,0)))))))))))))))))=0," ",VALUE(IF('Vessel List B'!EP120=1,1,IF('Vessel List B'!EP120=2,2,IF('Vessel List B'!EP120=3,3,IF('Vessel List B'!EP120=4,4,IF('Vessel List B'!EP120=5,5,IF('Vessel List B'!EP120=6,6,IF('Vessel List B'!EP120=7,7,IF('Vessel List B'!EP120=8,8,IF('Vessel List B'!EP120=9,9,IF('Vessel List B'!EP120=10,10,IF('Vessel List B'!EP120=11,11,IF('Vessel List B'!EP120=12,12,IF('Vessel List B'!EP120=13,13,IF('Vessel List B'!EP120=14,14,IF('Vessel List B'!EP120=15,15,IF('Vessel List B'!EP120=16,16,0))))))))))))))))))</f>
        <v xml:space="preserve"> </v>
      </c>
      <c r="HM121" s="154"/>
      <c r="HN121" s="158"/>
      <c r="HO121" s="390" t="str">
        <f t="shared" si="145"/>
        <v/>
      </c>
      <c r="HP121" s="158"/>
      <c r="HQ121" s="137"/>
      <c r="HR121" s="388" t="str">
        <f t="shared" si="146"/>
        <v/>
      </c>
      <c r="HS121" s="157" t="str">
        <f>IF(VALUE(IF('Vessel List B'!FC120=1,1,IF('Vessel List B'!FC120=2,2,IF('Vessel List B'!FC120=3,3,IF('Vessel List B'!FC120=4,4,IF('Vessel List B'!FC120=5,5,IF('Vessel List B'!FC120=6,6,IF('Vessel List B'!FC120=7,7,IF('Vessel List B'!FC120=8,8,IF('Vessel List B'!FC120=9,9,IF('Vessel List B'!FC120=10,10,IF('Vessel List B'!FC120=11,11,IF('Vessel List B'!FC120=12,12,IF('Vessel List B'!FC120=13,13,IF('Vessel List B'!FC120=14,14,IF('Vessel List B'!FC120=15,15,IF('Vessel List B'!FC120=16,16,0)))))))))))))))))=0," ",VALUE(IF('Vessel List B'!FC120=1,1,IF('Vessel List B'!FC120=2,2,IF('Vessel List B'!FC120=3,3,IF('Vessel List B'!FC120=4,4,IF('Vessel List B'!FC120=5,5,IF('Vessel List B'!FC120=6,6,IF('Vessel List B'!FC120=7,7,IF('Vessel List B'!FC120=8,8,IF('Vessel List B'!FC120=9,9,IF('Vessel List B'!FC120=10,10,IF('Vessel List B'!FC120=11,11,IF('Vessel List B'!FC120=12,12,IF('Vessel List B'!FC120=13,13,IF('Vessel List B'!FC120=14,14,IF('Vessel List B'!FC120=15,15,IF('Vessel List B'!FC120=16,16,0))))))))))))))))))</f>
        <v xml:space="preserve"> </v>
      </c>
      <c r="HT121" s="154"/>
      <c r="HU121" s="158"/>
      <c r="HV121" s="390" t="str">
        <f t="shared" si="147"/>
        <v/>
      </c>
      <c r="HW121" s="158"/>
      <c r="HX121" s="137"/>
      <c r="HY121" s="388" t="str">
        <f t="shared" si="148"/>
        <v/>
      </c>
      <c r="HZ121" s="157" t="str">
        <f>IF(VALUE(IF('Vessel List B'!FP120=1,1,IF('Vessel List B'!FP120=2,2,IF('Vessel List B'!FP120=3,3,IF('Vessel List B'!FP120=4,4,IF('Vessel List B'!FP120=5,5,IF('Vessel List B'!FP120=6,6,IF('Vessel List B'!FP120=7,7,IF('Vessel List B'!FP120=8,8,IF('Vessel List B'!FP120=9,9,IF('Vessel List B'!FP120=10,10,IF('Vessel List B'!FP120=11,11,IF('Vessel List B'!FP120=12,12,IF('Vessel List B'!FP120=13,13,IF('Vessel List B'!FP120=14,14,IF('Vessel List B'!FP120=15,15,IF('Vessel List B'!FP120=16,16,0)))))))))))))))))=0," ",VALUE(IF('Vessel List B'!FP120=1,1,IF('Vessel List B'!FP120=2,2,IF('Vessel List B'!FP120=3,3,IF('Vessel List B'!FP120=4,4,IF('Vessel List B'!FP120=5,5,IF('Vessel List B'!FP120=6,6,IF('Vessel List B'!FP120=7,7,IF('Vessel List B'!FP120=8,8,IF('Vessel List B'!FP120=9,9,IF('Vessel List B'!FP120=10,10,IF('Vessel List B'!FP120=11,11,IF('Vessel List B'!FP120=12,12,IF('Vessel List B'!FP120=13,13,IF('Vessel List B'!FP120=14,14,IF('Vessel List B'!FP120=15,15,IF('Vessel List B'!FP120=16,16,0))))))))))))))))))</f>
        <v xml:space="preserve"> </v>
      </c>
      <c r="IA121" s="154"/>
      <c r="IB121" s="158"/>
      <c r="IC121" s="390" t="str">
        <f t="shared" si="149"/>
        <v/>
      </c>
      <c r="ID121" s="158"/>
      <c r="IE121" s="137"/>
      <c r="IF121" s="388" t="str">
        <f t="shared" si="150"/>
        <v/>
      </c>
      <c r="IG121" s="157" t="str">
        <f>IF(VALUE(IF('Vessel List B'!GC120=1,1,IF('Vessel List B'!GC120=2,2,IF('Vessel List B'!GC120=3,3,IF('Vessel List B'!GC120=4,4,IF('Vessel List B'!GC120=5,5,IF('Vessel List B'!GC120=6,6,IF('Vessel List B'!GC120=7,7,IF('Vessel List B'!GC120=8,8,IF('Vessel List B'!GC120=9,9,IF('Vessel List B'!GC120=10,10,IF('Vessel List B'!GC120=11,11,IF('Vessel List B'!GC120=12,12,IF('Vessel List B'!GC120=13,13,IF('Vessel List B'!GC120=14,14,IF('Vessel List B'!GC120=15,15,IF('Vessel List B'!GC120=16,16,0)))))))))))))))))=0," ",VALUE(IF('Vessel List B'!GC120=1,1,IF('Vessel List B'!GC120=2,2,IF('Vessel List B'!GC120=3,3,IF('Vessel List B'!GC120=4,4,IF('Vessel List B'!GC120=5,5,IF('Vessel List B'!GC120=6,6,IF('Vessel List B'!GC120=7,7,IF('Vessel List B'!GC120=8,8,IF('Vessel List B'!GC120=9,9,IF('Vessel List B'!GC120=10,10,IF('Vessel List B'!GC120=11,11,IF('Vessel List B'!GC120=12,12,IF('Vessel List B'!GC120=13,13,IF('Vessel List B'!GC120=14,14,IF('Vessel List B'!GC120=15,15,IF('Vessel List B'!GC120=16,16,0))))))))))))))))))</f>
        <v xml:space="preserve"> </v>
      </c>
      <c r="IH121" s="154"/>
      <c r="II121" s="158"/>
      <c r="IJ121" s="390" t="str">
        <f t="shared" si="151"/>
        <v/>
      </c>
      <c r="IK121" s="158"/>
      <c r="IL121" s="137"/>
      <c r="IM121" s="388" t="str">
        <f t="shared" si="152"/>
        <v/>
      </c>
      <c r="IN121" s="157" t="str">
        <f>IF(VALUE(IF('Vessel List B'!GP120=1,1,IF('Vessel List B'!GP120=2,2,IF('Vessel List B'!GP120=3,3,IF('Vessel List B'!GP120=4,4,IF('Vessel List B'!GP120=5,5,IF('Vessel List B'!GP120=6,6,IF('Vessel List B'!GP120=7,7,IF('Vessel List B'!GP120=8,8,IF('Vessel List B'!GP120=9,9,IF('Vessel List B'!GP120=10,10,IF('Vessel List B'!GP120=11,11,IF('Vessel List B'!GP120=12,12,IF('Vessel List B'!GP120=13,13,IF('Vessel List B'!GP120=14,14,IF('Vessel List B'!GP120=15,15,IF('Vessel List B'!GP120=16,16,0)))))))))))))))))=0," ",VALUE(IF('Vessel List B'!GP120=1,1,IF('Vessel List B'!GP120=2,2,IF('Vessel List B'!GP120=3,3,IF('Vessel List B'!GP120=4,4,IF('Vessel List B'!GP120=5,5,IF('Vessel List B'!GP120=6,6,IF('Vessel List B'!GP120=7,7,IF('Vessel List B'!GP120=8,8,IF('Vessel List B'!GP120=9,9,IF('Vessel List B'!GP120=10,10,IF('Vessel List B'!GP120=11,11,IF('Vessel List B'!GP120=12,12,IF('Vessel List B'!GP120=13,13,IF('Vessel List B'!GP120=14,14,IF('Vessel List B'!GP120=15,15,IF('Vessel List B'!GP120=16,16,0))))))))))))))))))</f>
        <v xml:space="preserve"> </v>
      </c>
      <c r="IO121" s="154"/>
      <c r="IP121" s="158"/>
      <c r="IQ121" s="390" t="str">
        <f t="shared" si="153"/>
        <v/>
      </c>
      <c r="IR121" s="158"/>
      <c r="IS121" s="137"/>
      <c r="IT121" s="388" t="str">
        <f t="shared" si="154"/>
        <v/>
      </c>
      <c r="IU121" s="157" t="str">
        <f>IF(VALUE(IF('Vessel List B'!HC120=1,1,IF('Vessel List B'!HC120=2,2,IF('Vessel List B'!HC120=3,3,IF('Vessel List B'!HC120=4,4,IF('Vessel List B'!HC120=5,5,IF('Vessel List B'!HC120=6,6,IF('Vessel List B'!HC120=7,7,IF('Vessel List B'!HC120=8,8,IF('Vessel List B'!HC120=9,9,IF('Vessel List B'!HC120=10,10,IF('Vessel List B'!HC120=11,11,IF('Vessel List B'!HC120=12,12,IF('Vessel List B'!HC120=13,13,IF('Vessel List B'!HC120=14,14,IF('Vessel List B'!HC120=15,15,IF('Vessel List B'!HC120=16,16,0)))))))))))))))))=0," ",VALUE(IF('Vessel List B'!HC120=1,1,IF('Vessel List B'!HC120=2,2,IF('Vessel List B'!HC120=3,3,IF('Vessel List B'!HC120=4,4,IF('Vessel List B'!HC120=5,5,IF('Vessel List B'!HC120=6,6,IF('Vessel List B'!HC120=7,7,IF('Vessel List B'!HC120=8,8,IF('Vessel List B'!HC120=9,9,IF('Vessel List B'!HC120=10,10,IF('Vessel List B'!HC120=11,11,IF('Vessel List B'!HC120=12,12,IF('Vessel List B'!HC120=13,13,IF('Vessel List B'!HC120=14,14,IF('Vessel List B'!HC120=15,15,IF('Vessel List B'!HC120=16,16,0))))))))))))))))))</f>
        <v xml:space="preserve"> </v>
      </c>
      <c r="IV121" s="154"/>
      <c r="IW121" s="158"/>
      <c r="IX121" s="390" t="str">
        <f t="shared" si="155"/>
        <v/>
      </c>
      <c r="IY121" s="158"/>
      <c r="IZ121" s="137"/>
      <c r="JA121" s="388" t="str">
        <f t="shared" si="156"/>
        <v/>
      </c>
      <c r="JB121" s="157" t="str">
        <f>IF(VALUE(IF('Vessel List B'!HP120=1,1,IF('Vessel List B'!HP120=2,2,IF('Vessel List B'!HP120=3,3,IF('Vessel List B'!HP120=4,4,IF('Vessel List B'!HP120=5,5,IF('Vessel List B'!HP120=6,6,IF('Vessel List B'!HP120=7,7,IF('Vessel List B'!HP120=8,8,IF('Vessel List B'!HP120=9,9,IF('Vessel List B'!HP120=10,10,IF('Vessel List B'!HP120=11,11,IF('Vessel List B'!HP120=12,12,IF('Vessel List B'!HP120=13,13,IF('Vessel List B'!HP120=14,14,IF('Vessel List B'!HP120=15,15,IF('Vessel List B'!HP120=16,16,0)))))))))))))))))=0," ",VALUE(IF('Vessel List B'!HP120=1,1,IF('Vessel List B'!HP120=2,2,IF('Vessel List B'!HP120=3,3,IF('Vessel List B'!HP120=4,4,IF('Vessel List B'!HP120=5,5,IF('Vessel List B'!HP120=6,6,IF('Vessel List B'!HP120=7,7,IF('Vessel List B'!HP120=8,8,IF('Vessel List B'!HP120=9,9,IF('Vessel List B'!HP120=10,10,IF('Vessel List B'!HP120=11,11,IF('Vessel List B'!HP120=12,12,IF('Vessel List B'!HP120=13,13,IF('Vessel List B'!HP120=14,14,IF('Vessel List B'!HP120=15,15,IF('Vessel List B'!HP120=16,16,0))))))))))))))))))</f>
        <v xml:space="preserve"> </v>
      </c>
      <c r="JC121" s="154"/>
      <c r="JD121" s="158"/>
      <c r="JE121" s="390" t="str">
        <f t="shared" si="157"/>
        <v/>
      </c>
      <c r="JF121" s="158"/>
      <c r="JG121" s="137"/>
      <c r="JH121" s="388" t="str">
        <f t="shared" si="158"/>
        <v/>
      </c>
      <c r="JI121" s="157" t="str">
        <f>IF(VALUE(IF('Vessel List B'!IC120=1,1,IF('Vessel List B'!IC120=2,2,IF('Vessel List B'!IC120=3,3,IF('Vessel List B'!IC120=4,4,IF('Vessel List B'!IC120=5,5,IF('Vessel List B'!IC120=6,6,IF('Vessel List B'!IC120=7,7,IF('Vessel List B'!IC120=8,8,IF('Vessel List B'!IC120=9,9,IF('Vessel List B'!IC120=10,10,IF('Vessel List B'!IC120=11,11,IF('Vessel List B'!IC120=12,12,IF('Vessel List B'!IC120=13,13,IF('Vessel List B'!IC120=14,14,IF('Vessel List B'!IC120=15,15,IF('Vessel List B'!IC120=16,16,0)))))))))))))))))=0," ",VALUE(IF('Vessel List B'!IC120=1,1,IF('Vessel List B'!IC120=2,2,IF('Vessel List B'!IC120=3,3,IF('Vessel List B'!IC120=4,4,IF('Vessel List B'!IC120=5,5,IF('Vessel List B'!IC120=6,6,IF('Vessel List B'!IC120=7,7,IF('Vessel List B'!IC120=8,8,IF('Vessel List B'!IC120=9,9,IF('Vessel List B'!IC120=10,10,IF('Vessel List B'!IC120=11,11,IF('Vessel List B'!IC120=12,12,IF('Vessel List B'!IC120=13,13,IF('Vessel List B'!IC120=14,14,IF('Vessel List B'!IC120=15,15,IF('Vessel List B'!IC120=16,16,0))))))))))))))))))</f>
        <v xml:space="preserve"> </v>
      </c>
      <c r="JJ121" s="154"/>
      <c r="JK121" s="158"/>
      <c r="JL121" s="390" t="str">
        <f t="shared" si="159"/>
        <v/>
      </c>
      <c r="JM121" s="158"/>
      <c r="JN121" s="137"/>
      <c r="JO121" s="388" t="str">
        <f t="shared" si="160"/>
        <v/>
      </c>
      <c r="JP121" s="157" t="str">
        <f>IF(VALUE(IF('Vessel List B'!IP120=1,1,IF('Vessel List B'!IP120=2,2,IF('Vessel List B'!IP120=3,3,IF('Vessel List B'!IP120=4,4,IF('Vessel List B'!IP120=5,5,IF('Vessel List B'!IP120=6,6,IF('Vessel List B'!IP120=7,7,IF('Vessel List B'!IP120=8,8,IF('Vessel List B'!IP120=9,9,IF('Vessel List B'!IP120=10,10,IF('Vessel List B'!IP120=11,11,IF('Vessel List B'!IP120=12,12,IF('Vessel List B'!IP120=13,13,IF('Vessel List B'!IP120=14,14,IF('Vessel List B'!IP120=15,15,IF('Vessel List B'!IP120=16,16,0)))))))))))))))))=0," ",VALUE(IF('Vessel List B'!IP120=1,1,IF('Vessel List B'!IP120=2,2,IF('Vessel List B'!IP120=3,3,IF('Vessel List B'!IP120=4,4,IF('Vessel List B'!IP120=5,5,IF('Vessel List B'!IP120=6,6,IF('Vessel List B'!IP120=7,7,IF('Vessel List B'!IP120=8,8,IF('Vessel List B'!IP120=9,9,IF('Vessel List B'!IP120=10,10,IF('Vessel List B'!IP120=11,11,IF('Vessel List B'!IP120=12,12,IF('Vessel List B'!IP120=13,13,IF('Vessel List B'!IP120=14,14,IF('Vessel List B'!IP120=15,15,IF('Vessel List B'!IP120=16,16,0))))))))))))))))))</f>
        <v xml:space="preserve"> </v>
      </c>
      <c r="JQ121" s="154"/>
      <c r="JR121" s="158"/>
      <c r="JS121" s="390" t="str">
        <f t="shared" si="161"/>
        <v/>
      </c>
      <c r="JT121" s="158"/>
      <c r="JU121" s="137"/>
      <c r="JV121" s="397" t="str">
        <f t="shared" si="162"/>
        <v/>
      </c>
      <c r="JW121" s="403"/>
    </row>
    <row r="122" spans="1:283" ht="15" x14ac:dyDescent="0.25">
      <c r="A122" s="132">
        <f>'Vessel List A'!B121</f>
        <v>41696</v>
      </c>
      <c r="B122" s="157" t="str">
        <f>IF(VALUE(IF('Vessel List A'!C121=1,1,IF('Vessel List A'!C121=2,2,IF('Vessel List A'!C121=3,3,IF('Vessel List A'!C121=4,4,IF('Vessel List A'!C121=5,5,IF('Vessel List A'!C121=6,6,IF('Vessel List A'!C121=7,7,IF('Vessel List A'!C121=8,8,IF('Vessel List A'!C121=9,9,IF('Vessel List A'!C121=10,10,IF('Vessel List A'!C121=11,11,IF('Vessel List A'!C121=12,12,IF('Vessel List A'!C121=13,13,IF('Vessel List A'!C121=14,14,IF('Vessel List A'!C121=15,15,IF('Vessel List A'!C121=16,16,0)))))))))))))))))=0," ",VALUE(IF('Vessel List A'!C121=1,1,IF('Vessel List A'!C121=2,2,IF('Vessel List A'!C121=3,3,IF('Vessel List A'!C121=4,4,IF('Vessel List A'!C121=5,5,IF('Vessel List A'!C121=6,6,IF('Vessel List A'!C121=7,7,IF('Vessel List A'!C121=8,8,IF('Vessel List A'!C121=9,9,IF('Vessel List A'!C121=10,10,IF('Vessel List A'!C121=11,11,IF('Vessel List A'!C121=12,12,IF('Vessel List A'!C121=13,13,IF('Vessel List A'!C121=14,14,IF('Vessel List A'!C121=15,15,IF('Vessel List A'!C121=16,16,0))))))))))))))))))</f>
        <v xml:space="preserve"> </v>
      </c>
      <c r="C122" s="154"/>
      <c r="D122" s="158"/>
      <c r="E122" s="390" t="str">
        <f t="shared" si="83"/>
        <v/>
      </c>
      <c r="F122" s="158"/>
      <c r="G122" s="137"/>
      <c r="H122" s="388" t="str">
        <f t="shared" si="84"/>
        <v/>
      </c>
      <c r="I122" s="157" t="str">
        <f>IF(VALUE(IF('Vessel List A'!P121=1,1,IF('Vessel List A'!P121=2,2,IF('Vessel List A'!P121=3,3,IF('Vessel List A'!P121=4,4,IF('Vessel List A'!P121=5,5,IF('Vessel List A'!P121=6,6,IF('Vessel List A'!P121=7,7,IF('Vessel List A'!P121=8,8,IF('Vessel List A'!P121=9,9,IF('Vessel List A'!P121=10,10,IF('Vessel List A'!P121=11,11,IF('Vessel List A'!P121=12,12,IF('Vessel List A'!P121=13,13,IF('Vessel List A'!P121=14,14,IF('Vessel List A'!P121=15,15,IF('Vessel List A'!P121=16,16,0)))))))))))))))))=0," ",VALUE(IF('Vessel List A'!P121=1,1,IF('Vessel List A'!P121=2,2,IF('Vessel List A'!P121=3,3,IF('Vessel List A'!P121=4,4,IF('Vessel List A'!P121=5,5,IF('Vessel List A'!P121=6,6,IF('Vessel List A'!P121=7,7,IF('Vessel List A'!P121=8,8,IF('Vessel List A'!P121=9,9,IF('Vessel List A'!P121=10,10,IF('Vessel List A'!P121=11,11,IF('Vessel List A'!P121=12,12,IF('Vessel List A'!P121=13,13,IF('Vessel List A'!P121=14,14,IF('Vessel List A'!P121=15,15,IF('Vessel List A'!P121=16,16,0))))))))))))))))))</f>
        <v xml:space="preserve"> </v>
      </c>
      <c r="J122" s="154"/>
      <c r="K122" s="158"/>
      <c r="L122" s="390" t="str">
        <f t="shared" si="85"/>
        <v/>
      </c>
      <c r="M122" s="158"/>
      <c r="N122" s="137"/>
      <c r="O122" s="388" t="str">
        <f t="shared" si="86"/>
        <v/>
      </c>
      <c r="P122" s="157" t="str">
        <f>IF(VALUE(IF('Vessel List A'!AC121=1,1,IF('Vessel List A'!AC121=2,2,IF('Vessel List A'!AC121=3,3,IF('Vessel List A'!AC121=4,4,IF('Vessel List A'!AC121=5,5,IF('Vessel List A'!AC121=6,6,IF('Vessel List A'!AC121=7,7,IF('Vessel List A'!AC121=8,8,IF('Vessel List A'!AC121=9,9,IF('Vessel List A'!AC121=10,10,IF('Vessel List A'!AC121=11,11,IF('Vessel List A'!AC121=12,12,IF('Vessel List A'!AC121=13,13,IF('Vessel List A'!AC121=14,14,IF('Vessel List A'!AC121=15,15,IF('Vessel List A'!AC121=16,16,0)))))))))))))))))=0," ",VALUE(IF('Vessel List A'!AC121=1,1,IF('Vessel List A'!AC121=2,2,IF('Vessel List A'!AC121=3,3,IF('Vessel List A'!AC121=4,4,IF('Vessel List A'!AC121=5,5,IF('Vessel List A'!AC121=6,6,IF('Vessel List A'!AC121=7,7,IF('Vessel List A'!AC121=8,8,IF('Vessel List A'!AC121=9,9,IF('Vessel List A'!AC121=10,10,IF('Vessel List A'!AC121=11,11,IF('Vessel List A'!AC121=12,12,IF('Vessel List A'!AC121=13,13,IF('Vessel List A'!AC121=14,14,IF('Vessel List A'!AC121=15,15,IF('Vessel List A'!AC121=16,16,0))))))))))))))))))</f>
        <v xml:space="preserve"> </v>
      </c>
      <c r="Q122" s="154"/>
      <c r="R122" s="158"/>
      <c r="S122" s="390" t="str">
        <f t="shared" si="87"/>
        <v/>
      </c>
      <c r="T122" s="158"/>
      <c r="U122" s="137"/>
      <c r="V122" s="388" t="str">
        <f t="shared" si="88"/>
        <v/>
      </c>
      <c r="W122" s="157" t="str">
        <f>IF(VALUE(IF('Vessel List A'!AP121=1,1,IF('Vessel List A'!AP121=2,2,IF('Vessel List A'!AP121=3,3,IF('Vessel List A'!AP121=4,4,IF('Vessel List A'!AP121=5,5,IF('Vessel List A'!AP121=6,6,IF('Vessel List A'!AP121=7,7,IF('Vessel List A'!AP121=8,8,IF('Vessel List A'!AP121=9,9,IF('Vessel List A'!AP121=10,10,IF('Vessel List A'!AP121=11,11,IF('Vessel List A'!AP121=12,12,IF('Vessel List A'!AP121=13,13,IF('Vessel List A'!AP121=14,14,IF('Vessel List A'!AP121=15,15,IF('Vessel List A'!AP121=16,16,0)))))))))))))))))=0," ",VALUE(IF('Vessel List A'!AP121=1,1,IF('Vessel List A'!AP121=2,2,IF('Vessel List A'!AP121=3,3,IF('Vessel List A'!AP121=4,4,IF('Vessel List A'!AP121=5,5,IF('Vessel List A'!AP121=6,6,IF('Vessel List A'!AP121=7,7,IF('Vessel List A'!AP121=8,8,IF('Vessel List A'!AP121=9,9,IF('Vessel List A'!AP121=10,10,IF('Vessel List A'!AP121=11,11,IF('Vessel List A'!AP121=12,12,IF('Vessel List A'!AP121=13,13,IF('Vessel List A'!AP121=14,14,IF('Vessel List A'!AP121=15,15,IF('Vessel List A'!AP121=16,16,0))))))))))))))))))</f>
        <v xml:space="preserve"> </v>
      </c>
      <c r="X122" s="154"/>
      <c r="Y122" s="158"/>
      <c r="Z122" s="390" t="str">
        <f t="shared" si="89"/>
        <v/>
      </c>
      <c r="AA122" s="158"/>
      <c r="AB122" s="137"/>
      <c r="AC122" s="388" t="str">
        <f t="shared" si="90"/>
        <v/>
      </c>
      <c r="AD122" s="157" t="str">
        <f>IF(VALUE(IF('Vessel List A'!BC121=1,1,IF('Vessel List A'!BC121=2,2,IF('Vessel List A'!BC121=3,3,IF('Vessel List A'!BC121=4,4,IF('Vessel List A'!BC121=5,5,IF('Vessel List A'!BC121=6,6,IF('Vessel List A'!BC121=7,7,IF('Vessel List A'!BC121=8,8,IF('Vessel List A'!BC121=9,9,IF('Vessel List A'!BC121=10,10,IF('Vessel List A'!BC121=11,11,IF('Vessel List A'!BC121=12,12,IF('Vessel List A'!BC121=13,13,IF('Vessel List A'!BC121=14,14,IF('Vessel List A'!BC121=15,15,IF('Vessel List A'!BC121=16,16,0)))))))))))))))))=0," ",VALUE(IF('Vessel List A'!BC121=1,1,IF('Vessel List A'!BC121=2,2,IF('Vessel List A'!BC121=3,3,IF('Vessel List A'!BC121=4,4,IF('Vessel List A'!BC121=5,5,IF('Vessel List A'!BC121=6,6,IF('Vessel List A'!BC121=7,7,IF('Vessel List A'!BC121=8,8,IF('Vessel List A'!BC121=9,9,IF('Vessel List A'!BC121=10,10,IF('Vessel List A'!BC121=11,11,IF('Vessel List A'!BC121=12,12,IF('Vessel List A'!BC121=13,13,IF('Vessel List A'!BC121=14,14,IF('Vessel List A'!BC121=15,15,IF('Vessel List A'!BC121=16,16,0))))))))))))))))))</f>
        <v xml:space="preserve"> </v>
      </c>
      <c r="AE122" s="154"/>
      <c r="AF122" s="158"/>
      <c r="AG122" s="390" t="str">
        <f t="shared" si="91"/>
        <v/>
      </c>
      <c r="AH122" s="158"/>
      <c r="AI122" s="137"/>
      <c r="AJ122" s="388" t="str">
        <f t="shared" si="92"/>
        <v/>
      </c>
      <c r="AK122" s="157" t="str">
        <f>IF(VALUE(IF('Vessel List A'!BP121=1,1,IF('Vessel List A'!BP121=2,2,IF('Vessel List A'!BP121=3,3,IF('Vessel List A'!BP121=4,4,IF('Vessel List A'!BP121=5,5,IF('Vessel List A'!BP121=6,6,IF('Vessel List A'!BP121=7,7,IF('Vessel List A'!BP121=8,8,IF('Vessel List A'!BP121=9,9,IF('Vessel List A'!BP121=10,10,IF('Vessel List A'!BP121=11,11,IF('Vessel List A'!BP121=12,12,IF('Vessel List A'!BP121=13,13,IF('Vessel List A'!BP121=14,14,IF('Vessel List A'!BP121=15,15,IF('Vessel List A'!BP121=16,16,0)))))))))))))))))=0," ",VALUE(IF('Vessel List A'!BP121=1,1,IF('Vessel List A'!BP121=2,2,IF('Vessel List A'!BP121=3,3,IF('Vessel List A'!BP121=4,4,IF('Vessel List A'!BP121=5,5,IF('Vessel List A'!BP121=6,6,IF('Vessel List A'!BP121=7,7,IF('Vessel List A'!BP121=8,8,IF('Vessel List A'!BP121=9,9,IF('Vessel List A'!BP121=10,10,IF('Vessel List A'!BP121=11,11,IF('Vessel List A'!BP121=12,12,IF('Vessel List A'!BP121=13,13,IF('Vessel List A'!BP121=14,14,IF('Vessel List A'!BP121=15,15,IF('Vessel List A'!BP121=16,16,0))))))))))))))))))</f>
        <v xml:space="preserve"> </v>
      </c>
      <c r="AL122" s="154"/>
      <c r="AM122" s="158"/>
      <c r="AN122" s="390" t="str">
        <f t="shared" si="93"/>
        <v/>
      </c>
      <c r="AO122" s="158"/>
      <c r="AP122" s="137"/>
      <c r="AQ122" s="388" t="str">
        <f t="shared" si="94"/>
        <v/>
      </c>
      <c r="AR122" s="157" t="str">
        <f>IF(VALUE(IF('Vessel List A'!CC121=1,1,IF('Vessel List A'!CC121=2,2,IF('Vessel List A'!CC121=3,3,IF('Vessel List A'!CC121=4,4,IF('Vessel List A'!CC121=5,5,IF('Vessel List A'!CC121=6,6,IF('Vessel List A'!CC121=7,7,IF('Vessel List A'!CC121=8,8,IF('Vessel List A'!CC121=9,9,IF('Vessel List A'!CC121=10,10,IF('Vessel List A'!CC121=11,11,IF('Vessel List A'!CC121=12,12,IF('Vessel List A'!CC121=13,13,IF('Vessel List A'!CC121=14,14,IF('Vessel List A'!CC121=15,15,IF('Vessel List A'!CC121=16,16,0)))))))))))))))))=0," ",VALUE(IF('Vessel List A'!CC121=1,1,IF('Vessel List A'!CC121=2,2,IF('Vessel List A'!CC121=3,3,IF('Vessel List A'!CC121=4,4,IF('Vessel List A'!CC121=5,5,IF('Vessel List A'!CC121=6,6,IF('Vessel List A'!CC121=7,7,IF('Vessel List A'!CC121=8,8,IF('Vessel List A'!CC121=9,9,IF('Vessel List A'!CC121=10,10,IF('Vessel List A'!CC121=11,11,IF('Vessel List A'!CC121=12,12,IF('Vessel List A'!CC121=13,13,IF('Vessel List A'!CC121=14,14,IF('Vessel List A'!CC121=15,15,IF('Vessel List A'!CC121=16,16,0))))))))))))))))))</f>
        <v xml:space="preserve"> </v>
      </c>
      <c r="AS122" s="154"/>
      <c r="AT122" s="158"/>
      <c r="AU122" s="390" t="str">
        <f t="shared" si="95"/>
        <v/>
      </c>
      <c r="AV122" s="158"/>
      <c r="AW122" s="137"/>
      <c r="AX122" s="388" t="str">
        <f t="shared" si="96"/>
        <v/>
      </c>
      <c r="AY122" s="157" t="str">
        <f>IF(VALUE(IF('Vessel List A'!CP121=1,1,IF('Vessel List A'!CP121=2,2,IF('Vessel List A'!CP121=3,3,IF('Vessel List A'!CP121=4,4,IF('Vessel List A'!CP121=5,5,IF('Vessel List A'!CP121=6,6,IF('Vessel List A'!CP121=7,7,IF('Vessel List A'!CP121=8,8,IF('Vessel List A'!CP121=9,9,IF('Vessel List A'!CP121=10,10,IF('Vessel List A'!CP121=11,11,IF('Vessel List A'!CP121=12,12,IF('Vessel List A'!CP121=13,13,IF('Vessel List A'!CP121=14,14,IF('Vessel List A'!CP121=15,15,IF('Vessel List A'!CP121=16,16,0)))))))))))))))))=0," ",VALUE(IF('Vessel List A'!CP121=1,1,IF('Vessel List A'!CP121=2,2,IF('Vessel List A'!CP121=3,3,IF('Vessel List A'!CP121=4,4,IF('Vessel List A'!CP121=5,5,IF('Vessel List A'!CP121=6,6,IF('Vessel List A'!CP121=7,7,IF('Vessel List A'!CP121=8,8,IF('Vessel List A'!CP121=9,9,IF('Vessel List A'!CP121=10,10,IF('Vessel List A'!CP121=11,11,IF('Vessel List A'!CP121=12,12,IF('Vessel List A'!CP121=13,13,IF('Vessel List A'!CP121=14,14,IF('Vessel List A'!CP121=15,15,IF('Vessel List A'!CP121=16,16,0))))))))))))))))))</f>
        <v xml:space="preserve"> </v>
      </c>
      <c r="AZ122" s="154"/>
      <c r="BA122" s="158"/>
      <c r="BB122" s="390" t="str">
        <f t="shared" si="97"/>
        <v/>
      </c>
      <c r="BC122" s="158"/>
      <c r="BD122" s="137"/>
      <c r="BE122" s="388" t="str">
        <f t="shared" si="98"/>
        <v/>
      </c>
      <c r="BF122" s="157" t="str">
        <f>IF(VALUE(IF('Vessel List A'!DC121=1,1,IF('Vessel List A'!DC121=2,2,IF('Vessel List A'!DC121=3,3,IF('Vessel List A'!DC121=4,4,IF('Vessel List A'!DC121=5,5,IF('Vessel List A'!DC121=6,6,IF('Vessel List A'!DC121=7,7,IF('Vessel List A'!DC121=8,8,IF('Vessel List A'!DC121=9,9,IF('Vessel List A'!DC121=10,10,IF('Vessel List A'!DC121=11,11,IF('Vessel List A'!DC121=12,12,IF('Vessel List A'!DC121=13,13,IF('Vessel List A'!DC121=14,14,IF('Vessel List A'!DC121=15,15,IF('Vessel List A'!DC121=16,16,0)))))))))))))))))=0," ",VALUE(IF('Vessel List A'!DC121=1,1,IF('Vessel List A'!DC121=2,2,IF('Vessel List A'!DC121=3,3,IF('Vessel List A'!DC121=4,4,IF('Vessel List A'!DC121=5,5,IF('Vessel List A'!DC121=6,6,IF('Vessel List A'!DC121=7,7,IF('Vessel List A'!DC121=8,8,IF('Vessel List A'!DC121=9,9,IF('Vessel List A'!DC121=10,10,IF('Vessel List A'!DC121=11,11,IF('Vessel List A'!DC121=12,12,IF('Vessel List A'!DC121=13,13,IF('Vessel List A'!DC121=14,14,IF('Vessel List A'!DC121=15,15,IF('Vessel List A'!DC121=16,16,0))))))))))))))))))</f>
        <v xml:space="preserve"> </v>
      </c>
      <c r="BG122" s="154"/>
      <c r="BH122" s="158"/>
      <c r="BI122" s="390" t="str">
        <f t="shared" si="99"/>
        <v/>
      </c>
      <c r="BJ122" s="158"/>
      <c r="BK122" s="137"/>
      <c r="BL122" s="388" t="str">
        <f t="shared" si="100"/>
        <v/>
      </c>
      <c r="BM122" s="157" t="str">
        <f>IF(VALUE(IF('Vessel List A'!DP121=1,1,IF('Vessel List A'!DP121=2,2,IF('Vessel List A'!DP121=3,3,IF('Vessel List A'!DP121=4,4,IF('Vessel List A'!DP121=5,5,IF('Vessel List A'!DP121=6,6,IF('Vessel List A'!DP121=7,7,IF('Vessel List A'!DP121=8,8,IF('Vessel List A'!DP121=9,9,IF('Vessel List A'!DP121=10,10,IF('Vessel List A'!DP121=11,11,IF('Vessel List A'!DP121=12,12,IF('Vessel List A'!DP121=13,13,IF('Vessel List A'!DP121=14,14,IF('Vessel List A'!DP121=15,15,IF('Vessel List A'!DP121=16,16,0)))))))))))))))))=0," ",VALUE(IF('Vessel List A'!DP121=1,1,IF('Vessel List A'!DP121=2,2,IF('Vessel List A'!DP121=3,3,IF('Vessel List A'!DP121=4,4,IF('Vessel List A'!DP121=5,5,IF('Vessel List A'!DP121=6,6,IF('Vessel List A'!DP121=7,7,IF('Vessel List A'!DP121=8,8,IF('Vessel List A'!DP121=9,9,IF('Vessel List A'!DP121=10,10,IF('Vessel List A'!DP121=11,11,IF('Vessel List A'!DP121=12,12,IF('Vessel List A'!DP121=13,13,IF('Vessel List A'!DP121=14,14,IF('Vessel List A'!DP121=15,15,IF('Vessel List A'!DP121=16,16,0))))))))))))))))))</f>
        <v xml:space="preserve"> </v>
      </c>
      <c r="BN122" s="154"/>
      <c r="BO122" s="158"/>
      <c r="BP122" s="390" t="str">
        <f t="shared" si="101"/>
        <v/>
      </c>
      <c r="BQ122" s="158"/>
      <c r="BR122" s="137"/>
      <c r="BS122" s="388" t="str">
        <f t="shared" si="102"/>
        <v/>
      </c>
      <c r="BT122" s="157" t="str">
        <f>IF(VALUE(IF('Vessel List A'!EC121=1,1,IF('Vessel List A'!EC121=2,2,IF('Vessel List A'!EC121=3,3,IF('Vessel List A'!EC121=4,4,IF('Vessel List A'!EC121=5,5,IF('Vessel List A'!EC121=6,6,IF('Vessel List A'!EC121=7,7,IF('Vessel List A'!EC121=8,8,IF('Vessel List A'!EC121=9,9,IF('Vessel List A'!EC121=10,10,IF('Vessel List A'!EC121=11,11,IF('Vessel List A'!EC121=12,12,IF('Vessel List A'!EC121=13,13,IF('Vessel List A'!EC121=14,14,IF('Vessel List A'!EC121=15,15,IF('Vessel List A'!EC121=16,16,0)))))))))))))))))=0," ",VALUE(IF('Vessel List A'!EC121=1,1,IF('Vessel List A'!EC121=2,2,IF('Vessel List A'!EC121=3,3,IF('Vessel List A'!EC121=4,4,IF('Vessel List A'!EC121=5,5,IF('Vessel List A'!EC121=6,6,IF('Vessel List A'!EC121=7,7,IF('Vessel List A'!EC121=8,8,IF('Vessel List A'!EC121=9,9,IF('Vessel List A'!EC121=10,10,IF('Vessel List A'!EC121=11,11,IF('Vessel List A'!EC121=12,12,IF('Vessel List A'!EC121=13,13,IF('Vessel List A'!EC121=14,14,IF('Vessel List A'!EC121=15,15,IF('Vessel List A'!EC121=16,16,0))))))))))))))))))</f>
        <v xml:space="preserve"> </v>
      </c>
      <c r="BU122" s="154"/>
      <c r="BV122" s="158"/>
      <c r="BW122" s="390" t="str">
        <f t="shared" si="103"/>
        <v/>
      </c>
      <c r="BX122" s="158"/>
      <c r="BY122" s="137"/>
      <c r="BZ122" s="388" t="str">
        <f t="shared" si="104"/>
        <v/>
      </c>
      <c r="CA122" s="157" t="str">
        <f>IF(VALUE(IF('Vessel List A'!EP121=1,1,IF('Vessel List A'!EP121=2,2,IF('Vessel List A'!EP121=3,3,IF('Vessel List A'!EP121=4,4,IF('Vessel List A'!EP121=5,5,IF('Vessel List A'!EP121=6,6,IF('Vessel List A'!EP121=7,7,IF('Vessel List A'!EP121=8,8,IF('Vessel List A'!EP121=9,9,IF('Vessel List A'!EP121=10,10,IF('Vessel List A'!EP121=11,11,IF('Vessel List A'!EP121=12,12,IF('Vessel List A'!EP121=13,13,IF('Vessel List A'!EP121=14,14,IF('Vessel List A'!EP121=15,15,IF('Vessel List A'!EP121=16,16,0)))))))))))))))))=0," ",VALUE(IF('Vessel List A'!EP121=1,1,IF('Vessel List A'!EP121=2,2,IF('Vessel List A'!EP121=3,3,IF('Vessel List A'!EP121=4,4,IF('Vessel List A'!EP121=5,5,IF('Vessel List A'!EP121=6,6,IF('Vessel List A'!EP121=7,7,IF('Vessel List A'!EP121=8,8,IF('Vessel List A'!EP121=9,9,IF('Vessel List A'!EP121=10,10,IF('Vessel List A'!EP121=11,11,IF('Vessel List A'!EP121=12,12,IF('Vessel List A'!EP121=13,13,IF('Vessel List A'!EP121=14,14,IF('Vessel List A'!EP121=15,15,IF('Vessel List A'!EP121=16,16,0))))))))))))))))))</f>
        <v xml:space="preserve"> </v>
      </c>
      <c r="CB122" s="154"/>
      <c r="CC122" s="158"/>
      <c r="CD122" s="390" t="str">
        <f t="shared" si="105"/>
        <v/>
      </c>
      <c r="CE122" s="158"/>
      <c r="CF122" s="137"/>
      <c r="CG122" s="388" t="str">
        <f t="shared" si="106"/>
        <v/>
      </c>
      <c r="CH122" s="157" t="str">
        <f>IF(VALUE(IF('Vessel List A'!FC121=1,1,IF('Vessel List A'!FC121=2,2,IF('Vessel List A'!FC121=3,3,IF('Vessel List A'!FC121=4,4,IF('Vessel List A'!FC121=5,5,IF('Vessel List A'!FC121=6,6,IF('Vessel List A'!FC121=7,7,IF('Vessel List A'!FC121=8,8,IF('Vessel List A'!FC121=9,9,IF('Vessel List A'!FC121=10,10,IF('Vessel List A'!FC121=11,11,IF('Vessel List A'!FC121=12,12,IF('Vessel List A'!FC121=13,13,IF('Vessel List A'!FC121=14,14,IF('Vessel List A'!FC121=15,15,IF('Vessel List A'!FC121=16,16,0)))))))))))))))))=0," ",VALUE(IF('Vessel List A'!FC121=1,1,IF('Vessel List A'!FC121=2,2,IF('Vessel List A'!FC121=3,3,IF('Vessel List A'!FC121=4,4,IF('Vessel List A'!FC121=5,5,IF('Vessel List A'!FC121=6,6,IF('Vessel List A'!FC121=7,7,IF('Vessel List A'!FC121=8,8,IF('Vessel List A'!FC121=9,9,IF('Vessel List A'!FC121=10,10,IF('Vessel List A'!FC121=11,11,IF('Vessel List A'!FC121=12,12,IF('Vessel List A'!FC121=13,13,IF('Vessel List A'!FC121=14,14,IF('Vessel List A'!FC121=15,15,IF('Vessel List A'!FC121=16,16,0))))))))))))))))))</f>
        <v xml:space="preserve"> </v>
      </c>
      <c r="CI122" s="154"/>
      <c r="CJ122" s="158"/>
      <c r="CK122" s="390" t="str">
        <f t="shared" si="107"/>
        <v/>
      </c>
      <c r="CL122" s="158"/>
      <c r="CM122" s="137"/>
      <c r="CN122" s="388" t="str">
        <f t="shared" si="108"/>
        <v/>
      </c>
      <c r="CO122" s="157" t="str">
        <f>IF(VALUE(IF('Vessel List A'!FP121=1,1,IF('Vessel List A'!FP121=2,2,IF('Vessel List A'!FP121=3,3,IF('Vessel List A'!FP121=4,4,IF('Vessel List A'!FP121=5,5,IF('Vessel List A'!FP121=6,6,IF('Vessel List A'!FP121=7,7,IF('Vessel List A'!FP121=8,8,IF('Vessel List A'!FP121=9,9,IF('Vessel List A'!FP121=10,10,IF('Vessel List A'!FP121=11,11,IF('Vessel List A'!FP121=12,12,IF('Vessel List A'!FP121=13,13,IF('Vessel List A'!FP121=14,14,IF('Vessel List A'!FP121=15,15,IF('Vessel List A'!FP121=16,16,0)))))))))))))))))=0," ",VALUE(IF('Vessel List A'!FP121=1,1,IF('Vessel List A'!FP121=2,2,IF('Vessel List A'!FP121=3,3,IF('Vessel List A'!FP121=4,4,IF('Vessel List A'!FP121=5,5,IF('Vessel List A'!FP121=6,6,IF('Vessel List A'!FP121=7,7,IF('Vessel List A'!FP121=8,8,IF('Vessel List A'!FP121=9,9,IF('Vessel List A'!FP121=10,10,IF('Vessel List A'!FP121=11,11,IF('Vessel List A'!FP121=12,12,IF('Vessel List A'!FP121=13,13,IF('Vessel List A'!FP121=14,14,IF('Vessel List A'!FP121=15,15,IF('Vessel List A'!FP121=16,16,0))))))))))))))))))</f>
        <v xml:space="preserve"> </v>
      </c>
      <c r="CP122" s="154"/>
      <c r="CQ122" s="158"/>
      <c r="CR122" s="390" t="str">
        <f t="shared" si="109"/>
        <v/>
      </c>
      <c r="CS122" s="158"/>
      <c r="CT122" s="137"/>
      <c r="CU122" s="388" t="str">
        <f t="shared" si="110"/>
        <v/>
      </c>
      <c r="CV122" s="157" t="str">
        <f>IF(VALUE(IF('Vessel List A'!GC121=1,1,IF('Vessel List A'!GC121=2,2,IF('Vessel List A'!GC121=3,3,IF('Vessel List A'!GC121=4,4,IF('Vessel List A'!GC121=5,5,IF('Vessel List A'!GC121=6,6,IF('Vessel List A'!GC121=7,7,IF('Vessel List A'!GC121=8,8,IF('Vessel List A'!GC121=9,9,IF('Vessel List A'!GC121=10,10,IF('Vessel List A'!GC121=11,11,IF('Vessel List A'!GC121=12,12,IF('Vessel List A'!GC121=13,13,IF('Vessel List A'!GC121=14,14,IF('Vessel List A'!GC121=15,15,IF('Vessel List A'!GC121=16,16,0)))))))))))))))))=0," ",VALUE(IF('Vessel List A'!GC121=1,1,IF('Vessel List A'!GC121=2,2,IF('Vessel List A'!GC121=3,3,IF('Vessel List A'!GC121=4,4,IF('Vessel List A'!GC121=5,5,IF('Vessel List A'!GC121=6,6,IF('Vessel List A'!GC121=7,7,IF('Vessel List A'!GC121=8,8,IF('Vessel List A'!GC121=9,9,IF('Vessel List A'!GC121=10,10,IF('Vessel List A'!GC121=11,11,IF('Vessel List A'!GC121=12,12,IF('Vessel List A'!GC121=13,13,IF('Vessel List A'!GC121=14,14,IF('Vessel List A'!GC121=15,15,IF('Vessel List A'!GC121=16,16,0))))))))))))))))))</f>
        <v xml:space="preserve"> </v>
      </c>
      <c r="CW122" s="154"/>
      <c r="CX122" s="158"/>
      <c r="CY122" s="390" t="str">
        <f t="shared" si="111"/>
        <v/>
      </c>
      <c r="CZ122" s="158"/>
      <c r="DA122" s="137"/>
      <c r="DB122" s="388" t="str">
        <f t="shared" si="112"/>
        <v/>
      </c>
      <c r="DC122" s="157" t="str">
        <f>IF(VALUE(IF('Vessel List A'!GP121=1,1,IF('Vessel List A'!GP121=2,2,IF('Vessel List A'!GP121=3,3,IF('Vessel List A'!GP121=4,4,IF('Vessel List A'!GP121=5,5,IF('Vessel List A'!GP121=6,6,IF('Vessel List A'!GP121=7,7,IF('Vessel List A'!GP121=8,8,IF('Vessel List A'!GP121=9,9,IF('Vessel List A'!GP121=10,10,IF('Vessel List A'!GP121=11,11,IF('Vessel List A'!GP121=12,12,IF('Vessel List A'!GP121=13,13,IF('Vessel List A'!GP121=14,14,IF('Vessel List A'!GP121=15,15,IF('Vessel List A'!GP121=16,16,0)))))))))))))))))=0," ",VALUE(IF('Vessel List A'!GP121=1,1,IF('Vessel List A'!GP121=2,2,IF('Vessel List A'!GP121=3,3,IF('Vessel List A'!GP121=4,4,IF('Vessel List A'!GP121=5,5,IF('Vessel List A'!GP121=6,6,IF('Vessel List A'!GP121=7,7,IF('Vessel List A'!GP121=8,8,IF('Vessel List A'!GP121=9,9,IF('Vessel List A'!GP121=10,10,IF('Vessel List A'!GP121=11,11,IF('Vessel List A'!GP121=12,12,IF('Vessel List A'!GP121=13,13,IF('Vessel List A'!GP121=14,14,IF('Vessel List A'!GP121=15,15,IF('Vessel List A'!GP121=16,16,0))))))))))))))))))</f>
        <v xml:space="preserve"> </v>
      </c>
      <c r="DD122" s="154"/>
      <c r="DE122" s="158"/>
      <c r="DF122" s="390" t="str">
        <f t="shared" si="113"/>
        <v/>
      </c>
      <c r="DG122" s="158"/>
      <c r="DH122" s="137"/>
      <c r="DI122" s="388" t="str">
        <f t="shared" si="114"/>
        <v/>
      </c>
      <c r="DJ122" s="157" t="str">
        <f>IF(VALUE(IF('Vessel List A'!HC121=1,1,IF('Vessel List A'!HC121=2,2,IF('Vessel List A'!HC121=3,3,IF('Vessel List A'!HC121=4,4,IF('Vessel List A'!HC121=5,5,IF('Vessel List A'!HC121=6,6,IF('Vessel List A'!HC121=7,7,IF('Vessel List A'!HC121=8,8,IF('Vessel List A'!HC121=9,9,IF('Vessel List A'!HC121=10,10,IF('Vessel List A'!HC121=11,11,IF('Vessel List A'!HC121=12,12,IF('Vessel List A'!HC121=13,13,IF('Vessel List A'!HC121=14,14,IF('Vessel List A'!HC121=15,15,IF('Vessel List A'!HC121=16,16,0)))))))))))))))))=0," ",VALUE(IF('Vessel List A'!HC121=1,1,IF('Vessel List A'!HC121=2,2,IF('Vessel List A'!HC121=3,3,IF('Vessel List A'!HC121=4,4,IF('Vessel List A'!HC121=5,5,IF('Vessel List A'!HC121=6,6,IF('Vessel List A'!HC121=7,7,IF('Vessel List A'!HC121=8,8,IF('Vessel List A'!HC121=9,9,IF('Vessel List A'!HC121=10,10,IF('Vessel List A'!HC121=11,11,IF('Vessel List A'!HC121=12,12,IF('Vessel List A'!HC121=13,13,IF('Vessel List A'!HC121=14,14,IF('Vessel List A'!HC121=15,15,IF('Vessel List A'!HC121=16,16,0))))))))))))))))))</f>
        <v xml:space="preserve"> </v>
      </c>
      <c r="DK122" s="154"/>
      <c r="DL122" s="158"/>
      <c r="DM122" s="390" t="str">
        <f t="shared" si="115"/>
        <v/>
      </c>
      <c r="DN122" s="158"/>
      <c r="DO122" s="137"/>
      <c r="DP122" s="388" t="str">
        <f t="shared" si="116"/>
        <v/>
      </c>
      <c r="DQ122" s="157" t="str">
        <f>IF(VALUE(IF('Vessel List A'!HP121=1,1,IF('Vessel List A'!HP121=2,2,IF('Vessel List A'!HP121=3,3,IF('Vessel List A'!HP121=4,4,IF('Vessel List A'!HP121=5,5,IF('Vessel List A'!HP121=6,6,IF('Vessel List A'!HP121=7,7,IF('Vessel List A'!HP121=8,8,IF('Vessel List A'!HP121=9,9,IF('Vessel List A'!HP121=10,10,IF('Vessel List A'!HP121=11,11,IF('Vessel List A'!HP121=12,12,IF('Vessel List A'!HP121=13,13,IF('Vessel List A'!HP121=14,14,IF('Vessel List A'!HP121=15,15,IF('Vessel List A'!HP121=16,16,0)))))))))))))))))=0," ",VALUE(IF('Vessel List A'!HP121=1,1,IF('Vessel List A'!HP121=2,2,IF('Vessel List A'!HP121=3,3,IF('Vessel List A'!HP121=4,4,IF('Vessel List A'!HP121=5,5,IF('Vessel List A'!HP121=6,6,IF('Vessel List A'!HP121=7,7,IF('Vessel List A'!HP121=8,8,IF('Vessel List A'!HP121=9,9,IF('Vessel List A'!HP121=10,10,IF('Vessel List A'!HP121=11,11,IF('Vessel List A'!HP121=12,12,IF('Vessel List A'!HP121=13,13,IF('Vessel List A'!HP121=14,14,IF('Vessel List A'!HP121=15,15,IF('Vessel List A'!HP121=16,16,0))))))))))))))))))</f>
        <v xml:space="preserve"> </v>
      </c>
      <c r="DR122" s="154"/>
      <c r="DS122" s="158"/>
      <c r="DT122" s="390" t="str">
        <f t="shared" si="117"/>
        <v/>
      </c>
      <c r="DU122" s="158"/>
      <c r="DV122" s="137"/>
      <c r="DW122" s="388" t="str">
        <f t="shared" si="118"/>
        <v/>
      </c>
      <c r="DX122" s="157" t="str">
        <f>IF(VALUE(IF('Vessel List A'!IC121=1,1,IF('Vessel List A'!IC121=2,2,IF('Vessel List A'!IC121=3,3,IF('Vessel List A'!IC121=4,4,IF('Vessel List A'!IC121=5,5,IF('Vessel List A'!IC121=6,6,IF('Vessel List A'!IC121=7,7,IF('Vessel List A'!IC121=8,8,IF('Vessel List A'!IC121=9,9,IF('Vessel List A'!IC121=10,10,IF('Vessel List A'!IC121=11,11,IF('Vessel List A'!IC121=12,12,IF('Vessel List A'!IC121=13,13,IF('Vessel List A'!IC121=14,14,IF('Vessel List A'!IC121=15,15,IF('Vessel List A'!IC121=16,16,0)))))))))))))))))=0," ",VALUE(IF('Vessel List A'!IC121=1,1,IF('Vessel List A'!IC121=2,2,IF('Vessel List A'!IC121=3,3,IF('Vessel List A'!IC121=4,4,IF('Vessel List A'!IC121=5,5,IF('Vessel List A'!IC121=6,6,IF('Vessel List A'!IC121=7,7,IF('Vessel List A'!IC121=8,8,IF('Vessel List A'!IC121=9,9,IF('Vessel List A'!IC121=10,10,IF('Vessel List A'!IC121=11,11,IF('Vessel List A'!IC121=12,12,IF('Vessel List A'!IC121=13,13,IF('Vessel List A'!IC121=14,14,IF('Vessel List A'!IC121=15,15,IF('Vessel List A'!IC121=16,16,0))))))))))))))))))</f>
        <v xml:space="preserve"> </v>
      </c>
      <c r="DY122" s="154"/>
      <c r="DZ122" s="158"/>
      <c r="EA122" s="390" t="str">
        <f t="shared" si="119"/>
        <v/>
      </c>
      <c r="EB122" s="158"/>
      <c r="EC122" s="137"/>
      <c r="ED122" s="388" t="str">
        <f t="shared" si="120"/>
        <v/>
      </c>
      <c r="EE122" s="157" t="str">
        <f>IF(VALUE(IF('Vessel List A'!IP121=1,1,IF('Vessel List A'!IP121=2,2,IF('Vessel List A'!IP121=3,3,IF('Vessel List A'!IP121=4,4,IF('Vessel List A'!IP121=5,5,IF('Vessel List A'!IP121=6,6,IF('Vessel List A'!IP121=7,7,IF('Vessel List A'!IP121=8,8,IF('Vessel List A'!IP121=9,9,IF('Vessel List A'!IP121=10,10,IF('Vessel List A'!IP121=11,11,IF('Vessel List A'!IP121=12,12,IF('Vessel List A'!IP121=13,13,IF('Vessel List A'!IP121=14,14,IF('Vessel List A'!IP121=15,15,IF('Vessel List A'!IP121=16,16,0)))))))))))))))))=0," ",VALUE(IF('Vessel List A'!IP121=1,1,IF('Vessel List A'!IP121=2,2,IF('Vessel List A'!IP121=3,3,IF('Vessel List A'!IP121=4,4,IF('Vessel List A'!IP121=5,5,IF('Vessel List A'!IP121=6,6,IF('Vessel List A'!IP121=7,7,IF('Vessel List A'!IP121=8,8,IF('Vessel List A'!IP121=9,9,IF('Vessel List A'!IP121=10,10,IF('Vessel List A'!IP121=11,11,IF('Vessel List A'!IP121=12,12,IF('Vessel List A'!IP121=13,13,IF('Vessel List A'!IP121=14,14,IF('Vessel List A'!IP121=15,15,IF('Vessel List A'!IP121=16,16,0))))))))))))))))))</f>
        <v xml:space="preserve"> </v>
      </c>
      <c r="EF122" s="154"/>
      <c r="EG122" s="158"/>
      <c r="EH122" s="390" t="str">
        <f t="shared" si="121"/>
        <v/>
      </c>
      <c r="EI122" s="158"/>
      <c r="EJ122" s="137"/>
      <c r="EK122" s="397" t="str">
        <f t="shared" si="122"/>
        <v/>
      </c>
      <c r="EL122" s="144"/>
      <c r="EM122" s="157" t="str">
        <f>IF(VALUE(IF('Vessel List B'!C121=1,1,IF('Vessel List B'!C121=2,2,IF('Vessel List B'!C121=3,3,IF('Vessel List B'!C121=4,4,IF('Vessel List B'!C121=5,5,IF('Vessel List B'!C121=6,6,IF('Vessel List B'!C121=7,7,IF('Vessel List B'!C121=8,8,IF('Vessel List B'!C121=9,9,IF('Vessel List B'!C121=10,10,IF('Vessel List B'!C121=11,11,IF('Vessel List B'!C121=12,12,IF('Vessel List B'!C121=13,13,IF('Vessel List B'!C121=14,14,IF('Vessel List B'!C121=15,15,IF('Vessel List B'!C121=16,16,0)))))))))))))))))=0," ",VALUE(IF('Vessel List B'!C121=1,1,IF('Vessel List B'!C121=2,2,IF('Vessel List B'!C121=3,3,IF('Vessel List B'!C121=4,4,IF('Vessel List B'!C121=5,5,IF('Vessel List B'!C121=6,6,IF('Vessel List B'!C121=7,7,IF('Vessel List B'!C121=8,8,IF('Vessel List B'!C121=9,9,IF('Vessel List B'!C121=10,10,IF('Vessel List B'!C121=11,11,IF('Vessel List B'!C121=12,12,IF('Vessel List B'!C121=13,13,IF('Vessel List B'!C121=14,14,IF('Vessel List B'!C121=15,15,IF('Vessel List B'!C121=16,16,0))))))))))))))))))</f>
        <v xml:space="preserve"> </v>
      </c>
      <c r="EN122" s="154"/>
      <c r="EO122" s="158"/>
      <c r="EP122" s="390" t="str">
        <f t="shared" si="123"/>
        <v/>
      </c>
      <c r="EQ122" s="158"/>
      <c r="ER122" s="137"/>
      <c r="ES122" s="388" t="str">
        <f t="shared" si="124"/>
        <v/>
      </c>
      <c r="ET122" s="157" t="str">
        <f>IF(VALUE(IF('Vessel List B'!P121=1,1,IF('Vessel List B'!P121=2,2,IF('Vessel List B'!P121=3,3,IF('Vessel List B'!P121=4,4,IF('Vessel List B'!P121=5,5,IF('Vessel List B'!P121=6,6,IF('Vessel List B'!P121=7,7,IF('Vessel List B'!P121=8,8,IF('Vessel List B'!P121=9,9,IF('Vessel List B'!P121=10,10,IF('Vessel List B'!P121=11,11,IF('Vessel List B'!P121=12,12,IF('Vessel List B'!P121=13,13,IF('Vessel List B'!P121=14,14,IF('Vessel List B'!P121=15,15,IF('Vessel List B'!P121=16,16,0)))))))))))))))))=0," ",VALUE(IF('Vessel List B'!P121=1,1,IF('Vessel List B'!P121=2,2,IF('Vessel List B'!P121=3,3,IF('Vessel List B'!P121=4,4,IF('Vessel List B'!P121=5,5,IF('Vessel List B'!P121=6,6,IF('Vessel List B'!P121=7,7,IF('Vessel List B'!P121=8,8,IF('Vessel List B'!P121=9,9,IF('Vessel List B'!P121=10,10,IF('Vessel List B'!P121=11,11,IF('Vessel List B'!P121=12,12,IF('Vessel List B'!P121=13,13,IF('Vessel List B'!P121=14,14,IF('Vessel List B'!P121=15,15,IF('Vessel List B'!P121=16,16,0))))))))))))))))))</f>
        <v xml:space="preserve"> </v>
      </c>
      <c r="EU122" s="154"/>
      <c r="EV122" s="158"/>
      <c r="EW122" s="390" t="str">
        <f t="shared" si="125"/>
        <v/>
      </c>
      <c r="EX122" s="158"/>
      <c r="EY122" s="137"/>
      <c r="EZ122" s="388" t="str">
        <f t="shared" si="126"/>
        <v/>
      </c>
      <c r="FA122" s="157" t="str">
        <f>IF(VALUE(IF('Vessel List B'!AC121=1,1,IF('Vessel List B'!AC121=2,2,IF('Vessel List B'!AC121=3,3,IF('Vessel List B'!AC121=4,4,IF('Vessel List B'!AC121=5,5,IF('Vessel List B'!AC121=6,6,IF('Vessel List B'!AC121=7,7,IF('Vessel List B'!AC121=8,8,IF('Vessel List B'!AC121=9,9,IF('Vessel List B'!AC121=10,10,IF('Vessel List B'!AC121=11,11,IF('Vessel List B'!AC121=12,12,IF('Vessel List B'!AC121=13,13,IF('Vessel List B'!AC121=14,14,IF('Vessel List B'!AC121=15,15,IF('Vessel List B'!AC121=16,16,0)))))))))))))))))=0," ",VALUE(IF('Vessel List B'!AC121=1,1,IF('Vessel List B'!AC121=2,2,IF('Vessel List B'!AC121=3,3,IF('Vessel List B'!AC121=4,4,IF('Vessel List B'!AC121=5,5,IF('Vessel List B'!AC121=6,6,IF('Vessel List B'!AC121=7,7,IF('Vessel List B'!AC121=8,8,IF('Vessel List B'!AC121=9,9,IF('Vessel List B'!AC121=10,10,IF('Vessel List B'!AC121=11,11,IF('Vessel List B'!AC121=12,12,IF('Vessel List B'!AC121=13,13,IF('Vessel List B'!AC121=14,14,IF('Vessel List B'!AC121=15,15,IF('Vessel List B'!AC121=16,16,0))))))))))))))))))</f>
        <v xml:space="preserve"> </v>
      </c>
      <c r="FB122" s="154"/>
      <c r="FC122" s="158"/>
      <c r="FD122" s="390" t="str">
        <f t="shared" si="127"/>
        <v/>
      </c>
      <c r="FE122" s="158"/>
      <c r="FF122" s="137"/>
      <c r="FG122" s="388" t="str">
        <f t="shared" si="128"/>
        <v/>
      </c>
      <c r="FH122" s="157" t="str">
        <f>IF(VALUE(IF('Vessel List B'!AP121=1,1,IF('Vessel List B'!AP121=2,2,IF('Vessel List B'!AP121=3,3,IF('Vessel List B'!AP121=4,4,IF('Vessel List B'!AP121=5,5,IF('Vessel List B'!AP121=6,6,IF('Vessel List B'!AP121=7,7,IF('Vessel List B'!AP121=8,8,IF('Vessel List B'!AP121=9,9,IF('Vessel List B'!AP121=10,10,IF('Vessel List B'!AP121=11,11,IF('Vessel List B'!AP121=12,12,IF('Vessel List B'!AP121=13,13,IF('Vessel List B'!AP121=14,14,IF('Vessel List B'!AP121=15,15,IF('Vessel List B'!AP121=16,16,0)))))))))))))))))=0," ",VALUE(IF('Vessel List B'!AP121=1,1,IF('Vessel List B'!AP121=2,2,IF('Vessel List B'!AP121=3,3,IF('Vessel List B'!AP121=4,4,IF('Vessel List B'!AP121=5,5,IF('Vessel List B'!AP121=6,6,IF('Vessel List B'!AP121=7,7,IF('Vessel List B'!AP121=8,8,IF('Vessel List B'!AP121=9,9,IF('Vessel List B'!AP121=10,10,IF('Vessel List B'!AP121=11,11,IF('Vessel List B'!AP121=12,12,IF('Vessel List B'!AP121=13,13,IF('Vessel List B'!AP121=14,14,IF('Vessel List B'!AP121=15,15,IF('Vessel List B'!AP121=16,16,0))))))))))))))))))</f>
        <v xml:space="preserve"> </v>
      </c>
      <c r="FI122" s="154"/>
      <c r="FJ122" s="158"/>
      <c r="FK122" s="390" t="str">
        <f t="shared" si="129"/>
        <v/>
      </c>
      <c r="FL122" s="158"/>
      <c r="FM122" s="137"/>
      <c r="FN122" s="388" t="str">
        <f t="shared" si="130"/>
        <v/>
      </c>
      <c r="FO122" s="157" t="str">
        <f>IF(VALUE(IF('Vessel List B'!BC121=1,1,IF('Vessel List B'!BC121=2,2,IF('Vessel List B'!BC121=3,3,IF('Vessel List B'!BC121=4,4,IF('Vessel List B'!BC121=5,5,IF('Vessel List B'!BC121=6,6,IF('Vessel List B'!BC121=7,7,IF('Vessel List B'!BC121=8,8,IF('Vessel List B'!BC121=9,9,IF('Vessel List B'!BC121=10,10,IF('Vessel List B'!BC121=11,11,IF('Vessel List B'!BC121=12,12,IF('Vessel List B'!BC121=13,13,IF('Vessel List B'!BC121=14,14,IF('Vessel List B'!BC121=15,15,IF('Vessel List B'!BC121=16,16,0)))))))))))))))))=0," ",VALUE(IF('Vessel List B'!BC121=1,1,IF('Vessel List B'!BC121=2,2,IF('Vessel List B'!BC121=3,3,IF('Vessel List B'!BC121=4,4,IF('Vessel List B'!BC121=5,5,IF('Vessel List B'!BC121=6,6,IF('Vessel List B'!BC121=7,7,IF('Vessel List B'!BC121=8,8,IF('Vessel List B'!BC121=9,9,IF('Vessel List B'!BC121=10,10,IF('Vessel List B'!BC121=11,11,IF('Vessel List B'!BC121=12,12,IF('Vessel List B'!BC121=13,13,IF('Vessel List B'!BC121=14,14,IF('Vessel List B'!BC121=15,15,IF('Vessel List B'!BC121=16,16,0))))))))))))))))))</f>
        <v xml:space="preserve"> </v>
      </c>
      <c r="FP122" s="154"/>
      <c r="FQ122" s="158"/>
      <c r="FR122" s="390" t="str">
        <f t="shared" si="131"/>
        <v/>
      </c>
      <c r="FS122" s="158"/>
      <c r="FT122" s="137"/>
      <c r="FU122" s="388" t="str">
        <f t="shared" si="132"/>
        <v/>
      </c>
      <c r="FV122" s="157" t="str">
        <f>IF(VALUE(IF('Vessel List B'!BP121=1,1,IF('Vessel List B'!BP121=2,2,IF('Vessel List B'!BP121=3,3,IF('Vessel List B'!BP121=4,4,IF('Vessel List B'!BP121=5,5,IF('Vessel List B'!BP121=6,6,IF('Vessel List B'!BP121=7,7,IF('Vessel List B'!BP121=8,8,IF('Vessel List B'!BP121=9,9,IF('Vessel List B'!BP121=10,10,IF('Vessel List B'!BP121=11,11,IF('Vessel List B'!BP121=12,12,IF('Vessel List B'!BP121=13,13,IF('Vessel List B'!BP121=14,14,IF('Vessel List B'!BP121=15,15,IF('Vessel List B'!BP121=16,16,0)))))))))))))))))=0," ",VALUE(IF('Vessel List B'!BP121=1,1,IF('Vessel List B'!BP121=2,2,IF('Vessel List B'!BP121=3,3,IF('Vessel List B'!BP121=4,4,IF('Vessel List B'!BP121=5,5,IF('Vessel List B'!BP121=6,6,IF('Vessel List B'!BP121=7,7,IF('Vessel List B'!BP121=8,8,IF('Vessel List B'!BP121=9,9,IF('Vessel List B'!BP121=10,10,IF('Vessel List B'!BP121=11,11,IF('Vessel List B'!BP121=12,12,IF('Vessel List B'!BP121=13,13,IF('Vessel List B'!BP121=14,14,IF('Vessel List B'!BP121=15,15,IF('Vessel List B'!BP121=16,16,0))))))))))))))))))</f>
        <v xml:space="preserve"> </v>
      </c>
      <c r="FW122" s="154"/>
      <c r="FX122" s="158"/>
      <c r="FY122" s="390" t="str">
        <f t="shared" si="133"/>
        <v/>
      </c>
      <c r="FZ122" s="158"/>
      <c r="GA122" s="137"/>
      <c r="GB122" s="388" t="str">
        <f t="shared" si="134"/>
        <v/>
      </c>
      <c r="GC122" s="157" t="str">
        <f>IF(VALUE(IF('Vessel List B'!CC121=1,1,IF('Vessel List B'!CC121=2,2,IF('Vessel List B'!CC121=3,3,IF('Vessel List B'!CC121=4,4,IF('Vessel List B'!CC121=5,5,IF('Vessel List B'!CC121=6,6,IF('Vessel List B'!CC121=7,7,IF('Vessel List B'!CC121=8,8,IF('Vessel List B'!CC121=9,9,IF('Vessel List B'!CC121=10,10,IF('Vessel List B'!CC121=11,11,IF('Vessel List B'!CC121=12,12,IF('Vessel List B'!CC121=13,13,IF('Vessel List B'!CC121=14,14,IF('Vessel List B'!CC121=15,15,IF('Vessel List B'!CC121=16,16,0)))))))))))))))))=0," ",VALUE(IF('Vessel List B'!CC121=1,1,IF('Vessel List B'!CC121=2,2,IF('Vessel List B'!CC121=3,3,IF('Vessel List B'!CC121=4,4,IF('Vessel List B'!CC121=5,5,IF('Vessel List B'!CC121=6,6,IF('Vessel List B'!CC121=7,7,IF('Vessel List B'!CC121=8,8,IF('Vessel List B'!CC121=9,9,IF('Vessel List B'!CC121=10,10,IF('Vessel List B'!CC121=11,11,IF('Vessel List B'!CC121=12,12,IF('Vessel List B'!CC121=13,13,IF('Vessel List B'!CC121=14,14,IF('Vessel List B'!CC121=15,15,IF('Vessel List B'!CC121=16,16,0))))))))))))))))))</f>
        <v xml:space="preserve"> </v>
      </c>
      <c r="GD122" s="154"/>
      <c r="GE122" s="158"/>
      <c r="GF122" s="390" t="str">
        <f t="shared" si="135"/>
        <v/>
      </c>
      <c r="GG122" s="158"/>
      <c r="GH122" s="137"/>
      <c r="GI122" s="388" t="str">
        <f t="shared" si="136"/>
        <v/>
      </c>
      <c r="GJ122" s="157" t="str">
        <f>IF(VALUE(IF('Vessel List B'!CP121=1,1,IF('Vessel List B'!CP121=2,2,IF('Vessel List B'!CP121=3,3,IF('Vessel List B'!CP121=4,4,IF('Vessel List B'!CP121=5,5,IF('Vessel List B'!CP121=6,6,IF('Vessel List B'!CP121=7,7,IF('Vessel List B'!CP121=8,8,IF('Vessel List B'!CP121=9,9,IF('Vessel List B'!CP121=10,10,IF('Vessel List B'!CP121=11,11,IF('Vessel List B'!CP121=12,12,IF('Vessel List B'!CP121=13,13,IF('Vessel List B'!CP121=14,14,IF('Vessel List B'!CP121=15,15,IF('Vessel List B'!CP121=16,16,0)))))))))))))))))=0," ",VALUE(IF('Vessel List B'!CP121=1,1,IF('Vessel List B'!CP121=2,2,IF('Vessel List B'!CP121=3,3,IF('Vessel List B'!CP121=4,4,IF('Vessel List B'!CP121=5,5,IF('Vessel List B'!CP121=6,6,IF('Vessel List B'!CP121=7,7,IF('Vessel List B'!CP121=8,8,IF('Vessel List B'!CP121=9,9,IF('Vessel List B'!CP121=10,10,IF('Vessel List B'!CP121=11,11,IF('Vessel List B'!CP121=12,12,IF('Vessel List B'!CP121=13,13,IF('Vessel List B'!CP121=14,14,IF('Vessel List B'!CP121=15,15,IF('Vessel List B'!CP121=16,16,0))))))))))))))))))</f>
        <v xml:space="preserve"> </v>
      </c>
      <c r="GK122" s="154"/>
      <c r="GL122" s="158"/>
      <c r="GM122" s="390" t="str">
        <f t="shared" si="137"/>
        <v/>
      </c>
      <c r="GN122" s="158"/>
      <c r="GO122" s="137"/>
      <c r="GP122" s="388" t="str">
        <f t="shared" si="138"/>
        <v/>
      </c>
      <c r="GQ122" s="157" t="str">
        <f>IF(VALUE(IF('Vessel List B'!DC121=1,1,IF('Vessel List B'!DC121=2,2,IF('Vessel List B'!DC121=3,3,IF('Vessel List B'!DC121=4,4,IF('Vessel List B'!DC121=5,5,IF('Vessel List B'!DC121=6,6,IF('Vessel List B'!DC121=7,7,IF('Vessel List B'!DC121=8,8,IF('Vessel List B'!DC121=9,9,IF('Vessel List B'!DC121=10,10,IF('Vessel List B'!DC121=11,11,IF('Vessel List B'!DC121=12,12,IF('Vessel List B'!DC121=13,13,IF('Vessel List B'!DC121=14,14,IF('Vessel List B'!DC121=15,15,IF('Vessel List B'!DC121=16,16,0)))))))))))))))))=0," ",VALUE(IF('Vessel List B'!DC121=1,1,IF('Vessel List B'!DC121=2,2,IF('Vessel List B'!DC121=3,3,IF('Vessel List B'!DC121=4,4,IF('Vessel List B'!DC121=5,5,IF('Vessel List B'!DC121=6,6,IF('Vessel List B'!DC121=7,7,IF('Vessel List B'!DC121=8,8,IF('Vessel List B'!DC121=9,9,IF('Vessel List B'!DC121=10,10,IF('Vessel List B'!DC121=11,11,IF('Vessel List B'!DC121=12,12,IF('Vessel List B'!DC121=13,13,IF('Vessel List B'!DC121=14,14,IF('Vessel List B'!DC121=15,15,IF('Vessel List B'!DC121=16,16,0))))))))))))))))))</f>
        <v xml:space="preserve"> </v>
      </c>
      <c r="GR122" s="154"/>
      <c r="GS122" s="158"/>
      <c r="GT122" s="390" t="str">
        <f t="shared" si="139"/>
        <v/>
      </c>
      <c r="GU122" s="158"/>
      <c r="GV122" s="137"/>
      <c r="GW122" s="388" t="str">
        <f t="shared" si="140"/>
        <v/>
      </c>
      <c r="GX122" s="157" t="str">
        <f>IF(VALUE(IF('Vessel List B'!DP121=1,1,IF('Vessel List B'!DP121=2,2,IF('Vessel List B'!DP121=3,3,IF('Vessel List B'!DP121=4,4,IF('Vessel List B'!DP121=5,5,IF('Vessel List B'!DP121=6,6,IF('Vessel List B'!DP121=7,7,IF('Vessel List B'!DP121=8,8,IF('Vessel List B'!DP121=9,9,IF('Vessel List B'!DP121=10,10,IF('Vessel List B'!DP121=11,11,IF('Vessel List B'!DP121=12,12,IF('Vessel List B'!DP121=13,13,IF('Vessel List B'!DP121=14,14,IF('Vessel List B'!DP121=15,15,IF('Vessel List B'!DP121=16,16,0)))))))))))))))))=0," ",VALUE(IF('Vessel List B'!DP121=1,1,IF('Vessel List B'!DP121=2,2,IF('Vessel List B'!DP121=3,3,IF('Vessel List B'!DP121=4,4,IF('Vessel List B'!DP121=5,5,IF('Vessel List B'!DP121=6,6,IF('Vessel List B'!DP121=7,7,IF('Vessel List B'!DP121=8,8,IF('Vessel List B'!DP121=9,9,IF('Vessel List B'!DP121=10,10,IF('Vessel List B'!DP121=11,11,IF('Vessel List B'!DP121=12,12,IF('Vessel List B'!DP121=13,13,IF('Vessel List B'!DP121=14,14,IF('Vessel List B'!DP121=15,15,IF('Vessel List B'!DP121=16,16,0))))))))))))))))))</f>
        <v xml:space="preserve"> </v>
      </c>
      <c r="GY122" s="154"/>
      <c r="GZ122" s="158"/>
      <c r="HA122" s="390" t="str">
        <f t="shared" si="141"/>
        <v/>
      </c>
      <c r="HB122" s="158"/>
      <c r="HC122" s="137"/>
      <c r="HD122" s="388" t="str">
        <f t="shared" si="142"/>
        <v/>
      </c>
      <c r="HE122" s="157" t="str">
        <f>IF(VALUE(IF('Vessel List B'!EC121=1,1,IF('Vessel List B'!EC121=2,2,IF('Vessel List B'!EC121=3,3,IF('Vessel List B'!EC121=4,4,IF('Vessel List B'!EC121=5,5,IF('Vessel List B'!EC121=6,6,IF('Vessel List B'!EC121=7,7,IF('Vessel List B'!EC121=8,8,IF('Vessel List B'!EC121=9,9,IF('Vessel List B'!EC121=10,10,IF('Vessel List B'!EC121=11,11,IF('Vessel List B'!EC121=12,12,IF('Vessel List B'!EC121=13,13,IF('Vessel List B'!EC121=14,14,IF('Vessel List B'!EC121=15,15,IF('Vessel List B'!EC121=16,16,0)))))))))))))))))=0," ",VALUE(IF('Vessel List B'!EC121=1,1,IF('Vessel List B'!EC121=2,2,IF('Vessel List B'!EC121=3,3,IF('Vessel List B'!EC121=4,4,IF('Vessel List B'!EC121=5,5,IF('Vessel List B'!EC121=6,6,IF('Vessel List B'!EC121=7,7,IF('Vessel List B'!EC121=8,8,IF('Vessel List B'!EC121=9,9,IF('Vessel List B'!EC121=10,10,IF('Vessel List B'!EC121=11,11,IF('Vessel List B'!EC121=12,12,IF('Vessel List B'!EC121=13,13,IF('Vessel List B'!EC121=14,14,IF('Vessel List B'!EC121=15,15,IF('Vessel List B'!EC121=16,16,0))))))))))))))))))</f>
        <v xml:space="preserve"> </v>
      </c>
      <c r="HF122" s="154"/>
      <c r="HG122" s="158"/>
      <c r="HH122" s="390" t="str">
        <f t="shared" si="143"/>
        <v/>
      </c>
      <c r="HI122" s="158"/>
      <c r="HJ122" s="137"/>
      <c r="HK122" s="388" t="str">
        <f t="shared" si="144"/>
        <v/>
      </c>
      <c r="HL122" s="157" t="str">
        <f>IF(VALUE(IF('Vessel List B'!EP121=1,1,IF('Vessel List B'!EP121=2,2,IF('Vessel List B'!EP121=3,3,IF('Vessel List B'!EP121=4,4,IF('Vessel List B'!EP121=5,5,IF('Vessel List B'!EP121=6,6,IF('Vessel List B'!EP121=7,7,IF('Vessel List B'!EP121=8,8,IF('Vessel List B'!EP121=9,9,IF('Vessel List B'!EP121=10,10,IF('Vessel List B'!EP121=11,11,IF('Vessel List B'!EP121=12,12,IF('Vessel List B'!EP121=13,13,IF('Vessel List B'!EP121=14,14,IF('Vessel List B'!EP121=15,15,IF('Vessel List B'!EP121=16,16,0)))))))))))))))))=0," ",VALUE(IF('Vessel List B'!EP121=1,1,IF('Vessel List B'!EP121=2,2,IF('Vessel List B'!EP121=3,3,IF('Vessel List B'!EP121=4,4,IF('Vessel List B'!EP121=5,5,IF('Vessel List B'!EP121=6,6,IF('Vessel List B'!EP121=7,7,IF('Vessel List B'!EP121=8,8,IF('Vessel List B'!EP121=9,9,IF('Vessel List B'!EP121=10,10,IF('Vessel List B'!EP121=11,11,IF('Vessel List B'!EP121=12,12,IF('Vessel List B'!EP121=13,13,IF('Vessel List B'!EP121=14,14,IF('Vessel List B'!EP121=15,15,IF('Vessel List B'!EP121=16,16,0))))))))))))))))))</f>
        <v xml:space="preserve"> </v>
      </c>
      <c r="HM122" s="154"/>
      <c r="HN122" s="158"/>
      <c r="HO122" s="390" t="str">
        <f t="shared" si="145"/>
        <v/>
      </c>
      <c r="HP122" s="158"/>
      <c r="HQ122" s="137"/>
      <c r="HR122" s="388" t="str">
        <f t="shared" si="146"/>
        <v/>
      </c>
      <c r="HS122" s="157" t="str">
        <f>IF(VALUE(IF('Vessel List B'!FC121=1,1,IF('Vessel List B'!FC121=2,2,IF('Vessel List B'!FC121=3,3,IF('Vessel List B'!FC121=4,4,IF('Vessel List B'!FC121=5,5,IF('Vessel List B'!FC121=6,6,IF('Vessel List B'!FC121=7,7,IF('Vessel List B'!FC121=8,8,IF('Vessel List B'!FC121=9,9,IF('Vessel List B'!FC121=10,10,IF('Vessel List B'!FC121=11,11,IF('Vessel List B'!FC121=12,12,IF('Vessel List B'!FC121=13,13,IF('Vessel List B'!FC121=14,14,IF('Vessel List B'!FC121=15,15,IF('Vessel List B'!FC121=16,16,0)))))))))))))))))=0," ",VALUE(IF('Vessel List B'!FC121=1,1,IF('Vessel List B'!FC121=2,2,IF('Vessel List B'!FC121=3,3,IF('Vessel List B'!FC121=4,4,IF('Vessel List B'!FC121=5,5,IF('Vessel List B'!FC121=6,6,IF('Vessel List B'!FC121=7,7,IF('Vessel List B'!FC121=8,8,IF('Vessel List B'!FC121=9,9,IF('Vessel List B'!FC121=10,10,IF('Vessel List B'!FC121=11,11,IF('Vessel List B'!FC121=12,12,IF('Vessel List B'!FC121=13,13,IF('Vessel List B'!FC121=14,14,IF('Vessel List B'!FC121=15,15,IF('Vessel List B'!FC121=16,16,0))))))))))))))))))</f>
        <v xml:space="preserve"> </v>
      </c>
      <c r="HT122" s="154"/>
      <c r="HU122" s="158"/>
      <c r="HV122" s="390" t="str">
        <f t="shared" si="147"/>
        <v/>
      </c>
      <c r="HW122" s="158"/>
      <c r="HX122" s="137"/>
      <c r="HY122" s="388" t="str">
        <f t="shared" si="148"/>
        <v/>
      </c>
      <c r="HZ122" s="157" t="str">
        <f>IF(VALUE(IF('Vessel List B'!FP121=1,1,IF('Vessel List B'!FP121=2,2,IF('Vessel List B'!FP121=3,3,IF('Vessel List B'!FP121=4,4,IF('Vessel List B'!FP121=5,5,IF('Vessel List B'!FP121=6,6,IF('Vessel List B'!FP121=7,7,IF('Vessel List B'!FP121=8,8,IF('Vessel List B'!FP121=9,9,IF('Vessel List B'!FP121=10,10,IF('Vessel List B'!FP121=11,11,IF('Vessel List B'!FP121=12,12,IF('Vessel List B'!FP121=13,13,IF('Vessel List B'!FP121=14,14,IF('Vessel List B'!FP121=15,15,IF('Vessel List B'!FP121=16,16,0)))))))))))))))))=0," ",VALUE(IF('Vessel List B'!FP121=1,1,IF('Vessel List B'!FP121=2,2,IF('Vessel List B'!FP121=3,3,IF('Vessel List B'!FP121=4,4,IF('Vessel List B'!FP121=5,5,IF('Vessel List B'!FP121=6,6,IF('Vessel List B'!FP121=7,7,IF('Vessel List B'!FP121=8,8,IF('Vessel List B'!FP121=9,9,IF('Vessel List B'!FP121=10,10,IF('Vessel List B'!FP121=11,11,IF('Vessel List B'!FP121=12,12,IF('Vessel List B'!FP121=13,13,IF('Vessel List B'!FP121=14,14,IF('Vessel List B'!FP121=15,15,IF('Vessel List B'!FP121=16,16,0))))))))))))))))))</f>
        <v xml:space="preserve"> </v>
      </c>
      <c r="IA122" s="154"/>
      <c r="IB122" s="158"/>
      <c r="IC122" s="390" t="str">
        <f t="shared" si="149"/>
        <v/>
      </c>
      <c r="ID122" s="158"/>
      <c r="IE122" s="137"/>
      <c r="IF122" s="388" t="str">
        <f t="shared" si="150"/>
        <v/>
      </c>
      <c r="IG122" s="157" t="str">
        <f>IF(VALUE(IF('Vessel List B'!GC121=1,1,IF('Vessel List B'!GC121=2,2,IF('Vessel List B'!GC121=3,3,IF('Vessel List B'!GC121=4,4,IF('Vessel List B'!GC121=5,5,IF('Vessel List B'!GC121=6,6,IF('Vessel List B'!GC121=7,7,IF('Vessel List B'!GC121=8,8,IF('Vessel List B'!GC121=9,9,IF('Vessel List B'!GC121=10,10,IF('Vessel List B'!GC121=11,11,IF('Vessel List B'!GC121=12,12,IF('Vessel List B'!GC121=13,13,IF('Vessel List B'!GC121=14,14,IF('Vessel List B'!GC121=15,15,IF('Vessel List B'!GC121=16,16,0)))))))))))))))))=0," ",VALUE(IF('Vessel List B'!GC121=1,1,IF('Vessel List B'!GC121=2,2,IF('Vessel List B'!GC121=3,3,IF('Vessel List B'!GC121=4,4,IF('Vessel List B'!GC121=5,5,IF('Vessel List B'!GC121=6,6,IF('Vessel List B'!GC121=7,7,IF('Vessel List B'!GC121=8,8,IF('Vessel List B'!GC121=9,9,IF('Vessel List B'!GC121=10,10,IF('Vessel List B'!GC121=11,11,IF('Vessel List B'!GC121=12,12,IF('Vessel List B'!GC121=13,13,IF('Vessel List B'!GC121=14,14,IF('Vessel List B'!GC121=15,15,IF('Vessel List B'!GC121=16,16,0))))))))))))))))))</f>
        <v xml:space="preserve"> </v>
      </c>
      <c r="IH122" s="154"/>
      <c r="II122" s="158"/>
      <c r="IJ122" s="390" t="str">
        <f t="shared" si="151"/>
        <v/>
      </c>
      <c r="IK122" s="158"/>
      <c r="IL122" s="137"/>
      <c r="IM122" s="388" t="str">
        <f t="shared" si="152"/>
        <v/>
      </c>
      <c r="IN122" s="157" t="str">
        <f>IF(VALUE(IF('Vessel List B'!GP121=1,1,IF('Vessel List B'!GP121=2,2,IF('Vessel List B'!GP121=3,3,IF('Vessel List B'!GP121=4,4,IF('Vessel List B'!GP121=5,5,IF('Vessel List B'!GP121=6,6,IF('Vessel List B'!GP121=7,7,IF('Vessel List B'!GP121=8,8,IF('Vessel List B'!GP121=9,9,IF('Vessel List B'!GP121=10,10,IF('Vessel List B'!GP121=11,11,IF('Vessel List B'!GP121=12,12,IF('Vessel List B'!GP121=13,13,IF('Vessel List B'!GP121=14,14,IF('Vessel List B'!GP121=15,15,IF('Vessel List B'!GP121=16,16,0)))))))))))))))))=0," ",VALUE(IF('Vessel List B'!GP121=1,1,IF('Vessel List B'!GP121=2,2,IF('Vessel List B'!GP121=3,3,IF('Vessel List B'!GP121=4,4,IF('Vessel List B'!GP121=5,5,IF('Vessel List B'!GP121=6,6,IF('Vessel List B'!GP121=7,7,IF('Vessel List B'!GP121=8,8,IF('Vessel List B'!GP121=9,9,IF('Vessel List B'!GP121=10,10,IF('Vessel List B'!GP121=11,11,IF('Vessel List B'!GP121=12,12,IF('Vessel List B'!GP121=13,13,IF('Vessel List B'!GP121=14,14,IF('Vessel List B'!GP121=15,15,IF('Vessel List B'!GP121=16,16,0))))))))))))))))))</f>
        <v xml:space="preserve"> </v>
      </c>
      <c r="IO122" s="154"/>
      <c r="IP122" s="158"/>
      <c r="IQ122" s="390" t="str">
        <f t="shared" si="153"/>
        <v/>
      </c>
      <c r="IR122" s="158"/>
      <c r="IS122" s="137"/>
      <c r="IT122" s="388" t="str">
        <f t="shared" si="154"/>
        <v/>
      </c>
      <c r="IU122" s="157" t="str">
        <f>IF(VALUE(IF('Vessel List B'!HC121=1,1,IF('Vessel List B'!HC121=2,2,IF('Vessel List B'!HC121=3,3,IF('Vessel List B'!HC121=4,4,IF('Vessel List B'!HC121=5,5,IF('Vessel List B'!HC121=6,6,IF('Vessel List B'!HC121=7,7,IF('Vessel List B'!HC121=8,8,IF('Vessel List B'!HC121=9,9,IF('Vessel List B'!HC121=10,10,IF('Vessel List B'!HC121=11,11,IF('Vessel List B'!HC121=12,12,IF('Vessel List B'!HC121=13,13,IF('Vessel List B'!HC121=14,14,IF('Vessel List B'!HC121=15,15,IF('Vessel List B'!HC121=16,16,0)))))))))))))))))=0," ",VALUE(IF('Vessel List B'!HC121=1,1,IF('Vessel List B'!HC121=2,2,IF('Vessel List B'!HC121=3,3,IF('Vessel List B'!HC121=4,4,IF('Vessel List B'!HC121=5,5,IF('Vessel List B'!HC121=6,6,IF('Vessel List B'!HC121=7,7,IF('Vessel List B'!HC121=8,8,IF('Vessel List B'!HC121=9,9,IF('Vessel List B'!HC121=10,10,IF('Vessel List B'!HC121=11,11,IF('Vessel List B'!HC121=12,12,IF('Vessel List B'!HC121=13,13,IF('Vessel List B'!HC121=14,14,IF('Vessel List B'!HC121=15,15,IF('Vessel List B'!HC121=16,16,0))))))))))))))))))</f>
        <v xml:space="preserve"> </v>
      </c>
      <c r="IV122" s="154"/>
      <c r="IW122" s="158"/>
      <c r="IX122" s="390" t="str">
        <f t="shared" si="155"/>
        <v/>
      </c>
      <c r="IY122" s="158"/>
      <c r="IZ122" s="137"/>
      <c r="JA122" s="388" t="str">
        <f t="shared" si="156"/>
        <v/>
      </c>
      <c r="JB122" s="157" t="str">
        <f>IF(VALUE(IF('Vessel List B'!HP121=1,1,IF('Vessel List B'!HP121=2,2,IF('Vessel List B'!HP121=3,3,IF('Vessel List B'!HP121=4,4,IF('Vessel List B'!HP121=5,5,IF('Vessel List B'!HP121=6,6,IF('Vessel List B'!HP121=7,7,IF('Vessel List B'!HP121=8,8,IF('Vessel List B'!HP121=9,9,IF('Vessel List B'!HP121=10,10,IF('Vessel List B'!HP121=11,11,IF('Vessel List B'!HP121=12,12,IF('Vessel List B'!HP121=13,13,IF('Vessel List B'!HP121=14,14,IF('Vessel List B'!HP121=15,15,IF('Vessel List B'!HP121=16,16,0)))))))))))))))))=0," ",VALUE(IF('Vessel List B'!HP121=1,1,IF('Vessel List B'!HP121=2,2,IF('Vessel List B'!HP121=3,3,IF('Vessel List B'!HP121=4,4,IF('Vessel List B'!HP121=5,5,IF('Vessel List B'!HP121=6,6,IF('Vessel List B'!HP121=7,7,IF('Vessel List B'!HP121=8,8,IF('Vessel List B'!HP121=9,9,IF('Vessel List B'!HP121=10,10,IF('Vessel List B'!HP121=11,11,IF('Vessel List B'!HP121=12,12,IF('Vessel List B'!HP121=13,13,IF('Vessel List B'!HP121=14,14,IF('Vessel List B'!HP121=15,15,IF('Vessel List B'!HP121=16,16,0))))))))))))))))))</f>
        <v xml:space="preserve"> </v>
      </c>
      <c r="JC122" s="154"/>
      <c r="JD122" s="158"/>
      <c r="JE122" s="390" t="str">
        <f t="shared" si="157"/>
        <v/>
      </c>
      <c r="JF122" s="158"/>
      <c r="JG122" s="137"/>
      <c r="JH122" s="388" t="str">
        <f t="shared" si="158"/>
        <v/>
      </c>
      <c r="JI122" s="157" t="str">
        <f>IF(VALUE(IF('Vessel List B'!IC121=1,1,IF('Vessel List B'!IC121=2,2,IF('Vessel List B'!IC121=3,3,IF('Vessel List B'!IC121=4,4,IF('Vessel List B'!IC121=5,5,IF('Vessel List B'!IC121=6,6,IF('Vessel List B'!IC121=7,7,IF('Vessel List B'!IC121=8,8,IF('Vessel List B'!IC121=9,9,IF('Vessel List B'!IC121=10,10,IF('Vessel List B'!IC121=11,11,IF('Vessel List B'!IC121=12,12,IF('Vessel List B'!IC121=13,13,IF('Vessel List B'!IC121=14,14,IF('Vessel List B'!IC121=15,15,IF('Vessel List B'!IC121=16,16,0)))))))))))))))))=0," ",VALUE(IF('Vessel List B'!IC121=1,1,IF('Vessel List B'!IC121=2,2,IF('Vessel List B'!IC121=3,3,IF('Vessel List B'!IC121=4,4,IF('Vessel List B'!IC121=5,5,IF('Vessel List B'!IC121=6,6,IF('Vessel List B'!IC121=7,7,IF('Vessel List B'!IC121=8,8,IF('Vessel List B'!IC121=9,9,IF('Vessel List B'!IC121=10,10,IF('Vessel List B'!IC121=11,11,IF('Vessel List B'!IC121=12,12,IF('Vessel List B'!IC121=13,13,IF('Vessel List B'!IC121=14,14,IF('Vessel List B'!IC121=15,15,IF('Vessel List B'!IC121=16,16,0))))))))))))))))))</f>
        <v xml:space="preserve"> </v>
      </c>
      <c r="JJ122" s="154"/>
      <c r="JK122" s="158"/>
      <c r="JL122" s="390" t="str">
        <f t="shared" si="159"/>
        <v/>
      </c>
      <c r="JM122" s="158"/>
      <c r="JN122" s="137"/>
      <c r="JO122" s="388" t="str">
        <f t="shared" si="160"/>
        <v/>
      </c>
      <c r="JP122" s="157" t="str">
        <f>IF(VALUE(IF('Vessel List B'!IP121=1,1,IF('Vessel List B'!IP121=2,2,IF('Vessel List B'!IP121=3,3,IF('Vessel List B'!IP121=4,4,IF('Vessel List B'!IP121=5,5,IF('Vessel List B'!IP121=6,6,IF('Vessel List B'!IP121=7,7,IF('Vessel List B'!IP121=8,8,IF('Vessel List B'!IP121=9,9,IF('Vessel List B'!IP121=10,10,IF('Vessel List B'!IP121=11,11,IF('Vessel List B'!IP121=12,12,IF('Vessel List B'!IP121=13,13,IF('Vessel List B'!IP121=14,14,IF('Vessel List B'!IP121=15,15,IF('Vessel List B'!IP121=16,16,0)))))))))))))))))=0," ",VALUE(IF('Vessel List B'!IP121=1,1,IF('Vessel List B'!IP121=2,2,IF('Vessel List B'!IP121=3,3,IF('Vessel List B'!IP121=4,4,IF('Vessel List B'!IP121=5,5,IF('Vessel List B'!IP121=6,6,IF('Vessel List B'!IP121=7,7,IF('Vessel List B'!IP121=8,8,IF('Vessel List B'!IP121=9,9,IF('Vessel List B'!IP121=10,10,IF('Vessel List B'!IP121=11,11,IF('Vessel List B'!IP121=12,12,IF('Vessel List B'!IP121=13,13,IF('Vessel List B'!IP121=14,14,IF('Vessel List B'!IP121=15,15,IF('Vessel List B'!IP121=16,16,0))))))))))))))))))</f>
        <v xml:space="preserve"> </v>
      </c>
      <c r="JQ122" s="154"/>
      <c r="JR122" s="158"/>
      <c r="JS122" s="390" t="str">
        <f t="shared" si="161"/>
        <v/>
      </c>
      <c r="JT122" s="158"/>
      <c r="JU122" s="137"/>
      <c r="JV122" s="397" t="str">
        <f t="shared" si="162"/>
        <v/>
      </c>
      <c r="JW122" s="403"/>
    </row>
    <row r="123" spans="1:283" ht="15" x14ac:dyDescent="0.25">
      <c r="A123" s="132">
        <f>'Vessel List A'!B122</f>
        <v>41697</v>
      </c>
      <c r="B123" s="157" t="str">
        <f>IF(VALUE(IF('Vessel List A'!C122=1,1,IF('Vessel List A'!C122=2,2,IF('Vessel List A'!C122=3,3,IF('Vessel List A'!C122=4,4,IF('Vessel List A'!C122=5,5,IF('Vessel List A'!C122=6,6,IF('Vessel List A'!C122=7,7,IF('Vessel List A'!C122=8,8,IF('Vessel List A'!C122=9,9,IF('Vessel List A'!C122=10,10,IF('Vessel List A'!C122=11,11,IF('Vessel List A'!C122=12,12,IF('Vessel List A'!C122=13,13,IF('Vessel List A'!C122=14,14,IF('Vessel List A'!C122=15,15,IF('Vessel List A'!C122=16,16,0)))))))))))))))))=0," ",VALUE(IF('Vessel List A'!C122=1,1,IF('Vessel List A'!C122=2,2,IF('Vessel List A'!C122=3,3,IF('Vessel List A'!C122=4,4,IF('Vessel List A'!C122=5,5,IF('Vessel List A'!C122=6,6,IF('Vessel List A'!C122=7,7,IF('Vessel List A'!C122=8,8,IF('Vessel List A'!C122=9,9,IF('Vessel List A'!C122=10,10,IF('Vessel List A'!C122=11,11,IF('Vessel List A'!C122=12,12,IF('Vessel List A'!C122=13,13,IF('Vessel List A'!C122=14,14,IF('Vessel List A'!C122=15,15,IF('Vessel List A'!C122=16,16,0))))))))))))))))))</f>
        <v xml:space="preserve"> </v>
      </c>
      <c r="C123" s="154"/>
      <c r="D123" s="158"/>
      <c r="E123" s="390" t="str">
        <f t="shared" si="83"/>
        <v/>
      </c>
      <c r="F123" s="158"/>
      <c r="G123" s="137"/>
      <c r="H123" s="388" t="str">
        <f t="shared" si="84"/>
        <v/>
      </c>
      <c r="I123" s="157" t="str">
        <f>IF(VALUE(IF('Vessel List A'!P122=1,1,IF('Vessel List A'!P122=2,2,IF('Vessel List A'!P122=3,3,IF('Vessel List A'!P122=4,4,IF('Vessel List A'!P122=5,5,IF('Vessel List A'!P122=6,6,IF('Vessel List A'!P122=7,7,IF('Vessel List A'!P122=8,8,IF('Vessel List A'!P122=9,9,IF('Vessel List A'!P122=10,10,IF('Vessel List A'!P122=11,11,IF('Vessel List A'!P122=12,12,IF('Vessel List A'!P122=13,13,IF('Vessel List A'!P122=14,14,IF('Vessel List A'!P122=15,15,IF('Vessel List A'!P122=16,16,0)))))))))))))))))=0," ",VALUE(IF('Vessel List A'!P122=1,1,IF('Vessel List A'!P122=2,2,IF('Vessel List A'!P122=3,3,IF('Vessel List A'!P122=4,4,IF('Vessel List A'!P122=5,5,IF('Vessel List A'!P122=6,6,IF('Vessel List A'!P122=7,7,IF('Vessel List A'!P122=8,8,IF('Vessel List A'!P122=9,9,IF('Vessel List A'!P122=10,10,IF('Vessel List A'!P122=11,11,IF('Vessel List A'!P122=12,12,IF('Vessel List A'!P122=13,13,IF('Vessel List A'!P122=14,14,IF('Vessel List A'!P122=15,15,IF('Vessel List A'!P122=16,16,0))))))))))))))))))</f>
        <v xml:space="preserve"> </v>
      </c>
      <c r="J123" s="154"/>
      <c r="K123" s="158"/>
      <c r="L123" s="390" t="str">
        <f t="shared" si="85"/>
        <v/>
      </c>
      <c r="M123" s="158"/>
      <c r="N123" s="137"/>
      <c r="O123" s="388" t="str">
        <f t="shared" si="86"/>
        <v/>
      </c>
      <c r="P123" s="157" t="str">
        <f>IF(VALUE(IF('Vessel List A'!AC122=1,1,IF('Vessel List A'!AC122=2,2,IF('Vessel List A'!AC122=3,3,IF('Vessel List A'!AC122=4,4,IF('Vessel List A'!AC122=5,5,IF('Vessel List A'!AC122=6,6,IF('Vessel List A'!AC122=7,7,IF('Vessel List A'!AC122=8,8,IF('Vessel List A'!AC122=9,9,IF('Vessel List A'!AC122=10,10,IF('Vessel List A'!AC122=11,11,IF('Vessel List A'!AC122=12,12,IF('Vessel List A'!AC122=13,13,IF('Vessel List A'!AC122=14,14,IF('Vessel List A'!AC122=15,15,IF('Vessel List A'!AC122=16,16,0)))))))))))))))))=0," ",VALUE(IF('Vessel List A'!AC122=1,1,IF('Vessel List A'!AC122=2,2,IF('Vessel List A'!AC122=3,3,IF('Vessel List A'!AC122=4,4,IF('Vessel List A'!AC122=5,5,IF('Vessel List A'!AC122=6,6,IF('Vessel List A'!AC122=7,7,IF('Vessel List A'!AC122=8,8,IF('Vessel List A'!AC122=9,9,IF('Vessel List A'!AC122=10,10,IF('Vessel List A'!AC122=11,11,IF('Vessel List A'!AC122=12,12,IF('Vessel List A'!AC122=13,13,IF('Vessel List A'!AC122=14,14,IF('Vessel List A'!AC122=15,15,IF('Vessel List A'!AC122=16,16,0))))))))))))))))))</f>
        <v xml:space="preserve"> </v>
      </c>
      <c r="Q123" s="154"/>
      <c r="R123" s="158"/>
      <c r="S123" s="390" t="str">
        <f t="shared" si="87"/>
        <v/>
      </c>
      <c r="T123" s="158"/>
      <c r="U123" s="137"/>
      <c r="V123" s="388" t="str">
        <f t="shared" si="88"/>
        <v/>
      </c>
      <c r="W123" s="157" t="str">
        <f>IF(VALUE(IF('Vessel List A'!AP122=1,1,IF('Vessel List A'!AP122=2,2,IF('Vessel List A'!AP122=3,3,IF('Vessel List A'!AP122=4,4,IF('Vessel List A'!AP122=5,5,IF('Vessel List A'!AP122=6,6,IF('Vessel List A'!AP122=7,7,IF('Vessel List A'!AP122=8,8,IF('Vessel List A'!AP122=9,9,IF('Vessel List A'!AP122=10,10,IF('Vessel List A'!AP122=11,11,IF('Vessel List A'!AP122=12,12,IF('Vessel List A'!AP122=13,13,IF('Vessel List A'!AP122=14,14,IF('Vessel List A'!AP122=15,15,IF('Vessel List A'!AP122=16,16,0)))))))))))))))))=0," ",VALUE(IF('Vessel List A'!AP122=1,1,IF('Vessel List A'!AP122=2,2,IF('Vessel List A'!AP122=3,3,IF('Vessel List A'!AP122=4,4,IF('Vessel List A'!AP122=5,5,IF('Vessel List A'!AP122=6,6,IF('Vessel List A'!AP122=7,7,IF('Vessel List A'!AP122=8,8,IF('Vessel List A'!AP122=9,9,IF('Vessel List A'!AP122=10,10,IF('Vessel List A'!AP122=11,11,IF('Vessel List A'!AP122=12,12,IF('Vessel List A'!AP122=13,13,IF('Vessel List A'!AP122=14,14,IF('Vessel List A'!AP122=15,15,IF('Vessel List A'!AP122=16,16,0))))))))))))))))))</f>
        <v xml:space="preserve"> </v>
      </c>
      <c r="X123" s="154"/>
      <c r="Y123" s="158"/>
      <c r="Z123" s="390" t="str">
        <f t="shared" si="89"/>
        <v/>
      </c>
      <c r="AA123" s="158"/>
      <c r="AB123" s="137"/>
      <c r="AC123" s="388" t="str">
        <f t="shared" si="90"/>
        <v/>
      </c>
      <c r="AD123" s="157" t="str">
        <f>IF(VALUE(IF('Vessel List A'!BC122=1,1,IF('Vessel List A'!BC122=2,2,IF('Vessel List A'!BC122=3,3,IF('Vessel List A'!BC122=4,4,IF('Vessel List A'!BC122=5,5,IF('Vessel List A'!BC122=6,6,IF('Vessel List A'!BC122=7,7,IF('Vessel List A'!BC122=8,8,IF('Vessel List A'!BC122=9,9,IF('Vessel List A'!BC122=10,10,IF('Vessel List A'!BC122=11,11,IF('Vessel List A'!BC122=12,12,IF('Vessel List A'!BC122=13,13,IF('Vessel List A'!BC122=14,14,IF('Vessel List A'!BC122=15,15,IF('Vessel List A'!BC122=16,16,0)))))))))))))))))=0," ",VALUE(IF('Vessel List A'!BC122=1,1,IF('Vessel List A'!BC122=2,2,IF('Vessel List A'!BC122=3,3,IF('Vessel List A'!BC122=4,4,IF('Vessel List A'!BC122=5,5,IF('Vessel List A'!BC122=6,6,IF('Vessel List A'!BC122=7,7,IF('Vessel List A'!BC122=8,8,IF('Vessel List A'!BC122=9,9,IF('Vessel List A'!BC122=10,10,IF('Vessel List A'!BC122=11,11,IF('Vessel List A'!BC122=12,12,IF('Vessel List A'!BC122=13,13,IF('Vessel List A'!BC122=14,14,IF('Vessel List A'!BC122=15,15,IF('Vessel List A'!BC122=16,16,0))))))))))))))))))</f>
        <v xml:space="preserve"> </v>
      </c>
      <c r="AE123" s="154"/>
      <c r="AF123" s="158"/>
      <c r="AG123" s="390" t="str">
        <f t="shared" si="91"/>
        <v/>
      </c>
      <c r="AH123" s="158"/>
      <c r="AI123" s="137"/>
      <c r="AJ123" s="388" t="str">
        <f t="shared" si="92"/>
        <v/>
      </c>
      <c r="AK123" s="157" t="str">
        <f>IF(VALUE(IF('Vessel List A'!BP122=1,1,IF('Vessel List A'!BP122=2,2,IF('Vessel List A'!BP122=3,3,IF('Vessel List A'!BP122=4,4,IF('Vessel List A'!BP122=5,5,IF('Vessel List A'!BP122=6,6,IF('Vessel List A'!BP122=7,7,IF('Vessel List A'!BP122=8,8,IF('Vessel List A'!BP122=9,9,IF('Vessel List A'!BP122=10,10,IF('Vessel List A'!BP122=11,11,IF('Vessel List A'!BP122=12,12,IF('Vessel List A'!BP122=13,13,IF('Vessel List A'!BP122=14,14,IF('Vessel List A'!BP122=15,15,IF('Vessel List A'!BP122=16,16,0)))))))))))))))))=0," ",VALUE(IF('Vessel List A'!BP122=1,1,IF('Vessel List A'!BP122=2,2,IF('Vessel List A'!BP122=3,3,IF('Vessel List A'!BP122=4,4,IF('Vessel List A'!BP122=5,5,IF('Vessel List A'!BP122=6,6,IF('Vessel List A'!BP122=7,7,IF('Vessel List A'!BP122=8,8,IF('Vessel List A'!BP122=9,9,IF('Vessel List A'!BP122=10,10,IF('Vessel List A'!BP122=11,11,IF('Vessel List A'!BP122=12,12,IF('Vessel List A'!BP122=13,13,IF('Vessel List A'!BP122=14,14,IF('Vessel List A'!BP122=15,15,IF('Vessel List A'!BP122=16,16,0))))))))))))))))))</f>
        <v xml:space="preserve"> </v>
      </c>
      <c r="AL123" s="154"/>
      <c r="AM123" s="158"/>
      <c r="AN123" s="390" t="str">
        <f t="shared" si="93"/>
        <v/>
      </c>
      <c r="AO123" s="158"/>
      <c r="AP123" s="137"/>
      <c r="AQ123" s="388" t="str">
        <f t="shared" si="94"/>
        <v/>
      </c>
      <c r="AR123" s="157" t="str">
        <f>IF(VALUE(IF('Vessel List A'!CC122=1,1,IF('Vessel List A'!CC122=2,2,IF('Vessel List A'!CC122=3,3,IF('Vessel List A'!CC122=4,4,IF('Vessel List A'!CC122=5,5,IF('Vessel List A'!CC122=6,6,IF('Vessel List A'!CC122=7,7,IF('Vessel List A'!CC122=8,8,IF('Vessel List A'!CC122=9,9,IF('Vessel List A'!CC122=10,10,IF('Vessel List A'!CC122=11,11,IF('Vessel List A'!CC122=12,12,IF('Vessel List A'!CC122=13,13,IF('Vessel List A'!CC122=14,14,IF('Vessel List A'!CC122=15,15,IF('Vessel List A'!CC122=16,16,0)))))))))))))))))=0," ",VALUE(IF('Vessel List A'!CC122=1,1,IF('Vessel List A'!CC122=2,2,IF('Vessel List A'!CC122=3,3,IF('Vessel List A'!CC122=4,4,IF('Vessel List A'!CC122=5,5,IF('Vessel List A'!CC122=6,6,IF('Vessel List A'!CC122=7,7,IF('Vessel List A'!CC122=8,8,IF('Vessel List A'!CC122=9,9,IF('Vessel List A'!CC122=10,10,IF('Vessel List A'!CC122=11,11,IF('Vessel List A'!CC122=12,12,IF('Vessel List A'!CC122=13,13,IF('Vessel List A'!CC122=14,14,IF('Vessel List A'!CC122=15,15,IF('Vessel List A'!CC122=16,16,0))))))))))))))))))</f>
        <v xml:space="preserve"> </v>
      </c>
      <c r="AS123" s="154"/>
      <c r="AT123" s="158"/>
      <c r="AU123" s="390" t="str">
        <f t="shared" si="95"/>
        <v/>
      </c>
      <c r="AV123" s="158"/>
      <c r="AW123" s="137"/>
      <c r="AX123" s="388" t="str">
        <f t="shared" si="96"/>
        <v/>
      </c>
      <c r="AY123" s="157" t="str">
        <f>IF(VALUE(IF('Vessel List A'!CP122=1,1,IF('Vessel List A'!CP122=2,2,IF('Vessel List A'!CP122=3,3,IF('Vessel List A'!CP122=4,4,IF('Vessel List A'!CP122=5,5,IF('Vessel List A'!CP122=6,6,IF('Vessel List A'!CP122=7,7,IF('Vessel List A'!CP122=8,8,IF('Vessel List A'!CP122=9,9,IF('Vessel List A'!CP122=10,10,IF('Vessel List A'!CP122=11,11,IF('Vessel List A'!CP122=12,12,IF('Vessel List A'!CP122=13,13,IF('Vessel List A'!CP122=14,14,IF('Vessel List A'!CP122=15,15,IF('Vessel List A'!CP122=16,16,0)))))))))))))))))=0," ",VALUE(IF('Vessel List A'!CP122=1,1,IF('Vessel List A'!CP122=2,2,IF('Vessel List A'!CP122=3,3,IF('Vessel List A'!CP122=4,4,IF('Vessel List A'!CP122=5,5,IF('Vessel List A'!CP122=6,6,IF('Vessel List A'!CP122=7,7,IF('Vessel List A'!CP122=8,8,IF('Vessel List A'!CP122=9,9,IF('Vessel List A'!CP122=10,10,IF('Vessel List A'!CP122=11,11,IF('Vessel List A'!CP122=12,12,IF('Vessel List A'!CP122=13,13,IF('Vessel List A'!CP122=14,14,IF('Vessel List A'!CP122=15,15,IF('Vessel List A'!CP122=16,16,0))))))))))))))))))</f>
        <v xml:space="preserve"> </v>
      </c>
      <c r="AZ123" s="154"/>
      <c r="BA123" s="158"/>
      <c r="BB123" s="390" t="str">
        <f t="shared" si="97"/>
        <v/>
      </c>
      <c r="BC123" s="158"/>
      <c r="BD123" s="137"/>
      <c r="BE123" s="388" t="str">
        <f t="shared" si="98"/>
        <v/>
      </c>
      <c r="BF123" s="157" t="str">
        <f>IF(VALUE(IF('Vessel List A'!DC122=1,1,IF('Vessel List A'!DC122=2,2,IF('Vessel List A'!DC122=3,3,IF('Vessel List A'!DC122=4,4,IF('Vessel List A'!DC122=5,5,IF('Vessel List A'!DC122=6,6,IF('Vessel List A'!DC122=7,7,IF('Vessel List A'!DC122=8,8,IF('Vessel List A'!DC122=9,9,IF('Vessel List A'!DC122=10,10,IF('Vessel List A'!DC122=11,11,IF('Vessel List A'!DC122=12,12,IF('Vessel List A'!DC122=13,13,IF('Vessel List A'!DC122=14,14,IF('Vessel List A'!DC122=15,15,IF('Vessel List A'!DC122=16,16,0)))))))))))))))))=0," ",VALUE(IF('Vessel List A'!DC122=1,1,IF('Vessel List A'!DC122=2,2,IF('Vessel List A'!DC122=3,3,IF('Vessel List A'!DC122=4,4,IF('Vessel List A'!DC122=5,5,IF('Vessel List A'!DC122=6,6,IF('Vessel List A'!DC122=7,7,IF('Vessel List A'!DC122=8,8,IF('Vessel List A'!DC122=9,9,IF('Vessel List A'!DC122=10,10,IF('Vessel List A'!DC122=11,11,IF('Vessel List A'!DC122=12,12,IF('Vessel List A'!DC122=13,13,IF('Vessel List A'!DC122=14,14,IF('Vessel List A'!DC122=15,15,IF('Vessel List A'!DC122=16,16,0))))))))))))))))))</f>
        <v xml:space="preserve"> </v>
      </c>
      <c r="BG123" s="154"/>
      <c r="BH123" s="158"/>
      <c r="BI123" s="390" t="str">
        <f t="shared" si="99"/>
        <v/>
      </c>
      <c r="BJ123" s="158"/>
      <c r="BK123" s="137"/>
      <c r="BL123" s="388" t="str">
        <f t="shared" si="100"/>
        <v/>
      </c>
      <c r="BM123" s="157" t="str">
        <f>IF(VALUE(IF('Vessel List A'!DP122=1,1,IF('Vessel List A'!DP122=2,2,IF('Vessel List A'!DP122=3,3,IF('Vessel List A'!DP122=4,4,IF('Vessel List A'!DP122=5,5,IF('Vessel List A'!DP122=6,6,IF('Vessel List A'!DP122=7,7,IF('Vessel List A'!DP122=8,8,IF('Vessel List A'!DP122=9,9,IF('Vessel List A'!DP122=10,10,IF('Vessel List A'!DP122=11,11,IF('Vessel List A'!DP122=12,12,IF('Vessel List A'!DP122=13,13,IF('Vessel List A'!DP122=14,14,IF('Vessel List A'!DP122=15,15,IF('Vessel List A'!DP122=16,16,0)))))))))))))))))=0," ",VALUE(IF('Vessel List A'!DP122=1,1,IF('Vessel List A'!DP122=2,2,IF('Vessel List A'!DP122=3,3,IF('Vessel List A'!DP122=4,4,IF('Vessel List A'!DP122=5,5,IF('Vessel List A'!DP122=6,6,IF('Vessel List A'!DP122=7,7,IF('Vessel List A'!DP122=8,8,IF('Vessel List A'!DP122=9,9,IF('Vessel List A'!DP122=10,10,IF('Vessel List A'!DP122=11,11,IF('Vessel List A'!DP122=12,12,IF('Vessel List A'!DP122=13,13,IF('Vessel List A'!DP122=14,14,IF('Vessel List A'!DP122=15,15,IF('Vessel List A'!DP122=16,16,0))))))))))))))))))</f>
        <v xml:space="preserve"> </v>
      </c>
      <c r="BN123" s="154"/>
      <c r="BO123" s="158"/>
      <c r="BP123" s="390" t="str">
        <f t="shared" si="101"/>
        <v/>
      </c>
      <c r="BQ123" s="158"/>
      <c r="BR123" s="137"/>
      <c r="BS123" s="388" t="str">
        <f t="shared" si="102"/>
        <v/>
      </c>
      <c r="BT123" s="157" t="str">
        <f>IF(VALUE(IF('Vessel List A'!EC122=1,1,IF('Vessel List A'!EC122=2,2,IF('Vessel List A'!EC122=3,3,IF('Vessel List A'!EC122=4,4,IF('Vessel List A'!EC122=5,5,IF('Vessel List A'!EC122=6,6,IF('Vessel List A'!EC122=7,7,IF('Vessel List A'!EC122=8,8,IF('Vessel List A'!EC122=9,9,IF('Vessel List A'!EC122=10,10,IF('Vessel List A'!EC122=11,11,IF('Vessel List A'!EC122=12,12,IF('Vessel List A'!EC122=13,13,IF('Vessel List A'!EC122=14,14,IF('Vessel List A'!EC122=15,15,IF('Vessel List A'!EC122=16,16,0)))))))))))))))))=0," ",VALUE(IF('Vessel List A'!EC122=1,1,IF('Vessel List A'!EC122=2,2,IF('Vessel List A'!EC122=3,3,IF('Vessel List A'!EC122=4,4,IF('Vessel List A'!EC122=5,5,IF('Vessel List A'!EC122=6,6,IF('Vessel List A'!EC122=7,7,IF('Vessel List A'!EC122=8,8,IF('Vessel List A'!EC122=9,9,IF('Vessel List A'!EC122=10,10,IF('Vessel List A'!EC122=11,11,IF('Vessel List A'!EC122=12,12,IF('Vessel List A'!EC122=13,13,IF('Vessel List A'!EC122=14,14,IF('Vessel List A'!EC122=15,15,IF('Vessel List A'!EC122=16,16,0))))))))))))))))))</f>
        <v xml:space="preserve"> </v>
      </c>
      <c r="BU123" s="154"/>
      <c r="BV123" s="158"/>
      <c r="BW123" s="390" t="str">
        <f t="shared" si="103"/>
        <v/>
      </c>
      <c r="BX123" s="158"/>
      <c r="BY123" s="137"/>
      <c r="BZ123" s="388" t="str">
        <f t="shared" si="104"/>
        <v/>
      </c>
      <c r="CA123" s="157" t="str">
        <f>IF(VALUE(IF('Vessel List A'!EP122=1,1,IF('Vessel List A'!EP122=2,2,IF('Vessel List A'!EP122=3,3,IF('Vessel List A'!EP122=4,4,IF('Vessel List A'!EP122=5,5,IF('Vessel List A'!EP122=6,6,IF('Vessel List A'!EP122=7,7,IF('Vessel List A'!EP122=8,8,IF('Vessel List A'!EP122=9,9,IF('Vessel List A'!EP122=10,10,IF('Vessel List A'!EP122=11,11,IF('Vessel List A'!EP122=12,12,IF('Vessel List A'!EP122=13,13,IF('Vessel List A'!EP122=14,14,IF('Vessel List A'!EP122=15,15,IF('Vessel List A'!EP122=16,16,0)))))))))))))))))=0," ",VALUE(IF('Vessel List A'!EP122=1,1,IF('Vessel List A'!EP122=2,2,IF('Vessel List A'!EP122=3,3,IF('Vessel List A'!EP122=4,4,IF('Vessel List A'!EP122=5,5,IF('Vessel List A'!EP122=6,6,IF('Vessel List A'!EP122=7,7,IF('Vessel List A'!EP122=8,8,IF('Vessel List A'!EP122=9,9,IF('Vessel List A'!EP122=10,10,IF('Vessel List A'!EP122=11,11,IF('Vessel List A'!EP122=12,12,IF('Vessel List A'!EP122=13,13,IF('Vessel List A'!EP122=14,14,IF('Vessel List A'!EP122=15,15,IF('Vessel List A'!EP122=16,16,0))))))))))))))))))</f>
        <v xml:space="preserve"> </v>
      </c>
      <c r="CB123" s="154"/>
      <c r="CC123" s="158"/>
      <c r="CD123" s="390" t="str">
        <f t="shared" si="105"/>
        <v/>
      </c>
      <c r="CE123" s="158"/>
      <c r="CF123" s="137"/>
      <c r="CG123" s="388" t="str">
        <f t="shared" si="106"/>
        <v/>
      </c>
      <c r="CH123" s="157" t="str">
        <f>IF(VALUE(IF('Vessel List A'!FC122=1,1,IF('Vessel List A'!FC122=2,2,IF('Vessel List A'!FC122=3,3,IF('Vessel List A'!FC122=4,4,IF('Vessel List A'!FC122=5,5,IF('Vessel List A'!FC122=6,6,IF('Vessel List A'!FC122=7,7,IF('Vessel List A'!FC122=8,8,IF('Vessel List A'!FC122=9,9,IF('Vessel List A'!FC122=10,10,IF('Vessel List A'!FC122=11,11,IF('Vessel List A'!FC122=12,12,IF('Vessel List A'!FC122=13,13,IF('Vessel List A'!FC122=14,14,IF('Vessel List A'!FC122=15,15,IF('Vessel List A'!FC122=16,16,0)))))))))))))))))=0," ",VALUE(IF('Vessel List A'!FC122=1,1,IF('Vessel List A'!FC122=2,2,IF('Vessel List A'!FC122=3,3,IF('Vessel List A'!FC122=4,4,IF('Vessel List A'!FC122=5,5,IF('Vessel List A'!FC122=6,6,IF('Vessel List A'!FC122=7,7,IF('Vessel List A'!FC122=8,8,IF('Vessel List A'!FC122=9,9,IF('Vessel List A'!FC122=10,10,IF('Vessel List A'!FC122=11,11,IF('Vessel List A'!FC122=12,12,IF('Vessel List A'!FC122=13,13,IF('Vessel List A'!FC122=14,14,IF('Vessel List A'!FC122=15,15,IF('Vessel List A'!FC122=16,16,0))))))))))))))))))</f>
        <v xml:space="preserve"> </v>
      </c>
      <c r="CI123" s="154"/>
      <c r="CJ123" s="158"/>
      <c r="CK123" s="390" t="str">
        <f t="shared" si="107"/>
        <v/>
      </c>
      <c r="CL123" s="158"/>
      <c r="CM123" s="137"/>
      <c r="CN123" s="388" t="str">
        <f t="shared" si="108"/>
        <v/>
      </c>
      <c r="CO123" s="157" t="str">
        <f>IF(VALUE(IF('Vessel List A'!FP122=1,1,IF('Vessel List A'!FP122=2,2,IF('Vessel List A'!FP122=3,3,IF('Vessel List A'!FP122=4,4,IF('Vessel List A'!FP122=5,5,IF('Vessel List A'!FP122=6,6,IF('Vessel List A'!FP122=7,7,IF('Vessel List A'!FP122=8,8,IF('Vessel List A'!FP122=9,9,IF('Vessel List A'!FP122=10,10,IF('Vessel List A'!FP122=11,11,IF('Vessel List A'!FP122=12,12,IF('Vessel List A'!FP122=13,13,IF('Vessel List A'!FP122=14,14,IF('Vessel List A'!FP122=15,15,IF('Vessel List A'!FP122=16,16,0)))))))))))))))))=0," ",VALUE(IF('Vessel List A'!FP122=1,1,IF('Vessel List A'!FP122=2,2,IF('Vessel List A'!FP122=3,3,IF('Vessel List A'!FP122=4,4,IF('Vessel List A'!FP122=5,5,IF('Vessel List A'!FP122=6,6,IF('Vessel List A'!FP122=7,7,IF('Vessel List A'!FP122=8,8,IF('Vessel List A'!FP122=9,9,IF('Vessel List A'!FP122=10,10,IF('Vessel List A'!FP122=11,11,IF('Vessel List A'!FP122=12,12,IF('Vessel List A'!FP122=13,13,IF('Vessel List A'!FP122=14,14,IF('Vessel List A'!FP122=15,15,IF('Vessel List A'!FP122=16,16,0))))))))))))))))))</f>
        <v xml:space="preserve"> </v>
      </c>
      <c r="CP123" s="154"/>
      <c r="CQ123" s="158"/>
      <c r="CR123" s="390" t="str">
        <f t="shared" si="109"/>
        <v/>
      </c>
      <c r="CS123" s="158"/>
      <c r="CT123" s="137"/>
      <c r="CU123" s="388" t="str">
        <f t="shared" si="110"/>
        <v/>
      </c>
      <c r="CV123" s="157" t="str">
        <f>IF(VALUE(IF('Vessel List A'!GC122=1,1,IF('Vessel List A'!GC122=2,2,IF('Vessel List A'!GC122=3,3,IF('Vessel List A'!GC122=4,4,IF('Vessel List A'!GC122=5,5,IF('Vessel List A'!GC122=6,6,IF('Vessel List A'!GC122=7,7,IF('Vessel List A'!GC122=8,8,IF('Vessel List A'!GC122=9,9,IF('Vessel List A'!GC122=10,10,IF('Vessel List A'!GC122=11,11,IF('Vessel List A'!GC122=12,12,IF('Vessel List A'!GC122=13,13,IF('Vessel List A'!GC122=14,14,IF('Vessel List A'!GC122=15,15,IF('Vessel List A'!GC122=16,16,0)))))))))))))))))=0," ",VALUE(IF('Vessel List A'!GC122=1,1,IF('Vessel List A'!GC122=2,2,IF('Vessel List A'!GC122=3,3,IF('Vessel List A'!GC122=4,4,IF('Vessel List A'!GC122=5,5,IF('Vessel List A'!GC122=6,6,IF('Vessel List A'!GC122=7,7,IF('Vessel List A'!GC122=8,8,IF('Vessel List A'!GC122=9,9,IF('Vessel List A'!GC122=10,10,IF('Vessel List A'!GC122=11,11,IF('Vessel List A'!GC122=12,12,IF('Vessel List A'!GC122=13,13,IF('Vessel List A'!GC122=14,14,IF('Vessel List A'!GC122=15,15,IF('Vessel List A'!GC122=16,16,0))))))))))))))))))</f>
        <v xml:space="preserve"> </v>
      </c>
      <c r="CW123" s="154"/>
      <c r="CX123" s="158"/>
      <c r="CY123" s="390" t="str">
        <f t="shared" si="111"/>
        <v/>
      </c>
      <c r="CZ123" s="158"/>
      <c r="DA123" s="137"/>
      <c r="DB123" s="388" t="str">
        <f t="shared" si="112"/>
        <v/>
      </c>
      <c r="DC123" s="157" t="str">
        <f>IF(VALUE(IF('Vessel List A'!GP122=1,1,IF('Vessel List A'!GP122=2,2,IF('Vessel List A'!GP122=3,3,IF('Vessel List A'!GP122=4,4,IF('Vessel List A'!GP122=5,5,IF('Vessel List A'!GP122=6,6,IF('Vessel List A'!GP122=7,7,IF('Vessel List A'!GP122=8,8,IF('Vessel List A'!GP122=9,9,IF('Vessel List A'!GP122=10,10,IF('Vessel List A'!GP122=11,11,IF('Vessel List A'!GP122=12,12,IF('Vessel List A'!GP122=13,13,IF('Vessel List A'!GP122=14,14,IF('Vessel List A'!GP122=15,15,IF('Vessel List A'!GP122=16,16,0)))))))))))))))))=0," ",VALUE(IF('Vessel List A'!GP122=1,1,IF('Vessel List A'!GP122=2,2,IF('Vessel List A'!GP122=3,3,IF('Vessel List A'!GP122=4,4,IF('Vessel List A'!GP122=5,5,IF('Vessel List A'!GP122=6,6,IF('Vessel List A'!GP122=7,7,IF('Vessel List A'!GP122=8,8,IF('Vessel List A'!GP122=9,9,IF('Vessel List A'!GP122=10,10,IF('Vessel List A'!GP122=11,11,IF('Vessel List A'!GP122=12,12,IF('Vessel List A'!GP122=13,13,IF('Vessel List A'!GP122=14,14,IF('Vessel List A'!GP122=15,15,IF('Vessel List A'!GP122=16,16,0))))))))))))))))))</f>
        <v xml:space="preserve"> </v>
      </c>
      <c r="DD123" s="154"/>
      <c r="DE123" s="158"/>
      <c r="DF123" s="390" t="str">
        <f t="shared" si="113"/>
        <v/>
      </c>
      <c r="DG123" s="158"/>
      <c r="DH123" s="137"/>
      <c r="DI123" s="388" t="str">
        <f t="shared" si="114"/>
        <v/>
      </c>
      <c r="DJ123" s="157" t="str">
        <f>IF(VALUE(IF('Vessel List A'!HC122=1,1,IF('Vessel List A'!HC122=2,2,IF('Vessel List A'!HC122=3,3,IF('Vessel List A'!HC122=4,4,IF('Vessel List A'!HC122=5,5,IF('Vessel List A'!HC122=6,6,IF('Vessel List A'!HC122=7,7,IF('Vessel List A'!HC122=8,8,IF('Vessel List A'!HC122=9,9,IF('Vessel List A'!HC122=10,10,IF('Vessel List A'!HC122=11,11,IF('Vessel List A'!HC122=12,12,IF('Vessel List A'!HC122=13,13,IF('Vessel List A'!HC122=14,14,IF('Vessel List A'!HC122=15,15,IF('Vessel List A'!HC122=16,16,0)))))))))))))))))=0," ",VALUE(IF('Vessel List A'!HC122=1,1,IF('Vessel List A'!HC122=2,2,IF('Vessel List A'!HC122=3,3,IF('Vessel List A'!HC122=4,4,IF('Vessel List A'!HC122=5,5,IF('Vessel List A'!HC122=6,6,IF('Vessel List A'!HC122=7,7,IF('Vessel List A'!HC122=8,8,IF('Vessel List A'!HC122=9,9,IF('Vessel List A'!HC122=10,10,IF('Vessel List A'!HC122=11,11,IF('Vessel List A'!HC122=12,12,IF('Vessel List A'!HC122=13,13,IF('Vessel List A'!HC122=14,14,IF('Vessel List A'!HC122=15,15,IF('Vessel List A'!HC122=16,16,0))))))))))))))))))</f>
        <v xml:space="preserve"> </v>
      </c>
      <c r="DK123" s="154"/>
      <c r="DL123" s="158"/>
      <c r="DM123" s="390" t="str">
        <f t="shared" si="115"/>
        <v/>
      </c>
      <c r="DN123" s="158"/>
      <c r="DO123" s="137"/>
      <c r="DP123" s="388" t="str">
        <f t="shared" si="116"/>
        <v/>
      </c>
      <c r="DQ123" s="157" t="str">
        <f>IF(VALUE(IF('Vessel List A'!HP122=1,1,IF('Vessel List A'!HP122=2,2,IF('Vessel List A'!HP122=3,3,IF('Vessel List A'!HP122=4,4,IF('Vessel List A'!HP122=5,5,IF('Vessel List A'!HP122=6,6,IF('Vessel List A'!HP122=7,7,IF('Vessel List A'!HP122=8,8,IF('Vessel List A'!HP122=9,9,IF('Vessel List A'!HP122=10,10,IF('Vessel List A'!HP122=11,11,IF('Vessel List A'!HP122=12,12,IF('Vessel List A'!HP122=13,13,IF('Vessel List A'!HP122=14,14,IF('Vessel List A'!HP122=15,15,IF('Vessel List A'!HP122=16,16,0)))))))))))))))))=0," ",VALUE(IF('Vessel List A'!HP122=1,1,IF('Vessel List A'!HP122=2,2,IF('Vessel List A'!HP122=3,3,IF('Vessel List A'!HP122=4,4,IF('Vessel List A'!HP122=5,5,IF('Vessel List A'!HP122=6,6,IF('Vessel List A'!HP122=7,7,IF('Vessel List A'!HP122=8,8,IF('Vessel List A'!HP122=9,9,IF('Vessel List A'!HP122=10,10,IF('Vessel List A'!HP122=11,11,IF('Vessel List A'!HP122=12,12,IF('Vessel List A'!HP122=13,13,IF('Vessel List A'!HP122=14,14,IF('Vessel List A'!HP122=15,15,IF('Vessel List A'!HP122=16,16,0))))))))))))))))))</f>
        <v xml:space="preserve"> </v>
      </c>
      <c r="DR123" s="154"/>
      <c r="DS123" s="158"/>
      <c r="DT123" s="390" t="str">
        <f t="shared" si="117"/>
        <v/>
      </c>
      <c r="DU123" s="158"/>
      <c r="DV123" s="137"/>
      <c r="DW123" s="388" t="str">
        <f t="shared" si="118"/>
        <v/>
      </c>
      <c r="DX123" s="157" t="str">
        <f>IF(VALUE(IF('Vessel List A'!IC122=1,1,IF('Vessel List A'!IC122=2,2,IF('Vessel List A'!IC122=3,3,IF('Vessel List A'!IC122=4,4,IF('Vessel List A'!IC122=5,5,IF('Vessel List A'!IC122=6,6,IF('Vessel List A'!IC122=7,7,IF('Vessel List A'!IC122=8,8,IF('Vessel List A'!IC122=9,9,IF('Vessel List A'!IC122=10,10,IF('Vessel List A'!IC122=11,11,IF('Vessel List A'!IC122=12,12,IF('Vessel List A'!IC122=13,13,IF('Vessel List A'!IC122=14,14,IF('Vessel List A'!IC122=15,15,IF('Vessel List A'!IC122=16,16,0)))))))))))))))))=0," ",VALUE(IF('Vessel List A'!IC122=1,1,IF('Vessel List A'!IC122=2,2,IF('Vessel List A'!IC122=3,3,IF('Vessel List A'!IC122=4,4,IF('Vessel List A'!IC122=5,5,IF('Vessel List A'!IC122=6,6,IF('Vessel List A'!IC122=7,7,IF('Vessel List A'!IC122=8,8,IF('Vessel List A'!IC122=9,9,IF('Vessel List A'!IC122=10,10,IF('Vessel List A'!IC122=11,11,IF('Vessel List A'!IC122=12,12,IF('Vessel List A'!IC122=13,13,IF('Vessel List A'!IC122=14,14,IF('Vessel List A'!IC122=15,15,IF('Vessel List A'!IC122=16,16,0))))))))))))))))))</f>
        <v xml:space="preserve"> </v>
      </c>
      <c r="DY123" s="154"/>
      <c r="DZ123" s="158"/>
      <c r="EA123" s="390" t="str">
        <f t="shared" si="119"/>
        <v/>
      </c>
      <c r="EB123" s="158"/>
      <c r="EC123" s="137"/>
      <c r="ED123" s="388" t="str">
        <f t="shared" si="120"/>
        <v/>
      </c>
      <c r="EE123" s="157" t="str">
        <f>IF(VALUE(IF('Vessel List A'!IP122=1,1,IF('Vessel List A'!IP122=2,2,IF('Vessel List A'!IP122=3,3,IF('Vessel List A'!IP122=4,4,IF('Vessel List A'!IP122=5,5,IF('Vessel List A'!IP122=6,6,IF('Vessel List A'!IP122=7,7,IF('Vessel List A'!IP122=8,8,IF('Vessel List A'!IP122=9,9,IF('Vessel List A'!IP122=10,10,IF('Vessel List A'!IP122=11,11,IF('Vessel List A'!IP122=12,12,IF('Vessel List A'!IP122=13,13,IF('Vessel List A'!IP122=14,14,IF('Vessel List A'!IP122=15,15,IF('Vessel List A'!IP122=16,16,0)))))))))))))))))=0," ",VALUE(IF('Vessel List A'!IP122=1,1,IF('Vessel List A'!IP122=2,2,IF('Vessel List A'!IP122=3,3,IF('Vessel List A'!IP122=4,4,IF('Vessel List A'!IP122=5,5,IF('Vessel List A'!IP122=6,6,IF('Vessel List A'!IP122=7,7,IF('Vessel List A'!IP122=8,8,IF('Vessel List A'!IP122=9,9,IF('Vessel List A'!IP122=10,10,IF('Vessel List A'!IP122=11,11,IF('Vessel List A'!IP122=12,12,IF('Vessel List A'!IP122=13,13,IF('Vessel List A'!IP122=14,14,IF('Vessel List A'!IP122=15,15,IF('Vessel List A'!IP122=16,16,0))))))))))))))))))</f>
        <v xml:space="preserve"> </v>
      </c>
      <c r="EF123" s="154"/>
      <c r="EG123" s="158"/>
      <c r="EH123" s="390" t="str">
        <f t="shared" si="121"/>
        <v/>
      </c>
      <c r="EI123" s="158"/>
      <c r="EJ123" s="137"/>
      <c r="EK123" s="397" t="str">
        <f t="shared" si="122"/>
        <v/>
      </c>
      <c r="EL123" s="144"/>
      <c r="EM123" s="157" t="str">
        <f>IF(VALUE(IF('Vessel List B'!C122=1,1,IF('Vessel List B'!C122=2,2,IF('Vessel List B'!C122=3,3,IF('Vessel List B'!C122=4,4,IF('Vessel List B'!C122=5,5,IF('Vessel List B'!C122=6,6,IF('Vessel List B'!C122=7,7,IF('Vessel List B'!C122=8,8,IF('Vessel List B'!C122=9,9,IF('Vessel List B'!C122=10,10,IF('Vessel List B'!C122=11,11,IF('Vessel List B'!C122=12,12,IF('Vessel List B'!C122=13,13,IF('Vessel List B'!C122=14,14,IF('Vessel List B'!C122=15,15,IF('Vessel List B'!C122=16,16,0)))))))))))))))))=0," ",VALUE(IF('Vessel List B'!C122=1,1,IF('Vessel List B'!C122=2,2,IF('Vessel List B'!C122=3,3,IF('Vessel List B'!C122=4,4,IF('Vessel List B'!C122=5,5,IF('Vessel List B'!C122=6,6,IF('Vessel List B'!C122=7,7,IF('Vessel List B'!C122=8,8,IF('Vessel List B'!C122=9,9,IF('Vessel List B'!C122=10,10,IF('Vessel List B'!C122=11,11,IF('Vessel List B'!C122=12,12,IF('Vessel List B'!C122=13,13,IF('Vessel List B'!C122=14,14,IF('Vessel List B'!C122=15,15,IF('Vessel List B'!C122=16,16,0))))))))))))))))))</f>
        <v xml:space="preserve"> </v>
      </c>
      <c r="EN123" s="154"/>
      <c r="EO123" s="158"/>
      <c r="EP123" s="390" t="str">
        <f t="shared" si="123"/>
        <v/>
      </c>
      <c r="EQ123" s="158"/>
      <c r="ER123" s="137"/>
      <c r="ES123" s="388" t="str">
        <f t="shared" si="124"/>
        <v/>
      </c>
      <c r="ET123" s="157" t="str">
        <f>IF(VALUE(IF('Vessel List B'!P122=1,1,IF('Vessel List B'!P122=2,2,IF('Vessel List B'!P122=3,3,IF('Vessel List B'!P122=4,4,IF('Vessel List B'!P122=5,5,IF('Vessel List B'!P122=6,6,IF('Vessel List B'!P122=7,7,IF('Vessel List B'!P122=8,8,IF('Vessel List B'!P122=9,9,IF('Vessel List B'!P122=10,10,IF('Vessel List B'!P122=11,11,IF('Vessel List B'!P122=12,12,IF('Vessel List B'!P122=13,13,IF('Vessel List B'!P122=14,14,IF('Vessel List B'!P122=15,15,IF('Vessel List B'!P122=16,16,0)))))))))))))))))=0," ",VALUE(IF('Vessel List B'!P122=1,1,IF('Vessel List B'!P122=2,2,IF('Vessel List B'!P122=3,3,IF('Vessel List B'!P122=4,4,IF('Vessel List B'!P122=5,5,IF('Vessel List B'!P122=6,6,IF('Vessel List B'!P122=7,7,IF('Vessel List B'!P122=8,8,IF('Vessel List B'!P122=9,9,IF('Vessel List B'!P122=10,10,IF('Vessel List B'!P122=11,11,IF('Vessel List B'!P122=12,12,IF('Vessel List B'!P122=13,13,IF('Vessel List B'!P122=14,14,IF('Vessel List B'!P122=15,15,IF('Vessel List B'!P122=16,16,0))))))))))))))))))</f>
        <v xml:space="preserve"> </v>
      </c>
      <c r="EU123" s="154"/>
      <c r="EV123" s="158"/>
      <c r="EW123" s="390" t="str">
        <f t="shared" si="125"/>
        <v/>
      </c>
      <c r="EX123" s="158"/>
      <c r="EY123" s="137"/>
      <c r="EZ123" s="388" t="str">
        <f t="shared" si="126"/>
        <v/>
      </c>
      <c r="FA123" s="157" t="str">
        <f>IF(VALUE(IF('Vessel List B'!AC122=1,1,IF('Vessel List B'!AC122=2,2,IF('Vessel List B'!AC122=3,3,IF('Vessel List B'!AC122=4,4,IF('Vessel List B'!AC122=5,5,IF('Vessel List B'!AC122=6,6,IF('Vessel List B'!AC122=7,7,IF('Vessel List B'!AC122=8,8,IF('Vessel List B'!AC122=9,9,IF('Vessel List B'!AC122=10,10,IF('Vessel List B'!AC122=11,11,IF('Vessel List B'!AC122=12,12,IF('Vessel List B'!AC122=13,13,IF('Vessel List B'!AC122=14,14,IF('Vessel List B'!AC122=15,15,IF('Vessel List B'!AC122=16,16,0)))))))))))))))))=0," ",VALUE(IF('Vessel List B'!AC122=1,1,IF('Vessel List B'!AC122=2,2,IF('Vessel List B'!AC122=3,3,IF('Vessel List B'!AC122=4,4,IF('Vessel List B'!AC122=5,5,IF('Vessel List B'!AC122=6,6,IF('Vessel List B'!AC122=7,7,IF('Vessel List B'!AC122=8,8,IF('Vessel List B'!AC122=9,9,IF('Vessel List B'!AC122=10,10,IF('Vessel List B'!AC122=11,11,IF('Vessel List B'!AC122=12,12,IF('Vessel List B'!AC122=13,13,IF('Vessel List B'!AC122=14,14,IF('Vessel List B'!AC122=15,15,IF('Vessel List B'!AC122=16,16,0))))))))))))))))))</f>
        <v xml:space="preserve"> </v>
      </c>
      <c r="FB123" s="154"/>
      <c r="FC123" s="158"/>
      <c r="FD123" s="390" t="str">
        <f t="shared" si="127"/>
        <v/>
      </c>
      <c r="FE123" s="158"/>
      <c r="FF123" s="137"/>
      <c r="FG123" s="388" t="str">
        <f t="shared" si="128"/>
        <v/>
      </c>
      <c r="FH123" s="157" t="str">
        <f>IF(VALUE(IF('Vessel List B'!AP122=1,1,IF('Vessel List B'!AP122=2,2,IF('Vessel List B'!AP122=3,3,IF('Vessel List B'!AP122=4,4,IF('Vessel List B'!AP122=5,5,IF('Vessel List B'!AP122=6,6,IF('Vessel List B'!AP122=7,7,IF('Vessel List B'!AP122=8,8,IF('Vessel List B'!AP122=9,9,IF('Vessel List B'!AP122=10,10,IF('Vessel List B'!AP122=11,11,IF('Vessel List B'!AP122=12,12,IF('Vessel List B'!AP122=13,13,IF('Vessel List B'!AP122=14,14,IF('Vessel List B'!AP122=15,15,IF('Vessel List B'!AP122=16,16,0)))))))))))))))))=0," ",VALUE(IF('Vessel List B'!AP122=1,1,IF('Vessel List B'!AP122=2,2,IF('Vessel List B'!AP122=3,3,IF('Vessel List B'!AP122=4,4,IF('Vessel List B'!AP122=5,5,IF('Vessel List B'!AP122=6,6,IF('Vessel List B'!AP122=7,7,IF('Vessel List B'!AP122=8,8,IF('Vessel List B'!AP122=9,9,IF('Vessel List B'!AP122=10,10,IF('Vessel List B'!AP122=11,11,IF('Vessel List B'!AP122=12,12,IF('Vessel List B'!AP122=13,13,IF('Vessel List B'!AP122=14,14,IF('Vessel List B'!AP122=15,15,IF('Vessel List B'!AP122=16,16,0))))))))))))))))))</f>
        <v xml:space="preserve"> </v>
      </c>
      <c r="FI123" s="154"/>
      <c r="FJ123" s="158"/>
      <c r="FK123" s="390" t="str">
        <f t="shared" si="129"/>
        <v/>
      </c>
      <c r="FL123" s="158"/>
      <c r="FM123" s="137"/>
      <c r="FN123" s="388" t="str">
        <f t="shared" si="130"/>
        <v/>
      </c>
      <c r="FO123" s="157" t="str">
        <f>IF(VALUE(IF('Vessel List B'!BC122=1,1,IF('Vessel List B'!BC122=2,2,IF('Vessel List B'!BC122=3,3,IF('Vessel List B'!BC122=4,4,IF('Vessel List B'!BC122=5,5,IF('Vessel List B'!BC122=6,6,IF('Vessel List B'!BC122=7,7,IF('Vessel List B'!BC122=8,8,IF('Vessel List B'!BC122=9,9,IF('Vessel List B'!BC122=10,10,IF('Vessel List B'!BC122=11,11,IF('Vessel List B'!BC122=12,12,IF('Vessel List B'!BC122=13,13,IF('Vessel List B'!BC122=14,14,IF('Vessel List B'!BC122=15,15,IF('Vessel List B'!BC122=16,16,0)))))))))))))))))=0," ",VALUE(IF('Vessel List B'!BC122=1,1,IF('Vessel List B'!BC122=2,2,IF('Vessel List B'!BC122=3,3,IF('Vessel List B'!BC122=4,4,IF('Vessel List B'!BC122=5,5,IF('Vessel List B'!BC122=6,6,IF('Vessel List B'!BC122=7,7,IF('Vessel List B'!BC122=8,8,IF('Vessel List B'!BC122=9,9,IF('Vessel List B'!BC122=10,10,IF('Vessel List B'!BC122=11,11,IF('Vessel List B'!BC122=12,12,IF('Vessel List B'!BC122=13,13,IF('Vessel List B'!BC122=14,14,IF('Vessel List B'!BC122=15,15,IF('Vessel List B'!BC122=16,16,0))))))))))))))))))</f>
        <v xml:space="preserve"> </v>
      </c>
      <c r="FP123" s="154"/>
      <c r="FQ123" s="158"/>
      <c r="FR123" s="390" t="str">
        <f t="shared" si="131"/>
        <v/>
      </c>
      <c r="FS123" s="158"/>
      <c r="FT123" s="137"/>
      <c r="FU123" s="388" t="str">
        <f t="shared" si="132"/>
        <v/>
      </c>
      <c r="FV123" s="157" t="str">
        <f>IF(VALUE(IF('Vessel List B'!BP122=1,1,IF('Vessel List B'!BP122=2,2,IF('Vessel List B'!BP122=3,3,IF('Vessel List B'!BP122=4,4,IF('Vessel List B'!BP122=5,5,IF('Vessel List B'!BP122=6,6,IF('Vessel List B'!BP122=7,7,IF('Vessel List B'!BP122=8,8,IF('Vessel List B'!BP122=9,9,IF('Vessel List B'!BP122=10,10,IF('Vessel List B'!BP122=11,11,IF('Vessel List B'!BP122=12,12,IF('Vessel List B'!BP122=13,13,IF('Vessel List B'!BP122=14,14,IF('Vessel List B'!BP122=15,15,IF('Vessel List B'!BP122=16,16,0)))))))))))))))))=0," ",VALUE(IF('Vessel List B'!BP122=1,1,IF('Vessel List B'!BP122=2,2,IF('Vessel List B'!BP122=3,3,IF('Vessel List B'!BP122=4,4,IF('Vessel List B'!BP122=5,5,IF('Vessel List B'!BP122=6,6,IF('Vessel List B'!BP122=7,7,IF('Vessel List B'!BP122=8,8,IF('Vessel List B'!BP122=9,9,IF('Vessel List B'!BP122=10,10,IF('Vessel List B'!BP122=11,11,IF('Vessel List B'!BP122=12,12,IF('Vessel List B'!BP122=13,13,IF('Vessel List B'!BP122=14,14,IF('Vessel List B'!BP122=15,15,IF('Vessel List B'!BP122=16,16,0))))))))))))))))))</f>
        <v xml:space="preserve"> </v>
      </c>
      <c r="FW123" s="154"/>
      <c r="FX123" s="158"/>
      <c r="FY123" s="390" t="str">
        <f t="shared" si="133"/>
        <v/>
      </c>
      <c r="FZ123" s="158"/>
      <c r="GA123" s="137"/>
      <c r="GB123" s="388" t="str">
        <f t="shared" si="134"/>
        <v/>
      </c>
      <c r="GC123" s="157" t="str">
        <f>IF(VALUE(IF('Vessel List B'!CC122=1,1,IF('Vessel List B'!CC122=2,2,IF('Vessel List B'!CC122=3,3,IF('Vessel List B'!CC122=4,4,IF('Vessel List B'!CC122=5,5,IF('Vessel List B'!CC122=6,6,IF('Vessel List B'!CC122=7,7,IF('Vessel List B'!CC122=8,8,IF('Vessel List B'!CC122=9,9,IF('Vessel List B'!CC122=10,10,IF('Vessel List B'!CC122=11,11,IF('Vessel List B'!CC122=12,12,IF('Vessel List B'!CC122=13,13,IF('Vessel List B'!CC122=14,14,IF('Vessel List B'!CC122=15,15,IF('Vessel List B'!CC122=16,16,0)))))))))))))))))=0," ",VALUE(IF('Vessel List B'!CC122=1,1,IF('Vessel List B'!CC122=2,2,IF('Vessel List B'!CC122=3,3,IF('Vessel List B'!CC122=4,4,IF('Vessel List B'!CC122=5,5,IF('Vessel List B'!CC122=6,6,IF('Vessel List B'!CC122=7,7,IF('Vessel List B'!CC122=8,8,IF('Vessel List B'!CC122=9,9,IF('Vessel List B'!CC122=10,10,IF('Vessel List B'!CC122=11,11,IF('Vessel List B'!CC122=12,12,IF('Vessel List B'!CC122=13,13,IF('Vessel List B'!CC122=14,14,IF('Vessel List B'!CC122=15,15,IF('Vessel List B'!CC122=16,16,0))))))))))))))))))</f>
        <v xml:space="preserve"> </v>
      </c>
      <c r="GD123" s="154"/>
      <c r="GE123" s="158"/>
      <c r="GF123" s="390" t="str">
        <f t="shared" si="135"/>
        <v/>
      </c>
      <c r="GG123" s="158"/>
      <c r="GH123" s="137"/>
      <c r="GI123" s="388" t="str">
        <f t="shared" si="136"/>
        <v/>
      </c>
      <c r="GJ123" s="157" t="str">
        <f>IF(VALUE(IF('Vessel List B'!CP122=1,1,IF('Vessel List B'!CP122=2,2,IF('Vessel List B'!CP122=3,3,IF('Vessel List B'!CP122=4,4,IF('Vessel List B'!CP122=5,5,IF('Vessel List B'!CP122=6,6,IF('Vessel List B'!CP122=7,7,IF('Vessel List B'!CP122=8,8,IF('Vessel List B'!CP122=9,9,IF('Vessel List B'!CP122=10,10,IF('Vessel List B'!CP122=11,11,IF('Vessel List B'!CP122=12,12,IF('Vessel List B'!CP122=13,13,IF('Vessel List B'!CP122=14,14,IF('Vessel List B'!CP122=15,15,IF('Vessel List B'!CP122=16,16,0)))))))))))))))))=0," ",VALUE(IF('Vessel List B'!CP122=1,1,IF('Vessel List B'!CP122=2,2,IF('Vessel List B'!CP122=3,3,IF('Vessel List B'!CP122=4,4,IF('Vessel List B'!CP122=5,5,IF('Vessel List B'!CP122=6,6,IF('Vessel List B'!CP122=7,7,IF('Vessel List B'!CP122=8,8,IF('Vessel List B'!CP122=9,9,IF('Vessel List B'!CP122=10,10,IF('Vessel List B'!CP122=11,11,IF('Vessel List B'!CP122=12,12,IF('Vessel List B'!CP122=13,13,IF('Vessel List B'!CP122=14,14,IF('Vessel List B'!CP122=15,15,IF('Vessel List B'!CP122=16,16,0))))))))))))))))))</f>
        <v xml:space="preserve"> </v>
      </c>
      <c r="GK123" s="154"/>
      <c r="GL123" s="158"/>
      <c r="GM123" s="390" t="str">
        <f t="shared" si="137"/>
        <v/>
      </c>
      <c r="GN123" s="158"/>
      <c r="GO123" s="137"/>
      <c r="GP123" s="388" t="str">
        <f t="shared" si="138"/>
        <v/>
      </c>
      <c r="GQ123" s="157" t="str">
        <f>IF(VALUE(IF('Vessel List B'!DC122=1,1,IF('Vessel List B'!DC122=2,2,IF('Vessel List B'!DC122=3,3,IF('Vessel List B'!DC122=4,4,IF('Vessel List B'!DC122=5,5,IF('Vessel List B'!DC122=6,6,IF('Vessel List B'!DC122=7,7,IF('Vessel List B'!DC122=8,8,IF('Vessel List B'!DC122=9,9,IF('Vessel List B'!DC122=10,10,IF('Vessel List B'!DC122=11,11,IF('Vessel List B'!DC122=12,12,IF('Vessel List B'!DC122=13,13,IF('Vessel List B'!DC122=14,14,IF('Vessel List B'!DC122=15,15,IF('Vessel List B'!DC122=16,16,0)))))))))))))))))=0," ",VALUE(IF('Vessel List B'!DC122=1,1,IF('Vessel List B'!DC122=2,2,IF('Vessel List B'!DC122=3,3,IF('Vessel List B'!DC122=4,4,IF('Vessel List B'!DC122=5,5,IF('Vessel List B'!DC122=6,6,IF('Vessel List B'!DC122=7,7,IF('Vessel List B'!DC122=8,8,IF('Vessel List B'!DC122=9,9,IF('Vessel List B'!DC122=10,10,IF('Vessel List B'!DC122=11,11,IF('Vessel List B'!DC122=12,12,IF('Vessel List B'!DC122=13,13,IF('Vessel List B'!DC122=14,14,IF('Vessel List B'!DC122=15,15,IF('Vessel List B'!DC122=16,16,0))))))))))))))))))</f>
        <v xml:space="preserve"> </v>
      </c>
      <c r="GR123" s="154"/>
      <c r="GS123" s="158"/>
      <c r="GT123" s="390" t="str">
        <f t="shared" si="139"/>
        <v/>
      </c>
      <c r="GU123" s="158"/>
      <c r="GV123" s="137"/>
      <c r="GW123" s="388" t="str">
        <f t="shared" si="140"/>
        <v/>
      </c>
      <c r="GX123" s="157" t="str">
        <f>IF(VALUE(IF('Vessel List B'!DP122=1,1,IF('Vessel List B'!DP122=2,2,IF('Vessel List B'!DP122=3,3,IF('Vessel List B'!DP122=4,4,IF('Vessel List B'!DP122=5,5,IF('Vessel List B'!DP122=6,6,IF('Vessel List B'!DP122=7,7,IF('Vessel List B'!DP122=8,8,IF('Vessel List B'!DP122=9,9,IF('Vessel List B'!DP122=10,10,IF('Vessel List B'!DP122=11,11,IF('Vessel List B'!DP122=12,12,IF('Vessel List B'!DP122=13,13,IF('Vessel List B'!DP122=14,14,IF('Vessel List B'!DP122=15,15,IF('Vessel List B'!DP122=16,16,0)))))))))))))))))=0," ",VALUE(IF('Vessel List B'!DP122=1,1,IF('Vessel List B'!DP122=2,2,IF('Vessel List B'!DP122=3,3,IF('Vessel List B'!DP122=4,4,IF('Vessel List B'!DP122=5,5,IF('Vessel List B'!DP122=6,6,IF('Vessel List B'!DP122=7,7,IF('Vessel List B'!DP122=8,8,IF('Vessel List B'!DP122=9,9,IF('Vessel List B'!DP122=10,10,IF('Vessel List B'!DP122=11,11,IF('Vessel List B'!DP122=12,12,IF('Vessel List B'!DP122=13,13,IF('Vessel List B'!DP122=14,14,IF('Vessel List B'!DP122=15,15,IF('Vessel List B'!DP122=16,16,0))))))))))))))))))</f>
        <v xml:space="preserve"> </v>
      </c>
      <c r="GY123" s="154"/>
      <c r="GZ123" s="158"/>
      <c r="HA123" s="390" t="str">
        <f t="shared" si="141"/>
        <v/>
      </c>
      <c r="HB123" s="158"/>
      <c r="HC123" s="137"/>
      <c r="HD123" s="388" t="str">
        <f t="shared" si="142"/>
        <v/>
      </c>
      <c r="HE123" s="157" t="str">
        <f>IF(VALUE(IF('Vessel List B'!EC122=1,1,IF('Vessel List B'!EC122=2,2,IF('Vessel List B'!EC122=3,3,IF('Vessel List B'!EC122=4,4,IF('Vessel List B'!EC122=5,5,IF('Vessel List B'!EC122=6,6,IF('Vessel List B'!EC122=7,7,IF('Vessel List B'!EC122=8,8,IF('Vessel List B'!EC122=9,9,IF('Vessel List B'!EC122=10,10,IF('Vessel List B'!EC122=11,11,IF('Vessel List B'!EC122=12,12,IF('Vessel List B'!EC122=13,13,IF('Vessel List B'!EC122=14,14,IF('Vessel List B'!EC122=15,15,IF('Vessel List B'!EC122=16,16,0)))))))))))))))))=0," ",VALUE(IF('Vessel List B'!EC122=1,1,IF('Vessel List B'!EC122=2,2,IF('Vessel List B'!EC122=3,3,IF('Vessel List B'!EC122=4,4,IF('Vessel List B'!EC122=5,5,IF('Vessel List B'!EC122=6,6,IF('Vessel List B'!EC122=7,7,IF('Vessel List B'!EC122=8,8,IF('Vessel List B'!EC122=9,9,IF('Vessel List B'!EC122=10,10,IF('Vessel List B'!EC122=11,11,IF('Vessel List B'!EC122=12,12,IF('Vessel List B'!EC122=13,13,IF('Vessel List B'!EC122=14,14,IF('Vessel List B'!EC122=15,15,IF('Vessel List B'!EC122=16,16,0))))))))))))))))))</f>
        <v xml:space="preserve"> </v>
      </c>
      <c r="HF123" s="154"/>
      <c r="HG123" s="158"/>
      <c r="HH123" s="390" t="str">
        <f t="shared" si="143"/>
        <v/>
      </c>
      <c r="HI123" s="158"/>
      <c r="HJ123" s="137"/>
      <c r="HK123" s="388" t="str">
        <f t="shared" si="144"/>
        <v/>
      </c>
      <c r="HL123" s="157" t="str">
        <f>IF(VALUE(IF('Vessel List B'!EP122=1,1,IF('Vessel List B'!EP122=2,2,IF('Vessel List B'!EP122=3,3,IF('Vessel List B'!EP122=4,4,IF('Vessel List B'!EP122=5,5,IF('Vessel List B'!EP122=6,6,IF('Vessel List B'!EP122=7,7,IF('Vessel List B'!EP122=8,8,IF('Vessel List B'!EP122=9,9,IF('Vessel List B'!EP122=10,10,IF('Vessel List B'!EP122=11,11,IF('Vessel List B'!EP122=12,12,IF('Vessel List B'!EP122=13,13,IF('Vessel List B'!EP122=14,14,IF('Vessel List B'!EP122=15,15,IF('Vessel List B'!EP122=16,16,0)))))))))))))))))=0," ",VALUE(IF('Vessel List B'!EP122=1,1,IF('Vessel List B'!EP122=2,2,IF('Vessel List B'!EP122=3,3,IF('Vessel List B'!EP122=4,4,IF('Vessel List B'!EP122=5,5,IF('Vessel List B'!EP122=6,6,IF('Vessel List B'!EP122=7,7,IF('Vessel List B'!EP122=8,8,IF('Vessel List B'!EP122=9,9,IF('Vessel List B'!EP122=10,10,IF('Vessel List B'!EP122=11,11,IF('Vessel List B'!EP122=12,12,IF('Vessel List B'!EP122=13,13,IF('Vessel List B'!EP122=14,14,IF('Vessel List B'!EP122=15,15,IF('Vessel List B'!EP122=16,16,0))))))))))))))))))</f>
        <v xml:space="preserve"> </v>
      </c>
      <c r="HM123" s="154"/>
      <c r="HN123" s="158"/>
      <c r="HO123" s="390" t="str">
        <f t="shared" si="145"/>
        <v/>
      </c>
      <c r="HP123" s="158"/>
      <c r="HQ123" s="137"/>
      <c r="HR123" s="388" t="str">
        <f t="shared" si="146"/>
        <v/>
      </c>
      <c r="HS123" s="157" t="str">
        <f>IF(VALUE(IF('Vessel List B'!FC122=1,1,IF('Vessel List B'!FC122=2,2,IF('Vessel List B'!FC122=3,3,IF('Vessel List B'!FC122=4,4,IF('Vessel List B'!FC122=5,5,IF('Vessel List B'!FC122=6,6,IF('Vessel List B'!FC122=7,7,IF('Vessel List B'!FC122=8,8,IF('Vessel List B'!FC122=9,9,IF('Vessel List B'!FC122=10,10,IF('Vessel List B'!FC122=11,11,IF('Vessel List B'!FC122=12,12,IF('Vessel List B'!FC122=13,13,IF('Vessel List B'!FC122=14,14,IF('Vessel List B'!FC122=15,15,IF('Vessel List B'!FC122=16,16,0)))))))))))))))))=0," ",VALUE(IF('Vessel List B'!FC122=1,1,IF('Vessel List B'!FC122=2,2,IF('Vessel List B'!FC122=3,3,IF('Vessel List B'!FC122=4,4,IF('Vessel List B'!FC122=5,5,IF('Vessel List B'!FC122=6,6,IF('Vessel List B'!FC122=7,7,IF('Vessel List B'!FC122=8,8,IF('Vessel List B'!FC122=9,9,IF('Vessel List B'!FC122=10,10,IF('Vessel List B'!FC122=11,11,IF('Vessel List B'!FC122=12,12,IF('Vessel List B'!FC122=13,13,IF('Vessel List B'!FC122=14,14,IF('Vessel List B'!FC122=15,15,IF('Vessel List B'!FC122=16,16,0))))))))))))))))))</f>
        <v xml:space="preserve"> </v>
      </c>
      <c r="HT123" s="154"/>
      <c r="HU123" s="158"/>
      <c r="HV123" s="390" t="str">
        <f t="shared" si="147"/>
        <v/>
      </c>
      <c r="HW123" s="158"/>
      <c r="HX123" s="137"/>
      <c r="HY123" s="388" t="str">
        <f t="shared" si="148"/>
        <v/>
      </c>
      <c r="HZ123" s="157" t="str">
        <f>IF(VALUE(IF('Vessel List B'!FP122=1,1,IF('Vessel List B'!FP122=2,2,IF('Vessel List B'!FP122=3,3,IF('Vessel List B'!FP122=4,4,IF('Vessel List B'!FP122=5,5,IF('Vessel List B'!FP122=6,6,IF('Vessel List B'!FP122=7,7,IF('Vessel List B'!FP122=8,8,IF('Vessel List B'!FP122=9,9,IF('Vessel List B'!FP122=10,10,IF('Vessel List B'!FP122=11,11,IF('Vessel List B'!FP122=12,12,IF('Vessel List B'!FP122=13,13,IF('Vessel List B'!FP122=14,14,IF('Vessel List B'!FP122=15,15,IF('Vessel List B'!FP122=16,16,0)))))))))))))))))=0," ",VALUE(IF('Vessel List B'!FP122=1,1,IF('Vessel List B'!FP122=2,2,IF('Vessel List B'!FP122=3,3,IF('Vessel List B'!FP122=4,4,IF('Vessel List B'!FP122=5,5,IF('Vessel List B'!FP122=6,6,IF('Vessel List B'!FP122=7,7,IF('Vessel List B'!FP122=8,8,IF('Vessel List B'!FP122=9,9,IF('Vessel List B'!FP122=10,10,IF('Vessel List B'!FP122=11,11,IF('Vessel List B'!FP122=12,12,IF('Vessel List B'!FP122=13,13,IF('Vessel List B'!FP122=14,14,IF('Vessel List B'!FP122=15,15,IF('Vessel List B'!FP122=16,16,0))))))))))))))))))</f>
        <v xml:space="preserve"> </v>
      </c>
      <c r="IA123" s="154"/>
      <c r="IB123" s="158"/>
      <c r="IC123" s="390" t="str">
        <f t="shared" si="149"/>
        <v/>
      </c>
      <c r="ID123" s="158"/>
      <c r="IE123" s="137"/>
      <c r="IF123" s="388" t="str">
        <f t="shared" si="150"/>
        <v/>
      </c>
      <c r="IG123" s="157" t="str">
        <f>IF(VALUE(IF('Vessel List B'!GC122=1,1,IF('Vessel List B'!GC122=2,2,IF('Vessel List B'!GC122=3,3,IF('Vessel List B'!GC122=4,4,IF('Vessel List B'!GC122=5,5,IF('Vessel List B'!GC122=6,6,IF('Vessel List B'!GC122=7,7,IF('Vessel List B'!GC122=8,8,IF('Vessel List B'!GC122=9,9,IF('Vessel List B'!GC122=10,10,IF('Vessel List B'!GC122=11,11,IF('Vessel List B'!GC122=12,12,IF('Vessel List B'!GC122=13,13,IF('Vessel List B'!GC122=14,14,IF('Vessel List B'!GC122=15,15,IF('Vessel List B'!GC122=16,16,0)))))))))))))))))=0," ",VALUE(IF('Vessel List B'!GC122=1,1,IF('Vessel List B'!GC122=2,2,IF('Vessel List B'!GC122=3,3,IF('Vessel List B'!GC122=4,4,IF('Vessel List B'!GC122=5,5,IF('Vessel List B'!GC122=6,6,IF('Vessel List B'!GC122=7,7,IF('Vessel List B'!GC122=8,8,IF('Vessel List B'!GC122=9,9,IF('Vessel List B'!GC122=10,10,IF('Vessel List B'!GC122=11,11,IF('Vessel List B'!GC122=12,12,IF('Vessel List B'!GC122=13,13,IF('Vessel List B'!GC122=14,14,IF('Vessel List B'!GC122=15,15,IF('Vessel List B'!GC122=16,16,0))))))))))))))))))</f>
        <v xml:space="preserve"> </v>
      </c>
      <c r="IH123" s="154"/>
      <c r="II123" s="158"/>
      <c r="IJ123" s="390" t="str">
        <f t="shared" si="151"/>
        <v/>
      </c>
      <c r="IK123" s="158"/>
      <c r="IL123" s="137"/>
      <c r="IM123" s="388" t="str">
        <f t="shared" si="152"/>
        <v/>
      </c>
      <c r="IN123" s="157" t="str">
        <f>IF(VALUE(IF('Vessel List B'!GP122=1,1,IF('Vessel List B'!GP122=2,2,IF('Vessel List B'!GP122=3,3,IF('Vessel List B'!GP122=4,4,IF('Vessel List B'!GP122=5,5,IF('Vessel List B'!GP122=6,6,IF('Vessel List B'!GP122=7,7,IF('Vessel List B'!GP122=8,8,IF('Vessel List B'!GP122=9,9,IF('Vessel List B'!GP122=10,10,IF('Vessel List B'!GP122=11,11,IF('Vessel List B'!GP122=12,12,IF('Vessel List B'!GP122=13,13,IF('Vessel List B'!GP122=14,14,IF('Vessel List B'!GP122=15,15,IF('Vessel List B'!GP122=16,16,0)))))))))))))))))=0," ",VALUE(IF('Vessel List B'!GP122=1,1,IF('Vessel List B'!GP122=2,2,IF('Vessel List B'!GP122=3,3,IF('Vessel List B'!GP122=4,4,IF('Vessel List B'!GP122=5,5,IF('Vessel List B'!GP122=6,6,IF('Vessel List B'!GP122=7,7,IF('Vessel List B'!GP122=8,8,IF('Vessel List B'!GP122=9,9,IF('Vessel List B'!GP122=10,10,IF('Vessel List B'!GP122=11,11,IF('Vessel List B'!GP122=12,12,IF('Vessel List B'!GP122=13,13,IF('Vessel List B'!GP122=14,14,IF('Vessel List B'!GP122=15,15,IF('Vessel List B'!GP122=16,16,0))))))))))))))))))</f>
        <v xml:space="preserve"> </v>
      </c>
      <c r="IO123" s="154"/>
      <c r="IP123" s="158"/>
      <c r="IQ123" s="390" t="str">
        <f t="shared" si="153"/>
        <v/>
      </c>
      <c r="IR123" s="158"/>
      <c r="IS123" s="137"/>
      <c r="IT123" s="388" t="str">
        <f t="shared" si="154"/>
        <v/>
      </c>
      <c r="IU123" s="157" t="str">
        <f>IF(VALUE(IF('Vessel List B'!HC122=1,1,IF('Vessel List B'!HC122=2,2,IF('Vessel List B'!HC122=3,3,IF('Vessel List B'!HC122=4,4,IF('Vessel List B'!HC122=5,5,IF('Vessel List B'!HC122=6,6,IF('Vessel List B'!HC122=7,7,IF('Vessel List B'!HC122=8,8,IF('Vessel List B'!HC122=9,9,IF('Vessel List B'!HC122=10,10,IF('Vessel List B'!HC122=11,11,IF('Vessel List B'!HC122=12,12,IF('Vessel List B'!HC122=13,13,IF('Vessel List B'!HC122=14,14,IF('Vessel List B'!HC122=15,15,IF('Vessel List B'!HC122=16,16,0)))))))))))))))))=0," ",VALUE(IF('Vessel List B'!HC122=1,1,IF('Vessel List B'!HC122=2,2,IF('Vessel List B'!HC122=3,3,IF('Vessel List B'!HC122=4,4,IF('Vessel List B'!HC122=5,5,IF('Vessel List B'!HC122=6,6,IF('Vessel List B'!HC122=7,7,IF('Vessel List B'!HC122=8,8,IF('Vessel List B'!HC122=9,9,IF('Vessel List B'!HC122=10,10,IF('Vessel List B'!HC122=11,11,IF('Vessel List B'!HC122=12,12,IF('Vessel List B'!HC122=13,13,IF('Vessel List B'!HC122=14,14,IF('Vessel List B'!HC122=15,15,IF('Vessel List B'!HC122=16,16,0))))))))))))))))))</f>
        <v xml:space="preserve"> </v>
      </c>
      <c r="IV123" s="154"/>
      <c r="IW123" s="158"/>
      <c r="IX123" s="390" t="str">
        <f t="shared" si="155"/>
        <v/>
      </c>
      <c r="IY123" s="158"/>
      <c r="IZ123" s="137"/>
      <c r="JA123" s="388" t="str">
        <f t="shared" si="156"/>
        <v/>
      </c>
      <c r="JB123" s="157" t="str">
        <f>IF(VALUE(IF('Vessel List B'!HP122=1,1,IF('Vessel List B'!HP122=2,2,IF('Vessel List B'!HP122=3,3,IF('Vessel List B'!HP122=4,4,IF('Vessel List B'!HP122=5,5,IF('Vessel List B'!HP122=6,6,IF('Vessel List B'!HP122=7,7,IF('Vessel List B'!HP122=8,8,IF('Vessel List B'!HP122=9,9,IF('Vessel List B'!HP122=10,10,IF('Vessel List B'!HP122=11,11,IF('Vessel List B'!HP122=12,12,IF('Vessel List B'!HP122=13,13,IF('Vessel List B'!HP122=14,14,IF('Vessel List B'!HP122=15,15,IF('Vessel List B'!HP122=16,16,0)))))))))))))))))=0," ",VALUE(IF('Vessel List B'!HP122=1,1,IF('Vessel List B'!HP122=2,2,IF('Vessel List B'!HP122=3,3,IF('Vessel List B'!HP122=4,4,IF('Vessel List B'!HP122=5,5,IF('Vessel List B'!HP122=6,6,IF('Vessel List B'!HP122=7,7,IF('Vessel List B'!HP122=8,8,IF('Vessel List B'!HP122=9,9,IF('Vessel List B'!HP122=10,10,IF('Vessel List B'!HP122=11,11,IF('Vessel List B'!HP122=12,12,IF('Vessel List B'!HP122=13,13,IF('Vessel List B'!HP122=14,14,IF('Vessel List B'!HP122=15,15,IF('Vessel List B'!HP122=16,16,0))))))))))))))))))</f>
        <v xml:space="preserve"> </v>
      </c>
      <c r="JC123" s="154"/>
      <c r="JD123" s="158"/>
      <c r="JE123" s="390" t="str">
        <f t="shared" si="157"/>
        <v/>
      </c>
      <c r="JF123" s="158"/>
      <c r="JG123" s="137"/>
      <c r="JH123" s="388" t="str">
        <f t="shared" si="158"/>
        <v/>
      </c>
      <c r="JI123" s="157" t="str">
        <f>IF(VALUE(IF('Vessel List B'!IC122=1,1,IF('Vessel List B'!IC122=2,2,IF('Vessel List B'!IC122=3,3,IF('Vessel List B'!IC122=4,4,IF('Vessel List B'!IC122=5,5,IF('Vessel List B'!IC122=6,6,IF('Vessel List B'!IC122=7,7,IF('Vessel List B'!IC122=8,8,IF('Vessel List B'!IC122=9,9,IF('Vessel List B'!IC122=10,10,IF('Vessel List B'!IC122=11,11,IF('Vessel List B'!IC122=12,12,IF('Vessel List B'!IC122=13,13,IF('Vessel List B'!IC122=14,14,IF('Vessel List B'!IC122=15,15,IF('Vessel List B'!IC122=16,16,0)))))))))))))))))=0," ",VALUE(IF('Vessel List B'!IC122=1,1,IF('Vessel List B'!IC122=2,2,IF('Vessel List B'!IC122=3,3,IF('Vessel List B'!IC122=4,4,IF('Vessel List B'!IC122=5,5,IF('Vessel List B'!IC122=6,6,IF('Vessel List B'!IC122=7,7,IF('Vessel List B'!IC122=8,8,IF('Vessel List B'!IC122=9,9,IF('Vessel List B'!IC122=10,10,IF('Vessel List B'!IC122=11,11,IF('Vessel List B'!IC122=12,12,IF('Vessel List B'!IC122=13,13,IF('Vessel List B'!IC122=14,14,IF('Vessel List B'!IC122=15,15,IF('Vessel List B'!IC122=16,16,0))))))))))))))))))</f>
        <v xml:space="preserve"> </v>
      </c>
      <c r="JJ123" s="154"/>
      <c r="JK123" s="158"/>
      <c r="JL123" s="390" t="str">
        <f t="shared" si="159"/>
        <v/>
      </c>
      <c r="JM123" s="158"/>
      <c r="JN123" s="137"/>
      <c r="JO123" s="388" t="str">
        <f t="shared" si="160"/>
        <v/>
      </c>
      <c r="JP123" s="157" t="str">
        <f>IF(VALUE(IF('Vessel List B'!IP122=1,1,IF('Vessel List B'!IP122=2,2,IF('Vessel List B'!IP122=3,3,IF('Vessel List B'!IP122=4,4,IF('Vessel List B'!IP122=5,5,IF('Vessel List B'!IP122=6,6,IF('Vessel List B'!IP122=7,7,IF('Vessel List B'!IP122=8,8,IF('Vessel List B'!IP122=9,9,IF('Vessel List B'!IP122=10,10,IF('Vessel List B'!IP122=11,11,IF('Vessel List B'!IP122=12,12,IF('Vessel List B'!IP122=13,13,IF('Vessel List B'!IP122=14,14,IF('Vessel List B'!IP122=15,15,IF('Vessel List B'!IP122=16,16,0)))))))))))))))))=0," ",VALUE(IF('Vessel List B'!IP122=1,1,IF('Vessel List B'!IP122=2,2,IF('Vessel List B'!IP122=3,3,IF('Vessel List B'!IP122=4,4,IF('Vessel List B'!IP122=5,5,IF('Vessel List B'!IP122=6,6,IF('Vessel List B'!IP122=7,7,IF('Vessel List B'!IP122=8,8,IF('Vessel List B'!IP122=9,9,IF('Vessel List B'!IP122=10,10,IF('Vessel List B'!IP122=11,11,IF('Vessel List B'!IP122=12,12,IF('Vessel List B'!IP122=13,13,IF('Vessel List B'!IP122=14,14,IF('Vessel List B'!IP122=15,15,IF('Vessel List B'!IP122=16,16,0))))))))))))))))))</f>
        <v xml:space="preserve"> </v>
      </c>
      <c r="JQ123" s="154"/>
      <c r="JR123" s="158"/>
      <c r="JS123" s="390" t="str">
        <f t="shared" si="161"/>
        <v/>
      </c>
      <c r="JT123" s="158"/>
      <c r="JU123" s="137"/>
      <c r="JV123" s="397" t="str">
        <f t="shared" si="162"/>
        <v/>
      </c>
      <c r="JW123" s="403"/>
    </row>
    <row r="124" spans="1:283" ht="15" x14ac:dyDescent="0.25">
      <c r="A124" s="132">
        <f>'Vessel List A'!B123</f>
        <v>41698</v>
      </c>
      <c r="B124" s="157" t="str">
        <f>IF(VALUE(IF('Vessel List A'!C123=1,1,IF('Vessel List A'!C123=2,2,IF('Vessel List A'!C123=3,3,IF('Vessel List A'!C123=4,4,IF('Vessel List A'!C123=5,5,IF('Vessel List A'!C123=6,6,IF('Vessel List A'!C123=7,7,IF('Vessel List A'!C123=8,8,IF('Vessel List A'!C123=9,9,IF('Vessel List A'!C123=10,10,IF('Vessel List A'!C123=11,11,IF('Vessel List A'!C123=12,12,IF('Vessel List A'!C123=13,13,IF('Vessel List A'!C123=14,14,IF('Vessel List A'!C123=15,15,IF('Vessel List A'!C123=16,16,0)))))))))))))))))=0," ",VALUE(IF('Vessel List A'!C123=1,1,IF('Vessel List A'!C123=2,2,IF('Vessel List A'!C123=3,3,IF('Vessel List A'!C123=4,4,IF('Vessel List A'!C123=5,5,IF('Vessel List A'!C123=6,6,IF('Vessel List A'!C123=7,7,IF('Vessel List A'!C123=8,8,IF('Vessel List A'!C123=9,9,IF('Vessel List A'!C123=10,10,IF('Vessel List A'!C123=11,11,IF('Vessel List A'!C123=12,12,IF('Vessel List A'!C123=13,13,IF('Vessel List A'!C123=14,14,IF('Vessel List A'!C123=15,15,IF('Vessel List A'!C123=16,16,0))))))))))))))))))</f>
        <v xml:space="preserve"> </v>
      </c>
      <c r="C124" s="154"/>
      <c r="D124" s="158"/>
      <c r="E124" s="390" t="str">
        <f t="shared" si="83"/>
        <v/>
      </c>
      <c r="F124" s="158"/>
      <c r="G124" s="137"/>
      <c r="H124" s="388" t="str">
        <f t="shared" si="84"/>
        <v/>
      </c>
      <c r="I124" s="157" t="str">
        <f>IF(VALUE(IF('Vessel List A'!P123=1,1,IF('Vessel List A'!P123=2,2,IF('Vessel List A'!P123=3,3,IF('Vessel List A'!P123=4,4,IF('Vessel List A'!P123=5,5,IF('Vessel List A'!P123=6,6,IF('Vessel List A'!P123=7,7,IF('Vessel List A'!P123=8,8,IF('Vessel List A'!P123=9,9,IF('Vessel List A'!P123=10,10,IF('Vessel List A'!P123=11,11,IF('Vessel List A'!P123=12,12,IF('Vessel List A'!P123=13,13,IF('Vessel List A'!P123=14,14,IF('Vessel List A'!P123=15,15,IF('Vessel List A'!P123=16,16,0)))))))))))))))))=0," ",VALUE(IF('Vessel List A'!P123=1,1,IF('Vessel List A'!P123=2,2,IF('Vessel List A'!P123=3,3,IF('Vessel List A'!P123=4,4,IF('Vessel List A'!P123=5,5,IF('Vessel List A'!P123=6,6,IF('Vessel List A'!P123=7,7,IF('Vessel List A'!P123=8,8,IF('Vessel List A'!P123=9,9,IF('Vessel List A'!P123=10,10,IF('Vessel List A'!P123=11,11,IF('Vessel List A'!P123=12,12,IF('Vessel List A'!P123=13,13,IF('Vessel List A'!P123=14,14,IF('Vessel List A'!P123=15,15,IF('Vessel List A'!P123=16,16,0))))))))))))))))))</f>
        <v xml:space="preserve"> </v>
      </c>
      <c r="J124" s="154"/>
      <c r="K124" s="158"/>
      <c r="L124" s="390" t="str">
        <f t="shared" si="85"/>
        <v/>
      </c>
      <c r="M124" s="158"/>
      <c r="N124" s="137"/>
      <c r="O124" s="388" t="str">
        <f t="shared" si="86"/>
        <v/>
      </c>
      <c r="P124" s="157" t="str">
        <f>IF(VALUE(IF('Vessel List A'!AC123=1,1,IF('Vessel List A'!AC123=2,2,IF('Vessel List A'!AC123=3,3,IF('Vessel List A'!AC123=4,4,IF('Vessel List A'!AC123=5,5,IF('Vessel List A'!AC123=6,6,IF('Vessel List A'!AC123=7,7,IF('Vessel List A'!AC123=8,8,IF('Vessel List A'!AC123=9,9,IF('Vessel List A'!AC123=10,10,IF('Vessel List A'!AC123=11,11,IF('Vessel List A'!AC123=12,12,IF('Vessel List A'!AC123=13,13,IF('Vessel List A'!AC123=14,14,IF('Vessel List A'!AC123=15,15,IF('Vessel List A'!AC123=16,16,0)))))))))))))))))=0," ",VALUE(IF('Vessel List A'!AC123=1,1,IF('Vessel List A'!AC123=2,2,IF('Vessel List A'!AC123=3,3,IF('Vessel List A'!AC123=4,4,IF('Vessel List A'!AC123=5,5,IF('Vessel List A'!AC123=6,6,IF('Vessel List A'!AC123=7,7,IF('Vessel List A'!AC123=8,8,IF('Vessel List A'!AC123=9,9,IF('Vessel List A'!AC123=10,10,IF('Vessel List A'!AC123=11,11,IF('Vessel List A'!AC123=12,12,IF('Vessel List A'!AC123=13,13,IF('Vessel List A'!AC123=14,14,IF('Vessel List A'!AC123=15,15,IF('Vessel List A'!AC123=16,16,0))))))))))))))))))</f>
        <v xml:space="preserve"> </v>
      </c>
      <c r="Q124" s="154"/>
      <c r="R124" s="158"/>
      <c r="S124" s="390" t="str">
        <f t="shared" si="87"/>
        <v/>
      </c>
      <c r="T124" s="158"/>
      <c r="U124" s="137"/>
      <c r="V124" s="388" t="str">
        <f t="shared" si="88"/>
        <v/>
      </c>
      <c r="W124" s="157" t="str">
        <f>IF(VALUE(IF('Vessel List A'!AP123=1,1,IF('Vessel List A'!AP123=2,2,IF('Vessel List A'!AP123=3,3,IF('Vessel List A'!AP123=4,4,IF('Vessel List A'!AP123=5,5,IF('Vessel List A'!AP123=6,6,IF('Vessel List A'!AP123=7,7,IF('Vessel List A'!AP123=8,8,IF('Vessel List A'!AP123=9,9,IF('Vessel List A'!AP123=10,10,IF('Vessel List A'!AP123=11,11,IF('Vessel List A'!AP123=12,12,IF('Vessel List A'!AP123=13,13,IF('Vessel List A'!AP123=14,14,IF('Vessel List A'!AP123=15,15,IF('Vessel List A'!AP123=16,16,0)))))))))))))))))=0," ",VALUE(IF('Vessel List A'!AP123=1,1,IF('Vessel List A'!AP123=2,2,IF('Vessel List A'!AP123=3,3,IF('Vessel List A'!AP123=4,4,IF('Vessel List A'!AP123=5,5,IF('Vessel List A'!AP123=6,6,IF('Vessel List A'!AP123=7,7,IF('Vessel List A'!AP123=8,8,IF('Vessel List A'!AP123=9,9,IF('Vessel List A'!AP123=10,10,IF('Vessel List A'!AP123=11,11,IF('Vessel List A'!AP123=12,12,IF('Vessel List A'!AP123=13,13,IF('Vessel List A'!AP123=14,14,IF('Vessel List A'!AP123=15,15,IF('Vessel List A'!AP123=16,16,0))))))))))))))))))</f>
        <v xml:space="preserve"> </v>
      </c>
      <c r="X124" s="154"/>
      <c r="Y124" s="158"/>
      <c r="Z124" s="390" t="str">
        <f t="shared" si="89"/>
        <v/>
      </c>
      <c r="AA124" s="158"/>
      <c r="AB124" s="137"/>
      <c r="AC124" s="388" t="str">
        <f t="shared" si="90"/>
        <v/>
      </c>
      <c r="AD124" s="157" t="str">
        <f>IF(VALUE(IF('Vessel List A'!BC123=1,1,IF('Vessel List A'!BC123=2,2,IF('Vessel List A'!BC123=3,3,IF('Vessel List A'!BC123=4,4,IF('Vessel List A'!BC123=5,5,IF('Vessel List A'!BC123=6,6,IF('Vessel List A'!BC123=7,7,IF('Vessel List A'!BC123=8,8,IF('Vessel List A'!BC123=9,9,IF('Vessel List A'!BC123=10,10,IF('Vessel List A'!BC123=11,11,IF('Vessel List A'!BC123=12,12,IF('Vessel List A'!BC123=13,13,IF('Vessel List A'!BC123=14,14,IF('Vessel List A'!BC123=15,15,IF('Vessel List A'!BC123=16,16,0)))))))))))))))))=0," ",VALUE(IF('Vessel List A'!BC123=1,1,IF('Vessel List A'!BC123=2,2,IF('Vessel List A'!BC123=3,3,IF('Vessel List A'!BC123=4,4,IF('Vessel List A'!BC123=5,5,IF('Vessel List A'!BC123=6,6,IF('Vessel List A'!BC123=7,7,IF('Vessel List A'!BC123=8,8,IF('Vessel List A'!BC123=9,9,IF('Vessel List A'!BC123=10,10,IF('Vessel List A'!BC123=11,11,IF('Vessel List A'!BC123=12,12,IF('Vessel List A'!BC123=13,13,IF('Vessel List A'!BC123=14,14,IF('Vessel List A'!BC123=15,15,IF('Vessel List A'!BC123=16,16,0))))))))))))))))))</f>
        <v xml:space="preserve"> </v>
      </c>
      <c r="AE124" s="154"/>
      <c r="AF124" s="158"/>
      <c r="AG124" s="390" t="str">
        <f t="shared" si="91"/>
        <v/>
      </c>
      <c r="AH124" s="158"/>
      <c r="AI124" s="137"/>
      <c r="AJ124" s="388" t="str">
        <f t="shared" si="92"/>
        <v/>
      </c>
      <c r="AK124" s="157" t="str">
        <f>IF(VALUE(IF('Vessel List A'!BP123=1,1,IF('Vessel List A'!BP123=2,2,IF('Vessel List A'!BP123=3,3,IF('Vessel List A'!BP123=4,4,IF('Vessel List A'!BP123=5,5,IF('Vessel List A'!BP123=6,6,IF('Vessel List A'!BP123=7,7,IF('Vessel List A'!BP123=8,8,IF('Vessel List A'!BP123=9,9,IF('Vessel List A'!BP123=10,10,IF('Vessel List A'!BP123=11,11,IF('Vessel List A'!BP123=12,12,IF('Vessel List A'!BP123=13,13,IF('Vessel List A'!BP123=14,14,IF('Vessel List A'!BP123=15,15,IF('Vessel List A'!BP123=16,16,0)))))))))))))))))=0," ",VALUE(IF('Vessel List A'!BP123=1,1,IF('Vessel List A'!BP123=2,2,IF('Vessel List A'!BP123=3,3,IF('Vessel List A'!BP123=4,4,IF('Vessel List A'!BP123=5,5,IF('Vessel List A'!BP123=6,6,IF('Vessel List A'!BP123=7,7,IF('Vessel List A'!BP123=8,8,IF('Vessel List A'!BP123=9,9,IF('Vessel List A'!BP123=10,10,IF('Vessel List A'!BP123=11,11,IF('Vessel List A'!BP123=12,12,IF('Vessel List A'!BP123=13,13,IF('Vessel List A'!BP123=14,14,IF('Vessel List A'!BP123=15,15,IF('Vessel List A'!BP123=16,16,0))))))))))))))))))</f>
        <v xml:space="preserve"> </v>
      </c>
      <c r="AL124" s="154"/>
      <c r="AM124" s="158"/>
      <c r="AN124" s="390" t="str">
        <f t="shared" si="93"/>
        <v/>
      </c>
      <c r="AO124" s="158"/>
      <c r="AP124" s="137"/>
      <c r="AQ124" s="388" t="str">
        <f t="shared" si="94"/>
        <v/>
      </c>
      <c r="AR124" s="157" t="str">
        <f>IF(VALUE(IF('Vessel List A'!CC123=1,1,IF('Vessel List A'!CC123=2,2,IF('Vessel List A'!CC123=3,3,IF('Vessel List A'!CC123=4,4,IF('Vessel List A'!CC123=5,5,IF('Vessel List A'!CC123=6,6,IF('Vessel List A'!CC123=7,7,IF('Vessel List A'!CC123=8,8,IF('Vessel List A'!CC123=9,9,IF('Vessel List A'!CC123=10,10,IF('Vessel List A'!CC123=11,11,IF('Vessel List A'!CC123=12,12,IF('Vessel List A'!CC123=13,13,IF('Vessel List A'!CC123=14,14,IF('Vessel List A'!CC123=15,15,IF('Vessel List A'!CC123=16,16,0)))))))))))))))))=0," ",VALUE(IF('Vessel List A'!CC123=1,1,IF('Vessel List A'!CC123=2,2,IF('Vessel List A'!CC123=3,3,IF('Vessel List A'!CC123=4,4,IF('Vessel List A'!CC123=5,5,IF('Vessel List A'!CC123=6,6,IF('Vessel List A'!CC123=7,7,IF('Vessel List A'!CC123=8,8,IF('Vessel List A'!CC123=9,9,IF('Vessel List A'!CC123=10,10,IF('Vessel List A'!CC123=11,11,IF('Vessel List A'!CC123=12,12,IF('Vessel List A'!CC123=13,13,IF('Vessel List A'!CC123=14,14,IF('Vessel List A'!CC123=15,15,IF('Vessel List A'!CC123=16,16,0))))))))))))))))))</f>
        <v xml:space="preserve"> </v>
      </c>
      <c r="AS124" s="154"/>
      <c r="AT124" s="158"/>
      <c r="AU124" s="390" t="str">
        <f t="shared" si="95"/>
        <v/>
      </c>
      <c r="AV124" s="158"/>
      <c r="AW124" s="137"/>
      <c r="AX124" s="388" t="str">
        <f t="shared" si="96"/>
        <v/>
      </c>
      <c r="AY124" s="157" t="str">
        <f>IF(VALUE(IF('Vessel List A'!CP123=1,1,IF('Vessel List A'!CP123=2,2,IF('Vessel List A'!CP123=3,3,IF('Vessel List A'!CP123=4,4,IF('Vessel List A'!CP123=5,5,IF('Vessel List A'!CP123=6,6,IF('Vessel List A'!CP123=7,7,IF('Vessel List A'!CP123=8,8,IF('Vessel List A'!CP123=9,9,IF('Vessel List A'!CP123=10,10,IF('Vessel List A'!CP123=11,11,IF('Vessel List A'!CP123=12,12,IF('Vessel List A'!CP123=13,13,IF('Vessel List A'!CP123=14,14,IF('Vessel List A'!CP123=15,15,IF('Vessel List A'!CP123=16,16,0)))))))))))))))))=0," ",VALUE(IF('Vessel List A'!CP123=1,1,IF('Vessel List A'!CP123=2,2,IF('Vessel List A'!CP123=3,3,IF('Vessel List A'!CP123=4,4,IF('Vessel List A'!CP123=5,5,IF('Vessel List A'!CP123=6,6,IF('Vessel List A'!CP123=7,7,IF('Vessel List A'!CP123=8,8,IF('Vessel List A'!CP123=9,9,IF('Vessel List A'!CP123=10,10,IF('Vessel List A'!CP123=11,11,IF('Vessel List A'!CP123=12,12,IF('Vessel List A'!CP123=13,13,IF('Vessel List A'!CP123=14,14,IF('Vessel List A'!CP123=15,15,IF('Vessel List A'!CP123=16,16,0))))))))))))))))))</f>
        <v xml:space="preserve"> </v>
      </c>
      <c r="AZ124" s="154"/>
      <c r="BA124" s="158"/>
      <c r="BB124" s="390" t="str">
        <f t="shared" si="97"/>
        <v/>
      </c>
      <c r="BC124" s="158"/>
      <c r="BD124" s="137"/>
      <c r="BE124" s="388" t="str">
        <f t="shared" si="98"/>
        <v/>
      </c>
      <c r="BF124" s="157" t="str">
        <f>IF(VALUE(IF('Vessel List A'!DC123=1,1,IF('Vessel List A'!DC123=2,2,IF('Vessel List A'!DC123=3,3,IF('Vessel List A'!DC123=4,4,IF('Vessel List A'!DC123=5,5,IF('Vessel List A'!DC123=6,6,IF('Vessel List A'!DC123=7,7,IF('Vessel List A'!DC123=8,8,IF('Vessel List A'!DC123=9,9,IF('Vessel List A'!DC123=10,10,IF('Vessel List A'!DC123=11,11,IF('Vessel List A'!DC123=12,12,IF('Vessel List A'!DC123=13,13,IF('Vessel List A'!DC123=14,14,IF('Vessel List A'!DC123=15,15,IF('Vessel List A'!DC123=16,16,0)))))))))))))))))=0," ",VALUE(IF('Vessel List A'!DC123=1,1,IF('Vessel List A'!DC123=2,2,IF('Vessel List A'!DC123=3,3,IF('Vessel List A'!DC123=4,4,IF('Vessel List A'!DC123=5,5,IF('Vessel List A'!DC123=6,6,IF('Vessel List A'!DC123=7,7,IF('Vessel List A'!DC123=8,8,IF('Vessel List A'!DC123=9,9,IF('Vessel List A'!DC123=10,10,IF('Vessel List A'!DC123=11,11,IF('Vessel List A'!DC123=12,12,IF('Vessel List A'!DC123=13,13,IF('Vessel List A'!DC123=14,14,IF('Vessel List A'!DC123=15,15,IF('Vessel List A'!DC123=16,16,0))))))))))))))))))</f>
        <v xml:space="preserve"> </v>
      </c>
      <c r="BG124" s="154"/>
      <c r="BH124" s="158"/>
      <c r="BI124" s="390" t="str">
        <f t="shared" si="99"/>
        <v/>
      </c>
      <c r="BJ124" s="158"/>
      <c r="BK124" s="137"/>
      <c r="BL124" s="388" t="str">
        <f t="shared" si="100"/>
        <v/>
      </c>
      <c r="BM124" s="157" t="str">
        <f>IF(VALUE(IF('Vessel List A'!DP123=1,1,IF('Vessel List A'!DP123=2,2,IF('Vessel List A'!DP123=3,3,IF('Vessel List A'!DP123=4,4,IF('Vessel List A'!DP123=5,5,IF('Vessel List A'!DP123=6,6,IF('Vessel List A'!DP123=7,7,IF('Vessel List A'!DP123=8,8,IF('Vessel List A'!DP123=9,9,IF('Vessel List A'!DP123=10,10,IF('Vessel List A'!DP123=11,11,IF('Vessel List A'!DP123=12,12,IF('Vessel List A'!DP123=13,13,IF('Vessel List A'!DP123=14,14,IF('Vessel List A'!DP123=15,15,IF('Vessel List A'!DP123=16,16,0)))))))))))))))))=0," ",VALUE(IF('Vessel List A'!DP123=1,1,IF('Vessel List A'!DP123=2,2,IF('Vessel List A'!DP123=3,3,IF('Vessel List A'!DP123=4,4,IF('Vessel List A'!DP123=5,5,IF('Vessel List A'!DP123=6,6,IF('Vessel List A'!DP123=7,7,IF('Vessel List A'!DP123=8,8,IF('Vessel List A'!DP123=9,9,IF('Vessel List A'!DP123=10,10,IF('Vessel List A'!DP123=11,11,IF('Vessel List A'!DP123=12,12,IF('Vessel List A'!DP123=13,13,IF('Vessel List A'!DP123=14,14,IF('Vessel List A'!DP123=15,15,IF('Vessel List A'!DP123=16,16,0))))))))))))))))))</f>
        <v xml:space="preserve"> </v>
      </c>
      <c r="BN124" s="154"/>
      <c r="BO124" s="158"/>
      <c r="BP124" s="390" t="str">
        <f t="shared" si="101"/>
        <v/>
      </c>
      <c r="BQ124" s="158"/>
      <c r="BR124" s="137"/>
      <c r="BS124" s="388" t="str">
        <f t="shared" si="102"/>
        <v/>
      </c>
      <c r="BT124" s="157" t="str">
        <f>IF(VALUE(IF('Vessel List A'!EC123=1,1,IF('Vessel List A'!EC123=2,2,IF('Vessel List A'!EC123=3,3,IF('Vessel List A'!EC123=4,4,IF('Vessel List A'!EC123=5,5,IF('Vessel List A'!EC123=6,6,IF('Vessel List A'!EC123=7,7,IF('Vessel List A'!EC123=8,8,IF('Vessel List A'!EC123=9,9,IF('Vessel List A'!EC123=10,10,IF('Vessel List A'!EC123=11,11,IF('Vessel List A'!EC123=12,12,IF('Vessel List A'!EC123=13,13,IF('Vessel List A'!EC123=14,14,IF('Vessel List A'!EC123=15,15,IF('Vessel List A'!EC123=16,16,0)))))))))))))))))=0," ",VALUE(IF('Vessel List A'!EC123=1,1,IF('Vessel List A'!EC123=2,2,IF('Vessel List A'!EC123=3,3,IF('Vessel List A'!EC123=4,4,IF('Vessel List A'!EC123=5,5,IF('Vessel List A'!EC123=6,6,IF('Vessel List A'!EC123=7,7,IF('Vessel List A'!EC123=8,8,IF('Vessel List A'!EC123=9,9,IF('Vessel List A'!EC123=10,10,IF('Vessel List A'!EC123=11,11,IF('Vessel List A'!EC123=12,12,IF('Vessel List A'!EC123=13,13,IF('Vessel List A'!EC123=14,14,IF('Vessel List A'!EC123=15,15,IF('Vessel List A'!EC123=16,16,0))))))))))))))))))</f>
        <v xml:space="preserve"> </v>
      </c>
      <c r="BU124" s="154"/>
      <c r="BV124" s="158"/>
      <c r="BW124" s="390" t="str">
        <f t="shared" si="103"/>
        <v/>
      </c>
      <c r="BX124" s="158"/>
      <c r="BY124" s="137"/>
      <c r="BZ124" s="388" t="str">
        <f t="shared" si="104"/>
        <v/>
      </c>
      <c r="CA124" s="157" t="str">
        <f>IF(VALUE(IF('Vessel List A'!EP123=1,1,IF('Vessel List A'!EP123=2,2,IF('Vessel List A'!EP123=3,3,IF('Vessel List A'!EP123=4,4,IF('Vessel List A'!EP123=5,5,IF('Vessel List A'!EP123=6,6,IF('Vessel List A'!EP123=7,7,IF('Vessel List A'!EP123=8,8,IF('Vessel List A'!EP123=9,9,IF('Vessel List A'!EP123=10,10,IF('Vessel List A'!EP123=11,11,IF('Vessel List A'!EP123=12,12,IF('Vessel List A'!EP123=13,13,IF('Vessel List A'!EP123=14,14,IF('Vessel List A'!EP123=15,15,IF('Vessel List A'!EP123=16,16,0)))))))))))))))))=0," ",VALUE(IF('Vessel List A'!EP123=1,1,IF('Vessel List A'!EP123=2,2,IF('Vessel List A'!EP123=3,3,IF('Vessel List A'!EP123=4,4,IF('Vessel List A'!EP123=5,5,IF('Vessel List A'!EP123=6,6,IF('Vessel List A'!EP123=7,7,IF('Vessel List A'!EP123=8,8,IF('Vessel List A'!EP123=9,9,IF('Vessel List A'!EP123=10,10,IF('Vessel List A'!EP123=11,11,IF('Vessel List A'!EP123=12,12,IF('Vessel List A'!EP123=13,13,IF('Vessel List A'!EP123=14,14,IF('Vessel List A'!EP123=15,15,IF('Vessel List A'!EP123=16,16,0))))))))))))))))))</f>
        <v xml:space="preserve"> </v>
      </c>
      <c r="CB124" s="154"/>
      <c r="CC124" s="158"/>
      <c r="CD124" s="390" t="str">
        <f t="shared" si="105"/>
        <v/>
      </c>
      <c r="CE124" s="158"/>
      <c r="CF124" s="137"/>
      <c r="CG124" s="388" t="str">
        <f t="shared" si="106"/>
        <v/>
      </c>
      <c r="CH124" s="157" t="str">
        <f>IF(VALUE(IF('Vessel List A'!FC123=1,1,IF('Vessel List A'!FC123=2,2,IF('Vessel List A'!FC123=3,3,IF('Vessel List A'!FC123=4,4,IF('Vessel List A'!FC123=5,5,IF('Vessel List A'!FC123=6,6,IF('Vessel List A'!FC123=7,7,IF('Vessel List A'!FC123=8,8,IF('Vessel List A'!FC123=9,9,IF('Vessel List A'!FC123=10,10,IF('Vessel List A'!FC123=11,11,IF('Vessel List A'!FC123=12,12,IF('Vessel List A'!FC123=13,13,IF('Vessel List A'!FC123=14,14,IF('Vessel List A'!FC123=15,15,IF('Vessel List A'!FC123=16,16,0)))))))))))))))))=0," ",VALUE(IF('Vessel List A'!FC123=1,1,IF('Vessel List A'!FC123=2,2,IF('Vessel List A'!FC123=3,3,IF('Vessel List A'!FC123=4,4,IF('Vessel List A'!FC123=5,5,IF('Vessel List A'!FC123=6,6,IF('Vessel List A'!FC123=7,7,IF('Vessel List A'!FC123=8,8,IF('Vessel List A'!FC123=9,9,IF('Vessel List A'!FC123=10,10,IF('Vessel List A'!FC123=11,11,IF('Vessel List A'!FC123=12,12,IF('Vessel List A'!FC123=13,13,IF('Vessel List A'!FC123=14,14,IF('Vessel List A'!FC123=15,15,IF('Vessel List A'!FC123=16,16,0))))))))))))))))))</f>
        <v xml:space="preserve"> </v>
      </c>
      <c r="CI124" s="154"/>
      <c r="CJ124" s="158"/>
      <c r="CK124" s="390" t="str">
        <f t="shared" si="107"/>
        <v/>
      </c>
      <c r="CL124" s="158"/>
      <c r="CM124" s="137"/>
      <c r="CN124" s="388" t="str">
        <f t="shared" si="108"/>
        <v/>
      </c>
      <c r="CO124" s="157" t="str">
        <f>IF(VALUE(IF('Vessel List A'!FP123=1,1,IF('Vessel List A'!FP123=2,2,IF('Vessel List A'!FP123=3,3,IF('Vessel List A'!FP123=4,4,IF('Vessel List A'!FP123=5,5,IF('Vessel List A'!FP123=6,6,IF('Vessel List A'!FP123=7,7,IF('Vessel List A'!FP123=8,8,IF('Vessel List A'!FP123=9,9,IF('Vessel List A'!FP123=10,10,IF('Vessel List A'!FP123=11,11,IF('Vessel List A'!FP123=12,12,IF('Vessel List A'!FP123=13,13,IF('Vessel List A'!FP123=14,14,IF('Vessel List A'!FP123=15,15,IF('Vessel List A'!FP123=16,16,0)))))))))))))))))=0," ",VALUE(IF('Vessel List A'!FP123=1,1,IF('Vessel List A'!FP123=2,2,IF('Vessel List A'!FP123=3,3,IF('Vessel List A'!FP123=4,4,IF('Vessel List A'!FP123=5,5,IF('Vessel List A'!FP123=6,6,IF('Vessel List A'!FP123=7,7,IF('Vessel List A'!FP123=8,8,IF('Vessel List A'!FP123=9,9,IF('Vessel List A'!FP123=10,10,IF('Vessel List A'!FP123=11,11,IF('Vessel List A'!FP123=12,12,IF('Vessel List A'!FP123=13,13,IF('Vessel List A'!FP123=14,14,IF('Vessel List A'!FP123=15,15,IF('Vessel List A'!FP123=16,16,0))))))))))))))))))</f>
        <v xml:space="preserve"> </v>
      </c>
      <c r="CP124" s="154"/>
      <c r="CQ124" s="158"/>
      <c r="CR124" s="390" t="str">
        <f t="shared" si="109"/>
        <v/>
      </c>
      <c r="CS124" s="158"/>
      <c r="CT124" s="137"/>
      <c r="CU124" s="388" t="str">
        <f t="shared" si="110"/>
        <v/>
      </c>
      <c r="CV124" s="157" t="str">
        <f>IF(VALUE(IF('Vessel List A'!GC123=1,1,IF('Vessel List A'!GC123=2,2,IF('Vessel List A'!GC123=3,3,IF('Vessel List A'!GC123=4,4,IF('Vessel List A'!GC123=5,5,IF('Vessel List A'!GC123=6,6,IF('Vessel List A'!GC123=7,7,IF('Vessel List A'!GC123=8,8,IF('Vessel List A'!GC123=9,9,IF('Vessel List A'!GC123=10,10,IF('Vessel List A'!GC123=11,11,IF('Vessel List A'!GC123=12,12,IF('Vessel List A'!GC123=13,13,IF('Vessel List A'!GC123=14,14,IF('Vessel List A'!GC123=15,15,IF('Vessel List A'!GC123=16,16,0)))))))))))))))))=0," ",VALUE(IF('Vessel List A'!GC123=1,1,IF('Vessel List A'!GC123=2,2,IF('Vessel List A'!GC123=3,3,IF('Vessel List A'!GC123=4,4,IF('Vessel List A'!GC123=5,5,IF('Vessel List A'!GC123=6,6,IF('Vessel List A'!GC123=7,7,IF('Vessel List A'!GC123=8,8,IF('Vessel List A'!GC123=9,9,IF('Vessel List A'!GC123=10,10,IF('Vessel List A'!GC123=11,11,IF('Vessel List A'!GC123=12,12,IF('Vessel List A'!GC123=13,13,IF('Vessel List A'!GC123=14,14,IF('Vessel List A'!GC123=15,15,IF('Vessel List A'!GC123=16,16,0))))))))))))))))))</f>
        <v xml:space="preserve"> </v>
      </c>
      <c r="CW124" s="154"/>
      <c r="CX124" s="158"/>
      <c r="CY124" s="390" t="str">
        <f t="shared" si="111"/>
        <v/>
      </c>
      <c r="CZ124" s="158"/>
      <c r="DA124" s="137"/>
      <c r="DB124" s="388" t="str">
        <f t="shared" si="112"/>
        <v/>
      </c>
      <c r="DC124" s="157" t="str">
        <f>IF(VALUE(IF('Vessel List A'!GP123=1,1,IF('Vessel List A'!GP123=2,2,IF('Vessel List A'!GP123=3,3,IF('Vessel List A'!GP123=4,4,IF('Vessel List A'!GP123=5,5,IF('Vessel List A'!GP123=6,6,IF('Vessel List A'!GP123=7,7,IF('Vessel List A'!GP123=8,8,IF('Vessel List A'!GP123=9,9,IF('Vessel List A'!GP123=10,10,IF('Vessel List A'!GP123=11,11,IF('Vessel List A'!GP123=12,12,IF('Vessel List A'!GP123=13,13,IF('Vessel List A'!GP123=14,14,IF('Vessel List A'!GP123=15,15,IF('Vessel List A'!GP123=16,16,0)))))))))))))))))=0," ",VALUE(IF('Vessel List A'!GP123=1,1,IF('Vessel List A'!GP123=2,2,IF('Vessel List A'!GP123=3,3,IF('Vessel List A'!GP123=4,4,IF('Vessel List A'!GP123=5,5,IF('Vessel List A'!GP123=6,6,IF('Vessel List A'!GP123=7,7,IF('Vessel List A'!GP123=8,8,IF('Vessel List A'!GP123=9,9,IF('Vessel List A'!GP123=10,10,IF('Vessel List A'!GP123=11,11,IF('Vessel List A'!GP123=12,12,IF('Vessel List A'!GP123=13,13,IF('Vessel List A'!GP123=14,14,IF('Vessel List A'!GP123=15,15,IF('Vessel List A'!GP123=16,16,0))))))))))))))))))</f>
        <v xml:space="preserve"> </v>
      </c>
      <c r="DD124" s="154"/>
      <c r="DE124" s="158"/>
      <c r="DF124" s="390" t="str">
        <f t="shared" si="113"/>
        <v/>
      </c>
      <c r="DG124" s="158"/>
      <c r="DH124" s="137"/>
      <c r="DI124" s="388" t="str">
        <f t="shared" si="114"/>
        <v/>
      </c>
      <c r="DJ124" s="157" t="str">
        <f>IF(VALUE(IF('Vessel List A'!HC123=1,1,IF('Vessel List A'!HC123=2,2,IF('Vessel List A'!HC123=3,3,IF('Vessel List A'!HC123=4,4,IF('Vessel List A'!HC123=5,5,IF('Vessel List A'!HC123=6,6,IF('Vessel List A'!HC123=7,7,IF('Vessel List A'!HC123=8,8,IF('Vessel List A'!HC123=9,9,IF('Vessel List A'!HC123=10,10,IF('Vessel List A'!HC123=11,11,IF('Vessel List A'!HC123=12,12,IF('Vessel List A'!HC123=13,13,IF('Vessel List A'!HC123=14,14,IF('Vessel List A'!HC123=15,15,IF('Vessel List A'!HC123=16,16,0)))))))))))))))))=0," ",VALUE(IF('Vessel List A'!HC123=1,1,IF('Vessel List A'!HC123=2,2,IF('Vessel List A'!HC123=3,3,IF('Vessel List A'!HC123=4,4,IF('Vessel List A'!HC123=5,5,IF('Vessel List A'!HC123=6,6,IF('Vessel List A'!HC123=7,7,IF('Vessel List A'!HC123=8,8,IF('Vessel List A'!HC123=9,9,IF('Vessel List A'!HC123=10,10,IF('Vessel List A'!HC123=11,11,IF('Vessel List A'!HC123=12,12,IF('Vessel List A'!HC123=13,13,IF('Vessel List A'!HC123=14,14,IF('Vessel List A'!HC123=15,15,IF('Vessel List A'!HC123=16,16,0))))))))))))))))))</f>
        <v xml:space="preserve"> </v>
      </c>
      <c r="DK124" s="154"/>
      <c r="DL124" s="158"/>
      <c r="DM124" s="390" t="str">
        <f t="shared" si="115"/>
        <v/>
      </c>
      <c r="DN124" s="158"/>
      <c r="DO124" s="137"/>
      <c r="DP124" s="388" t="str">
        <f t="shared" si="116"/>
        <v/>
      </c>
      <c r="DQ124" s="157" t="str">
        <f>IF(VALUE(IF('Vessel List A'!HP123=1,1,IF('Vessel List A'!HP123=2,2,IF('Vessel List A'!HP123=3,3,IF('Vessel List A'!HP123=4,4,IF('Vessel List A'!HP123=5,5,IF('Vessel List A'!HP123=6,6,IF('Vessel List A'!HP123=7,7,IF('Vessel List A'!HP123=8,8,IF('Vessel List A'!HP123=9,9,IF('Vessel List A'!HP123=10,10,IF('Vessel List A'!HP123=11,11,IF('Vessel List A'!HP123=12,12,IF('Vessel List A'!HP123=13,13,IF('Vessel List A'!HP123=14,14,IF('Vessel List A'!HP123=15,15,IF('Vessel List A'!HP123=16,16,0)))))))))))))))))=0," ",VALUE(IF('Vessel List A'!HP123=1,1,IF('Vessel List A'!HP123=2,2,IF('Vessel List A'!HP123=3,3,IF('Vessel List A'!HP123=4,4,IF('Vessel List A'!HP123=5,5,IF('Vessel List A'!HP123=6,6,IF('Vessel List A'!HP123=7,7,IF('Vessel List A'!HP123=8,8,IF('Vessel List A'!HP123=9,9,IF('Vessel List A'!HP123=10,10,IF('Vessel List A'!HP123=11,11,IF('Vessel List A'!HP123=12,12,IF('Vessel List A'!HP123=13,13,IF('Vessel List A'!HP123=14,14,IF('Vessel List A'!HP123=15,15,IF('Vessel List A'!HP123=16,16,0))))))))))))))))))</f>
        <v xml:space="preserve"> </v>
      </c>
      <c r="DR124" s="154"/>
      <c r="DS124" s="158"/>
      <c r="DT124" s="390" t="str">
        <f t="shared" si="117"/>
        <v/>
      </c>
      <c r="DU124" s="158"/>
      <c r="DV124" s="137"/>
      <c r="DW124" s="388" t="str">
        <f t="shared" si="118"/>
        <v/>
      </c>
      <c r="DX124" s="157" t="str">
        <f>IF(VALUE(IF('Vessel List A'!IC123=1,1,IF('Vessel List A'!IC123=2,2,IF('Vessel List A'!IC123=3,3,IF('Vessel List A'!IC123=4,4,IF('Vessel List A'!IC123=5,5,IF('Vessel List A'!IC123=6,6,IF('Vessel List A'!IC123=7,7,IF('Vessel List A'!IC123=8,8,IF('Vessel List A'!IC123=9,9,IF('Vessel List A'!IC123=10,10,IF('Vessel List A'!IC123=11,11,IF('Vessel List A'!IC123=12,12,IF('Vessel List A'!IC123=13,13,IF('Vessel List A'!IC123=14,14,IF('Vessel List A'!IC123=15,15,IF('Vessel List A'!IC123=16,16,0)))))))))))))))))=0," ",VALUE(IF('Vessel List A'!IC123=1,1,IF('Vessel List A'!IC123=2,2,IF('Vessel List A'!IC123=3,3,IF('Vessel List A'!IC123=4,4,IF('Vessel List A'!IC123=5,5,IF('Vessel List A'!IC123=6,6,IF('Vessel List A'!IC123=7,7,IF('Vessel List A'!IC123=8,8,IF('Vessel List A'!IC123=9,9,IF('Vessel List A'!IC123=10,10,IF('Vessel List A'!IC123=11,11,IF('Vessel List A'!IC123=12,12,IF('Vessel List A'!IC123=13,13,IF('Vessel List A'!IC123=14,14,IF('Vessel List A'!IC123=15,15,IF('Vessel List A'!IC123=16,16,0))))))))))))))))))</f>
        <v xml:space="preserve"> </v>
      </c>
      <c r="DY124" s="154"/>
      <c r="DZ124" s="158"/>
      <c r="EA124" s="390" t="str">
        <f t="shared" si="119"/>
        <v/>
      </c>
      <c r="EB124" s="158"/>
      <c r="EC124" s="137"/>
      <c r="ED124" s="388" t="str">
        <f t="shared" si="120"/>
        <v/>
      </c>
      <c r="EE124" s="157" t="str">
        <f>IF(VALUE(IF('Vessel List A'!IP123=1,1,IF('Vessel List A'!IP123=2,2,IF('Vessel List A'!IP123=3,3,IF('Vessel List A'!IP123=4,4,IF('Vessel List A'!IP123=5,5,IF('Vessel List A'!IP123=6,6,IF('Vessel List A'!IP123=7,7,IF('Vessel List A'!IP123=8,8,IF('Vessel List A'!IP123=9,9,IF('Vessel List A'!IP123=10,10,IF('Vessel List A'!IP123=11,11,IF('Vessel List A'!IP123=12,12,IF('Vessel List A'!IP123=13,13,IF('Vessel List A'!IP123=14,14,IF('Vessel List A'!IP123=15,15,IF('Vessel List A'!IP123=16,16,0)))))))))))))))))=0," ",VALUE(IF('Vessel List A'!IP123=1,1,IF('Vessel List A'!IP123=2,2,IF('Vessel List A'!IP123=3,3,IF('Vessel List A'!IP123=4,4,IF('Vessel List A'!IP123=5,5,IF('Vessel List A'!IP123=6,6,IF('Vessel List A'!IP123=7,7,IF('Vessel List A'!IP123=8,8,IF('Vessel List A'!IP123=9,9,IF('Vessel List A'!IP123=10,10,IF('Vessel List A'!IP123=11,11,IF('Vessel List A'!IP123=12,12,IF('Vessel List A'!IP123=13,13,IF('Vessel List A'!IP123=14,14,IF('Vessel List A'!IP123=15,15,IF('Vessel List A'!IP123=16,16,0))))))))))))))))))</f>
        <v xml:space="preserve"> </v>
      </c>
      <c r="EF124" s="154"/>
      <c r="EG124" s="158"/>
      <c r="EH124" s="390" t="str">
        <f t="shared" si="121"/>
        <v/>
      </c>
      <c r="EI124" s="158"/>
      <c r="EJ124" s="137"/>
      <c r="EK124" s="397" t="str">
        <f t="shared" si="122"/>
        <v/>
      </c>
      <c r="EL124" s="144"/>
      <c r="EM124" s="157" t="str">
        <f>IF(VALUE(IF('Vessel List B'!C123=1,1,IF('Vessel List B'!C123=2,2,IF('Vessel List B'!C123=3,3,IF('Vessel List B'!C123=4,4,IF('Vessel List B'!C123=5,5,IF('Vessel List B'!C123=6,6,IF('Vessel List B'!C123=7,7,IF('Vessel List B'!C123=8,8,IF('Vessel List B'!C123=9,9,IF('Vessel List B'!C123=10,10,IF('Vessel List B'!C123=11,11,IF('Vessel List B'!C123=12,12,IF('Vessel List B'!C123=13,13,IF('Vessel List B'!C123=14,14,IF('Vessel List B'!C123=15,15,IF('Vessel List B'!C123=16,16,0)))))))))))))))))=0," ",VALUE(IF('Vessel List B'!C123=1,1,IF('Vessel List B'!C123=2,2,IF('Vessel List B'!C123=3,3,IF('Vessel List B'!C123=4,4,IF('Vessel List B'!C123=5,5,IF('Vessel List B'!C123=6,6,IF('Vessel List B'!C123=7,7,IF('Vessel List B'!C123=8,8,IF('Vessel List B'!C123=9,9,IF('Vessel List B'!C123=10,10,IF('Vessel List B'!C123=11,11,IF('Vessel List B'!C123=12,12,IF('Vessel List B'!C123=13,13,IF('Vessel List B'!C123=14,14,IF('Vessel List B'!C123=15,15,IF('Vessel List B'!C123=16,16,0))))))))))))))))))</f>
        <v xml:space="preserve"> </v>
      </c>
      <c r="EN124" s="154"/>
      <c r="EO124" s="158"/>
      <c r="EP124" s="390" t="str">
        <f t="shared" si="123"/>
        <v/>
      </c>
      <c r="EQ124" s="158"/>
      <c r="ER124" s="137"/>
      <c r="ES124" s="388" t="str">
        <f t="shared" si="124"/>
        <v/>
      </c>
      <c r="ET124" s="157" t="str">
        <f>IF(VALUE(IF('Vessel List B'!P123=1,1,IF('Vessel List B'!P123=2,2,IF('Vessel List B'!P123=3,3,IF('Vessel List B'!P123=4,4,IF('Vessel List B'!P123=5,5,IF('Vessel List B'!P123=6,6,IF('Vessel List B'!P123=7,7,IF('Vessel List B'!P123=8,8,IF('Vessel List B'!P123=9,9,IF('Vessel List B'!P123=10,10,IF('Vessel List B'!P123=11,11,IF('Vessel List B'!P123=12,12,IF('Vessel List B'!P123=13,13,IF('Vessel List B'!P123=14,14,IF('Vessel List B'!P123=15,15,IF('Vessel List B'!P123=16,16,0)))))))))))))))))=0," ",VALUE(IF('Vessel List B'!P123=1,1,IF('Vessel List B'!P123=2,2,IF('Vessel List B'!P123=3,3,IF('Vessel List B'!P123=4,4,IF('Vessel List B'!P123=5,5,IF('Vessel List B'!P123=6,6,IF('Vessel List B'!P123=7,7,IF('Vessel List B'!P123=8,8,IF('Vessel List B'!P123=9,9,IF('Vessel List B'!P123=10,10,IF('Vessel List B'!P123=11,11,IF('Vessel List B'!P123=12,12,IF('Vessel List B'!P123=13,13,IF('Vessel List B'!P123=14,14,IF('Vessel List B'!P123=15,15,IF('Vessel List B'!P123=16,16,0))))))))))))))))))</f>
        <v xml:space="preserve"> </v>
      </c>
      <c r="EU124" s="154"/>
      <c r="EV124" s="158"/>
      <c r="EW124" s="390" t="str">
        <f t="shared" si="125"/>
        <v/>
      </c>
      <c r="EX124" s="158"/>
      <c r="EY124" s="137"/>
      <c r="EZ124" s="388" t="str">
        <f t="shared" si="126"/>
        <v/>
      </c>
      <c r="FA124" s="157" t="str">
        <f>IF(VALUE(IF('Vessel List B'!AC123=1,1,IF('Vessel List B'!AC123=2,2,IF('Vessel List B'!AC123=3,3,IF('Vessel List B'!AC123=4,4,IF('Vessel List B'!AC123=5,5,IF('Vessel List B'!AC123=6,6,IF('Vessel List B'!AC123=7,7,IF('Vessel List B'!AC123=8,8,IF('Vessel List B'!AC123=9,9,IF('Vessel List B'!AC123=10,10,IF('Vessel List B'!AC123=11,11,IF('Vessel List B'!AC123=12,12,IF('Vessel List B'!AC123=13,13,IF('Vessel List B'!AC123=14,14,IF('Vessel List B'!AC123=15,15,IF('Vessel List B'!AC123=16,16,0)))))))))))))))))=0," ",VALUE(IF('Vessel List B'!AC123=1,1,IF('Vessel List B'!AC123=2,2,IF('Vessel List B'!AC123=3,3,IF('Vessel List B'!AC123=4,4,IF('Vessel List B'!AC123=5,5,IF('Vessel List B'!AC123=6,6,IF('Vessel List B'!AC123=7,7,IF('Vessel List B'!AC123=8,8,IF('Vessel List B'!AC123=9,9,IF('Vessel List B'!AC123=10,10,IF('Vessel List B'!AC123=11,11,IF('Vessel List B'!AC123=12,12,IF('Vessel List B'!AC123=13,13,IF('Vessel List B'!AC123=14,14,IF('Vessel List B'!AC123=15,15,IF('Vessel List B'!AC123=16,16,0))))))))))))))))))</f>
        <v xml:space="preserve"> </v>
      </c>
      <c r="FB124" s="154"/>
      <c r="FC124" s="158"/>
      <c r="FD124" s="390" t="str">
        <f t="shared" si="127"/>
        <v/>
      </c>
      <c r="FE124" s="158"/>
      <c r="FF124" s="137"/>
      <c r="FG124" s="388" t="str">
        <f t="shared" si="128"/>
        <v/>
      </c>
      <c r="FH124" s="157" t="str">
        <f>IF(VALUE(IF('Vessel List B'!AP123=1,1,IF('Vessel List B'!AP123=2,2,IF('Vessel List B'!AP123=3,3,IF('Vessel List B'!AP123=4,4,IF('Vessel List B'!AP123=5,5,IF('Vessel List B'!AP123=6,6,IF('Vessel List B'!AP123=7,7,IF('Vessel List B'!AP123=8,8,IF('Vessel List B'!AP123=9,9,IF('Vessel List B'!AP123=10,10,IF('Vessel List B'!AP123=11,11,IF('Vessel List B'!AP123=12,12,IF('Vessel List B'!AP123=13,13,IF('Vessel List B'!AP123=14,14,IF('Vessel List B'!AP123=15,15,IF('Vessel List B'!AP123=16,16,0)))))))))))))))))=0," ",VALUE(IF('Vessel List B'!AP123=1,1,IF('Vessel List B'!AP123=2,2,IF('Vessel List B'!AP123=3,3,IF('Vessel List B'!AP123=4,4,IF('Vessel List B'!AP123=5,5,IF('Vessel List B'!AP123=6,6,IF('Vessel List B'!AP123=7,7,IF('Vessel List B'!AP123=8,8,IF('Vessel List B'!AP123=9,9,IF('Vessel List B'!AP123=10,10,IF('Vessel List B'!AP123=11,11,IF('Vessel List B'!AP123=12,12,IF('Vessel List B'!AP123=13,13,IF('Vessel List B'!AP123=14,14,IF('Vessel List B'!AP123=15,15,IF('Vessel List B'!AP123=16,16,0))))))))))))))))))</f>
        <v xml:space="preserve"> </v>
      </c>
      <c r="FI124" s="154"/>
      <c r="FJ124" s="158"/>
      <c r="FK124" s="390" t="str">
        <f t="shared" si="129"/>
        <v/>
      </c>
      <c r="FL124" s="158"/>
      <c r="FM124" s="137"/>
      <c r="FN124" s="388" t="str">
        <f t="shared" si="130"/>
        <v/>
      </c>
      <c r="FO124" s="157" t="str">
        <f>IF(VALUE(IF('Vessel List B'!BC123=1,1,IF('Vessel List B'!BC123=2,2,IF('Vessel List B'!BC123=3,3,IF('Vessel List B'!BC123=4,4,IF('Vessel List B'!BC123=5,5,IF('Vessel List B'!BC123=6,6,IF('Vessel List B'!BC123=7,7,IF('Vessel List B'!BC123=8,8,IF('Vessel List B'!BC123=9,9,IF('Vessel List B'!BC123=10,10,IF('Vessel List B'!BC123=11,11,IF('Vessel List B'!BC123=12,12,IF('Vessel List B'!BC123=13,13,IF('Vessel List B'!BC123=14,14,IF('Vessel List B'!BC123=15,15,IF('Vessel List B'!BC123=16,16,0)))))))))))))))))=0," ",VALUE(IF('Vessel List B'!BC123=1,1,IF('Vessel List B'!BC123=2,2,IF('Vessel List B'!BC123=3,3,IF('Vessel List B'!BC123=4,4,IF('Vessel List B'!BC123=5,5,IF('Vessel List B'!BC123=6,6,IF('Vessel List B'!BC123=7,7,IF('Vessel List B'!BC123=8,8,IF('Vessel List B'!BC123=9,9,IF('Vessel List B'!BC123=10,10,IF('Vessel List B'!BC123=11,11,IF('Vessel List B'!BC123=12,12,IF('Vessel List B'!BC123=13,13,IF('Vessel List B'!BC123=14,14,IF('Vessel List B'!BC123=15,15,IF('Vessel List B'!BC123=16,16,0))))))))))))))))))</f>
        <v xml:space="preserve"> </v>
      </c>
      <c r="FP124" s="154"/>
      <c r="FQ124" s="158"/>
      <c r="FR124" s="390" t="str">
        <f t="shared" si="131"/>
        <v/>
      </c>
      <c r="FS124" s="158"/>
      <c r="FT124" s="137"/>
      <c r="FU124" s="388" t="str">
        <f t="shared" si="132"/>
        <v/>
      </c>
      <c r="FV124" s="157" t="str">
        <f>IF(VALUE(IF('Vessel List B'!BP123=1,1,IF('Vessel List B'!BP123=2,2,IF('Vessel List B'!BP123=3,3,IF('Vessel List B'!BP123=4,4,IF('Vessel List B'!BP123=5,5,IF('Vessel List B'!BP123=6,6,IF('Vessel List B'!BP123=7,7,IF('Vessel List B'!BP123=8,8,IF('Vessel List B'!BP123=9,9,IF('Vessel List B'!BP123=10,10,IF('Vessel List B'!BP123=11,11,IF('Vessel List B'!BP123=12,12,IF('Vessel List B'!BP123=13,13,IF('Vessel List B'!BP123=14,14,IF('Vessel List B'!BP123=15,15,IF('Vessel List B'!BP123=16,16,0)))))))))))))))))=0," ",VALUE(IF('Vessel List B'!BP123=1,1,IF('Vessel List B'!BP123=2,2,IF('Vessel List B'!BP123=3,3,IF('Vessel List B'!BP123=4,4,IF('Vessel List B'!BP123=5,5,IF('Vessel List B'!BP123=6,6,IF('Vessel List B'!BP123=7,7,IF('Vessel List B'!BP123=8,8,IF('Vessel List B'!BP123=9,9,IF('Vessel List B'!BP123=10,10,IF('Vessel List B'!BP123=11,11,IF('Vessel List B'!BP123=12,12,IF('Vessel List B'!BP123=13,13,IF('Vessel List B'!BP123=14,14,IF('Vessel List B'!BP123=15,15,IF('Vessel List B'!BP123=16,16,0))))))))))))))))))</f>
        <v xml:space="preserve"> </v>
      </c>
      <c r="FW124" s="154"/>
      <c r="FX124" s="158"/>
      <c r="FY124" s="390" t="str">
        <f t="shared" si="133"/>
        <v/>
      </c>
      <c r="FZ124" s="158"/>
      <c r="GA124" s="137"/>
      <c r="GB124" s="388" t="str">
        <f t="shared" si="134"/>
        <v/>
      </c>
      <c r="GC124" s="157" t="str">
        <f>IF(VALUE(IF('Vessel List B'!CC123=1,1,IF('Vessel List B'!CC123=2,2,IF('Vessel List B'!CC123=3,3,IF('Vessel List B'!CC123=4,4,IF('Vessel List B'!CC123=5,5,IF('Vessel List B'!CC123=6,6,IF('Vessel List B'!CC123=7,7,IF('Vessel List B'!CC123=8,8,IF('Vessel List B'!CC123=9,9,IF('Vessel List B'!CC123=10,10,IF('Vessel List B'!CC123=11,11,IF('Vessel List B'!CC123=12,12,IF('Vessel List B'!CC123=13,13,IF('Vessel List B'!CC123=14,14,IF('Vessel List B'!CC123=15,15,IF('Vessel List B'!CC123=16,16,0)))))))))))))))))=0," ",VALUE(IF('Vessel List B'!CC123=1,1,IF('Vessel List B'!CC123=2,2,IF('Vessel List B'!CC123=3,3,IF('Vessel List B'!CC123=4,4,IF('Vessel List B'!CC123=5,5,IF('Vessel List B'!CC123=6,6,IF('Vessel List B'!CC123=7,7,IF('Vessel List B'!CC123=8,8,IF('Vessel List B'!CC123=9,9,IF('Vessel List B'!CC123=10,10,IF('Vessel List B'!CC123=11,11,IF('Vessel List B'!CC123=12,12,IF('Vessel List B'!CC123=13,13,IF('Vessel List B'!CC123=14,14,IF('Vessel List B'!CC123=15,15,IF('Vessel List B'!CC123=16,16,0))))))))))))))))))</f>
        <v xml:space="preserve"> </v>
      </c>
      <c r="GD124" s="154"/>
      <c r="GE124" s="158"/>
      <c r="GF124" s="390" t="str">
        <f t="shared" si="135"/>
        <v/>
      </c>
      <c r="GG124" s="158"/>
      <c r="GH124" s="137"/>
      <c r="GI124" s="388" t="str">
        <f t="shared" si="136"/>
        <v/>
      </c>
      <c r="GJ124" s="157" t="str">
        <f>IF(VALUE(IF('Vessel List B'!CP123=1,1,IF('Vessel List B'!CP123=2,2,IF('Vessel List B'!CP123=3,3,IF('Vessel List B'!CP123=4,4,IF('Vessel List B'!CP123=5,5,IF('Vessel List B'!CP123=6,6,IF('Vessel List B'!CP123=7,7,IF('Vessel List B'!CP123=8,8,IF('Vessel List B'!CP123=9,9,IF('Vessel List B'!CP123=10,10,IF('Vessel List B'!CP123=11,11,IF('Vessel List B'!CP123=12,12,IF('Vessel List B'!CP123=13,13,IF('Vessel List B'!CP123=14,14,IF('Vessel List B'!CP123=15,15,IF('Vessel List B'!CP123=16,16,0)))))))))))))))))=0," ",VALUE(IF('Vessel List B'!CP123=1,1,IF('Vessel List B'!CP123=2,2,IF('Vessel List B'!CP123=3,3,IF('Vessel List B'!CP123=4,4,IF('Vessel List B'!CP123=5,5,IF('Vessel List B'!CP123=6,6,IF('Vessel List B'!CP123=7,7,IF('Vessel List B'!CP123=8,8,IF('Vessel List B'!CP123=9,9,IF('Vessel List B'!CP123=10,10,IF('Vessel List B'!CP123=11,11,IF('Vessel List B'!CP123=12,12,IF('Vessel List B'!CP123=13,13,IF('Vessel List B'!CP123=14,14,IF('Vessel List B'!CP123=15,15,IF('Vessel List B'!CP123=16,16,0))))))))))))))))))</f>
        <v xml:space="preserve"> </v>
      </c>
      <c r="GK124" s="154"/>
      <c r="GL124" s="158"/>
      <c r="GM124" s="390" t="str">
        <f t="shared" si="137"/>
        <v/>
      </c>
      <c r="GN124" s="158"/>
      <c r="GO124" s="137"/>
      <c r="GP124" s="388" t="str">
        <f t="shared" si="138"/>
        <v/>
      </c>
      <c r="GQ124" s="157" t="str">
        <f>IF(VALUE(IF('Vessel List B'!DC123=1,1,IF('Vessel List B'!DC123=2,2,IF('Vessel List B'!DC123=3,3,IF('Vessel List B'!DC123=4,4,IF('Vessel List B'!DC123=5,5,IF('Vessel List B'!DC123=6,6,IF('Vessel List B'!DC123=7,7,IF('Vessel List B'!DC123=8,8,IF('Vessel List B'!DC123=9,9,IF('Vessel List B'!DC123=10,10,IF('Vessel List B'!DC123=11,11,IF('Vessel List B'!DC123=12,12,IF('Vessel List B'!DC123=13,13,IF('Vessel List B'!DC123=14,14,IF('Vessel List B'!DC123=15,15,IF('Vessel List B'!DC123=16,16,0)))))))))))))))))=0," ",VALUE(IF('Vessel List B'!DC123=1,1,IF('Vessel List B'!DC123=2,2,IF('Vessel List B'!DC123=3,3,IF('Vessel List B'!DC123=4,4,IF('Vessel List B'!DC123=5,5,IF('Vessel List B'!DC123=6,6,IF('Vessel List B'!DC123=7,7,IF('Vessel List B'!DC123=8,8,IF('Vessel List B'!DC123=9,9,IF('Vessel List B'!DC123=10,10,IF('Vessel List B'!DC123=11,11,IF('Vessel List B'!DC123=12,12,IF('Vessel List B'!DC123=13,13,IF('Vessel List B'!DC123=14,14,IF('Vessel List B'!DC123=15,15,IF('Vessel List B'!DC123=16,16,0))))))))))))))))))</f>
        <v xml:space="preserve"> </v>
      </c>
      <c r="GR124" s="154"/>
      <c r="GS124" s="158"/>
      <c r="GT124" s="390" t="str">
        <f t="shared" si="139"/>
        <v/>
      </c>
      <c r="GU124" s="158"/>
      <c r="GV124" s="137"/>
      <c r="GW124" s="388" t="str">
        <f t="shared" si="140"/>
        <v/>
      </c>
      <c r="GX124" s="157" t="str">
        <f>IF(VALUE(IF('Vessel List B'!DP123=1,1,IF('Vessel List B'!DP123=2,2,IF('Vessel List B'!DP123=3,3,IF('Vessel List B'!DP123=4,4,IF('Vessel List B'!DP123=5,5,IF('Vessel List B'!DP123=6,6,IF('Vessel List B'!DP123=7,7,IF('Vessel List B'!DP123=8,8,IF('Vessel List B'!DP123=9,9,IF('Vessel List B'!DP123=10,10,IF('Vessel List B'!DP123=11,11,IF('Vessel List B'!DP123=12,12,IF('Vessel List B'!DP123=13,13,IF('Vessel List B'!DP123=14,14,IF('Vessel List B'!DP123=15,15,IF('Vessel List B'!DP123=16,16,0)))))))))))))))))=0," ",VALUE(IF('Vessel List B'!DP123=1,1,IF('Vessel List B'!DP123=2,2,IF('Vessel List B'!DP123=3,3,IF('Vessel List B'!DP123=4,4,IF('Vessel List B'!DP123=5,5,IF('Vessel List B'!DP123=6,6,IF('Vessel List B'!DP123=7,7,IF('Vessel List B'!DP123=8,8,IF('Vessel List B'!DP123=9,9,IF('Vessel List B'!DP123=10,10,IF('Vessel List B'!DP123=11,11,IF('Vessel List B'!DP123=12,12,IF('Vessel List B'!DP123=13,13,IF('Vessel List B'!DP123=14,14,IF('Vessel List B'!DP123=15,15,IF('Vessel List B'!DP123=16,16,0))))))))))))))))))</f>
        <v xml:space="preserve"> </v>
      </c>
      <c r="GY124" s="154"/>
      <c r="GZ124" s="158"/>
      <c r="HA124" s="390" t="str">
        <f t="shared" si="141"/>
        <v/>
      </c>
      <c r="HB124" s="158"/>
      <c r="HC124" s="137"/>
      <c r="HD124" s="388" t="str">
        <f t="shared" si="142"/>
        <v/>
      </c>
      <c r="HE124" s="157" t="str">
        <f>IF(VALUE(IF('Vessel List B'!EC123=1,1,IF('Vessel List B'!EC123=2,2,IF('Vessel List B'!EC123=3,3,IF('Vessel List B'!EC123=4,4,IF('Vessel List B'!EC123=5,5,IF('Vessel List B'!EC123=6,6,IF('Vessel List B'!EC123=7,7,IF('Vessel List B'!EC123=8,8,IF('Vessel List B'!EC123=9,9,IF('Vessel List B'!EC123=10,10,IF('Vessel List B'!EC123=11,11,IF('Vessel List B'!EC123=12,12,IF('Vessel List B'!EC123=13,13,IF('Vessel List B'!EC123=14,14,IF('Vessel List B'!EC123=15,15,IF('Vessel List B'!EC123=16,16,0)))))))))))))))))=0," ",VALUE(IF('Vessel List B'!EC123=1,1,IF('Vessel List B'!EC123=2,2,IF('Vessel List B'!EC123=3,3,IF('Vessel List B'!EC123=4,4,IF('Vessel List B'!EC123=5,5,IF('Vessel List B'!EC123=6,6,IF('Vessel List B'!EC123=7,7,IF('Vessel List B'!EC123=8,8,IF('Vessel List B'!EC123=9,9,IF('Vessel List B'!EC123=10,10,IF('Vessel List B'!EC123=11,11,IF('Vessel List B'!EC123=12,12,IF('Vessel List B'!EC123=13,13,IF('Vessel List B'!EC123=14,14,IF('Vessel List B'!EC123=15,15,IF('Vessel List B'!EC123=16,16,0))))))))))))))))))</f>
        <v xml:space="preserve"> </v>
      </c>
      <c r="HF124" s="154"/>
      <c r="HG124" s="158"/>
      <c r="HH124" s="390" t="str">
        <f t="shared" si="143"/>
        <v/>
      </c>
      <c r="HI124" s="158"/>
      <c r="HJ124" s="137"/>
      <c r="HK124" s="388" t="str">
        <f t="shared" si="144"/>
        <v/>
      </c>
      <c r="HL124" s="157" t="str">
        <f>IF(VALUE(IF('Vessel List B'!EP123=1,1,IF('Vessel List B'!EP123=2,2,IF('Vessel List B'!EP123=3,3,IF('Vessel List B'!EP123=4,4,IF('Vessel List B'!EP123=5,5,IF('Vessel List B'!EP123=6,6,IF('Vessel List B'!EP123=7,7,IF('Vessel List B'!EP123=8,8,IF('Vessel List B'!EP123=9,9,IF('Vessel List B'!EP123=10,10,IF('Vessel List B'!EP123=11,11,IF('Vessel List B'!EP123=12,12,IF('Vessel List B'!EP123=13,13,IF('Vessel List B'!EP123=14,14,IF('Vessel List B'!EP123=15,15,IF('Vessel List B'!EP123=16,16,0)))))))))))))))))=0," ",VALUE(IF('Vessel List B'!EP123=1,1,IF('Vessel List B'!EP123=2,2,IF('Vessel List B'!EP123=3,3,IF('Vessel List B'!EP123=4,4,IF('Vessel List B'!EP123=5,5,IF('Vessel List B'!EP123=6,6,IF('Vessel List B'!EP123=7,7,IF('Vessel List B'!EP123=8,8,IF('Vessel List B'!EP123=9,9,IF('Vessel List B'!EP123=10,10,IF('Vessel List B'!EP123=11,11,IF('Vessel List B'!EP123=12,12,IF('Vessel List B'!EP123=13,13,IF('Vessel List B'!EP123=14,14,IF('Vessel List B'!EP123=15,15,IF('Vessel List B'!EP123=16,16,0))))))))))))))))))</f>
        <v xml:space="preserve"> </v>
      </c>
      <c r="HM124" s="154"/>
      <c r="HN124" s="158"/>
      <c r="HO124" s="390" t="str">
        <f t="shared" si="145"/>
        <v/>
      </c>
      <c r="HP124" s="158"/>
      <c r="HQ124" s="137"/>
      <c r="HR124" s="388" t="str">
        <f t="shared" si="146"/>
        <v/>
      </c>
      <c r="HS124" s="157" t="str">
        <f>IF(VALUE(IF('Vessel List B'!FC123=1,1,IF('Vessel List B'!FC123=2,2,IF('Vessel List B'!FC123=3,3,IF('Vessel List B'!FC123=4,4,IF('Vessel List B'!FC123=5,5,IF('Vessel List B'!FC123=6,6,IF('Vessel List B'!FC123=7,7,IF('Vessel List B'!FC123=8,8,IF('Vessel List B'!FC123=9,9,IF('Vessel List B'!FC123=10,10,IF('Vessel List B'!FC123=11,11,IF('Vessel List B'!FC123=12,12,IF('Vessel List B'!FC123=13,13,IF('Vessel List B'!FC123=14,14,IF('Vessel List B'!FC123=15,15,IF('Vessel List B'!FC123=16,16,0)))))))))))))))))=0," ",VALUE(IF('Vessel List B'!FC123=1,1,IF('Vessel List B'!FC123=2,2,IF('Vessel List B'!FC123=3,3,IF('Vessel List B'!FC123=4,4,IF('Vessel List B'!FC123=5,5,IF('Vessel List B'!FC123=6,6,IF('Vessel List B'!FC123=7,7,IF('Vessel List B'!FC123=8,8,IF('Vessel List B'!FC123=9,9,IF('Vessel List B'!FC123=10,10,IF('Vessel List B'!FC123=11,11,IF('Vessel List B'!FC123=12,12,IF('Vessel List B'!FC123=13,13,IF('Vessel List B'!FC123=14,14,IF('Vessel List B'!FC123=15,15,IF('Vessel List B'!FC123=16,16,0))))))))))))))))))</f>
        <v xml:space="preserve"> </v>
      </c>
      <c r="HT124" s="154"/>
      <c r="HU124" s="158"/>
      <c r="HV124" s="390" t="str">
        <f t="shared" si="147"/>
        <v/>
      </c>
      <c r="HW124" s="158"/>
      <c r="HX124" s="137"/>
      <c r="HY124" s="388" t="str">
        <f t="shared" si="148"/>
        <v/>
      </c>
      <c r="HZ124" s="157" t="str">
        <f>IF(VALUE(IF('Vessel List B'!FP123=1,1,IF('Vessel List B'!FP123=2,2,IF('Vessel List B'!FP123=3,3,IF('Vessel List B'!FP123=4,4,IF('Vessel List B'!FP123=5,5,IF('Vessel List B'!FP123=6,6,IF('Vessel List B'!FP123=7,7,IF('Vessel List B'!FP123=8,8,IF('Vessel List B'!FP123=9,9,IF('Vessel List B'!FP123=10,10,IF('Vessel List B'!FP123=11,11,IF('Vessel List B'!FP123=12,12,IF('Vessel List B'!FP123=13,13,IF('Vessel List B'!FP123=14,14,IF('Vessel List B'!FP123=15,15,IF('Vessel List B'!FP123=16,16,0)))))))))))))))))=0," ",VALUE(IF('Vessel List B'!FP123=1,1,IF('Vessel List B'!FP123=2,2,IF('Vessel List B'!FP123=3,3,IF('Vessel List B'!FP123=4,4,IF('Vessel List B'!FP123=5,5,IF('Vessel List B'!FP123=6,6,IF('Vessel List B'!FP123=7,7,IF('Vessel List B'!FP123=8,8,IF('Vessel List B'!FP123=9,9,IF('Vessel List B'!FP123=10,10,IF('Vessel List B'!FP123=11,11,IF('Vessel List B'!FP123=12,12,IF('Vessel List B'!FP123=13,13,IF('Vessel List B'!FP123=14,14,IF('Vessel List B'!FP123=15,15,IF('Vessel List B'!FP123=16,16,0))))))))))))))))))</f>
        <v xml:space="preserve"> </v>
      </c>
      <c r="IA124" s="154"/>
      <c r="IB124" s="158"/>
      <c r="IC124" s="390" t="str">
        <f t="shared" si="149"/>
        <v/>
      </c>
      <c r="ID124" s="158"/>
      <c r="IE124" s="137"/>
      <c r="IF124" s="388" t="str">
        <f t="shared" si="150"/>
        <v/>
      </c>
      <c r="IG124" s="157" t="str">
        <f>IF(VALUE(IF('Vessel List B'!GC123=1,1,IF('Vessel List B'!GC123=2,2,IF('Vessel List B'!GC123=3,3,IF('Vessel List B'!GC123=4,4,IF('Vessel List B'!GC123=5,5,IF('Vessel List B'!GC123=6,6,IF('Vessel List B'!GC123=7,7,IF('Vessel List B'!GC123=8,8,IF('Vessel List B'!GC123=9,9,IF('Vessel List B'!GC123=10,10,IF('Vessel List B'!GC123=11,11,IF('Vessel List B'!GC123=12,12,IF('Vessel List B'!GC123=13,13,IF('Vessel List B'!GC123=14,14,IF('Vessel List B'!GC123=15,15,IF('Vessel List B'!GC123=16,16,0)))))))))))))))))=0," ",VALUE(IF('Vessel List B'!GC123=1,1,IF('Vessel List B'!GC123=2,2,IF('Vessel List B'!GC123=3,3,IF('Vessel List B'!GC123=4,4,IF('Vessel List B'!GC123=5,5,IF('Vessel List B'!GC123=6,6,IF('Vessel List B'!GC123=7,7,IF('Vessel List B'!GC123=8,8,IF('Vessel List B'!GC123=9,9,IF('Vessel List B'!GC123=10,10,IF('Vessel List B'!GC123=11,11,IF('Vessel List B'!GC123=12,12,IF('Vessel List B'!GC123=13,13,IF('Vessel List B'!GC123=14,14,IF('Vessel List B'!GC123=15,15,IF('Vessel List B'!GC123=16,16,0))))))))))))))))))</f>
        <v xml:space="preserve"> </v>
      </c>
      <c r="IH124" s="154"/>
      <c r="II124" s="158"/>
      <c r="IJ124" s="390" t="str">
        <f t="shared" si="151"/>
        <v/>
      </c>
      <c r="IK124" s="158"/>
      <c r="IL124" s="137"/>
      <c r="IM124" s="388" t="str">
        <f t="shared" si="152"/>
        <v/>
      </c>
      <c r="IN124" s="157" t="str">
        <f>IF(VALUE(IF('Vessel List B'!GP123=1,1,IF('Vessel List B'!GP123=2,2,IF('Vessel List B'!GP123=3,3,IF('Vessel List B'!GP123=4,4,IF('Vessel List B'!GP123=5,5,IF('Vessel List B'!GP123=6,6,IF('Vessel List B'!GP123=7,7,IF('Vessel List B'!GP123=8,8,IF('Vessel List B'!GP123=9,9,IF('Vessel List B'!GP123=10,10,IF('Vessel List B'!GP123=11,11,IF('Vessel List B'!GP123=12,12,IF('Vessel List B'!GP123=13,13,IF('Vessel List B'!GP123=14,14,IF('Vessel List B'!GP123=15,15,IF('Vessel List B'!GP123=16,16,0)))))))))))))))))=0," ",VALUE(IF('Vessel List B'!GP123=1,1,IF('Vessel List B'!GP123=2,2,IF('Vessel List B'!GP123=3,3,IF('Vessel List B'!GP123=4,4,IF('Vessel List B'!GP123=5,5,IF('Vessel List B'!GP123=6,6,IF('Vessel List B'!GP123=7,7,IF('Vessel List B'!GP123=8,8,IF('Vessel List B'!GP123=9,9,IF('Vessel List B'!GP123=10,10,IF('Vessel List B'!GP123=11,11,IF('Vessel List B'!GP123=12,12,IF('Vessel List B'!GP123=13,13,IF('Vessel List B'!GP123=14,14,IF('Vessel List B'!GP123=15,15,IF('Vessel List B'!GP123=16,16,0))))))))))))))))))</f>
        <v xml:space="preserve"> </v>
      </c>
      <c r="IO124" s="154"/>
      <c r="IP124" s="158"/>
      <c r="IQ124" s="390" t="str">
        <f t="shared" si="153"/>
        <v/>
      </c>
      <c r="IR124" s="158"/>
      <c r="IS124" s="137"/>
      <c r="IT124" s="388" t="str">
        <f t="shared" si="154"/>
        <v/>
      </c>
      <c r="IU124" s="157" t="str">
        <f>IF(VALUE(IF('Vessel List B'!HC123=1,1,IF('Vessel List B'!HC123=2,2,IF('Vessel List B'!HC123=3,3,IF('Vessel List B'!HC123=4,4,IF('Vessel List B'!HC123=5,5,IF('Vessel List B'!HC123=6,6,IF('Vessel List B'!HC123=7,7,IF('Vessel List B'!HC123=8,8,IF('Vessel List B'!HC123=9,9,IF('Vessel List B'!HC123=10,10,IF('Vessel List B'!HC123=11,11,IF('Vessel List B'!HC123=12,12,IF('Vessel List B'!HC123=13,13,IF('Vessel List B'!HC123=14,14,IF('Vessel List B'!HC123=15,15,IF('Vessel List B'!HC123=16,16,0)))))))))))))))))=0," ",VALUE(IF('Vessel List B'!HC123=1,1,IF('Vessel List B'!HC123=2,2,IF('Vessel List B'!HC123=3,3,IF('Vessel List B'!HC123=4,4,IF('Vessel List B'!HC123=5,5,IF('Vessel List B'!HC123=6,6,IF('Vessel List B'!HC123=7,7,IF('Vessel List B'!HC123=8,8,IF('Vessel List B'!HC123=9,9,IF('Vessel List B'!HC123=10,10,IF('Vessel List B'!HC123=11,11,IF('Vessel List B'!HC123=12,12,IF('Vessel List B'!HC123=13,13,IF('Vessel List B'!HC123=14,14,IF('Vessel List B'!HC123=15,15,IF('Vessel List B'!HC123=16,16,0))))))))))))))))))</f>
        <v xml:space="preserve"> </v>
      </c>
      <c r="IV124" s="154"/>
      <c r="IW124" s="158"/>
      <c r="IX124" s="390" t="str">
        <f t="shared" si="155"/>
        <v/>
      </c>
      <c r="IY124" s="158"/>
      <c r="IZ124" s="137"/>
      <c r="JA124" s="388" t="str">
        <f t="shared" si="156"/>
        <v/>
      </c>
      <c r="JB124" s="157" t="str">
        <f>IF(VALUE(IF('Vessel List B'!HP123=1,1,IF('Vessel List B'!HP123=2,2,IF('Vessel List B'!HP123=3,3,IF('Vessel List B'!HP123=4,4,IF('Vessel List B'!HP123=5,5,IF('Vessel List B'!HP123=6,6,IF('Vessel List B'!HP123=7,7,IF('Vessel List B'!HP123=8,8,IF('Vessel List B'!HP123=9,9,IF('Vessel List B'!HP123=10,10,IF('Vessel List B'!HP123=11,11,IF('Vessel List B'!HP123=12,12,IF('Vessel List B'!HP123=13,13,IF('Vessel List B'!HP123=14,14,IF('Vessel List B'!HP123=15,15,IF('Vessel List B'!HP123=16,16,0)))))))))))))))))=0," ",VALUE(IF('Vessel List B'!HP123=1,1,IF('Vessel List B'!HP123=2,2,IF('Vessel List B'!HP123=3,3,IF('Vessel List B'!HP123=4,4,IF('Vessel List B'!HP123=5,5,IF('Vessel List B'!HP123=6,6,IF('Vessel List B'!HP123=7,7,IF('Vessel List B'!HP123=8,8,IF('Vessel List B'!HP123=9,9,IF('Vessel List B'!HP123=10,10,IF('Vessel List B'!HP123=11,11,IF('Vessel List B'!HP123=12,12,IF('Vessel List B'!HP123=13,13,IF('Vessel List B'!HP123=14,14,IF('Vessel List B'!HP123=15,15,IF('Vessel List B'!HP123=16,16,0))))))))))))))))))</f>
        <v xml:space="preserve"> </v>
      </c>
      <c r="JC124" s="154"/>
      <c r="JD124" s="158"/>
      <c r="JE124" s="390" t="str">
        <f t="shared" si="157"/>
        <v/>
      </c>
      <c r="JF124" s="158"/>
      <c r="JG124" s="137"/>
      <c r="JH124" s="388" t="str">
        <f t="shared" si="158"/>
        <v/>
      </c>
      <c r="JI124" s="157" t="str">
        <f>IF(VALUE(IF('Vessel List B'!IC123=1,1,IF('Vessel List B'!IC123=2,2,IF('Vessel List B'!IC123=3,3,IF('Vessel List B'!IC123=4,4,IF('Vessel List B'!IC123=5,5,IF('Vessel List B'!IC123=6,6,IF('Vessel List B'!IC123=7,7,IF('Vessel List B'!IC123=8,8,IF('Vessel List B'!IC123=9,9,IF('Vessel List B'!IC123=10,10,IF('Vessel List B'!IC123=11,11,IF('Vessel List B'!IC123=12,12,IF('Vessel List B'!IC123=13,13,IF('Vessel List B'!IC123=14,14,IF('Vessel List B'!IC123=15,15,IF('Vessel List B'!IC123=16,16,0)))))))))))))))))=0," ",VALUE(IF('Vessel List B'!IC123=1,1,IF('Vessel List B'!IC123=2,2,IF('Vessel List B'!IC123=3,3,IF('Vessel List B'!IC123=4,4,IF('Vessel List B'!IC123=5,5,IF('Vessel List B'!IC123=6,6,IF('Vessel List B'!IC123=7,7,IF('Vessel List B'!IC123=8,8,IF('Vessel List B'!IC123=9,9,IF('Vessel List B'!IC123=10,10,IF('Vessel List B'!IC123=11,11,IF('Vessel List B'!IC123=12,12,IF('Vessel List B'!IC123=13,13,IF('Vessel List B'!IC123=14,14,IF('Vessel List B'!IC123=15,15,IF('Vessel List B'!IC123=16,16,0))))))))))))))))))</f>
        <v xml:space="preserve"> </v>
      </c>
      <c r="JJ124" s="154"/>
      <c r="JK124" s="158"/>
      <c r="JL124" s="390" t="str">
        <f t="shared" si="159"/>
        <v/>
      </c>
      <c r="JM124" s="158"/>
      <c r="JN124" s="137"/>
      <c r="JO124" s="388" t="str">
        <f t="shared" si="160"/>
        <v/>
      </c>
      <c r="JP124" s="157" t="str">
        <f>IF(VALUE(IF('Vessel List B'!IP123=1,1,IF('Vessel List B'!IP123=2,2,IF('Vessel List B'!IP123=3,3,IF('Vessel List B'!IP123=4,4,IF('Vessel List B'!IP123=5,5,IF('Vessel List B'!IP123=6,6,IF('Vessel List B'!IP123=7,7,IF('Vessel List B'!IP123=8,8,IF('Vessel List B'!IP123=9,9,IF('Vessel List B'!IP123=10,10,IF('Vessel List B'!IP123=11,11,IF('Vessel List B'!IP123=12,12,IF('Vessel List B'!IP123=13,13,IF('Vessel List B'!IP123=14,14,IF('Vessel List B'!IP123=15,15,IF('Vessel List B'!IP123=16,16,0)))))))))))))))))=0," ",VALUE(IF('Vessel List B'!IP123=1,1,IF('Vessel List B'!IP123=2,2,IF('Vessel List B'!IP123=3,3,IF('Vessel List B'!IP123=4,4,IF('Vessel List B'!IP123=5,5,IF('Vessel List B'!IP123=6,6,IF('Vessel List B'!IP123=7,7,IF('Vessel List B'!IP123=8,8,IF('Vessel List B'!IP123=9,9,IF('Vessel List B'!IP123=10,10,IF('Vessel List B'!IP123=11,11,IF('Vessel List B'!IP123=12,12,IF('Vessel List B'!IP123=13,13,IF('Vessel List B'!IP123=14,14,IF('Vessel List B'!IP123=15,15,IF('Vessel List B'!IP123=16,16,0))))))))))))))))))</f>
        <v xml:space="preserve"> </v>
      </c>
      <c r="JQ124" s="154"/>
      <c r="JR124" s="158"/>
      <c r="JS124" s="390" t="str">
        <f t="shared" si="161"/>
        <v/>
      </c>
      <c r="JT124" s="158"/>
      <c r="JU124" s="137"/>
      <c r="JV124" s="397" t="str">
        <f t="shared" si="162"/>
        <v/>
      </c>
      <c r="JW124" s="403"/>
    </row>
    <row r="125" spans="1:283" ht="15" x14ac:dyDescent="0.25">
      <c r="A125" s="142">
        <f>'Vessel List A'!B124</f>
        <v>41699</v>
      </c>
      <c r="B125" s="159" t="str">
        <f>IF(VALUE(IF('Vessel List A'!C124=1,1,IF('Vessel List A'!C124=2,2,IF('Vessel List A'!C124=3,3,IF('Vessel List A'!C124=4,4,IF('Vessel List A'!C124=5,5,IF('Vessel List A'!C124=6,6,IF('Vessel List A'!C124=7,7,IF('Vessel List A'!C124=8,8,IF('Vessel List A'!C124=9,9,IF('Vessel List A'!C124=10,10,IF('Vessel List A'!C124=11,11,IF('Vessel List A'!C124=12,12,IF('Vessel List A'!C124=13,13,IF('Vessel List A'!C124=14,14,IF('Vessel List A'!C124=15,15,IF('Vessel List A'!C124=16,16,0)))))))))))))))))=0," ",VALUE(IF('Vessel List A'!C124=1,1,IF('Vessel List A'!C124=2,2,IF('Vessel List A'!C124=3,3,IF('Vessel List A'!C124=4,4,IF('Vessel List A'!C124=5,5,IF('Vessel List A'!C124=6,6,IF('Vessel List A'!C124=7,7,IF('Vessel List A'!C124=8,8,IF('Vessel List A'!C124=9,9,IF('Vessel List A'!C124=10,10,IF('Vessel List A'!C124=11,11,IF('Vessel List A'!C124=12,12,IF('Vessel List A'!C124=13,13,IF('Vessel List A'!C124=14,14,IF('Vessel List A'!C124=15,15,IF('Vessel List A'!C124=16,16,0))))))))))))))))))</f>
        <v xml:space="preserve"> </v>
      </c>
      <c r="C125" s="160"/>
      <c r="D125" s="161"/>
      <c r="E125" s="391" t="str">
        <f t="shared" si="83"/>
        <v/>
      </c>
      <c r="F125" s="161"/>
      <c r="G125" s="386"/>
      <c r="H125" s="389" t="str">
        <f t="shared" si="84"/>
        <v/>
      </c>
      <c r="I125" s="159" t="str">
        <f>IF(VALUE(IF('Vessel List A'!P124=1,1,IF('Vessel List A'!P124=2,2,IF('Vessel List A'!P124=3,3,IF('Vessel List A'!P124=4,4,IF('Vessel List A'!P124=5,5,IF('Vessel List A'!P124=6,6,IF('Vessel List A'!P124=7,7,IF('Vessel List A'!P124=8,8,IF('Vessel List A'!P124=9,9,IF('Vessel List A'!P124=10,10,IF('Vessel List A'!P124=11,11,IF('Vessel List A'!P124=12,12,IF('Vessel List A'!P124=13,13,IF('Vessel List A'!P124=14,14,IF('Vessel List A'!P124=15,15,IF('Vessel List A'!P124=16,16,0)))))))))))))))))=0," ",VALUE(IF('Vessel List A'!P124=1,1,IF('Vessel List A'!P124=2,2,IF('Vessel List A'!P124=3,3,IF('Vessel List A'!P124=4,4,IF('Vessel List A'!P124=5,5,IF('Vessel List A'!P124=6,6,IF('Vessel List A'!P124=7,7,IF('Vessel List A'!P124=8,8,IF('Vessel List A'!P124=9,9,IF('Vessel List A'!P124=10,10,IF('Vessel List A'!P124=11,11,IF('Vessel List A'!P124=12,12,IF('Vessel List A'!P124=13,13,IF('Vessel List A'!P124=14,14,IF('Vessel List A'!P124=15,15,IF('Vessel List A'!P124=16,16,0))))))))))))))))))</f>
        <v xml:space="preserve"> </v>
      </c>
      <c r="J125" s="160"/>
      <c r="K125" s="161"/>
      <c r="L125" s="391" t="str">
        <f t="shared" si="85"/>
        <v/>
      </c>
      <c r="M125" s="161"/>
      <c r="N125" s="386"/>
      <c r="O125" s="389" t="str">
        <f t="shared" si="86"/>
        <v/>
      </c>
      <c r="P125" s="159" t="str">
        <f>IF(VALUE(IF('Vessel List A'!AC124=1,1,IF('Vessel List A'!AC124=2,2,IF('Vessel List A'!AC124=3,3,IF('Vessel List A'!AC124=4,4,IF('Vessel List A'!AC124=5,5,IF('Vessel List A'!AC124=6,6,IF('Vessel List A'!AC124=7,7,IF('Vessel List A'!AC124=8,8,IF('Vessel List A'!AC124=9,9,IF('Vessel List A'!AC124=10,10,IF('Vessel List A'!AC124=11,11,IF('Vessel List A'!AC124=12,12,IF('Vessel List A'!AC124=13,13,IF('Vessel List A'!AC124=14,14,IF('Vessel List A'!AC124=15,15,IF('Vessel List A'!AC124=16,16,0)))))))))))))))))=0," ",VALUE(IF('Vessel List A'!AC124=1,1,IF('Vessel List A'!AC124=2,2,IF('Vessel List A'!AC124=3,3,IF('Vessel List A'!AC124=4,4,IF('Vessel List A'!AC124=5,5,IF('Vessel List A'!AC124=6,6,IF('Vessel List A'!AC124=7,7,IF('Vessel List A'!AC124=8,8,IF('Vessel List A'!AC124=9,9,IF('Vessel List A'!AC124=10,10,IF('Vessel List A'!AC124=11,11,IF('Vessel List A'!AC124=12,12,IF('Vessel List A'!AC124=13,13,IF('Vessel List A'!AC124=14,14,IF('Vessel List A'!AC124=15,15,IF('Vessel List A'!AC124=16,16,0))))))))))))))))))</f>
        <v xml:space="preserve"> </v>
      </c>
      <c r="Q125" s="160"/>
      <c r="R125" s="161"/>
      <c r="S125" s="391" t="str">
        <f t="shared" si="87"/>
        <v/>
      </c>
      <c r="T125" s="161"/>
      <c r="U125" s="386"/>
      <c r="V125" s="389" t="str">
        <f t="shared" si="88"/>
        <v/>
      </c>
      <c r="W125" s="159" t="str">
        <f>IF(VALUE(IF('Vessel List A'!AP124=1,1,IF('Vessel List A'!AP124=2,2,IF('Vessel List A'!AP124=3,3,IF('Vessel List A'!AP124=4,4,IF('Vessel List A'!AP124=5,5,IF('Vessel List A'!AP124=6,6,IF('Vessel List A'!AP124=7,7,IF('Vessel List A'!AP124=8,8,IF('Vessel List A'!AP124=9,9,IF('Vessel List A'!AP124=10,10,IF('Vessel List A'!AP124=11,11,IF('Vessel List A'!AP124=12,12,IF('Vessel List A'!AP124=13,13,IF('Vessel List A'!AP124=14,14,IF('Vessel List A'!AP124=15,15,IF('Vessel List A'!AP124=16,16,0)))))))))))))))))=0," ",VALUE(IF('Vessel List A'!AP124=1,1,IF('Vessel List A'!AP124=2,2,IF('Vessel List A'!AP124=3,3,IF('Vessel List A'!AP124=4,4,IF('Vessel List A'!AP124=5,5,IF('Vessel List A'!AP124=6,6,IF('Vessel List A'!AP124=7,7,IF('Vessel List A'!AP124=8,8,IF('Vessel List A'!AP124=9,9,IF('Vessel List A'!AP124=10,10,IF('Vessel List A'!AP124=11,11,IF('Vessel List A'!AP124=12,12,IF('Vessel List A'!AP124=13,13,IF('Vessel List A'!AP124=14,14,IF('Vessel List A'!AP124=15,15,IF('Vessel List A'!AP124=16,16,0))))))))))))))))))</f>
        <v xml:space="preserve"> </v>
      </c>
      <c r="X125" s="160"/>
      <c r="Y125" s="161"/>
      <c r="Z125" s="391" t="str">
        <f t="shared" si="89"/>
        <v/>
      </c>
      <c r="AA125" s="161"/>
      <c r="AB125" s="386"/>
      <c r="AC125" s="389" t="str">
        <f t="shared" si="90"/>
        <v/>
      </c>
      <c r="AD125" s="159" t="str">
        <f>IF(VALUE(IF('Vessel List A'!BC124=1,1,IF('Vessel List A'!BC124=2,2,IF('Vessel List A'!BC124=3,3,IF('Vessel List A'!BC124=4,4,IF('Vessel List A'!BC124=5,5,IF('Vessel List A'!BC124=6,6,IF('Vessel List A'!BC124=7,7,IF('Vessel List A'!BC124=8,8,IF('Vessel List A'!BC124=9,9,IF('Vessel List A'!BC124=10,10,IF('Vessel List A'!BC124=11,11,IF('Vessel List A'!BC124=12,12,IF('Vessel List A'!BC124=13,13,IF('Vessel List A'!BC124=14,14,IF('Vessel List A'!BC124=15,15,IF('Vessel List A'!BC124=16,16,0)))))))))))))))))=0," ",VALUE(IF('Vessel List A'!BC124=1,1,IF('Vessel List A'!BC124=2,2,IF('Vessel List A'!BC124=3,3,IF('Vessel List A'!BC124=4,4,IF('Vessel List A'!BC124=5,5,IF('Vessel List A'!BC124=6,6,IF('Vessel List A'!BC124=7,7,IF('Vessel List A'!BC124=8,8,IF('Vessel List A'!BC124=9,9,IF('Vessel List A'!BC124=10,10,IF('Vessel List A'!BC124=11,11,IF('Vessel List A'!BC124=12,12,IF('Vessel List A'!BC124=13,13,IF('Vessel List A'!BC124=14,14,IF('Vessel List A'!BC124=15,15,IF('Vessel List A'!BC124=16,16,0))))))))))))))))))</f>
        <v xml:space="preserve"> </v>
      </c>
      <c r="AE125" s="160"/>
      <c r="AF125" s="161"/>
      <c r="AG125" s="391" t="str">
        <f t="shared" si="91"/>
        <v/>
      </c>
      <c r="AH125" s="161"/>
      <c r="AI125" s="386"/>
      <c r="AJ125" s="389" t="str">
        <f t="shared" si="92"/>
        <v/>
      </c>
      <c r="AK125" s="159" t="str">
        <f>IF(VALUE(IF('Vessel List A'!BP124=1,1,IF('Vessel List A'!BP124=2,2,IF('Vessel List A'!BP124=3,3,IF('Vessel List A'!BP124=4,4,IF('Vessel List A'!BP124=5,5,IF('Vessel List A'!BP124=6,6,IF('Vessel List A'!BP124=7,7,IF('Vessel List A'!BP124=8,8,IF('Vessel List A'!BP124=9,9,IF('Vessel List A'!BP124=10,10,IF('Vessel List A'!BP124=11,11,IF('Vessel List A'!BP124=12,12,IF('Vessel List A'!BP124=13,13,IF('Vessel List A'!BP124=14,14,IF('Vessel List A'!BP124=15,15,IF('Vessel List A'!BP124=16,16,0)))))))))))))))))=0," ",VALUE(IF('Vessel List A'!BP124=1,1,IF('Vessel List A'!BP124=2,2,IF('Vessel List A'!BP124=3,3,IF('Vessel List A'!BP124=4,4,IF('Vessel List A'!BP124=5,5,IF('Vessel List A'!BP124=6,6,IF('Vessel List A'!BP124=7,7,IF('Vessel List A'!BP124=8,8,IF('Vessel List A'!BP124=9,9,IF('Vessel List A'!BP124=10,10,IF('Vessel List A'!BP124=11,11,IF('Vessel List A'!BP124=12,12,IF('Vessel List A'!BP124=13,13,IF('Vessel List A'!BP124=14,14,IF('Vessel List A'!BP124=15,15,IF('Vessel List A'!BP124=16,16,0))))))))))))))))))</f>
        <v xml:space="preserve"> </v>
      </c>
      <c r="AL125" s="160"/>
      <c r="AM125" s="161"/>
      <c r="AN125" s="391" t="str">
        <f t="shared" si="93"/>
        <v/>
      </c>
      <c r="AO125" s="161"/>
      <c r="AP125" s="386"/>
      <c r="AQ125" s="389" t="str">
        <f t="shared" si="94"/>
        <v/>
      </c>
      <c r="AR125" s="159" t="str">
        <f>IF(VALUE(IF('Vessel List A'!CC124=1,1,IF('Vessel List A'!CC124=2,2,IF('Vessel List A'!CC124=3,3,IF('Vessel List A'!CC124=4,4,IF('Vessel List A'!CC124=5,5,IF('Vessel List A'!CC124=6,6,IF('Vessel List A'!CC124=7,7,IF('Vessel List A'!CC124=8,8,IF('Vessel List A'!CC124=9,9,IF('Vessel List A'!CC124=10,10,IF('Vessel List A'!CC124=11,11,IF('Vessel List A'!CC124=12,12,IF('Vessel List A'!CC124=13,13,IF('Vessel List A'!CC124=14,14,IF('Vessel List A'!CC124=15,15,IF('Vessel List A'!CC124=16,16,0)))))))))))))))))=0," ",VALUE(IF('Vessel List A'!CC124=1,1,IF('Vessel List A'!CC124=2,2,IF('Vessel List A'!CC124=3,3,IF('Vessel List A'!CC124=4,4,IF('Vessel List A'!CC124=5,5,IF('Vessel List A'!CC124=6,6,IF('Vessel List A'!CC124=7,7,IF('Vessel List A'!CC124=8,8,IF('Vessel List A'!CC124=9,9,IF('Vessel List A'!CC124=10,10,IF('Vessel List A'!CC124=11,11,IF('Vessel List A'!CC124=12,12,IF('Vessel List A'!CC124=13,13,IF('Vessel List A'!CC124=14,14,IF('Vessel List A'!CC124=15,15,IF('Vessel List A'!CC124=16,16,0))))))))))))))))))</f>
        <v xml:space="preserve"> </v>
      </c>
      <c r="AS125" s="160"/>
      <c r="AT125" s="161"/>
      <c r="AU125" s="391" t="str">
        <f t="shared" si="95"/>
        <v/>
      </c>
      <c r="AV125" s="161"/>
      <c r="AW125" s="386"/>
      <c r="AX125" s="389" t="str">
        <f t="shared" si="96"/>
        <v/>
      </c>
      <c r="AY125" s="159" t="str">
        <f>IF(VALUE(IF('Vessel List A'!CP124=1,1,IF('Vessel List A'!CP124=2,2,IF('Vessel List A'!CP124=3,3,IF('Vessel List A'!CP124=4,4,IF('Vessel List A'!CP124=5,5,IF('Vessel List A'!CP124=6,6,IF('Vessel List A'!CP124=7,7,IF('Vessel List A'!CP124=8,8,IF('Vessel List A'!CP124=9,9,IF('Vessel List A'!CP124=10,10,IF('Vessel List A'!CP124=11,11,IF('Vessel List A'!CP124=12,12,IF('Vessel List A'!CP124=13,13,IF('Vessel List A'!CP124=14,14,IF('Vessel List A'!CP124=15,15,IF('Vessel List A'!CP124=16,16,0)))))))))))))))))=0," ",VALUE(IF('Vessel List A'!CP124=1,1,IF('Vessel List A'!CP124=2,2,IF('Vessel List A'!CP124=3,3,IF('Vessel List A'!CP124=4,4,IF('Vessel List A'!CP124=5,5,IF('Vessel List A'!CP124=6,6,IF('Vessel List A'!CP124=7,7,IF('Vessel List A'!CP124=8,8,IF('Vessel List A'!CP124=9,9,IF('Vessel List A'!CP124=10,10,IF('Vessel List A'!CP124=11,11,IF('Vessel List A'!CP124=12,12,IF('Vessel List A'!CP124=13,13,IF('Vessel List A'!CP124=14,14,IF('Vessel List A'!CP124=15,15,IF('Vessel List A'!CP124=16,16,0))))))))))))))))))</f>
        <v xml:space="preserve"> </v>
      </c>
      <c r="AZ125" s="160"/>
      <c r="BA125" s="161"/>
      <c r="BB125" s="391" t="str">
        <f t="shared" si="97"/>
        <v/>
      </c>
      <c r="BC125" s="161"/>
      <c r="BD125" s="386"/>
      <c r="BE125" s="389" t="str">
        <f t="shared" si="98"/>
        <v/>
      </c>
      <c r="BF125" s="159" t="str">
        <f>IF(VALUE(IF('Vessel List A'!DC124=1,1,IF('Vessel List A'!DC124=2,2,IF('Vessel List A'!DC124=3,3,IF('Vessel List A'!DC124=4,4,IF('Vessel List A'!DC124=5,5,IF('Vessel List A'!DC124=6,6,IF('Vessel List A'!DC124=7,7,IF('Vessel List A'!DC124=8,8,IF('Vessel List A'!DC124=9,9,IF('Vessel List A'!DC124=10,10,IF('Vessel List A'!DC124=11,11,IF('Vessel List A'!DC124=12,12,IF('Vessel List A'!DC124=13,13,IF('Vessel List A'!DC124=14,14,IF('Vessel List A'!DC124=15,15,IF('Vessel List A'!DC124=16,16,0)))))))))))))))))=0," ",VALUE(IF('Vessel List A'!DC124=1,1,IF('Vessel List A'!DC124=2,2,IF('Vessel List A'!DC124=3,3,IF('Vessel List A'!DC124=4,4,IF('Vessel List A'!DC124=5,5,IF('Vessel List A'!DC124=6,6,IF('Vessel List A'!DC124=7,7,IF('Vessel List A'!DC124=8,8,IF('Vessel List A'!DC124=9,9,IF('Vessel List A'!DC124=10,10,IF('Vessel List A'!DC124=11,11,IF('Vessel List A'!DC124=12,12,IF('Vessel List A'!DC124=13,13,IF('Vessel List A'!DC124=14,14,IF('Vessel List A'!DC124=15,15,IF('Vessel List A'!DC124=16,16,0))))))))))))))))))</f>
        <v xml:space="preserve"> </v>
      </c>
      <c r="BG125" s="160"/>
      <c r="BH125" s="161"/>
      <c r="BI125" s="391" t="str">
        <f t="shared" si="99"/>
        <v/>
      </c>
      <c r="BJ125" s="161"/>
      <c r="BK125" s="386"/>
      <c r="BL125" s="389" t="str">
        <f t="shared" si="100"/>
        <v/>
      </c>
      <c r="BM125" s="159" t="str">
        <f>IF(VALUE(IF('Vessel List A'!DP124=1,1,IF('Vessel List A'!DP124=2,2,IF('Vessel List A'!DP124=3,3,IF('Vessel List A'!DP124=4,4,IF('Vessel List A'!DP124=5,5,IF('Vessel List A'!DP124=6,6,IF('Vessel List A'!DP124=7,7,IF('Vessel List A'!DP124=8,8,IF('Vessel List A'!DP124=9,9,IF('Vessel List A'!DP124=10,10,IF('Vessel List A'!DP124=11,11,IF('Vessel List A'!DP124=12,12,IF('Vessel List A'!DP124=13,13,IF('Vessel List A'!DP124=14,14,IF('Vessel List A'!DP124=15,15,IF('Vessel List A'!DP124=16,16,0)))))))))))))))))=0," ",VALUE(IF('Vessel List A'!DP124=1,1,IF('Vessel List A'!DP124=2,2,IF('Vessel List A'!DP124=3,3,IF('Vessel List A'!DP124=4,4,IF('Vessel List A'!DP124=5,5,IF('Vessel List A'!DP124=6,6,IF('Vessel List A'!DP124=7,7,IF('Vessel List A'!DP124=8,8,IF('Vessel List A'!DP124=9,9,IF('Vessel List A'!DP124=10,10,IF('Vessel List A'!DP124=11,11,IF('Vessel List A'!DP124=12,12,IF('Vessel List A'!DP124=13,13,IF('Vessel List A'!DP124=14,14,IF('Vessel List A'!DP124=15,15,IF('Vessel List A'!DP124=16,16,0))))))))))))))))))</f>
        <v xml:space="preserve"> </v>
      </c>
      <c r="BN125" s="160"/>
      <c r="BO125" s="161"/>
      <c r="BP125" s="391" t="str">
        <f t="shared" si="101"/>
        <v/>
      </c>
      <c r="BQ125" s="161"/>
      <c r="BR125" s="386"/>
      <c r="BS125" s="389" t="str">
        <f t="shared" si="102"/>
        <v/>
      </c>
      <c r="BT125" s="159" t="str">
        <f>IF(VALUE(IF('Vessel List A'!EC124=1,1,IF('Vessel List A'!EC124=2,2,IF('Vessel List A'!EC124=3,3,IF('Vessel List A'!EC124=4,4,IF('Vessel List A'!EC124=5,5,IF('Vessel List A'!EC124=6,6,IF('Vessel List A'!EC124=7,7,IF('Vessel List A'!EC124=8,8,IF('Vessel List A'!EC124=9,9,IF('Vessel List A'!EC124=10,10,IF('Vessel List A'!EC124=11,11,IF('Vessel List A'!EC124=12,12,IF('Vessel List A'!EC124=13,13,IF('Vessel List A'!EC124=14,14,IF('Vessel List A'!EC124=15,15,IF('Vessel List A'!EC124=16,16,0)))))))))))))))))=0," ",VALUE(IF('Vessel List A'!EC124=1,1,IF('Vessel List A'!EC124=2,2,IF('Vessel List A'!EC124=3,3,IF('Vessel List A'!EC124=4,4,IF('Vessel List A'!EC124=5,5,IF('Vessel List A'!EC124=6,6,IF('Vessel List A'!EC124=7,7,IF('Vessel List A'!EC124=8,8,IF('Vessel List A'!EC124=9,9,IF('Vessel List A'!EC124=10,10,IF('Vessel List A'!EC124=11,11,IF('Vessel List A'!EC124=12,12,IF('Vessel List A'!EC124=13,13,IF('Vessel List A'!EC124=14,14,IF('Vessel List A'!EC124=15,15,IF('Vessel List A'!EC124=16,16,0))))))))))))))))))</f>
        <v xml:space="preserve"> </v>
      </c>
      <c r="BU125" s="160"/>
      <c r="BV125" s="161"/>
      <c r="BW125" s="391" t="str">
        <f t="shared" si="103"/>
        <v/>
      </c>
      <c r="BX125" s="161"/>
      <c r="BY125" s="386"/>
      <c r="BZ125" s="389" t="str">
        <f t="shared" si="104"/>
        <v/>
      </c>
      <c r="CA125" s="159" t="str">
        <f>IF(VALUE(IF('Vessel List A'!EP124=1,1,IF('Vessel List A'!EP124=2,2,IF('Vessel List A'!EP124=3,3,IF('Vessel List A'!EP124=4,4,IF('Vessel List A'!EP124=5,5,IF('Vessel List A'!EP124=6,6,IF('Vessel List A'!EP124=7,7,IF('Vessel List A'!EP124=8,8,IF('Vessel List A'!EP124=9,9,IF('Vessel List A'!EP124=10,10,IF('Vessel List A'!EP124=11,11,IF('Vessel List A'!EP124=12,12,IF('Vessel List A'!EP124=13,13,IF('Vessel List A'!EP124=14,14,IF('Vessel List A'!EP124=15,15,IF('Vessel List A'!EP124=16,16,0)))))))))))))))))=0," ",VALUE(IF('Vessel List A'!EP124=1,1,IF('Vessel List A'!EP124=2,2,IF('Vessel List A'!EP124=3,3,IF('Vessel List A'!EP124=4,4,IF('Vessel List A'!EP124=5,5,IF('Vessel List A'!EP124=6,6,IF('Vessel List A'!EP124=7,7,IF('Vessel List A'!EP124=8,8,IF('Vessel List A'!EP124=9,9,IF('Vessel List A'!EP124=10,10,IF('Vessel List A'!EP124=11,11,IF('Vessel List A'!EP124=12,12,IF('Vessel List A'!EP124=13,13,IF('Vessel List A'!EP124=14,14,IF('Vessel List A'!EP124=15,15,IF('Vessel List A'!EP124=16,16,0))))))))))))))))))</f>
        <v xml:space="preserve"> </v>
      </c>
      <c r="CB125" s="160"/>
      <c r="CC125" s="161"/>
      <c r="CD125" s="391" t="str">
        <f t="shared" si="105"/>
        <v/>
      </c>
      <c r="CE125" s="161"/>
      <c r="CF125" s="386"/>
      <c r="CG125" s="389" t="str">
        <f t="shared" si="106"/>
        <v/>
      </c>
      <c r="CH125" s="159" t="str">
        <f>IF(VALUE(IF('Vessel List A'!FC124=1,1,IF('Vessel List A'!FC124=2,2,IF('Vessel List A'!FC124=3,3,IF('Vessel List A'!FC124=4,4,IF('Vessel List A'!FC124=5,5,IF('Vessel List A'!FC124=6,6,IF('Vessel List A'!FC124=7,7,IF('Vessel List A'!FC124=8,8,IF('Vessel List A'!FC124=9,9,IF('Vessel List A'!FC124=10,10,IF('Vessel List A'!FC124=11,11,IF('Vessel List A'!FC124=12,12,IF('Vessel List A'!FC124=13,13,IF('Vessel List A'!FC124=14,14,IF('Vessel List A'!FC124=15,15,IF('Vessel List A'!FC124=16,16,0)))))))))))))))))=0," ",VALUE(IF('Vessel List A'!FC124=1,1,IF('Vessel List A'!FC124=2,2,IF('Vessel List A'!FC124=3,3,IF('Vessel List A'!FC124=4,4,IF('Vessel List A'!FC124=5,5,IF('Vessel List A'!FC124=6,6,IF('Vessel List A'!FC124=7,7,IF('Vessel List A'!FC124=8,8,IF('Vessel List A'!FC124=9,9,IF('Vessel List A'!FC124=10,10,IF('Vessel List A'!FC124=11,11,IF('Vessel List A'!FC124=12,12,IF('Vessel List A'!FC124=13,13,IF('Vessel List A'!FC124=14,14,IF('Vessel List A'!FC124=15,15,IF('Vessel List A'!FC124=16,16,0))))))))))))))))))</f>
        <v xml:space="preserve"> </v>
      </c>
      <c r="CI125" s="160"/>
      <c r="CJ125" s="161"/>
      <c r="CK125" s="391" t="str">
        <f t="shared" si="107"/>
        <v/>
      </c>
      <c r="CL125" s="161"/>
      <c r="CM125" s="386"/>
      <c r="CN125" s="389" t="str">
        <f t="shared" si="108"/>
        <v/>
      </c>
      <c r="CO125" s="159" t="str">
        <f>IF(VALUE(IF('Vessel List A'!FP124=1,1,IF('Vessel List A'!FP124=2,2,IF('Vessel List A'!FP124=3,3,IF('Vessel List A'!FP124=4,4,IF('Vessel List A'!FP124=5,5,IF('Vessel List A'!FP124=6,6,IF('Vessel List A'!FP124=7,7,IF('Vessel List A'!FP124=8,8,IF('Vessel List A'!FP124=9,9,IF('Vessel List A'!FP124=10,10,IF('Vessel List A'!FP124=11,11,IF('Vessel List A'!FP124=12,12,IF('Vessel List A'!FP124=13,13,IF('Vessel List A'!FP124=14,14,IF('Vessel List A'!FP124=15,15,IF('Vessel List A'!FP124=16,16,0)))))))))))))))))=0," ",VALUE(IF('Vessel List A'!FP124=1,1,IF('Vessel List A'!FP124=2,2,IF('Vessel List A'!FP124=3,3,IF('Vessel List A'!FP124=4,4,IF('Vessel List A'!FP124=5,5,IF('Vessel List A'!FP124=6,6,IF('Vessel List A'!FP124=7,7,IF('Vessel List A'!FP124=8,8,IF('Vessel List A'!FP124=9,9,IF('Vessel List A'!FP124=10,10,IF('Vessel List A'!FP124=11,11,IF('Vessel List A'!FP124=12,12,IF('Vessel List A'!FP124=13,13,IF('Vessel List A'!FP124=14,14,IF('Vessel List A'!FP124=15,15,IF('Vessel List A'!FP124=16,16,0))))))))))))))))))</f>
        <v xml:space="preserve"> </v>
      </c>
      <c r="CP125" s="160"/>
      <c r="CQ125" s="161"/>
      <c r="CR125" s="391" t="str">
        <f t="shared" si="109"/>
        <v/>
      </c>
      <c r="CS125" s="161"/>
      <c r="CT125" s="386"/>
      <c r="CU125" s="389" t="str">
        <f t="shared" si="110"/>
        <v/>
      </c>
      <c r="CV125" s="159" t="str">
        <f>IF(VALUE(IF('Vessel List A'!GC124=1,1,IF('Vessel List A'!GC124=2,2,IF('Vessel List A'!GC124=3,3,IF('Vessel List A'!GC124=4,4,IF('Vessel List A'!GC124=5,5,IF('Vessel List A'!GC124=6,6,IF('Vessel List A'!GC124=7,7,IF('Vessel List A'!GC124=8,8,IF('Vessel List A'!GC124=9,9,IF('Vessel List A'!GC124=10,10,IF('Vessel List A'!GC124=11,11,IF('Vessel List A'!GC124=12,12,IF('Vessel List A'!GC124=13,13,IF('Vessel List A'!GC124=14,14,IF('Vessel List A'!GC124=15,15,IF('Vessel List A'!GC124=16,16,0)))))))))))))))))=0," ",VALUE(IF('Vessel List A'!GC124=1,1,IF('Vessel List A'!GC124=2,2,IF('Vessel List A'!GC124=3,3,IF('Vessel List A'!GC124=4,4,IF('Vessel List A'!GC124=5,5,IF('Vessel List A'!GC124=6,6,IF('Vessel List A'!GC124=7,7,IF('Vessel List A'!GC124=8,8,IF('Vessel List A'!GC124=9,9,IF('Vessel List A'!GC124=10,10,IF('Vessel List A'!GC124=11,11,IF('Vessel List A'!GC124=12,12,IF('Vessel List A'!GC124=13,13,IF('Vessel List A'!GC124=14,14,IF('Vessel List A'!GC124=15,15,IF('Vessel List A'!GC124=16,16,0))))))))))))))))))</f>
        <v xml:space="preserve"> </v>
      </c>
      <c r="CW125" s="160"/>
      <c r="CX125" s="161"/>
      <c r="CY125" s="391" t="str">
        <f t="shared" si="111"/>
        <v/>
      </c>
      <c r="CZ125" s="161"/>
      <c r="DA125" s="386"/>
      <c r="DB125" s="389" t="str">
        <f t="shared" si="112"/>
        <v/>
      </c>
      <c r="DC125" s="159" t="str">
        <f>IF(VALUE(IF('Vessel List A'!GP124=1,1,IF('Vessel List A'!GP124=2,2,IF('Vessel List A'!GP124=3,3,IF('Vessel List A'!GP124=4,4,IF('Vessel List A'!GP124=5,5,IF('Vessel List A'!GP124=6,6,IF('Vessel List A'!GP124=7,7,IF('Vessel List A'!GP124=8,8,IF('Vessel List A'!GP124=9,9,IF('Vessel List A'!GP124=10,10,IF('Vessel List A'!GP124=11,11,IF('Vessel List A'!GP124=12,12,IF('Vessel List A'!GP124=13,13,IF('Vessel List A'!GP124=14,14,IF('Vessel List A'!GP124=15,15,IF('Vessel List A'!GP124=16,16,0)))))))))))))))))=0," ",VALUE(IF('Vessel List A'!GP124=1,1,IF('Vessel List A'!GP124=2,2,IF('Vessel List A'!GP124=3,3,IF('Vessel List A'!GP124=4,4,IF('Vessel List A'!GP124=5,5,IF('Vessel List A'!GP124=6,6,IF('Vessel List A'!GP124=7,7,IF('Vessel List A'!GP124=8,8,IF('Vessel List A'!GP124=9,9,IF('Vessel List A'!GP124=10,10,IF('Vessel List A'!GP124=11,11,IF('Vessel List A'!GP124=12,12,IF('Vessel List A'!GP124=13,13,IF('Vessel List A'!GP124=14,14,IF('Vessel List A'!GP124=15,15,IF('Vessel List A'!GP124=16,16,0))))))))))))))))))</f>
        <v xml:space="preserve"> </v>
      </c>
      <c r="DD125" s="160"/>
      <c r="DE125" s="161"/>
      <c r="DF125" s="391" t="str">
        <f t="shared" si="113"/>
        <v/>
      </c>
      <c r="DG125" s="161"/>
      <c r="DH125" s="386"/>
      <c r="DI125" s="389" t="str">
        <f t="shared" si="114"/>
        <v/>
      </c>
      <c r="DJ125" s="159" t="str">
        <f>IF(VALUE(IF('Vessel List A'!HC124=1,1,IF('Vessel List A'!HC124=2,2,IF('Vessel List A'!HC124=3,3,IF('Vessel List A'!HC124=4,4,IF('Vessel List A'!HC124=5,5,IF('Vessel List A'!HC124=6,6,IF('Vessel List A'!HC124=7,7,IF('Vessel List A'!HC124=8,8,IF('Vessel List A'!HC124=9,9,IF('Vessel List A'!HC124=10,10,IF('Vessel List A'!HC124=11,11,IF('Vessel List A'!HC124=12,12,IF('Vessel List A'!HC124=13,13,IF('Vessel List A'!HC124=14,14,IF('Vessel List A'!HC124=15,15,IF('Vessel List A'!HC124=16,16,0)))))))))))))))))=0," ",VALUE(IF('Vessel List A'!HC124=1,1,IF('Vessel List A'!HC124=2,2,IF('Vessel List A'!HC124=3,3,IF('Vessel List A'!HC124=4,4,IF('Vessel List A'!HC124=5,5,IF('Vessel List A'!HC124=6,6,IF('Vessel List A'!HC124=7,7,IF('Vessel List A'!HC124=8,8,IF('Vessel List A'!HC124=9,9,IF('Vessel List A'!HC124=10,10,IF('Vessel List A'!HC124=11,11,IF('Vessel List A'!HC124=12,12,IF('Vessel List A'!HC124=13,13,IF('Vessel List A'!HC124=14,14,IF('Vessel List A'!HC124=15,15,IF('Vessel List A'!HC124=16,16,0))))))))))))))))))</f>
        <v xml:space="preserve"> </v>
      </c>
      <c r="DK125" s="160"/>
      <c r="DL125" s="161"/>
      <c r="DM125" s="391" t="str">
        <f t="shared" si="115"/>
        <v/>
      </c>
      <c r="DN125" s="161"/>
      <c r="DO125" s="386"/>
      <c r="DP125" s="389" t="str">
        <f t="shared" si="116"/>
        <v/>
      </c>
      <c r="DQ125" s="159" t="str">
        <f>IF(VALUE(IF('Vessel List A'!HP124=1,1,IF('Vessel List A'!HP124=2,2,IF('Vessel List A'!HP124=3,3,IF('Vessel List A'!HP124=4,4,IF('Vessel List A'!HP124=5,5,IF('Vessel List A'!HP124=6,6,IF('Vessel List A'!HP124=7,7,IF('Vessel List A'!HP124=8,8,IF('Vessel List A'!HP124=9,9,IF('Vessel List A'!HP124=10,10,IF('Vessel List A'!HP124=11,11,IF('Vessel List A'!HP124=12,12,IF('Vessel List A'!HP124=13,13,IF('Vessel List A'!HP124=14,14,IF('Vessel List A'!HP124=15,15,IF('Vessel List A'!HP124=16,16,0)))))))))))))))))=0," ",VALUE(IF('Vessel List A'!HP124=1,1,IF('Vessel List A'!HP124=2,2,IF('Vessel List A'!HP124=3,3,IF('Vessel List A'!HP124=4,4,IF('Vessel List A'!HP124=5,5,IF('Vessel List A'!HP124=6,6,IF('Vessel List A'!HP124=7,7,IF('Vessel List A'!HP124=8,8,IF('Vessel List A'!HP124=9,9,IF('Vessel List A'!HP124=10,10,IF('Vessel List A'!HP124=11,11,IF('Vessel List A'!HP124=12,12,IF('Vessel List A'!HP124=13,13,IF('Vessel List A'!HP124=14,14,IF('Vessel List A'!HP124=15,15,IF('Vessel List A'!HP124=16,16,0))))))))))))))))))</f>
        <v xml:space="preserve"> </v>
      </c>
      <c r="DR125" s="160"/>
      <c r="DS125" s="161"/>
      <c r="DT125" s="391" t="str">
        <f t="shared" si="117"/>
        <v/>
      </c>
      <c r="DU125" s="161"/>
      <c r="DV125" s="386"/>
      <c r="DW125" s="389" t="str">
        <f t="shared" si="118"/>
        <v/>
      </c>
      <c r="DX125" s="159" t="str">
        <f>IF(VALUE(IF('Vessel List A'!IC124=1,1,IF('Vessel List A'!IC124=2,2,IF('Vessel List A'!IC124=3,3,IF('Vessel List A'!IC124=4,4,IF('Vessel List A'!IC124=5,5,IF('Vessel List A'!IC124=6,6,IF('Vessel List A'!IC124=7,7,IF('Vessel List A'!IC124=8,8,IF('Vessel List A'!IC124=9,9,IF('Vessel List A'!IC124=10,10,IF('Vessel List A'!IC124=11,11,IF('Vessel List A'!IC124=12,12,IF('Vessel List A'!IC124=13,13,IF('Vessel List A'!IC124=14,14,IF('Vessel List A'!IC124=15,15,IF('Vessel List A'!IC124=16,16,0)))))))))))))))))=0," ",VALUE(IF('Vessel List A'!IC124=1,1,IF('Vessel List A'!IC124=2,2,IF('Vessel List A'!IC124=3,3,IF('Vessel List A'!IC124=4,4,IF('Vessel List A'!IC124=5,5,IF('Vessel List A'!IC124=6,6,IF('Vessel List A'!IC124=7,7,IF('Vessel List A'!IC124=8,8,IF('Vessel List A'!IC124=9,9,IF('Vessel List A'!IC124=10,10,IF('Vessel List A'!IC124=11,11,IF('Vessel List A'!IC124=12,12,IF('Vessel List A'!IC124=13,13,IF('Vessel List A'!IC124=14,14,IF('Vessel List A'!IC124=15,15,IF('Vessel List A'!IC124=16,16,0))))))))))))))))))</f>
        <v xml:space="preserve"> </v>
      </c>
      <c r="DY125" s="160"/>
      <c r="DZ125" s="161"/>
      <c r="EA125" s="391" t="str">
        <f t="shared" si="119"/>
        <v/>
      </c>
      <c r="EB125" s="161"/>
      <c r="EC125" s="386"/>
      <c r="ED125" s="389" t="str">
        <f t="shared" si="120"/>
        <v/>
      </c>
      <c r="EE125" s="159" t="str">
        <f>IF(VALUE(IF('Vessel List A'!IP124=1,1,IF('Vessel List A'!IP124=2,2,IF('Vessel List A'!IP124=3,3,IF('Vessel List A'!IP124=4,4,IF('Vessel List A'!IP124=5,5,IF('Vessel List A'!IP124=6,6,IF('Vessel List A'!IP124=7,7,IF('Vessel List A'!IP124=8,8,IF('Vessel List A'!IP124=9,9,IF('Vessel List A'!IP124=10,10,IF('Vessel List A'!IP124=11,11,IF('Vessel List A'!IP124=12,12,IF('Vessel List A'!IP124=13,13,IF('Vessel List A'!IP124=14,14,IF('Vessel List A'!IP124=15,15,IF('Vessel List A'!IP124=16,16,0)))))))))))))))))=0," ",VALUE(IF('Vessel List A'!IP124=1,1,IF('Vessel List A'!IP124=2,2,IF('Vessel List A'!IP124=3,3,IF('Vessel List A'!IP124=4,4,IF('Vessel List A'!IP124=5,5,IF('Vessel List A'!IP124=6,6,IF('Vessel List A'!IP124=7,7,IF('Vessel List A'!IP124=8,8,IF('Vessel List A'!IP124=9,9,IF('Vessel List A'!IP124=10,10,IF('Vessel List A'!IP124=11,11,IF('Vessel List A'!IP124=12,12,IF('Vessel List A'!IP124=13,13,IF('Vessel List A'!IP124=14,14,IF('Vessel List A'!IP124=15,15,IF('Vessel List A'!IP124=16,16,0))))))))))))))))))</f>
        <v xml:space="preserve"> </v>
      </c>
      <c r="EF125" s="160"/>
      <c r="EG125" s="161"/>
      <c r="EH125" s="391" t="str">
        <f t="shared" si="121"/>
        <v/>
      </c>
      <c r="EI125" s="161"/>
      <c r="EJ125" s="386"/>
      <c r="EK125" s="398" t="str">
        <f t="shared" si="122"/>
        <v/>
      </c>
      <c r="EL125" s="144"/>
      <c r="EM125" s="159" t="str">
        <f>IF(VALUE(IF('Vessel List B'!C124=1,1,IF('Vessel List B'!C124=2,2,IF('Vessel List B'!C124=3,3,IF('Vessel List B'!C124=4,4,IF('Vessel List B'!C124=5,5,IF('Vessel List B'!C124=6,6,IF('Vessel List B'!C124=7,7,IF('Vessel List B'!C124=8,8,IF('Vessel List B'!C124=9,9,IF('Vessel List B'!C124=10,10,IF('Vessel List B'!C124=11,11,IF('Vessel List B'!C124=12,12,IF('Vessel List B'!C124=13,13,IF('Vessel List B'!C124=14,14,IF('Vessel List B'!C124=15,15,IF('Vessel List B'!C124=16,16,0)))))))))))))))))=0," ",VALUE(IF('Vessel List B'!C124=1,1,IF('Vessel List B'!C124=2,2,IF('Vessel List B'!C124=3,3,IF('Vessel List B'!C124=4,4,IF('Vessel List B'!C124=5,5,IF('Vessel List B'!C124=6,6,IF('Vessel List B'!C124=7,7,IF('Vessel List B'!C124=8,8,IF('Vessel List B'!C124=9,9,IF('Vessel List B'!C124=10,10,IF('Vessel List B'!C124=11,11,IF('Vessel List B'!C124=12,12,IF('Vessel List B'!C124=13,13,IF('Vessel List B'!C124=14,14,IF('Vessel List B'!C124=15,15,IF('Vessel List B'!C124=16,16,0))))))))))))))))))</f>
        <v xml:space="preserve"> </v>
      </c>
      <c r="EN125" s="160"/>
      <c r="EO125" s="161"/>
      <c r="EP125" s="391" t="str">
        <f t="shared" si="123"/>
        <v/>
      </c>
      <c r="EQ125" s="161"/>
      <c r="ER125" s="386"/>
      <c r="ES125" s="389" t="str">
        <f t="shared" si="124"/>
        <v/>
      </c>
      <c r="ET125" s="159" t="str">
        <f>IF(VALUE(IF('Vessel List B'!P124=1,1,IF('Vessel List B'!P124=2,2,IF('Vessel List B'!P124=3,3,IF('Vessel List B'!P124=4,4,IF('Vessel List B'!P124=5,5,IF('Vessel List B'!P124=6,6,IF('Vessel List B'!P124=7,7,IF('Vessel List B'!P124=8,8,IF('Vessel List B'!P124=9,9,IF('Vessel List B'!P124=10,10,IF('Vessel List B'!P124=11,11,IF('Vessel List B'!P124=12,12,IF('Vessel List B'!P124=13,13,IF('Vessel List B'!P124=14,14,IF('Vessel List B'!P124=15,15,IF('Vessel List B'!P124=16,16,0)))))))))))))))))=0," ",VALUE(IF('Vessel List B'!P124=1,1,IF('Vessel List B'!P124=2,2,IF('Vessel List B'!P124=3,3,IF('Vessel List B'!P124=4,4,IF('Vessel List B'!P124=5,5,IF('Vessel List B'!P124=6,6,IF('Vessel List B'!P124=7,7,IF('Vessel List B'!P124=8,8,IF('Vessel List B'!P124=9,9,IF('Vessel List B'!P124=10,10,IF('Vessel List B'!P124=11,11,IF('Vessel List B'!P124=12,12,IF('Vessel List B'!P124=13,13,IF('Vessel List B'!P124=14,14,IF('Vessel List B'!P124=15,15,IF('Vessel List B'!P124=16,16,0))))))))))))))))))</f>
        <v xml:space="preserve"> </v>
      </c>
      <c r="EU125" s="160"/>
      <c r="EV125" s="161"/>
      <c r="EW125" s="391" t="str">
        <f t="shared" si="125"/>
        <v/>
      </c>
      <c r="EX125" s="161"/>
      <c r="EY125" s="386"/>
      <c r="EZ125" s="389" t="str">
        <f t="shared" si="126"/>
        <v/>
      </c>
      <c r="FA125" s="159" t="str">
        <f>IF(VALUE(IF('Vessel List B'!AC124=1,1,IF('Vessel List B'!AC124=2,2,IF('Vessel List B'!AC124=3,3,IF('Vessel List B'!AC124=4,4,IF('Vessel List B'!AC124=5,5,IF('Vessel List B'!AC124=6,6,IF('Vessel List B'!AC124=7,7,IF('Vessel List B'!AC124=8,8,IF('Vessel List B'!AC124=9,9,IF('Vessel List B'!AC124=10,10,IF('Vessel List B'!AC124=11,11,IF('Vessel List B'!AC124=12,12,IF('Vessel List B'!AC124=13,13,IF('Vessel List B'!AC124=14,14,IF('Vessel List B'!AC124=15,15,IF('Vessel List B'!AC124=16,16,0)))))))))))))))))=0," ",VALUE(IF('Vessel List B'!AC124=1,1,IF('Vessel List B'!AC124=2,2,IF('Vessel List B'!AC124=3,3,IF('Vessel List B'!AC124=4,4,IF('Vessel List B'!AC124=5,5,IF('Vessel List B'!AC124=6,6,IF('Vessel List B'!AC124=7,7,IF('Vessel List B'!AC124=8,8,IF('Vessel List B'!AC124=9,9,IF('Vessel List B'!AC124=10,10,IF('Vessel List B'!AC124=11,11,IF('Vessel List B'!AC124=12,12,IF('Vessel List B'!AC124=13,13,IF('Vessel List B'!AC124=14,14,IF('Vessel List B'!AC124=15,15,IF('Vessel List B'!AC124=16,16,0))))))))))))))))))</f>
        <v xml:space="preserve"> </v>
      </c>
      <c r="FB125" s="160"/>
      <c r="FC125" s="161"/>
      <c r="FD125" s="391" t="str">
        <f t="shared" si="127"/>
        <v/>
      </c>
      <c r="FE125" s="161"/>
      <c r="FF125" s="386"/>
      <c r="FG125" s="389" t="str">
        <f t="shared" si="128"/>
        <v/>
      </c>
      <c r="FH125" s="159" t="str">
        <f>IF(VALUE(IF('Vessel List B'!AP124=1,1,IF('Vessel List B'!AP124=2,2,IF('Vessel List B'!AP124=3,3,IF('Vessel List B'!AP124=4,4,IF('Vessel List B'!AP124=5,5,IF('Vessel List B'!AP124=6,6,IF('Vessel List B'!AP124=7,7,IF('Vessel List B'!AP124=8,8,IF('Vessel List B'!AP124=9,9,IF('Vessel List B'!AP124=10,10,IF('Vessel List B'!AP124=11,11,IF('Vessel List B'!AP124=12,12,IF('Vessel List B'!AP124=13,13,IF('Vessel List B'!AP124=14,14,IF('Vessel List B'!AP124=15,15,IF('Vessel List B'!AP124=16,16,0)))))))))))))))))=0," ",VALUE(IF('Vessel List B'!AP124=1,1,IF('Vessel List B'!AP124=2,2,IF('Vessel List B'!AP124=3,3,IF('Vessel List B'!AP124=4,4,IF('Vessel List B'!AP124=5,5,IF('Vessel List B'!AP124=6,6,IF('Vessel List B'!AP124=7,7,IF('Vessel List B'!AP124=8,8,IF('Vessel List B'!AP124=9,9,IF('Vessel List B'!AP124=10,10,IF('Vessel List B'!AP124=11,11,IF('Vessel List B'!AP124=12,12,IF('Vessel List B'!AP124=13,13,IF('Vessel List B'!AP124=14,14,IF('Vessel List B'!AP124=15,15,IF('Vessel List B'!AP124=16,16,0))))))))))))))))))</f>
        <v xml:space="preserve"> </v>
      </c>
      <c r="FI125" s="160"/>
      <c r="FJ125" s="161"/>
      <c r="FK125" s="391" t="str">
        <f t="shared" si="129"/>
        <v/>
      </c>
      <c r="FL125" s="161"/>
      <c r="FM125" s="386"/>
      <c r="FN125" s="389" t="str">
        <f t="shared" si="130"/>
        <v/>
      </c>
      <c r="FO125" s="159" t="str">
        <f>IF(VALUE(IF('Vessel List B'!BC124=1,1,IF('Vessel List B'!BC124=2,2,IF('Vessel List B'!BC124=3,3,IF('Vessel List B'!BC124=4,4,IF('Vessel List B'!BC124=5,5,IF('Vessel List B'!BC124=6,6,IF('Vessel List B'!BC124=7,7,IF('Vessel List B'!BC124=8,8,IF('Vessel List B'!BC124=9,9,IF('Vessel List B'!BC124=10,10,IF('Vessel List B'!BC124=11,11,IF('Vessel List B'!BC124=12,12,IF('Vessel List B'!BC124=13,13,IF('Vessel List B'!BC124=14,14,IF('Vessel List B'!BC124=15,15,IF('Vessel List B'!BC124=16,16,0)))))))))))))))))=0," ",VALUE(IF('Vessel List B'!BC124=1,1,IF('Vessel List B'!BC124=2,2,IF('Vessel List B'!BC124=3,3,IF('Vessel List B'!BC124=4,4,IF('Vessel List B'!BC124=5,5,IF('Vessel List B'!BC124=6,6,IF('Vessel List B'!BC124=7,7,IF('Vessel List B'!BC124=8,8,IF('Vessel List B'!BC124=9,9,IF('Vessel List B'!BC124=10,10,IF('Vessel List B'!BC124=11,11,IF('Vessel List B'!BC124=12,12,IF('Vessel List B'!BC124=13,13,IF('Vessel List B'!BC124=14,14,IF('Vessel List B'!BC124=15,15,IF('Vessel List B'!BC124=16,16,0))))))))))))))))))</f>
        <v xml:space="preserve"> </v>
      </c>
      <c r="FP125" s="160"/>
      <c r="FQ125" s="161"/>
      <c r="FR125" s="391" t="str">
        <f t="shared" si="131"/>
        <v/>
      </c>
      <c r="FS125" s="161"/>
      <c r="FT125" s="386"/>
      <c r="FU125" s="389" t="str">
        <f t="shared" si="132"/>
        <v/>
      </c>
      <c r="FV125" s="159" t="str">
        <f>IF(VALUE(IF('Vessel List B'!BP124=1,1,IF('Vessel List B'!BP124=2,2,IF('Vessel List B'!BP124=3,3,IF('Vessel List B'!BP124=4,4,IF('Vessel List B'!BP124=5,5,IF('Vessel List B'!BP124=6,6,IF('Vessel List B'!BP124=7,7,IF('Vessel List B'!BP124=8,8,IF('Vessel List B'!BP124=9,9,IF('Vessel List B'!BP124=10,10,IF('Vessel List B'!BP124=11,11,IF('Vessel List B'!BP124=12,12,IF('Vessel List B'!BP124=13,13,IF('Vessel List B'!BP124=14,14,IF('Vessel List B'!BP124=15,15,IF('Vessel List B'!BP124=16,16,0)))))))))))))))))=0," ",VALUE(IF('Vessel List B'!BP124=1,1,IF('Vessel List B'!BP124=2,2,IF('Vessel List B'!BP124=3,3,IF('Vessel List B'!BP124=4,4,IF('Vessel List B'!BP124=5,5,IF('Vessel List B'!BP124=6,6,IF('Vessel List B'!BP124=7,7,IF('Vessel List B'!BP124=8,8,IF('Vessel List B'!BP124=9,9,IF('Vessel List B'!BP124=10,10,IF('Vessel List B'!BP124=11,11,IF('Vessel List B'!BP124=12,12,IF('Vessel List B'!BP124=13,13,IF('Vessel List B'!BP124=14,14,IF('Vessel List B'!BP124=15,15,IF('Vessel List B'!BP124=16,16,0))))))))))))))))))</f>
        <v xml:space="preserve"> </v>
      </c>
      <c r="FW125" s="160"/>
      <c r="FX125" s="161"/>
      <c r="FY125" s="391" t="str">
        <f t="shared" si="133"/>
        <v/>
      </c>
      <c r="FZ125" s="161"/>
      <c r="GA125" s="386"/>
      <c r="GB125" s="389" t="str">
        <f t="shared" si="134"/>
        <v/>
      </c>
      <c r="GC125" s="159" t="str">
        <f>IF(VALUE(IF('Vessel List B'!CC124=1,1,IF('Vessel List B'!CC124=2,2,IF('Vessel List B'!CC124=3,3,IF('Vessel List B'!CC124=4,4,IF('Vessel List B'!CC124=5,5,IF('Vessel List B'!CC124=6,6,IF('Vessel List B'!CC124=7,7,IF('Vessel List B'!CC124=8,8,IF('Vessel List B'!CC124=9,9,IF('Vessel List B'!CC124=10,10,IF('Vessel List B'!CC124=11,11,IF('Vessel List B'!CC124=12,12,IF('Vessel List B'!CC124=13,13,IF('Vessel List B'!CC124=14,14,IF('Vessel List B'!CC124=15,15,IF('Vessel List B'!CC124=16,16,0)))))))))))))))))=0," ",VALUE(IF('Vessel List B'!CC124=1,1,IF('Vessel List B'!CC124=2,2,IF('Vessel List B'!CC124=3,3,IF('Vessel List B'!CC124=4,4,IF('Vessel List B'!CC124=5,5,IF('Vessel List B'!CC124=6,6,IF('Vessel List B'!CC124=7,7,IF('Vessel List B'!CC124=8,8,IF('Vessel List B'!CC124=9,9,IF('Vessel List B'!CC124=10,10,IF('Vessel List B'!CC124=11,11,IF('Vessel List B'!CC124=12,12,IF('Vessel List B'!CC124=13,13,IF('Vessel List B'!CC124=14,14,IF('Vessel List B'!CC124=15,15,IF('Vessel List B'!CC124=16,16,0))))))))))))))))))</f>
        <v xml:space="preserve"> </v>
      </c>
      <c r="GD125" s="160"/>
      <c r="GE125" s="161"/>
      <c r="GF125" s="391" t="str">
        <f t="shared" si="135"/>
        <v/>
      </c>
      <c r="GG125" s="161"/>
      <c r="GH125" s="386"/>
      <c r="GI125" s="389" t="str">
        <f t="shared" si="136"/>
        <v/>
      </c>
      <c r="GJ125" s="159" t="str">
        <f>IF(VALUE(IF('Vessel List B'!CP124=1,1,IF('Vessel List B'!CP124=2,2,IF('Vessel List B'!CP124=3,3,IF('Vessel List B'!CP124=4,4,IF('Vessel List B'!CP124=5,5,IF('Vessel List B'!CP124=6,6,IF('Vessel List B'!CP124=7,7,IF('Vessel List B'!CP124=8,8,IF('Vessel List B'!CP124=9,9,IF('Vessel List B'!CP124=10,10,IF('Vessel List B'!CP124=11,11,IF('Vessel List B'!CP124=12,12,IF('Vessel List B'!CP124=13,13,IF('Vessel List B'!CP124=14,14,IF('Vessel List B'!CP124=15,15,IF('Vessel List B'!CP124=16,16,0)))))))))))))))))=0," ",VALUE(IF('Vessel List B'!CP124=1,1,IF('Vessel List B'!CP124=2,2,IF('Vessel List B'!CP124=3,3,IF('Vessel List B'!CP124=4,4,IF('Vessel List B'!CP124=5,5,IF('Vessel List B'!CP124=6,6,IF('Vessel List B'!CP124=7,7,IF('Vessel List B'!CP124=8,8,IF('Vessel List B'!CP124=9,9,IF('Vessel List B'!CP124=10,10,IF('Vessel List B'!CP124=11,11,IF('Vessel List B'!CP124=12,12,IF('Vessel List B'!CP124=13,13,IF('Vessel List B'!CP124=14,14,IF('Vessel List B'!CP124=15,15,IF('Vessel List B'!CP124=16,16,0))))))))))))))))))</f>
        <v xml:space="preserve"> </v>
      </c>
      <c r="GK125" s="160"/>
      <c r="GL125" s="161"/>
      <c r="GM125" s="391" t="str">
        <f t="shared" si="137"/>
        <v/>
      </c>
      <c r="GN125" s="161"/>
      <c r="GO125" s="386"/>
      <c r="GP125" s="389" t="str">
        <f t="shared" si="138"/>
        <v/>
      </c>
      <c r="GQ125" s="159" t="str">
        <f>IF(VALUE(IF('Vessel List B'!DC124=1,1,IF('Vessel List B'!DC124=2,2,IF('Vessel List B'!DC124=3,3,IF('Vessel List B'!DC124=4,4,IF('Vessel List B'!DC124=5,5,IF('Vessel List B'!DC124=6,6,IF('Vessel List B'!DC124=7,7,IF('Vessel List B'!DC124=8,8,IF('Vessel List B'!DC124=9,9,IF('Vessel List B'!DC124=10,10,IF('Vessel List B'!DC124=11,11,IF('Vessel List B'!DC124=12,12,IF('Vessel List B'!DC124=13,13,IF('Vessel List B'!DC124=14,14,IF('Vessel List B'!DC124=15,15,IF('Vessel List B'!DC124=16,16,0)))))))))))))))))=0," ",VALUE(IF('Vessel List B'!DC124=1,1,IF('Vessel List B'!DC124=2,2,IF('Vessel List B'!DC124=3,3,IF('Vessel List B'!DC124=4,4,IF('Vessel List B'!DC124=5,5,IF('Vessel List B'!DC124=6,6,IF('Vessel List B'!DC124=7,7,IF('Vessel List B'!DC124=8,8,IF('Vessel List B'!DC124=9,9,IF('Vessel List B'!DC124=10,10,IF('Vessel List B'!DC124=11,11,IF('Vessel List B'!DC124=12,12,IF('Vessel List B'!DC124=13,13,IF('Vessel List B'!DC124=14,14,IF('Vessel List B'!DC124=15,15,IF('Vessel List B'!DC124=16,16,0))))))))))))))))))</f>
        <v xml:space="preserve"> </v>
      </c>
      <c r="GR125" s="160"/>
      <c r="GS125" s="161"/>
      <c r="GT125" s="391" t="str">
        <f t="shared" si="139"/>
        <v/>
      </c>
      <c r="GU125" s="161"/>
      <c r="GV125" s="386"/>
      <c r="GW125" s="389" t="str">
        <f t="shared" si="140"/>
        <v/>
      </c>
      <c r="GX125" s="159" t="str">
        <f>IF(VALUE(IF('Vessel List B'!DP124=1,1,IF('Vessel List B'!DP124=2,2,IF('Vessel List B'!DP124=3,3,IF('Vessel List B'!DP124=4,4,IF('Vessel List B'!DP124=5,5,IF('Vessel List B'!DP124=6,6,IF('Vessel List B'!DP124=7,7,IF('Vessel List B'!DP124=8,8,IF('Vessel List B'!DP124=9,9,IF('Vessel List B'!DP124=10,10,IF('Vessel List B'!DP124=11,11,IF('Vessel List B'!DP124=12,12,IF('Vessel List B'!DP124=13,13,IF('Vessel List B'!DP124=14,14,IF('Vessel List B'!DP124=15,15,IF('Vessel List B'!DP124=16,16,0)))))))))))))))))=0," ",VALUE(IF('Vessel List B'!DP124=1,1,IF('Vessel List B'!DP124=2,2,IF('Vessel List B'!DP124=3,3,IF('Vessel List B'!DP124=4,4,IF('Vessel List B'!DP124=5,5,IF('Vessel List B'!DP124=6,6,IF('Vessel List B'!DP124=7,7,IF('Vessel List B'!DP124=8,8,IF('Vessel List B'!DP124=9,9,IF('Vessel List B'!DP124=10,10,IF('Vessel List B'!DP124=11,11,IF('Vessel List B'!DP124=12,12,IF('Vessel List B'!DP124=13,13,IF('Vessel List B'!DP124=14,14,IF('Vessel List B'!DP124=15,15,IF('Vessel List B'!DP124=16,16,0))))))))))))))))))</f>
        <v xml:space="preserve"> </v>
      </c>
      <c r="GY125" s="160"/>
      <c r="GZ125" s="161"/>
      <c r="HA125" s="391" t="str">
        <f t="shared" si="141"/>
        <v/>
      </c>
      <c r="HB125" s="161"/>
      <c r="HC125" s="386"/>
      <c r="HD125" s="389" t="str">
        <f t="shared" si="142"/>
        <v/>
      </c>
      <c r="HE125" s="159" t="str">
        <f>IF(VALUE(IF('Vessel List B'!EC124=1,1,IF('Vessel List B'!EC124=2,2,IF('Vessel List B'!EC124=3,3,IF('Vessel List B'!EC124=4,4,IF('Vessel List B'!EC124=5,5,IF('Vessel List B'!EC124=6,6,IF('Vessel List B'!EC124=7,7,IF('Vessel List B'!EC124=8,8,IF('Vessel List B'!EC124=9,9,IF('Vessel List B'!EC124=10,10,IF('Vessel List B'!EC124=11,11,IF('Vessel List B'!EC124=12,12,IF('Vessel List B'!EC124=13,13,IF('Vessel List B'!EC124=14,14,IF('Vessel List B'!EC124=15,15,IF('Vessel List B'!EC124=16,16,0)))))))))))))))))=0," ",VALUE(IF('Vessel List B'!EC124=1,1,IF('Vessel List B'!EC124=2,2,IF('Vessel List B'!EC124=3,3,IF('Vessel List B'!EC124=4,4,IF('Vessel List B'!EC124=5,5,IF('Vessel List B'!EC124=6,6,IF('Vessel List B'!EC124=7,7,IF('Vessel List B'!EC124=8,8,IF('Vessel List B'!EC124=9,9,IF('Vessel List B'!EC124=10,10,IF('Vessel List B'!EC124=11,11,IF('Vessel List B'!EC124=12,12,IF('Vessel List B'!EC124=13,13,IF('Vessel List B'!EC124=14,14,IF('Vessel List B'!EC124=15,15,IF('Vessel List B'!EC124=16,16,0))))))))))))))))))</f>
        <v xml:space="preserve"> </v>
      </c>
      <c r="HF125" s="160"/>
      <c r="HG125" s="161"/>
      <c r="HH125" s="391" t="str">
        <f t="shared" si="143"/>
        <v/>
      </c>
      <c r="HI125" s="161"/>
      <c r="HJ125" s="386"/>
      <c r="HK125" s="389" t="str">
        <f t="shared" si="144"/>
        <v/>
      </c>
      <c r="HL125" s="159" t="str">
        <f>IF(VALUE(IF('Vessel List B'!EP124=1,1,IF('Vessel List B'!EP124=2,2,IF('Vessel List B'!EP124=3,3,IF('Vessel List B'!EP124=4,4,IF('Vessel List B'!EP124=5,5,IF('Vessel List B'!EP124=6,6,IF('Vessel List B'!EP124=7,7,IF('Vessel List B'!EP124=8,8,IF('Vessel List B'!EP124=9,9,IF('Vessel List B'!EP124=10,10,IF('Vessel List B'!EP124=11,11,IF('Vessel List B'!EP124=12,12,IF('Vessel List B'!EP124=13,13,IF('Vessel List B'!EP124=14,14,IF('Vessel List B'!EP124=15,15,IF('Vessel List B'!EP124=16,16,0)))))))))))))))))=0," ",VALUE(IF('Vessel List B'!EP124=1,1,IF('Vessel List B'!EP124=2,2,IF('Vessel List B'!EP124=3,3,IF('Vessel List B'!EP124=4,4,IF('Vessel List B'!EP124=5,5,IF('Vessel List B'!EP124=6,6,IF('Vessel List B'!EP124=7,7,IF('Vessel List B'!EP124=8,8,IF('Vessel List B'!EP124=9,9,IF('Vessel List B'!EP124=10,10,IF('Vessel List B'!EP124=11,11,IF('Vessel List B'!EP124=12,12,IF('Vessel List B'!EP124=13,13,IF('Vessel List B'!EP124=14,14,IF('Vessel List B'!EP124=15,15,IF('Vessel List B'!EP124=16,16,0))))))))))))))))))</f>
        <v xml:space="preserve"> </v>
      </c>
      <c r="HM125" s="160"/>
      <c r="HN125" s="161"/>
      <c r="HO125" s="391" t="str">
        <f t="shared" si="145"/>
        <v/>
      </c>
      <c r="HP125" s="161"/>
      <c r="HQ125" s="386"/>
      <c r="HR125" s="389" t="str">
        <f t="shared" si="146"/>
        <v/>
      </c>
      <c r="HS125" s="159" t="str">
        <f>IF(VALUE(IF('Vessel List B'!FC124=1,1,IF('Vessel List B'!FC124=2,2,IF('Vessel List B'!FC124=3,3,IF('Vessel List B'!FC124=4,4,IF('Vessel List B'!FC124=5,5,IF('Vessel List B'!FC124=6,6,IF('Vessel List B'!FC124=7,7,IF('Vessel List B'!FC124=8,8,IF('Vessel List B'!FC124=9,9,IF('Vessel List B'!FC124=10,10,IF('Vessel List B'!FC124=11,11,IF('Vessel List B'!FC124=12,12,IF('Vessel List B'!FC124=13,13,IF('Vessel List B'!FC124=14,14,IF('Vessel List B'!FC124=15,15,IF('Vessel List B'!FC124=16,16,0)))))))))))))))))=0," ",VALUE(IF('Vessel List B'!FC124=1,1,IF('Vessel List B'!FC124=2,2,IF('Vessel List B'!FC124=3,3,IF('Vessel List B'!FC124=4,4,IF('Vessel List B'!FC124=5,5,IF('Vessel List B'!FC124=6,6,IF('Vessel List B'!FC124=7,7,IF('Vessel List B'!FC124=8,8,IF('Vessel List B'!FC124=9,9,IF('Vessel List B'!FC124=10,10,IF('Vessel List B'!FC124=11,11,IF('Vessel List B'!FC124=12,12,IF('Vessel List B'!FC124=13,13,IF('Vessel List B'!FC124=14,14,IF('Vessel List B'!FC124=15,15,IF('Vessel List B'!FC124=16,16,0))))))))))))))))))</f>
        <v xml:space="preserve"> </v>
      </c>
      <c r="HT125" s="160"/>
      <c r="HU125" s="161"/>
      <c r="HV125" s="391" t="str">
        <f t="shared" si="147"/>
        <v/>
      </c>
      <c r="HW125" s="161"/>
      <c r="HX125" s="386"/>
      <c r="HY125" s="389" t="str">
        <f t="shared" si="148"/>
        <v/>
      </c>
      <c r="HZ125" s="159" t="str">
        <f>IF(VALUE(IF('Vessel List B'!FP124=1,1,IF('Vessel List B'!FP124=2,2,IF('Vessel List B'!FP124=3,3,IF('Vessel List B'!FP124=4,4,IF('Vessel List B'!FP124=5,5,IF('Vessel List B'!FP124=6,6,IF('Vessel List B'!FP124=7,7,IF('Vessel List B'!FP124=8,8,IF('Vessel List B'!FP124=9,9,IF('Vessel List B'!FP124=10,10,IF('Vessel List B'!FP124=11,11,IF('Vessel List B'!FP124=12,12,IF('Vessel List B'!FP124=13,13,IF('Vessel List B'!FP124=14,14,IF('Vessel List B'!FP124=15,15,IF('Vessel List B'!FP124=16,16,0)))))))))))))))))=0," ",VALUE(IF('Vessel List B'!FP124=1,1,IF('Vessel List B'!FP124=2,2,IF('Vessel List B'!FP124=3,3,IF('Vessel List B'!FP124=4,4,IF('Vessel List B'!FP124=5,5,IF('Vessel List B'!FP124=6,6,IF('Vessel List B'!FP124=7,7,IF('Vessel List B'!FP124=8,8,IF('Vessel List B'!FP124=9,9,IF('Vessel List B'!FP124=10,10,IF('Vessel List B'!FP124=11,11,IF('Vessel List B'!FP124=12,12,IF('Vessel List B'!FP124=13,13,IF('Vessel List B'!FP124=14,14,IF('Vessel List B'!FP124=15,15,IF('Vessel List B'!FP124=16,16,0))))))))))))))))))</f>
        <v xml:space="preserve"> </v>
      </c>
      <c r="IA125" s="160"/>
      <c r="IB125" s="161"/>
      <c r="IC125" s="391" t="str">
        <f t="shared" si="149"/>
        <v/>
      </c>
      <c r="ID125" s="161"/>
      <c r="IE125" s="386"/>
      <c r="IF125" s="389" t="str">
        <f t="shared" si="150"/>
        <v/>
      </c>
      <c r="IG125" s="159" t="str">
        <f>IF(VALUE(IF('Vessel List B'!GC124=1,1,IF('Vessel List B'!GC124=2,2,IF('Vessel List B'!GC124=3,3,IF('Vessel List B'!GC124=4,4,IF('Vessel List B'!GC124=5,5,IF('Vessel List B'!GC124=6,6,IF('Vessel List B'!GC124=7,7,IF('Vessel List B'!GC124=8,8,IF('Vessel List B'!GC124=9,9,IF('Vessel List B'!GC124=10,10,IF('Vessel List B'!GC124=11,11,IF('Vessel List B'!GC124=12,12,IF('Vessel List B'!GC124=13,13,IF('Vessel List B'!GC124=14,14,IF('Vessel List B'!GC124=15,15,IF('Vessel List B'!GC124=16,16,0)))))))))))))))))=0," ",VALUE(IF('Vessel List B'!GC124=1,1,IF('Vessel List B'!GC124=2,2,IF('Vessel List B'!GC124=3,3,IF('Vessel List B'!GC124=4,4,IF('Vessel List B'!GC124=5,5,IF('Vessel List B'!GC124=6,6,IF('Vessel List B'!GC124=7,7,IF('Vessel List B'!GC124=8,8,IF('Vessel List B'!GC124=9,9,IF('Vessel List B'!GC124=10,10,IF('Vessel List B'!GC124=11,11,IF('Vessel List B'!GC124=12,12,IF('Vessel List B'!GC124=13,13,IF('Vessel List B'!GC124=14,14,IF('Vessel List B'!GC124=15,15,IF('Vessel List B'!GC124=16,16,0))))))))))))))))))</f>
        <v xml:space="preserve"> </v>
      </c>
      <c r="IH125" s="160"/>
      <c r="II125" s="161"/>
      <c r="IJ125" s="391" t="str">
        <f t="shared" si="151"/>
        <v/>
      </c>
      <c r="IK125" s="161"/>
      <c r="IL125" s="386"/>
      <c r="IM125" s="389" t="str">
        <f t="shared" si="152"/>
        <v/>
      </c>
      <c r="IN125" s="159" t="str">
        <f>IF(VALUE(IF('Vessel List B'!GP124=1,1,IF('Vessel List B'!GP124=2,2,IF('Vessel List B'!GP124=3,3,IF('Vessel List B'!GP124=4,4,IF('Vessel List B'!GP124=5,5,IF('Vessel List B'!GP124=6,6,IF('Vessel List B'!GP124=7,7,IF('Vessel List B'!GP124=8,8,IF('Vessel List B'!GP124=9,9,IF('Vessel List B'!GP124=10,10,IF('Vessel List B'!GP124=11,11,IF('Vessel List B'!GP124=12,12,IF('Vessel List B'!GP124=13,13,IF('Vessel List B'!GP124=14,14,IF('Vessel List B'!GP124=15,15,IF('Vessel List B'!GP124=16,16,0)))))))))))))))))=0," ",VALUE(IF('Vessel List B'!GP124=1,1,IF('Vessel List B'!GP124=2,2,IF('Vessel List B'!GP124=3,3,IF('Vessel List B'!GP124=4,4,IF('Vessel List B'!GP124=5,5,IF('Vessel List B'!GP124=6,6,IF('Vessel List B'!GP124=7,7,IF('Vessel List B'!GP124=8,8,IF('Vessel List B'!GP124=9,9,IF('Vessel List B'!GP124=10,10,IF('Vessel List B'!GP124=11,11,IF('Vessel List B'!GP124=12,12,IF('Vessel List B'!GP124=13,13,IF('Vessel List B'!GP124=14,14,IF('Vessel List B'!GP124=15,15,IF('Vessel List B'!GP124=16,16,0))))))))))))))))))</f>
        <v xml:space="preserve"> </v>
      </c>
      <c r="IO125" s="160"/>
      <c r="IP125" s="161"/>
      <c r="IQ125" s="391" t="str">
        <f t="shared" si="153"/>
        <v/>
      </c>
      <c r="IR125" s="161"/>
      <c r="IS125" s="386"/>
      <c r="IT125" s="389" t="str">
        <f t="shared" si="154"/>
        <v/>
      </c>
      <c r="IU125" s="159" t="str">
        <f>IF(VALUE(IF('Vessel List B'!HC124=1,1,IF('Vessel List B'!HC124=2,2,IF('Vessel List B'!HC124=3,3,IF('Vessel List B'!HC124=4,4,IF('Vessel List B'!HC124=5,5,IF('Vessel List B'!HC124=6,6,IF('Vessel List B'!HC124=7,7,IF('Vessel List B'!HC124=8,8,IF('Vessel List B'!HC124=9,9,IF('Vessel List B'!HC124=10,10,IF('Vessel List B'!HC124=11,11,IF('Vessel List B'!HC124=12,12,IF('Vessel List B'!HC124=13,13,IF('Vessel List B'!HC124=14,14,IF('Vessel List B'!HC124=15,15,IF('Vessel List B'!HC124=16,16,0)))))))))))))))))=0," ",VALUE(IF('Vessel List B'!HC124=1,1,IF('Vessel List B'!HC124=2,2,IF('Vessel List B'!HC124=3,3,IF('Vessel List B'!HC124=4,4,IF('Vessel List B'!HC124=5,5,IF('Vessel List B'!HC124=6,6,IF('Vessel List B'!HC124=7,7,IF('Vessel List B'!HC124=8,8,IF('Vessel List B'!HC124=9,9,IF('Vessel List B'!HC124=10,10,IF('Vessel List B'!HC124=11,11,IF('Vessel List B'!HC124=12,12,IF('Vessel List B'!HC124=13,13,IF('Vessel List B'!HC124=14,14,IF('Vessel List B'!HC124=15,15,IF('Vessel List B'!HC124=16,16,0))))))))))))))))))</f>
        <v xml:space="preserve"> </v>
      </c>
      <c r="IV125" s="160"/>
      <c r="IW125" s="161"/>
      <c r="IX125" s="391" t="str">
        <f t="shared" si="155"/>
        <v/>
      </c>
      <c r="IY125" s="161"/>
      <c r="IZ125" s="386"/>
      <c r="JA125" s="389" t="str">
        <f t="shared" si="156"/>
        <v/>
      </c>
      <c r="JB125" s="159" t="str">
        <f>IF(VALUE(IF('Vessel List B'!HP124=1,1,IF('Vessel List B'!HP124=2,2,IF('Vessel List B'!HP124=3,3,IF('Vessel List B'!HP124=4,4,IF('Vessel List B'!HP124=5,5,IF('Vessel List B'!HP124=6,6,IF('Vessel List B'!HP124=7,7,IF('Vessel List B'!HP124=8,8,IF('Vessel List B'!HP124=9,9,IF('Vessel List B'!HP124=10,10,IF('Vessel List B'!HP124=11,11,IF('Vessel List B'!HP124=12,12,IF('Vessel List B'!HP124=13,13,IF('Vessel List B'!HP124=14,14,IF('Vessel List B'!HP124=15,15,IF('Vessel List B'!HP124=16,16,0)))))))))))))))))=0," ",VALUE(IF('Vessel List B'!HP124=1,1,IF('Vessel List B'!HP124=2,2,IF('Vessel List B'!HP124=3,3,IF('Vessel List B'!HP124=4,4,IF('Vessel List B'!HP124=5,5,IF('Vessel List B'!HP124=6,6,IF('Vessel List B'!HP124=7,7,IF('Vessel List B'!HP124=8,8,IF('Vessel List B'!HP124=9,9,IF('Vessel List B'!HP124=10,10,IF('Vessel List B'!HP124=11,11,IF('Vessel List B'!HP124=12,12,IF('Vessel List B'!HP124=13,13,IF('Vessel List B'!HP124=14,14,IF('Vessel List B'!HP124=15,15,IF('Vessel List B'!HP124=16,16,0))))))))))))))))))</f>
        <v xml:space="preserve"> </v>
      </c>
      <c r="JC125" s="160"/>
      <c r="JD125" s="161"/>
      <c r="JE125" s="391" t="str">
        <f t="shared" si="157"/>
        <v/>
      </c>
      <c r="JF125" s="161"/>
      <c r="JG125" s="386"/>
      <c r="JH125" s="389" t="str">
        <f t="shared" si="158"/>
        <v/>
      </c>
      <c r="JI125" s="159" t="str">
        <f>IF(VALUE(IF('Vessel List B'!IC124=1,1,IF('Vessel List B'!IC124=2,2,IF('Vessel List B'!IC124=3,3,IF('Vessel List B'!IC124=4,4,IF('Vessel List B'!IC124=5,5,IF('Vessel List B'!IC124=6,6,IF('Vessel List B'!IC124=7,7,IF('Vessel List B'!IC124=8,8,IF('Vessel List B'!IC124=9,9,IF('Vessel List B'!IC124=10,10,IF('Vessel List B'!IC124=11,11,IF('Vessel List B'!IC124=12,12,IF('Vessel List B'!IC124=13,13,IF('Vessel List B'!IC124=14,14,IF('Vessel List B'!IC124=15,15,IF('Vessel List B'!IC124=16,16,0)))))))))))))))))=0," ",VALUE(IF('Vessel List B'!IC124=1,1,IF('Vessel List B'!IC124=2,2,IF('Vessel List B'!IC124=3,3,IF('Vessel List B'!IC124=4,4,IF('Vessel List B'!IC124=5,5,IF('Vessel List B'!IC124=6,6,IF('Vessel List B'!IC124=7,7,IF('Vessel List B'!IC124=8,8,IF('Vessel List B'!IC124=9,9,IF('Vessel List B'!IC124=10,10,IF('Vessel List B'!IC124=11,11,IF('Vessel List B'!IC124=12,12,IF('Vessel List B'!IC124=13,13,IF('Vessel List B'!IC124=14,14,IF('Vessel List B'!IC124=15,15,IF('Vessel List B'!IC124=16,16,0))))))))))))))))))</f>
        <v xml:space="preserve"> </v>
      </c>
      <c r="JJ125" s="160"/>
      <c r="JK125" s="161"/>
      <c r="JL125" s="391" t="str">
        <f t="shared" si="159"/>
        <v/>
      </c>
      <c r="JM125" s="161"/>
      <c r="JN125" s="386"/>
      <c r="JO125" s="389" t="str">
        <f t="shared" si="160"/>
        <v/>
      </c>
      <c r="JP125" s="159" t="str">
        <f>IF(VALUE(IF('Vessel List B'!IP124=1,1,IF('Vessel List B'!IP124=2,2,IF('Vessel List B'!IP124=3,3,IF('Vessel List B'!IP124=4,4,IF('Vessel List B'!IP124=5,5,IF('Vessel List B'!IP124=6,6,IF('Vessel List B'!IP124=7,7,IF('Vessel List B'!IP124=8,8,IF('Vessel List B'!IP124=9,9,IF('Vessel List B'!IP124=10,10,IF('Vessel List B'!IP124=11,11,IF('Vessel List B'!IP124=12,12,IF('Vessel List B'!IP124=13,13,IF('Vessel List B'!IP124=14,14,IF('Vessel List B'!IP124=15,15,IF('Vessel List B'!IP124=16,16,0)))))))))))))))))=0," ",VALUE(IF('Vessel List B'!IP124=1,1,IF('Vessel List B'!IP124=2,2,IF('Vessel List B'!IP124=3,3,IF('Vessel List B'!IP124=4,4,IF('Vessel List B'!IP124=5,5,IF('Vessel List B'!IP124=6,6,IF('Vessel List B'!IP124=7,7,IF('Vessel List B'!IP124=8,8,IF('Vessel List B'!IP124=9,9,IF('Vessel List B'!IP124=10,10,IF('Vessel List B'!IP124=11,11,IF('Vessel List B'!IP124=12,12,IF('Vessel List B'!IP124=13,13,IF('Vessel List B'!IP124=14,14,IF('Vessel List B'!IP124=15,15,IF('Vessel List B'!IP124=16,16,0))))))))))))))))))</f>
        <v xml:space="preserve"> </v>
      </c>
      <c r="JQ125" s="160"/>
      <c r="JR125" s="161"/>
      <c r="JS125" s="391" t="str">
        <f t="shared" si="161"/>
        <v/>
      </c>
      <c r="JT125" s="161"/>
      <c r="JU125" s="386"/>
      <c r="JV125" s="398" t="str">
        <f t="shared" si="162"/>
        <v/>
      </c>
      <c r="JW125" s="403"/>
    </row>
    <row r="126" spans="1:283" ht="15" x14ac:dyDescent="0.25">
      <c r="A126" s="132">
        <f>'Vessel List A'!B125</f>
        <v>41700</v>
      </c>
      <c r="B126" s="157" t="str">
        <f>IF(VALUE(IF('Vessel List A'!C125=1,1,IF('Vessel List A'!C125=2,2,IF('Vessel List A'!C125=3,3,IF('Vessel List A'!C125=4,4,IF('Vessel List A'!C125=5,5,IF('Vessel List A'!C125=6,6,IF('Vessel List A'!C125=7,7,IF('Vessel List A'!C125=8,8,IF('Vessel List A'!C125=9,9,IF('Vessel List A'!C125=10,10,IF('Vessel List A'!C125=11,11,IF('Vessel List A'!C125=12,12,IF('Vessel List A'!C125=13,13,IF('Vessel List A'!C125=14,14,IF('Vessel List A'!C125=15,15,IF('Vessel List A'!C125=16,16,0)))))))))))))))))=0," ",VALUE(IF('Vessel List A'!C125=1,1,IF('Vessel List A'!C125=2,2,IF('Vessel List A'!C125=3,3,IF('Vessel List A'!C125=4,4,IF('Vessel List A'!C125=5,5,IF('Vessel List A'!C125=6,6,IF('Vessel List A'!C125=7,7,IF('Vessel List A'!C125=8,8,IF('Vessel List A'!C125=9,9,IF('Vessel List A'!C125=10,10,IF('Vessel List A'!C125=11,11,IF('Vessel List A'!C125=12,12,IF('Vessel List A'!C125=13,13,IF('Vessel List A'!C125=14,14,IF('Vessel List A'!C125=15,15,IF('Vessel List A'!C125=16,16,0))))))))))))))))))</f>
        <v xml:space="preserve"> </v>
      </c>
      <c r="C126" s="154"/>
      <c r="D126" s="158"/>
      <c r="E126" s="390" t="str">
        <f t="shared" si="83"/>
        <v/>
      </c>
      <c r="F126" s="158"/>
      <c r="G126" s="137"/>
      <c r="H126" s="388" t="str">
        <f t="shared" si="84"/>
        <v/>
      </c>
      <c r="I126" s="157" t="str">
        <f>IF(VALUE(IF('Vessel List A'!P125=1,1,IF('Vessel List A'!P125=2,2,IF('Vessel List A'!P125=3,3,IF('Vessel List A'!P125=4,4,IF('Vessel List A'!P125=5,5,IF('Vessel List A'!P125=6,6,IF('Vessel List A'!P125=7,7,IF('Vessel List A'!P125=8,8,IF('Vessel List A'!P125=9,9,IF('Vessel List A'!P125=10,10,IF('Vessel List A'!P125=11,11,IF('Vessel List A'!P125=12,12,IF('Vessel List A'!P125=13,13,IF('Vessel List A'!P125=14,14,IF('Vessel List A'!P125=15,15,IF('Vessel List A'!P125=16,16,0)))))))))))))))))=0," ",VALUE(IF('Vessel List A'!P125=1,1,IF('Vessel List A'!P125=2,2,IF('Vessel List A'!P125=3,3,IF('Vessel List A'!P125=4,4,IF('Vessel List A'!P125=5,5,IF('Vessel List A'!P125=6,6,IF('Vessel List A'!P125=7,7,IF('Vessel List A'!P125=8,8,IF('Vessel List A'!P125=9,9,IF('Vessel List A'!P125=10,10,IF('Vessel List A'!P125=11,11,IF('Vessel List A'!P125=12,12,IF('Vessel List A'!P125=13,13,IF('Vessel List A'!P125=14,14,IF('Vessel List A'!P125=15,15,IF('Vessel List A'!P125=16,16,0))))))))))))))))))</f>
        <v xml:space="preserve"> </v>
      </c>
      <c r="J126" s="154"/>
      <c r="K126" s="158"/>
      <c r="L126" s="390" t="str">
        <f t="shared" si="85"/>
        <v/>
      </c>
      <c r="M126" s="158"/>
      <c r="N126" s="137"/>
      <c r="O126" s="388" t="str">
        <f t="shared" si="86"/>
        <v/>
      </c>
      <c r="P126" s="157" t="str">
        <f>IF(VALUE(IF('Vessel List A'!AC125=1,1,IF('Vessel List A'!AC125=2,2,IF('Vessel List A'!AC125=3,3,IF('Vessel List A'!AC125=4,4,IF('Vessel List A'!AC125=5,5,IF('Vessel List A'!AC125=6,6,IF('Vessel List A'!AC125=7,7,IF('Vessel List A'!AC125=8,8,IF('Vessel List A'!AC125=9,9,IF('Vessel List A'!AC125=10,10,IF('Vessel List A'!AC125=11,11,IF('Vessel List A'!AC125=12,12,IF('Vessel List A'!AC125=13,13,IF('Vessel List A'!AC125=14,14,IF('Vessel List A'!AC125=15,15,IF('Vessel List A'!AC125=16,16,0)))))))))))))))))=0," ",VALUE(IF('Vessel List A'!AC125=1,1,IF('Vessel List A'!AC125=2,2,IF('Vessel List A'!AC125=3,3,IF('Vessel List A'!AC125=4,4,IF('Vessel List A'!AC125=5,5,IF('Vessel List A'!AC125=6,6,IF('Vessel List A'!AC125=7,7,IF('Vessel List A'!AC125=8,8,IF('Vessel List A'!AC125=9,9,IF('Vessel List A'!AC125=10,10,IF('Vessel List A'!AC125=11,11,IF('Vessel List A'!AC125=12,12,IF('Vessel List A'!AC125=13,13,IF('Vessel List A'!AC125=14,14,IF('Vessel List A'!AC125=15,15,IF('Vessel List A'!AC125=16,16,0))))))))))))))))))</f>
        <v xml:space="preserve"> </v>
      </c>
      <c r="Q126" s="154"/>
      <c r="R126" s="158"/>
      <c r="S126" s="390" t="str">
        <f t="shared" si="87"/>
        <v/>
      </c>
      <c r="T126" s="158"/>
      <c r="U126" s="137"/>
      <c r="V126" s="388" t="str">
        <f t="shared" si="88"/>
        <v/>
      </c>
      <c r="W126" s="157" t="str">
        <f>IF(VALUE(IF('Vessel List A'!AP125=1,1,IF('Vessel List A'!AP125=2,2,IF('Vessel List A'!AP125=3,3,IF('Vessel List A'!AP125=4,4,IF('Vessel List A'!AP125=5,5,IF('Vessel List A'!AP125=6,6,IF('Vessel List A'!AP125=7,7,IF('Vessel List A'!AP125=8,8,IF('Vessel List A'!AP125=9,9,IF('Vessel List A'!AP125=10,10,IF('Vessel List A'!AP125=11,11,IF('Vessel List A'!AP125=12,12,IF('Vessel List A'!AP125=13,13,IF('Vessel List A'!AP125=14,14,IF('Vessel List A'!AP125=15,15,IF('Vessel List A'!AP125=16,16,0)))))))))))))))))=0," ",VALUE(IF('Vessel List A'!AP125=1,1,IF('Vessel List A'!AP125=2,2,IF('Vessel List A'!AP125=3,3,IF('Vessel List A'!AP125=4,4,IF('Vessel List A'!AP125=5,5,IF('Vessel List A'!AP125=6,6,IF('Vessel List A'!AP125=7,7,IF('Vessel List A'!AP125=8,8,IF('Vessel List A'!AP125=9,9,IF('Vessel List A'!AP125=10,10,IF('Vessel List A'!AP125=11,11,IF('Vessel List A'!AP125=12,12,IF('Vessel List A'!AP125=13,13,IF('Vessel List A'!AP125=14,14,IF('Vessel List A'!AP125=15,15,IF('Vessel List A'!AP125=16,16,0))))))))))))))))))</f>
        <v xml:space="preserve"> </v>
      </c>
      <c r="X126" s="154"/>
      <c r="Y126" s="158"/>
      <c r="Z126" s="390" t="str">
        <f t="shared" si="89"/>
        <v/>
      </c>
      <c r="AA126" s="158"/>
      <c r="AB126" s="137"/>
      <c r="AC126" s="388" t="str">
        <f t="shared" si="90"/>
        <v/>
      </c>
      <c r="AD126" s="157" t="str">
        <f>IF(VALUE(IF('Vessel List A'!BC125=1,1,IF('Vessel List A'!BC125=2,2,IF('Vessel List A'!BC125=3,3,IF('Vessel List A'!BC125=4,4,IF('Vessel List A'!BC125=5,5,IF('Vessel List A'!BC125=6,6,IF('Vessel List A'!BC125=7,7,IF('Vessel List A'!BC125=8,8,IF('Vessel List A'!BC125=9,9,IF('Vessel List A'!BC125=10,10,IF('Vessel List A'!BC125=11,11,IF('Vessel List A'!BC125=12,12,IF('Vessel List A'!BC125=13,13,IF('Vessel List A'!BC125=14,14,IF('Vessel List A'!BC125=15,15,IF('Vessel List A'!BC125=16,16,0)))))))))))))))))=0," ",VALUE(IF('Vessel List A'!BC125=1,1,IF('Vessel List A'!BC125=2,2,IF('Vessel List A'!BC125=3,3,IF('Vessel List A'!BC125=4,4,IF('Vessel List A'!BC125=5,5,IF('Vessel List A'!BC125=6,6,IF('Vessel List A'!BC125=7,7,IF('Vessel List A'!BC125=8,8,IF('Vessel List A'!BC125=9,9,IF('Vessel List A'!BC125=10,10,IF('Vessel List A'!BC125=11,11,IF('Vessel List A'!BC125=12,12,IF('Vessel List A'!BC125=13,13,IF('Vessel List A'!BC125=14,14,IF('Vessel List A'!BC125=15,15,IF('Vessel List A'!BC125=16,16,0))))))))))))))))))</f>
        <v xml:space="preserve"> </v>
      </c>
      <c r="AE126" s="154"/>
      <c r="AF126" s="158"/>
      <c r="AG126" s="390" t="str">
        <f t="shared" si="91"/>
        <v/>
      </c>
      <c r="AH126" s="158"/>
      <c r="AI126" s="137"/>
      <c r="AJ126" s="388" t="str">
        <f t="shared" si="92"/>
        <v/>
      </c>
      <c r="AK126" s="157" t="str">
        <f>IF(VALUE(IF('Vessel List A'!BP125=1,1,IF('Vessel List A'!BP125=2,2,IF('Vessel List A'!BP125=3,3,IF('Vessel List A'!BP125=4,4,IF('Vessel List A'!BP125=5,5,IF('Vessel List A'!BP125=6,6,IF('Vessel List A'!BP125=7,7,IF('Vessel List A'!BP125=8,8,IF('Vessel List A'!BP125=9,9,IF('Vessel List A'!BP125=10,10,IF('Vessel List A'!BP125=11,11,IF('Vessel List A'!BP125=12,12,IF('Vessel List A'!BP125=13,13,IF('Vessel List A'!BP125=14,14,IF('Vessel List A'!BP125=15,15,IF('Vessel List A'!BP125=16,16,0)))))))))))))))))=0," ",VALUE(IF('Vessel List A'!BP125=1,1,IF('Vessel List A'!BP125=2,2,IF('Vessel List A'!BP125=3,3,IF('Vessel List A'!BP125=4,4,IF('Vessel List A'!BP125=5,5,IF('Vessel List A'!BP125=6,6,IF('Vessel List A'!BP125=7,7,IF('Vessel List A'!BP125=8,8,IF('Vessel List A'!BP125=9,9,IF('Vessel List A'!BP125=10,10,IF('Vessel List A'!BP125=11,11,IF('Vessel List A'!BP125=12,12,IF('Vessel List A'!BP125=13,13,IF('Vessel List A'!BP125=14,14,IF('Vessel List A'!BP125=15,15,IF('Vessel List A'!BP125=16,16,0))))))))))))))))))</f>
        <v xml:space="preserve"> </v>
      </c>
      <c r="AL126" s="154"/>
      <c r="AM126" s="158"/>
      <c r="AN126" s="390" t="str">
        <f t="shared" si="93"/>
        <v/>
      </c>
      <c r="AO126" s="158"/>
      <c r="AP126" s="137"/>
      <c r="AQ126" s="388" t="str">
        <f t="shared" si="94"/>
        <v/>
      </c>
      <c r="AR126" s="157" t="str">
        <f>IF(VALUE(IF('Vessel List A'!CC125=1,1,IF('Vessel List A'!CC125=2,2,IF('Vessel List A'!CC125=3,3,IF('Vessel List A'!CC125=4,4,IF('Vessel List A'!CC125=5,5,IF('Vessel List A'!CC125=6,6,IF('Vessel List A'!CC125=7,7,IF('Vessel List A'!CC125=8,8,IF('Vessel List A'!CC125=9,9,IF('Vessel List A'!CC125=10,10,IF('Vessel List A'!CC125=11,11,IF('Vessel List A'!CC125=12,12,IF('Vessel List A'!CC125=13,13,IF('Vessel List A'!CC125=14,14,IF('Vessel List A'!CC125=15,15,IF('Vessel List A'!CC125=16,16,0)))))))))))))))))=0," ",VALUE(IF('Vessel List A'!CC125=1,1,IF('Vessel List A'!CC125=2,2,IF('Vessel List A'!CC125=3,3,IF('Vessel List A'!CC125=4,4,IF('Vessel List A'!CC125=5,5,IF('Vessel List A'!CC125=6,6,IF('Vessel List A'!CC125=7,7,IF('Vessel List A'!CC125=8,8,IF('Vessel List A'!CC125=9,9,IF('Vessel List A'!CC125=10,10,IF('Vessel List A'!CC125=11,11,IF('Vessel List A'!CC125=12,12,IF('Vessel List A'!CC125=13,13,IF('Vessel List A'!CC125=14,14,IF('Vessel List A'!CC125=15,15,IF('Vessel List A'!CC125=16,16,0))))))))))))))))))</f>
        <v xml:space="preserve"> </v>
      </c>
      <c r="AS126" s="154"/>
      <c r="AT126" s="158"/>
      <c r="AU126" s="390" t="str">
        <f t="shared" si="95"/>
        <v/>
      </c>
      <c r="AV126" s="158"/>
      <c r="AW126" s="137"/>
      <c r="AX126" s="388" t="str">
        <f t="shared" si="96"/>
        <v/>
      </c>
      <c r="AY126" s="157" t="str">
        <f>IF(VALUE(IF('Vessel List A'!CP125=1,1,IF('Vessel List A'!CP125=2,2,IF('Vessel List A'!CP125=3,3,IF('Vessel List A'!CP125=4,4,IF('Vessel List A'!CP125=5,5,IF('Vessel List A'!CP125=6,6,IF('Vessel List A'!CP125=7,7,IF('Vessel List A'!CP125=8,8,IF('Vessel List A'!CP125=9,9,IF('Vessel List A'!CP125=10,10,IF('Vessel List A'!CP125=11,11,IF('Vessel List A'!CP125=12,12,IF('Vessel List A'!CP125=13,13,IF('Vessel List A'!CP125=14,14,IF('Vessel List A'!CP125=15,15,IF('Vessel List A'!CP125=16,16,0)))))))))))))))))=0," ",VALUE(IF('Vessel List A'!CP125=1,1,IF('Vessel List A'!CP125=2,2,IF('Vessel List A'!CP125=3,3,IF('Vessel List A'!CP125=4,4,IF('Vessel List A'!CP125=5,5,IF('Vessel List A'!CP125=6,6,IF('Vessel List A'!CP125=7,7,IF('Vessel List A'!CP125=8,8,IF('Vessel List A'!CP125=9,9,IF('Vessel List A'!CP125=10,10,IF('Vessel List A'!CP125=11,11,IF('Vessel List A'!CP125=12,12,IF('Vessel List A'!CP125=13,13,IF('Vessel List A'!CP125=14,14,IF('Vessel List A'!CP125=15,15,IF('Vessel List A'!CP125=16,16,0))))))))))))))))))</f>
        <v xml:space="preserve"> </v>
      </c>
      <c r="AZ126" s="154"/>
      <c r="BA126" s="158"/>
      <c r="BB126" s="390" t="str">
        <f t="shared" si="97"/>
        <v/>
      </c>
      <c r="BC126" s="158"/>
      <c r="BD126" s="137"/>
      <c r="BE126" s="388" t="str">
        <f t="shared" si="98"/>
        <v/>
      </c>
      <c r="BF126" s="157" t="str">
        <f>IF(VALUE(IF('Vessel List A'!DC125=1,1,IF('Vessel List A'!DC125=2,2,IF('Vessel List A'!DC125=3,3,IF('Vessel List A'!DC125=4,4,IF('Vessel List A'!DC125=5,5,IF('Vessel List A'!DC125=6,6,IF('Vessel List A'!DC125=7,7,IF('Vessel List A'!DC125=8,8,IF('Vessel List A'!DC125=9,9,IF('Vessel List A'!DC125=10,10,IF('Vessel List A'!DC125=11,11,IF('Vessel List A'!DC125=12,12,IF('Vessel List A'!DC125=13,13,IF('Vessel List A'!DC125=14,14,IF('Vessel List A'!DC125=15,15,IF('Vessel List A'!DC125=16,16,0)))))))))))))))))=0," ",VALUE(IF('Vessel List A'!DC125=1,1,IF('Vessel List A'!DC125=2,2,IF('Vessel List A'!DC125=3,3,IF('Vessel List A'!DC125=4,4,IF('Vessel List A'!DC125=5,5,IF('Vessel List A'!DC125=6,6,IF('Vessel List A'!DC125=7,7,IF('Vessel List A'!DC125=8,8,IF('Vessel List A'!DC125=9,9,IF('Vessel List A'!DC125=10,10,IF('Vessel List A'!DC125=11,11,IF('Vessel List A'!DC125=12,12,IF('Vessel List A'!DC125=13,13,IF('Vessel List A'!DC125=14,14,IF('Vessel List A'!DC125=15,15,IF('Vessel List A'!DC125=16,16,0))))))))))))))))))</f>
        <v xml:space="preserve"> </v>
      </c>
      <c r="BG126" s="154"/>
      <c r="BH126" s="158"/>
      <c r="BI126" s="390" t="str">
        <f t="shared" si="99"/>
        <v/>
      </c>
      <c r="BJ126" s="158"/>
      <c r="BK126" s="137"/>
      <c r="BL126" s="388" t="str">
        <f t="shared" si="100"/>
        <v/>
      </c>
      <c r="BM126" s="157" t="str">
        <f>IF(VALUE(IF('Vessel List A'!DP125=1,1,IF('Vessel List A'!DP125=2,2,IF('Vessel List A'!DP125=3,3,IF('Vessel List A'!DP125=4,4,IF('Vessel List A'!DP125=5,5,IF('Vessel List A'!DP125=6,6,IF('Vessel List A'!DP125=7,7,IF('Vessel List A'!DP125=8,8,IF('Vessel List A'!DP125=9,9,IF('Vessel List A'!DP125=10,10,IF('Vessel List A'!DP125=11,11,IF('Vessel List A'!DP125=12,12,IF('Vessel List A'!DP125=13,13,IF('Vessel List A'!DP125=14,14,IF('Vessel List A'!DP125=15,15,IF('Vessel List A'!DP125=16,16,0)))))))))))))))))=0," ",VALUE(IF('Vessel List A'!DP125=1,1,IF('Vessel List A'!DP125=2,2,IF('Vessel List A'!DP125=3,3,IF('Vessel List A'!DP125=4,4,IF('Vessel List A'!DP125=5,5,IF('Vessel List A'!DP125=6,6,IF('Vessel List A'!DP125=7,7,IF('Vessel List A'!DP125=8,8,IF('Vessel List A'!DP125=9,9,IF('Vessel List A'!DP125=10,10,IF('Vessel List A'!DP125=11,11,IF('Vessel List A'!DP125=12,12,IF('Vessel List A'!DP125=13,13,IF('Vessel List A'!DP125=14,14,IF('Vessel List A'!DP125=15,15,IF('Vessel List A'!DP125=16,16,0))))))))))))))))))</f>
        <v xml:space="preserve"> </v>
      </c>
      <c r="BN126" s="154"/>
      <c r="BO126" s="158"/>
      <c r="BP126" s="390" t="str">
        <f t="shared" si="101"/>
        <v/>
      </c>
      <c r="BQ126" s="158"/>
      <c r="BR126" s="137"/>
      <c r="BS126" s="388" t="str">
        <f t="shared" si="102"/>
        <v/>
      </c>
      <c r="BT126" s="157" t="str">
        <f>IF(VALUE(IF('Vessel List A'!EC125=1,1,IF('Vessel List A'!EC125=2,2,IF('Vessel List A'!EC125=3,3,IF('Vessel List A'!EC125=4,4,IF('Vessel List A'!EC125=5,5,IF('Vessel List A'!EC125=6,6,IF('Vessel List A'!EC125=7,7,IF('Vessel List A'!EC125=8,8,IF('Vessel List A'!EC125=9,9,IF('Vessel List A'!EC125=10,10,IF('Vessel List A'!EC125=11,11,IF('Vessel List A'!EC125=12,12,IF('Vessel List A'!EC125=13,13,IF('Vessel List A'!EC125=14,14,IF('Vessel List A'!EC125=15,15,IF('Vessel List A'!EC125=16,16,0)))))))))))))))))=0," ",VALUE(IF('Vessel List A'!EC125=1,1,IF('Vessel List A'!EC125=2,2,IF('Vessel List A'!EC125=3,3,IF('Vessel List A'!EC125=4,4,IF('Vessel List A'!EC125=5,5,IF('Vessel List A'!EC125=6,6,IF('Vessel List A'!EC125=7,7,IF('Vessel List A'!EC125=8,8,IF('Vessel List A'!EC125=9,9,IF('Vessel List A'!EC125=10,10,IF('Vessel List A'!EC125=11,11,IF('Vessel List A'!EC125=12,12,IF('Vessel List A'!EC125=13,13,IF('Vessel List A'!EC125=14,14,IF('Vessel List A'!EC125=15,15,IF('Vessel List A'!EC125=16,16,0))))))))))))))))))</f>
        <v xml:space="preserve"> </v>
      </c>
      <c r="BU126" s="154"/>
      <c r="BV126" s="158"/>
      <c r="BW126" s="390" t="str">
        <f t="shared" si="103"/>
        <v/>
      </c>
      <c r="BX126" s="158"/>
      <c r="BY126" s="137"/>
      <c r="BZ126" s="388" t="str">
        <f t="shared" si="104"/>
        <v/>
      </c>
      <c r="CA126" s="157" t="str">
        <f>IF(VALUE(IF('Vessel List A'!EP125=1,1,IF('Vessel List A'!EP125=2,2,IF('Vessel List A'!EP125=3,3,IF('Vessel List A'!EP125=4,4,IF('Vessel List A'!EP125=5,5,IF('Vessel List A'!EP125=6,6,IF('Vessel List A'!EP125=7,7,IF('Vessel List A'!EP125=8,8,IF('Vessel List A'!EP125=9,9,IF('Vessel List A'!EP125=10,10,IF('Vessel List A'!EP125=11,11,IF('Vessel List A'!EP125=12,12,IF('Vessel List A'!EP125=13,13,IF('Vessel List A'!EP125=14,14,IF('Vessel List A'!EP125=15,15,IF('Vessel List A'!EP125=16,16,0)))))))))))))))))=0," ",VALUE(IF('Vessel List A'!EP125=1,1,IF('Vessel List A'!EP125=2,2,IF('Vessel List A'!EP125=3,3,IF('Vessel List A'!EP125=4,4,IF('Vessel List A'!EP125=5,5,IF('Vessel List A'!EP125=6,6,IF('Vessel List A'!EP125=7,7,IF('Vessel List A'!EP125=8,8,IF('Vessel List A'!EP125=9,9,IF('Vessel List A'!EP125=10,10,IF('Vessel List A'!EP125=11,11,IF('Vessel List A'!EP125=12,12,IF('Vessel List A'!EP125=13,13,IF('Vessel List A'!EP125=14,14,IF('Vessel List A'!EP125=15,15,IF('Vessel List A'!EP125=16,16,0))))))))))))))))))</f>
        <v xml:space="preserve"> </v>
      </c>
      <c r="CB126" s="154"/>
      <c r="CC126" s="158"/>
      <c r="CD126" s="390" t="str">
        <f t="shared" si="105"/>
        <v/>
      </c>
      <c r="CE126" s="158"/>
      <c r="CF126" s="137"/>
      <c r="CG126" s="388" t="str">
        <f t="shared" si="106"/>
        <v/>
      </c>
      <c r="CH126" s="157" t="str">
        <f>IF(VALUE(IF('Vessel List A'!FC125=1,1,IF('Vessel List A'!FC125=2,2,IF('Vessel List A'!FC125=3,3,IF('Vessel List A'!FC125=4,4,IF('Vessel List A'!FC125=5,5,IF('Vessel List A'!FC125=6,6,IF('Vessel List A'!FC125=7,7,IF('Vessel List A'!FC125=8,8,IF('Vessel List A'!FC125=9,9,IF('Vessel List A'!FC125=10,10,IF('Vessel List A'!FC125=11,11,IF('Vessel List A'!FC125=12,12,IF('Vessel List A'!FC125=13,13,IF('Vessel List A'!FC125=14,14,IF('Vessel List A'!FC125=15,15,IF('Vessel List A'!FC125=16,16,0)))))))))))))))))=0," ",VALUE(IF('Vessel List A'!FC125=1,1,IF('Vessel List A'!FC125=2,2,IF('Vessel List A'!FC125=3,3,IF('Vessel List A'!FC125=4,4,IF('Vessel List A'!FC125=5,5,IF('Vessel List A'!FC125=6,6,IF('Vessel List A'!FC125=7,7,IF('Vessel List A'!FC125=8,8,IF('Vessel List A'!FC125=9,9,IF('Vessel List A'!FC125=10,10,IF('Vessel List A'!FC125=11,11,IF('Vessel List A'!FC125=12,12,IF('Vessel List A'!FC125=13,13,IF('Vessel List A'!FC125=14,14,IF('Vessel List A'!FC125=15,15,IF('Vessel List A'!FC125=16,16,0))))))))))))))))))</f>
        <v xml:space="preserve"> </v>
      </c>
      <c r="CI126" s="154"/>
      <c r="CJ126" s="158"/>
      <c r="CK126" s="390" t="str">
        <f t="shared" si="107"/>
        <v/>
      </c>
      <c r="CL126" s="158"/>
      <c r="CM126" s="137"/>
      <c r="CN126" s="388" t="str">
        <f t="shared" si="108"/>
        <v/>
      </c>
      <c r="CO126" s="157" t="str">
        <f>IF(VALUE(IF('Vessel List A'!FP125=1,1,IF('Vessel List A'!FP125=2,2,IF('Vessel List A'!FP125=3,3,IF('Vessel List A'!FP125=4,4,IF('Vessel List A'!FP125=5,5,IF('Vessel List A'!FP125=6,6,IF('Vessel List A'!FP125=7,7,IF('Vessel List A'!FP125=8,8,IF('Vessel List A'!FP125=9,9,IF('Vessel List A'!FP125=10,10,IF('Vessel List A'!FP125=11,11,IF('Vessel List A'!FP125=12,12,IF('Vessel List A'!FP125=13,13,IF('Vessel List A'!FP125=14,14,IF('Vessel List A'!FP125=15,15,IF('Vessel List A'!FP125=16,16,0)))))))))))))))))=0," ",VALUE(IF('Vessel List A'!FP125=1,1,IF('Vessel List A'!FP125=2,2,IF('Vessel List A'!FP125=3,3,IF('Vessel List A'!FP125=4,4,IF('Vessel List A'!FP125=5,5,IF('Vessel List A'!FP125=6,6,IF('Vessel List A'!FP125=7,7,IF('Vessel List A'!FP125=8,8,IF('Vessel List A'!FP125=9,9,IF('Vessel List A'!FP125=10,10,IF('Vessel List A'!FP125=11,11,IF('Vessel List A'!FP125=12,12,IF('Vessel List A'!FP125=13,13,IF('Vessel List A'!FP125=14,14,IF('Vessel List A'!FP125=15,15,IF('Vessel List A'!FP125=16,16,0))))))))))))))))))</f>
        <v xml:space="preserve"> </v>
      </c>
      <c r="CP126" s="154"/>
      <c r="CQ126" s="158"/>
      <c r="CR126" s="390" t="str">
        <f t="shared" si="109"/>
        <v/>
      </c>
      <c r="CS126" s="158"/>
      <c r="CT126" s="137"/>
      <c r="CU126" s="388" t="str">
        <f t="shared" si="110"/>
        <v/>
      </c>
      <c r="CV126" s="157" t="str">
        <f>IF(VALUE(IF('Vessel List A'!GC125=1,1,IF('Vessel List A'!GC125=2,2,IF('Vessel List A'!GC125=3,3,IF('Vessel List A'!GC125=4,4,IF('Vessel List A'!GC125=5,5,IF('Vessel List A'!GC125=6,6,IF('Vessel List A'!GC125=7,7,IF('Vessel List A'!GC125=8,8,IF('Vessel List A'!GC125=9,9,IF('Vessel List A'!GC125=10,10,IF('Vessel List A'!GC125=11,11,IF('Vessel List A'!GC125=12,12,IF('Vessel List A'!GC125=13,13,IF('Vessel List A'!GC125=14,14,IF('Vessel List A'!GC125=15,15,IF('Vessel List A'!GC125=16,16,0)))))))))))))))))=0," ",VALUE(IF('Vessel List A'!GC125=1,1,IF('Vessel List A'!GC125=2,2,IF('Vessel List A'!GC125=3,3,IF('Vessel List A'!GC125=4,4,IF('Vessel List A'!GC125=5,5,IF('Vessel List A'!GC125=6,6,IF('Vessel List A'!GC125=7,7,IF('Vessel List A'!GC125=8,8,IF('Vessel List A'!GC125=9,9,IF('Vessel List A'!GC125=10,10,IF('Vessel List A'!GC125=11,11,IF('Vessel List A'!GC125=12,12,IF('Vessel List A'!GC125=13,13,IF('Vessel List A'!GC125=14,14,IF('Vessel List A'!GC125=15,15,IF('Vessel List A'!GC125=16,16,0))))))))))))))))))</f>
        <v xml:space="preserve"> </v>
      </c>
      <c r="CW126" s="154"/>
      <c r="CX126" s="158"/>
      <c r="CY126" s="390" t="str">
        <f t="shared" si="111"/>
        <v/>
      </c>
      <c r="CZ126" s="158"/>
      <c r="DA126" s="137"/>
      <c r="DB126" s="388" t="str">
        <f t="shared" si="112"/>
        <v/>
      </c>
      <c r="DC126" s="157" t="str">
        <f>IF(VALUE(IF('Vessel List A'!GP125=1,1,IF('Vessel List A'!GP125=2,2,IF('Vessel List A'!GP125=3,3,IF('Vessel List A'!GP125=4,4,IF('Vessel List A'!GP125=5,5,IF('Vessel List A'!GP125=6,6,IF('Vessel List A'!GP125=7,7,IF('Vessel List A'!GP125=8,8,IF('Vessel List A'!GP125=9,9,IF('Vessel List A'!GP125=10,10,IF('Vessel List A'!GP125=11,11,IF('Vessel List A'!GP125=12,12,IF('Vessel List A'!GP125=13,13,IF('Vessel List A'!GP125=14,14,IF('Vessel List A'!GP125=15,15,IF('Vessel List A'!GP125=16,16,0)))))))))))))))))=0," ",VALUE(IF('Vessel List A'!GP125=1,1,IF('Vessel List A'!GP125=2,2,IF('Vessel List A'!GP125=3,3,IF('Vessel List A'!GP125=4,4,IF('Vessel List A'!GP125=5,5,IF('Vessel List A'!GP125=6,6,IF('Vessel List A'!GP125=7,7,IF('Vessel List A'!GP125=8,8,IF('Vessel List A'!GP125=9,9,IF('Vessel List A'!GP125=10,10,IF('Vessel List A'!GP125=11,11,IF('Vessel List A'!GP125=12,12,IF('Vessel List A'!GP125=13,13,IF('Vessel List A'!GP125=14,14,IF('Vessel List A'!GP125=15,15,IF('Vessel List A'!GP125=16,16,0))))))))))))))))))</f>
        <v xml:space="preserve"> </v>
      </c>
      <c r="DD126" s="154"/>
      <c r="DE126" s="158"/>
      <c r="DF126" s="390" t="str">
        <f t="shared" si="113"/>
        <v/>
      </c>
      <c r="DG126" s="158"/>
      <c r="DH126" s="137"/>
      <c r="DI126" s="388" t="str">
        <f t="shared" si="114"/>
        <v/>
      </c>
      <c r="DJ126" s="157" t="str">
        <f>IF(VALUE(IF('Vessel List A'!HC125=1,1,IF('Vessel List A'!HC125=2,2,IF('Vessel List A'!HC125=3,3,IF('Vessel List A'!HC125=4,4,IF('Vessel List A'!HC125=5,5,IF('Vessel List A'!HC125=6,6,IF('Vessel List A'!HC125=7,7,IF('Vessel List A'!HC125=8,8,IF('Vessel List A'!HC125=9,9,IF('Vessel List A'!HC125=10,10,IF('Vessel List A'!HC125=11,11,IF('Vessel List A'!HC125=12,12,IF('Vessel List A'!HC125=13,13,IF('Vessel List A'!HC125=14,14,IF('Vessel List A'!HC125=15,15,IF('Vessel List A'!HC125=16,16,0)))))))))))))))))=0," ",VALUE(IF('Vessel List A'!HC125=1,1,IF('Vessel List A'!HC125=2,2,IF('Vessel List A'!HC125=3,3,IF('Vessel List A'!HC125=4,4,IF('Vessel List A'!HC125=5,5,IF('Vessel List A'!HC125=6,6,IF('Vessel List A'!HC125=7,7,IF('Vessel List A'!HC125=8,8,IF('Vessel List A'!HC125=9,9,IF('Vessel List A'!HC125=10,10,IF('Vessel List A'!HC125=11,11,IF('Vessel List A'!HC125=12,12,IF('Vessel List A'!HC125=13,13,IF('Vessel List A'!HC125=14,14,IF('Vessel List A'!HC125=15,15,IF('Vessel List A'!HC125=16,16,0))))))))))))))))))</f>
        <v xml:space="preserve"> </v>
      </c>
      <c r="DK126" s="154"/>
      <c r="DL126" s="158"/>
      <c r="DM126" s="390" t="str">
        <f t="shared" si="115"/>
        <v/>
      </c>
      <c r="DN126" s="158"/>
      <c r="DO126" s="137"/>
      <c r="DP126" s="388" t="str">
        <f t="shared" si="116"/>
        <v/>
      </c>
      <c r="DQ126" s="157" t="str">
        <f>IF(VALUE(IF('Vessel List A'!HP125=1,1,IF('Vessel List A'!HP125=2,2,IF('Vessel List A'!HP125=3,3,IF('Vessel List A'!HP125=4,4,IF('Vessel List A'!HP125=5,5,IF('Vessel List A'!HP125=6,6,IF('Vessel List A'!HP125=7,7,IF('Vessel List A'!HP125=8,8,IF('Vessel List A'!HP125=9,9,IF('Vessel List A'!HP125=10,10,IF('Vessel List A'!HP125=11,11,IF('Vessel List A'!HP125=12,12,IF('Vessel List A'!HP125=13,13,IF('Vessel List A'!HP125=14,14,IF('Vessel List A'!HP125=15,15,IF('Vessel List A'!HP125=16,16,0)))))))))))))))))=0," ",VALUE(IF('Vessel List A'!HP125=1,1,IF('Vessel List A'!HP125=2,2,IF('Vessel List A'!HP125=3,3,IF('Vessel List A'!HP125=4,4,IF('Vessel List A'!HP125=5,5,IF('Vessel List A'!HP125=6,6,IF('Vessel List A'!HP125=7,7,IF('Vessel List A'!HP125=8,8,IF('Vessel List A'!HP125=9,9,IF('Vessel List A'!HP125=10,10,IF('Vessel List A'!HP125=11,11,IF('Vessel List A'!HP125=12,12,IF('Vessel List A'!HP125=13,13,IF('Vessel List A'!HP125=14,14,IF('Vessel List A'!HP125=15,15,IF('Vessel List A'!HP125=16,16,0))))))))))))))))))</f>
        <v xml:space="preserve"> </v>
      </c>
      <c r="DR126" s="154"/>
      <c r="DS126" s="158"/>
      <c r="DT126" s="390" t="str">
        <f t="shared" si="117"/>
        <v/>
      </c>
      <c r="DU126" s="158"/>
      <c r="DV126" s="137"/>
      <c r="DW126" s="388" t="str">
        <f t="shared" si="118"/>
        <v/>
      </c>
      <c r="DX126" s="157" t="str">
        <f>IF(VALUE(IF('Vessel List A'!IC125=1,1,IF('Vessel List A'!IC125=2,2,IF('Vessel List A'!IC125=3,3,IF('Vessel List A'!IC125=4,4,IF('Vessel List A'!IC125=5,5,IF('Vessel List A'!IC125=6,6,IF('Vessel List A'!IC125=7,7,IF('Vessel List A'!IC125=8,8,IF('Vessel List A'!IC125=9,9,IF('Vessel List A'!IC125=10,10,IF('Vessel List A'!IC125=11,11,IF('Vessel List A'!IC125=12,12,IF('Vessel List A'!IC125=13,13,IF('Vessel List A'!IC125=14,14,IF('Vessel List A'!IC125=15,15,IF('Vessel List A'!IC125=16,16,0)))))))))))))))))=0," ",VALUE(IF('Vessel List A'!IC125=1,1,IF('Vessel List A'!IC125=2,2,IF('Vessel List A'!IC125=3,3,IF('Vessel List A'!IC125=4,4,IF('Vessel List A'!IC125=5,5,IF('Vessel List A'!IC125=6,6,IF('Vessel List A'!IC125=7,7,IF('Vessel List A'!IC125=8,8,IF('Vessel List A'!IC125=9,9,IF('Vessel List A'!IC125=10,10,IF('Vessel List A'!IC125=11,11,IF('Vessel List A'!IC125=12,12,IF('Vessel List A'!IC125=13,13,IF('Vessel List A'!IC125=14,14,IF('Vessel List A'!IC125=15,15,IF('Vessel List A'!IC125=16,16,0))))))))))))))))))</f>
        <v xml:space="preserve"> </v>
      </c>
      <c r="DY126" s="154"/>
      <c r="DZ126" s="158"/>
      <c r="EA126" s="390" t="str">
        <f t="shared" si="119"/>
        <v/>
      </c>
      <c r="EB126" s="158"/>
      <c r="EC126" s="137"/>
      <c r="ED126" s="388" t="str">
        <f t="shared" si="120"/>
        <v/>
      </c>
      <c r="EE126" s="157" t="str">
        <f>IF(VALUE(IF('Vessel List A'!IP125=1,1,IF('Vessel List A'!IP125=2,2,IF('Vessel List A'!IP125=3,3,IF('Vessel List A'!IP125=4,4,IF('Vessel List A'!IP125=5,5,IF('Vessel List A'!IP125=6,6,IF('Vessel List A'!IP125=7,7,IF('Vessel List A'!IP125=8,8,IF('Vessel List A'!IP125=9,9,IF('Vessel List A'!IP125=10,10,IF('Vessel List A'!IP125=11,11,IF('Vessel List A'!IP125=12,12,IF('Vessel List A'!IP125=13,13,IF('Vessel List A'!IP125=14,14,IF('Vessel List A'!IP125=15,15,IF('Vessel List A'!IP125=16,16,0)))))))))))))))))=0," ",VALUE(IF('Vessel List A'!IP125=1,1,IF('Vessel List A'!IP125=2,2,IF('Vessel List A'!IP125=3,3,IF('Vessel List A'!IP125=4,4,IF('Vessel List A'!IP125=5,5,IF('Vessel List A'!IP125=6,6,IF('Vessel List A'!IP125=7,7,IF('Vessel List A'!IP125=8,8,IF('Vessel List A'!IP125=9,9,IF('Vessel List A'!IP125=10,10,IF('Vessel List A'!IP125=11,11,IF('Vessel List A'!IP125=12,12,IF('Vessel List A'!IP125=13,13,IF('Vessel List A'!IP125=14,14,IF('Vessel List A'!IP125=15,15,IF('Vessel List A'!IP125=16,16,0))))))))))))))))))</f>
        <v xml:space="preserve"> </v>
      </c>
      <c r="EF126" s="154"/>
      <c r="EG126" s="158"/>
      <c r="EH126" s="390" t="str">
        <f t="shared" si="121"/>
        <v/>
      </c>
      <c r="EI126" s="158"/>
      <c r="EJ126" s="137"/>
      <c r="EK126" s="397" t="str">
        <f t="shared" si="122"/>
        <v/>
      </c>
      <c r="EL126" s="144"/>
      <c r="EM126" s="157" t="str">
        <f>IF(VALUE(IF('Vessel List B'!C125=1,1,IF('Vessel List B'!C125=2,2,IF('Vessel List B'!C125=3,3,IF('Vessel List B'!C125=4,4,IF('Vessel List B'!C125=5,5,IF('Vessel List B'!C125=6,6,IF('Vessel List B'!C125=7,7,IF('Vessel List B'!C125=8,8,IF('Vessel List B'!C125=9,9,IF('Vessel List B'!C125=10,10,IF('Vessel List B'!C125=11,11,IF('Vessel List B'!C125=12,12,IF('Vessel List B'!C125=13,13,IF('Vessel List B'!C125=14,14,IF('Vessel List B'!C125=15,15,IF('Vessel List B'!C125=16,16,0)))))))))))))))))=0," ",VALUE(IF('Vessel List B'!C125=1,1,IF('Vessel List B'!C125=2,2,IF('Vessel List B'!C125=3,3,IF('Vessel List B'!C125=4,4,IF('Vessel List B'!C125=5,5,IF('Vessel List B'!C125=6,6,IF('Vessel List B'!C125=7,7,IF('Vessel List B'!C125=8,8,IF('Vessel List B'!C125=9,9,IF('Vessel List B'!C125=10,10,IF('Vessel List B'!C125=11,11,IF('Vessel List B'!C125=12,12,IF('Vessel List B'!C125=13,13,IF('Vessel List B'!C125=14,14,IF('Vessel List B'!C125=15,15,IF('Vessel List B'!C125=16,16,0))))))))))))))))))</f>
        <v xml:space="preserve"> </v>
      </c>
      <c r="EN126" s="154"/>
      <c r="EO126" s="158"/>
      <c r="EP126" s="390" t="str">
        <f t="shared" si="123"/>
        <v/>
      </c>
      <c r="EQ126" s="158"/>
      <c r="ER126" s="137"/>
      <c r="ES126" s="388" t="str">
        <f t="shared" si="124"/>
        <v/>
      </c>
      <c r="ET126" s="157" t="str">
        <f>IF(VALUE(IF('Vessel List B'!P125=1,1,IF('Vessel List B'!P125=2,2,IF('Vessel List B'!P125=3,3,IF('Vessel List B'!P125=4,4,IF('Vessel List B'!P125=5,5,IF('Vessel List B'!P125=6,6,IF('Vessel List B'!P125=7,7,IF('Vessel List B'!P125=8,8,IF('Vessel List B'!P125=9,9,IF('Vessel List B'!P125=10,10,IF('Vessel List B'!P125=11,11,IF('Vessel List B'!P125=12,12,IF('Vessel List B'!P125=13,13,IF('Vessel List B'!P125=14,14,IF('Vessel List B'!P125=15,15,IF('Vessel List B'!P125=16,16,0)))))))))))))))))=0," ",VALUE(IF('Vessel List B'!P125=1,1,IF('Vessel List B'!P125=2,2,IF('Vessel List B'!P125=3,3,IF('Vessel List B'!P125=4,4,IF('Vessel List B'!P125=5,5,IF('Vessel List B'!P125=6,6,IF('Vessel List B'!P125=7,7,IF('Vessel List B'!P125=8,8,IF('Vessel List B'!P125=9,9,IF('Vessel List B'!P125=10,10,IF('Vessel List B'!P125=11,11,IF('Vessel List B'!P125=12,12,IF('Vessel List B'!P125=13,13,IF('Vessel List B'!P125=14,14,IF('Vessel List B'!P125=15,15,IF('Vessel List B'!P125=16,16,0))))))))))))))))))</f>
        <v xml:space="preserve"> </v>
      </c>
      <c r="EU126" s="154"/>
      <c r="EV126" s="158"/>
      <c r="EW126" s="390" t="str">
        <f t="shared" si="125"/>
        <v/>
      </c>
      <c r="EX126" s="158"/>
      <c r="EY126" s="137"/>
      <c r="EZ126" s="388" t="str">
        <f t="shared" si="126"/>
        <v/>
      </c>
      <c r="FA126" s="157" t="str">
        <f>IF(VALUE(IF('Vessel List B'!AC125=1,1,IF('Vessel List B'!AC125=2,2,IF('Vessel List B'!AC125=3,3,IF('Vessel List B'!AC125=4,4,IF('Vessel List B'!AC125=5,5,IF('Vessel List B'!AC125=6,6,IF('Vessel List B'!AC125=7,7,IF('Vessel List B'!AC125=8,8,IF('Vessel List B'!AC125=9,9,IF('Vessel List B'!AC125=10,10,IF('Vessel List B'!AC125=11,11,IF('Vessel List B'!AC125=12,12,IF('Vessel List B'!AC125=13,13,IF('Vessel List B'!AC125=14,14,IF('Vessel List B'!AC125=15,15,IF('Vessel List B'!AC125=16,16,0)))))))))))))))))=0," ",VALUE(IF('Vessel List B'!AC125=1,1,IF('Vessel List B'!AC125=2,2,IF('Vessel List B'!AC125=3,3,IF('Vessel List B'!AC125=4,4,IF('Vessel List B'!AC125=5,5,IF('Vessel List B'!AC125=6,6,IF('Vessel List B'!AC125=7,7,IF('Vessel List B'!AC125=8,8,IF('Vessel List B'!AC125=9,9,IF('Vessel List B'!AC125=10,10,IF('Vessel List B'!AC125=11,11,IF('Vessel List B'!AC125=12,12,IF('Vessel List B'!AC125=13,13,IF('Vessel List B'!AC125=14,14,IF('Vessel List B'!AC125=15,15,IF('Vessel List B'!AC125=16,16,0))))))))))))))))))</f>
        <v xml:space="preserve"> </v>
      </c>
      <c r="FB126" s="154"/>
      <c r="FC126" s="158"/>
      <c r="FD126" s="390" t="str">
        <f t="shared" si="127"/>
        <v/>
      </c>
      <c r="FE126" s="158"/>
      <c r="FF126" s="137"/>
      <c r="FG126" s="388" t="str">
        <f t="shared" si="128"/>
        <v/>
      </c>
      <c r="FH126" s="157" t="str">
        <f>IF(VALUE(IF('Vessel List B'!AP125=1,1,IF('Vessel List B'!AP125=2,2,IF('Vessel List B'!AP125=3,3,IF('Vessel List B'!AP125=4,4,IF('Vessel List B'!AP125=5,5,IF('Vessel List B'!AP125=6,6,IF('Vessel List B'!AP125=7,7,IF('Vessel List B'!AP125=8,8,IF('Vessel List B'!AP125=9,9,IF('Vessel List B'!AP125=10,10,IF('Vessel List B'!AP125=11,11,IF('Vessel List B'!AP125=12,12,IF('Vessel List B'!AP125=13,13,IF('Vessel List B'!AP125=14,14,IF('Vessel List B'!AP125=15,15,IF('Vessel List B'!AP125=16,16,0)))))))))))))))))=0," ",VALUE(IF('Vessel List B'!AP125=1,1,IF('Vessel List B'!AP125=2,2,IF('Vessel List B'!AP125=3,3,IF('Vessel List B'!AP125=4,4,IF('Vessel List B'!AP125=5,5,IF('Vessel List B'!AP125=6,6,IF('Vessel List B'!AP125=7,7,IF('Vessel List B'!AP125=8,8,IF('Vessel List B'!AP125=9,9,IF('Vessel List B'!AP125=10,10,IF('Vessel List B'!AP125=11,11,IF('Vessel List B'!AP125=12,12,IF('Vessel List B'!AP125=13,13,IF('Vessel List B'!AP125=14,14,IF('Vessel List B'!AP125=15,15,IF('Vessel List B'!AP125=16,16,0))))))))))))))))))</f>
        <v xml:space="preserve"> </v>
      </c>
      <c r="FI126" s="154"/>
      <c r="FJ126" s="158"/>
      <c r="FK126" s="390" t="str">
        <f t="shared" si="129"/>
        <v/>
      </c>
      <c r="FL126" s="158"/>
      <c r="FM126" s="137"/>
      <c r="FN126" s="388" t="str">
        <f t="shared" si="130"/>
        <v/>
      </c>
      <c r="FO126" s="157" t="str">
        <f>IF(VALUE(IF('Vessel List B'!BC125=1,1,IF('Vessel List B'!BC125=2,2,IF('Vessel List B'!BC125=3,3,IF('Vessel List B'!BC125=4,4,IF('Vessel List B'!BC125=5,5,IF('Vessel List B'!BC125=6,6,IF('Vessel List B'!BC125=7,7,IF('Vessel List B'!BC125=8,8,IF('Vessel List B'!BC125=9,9,IF('Vessel List B'!BC125=10,10,IF('Vessel List B'!BC125=11,11,IF('Vessel List B'!BC125=12,12,IF('Vessel List B'!BC125=13,13,IF('Vessel List B'!BC125=14,14,IF('Vessel List B'!BC125=15,15,IF('Vessel List B'!BC125=16,16,0)))))))))))))))))=0," ",VALUE(IF('Vessel List B'!BC125=1,1,IF('Vessel List B'!BC125=2,2,IF('Vessel List B'!BC125=3,3,IF('Vessel List B'!BC125=4,4,IF('Vessel List B'!BC125=5,5,IF('Vessel List B'!BC125=6,6,IF('Vessel List B'!BC125=7,7,IF('Vessel List B'!BC125=8,8,IF('Vessel List B'!BC125=9,9,IF('Vessel List B'!BC125=10,10,IF('Vessel List B'!BC125=11,11,IF('Vessel List B'!BC125=12,12,IF('Vessel List B'!BC125=13,13,IF('Vessel List B'!BC125=14,14,IF('Vessel List B'!BC125=15,15,IF('Vessel List B'!BC125=16,16,0))))))))))))))))))</f>
        <v xml:space="preserve"> </v>
      </c>
      <c r="FP126" s="154"/>
      <c r="FQ126" s="158"/>
      <c r="FR126" s="390" t="str">
        <f t="shared" si="131"/>
        <v/>
      </c>
      <c r="FS126" s="158"/>
      <c r="FT126" s="137"/>
      <c r="FU126" s="388" t="str">
        <f t="shared" si="132"/>
        <v/>
      </c>
      <c r="FV126" s="157" t="str">
        <f>IF(VALUE(IF('Vessel List B'!BP125=1,1,IF('Vessel List B'!BP125=2,2,IF('Vessel List B'!BP125=3,3,IF('Vessel List B'!BP125=4,4,IF('Vessel List B'!BP125=5,5,IF('Vessel List B'!BP125=6,6,IF('Vessel List B'!BP125=7,7,IF('Vessel List B'!BP125=8,8,IF('Vessel List B'!BP125=9,9,IF('Vessel List B'!BP125=10,10,IF('Vessel List B'!BP125=11,11,IF('Vessel List B'!BP125=12,12,IF('Vessel List B'!BP125=13,13,IF('Vessel List B'!BP125=14,14,IF('Vessel List B'!BP125=15,15,IF('Vessel List B'!BP125=16,16,0)))))))))))))))))=0," ",VALUE(IF('Vessel List B'!BP125=1,1,IF('Vessel List B'!BP125=2,2,IF('Vessel List B'!BP125=3,3,IF('Vessel List B'!BP125=4,4,IF('Vessel List B'!BP125=5,5,IF('Vessel List B'!BP125=6,6,IF('Vessel List B'!BP125=7,7,IF('Vessel List B'!BP125=8,8,IF('Vessel List B'!BP125=9,9,IF('Vessel List B'!BP125=10,10,IF('Vessel List B'!BP125=11,11,IF('Vessel List B'!BP125=12,12,IF('Vessel List B'!BP125=13,13,IF('Vessel List B'!BP125=14,14,IF('Vessel List B'!BP125=15,15,IF('Vessel List B'!BP125=16,16,0))))))))))))))))))</f>
        <v xml:space="preserve"> </v>
      </c>
      <c r="FW126" s="154"/>
      <c r="FX126" s="158"/>
      <c r="FY126" s="390" t="str">
        <f t="shared" si="133"/>
        <v/>
      </c>
      <c r="FZ126" s="158"/>
      <c r="GA126" s="137"/>
      <c r="GB126" s="388" t="str">
        <f t="shared" si="134"/>
        <v/>
      </c>
      <c r="GC126" s="157" t="str">
        <f>IF(VALUE(IF('Vessel List B'!CC125=1,1,IF('Vessel List B'!CC125=2,2,IF('Vessel List B'!CC125=3,3,IF('Vessel List B'!CC125=4,4,IF('Vessel List B'!CC125=5,5,IF('Vessel List B'!CC125=6,6,IF('Vessel List B'!CC125=7,7,IF('Vessel List B'!CC125=8,8,IF('Vessel List B'!CC125=9,9,IF('Vessel List B'!CC125=10,10,IF('Vessel List B'!CC125=11,11,IF('Vessel List B'!CC125=12,12,IF('Vessel List B'!CC125=13,13,IF('Vessel List B'!CC125=14,14,IF('Vessel List B'!CC125=15,15,IF('Vessel List B'!CC125=16,16,0)))))))))))))))))=0," ",VALUE(IF('Vessel List B'!CC125=1,1,IF('Vessel List B'!CC125=2,2,IF('Vessel List B'!CC125=3,3,IF('Vessel List B'!CC125=4,4,IF('Vessel List B'!CC125=5,5,IF('Vessel List B'!CC125=6,6,IF('Vessel List B'!CC125=7,7,IF('Vessel List B'!CC125=8,8,IF('Vessel List B'!CC125=9,9,IF('Vessel List B'!CC125=10,10,IF('Vessel List B'!CC125=11,11,IF('Vessel List B'!CC125=12,12,IF('Vessel List B'!CC125=13,13,IF('Vessel List B'!CC125=14,14,IF('Vessel List B'!CC125=15,15,IF('Vessel List B'!CC125=16,16,0))))))))))))))))))</f>
        <v xml:space="preserve"> </v>
      </c>
      <c r="GD126" s="154"/>
      <c r="GE126" s="158"/>
      <c r="GF126" s="390" t="str">
        <f t="shared" si="135"/>
        <v/>
      </c>
      <c r="GG126" s="158"/>
      <c r="GH126" s="137"/>
      <c r="GI126" s="388" t="str">
        <f t="shared" si="136"/>
        <v/>
      </c>
      <c r="GJ126" s="157" t="str">
        <f>IF(VALUE(IF('Vessel List B'!CP125=1,1,IF('Vessel List B'!CP125=2,2,IF('Vessel List B'!CP125=3,3,IF('Vessel List B'!CP125=4,4,IF('Vessel List B'!CP125=5,5,IF('Vessel List B'!CP125=6,6,IF('Vessel List B'!CP125=7,7,IF('Vessel List B'!CP125=8,8,IF('Vessel List B'!CP125=9,9,IF('Vessel List B'!CP125=10,10,IF('Vessel List B'!CP125=11,11,IF('Vessel List B'!CP125=12,12,IF('Vessel List B'!CP125=13,13,IF('Vessel List B'!CP125=14,14,IF('Vessel List B'!CP125=15,15,IF('Vessel List B'!CP125=16,16,0)))))))))))))))))=0," ",VALUE(IF('Vessel List B'!CP125=1,1,IF('Vessel List B'!CP125=2,2,IF('Vessel List B'!CP125=3,3,IF('Vessel List B'!CP125=4,4,IF('Vessel List B'!CP125=5,5,IF('Vessel List B'!CP125=6,6,IF('Vessel List B'!CP125=7,7,IF('Vessel List B'!CP125=8,8,IF('Vessel List B'!CP125=9,9,IF('Vessel List B'!CP125=10,10,IF('Vessel List B'!CP125=11,11,IF('Vessel List B'!CP125=12,12,IF('Vessel List B'!CP125=13,13,IF('Vessel List B'!CP125=14,14,IF('Vessel List B'!CP125=15,15,IF('Vessel List B'!CP125=16,16,0))))))))))))))))))</f>
        <v xml:space="preserve"> </v>
      </c>
      <c r="GK126" s="154"/>
      <c r="GL126" s="158"/>
      <c r="GM126" s="390" t="str">
        <f t="shared" si="137"/>
        <v/>
      </c>
      <c r="GN126" s="158"/>
      <c r="GO126" s="137"/>
      <c r="GP126" s="388" t="str">
        <f t="shared" si="138"/>
        <v/>
      </c>
      <c r="GQ126" s="157" t="str">
        <f>IF(VALUE(IF('Vessel List B'!DC125=1,1,IF('Vessel List B'!DC125=2,2,IF('Vessel List B'!DC125=3,3,IF('Vessel List B'!DC125=4,4,IF('Vessel List B'!DC125=5,5,IF('Vessel List B'!DC125=6,6,IF('Vessel List B'!DC125=7,7,IF('Vessel List B'!DC125=8,8,IF('Vessel List B'!DC125=9,9,IF('Vessel List B'!DC125=10,10,IF('Vessel List B'!DC125=11,11,IF('Vessel List B'!DC125=12,12,IF('Vessel List B'!DC125=13,13,IF('Vessel List B'!DC125=14,14,IF('Vessel List B'!DC125=15,15,IF('Vessel List B'!DC125=16,16,0)))))))))))))))))=0," ",VALUE(IF('Vessel List B'!DC125=1,1,IF('Vessel List B'!DC125=2,2,IF('Vessel List B'!DC125=3,3,IF('Vessel List B'!DC125=4,4,IF('Vessel List B'!DC125=5,5,IF('Vessel List B'!DC125=6,6,IF('Vessel List B'!DC125=7,7,IF('Vessel List B'!DC125=8,8,IF('Vessel List B'!DC125=9,9,IF('Vessel List B'!DC125=10,10,IF('Vessel List B'!DC125=11,11,IF('Vessel List B'!DC125=12,12,IF('Vessel List B'!DC125=13,13,IF('Vessel List B'!DC125=14,14,IF('Vessel List B'!DC125=15,15,IF('Vessel List B'!DC125=16,16,0))))))))))))))))))</f>
        <v xml:space="preserve"> </v>
      </c>
      <c r="GR126" s="154"/>
      <c r="GS126" s="158"/>
      <c r="GT126" s="390" t="str">
        <f t="shared" si="139"/>
        <v/>
      </c>
      <c r="GU126" s="158"/>
      <c r="GV126" s="137"/>
      <c r="GW126" s="388" t="str">
        <f t="shared" si="140"/>
        <v/>
      </c>
      <c r="GX126" s="157" t="str">
        <f>IF(VALUE(IF('Vessel List B'!DP125=1,1,IF('Vessel List B'!DP125=2,2,IF('Vessel List B'!DP125=3,3,IF('Vessel List B'!DP125=4,4,IF('Vessel List B'!DP125=5,5,IF('Vessel List B'!DP125=6,6,IF('Vessel List B'!DP125=7,7,IF('Vessel List B'!DP125=8,8,IF('Vessel List B'!DP125=9,9,IF('Vessel List B'!DP125=10,10,IF('Vessel List B'!DP125=11,11,IF('Vessel List B'!DP125=12,12,IF('Vessel List B'!DP125=13,13,IF('Vessel List B'!DP125=14,14,IF('Vessel List B'!DP125=15,15,IF('Vessel List B'!DP125=16,16,0)))))))))))))))))=0," ",VALUE(IF('Vessel List B'!DP125=1,1,IF('Vessel List B'!DP125=2,2,IF('Vessel List B'!DP125=3,3,IF('Vessel List B'!DP125=4,4,IF('Vessel List B'!DP125=5,5,IF('Vessel List B'!DP125=6,6,IF('Vessel List B'!DP125=7,7,IF('Vessel List B'!DP125=8,8,IF('Vessel List B'!DP125=9,9,IF('Vessel List B'!DP125=10,10,IF('Vessel List B'!DP125=11,11,IF('Vessel List B'!DP125=12,12,IF('Vessel List B'!DP125=13,13,IF('Vessel List B'!DP125=14,14,IF('Vessel List B'!DP125=15,15,IF('Vessel List B'!DP125=16,16,0))))))))))))))))))</f>
        <v xml:space="preserve"> </v>
      </c>
      <c r="GY126" s="154"/>
      <c r="GZ126" s="158"/>
      <c r="HA126" s="390" t="str">
        <f t="shared" si="141"/>
        <v/>
      </c>
      <c r="HB126" s="158"/>
      <c r="HC126" s="137"/>
      <c r="HD126" s="388" t="str">
        <f t="shared" si="142"/>
        <v/>
      </c>
      <c r="HE126" s="157" t="str">
        <f>IF(VALUE(IF('Vessel List B'!EC125=1,1,IF('Vessel List B'!EC125=2,2,IF('Vessel List B'!EC125=3,3,IF('Vessel List B'!EC125=4,4,IF('Vessel List B'!EC125=5,5,IF('Vessel List B'!EC125=6,6,IF('Vessel List B'!EC125=7,7,IF('Vessel List B'!EC125=8,8,IF('Vessel List B'!EC125=9,9,IF('Vessel List B'!EC125=10,10,IF('Vessel List B'!EC125=11,11,IF('Vessel List B'!EC125=12,12,IF('Vessel List B'!EC125=13,13,IF('Vessel List B'!EC125=14,14,IF('Vessel List B'!EC125=15,15,IF('Vessel List B'!EC125=16,16,0)))))))))))))))))=0," ",VALUE(IF('Vessel List B'!EC125=1,1,IF('Vessel List B'!EC125=2,2,IF('Vessel List B'!EC125=3,3,IF('Vessel List B'!EC125=4,4,IF('Vessel List B'!EC125=5,5,IF('Vessel List B'!EC125=6,6,IF('Vessel List B'!EC125=7,7,IF('Vessel List B'!EC125=8,8,IF('Vessel List B'!EC125=9,9,IF('Vessel List B'!EC125=10,10,IF('Vessel List B'!EC125=11,11,IF('Vessel List B'!EC125=12,12,IF('Vessel List B'!EC125=13,13,IF('Vessel List B'!EC125=14,14,IF('Vessel List B'!EC125=15,15,IF('Vessel List B'!EC125=16,16,0))))))))))))))))))</f>
        <v xml:space="preserve"> </v>
      </c>
      <c r="HF126" s="154"/>
      <c r="HG126" s="158"/>
      <c r="HH126" s="390" t="str">
        <f t="shared" si="143"/>
        <v/>
      </c>
      <c r="HI126" s="158"/>
      <c r="HJ126" s="137"/>
      <c r="HK126" s="388" t="str">
        <f t="shared" si="144"/>
        <v/>
      </c>
      <c r="HL126" s="157" t="str">
        <f>IF(VALUE(IF('Vessel List B'!EP125=1,1,IF('Vessel List B'!EP125=2,2,IF('Vessel List B'!EP125=3,3,IF('Vessel List B'!EP125=4,4,IF('Vessel List B'!EP125=5,5,IF('Vessel List B'!EP125=6,6,IF('Vessel List B'!EP125=7,7,IF('Vessel List B'!EP125=8,8,IF('Vessel List B'!EP125=9,9,IF('Vessel List B'!EP125=10,10,IF('Vessel List B'!EP125=11,11,IF('Vessel List B'!EP125=12,12,IF('Vessel List B'!EP125=13,13,IF('Vessel List B'!EP125=14,14,IF('Vessel List B'!EP125=15,15,IF('Vessel List B'!EP125=16,16,0)))))))))))))))))=0," ",VALUE(IF('Vessel List B'!EP125=1,1,IF('Vessel List B'!EP125=2,2,IF('Vessel List B'!EP125=3,3,IF('Vessel List B'!EP125=4,4,IF('Vessel List B'!EP125=5,5,IF('Vessel List B'!EP125=6,6,IF('Vessel List B'!EP125=7,7,IF('Vessel List B'!EP125=8,8,IF('Vessel List B'!EP125=9,9,IF('Vessel List B'!EP125=10,10,IF('Vessel List B'!EP125=11,11,IF('Vessel List B'!EP125=12,12,IF('Vessel List B'!EP125=13,13,IF('Vessel List B'!EP125=14,14,IF('Vessel List B'!EP125=15,15,IF('Vessel List B'!EP125=16,16,0))))))))))))))))))</f>
        <v xml:space="preserve"> </v>
      </c>
      <c r="HM126" s="154"/>
      <c r="HN126" s="158"/>
      <c r="HO126" s="390" t="str">
        <f t="shared" si="145"/>
        <v/>
      </c>
      <c r="HP126" s="158"/>
      <c r="HQ126" s="137"/>
      <c r="HR126" s="388" t="str">
        <f t="shared" si="146"/>
        <v/>
      </c>
      <c r="HS126" s="157" t="str">
        <f>IF(VALUE(IF('Vessel List B'!FC125=1,1,IF('Vessel List B'!FC125=2,2,IF('Vessel List B'!FC125=3,3,IF('Vessel List B'!FC125=4,4,IF('Vessel List B'!FC125=5,5,IF('Vessel List B'!FC125=6,6,IF('Vessel List B'!FC125=7,7,IF('Vessel List B'!FC125=8,8,IF('Vessel List B'!FC125=9,9,IF('Vessel List B'!FC125=10,10,IF('Vessel List B'!FC125=11,11,IF('Vessel List B'!FC125=12,12,IF('Vessel List B'!FC125=13,13,IF('Vessel List B'!FC125=14,14,IF('Vessel List B'!FC125=15,15,IF('Vessel List B'!FC125=16,16,0)))))))))))))))))=0," ",VALUE(IF('Vessel List B'!FC125=1,1,IF('Vessel List B'!FC125=2,2,IF('Vessel List B'!FC125=3,3,IF('Vessel List B'!FC125=4,4,IF('Vessel List B'!FC125=5,5,IF('Vessel List B'!FC125=6,6,IF('Vessel List B'!FC125=7,7,IF('Vessel List B'!FC125=8,8,IF('Vessel List B'!FC125=9,9,IF('Vessel List B'!FC125=10,10,IF('Vessel List B'!FC125=11,11,IF('Vessel List B'!FC125=12,12,IF('Vessel List B'!FC125=13,13,IF('Vessel List B'!FC125=14,14,IF('Vessel List B'!FC125=15,15,IF('Vessel List B'!FC125=16,16,0))))))))))))))))))</f>
        <v xml:space="preserve"> </v>
      </c>
      <c r="HT126" s="154"/>
      <c r="HU126" s="158"/>
      <c r="HV126" s="390" t="str">
        <f t="shared" si="147"/>
        <v/>
      </c>
      <c r="HW126" s="158"/>
      <c r="HX126" s="137"/>
      <c r="HY126" s="388" t="str">
        <f t="shared" si="148"/>
        <v/>
      </c>
      <c r="HZ126" s="157" t="str">
        <f>IF(VALUE(IF('Vessel List B'!FP125=1,1,IF('Vessel List B'!FP125=2,2,IF('Vessel List B'!FP125=3,3,IF('Vessel List B'!FP125=4,4,IF('Vessel List B'!FP125=5,5,IF('Vessel List B'!FP125=6,6,IF('Vessel List B'!FP125=7,7,IF('Vessel List B'!FP125=8,8,IF('Vessel List B'!FP125=9,9,IF('Vessel List B'!FP125=10,10,IF('Vessel List B'!FP125=11,11,IF('Vessel List B'!FP125=12,12,IF('Vessel List B'!FP125=13,13,IF('Vessel List B'!FP125=14,14,IF('Vessel List B'!FP125=15,15,IF('Vessel List B'!FP125=16,16,0)))))))))))))))))=0," ",VALUE(IF('Vessel List B'!FP125=1,1,IF('Vessel List B'!FP125=2,2,IF('Vessel List B'!FP125=3,3,IF('Vessel List B'!FP125=4,4,IF('Vessel List B'!FP125=5,5,IF('Vessel List B'!FP125=6,6,IF('Vessel List B'!FP125=7,7,IF('Vessel List B'!FP125=8,8,IF('Vessel List B'!FP125=9,9,IF('Vessel List B'!FP125=10,10,IF('Vessel List B'!FP125=11,11,IF('Vessel List B'!FP125=12,12,IF('Vessel List B'!FP125=13,13,IF('Vessel List B'!FP125=14,14,IF('Vessel List B'!FP125=15,15,IF('Vessel List B'!FP125=16,16,0))))))))))))))))))</f>
        <v xml:space="preserve"> </v>
      </c>
      <c r="IA126" s="154"/>
      <c r="IB126" s="158"/>
      <c r="IC126" s="390" t="str">
        <f t="shared" si="149"/>
        <v/>
      </c>
      <c r="ID126" s="158"/>
      <c r="IE126" s="137"/>
      <c r="IF126" s="388" t="str">
        <f t="shared" si="150"/>
        <v/>
      </c>
      <c r="IG126" s="157" t="str">
        <f>IF(VALUE(IF('Vessel List B'!GC125=1,1,IF('Vessel List B'!GC125=2,2,IF('Vessel List B'!GC125=3,3,IF('Vessel List B'!GC125=4,4,IF('Vessel List B'!GC125=5,5,IF('Vessel List B'!GC125=6,6,IF('Vessel List B'!GC125=7,7,IF('Vessel List B'!GC125=8,8,IF('Vessel List B'!GC125=9,9,IF('Vessel List B'!GC125=10,10,IF('Vessel List B'!GC125=11,11,IF('Vessel List B'!GC125=12,12,IF('Vessel List B'!GC125=13,13,IF('Vessel List B'!GC125=14,14,IF('Vessel List B'!GC125=15,15,IF('Vessel List B'!GC125=16,16,0)))))))))))))))))=0," ",VALUE(IF('Vessel List B'!GC125=1,1,IF('Vessel List B'!GC125=2,2,IF('Vessel List B'!GC125=3,3,IF('Vessel List B'!GC125=4,4,IF('Vessel List B'!GC125=5,5,IF('Vessel List B'!GC125=6,6,IF('Vessel List B'!GC125=7,7,IF('Vessel List B'!GC125=8,8,IF('Vessel List B'!GC125=9,9,IF('Vessel List B'!GC125=10,10,IF('Vessel List B'!GC125=11,11,IF('Vessel List B'!GC125=12,12,IF('Vessel List B'!GC125=13,13,IF('Vessel List B'!GC125=14,14,IF('Vessel List B'!GC125=15,15,IF('Vessel List B'!GC125=16,16,0))))))))))))))))))</f>
        <v xml:space="preserve"> </v>
      </c>
      <c r="IH126" s="154"/>
      <c r="II126" s="158"/>
      <c r="IJ126" s="390" t="str">
        <f t="shared" si="151"/>
        <v/>
      </c>
      <c r="IK126" s="158"/>
      <c r="IL126" s="137"/>
      <c r="IM126" s="388" t="str">
        <f t="shared" si="152"/>
        <v/>
      </c>
      <c r="IN126" s="157" t="str">
        <f>IF(VALUE(IF('Vessel List B'!GP125=1,1,IF('Vessel List B'!GP125=2,2,IF('Vessel List B'!GP125=3,3,IF('Vessel List B'!GP125=4,4,IF('Vessel List B'!GP125=5,5,IF('Vessel List B'!GP125=6,6,IF('Vessel List B'!GP125=7,7,IF('Vessel List B'!GP125=8,8,IF('Vessel List B'!GP125=9,9,IF('Vessel List B'!GP125=10,10,IF('Vessel List B'!GP125=11,11,IF('Vessel List B'!GP125=12,12,IF('Vessel List B'!GP125=13,13,IF('Vessel List B'!GP125=14,14,IF('Vessel List B'!GP125=15,15,IF('Vessel List B'!GP125=16,16,0)))))))))))))))))=0," ",VALUE(IF('Vessel List B'!GP125=1,1,IF('Vessel List B'!GP125=2,2,IF('Vessel List B'!GP125=3,3,IF('Vessel List B'!GP125=4,4,IF('Vessel List B'!GP125=5,5,IF('Vessel List B'!GP125=6,6,IF('Vessel List B'!GP125=7,7,IF('Vessel List B'!GP125=8,8,IF('Vessel List B'!GP125=9,9,IF('Vessel List B'!GP125=10,10,IF('Vessel List B'!GP125=11,11,IF('Vessel List B'!GP125=12,12,IF('Vessel List B'!GP125=13,13,IF('Vessel List B'!GP125=14,14,IF('Vessel List B'!GP125=15,15,IF('Vessel List B'!GP125=16,16,0))))))))))))))))))</f>
        <v xml:space="preserve"> </v>
      </c>
      <c r="IO126" s="154"/>
      <c r="IP126" s="158"/>
      <c r="IQ126" s="390" t="str">
        <f t="shared" si="153"/>
        <v/>
      </c>
      <c r="IR126" s="158"/>
      <c r="IS126" s="137"/>
      <c r="IT126" s="388" t="str">
        <f t="shared" si="154"/>
        <v/>
      </c>
      <c r="IU126" s="157" t="str">
        <f>IF(VALUE(IF('Vessel List B'!HC125=1,1,IF('Vessel List B'!HC125=2,2,IF('Vessel List B'!HC125=3,3,IF('Vessel List B'!HC125=4,4,IF('Vessel List B'!HC125=5,5,IF('Vessel List B'!HC125=6,6,IF('Vessel List B'!HC125=7,7,IF('Vessel List B'!HC125=8,8,IF('Vessel List B'!HC125=9,9,IF('Vessel List B'!HC125=10,10,IF('Vessel List B'!HC125=11,11,IF('Vessel List B'!HC125=12,12,IF('Vessel List B'!HC125=13,13,IF('Vessel List B'!HC125=14,14,IF('Vessel List B'!HC125=15,15,IF('Vessel List B'!HC125=16,16,0)))))))))))))))))=0," ",VALUE(IF('Vessel List B'!HC125=1,1,IF('Vessel List B'!HC125=2,2,IF('Vessel List B'!HC125=3,3,IF('Vessel List B'!HC125=4,4,IF('Vessel List B'!HC125=5,5,IF('Vessel List B'!HC125=6,6,IF('Vessel List B'!HC125=7,7,IF('Vessel List B'!HC125=8,8,IF('Vessel List B'!HC125=9,9,IF('Vessel List B'!HC125=10,10,IF('Vessel List B'!HC125=11,11,IF('Vessel List B'!HC125=12,12,IF('Vessel List B'!HC125=13,13,IF('Vessel List B'!HC125=14,14,IF('Vessel List B'!HC125=15,15,IF('Vessel List B'!HC125=16,16,0))))))))))))))))))</f>
        <v xml:space="preserve"> </v>
      </c>
      <c r="IV126" s="154"/>
      <c r="IW126" s="158"/>
      <c r="IX126" s="390" t="str">
        <f t="shared" si="155"/>
        <v/>
      </c>
      <c r="IY126" s="158"/>
      <c r="IZ126" s="137"/>
      <c r="JA126" s="388" t="str">
        <f t="shared" si="156"/>
        <v/>
      </c>
      <c r="JB126" s="157" t="str">
        <f>IF(VALUE(IF('Vessel List B'!HP125=1,1,IF('Vessel List B'!HP125=2,2,IF('Vessel List B'!HP125=3,3,IF('Vessel List B'!HP125=4,4,IF('Vessel List B'!HP125=5,5,IF('Vessel List B'!HP125=6,6,IF('Vessel List B'!HP125=7,7,IF('Vessel List B'!HP125=8,8,IF('Vessel List B'!HP125=9,9,IF('Vessel List B'!HP125=10,10,IF('Vessel List B'!HP125=11,11,IF('Vessel List B'!HP125=12,12,IF('Vessel List B'!HP125=13,13,IF('Vessel List B'!HP125=14,14,IF('Vessel List B'!HP125=15,15,IF('Vessel List B'!HP125=16,16,0)))))))))))))))))=0," ",VALUE(IF('Vessel List B'!HP125=1,1,IF('Vessel List B'!HP125=2,2,IF('Vessel List B'!HP125=3,3,IF('Vessel List B'!HP125=4,4,IF('Vessel List B'!HP125=5,5,IF('Vessel List B'!HP125=6,6,IF('Vessel List B'!HP125=7,7,IF('Vessel List B'!HP125=8,8,IF('Vessel List B'!HP125=9,9,IF('Vessel List B'!HP125=10,10,IF('Vessel List B'!HP125=11,11,IF('Vessel List B'!HP125=12,12,IF('Vessel List B'!HP125=13,13,IF('Vessel List B'!HP125=14,14,IF('Vessel List B'!HP125=15,15,IF('Vessel List B'!HP125=16,16,0))))))))))))))))))</f>
        <v xml:space="preserve"> </v>
      </c>
      <c r="JC126" s="154"/>
      <c r="JD126" s="158"/>
      <c r="JE126" s="390" t="str">
        <f t="shared" si="157"/>
        <v/>
      </c>
      <c r="JF126" s="158"/>
      <c r="JG126" s="137"/>
      <c r="JH126" s="388" t="str">
        <f t="shared" si="158"/>
        <v/>
      </c>
      <c r="JI126" s="157" t="str">
        <f>IF(VALUE(IF('Vessel List B'!IC125=1,1,IF('Vessel List B'!IC125=2,2,IF('Vessel List B'!IC125=3,3,IF('Vessel List B'!IC125=4,4,IF('Vessel List B'!IC125=5,5,IF('Vessel List B'!IC125=6,6,IF('Vessel List B'!IC125=7,7,IF('Vessel List B'!IC125=8,8,IF('Vessel List B'!IC125=9,9,IF('Vessel List B'!IC125=10,10,IF('Vessel List B'!IC125=11,11,IF('Vessel List B'!IC125=12,12,IF('Vessel List B'!IC125=13,13,IF('Vessel List B'!IC125=14,14,IF('Vessel List B'!IC125=15,15,IF('Vessel List B'!IC125=16,16,0)))))))))))))))))=0," ",VALUE(IF('Vessel List B'!IC125=1,1,IF('Vessel List B'!IC125=2,2,IF('Vessel List B'!IC125=3,3,IF('Vessel List B'!IC125=4,4,IF('Vessel List B'!IC125=5,5,IF('Vessel List B'!IC125=6,6,IF('Vessel List B'!IC125=7,7,IF('Vessel List B'!IC125=8,8,IF('Vessel List B'!IC125=9,9,IF('Vessel List B'!IC125=10,10,IF('Vessel List B'!IC125=11,11,IF('Vessel List B'!IC125=12,12,IF('Vessel List B'!IC125=13,13,IF('Vessel List B'!IC125=14,14,IF('Vessel List B'!IC125=15,15,IF('Vessel List B'!IC125=16,16,0))))))))))))))))))</f>
        <v xml:space="preserve"> </v>
      </c>
      <c r="JJ126" s="154"/>
      <c r="JK126" s="158"/>
      <c r="JL126" s="390" t="str">
        <f t="shared" si="159"/>
        <v/>
      </c>
      <c r="JM126" s="158"/>
      <c r="JN126" s="137"/>
      <c r="JO126" s="388" t="str">
        <f t="shared" si="160"/>
        <v/>
      </c>
      <c r="JP126" s="157" t="str">
        <f>IF(VALUE(IF('Vessel List B'!IP125=1,1,IF('Vessel List B'!IP125=2,2,IF('Vessel List B'!IP125=3,3,IF('Vessel List B'!IP125=4,4,IF('Vessel List B'!IP125=5,5,IF('Vessel List B'!IP125=6,6,IF('Vessel List B'!IP125=7,7,IF('Vessel List B'!IP125=8,8,IF('Vessel List B'!IP125=9,9,IF('Vessel List B'!IP125=10,10,IF('Vessel List B'!IP125=11,11,IF('Vessel List B'!IP125=12,12,IF('Vessel List B'!IP125=13,13,IF('Vessel List B'!IP125=14,14,IF('Vessel List B'!IP125=15,15,IF('Vessel List B'!IP125=16,16,0)))))))))))))))))=0," ",VALUE(IF('Vessel List B'!IP125=1,1,IF('Vessel List B'!IP125=2,2,IF('Vessel List B'!IP125=3,3,IF('Vessel List B'!IP125=4,4,IF('Vessel List B'!IP125=5,5,IF('Vessel List B'!IP125=6,6,IF('Vessel List B'!IP125=7,7,IF('Vessel List B'!IP125=8,8,IF('Vessel List B'!IP125=9,9,IF('Vessel List B'!IP125=10,10,IF('Vessel List B'!IP125=11,11,IF('Vessel List B'!IP125=12,12,IF('Vessel List B'!IP125=13,13,IF('Vessel List B'!IP125=14,14,IF('Vessel List B'!IP125=15,15,IF('Vessel List B'!IP125=16,16,0))))))))))))))))))</f>
        <v xml:space="preserve"> </v>
      </c>
      <c r="JQ126" s="154"/>
      <c r="JR126" s="158"/>
      <c r="JS126" s="390" t="str">
        <f t="shared" si="161"/>
        <v/>
      </c>
      <c r="JT126" s="158"/>
      <c r="JU126" s="137"/>
      <c r="JV126" s="397" t="str">
        <f t="shared" si="162"/>
        <v/>
      </c>
      <c r="JW126" s="403"/>
    </row>
    <row r="127" spans="1:283" ht="15" x14ac:dyDescent="0.25">
      <c r="A127" s="132">
        <f>'Vessel List A'!B126</f>
        <v>41701</v>
      </c>
      <c r="B127" s="157" t="str">
        <f>IF(VALUE(IF('Vessel List A'!C126=1,1,IF('Vessel List A'!C126=2,2,IF('Vessel List A'!C126=3,3,IF('Vessel List A'!C126=4,4,IF('Vessel List A'!C126=5,5,IF('Vessel List A'!C126=6,6,IF('Vessel List A'!C126=7,7,IF('Vessel List A'!C126=8,8,IF('Vessel List A'!C126=9,9,IF('Vessel List A'!C126=10,10,IF('Vessel List A'!C126=11,11,IF('Vessel List A'!C126=12,12,IF('Vessel List A'!C126=13,13,IF('Vessel List A'!C126=14,14,IF('Vessel List A'!C126=15,15,IF('Vessel List A'!C126=16,16,0)))))))))))))))))=0," ",VALUE(IF('Vessel List A'!C126=1,1,IF('Vessel List A'!C126=2,2,IF('Vessel List A'!C126=3,3,IF('Vessel List A'!C126=4,4,IF('Vessel List A'!C126=5,5,IF('Vessel List A'!C126=6,6,IF('Vessel List A'!C126=7,7,IF('Vessel List A'!C126=8,8,IF('Vessel List A'!C126=9,9,IF('Vessel List A'!C126=10,10,IF('Vessel List A'!C126=11,11,IF('Vessel List A'!C126=12,12,IF('Vessel List A'!C126=13,13,IF('Vessel List A'!C126=14,14,IF('Vessel List A'!C126=15,15,IF('Vessel List A'!C126=16,16,0))))))))))))))))))</f>
        <v xml:space="preserve"> </v>
      </c>
      <c r="C127" s="154"/>
      <c r="D127" s="158"/>
      <c r="E127" s="390" t="str">
        <f t="shared" si="83"/>
        <v/>
      </c>
      <c r="F127" s="158"/>
      <c r="G127" s="137"/>
      <c r="H127" s="388" t="str">
        <f t="shared" si="84"/>
        <v/>
      </c>
      <c r="I127" s="157" t="str">
        <f>IF(VALUE(IF('Vessel List A'!P126=1,1,IF('Vessel List A'!P126=2,2,IF('Vessel List A'!P126=3,3,IF('Vessel List A'!P126=4,4,IF('Vessel List A'!P126=5,5,IF('Vessel List A'!P126=6,6,IF('Vessel List A'!P126=7,7,IF('Vessel List A'!P126=8,8,IF('Vessel List A'!P126=9,9,IF('Vessel List A'!P126=10,10,IF('Vessel List A'!P126=11,11,IF('Vessel List A'!P126=12,12,IF('Vessel List A'!P126=13,13,IF('Vessel List A'!P126=14,14,IF('Vessel List A'!P126=15,15,IF('Vessel List A'!P126=16,16,0)))))))))))))))))=0," ",VALUE(IF('Vessel List A'!P126=1,1,IF('Vessel List A'!P126=2,2,IF('Vessel List A'!P126=3,3,IF('Vessel List A'!P126=4,4,IF('Vessel List A'!P126=5,5,IF('Vessel List A'!P126=6,6,IF('Vessel List A'!P126=7,7,IF('Vessel List A'!P126=8,8,IF('Vessel List A'!P126=9,9,IF('Vessel List A'!P126=10,10,IF('Vessel List A'!P126=11,11,IF('Vessel List A'!P126=12,12,IF('Vessel List A'!P126=13,13,IF('Vessel List A'!P126=14,14,IF('Vessel List A'!P126=15,15,IF('Vessel List A'!P126=16,16,0))))))))))))))))))</f>
        <v xml:space="preserve"> </v>
      </c>
      <c r="J127" s="154"/>
      <c r="K127" s="158"/>
      <c r="L127" s="390" t="str">
        <f t="shared" si="85"/>
        <v/>
      </c>
      <c r="M127" s="158"/>
      <c r="N127" s="137"/>
      <c r="O127" s="388" t="str">
        <f t="shared" si="86"/>
        <v/>
      </c>
      <c r="P127" s="157" t="str">
        <f>IF(VALUE(IF('Vessel List A'!AC126=1,1,IF('Vessel List A'!AC126=2,2,IF('Vessel List A'!AC126=3,3,IF('Vessel List A'!AC126=4,4,IF('Vessel List A'!AC126=5,5,IF('Vessel List A'!AC126=6,6,IF('Vessel List A'!AC126=7,7,IF('Vessel List A'!AC126=8,8,IF('Vessel List A'!AC126=9,9,IF('Vessel List A'!AC126=10,10,IF('Vessel List A'!AC126=11,11,IF('Vessel List A'!AC126=12,12,IF('Vessel List A'!AC126=13,13,IF('Vessel List A'!AC126=14,14,IF('Vessel List A'!AC126=15,15,IF('Vessel List A'!AC126=16,16,0)))))))))))))))))=0," ",VALUE(IF('Vessel List A'!AC126=1,1,IF('Vessel List A'!AC126=2,2,IF('Vessel List A'!AC126=3,3,IF('Vessel List A'!AC126=4,4,IF('Vessel List A'!AC126=5,5,IF('Vessel List A'!AC126=6,6,IF('Vessel List A'!AC126=7,7,IF('Vessel List A'!AC126=8,8,IF('Vessel List A'!AC126=9,9,IF('Vessel List A'!AC126=10,10,IF('Vessel List A'!AC126=11,11,IF('Vessel List A'!AC126=12,12,IF('Vessel List A'!AC126=13,13,IF('Vessel List A'!AC126=14,14,IF('Vessel List A'!AC126=15,15,IF('Vessel List A'!AC126=16,16,0))))))))))))))))))</f>
        <v xml:space="preserve"> </v>
      </c>
      <c r="Q127" s="154"/>
      <c r="R127" s="158"/>
      <c r="S127" s="390" t="str">
        <f t="shared" si="87"/>
        <v/>
      </c>
      <c r="T127" s="158"/>
      <c r="U127" s="137"/>
      <c r="V127" s="388" t="str">
        <f t="shared" si="88"/>
        <v/>
      </c>
      <c r="W127" s="157" t="str">
        <f>IF(VALUE(IF('Vessel List A'!AP126=1,1,IF('Vessel List A'!AP126=2,2,IF('Vessel List A'!AP126=3,3,IF('Vessel List A'!AP126=4,4,IF('Vessel List A'!AP126=5,5,IF('Vessel List A'!AP126=6,6,IF('Vessel List A'!AP126=7,7,IF('Vessel List A'!AP126=8,8,IF('Vessel List A'!AP126=9,9,IF('Vessel List A'!AP126=10,10,IF('Vessel List A'!AP126=11,11,IF('Vessel List A'!AP126=12,12,IF('Vessel List A'!AP126=13,13,IF('Vessel List A'!AP126=14,14,IF('Vessel List A'!AP126=15,15,IF('Vessel List A'!AP126=16,16,0)))))))))))))))))=0," ",VALUE(IF('Vessel List A'!AP126=1,1,IF('Vessel List A'!AP126=2,2,IF('Vessel List A'!AP126=3,3,IF('Vessel List A'!AP126=4,4,IF('Vessel List A'!AP126=5,5,IF('Vessel List A'!AP126=6,6,IF('Vessel List A'!AP126=7,7,IF('Vessel List A'!AP126=8,8,IF('Vessel List A'!AP126=9,9,IF('Vessel List A'!AP126=10,10,IF('Vessel List A'!AP126=11,11,IF('Vessel List A'!AP126=12,12,IF('Vessel List A'!AP126=13,13,IF('Vessel List A'!AP126=14,14,IF('Vessel List A'!AP126=15,15,IF('Vessel List A'!AP126=16,16,0))))))))))))))))))</f>
        <v xml:space="preserve"> </v>
      </c>
      <c r="X127" s="154"/>
      <c r="Y127" s="158"/>
      <c r="Z127" s="390" t="str">
        <f t="shared" si="89"/>
        <v/>
      </c>
      <c r="AA127" s="158"/>
      <c r="AB127" s="137"/>
      <c r="AC127" s="388" t="str">
        <f t="shared" si="90"/>
        <v/>
      </c>
      <c r="AD127" s="157" t="str">
        <f>IF(VALUE(IF('Vessel List A'!BC126=1,1,IF('Vessel List A'!BC126=2,2,IF('Vessel List A'!BC126=3,3,IF('Vessel List A'!BC126=4,4,IF('Vessel List A'!BC126=5,5,IF('Vessel List A'!BC126=6,6,IF('Vessel List A'!BC126=7,7,IF('Vessel List A'!BC126=8,8,IF('Vessel List A'!BC126=9,9,IF('Vessel List A'!BC126=10,10,IF('Vessel List A'!BC126=11,11,IF('Vessel List A'!BC126=12,12,IF('Vessel List A'!BC126=13,13,IF('Vessel List A'!BC126=14,14,IF('Vessel List A'!BC126=15,15,IF('Vessel List A'!BC126=16,16,0)))))))))))))))))=0," ",VALUE(IF('Vessel List A'!BC126=1,1,IF('Vessel List A'!BC126=2,2,IF('Vessel List A'!BC126=3,3,IF('Vessel List A'!BC126=4,4,IF('Vessel List A'!BC126=5,5,IF('Vessel List A'!BC126=6,6,IF('Vessel List A'!BC126=7,7,IF('Vessel List A'!BC126=8,8,IF('Vessel List A'!BC126=9,9,IF('Vessel List A'!BC126=10,10,IF('Vessel List A'!BC126=11,11,IF('Vessel List A'!BC126=12,12,IF('Vessel List A'!BC126=13,13,IF('Vessel List A'!BC126=14,14,IF('Vessel List A'!BC126=15,15,IF('Vessel List A'!BC126=16,16,0))))))))))))))))))</f>
        <v xml:space="preserve"> </v>
      </c>
      <c r="AE127" s="154"/>
      <c r="AF127" s="158"/>
      <c r="AG127" s="390" t="str">
        <f t="shared" si="91"/>
        <v/>
      </c>
      <c r="AH127" s="158"/>
      <c r="AI127" s="137"/>
      <c r="AJ127" s="388" t="str">
        <f t="shared" si="92"/>
        <v/>
      </c>
      <c r="AK127" s="157" t="str">
        <f>IF(VALUE(IF('Vessel List A'!BP126=1,1,IF('Vessel List A'!BP126=2,2,IF('Vessel List A'!BP126=3,3,IF('Vessel List A'!BP126=4,4,IF('Vessel List A'!BP126=5,5,IF('Vessel List A'!BP126=6,6,IF('Vessel List A'!BP126=7,7,IF('Vessel List A'!BP126=8,8,IF('Vessel List A'!BP126=9,9,IF('Vessel List A'!BP126=10,10,IF('Vessel List A'!BP126=11,11,IF('Vessel List A'!BP126=12,12,IF('Vessel List A'!BP126=13,13,IF('Vessel List A'!BP126=14,14,IF('Vessel List A'!BP126=15,15,IF('Vessel List A'!BP126=16,16,0)))))))))))))))))=0," ",VALUE(IF('Vessel List A'!BP126=1,1,IF('Vessel List A'!BP126=2,2,IF('Vessel List A'!BP126=3,3,IF('Vessel List A'!BP126=4,4,IF('Vessel List A'!BP126=5,5,IF('Vessel List A'!BP126=6,6,IF('Vessel List A'!BP126=7,7,IF('Vessel List A'!BP126=8,8,IF('Vessel List A'!BP126=9,9,IF('Vessel List A'!BP126=10,10,IF('Vessel List A'!BP126=11,11,IF('Vessel List A'!BP126=12,12,IF('Vessel List A'!BP126=13,13,IF('Vessel List A'!BP126=14,14,IF('Vessel List A'!BP126=15,15,IF('Vessel List A'!BP126=16,16,0))))))))))))))))))</f>
        <v xml:space="preserve"> </v>
      </c>
      <c r="AL127" s="154"/>
      <c r="AM127" s="158"/>
      <c r="AN127" s="390" t="str">
        <f t="shared" si="93"/>
        <v/>
      </c>
      <c r="AO127" s="158"/>
      <c r="AP127" s="137"/>
      <c r="AQ127" s="388" t="str">
        <f t="shared" si="94"/>
        <v/>
      </c>
      <c r="AR127" s="157" t="str">
        <f>IF(VALUE(IF('Vessel List A'!CC126=1,1,IF('Vessel List A'!CC126=2,2,IF('Vessel List A'!CC126=3,3,IF('Vessel List A'!CC126=4,4,IF('Vessel List A'!CC126=5,5,IF('Vessel List A'!CC126=6,6,IF('Vessel List A'!CC126=7,7,IF('Vessel List A'!CC126=8,8,IF('Vessel List A'!CC126=9,9,IF('Vessel List A'!CC126=10,10,IF('Vessel List A'!CC126=11,11,IF('Vessel List A'!CC126=12,12,IF('Vessel List A'!CC126=13,13,IF('Vessel List A'!CC126=14,14,IF('Vessel List A'!CC126=15,15,IF('Vessel List A'!CC126=16,16,0)))))))))))))))))=0," ",VALUE(IF('Vessel List A'!CC126=1,1,IF('Vessel List A'!CC126=2,2,IF('Vessel List A'!CC126=3,3,IF('Vessel List A'!CC126=4,4,IF('Vessel List A'!CC126=5,5,IF('Vessel List A'!CC126=6,6,IF('Vessel List A'!CC126=7,7,IF('Vessel List A'!CC126=8,8,IF('Vessel List A'!CC126=9,9,IF('Vessel List A'!CC126=10,10,IF('Vessel List A'!CC126=11,11,IF('Vessel List A'!CC126=12,12,IF('Vessel List A'!CC126=13,13,IF('Vessel List A'!CC126=14,14,IF('Vessel List A'!CC126=15,15,IF('Vessel List A'!CC126=16,16,0))))))))))))))))))</f>
        <v xml:space="preserve"> </v>
      </c>
      <c r="AS127" s="154"/>
      <c r="AT127" s="158"/>
      <c r="AU127" s="390" t="str">
        <f t="shared" si="95"/>
        <v/>
      </c>
      <c r="AV127" s="158"/>
      <c r="AW127" s="137"/>
      <c r="AX127" s="388" t="str">
        <f t="shared" si="96"/>
        <v/>
      </c>
      <c r="AY127" s="157" t="str">
        <f>IF(VALUE(IF('Vessel List A'!CP126=1,1,IF('Vessel List A'!CP126=2,2,IF('Vessel List A'!CP126=3,3,IF('Vessel List A'!CP126=4,4,IF('Vessel List A'!CP126=5,5,IF('Vessel List A'!CP126=6,6,IF('Vessel List A'!CP126=7,7,IF('Vessel List A'!CP126=8,8,IF('Vessel List A'!CP126=9,9,IF('Vessel List A'!CP126=10,10,IF('Vessel List A'!CP126=11,11,IF('Vessel List A'!CP126=12,12,IF('Vessel List A'!CP126=13,13,IF('Vessel List A'!CP126=14,14,IF('Vessel List A'!CP126=15,15,IF('Vessel List A'!CP126=16,16,0)))))))))))))))))=0," ",VALUE(IF('Vessel List A'!CP126=1,1,IF('Vessel List A'!CP126=2,2,IF('Vessel List A'!CP126=3,3,IF('Vessel List A'!CP126=4,4,IF('Vessel List A'!CP126=5,5,IF('Vessel List A'!CP126=6,6,IF('Vessel List A'!CP126=7,7,IF('Vessel List A'!CP126=8,8,IF('Vessel List A'!CP126=9,9,IF('Vessel List A'!CP126=10,10,IF('Vessel List A'!CP126=11,11,IF('Vessel List A'!CP126=12,12,IF('Vessel List A'!CP126=13,13,IF('Vessel List A'!CP126=14,14,IF('Vessel List A'!CP126=15,15,IF('Vessel List A'!CP126=16,16,0))))))))))))))))))</f>
        <v xml:space="preserve"> </v>
      </c>
      <c r="AZ127" s="154"/>
      <c r="BA127" s="158"/>
      <c r="BB127" s="390" t="str">
        <f t="shared" si="97"/>
        <v/>
      </c>
      <c r="BC127" s="158"/>
      <c r="BD127" s="137"/>
      <c r="BE127" s="388" t="str">
        <f t="shared" si="98"/>
        <v/>
      </c>
      <c r="BF127" s="157" t="str">
        <f>IF(VALUE(IF('Vessel List A'!DC126=1,1,IF('Vessel List A'!DC126=2,2,IF('Vessel List A'!DC126=3,3,IF('Vessel List A'!DC126=4,4,IF('Vessel List A'!DC126=5,5,IF('Vessel List A'!DC126=6,6,IF('Vessel List A'!DC126=7,7,IF('Vessel List A'!DC126=8,8,IF('Vessel List A'!DC126=9,9,IF('Vessel List A'!DC126=10,10,IF('Vessel List A'!DC126=11,11,IF('Vessel List A'!DC126=12,12,IF('Vessel List A'!DC126=13,13,IF('Vessel List A'!DC126=14,14,IF('Vessel List A'!DC126=15,15,IF('Vessel List A'!DC126=16,16,0)))))))))))))))))=0," ",VALUE(IF('Vessel List A'!DC126=1,1,IF('Vessel List A'!DC126=2,2,IF('Vessel List A'!DC126=3,3,IF('Vessel List A'!DC126=4,4,IF('Vessel List A'!DC126=5,5,IF('Vessel List A'!DC126=6,6,IF('Vessel List A'!DC126=7,7,IF('Vessel List A'!DC126=8,8,IF('Vessel List A'!DC126=9,9,IF('Vessel List A'!DC126=10,10,IF('Vessel List A'!DC126=11,11,IF('Vessel List A'!DC126=12,12,IF('Vessel List A'!DC126=13,13,IF('Vessel List A'!DC126=14,14,IF('Vessel List A'!DC126=15,15,IF('Vessel List A'!DC126=16,16,0))))))))))))))))))</f>
        <v xml:space="preserve"> </v>
      </c>
      <c r="BG127" s="154"/>
      <c r="BH127" s="158"/>
      <c r="BI127" s="390" t="str">
        <f t="shared" si="99"/>
        <v/>
      </c>
      <c r="BJ127" s="158"/>
      <c r="BK127" s="137"/>
      <c r="BL127" s="388" t="str">
        <f t="shared" si="100"/>
        <v/>
      </c>
      <c r="BM127" s="157" t="str">
        <f>IF(VALUE(IF('Vessel List A'!DP126=1,1,IF('Vessel List A'!DP126=2,2,IF('Vessel List A'!DP126=3,3,IF('Vessel List A'!DP126=4,4,IF('Vessel List A'!DP126=5,5,IF('Vessel List A'!DP126=6,6,IF('Vessel List A'!DP126=7,7,IF('Vessel List A'!DP126=8,8,IF('Vessel List A'!DP126=9,9,IF('Vessel List A'!DP126=10,10,IF('Vessel List A'!DP126=11,11,IF('Vessel List A'!DP126=12,12,IF('Vessel List A'!DP126=13,13,IF('Vessel List A'!DP126=14,14,IF('Vessel List A'!DP126=15,15,IF('Vessel List A'!DP126=16,16,0)))))))))))))))))=0," ",VALUE(IF('Vessel List A'!DP126=1,1,IF('Vessel List A'!DP126=2,2,IF('Vessel List A'!DP126=3,3,IF('Vessel List A'!DP126=4,4,IF('Vessel List A'!DP126=5,5,IF('Vessel List A'!DP126=6,6,IF('Vessel List A'!DP126=7,7,IF('Vessel List A'!DP126=8,8,IF('Vessel List A'!DP126=9,9,IF('Vessel List A'!DP126=10,10,IF('Vessel List A'!DP126=11,11,IF('Vessel List A'!DP126=12,12,IF('Vessel List A'!DP126=13,13,IF('Vessel List A'!DP126=14,14,IF('Vessel List A'!DP126=15,15,IF('Vessel List A'!DP126=16,16,0))))))))))))))))))</f>
        <v xml:space="preserve"> </v>
      </c>
      <c r="BN127" s="154"/>
      <c r="BO127" s="158"/>
      <c r="BP127" s="390" t="str">
        <f t="shared" si="101"/>
        <v/>
      </c>
      <c r="BQ127" s="158"/>
      <c r="BR127" s="137"/>
      <c r="BS127" s="388" t="str">
        <f t="shared" si="102"/>
        <v/>
      </c>
      <c r="BT127" s="157" t="str">
        <f>IF(VALUE(IF('Vessel List A'!EC126=1,1,IF('Vessel List A'!EC126=2,2,IF('Vessel List A'!EC126=3,3,IF('Vessel List A'!EC126=4,4,IF('Vessel List A'!EC126=5,5,IF('Vessel List A'!EC126=6,6,IF('Vessel List A'!EC126=7,7,IF('Vessel List A'!EC126=8,8,IF('Vessel List A'!EC126=9,9,IF('Vessel List A'!EC126=10,10,IF('Vessel List A'!EC126=11,11,IF('Vessel List A'!EC126=12,12,IF('Vessel List A'!EC126=13,13,IF('Vessel List A'!EC126=14,14,IF('Vessel List A'!EC126=15,15,IF('Vessel List A'!EC126=16,16,0)))))))))))))))))=0," ",VALUE(IF('Vessel List A'!EC126=1,1,IF('Vessel List A'!EC126=2,2,IF('Vessel List A'!EC126=3,3,IF('Vessel List A'!EC126=4,4,IF('Vessel List A'!EC126=5,5,IF('Vessel List A'!EC126=6,6,IF('Vessel List A'!EC126=7,7,IF('Vessel List A'!EC126=8,8,IF('Vessel List A'!EC126=9,9,IF('Vessel List A'!EC126=10,10,IF('Vessel List A'!EC126=11,11,IF('Vessel List A'!EC126=12,12,IF('Vessel List A'!EC126=13,13,IF('Vessel List A'!EC126=14,14,IF('Vessel List A'!EC126=15,15,IF('Vessel List A'!EC126=16,16,0))))))))))))))))))</f>
        <v xml:space="preserve"> </v>
      </c>
      <c r="BU127" s="154"/>
      <c r="BV127" s="158"/>
      <c r="BW127" s="390" t="str">
        <f t="shared" si="103"/>
        <v/>
      </c>
      <c r="BX127" s="158"/>
      <c r="BY127" s="137"/>
      <c r="BZ127" s="388" t="str">
        <f t="shared" si="104"/>
        <v/>
      </c>
      <c r="CA127" s="157" t="str">
        <f>IF(VALUE(IF('Vessel List A'!EP126=1,1,IF('Vessel List A'!EP126=2,2,IF('Vessel List A'!EP126=3,3,IF('Vessel List A'!EP126=4,4,IF('Vessel List A'!EP126=5,5,IF('Vessel List A'!EP126=6,6,IF('Vessel List A'!EP126=7,7,IF('Vessel List A'!EP126=8,8,IF('Vessel List A'!EP126=9,9,IF('Vessel List A'!EP126=10,10,IF('Vessel List A'!EP126=11,11,IF('Vessel List A'!EP126=12,12,IF('Vessel List A'!EP126=13,13,IF('Vessel List A'!EP126=14,14,IF('Vessel List A'!EP126=15,15,IF('Vessel List A'!EP126=16,16,0)))))))))))))))))=0," ",VALUE(IF('Vessel List A'!EP126=1,1,IF('Vessel List A'!EP126=2,2,IF('Vessel List A'!EP126=3,3,IF('Vessel List A'!EP126=4,4,IF('Vessel List A'!EP126=5,5,IF('Vessel List A'!EP126=6,6,IF('Vessel List A'!EP126=7,7,IF('Vessel List A'!EP126=8,8,IF('Vessel List A'!EP126=9,9,IF('Vessel List A'!EP126=10,10,IF('Vessel List A'!EP126=11,11,IF('Vessel List A'!EP126=12,12,IF('Vessel List A'!EP126=13,13,IF('Vessel List A'!EP126=14,14,IF('Vessel List A'!EP126=15,15,IF('Vessel List A'!EP126=16,16,0))))))))))))))))))</f>
        <v xml:space="preserve"> </v>
      </c>
      <c r="CB127" s="154"/>
      <c r="CC127" s="158"/>
      <c r="CD127" s="390" t="str">
        <f t="shared" si="105"/>
        <v/>
      </c>
      <c r="CE127" s="158"/>
      <c r="CF127" s="137"/>
      <c r="CG127" s="388" t="str">
        <f t="shared" si="106"/>
        <v/>
      </c>
      <c r="CH127" s="157" t="str">
        <f>IF(VALUE(IF('Vessel List A'!FC126=1,1,IF('Vessel List A'!FC126=2,2,IF('Vessel List A'!FC126=3,3,IF('Vessel List A'!FC126=4,4,IF('Vessel List A'!FC126=5,5,IF('Vessel List A'!FC126=6,6,IF('Vessel List A'!FC126=7,7,IF('Vessel List A'!FC126=8,8,IF('Vessel List A'!FC126=9,9,IF('Vessel List A'!FC126=10,10,IF('Vessel List A'!FC126=11,11,IF('Vessel List A'!FC126=12,12,IF('Vessel List A'!FC126=13,13,IF('Vessel List A'!FC126=14,14,IF('Vessel List A'!FC126=15,15,IF('Vessel List A'!FC126=16,16,0)))))))))))))))))=0," ",VALUE(IF('Vessel List A'!FC126=1,1,IF('Vessel List A'!FC126=2,2,IF('Vessel List A'!FC126=3,3,IF('Vessel List A'!FC126=4,4,IF('Vessel List A'!FC126=5,5,IF('Vessel List A'!FC126=6,6,IF('Vessel List A'!FC126=7,7,IF('Vessel List A'!FC126=8,8,IF('Vessel List A'!FC126=9,9,IF('Vessel List A'!FC126=10,10,IF('Vessel List A'!FC126=11,11,IF('Vessel List A'!FC126=12,12,IF('Vessel List A'!FC126=13,13,IF('Vessel List A'!FC126=14,14,IF('Vessel List A'!FC126=15,15,IF('Vessel List A'!FC126=16,16,0))))))))))))))))))</f>
        <v xml:space="preserve"> </v>
      </c>
      <c r="CI127" s="154"/>
      <c r="CJ127" s="158"/>
      <c r="CK127" s="390" t="str">
        <f t="shared" si="107"/>
        <v/>
      </c>
      <c r="CL127" s="158"/>
      <c r="CM127" s="137"/>
      <c r="CN127" s="388" t="str">
        <f t="shared" si="108"/>
        <v/>
      </c>
      <c r="CO127" s="157" t="str">
        <f>IF(VALUE(IF('Vessel List A'!FP126=1,1,IF('Vessel List A'!FP126=2,2,IF('Vessel List A'!FP126=3,3,IF('Vessel List A'!FP126=4,4,IF('Vessel List A'!FP126=5,5,IF('Vessel List A'!FP126=6,6,IF('Vessel List A'!FP126=7,7,IF('Vessel List A'!FP126=8,8,IF('Vessel List A'!FP126=9,9,IF('Vessel List A'!FP126=10,10,IF('Vessel List A'!FP126=11,11,IF('Vessel List A'!FP126=12,12,IF('Vessel List A'!FP126=13,13,IF('Vessel List A'!FP126=14,14,IF('Vessel List A'!FP126=15,15,IF('Vessel List A'!FP126=16,16,0)))))))))))))))))=0," ",VALUE(IF('Vessel List A'!FP126=1,1,IF('Vessel List A'!FP126=2,2,IF('Vessel List A'!FP126=3,3,IF('Vessel List A'!FP126=4,4,IF('Vessel List A'!FP126=5,5,IF('Vessel List A'!FP126=6,6,IF('Vessel List A'!FP126=7,7,IF('Vessel List A'!FP126=8,8,IF('Vessel List A'!FP126=9,9,IF('Vessel List A'!FP126=10,10,IF('Vessel List A'!FP126=11,11,IF('Vessel List A'!FP126=12,12,IF('Vessel List A'!FP126=13,13,IF('Vessel List A'!FP126=14,14,IF('Vessel List A'!FP126=15,15,IF('Vessel List A'!FP126=16,16,0))))))))))))))))))</f>
        <v xml:space="preserve"> </v>
      </c>
      <c r="CP127" s="154"/>
      <c r="CQ127" s="158"/>
      <c r="CR127" s="390" t="str">
        <f t="shared" si="109"/>
        <v/>
      </c>
      <c r="CS127" s="158"/>
      <c r="CT127" s="137"/>
      <c r="CU127" s="388" t="str">
        <f t="shared" si="110"/>
        <v/>
      </c>
      <c r="CV127" s="157" t="str">
        <f>IF(VALUE(IF('Vessel List A'!GC126=1,1,IF('Vessel List A'!GC126=2,2,IF('Vessel List A'!GC126=3,3,IF('Vessel List A'!GC126=4,4,IF('Vessel List A'!GC126=5,5,IF('Vessel List A'!GC126=6,6,IF('Vessel List A'!GC126=7,7,IF('Vessel List A'!GC126=8,8,IF('Vessel List A'!GC126=9,9,IF('Vessel List A'!GC126=10,10,IF('Vessel List A'!GC126=11,11,IF('Vessel List A'!GC126=12,12,IF('Vessel List A'!GC126=13,13,IF('Vessel List A'!GC126=14,14,IF('Vessel List A'!GC126=15,15,IF('Vessel List A'!GC126=16,16,0)))))))))))))))))=0," ",VALUE(IF('Vessel List A'!GC126=1,1,IF('Vessel List A'!GC126=2,2,IF('Vessel List A'!GC126=3,3,IF('Vessel List A'!GC126=4,4,IF('Vessel List A'!GC126=5,5,IF('Vessel List A'!GC126=6,6,IF('Vessel List A'!GC126=7,7,IF('Vessel List A'!GC126=8,8,IF('Vessel List A'!GC126=9,9,IF('Vessel List A'!GC126=10,10,IF('Vessel List A'!GC126=11,11,IF('Vessel List A'!GC126=12,12,IF('Vessel List A'!GC126=13,13,IF('Vessel List A'!GC126=14,14,IF('Vessel List A'!GC126=15,15,IF('Vessel List A'!GC126=16,16,0))))))))))))))))))</f>
        <v xml:space="preserve"> </v>
      </c>
      <c r="CW127" s="154"/>
      <c r="CX127" s="158"/>
      <c r="CY127" s="390" t="str">
        <f t="shared" si="111"/>
        <v/>
      </c>
      <c r="CZ127" s="158"/>
      <c r="DA127" s="137"/>
      <c r="DB127" s="388" t="str">
        <f t="shared" si="112"/>
        <v/>
      </c>
      <c r="DC127" s="157" t="str">
        <f>IF(VALUE(IF('Vessel List A'!GP126=1,1,IF('Vessel List A'!GP126=2,2,IF('Vessel List A'!GP126=3,3,IF('Vessel List A'!GP126=4,4,IF('Vessel List A'!GP126=5,5,IF('Vessel List A'!GP126=6,6,IF('Vessel List A'!GP126=7,7,IF('Vessel List A'!GP126=8,8,IF('Vessel List A'!GP126=9,9,IF('Vessel List A'!GP126=10,10,IF('Vessel List A'!GP126=11,11,IF('Vessel List A'!GP126=12,12,IF('Vessel List A'!GP126=13,13,IF('Vessel List A'!GP126=14,14,IF('Vessel List A'!GP126=15,15,IF('Vessel List A'!GP126=16,16,0)))))))))))))))))=0," ",VALUE(IF('Vessel List A'!GP126=1,1,IF('Vessel List A'!GP126=2,2,IF('Vessel List A'!GP126=3,3,IF('Vessel List A'!GP126=4,4,IF('Vessel List A'!GP126=5,5,IF('Vessel List A'!GP126=6,6,IF('Vessel List A'!GP126=7,7,IF('Vessel List A'!GP126=8,8,IF('Vessel List A'!GP126=9,9,IF('Vessel List A'!GP126=10,10,IF('Vessel List A'!GP126=11,11,IF('Vessel List A'!GP126=12,12,IF('Vessel List A'!GP126=13,13,IF('Vessel List A'!GP126=14,14,IF('Vessel List A'!GP126=15,15,IF('Vessel List A'!GP126=16,16,0))))))))))))))))))</f>
        <v xml:space="preserve"> </v>
      </c>
      <c r="DD127" s="154"/>
      <c r="DE127" s="158"/>
      <c r="DF127" s="390" t="str">
        <f t="shared" si="113"/>
        <v/>
      </c>
      <c r="DG127" s="158"/>
      <c r="DH127" s="137"/>
      <c r="DI127" s="388" t="str">
        <f t="shared" si="114"/>
        <v/>
      </c>
      <c r="DJ127" s="157" t="str">
        <f>IF(VALUE(IF('Vessel List A'!HC126=1,1,IF('Vessel List A'!HC126=2,2,IF('Vessel List A'!HC126=3,3,IF('Vessel List A'!HC126=4,4,IF('Vessel List A'!HC126=5,5,IF('Vessel List A'!HC126=6,6,IF('Vessel List A'!HC126=7,7,IF('Vessel List A'!HC126=8,8,IF('Vessel List A'!HC126=9,9,IF('Vessel List A'!HC126=10,10,IF('Vessel List A'!HC126=11,11,IF('Vessel List A'!HC126=12,12,IF('Vessel List A'!HC126=13,13,IF('Vessel List A'!HC126=14,14,IF('Vessel List A'!HC126=15,15,IF('Vessel List A'!HC126=16,16,0)))))))))))))))))=0," ",VALUE(IF('Vessel List A'!HC126=1,1,IF('Vessel List A'!HC126=2,2,IF('Vessel List A'!HC126=3,3,IF('Vessel List A'!HC126=4,4,IF('Vessel List A'!HC126=5,5,IF('Vessel List A'!HC126=6,6,IF('Vessel List A'!HC126=7,7,IF('Vessel List A'!HC126=8,8,IF('Vessel List A'!HC126=9,9,IF('Vessel List A'!HC126=10,10,IF('Vessel List A'!HC126=11,11,IF('Vessel List A'!HC126=12,12,IF('Vessel List A'!HC126=13,13,IF('Vessel List A'!HC126=14,14,IF('Vessel List A'!HC126=15,15,IF('Vessel List A'!HC126=16,16,0))))))))))))))))))</f>
        <v xml:space="preserve"> </v>
      </c>
      <c r="DK127" s="154"/>
      <c r="DL127" s="158"/>
      <c r="DM127" s="390" t="str">
        <f t="shared" si="115"/>
        <v/>
      </c>
      <c r="DN127" s="158"/>
      <c r="DO127" s="137"/>
      <c r="DP127" s="388" t="str">
        <f t="shared" si="116"/>
        <v/>
      </c>
      <c r="DQ127" s="157" t="str">
        <f>IF(VALUE(IF('Vessel List A'!HP126=1,1,IF('Vessel List A'!HP126=2,2,IF('Vessel List A'!HP126=3,3,IF('Vessel List A'!HP126=4,4,IF('Vessel List A'!HP126=5,5,IF('Vessel List A'!HP126=6,6,IF('Vessel List A'!HP126=7,7,IF('Vessel List A'!HP126=8,8,IF('Vessel List A'!HP126=9,9,IF('Vessel List A'!HP126=10,10,IF('Vessel List A'!HP126=11,11,IF('Vessel List A'!HP126=12,12,IF('Vessel List A'!HP126=13,13,IF('Vessel List A'!HP126=14,14,IF('Vessel List A'!HP126=15,15,IF('Vessel List A'!HP126=16,16,0)))))))))))))))))=0," ",VALUE(IF('Vessel List A'!HP126=1,1,IF('Vessel List A'!HP126=2,2,IF('Vessel List A'!HP126=3,3,IF('Vessel List A'!HP126=4,4,IF('Vessel List A'!HP126=5,5,IF('Vessel List A'!HP126=6,6,IF('Vessel List A'!HP126=7,7,IF('Vessel List A'!HP126=8,8,IF('Vessel List A'!HP126=9,9,IF('Vessel List A'!HP126=10,10,IF('Vessel List A'!HP126=11,11,IF('Vessel List A'!HP126=12,12,IF('Vessel List A'!HP126=13,13,IF('Vessel List A'!HP126=14,14,IF('Vessel List A'!HP126=15,15,IF('Vessel List A'!HP126=16,16,0))))))))))))))))))</f>
        <v xml:space="preserve"> </v>
      </c>
      <c r="DR127" s="154"/>
      <c r="DS127" s="158"/>
      <c r="DT127" s="390" t="str">
        <f t="shared" si="117"/>
        <v/>
      </c>
      <c r="DU127" s="158"/>
      <c r="DV127" s="137"/>
      <c r="DW127" s="388" t="str">
        <f t="shared" si="118"/>
        <v/>
      </c>
      <c r="DX127" s="157" t="str">
        <f>IF(VALUE(IF('Vessel List A'!IC126=1,1,IF('Vessel List A'!IC126=2,2,IF('Vessel List A'!IC126=3,3,IF('Vessel List A'!IC126=4,4,IF('Vessel List A'!IC126=5,5,IF('Vessel List A'!IC126=6,6,IF('Vessel List A'!IC126=7,7,IF('Vessel List A'!IC126=8,8,IF('Vessel List A'!IC126=9,9,IF('Vessel List A'!IC126=10,10,IF('Vessel List A'!IC126=11,11,IF('Vessel List A'!IC126=12,12,IF('Vessel List A'!IC126=13,13,IF('Vessel List A'!IC126=14,14,IF('Vessel List A'!IC126=15,15,IF('Vessel List A'!IC126=16,16,0)))))))))))))))))=0," ",VALUE(IF('Vessel List A'!IC126=1,1,IF('Vessel List A'!IC126=2,2,IF('Vessel List A'!IC126=3,3,IF('Vessel List A'!IC126=4,4,IF('Vessel List A'!IC126=5,5,IF('Vessel List A'!IC126=6,6,IF('Vessel List A'!IC126=7,7,IF('Vessel List A'!IC126=8,8,IF('Vessel List A'!IC126=9,9,IF('Vessel List A'!IC126=10,10,IF('Vessel List A'!IC126=11,11,IF('Vessel List A'!IC126=12,12,IF('Vessel List A'!IC126=13,13,IF('Vessel List A'!IC126=14,14,IF('Vessel List A'!IC126=15,15,IF('Vessel List A'!IC126=16,16,0))))))))))))))))))</f>
        <v xml:space="preserve"> </v>
      </c>
      <c r="DY127" s="154"/>
      <c r="DZ127" s="158"/>
      <c r="EA127" s="390" t="str">
        <f t="shared" si="119"/>
        <v/>
      </c>
      <c r="EB127" s="158"/>
      <c r="EC127" s="137"/>
      <c r="ED127" s="388" t="str">
        <f t="shared" si="120"/>
        <v/>
      </c>
      <c r="EE127" s="157" t="str">
        <f>IF(VALUE(IF('Vessel List A'!IP126=1,1,IF('Vessel List A'!IP126=2,2,IF('Vessel List A'!IP126=3,3,IF('Vessel List A'!IP126=4,4,IF('Vessel List A'!IP126=5,5,IF('Vessel List A'!IP126=6,6,IF('Vessel List A'!IP126=7,7,IF('Vessel List A'!IP126=8,8,IF('Vessel List A'!IP126=9,9,IF('Vessel List A'!IP126=10,10,IF('Vessel List A'!IP126=11,11,IF('Vessel List A'!IP126=12,12,IF('Vessel List A'!IP126=13,13,IF('Vessel List A'!IP126=14,14,IF('Vessel List A'!IP126=15,15,IF('Vessel List A'!IP126=16,16,0)))))))))))))))))=0," ",VALUE(IF('Vessel List A'!IP126=1,1,IF('Vessel List A'!IP126=2,2,IF('Vessel List A'!IP126=3,3,IF('Vessel List A'!IP126=4,4,IF('Vessel List A'!IP126=5,5,IF('Vessel List A'!IP126=6,6,IF('Vessel List A'!IP126=7,7,IF('Vessel List A'!IP126=8,8,IF('Vessel List A'!IP126=9,9,IF('Vessel List A'!IP126=10,10,IF('Vessel List A'!IP126=11,11,IF('Vessel List A'!IP126=12,12,IF('Vessel List A'!IP126=13,13,IF('Vessel List A'!IP126=14,14,IF('Vessel List A'!IP126=15,15,IF('Vessel List A'!IP126=16,16,0))))))))))))))))))</f>
        <v xml:space="preserve"> </v>
      </c>
      <c r="EF127" s="154"/>
      <c r="EG127" s="158"/>
      <c r="EH127" s="390" t="str">
        <f t="shared" si="121"/>
        <v/>
      </c>
      <c r="EI127" s="158"/>
      <c r="EJ127" s="137"/>
      <c r="EK127" s="397" t="str">
        <f t="shared" si="122"/>
        <v/>
      </c>
      <c r="EL127" s="144"/>
      <c r="EM127" s="157" t="str">
        <f>IF(VALUE(IF('Vessel List B'!C126=1,1,IF('Vessel List B'!C126=2,2,IF('Vessel List B'!C126=3,3,IF('Vessel List B'!C126=4,4,IF('Vessel List B'!C126=5,5,IF('Vessel List B'!C126=6,6,IF('Vessel List B'!C126=7,7,IF('Vessel List B'!C126=8,8,IF('Vessel List B'!C126=9,9,IF('Vessel List B'!C126=10,10,IF('Vessel List B'!C126=11,11,IF('Vessel List B'!C126=12,12,IF('Vessel List B'!C126=13,13,IF('Vessel List B'!C126=14,14,IF('Vessel List B'!C126=15,15,IF('Vessel List B'!C126=16,16,0)))))))))))))))))=0," ",VALUE(IF('Vessel List B'!C126=1,1,IF('Vessel List B'!C126=2,2,IF('Vessel List B'!C126=3,3,IF('Vessel List B'!C126=4,4,IF('Vessel List B'!C126=5,5,IF('Vessel List B'!C126=6,6,IF('Vessel List B'!C126=7,7,IF('Vessel List B'!C126=8,8,IF('Vessel List B'!C126=9,9,IF('Vessel List B'!C126=10,10,IF('Vessel List B'!C126=11,11,IF('Vessel List B'!C126=12,12,IF('Vessel List B'!C126=13,13,IF('Vessel List B'!C126=14,14,IF('Vessel List B'!C126=15,15,IF('Vessel List B'!C126=16,16,0))))))))))))))))))</f>
        <v xml:space="preserve"> </v>
      </c>
      <c r="EN127" s="154"/>
      <c r="EO127" s="158"/>
      <c r="EP127" s="390" t="str">
        <f t="shared" si="123"/>
        <v/>
      </c>
      <c r="EQ127" s="158"/>
      <c r="ER127" s="137"/>
      <c r="ES127" s="388" t="str">
        <f t="shared" si="124"/>
        <v/>
      </c>
      <c r="ET127" s="157" t="str">
        <f>IF(VALUE(IF('Vessel List B'!P126=1,1,IF('Vessel List B'!P126=2,2,IF('Vessel List B'!P126=3,3,IF('Vessel List B'!P126=4,4,IF('Vessel List B'!P126=5,5,IF('Vessel List B'!P126=6,6,IF('Vessel List B'!P126=7,7,IF('Vessel List B'!P126=8,8,IF('Vessel List B'!P126=9,9,IF('Vessel List B'!P126=10,10,IF('Vessel List B'!P126=11,11,IF('Vessel List B'!P126=12,12,IF('Vessel List B'!P126=13,13,IF('Vessel List B'!P126=14,14,IF('Vessel List B'!P126=15,15,IF('Vessel List B'!P126=16,16,0)))))))))))))))))=0," ",VALUE(IF('Vessel List B'!P126=1,1,IF('Vessel List B'!P126=2,2,IF('Vessel List B'!P126=3,3,IF('Vessel List B'!P126=4,4,IF('Vessel List B'!P126=5,5,IF('Vessel List B'!P126=6,6,IF('Vessel List B'!P126=7,7,IF('Vessel List B'!P126=8,8,IF('Vessel List B'!P126=9,9,IF('Vessel List B'!P126=10,10,IF('Vessel List B'!P126=11,11,IF('Vessel List B'!P126=12,12,IF('Vessel List B'!P126=13,13,IF('Vessel List B'!P126=14,14,IF('Vessel List B'!P126=15,15,IF('Vessel List B'!P126=16,16,0))))))))))))))))))</f>
        <v xml:space="preserve"> </v>
      </c>
      <c r="EU127" s="154"/>
      <c r="EV127" s="158"/>
      <c r="EW127" s="390" t="str">
        <f t="shared" si="125"/>
        <v/>
      </c>
      <c r="EX127" s="158"/>
      <c r="EY127" s="137"/>
      <c r="EZ127" s="388" t="str">
        <f t="shared" si="126"/>
        <v/>
      </c>
      <c r="FA127" s="157" t="str">
        <f>IF(VALUE(IF('Vessel List B'!AC126=1,1,IF('Vessel List B'!AC126=2,2,IF('Vessel List B'!AC126=3,3,IF('Vessel List B'!AC126=4,4,IF('Vessel List B'!AC126=5,5,IF('Vessel List B'!AC126=6,6,IF('Vessel List B'!AC126=7,7,IF('Vessel List B'!AC126=8,8,IF('Vessel List B'!AC126=9,9,IF('Vessel List B'!AC126=10,10,IF('Vessel List B'!AC126=11,11,IF('Vessel List B'!AC126=12,12,IF('Vessel List B'!AC126=13,13,IF('Vessel List B'!AC126=14,14,IF('Vessel List B'!AC126=15,15,IF('Vessel List B'!AC126=16,16,0)))))))))))))))))=0," ",VALUE(IF('Vessel List B'!AC126=1,1,IF('Vessel List B'!AC126=2,2,IF('Vessel List B'!AC126=3,3,IF('Vessel List B'!AC126=4,4,IF('Vessel List B'!AC126=5,5,IF('Vessel List B'!AC126=6,6,IF('Vessel List B'!AC126=7,7,IF('Vessel List B'!AC126=8,8,IF('Vessel List B'!AC126=9,9,IF('Vessel List B'!AC126=10,10,IF('Vessel List B'!AC126=11,11,IF('Vessel List B'!AC126=12,12,IF('Vessel List B'!AC126=13,13,IF('Vessel List B'!AC126=14,14,IF('Vessel List B'!AC126=15,15,IF('Vessel List B'!AC126=16,16,0))))))))))))))))))</f>
        <v xml:space="preserve"> </v>
      </c>
      <c r="FB127" s="154"/>
      <c r="FC127" s="158"/>
      <c r="FD127" s="390" t="str">
        <f t="shared" si="127"/>
        <v/>
      </c>
      <c r="FE127" s="158"/>
      <c r="FF127" s="137"/>
      <c r="FG127" s="388" t="str">
        <f t="shared" si="128"/>
        <v/>
      </c>
      <c r="FH127" s="157" t="str">
        <f>IF(VALUE(IF('Vessel List B'!AP126=1,1,IF('Vessel List B'!AP126=2,2,IF('Vessel List B'!AP126=3,3,IF('Vessel List B'!AP126=4,4,IF('Vessel List B'!AP126=5,5,IF('Vessel List B'!AP126=6,6,IF('Vessel List B'!AP126=7,7,IF('Vessel List B'!AP126=8,8,IF('Vessel List B'!AP126=9,9,IF('Vessel List B'!AP126=10,10,IF('Vessel List B'!AP126=11,11,IF('Vessel List B'!AP126=12,12,IF('Vessel List B'!AP126=13,13,IF('Vessel List B'!AP126=14,14,IF('Vessel List B'!AP126=15,15,IF('Vessel List B'!AP126=16,16,0)))))))))))))))))=0," ",VALUE(IF('Vessel List B'!AP126=1,1,IF('Vessel List B'!AP126=2,2,IF('Vessel List B'!AP126=3,3,IF('Vessel List B'!AP126=4,4,IF('Vessel List B'!AP126=5,5,IF('Vessel List B'!AP126=6,6,IF('Vessel List B'!AP126=7,7,IF('Vessel List B'!AP126=8,8,IF('Vessel List B'!AP126=9,9,IF('Vessel List B'!AP126=10,10,IF('Vessel List B'!AP126=11,11,IF('Vessel List B'!AP126=12,12,IF('Vessel List B'!AP126=13,13,IF('Vessel List B'!AP126=14,14,IF('Vessel List B'!AP126=15,15,IF('Vessel List B'!AP126=16,16,0))))))))))))))))))</f>
        <v xml:space="preserve"> </v>
      </c>
      <c r="FI127" s="154"/>
      <c r="FJ127" s="158"/>
      <c r="FK127" s="390" t="str">
        <f t="shared" si="129"/>
        <v/>
      </c>
      <c r="FL127" s="158"/>
      <c r="FM127" s="137"/>
      <c r="FN127" s="388" t="str">
        <f t="shared" si="130"/>
        <v/>
      </c>
      <c r="FO127" s="157" t="str">
        <f>IF(VALUE(IF('Vessel List B'!BC126=1,1,IF('Vessel List B'!BC126=2,2,IF('Vessel List B'!BC126=3,3,IF('Vessel List B'!BC126=4,4,IF('Vessel List B'!BC126=5,5,IF('Vessel List B'!BC126=6,6,IF('Vessel List B'!BC126=7,7,IF('Vessel List B'!BC126=8,8,IF('Vessel List B'!BC126=9,9,IF('Vessel List B'!BC126=10,10,IF('Vessel List B'!BC126=11,11,IF('Vessel List B'!BC126=12,12,IF('Vessel List B'!BC126=13,13,IF('Vessel List B'!BC126=14,14,IF('Vessel List B'!BC126=15,15,IF('Vessel List B'!BC126=16,16,0)))))))))))))))))=0," ",VALUE(IF('Vessel List B'!BC126=1,1,IF('Vessel List B'!BC126=2,2,IF('Vessel List B'!BC126=3,3,IF('Vessel List B'!BC126=4,4,IF('Vessel List B'!BC126=5,5,IF('Vessel List B'!BC126=6,6,IF('Vessel List B'!BC126=7,7,IF('Vessel List B'!BC126=8,8,IF('Vessel List B'!BC126=9,9,IF('Vessel List B'!BC126=10,10,IF('Vessel List B'!BC126=11,11,IF('Vessel List B'!BC126=12,12,IF('Vessel List B'!BC126=13,13,IF('Vessel List B'!BC126=14,14,IF('Vessel List B'!BC126=15,15,IF('Vessel List B'!BC126=16,16,0))))))))))))))))))</f>
        <v xml:space="preserve"> </v>
      </c>
      <c r="FP127" s="154"/>
      <c r="FQ127" s="158"/>
      <c r="FR127" s="390" t="str">
        <f t="shared" si="131"/>
        <v/>
      </c>
      <c r="FS127" s="158"/>
      <c r="FT127" s="137"/>
      <c r="FU127" s="388" t="str">
        <f t="shared" si="132"/>
        <v/>
      </c>
      <c r="FV127" s="157" t="str">
        <f>IF(VALUE(IF('Vessel List B'!BP126=1,1,IF('Vessel List B'!BP126=2,2,IF('Vessel List B'!BP126=3,3,IF('Vessel List B'!BP126=4,4,IF('Vessel List B'!BP126=5,5,IF('Vessel List B'!BP126=6,6,IF('Vessel List B'!BP126=7,7,IF('Vessel List B'!BP126=8,8,IF('Vessel List B'!BP126=9,9,IF('Vessel List B'!BP126=10,10,IF('Vessel List B'!BP126=11,11,IF('Vessel List B'!BP126=12,12,IF('Vessel List B'!BP126=13,13,IF('Vessel List B'!BP126=14,14,IF('Vessel List B'!BP126=15,15,IF('Vessel List B'!BP126=16,16,0)))))))))))))))))=0," ",VALUE(IF('Vessel List B'!BP126=1,1,IF('Vessel List B'!BP126=2,2,IF('Vessel List B'!BP126=3,3,IF('Vessel List B'!BP126=4,4,IF('Vessel List B'!BP126=5,5,IF('Vessel List B'!BP126=6,6,IF('Vessel List B'!BP126=7,7,IF('Vessel List B'!BP126=8,8,IF('Vessel List B'!BP126=9,9,IF('Vessel List B'!BP126=10,10,IF('Vessel List B'!BP126=11,11,IF('Vessel List B'!BP126=12,12,IF('Vessel List B'!BP126=13,13,IF('Vessel List B'!BP126=14,14,IF('Vessel List B'!BP126=15,15,IF('Vessel List B'!BP126=16,16,0))))))))))))))))))</f>
        <v xml:space="preserve"> </v>
      </c>
      <c r="FW127" s="154"/>
      <c r="FX127" s="158"/>
      <c r="FY127" s="390" t="str">
        <f t="shared" si="133"/>
        <v/>
      </c>
      <c r="FZ127" s="158"/>
      <c r="GA127" s="137"/>
      <c r="GB127" s="388" t="str">
        <f t="shared" si="134"/>
        <v/>
      </c>
      <c r="GC127" s="157" t="str">
        <f>IF(VALUE(IF('Vessel List B'!CC126=1,1,IF('Vessel List B'!CC126=2,2,IF('Vessel List B'!CC126=3,3,IF('Vessel List B'!CC126=4,4,IF('Vessel List B'!CC126=5,5,IF('Vessel List B'!CC126=6,6,IF('Vessel List B'!CC126=7,7,IF('Vessel List B'!CC126=8,8,IF('Vessel List B'!CC126=9,9,IF('Vessel List B'!CC126=10,10,IF('Vessel List B'!CC126=11,11,IF('Vessel List B'!CC126=12,12,IF('Vessel List B'!CC126=13,13,IF('Vessel List B'!CC126=14,14,IF('Vessel List B'!CC126=15,15,IF('Vessel List B'!CC126=16,16,0)))))))))))))))))=0," ",VALUE(IF('Vessel List B'!CC126=1,1,IF('Vessel List B'!CC126=2,2,IF('Vessel List B'!CC126=3,3,IF('Vessel List B'!CC126=4,4,IF('Vessel List B'!CC126=5,5,IF('Vessel List B'!CC126=6,6,IF('Vessel List B'!CC126=7,7,IF('Vessel List B'!CC126=8,8,IF('Vessel List B'!CC126=9,9,IF('Vessel List B'!CC126=10,10,IF('Vessel List B'!CC126=11,11,IF('Vessel List B'!CC126=12,12,IF('Vessel List B'!CC126=13,13,IF('Vessel List B'!CC126=14,14,IF('Vessel List B'!CC126=15,15,IF('Vessel List B'!CC126=16,16,0))))))))))))))))))</f>
        <v xml:space="preserve"> </v>
      </c>
      <c r="GD127" s="154"/>
      <c r="GE127" s="158"/>
      <c r="GF127" s="390" t="str">
        <f t="shared" si="135"/>
        <v/>
      </c>
      <c r="GG127" s="158"/>
      <c r="GH127" s="137"/>
      <c r="GI127" s="388" t="str">
        <f t="shared" si="136"/>
        <v/>
      </c>
      <c r="GJ127" s="157" t="str">
        <f>IF(VALUE(IF('Vessel List B'!CP126=1,1,IF('Vessel List B'!CP126=2,2,IF('Vessel List B'!CP126=3,3,IF('Vessel List B'!CP126=4,4,IF('Vessel List B'!CP126=5,5,IF('Vessel List B'!CP126=6,6,IF('Vessel List B'!CP126=7,7,IF('Vessel List B'!CP126=8,8,IF('Vessel List B'!CP126=9,9,IF('Vessel List B'!CP126=10,10,IF('Vessel List B'!CP126=11,11,IF('Vessel List B'!CP126=12,12,IF('Vessel List B'!CP126=13,13,IF('Vessel List B'!CP126=14,14,IF('Vessel List B'!CP126=15,15,IF('Vessel List B'!CP126=16,16,0)))))))))))))))))=0," ",VALUE(IF('Vessel List B'!CP126=1,1,IF('Vessel List B'!CP126=2,2,IF('Vessel List B'!CP126=3,3,IF('Vessel List B'!CP126=4,4,IF('Vessel List B'!CP126=5,5,IF('Vessel List B'!CP126=6,6,IF('Vessel List B'!CP126=7,7,IF('Vessel List B'!CP126=8,8,IF('Vessel List B'!CP126=9,9,IF('Vessel List B'!CP126=10,10,IF('Vessel List B'!CP126=11,11,IF('Vessel List B'!CP126=12,12,IF('Vessel List B'!CP126=13,13,IF('Vessel List B'!CP126=14,14,IF('Vessel List B'!CP126=15,15,IF('Vessel List B'!CP126=16,16,0))))))))))))))))))</f>
        <v xml:space="preserve"> </v>
      </c>
      <c r="GK127" s="154"/>
      <c r="GL127" s="158"/>
      <c r="GM127" s="390" t="str">
        <f t="shared" si="137"/>
        <v/>
      </c>
      <c r="GN127" s="158"/>
      <c r="GO127" s="137"/>
      <c r="GP127" s="388" t="str">
        <f t="shared" si="138"/>
        <v/>
      </c>
      <c r="GQ127" s="157" t="str">
        <f>IF(VALUE(IF('Vessel List B'!DC126=1,1,IF('Vessel List B'!DC126=2,2,IF('Vessel List B'!DC126=3,3,IF('Vessel List B'!DC126=4,4,IF('Vessel List B'!DC126=5,5,IF('Vessel List B'!DC126=6,6,IF('Vessel List B'!DC126=7,7,IF('Vessel List B'!DC126=8,8,IF('Vessel List B'!DC126=9,9,IF('Vessel List B'!DC126=10,10,IF('Vessel List B'!DC126=11,11,IF('Vessel List B'!DC126=12,12,IF('Vessel List B'!DC126=13,13,IF('Vessel List B'!DC126=14,14,IF('Vessel List B'!DC126=15,15,IF('Vessel List B'!DC126=16,16,0)))))))))))))))))=0," ",VALUE(IF('Vessel List B'!DC126=1,1,IF('Vessel List B'!DC126=2,2,IF('Vessel List B'!DC126=3,3,IF('Vessel List B'!DC126=4,4,IF('Vessel List B'!DC126=5,5,IF('Vessel List B'!DC126=6,6,IF('Vessel List B'!DC126=7,7,IF('Vessel List B'!DC126=8,8,IF('Vessel List B'!DC126=9,9,IF('Vessel List B'!DC126=10,10,IF('Vessel List B'!DC126=11,11,IF('Vessel List B'!DC126=12,12,IF('Vessel List B'!DC126=13,13,IF('Vessel List B'!DC126=14,14,IF('Vessel List B'!DC126=15,15,IF('Vessel List B'!DC126=16,16,0))))))))))))))))))</f>
        <v xml:space="preserve"> </v>
      </c>
      <c r="GR127" s="154"/>
      <c r="GS127" s="158"/>
      <c r="GT127" s="390" t="str">
        <f t="shared" si="139"/>
        <v/>
      </c>
      <c r="GU127" s="158"/>
      <c r="GV127" s="137"/>
      <c r="GW127" s="388" t="str">
        <f t="shared" si="140"/>
        <v/>
      </c>
      <c r="GX127" s="157" t="str">
        <f>IF(VALUE(IF('Vessel List B'!DP126=1,1,IF('Vessel List B'!DP126=2,2,IF('Vessel List B'!DP126=3,3,IF('Vessel List B'!DP126=4,4,IF('Vessel List B'!DP126=5,5,IF('Vessel List B'!DP126=6,6,IF('Vessel List B'!DP126=7,7,IF('Vessel List B'!DP126=8,8,IF('Vessel List B'!DP126=9,9,IF('Vessel List B'!DP126=10,10,IF('Vessel List B'!DP126=11,11,IF('Vessel List B'!DP126=12,12,IF('Vessel List B'!DP126=13,13,IF('Vessel List B'!DP126=14,14,IF('Vessel List B'!DP126=15,15,IF('Vessel List B'!DP126=16,16,0)))))))))))))))))=0," ",VALUE(IF('Vessel List B'!DP126=1,1,IF('Vessel List B'!DP126=2,2,IF('Vessel List B'!DP126=3,3,IF('Vessel List B'!DP126=4,4,IF('Vessel List B'!DP126=5,5,IF('Vessel List B'!DP126=6,6,IF('Vessel List B'!DP126=7,7,IF('Vessel List B'!DP126=8,8,IF('Vessel List B'!DP126=9,9,IF('Vessel List B'!DP126=10,10,IF('Vessel List B'!DP126=11,11,IF('Vessel List B'!DP126=12,12,IF('Vessel List B'!DP126=13,13,IF('Vessel List B'!DP126=14,14,IF('Vessel List B'!DP126=15,15,IF('Vessel List B'!DP126=16,16,0))))))))))))))))))</f>
        <v xml:space="preserve"> </v>
      </c>
      <c r="GY127" s="154"/>
      <c r="GZ127" s="158"/>
      <c r="HA127" s="390" t="str">
        <f t="shared" si="141"/>
        <v/>
      </c>
      <c r="HB127" s="158"/>
      <c r="HC127" s="137"/>
      <c r="HD127" s="388" t="str">
        <f t="shared" si="142"/>
        <v/>
      </c>
      <c r="HE127" s="157" t="str">
        <f>IF(VALUE(IF('Vessel List B'!EC126=1,1,IF('Vessel List B'!EC126=2,2,IF('Vessel List B'!EC126=3,3,IF('Vessel List B'!EC126=4,4,IF('Vessel List B'!EC126=5,5,IF('Vessel List B'!EC126=6,6,IF('Vessel List B'!EC126=7,7,IF('Vessel List B'!EC126=8,8,IF('Vessel List B'!EC126=9,9,IF('Vessel List B'!EC126=10,10,IF('Vessel List B'!EC126=11,11,IF('Vessel List B'!EC126=12,12,IF('Vessel List B'!EC126=13,13,IF('Vessel List B'!EC126=14,14,IF('Vessel List B'!EC126=15,15,IF('Vessel List B'!EC126=16,16,0)))))))))))))))))=0," ",VALUE(IF('Vessel List B'!EC126=1,1,IF('Vessel List B'!EC126=2,2,IF('Vessel List B'!EC126=3,3,IF('Vessel List B'!EC126=4,4,IF('Vessel List B'!EC126=5,5,IF('Vessel List B'!EC126=6,6,IF('Vessel List B'!EC126=7,7,IF('Vessel List B'!EC126=8,8,IF('Vessel List B'!EC126=9,9,IF('Vessel List B'!EC126=10,10,IF('Vessel List B'!EC126=11,11,IF('Vessel List B'!EC126=12,12,IF('Vessel List B'!EC126=13,13,IF('Vessel List B'!EC126=14,14,IF('Vessel List B'!EC126=15,15,IF('Vessel List B'!EC126=16,16,0))))))))))))))))))</f>
        <v xml:space="preserve"> </v>
      </c>
      <c r="HF127" s="154"/>
      <c r="HG127" s="158"/>
      <c r="HH127" s="390" t="str">
        <f t="shared" si="143"/>
        <v/>
      </c>
      <c r="HI127" s="158"/>
      <c r="HJ127" s="137"/>
      <c r="HK127" s="388" t="str">
        <f t="shared" si="144"/>
        <v/>
      </c>
      <c r="HL127" s="157" t="str">
        <f>IF(VALUE(IF('Vessel List B'!EP126=1,1,IF('Vessel List B'!EP126=2,2,IF('Vessel List B'!EP126=3,3,IF('Vessel List B'!EP126=4,4,IF('Vessel List B'!EP126=5,5,IF('Vessel List B'!EP126=6,6,IF('Vessel List B'!EP126=7,7,IF('Vessel List B'!EP126=8,8,IF('Vessel List B'!EP126=9,9,IF('Vessel List B'!EP126=10,10,IF('Vessel List B'!EP126=11,11,IF('Vessel List B'!EP126=12,12,IF('Vessel List B'!EP126=13,13,IF('Vessel List B'!EP126=14,14,IF('Vessel List B'!EP126=15,15,IF('Vessel List B'!EP126=16,16,0)))))))))))))))))=0," ",VALUE(IF('Vessel List B'!EP126=1,1,IF('Vessel List B'!EP126=2,2,IF('Vessel List B'!EP126=3,3,IF('Vessel List B'!EP126=4,4,IF('Vessel List B'!EP126=5,5,IF('Vessel List B'!EP126=6,6,IF('Vessel List B'!EP126=7,7,IF('Vessel List B'!EP126=8,8,IF('Vessel List B'!EP126=9,9,IF('Vessel List B'!EP126=10,10,IF('Vessel List B'!EP126=11,11,IF('Vessel List B'!EP126=12,12,IF('Vessel List B'!EP126=13,13,IF('Vessel List B'!EP126=14,14,IF('Vessel List B'!EP126=15,15,IF('Vessel List B'!EP126=16,16,0))))))))))))))))))</f>
        <v xml:space="preserve"> </v>
      </c>
      <c r="HM127" s="154"/>
      <c r="HN127" s="158"/>
      <c r="HO127" s="390" t="str">
        <f t="shared" si="145"/>
        <v/>
      </c>
      <c r="HP127" s="158"/>
      <c r="HQ127" s="137"/>
      <c r="HR127" s="388" t="str">
        <f t="shared" si="146"/>
        <v/>
      </c>
      <c r="HS127" s="157" t="str">
        <f>IF(VALUE(IF('Vessel List B'!FC126=1,1,IF('Vessel List B'!FC126=2,2,IF('Vessel List B'!FC126=3,3,IF('Vessel List B'!FC126=4,4,IF('Vessel List B'!FC126=5,5,IF('Vessel List B'!FC126=6,6,IF('Vessel List B'!FC126=7,7,IF('Vessel List B'!FC126=8,8,IF('Vessel List B'!FC126=9,9,IF('Vessel List B'!FC126=10,10,IF('Vessel List B'!FC126=11,11,IF('Vessel List B'!FC126=12,12,IF('Vessel List B'!FC126=13,13,IF('Vessel List B'!FC126=14,14,IF('Vessel List B'!FC126=15,15,IF('Vessel List B'!FC126=16,16,0)))))))))))))))))=0," ",VALUE(IF('Vessel List B'!FC126=1,1,IF('Vessel List B'!FC126=2,2,IF('Vessel List B'!FC126=3,3,IF('Vessel List B'!FC126=4,4,IF('Vessel List B'!FC126=5,5,IF('Vessel List B'!FC126=6,6,IF('Vessel List B'!FC126=7,7,IF('Vessel List B'!FC126=8,8,IF('Vessel List B'!FC126=9,9,IF('Vessel List B'!FC126=10,10,IF('Vessel List B'!FC126=11,11,IF('Vessel List B'!FC126=12,12,IF('Vessel List B'!FC126=13,13,IF('Vessel List B'!FC126=14,14,IF('Vessel List B'!FC126=15,15,IF('Vessel List B'!FC126=16,16,0))))))))))))))))))</f>
        <v xml:space="preserve"> </v>
      </c>
      <c r="HT127" s="154"/>
      <c r="HU127" s="158"/>
      <c r="HV127" s="390" t="str">
        <f t="shared" si="147"/>
        <v/>
      </c>
      <c r="HW127" s="158"/>
      <c r="HX127" s="137"/>
      <c r="HY127" s="388" t="str">
        <f t="shared" si="148"/>
        <v/>
      </c>
      <c r="HZ127" s="157" t="str">
        <f>IF(VALUE(IF('Vessel List B'!FP126=1,1,IF('Vessel List B'!FP126=2,2,IF('Vessel List B'!FP126=3,3,IF('Vessel List B'!FP126=4,4,IF('Vessel List B'!FP126=5,5,IF('Vessel List B'!FP126=6,6,IF('Vessel List B'!FP126=7,7,IF('Vessel List B'!FP126=8,8,IF('Vessel List B'!FP126=9,9,IF('Vessel List B'!FP126=10,10,IF('Vessel List B'!FP126=11,11,IF('Vessel List B'!FP126=12,12,IF('Vessel List B'!FP126=13,13,IF('Vessel List B'!FP126=14,14,IF('Vessel List B'!FP126=15,15,IF('Vessel List B'!FP126=16,16,0)))))))))))))))))=0," ",VALUE(IF('Vessel List B'!FP126=1,1,IF('Vessel List B'!FP126=2,2,IF('Vessel List B'!FP126=3,3,IF('Vessel List B'!FP126=4,4,IF('Vessel List B'!FP126=5,5,IF('Vessel List B'!FP126=6,6,IF('Vessel List B'!FP126=7,7,IF('Vessel List B'!FP126=8,8,IF('Vessel List B'!FP126=9,9,IF('Vessel List B'!FP126=10,10,IF('Vessel List B'!FP126=11,11,IF('Vessel List B'!FP126=12,12,IF('Vessel List B'!FP126=13,13,IF('Vessel List B'!FP126=14,14,IF('Vessel List B'!FP126=15,15,IF('Vessel List B'!FP126=16,16,0))))))))))))))))))</f>
        <v xml:space="preserve"> </v>
      </c>
      <c r="IA127" s="154"/>
      <c r="IB127" s="158"/>
      <c r="IC127" s="390" t="str">
        <f t="shared" si="149"/>
        <v/>
      </c>
      <c r="ID127" s="158"/>
      <c r="IE127" s="137"/>
      <c r="IF127" s="388" t="str">
        <f t="shared" si="150"/>
        <v/>
      </c>
      <c r="IG127" s="157" t="str">
        <f>IF(VALUE(IF('Vessel List B'!GC126=1,1,IF('Vessel List B'!GC126=2,2,IF('Vessel List B'!GC126=3,3,IF('Vessel List B'!GC126=4,4,IF('Vessel List B'!GC126=5,5,IF('Vessel List B'!GC126=6,6,IF('Vessel List B'!GC126=7,7,IF('Vessel List B'!GC126=8,8,IF('Vessel List B'!GC126=9,9,IF('Vessel List B'!GC126=10,10,IF('Vessel List B'!GC126=11,11,IF('Vessel List B'!GC126=12,12,IF('Vessel List B'!GC126=13,13,IF('Vessel List B'!GC126=14,14,IF('Vessel List B'!GC126=15,15,IF('Vessel List B'!GC126=16,16,0)))))))))))))))))=0," ",VALUE(IF('Vessel List B'!GC126=1,1,IF('Vessel List B'!GC126=2,2,IF('Vessel List B'!GC126=3,3,IF('Vessel List B'!GC126=4,4,IF('Vessel List B'!GC126=5,5,IF('Vessel List B'!GC126=6,6,IF('Vessel List B'!GC126=7,7,IF('Vessel List B'!GC126=8,8,IF('Vessel List B'!GC126=9,9,IF('Vessel List B'!GC126=10,10,IF('Vessel List B'!GC126=11,11,IF('Vessel List B'!GC126=12,12,IF('Vessel List B'!GC126=13,13,IF('Vessel List B'!GC126=14,14,IF('Vessel List B'!GC126=15,15,IF('Vessel List B'!GC126=16,16,0))))))))))))))))))</f>
        <v xml:space="preserve"> </v>
      </c>
      <c r="IH127" s="154"/>
      <c r="II127" s="158"/>
      <c r="IJ127" s="390" t="str">
        <f t="shared" si="151"/>
        <v/>
      </c>
      <c r="IK127" s="158"/>
      <c r="IL127" s="137"/>
      <c r="IM127" s="388" t="str">
        <f t="shared" si="152"/>
        <v/>
      </c>
      <c r="IN127" s="157" t="str">
        <f>IF(VALUE(IF('Vessel List B'!GP126=1,1,IF('Vessel List B'!GP126=2,2,IF('Vessel List B'!GP126=3,3,IF('Vessel List B'!GP126=4,4,IF('Vessel List B'!GP126=5,5,IF('Vessel List B'!GP126=6,6,IF('Vessel List B'!GP126=7,7,IF('Vessel List B'!GP126=8,8,IF('Vessel List B'!GP126=9,9,IF('Vessel List B'!GP126=10,10,IF('Vessel List B'!GP126=11,11,IF('Vessel List B'!GP126=12,12,IF('Vessel List B'!GP126=13,13,IF('Vessel List B'!GP126=14,14,IF('Vessel List B'!GP126=15,15,IF('Vessel List B'!GP126=16,16,0)))))))))))))))))=0," ",VALUE(IF('Vessel List B'!GP126=1,1,IF('Vessel List B'!GP126=2,2,IF('Vessel List B'!GP126=3,3,IF('Vessel List B'!GP126=4,4,IF('Vessel List B'!GP126=5,5,IF('Vessel List B'!GP126=6,6,IF('Vessel List B'!GP126=7,7,IF('Vessel List B'!GP126=8,8,IF('Vessel List B'!GP126=9,9,IF('Vessel List B'!GP126=10,10,IF('Vessel List B'!GP126=11,11,IF('Vessel List B'!GP126=12,12,IF('Vessel List B'!GP126=13,13,IF('Vessel List B'!GP126=14,14,IF('Vessel List B'!GP126=15,15,IF('Vessel List B'!GP126=16,16,0))))))))))))))))))</f>
        <v xml:space="preserve"> </v>
      </c>
      <c r="IO127" s="154"/>
      <c r="IP127" s="158"/>
      <c r="IQ127" s="390" t="str">
        <f t="shared" si="153"/>
        <v/>
      </c>
      <c r="IR127" s="158"/>
      <c r="IS127" s="137"/>
      <c r="IT127" s="388" t="str">
        <f t="shared" si="154"/>
        <v/>
      </c>
      <c r="IU127" s="157" t="str">
        <f>IF(VALUE(IF('Vessel List B'!HC126=1,1,IF('Vessel List B'!HC126=2,2,IF('Vessel List B'!HC126=3,3,IF('Vessel List B'!HC126=4,4,IF('Vessel List B'!HC126=5,5,IF('Vessel List B'!HC126=6,6,IF('Vessel List B'!HC126=7,7,IF('Vessel List B'!HC126=8,8,IF('Vessel List B'!HC126=9,9,IF('Vessel List B'!HC126=10,10,IF('Vessel List B'!HC126=11,11,IF('Vessel List B'!HC126=12,12,IF('Vessel List B'!HC126=13,13,IF('Vessel List B'!HC126=14,14,IF('Vessel List B'!HC126=15,15,IF('Vessel List B'!HC126=16,16,0)))))))))))))))))=0," ",VALUE(IF('Vessel List B'!HC126=1,1,IF('Vessel List B'!HC126=2,2,IF('Vessel List B'!HC126=3,3,IF('Vessel List B'!HC126=4,4,IF('Vessel List B'!HC126=5,5,IF('Vessel List B'!HC126=6,6,IF('Vessel List B'!HC126=7,7,IF('Vessel List B'!HC126=8,8,IF('Vessel List B'!HC126=9,9,IF('Vessel List B'!HC126=10,10,IF('Vessel List B'!HC126=11,11,IF('Vessel List B'!HC126=12,12,IF('Vessel List B'!HC126=13,13,IF('Vessel List B'!HC126=14,14,IF('Vessel List B'!HC126=15,15,IF('Vessel List B'!HC126=16,16,0))))))))))))))))))</f>
        <v xml:space="preserve"> </v>
      </c>
      <c r="IV127" s="154"/>
      <c r="IW127" s="158"/>
      <c r="IX127" s="390" t="str">
        <f t="shared" si="155"/>
        <v/>
      </c>
      <c r="IY127" s="158"/>
      <c r="IZ127" s="137"/>
      <c r="JA127" s="388" t="str">
        <f t="shared" si="156"/>
        <v/>
      </c>
      <c r="JB127" s="157" t="str">
        <f>IF(VALUE(IF('Vessel List B'!HP126=1,1,IF('Vessel List B'!HP126=2,2,IF('Vessel List B'!HP126=3,3,IF('Vessel List B'!HP126=4,4,IF('Vessel List B'!HP126=5,5,IF('Vessel List B'!HP126=6,6,IF('Vessel List B'!HP126=7,7,IF('Vessel List B'!HP126=8,8,IF('Vessel List B'!HP126=9,9,IF('Vessel List B'!HP126=10,10,IF('Vessel List B'!HP126=11,11,IF('Vessel List B'!HP126=12,12,IF('Vessel List B'!HP126=13,13,IF('Vessel List B'!HP126=14,14,IF('Vessel List B'!HP126=15,15,IF('Vessel List B'!HP126=16,16,0)))))))))))))))))=0," ",VALUE(IF('Vessel List B'!HP126=1,1,IF('Vessel List B'!HP126=2,2,IF('Vessel List B'!HP126=3,3,IF('Vessel List B'!HP126=4,4,IF('Vessel List B'!HP126=5,5,IF('Vessel List B'!HP126=6,6,IF('Vessel List B'!HP126=7,7,IF('Vessel List B'!HP126=8,8,IF('Vessel List B'!HP126=9,9,IF('Vessel List B'!HP126=10,10,IF('Vessel List B'!HP126=11,11,IF('Vessel List B'!HP126=12,12,IF('Vessel List B'!HP126=13,13,IF('Vessel List B'!HP126=14,14,IF('Vessel List B'!HP126=15,15,IF('Vessel List B'!HP126=16,16,0))))))))))))))))))</f>
        <v xml:space="preserve"> </v>
      </c>
      <c r="JC127" s="154"/>
      <c r="JD127" s="158"/>
      <c r="JE127" s="390" t="str">
        <f t="shared" si="157"/>
        <v/>
      </c>
      <c r="JF127" s="158"/>
      <c r="JG127" s="137"/>
      <c r="JH127" s="388" t="str">
        <f t="shared" si="158"/>
        <v/>
      </c>
      <c r="JI127" s="157" t="str">
        <f>IF(VALUE(IF('Vessel List B'!IC126=1,1,IF('Vessel List B'!IC126=2,2,IF('Vessel List B'!IC126=3,3,IF('Vessel List B'!IC126=4,4,IF('Vessel List B'!IC126=5,5,IF('Vessel List B'!IC126=6,6,IF('Vessel List B'!IC126=7,7,IF('Vessel List B'!IC126=8,8,IF('Vessel List B'!IC126=9,9,IF('Vessel List B'!IC126=10,10,IF('Vessel List B'!IC126=11,11,IF('Vessel List B'!IC126=12,12,IF('Vessel List B'!IC126=13,13,IF('Vessel List B'!IC126=14,14,IF('Vessel List B'!IC126=15,15,IF('Vessel List B'!IC126=16,16,0)))))))))))))))))=0," ",VALUE(IF('Vessel List B'!IC126=1,1,IF('Vessel List B'!IC126=2,2,IF('Vessel List B'!IC126=3,3,IF('Vessel List B'!IC126=4,4,IF('Vessel List B'!IC126=5,5,IF('Vessel List B'!IC126=6,6,IF('Vessel List B'!IC126=7,7,IF('Vessel List B'!IC126=8,8,IF('Vessel List B'!IC126=9,9,IF('Vessel List B'!IC126=10,10,IF('Vessel List B'!IC126=11,11,IF('Vessel List B'!IC126=12,12,IF('Vessel List B'!IC126=13,13,IF('Vessel List B'!IC126=14,14,IF('Vessel List B'!IC126=15,15,IF('Vessel List B'!IC126=16,16,0))))))))))))))))))</f>
        <v xml:space="preserve"> </v>
      </c>
      <c r="JJ127" s="154"/>
      <c r="JK127" s="158"/>
      <c r="JL127" s="390" t="str">
        <f t="shared" si="159"/>
        <v/>
      </c>
      <c r="JM127" s="158"/>
      <c r="JN127" s="137"/>
      <c r="JO127" s="388" t="str">
        <f t="shared" si="160"/>
        <v/>
      </c>
      <c r="JP127" s="157" t="str">
        <f>IF(VALUE(IF('Vessel List B'!IP126=1,1,IF('Vessel List B'!IP126=2,2,IF('Vessel List B'!IP126=3,3,IF('Vessel List B'!IP126=4,4,IF('Vessel List B'!IP126=5,5,IF('Vessel List B'!IP126=6,6,IF('Vessel List B'!IP126=7,7,IF('Vessel List B'!IP126=8,8,IF('Vessel List B'!IP126=9,9,IF('Vessel List B'!IP126=10,10,IF('Vessel List B'!IP126=11,11,IF('Vessel List B'!IP126=12,12,IF('Vessel List B'!IP126=13,13,IF('Vessel List B'!IP126=14,14,IF('Vessel List B'!IP126=15,15,IF('Vessel List B'!IP126=16,16,0)))))))))))))))))=0," ",VALUE(IF('Vessel List B'!IP126=1,1,IF('Vessel List B'!IP126=2,2,IF('Vessel List B'!IP126=3,3,IF('Vessel List B'!IP126=4,4,IF('Vessel List B'!IP126=5,5,IF('Vessel List B'!IP126=6,6,IF('Vessel List B'!IP126=7,7,IF('Vessel List B'!IP126=8,8,IF('Vessel List B'!IP126=9,9,IF('Vessel List B'!IP126=10,10,IF('Vessel List B'!IP126=11,11,IF('Vessel List B'!IP126=12,12,IF('Vessel List B'!IP126=13,13,IF('Vessel List B'!IP126=14,14,IF('Vessel List B'!IP126=15,15,IF('Vessel List B'!IP126=16,16,0))))))))))))))))))</f>
        <v xml:space="preserve"> </v>
      </c>
      <c r="JQ127" s="154"/>
      <c r="JR127" s="158"/>
      <c r="JS127" s="390" t="str">
        <f t="shared" si="161"/>
        <v/>
      </c>
      <c r="JT127" s="158"/>
      <c r="JU127" s="137"/>
      <c r="JV127" s="397" t="str">
        <f t="shared" si="162"/>
        <v/>
      </c>
      <c r="JW127" s="403"/>
    </row>
    <row r="128" spans="1:283" ht="15" x14ac:dyDescent="0.25">
      <c r="A128" s="132">
        <f>'Vessel List A'!B127</f>
        <v>41702</v>
      </c>
      <c r="B128" s="157" t="str">
        <f>IF(VALUE(IF('Vessel List A'!C127=1,1,IF('Vessel List A'!C127=2,2,IF('Vessel List A'!C127=3,3,IF('Vessel List A'!C127=4,4,IF('Vessel List A'!C127=5,5,IF('Vessel List A'!C127=6,6,IF('Vessel List A'!C127=7,7,IF('Vessel List A'!C127=8,8,IF('Vessel List A'!C127=9,9,IF('Vessel List A'!C127=10,10,IF('Vessel List A'!C127=11,11,IF('Vessel List A'!C127=12,12,IF('Vessel List A'!C127=13,13,IF('Vessel List A'!C127=14,14,IF('Vessel List A'!C127=15,15,IF('Vessel List A'!C127=16,16,0)))))))))))))))))=0," ",VALUE(IF('Vessel List A'!C127=1,1,IF('Vessel List A'!C127=2,2,IF('Vessel List A'!C127=3,3,IF('Vessel List A'!C127=4,4,IF('Vessel List A'!C127=5,5,IF('Vessel List A'!C127=6,6,IF('Vessel List A'!C127=7,7,IF('Vessel List A'!C127=8,8,IF('Vessel List A'!C127=9,9,IF('Vessel List A'!C127=10,10,IF('Vessel List A'!C127=11,11,IF('Vessel List A'!C127=12,12,IF('Vessel List A'!C127=13,13,IF('Vessel List A'!C127=14,14,IF('Vessel List A'!C127=15,15,IF('Vessel List A'!C127=16,16,0))))))))))))))))))</f>
        <v xml:space="preserve"> </v>
      </c>
      <c r="C128" s="154"/>
      <c r="D128" s="158"/>
      <c r="E128" s="390" t="str">
        <f t="shared" si="83"/>
        <v/>
      </c>
      <c r="F128" s="158"/>
      <c r="G128" s="137"/>
      <c r="H128" s="388" t="str">
        <f t="shared" si="84"/>
        <v/>
      </c>
      <c r="I128" s="157" t="str">
        <f>IF(VALUE(IF('Vessel List A'!P127=1,1,IF('Vessel List A'!P127=2,2,IF('Vessel List A'!P127=3,3,IF('Vessel List A'!P127=4,4,IF('Vessel List A'!P127=5,5,IF('Vessel List A'!P127=6,6,IF('Vessel List A'!P127=7,7,IF('Vessel List A'!P127=8,8,IF('Vessel List A'!P127=9,9,IF('Vessel List A'!P127=10,10,IF('Vessel List A'!P127=11,11,IF('Vessel List A'!P127=12,12,IF('Vessel List A'!P127=13,13,IF('Vessel List A'!P127=14,14,IF('Vessel List A'!P127=15,15,IF('Vessel List A'!P127=16,16,0)))))))))))))))))=0," ",VALUE(IF('Vessel List A'!P127=1,1,IF('Vessel List A'!P127=2,2,IF('Vessel List A'!P127=3,3,IF('Vessel List A'!P127=4,4,IF('Vessel List A'!P127=5,5,IF('Vessel List A'!P127=6,6,IF('Vessel List A'!P127=7,7,IF('Vessel List A'!P127=8,8,IF('Vessel List A'!P127=9,9,IF('Vessel List A'!P127=10,10,IF('Vessel List A'!P127=11,11,IF('Vessel List A'!P127=12,12,IF('Vessel List A'!P127=13,13,IF('Vessel List A'!P127=14,14,IF('Vessel List A'!P127=15,15,IF('Vessel List A'!P127=16,16,0))))))))))))))))))</f>
        <v xml:space="preserve"> </v>
      </c>
      <c r="J128" s="154"/>
      <c r="K128" s="158"/>
      <c r="L128" s="390" t="str">
        <f t="shared" si="85"/>
        <v/>
      </c>
      <c r="M128" s="158"/>
      <c r="N128" s="137"/>
      <c r="O128" s="388" t="str">
        <f t="shared" si="86"/>
        <v/>
      </c>
      <c r="P128" s="157" t="str">
        <f>IF(VALUE(IF('Vessel List A'!AC127=1,1,IF('Vessel List A'!AC127=2,2,IF('Vessel List A'!AC127=3,3,IF('Vessel List A'!AC127=4,4,IF('Vessel List A'!AC127=5,5,IF('Vessel List A'!AC127=6,6,IF('Vessel List A'!AC127=7,7,IF('Vessel List A'!AC127=8,8,IF('Vessel List A'!AC127=9,9,IF('Vessel List A'!AC127=10,10,IF('Vessel List A'!AC127=11,11,IF('Vessel List A'!AC127=12,12,IF('Vessel List A'!AC127=13,13,IF('Vessel List A'!AC127=14,14,IF('Vessel List A'!AC127=15,15,IF('Vessel List A'!AC127=16,16,0)))))))))))))))))=0," ",VALUE(IF('Vessel List A'!AC127=1,1,IF('Vessel List A'!AC127=2,2,IF('Vessel List A'!AC127=3,3,IF('Vessel List A'!AC127=4,4,IF('Vessel List A'!AC127=5,5,IF('Vessel List A'!AC127=6,6,IF('Vessel List A'!AC127=7,7,IF('Vessel List A'!AC127=8,8,IF('Vessel List A'!AC127=9,9,IF('Vessel List A'!AC127=10,10,IF('Vessel List A'!AC127=11,11,IF('Vessel List A'!AC127=12,12,IF('Vessel List A'!AC127=13,13,IF('Vessel List A'!AC127=14,14,IF('Vessel List A'!AC127=15,15,IF('Vessel List A'!AC127=16,16,0))))))))))))))))))</f>
        <v xml:space="preserve"> </v>
      </c>
      <c r="Q128" s="154"/>
      <c r="R128" s="158"/>
      <c r="S128" s="390" t="str">
        <f t="shared" si="87"/>
        <v/>
      </c>
      <c r="T128" s="158"/>
      <c r="U128" s="137"/>
      <c r="V128" s="388" t="str">
        <f t="shared" si="88"/>
        <v/>
      </c>
      <c r="W128" s="157" t="str">
        <f>IF(VALUE(IF('Vessel List A'!AP127=1,1,IF('Vessel List A'!AP127=2,2,IF('Vessel List A'!AP127=3,3,IF('Vessel List A'!AP127=4,4,IF('Vessel List A'!AP127=5,5,IF('Vessel List A'!AP127=6,6,IF('Vessel List A'!AP127=7,7,IF('Vessel List A'!AP127=8,8,IF('Vessel List A'!AP127=9,9,IF('Vessel List A'!AP127=10,10,IF('Vessel List A'!AP127=11,11,IF('Vessel List A'!AP127=12,12,IF('Vessel List A'!AP127=13,13,IF('Vessel List A'!AP127=14,14,IF('Vessel List A'!AP127=15,15,IF('Vessel List A'!AP127=16,16,0)))))))))))))))))=0," ",VALUE(IF('Vessel List A'!AP127=1,1,IF('Vessel List A'!AP127=2,2,IF('Vessel List A'!AP127=3,3,IF('Vessel List A'!AP127=4,4,IF('Vessel List A'!AP127=5,5,IF('Vessel List A'!AP127=6,6,IF('Vessel List A'!AP127=7,7,IF('Vessel List A'!AP127=8,8,IF('Vessel List A'!AP127=9,9,IF('Vessel List A'!AP127=10,10,IF('Vessel List A'!AP127=11,11,IF('Vessel List A'!AP127=12,12,IF('Vessel List A'!AP127=13,13,IF('Vessel List A'!AP127=14,14,IF('Vessel List A'!AP127=15,15,IF('Vessel List A'!AP127=16,16,0))))))))))))))))))</f>
        <v xml:space="preserve"> </v>
      </c>
      <c r="X128" s="154"/>
      <c r="Y128" s="158"/>
      <c r="Z128" s="390" t="str">
        <f t="shared" si="89"/>
        <v/>
      </c>
      <c r="AA128" s="158"/>
      <c r="AB128" s="137"/>
      <c r="AC128" s="388" t="str">
        <f t="shared" si="90"/>
        <v/>
      </c>
      <c r="AD128" s="157" t="str">
        <f>IF(VALUE(IF('Vessel List A'!BC127=1,1,IF('Vessel List A'!BC127=2,2,IF('Vessel List A'!BC127=3,3,IF('Vessel List A'!BC127=4,4,IF('Vessel List A'!BC127=5,5,IF('Vessel List A'!BC127=6,6,IF('Vessel List A'!BC127=7,7,IF('Vessel List A'!BC127=8,8,IF('Vessel List A'!BC127=9,9,IF('Vessel List A'!BC127=10,10,IF('Vessel List A'!BC127=11,11,IF('Vessel List A'!BC127=12,12,IF('Vessel List A'!BC127=13,13,IF('Vessel List A'!BC127=14,14,IF('Vessel List A'!BC127=15,15,IF('Vessel List A'!BC127=16,16,0)))))))))))))))))=0," ",VALUE(IF('Vessel List A'!BC127=1,1,IF('Vessel List A'!BC127=2,2,IF('Vessel List A'!BC127=3,3,IF('Vessel List A'!BC127=4,4,IF('Vessel List A'!BC127=5,5,IF('Vessel List A'!BC127=6,6,IF('Vessel List A'!BC127=7,7,IF('Vessel List A'!BC127=8,8,IF('Vessel List A'!BC127=9,9,IF('Vessel List A'!BC127=10,10,IF('Vessel List A'!BC127=11,11,IF('Vessel List A'!BC127=12,12,IF('Vessel List A'!BC127=13,13,IF('Vessel List A'!BC127=14,14,IF('Vessel List A'!BC127=15,15,IF('Vessel List A'!BC127=16,16,0))))))))))))))))))</f>
        <v xml:space="preserve"> </v>
      </c>
      <c r="AE128" s="154"/>
      <c r="AF128" s="158"/>
      <c r="AG128" s="390" t="str">
        <f t="shared" si="91"/>
        <v/>
      </c>
      <c r="AH128" s="158"/>
      <c r="AI128" s="137"/>
      <c r="AJ128" s="388" t="str">
        <f t="shared" si="92"/>
        <v/>
      </c>
      <c r="AK128" s="157" t="str">
        <f>IF(VALUE(IF('Vessel List A'!BP127=1,1,IF('Vessel List A'!BP127=2,2,IF('Vessel List A'!BP127=3,3,IF('Vessel List A'!BP127=4,4,IF('Vessel List A'!BP127=5,5,IF('Vessel List A'!BP127=6,6,IF('Vessel List A'!BP127=7,7,IF('Vessel List A'!BP127=8,8,IF('Vessel List A'!BP127=9,9,IF('Vessel List A'!BP127=10,10,IF('Vessel List A'!BP127=11,11,IF('Vessel List A'!BP127=12,12,IF('Vessel List A'!BP127=13,13,IF('Vessel List A'!BP127=14,14,IF('Vessel List A'!BP127=15,15,IF('Vessel List A'!BP127=16,16,0)))))))))))))))))=0," ",VALUE(IF('Vessel List A'!BP127=1,1,IF('Vessel List A'!BP127=2,2,IF('Vessel List A'!BP127=3,3,IF('Vessel List A'!BP127=4,4,IF('Vessel List A'!BP127=5,5,IF('Vessel List A'!BP127=6,6,IF('Vessel List A'!BP127=7,7,IF('Vessel List A'!BP127=8,8,IF('Vessel List A'!BP127=9,9,IF('Vessel List A'!BP127=10,10,IF('Vessel List A'!BP127=11,11,IF('Vessel List A'!BP127=12,12,IF('Vessel List A'!BP127=13,13,IF('Vessel List A'!BP127=14,14,IF('Vessel List A'!BP127=15,15,IF('Vessel List A'!BP127=16,16,0))))))))))))))))))</f>
        <v xml:space="preserve"> </v>
      </c>
      <c r="AL128" s="154"/>
      <c r="AM128" s="158"/>
      <c r="AN128" s="390" t="str">
        <f t="shared" si="93"/>
        <v/>
      </c>
      <c r="AO128" s="158"/>
      <c r="AP128" s="137"/>
      <c r="AQ128" s="388" t="str">
        <f t="shared" si="94"/>
        <v/>
      </c>
      <c r="AR128" s="157" t="str">
        <f>IF(VALUE(IF('Vessel List A'!CC127=1,1,IF('Vessel List A'!CC127=2,2,IF('Vessel List A'!CC127=3,3,IF('Vessel List A'!CC127=4,4,IF('Vessel List A'!CC127=5,5,IF('Vessel List A'!CC127=6,6,IF('Vessel List A'!CC127=7,7,IF('Vessel List A'!CC127=8,8,IF('Vessel List A'!CC127=9,9,IF('Vessel List A'!CC127=10,10,IF('Vessel List A'!CC127=11,11,IF('Vessel List A'!CC127=12,12,IF('Vessel List A'!CC127=13,13,IF('Vessel List A'!CC127=14,14,IF('Vessel List A'!CC127=15,15,IF('Vessel List A'!CC127=16,16,0)))))))))))))))))=0," ",VALUE(IF('Vessel List A'!CC127=1,1,IF('Vessel List A'!CC127=2,2,IF('Vessel List A'!CC127=3,3,IF('Vessel List A'!CC127=4,4,IF('Vessel List A'!CC127=5,5,IF('Vessel List A'!CC127=6,6,IF('Vessel List A'!CC127=7,7,IF('Vessel List A'!CC127=8,8,IF('Vessel List A'!CC127=9,9,IF('Vessel List A'!CC127=10,10,IF('Vessel List A'!CC127=11,11,IF('Vessel List A'!CC127=12,12,IF('Vessel List A'!CC127=13,13,IF('Vessel List A'!CC127=14,14,IF('Vessel List A'!CC127=15,15,IF('Vessel List A'!CC127=16,16,0))))))))))))))))))</f>
        <v xml:space="preserve"> </v>
      </c>
      <c r="AS128" s="154"/>
      <c r="AT128" s="158"/>
      <c r="AU128" s="390" t="str">
        <f t="shared" si="95"/>
        <v/>
      </c>
      <c r="AV128" s="158"/>
      <c r="AW128" s="137"/>
      <c r="AX128" s="388" t="str">
        <f t="shared" si="96"/>
        <v/>
      </c>
      <c r="AY128" s="157" t="str">
        <f>IF(VALUE(IF('Vessel List A'!CP127=1,1,IF('Vessel List A'!CP127=2,2,IF('Vessel List A'!CP127=3,3,IF('Vessel List A'!CP127=4,4,IF('Vessel List A'!CP127=5,5,IF('Vessel List A'!CP127=6,6,IF('Vessel List A'!CP127=7,7,IF('Vessel List A'!CP127=8,8,IF('Vessel List A'!CP127=9,9,IF('Vessel List A'!CP127=10,10,IF('Vessel List A'!CP127=11,11,IF('Vessel List A'!CP127=12,12,IF('Vessel List A'!CP127=13,13,IF('Vessel List A'!CP127=14,14,IF('Vessel List A'!CP127=15,15,IF('Vessel List A'!CP127=16,16,0)))))))))))))))))=0," ",VALUE(IF('Vessel List A'!CP127=1,1,IF('Vessel List A'!CP127=2,2,IF('Vessel List A'!CP127=3,3,IF('Vessel List A'!CP127=4,4,IF('Vessel List A'!CP127=5,5,IF('Vessel List A'!CP127=6,6,IF('Vessel List A'!CP127=7,7,IF('Vessel List A'!CP127=8,8,IF('Vessel List A'!CP127=9,9,IF('Vessel List A'!CP127=10,10,IF('Vessel List A'!CP127=11,11,IF('Vessel List A'!CP127=12,12,IF('Vessel List A'!CP127=13,13,IF('Vessel List A'!CP127=14,14,IF('Vessel List A'!CP127=15,15,IF('Vessel List A'!CP127=16,16,0))))))))))))))))))</f>
        <v xml:space="preserve"> </v>
      </c>
      <c r="AZ128" s="154"/>
      <c r="BA128" s="158"/>
      <c r="BB128" s="390" t="str">
        <f t="shared" si="97"/>
        <v/>
      </c>
      <c r="BC128" s="158"/>
      <c r="BD128" s="137"/>
      <c r="BE128" s="388" t="str">
        <f t="shared" si="98"/>
        <v/>
      </c>
      <c r="BF128" s="157" t="str">
        <f>IF(VALUE(IF('Vessel List A'!DC127=1,1,IF('Vessel List A'!DC127=2,2,IF('Vessel List A'!DC127=3,3,IF('Vessel List A'!DC127=4,4,IF('Vessel List A'!DC127=5,5,IF('Vessel List A'!DC127=6,6,IF('Vessel List A'!DC127=7,7,IF('Vessel List A'!DC127=8,8,IF('Vessel List A'!DC127=9,9,IF('Vessel List A'!DC127=10,10,IF('Vessel List A'!DC127=11,11,IF('Vessel List A'!DC127=12,12,IF('Vessel List A'!DC127=13,13,IF('Vessel List A'!DC127=14,14,IF('Vessel List A'!DC127=15,15,IF('Vessel List A'!DC127=16,16,0)))))))))))))))))=0," ",VALUE(IF('Vessel List A'!DC127=1,1,IF('Vessel List A'!DC127=2,2,IF('Vessel List A'!DC127=3,3,IF('Vessel List A'!DC127=4,4,IF('Vessel List A'!DC127=5,5,IF('Vessel List A'!DC127=6,6,IF('Vessel List A'!DC127=7,7,IF('Vessel List A'!DC127=8,8,IF('Vessel List A'!DC127=9,9,IF('Vessel List A'!DC127=10,10,IF('Vessel List A'!DC127=11,11,IF('Vessel List A'!DC127=12,12,IF('Vessel List A'!DC127=13,13,IF('Vessel List A'!DC127=14,14,IF('Vessel List A'!DC127=15,15,IF('Vessel List A'!DC127=16,16,0))))))))))))))))))</f>
        <v xml:space="preserve"> </v>
      </c>
      <c r="BG128" s="154"/>
      <c r="BH128" s="158"/>
      <c r="BI128" s="390" t="str">
        <f t="shared" si="99"/>
        <v/>
      </c>
      <c r="BJ128" s="158"/>
      <c r="BK128" s="137"/>
      <c r="BL128" s="388" t="str">
        <f t="shared" si="100"/>
        <v/>
      </c>
      <c r="BM128" s="157" t="str">
        <f>IF(VALUE(IF('Vessel List A'!DP127=1,1,IF('Vessel List A'!DP127=2,2,IF('Vessel List A'!DP127=3,3,IF('Vessel List A'!DP127=4,4,IF('Vessel List A'!DP127=5,5,IF('Vessel List A'!DP127=6,6,IF('Vessel List A'!DP127=7,7,IF('Vessel List A'!DP127=8,8,IF('Vessel List A'!DP127=9,9,IF('Vessel List A'!DP127=10,10,IF('Vessel List A'!DP127=11,11,IF('Vessel List A'!DP127=12,12,IF('Vessel List A'!DP127=13,13,IF('Vessel List A'!DP127=14,14,IF('Vessel List A'!DP127=15,15,IF('Vessel List A'!DP127=16,16,0)))))))))))))))))=0," ",VALUE(IF('Vessel List A'!DP127=1,1,IF('Vessel List A'!DP127=2,2,IF('Vessel List A'!DP127=3,3,IF('Vessel List A'!DP127=4,4,IF('Vessel List A'!DP127=5,5,IF('Vessel List A'!DP127=6,6,IF('Vessel List A'!DP127=7,7,IF('Vessel List A'!DP127=8,8,IF('Vessel List A'!DP127=9,9,IF('Vessel List A'!DP127=10,10,IF('Vessel List A'!DP127=11,11,IF('Vessel List A'!DP127=12,12,IF('Vessel List A'!DP127=13,13,IF('Vessel List A'!DP127=14,14,IF('Vessel List A'!DP127=15,15,IF('Vessel List A'!DP127=16,16,0))))))))))))))))))</f>
        <v xml:space="preserve"> </v>
      </c>
      <c r="BN128" s="154"/>
      <c r="BO128" s="158"/>
      <c r="BP128" s="390" t="str">
        <f t="shared" si="101"/>
        <v/>
      </c>
      <c r="BQ128" s="158"/>
      <c r="BR128" s="137"/>
      <c r="BS128" s="388" t="str">
        <f t="shared" si="102"/>
        <v/>
      </c>
      <c r="BT128" s="157" t="str">
        <f>IF(VALUE(IF('Vessel List A'!EC127=1,1,IF('Vessel List A'!EC127=2,2,IF('Vessel List A'!EC127=3,3,IF('Vessel List A'!EC127=4,4,IF('Vessel List A'!EC127=5,5,IF('Vessel List A'!EC127=6,6,IF('Vessel List A'!EC127=7,7,IF('Vessel List A'!EC127=8,8,IF('Vessel List A'!EC127=9,9,IF('Vessel List A'!EC127=10,10,IF('Vessel List A'!EC127=11,11,IF('Vessel List A'!EC127=12,12,IF('Vessel List A'!EC127=13,13,IF('Vessel List A'!EC127=14,14,IF('Vessel List A'!EC127=15,15,IF('Vessel List A'!EC127=16,16,0)))))))))))))))))=0," ",VALUE(IF('Vessel List A'!EC127=1,1,IF('Vessel List A'!EC127=2,2,IF('Vessel List A'!EC127=3,3,IF('Vessel List A'!EC127=4,4,IF('Vessel List A'!EC127=5,5,IF('Vessel List A'!EC127=6,6,IF('Vessel List A'!EC127=7,7,IF('Vessel List A'!EC127=8,8,IF('Vessel List A'!EC127=9,9,IF('Vessel List A'!EC127=10,10,IF('Vessel List A'!EC127=11,11,IF('Vessel List A'!EC127=12,12,IF('Vessel List A'!EC127=13,13,IF('Vessel List A'!EC127=14,14,IF('Vessel List A'!EC127=15,15,IF('Vessel List A'!EC127=16,16,0))))))))))))))))))</f>
        <v xml:space="preserve"> </v>
      </c>
      <c r="BU128" s="154"/>
      <c r="BV128" s="158"/>
      <c r="BW128" s="390" t="str">
        <f t="shared" si="103"/>
        <v/>
      </c>
      <c r="BX128" s="158"/>
      <c r="BY128" s="137"/>
      <c r="BZ128" s="388" t="str">
        <f t="shared" si="104"/>
        <v/>
      </c>
      <c r="CA128" s="157" t="str">
        <f>IF(VALUE(IF('Vessel List A'!EP127=1,1,IF('Vessel List A'!EP127=2,2,IF('Vessel List A'!EP127=3,3,IF('Vessel List A'!EP127=4,4,IF('Vessel List A'!EP127=5,5,IF('Vessel List A'!EP127=6,6,IF('Vessel List A'!EP127=7,7,IF('Vessel List A'!EP127=8,8,IF('Vessel List A'!EP127=9,9,IF('Vessel List A'!EP127=10,10,IF('Vessel List A'!EP127=11,11,IF('Vessel List A'!EP127=12,12,IF('Vessel List A'!EP127=13,13,IF('Vessel List A'!EP127=14,14,IF('Vessel List A'!EP127=15,15,IF('Vessel List A'!EP127=16,16,0)))))))))))))))))=0," ",VALUE(IF('Vessel List A'!EP127=1,1,IF('Vessel List A'!EP127=2,2,IF('Vessel List A'!EP127=3,3,IF('Vessel List A'!EP127=4,4,IF('Vessel List A'!EP127=5,5,IF('Vessel List A'!EP127=6,6,IF('Vessel List A'!EP127=7,7,IF('Vessel List A'!EP127=8,8,IF('Vessel List A'!EP127=9,9,IF('Vessel List A'!EP127=10,10,IF('Vessel List A'!EP127=11,11,IF('Vessel List A'!EP127=12,12,IF('Vessel List A'!EP127=13,13,IF('Vessel List A'!EP127=14,14,IF('Vessel List A'!EP127=15,15,IF('Vessel List A'!EP127=16,16,0))))))))))))))))))</f>
        <v xml:space="preserve"> </v>
      </c>
      <c r="CB128" s="154"/>
      <c r="CC128" s="158"/>
      <c r="CD128" s="390" t="str">
        <f t="shared" si="105"/>
        <v/>
      </c>
      <c r="CE128" s="158"/>
      <c r="CF128" s="137"/>
      <c r="CG128" s="388" t="str">
        <f t="shared" si="106"/>
        <v/>
      </c>
      <c r="CH128" s="157" t="str">
        <f>IF(VALUE(IF('Vessel List A'!FC127=1,1,IF('Vessel List A'!FC127=2,2,IF('Vessel List A'!FC127=3,3,IF('Vessel List A'!FC127=4,4,IF('Vessel List A'!FC127=5,5,IF('Vessel List A'!FC127=6,6,IF('Vessel List A'!FC127=7,7,IF('Vessel List A'!FC127=8,8,IF('Vessel List A'!FC127=9,9,IF('Vessel List A'!FC127=10,10,IF('Vessel List A'!FC127=11,11,IF('Vessel List A'!FC127=12,12,IF('Vessel List A'!FC127=13,13,IF('Vessel List A'!FC127=14,14,IF('Vessel List A'!FC127=15,15,IF('Vessel List A'!FC127=16,16,0)))))))))))))))))=0," ",VALUE(IF('Vessel List A'!FC127=1,1,IF('Vessel List A'!FC127=2,2,IF('Vessel List A'!FC127=3,3,IF('Vessel List A'!FC127=4,4,IF('Vessel List A'!FC127=5,5,IF('Vessel List A'!FC127=6,6,IF('Vessel List A'!FC127=7,7,IF('Vessel List A'!FC127=8,8,IF('Vessel List A'!FC127=9,9,IF('Vessel List A'!FC127=10,10,IF('Vessel List A'!FC127=11,11,IF('Vessel List A'!FC127=12,12,IF('Vessel List A'!FC127=13,13,IF('Vessel List A'!FC127=14,14,IF('Vessel List A'!FC127=15,15,IF('Vessel List A'!FC127=16,16,0))))))))))))))))))</f>
        <v xml:space="preserve"> </v>
      </c>
      <c r="CI128" s="154"/>
      <c r="CJ128" s="158"/>
      <c r="CK128" s="390" t="str">
        <f t="shared" si="107"/>
        <v/>
      </c>
      <c r="CL128" s="158"/>
      <c r="CM128" s="137"/>
      <c r="CN128" s="388" t="str">
        <f t="shared" si="108"/>
        <v/>
      </c>
      <c r="CO128" s="157" t="str">
        <f>IF(VALUE(IF('Vessel List A'!FP127=1,1,IF('Vessel List A'!FP127=2,2,IF('Vessel List A'!FP127=3,3,IF('Vessel List A'!FP127=4,4,IF('Vessel List A'!FP127=5,5,IF('Vessel List A'!FP127=6,6,IF('Vessel List A'!FP127=7,7,IF('Vessel List A'!FP127=8,8,IF('Vessel List A'!FP127=9,9,IF('Vessel List A'!FP127=10,10,IF('Vessel List A'!FP127=11,11,IF('Vessel List A'!FP127=12,12,IF('Vessel List A'!FP127=13,13,IF('Vessel List A'!FP127=14,14,IF('Vessel List A'!FP127=15,15,IF('Vessel List A'!FP127=16,16,0)))))))))))))))))=0," ",VALUE(IF('Vessel List A'!FP127=1,1,IF('Vessel List A'!FP127=2,2,IF('Vessel List A'!FP127=3,3,IF('Vessel List A'!FP127=4,4,IF('Vessel List A'!FP127=5,5,IF('Vessel List A'!FP127=6,6,IF('Vessel List A'!FP127=7,7,IF('Vessel List A'!FP127=8,8,IF('Vessel List A'!FP127=9,9,IF('Vessel List A'!FP127=10,10,IF('Vessel List A'!FP127=11,11,IF('Vessel List A'!FP127=12,12,IF('Vessel List A'!FP127=13,13,IF('Vessel List A'!FP127=14,14,IF('Vessel List A'!FP127=15,15,IF('Vessel List A'!FP127=16,16,0))))))))))))))))))</f>
        <v xml:space="preserve"> </v>
      </c>
      <c r="CP128" s="154"/>
      <c r="CQ128" s="158"/>
      <c r="CR128" s="390" t="str">
        <f t="shared" si="109"/>
        <v/>
      </c>
      <c r="CS128" s="158"/>
      <c r="CT128" s="137"/>
      <c r="CU128" s="388" t="str">
        <f t="shared" si="110"/>
        <v/>
      </c>
      <c r="CV128" s="157" t="str">
        <f>IF(VALUE(IF('Vessel List A'!GC127=1,1,IF('Vessel List A'!GC127=2,2,IF('Vessel List A'!GC127=3,3,IF('Vessel List A'!GC127=4,4,IF('Vessel List A'!GC127=5,5,IF('Vessel List A'!GC127=6,6,IF('Vessel List A'!GC127=7,7,IF('Vessel List A'!GC127=8,8,IF('Vessel List A'!GC127=9,9,IF('Vessel List A'!GC127=10,10,IF('Vessel List A'!GC127=11,11,IF('Vessel List A'!GC127=12,12,IF('Vessel List A'!GC127=13,13,IF('Vessel List A'!GC127=14,14,IF('Vessel List A'!GC127=15,15,IF('Vessel List A'!GC127=16,16,0)))))))))))))))))=0," ",VALUE(IF('Vessel List A'!GC127=1,1,IF('Vessel List A'!GC127=2,2,IF('Vessel List A'!GC127=3,3,IF('Vessel List A'!GC127=4,4,IF('Vessel List A'!GC127=5,5,IF('Vessel List A'!GC127=6,6,IF('Vessel List A'!GC127=7,7,IF('Vessel List A'!GC127=8,8,IF('Vessel List A'!GC127=9,9,IF('Vessel List A'!GC127=10,10,IF('Vessel List A'!GC127=11,11,IF('Vessel List A'!GC127=12,12,IF('Vessel List A'!GC127=13,13,IF('Vessel List A'!GC127=14,14,IF('Vessel List A'!GC127=15,15,IF('Vessel List A'!GC127=16,16,0))))))))))))))))))</f>
        <v xml:space="preserve"> </v>
      </c>
      <c r="CW128" s="154"/>
      <c r="CX128" s="158"/>
      <c r="CY128" s="390" t="str">
        <f t="shared" si="111"/>
        <v/>
      </c>
      <c r="CZ128" s="158"/>
      <c r="DA128" s="137"/>
      <c r="DB128" s="388" t="str">
        <f t="shared" si="112"/>
        <v/>
      </c>
      <c r="DC128" s="157" t="str">
        <f>IF(VALUE(IF('Vessel List A'!GP127=1,1,IF('Vessel List A'!GP127=2,2,IF('Vessel List A'!GP127=3,3,IF('Vessel List A'!GP127=4,4,IF('Vessel List A'!GP127=5,5,IF('Vessel List A'!GP127=6,6,IF('Vessel List A'!GP127=7,7,IF('Vessel List A'!GP127=8,8,IF('Vessel List A'!GP127=9,9,IF('Vessel List A'!GP127=10,10,IF('Vessel List A'!GP127=11,11,IF('Vessel List A'!GP127=12,12,IF('Vessel List A'!GP127=13,13,IF('Vessel List A'!GP127=14,14,IF('Vessel List A'!GP127=15,15,IF('Vessel List A'!GP127=16,16,0)))))))))))))))))=0," ",VALUE(IF('Vessel List A'!GP127=1,1,IF('Vessel List A'!GP127=2,2,IF('Vessel List A'!GP127=3,3,IF('Vessel List A'!GP127=4,4,IF('Vessel List A'!GP127=5,5,IF('Vessel List A'!GP127=6,6,IF('Vessel List A'!GP127=7,7,IF('Vessel List A'!GP127=8,8,IF('Vessel List A'!GP127=9,9,IF('Vessel List A'!GP127=10,10,IF('Vessel List A'!GP127=11,11,IF('Vessel List A'!GP127=12,12,IF('Vessel List A'!GP127=13,13,IF('Vessel List A'!GP127=14,14,IF('Vessel List A'!GP127=15,15,IF('Vessel List A'!GP127=16,16,0))))))))))))))))))</f>
        <v xml:space="preserve"> </v>
      </c>
      <c r="DD128" s="154"/>
      <c r="DE128" s="158"/>
      <c r="DF128" s="390" t="str">
        <f t="shared" si="113"/>
        <v/>
      </c>
      <c r="DG128" s="158"/>
      <c r="DH128" s="137"/>
      <c r="DI128" s="388" t="str">
        <f t="shared" si="114"/>
        <v/>
      </c>
      <c r="DJ128" s="157" t="str">
        <f>IF(VALUE(IF('Vessel List A'!HC127=1,1,IF('Vessel List A'!HC127=2,2,IF('Vessel List A'!HC127=3,3,IF('Vessel List A'!HC127=4,4,IF('Vessel List A'!HC127=5,5,IF('Vessel List A'!HC127=6,6,IF('Vessel List A'!HC127=7,7,IF('Vessel List A'!HC127=8,8,IF('Vessel List A'!HC127=9,9,IF('Vessel List A'!HC127=10,10,IF('Vessel List A'!HC127=11,11,IF('Vessel List A'!HC127=12,12,IF('Vessel List A'!HC127=13,13,IF('Vessel List A'!HC127=14,14,IF('Vessel List A'!HC127=15,15,IF('Vessel List A'!HC127=16,16,0)))))))))))))))))=0," ",VALUE(IF('Vessel List A'!HC127=1,1,IF('Vessel List A'!HC127=2,2,IF('Vessel List A'!HC127=3,3,IF('Vessel List A'!HC127=4,4,IF('Vessel List A'!HC127=5,5,IF('Vessel List A'!HC127=6,6,IF('Vessel List A'!HC127=7,7,IF('Vessel List A'!HC127=8,8,IF('Vessel List A'!HC127=9,9,IF('Vessel List A'!HC127=10,10,IF('Vessel List A'!HC127=11,11,IF('Vessel List A'!HC127=12,12,IF('Vessel List A'!HC127=13,13,IF('Vessel List A'!HC127=14,14,IF('Vessel List A'!HC127=15,15,IF('Vessel List A'!HC127=16,16,0))))))))))))))))))</f>
        <v xml:space="preserve"> </v>
      </c>
      <c r="DK128" s="154"/>
      <c r="DL128" s="158"/>
      <c r="DM128" s="390" t="str">
        <f t="shared" si="115"/>
        <v/>
      </c>
      <c r="DN128" s="158"/>
      <c r="DO128" s="137"/>
      <c r="DP128" s="388" t="str">
        <f t="shared" si="116"/>
        <v/>
      </c>
      <c r="DQ128" s="157" t="str">
        <f>IF(VALUE(IF('Vessel List A'!HP127=1,1,IF('Vessel List A'!HP127=2,2,IF('Vessel List A'!HP127=3,3,IF('Vessel List A'!HP127=4,4,IF('Vessel List A'!HP127=5,5,IF('Vessel List A'!HP127=6,6,IF('Vessel List A'!HP127=7,7,IF('Vessel List A'!HP127=8,8,IF('Vessel List A'!HP127=9,9,IF('Vessel List A'!HP127=10,10,IF('Vessel List A'!HP127=11,11,IF('Vessel List A'!HP127=12,12,IF('Vessel List A'!HP127=13,13,IF('Vessel List A'!HP127=14,14,IF('Vessel List A'!HP127=15,15,IF('Vessel List A'!HP127=16,16,0)))))))))))))))))=0," ",VALUE(IF('Vessel List A'!HP127=1,1,IF('Vessel List A'!HP127=2,2,IF('Vessel List A'!HP127=3,3,IF('Vessel List A'!HP127=4,4,IF('Vessel List A'!HP127=5,5,IF('Vessel List A'!HP127=6,6,IF('Vessel List A'!HP127=7,7,IF('Vessel List A'!HP127=8,8,IF('Vessel List A'!HP127=9,9,IF('Vessel List A'!HP127=10,10,IF('Vessel List A'!HP127=11,11,IF('Vessel List A'!HP127=12,12,IF('Vessel List A'!HP127=13,13,IF('Vessel List A'!HP127=14,14,IF('Vessel List A'!HP127=15,15,IF('Vessel List A'!HP127=16,16,0))))))))))))))))))</f>
        <v xml:space="preserve"> </v>
      </c>
      <c r="DR128" s="154"/>
      <c r="DS128" s="158"/>
      <c r="DT128" s="390" t="str">
        <f t="shared" si="117"/>
        <v/>
      </c>
      <c r="DU128" s="158"/>
      <c r="DV128" s="137"/>
      <c r="DW128" s="388" t="str">
        <f t="shared" si="118"/>
        <v/>
      </c>
      <c r="DX128" s="157" t="str">
        <f>IF(VALUE(IF('Vessel List A'!IC127=1,1,IF('Vessel List A'!IC127=2,2,IF('Vessel List A'!IC127=3,3,IF('Vessel List A'!IC127=4,4,IF('Vessel List A'!IC127=5,5,IF('Vessel List A'!IC127=6,6,IF('Vessel List A'!IC127=7,7,IF('Vessel List A'!IC127=8,8,IF('Vessel List A'!IC127=9,9,IF('Vessel List A'!IC127=10,10,IF('Vessel List A'!IC127=11,11,IF('Vessel List A'!IC127=12,12,IF('Vessel List A'!IC127=13,13,IF('Vessel List A'!IC127=14,14,IF('Vessel List A'!IC127=15,15,IF('Vessel List A'!IC127=16,16,0)))))))))))))))))=0," ",VALUE(IF('Vessel List A'!IC127=1,1,IF('Vessel List A'!IC127=2,2,IF('Vessel List A'!IC127=3,3,IF('Vessel List A'!IC127=4,4,IF('Vessel List A'!IC127=5,5,IF('Vessel List A'!IC127=6,6,IF('Vessel List A'!IC127=7,7,IF('Vessel List A'!IC127=8,8,IF('Vessel List A'!IC127=9,9,IF('Vessel List A'!IC127=10,10,IF('Vessel List A'!IC127=11,11,IF('Vessel List A'!IC127=12,12,IF('Vessel List A'!IC127=13,13,IF('Vessel List A'!IC127=14,14,IF('Vessel List A'!IC127=15,15,IF('Vessel List A'!IC127=16,16,0))))))))))))))))))</f>
        <v xml:space="preserve"> </v>
      </c>
      <c r="DY128" s="154"/>
      <c r="DZ128" s="158"/>
      <c r="EA128" s="390" t="str">
        <f t="shared" si="119"/>
        <v/>
      </c>
      <c r="EB128" s="158"/>
      <c r="EC128" s="137"/>
      <c r="ED128" s="388" t="str">
        <f t="shared" si="120"/>
        <v/>
      </c>
      <c r="EE128" s="157" t="str">
        <f>IF(VALUE(IF('Vessel List A'!IP127=1,1,IF('Vessel List A'!IP127=2,2,IF('Vessel List A'!IP127=3,3,IF('Vessel List A'!IP127=4,4,IF('Vessel List A'!IP127=5,5,IF('Vessel List A'!IP127=6,6,IF('Vessel List A'!IP127=7,7,IF('Vessel List A'!IP127=8,8,IF('Vessel List A'!IP127=9,9,IF('Vessel List A'!IP127=10,10,IF('Vessel List A'!IP127=11,11,IF('Vessel List A'!IP127=12,12,IF('Vessel List A'!IP127=13,13,IF('Vessel List A'!IP127=14,14,IF('Vessel List A'!IP127=15,15,IF('Vessel List A'!IP127=16,16,0)))))))))))))))))=0," ",VALUE(IF('Vessel List A'!IP127=1,1,IF('Vessel List A'!IP127=2,2,IF('Vessel List A'!IP127=3,3,IF('Vessel List A'!IP127=4,4,IF('Vessel List A'!IP127=5,5,IF('Vessel List A'!IP127=6,6,IF('Vessel List A'!IP127=7,7,IF('Vessel List A'!IP127=8,8,IF('Vessel List A'!IP127=9,9,IF('Vessel List A'!IP127=10,10,IF('Vessel List A'!IP127=11,11,IF('Vessel List A'!IP127=12,12,IF('Vessel List A'!IP127=13,13,IF('Vessel List A'!IP127=14,14,IF('Vessel List A'!IP127=15,15,IF('Vessel List A'!IP127=16,16,0))))))))))))))))))</f>
        <v xml:space="preserve"> </v>
      </c>
      <c r="EF128" s="154"/>
      <c r="EG128" s="158"/>
      <c r="EH128" s="390" t="str">
        <f t="shared" si="121"/>
        <v/>
      </c>
      <c r="EI128" s="158"/>
      <c r="EJ128" s="137"/>
      <c r="EK128" s="397" t="str">
        <f t="shared" si="122"/>
        <v/>
      </c>
      <c r="EL128" s="144"/>
      <c r="EM128" s="157" t="str">
        <f>IF(VALUE(IF('Vessel List B'!C127=1,1,IF('Vessel List B'!C127=2,2,IF('Vessel List B'!C127=3,3,IF('Vessel List B'!C127=4,4,IF('Vessel List B'!C127=5,5,IF('Vessel List B'!C127=6,6,IF('Vessel List B'!C127=7,7,IF('Vessel List B'!C127=8,8,IF('Vessel List B'!C127=9,9,IF('Vessel List B'!C127=10,10,IF('Vessel List B'!C127=11,11,IF('Vessel List B'!C127=12,12,IF('Vessel List B'!C127=13,13,IF('Vessel List B'!C127=14,14,IF('Vessel List B'!C127=15,15,IF('Vessel List B'!C127=16,16,0)))))))))))))))))=0," ",VALUE(IF('Vessel List B'!C127=1,1,IF('Vessel List B'!C127=2,2,IF('Vessel List B'!C127=3,3,IF('Vessel List B'!C127=4,4,IF('Vessel List B'!C127=5,5,IF('Vessel List B'!C127=6,6,IF('Vessel List B'!C127=7,7,IF('Vessel List B'!C127=8,8,IF('Vessel List B'!C127=9,9,IF('Vessel List B'!C127=10,10,IF('Vessel List B'!C127=11,11,IF('Vessel List B'!C127=12,12,IF('Vessel List B'!C127=13,13,IF('Vessel List B'!C127=14,14,IF('Vessel List B'!C127=15,15,IF('Vessel List B'!C127=16,16,0))))))))))))))))))</f>
        <v xml:space="preserve"> </v>
      </c>
      <c r="EN128" s="154"/>
      <c r="EO128" s="158"/>
      <c r="EP128" s="390" t="str">
        <f t="shared" si="123"/>
        <v/>
      </c>
      <c r="EQ128" s="158"/>
      <c r="ER128" s="137"/>
      <c r="ES128" s="388" t="str">
        <f t="shared" si="124"/>
        <v/>
      </c>
      <c r="ET128" s="157" t="str">
        <f>IF(VALUE(IF('Vessel List B'!P127=1,1,IF('Vessel List B'!P127=2,2,IF('Vessel List B'!P127=3,3,IF('Vessel List B'!P127=4,4,IF('Vessel List B'!P127=5,5,IF('Vessel List B'!P127=6,6,IF('Vessel List B'!P127=7,7,IF('Vessel List B'!P127=8,8,IF('Vessel List B'!P127=9,9,IF('Vessel List B'!P127=10,10,IF('Vessel List B'!P127=11,11,IF('Vessel List B'!P127=12,12,IF('Vessel List B'!P127=13,13,IF('Vessel List B'!P127=14,14,IF('Vessel List B'!P127=15,15,IF('Vessel List B'!P127=16,16,0)))))))))))))))))=0," ",VALUE(IF('Vessel List B'!P127=1,1,IF('Vessel List B'!P127=2,2,IF('Vessel List B'!P127=3,3,IF('Vessel List B'!P127=4,4,IF('Vessel List B'!P127=5,5,IF('Vessel List B'!P127=6,6,IF('Vessel List B'!P127=7,7,IF('Vessel List B'!P127=8,8,IF('Vessel List B'!P127=9,9,IF('Vessel List B'!P127=10,10,IF('Vessel List B'!P127=11,11,IF('Vessel List B'!P127=12,12,IF('Vessel List B'!P127=13,13,IF('Vessel List B'!P127=14,14,IF('Vessel List B'!P127=15,15,IF('Vessel List B'!P127=16,16,0))))))))))))))))))</f>
        <v xml:space="preserve"> </v>
      </c>
      <c r="EU128" s="154"/>
      <c r="EV128" s="158"/>
      <c r="EW128" s="390" t="str">
        <f t="shared" si="125"/>
        <v/>
      </c>
      <c r="EX128" s="158"/>
      <c r="EY128" s="137"/>
      <c r="EZ128" s="388" t="str">
        <f t="shared" si="126"/>
        <v/>
      </c>
      <c r="FA128" s="157" t="str">
        <f>IF(VALUE(IF('Vessel List B'!AC127=1,1,IF('Vessel List B'!AC127=2,2,IF('Vessel List B'!AC127=3,3,IF('Vessel List B'!AC127=4,4,IF('Vessel List B'!AC127=5,5,IF('Vessel List B'!AC127=6,6,IF('Vessel List B'!AC127=7,7,IF('Vessel List B'!AC127=8,8,IF('Vessel List B'!AC127=9,9,IF('Vessel List B'!AC127=10,10,IF('Vessel List B'!AC127=11,11,IF('Vessel List B'!AC127=12,12,IF('Vessel List B'!AC127=13,13,IF('Vessel List B'!AC127=14,14,IF('Vessel List B'!AC127=15,15,IF('Vessel List B'!AC127=16,16,0)))))))))))))))))=0," ",VALUE(IF('Vessel List B'!AC127=1,1,IF('Vessel List B'!AC127=2,2,IF('Vessel List B'!AC127=3,3,IF('Vessel List B'!AC127=4,4,IF('Vessel List B'!AC127=5,5,IF('Vessel List B'!AC127=6,6,IF('Vessel List B'!AC127=7,7,IF('Vessel List B'!AC127=8,8,IF('Vessel List B'!AC127=9,9,IF('Vessel List B'!AC127=10,10,IF('Vessel List B'!AC127=11,11,IF('Vessel List B'!AC127=12,12,IF('Vessel List B'!AC127=13,13,IF('Vessel List B'!AC127=14,14,IF('Vessel List B'!AC127=15,15,IF('Vessel List B'!AC127=16,16,0))))))))))))))))))</f>
        <v xml:space="preserve"> </v>
      </c>
      <c r="FB128" s="154"/>
      <c r="FC128" s="158"/>
      <c r="FD128" s="390" t="str">
        <f t="shared" si="127"/>
        <v/>
      </c>
      <c r="FE128" s="158"/>
      <c r="FF128" s="137"/>
      <c r="FG128" s="388" t="str">
        <f t="shared" si="128"/>
        <v/>
      </c>
      <c r="FH128" s="157" t="str">
        <f>IF(VALUE(IF('Vessel List B'!AP127=1,1,IF('Vessel List B'!AP127=2,2,IF('Vessel List B'!AP127=3,3,IF('Vessel List B'!AP127=4,4,IF('Vessel List B'!AP127=5,5,IF('Vessel List B'!AP127=6,6,IF('Vessel List B'!AP127=7,7,IF('Vessel List B'!AP127=8,8,IF('Vessel List B'!AP127=9,9,IF('Vessel List B'!AP127=10,10,IF('Vessel List B'!AP127=11,11,IF('Vessel List B'!AP127=12,12,IF('Vessel List B'!AP127=13,13,IF('Vessel List B'!AP127=14,14,IF('Vessel List B'!AP127=15,15,IF('Vessel List B'!AP127=16,16,0)))))))))))))))))=0," ",VALUE(IF('Vessel List B'!AP127=1,1,IF('Vessel List B'!AP127=2,2,IF('Vessel List B'!AP127=3,3,IF('Vessel List B'!AP127=4,4,IF('Vessel List B'!AP127=5,5,IF('Vessel List B'!AP127=6,6,IF('Vessel List B'!AP127=7,7,IF('Vessel List B'!AP127=8,8,IF('Vessel List B'!AP127=9,9,IF('Vessel List B'!AP127=10,10,IF('Vessel List B'!AP127=11,11,IF('Vessel List B'!AP127=12,12,IF('Vessel List B'!AP127=13,13,IF('Vessel List B'!AP127=14,14,IF('Vessel List B'!AP127=15,15,IF('Vessel List B'!AP127=16,16,0))))))))))))))))))</f>
        <v xml:space="preserve"> </v>
      </c>
      <c r="FI128" s="154"/>
      <c r="FJ128" s="158"/>
      <c r="FK128" s="390" t="str">
        <f t="shared" si="129"/>
        <v/>
      </c>
      <c r="FL128" s="158"/>
      <c r="FM128" s="137"/>
      <c r="FN128" s="388" t="str">
        <f t="shared" si="130"/>
        <v/>
      </c>
      <c r="FO128" s="157" t="str">
        <f>IF(VALUE(IF('Vessel List B'!BC127=1,1,IF('Vessel List B'!BC127=2,2,IF('Vessel List B'!BC127=3,3,IF('Vessel List B'!BC127=4,4,IF('Vessel List B'!BC127=5,5,IF('Vessel List B'!BC127=6,6,IF('Vessel List B'!BC127=7,7,IF('Vessel List B'!BC127=8,8,IF('Vessel List B'!BC127=9,9,IF('Vessel List B'!BC127=10,10,IF('Vessel List B'!BC127=11,11,IF('Vessel List B'!BC127=12,12,IF('Vessel List B'!BC127=13,13,IF('Vessel List B'!BC127=14,14,IF('Vessel List B'!BC127=15,15,IF('Vessel List B'!BC127=16,16,0)))))))))))))))))=0," ",VALUE(IF('Vessel List B'!BC127=1,1,IF('Vessel List B'!BC127=2,2,IF('Vessel List B'!BC127=3,3,IF('Vessel List B'!BC127=4,4,IF('Vessel List B'!BC127=5,5,IF('Vessel List B'!BC127=6,6,IF('Vessel List B'!BC127=7,7,IF('Vessel List B'!BC127=8,8,IF('Vessel List B'!BC127=9,9,IF('Vessel List B'!BC127=10,10,IF('Vessel List B'!BC127=11,11,IF('Vessel List B'!BC127=12,12,IF('Vessel List B'!BC127=13,13,IF('Vessel List B'!BC127=14,14,IF('Vessel List B'!BC127=15,15,IF('Vessel List B'!BC127=16,16,0))))))))))))))))))</f>
        <v xml:space="preserve"> </v>
      </c>
      <c r="FP128" s="154"/>
      <c r="FQ128" s="158"/>
      <c r="FR128" s="390" t="str">
        <f t="shared" si="131"/>
        <v/>
      </c>
      <c r="FS128" s="158"/>
      <c r="FT128" s="137"/>
      <c r="FU128" s="388" t="str">
        <f t="shared" si="132"/>
        <v/>
      </c>
      <c r="FV128" s="157" t="str">
        <f>IF(VALUE(IF('Vessel List B'!BP127=1,1,IF('Vessel List B'!BP127=2,2,IF('Vessel List B'!BP127=3,3,IF('Vessel List B'!BP127=4,4,IF('Vessel List B'!BP127=5,5,IF('Vessel List B'!BP127=6,6,IF('Vessel List B'!BP127=7,7,IF('Vessel List B'!BP127=8,8,IF('Vessel List B'!BP127=9,9,IF('Vessel List B'!BP127=10,10,IF('Vessel List B'!BP127=11,11,IF('Vessel List B'!BP127=12,12,IF('Vessel List B'!BP127=13,13,IF('Vessel List B'!BP127=14,14,IF('Vessel List B'!BP127=15,15,IF('Vessel List B'!BP127=16,16,0)))))))))))))))))=0," ",VALUE(IF('Vessel List B'!BP127=1,1,IF('Vessel List B'!BP127=2,2,IF('Vessel List B'!BP127=3,3,IF('Vessel List B'!BP127=4,4,IF('Vessel List B'!BP127=5,5,IF('Vessel List B'!BP127=6,6,IF('Vessel List B'!BP127=7,7,IF('Vessel List B'!BP127=8,8,IF('Vessel List B'!BP127=9,9,IF('Vessel List B'!BP127=10,10,IF('Vessel List B'!BP127=11,11,IF('Vessel List B'!BP127=12,12,IF('Vessel List B'!BP127=13,13,IF('Vessel List B'!BP127=14,14,IF('Vessel List B'!BP127=15,15,IF('Vessel List B'!BP127=16,16,0))))))))))))))))))</f>
        <v xml:space="preserve"> </v>
      </c>
      <c r="FW128" s="154"/>
      <c r="FX128" s="158"/>
      <c r="FY128" s="390" t="str">
        <f t="shared" si="133"/>
        <v/>
      </c>
      <c r="FZ128" s="158"/>
      <c r="GA128" s="137"/>
      <c r="GB128" s="388" t="str">
        <f t="shared" si="134"/>
        <v/>
      </c>
      <c r="GC128" s="157" t="str">
        <f>IF(VALUE(IF('Vessel List B'!CC127=1,1,IF('Vessel List B'!CC127=2,2,IF('Vessel List B'!CC127=3,3,IF('Vessel List B'!CC127=4,4,IF('Vessel List B'!CC127=5,5,IF('Vessel List B'!CC127=6,6,IF('Vessel List B'!CC127=7,7,IF('Vessel List B'!CC127=8,8,IF('Vessel List B'!CC127=9,9,IF('Vessel List B'!CC127=10,10,IF('Vessel List B'!CC127=11,11,IF('Vessel List B'!CC127=12,12,IF('Vessel List B'!CC127=13,13,IF('Vessel List B'!CC127=14,14,IF('Vessel List B'!CC127=15,15,IF('Vessel List B'!CC127=16,16,0)))))))))))))))))=0," ",VALUE(IF('Vessel List B'!CC127=1,1,IF('Vessel List B'!CC127=2,2,IF('Vessel List B'!CC127=3,3,IF('Vessel List B'!CC127=4,4,IF('Vessel List B'!CC127=5,5,IF('Vessel List B'!CC127=6,6,IF('Vessel List B'!CC127=7,7,IF('Vessel List B'!CC127=8,8,IF('Vessel List B'!CC127=9,9,IF('Vessel List B'!CC127=10,10,IF('Vessel List B'!CC127=11,11,IF('Vessel List B'!CC127=12,12,IF('Vessel List B'!CC127=13,13,IF('Vessel List B'!CC127=14,14,IF('Vessel List B'!CC127=15,15,IF('Vessel List B'!CC127=16,16,0))))))))))))))))))</f>
        <v xml:space="preserve"> </v>
      </c>
      <c r="GD128" s="154"/>
      <c r="GE128" s="158"/>
      <c r="GF128" s="390" t="str">
        <f t="shared" si="135"/>
        <v/>
      </c>
      <c r="GG128" s="158"/>
      <c r="GH128" s="137"/>
      <c r="GI128" s="388" t="str">
        <f t="shared" si="136"/>
        <v/>
      </c>
      <c r="GJ128" s="157" t="str">
        <f>IF(VALUE(IF('Vessel List B'!CP127=1,1,IF('Vessel List B'!CP127=2,2,IF('Vessel List B'!CP127=3,3,IF('Vessel List B'!CP127=4,4,IF('Vessel List B'!CP127=5,5,IF('Vessel List B'!CP127=6,6,IF('Vessel List B'!CP127=7,7,IF('Vessel List B'!CP127=8,8,IF('Vessel List B'!CP127=9,9,IF('Vessel List B'!CP127=10,10,IF('Vessel List B'!CP127=11,11,IF('Vessel List B'!CP127=12,12,IF('Vessel List B'!CP127=13,13,IF('Vessel List B'!CP127=14,14,IF('Vessel List B'!CP127=15,15,IF('Vessel List B'!CP127=16,16,0)))))))))))))))))=0," ",VALUE(IF('Vessel List B'!CP127=1,1,IF('Vessel List B'!CP127=2,2,IF('Vessel List B'!CP127=3,3,IF('Vessel List B'!CP127=4,4,IF('Vessel List B'!CP127=5,5,IF('Vessel List B'!CP127=6,6,IF('Vessel List B'!CP127=7,7,IF('Vessel List B'!CP127=8,8,IF('Vessel List B'!CP127=9,9,IF('Vessel List B'!CP127=10,10,IF('Vessel List B'!CP127=11,11,IF('Vessel List B'!CP127=12,12,IF('Vessel List B'!CP127=13,13,IF('Vessel List B'!CP127=14,14,IF('Vessel List B'!CP127=15,15,IF('Vessel List B'!CP127=16,16,0))))))))))))))))))</f>
        <v xml:space="preserve"> </v>
      </c>
      <c r="GK128" s="154"/>
      <c r="GL128" s="158"/>
      <c r="GM128" s="390" t="str">
        <f t="shared" si="137"/>
        <v/>
      </c>
      <c r="GN128" s="158"/>
      <c r="GO128" s="137"/>
      <c r="GP128" s="388" t="str">
        <f t="shared" si="138"/>
        <v/>
      </c>
      <c r="GQ128" s="157" t="str">
        <f>IF(VALUE(IF('Vessel List B'!DC127=1,1,IF('Vessel List B'!DC127=2,2,IF('Vessel List B'!DC127=3,3,IF('Vessel List B'!DC127=4,4,IF('Vessel List B'!DC127=5,5,IF('Vessel List B'!DC127=6,6,IF('Vessel List B'!DC127=7,7,IF('Vessel List B'!DC127=8,8,IF('Vessel List B'!DC127=9,9,IF('Vessel List B'!DC127=10,10,IF('Vessel List B'!DC127=11,11,IF('Vessel List B'!DC127=12,12,IF('Vessel List B'!DC127=13,13,IF('Vessel List B'!DC127=14,14,IF('Vessel List B'!DC127=15,15,IF('Vessel List B'!DC127=16,16,0)))))))))))))))))=0," ",VALUE(IF('Vessel List B'!DC127=1,1,IF('Vessel List B'!DC127=2,2,IF('Vessel List B'!DC127=3,3,IF('Vessel List B'!DC127=4,4,IF('Vessel List B'!DC127=5,5,IF('Vessel List B'!DC127=6,6,IF('Vessel List B'!DC127=7,7,IF('Vessel List B'!DC127=8,8,IF('Vessel List B'!DC127=9,9,IF('Vessel List B'!DC127=10,10,IF('Vessel List B'!DC127=11,11,IF('Vessel List B'!DC127=12,12,IF('Vessel List B'!DC127=13,13,IF('Vessel List B'!DC127=14,14,IF('Vessel List B'!DC127=15,15,IF('Vessel List B'!DC127=16,16,0))))))))))))))))))</f>
        <v xml:space="preserve"> </v>
      </c>
      <c r="GR128" s="154"/>
      <c r="GS128" s="158"/>
      <c r="GT128" s="390" t="str">
        <f t="shared" si="139"/>
        <v/>
      </c>
      <c r="GU128" s="158"/>
      <c r="GV128" s="137"/>
      <c r="GW128" s="388" t="str">
        <f t="shared" si="140"/>
        <v/>
      </c>
      <c r="GX128" s="157" t="str">
        <f>IF(VALUE(IF('Vessel List B'!DP127=1,1,IF('Vessel List B'!DP127=2,2,IF('Vessel List B'!DP127=3,3,IF('Vessel List B'!DP127=4,4,IF('Vessel List B'!DP127=5,5,IF('Vessel List B'!DP127=6,6,IF('Vessel List B'!DP127=7,7,IF('Vessel List B'!DP127=8,8,IF('Vessel List B'!DP127=9,9,IF('Vessel List B'!DP127=10,10,IF('Vessel List B'!DP127=11,11,IF('Vessel List B'!DP127=12,12,IF('Vessel List B'!DP127=13,13,IF('Vessel List B'!DP127=14,14,IF('Vessel List B'!DP127=15,15,IF('Vessel List B'!DP127=16,16,0)))))))))))))))))=0," ",VALUE(IF('Vessel List B'!DP127=1,1,IF('Vessel List B'!DP127=2,2,IF('Vessel List B'!DP127=3,3,IF('Vessel List B'!DP127=4,4,IF('Vessel List B'!DP127=5,5,IF('Vessel List B'!DP127=6,6,IF('Vessel List B'!DP127=7,7,IF('Vessel List B'!DP127=8,8,IF('Vessel List B'!DP127=9,9,IF('Vessel List B'!DP127=10,10,IF('Vessel List B'!DP127=11,11,IF('Vessel List B'!DP127=12,12,IF('Vessel List B'!DP127=13,13,IF('Vessel List B'!DP127=14,14,IF('Vessel List B'!DP127=15,15,IF('Vessel List B'!DP127=16,16,0))))))))))))))))))</f>
        <v xml:space="preserve"> </v>
      </c>
      <c r="GY128" s="154"/>
      <c r="GZ128" s="158"/>
      <c r="HA128" s="390" t="str">
        <f t="shared" si="141"/>
        <v/>
      </c>
      <c r="HB128" s="158"/>
      <c r="HC128" s="137"/>
      <c r="HD128" s="388" t="str">
        <f t="shared" si="142"/>
        <v/>
      </c>
      <c r="HE128" s="157" t="str">
        <f>IF(VALUE(IF('Vessel List B'!EC127=1,1,IF('Vessel List B'!EC127=2,2,IF('Vessel List B'!EC127=3,3,IF('Vessel List B'!EC127=4,4,IF('Vessel List B'!EC127=5,5,IF('Vessel List B'!EC127=6,6,IF('Vessel List B'!EC127=7,7,IF('Vessel List B'!EC127=8,8,IF('Vessel List B'!EC127=9,9,IF('Vessel List B'!EC127=10,10,IF('Vessel List B'!EC127=11,11,IF('Vessel List B'!EC127=12,12,IF('Vessel List B'!EC127=13,13,IF('Vessel List B'!EC127=14,14,IF('Vessel List B'!EC127=15,15,IF('Vessel List B'!EC127=16,16,0)))))))))))))))))=0," ",VALUE(IF('Vessel List B'!EC127=1,1,IF('Vessel List B'!EC127=2,2,IF('Vessel List B'!EC127=3,3,IF('Vessel List B'!EC127=4,4,IF('Vessel List B'!EC127=5,5,IF('Vessel List B'!EC127=6,6,IF('Vessel List B'!EC127=7,7,IF('Vessel List B'!EC127=8,8,IF('Vessel List B'!EC127=9,9,IF('Vessel List B'!EC127=10,10,IF('Vessel List B'!EC127=11,11,IF('Vessel List B'!EC127=12,12,IF('Vessel List B'!EC127=13,13,IF('Vessel List B'!EC127=14,14,IF('Vessel List B'!EC127=15,15,IF('Vessel List B'!EC127=16,16,0))))))))))))))))))</f>
        <v xml:space="preserve"> </v>
      </c>
      <c r="HF128" s="154"/>
      <c r="HG128" s="158"/>
      <c r="HH128" s="390" t="str">
        <f t="shared" si="143"/>
        <v/>
      </c>
      <c r="HI128" s="158"/>
      <c r="HJ128" s="137"/>
      <c r="HK128" s="388" t="str">
        <f t="shared" si="144"/>
        <v/>
      </c>
      <c r="HL128" s="157" t="str">
        <f>IF(VALUE(IF('Vessel List B'!EP127=1,1,IF('Vessel List B'!EP127=2,2,IF('Vessel List B'!EP127=3,3,IF('Vessel List B'!EP127=4,4,IF('Vessel List B'!EP127=5,5,IF('Vessel List B'!EP127=6,6,IF('Vessel List B'!EP127=7,7,IF('Vessel List B'!EP127=8,8,IF('Vessel List B'!EP127=9,9,IF('Vessel List B'!EP127=10,10,IF('Vessel List B'!EP127=11,11,IF('Vessel List B'!EP127=12,12,IF('Vessel List B'!EP127=13,13,IF('Vessel List B'!EP127=14,14,IF('Vessel List B'!EP127=15,15,IF('Vessel List B'!EP127=16,16,0)))))))))))))))))=0," ",VALUE(IF('Vessel List B'!EP127=1,1,IF('Vessel List B'!EP127=2,2,IF('Vessel List B'!EP127=3,3,IF('Vessel List B'!EP127=4,4,IF('Vessel List B'!EP127=5,5,IF('Vessel List B'!EP127=6,6,IF('Vessel List B'!EP127=7,7,IF('Vessel List B'!EP127=8,8,IF('Vessel List B'!EP127=9,9,IF('Vessel List B'!EP127=10,10,IF('Vessel List B'!EP127=11,11,IF('Vessel List B'!EP127=12,12,IF('Vessel List B'!EP127=13,13,IF('Vessel List B'!EP127=14,14,IF('Vessel List B'!EP127=15,15,IF('Vessel List B'!EP127=16,16,0))))))))))))))))))</f>
        <v xml:space="preserve"> </v>
      </c>
      <c r="HM128" s="154"/>
      <c r="HN128" s="158"/>
      <c r="HO128" s="390" t="str">
        <f t="shared" si="145"/>
        <v/>
      </c>
      <c r="HP128" s="158"/>
      <c r="HQ128" s="137"/>
      <c r="HR128" s="388" t="str">
        <f t="shared" si="146"/>
        <v/>
      </c>
      <c r="HS128" s="157" t="str">
        <f>IF(VALUE(IF('Vessel List B'!FC127=1,1,IF('Vessel List B'!FC127=2,2,IF('Vessel List B'!FC127=3,3,IF('Vessel List B'!FC127=4,4,IF('Vessel List B'!FC127=5,5,IF('Vessel List B'!FC127=6,6,IF('Vessel List B'!FC127=7,7,IF('Vessel List B'!FC127=8,8,IF('Vessel List B'!FC127=9,9,IF('Vessel List B'!FC127=10,10,IF('Vessel List B'!FC127=11,11,IF('Vessel List B'!FC127=12,12,IF('Vessel List B'!FC127=13,13,IF('Vessel List B'!FC127=14,14,IF('Vessel List B'!FC127=15,15,IF('Vessel List B'!FC127=16,16,0)))))))))))))))))=0," ",VALUE(IF('Vessel List B'!FC127=1,1,IF('Vessel List B'!FC127=2,2,IF('Vessel List B'!FC127=3,3,IF('Vessel List B'!FC127=4,4,IF('Vessel List B'!FC127=5,5,IF('Vessel List B'!FC127=6,6,IF('Vessel List B'!FC127=7,7,IF('Vessel List B'!FC127=8,8,IF('Vessel List B'!FC127=9,9,IF('Vessel List B'!FC127=10,10,IF('Vessel List B'!FC127=11,11,IF('Vessel List B'!FC127=12,12,IF('Vessel List B'!FC127=13,13,IF('Vessel List B'!FC127=14,14,IF('Vessel List B'!FC127=15,15,IF('Vessel List B'!FC127=16,16,0))))))))))))))))))</f>
        <v xml:space="preserve"> </v>
      </c>
      <c r="HT128" s="154"/>
      <c r="HU128" s="158"/>
      <c r="HV128" s="390" t="str">
        <f t="shared" si="147"/>
        <v/>
      </c>
      <c r="HW128" s="158"/>
      <c r="HX128" s="137"/>
      <c r="HY128" s="388" t="str">
        <f t="shared" si="148"/>
        <v/>
      </c>
      <c r="HZ128" s="157" t="str">
        <f>IF(VALUE(IF('Vessel List B'!FP127=1,1,IF('Vessel List B'!FP127=2,2,IF('Vessel List B'!FP127=3,3,IF('Vessel List B'!FP127=4,4,IF('Vessel List B'!FP127=5,5,IF('Vessel List B'!FP127=6,6,IF('Vessel List B'!FP127=7,7,IF('Vessel List B'!FP127=8,8,IF('Vessel List B'!FP127=9,9,IF('Vessel List B'!FP127=10,10,IF('Vessel List B'!FP127=11,11,IF('Vessel List B'!FP127=12,12,IF('Vessel List B'!FP127=13,13,IF('Vessel List B'!FP127=14,14,IF('Vessel List B'!FP127=15,15,IF('Vessel List B'!FP127=16,16,0)))))))))))))))))=0," ",VALUE(IF('Vessel List B'!FP127=1,1,IF('Vessel List B'!FP127=2,2,IF('Vessel List B'!FP127=3,3,IF('Vessel List B'!FP127=4,4,IF('Vessel List B'!FP127=5,5,IF('Vessel List B'!FP127=6,6,IF('Vessel List B'!FP127=7,7,IF('Vessel List B'!FP127=8,8,IF('Vessel List B'!FP127=9,9,IF('Vessel List B'!FP127=10,10,IF('Vessel List B'!FP127=11,11,IF('Vessel List B'!FP127=12,12,IF('Vessel List B'!FP127=13,13,IF('Vessel List B'!FP127=14,14,IF('Vessel List B'!FP127=15,15,IF('Vessel List B'!FP127=16,16,0))))))))))))))))))</f>
        <v xml:space="preserve"> </v>
      </c>
      <c r="IA128" s="154"/>
      <c r="IB128" s="158"/>
      <c r="IC128" s="390" t="str">
        <f t="shared" si="149"/>
        <v/>
      </c>
      <c r="ID128" s="158"/>
      <c r="IE128" s="137"/>
      <c r="IF128" s="388" t="str">
        <f t="shared" si="150"/>
        <v/>
      </c>
      <c r="IG128" s="157" t="str">
        <f>IF(VALUE(IF('Vessel List B'!GC127=1,1,IF('Vessel List B'!GC127=2,2,IF('Vessel List B'!GC127=3,3,IF('Vessel List B'!GC127=4,4,IF('Vessel List B'!GC127=5,5,IF('Vessel List B'!GC127=6,6,IF('Vessel List B'!GC127=7,7,IF('Vessel List B'!GC127=8,8,IF('Vessel List B'!GC127=9,9,IF('Vessel List B'!GC127=10,10,IF('Vessel List B'!GC127=11,11,IF('Vessel List B'!GC127=12,12,IF('Vessel List B'!GC127=13,13,IF('Vessel List B'!GC127=14,14,IF('Vessel List B'!GC127=15,15,IF('Vessel List B'!GC127=16,16,0)))))))))))))))))=0," ",VALUE(IF('Vessel List B'!GC127=1,1,IF('Vessel List B'!GC127=2,2,IF('Vessel List B'!GC127=3,3,IF('Vessel List B'!GC127=4,4,IF('Vessel List B'!GC127=5,5,IF('Vessel List B'!GC127=6,6,IF('Vessel List B'!GC127=7,7,IF('Vessel List B'!GC127=8,8,IF('Vessel List B'!GC127=9,9,IF('Vessel List B'!GC127=10,10,IF('Vessel List B'!GC127=11,11,IF('Vessel List B'!GC127=12,12,IF('Vessel List B'!GC127=13,13,IF('Vessel List B'!GC127=14,14,IF('Vessel List B'!GC127=15,15,IF('Vessel List B'!GC127=16,16,0))))))))))))))))))</f>
        <v xml:space="preserve"> </v>
      </c>
      <c r="IH128" s="154"/>
      <c r="II128" s="158"/>
      <c r="IJ128" s="390" t="str">
        <f t="shared" si="151"/>
        <v/>
      </c>
      <c r="IK128" s="158"/>
      <c r="IL128" s="137"/>
      <c r="IM128" s="388" t="str">
        <f t="shared" si="152"/>
        <v/>
      </c>
      <c r="IN128" s="157" t="str">
        <f>IF(VALUE(IF('Vessel List B'!GP127=1,1,IF('Vessel List B'!GP127=2,2,IF('Vessel List B'!GP127=3,3,IF('Vessel List B'!GP127=4,4,IF('Vessel List B'!GP127=5,5,IF('Vessel List B'!GP127=6,6,IF('Vessel List B'!GP127=7,7,IF('Vessel List B'!GP127=8,8,IF('Vessel List B'!GP127=9,9,IF('Vessel List B'!GP127=10,10,IF('Vessel List B'!GP127=11,11,IF('Vessel List B'!GP127=12,12,IF('Vessel List B'!GP127=13,13,IF('Vessel List B'!GP127=14,14,IF('Vessel List B'!GP127=15,15,IF('Vessel List B'!GP127=16,16,0)))))))))))))))))=0," ",VALUE(IF('Vessel List B'!GP127=1,1,IF('Vessel List B'!GP127=2,2,IF('Vessel List B'!GP127=3,3,IF('Vessel List B'!GP127=4,4,IF('Vessel List B'!GP127=5,5,IF('Vessel List B'!GP127=6,6,IF('Vessel List B'!GP127=7,7,IF('Vessel List B'!GP127=8,8,IF('Vessel List B'!GP127=9,9,IF('Vessel List B'!GP127=10,10,IF('Vessel List B'!GP127=11,11,IF('Vessel List B'!GP127=12,12,IF('Vessel List B'!GP127=13,13,IF('Vessel List B'!GP127=14,14,IF('Vessel List B'!GP127=15,15,IF('Vessel List B'!GP127=16,16,0))))))))))))))))))</f>
        <v xml:space="preserve"> </v>
      </c>
      <c r="IO128" s="154"/>
      <c r="IP128" s="158"/>
      <c r="IQ128" s="390" t="str">
        <f t="shared" si="153"/>
        <v/>
      </c>
      <c r="IR128" s="158"/>
      <c r="IS128" s="137"/>
      <c r="IT128" s="388" t="str">
        <f t="shared" si="154"/>
        <v/>
      </c>
      <c r="IU128" s="157" t="str">
        <f>IF(VALUE(IF('Vessel List B'!HC127=1,1,IF('Vessel List B'!HC127=2,2,IF('Vessel List B'!HC127=3,3,IF('Vessel List B'!HC127=4,4,IF('Vessel List B'!HC127=5,5,IF('Vessel List B'!HC127=6,6,IF('Vessel List B'!HC127=7,7,IF('Vessel List B'!HC127=8,8,IF('Vessel List B'!HC127=9,9,IF('Vessel List B'!HC127=10,10,IF('Vessel List B'!HC127=11,11,IF('Vessel List B'!HC127=12,12,IF('Vessel List B'!HC127=13,13,IF('Vessel List B'!HC127=14,14,IF('Vessel List B'!HC127=15,15,IF('Vessel List B'!HC127=16,16,0)))))))))))))))))=0," ",VALUE(IF('Vessel List B'!HC127=1,1,IF('Vessel List B'!HC127=2,2,IF('Vessel List B'!HC127=3,3,IF('Vessel List B'!HC127=4,4,IF('Vessel List B'!HC127=5,5,IF('Vessel List B'!HC127=6,6,IF('Vessel List B'!HC127=7,7,IF('Vessel List B'!HC127=8,8,IF('Vessel List B'!HC127=9,9,IF('Vessel List B'!HC127=10,10,IF('Vessel List B'!HC127=11,11,IF('Vessel List B'!HC127=12,12,IF('Vessel List B'!HC127=13,13,IF('Vessel List B'!HC127=14,14,IF('Vessel List B'!HC127=15,15,IF('Vessel List B'!HC127=16,16,0))))))))))))))))))</f>
        <v xml:space="preserve"> </v>
      </c>
      <c r="IV128" s="154"/>
      <c r="IW128" s="158"/>
      <c r="IX128" s="390" t="str">
        <f t="shared" si="155"/>
        <v/>
      </c>
      <c r="IY128" s="158"/>
      <c r="IZ128" s="137"/>
      <c r="JA128" s="388" t="str">
        <f t="shared" si="156"/>
        <v/>
      </c>
      <c r="JB128" s="157" t="str">
        <f>IF(VALUE(IF('Vessel List B'!HP127=1,1,IF('Vessel List B'!HP127=2,2,IF('Vessel List B'!HP127=3,3,IF('Vessel List B'!HP127=4,4,IF('Vessel List B'!HP127=5,5,IF('Vessel List B'!HP127=6,6,IF('Vessel List B'!HP127=7,7,IF('Vessel List B'!HP127=8,8,IF('Vessel List B'!HP127=9,9,IF('Vessel List B'!HP127=10,10,IF('Vessel List B'!HP127=11,11,IF('Vessel List B'!HP127=12,12,IF('Vessel List B'!HP127=13,13,IF('Vessel List B'!HP127=14,14,IF('Vessel List B'!HP127=15,15,IF('Vessel List B'!HP127=16,16,0)))))))))))))))))=0," ",VALUE(IF('Vessel List B'!HP127=1,1,IF('Vessel List B'!HP127=2,2,IF('Vessel List B'!HP127=3,3,IF('Vessel List B'!HP127=4,4,IF('Vessel List B'!HP127=5,5,IF('Vessel List B'!HP127=6,6,IF('Vessel List B'!HP127=7,7,IF('Vessel List B'!HP127=8,8,IF('Vessel List B'!HP127=9,9,IF('Vessel List B'!HP127=10,10,IF('Vessel List B'!HP127=11,11,IF('Vessel List B'!HP127=12,12,IF('Vessel List B'!HP127=13,13,IF('Vessel List B'!HP127=14,14,IF('Vessel List B'!HP127=15,15,IF('Vessel List B'!HP127=16,16,0))))))))))))))))))</f>
        <v xml:space="preserve"> </v>
      </c>
      <c r="JC128" s="154"/>
      <c r="JD128" s="158"/>
      <c r="JE128" s="390" t="str">
        <f t="shared" si="157"/>
        <v/>
      </c>
      <c r="JF128" s="158"/>
      <c r="JG128" s="137"/>
      <c r="JH128" s="388" t="str">
        <f t="shared" si="158"/>
        <v/>
      </c>
      <c r="JI128" s="157" t="str">
        <f>IF(VALUE(IF('Vessel List B'!IC127=1,1,IF('Vessel List B'!IC127=2,2,IF('Vessel List B'!IC127=3,3,IF('Vessel List B'!IC127=4,4,IF('Vessel List B'!IC127=5,5,IF('Vessel List B'!IC127=6,6,IF('Vessel List B'!IC127=7,7,IF('Vessel List B'!IC127=8,8,IF('Vessel List B'!IC127=9,9,IF('Vessel List B'!IC127=10,10,IF('Vessel List B'!IC127=11,11,IF('Vessel List B'!IC127=12,12,IF('Vessel List B'!IC127=13,13,IF('Vessel List B'!IC127=14,14,IF('Vessel List B'!IC127=15,15,IF('Vessel List B'!IC127=16,16,0)))))))))))))))))=0," ",VALUE(IF('Vessel List B'!IC127=1,1,IF('Vessel List B'!IC127=2,2,IF('Vessel List B'!IC127=3,3,IF('Vessel List B'!IC127=4,4,IF('Vessel List B'!IC127=5,5,IF('Vessel List B'!IC127=6,6,IF('Vessel List B'!IC127=7,7,IF('Vessel List B'!IC127=8,8,IF('Vessel List B'!IC127=9,9,IF('Vessel List B'!IC127=10,10,IF('Vessel List B'!IC127=11,11,IF('Vessel List B'!IC127=12,12,IF('Vessel List B'!IC127=13,13,IF('Vessel List B'!IC127=14,14,IF('Vessel List B'!IC127=15,15,IF('Vessel List B'!IC127=16,16,0))))))))))))))))))</f>
        <v xml:space="preserve"> </v>
      </c>
      <c r="JJ128" s="154"/>
      <c r="JK128" s="158"/>
      <c r="JL128" s="390" t="str">
        <f t="shared" si="159"/>
        <v/>
      </c>
      <c r="JM128" s="158"/>
      <c r="JN128" s="137"/>
      <c r="JO128" s="388" t="str">
        <f t="shared" si="160"/>
        <v/>
      </c>
      <c r="JP128" s="157" t="str">
        <f>IF(VALUE(IF('Vessel List B'!IP127=1,1,IF('Vessel List B'!IP127=2,2,IF('Vessel List B'!IP127=3,3,IF('Vessel List B'!IP127=4,4,IF('Vessel List B'!IP127=5,5,IF('Vessel List B'!IP127=6,6,IF('Vessel List B'!IP127=7,7,IF('Vessel List B'!IP127=8,8,IF('Vessel List B'!IP127=9,9,IF('Vessel List B'!IP127=10,10,IF('Vessel List B'!IP127=11,11,IF('Vessel List B'!IP127=12,12,IF('Vessel List B'!IP127=13,13,IF('Vessel List B'!IP127=14,14,IF('Vessel List B'!IP127=15,15,IF('Vessel List B'!IP127=16,16,0)))))))))))))))))=0," ",VALUE(IF('Vessel List B'!IP127=1,1,IF('Vessel List B'!IP127=2,2,IF('Vessel List B'!IP127=3,3,IF('Vessel List B'!IP127=4,4,IF('Vessel List B'!IP127=5,5,IF('Vessel List B'!IP127=6,6,IF('Vessel List B'!IP127=7,7,IF('Vessel List B'!IP127=8,8,IF('Vessel List B'!IP127=9,9,IF('Vessel List B'!IP127=10,10,IF('Vessel List B'!IP127=11,11,IF('Vessel List B'!IP127=12,12,IF('Vessel List B'!IP127=13,13,IF('Vessel List B'!IP127=14,14,IF('Vessel List B'!IP127=15,15,IF('Vessel List B'!IP127=16,16,0))))))))))))))))))</f>
        <v xml:space="preserve"> </v>
      </c>
      <c r="JQ128" s="154"/>
      <c r="JR128" s="158"/>
      <c r="JS128" s="390" t="str">
        <f t="shared" si="161"/>
        <v/>
      </c>
      <c r="JT128" s="158"/>
      <c r="JU128" s="137"/>
      <c r="JV128" s="397" t="str">
        <f t="shared" si="162"/>
        <v/>
      </c>
      <c r="JW128" s="403"/>
    </row>
    <row r="129" spans="1:283" ht="15" x14ac:dyDescent="0.25">
      <c r="A129" s="132">
        <f>'Vessel List A'!B128</f>
        <v>41703</v>
      </c>
      <c r="B129" s="157" t="str">
        <f>IF(VALUE(IF('Vessel List A'!C128=1,1,IF('Vessel List A'!C128=2,2,IF('Vessel List A'!C128=3,3,IF('Vessel List A'!C128=4,4,IF('Vessel List A'!C128=5,5,IF('Vessel List A'!C128=6,6,IF('Vessel List A'!C128=7,7,IF('Vessel List A'!C128=8,8,IF('Vessel List A'!C128=9,9,IF('Vessel List A'!C128=10,10,IF('Vessel List A'!C128=11,11,IF('Vessel List A'!C128=12,12,IF('Vessel List A'!C128=13,13,IF('Vessel List A'!C128=14,14,IF('Vessel List A'!C128=15,15,IF('Vessel List A'!C128=16,16,0)))))))))))))))))=0," ",VALUE(IF('Vessel List A'!C128=1,1,IF('Vessel List A'!C128=2,2,IF('Vessel List A'!C128=3,3,IF('Vessel List A'!C128=4,4,IF('Vessel List A'!C128=5,5,IF('Vessel List A'!C128=6,6,IF('Vessel List A'!C128=7,7,IF('Vessel List A'!C128=8,8,IF('Vessel List A'!C128=9,9,IF('Vessel List A'!C128=10,10,IF('Vessel List A'!C128=11,11,IF('Vessel List A'!C128=12,12,IF('Vessel List A'!C128=13,13,IF('Vessel List A'!C128=14,14,IF('Vessel List A'!C128=15,15,IF('Vessel List A'!C128=16,16,0))))))))))))))))))</f>
        <v xml:space="preserve"> </v>
      </c>
      <c r="C129" s="154"/>
      <c r="D129" s="158"/>
      <c r="E129" s="390" t="str">
        <f t="shared" si="83"/>
        <v/>
      </c>
      <c r="F129" s="158"/>
      <c r="G129" s="137"/>
      <c r="H129" s="388" t="str">
        <f t="shared" si="84"/>
        <v/>
      </c>
      <c r="I129" s="157" t="str">
        <f>IF(VALUE(IF('Vessel List A'!P128=1,1,IF('Vessel List A'!P128=2,2,IF('Vessel List A'!P128=3,3,IF('Vessel List A'!P128=4,4,IF('Vessel List A'!P128=5,5,IF('Vessel List A'!P128=6,6,IF('Vessel List A'!P128=7,7,IF('Vessel List A'!P128=8,8,IF('Vessel List A'!P128=9,9,IF('Vessel List A'!P128=10,10,IF('Vessel List A'!P128=11,11,IF('Vessel List A'!P128=12,12,IF('Vessel List A'!P128=13,13,IF('Vessel List A'!P128=14,14,IF('Vessel List A'!P128=15,15,IF('Vessel List A'!P128=16,16,0)))))))))))))))))=0," ",VALUE(IF('Vessel List A'!P128=1,1,IF('Vessel List A'!P128=2,2,IF('Vessel List A'!P128=3,3,IF('Vessel List A'!P128=4,4,IF('Vessel List A'!P128=5,5,IF('Vessel List A'!P128=6,6,IF('Vessel List A'!P128=7,7,IF('Vessel List A'!P128=8,8,IF('Vessel List A'!P128=9,9,IF('Vessel List A'!P128=10,10,IF('Vessel List A'!P128=11,11,IF('Vessel List A'!P128=12,12,IF('Vessel List A'!P128=13,13,IF('Vessel List A'!P128=14,14,IF('Vessel List A'!P128=15,15,IF('Vessel List A'!P128=16,16,0))))))))))))))))))</f>
        <v xml:space="preserve"> </v>
      </c>
      <c r="J129" s="154"/>
      <c r="K129" s="158"/>
      <c r="L129" s="390" t="str">
        <f t="shared" si="85"/>
        <v/>
      </c>
      <c r="M129" s="158"/>
      <c r="N129" s="137"/>
      <c r="O129" s="388" t="str">
        <f t="shared" si="86"/>
        <v/>
      </c>
      <c r="P129" s="157" t="str">
        <f>IF(VALUE(IF('Vessel List A'!AC128=1,1,IF('Vessel List A'!AC128=2,2,IF('Vessel List A'!AC128=3,3,IF('Vessel List A'!AC128=4,4,IF('Vessel List A'!AC128=5,5,IF('Vessel List A'!AC128=6,6,IF('Vessel List A'!AC128=7,7,IF('Vessel List A'!AC128=8,8,IF('Vessel List A'!AC128=9,9,IF('Vessel List A'!AC128=10,10,IF('Vessel List A'!AC128=11,11,IF('Vessel List A'!AC128=12,12,IF('Vessel List A'!AC128=13,13,IF('Vessel List A'!AC128=14,14,IF('Vessel List A'!AC128=15,15,IF('Vessel List A'!AC128=16,16,0)))))))))))))))))=0," ",VALUE(IF('Vessel List A'!AC128=1,1,IF('Vessel List A'!AC128=2,2,IF('Vessel List A'!AC128=3,3,IF('Vessel List A'!AC128=4,4,IF('Vessel List A'!AC128=5,5,IF('Vessel List A'!AC128=6,6,IF('Vessel List A'!AC128=7,7,IF('Vessel List A'!AC128=8,8,IF('Vessel List A'!AC128=9,9,IF('Vessel List A'!AC128=10,10,IF('Vessel List A'!AC128=11,11,IF('Vessel List A'!AC128=12,12,IF('Vessel List A'!AC128=13,13,IF('Vessel List A'!AC128=14,14,IF('Vessel List A'!AC128=15,15,IF('Vessel List A'!AC128=16,16,0))))))))))))))))))</f>
        <v xml:space="preserve"> </v>
      </c>
      <c r="Q129" s="154"/>
      <c r="R129" s="158"/>
      <c r="S129" s="390" t="str">
        <f t="shared" si="87"/>
        <v/>
      </c>
      <c r="T129" s="158"/>
      <c r="U129" s="137"/>
      <c r="V129" s="388" t="str">
        <f t="shared" si="88"/>
        <v/>
      </c>
      <c r="W129" s="157" t="str">
        <f>IF(VALUE(IF('Vessel List A'!AP128=1,1,IF('Vessel List A'!AP128=2,2,IF('Vessel List A'!AP128=3,3,IF('Vessel List A'!AP128=4,4,IF('Vessel List A'!AP128=5,5,IF('Vessel List A'!AP128=6,6,IF('Vessel List A'!AP128=7,7,IF('Vessel List A'!AP128=8,8,IF('Vessel List A'!AP128=9,9,IF('Vessel List A'!AP128=10,10,IF('Vessel List A'!AP128=11,11,IF('Vessel List A'!AP128=12,12,IF('Vessel List A'!AP128=13,13,IF('Vessel List A'!AP128=14,14,IF('Vessel List A'!AP128=15,15,IF('Vessel List A'!AP128=16,16,0)))))))))))))))))=0," ",VALUE(IF('Vessel List A'!AP128=1,1,IF('Vessel List A'!AP128=2,2,IF('Vessel List A'!AP128=3,3,IF('Vessel List A'!AP128=4,4,IF('Vessel List A'!AP128=5,5,IF('Vessel List A'!AP128=6,6,IF('Vessel List A'!AP128=7,7,IF('Vessel List A'!AP128=8,8,IF('Vessel List A'!AP128=9,9,IF('Vessel List A'!AP128=10,10,IF('Vessel List A'!AP128=11,11,IF('Vessel List A'!AP128=12,12,IF('Vessel List A'!AP128=13,13,IF('Vessel List A'!AP128=14,14,IF('Vessel List A'!AP128=15,15,IF('Vessel List A'!AP128=16,16,0))))))))))))))))))</f>
        <v xml:space="preserve"> </v>
      </c>
      <c r="X129" s="154"/>
      <c r="Y129" s="158"/>
      <c r="Z129" s="390" t="str">
        <f t="shared" si="89"/>
        <v/>
      </c>
      <c r="AA129" s="158"/>
      <c r="AB129" s="137"/>
      <c r="AC129" s="388" t="str">
        <f t="shared" si="90"/>
        <v/>
      </c>
      <c r="AD129" s="157" t="str">
        <f>IF(VALUE(IF('Vessel List A'!BC128=1,1,IF('Vessel List A'!BC128=2,2,IF('Vessel List A'!BC128=3,3,IF('Vessel List A'!BC128=4,4,IF('Vessel List A'!BC128=5,5,IF('Vessel List A'!BC128=6,6,IF('Vessel List A'!BC128=7,7,IF('Vessel List A'!BC128=8,8,IF('Vessel List A'!BC128=9,9,IF('Vessel List A'!BC128=10,10,IF('Vessel List A'!BC128=11,11,IF('Vessel List A'!BC128=12,12,IF('Vessel List A'!BC128=13,13,IF('Vessel List A'!BC128=14,14,IF('Vessel List A'!BC128=15,15,IF('Vessel List A'!BC128=16,16,0)))))))))))))))))=0," ",VALUE(IF('Vessel List A'!BC128=1,1,IF('Vessel List A'!BC128=2,2,IF('Vessel List A'!BC128=3,3,IF('Vessel List A'!BC128=4,4,IF('Vessel List A'!BC128=5,5,IF('Vessel List A'!BC128=6,6,IF('Vessel List A'!BC128=7,7,IF('Vessel List A'!BC128=8,8,IF('Vessel List A'!BC128=9,9,IF('Vessel List A'!BC128=10,10,IF('Vessel List A'!BC128=11,11,IF('Vessel List A'!BC128=12,12,IF('Vessel List A'!BC128=13,13,IF('Vessel List A'!BC128=14,14,IF('Vessel List A'!BC128=15,15,IF('Vessel List A'!BC128=16,16,0))))))))))))))))))</f>
        <v xml:space="preserve"> </v>
      </c>
      <c r="AE129" s="154"/>
      <c r="AF129" s="158"/>
      <c r="AG129" s="390" t="str">
        <f t="shared" si="91"/>
        <v/>
      </c>
      <c r="AH129" s="158"/>
      <c r="AI129" s="137"/>
      <c r="AJ129" s="388" t="str">
        <f t="shared" si="92"/>
        <v/>
      </c>
      <c r="AK129" s="157" t="str">
        <f>IF(VALUE(IF('Vessel List A'!BP128=1,1,IF('Vessel List A'!BP128=2,2,IF('Vessel List A'!BP128=3,3,IF('Vessel List A'!BP128=4,4,IF('Vessel List A'!BP128=5,5,IF('Vessel List A'!BP128=6,6,IF('Vessel List A'!BP128=7,7,IF('Vessel List A'!BP128=8,8,IF('Vessel List A'!BP128=9,9,IF('Vessel List A'!BP128=10,10,IF('Vessel List A'!BP128=11,11,IF('Vessel List A'!BP128=12,12,IF('Vessel List A'!BP128=13,13,IF('Vessel List A'!BP128=14,14,IF('Vessel List A'!BP128=15,15,IF('Vessel List A'!BP128=16,16,0)))))))))))))))))=0," ",VALUE(IF('Vessel List A'!BP128=1,1,IF('Vessel List A'!BP128=2,2,IF('Vessel List A'!BP128=3,3,IF('Vessel List A'!BP128=4,4,IF('Vessel List A'!BP128=5,5,IF('Vessel List A'!BP128=6,6,IF('Vessel List A'!BP128=7,7,IF('Vessel List A'!BP128=8,8,IF('Vessel List A'!BP128=9,9,IF('Vessel List A'!BP128=10,10,IF('Vessel List A'!BP128=11,11,IF('Vessel List A'!BP128=12,12,IF('Vessel List A'!BP128=13,13,IF('Vessel List A'!BP128=14,14,IF('Vessel List A'!BP128=15,15,IF('Vessel List A'!BP128=16,16,0))))))))))))))))))</f>
        <v xml:space="preserve"> </v>
      </c>
      <c r="AL129" s="154"/>
      <c r="AM129" s="158"/>
      <c r="AN129" s="390" t="str">
        <f t="shared" si="93"/>
        <v/>
      </c>
      <c r="AO129" s="158"/>
      <c r="AP129" s="137"/>
      <c r="AQ129" s="388" t="str">
        <f t="shared" si="94"/>
        <v/>
      </c>
      <c r="AR129" s="157" t="str">
        <f>IF(VALUE(IF('Vessel List A'!CC128=1,1,IF('Vessel List A'!CC128=2,2,IF('Vessel List A'!CC128=3,3,IF('Vessel List A'!CC128=4,4,IF('Vessel List A'!CC128=5,5,IF('Vessel List A'!CC128=6,6,IF('Vessel List A'!CC128=7,7,IF('Vessel List A'!CC128=8,8,IF('Vessel List A'!CC128=9,9,IF('Vessel List A'!CC128=10,10,IF('Vessel List A'!CC128=11,11,IF('Vessel List A'!CC128=12,12,IF('Vessel List A'!CC128=13,13,IF('Vessel List A'!CC128=14,14,IF('Vessel List A'!CC128=15,15,IF('Vessel List A'!CC128=16,16,0)))))))))))))))))=0," ",VALUE(IF('Vessel List A'!CC128=1,1,IF('Vessel List A'!CC128=2,2,IF('Vessel List A'!CC128=3,3,IF('Vessel List A'!CC128=4,4,IF('Vessel List A'!CC128=5,5,IF('Vessel List A'!CC128=6,6,IF('Vessel List A'!CC128=7,7,IF('Vessel List A'!CC128=8,8,IF('Vessel List A'!CC128=9,9,IF('Vessel List A'!CC128=10,10,IF('Vessel List A'!CC128=11,11,IF('Vessel List A'!CC128=12,12,IF('Vessel List A'!CC128=13,13,IF('Vessel List A'!CC128=14,14,IF('Vessel List A'!CC128=15,15,IF('Vessel List A'!CC128=16,16,0))))))))))))))))))</f>
        <v xml:space="preserve"> </v>
      </c>
      <c r="AS129" s="154"/>
      <c r="AT129" s="158"/>
      <c r="AU129" s="390" t="str">
        <f t="shared" si="95"/>
        <v/>
      </c>
      <c r="AV129" s="158"/>
      <c r="AW129" s="137"/>
      <c r="AX129" s="388" t="str">
        <f t="shared" si="96"/>
        <v/>
      </c>
      <c r="AY129" s="157" t="str">
        <f>IF(VALUE(IF('Vessel List A'!CP128=1,1,IF('Vessel List A'!CP128=2,2,IF('Vessel List A'!CP128=3,3,IF('Vessel List A'!CP128=4,4,IF('Vessel List A'!CP128=5,5,IF('Vessel List A'!CP128=6,6,IF('Vessel List A'!CP128=7,7,IF('Vessel List A'!CP128=8,8,IF('Vessel List A'!CP128=9,9,IF('Vessel List A'!CP128=10,10,IF('Vessel List A'!CP128=11,11,IF('Vessel List A'!CP128=12,12,IF('Vessel List A'!CP128=13,13,IF('Vessel List A'!CP128=14,14,IF('Vessel List A'!CP128=15,15,IF('Vessel List A'!CP128=16,16,0)))))))))))))))))=0," ",VALUE(IF('Vessel List A'!CP128=1,1,IF('Vessel List A'!CP128=2,2,IF('Vessel List A'!CP128=3,3,IF('Vessel List A'!CP128=4,4,IF('Vessel List A'!CP128=5,5,IF('Vessel List A'!CP128=6,6,IF('Vessel List A'!CP128=7,7,IF('Vessel List A'!CP128=8,8,IF('Vessel List A'!CP128=9,9,IF('Vessel List A'!CP128=10,10,IF('Vessel List A'!CP128=11,11,IF('Vessel List A'!CP128=12,12,IF('Vessel List A'!CP128=13,13,IF('Vessel List A'!CP128=14,14,IF('Vessel List A'!CP128=15,15,IF('Vessel List A'!CP128=16,16,0))))))))))))))))))</f>
        <v xml:space="preserve"> </v>
      </c>
      <c r="AZ129" s="154"/>
      <c r="BA129" s="158"/>
      <c r="BB129" s="390" t="str">
        <f t="shared" si="97"/>
        <v/>
      </c>
      <c r="BC129" s="158"/>
      <c r="BD129" s="137"/>
      <c r="BE129" s="388" t="str">
        <f t="shared" si="98"/>
        <v/>
      </c>
      <c r="BF129" s="157" t="str">
        <f>IF(VALUE(IF('Vessel List A'!DC128=1,1,IF('Vessel List A'!DC128=2,2,IF('Vessel List A'!DC128=3,3,IF('Vessel List A'!DC128=4,4,IF('Vessel List A'!DC128=5,5,IF('Vessel List A'!DC128=6,6,IF('Vessel List A'!DC128=7,7,IF('Vessel List A'!DC128=8,8,IF('Vessel List A'!DC128=9,9,IF('Vessel List A'!DC128=10,10,IF('Vessel List A'!DC128=11,11,IF('Vessel List A'!DC128=12,12,IF('Vessel List A'!DC128=13,13,IF('Vessel List A'!DC128=14,14,IF('Vessel List A'!DC128=15,15,IF('Vessel List A'!DC128=16,16,0)))))))))))))))))=0," ",VALUE(IF('Vessel List A'!DC128=1,1,IF('Vessel List A'!DC128=2,2,IF('Vessel List A'!DC128=3,3,IF('Vessel List A'!DC128=4,4,IF('Vessel List A'!DC128=5,5,IF('Vessel List A'!DC128=6,6,IF('Vessel List A'!DC128=7,7,IF('Vessel List A'!DC128=8,8,IF('Vessel List A'!DC128=9,9,IF('Vessel List A'!DC128=10,10,IF('Vessel List A'!DC128=11,11,IF('Vessel List A'!DC128=12,12,IF('Vessel List A'!DC128=13,13,IF('Vessel List A'!DC128=14,14,IF('Vessel List A'!DC128=15,15,IF('Vessel List A'!DC128=16,16,0))))))))))))))))))</f>
        <v xml:space="preserve"> </v>
      </c>
      <c r="BG129" s="154"/>
      <c r="BH129" s="158"/>
      <c r="BI129" s="390" t="str">
        <f t="shared" si="99"/>
        <v/>
      </c>
      <c r="BJ129" s="158"/>
      <c r="BK129" s="137"/>
      <c r="BL129" s="388" t="str">
        <f t="shared" si="100"/>
        <v/>
      </c>
      <c r="BM129" s="157" t="str">
        <f>IF(VALUE(IF('Vessel List A'!DP128=1,1,IF('Vessel List A'!DP128=2,2,IF('Vessel List A'!DP128=3,3,IF('Vessel List A'!DP128=4,4,IF('Vessel List A'!DP128=5,5,IF('Vessel List A'!DP128=6,6,IF('Vessel List A'!DP128=7,7,IF('Vessel List A'!DP128=8,8,IF('Vessel List A'!DP128=9,9,IF('Vessel List A'!DP128=10,10,IF('Vessel List A'!DP128=11,11,IF('Vessel List A'!DP128=12,12,IF('Vessel List A'!DP128=13,13,IF('Vessel List A'!DP128=14,14,IF('Vessel List A'!DP128=15,15,IF('Vessel List A'!DP128=16,16,0)))))))))))))))))=0," ",VALUE(IF('Vessel List A'!DP128=1,1,IF('Vessel List A'!DP128=2,2,IF('Vessel List A'!DP128=3,3,IF('Vessel List A'!DP128=4,4,IF('Vessel List A'!DP128=5,5,IF('Vessel List A'!DP128=6,6,IF('Vessel List A'!DP128=7,7,IF('Vessel List A'!DP128=8,8,IF('Vessel List A'!DP128=9,9,IF('Vessel List A'!DP128=10,10,IF('Vessel List A'!DP128=11,11,IF('Vessel List A'!DP128=12,12,IF('Vessel List A'!DP128=13,13,IF('Vessel List A'!DP128=14,14,IF('Vessel List A'!DP128=15,15,IF('Vessel List A'!DP128=16,16,0))))))))))))))))))</f>
        <v xml:space="preserve"> </v>
      </c>
      <c r="BN129" s="154"/>
      <c r="BO129" s="158"/>
      <c r="BP129" s="390" t="str">
        <f t="shared" si="101"/>
        <v/>
      </c>
      <c r="BQ129" s="158"/>
      <c r="BR129" s="137"/>
      <c r="BS129" s="388" t="str">
        <f t="shared" si="102"/>
        <v/>
      </c>
      <c r="BT129" s="157" t="str">
        <f>IF(VALUE(IF('Vessel List A'!EC128=1,1,IF('Vessel List A'!EC128=2,2,IF('Vessel List A'!EC128=3,3,IF('Vessel List A'!EC128=4,4,IF('Vessel List A'!EC128=5,5,IF('Vessel List A'!EC128=6,6,IF('Vessel List A'!EC128=7,7,IF('Vessel List A'!EC128=8,8,IF('Vessel List A'!EC128=9,9,IF('Vessel List A'!EC128=10,10,IF('Vessel List A'!EC128=11,11,IF('Vessel List A'!EC128=12,12,IF('Vessel List A'!EC128=13,13,IF('Vessel List A'!EC128=14,14,IF('Vessel List A'!EC128=15,15,IF('Vessel List A'!EC128=16,16,0)))))))))))))))))=0," ",VALUE(IF('Vessel List A'!EC128=1,1,IF('Vessel List A'!EC128=2,2,IF('Vessel List A'!EC128=3,3,IF('Vessel List A'!EC128=4,4,IF('Vessel List A'!EC128=5,5,IF('Vessel List A'!EC128=6,6,IF('Vessel List A'!EC128=7,7,IF('Vessel List A'!EC128=8,8,IF('Vessel List A'!EC128=9,9,IF('Vessel List A'!EC128=10,10,IF('Vessel List A'!EC128=11,11,IF('Vessel List A'!EC128=12,12,IF('Vessel List A'!EC128=13,13,IF('Vessel List A'!EC128=14,14,IF('Vessel List A'!EC128=15,15,IF('Vessel List A'!EC128=16,16,0))))))))))))))))))</f>
        <v xml:space="preserve"> </v>
      </c>
      <c r="BU129" s="154"/>
      <c r="BV129" s="158"/>
      <c r="BW129" s="390" t="str">
        <f t="shared" si="103"/>
        <v/>
      </c>
      <c r="BX129" s="158"/>
      <c r="BY129" s="137"/>
      <c r="BZ129" s="388" t="str">
        <f t="shared" si="104"/>
        <v/>
      </c>
      <c r="CA129" s="157" t="str">
        <f>IF(VALUE(IF('Vessel List A'!EP128=1,1,IF('Vessel List A'!EP128=2,2,IF('Vessel List A'!EP128=3,3,IF('Vessel List A'!EP128=4,4,IF('Vessel List A'!EP128=5,5,IF('Vessel List A'!EP128=6,6,IF('Vessel List A'!EP128=7,7,IF('Vessel List A'!EP128=8,8,IF('Vessel List A'!EP128=9,9,IF('Vessel List A'!EP128=10,10,IF('Vessel List A'!EP128=11,11,IF('Vessel List A'!EP128=12,12,IF('Vessel List A'!EP128=13,13,IF('Vessel List A'!EP128=14,14,IF('Vessel List A'!EP128=15,15,IF('Vessel List A'!EP128=16,16,0)))))))))))))))))=0," ",VALUE(IF('Vessel List A'!EP128=1,1,IF('Vessel List A'!EP128=2,2,IF('Vessel List A'!EP128=3,3,IF('Vessel List A'!EP128=4,4,IF('Vessel List A'!EP128=5,5,IF('Vessel List A'!EP128=6,6,IF('Vessel List A'!EP128=7,7,IF('Vessel List A'!EP128=8,8,IF('Vessel List A'!EP128=9,9,IF('Vessel List A'!EP128=10,10,IF('Vessel List A'!EP128=11,11,IF('Vessel List A'!EP128=12,12,IF('Vessel List A'!EP128=13,13,IF('Vessel List A'!EP128=14,14,IF('Vessel List A'!EP128=15,15,IF('Vessel List A'!EP128=16,16,0))))))))))))))))))</f>
        <v xml:space="preserve"> </v>
      </c>
      <c r="CB129" s="154"/>
      <c r="CC129" s="158"/>
      <c r="CD129" s="390" t="str">
        <f t="shared" si="105"/>
        <v/>
      </c>
      <c r="CE129" s="158"/>
      <c r="CF129" s="137"/>
      <c r="CG129" s="388" t="str">
        <f t="shared" si="106"/>
        <v/>
      </c>
      <c r="CH129" s="157" t="str">
        <f>IF(VALUE(IF('Vessel List A'!FC128=1,1,IF('Vessel List A'!FC128=2,2,IF('Vessel List A'!FC128=3,3,IF('Vessel List A'!FC128=4,4,IF('Vessel List A'!FC128=5,5,IF('Vessel List A'!FC128=6,6,IF('Vessel List A'!FC128=7,7,IF('Vessel List A'!FC128=8,8,IF('Vessel List A'!FC128=9,9,IF('Vessel List A'!FC128=10,10,IF('Vessel List A'!FC128=11,11,IF('Vessel List A'!FC128=12,12,IF('Vessel List A'!FC128=13,13,IF('Vessel List A'!FC128=14,14,IF('Vessel List A'!FC128=15,15,IF('Vessel List A'!FC128=16,16,0)))))))))))))))))=0," ",VALUE(IF('Vessel List A'!FC128=1,1,IF('Vessel List A'!FC128=2,2,IF('Vessel List A'!FC128=3,3,IF('Vessel List A'!FC128=4,4,IF('Vessel List A'!FC128=5,5,IF('Vessel List A'!FC128=6,6,IF('Vessel List A'!FC128=7,7,IF('Vessel List A'!FC128=8,8,IF('Vessel List A'!FC128=9,9,IF('Vessel List A'!FC128=10,10,IF('Vessel List A'!FC128=11,11,IF('Vessel List A'!FC128=12,12,IF('Vessel List A'!FC128=13,13,IF('Vessel List A'!FC128=14,14,IF('Vessel List A'!FC128=15,15,IF('Vessel List A'!FC128=16,16,0))))))))))))))))))</f>
        <v xml:space="preserve"> </v>
      </c>
      <c r="CI129" s="154"/>
      <c r="CJ129" s="158"/>
      <c r="CK129" s="390" t="str">
        <f t="shared" si="107"/>
        <v/>
      </c>
      <c r="CL129" s="158"/>
      <c r="CM129" s="137"/>
      <c r="CN129" s="388" t="str">
        <f t="shared" si="108"/>
        <v/>
      </c>
      <c r="CO129" s="157" t="str">
        <f>IF(VALUE(IF('Vessel List A'!FP128=1,1,IF('Vessel List A'!FP128=2,2,IF('Vessel List A'!FP128=3,3,IF('Vessel List A'!FP128=4,4,IF('Vessel List A'!FP128=5,5,IF('Vessel List A'!FP128=6,6,IF('Vessel List A'!FP128=7,7,IF('Vessel List A'!FP128=8,8,IF('Vessel List A'!FP128=9,9,IF('Vessel List A'!FP128=10,10,IF('Vessel List A'!FP128=11,11,IF('Vessel List A'!FP128=12,12,IF('Vessel List A'!FP128=13,13,IF('Vessel List A'!FP128=14,14,IF('Vessel List A'!FP128=15,15,IF('Vessel List A'!FP128=16,16,0)))))))))))))))))=0," ",VALUE(IF('Vessel List A'!FP128=1,1,IF('Vessel List A'!FP128=2,2,IF('Vessel List A'!FP128=3,3,IF('Vessel List A'!FP128=4,4,IF('Vessel List A'!FP128=5,5,IF('Vessel List A'!FP128=6,6,IF('Vessel List A'!FP128=7,7,IF('Vessel List A'!FP128=8,8,IF('Vessel List A'!FP128=9,9,IF('Vessel List A'!FP128=10,10,IF('Vessel List A'!FP128=11,11,IF('Vessel List A'!FP128=12,12,IF('Vessel List A'!FP128=13,13,IF('Vessel List A'!FP128=14,14,IF('Vessel List A'!FP128=15,15,IF('Vessel List A'!FP128=16,16,0))))))))))))))))))</f>
        <v xml:space="preserve"> </v>
      </c>
      <c r="CP129" s="154"/>
      <c r="CQ129" s="158"/>
      <c r="CR129" s="390" t="str">
        <f t="shared" si="109"/>
        <v/>
      </c>
      <c r="CS129" s="158"/>
      <c r="CT129" s="137"/>
      <c r="CU129" s="388" t="str">
        <f t="shared" si="110"/>
        <v/>
      </c>
      <c r="CV129" s="157" t="str">
        <f>IF(VALUE(IF('Vessel List A'!GC128=1,1,IF('Vessel List A'!GC128=2,2,IF('Vessel List A'!GC128=3,3,IF('Vessel List A'!GC128=4,4,IF('Vessel List A'!GC128=5,5,IF('Vessel List A'!GC128=6,6,IF('Vessel List A'!GC128=7,7,IF('Vessel List A'!GC128=8,8,IF('Vessel List A'!GC128=9,9,IF('Vessel List A'!GC128=10,10,IF('Vessel List A'!GC128=11,11,IF('Vessel List A'!GC128=12,12,IF('Vessel List A'!GC128=13,13,IF('Vessel List A'!GC128=14,14,IF('Vessel List A'!GC128=15,15,IF('Vessel List A'!GC128=16,16,0)))))))))))))))))=0," ",VALUE(IF('Vessel List A'!GC128=1,1,IF('Vessel List A'!GC128=2,2,IF('Vessel List A'!GC128=3,3,IF('Vessel List A'!GC128=4,4,IF('Vessel List A'!GC128=5,5,IF('Vessel List A'!GC128=6,6,IF('Vessel List A'!GC128=7,7,IF('Vessel List A'!GC128=8,8,IF('Vessel List A'!GC128=9,9,IF('Vessel List A'!GC128=10,10,IF('Vessel List A'!GC128=11,11,IF('Vessel List A'!GC128=12,12,IF('Vessel List A'!GC128=13,13,IF('Vessel List A'!GC128=14,14,IF('Vessel List A'!GC128=15,15,IF('Vessel List A'!GC128=16,16,0))))))))))))))))))</f>
        <v xml:space="preserve"> </v>
      </c>
      <c r="CW129" s="154"/>
      <c r="CX129" s="158"/>
      <c r="CY129" s="390" t="str">
        <f t="shared" si="111"/>
        <v/>
      </c>
      <c r="CZ129" s="158"/>
      <c r="DA129" s="137"/>
      <c r="DB129" s="388" t="str">
        <f t="shared" si="112"/>
        <v/>
      </c>
      <c r="DC129" s="157" t="str">
        <f>IF(VALUE(IF('Vessel List A'!GP128=1,1,IF('Vessel List A'!GP128=2,2,IF('Vessel List A'!GP128=3,3,IF('Vessel List A'!GP128=4,4,IF('Vessel List A'!GP128=5,5,IF('Vessel List A'!GP128=6,6,IF('Vessel List A'!GP128=7,7,IF('Vessel List A'!GP128=8,8,IF('Vessel List A'!GP128=9,9,IF('Vessel List A'!GP128=10,10,IF('Vessel List A'!GP128=11,11,IF('Vessel List A'!GP128=12,12,IF('Vessel List A'!GP128=13,13,IF('Vessel List A'!GP128=14,14,IF('Vessel List A'!GP128=15,15,IF('Vessel List A'!GP128=16,16,0)))))))))))))))))=0," ",VALUE(IF('Vessel List A'!GP128=1,1,IF('Vessel List A'!GP128=2,2,IF('Vessel List A'!GP128=3,3,IF('Vessel List A'!GP128=4,4,IF('Vessel List A'!GP128=5,5,IF('Vessel List A'!GP128=6,6,IF('Vessel List A'!GP128=7,7,IF('Vessel List A'!GP128=8,8,IF('Vessel List A'!GP128=9,9,IF('Vessel List A'!GP128=10,10,IF('Vessel List A'!GP128=11,11,IF('Vessel List A'!GP128=12,12,IF('Vessel List A'!GP128=13,13,IF('Vessel List A'!GP128=14,14,IF('Vessel List A'!GP128=15,15,IF('Vessel List A'!GP128=16,16,0))))))))))))))))))</f>
        <v xml:space="preserve"> </v>
      </c>
      <c r="DD129" s="154"/>
      <c r="DE129" s="158"/>
      <c r="DF129" s="390" t="str">
        <f t="shared" si="113"/>
        <v/>
      </c>
      <c r="DG129" s="158"/>
      <c r="DH129" s="137"/>
      <c r="DI129" s="388" t="str">
        <f t="shared" si="114"/>
        <v/>
      </c>
      <c r="DJ129" s="157" t="str">
        <f>IF(VALUE(IF('Vessel List A'!HC128=1,1,IF('Vessel List A'!HC128=2,2,IF('Vessel List A'!HC128=3,3,IF('Vessel List A'!HC128=4,4,IF('Vessel List A'!HC128=5,5,IF('Vessel List A'!HC128=6,6,IF('Vessel List A'!HC128=7,7,IF('Vessel List A'!HC128=8,8,IF('Vessel List A'!HC128=9,9,IF('Vessel List A'!HC128=10,10,IF('Vessel List A'!HC128=11,11,IF('Vessel List A'!HC128=12,12,IF('Vessel List A'!HC128=13,13,IF('Vessel List A'!HC128=14,14,IF('Vessel List A'!HC128=15,15,IF('Vessel List A'!HC128=16,16,0)))))))))))))))))=0," ",VALUE(IF('Vessel List A'!HC128=1,1,IF('Vessel List A'!HC128=2,2,IF('Vessel List A'!HC128=3,3,IF('Vessel List A'!HC128=4,4,IF('Vessel List A'!HC128=5,5,IF('Vessel List A'!HC128=6,6,IF('Vessel List A'!HC128=7,7,IF('Vessel List A'!HC128=8,8,IF('Vessel List A'!HC128=9,9,IF('Vessel List A'!HC128=10,10,IF('Vessel List A'!HC128=11,11,IF('Vessel List A'!HC128=12,12,IF('Vessel List A'!HC128=13,13,IF('Vessel List A'!HC128=14,14,IF('Vessel List A'!HC128=15,15,IF('Vessel List A'!HC128=16,16,0))))))))))))))))))</f>
        <v xml:space="preserve"> </v>
      </c>
      <c r="DK129" s="154"/>
      <c r="DL129" s="158"/>
      <c r="DM129" s="390" t="str">
        <f t="shared" si="115"/>
        <v/>
      </c>
      <c r="DN129" s="158"/>
      <c r="DO129" s="137"/>
      <c r="DP129" s="388" t="str">
        <f t="shared" si="116"/>
        <v/>
      </c>
      <c r="DQ129" s="157" t="str">
        <f>IF(VALUE(IF('Vessel List A'!HP128=1,1,IF('Vessel List A'!HP128=2,2,IF('Vessel List A'!HP128=3,3,IF('Vessel List A'!HP128=4,4,IF('Vessel List A'!HP128=5,5,IF('Vessel List A'!HP128=6,6,IF('Vessel List A'!HP128=7,7,IF('Vessel List A'!HP128=8,8,IF('Vessel List A'!HP128=9,9,IF('Vessel List A'!HP128=10,10,IF('Vessel List A'!HP128=11,11,IF('Vessel List A'!HP128=12,12,IF('Vessel List A'!HP128=13,13,IF('Vessel List A'!HP128=14,14,IF('Vessel List A'!HP128=15,15,IF('Vessel List A'!HP128=16,16,0)))))))))))))))))=0," ",VALUE(IF('Vessel List A'!HP128=1,1,IF('Vessel List A'!HP128=2,2,IF('Vessel List A'!HP128=3,3,IF('Vessel List A'!HP128=4,4,IF('Vessel List A'!HP128=5,5,IF('Vessel List A'!HP128=6,6,IF('Vessel List A'!HP128=7,7,IF('Vessel List A'!HP128=8,8,IF('Vessel List A'!HP128=9,9,IF('Vessel List A'!HP128=10,10,IF('Vessel List A'!HP128=11,11,IF('Vessel List A'!HP128=12,12,IF('Vessel List A'!HP128=13,13,IF('Vessel List A'!HP128=14,14,IF('Vessel List A'!HP128=15,15,IF('Vessel List A'!HP128=16,16,0))))))))))))))))))</f>
        <v xml:space="preserve"> </v>
      </c>
      <c r="DR129" s="154"/>
      <c r="DS129" s="158"/>
      <c r="DT129" s="390" t="str">
        <f t="shared" si="117"/>
        <v/>
      </c>
      <c r="DU129" s="158"/>
      <c r="DV129" s="137"/>
      <c r="DW129" s="388" t="str">
        <f t="shared" si="118"/>
        <v/>
      </c>
      <c r="DX129" s="157" t="str">
        <f>IF(VALUE(IF('Vessel List A'!IC128=1,1,IF('Vessel List A'!IC128=2,2,IF('Vessel List A'!IC128=3,3,IF('Vessel List A'!IC128=4,4,IF('Vessel List A'!IC128=5,5,IF('Vessel List A'!IC128=6,6,IF('Vessel List A'!IC128=7,7,IF('Vessel List A'!IC128=8,8,IF('Vessel List A'!IC128=9,9,IF('Vessel List A'!IC128=10,10,IF('Vessel List A'!IC128=11,11,IF('Vessel List A'!IC128=12,12,IF('Vessel List A'!IC128=13,13,IF('Vessel List A'!IC128=14,14,IF('Vessel List A'!IC128=15,15,IF('Vessel List A'!IC128=16,16,0)))))))))))))))))=0," ",VALUE(IF('Vessel List A'!IC128=1,1,IF('Vessel List A'!IC128=2,2,IF('Vessel List A'!IC128=3,3,IF('Vessel List A'!IC128=4,4,IF('Vessel List A'!IC128=5,5,IF('Vessel List A'!IC128=6,6,IF('Vessel List A'!IC128=7,7,IF('Vessel List A'!IC128=8,8,IF('Vessel List A'!IC128=9,9,IF('Vessel List A'!IC128=10,10,IF('Vessel List A'!IC128=11,11,IF('Vessel List A'!IC128=12,12,IF('Vessel List A'!IC128=13,13,IF('Vessel List A'!IC128=14,14,IF('Vessel List A'!IC128=15,15,IF('Vessel List A'!IC128=16,16,0))))))))))))))))))</f>
        <v xml:space="preserve"> </v>
      </c>
      <c r="DY129" s="154"/>
      <c r="DZ129" s="158"/>
      <c r="EA129" s="390" t="str">
        <f t="shared" si="119"/>
        <v/>
      </c>
      <c r="EB129" s="158"/>
      <c r="EC129" s="137"/>
      <c r="ED129" s="388" t="str">
        <f t="shared" si="120"/>
        <v/>
      </c>
      <c r="EE129" s="157" t="str">
        <f>IF(VALUE(IF('Vessel List A'!IP128=1,1,IF('Vessel List A'!IP128=2,2,IF('Vessel List A'!IP128=3,3,IF('Vessel List A'!IP128=4,4,IF('Vessel List A'!IP128=5,5,IF('Vessel List A'!IP128=6,6,IF('Vessel List A'!IP128=7,7,IF('Vessel List A'!IP128=8,8,IF('Vessel List A'!IP128=9,9,IF('Vessel List A'!IP128=10,10,IF('Vessel List A'!IP128=11,11,IF('Vessel List A'!IP128=12,12,IF('Vessel List A'!IP128=13,13,IF('Vessel List A'!IP128=14,14,IF('Vessel List A'!IP128=15,15,IF('Vessel List A'!IP128=16,16,0)))))))))))))))))=0," ",VALUE(IF('Vessel List A'!IP128=1,1,IF('Vessel List A'!IP128=2,2,IF('Vessel List A'!IP128=3,3,IF('Vessel List A'!IP128=4,4,IF('Vessel List A'!IP128=5,5,IF('Vessel List A'!IP128=6,6,IF('Vessel List A'!IP128=7,7,IF('Vessel List A'!IP128=8,8,IF('Vessel List A'!IP128=9,9,IF('Vessel List A'!IP128=10,10,IF('Vessel List A'!IP128=11,11,IF('Vessel List A'!IP128=12,12,IF('Vessel List A'!IP128=13,13,IF('Vessel List A'!IP128=14,14,IF('Vessel List A'!IP128=15,15,IF('Vessel List A'!IP128=16,16,0))))))))))))))))))</f>
        <v xml:space="preserve"> </v>
      </c>
      <c r="EF129" s="154"/>
      <c r="EG129" s="158"/>
      <c r="EH129" s="390" t="str">
        <f t="shared" si="121"/>
        <v/>
      </c>
      <c r="EI129" s="158"/>
      <c r="EJ129" s="137"/>
      <c r="EK129" s="397" t="str">
        <f t="shared" si="122"/>
        <v/>
      </c>
      <c r="EL129" s="144"/>
      <c r="EM129" s="157" t="str">
        <f>IF(VALUE(IF('Vessel List B'!C128=1,1,IF('Vessel List B'!C128=2,2,IF('Vessel List B'!C128=3,3,IF('Vessel List B'!C128=4,4,IF('Vessel List B'!C128=5,5,IF('Vessel List B'!C128=6,6,IF('Vessel List B'!C128=7,7,IF('Vessel List B'!C128=8,8,IF('Vessel List B'!C128=9,9,IF('Vessel List B'!C128=10,10,IF('Vessel List B'!C128=11,11,IF('Vessel List B'!C128=12,12,IF('Vessel List B'!C128=13,13,IF('Vessel List B'!C128=14,14,IF('Vessel List B'!C128=15,15,IF('Vessel List B'!C128=16,16,0)))))))))))))))))=0," ",VALUE(IF('Vessel List B'!C128=1,1,IF('Vessel List B'!C128=2,2,IF('Vessel List B'!C128=3,3,IF('Vessel List B'!C128=4,4,IF('Vessel List B'!C128=5,5,IF('Vessel List B'!C128=6,6,IF('Vessel List B'!C128=7,7,IF('Vessel List B'!C128=8,8,IF('Vessel List B'!C128=9,9,IF('Vessel List B'!C128=10,10,IF('Vessel List B'!C128=11,11,IF('Vessel List B'!C128=12,12,IF('Vessel List B'!C128=13,13,IF('Vessel List B'!C128=14,14,IF('Vessel List B'!C128=15,15,IF('Vessel List B'!C128=16,16,0))))))))))))))))))</f>
        <v xml:space="preserve"> </v>
      </c>
      <c r="EN129" s="154"/>
      <c r="EO129" s="158"/>
      <c r="EP129" s="390" t="str">
        <f t="shared" si="123"/>
        <v/>
      </c>
      <c r="EQ129" s="158"/>
      <c r="ER129" s="137"/>
      <c r="ES129" s="388" t="str">
        <f t="shared" si="124"/>
        <v/>
      </c>
      <c r="ET129" s="157" t="str">
        <f>IF(VALUE(IF('Vessel List B'!P128=1,1,IF('Vessel List B'!P128=2,2,IF('Vessel List B'!P128=3,3,IF('Vessel List B'!P128=4,4,IF('Vessel List B'!P128=5,5,IF('Vessel List B'!P128=6,6,IF('Vessel List B'!P128=7,7,IF('Vessel List B'!P128=8,8,IF('Vessel List B'!P128=9,9,IF('Vessel List B'!P128=10,10,IF('Vessel List B'!P128=11,11,IF('Vessel List B'!P128=12,12,IF('Vessel List B'!P128=13,13,IF('Vessel List B'!P128=14,14,IF('Vessel List B'!P128=15,15,IF('Vessel List B'!P128=16,16,0)))))))))))))))))=0," ",VALUE(IF('Vessel List B'!P128=1,1,IF('Vessel List B'!P128=2,2,IF('Vessel List B'!P128=3,3,IF('Vessel List B'!P128=4,4,IF('Vessel List B'!P128=5,5,IF('Vessel List B'!P128=6,6,IF('Vessel List B'!P128=7,7,IF('Vessel List B'!P128=8,8,IF('Vessel List B'!P128=9,9,IF('Vessel List B'!P128=10,10,IF('Vessel List B'!P128=11,11,IF('Vessel List B'!P128=12,12,IF('Vessel List B'!P128=13,13,IF('Vessel List B'!P128=14,14,IF('Vessel List B'!P128=15,15,IF('Vessel List B'!P128=16,16,0))))))))))))))))))</f>
        <v xml:space="preserve"> </v>
      </c>
      <c r="EU129" s="154"/>
      <c r="EV129" s="158"/>
      <c r="EW129" s="390" t="str">
        <f t="shared" si="125"/>
        <v/>
      </c>
      <c r="EX129" s="158"/>
      <c r="EY129" s="137"/>
      <c r="EZ129" s="388" t="str">
        <f t="shared" si="126"/>
        <v/>
      </c>
      <c r="FA129" s="157" t="str">
        <f>IF(VALUE(IF('Vessel List B'!AC128=1,1,IF('Vessel List B'!AC128=2,2,IF('Vessel List B'!AC128=3,3,IF('Vessel List B'!AC128=4,4,IF('Vessel List B'!AC128=5,5,IF('Vessel List B'!AC128=6,6,IF('Vessel List B'!AC128=7,7,IF('Vessel List B'!AC128=8,8,IF('Vessel List B'!AC128=9,9,IF('Vessel List B'!AC128=10,10,IF('Vessel List B'!AC128=11,11,IF('Vessel List B'!AC128=12,12,IF('Vessel List B'!AC128=13,13,IF('Vessel List B'!AC128=14,14,IF('Vessel List B'!AC128=15,15,IF('Vessel List B'!AC128=16,16,0)))))))))))))))))=0," ",VALUE(IF('Vessel List B'!AC128=1,1,IF('Vessel List B'!AC128=2,2,IF('Vessel List B'!AC128=3,3,IF('Vessel List B'!AC128=4,4,IF('Vessel List B'!AC128=5,5,IF('Vessel List B'!AC128=6,6,IF('Vessel List B'!AC128=7,7,IF('Vessel List B'!AC128=8,8,IF('Vessel List B'!AC128=9,9,IF('Vessel List B'!AC128=10,10,IF('Vessel List B'!AC128=11,11,IF('Vessel List B'!AC128=12,12,IF('Vessel List B'!AC128=13,13,IF('Vessel List B'!AC128=14,14,IF('Vessel List B'!AC128=15,15,IF('Vessel List B'!AC128=16,16,0))))))))))))))))))</f>
        <v xml:space="preserve"> </v>
      </c>
      <c r="FB129" s="154"/>
      <c r="FC129" s="158"/>
      <c r="FD129" s="390" t="str">
        <f t="shared" si="127"/>
        <v/>
      </c>
      <c r="FE129" s="158"/>
      <c r="FF129" s="137"/>
      <c r="FG129" s="388" t="str">
        <f t="shared" si="128"/>
        <v/>
      </c>
      <c r="FH129" s="157" t="str">
        <f>IF(VALUE(IF('Vessel List B'!AP128=1,1,IF('Vessel List B'!AP128=2,2,IF('Vessel List B'!AP128=3,3,IF('Vessel List B'!AP128=4,4,IF('Vessel List B'!AP128=5,5,IF('Vessel List B'!AP128=6,6,IF('Vessel List B'!AP128=7,7,IF('Vessel List B'!AP128=8,8,IF('Vessel List B'!AP128=9,9,IF('Vessel List B'!AP128=10,10,IF('Vessel List B'!AP128=11,11,IF('Vessel List B'!AP128=12,12,IF('Vessel List B'!AP128=13,13,IF('Vessel List B'!AP128=14,14,IF('Vessel List B'!AP128=15,15,IF('Vessel List B'!AP128=16,16,0)))))))))))))))))=0," ",VALUE(IF('Vessel List B'!AP128=1,1,IF('Vessel List B'!AP128=2,2,IF('Vessel List B'!AP128=3,3,IF('Vessel List B'!AP128=4,4,IF('Vessel List B'!AP128=5,5,IF('Vessel List B'!AP128=6,6,IF('Vessel List B'!AP128=7,7,IF('Vessel List B'!AP128=8,8,IF('Vessel List B'!AP128=9,9,IF('Vessel List B'!AP128=10,10,IF('Vessel List B'!AP128=11,11,IF('Vessel List B'!AP128=12,12,IF('Vessel List B'!AP128=13,13,IF('Vessel List B'!AP128=14,14,IF('Vessel List B'!AP128=15,15,IF('Vessel List B'!AP128=16,16,0))))))))))))))))))</f>
        <v xml:space="preserve"> </v>
      </c>
      <c r="FI129" s="154"/>
      <c r="FJ129" s="158"/>
      <c r="FK129" s="390" t="str">
        <f t="shared" si="129"/>
        <v/>
      </c>
      <c r="FL129" s="158"/>
      <c r="FM129" s="137"/>
      <c r="FN129" s="388" t="str">
        <f t="shared" si="130"/>
        <v/>
      </c>
      <c r="FO129" s="157" t="str">
        <f>IF(VALUE(IF('Vessel List B'!BC128=1,1,IF('Vessel List B'!BC128=2,2,IF('Vessel List B'!BC128=3,3,IF('Vessel List B'!BC128=4,4,IF('Vessel List B'!BC128=5,5,IF('Vessel List B'!BC128=6,6,IF('Vessel List B'!BC128=7,7,IF('Vessel List B'!BC128=8,8,IF('Vessel List B'!BC128=9,9,IF('Vessel List B'!BC128=10,10,IF('Vessel List B'!BC128=11,11,IF('Vessel List B'!BC128=12,12,IF('Vessel List B'!BC128=13,13,IF('Vessel List B'!BC128=14,14,IF('Vessel List B'!BC128=15,15,IF('Vessel List B'!BC128=16,16,0)))))))))))))))))=0," ",VALUE(IF('Vessel List B'!BC128=1,1,IF('Vessel List B'!BC128=2,2,IF('Vessel List B'!BC128=3,3,IF('Vessel List B'!BC128=4,4,IF('Vessel List B'!BC128=5,5,IF('Vessel List B'!BC128=6,6,IF('Vessel List B'!BC128=7,7,IF('Vessel List B'!BC128=8,8,IF('Vessel List B'!BC128=9,9,IF('Vessel List B'!BC128=10,10,IF('Vessel List B'!BC128=11,11,IF('Vessel List B'!BC128=12,12,IF('Vessel List B'!BC128=13,13,IF('Vessel List B'!BC128=14,14,IF('Vessel List B'!BC128=15,15,IF('Vessel List B'!BC128=16,16,0))))))))))))))))))</f>
        <v xml:space="preserve"> </v>
      </c>
      <c r="FP129" s="154"/>
      <c r="FQ129" s="158"/>
      <c r="FR129" s="390" t="str">
        <f t="shared" si="131"/>
        <v/>
      </c>
      <c r="FS129" s="158"/>
      <c r="FT129" s="137"/>
      <c r="FU129" s="388" t="str">
        <f t="shared" si="132"/>
        <v/>
      </c>
      <c r="FV129" s="157" t="str">
        <f>IF(VALUE(IF('Vessel List B'!BP128=1,1,IF('Vessel List B'!BP128=2,2,IF('Vessel List B'!BP128=3,3,IF('Vessel List B'!BP128=4,4,IF('Vessel List B'!BP128=5,5,IF('Vessel List B'!BP128=6,6,IF('Vessel List B'!BP128=7,7,IF('Vessel List B'!BP128=8,8,IF('Vessel List B'!BP128=9,9,IF('Vessel List B'!BP128=10,10,IF('Vessel List B'!BP128=11,11,IF('Vessel List B'!BP128=12,12,IF('Vessel List B'!BP128=13,13,IF('Vessel List B'!BP128=14,14,IF('Vessel List B'!BP128=15,15,IF('Vessel List B'!BP128=16,16,0)))))))))))))))))=0," ",VALUE(IF('Vessel List B'!BP128=1,1,IF('Vessel List B'!BP128=2,2,IF('Vessel List B'!BP128=3,3,IF('Vessel List B'!BP128=4,4,IF('Vessel List B'!BP128=5,5,IF('Vessel List B'!BP128=6,6,IF('Vessel List B'!BP128=7,7,IF('Vessel List B'!BP128=8,8,IF('Vessel List B'!BP128=9,9,IF('Vessel List B'!BP128=10,10,IF('Vessel List B'!BP128=11,11,IF('Vessel List B'!BP128=12,12,IF('Vessel List B'!BP128=13,13,IF('Vessel List B'!BP128=14,14,IF('Vessel List B'!BP128=15,15,IF('Vessel List B'!BP128=16,16,0))))))))))))))))))</f>
        <v xml:space="preserve"> </v>
      </c>
      <c r="FW129" s="154"/>
      <c r="FX129" s="158"/>
      <c r="FY129" s="390" t="str">
        <f t="shared" si="133"/>
        <v/>
      </c>
      <c r="FZ129" s="158"/>
      <c r="GA129" s="137"/>
      <c r="GB129" s="388" t="str">
        <f t="shared" si="134"/>
        <v/>
      </c>
      <c r="GC129" s="157" t="str">
        <f>IF(VALUE(IF('Vessel List B'!CC128=1,1,IF('Vessel List B'!CC128=2,2,IF('Vessel List B'!CC128=3,3,IF('Vessel List B'!CC128=4,4,IF('Vessel List B'!CC128=5,5,IF('Vessel List B'!CC128=6,6,IF('Vessel List B'!CC128=7,7,IF('Vessel List B'!CC128=8,8,IF('Vessel List B'!CC128=9,9,IF('Vessel List B'!CC128=10,10,IF('Vessel List B'!CC128=11,11,IF('Vessel List B'!CC128=12,12,IF('Vessel List B'!CC128=13,13,IF('Vessel List B'!CC128=14,14,IF('Vessel List B'!CC128=15,15,IF('Vessel List B'!CC128=16,16,0)))))))))))))))))=0," ",VALUE(IF('Vessel List B'!CC128=1,1,IF('Vessel List B'!CC128=2,2,IF('Vessel List B'!CC128=3,3,IF('Vessel List B'!CC128=4,4,IF('Vessel List B'!CC128=5,5,IF('Vessel List B'!CC128=6,6,IF('Vessel List B'!CC128=7,7,IF('Vessel List B'!CC128=8,8,IF('Vessel List B'!CC128=9,9,IF('Vessel List B'!CC128=10,10,IF('Vessel List B'!CC128=11,11,IF('Vessel List B'!CC128=12,12,IF('Vessel List B'!CC128=13,13,IF('Vessel List B'!CC128=14,14,IF('Vessel List B'!CC128=15,15,IF('Vessel List B'!CC128=16,16,0))))))))))))))))))</f>
        <v xml:space="preserve"> </v>
      </c>
      <c r="GD129" s="154"/>
      <c r="GE129" s="158"/>
      <c r="GF129" s="390" t="str">
        <f t="shared" si="135"/>
        <v/>
      </c>
      <c r="GG129" s="158"/>
      <c r="GH129" s="137"/>
      <c r="GI129" s="388" t="str">
        <f t="shared" si="136"/>
        <v/>
      </c>
      <c r="GJ129" s="157" t="str">
        <f>IF(VALUE(IF('Vessel List B'!CP128=1,1,IF('Vessel List B'!CP128=2,2,IF('Vessel List B'!CP128=3,3,IF('Vessel List B'!CP128=4,4,IF('Vessel List B'!CP128=5,5,IF('Vessel List B'!CP128=6,6,IF('Vessel List B'!CP128=7,7,IF('Vessel List B'!CP128=8,8,IF('Vessel List B'!CP128=9,9,IF('Vessel List B'!CP128=10,10,IF('Vessel List B'!CP128=11,11,IF('Vessel List B'!CP128=12,12,IF('Vessel List B'!CP128=13,13,IF('Vessel List B'!CP128=14,14,IF('Vessel List B'!CP128=15,15,IF('Vessel List B'!CP128=16,16,0)))))))))))))))))=0," ",VALUE(IF('Vessel List B'!CP128=1,1,IF('Vessel List B'!CP128=2,2,IF('Vessel List B'!CP128=3,3,IF('Vessel List B'!CP128=4,4,IF('Vessel List B'!CP128=5,5,IF('Vessel List B'!CP128=6,6,IF('Vessel List B'!CP128=7,7,IF('Vessel List B'!CP128=8,8,IF('Vessel List B'!CP128=9,9,IF('Vessel List B'!CP128=10,10,IF('Vessel List B'!CP128=11,11,IF('Vessel List B'!CP128=12,12,IF('Vessel List B'!CP128=13,13,IF('Vessel List B'!CP128=14,14,IF('Vessel List B'!CP128=15,15,IF('Vessel List B'!CP128=16,16,0))))))))))))))))))</f>
        <v xml:space="preserve"> </v>
      </c>
      <c r="GK129" s="154"/>
      <c r="GL129" s="158"/>
      <c r="GM129" s="390" t="str">
        <f t="shared" si="137"/>
        <v/>
      </c>
      <c r="GN129" s="158"/>
      <c r="GO129" s="137"/>
      <c r="GP129" s="388" t="str">
        <f t="shared" si="138"/>
        <v/>
      </c>
      <c r="GQ129" s="157" t="str">
        <f>IF(VALUE(IF('Vessel List B'!DC128=1,1,IF('Vessel List B'!DC128=2,2,IF('Vessel List B'!DC128=3,3,IF('Vessel List B'!DC128=4,4,IF('Vessel List B'!DC128=5,5,IF('Vessel List B'!DC128=6,6,IF('Vessel List B'!DC128=7,7,IF('Vessel List B'!DC128=8,8,IF('Vessel List B'!DC128=9,9,IF('Vessel List B'!DC128=10,10,IF('Vessel List B'!DC128=11,11,IF('Vessel List B'!DC128=12,12,IF('Vessel List B'!DC128=13,13,IF('Vessel List B'!DC128=14,14,IF('Vessel List B'!DC128=15,15,IF('Vessel List B'!DC128=16,16,0)))))))))))))))))=0," ",VALUE(IF('Vessel List B'!DC128=1,1,IF('Vessel List B'!DC128=2,2,IF('Vessel List B'!DC128=3,3,IF('Vessel List B'!DC128=4,4,IF('Vessel List B'!DC128=5,5,IF('Vessel List B'!DC128=6,6,IF('Vessel List B'!DC128=7,7,IF('Vessel List B'!DC128=8,8,IF('Vessel List B'!DC128=9,9,IF('Vessel List B'!DC128=10,10,IF('Vessel List B'!DC128=11,11,IF('Vessel List B'!DC128=12,12,IF('Vessel List B'!DC128=13,13,IF('Vessel List B'!DC128=14,14,IF('Vessel List B'!DC128=15,15,IF('Vessel List B'!DC128=16,16,0))))))))))))))))))</f>
        <v xml:space="preserve"> </v>
      </c>
      <c r="GR129" s="154"/>
      <c r="GS129" s="158"/>
      <c r="GT129" s="390" t="str">
        <f t="shared" si="139"/>
        <v/>
      </c>
      <c r="GU129" s="158"/>
      <c r="GV129" s="137"/>
      <c r="GW129" s="388" t="str">
        <f t="shared" si="140"/>
        <v/>
      </c>
      <c r="GX129" s="157" t="str">
        <f>IF(VALUE(IF('Vessel List B'!DP128=1,1,IF('Vessel List B'!DP128=2,2,IF('Vessel List B'!DP128=3,3,IF('Vessel List B'!DP128=4,4,IF('Vessel List B'!DP128=5,5,IF('Vessel List B'!DP128=6,6,IF('Vessel List B'!DP128=7,7,IF('Vessel List B'!DP128=8,8,IF('Vessel List B'!DP128=9,9,IF('Vessel List B'!DP128=10,10,IF('Vessel List B'!DP128=11,11,IF('Vessel List B'!DP128=12,12,IF('Vessel List B'!DP128=13,13,IF('Vessel List B'!DP128=14,14,IF('Vessel List B'!DP128=15,15,IF('Vessel List B'!DP128=16,16,0)))))))))))))))))=0," ",VALUE(IF('Vessel List B'!DP128=1,1,IF('Vessel List B'!DP128=2,2,IF('Vessel List B'!DP128=3,3,IF('Vessel List B'!DP128=4,4,IF('Vessel List B'!DP128=5,5,IF('Vessel List B'!DP128=6,6,IF('Vessel List B'!DP128=7,7,IF('Vessel List B'!DP128=8,8,IF('Vessel List B'!DP128=9,9,IF('Vessel List B'!DP128=10,10,IF('Vessel List B'!DP128=11,11,IF('Vessel List B'!DP128=12,12,IF('Vessel List B'!DP128=13,13,IF('Vessel List B'!DP128=14,14,IF('Vessel List B'!DP128=15,15,IF('Vessel List B'!DP128=16,16,0))))))))))))))))))</f>
        <v xml:space="preserve"> </v>
      </c>
      <c r="GY129" s="154"/>
      <c r="GZ129" s="158"/>
      <c r="HA129" s="390" t="str">
        <f t="shared" si="141"/>
        <v/>
      </c>
      <c r="HB129" s="158"/>
      <c r="HC129" s="137"/>
      <c r="HD129" s="388" t="str">
        <f t="shared" si="142"/>
        <v/>
      </c>
      <c r="HE129" s="157" t="str">
        <f>IF(VALUE(IF('Vessel List B'!EC128=1,1,IF('Vessel List B'!EC128=2,2,IF('Vessel List B'!EC128=3,3,IF('Vessel List B'!EC128=4,4,IF('Vessel List B'!EC128=5,5,IF('Vessel List B'!EC128=6,6,IF('Vessel List B'!EC128=7,7,IF('Vessel List B'!EC128=8,8,IF('Vessel List B'!EC128=9,9,IF('Vessel List B'!EC128=10,10,IF('Vessel List B'!EC128=11,11,IF('Vessel List B'!EC128=12,12,IF('Vessel List B'!EC128=13,13,IF('Vessel List B'!EC128=14,14,IF('Vessel List B'!EC128=15,15,IF('Vessel List B'!EC128=16,16,0)))))))))))))))))=0," ",VALUE(IF('Vessel List B'!EC128=1,1,IF('Vessel List B'!EC128=2,2,IF('Vessel List B'!EC128=3,3,IF('Vessel List B'!EC128=4,4,IF('Vessel List B'!EC128=5,5,IF('Vessel List B'!EC128=6,6,IF('Vessel List B'!EC128=7,7,IF('Vessel List B'!EC128=8,8,IF('Vessel List B'!EC128=9,9,IF('Vessel List B'!EC128=10,10,IF('Vessel List B'!EC128=11,11,IF('Vessel List B'!EC128=12,12,IF('Vessel List B'!EC128=13,13,IF('Vessel List B'!EC128=14,14,IF('Vessel List B'!EC128=15,15,IF('Vessel List B'!EC128=16,16,0))))))))))))))))))</f>
        <v xml:space="preserve"> </v>
      </c>
      <c r="HF129" s="154"/>
      <c r="HG129" s="158"/>
      <c r="HH129" s="390" t="str">
        <f t="shared" si="143"/>
        <v/>
      </c>
      <c r="HI129" s="158"/>
      <c r="HJ129" s="137"/>
      <c r="HK129" s="388" t="str">
        <f t="shared" si="144"/>
        <v/>
      </c>
      <c r="HL129" s="157" t="str">
        <f>IF(VALUE(IF('Vessel List B'!EP128=1,1,IF('Vessel List B'!EP128=2,2,IF('Vessel List B'!EP128=3,3,IF('Vessel List B'!EP128=4,4,IF('Vessel List B'!EP128=5,5,IF('Vessel List B'!EP128=6,6,IF('Vessel List B'!EP128=7,7,IF('Vessel List B'!EP128=8,8,IF('Vessel List B'!EP128=9,9,IF('Vessel List B'!EP128=10,10,IF('Vessel List B'!EP128=11,11,IF('Vessel List B'!EP128=12,12,IF('Vessel List B'!EP128=13,13,IF('Vessel List B'!EP128=14,14,IF('Vessel List B'!EP128=15,15,IF('Vessel List B'!EP128=16,16,0)))))))))))))))))=0," ",VALUE(IF('Vessel List B'!EP128=1,1,IF('Vessel List B'!EP128=2,2,IF('Vessel List B'!EP128=3,3,IF('Vessel List B'!EP128=4,4,IF('Vessel List B'!EP128=5,5,IF('Vessel List B'!EP128=6,6,IF('Vessel List B'!EP128=7,7,IF('Vessel List B'!EP128=8,8,IF('Vessel List B'!EP128=9,9,IF('Vessel List B'!EP128=10,10,IF('Vessel List B'!EP128=11,11,IF('Vessel List B'!EP128=12,12,IF('Vessel List B'!EP128=13,13,IF('Vessel List B'!EP128=14,14,IF('Vessel List B'!EP128=15,15,IF('Vessel List B'!EP128=16,16,0))))))))))))))))))</f>
        <v xml:space="preserve"> </v>
      </c>
      <c r="HM129" s="154"/>
      <c r="HN129" s="158"/>
      <c r="HO129" s="390" t="str">
        <f t="shared" si="145"/>
        <v/>
      </c>
      <c r="HP129" s="158"/>
      <c r="HQ129" s="137"/>
      <c r="HR129" s="388" t="str">
        <f t="shared" si="146"/>
        <v/>
      </c>
      <c r="HS129" s="157" t="str">
        <f>IF(VALUE(IF('Vessel List B'!FC128=1,1,IF('Vessel List B'!FC128=2,2,IF('Vessel List B'!FC128=3,3,IF('Vessel List B'!FC128=4,4,IF('Vessel List B'!FC128=5,5,IF('Vessel List B'!FC128=6,6,IF('Vessel List B'!FC128=7,7,IF('Vessel List B'!FC128=8,8,IF('Vessel List B'!FC128=9,9,IF('Vessel List B'!FC128=10,10,IF('Vessel List B'!FC128=11,11,IF('Vessel List B'!FC128=12,12,IF('Vessel List B'!FC128=13,13,IF('Vessel List B'!FC128=14,14,IF('Vessel List B'!FC128=15,15,IF('Vessel List B'!FC128=16,16,0)))))))))))))))))=0," ",VALUE(IF('Vessel List B'!FC128=1,1,IF('Vessel List B'!FC128=2,2,IF('Vessel List B'!FC128=3,3,IF('Vessel List B'!FC128=4,4,IF('Vessel List B'!FC128=5,5,IF('Vessel List B'!FC128=6,6,IF('Vessel List B'!FC128=7,7,IF('Vessel List B'!FC128=8,8,IF('Vessel List B'!FC128=9,9,IF('Vessel List B'!FC128=10,10,IF('Vessel List B'!FC128=11,11,IF('Vessel List B'!FC128=12,12,IF('Vessel List B'!FC128=13,13,IF('Vessel List B'!FC128=14,14,IF('Vessel List B'!FC128=15,15,IF('Vessel List B'!FC128=16,16,0))))))))))))))))))</f>
        <v xml:space="preserve"> </v>
      </c>
      <c r="HT129" s="154"/>
      <c r="HU129" s="158"/>
      <c r="HV129" s="390" t="str">
        <f t="shared" si="147"/>
        <v/>
      </c>
      <c r="HW129" s="158"/>
      <c r="HX129" s="137"/>
      <c r="HY129" s="388" t="str">
        <f t="shared" si="148"/>
        <v/>
      </c>
      <c r="HZ129" s="157" t="str">
        <f>IF(VALUE(IF('Vessel List B'!FP128=1,1,IF('Vessel List B'!FP128=2,2,IF('Vessel List B'!FP128=3,3,IF('Vessel List B'!FP128=4,4,IF('Vessel List B'!FP128=5,5,IF('Vessel List B'!FP128=6,6,IF('Vessel List B'!FP128=7,7,IF('Vessel List B'!FP128=8,8,IF('Vessel List B'!FP128=9,9,IF('Vessel List B'!FP128=10,10,IF('Vessel List B'!FP128=11,11,IF('Vessel List B'!FP128=12,12,IF('Vessel List B'!FP128=13,13,IF('Vessel List B'!FP128=14,14,IF('Vessel List B'!FP128=15,15,IF('Vessel List B'!FP128=16,16,0)))))))))))))))))=0," ",VALUE(IF('Vessel List B'!FP128=1,1,IF('Vessel List B'!FP128=2,2,IF('Vessel List B'!FP128=3,3,IF('Vessel List B'!FP128=4,4,IF('Vessel List B'!FP128=5,5,IF('Vessel List B'!FP128=6,6,IF('Vessel List B'!FP128=7,7,IF('Vessel List B'!FP128=8,8,IF('Vessel List B'!FP128=9,9,IF('Vessel List B'!FP128=10,10,IF('Vessel List B'!FP128=11,11,IF('Vessel List B'!FP128=12,12,IF('Vessel List B'!FP128=13,13,IF('Vessel List B'!FP128=14,14,IF('Vessel List B'!FP128=15,15,IF('Vessel List B'!FP128=16,16,0))))))))))))))))))</f>
        <v xml:space="preserve"> </v>
      </c>
      <c r="IA129" s="154"/>
      <c r="IB129" s="158"/>
      <c r="IC129" s="390" t="str">
        <f t="shared" si="149"/>
        <v/>
      </c>
      <c r="ID129" s="158"/>
      <c r="IE129" s="137"/>
      <c r="IF129" s="388" t="str">
        <f t="shared" si="150"/>
        <v/>
      </c>
      <c r="IG129" s="157" t="str">
        <f>IF(VALUE(IF('Vessel List B'!GC128=1,1,IF('Vessel List B'!GC128=2,2,IF('Vessel List B'!GC128=3,3,IF('Vessel List B'!GC128=4,4,IF('Vessel List B'!GC128=5,5,IF('Vessel List B'!GC128=6,6,IF('Vessel List B'!GC128=7,7,IF('Vessel List B'!GC128=8,8,IF('Vessel List B'!GC128=9,9,IF('Vessel List B'!GC128=10,10,IF('Vessel List B'!GC128=11,11,IF('Vessel List B'!GC128=12,12,IF('Vessel List B'!GC128=13,13,IF('Vessel List B'!GC128=14,14,IF('Vessel List B'!GC128=15,15,IF('Vessel List B'!GC128=16,16,0)))))))))))))))))=0," ",VALUE(IF('Vessel List B'!GC128=1,1,IF('Vessel List B'!GC128=2,2,IF('Vessel List B'!GC128=3,3,IF('Vessel List B'!GC128=4,4,IF('Vessel List B'!GC128=5,5,IF('Vessel List B'!GC128=6,6,IF('Vessel List B'!GC128=7,7,IF('Vessel List B'!GC128=8,8,IF('Vessel List B'!GC128=9,9,IF('Vessel List B'!GC128=10,10,IF('Vessel List B'!GC128=11,11,IF('Vessel List B'!GC128=12,12,IF('Vessel List B'!GC128=13,13,IF('Vessel List B'!GC128=14,14,IF('Vessel List B'!GC128=15,15,IF('Vessel List B'!GC128=16,16,0))))))))))))))))))</f>
        <v xml:space="preserve"> </v>
      </c>
      <c r="IH129" s="154"/>
      <c r="II129" s="158"/>
      <c r="IJ129" s="390" t="str">
        <f t="shared" si="151"/>
        <v/>
      </c>
      <c r="IK129" s="158"/>
      <c r="IL129" s="137"/>
      <c r="IM129" s="388" t="str">
        <f t="shared" si="152"/>
        <v/>
      </c>
      <c r="IN129" s="157" t="str">
        <f>IF(VALUE(IF('Vessel List B'!GP128=1,1,IF('Vessel List B'!GP128=2,2,IF('Vessel List B'!GP128=3,3,IF('Vessel List B'!GP128=4,4,IF('Vessel List B'!GP128=5,5,IF('Vessel List B'!GP128=6,6,IF('Vessel List B'!GP128=7,7,IF('Vessel List B'!GP128=8,8,IF('Vessel List B'!GP128=9,9,IF('Vessel List B'!GP128=10,10,IF('Vessel List B'!GP128=11,11,IF('Vessel List B'!GP128=12,12,IF('Vessel List B'!GP128=13,13,IF('Vessel List B'!GP128=14,14,IF('Vessel List B'!GP128=15,15,IF('Vessel List B'!GP128=16,16,0)))))))))))))))))=0," ",VALUE(IF('Vessel List B'!GP128=1,1,IF('Vessel List B'!GP128=2,2,IF('Vessel List B'!GP128=3,3,IF('Vessel List B'!GP128=4,4,IF('Vessel List B'!GP128=5,5,IF('Vessel List B'!GP128=6,6,IF('Vessel List B'!GP128=7,7,IF('Vessel List B'!GP128=8,8,IF('Vessel List B'!GP128=9,9,IF('Vessel List B'!GP128=10,10,IF('Vessel List B'!GP128=11,11,IF('Vessel List B'!GP128=12,12,IF('Vessel List B'!GP128=13,13,IF('Vessel List B'!GP128=14,14,IF('Vessel List B'!GP128=15,15,IF('Vessel List B'!GP128=16,16,0))))))))))))))))))</f>
        <v xml:space="preserve"> </v>
      </c>
      <c r="IO129" s="154"/>
      <c r="IP129" s="158"/>
      <c r="IQ129" s="390" t="str">
        <f t="shared" si="153"/>
        <v/>
      </c>
      <c r="IR129" s="158"/>
      <c r="IS129" s="137"/>
      <c r="IT129" s="388" t="str">
        <f t="shared" si="154"/>
        <v/>
      </c>
      <c r="IU129" s="157" t="str">
        <f>IF(VALUE(IF('Vessel List B'!HC128=1,1,IF('Vessel List B'!HC128=2,2,IF('Vessel List B'!HC128=3,3,IF('Vessel List B'!HC128=4,4,IF('Vessel List B'!HC128=5,5,IF('Vessel List B'!HC128=6,6,IF('Vessel List B'!HC128=7,7,IF('Vessel List B'!HC128=8,8,IF('Vessel List B'!HC128=9,9,IF('Vessel List B'!HC128=10,10,IF('Vessel List B'!HC128=11,11,IF('Vessel List B'!HC128=12,12,IF('Vessel List B'!HC128=13,13,IF('Vessel List B'!HC128=14,14,IF('Vessel List B'!HC128=15,15,IF('Vessel List B'!HC128=16,16,0)))))))))))))))))=0," ",VALUE(IF('Vessel List B'!HC128=1,1,IF('Vessel List B'!HC128=2,2,IF('Vessel List B'!HC128=3,3,IF('Vessel List B'!HC128=4,4,IF('Vessel List B'!HC128=5,5,IF('Vessel List B'!HC128=6,6,IF('Vessel List B'!HC128=7,7,IF('Vessel List B'!HC128=8,8,IF('Vessel List B'!HC128=9,9,IF('Vessel List B'!HC128=10,10,IF('Vessel List B'!HC128=11,11,IF('Vessel List B'!HC128=12,12,IF('Vessel List B'!HC128=13,13,IF('Vessel List B'!HC128=14,14,IF('Vessel List B'!HC128=15,15,IF('Vessel List B'!HC128=16,16,0))))))))))))))))))</f>
        <v xml:space="preserve"> </v>
      </c>
      <c r="IV129" s="154"/>
      <c r="IW129" s="158"/>
      <c r="IX129" s="390" t="str">
        <f t="shared" si="155"/>
        <v/>
      </c>
      <c r="IY129" s="158"/>
      <c r="IZ129" s="137"/>
      <c r="JA129" s="388" t="str">
        <f t="shared" si="156"/>
        <v/>
      </c>
      <c r="JB129" s="157" t="str">
        <f>IF(VALUE(IF('Vessel List B'!HP128=1,1,IF('Vessel List B'!HP128=2,2,IF('Vessel List B'!HP128=3,3,IF('Vessel List B'!HP128=4,4,IF('Vessel List B'!HP128=5,5,IF('Vessel List B'!HP128=6,6,IF('Vessel List B'!HP128=7,7,IF('Vessel List B'!HP128=8,8,IF('Vessel List B'!HP128=9,9,IF('Vessel List B'!HP128=10,10,IF('Vessel List B'!HP128=11,11,IF('Vessel List B'!HP128=12,12,IF('Vessel List B'!HP128=13,13,IF('Vessel List B'!HP128=14,14,IF('Vessel List B'!HP128=15,15,IF('Vessel List B'!HP128=16,16,0)))))))))))))))))=0," ",VALUE(IF('Vessel List B'!HP128=1,1,IF('Vessel List B'!HP128=2,2,IF('Vessel List B'!HP128=3,3,IF('Vessel List B'!HP128=4,4,IF('Vessel List B'!HP128=5,5,IF('Vessel List B'!HP128=6,6,IF('Vessel List B'!HP128=7,7,IF('Vessel List B'!HP128=8,8,IF('Vessel List B'!HP128=9,9,IF('Vessel List B'!HP128=10,10,IF('Vessel List B'!HP128=11,11,IF('Vessel List B'!HP128=12,12,IF('Vessel List B'!HP128=13,13,IF('Vessel List B'!HP128=14,14,IF('Vessel List B'!HP128=15,15,IF('Vessel List B'!HP128=16,16,0))))))))))))))))))</f>
        <v xml:space="preserve"> </v>
      </c>
      <c r="JC129" s="154"/>
      <c r="JD129" s="158"/>
      <c r="JE129" s="390" t="str">
        <f t="shared" si="157"/>
        <v/>
      </c>
      <c r="JF129" s="158"/>
      <c r="JG129" s="137"/>
      <c r="JH129" s="388" t="str">
        <f t="shared" si="158"/>
        <v/>
      </c>
      <c r="JI129" s="157" t="str">
        <f>IF(VALUE(IF('Vessel List B'!IC128=1,1,IF('Vessel List B'!IC128=2,2,IF('Vessel List B'!IC128=3,3,IF('Vessel List B'!IC128=4,4,IF('Vessel List B'!IC128=5,5,IF('Vessel List B'!IC128=6,6,IF('Vessel List B'!IC128=7,7,IF('Vessel List B'!IC128=8,8,IF('Vessel List B'!IC128=9,9,IF('Vessel List B'!IC128=10,10,IF('Vessel List B'!IC128=11,11,IF('Vessel List B'!IC128=12,12,IF('Vessel List B'!IC128=13,13,IF('Vessel List B'!IC128=14,14,IF('Vessel List B'!IC128=15,15,IF('Vessel List B'!IC128=16,16,0)))))))))))))))))=0," ",VALUE(IF('Vessel List B'!IC128=1,1,IF('Vessel List B'!IC128=2,2,IF('Vessel List B'!IC128=3,3,IF('Vessel List B'!IC128=4,4,IF('Vessel List B'!IC128=5,5,IF('Vessel List B'!IC128=6,6,IF('Vessel List B'!IC128=7,7,IF('Vessel List B'!IC128=8,8,IF('Vessel List B'!IC128=9,9,IF('Vessel List B'!IC128=10,10,IF('Vessel List B'!IC128=11,11,IF('Vessel List B'!IC128=12,12,IF('Vessel List B'!IC128=13,13,IF('Vessel List B'!IC128=14,14,IF('Vessel List B'!IC128=15,15,IF('Vessel List B'!IC128=16,16,0))))))))))))))))))</f>
        <v xml:space="preserve"> </v>
      </c>
      <c r="JJ129" s="154"/>
      <c r="JK129" s="158"/>
      <c r="JL129" s="390" t="str">
        <f t="shared" si="159"/>
        <v/>
      </c>
      <c r="JM129" s="158"/>
      <c r="JN129" s="137"/>
      <c r="JO129" s="388" t="str">
        <f t="shared" si="160"/>
        <v/>
      </c>
      <c r="JP129" s="157" t="str">
        <f>IF(VALUE(IF('Vessel List B'!IP128=1,1,IF('Vessel List B'!IP128=2,2,IF('Vessel List B'!IP128=3,3,IF('Vessel List B'!IP128=4,4,IF('Vessel List B'!IP128=5,5,IF('Vessel List B'!IP128=6,6,IF('Vessel List B'!IP128=7,7,IF('Vessel List B'!IP128=8,8,IF('Vessel List B'!IP128=9,9,IF('Vessel List B'!IP128=10,10,IF('Vessel List B'!IP128=11,11,IF('Vessel List B'!IP128=12,12,IF('Vessel List B'!IP128=13,13,IF('Vessel List B'!IP128=14,14,IF('Vessel List B'!IP128=15,15,IF('Vessel List B'!IP128=16,16,0)))))))))))))))))=0," ",VALUE(IF('Vessel List B'!IP128=1,1,IF('Vessel List B'!IP128=2,2,IF('Vessel List B'!IP128=3,3,IF('Vessel List B'!IP128=4,4,IF('Vessel List B'!IP128=5,5,IF('Vessel List B'!IP128=6,6,IF('Vessel List B'!IP128=7,7,IF('Vessel List B'!IP128=8,8,IF('Vessel List B'!IP128=9,9,IF('Vessel List B'!IP128=10,10,IF('Vessel List B'!IP128=11,11,IF('Vessel List B'!IP128=12,12,IF('Vessel List B'!IP128=13,13,IF('Vessel List B'!IP128=14,14,IF('Vessel List B'!IP128=15,15,IF('Vessel List B'!IP128=16,16,0))))))))))))))))))</f>
        <v xml:space="preserve"> </v>
      </c>
      <c r="JQ129" s="154"/>
      <c r="JR129" s="158"/>
      <c r="JS129" s="390" t="str">
        <f t="shared" si="161"/>
        <v/>
      </c>
      <c r="JT129" s="158"/>
      <c r="JU129" s="137"/>
      <c r="JV129" s="397" t="str">
        <f t="shared" si="162"/>
        <v/>
      </c>
      <c r="JW129" s="403"/>
    </row>
    <row r="130" spans="1:283" ht="15" x14ac:dyDescent="0.25">
      <c r="A130" s="132">
        <f>'Vessel List A'!B129</f>
        <v>41704</v>
      </c>
      <c r="B130" s="157" t="str">
        <f>IF(VALUE(IF('Vessel List A'!C129=1,1,IF('Vessel List A'!C129=2,2,IF('Vessel List A'!C129=3,3,IF('Vessel List A'!C129=4,4,IF('Vessel List A'!C129=5,5,IF('Vessel List A'!C129=6,6,IF('Vessel List A'!C129=7,7,IF('Vessel List A'!C129=8,8,IF('Vessel List A'!C129=9,9,IF('Vessel List A'!C129=10,10,IF('Vessel List A'!C129=11,11,IF('Vessel List A'!C129=12,12,IF('Vessel List A'!C129=13,13,IF('Vessel List A'!C129=14,14,IF('Vessel List A'!C129=15,15,IF('Vessel List A'!C129=16,16,0)))))))))))))))))=0," ",VALUE(IF('Vessel List A'!C129=1,1,IF('Vessel List A'!C129=2,2,IF('Vessel List A'!C129=3,3,IF('Vessel List A'!C129=4,4,IF('Vessel List A'!C129=5,5,IF('Vessel List A'!C129=6,6,IF('Vessel List A'!C129=7,7,IF('Vessel List A'!C129=8,8,IF('Vessel List A'!C129=9,9,IF('Vessel List A'!C129=10,10,IF('Vessel List A'!C129=11,11,IF('Vessel List A'!C129=12,12,IF('Vessel List A'!C129=13,13,IF('Vessel List A'!C129=14,14,IF('Vessel List A'!C129=15,15,IF('Vessel List A'!C129=16,16,0))))))))))))))))))</f>
        <v xml:space="preserve"> </v>
      </c>
      <c r="C130" s="154"/>
      <c r="D130" s="158"/>
      <c r="E130" s="390" t="str">
        <f t="shared" si="83"/>
        <v/>
      </c>
      <c r="F130" s="158"/>
      <c r="G130" s="137"/>
      <c r="H130" s="388" t="str">
        <f t="shared" si="84"/>
        <v/>
      </c>
      <c r="I130" s="157" t="str">
        <f>IF(VALUE(IF('Vessel List A'!P129=1,1,IF('Vessel List A'!P129=2,2,IF('Vessel List A'!P129=3,3,IF('Vessel List A'!P129=4,4,IF('Vessel List A'!P129=5,5,IF('Vessel List A'!P129=6,6,IF('Vessel List A'!P129=7,7,IF('Vessel List A'!P129=8,8,IF('Vessel List A'!P129=9,9,IF('Vessel List A'!P129=10,10,IF('Vessel List A'!P129=11,11,IF('Vessel List A'!P129=12,12,IF('Vessel List A'!P129=13,13,IF('Vessel List A'!P129=14,14,IF('Vessel List A'!P129=15,15,IF('Vessel List A'!P129=16,16,0)))))))))))))))))=0," ",VALUE(IF('Vessel List A'!P129=1,1,IF('Vessel List A'!P129=2,2,IF('Vessel List A'!P129=3,3,IF('Vessel List A'!P129=4,4,IF('Vessel List A'!P129=5,5,IF('Vessel List A'!P129=6,6,IF('Vessel List A'!P129=7,7,IF('Vessel List A'!P129=8,8,IF('Vessel List A'!P129=9,9,IF('Vessel List A'!P129=10,10,IF('Vessel List A'!P129=11,11,IF('Vessel List A'!P129=12,12,IF('Vessel List A'!P129=13,13,IF('Vessel List A'!P129=14,14,IF('Vessel List A'!P129=15,15,IF('Vessel List A'!P129=16,16,0))))))))))))))))))</f>
        <v xml:space="preserve"> </v>
      </c>
      <c r="J130" s="154"/>
      <c r="K130" s="158"/>
      <c r="L130" s="390" t="str">
        <f t="shared" si="85"/>
        <v/>
      </c>
      <c r="M130" s="158"/>
      <c r="N130" s="137"/>
      <c r="O130" s="388" t="str">
        <f t="shared" si="86"/>
        <v/>
      </c>
      <c r="P130" s="157" t="str">
        <f>IF(VALUE(IF('Vessel List A'!AC129=1,1,IF('Vessel List A'!AC129=2,2,IF('Vessel List A'!AC129=3,3,IF('Vessel List A'!AC129=4,4,IF('Vessel List A'!AC129=5,5,IF('Vessel List A'!AC129=6,6,IF('Vessel List A'!AC129=7,7,IF('Vessel List A'!AC129=8,8,IF('Vessel List A'!AC129=9,9,IF('Vessel List A'!AC129=10,10,IF('Vessel List A'!AC129=11,11,IF('Vessel List A'!AC129=12,12,IF('Vessel List A'!AC129=13,13,IF('Vessel List A'!AC129=14,14,IF('Vessel List A'!AC129=15,15,IF('Vessel List A'!AC129=16,16,0)))))))))))))))))=0," ",VALUE(IF('Vessel List A'!AC129=1,1,IF('Vessel List A'!AC129=2,2,IF('Vessel List A'!AC129=3,3,IF('Vessel List A'!AC129=4,4,IF('Vessel List A'!AC129=5,5,IF('Vessel List A'!AC129=6,6,IF('Vessel List A'!AC129=7,7,IF('Vessel List A'!AC129=8,8,IF('Vessel List A'!AC129=9,9,IF('Vessel List A'!AC129=10,10,IF('Vessel List A'!AC129=11,11,IF('Vessel List A'!AC129=12,12,IF('Vessel List A'!AC129=13,13,IF('Vessel List A'!AC129=14,14,IF('Vessel List A'!AC129=15,15,IF('Vessel List A'!AC129=16,16,0))))))))))))))))))</f>
        <v xml:space="preserve"> </v>
      </c>
      <c r="Q130" s="154"/>
      <c r="R130" s="158"/>
      <c r="S130" s="390" t="str">
        <f t="shared" si="87"/>
        <v/>
      </c>
      <c r="T130" s="158"/>
      <c r="U130" s="137"/>
      <c r="V130" s="388" t="str">
        <f t="shared" si="88"/>
        <v/>
      </c>
      <c r="W130" s="157" t="str">
        <f>IF(VALUE(IF('Vessel List A'!AP129=1,1,IF('Vessel List A'!AP129=2,2,IF('Vessel List A'!AP129=3,3,IF('Vessel List A'!AP129=4,4,IF('Vessel List A'!AP129=5,5,IF('Vessel List A'!AP129=6,6,IF('Vessel List A'!AP129=7,7,IF('Vessel List A'!AP129=8,8,IF('Vessel List A'!AP129=9,9,IF('Vessel List A'!AP129=10,10,IF('Vessel List A'!AP129=11,11,IF('Vessel List A'!AP129=12,12,IF('Vessel List A'!AP129=13,13,IF('Vessel List A'!AP129=14,14,IF('Vessel List A'!AP129=15,15,IF('Vessel List A'!AP129=16,16,0)))))))))))))))))=0," ",VALUE(IF('Vessel List A'!AP129=1,1,IF('Vessel List A'!AP129=2,2,IF('Vessel List A'!AP129=3,3,IF('Vessel List A'!AP129=4,4,IF('Vessel List A'!AP129=5,5,IF('Vessel List A'!AP129=6,6,IF('Vessel List A'!AP129=7,7,IF('Vessel List A'!AP129=8,8,IF('Vessel List A'!AP129=9,9,IF('Vessel List A'!AP129=10,10,IF('Vessel List A'!AP129=11,11,IF('Vessel List A'!AP129=12,12,IF('Vessel List A'!AP129=13,13,IF('Vessel List A'!AP129=14,14,IF('Vessel List A'!AP129=15,15,IF('Vessel List A'!AP129=16,16,0))))))))))))))))))</f>
        <v xml:space="preserve"> </v>
      </c>
      <c r="X130" s="154"/>
      <c r="Y130" s="158"/>
      <c r="Z130" s="390" t="str">
        <f t="shared" si="89"/>
        <v/>
      </c>
      <c r="AA130" s="158"/>
      <c r="AB130" s="137"/>
      <c r="AC130" s="388" t="str">
        <f t="shared" si="90"/>
        <v/>
      </c>
      <c r="AD130" s="157" t="str">
        <f>IF(VALUE(IF('Vessel List A'!BC129=1,1,IF('Vessel List A'!BC129=2,2,IF('Vessel List A'!BC129=3,3,IF('Vessel List A'!BC129=4,4,IF('Vessel List A'!BC129=5,5,IF('Vessel List A'!BC129=6,6,IF('Vessel List A'!BC129=7,7,IF('Vessel List A'!BC129=8,8,IF('Vessel List A'!BC129=9,9,IF('Vessel List A'!BC129=10,10,IF('Vessel List A'!BC129=11,11,IF('Vessel List A'!BC129=12,12,IF('Vessel List A'!BC129=13,13,IF('Vessel List A'!BC129=14,14,IF('Vessel List A'!BC129=15,15,IF('Vessel List A'!BC129=16,16,0)))))))))))))))))=0," ",VALUE(IF('Vessel List A'!BC129=1,1,IF('Vessel List A'!BC129=2,2,IF('Vessel List A'!BC129=3,3,IF('Vessel List A'!BC129=4,4,IF('Vessel List A'!BC129=5,5,IF('Vessel List A'!BC129=6,6,IF('Vessel List A'!BC129=7,7,IF('Vessel List A'!BC129=8,8,IF('Vessel List A'!BC129=9,9,IF('Vessel List A'!BC129=10,10,IF('Vessel List A'!BC129=11,11,IF('Vessel List A'!BC129=12,12,IF('Vessel List A'!BC129=13,13,IF('Vessel List A'!BC129=14,14,IF('Vessel List A'!BC129=15,15,IF('Vessel List A'!BC129=16,16,0))))))))))))))))))</f>
        <v xml:space="preserve"> </v>
      </c>
      <c r="AE130" s="154"/>
      <c r="AF130" s="158"/>
      <c r="AG130" s="390" t="str">
        <f t="shared" si="91"/>
        <v/>
      </c>
      <c r="AH130" s="158"/>
      <c r="AI130" s="137"/>
      <c r="AJ130" s="388" t="str">
        <f t="shared" si="92"/>
        <v/>
      </c>
      <c r="AK130" s="157" t="str">
        <f>IF(VALUE(IF('Vessel List A'!BP129=1,1,IF('Vessel List A'!BP129=2,2,IF('Vessel List A'!BP129=3,3,IF('Vessel List A'!BP129=4,4,IF('Vessel List A'!BP129=5,5,IF('Vessel List A'!BP129=6,6,IF('Vessel List A'!BP129=7,7,IF('Vessel List A'!BP129=8,8,IF('Vessel List A'!BP129=9,9,IF('Vessel List A'!BP129=10,10,IF('Vessel List A'!BP129=11,11,IF('Vessel List A'!BP129=12,12,IF('Vessel List A'!BP129=13,13,IF('Vessel List A'!BP129=14,14,IF('Vessel List A'!BP129=15,15,IF('Vessel List A'!BP129=16,16,0)))))))))))))))))=0," ",VALUE(IF('Vessel List A'!BP129=1,1,IF('Vessel List A'!BP129=2,2,IF('Vessel List A'!BP129=3,3,IF('Vessel List A'!BP129=4,4,IF('Vessel List A'!BP129=5,5,IF('Vessel List A'!BP129=6,6,IF('Vessel List A'!BP129=7,7,IF('Vessel List A'!BP129=8,8,IF('Vessel List A'!BP129=9,9,IF('Vessel List A'!BP129=10,10,IF('Vessel List A'!BP129=11,11,IF('Vessel List A'!BP129=12,12,IF('Vessel List A'!BP129=13,13,IF('Vessel List A'!BP129=14,14,IF('Vessel List A'!BP129=15,15,IF('Vessel List A'!BP129=16,16,0))))))))))))))))))</f>
        <v xml:space="preserve"> </v>
      </c>
      <c r="AL130" s="154"/>
      <c r="AM130" s="158"/>
      <c r="AN130" s="390" t="str">
        <f t="shared" si="93"/>
        <v/>
      </c>
      <c r="AO130" s="158"/>
      <c r="AP130" s="137"/>
      <c r="AQ130" s="388" t="str">
        <f t="shared" si="94"/>
        <v/>
      </c>
      <c r="AR130" s="157" t="str">
        <f>IF(VALUE(IF('Vessel List A'!CC129=1,1,IF('Vessel List A'!CC129=2,2,IF('Vessel List A'!CC129=3,3,IF('Vessel List A'!CC129=4,4,IF('Vessel List A'!CC129=5,5,IF('Vessel List A'!CC129=6,6,IF('Vessel List A'!CC129=7,7,IF('Vessel List A'!CC129=8,8,IF('Vessel List A'!CC129=9,9,IF('Vessel List A'!CC129=10,10,IF('Vessel List A'!CC129=11,11,IF('Vessel List A'!CC129=12,12,IF('Vessel List A'!CC129=13,13,IF('Vessel List A'!CC129=14,14,IF('Vessel List A'!CC129=15,15,IF('Vessel List A'!CC129=16,16,0)))))))))))))))))=0," ",VALUE(IF('Vessel List A'!CC129=1,1,IF('Vessel List A'!CC129=2,2,IF('Vessel List A'!CC129=3,3,IF('Vessel List A'!CC129=4,4,IF('Vessel List A'!CC129=5,5,IF('Vessel List A'!CC129=6,6,IF('Vessel List A'!CC129=7,7,IF('Vessel List A'!CC129=8,8,IF('Vessel List A'!CC129=9,9,IF('Vessel List A'!CC129=10,10,IF('Vessel List A'!CC129=11,11,IF('Vessel List A'!CC129=12,12,IF('Vessel List A'!CC129=13,13,IF('Vessel List A'!CC129=14,14,IF('Vessel List A'!CC129=15,15,IF('Vessel List A'!CC129=16,16,0))))))))))))))))))</f>
        <v xml:space="preserve"> </v>
      </c>
      <c r="AS130" s="154"/>
      <c r="AT130" s="158"/>
      <c r="AU130" s="390" t="str">
        <f t="shared" si="95"/>
        <v/>
      </c>
      <c r="AV130" s="158"/>
      <c r="AW130" s="137"/>
      <c r="AX130" s="388" t="str">
        <f t="shared" si="96"/>
        <v/>
      </c>
      <c r="AY130" s="157" t="str">
        <f>IF(VALUE(IF('Vessel List A'!CP129=1,1,IF('Vessel List A'!CP129=2,2,IF('Vessel List A'!CP129=3,3,IF('Vessel List A'!CP129=4,4,IF('Vessel List A'!CP129=5,5,IF('Vessel List A'!CP129=6,6,IF('Vessel List A'!CP129=7,7,IF('Vessel List A'!CP129=8,8,IF('Vessel List A'!CP129=9,9,IF('Vessel List A'!CP129=10,10,IF('Vessel List A'!CP129=11,11,IF('Vessel List A'!CP129=12,12,IF('Vessel List A'!CP129=13,13,IF('Vessel List A'!CP129=14,14,IF('Vessel List A'!CP129=15,15,IF('Vessel List A'!CP129=16,16,0)))))))))))))))))=0," ",VALUE(IF('Vessel List A'!CP129=1,1,IF('Vessel List A'!CP129=2,2,IF('Vessel List A'!CP129=3,3,IF('Vessel List A'!CP129=4,4,IF('Vessel List A'!CP129=5,5,IF('Vessel List A'!CP129=6,6,IF('Vessel List A'!CP129=7,7,IF('Vessel List A'!CP129=8,8,IF('Vessel List A'!CP129=9,9,IF('Vessel List A'!CP129=10,10,IF('Vessel List A'!CP129=11,11,IF('Vessel List A'!CP129=12,12,IF('Vessel List A'!CP129=13,13,IF('Vessel List A'!CP129=14,14,IF('Vessel List A'!CP129=15,15,IF('Vessel List A'!CP129=16,16,0))))))))))))))))))</f>
        <v xml:space="preserve"> </v>
      </c>
      <c r="AZ130" s="154"/>
      <c r="BA130" s="158"/>
      <c r="BB130" s="390" t="str">
        <f t="shared" si="97"/>
        <v/>
      </c>
      <c r="BC130" s="158"/>
      <c r="BD130" s="137"/>
      <c r="BE130" s="388" t="str">
        <f t="shared" si="98"/>
        <v/>
      </c>
      <c r="BF130" s="157" t="str">
        <f>IF(VALUE(IF('Vessel List A'!DC129=1,1,IF('Vessel List A'!DC129=2,2,IF('Vessel List A'!DC129=3,3,IF('Vessel List A'!DC129=4,4,IF('Vessel List A'!DC129=5,5,IF('Vessel List A'!DC129=6,6,IF('Vessel List A'!DC129=7,7,IF('Vessel List A'!DC129=8,8,IF('Vessel List A'!DC129=9,9,IF('Vessel List A'!DC129=10,10,IF('Vessel List A'!DC129=11,11,IF('Vessel List A'!DC129=12,12,IF('Vessel List A'!DC129=13,13,IF('Vessel List A'!DC129=14,14,IF('Vessel List A'!DC129=15,15,IF('Vessel List A'!DC129=16,16,0)))))))))))))))))=0," ",VALUE(IF('Vessel List A'!DC129=1,1,IF('Vessel List A'!DC129=2,2,IF('Vessel List A'!DC129=3,3,IF('Vessel List A'!DC129=4,4,IF('Vessel List A'!DC129=5,5,IF('Vessel List A'!DC129=6,6,IF('Vessel List A'!DC129=7,7,IF('Vessel List A'!DC129=8,8,IF('Vessel List A'!DC129=9,9,IF('Vessel List A'!DC129=10,10,IF('Vessel List A'!DC129=11,11,IF('Vessel List A'!DC129=12,12,IF('Vessel List A'!DC129=13,13,IF('Vessel List A'!DC129=14,14,IF('Vessel List A'!DC129=15,15,IF('Vessel List A'!DC129=16,16,0))))))))))))))))))</f>
        <v xml:space="preserve"> </v>
      </c>
      <c r="BG130" s="154"/>
      <c r="BH130" s="158"/>
      <c r="BI130" s="390" t="str">
        <f t="shared" si="99"/>
        <v/>
      </c>
      <c r="BJ130" s="158"/>
      <c r="BK130" s="137"/>
      <c r="BL130" s="388" t="str">
        <f t="shared" si="100"/>
        <v/>
      </c>
      <c r="BM130" s="157" t="str">
        <f>IF(VALUE(IF('Vessel List A'!DP129=1,1,IF('Vessel List A'!DP129=2,2,IF('Vessel List A'!DP129=3,3,IF('Vessel List A'!DP129=4,4,IF('Vessel List A'!DP129=5,5,IF('Vessel List A'!DP129=6,6,IF('Vessel List A'!DP129=7,7,IF('Vessel List A'!DP129=8,8,IF('Vessel List A'!DP129=9,9,IF('Vessel List A'!DP129=10,10,IF('Vessel List A'!DP129=11,11,IF('Vessel List A'!DP129=12,12,IF('Vessel List A'!DP129=13,13,IF('Vessel List A'!DP129=14,14,IF('Vessel List A'!DP129=15,15,IF('Vessel List A'!DP129=16,16,0)))))))))))))))))=0," ",VALUE(IF('Vessel List A'!DP129=1,1,IF('Vessel List A'!DP129=2,2,IF('Vessel List A'!DP129=3,3,IF('Vessel List A'!DP129=4,4,IF('Vessel List A'!DP129=5,5,IF('Vessel List A'!DP129=6,6,IF('Vessel List A'!DP129=7,7,IF('Vessel List A'!DP129=8,8,IF('Vessel List A'!DP129=9,9,IF('Vessel List A'!DP129=10,10,IF('Vessel List A'!DP129=11,11,IF('Vessel List A'!DP129=12,12,IF('Vessel List A'!DP129=13,13,IF('Vessel List A'!DP129=14,14,IF('Vessel List A'!DP129=15,15,IF('Vessel List A'!DP129=16,16,0))))))))))))))))))</f>
        <v xml:space="preserve"> </v>
      </c>
      <c r="BN130" s="154"/>
      <c r="BO130" s="158"/>
      <c r="BP130" s="390" t="str">
        <f t="shared" si="101"/>
        <v/>
      </c>
      <c r="BQ130" s="158"/>
      <c r="BR130" s="137"/>
      <c r="BS130" s="388" t="str">
        <f t="shared" si="102"/>
        <v/>
      </c>
      <c r="BT130" s="157" t="str">
        <f>IF(VALUE(IF('Vessel List A'!EC129=1,1,IF('Vessel List A'!EC129=2,2,IF('Vessel List A'!EC129=3,3,IF('Vessel List A'!EC129=4,4,IF('Vessel List A'!EC129=5,5,IF('Vessel List A'!EC129=6,6,IF('Vessel List A'!EC129=7,7,IF('Vessel List A'!EC129=8,8,IF('Vessel List A'!EC129=9,9,IF('Vessel List A'!EC129=10,10,IF('Vessel List A'!EC129=11,11,IF('Vessel List A'!EC129=12,12,IF('Vessel List A'!EC129=13,13,IF('Vessel List A'!EC129=14,14,IF('Vessel List A'!EC129=15,15,IF('Vessel List A'!EC129=16,16,0)))))))))))))))))=0," ",VALUE(IF('Vessel List A'!EC129=1,1,IF('Vessel List A'!EC129=2,2,IF('Vessel List A'!EC129=3,3,IF('Vessel List A'!EC129=4,4,IF('Vessel List A'!EC129=5,5,IF('Vessel List A'!EC129=6,6,IF('Vessel List A'!EC129=7,7,IF('Vessel List A'!EC129=8,8,IF('Vessel List A'!EC129=9,9,IF('Vessel List A'!EC129=10,10,IF('Vessel List A'!EC129=11,11,IF('Vessel List A'!EC129=12,12,IF('Vessel List A'!EC129=13,13,IF('Vessel List A'!EC129=14,14,IF('Vessel List A'!EC129=15,15,IF('Vessel List A'!EC129=16,16,0))))))))))))))))))</f>
        <v xml:space="preserve"> </v>
      </c>
      <c r="BU130" s="154"/>
      <c r="BV130" s="158"/>
      <c r="BW130" s="390" t="str">
        <f t="shared" si="103"/>
        <v/>
      </c>
      <c r="BX130" s="158"/>
      <c r="BY130" s="137"/>
      <c r="BZ130" s="388" t="str">
        <f t="shared" si="104"/>
        <v/>
      </c>
      <c r="CA130" s="157" t="str">
        <f>IF(VALUE(IF('Vessel List A'!EP129=1,1,IF('Vessel List A'!EP129=2,2,IF('Vessel List A'!EP129=3,3,IF('Vessel List A'!EP129=4,4,IF('Vessel List A'!EP129=5,5,IF('Vessel List A'!EP129=6,6,IF('Vessel List A'!EP129=7,7,IF('Vessel List A'!EP129=8,8,IF('Vessel List A'!EP129=9,9,IF('Vessel List A'!EP129=10,10,IF('Vessel List A'!EP129=11,11,IF('Vessel List A'!EP129=12,12,IF('Vessel List A'!EP129=13,13,IF('Vessel List A'!EP129=14,14,IF('Vessel List A'!EP129=15,15,IF('Vessel List A'!EP129=16,16,0)))))))))))))))))=0," ",VALUE(IF('Vessel List A'!EP129=1,1,IF('Vessel List A'!EP129=2,2,IF('Vessel List A'!EP129=3,3,IF('Vessel List A'!EP129=4,4,IF('Vessel List A'!EP129=5,5,IF('Vessel List A'!EP129=6,6,IF('Vessel List A'!EP129=7,7,IF('Vessel List A'!EP129=8,8,IF('Vessel List A'!EP129=9,9,IF('Vessel List A'!EP129=10,10,IF('Vessel List A'!EP129=11,11,IF('Vessel List A'!EP129=12,12,IF('Vessel List A'!EP129=13,13,IF('Vessel List A'!EP129=14,14,IF('Vessel List A'!EP129=15,15,IF('Vessel List A'!EP129=16,16,0))))))))))))))))))</f>
        <v xml:space="preserve"> </v>
      </c>
      <c r="CB130" s="154"/>
      <c r="CC130" s="158"/>
      <c r="CD130" s="390" t="str">
        <f t="shared" si="105"/>
        <v/>
      </c>
      <c r="CE130" s="158"/>
      <c r="CF130" s="137"/>
      <c r="CG130" s="388" t="str">
        <f t="shared" si="106"/>
        <v/>
      </c>
      <c r="CH130" s="157" t="str">
        <f>IF(VALUE(IF('Vessel List A'!FC129=1,1,IF('Vessel List A'!FC129=2,2,IF('Vessel List A'!FC129=3,3,IF('Vessel List A'!FC129=4,4,IF('Vessel List A'!FC129=5,5,IF('Vessel List A'!FC129=6,6,IF('Vessel List A'!FC129=7,7,IF('Vessel List A'!FC129=8,8,IF('Vessel List A'!FC129=9,9,IF('Vessel List A'!FC129=10,10,IF('Vessel List A'!FC129=11,11,IF('Vessel List A'!FC129=12,12,IF('Vessel List A'!FC129=13,13,IF('Vessel List A'!FC129=14,14,IF('Vessel List A'!FC129=15,15,IF('Vessel List A'!FC129=16,16,0)))))))))))))))))=0," ",VALUE(IF('Vessel List A'!FC129=1,1,IF('Vessel List A'!FC129=2,2,IF('Vessel List A'!FC129=3,3,IF('Vessel List A'!FC129=4,4,IF('Vessel List A'!FC129=5,5,IF('Vessel List A'!FC129=6,6,IF('Vessel List A'!FC129=7,7,IF('Vessel List A'!FC129=8,8,IF('Vessel List A'!FC129=9,9,IF('Vessel List A'!FC129=10,10,IF('Vessel List A'!FC129=11,11,IF('Vessel List A'!FC129=12,12,IF('Vessel List A'!FC129=13,13,IF('Vessel List A'!FC129=14,14,IF('Vessel List A'!FC129=15,15,IF('Vessel List A'!FC129=16,16,0))))))))))))))))))</f>
        <v xml:space="preserve"> </v>
      </c>
      <c r="CI130" s="154"/>
      <c r="CJ130" s="158"/>
      <c r="CK130" s="390" t="str">
        <f t="shared" si="107"/>
        <v/>
      </c>
      <c r="CL130" s="158"/>
      <c r="CM130" s="137"/>
      <c r="CN130" s="388" t="str">
        <f t="shared" si="108"/>
        <v/>
      </c>
      <c r="CO130" s="157" t="str">
        <f>IF(VALUE(IF('Vessel List A'!FP129=1,1,IF('Vessel List A'!FP129=2,2,IF('Vessel List A'!FP129=3,3,IF('Vessel List A'!FP129=4,4,IF('Vessel List A'!FP129=5,5,IF('Vessel List A'!FP129=6,6,IF('Vessel List A'!FP129=7,7,IF('Vessel List A'!FP129=8,8,IF('Vessel List A'!FP129=9,9,IF('Vessel List A'!FP129=10,10,IF('Vessel List A'!FP129=11,11,IF('Vessel List A'!FP129=12,12,IF('Vessel List A'!FP129=13,13,IF('Vessel List A'!FP129=14,14,IF('Vessel List A'!FP129=15,15,IF('Vessel List A'!FP129=16,16,0)))))))))))))))))=0," ",VALUE(IF('Vessel List A'!FP129=1,1,IF('Vessel List A'!FP129=2,2,IF('Vessel List A'!FP129=3,3,IF('Vessel List A'!FP129=4,4,IF('Vessel List A'!FP129=5,5,IF('Vessel List A'!FP129=6,6,IF('Vessel List A'!FP129=7,7,IF('Vessel List A'!FP129=8,8,IF('Vessel List A'!FP129=9,9,IF('Vessel List A'!FP129=10,10,IF('Vessel List A'!FP129=11,11,IF('Vessel List A'!FP129=12,12,IF('Vessel List A'!FP129=13,13,IF('Vessel List A'!FP129=14,14,IF('Vessel List A'!FP129=15,15,IF('Vessel List A'!FP129=16,16,0))))))))))))))))))</f>
        <v xml:space="preserve"> </v>
      </c>
      <c r="CP130" s="154"/>
      <c r="CQ130" s="158"/>
      <c r="CR130" s="390" t="str">
        <f t="shared" si="109"/>
        <v/>
      </c>
      <c r="CS130" s="158"/>
      <c r="CT130" s="137"/>
      <c r="CU130" s="388" t="str">
        <f t="shared" si="110"/>
        <v/>
      </c>
      <c r="CV130" s="157" t="str">
        <f>IF(VALUE(IF('Vessel List A'!GC129=1,1,IF('Vessel List A'!GC129=2,2,IF('Vessel List A'!GC129=3,3,IF('Vessel List A'!GC129=4,4,IF('Vessel List A'!GC129=5,5,IF('Vessel List A'!GC129=6,6,IF('Vessel List A'!GC129=7,7,IF('Vessel List A'!GC129=8,8,IF('Vessel List A'!GC129=9,9,IF('Vessel List A'!GC129=10,10,IF('Vessel List A'!GC129=11,11,IF('Vessel List A'!GC129=12,12,IF('Vessel List A'!GC129=13,13,IF('Vessel List A'!GC129=14,14,IF('Vessel List A'!GC129=15,15,IF('Vessel List A'!GC129=16,16,0)))))))))))))))))=0," ",VALUE(IF('Vessel List A'!GC129=1,1,IF('Vessel List A'!GC129=2,2,IF('Vessel List A'!GC129=3,3,IF('Vessel List A'!GC129=4,4,IF('Vessel List A'!GC129=5,5,IF('Vessel List A'!GC129=6,6,IF('Vessel List A'!GC129=7,7,IF('Vessel List A'!GC129=8,8,IF('Vessel List A'!GC129=9,9,IF('Vessel List A'!GC129=10,10,IF('Vessel List A'!GC129=11,11,IF('Vessel List A'!GC129=12,12,IF('Vessel List A'!GC129=13,13,IF('Vessel List A'!GC129=14,14,IF('Vessel List A'!GC129=15,15,IF('Vessel List A'!GC129=16,16,0))))))))))))))))))</f>
        <v xml:space="preserve"> </v>
      </c>
      <c r="CW130" s="154"/>
      <c r="CX130" s="158"/>
      <c r="CY130" s="390" t="str">
        <f t="shared" si="111"/>
        <v/>
      </c>
      <c r="CZ130" s="158"/>
      <c r="DA130" s="137"/>
      <c r="DB130" s="388" t="str">
        <f t="shared" si="112"/>
        <v/>
      </c>
      <c r="DC130" s="157" t="str">
        <f>IF(VALUE(IF('Vessel List A'!GP129=1,1,IF('Vessel List A'!GP129=2,2,IF('Vessel List A'!GP129=3,3,IF('Vessel List A'!GP129=4,4,IF('Vessel List A'!GP129=5,5,IF('Vessel List A'!GP129=6,6,IF('Vessel List A'!GP129=7,7,IF('Vessel List A'!GP129=8,8,IF('Vessel List A'!GP129=9,9,IF('Vessel List A'!GP129=10,10,IF('Vessel List A'!GP129=11,11,IF('Vessel List A'!GP129=12,12,IF('Vessel List A'!GP129=13,13,IF('Vessel List A'!GP129=14,14,IF('Vessel List A'!GP129=15,15,IF('Vessel List A'!GP129=16,16,0)))))))))))))))))=0," ",VALUE(IF('Vessel List A'!GP129=1,1,IF('Vessel List A'!GP129=2,2,IF('Vessel List A'!GP129=3,3,IF('Vessel List A'!GP129=4,4,IF('Vessel List A'!GP129=5,5,IF('Vessel List A'!GP129=6,6,IF('Vessel List A'!GP129=7,7,IF('Vessel List A'!GP129=8,8,IF('Vessel List A'!GP129=9,9,IF('Vessel List A'!GP129=10,10,IF('Vessel List A'!GP129=11,11,IF('Vessel List A'!GP129=12,12,IF('Vessel List A'!GP129=13,13,IF('Vessel List A'!GP129=14,14,IF('Vessel List A'!GP129=15,15,IF('Vessel List A'!GP129=16,16,0))))))))))))))))))</f>
        <v xml:space="preserve"> </v>
      </c>
      <c r="DD130" s="154"/>
      <c r="DE130" s="158"/>
      <c r="DF130" s="390" t="str">
        <f t="shared" si="113"/>
        <v/>
      </c>
      <c r="DG130" s="158"/>
      <c r="DH130" s="137"/>
      <c r="DI130" s="388" t="str">
        <f t="shared" si="114"/>
        <v/>
      </c>
      <c r="DJ130" s="157" t="str">
        <f>IF(VALUE(IF('Vessel List A'!HC129=1,1,IF('Vessel List A'!HC129=2,2,IF('Vessel List A'!HC129=3,3,IF('Vessel List A'!HC129=4,4,IF('Vessel List A'!HC129=5,5,IF('Vessel List A'!HC129=6,6,IF('Vessel List A'!HC129=7,7,IF('Vessel List A'!HC129=8,8,IF('Vessel List A'!HC129=9,9,IF('Vessel List A'!HC129=10,10,IF('Vessel List A'!HC129=11,11,IF('Vessel List A'!HC129=12,12,IF('Vessel List A'!HC129=13,13,IF('Vessel List A'!HC129=14,14,IF('Vessel List A'!HC129=15,15,IF('Vessel List A'!HC129=16,16,0)))))))))))))))))=0," ",VALUE(IF('Vessel List A'!HC129=1,1,IF('Vessel List A'!HC129=2,2,IF('Vessel List A'!HC129=3,3,IF('Vessel List A'!HC129=4,4,IF('Vessel List A'!HC129=5,5,IF('Vessel List A'!HC129=6,6,IF('Vessel List A'!HC129=7,7,IF('Vessel List A'!HC129=8,8,IF('Vessel List A'!HC129=9,9,IF('Vessel List A'!HC129=10,10,IF('Vessel List A'!HC129=11,11,IF('Vessel List A'!HC129=12,12,IF('Vessel List A'!HC129=13,13,IF('Vessel List A'!HC129=14,14,IF('Vessel List A'!HC129=15,15,IF('Vessel List A'!HC129=16,16,0))))))))))))))))))</f>
        <v xml:space="preserve"> </v>
      </c>
      <c r="DK130" s="154"/>
      <c r="DL130" s="158"/>
      <c r="DM130" s="390" t="str">
        <f t="shared" si="115"/>
        <v/>
      </c>
      <c r="DN130" s="158"/>
      <c r="DO130" s="137"/>
      <c r="DP130" s="388" t="str">
        <f t="shared" si="116"/>
        <v/>
      </c>
      <c r="DQ130" s="157" t="str">
        <f>IF(VALUE(IF('Vessel List A'!HP129=1,1,IF('Vessel List A'!HP129=2,2,IF('Vessel List A'!HP129=3,3,IF('Vessel List A'!HP129=4,4,IF('Vessel List A'!HP129=5,5,IF('Vessel List A'!HP129=6,6,IF('Vessel List A'!HP129=7,7,IF('Vessel List A'!HP129=8,8,IF('Vessel List A'!HP129=9,9,IF('Vessel List A'!HP129=10,10,IF('Vessel List A'!HP129=11,11,IF('Vessel List A'!HP129=12,12,IF('Vessel List A'!HP129=13,13,IF('Vessel List A'!HP129=14,14,IF('Vessel List A'!HP129=15,15,IF('Vessel List A'!HP129=16,16,0)))))))))))))))))=0," ",VALUE(IF('Vessel List A'!HP129=1,1,IF('Vessel List A'!HP129=2,2,IF('Vessel List A'!HP129=3,3,IF('Vessel List A'!HP129=4,4,IF('Vessel List A'!HP129=5,5,IF('Vessel List A'!HP129=6,6,IF('Vessel List A'!HP129=7,7,IF('Vessel List A'!HP129=8,8,IF('Vessel List A'!HP129=9,9,IF('Vessel List A'!HP129=10,10,IF('Vessel List A'!HP129=11,11,IF('Vessel List A'!HP129=12,12,IF('Vessel List A'!HP129=13,13,IF('Vessel List A'!HP129=14,14,IF('Vessel List A'!HP129=15,15,IF('Vessel List A'!HP129=16,16,0))))))))))))))))))</f>
        <v xml:space="preserve"> </v>
      </c>
      <c r="DR130" s="154"/>
      <c r="DS130" s="158"/>
      <c r="DT130" s="390" t="str">
        <f t="shared" si="117"/>
        <v/>
      </c>
      <c r="DU130" s="158"/>
      <c r="DV130" s="137"/>
      <c r="DW130" s="388" t="str">
        <f t="shared" si="118"/>
        <v/>
      </c>
      <c r="DX130" s="157" t="str">
        <f>IF(VALUE(IF('Vessel List A'!IC129=1,1,IF('Vessel List A'!IC129=2,2,IF('Vessel List A'!IC129=3,3,IF('Vessel List A'!IC129=4,4,IF('Vessel List A'!IC129=5,5,IF('Vessel List A'!IC129=6,6,IF('Vessel List A'!IC129=7,7,IF('Vessel List A'!IC129=8,8,IF('Vessel List A'!IC129=9,9,IF('Vessel List A'!IC129=10,10,IF('Vessel List A'!IC129=11,11,IF('Vessel List A'!IC129=12,12,IF('Vessel List A'!IC129=13,13,IF('Vessel List A'!IC129=14,14,IF('Vessel List A'!IC129=15,15,IF('Vessel List A'!IC129=16,16,0)))))))))))))))))=0," ",VALUE(IF('Vessel List A'!IC129=1,1,IF('Vessel List A'!IC129=2,2,IF('Vessel List A'!IC129=3,3,IF('Vessel List A'!IC129=4,4,IF('Vessel List A'!IC129=5,5,IF('Vessel List A'!IC129=6,6,IF('Vessel List A'!IC129=7,7,IF('Vessel List A'!IC129=8,8,IF('Vessel List A'!IC129=9,9,IF('Vessel List A'!IC129=10,10,IF('Vessel List A'!IC129=11,11,IF('Vessel List A'!IC129=12,12,IF('Vessel List A'!IC129=13,13,IF('Vessel List A'!IC129=14,14,IF('Vessel List A'!IC129=15,15,IF('Vessel List A'!IC129=16,16,0))))))))))))))))))</f>
        <v xml:space="preserve"> </v>
      </c>
      <c r="DY130" s="154"/>
      <c r="DZ130" s="158"/>
      <c r="EA130" s="390" t="str">
        <f t="shared" si="119"/>
        <v/>
      </c>
      <c r="EB130" s="158"/>
      <c r="EC130" s="137"/>
      <c r="ED130" s="388" t="str">
        <f t="shared" si="120"/>
        <v/>
      </c>
      <c r="EE130" s="157" t="str">
        <f>IF(VALUE(IF('Vessel List A'!IP129=1,1,IF('Vessel List A'!IP129=2,2,IF('Vessel List A'!IP129=3,3,IF('Vessel List A'!IP129=4,4,IF('Vessel List A'!IP129=5,5,IF('Vessel List A'!IP129=6,6,IF('Vessel List A'!IP129=7,7,IF('Vessel List A'!IP129=8,8,IF('Vessel List A'!IP129=9,9,IF('Vessel List A'!IP129=10,10,IF('Vessel List A'!IP129=11,11,IF('Vessel List A'!IP129=12,12,IF('Vessel List A'!IP129=13,13,IF('Vessel List A'!IP129=14,14,IF('Vessel List A'!IP129=15,15,IF('Vessel List A'!IP129=16,16,0)))))))))))))))))=0," ",VALUE(IF('Vessel List A'!IP129=1,1,IF('Vessel List A'!IP129=2,2,IF('Vessel List A'!IP129=3,3,IF('Vessel List A'!IP129=4,4,IF('Vessel List A'!IP129=5,5,IF('Vessel List A'!IP129=6,6,IF('Vessel List A'!IP129=7,7,IF('Vessel List A'!IP129=8,8,IF('Vessel List A'!IP129=9,9,IF('Vessel List A'!IP129=10,10,IF('Vessel List A'!IP129=11,11,IF('Vessel List A'!IP129=12,12,IF('Vessel List A'!IP129=13,13,IF('Vessel List A'!IP129=14,14,IF('Vessel List A'!IP129=15,15,IF('Vessel List A'!IP129=16,16,0))))))))))))))))))</f>
        <v xml:space="preserve"> </v>
      </c>
      <c r="EF130" s="154"/>
      <c r="EG130" s="158"/>
      <c r="EH130" s="390" t="str">
        <f t="shared" si="121"/>
        <v/>
      </c>
      <c r="EI130" s="158"/>
      <c r="EJ130" s="137"/>
      <c r="EK130" s="397" t="str">
        <f t="shared" si="122"/>
        <v/>
      </c>
      <c r="EL130" s="144"/>
      <c r="EM130" s="157" t="str">
        <f>IF(VALUE(IF('Vessel List B'!C129=1,1,IF('Vessel List B'!C129=2,2,IF('Vessel List B'!C129=3,3,IF('Vessel List B'!C129=4,4,IF('Vessel List B'!C129=5,5,IF('Vessel List B'!C129=6,6,IF('Vessel List B'!C129=7,7,IF('Vessel List B'!C129=8,8,IF('Vessel List B'!C129=9,9,IF('Vessel List B'!C129=10,10,IF('Vessel List B'!C129=11,11,IF('Vessel List B'!C129=12,12,IF('Vessel List B'!C129=13,13,IF('Vessel List B'!C129=14,14,IF('Vessel List B'!C129=15,15,IF('Vessel List B'!C129=16,16,0)))))))))))))))))=0," ",VALUE(IF('Vessel List B'!C129=1,1,IF('Vessel List B'!C129=2,2,IF('Vessel List B'!C129=3,3,IF('Vessel List B'!C129=4,4,IF('Vessel List B'!C129=5,5,IF('Vessel List B'!C129=6,6,IF('Vessel List B'!C129=7,7,IF('Vessel List B'!C129=8,8,IF('Vessel List B'!C129=9,9,IF('Vessel List B'!C129=10,10,IF('Vessel List B'!C129=11,11,IF('Vessel List B'!C129=12,12,IF('Vessel List B'!C129=13,13,IF('Vessel List B'!C129=14,14,IF('Vessel List B'!C129=15,15,IF('Vessel List B'!C129=16,16,0))))))))))))))))))</f>
        <v xml:space="preserve"> </v>
      </c>
      <c r="EN130" s="154"/>
      <c r="EO130" s="158"/>
      <c r="EP130" s="390" t="str">
        <f t="shared" si="123"/>
        <v/>
      </c>
      <c r="EQ130" s="158"/>
      <c r="ER130" s="137"/>
      <c r="ES130" s="388" t="str">
        <f t="shared" si="124"/>
        <v/>
      </c>
      <c r="ET130" s="157" t="str">
        <f>IF(VALUE(IF('Vessel List B'!P129=1,1,IF('Vessel List B'!P129=2,2,IF('Vessel List B'!P129=3,3,IF('Vessel List B'!P129=4,4,IF('Vessel List B'!P129=5,5,IF('Vessel List B'!P129=6,6,IF('Vessel List B'!P129=7,7,IF('Vessel List B'!P129=8,8,IF('Vessel List B'!P129=9,9,IF('Vessel List B'!P129=10,10,IF('Vessel List B'!P129=11,11,IF('Vessel List B'!P129=12,12,IF('Vessel List B'!P129=13,13,IF('Vessel List B'!P129=14,14,IF('Vessel List B'!P129=15,15,IF('Vessel List B'!P129=16,16,0)))))))))))))))))=0," ",VALUE(IF('Vessel List B'!P129=1,1,IF('Vessel List B'!P129=2,2,IF('Vessel List B'!P129=3,3,IF('Vessel List B'!P129=4,4,IF('Vessel List B'!P129=5,5,IF('Vessel List B'!P129=6,6,IF('Vessel List B'!P129=7,7,IF('Vessel List B'!P129=8,8,IF('Vessel List B'!P129=9,9,IF('Vessel List B'!P129=10,10,IF('Vessel List B'!P129=11,11,IF('Vessel List B'!P129=12,12,IF('Vessel List B'!P129=13,13,IF('Vessel List B'!P129=14,14,IF('Vessel List B'!P129=15,15,IF('Vessel List B'!P129=16,16,0))))))))))))))))))</f>
        <v xml:space="preserve"> </v>
      </c>
      <c r="EU130" s="154"/>
      <c r="EV130" s="158"/>
      <c r="EW130" s="390" t="str">
        <f t="shared" si="125"/>
        <v/>
      </c>
      <c r="EX130" s="158"/>
      <c r="EY130" s="137"/>
      <c r="EZ130" s="388" t="str">
        <f t="shared" si="126"/>
        <v/>
      </c>
      <c r="FA130" s="157" t="str">
        <f>IF(VALUE(IF('Vessel List B'!AC129=1,1,IF('Vessel List B'!AC129=2,2,IF('Vessel List B'!AC129=3,3,IF('Vessel List B'!AC129=4,4,IF('Vessel List B'!AC129=5,5,IF('Vessel List B'!AC129=6,6,IF('Vessel List B'!AC129=7,7,IF('Vessel List B'!AC129=8,8,IF('Vessel List B'!AC129=9,9,IF('Vessel List B'!AC129=10,10,IF('Vessel List B'!AC129=11,11,IF('Vessel List B'!AC129=12,12,IF('Vessel List B'!AC129=13,13,IF('Vessel List B'!AC129=14,14,IF('Vessel List B'!AC129=15,15,IF('Vessel List B'!AC129=16,16,0)))))))))))))))))=0," ",VALUE(IF('Vessel List B'!AC129=1,1,IF('Vessel List B'!AC129=2,2,IF('Vessel List B'!AC129=3,3,IF('Vessel List B'!AC129=4,4,IF('Vessel List B'!AC129=5,5,IF('Vessel List B'!AC129=6,6,IF('Vessel List B'!AC129=7,7,IF('Vessel List B'!AC129=8,8,IF('Vessel List B'!AC129=9,9,IF('Vessel List B'!AC129=10,10,IF('Vessel List B'!AC129=11,11,IF('Vessel List B'!AC129=12,12,IF('Vessel List B'!AC129=13,13,IF('Vessel List B'!AC129=14,14,IF('Vessel List B'!AC129=15,15,IF('Vessel List B'!AC129=16,16,0))))))))))))))))))</f>
        <v xml:space="preserve"> </v>
      </c>
      <c r="FB130" s="154"/>
      <c r="FC130" s="158"/>
      <c r="FD130" s="390" t="str">
        <f t="shared" si="127"/>
        <v/>
      </c>
      <c r="FE130" s="158"/>
      <c r="FF130" s="137"/>
      <c r="FG130" s="388" t="str">
        <f t="shared" si="128"/>
        <v/>
      </c>
      <c r="FH130" s="157" t="str">
        <f>IF(VALUE(IF('Vessel List B'!AP129=1,1,IF('Vessel List B'!AP129=2,2,IF('Vessel List B'!AP129=3,3,IF('Vessel List B'!AP129=4,4,IF('Vessel List B'!AP129=5,5,IF('Vessel List B'!AP129=6,6,IF('Vessel List B'!AP129=7,7,IF('Vessel List B'!AP129=8,8,IF('Vessel List B'!AP129=9,9,IF('Vessel List B'!AP129=10,10,IF('Vessel List B'!AP129=11,11,IF('Vessel List B'!AP129=12,12,IF('Vessel List B'!AP129=13,13,IF('Vessel List B'!AP129=14,14,IF('Vessel List B'!AP129=15,15,IF('Vessel List B'!AP129=16,16,0)))))))))))))))))=0," ",VALUE(IF('Vessel List B'!AP129=1,1,IF('Vessel List B'!AP129=2,2,IF('Vessel List B'!AP129=3,3,IF('Vessel List B'!AP129=4,4,IF('Vessel List B'!AP129=5,5,IF('Vessel List B'!AP129=6,6,IF('Vessel List B'!AP129=7,7,IF('Vessel List B'!AP129=8,8,IF('Vessel List B'!AP129=9,9,IF('Vessel List B'!AP129=10,10,IF('Vessel List B'!AP129=11,11,IF('Vessel List B'!AP129=12,12,IF('Vessel List B'!AP129=13,13,IF('Vessel List B'!AP129=14,14,IF('Vessel List B'!AP129=15,15,IF('Vessel List B'!AP129=16,16,0))))))))))))))))))</f>
        <v xml:space="preserve"> </v>
      </c>
      <c r="FI130" s="154"/>
      <c r="FJ130" s="158"/>
      <c r="FK130" s="390" t="str">
        <f t="shared" si="129"/>
        <v/>
      </c>
      <c r="FL130" s="158"/>
      <c r="FM130" s="137"/>
      <c r="FN130" s="388" t="str">
        <f t="shared" si="130"/>
        <v/>
      </c>
      <c r="FO130" s="157" t="str">
        <f>IF(VALUE(IF('Vessel List B'!BC129=1,1,IF('Vessel List B'!BC129=2,2,IF('Vessel List B'!BC129=3,3,IF('Vessel List B'!BC129=4,4,IF('Vessel List B'!BC129=5,5,IF('Vessel List B'!BC129=6,6,IF('Vessel List B'!BC129=7,7,IF('Vessel List B'!BC129=8,8,IF('Vessel List B'!BC129=9,9,IF('Vessel List B'!BC129=10,10,IF('Vessel List B'!BC129=11,11,IF('Vessel List B'!BC129=12,12,IF('Vessel List B'!BC129=13,13,IF('Vessel List B'!BC129=14,14,IF('Vessel List B'!BC129=15,15,IF('Vessel List B'!BC129=16,16,0)))))))))))))))))=0," ",VALUE(IF('Vessel List B'!BC129=1,1,IF('Vessel List B'!BC129=2,2,IF('Vessel List B'!BC129=3,3,IF('Vessel List B'!BC129=4,4,IF('Vessel List B'!BC129=5,5,IF('Vessel List B'!BC129=6,6,IF('Vessel List B'!BC129=7,7,IF('Vessel List B'!BC129=8,8,IF('Vessel List B'!BC129=9,9,IF('Vessel List B'!BC129=10,10,IF('Vessel List B'!BC129=11,11,IF('Vessel List B'!BC129=12,12,IF('Vessel List B'!BC129=13,13,IF('Vessel List B'!BC129=14,14,IF('Vessel List B'!BC129=15,15,IF('Vessel List B'!BC129=16,16,0))))))))))))))))))</f>
        <v xml:space="preserve"> </v>
      </c>
      <c r="FP130" s="154"/>
      <c r="FQ130" s="158"/>
      <c r="FR130" s="390" t="str">
        <f t="shared" si="131"/>
        <v/>
      </c>
      <c r="FS130" s="158"/>
      <c r="FT130" s="137"/>
      <c r="FU130" s="388" t="str">
        <f t="shared" si="132"/>
        <v/>
      </c>
      <c r="FV130" s="157" t="str">
        <f>IF(VALUE(IF('Vessel List B'!BP129=1,1,IF('Vessel List B'!BP129=2,2,IF('Vessel List B'!BP129=3,3,IF('Vessel List B'!BP129=4,4,IF('Vessel List B'!BP129=5,5,IF('Vessel List B'!BP129=6,6,IF('Vessel List B'!BP129=7,7,IF('Vessel List B'!BP129=8,8,IF('Vessel List B'!BP129=9,9,IF('Vessel List B'!BP129=10,10,IF('Vessel List B'!BP129=11,11,IF('Vessel List B'!BP129=12,12,IF('Vessel List B'!BP129=13,13,IF('Vessel List B'!BP129=14,14,IF('Vessel List B'!BP129=15,15,IF('Vessel List B'!BP129=16,16,0)))))))))))))))))=0," ",VALUE(IF('Vessel List B'!BP129=1,1,IF('Vessel List B'!BP129=2,2,IF('Vessel List B'!BP129=3,3,IF('Vessel List B'!BP129=4,4,IF('Vessel List B'!BP129=5,5,IF('Vessel List B'!BP129=6,6,IF('Vessel List B'!BP129=7,7,IF('Vessel List B'!BP129=8,8,IF('Vessel List B'!BP129=9,9,IF('Vessel List B'!BP129=10,10,IF('Vessel List B'!BP129=11,11,IF('Vessel List B'!BP129=12,12,IF('Vessel List B'!BP129=13,13,IF('Vessel List B'!BP129=14,14,IF('Vessel List B'!BP129=15,15,IF('Vessel List B'!BP129=16,16,0))))))))))))))))))</f>
        <v xml:space="preserve"> </v>
      </c>
      <c r="FW130" s="154"/>
      <c r="FX130" s="158"/>
      <c r="FY130" s="390" t="str">
        <f t="shared" si="133"/>
        <v/>
      </c>
      <c r="FZ130" s="158"/>
      <c r="GA130" s="137"/>
      <c r="GB130" s="388" t="str">
        <f t="shared" si="134"/>
        <v/>
      </c>
      <c r="GC130" s="157" t="str">
        <f>IF(VALUE(IF('Vessel List B'!CC129=1,1,IF('Vessel List B'!CC129=2,2,IF('Vessel List B'!CC129=3,3,IF('Vessel List B'!CC129=4,4,IF('Vessel List B'!CC129=5,5,IF('Vessel List B'!CC129=6,6,IF('Vessel List B'!CC129=7,7,IF('Vessel List B'!CC129=8,8,IF('Vessel List B'!CC129=9,9,IF('Vessel List B'!CC129=10,10,IF('Vessel List B'!CC129=11,11,IF('Vessel List B'!CC129=12,12,IF('Vessel List B'!CC129=13,13,IF('Vessel List B'!CC129=14,14,IF('Vessel List B'!CC129=15,15,IF('Vessel List B'!CC129=16,16,0)))))))))))))))))=0," ",VALUE(IF('Vessel List B'!CC129=1,1,IF('Vessel List B'!CC129=2,2,IF('Vessel List B'!CC129=3,3,IF('Vessel List B'!CC129=4,4,IF('Vessel List B'!CC129=5,5,IF('Vessel List B'!CC129=6,6,IF('Vessel List B'!CC129=7,7,IF('Vessel List B'!CC129=8,8,IF('Vessel List B'!CC129=9,9,IF('Vessel List B'!CC129=10,10,IF('Vessel List B'!CC129=11,11,IF('Vessel List B'!CC129=12,12,IF('Vessel List B'!CC129=13,13,IF('Vessel List B'!CC129=14,14,IF('Vessel List B'!CC129=15,15,IF('Vessel List B'!CC129=16,16,0))))))))))))))))))</f>
        <v xml:space="preserve"> </v>
      </c>
      <c r="GD130" s="154"/>
      <c r="GE130" s="158"/>
      <c r="GF130" s="390" t="str">
        <f t="shared" si="135"/>
        <v/>
      </c>
      <c r="GG130" s="158"/>
      <c r="GH130" s="137"/>
      <c r="GI130" s="388" t="str">
        <f t="shared" si="136"/>
        <v/>
      </c>
      <c r="GJ130" s="157" t="str">
        <f>IF(VALUE(IF('Vessel List B'!CP129=1,1,IF('Vessel List B'!CP129=2,2,IF('Vessel List B'!CP129=3,3,IF('Vessel List B'!CP129=4,4,IF('Vessel List B'!CP129=5,5,IF('Vessel List B'!CP129=6,6,IF('Vessel List B'!CP129=7,7,IF('Vessel List B'!CP129=8,8,IF('Vessel List B'!CP129=9,9,IF('Vessel List B'!CP129=10,10,IF('Vessel List B'!CP129=11,11,IF('Vessel List B'!CP129=12,12,IF('Vessel List B'!CP129=13,13,IF('Vessel List B'!CP129=14,14,IF('Vessel List B'!CP129=15,15,IF('Vessel List B'!CP129=16,16,0)))))))))))))))))=0," ",VALUE(IF('Vessel List B'!CP129=1,1,IF('Vessel List B'!CP129=2,2,IF('Vessel List B'!CP129=3,3,IF('Vessel List B'!CP129=4,4,IF('Vessel List B'!CP129=5,5,IF('Vessel List B'!CP129=6,6,IF('Vessel List B'!CP129=7,7,IF('Vessel List B'!CP129=8,8,IF('Vessel List B'!CP129=9,9,IF('Vessel List B'!CP129=10,10,IF('Vessel List B'!CP129=11,11,IF('Vessel List B'!CP129=12,12,IF('Vessel List B'!CP129=13,13,IF('Vessel List B'!CP129=14,14,IF('Vessel List B'!CP129=15,15,IF('Vessel List B'!CP129=16,16,0))))))))))))))))))</f>
        <v xml:space="preserve"> </v>
      </c>
      <c r="GK130" s="154"/>
      <c r="GL130" s="158"/>
      <c r="GM130" s="390" t="str">
        <f t="shared" si="137"/>
        <v/>
      </c>
      <c r="GN130" s="158"/>
      <c r="GO130" s="137"/>
      <c r="GP130" s="388" t="str">
        <f t="shared" si="138"/>
        <v/>
      </c>
      <c r="GQ130" s="157" t="str">
        <f>IF(VALUE(IF('Vessel List B'!DC129=1,1,IF('Vessel List B'!DC129=2,2,IF('Vessel List B'!DC129=3,3,IF('Vessel List B'!DC129=4,4,IF('Vessel List B'!DC129=5,5,IF('Vessel List B'!DC129=6,6,IF('Vessel List B'!DC129=7,7,IF('Vessel List B'!DC129=8,8,IF('Vessel List B'!DC129=9,9,IF('Vessel List B'!DC129=10,10,IF('Vessel List B'!DC129=11,11,IF('Vessel List B'!DC129=12,12,IF('Vessel List B'!DC129=13,13,IF('Vessel List B'!DC129=14,14,IF('Vessel List B'!DC129=15,15,IF('Vessel List B'!DC129=16,16,0)))))))))))))))))=0," ",VALUE(IF('Vessel List B'!DC129=1,1,IF('Vessel List B'!DC129=2,2,IF('Vessel List B'!DC129=3,3,IF('Vessel List B'!DC129=4,4,IF('Vessel List B'!DC129=5,5,IF('Vessel List B'!DC129=6,6,IF('Vessel List B'!DC129=7,7,IF('Vessel List B'!DC129=8,8,IF('Vessel List B'!DC129=9,9,IF('Vessel List B'!DC129=10,10,IF('Vessel List B'!DC129=11,11,IF('Vessel List B'!DC129=12,12,IF('Vessel List B'!DC129=13,13,IF('Vessel List B'!DC129=14,14,IF('Vessel List B'!DC129=15,15,IF('Vessel List B'!DC129=16,16,0))))))))))))))))))</f>
        <v xml:space="preserve"> </v>
      </c>
      <c r="GR130" s="154"/>
      <c r="GS130" s="158"/>
      <c r="GT130" s="390" t="str">
        <f t="shared" si="139"/>
        <v/>
      </c>
      <c r="GU130" s="158"/>
      <c r="GV130" s="137"/>
      <c r="GW130" s="388" t="str">
        <f t="shared" si="140"/>
        <v/>
      </c>
      <c r="GX130" s="157" t="str">
        <f>IF(VALUE(IF('Vessel List B'!DP129=1,1,IF('Vessel List B'!DP129=2,2,IF('Vessel List B'!DP129=3,3,IF('Vessel List B'!DP129=4,4,IF('Vessel List B'!DP129=5,5,IF('Vessel List B'!DP129=6,6,IF('Vessel List B'!DP129=7,7,IF('Vessel List B'!DP129=8,8,IF('Vessel List B'!DP129=9,9,IF('Vessel List B'!DP129=10,10,IF('Vessel List B'!DP129=11,11,IF('Vessel List B'!DP129=12,12,IF('Vessel List B'!DP129=13,13,IF('Vessel List B'!DP129=14,14,IF('Vessel List B'!DP129=15,15,IF('Vessel List B'!DP129=16,16,0)))))))))))))))))=0," ",VALUE(IF('Vessel List B'!DP129=1,1,IF('Vessel List B'!DP129=2,2,IF('Vessel List B'!DP129=3,3,IF('Vessel List B'!DP129=4,4,IF('Vessel List B'!DP129=5,5,IF('Vessel List B'!DP129=6,6,IF('Vessel List B'!DP129=7,7,IF('Vessel List B'!DP129=8,8,IF('Vessel List B'!DP129=9,9,IF('Vessel List B'!DP129=10,10,IF('Vessel List B'!DP129=11,11,IF('Vessel List B'!DP129=12,12,IF('Vessel List B'!DP129=13,13,IF('Vessel List B'!DP129=14,14,IF('Vessel List B'!DP129=15,15,IF('Vessel List B'!DP129=16,16,0))))))))))))))))))</f>
        <v xml:space="preserve"> </v>
      </c>
      <c r="GY130" s="154"/>
      <c r="GZ130" s="158"/>
      <c r="HA130" s="390" t="str">
        <f t="shared" si="141"/>
        <v/>
      </c>
      <c r="HB130" s="158"/>
      <c r="HC130" s="137"/>
      <c r="HD130" s="388" t="str">
        <f t="shared" si="142"/>
        <v/>
      </c>
      <c r="HE130" s="157" t="str">
        <f>IF(VALUE(IF('Vessel List B'!EC129=1,1,IF('Vessel List B'!EC129=2,2,IF('Vessel List B'!EC129=3,3,IF('Vessel List B'!EC129=4,4,IF('Vessel List B'!EC129=5,5,IF('Vessel List B'!EC129=6,6,IF('Vessel List B'!EC129=7,7,IF('Vessel List B'!EC129=8,8,IF('Vessel List B'!EC129=9,9,IF('Vessel List B'!EC129=10,10,IF('Vessel List B'!EC129=11,11,IF('Vessel List B'!EC129=12,12,IF('Vessel List B'!EC129=13,13,IF('Vessel List B'!EC129=14,14,IF('Vessel List B'!EC129=15,15,IF('Vessel List B'!EC129=16,16,0)))))))))))))))))=0," ",VALUE(IF('Vessel List B'!EC129=1,1,IF('Vessel List B'!EC129=2,2,IF('Vessel List B'!EC129=3,3,IF('Vessel List B'!EC129=4,4,IF('Vessel List B'!EC129=5,5,IF('Vessel List B'!EC129=6,6,IF('Vessel List B'!EC129=7,7,IF('Vessel List B'!EC129=8,8,IF('Vessel List B'!EC129=9,9,IF('Vessel List B'!EC129=10,10,IF('Vessel List B'!EC129=11,11,IF('Vessel List B'!EC129=12,12,IF('Vessel List B'!EC129=13,13,IF('Vessel List B'!EC129=14,14,IF('Vessel List B'!EC129=15,15,IF('Vessel List B'!EC129=16,16,0))))))))))))))))))</f>
        <v xml:space="preserve"> </v>
      </c>
      <c r="HF130" s="154"/>
      <c r="HG130" s="158"/>
      <c r="HH130" s="390" t="str">
        <f t="shared" si="143"/>
        <v/>
      </c>
      <c r="HI130" s="158"/>
      <c r="HJ130" s="137"/>
      <c r="HK130" s="388" t="str">
        <f t="shared" si="144"/>
        <v/>
      </c>
      <c r="HL130" s="157" t="str">
        <f>IF(VALUE(IF('Vessel List B'!EP129=1,1,IF('Vessel List B'!EP129=2,2,IF('Vessel List B'!EP129=3,3,IF('Vessel List B'!EP129=4,4,IF('Vessel List B'!EP129=5,5,IF('Vessel List B'!EP129=6,6,IF('Vessel List B'!EP129=7,7,IF('Vessel List B'!EP129=8,8,IF('Vessel List B'!EP129=9,9,IF('Vessel List B'!EP129=10,10,IF('Vessel List B'!EP129=11,11,IF('Vessel List B'!EP129=12,12,IF('Vessel List B'!EP129=13,13,IF('Vessel List B'!EP129=14,14,IF('Vessel List B'!EP129=15,15,IF('Vessel List B'!EP129=16,16,0)))))))))))))))))=0," ",VALUE(IF('Vessel List B'!EP129=1,1,IF('Vessel List B'!EP129=2,2,IF('Vessel List B'!EP129=3,3,IF('Vessel List B'!EP129=4,4,IF('Vessel List B'!EP129=5,5,IF('Vessel List B'!EP129=6,6,IF('Vessel List B'!EP129=7,7,IF('Vessel List B'!EP129=8,8,IF('Vessel List B'!EP129=9,9,IF('Vessel List B'!EP129=10,10,IF('Vessel List B'!EP129=11,11,IF('Vessel List B'!EP129=12,12,IF('Vessel List B'!EP129=13,13,IF('Vessel List B'!EP129=14,14,IF('Vessel List B'!EP129=15,15,IF('Vessel List B'!EP129=16,16,0))))))))))))))))))</f>
        <v xml:space="preserve"> </v>
      </c>
      <c r="HM130" s="154"/>
      <c r="HN130" s="158"/>
      <c r="HO130" s="390" t="str">
        <f t="shared" si="145"/>
        <v/>
      </c>
      <c r="HP130" s="158"/>
      <c r="HQ130" s="137"/>
      <c r="HR130" s="388" t="str">
        <f t="shared" si="146"/>
        <v/>
      </c>
      <c r="HS130" s="157" t="str">
        <f>IF(VALUE(IF('Vessel List B'!FC129=1,1,IF('Vessel List B'!FC129=2,2,IF('Vessel List B'!FC129=3,3,IF('Vessel List B'!FC129=4,4,IF('Vessel List B'!FC129=5,5,IF('Vessel List B'!FC129=6,6,IF('Vessel List B'!FC129=7,7,IF('Vessel List B'!FC129=8,8,IF('Vessel List B'!FC129=9,9,IF('Vessel List B'!FC129=10,10,IF('Vessel List B'!FC129=11,11,IF('Vessel List B'!FC129=12,12,IF('Vessel List B'!FC129=13,13,IF('Vessel List B'!FC129=14,14,IF('Vessel List B'!FC129=15,15,IF('Vessel List B'!FC129=16,16,0)))))))))))))))))=0," ",VALUE(IF('Vessel List B'!FC129=1,1,IF('Vessel List B'!FC129=2,2,IF('Vessel List B'!FC129=3,3,IF('Vessel List B'!FC129=4,4,IF('Vessel List B'!FC129=5,5,IF('Vessel List B'!FC129=6,6,IF('Vessel List B'!FC129=7,7,IF('Vessel List B'!FC129=8,8,IF('Vessel List B'!FC129=9,9,IF('Vessel List B'!FC129=10,10,IF('Vessel List B'!FC129=11,11,IF('Vessel List B'!FC129=12,12,IF('Vessel List B'!FC129=13,13,IF('Vessel List B'!FC129=14,14,IF('Vessel List B'!FC129=15,15,IF('Vessel List B'!FC129=16,16,0))))))))))))))))))</f>
        <v xml:space="preserve"> </v>
      </c>
      <c r="HT130" s="154"/>
      <c r="HU130" s="158"/>
      <c r="HV130" s="390" t="str">
        <f t="shared" si="147"/>
        <v/>
      </c>
      <c r="HW130" s="158"/>
      <c r="HX130" s="137"/>
      <c r="HY130" s="388" t="str">
        <f t="shared" si="148"/>
        <v/>
      </c>
      <c r="HZ130" s="157" t="str">
        <f>IF(VALUE(IF('Vessel List B'!FP129=1,1,IF('Vessel List B'!FP129=2,2,IF('Vessel List B'!FP129=3,3,IF('Vessel List B'!FP129=4,4,IF('Vessel List B'!FP129=5,5,IF('Vessel List B'!FP129=6,6,IF('Vessel List B'!FP129=7,7,IF('Vessel List B'!FP129=8,8,IF('Vessel List B'!FP129=9,9,IF('Vessel List B'!FP129=10,10,IF('Vessel List B'!FP129=11,11,IF('Vessel List B'!FP129=12,12,IF('Vessel List B'!FP129=13,13,IF('Vessel List B'!FP129=14,14,IF('Vessel List B'!FP129=15,15,IF('Vessel List B'!FP129=16,16,0)))))))))))))))))=0," ",VALUE(IF('Vessel List B'!FP129=1,1,IF('Vessel List B'!FP129=2,2,IF('Vessel List B'!FP129=3,3,IF('Vessel List B'!FP129=4,4,IF('Vessel List B'!FP129=5,5,IF('Vessel List B'!FP129=6,6,IF('Vessel List B'!FP129=7,7,IF('Vessel List B'!FP129=8,8,IF('Vessel List B'!FP129=9,9,IF('Vessel List B'!FP129=10,10,IF('Vessel List B'!FP129=11,11,IF('Vessel List B'!FP129=12,12,IF('Vessel List B'!FP129=13,13,IF('Vessel List B'!FP129=14,14,IF('Vessel List B'!FP129=15,15,IF('Vessel List B'!FP129=16,16,0))))))))))))))))))</f>
        <v xml:space="preserve"> </v>
      </c>
      <c r="IA130" s="154"/>
      <c r="IB130" s="158"/>
      <c r="IC130" s="390" t="str">
        <f t="shared" si="149"/>
        <v/>
      </c>
      <c r="ID130" s="158"/>
      <c r="IE130" s="137"/>
      <c r="IF130" s="388" t="str">
        <f t="shared" si="150"/>
        <v/>
      </c>
      <c r="IG130" s="157" t="str">
        <f>IF(VALUE(IF('Vessel List B'!GC129=1,1,IF('Vessel List B'!GC129=2,2,IF('Vessel List B'!GC129=3,3,IF('Vessel List B'!GC129=4,4,IF('Vessel List B'!GC129=5,5,IF('Vessel List B'!GC129=6,6,IF('Vessel List B'!GC129=7,7,IF('Vessel List B'!GC129=8,8,IF('Vessel List B'!GC129=9,9,IF('Vessel List B'!GC129=10,10,IF('Vessel List B'!GC129=11,11,IF('Vessel List B'!GC129=12,12,IF('Vessel List B'!GC129=13,13,IF('Vessel List B'!GC129=14,14,IF('Vessel List B'!GC129=15,15,IF('Vessel List B'!GC129=16,16,0)))))))))))))))))=0," ",VALUE(IF('Vessel List B'!GC129=1,1,IF('Vessel List B'!GC129=2,2,IF('Vessel List B'!GC129=3,3,IF('Vessel List B'!GC129=4,4,IF('Vessel List B'!GC129=5,5,IF('Vessel List B'!GC129=6,6,IF('Vessel List B'!GC129=7,7,IF('Vessel List B'!GC129=8,8,IF('Vessel List B'!GC129=9,9,IF('Vessel List B'!GC129=10,10,IF('Vessel List B'!GC129=11,11,IF('Vessel List B'!GC129=12,12,IF('Vessel List B'!GC129=13,13,IF('Vessel List B'!GC129=14,14,IF('Vessel List B'!GC129=15,15,IF('Vessel List B'!GC129=16,16,0))))))))))))))))))</f>
        <v xml:space="preserve"> </v>
      </c>
      <c r="IH130" s="154"/>
      <c r="II130" s="158"/>
      <c r="IJ130" s="390" t="str">
        <f t="shared" si="151"/>
        <v/>
      </c>
      <c r="IK130" s="158"/>
      <c r="IL130" s="137"/>
      <c r="IM130" s="388" t="str">
        <f t="shared" si="152"/>
        <v/>
      </c>
      <c r="IN130" s="157" t="str">
        <f>IF(VALUE(IF('Vessel List B'!GP129=1,1,IF('Vessel List B'!GP129=2,2,IF('Vessel List B'!GP129=3,3,IF('Vessel List B'!GP129=4,4,IF('Vessel List B'!GP129=5,5,IF('Vessel List B'!GP129=6,6,IF('Vessel List B'!GP129=7,7,IF('Vessel List B'!GP129=8,8,IF('Vessel List B'!GP129=9,9,IF('Vessel List B'!GP129=10,10,IF('Vessel List B'!GP129=11,11,IF('Vessel List B'!GP129=12,12,IF('Vessel List B'!GP129=13,13,IF('Vessel List B'!GP129=14,14,IF('Vessel List B'!GP129=15,15,IF('Vessel List B'!GP129=16,16,0)))))))))))))))))=0," ",VALUE(IF('Vessel List B'!GP129=1,1,IF('Vessel List B'!GP129=2,2,IF('Vessel List B'!GP129=3,3,IF('Vessel List B'!GP129=4,4,IF('Vessel List B'!GP129=5,5,IF('Vessel List B'!GP129=6,6,IF('Vessel List B'!GP129=7,7,IF('Vessel List B'!GP129=8,8,IF('Vessel List B'!GP129=9,9,IF('Vessel List B'!GP129=10,10,IF('Vessel List B'!GP129=11,11,IF('Vessel List B'!GP129=12,12,IF('Vessel List B'!GP129=13,13,IF('Vessel List B'!GP129=14,14,IF('Vessel List B'!GP129=15,15,IF('Vessel List B'!GP129=16,16,0))))))))))))))))))</f>
        <v xml:space="preserve"> </v>
      </c>
      <c r="IO130" s="154"/>
      <c r="IP130" s="158"/>
      <c r="IQ130" s="390" t="str">
        <f t="shared" si="153"/>
        <v/>
      </c>
      <c r="IR130" s="158"/>
      <c r="IS130" s="137"/>
      <c r="IT130" s="388" t="str">
        <f t="shared" si="154"/>
        <v/>
      </c>
      <c r="IU130" s="157" t="str">
        <f>IF(VALUE(IF('Vessel List B'!HC129=1,1,IF('Vessel List B'!HC129=2,2,IF('Vessel List B'!HC129=3,3,IF('Vessel List B'!HC129=4,4,IF('Vessel List B'!HC129=5,5,IF('Vessel List B'!HC129=6,6,IF('Vessel List B'!HC129=7,7,IF('Vessel List B'!HC129=8,8,IF('Vessel List B'!HC129=9,9,IF('Vessel List B'!HC129=10,10,IF('Vessel List B'!HC129=11,11,IF('Vessel List B'!HC129=12,12,IF('Vessel List B'!HC129=13,13,IF('Vessel List B'!HC129=14,14,IF('Vessel List B'!HC129=15,15,IF('Vessel List B'!HC129=16,16,0)))))))))))))))))=0," ",VALUE(IF('Vessel List B'!HC129=1,1,IF('Vessel List B'!HC129=2,2,IF('Vessel List B'!HC129=3,3,IF('Vessel List B'!HC129=4,4,IF('Vessel List B'!HC129=5,5,IF('Vessel List B'!HC129=6,6,IF('Vessel List B'!HC129=7,7,IF('Vessel List B'!HC129=8,8,IF('Vessel List B'!HC129=9,9,IF('Vessel List B'!HC129=10,10,IF('Vessel List B'!HC129=11,11,IF('Vessel List B'!HC129=12,12,IF('Vessel List B'!HC129=13,13,IF('Vessel List B'!HC129=14,14,IF('Vessel List B'!HC129=15,15,IF('Vessel List B'!HC129=16,16,0))))))))))))))))))</f>
        <v xml:space="preserve"> </v>
      </c>
      <c r="IV130" s="154"/>
      <c r="IW130" s="158"/>
      <c r="IX130" s="390" t="str">
        <f t="shared" si="155"/>
        <v/>
      </c>
      <c r="IY130" s="158"/>
      <c r="IZ130" s="137"/>
      <c r="JA130" s="388" t="str">
        <f t="shared" si="156"/>
        <v/>
      </c>
      <c r="JB130" s="157" t="str">
        <f>IF(VALUE(IF('Vessel List B'!HP129=1,1,IF('Vessel List B'!HP129=2,2,IF('Vessel List B'!HP129=3,3,IF('Vessel List B'!HP129=4,4,IF('Vessel List B'!HP129=5,5,IF('Vessel List B'!HP129=6,6,IF('Vessel List B'!HP129=7,7,IF('Vessel List B'!HP129=8,8,IF('Vessel List B'!HP129=9,9,IF('Vessel List B'!HP129=10,10,IF('Vessel List B'!HP129=11,11,IF('Vessel List B'!HP129=12,12,IF('Vessel List B'!HP129=13,13,IF('Vessel List B'!HP129=14,14,IF('Vessel List B'!HP129=15,15,IF('Vessel List B'!HP129=16,16,0)))))))))))))))))=0," ",VALUE(IF('Vessel List B'!HP129=1,1,IF('Vessel List B'!HP129=2,2,IF('Vessel List B'!HP129=3,3,IF('Vessel List B'!HP129=4,4,IF('Vessel List B'!HP129=5,5,IF('Vessel List B'!HP129=6,6,IF('Vessel List B'!HP129=7,7,IF('Vessel List B'!HP129=8,8,IF('Vessel List B'!HP129=9,9,IF('Vessel List B'!HP129=10,10,IF('Vessel List B'!HP129=11,11,IF('Vessel List B'!HP129=12,12,IF('Vessel List B'!HP129=13,13,IF('Vessel List B'!HP129=14,14,IF('Vessel List B'!HP129=15,15,IF('Vessel List B'!HP129=16,16,0))))))))))))))))))</f>
        <v xml:space="preserve"> </v>
      </c>
      <c r="JC130" s="154"/>
      <c r="JD130" s="158"/>
      <c r="JE130" s="390" t="str">
        <f t="shared" si="157"/>
        <v/>
      </c>
      <c r="JF130" s="158"/>
      <c r="JG130" s="137"/>
      <c r="JH130" s="388" t="str">
        <f t="shared" si="158"/>
        <v/>
      </c>
      <c r="JI130" s="157" t="str">
        <f>IF(VALUE(IF('Vessel List B'!IC129=1,1,IF('Vessel List B'!IC129=2,2,IF('Vessel List B'!IC129=3,3,IF('Vessel List B'!IC129=4,4,IF('Vessel List B'!IC129=5,5,IF('Vessel List B'!IC129=6,6,IF('Vessel List B'!IC129=7,7,IF('Vessel List B'!IC129=8,8,IF('Vessel List B'!IC129=9,9,IF('Vessel List B'!IC129=10,10,IF('Vessel List B'!IC129=11,11,IF('Vessel List B'!IC129=12,12,IF('Vessel List B'!IC129=13,13,IF('Vessel List B'!IC129=14,14,IF('Vessel List B'!IC129=15,15,IF('Vessel List B'!IC129=16,16,0)))))))))))))))))=0," ",VALUE(IF('Vessel List B'!IC129=1,1,IF('Vessel List B'!IC129=2,2,IF('Vessel List B'!IC129=3,3,IF('Vessel List B'!IC129=4,4,IF('Vessel List B'!IC129=5,5,IF('Vessel List B'!IC129=6,6,IF('Vessel List B'!IC129=7,7,IF('Vessel List B'!IC129=8,8,IF('Vessel List B'!IC129=9,9,IF('Vessel List B'!IC129=10,10,IF('Vessel List B'!IC129=11,11,IF('Vessel List B'!IC129=12,12,IF('Vessel List B'!IC129=13,13,IF('Vessel List B'!IC129=14,14,IF('Vessel List B'!IC129=15,15,IF('Vessel List B'!IC129=16,16,0))))))))))))))))))</f>
        <v xml:space="preserve"> </v>
      </c>
      <c r="JJ130" s="154"/>
      <c r="JK130" s="158"/>
      <c r="JL130" s="390" t="str">
        <f t="shared" si="159"/>
        <v/>
      </c>
      <c r="JM130" s="158"/>
      <c r="JN130" s="137"/>
      <c r="JO130" s="388" t="str">
        <f t="shared" si="160"/>
        <v/>
      </c>
      <c r="JP130" s="157" t="str">
        <f>IF(VALUE(IF('Vessel List B'!IP129=1,1,IF('Vessel List B'!IP129=2,2,IF('Vessel List B'!IP129=3,3,IF('Vessel List B'!IP129=4,4,IF('Vessel List B'!IP129=5,5,IF('Vessel List B'!IP129=6,6,IF('Vessel List B'!IP129=7,7,IF('Vessel List B'!IP129=8,8,IF('Vessel List B'!IP129=9,9,IF('Vessel List B'!IP129=10,10,IF('Vessel List B'!IP129=11,11,IF('Vessel List B'!IP129=12,12,IF('Vessel List B'!IP129=13,13,IF('Vessel List B'!IP129=14,14,IF('Vessel List B'!IP129=15,15,IF('Vessel List B'!IP129=16,16,0)))))))))))))))))=0," ",VALUE(IF('Vessel List B'!IP129=1,1,IF('Vessel List B'!IP129=2,2,IF('Vessel List B'!IP129=3,3,IF('Vessel List B'!IP129=4,4,IF('Vessel List B'!IP129=5,5,IF('Vessel List B'!IP129=6,6,IF('Vessel List B'!IP129=7,7,IF('Vessel List B'!IP129=8,8,IF('Vessel List B'!IP129=9,9,IF('Vessel List B'!IP129=10,10,IF('Vessel List B'!IP129=11,11,IF('Vessel List B'!IP129=12,12,IF('Vessel List B'!IP129=13,13,IF('Vessel List B'!IP129=14,14,IF('Vessel List B'!IP129=15,15,IF('Vessel List B'!IP129=16,16,0))))))))))))))))))</f>
        <v xml:space="preserve"> </v>
      </c>
      <c r="JQ130" s="154"/>
      <c r="JR130" s="158"/>
      <c r="JS130" s="390" t="str">
        <f t="shared" si="161"/>
        <v/>
      </c>
      <c r="JT130" s="158"/>
      <c r="JU130" s="137"/>
      <c r="JV130" s="397" t="str">
        <f t="shared" si="162"/>
        <v/>
      </c>
      <c r="JW130" s="403"/>
    </row>
    <row r="131" spans="1:283" ht="15" x14ac:dyDescent="0.25">
      <c r="A131" s="132">
        <f>'Vessel List A'!B130</f>
        <v>41705</v>
      </c>
      <c r="B131" s="157" t="str">
        <f>IF(VALUE(IF('Vessel List A'!C130=1,1,IF('Vessel List A'!C130=2,2,IF('Vessel List A'!C130=3,3,IF('Vessel List A'!C130=4,4,IF('Vessel List A'!C130=5,5,IF('Vessel List A'!C130=6,6,IF('Vessel List A'!C130=7,7,IF('Vessel List A'!C130=8,8,IF('Vessel List A'!C130=9,9,IF('Vessel List A'!C130=10,10,IF('Vessel List A'!C130=11,11,IF('Vessel List A'!C130=12,12,IF('Vessel List A'!C130=13,13,IF('Vessel List A'!C130=14,14,IF('Vessel List A'!C130=15,15,IF('Vessel List A'!C130=16,16,0)))))))))))))))))=0," ",VALUE(IF('Vessel List A'!C130=1,1,IF('Vessel List A'!C130=2,2,IF('Vessel List A'!C130=3,3,IF('Vessel List A'!C130=4,4,IF('Vessel List A'!C130=5,5,IF('Vessel List A'!C130=6,6,IF('Vessel List A'!C130=7,7,IF('Vessel List A'!C130=8,8,IF('Vessel List A'!C130=9,9,IF('Vessel List A'!C130=10,10,IF('Vessel List A'!C130=11,11,IF('Vessel List A'!C130=12,12,IF('Vessel List A'!C130=13,13,IF('Vessel List A'!C130=14,14,IF('Vessel List A'!C130=15,15,IF('Vessel List A'!C130=16,16,0))))))))))))))))))</f>
        <v xml:space="preserve"> </v>
      </c>
      <c r="C131" s="154"/>
      <c r="D131" s="158"/>
      <c r="E131" s="390" t="str">
        <f t="shared" si="83"/>
        <v/>
      </c>
      <c r="F131" s="158"/>
      <c r="G131" s="137"/>
      <c r="H131" s="388" t="str">
        <f t="shared" si="84"/>
        <v/>
      </c>
      <c r="I131" s="157" t="str">
        <f>IF(VALUE(IF('Vessel List A'!P130=1,1,IF('Vessel List A'!P130=2,2,IF('Vessel List A'!P130=3,3,IF('Vessel List A'!P130=4,4,IF('Vessel List A'!P130=5,5,IF('Vessel List A'!P130=6,6,IF('Vessel List A'!P130=7,7,IF('Vessel List A'!P130=8,8,IF('Vessel List A'!P130=9,9,IF('Vessel List A'!P130=10,10,IF('Vessel List A'!P130=11,11,IF('Vessel List A'!P130=12,12,IF('Vessel List A'!P130=13,13,IF('Vessel List A'!P130=14,14,IF('Vessel List A'!P130=15,15,IF('Vessel List A'!P130=16,16,0)))))))))))))))))=0," ",VALUE(IF('Vessel List A'!P130=1,1,IF('Vessel List A'!P130=2,2,IF('Vessel List A'!P130=3,3,IF('Vessel List A'!P130=4,4,IF('Vessel List A'!P130=5,5,IF('Vessel List A'!P130=6,6,IF('Vessel List A'!P130=7,7,IF('Vessel List A'!P130=8,8,IF('Vessel List A'!P130=9,9,IF('Vessel List A'!P130=10,10,IF('Vessel List A'!P130=11,11,IF('Vessel List A'!P130=12,12,IF('Vessel List A'!P130=13,13,IF('Vessel List A'!P130=14,14,IF('Vessel List A'!P130=15,15,IF('Vessel List A'!P130=16,16,0))))))))))))))))))</f>
        <v xml:space="preserve"> </v>
      </c>
      <c r="J131" s="154"/>
      <c r="K131" s="158"/>
      <c r="L131" s="390" t="str">
        <f t="shared" si="85"/>
        <v/>
      </c>
      <c r="M131" s="158"/>
      <c r="N131" s="137"/>
      <c r="O131" s="388" t="str">
        <f t="shared" si="86"/>
        <v/>
      </c>
      <c r="P131" s="157" t="str">
        <f>IF(VALUE(IF('Vessel List A'!AC130=1,1,IF('Vessel List A'!AC130=2,2,IF('Vessel List A'!AC130=3,3,IF('Vessel List A'!AC130=4,4,IF('Vessel List A'!AC130=5,5,IF('Vessel List A'!AC130=6,6,IF('Vessel List A'!AC130=7,7,IF('Vessel List A'!AC130=8,8,IF('Vessel List A'!AC130=9,9,IF('Vessel List A'!AC130=10,10,IF('Vessel List A'!AC130=11,11,IF('Vessel List A'!AC130=12,12,IF('Vessel List A'!AC130=13,13,IF('Vessel List A'!AC130=14,14,IF('Vessel List A'!AC130=15,15,IF('Vessel List A'!AC130=16,16,0)))))))))))))))))=0," ",VALUE(IF('Vessel List A'!AC130=1,1,IF('Vessel List A'!AC130=2,2,IF('Vessel List A'!AC130=3,3,IF('Vessel List A'!AC130=4,4,IF('Vessel List A'!AC130=5,5,IF('Vessel List A'!AC130=6,6,IF('Vessel List A'!AC130=7,7,IF('Vessel List A'!AC130=8,8,IF('Vessel List A'!AC130=9,9,IF('Vessel List A'!AC130=10,10,IF('Vessel List A'!AC130=11,11,IF('Vessel List A'!AC130=12,12,IF('Vessel List A'!AC130=13,13,IF('Vessel List A'!AC130=14,14,IF('Vessel List A'!AC130=15,15,IF('Vessel List A'!AC130=16,16,0))))))))))))))))))</f>
        <v xml:space="preserve"> </v>
      </c>
      <c r="Q131" s="154"/>
      <c r="R131" s="158"/>
      <c r="S131" s="390" t="str">
        <f t="shared" si="87"/>
        <v/>
      </c>
      <c r="T131" s="158"/>
      <c r="U131" s="137"/>
      <c r="V131" s="388" t="str">
        <f t="shared" si="88"/>
        <v/>
      </c>
      <c r="W131" s="157" t="str">
        <f>IF(VALUE(IF('Vessel List A'!AP130=1,1,IF('Vessel List A'!AP130=2,2,IF('Vessel List A'!AP130=3,3,IF('Vessel List A'!AP130=4,4,IF('Vessel List A'!AP130=5,5,IF('Vessel List A'!AP130=6,6,IF('Vessel List A'!AP130=7,7,IF('Vessel List A'!AP130=8,8,IF('Vessel List A'!AP130=9,9,IF('Vessel List A'!AP130=10,10,IF('Vessel List A'!AP130=11,11,IF('Vessel List A'!AP130=12,12,IF('Vessel List A'!AP130=13,13,IF('Vessel List A'!AP130=14,14,IF('Vessel List A'!AP130=15,15,IF('Vessel List A'!AP130=16,16,0)))))))))))))))))=0," ",VALUE(IF('Vessel List A'!AP130=1,1,IF('Vessel List A'!AP130=2,2,IF('Vessel List A'!AP130=3,3,IF('Vessel List A'!AP130=4,4,IF('Vessel List A'!AP130=5,5,IF('Vessel List A'!AP130=6,6,IF('Vessel List A'!AP130=7,7,IF('Vessel List A'!AP130=8,8,IF('Vessel List A'!AP130=9,9,IF('Vessel List A'!AP130=10,10,IF('Vessel List A'!AP130=11,11,IF('Vessel List A'!AP130=12,12,IF('Vessel List A'!AP130=13,13,IF('Vessel List A'!AP130=14,14,IF('Vessel List A'!AP130=15,15,IF('Vessel List A'!AP130=16,16,0))))))))))))))))))</f>
        <v xml:space="preserve"> </v>
      </c>
      <c r="X131" s="154"/>
      <c r="Y131" s="158"/>
      <c r="Z131" s="390" t="str">
        <f t="shared" si="89"/>
        <v/>
      </c>
      <c r="AA131" s="158"/>
      <c r="AB131" s="137"/>
      <c r="AC131" s="388" t="str">
        <f t="shared" si="90"/>
        <v/>
      </c>
      <c r="AD131" s="157" t="str">
        <f>IF(VALUE(IF('Vessel List A'!BC130=1,1,IF('Vessel List A'!BC130=2,2,IF('Vessel List A'!BC130=3,3,IF('Vessel List A'!BC130=4,4,IF('Vessel List A'!BC130=5,5,IF('Vessel List A'!BC130=6,6,IF('Vessel List A'!BC130=7,7,IF('Vessel List A'!BC130=8,8,IF('Vessel List A'!BC130=9,9,IF('Vessel List A'!BC130=10,10,IF('Vessel List A'!BC130=11,11,IF('Vessel List A'!BC130=12,12,IF('Vessel List A'!BC130=13,13,IF('Vessel List A'!BC130=14,14,IF('Vessel List A'!BC130=15,15,IF('Vessel List A'!BC130=16,16,0)))))))))))))))))=0," ",VALUE(IF('Vessel List A'!BC130=1,1,IF('Vessel List A'!BC130=2,2,IF('Vessel List A'!BC130=3,3,IF('Vessel List A'!BC130=4,4,IF('Vessel List A'!BC130=5,5,IF('Vessel List A'!BC130=6,6,IF('Vessel List A'!BC130=7,7,IF('Vessel List A'!BC130=8,8,IF('Vessel List A'!BC130=9,9,IF('Vessel List A'!BC130=10,10,IF('Vessel List A'!BC130=11,11,IF('Vessel List A'!BC130=12,12,IF('Vessel List A'!BC130=13,13,IF('Vessel List A'!BC130=14,14,IF('Vessel List A'!BC130=15,15,IF('Vessel List A'!BC130=16,16,0))))))))))))))))))</f>
        <v xml:space="preserve"> </v>
      </c>
      <c r="AE131" s="154"/>
      <c r="AF131" s="158"/>
      <c r="AG131" s="390" t="str">
        <f t="shared" si="91"/>
        <v/>
      </c>
      <c r="AH131" s="158"/>
      <c r="AI131" s="137"/>
      <c r="AJ131" s="388" t="str">
        <f t="shared" si="92"/>
        <v/>
      </c>
      <c r="AK131" s="157" t="str">
        <f>IF(VALUE(IF('Vessel List A'!BP130=1,1,IF('Vessel List A'!BP130=2,2,IF('Vessel List A'!BP130=3,3,IF('Vessel List A'!BP130=4,4,IF('Vessel List A'!BP130=5,5,IF('Vessel List A'!BP130=6,6,IF('Vessel List A'!BP130=7,7,IF('Vessel List A'!BP130=8,8,IF('Vessel List A'!BP130=9,9,IF('Vessel List A'!BP130=10,10,IF('Vessel List A'!BP130=11,11,IF('Vessel List A'!BP130=12,12,IF('Vessel List A'!BP130=13,13,IF('Vessel List A'!BP130=14,14,IF('Vessel List A'!BP130=15,15,IF('Vessel List A'!BP130=16,16,0)))))))))))))))))=0," ",VALUE(IF('Vessel List A'!BP130=1,1,IF('Vessel List A'!BP130=2,2,IF('Vessel List A'!BP130=3,3,IF('Vessel List A'!BP130=4,4,IF('Vessel List A'!BP130=5,5,IF('Vessel List A'!BP130=6,6,IF('Vessel List A'!BP130=7,7,IF('Vessel List A'!BP130=8,8,IF('Vessel List A'!BP130=9,9,IF('Vessel List A'!BP130=10,10,IF('Vessel List A'!BP130=11,11,IF('Vessel List A'!BP130=12,12,IF('Vessel List A'!BP130=13,13,IF('Vessel List A'!BP130=14,14,IF('Vessel List A'!BP130=15,15,IF('Vessel List A'!BP130=16,16,0))))))))))))))))))</f>
        <v xml:space="preserve"> </v>
      </c>
      <c r="AL131" s="154"/>
      <c r="AM131" s="158"/>
      <c r="AN131" s="390" t="str">
        <f t="shared" si="93"/>
        <v/>
      </c>
      <c r="AO131" s="158"/>
      <c r="AP131" s="137"/>
      <c r="AQ131" s="388" t="str">
        <f t="shared" si="94"/>
        <v/>
      </c>
      <c r="AR131" s="157" t="str">
        <f>IF(VALUE(IF('Vessel List A'!CC130=1,1,IF('Vessel List A'!CC130=2,2,IF('Vessel List A'!CC130=3,3,IF('Vessel List A'!CC130=4,4,IF('Vessel List A'!CC130=5,5,IF('Vessel List A'!CC130=6,6,IF('Vessel List A'!CC130=7,7,IF('Vessel List A'!CC130=8,8,IF('Vessel List A'!CC130=9,9,IF('Vessel List A'!CC130=10,10,IF('Vessel List A'!CC130=11,11,IF('Vessel List A'!CC130=12,12,IF('Vessel List A'!CC130=13,13,IF('Vessel List A'!CC130=14,14,IF('Vessel List A'!CC130=15,15,IF('Vessel List A'!CC130=16,16,0)))))))))))))))))=0," ",VALUE(IF('Vessel List A'!CC130=1,1,IF('Vessel List A'!CC130=2,2,IF('Vessel List A'!CC130=3,3,IF('Vessel List A'!CC130=4,4,IF('Vessel List A'!CC130=5,5,IF('Vessel List A'!CC130=6,6,IF('Vessel List A'!CC130=7,7,IF('Vessel List A'!CC130=8,8,IF('Vessel List A'!CC130=9,9,IF('Vessel List A'!CC130=10,10,IF('Vessel List A'!CC130=11,11,IF('Vessel List A'!CC130=12,12,IF('Vessel List A'!CC130=13,13,IF('Vessel List A'!CC130=14,14,IF('Vessel List A'!CC130=15,15,IF('Vessel List A'!CC130=16,16,0))))))))))))))))))</f>
        <v xml:space="preserve"> </v>
      </c>
      <c r="AS131" s="154"/>
      <c r="AT131" s="158"/>
      <c r="AU131" s="390" t="str">
        <f t="shared" si="95"/>
        <v/>
      </c>
      <c r="AV131" s="158"/>
      <c r="AW131" s="137"/>
      <c r="AX131" s="388" t="str">
        <f t="shared" si="96"/>
        <v/>
      </c>
      <c r="AY131" s="157" t="str">
        <f>IF(VALUE(IF('Vessel List A'!CP130=1,1,IF('Vessel List A'!CP130=2,2,IF('Vessel List A'!CP130=3,3,IF('Vessel List A'!CP130=4,4,IF('Vessel List A'!CP130=5,5,IF('Vessel List A'!CP130=6,6,IF('Vessel List A'!CP130=7,7,IF('Vessel List A'!CP130=8,8,IF('Vessel List A'!CP130=9,9,IF('Vessel List A'!CP130=10,10,IF('Vessel List A'!CP130=11,11,IF('Vessel List A'!CP130=12,12,IF('Vessel List A'!CP130=13,13,IF('Vessel List A'!CP130=14,14,IF('Vessel List A'!CP130=15,15,IF('Vessel List A'!CP130=16,16,0)))))))))))))))))=0," ",VALUE(IF('Vessel List A'!CP130=1,1,IF('Vessel List A'!CP130=2,2,IF('Vessel List A'!CP130=3,3,IF('Vessel List A'!CP130=4,4,IF('Vessel List A'!CP130=5,5,IF('Vessel List A'!CP130=6,6,IF('Vessel List A'!CP130=7,7,IF('Vessel List A'!CP130=8,8,IF('Vessel List A'!CP130=9,9,IF('Vessel List A'!CP130=10,10,IF('Vessel List A'!CP130=11,11,IF('Vessel List A'!CP130=12,12,IF('Vessel List A'!CP130=13,13,IF('Vessel List A'!CP130=14,14,IF('Vessel List A'!CP130=15,15,IF('Vessel List A'!CP130=16,16,0))))))))))))))))))</f>
        <v xml:space="preserve"> </v>
      </c>
      <c r="AZ131" s="154"/>
      <c r="BA131" s="158"/>
      <c r="BB131" s="390" t="str">
        <f t="shared" si="97"/>
        <v/>
      </c>
      <c r="BC131" s="158"/>
      <c r="BD131" s="137"/>
      <c r="BE131" s="388" t="str">
        <f t="shared" si="98"/>
        <v/>
      </c>
      <c r="BF131" s="157" t="str">
        <f>IF(VALUE(IF('Vessel List A'!DC130=1,1,IF('Vessel List A'!DC130=2,2,IF('Vessel List A'!DC130=3,3,IF('Vessel List A'!DC130=4,4,IF('Vessel List A'!DC130=5,5,IF('Vessel List A'!DC130=6,6,IF('Vessel List A'!DC130=7,7,IF('Vessel List A'!DC130=8,8,IF('Vessel List A'!DC130=9,9,IF('Vessel List A'!DC130=10,10,IF('Vessel List A'!DC130=11,11,IF('Vessel List A'!DC130=12,12,IF('Vessel List A'!DC130=13,13,IF('Vessel List A'!DC130=14,14,IF('Vessel List A'!DC130=15,15,IF('Vessel List A'!DC130=16,16,0)))))))))))))))))=0," ",VALUE(IF('Vessel List A'!DC130=1,1,IF('Vessel List A'!DC130=2,2,IF('Vessel List A'!DC130=3,3,IF('Vessel List A'!DC130=4,4,IF('Vessel List A'!DC130=5,5,IF('Vessel List A'!DC130=6,6,IF('Vessel List A'!DC130=7,7,IF('Vessel List A'!DC130=8,8,IF('Vessel List A'!DC130=9,9,IF('Vessel List A'!DC130=10,10,IF('Vessel List A'!DC130=11,11,IF('Vessel List A'!DC130=12,12,IF('Vessel List A'!DC130=13,13,IF('Vessel List A'!DC130=14,14,IF('Vessel List A'!DC130=15,15,IF('Vessel List A'!DC130=16,16,0))))))))))))))))))</f>
        <v xml:space="preserve"> </v>
      </c>
      <c r="BG131" s="154"/>
      <c r="BH131" s="158"/>
      <c r="BI131" s="390" t="str">
        <f t="shared" si="99"/>
        <v/>
      </c>
      <c r="BJ131" s="158"/>
      <c r="BK131" s="137"/>
      <c r="BL131" s="388" t="str">
        <f t="shared" si="100"/>
        <v/>
      </c>
      <c r="BM131" s="157" t="str">
        <f>IF(VALUE(IF('Vessel List A'!DP130=1,1,IF('Vessel List A'!DP130=2,2,IF('Vessel List A'!DP130=3,3,IF('Vessel List A'!DP130=4,4,IF('Vessel List A'!DP130=5,5,IF('Vessel List A'!DP130=6,6,IF('Vessel List A'!DP130=7,7,IF('Vessel List A'!DP130=8,8,IF('Vessel List A'!DP130=9,9,IF('Vessel List A'!DP130=10,10,IF('Vessel List A'!DP130=11,11,IF('Vessel List A'!DP130=12,12,IF('Vessel List A'!DP130=13,13,IF('Vessel List A'!DP130=14,14,IF('Vessel List A'!DP130=15,15,IF('Vessel List A'!DP130=16,16,0)))))))))))))))))=0," ",VALUE(IF('Vessel List A'!DP130=1,1,IF('Vessel List A'!DP130=2,2,IF('Vessel List A'!DP130=3,3,IF('Vessel List A'!DP130=4,4,IF('Vessel List A'!DP130=5,5,IF('Vessel List A'!DP130=6,6,IF('Vessel List A'!DP130=7,7,IF('Vessel List A'!DP130=8,8,IF('Vessel List A'!DP130=9,9,IF('Vessel List A'!DP130=10,10,IF('Vessel List A'!DP130=11,11,IF('Vessel List A'!DP130=12,12,IF('Vessel List A'!DP130=13,13,IF('Vessel List A'!DP130=14,14,IF('Vessel List A'!DP130=15,15,IF('Vessel List A'!DP130=16,16,0))))))))))))))))))</f>
        <v xml:space="preserve"> </v>
      </c>
      <c r="BN131" s="154"/>
      <c r="BO131" s="158"/>
      <c r="BP131" s="390" t="str">
        <f t="shared" si="101"/>
        <v/>
      </c>
      <c r="BQ131" s="158"/>
      <c r="BR131" s="137"/>
      <c r="BS131" s="388" t="str">
        <f t="shared" si="102"/>
        <v/>
      </c>
      <c r="BT131" s="157" t="str">
        <f>IF(VALUE(IF('Vessel List A'!EC130=1,1,IF('Vessel List A'!EC130=2,2,IF('Vessel List A'!EC130=3,3,IF('Vessel List A'!EC130=4,4,IF('Vessel List A'!EC130=5,5,IF('Vessel List A'!EC130=6,6,IF('Vessel List A'!EC130=7,7,IF('Vessel List A'!EC130=8,8,IF('Vessel List A'!EC130=9,9,IF('Vessel List A'!EC130=10,10,IF('Vessel List A'!EC130=11,11,IF('Vessel List A'!EC130=12,12,IF('Vessel List A'!EC130=13,13,IF('Vessel List A'!EC130=14,14,IF('Vessel List A'!EC130=15,15,IF('Vessel List A'!EC130=16,16,0)))))))))))))))))=0," ",VALUE(IF('Vessel List A'!EC130=1,1,IF('Vessel List A'!EC130=2,2,IF('Vessel List A'!EC130=3,3,IF('Vessel List A'!EC130=4,4,IF('Vessel List A'!EC130=5,5,IF('Vessel List A'!EC130=6,6,IF('Vessel List A'!EC130=7,7,IF('Vessel List A'!EC130=8,8,IF('Vessel List A'!EC130=9,9,IF('Vessel List A'!EC130=10,10,IF('Vessel List A'!EC130=11,11,IF('Vessel List A'!EC130=12,12,IF('Vessel List A'!EC130=13,13,IF('Vessel List A'!EC130=14,14,IF('Vessel List A'!EC130=15,15,IF('Vessel List A'!EC130=16,16,0))))))))))))))))))</f>
        <v xml:space="preserve"> </v>
      </c>
      <c r="BU131" s="154"/>
      <c r="BV131" s="158"/>
      <c r="BW131" s="390" t="str">
        <f t="shared" si="103"/>
        <v/>
      </c>
      <c r="BX131" s="158"/>
      <c r="BY131" s="137"/>
      <c r="BZ131" s="388" t="str">
        <f t="shared" si="104"/>
        <v/>
      </c>
      <c r="CA131" s="157" t="str">
        <f>IF(VALUE(IF('Vessel List A'!EP130=1,1,IF('Vessel List A'!EP130=2,2,IF('Vessel List A'!EP130=3,3,IF('Vessel List A'!EP130=4,4,IF('Vessel List A'!EP130=5,5,IF('Vessel List A'!EP130=6,6,IF('Vessel List A'!EP130=7,7,IF('Vessel List A'!EP130=8,8,IF('Vessel List A'!EP130=9,9,IF('Vessel List A'!EP130=10,10,IF('Vessel List A'!EP130=11,11,IF('Vessel List A'!EP130=12,12,IF('Vessel List A'!EP130=13,13,IF('Vessel List A'!EP130=14,14,IF('Vessel List A'!EP130=15,15,IF('Vessel List A'!EP130=16,16,0)))))))))))))))))=0," ",VALUE(IF('Vessel List A'!EP130=1,1,IF('Vessel List A'!EP130=2,2,IF('Vessel List A'!EP130=3,3,IF('Vessel List A'!EP130=4,4,IF('Vessel List A'!EP130=5,5,IF('Vessel List A'!EP130=6,6,IF('Vessel List A'!EP130=7,7,IF('Vessel List A'!EP130=8,8,IF('Vessel List A'!EP130=9,9,IF('Vessel List A'!EP130=10,10,IF('Vessel List A'!EP130=11,11,IF('Vessel List A'!EP130=12,12,IF('Vessel List A'!EP130=13,13,IF('Vessel List A'!EP130=14,14,IF('Vessel List A'!EP130=15,15,IF('Vessel List A'!EP130=16,16,0))))))))))))))))))</f>
        <v xml:space="preserve"> </v>
      </c>
      <c r="CB131" s="154"/>
      <c r="CC131" s="158"/>
      <c r="CD131" s="390" t="str">
        <f t="shared" si="105"/>
        <v/>
      </c>
      <c r="CE131" s="158"/>
      <c r="CF131" s="137"/>
      <c r="CG131" s="388" t="str">
        <f t="shared" si="106"/>
        <v/>
      </c>
      <c r="CH131" s="157" t="str">
        <f>IF(VALUE(IF('Vessel List A'!FC130=1,1,IF('Vessel List A'!FC130=2,2,IF('Vessel List A'!FC130=3,3,IF('Vessel List A'!FC130=4,4,IF('Vessel List A'!FC130=5,5,IF('Vessel List A'!FC130=6,6,IF('Vessel List A'!FC130=7,7,IF('Vessel List A'!FC130=8,8,IF('Vessel List A'!FC130=9,9,IF('Vessel List A'!FC130=10,10,IF('Vessel List A'!FC130=11,11,IF('Vessel List A'!FC130=12,12,IF('Vessel List A'!FC130=13,13,IF('Vessel List A'!FC130=14,14,IF('Vessel List A'!FC130=15,15,IF('Vessel List A'!FC130=16,16,0)))))))))))))))))=0," ",VALUE(IF('Vessel List A'!FC130=1,1,IF('Vessel List A'!FC130=2,2,IF('Vessel List A'!FC130=3,3,IF('Vessel List A'!FC130=4,4,IF('Vessel List A'!FC130=5,5,IF('Vessel List A'!FC130=6,6,IF('Vessel List A'!FC130=7,7,IF('Vessel List A'!FC130=8,8,IF('Vessel List A'!FC130=9,9,IF('Vessel List A'!FC130=10,10,IF('Vessel List A'!FC130=11,11,IF('Vessel List A'!FC130=12,12,IF('Vessel List A'!FC130=13,13,IF('Vessel List A'!FC130=14,14,IF('Vessel List A'!FC130=15,15,IF('Vessel List A'!FC130=16,16,0))))))))))))))))))</f>
        <v xml:space="preserve"> </v>
      </c>
      <c r="CI131" s="154"/>
      <c r="CJ131" s="158"/>
      <c r="CK131" s="390" t="str">
        <f t="shared" si="107"/>
        <v/>
      </c>
      <c r="CL131" s="158"/>
      <c r="CM131" s="137"/>
      <c r="CN131" s="388" t="str">
        <f t="shared" si="108"/>
        <v/>
      </c>
      <c r="CO131" s="157" t="str">
        <f>IF(VALUE(IF('Vessel List A'!FP130=1,1,IF('Vessel List A'!FP130=2,2,IF('Vessel List A'!FP130=3,3,IF('Vessel List A'!FP130=4,4,IF('Vessel List A'!FP130=5,5,IF('Vessel List A'!FP130=6,6,IF('Vessel List A'!FP130=7,7,IF('Vessel List A'!FP130=8,8,IF('Vessel List A'!FP130=9,9,IF('Vessel List A'!FP130=10,10,IF('Vessel List A'!FP130=11,11,IF('Vessel List A'!FP130=12,12,IF('Vessel List A'!FP130=13,13,IF('Vessel List A'!FP130=14,14,IF('Vessel List A'!FP130=15,15,IF('Vessel List A'!FP130=16,16,0)))))))))))))))))=0," ",VALUE(IF('Vessel List A'!FP130=1,1,IF('Vessel List A'!FP130=2,2,IF('Vessel List A'!FP130=3,3,IF('Vessel List A'!FP130=4,4,IF('Vessel List A'!FP130=5,5,IF('Vessel List A'!FP130=6,6,IF('Vessel List A'!FP130=7,7,IF('Vessel List A'!FP130=8,8,IF('Vessel List A'!FP130=9,9,IF('Vessel List A'!FP130=10,10,IF('Vessel List A'!FP130=11,11,IF('Vessel List A'!FP130=12,12,IF('Vessel List A'!FP130=13,13,IF('Vessel List A'!FP130=14,14,IF('Vessel List A'!FP130=15,15,IF('Vessel List A'!FP130=16,16,0))))))))))))))))))</f>
        <v xml:space="preserve"> </v>
      </c>
      <c r="CP131" s="154"/>
      <c r="CQ131" s="158"/>
      <c r="CR131" s="390" t="str">
        <f t="shared" si="109"/>
        <v/>
      </c>
      <c r="CS131" s="158"/>
      <c r="CT131" s="137"/>
      <c r="CU131" s="388" t="str">
        <f t="shared" si="110"/>
        <v/>
      </c>
      <c r="CV131" s="157" t="str">
        <f>IF(VALUE(IF('Vessel List A'!GC130=1,1,IF('Vessel List A'!GC130=2,2,IF('Vessel List A'!GC130=3,3,IF('Vessel List A'!GC130=4,4,IF('Vessel List A'!GC130=5,5,IF('Vessel List A'!GC130=6,6,IF('Vessel List A'!GC130=7,7,IF('Vessel List A'!GC130=8,8,IF('Vessel List A'!GC130=9,9,IF('Vessel List A'!GC130=10,10,IF('Vessel List A'!GC130=11,11,IF('Vessel List A'!GC130=12,12,IF('Vessel List A'!GC130=13,13,IF('Vessel List A'!GC130=14,14,IF('Vessel List A'!GC130=15,15,IF('Vessel List A'!GC130=16,16,0)))))))))))))))))=0," ",VALUE(IF('Vessel List A'!GC130=1,1,IF('Vessel List A'!GC130=2,2,IF('Vessel List A'!GC130=3,3,IF('Vessel List A'!GC130=4,4,IF('Vessel List A'!GC130=5,5,IF('Vessel List A'!GC130=6,6,IF('Vessel List A'!GC130=7,7,IF('Vessel List A'!GC130=8,8,IF('Vessel List A'!GC130=9,9,IF('Vessel List A'!GC130=10,10,IF('Vessel List A'!GC130=11,11,IF('Vessel List A'!GC130=12,12,IF('Vessel List A'!GC130=13,13,IF('Vessel List A'!GC130=14,14,IF('Vessel List A'!GC130=15,15,IF('Vessel List A'!GC130=16,16,0))))))))))))))))))</f>
        <v xml:space="preserve"> </v>
      </c>
      <c r="CW131" s="154"/>
      <c r="CX131" s="158"/>
      <c r="CY131" s="390" t="str">
        <f t="shared" si="111"/>
        <v/>
      </c>
      <c r="CZ131" s="158"/>
      <c r="DA131" s="137"/>
      <c r="DB131" s="388" t="str">
        <f t="shared" si="112"/>
        <v/>
      </c>
      <c r="DC131" s="157" t="str">
        <f>IF(VALUE(IF('Vessel List A'!GP130=1,1,IF('Vessel List A'!GP130=2,2,IF('Vessel List A'!GP130=3,3,IF('Vessel List A'!GP130=4,4,IF('Vessel List A'!GP130=5,5,IF('Vessel List A'!GP130=6,6,IF('Vessel List A'!GP130=7,7,IF('Vessel List A'!GP130=8,8,IF('Vessel List A'!GP130=9,9,IF('Vessel List A'!GP130=10,10,IF('Vessel List A'!GP130=11,11,IF('Vessel List A'!GP130=12,12,IF('Vessel List A'!GP130=13,13,IF('Vessel List A'!GP130=14,14,IF('Vessel List A'!GP130=15,15,IF('Vessel List A'!GP130=16,16,0)))))))))))))))))=0," ",VALUE(IF('Vessel List A'!GP130=1,1,IF('Vessel List A'!GP130=2,2,IF('Vessel List A'!GP130=3,3,IF('Vessel List A'!GP130=4,4,IF('Vessel List A'!GP130=5,5,IF('Vessel List A'!GP130=6,6,IF('Vessel List A'!GP130=7,7,IF('Vessel List A'!GP130=8,8,IF('Vessel List A'!GP130=9,9,IF('Vessel List A'!GP130=10,10,IF('Vessel List A'!GP130=11,11,IF('Vessel List A'!GP130=12,12,IF('Vessel List A'!GP130=13,13,IF('Vessel List A'!GP130=14,14,IF('Vessel List A'!GP130=15,15,IF('Vessel List A'!GP130=16,16,0))))))))))))))))))</f>
        <v xml:space="preserve"> </v>
      </c>
      <c r="DD131" s="154"/>
      <c r="DE131" s="158"/>
      <c r="DF131" s="390" t="str">
        <f t="shared" si="113"/>
        <v/>
      </c>
      <c r="DG131" s="158"/>
      <c r="DH131" s="137"/>
      <c r="DI131" s="388" t="str">
        <f t="shared" si="114"/>
        <v/>
      </c>
      <c r="DJ131" s="157" t="str">
        <f>IF(VALUE(IF('Vessel List A'!HC130=1,1,IF('Vessel List A'!HC130=2,2,IF('Vessel List A'!HC130=3,3,IF('Vessel List A'!HC130=4,4,IF('Vessel List A'!HC130=5,5,IF('Vessel List A'!HC130=6,6,IF('Vessel List A'!HC130=7,7,IF('Vessel List A'!HC130=8,8,IF('Vessel List A'!HC130=9,9,IF('Vessel List A'!HC130=10,10,IF('Vessel List A'!HC130=11,11,IF('Vessel List A'!HC130=12,12,IF('Vessel List A'!HC130=13,13,IF('Vessel List A'!HC130=14,14,IF('Vessel List A'!HC130=15,15,IF('Vessel List A'!HC130=16,16,0)))))))))))))))))=0," ",VALUE(IF('Vessel List A'!HC130=1,1,IF('Vessel List A'!HC130=2,2,IF('Vessel List A'!HC130=3,3,IF('Vessel List A'!HC130=4,4,IF('Vessel List A'!HC130=5,5,IF('Vessel List A'!HC130=6,6,IF('Vessel List A'!HC130=7,7,IF('Vessel List A'!HC130=8,8,IF('Vessel List A'!HC130=9,9,IF('Vessel List A'!HC130=10,10,IF('Vessel List A'!HC130=11,11,IF('Vessel List A'!HC130=12,12,IF('Vessel List A'!HC130=13,13,IF('Vessel List A'!HC130=14,14,IF('Vessel List A'!HC130=15,15,IF('Vessel List A'!HC130=16,16,0))))))))))))))))))</f>
        <v xml:space="preserve"> </v>
      </c>
      <c r="DK131" s="154"/>
      <c r="DL131" s="158"/>
      <c r="DM131" s="390" t="str">
        <f t="shared" si="115"/>
        <v/>
      </c>
      <c r="DN131" s="158"/>
      <c r="DO131" s="137"/>
      <c r="DP131" s="388" t="str">
        <f t="shared" si="116"/>
        <v/>
      </c>
      <c r="DQ131" s="157" t="str">
        <f>IF(VALUE(IF('Vessel List A'!HP130=1,1,IF('Vessel List A'!HP130=2,2,IF('Vessel List A'!HP130=3,3,IF('Vessel List A'!HP130=4,4,IF('Vessel List A'!HP130=5,5,IF('Vessel List A'!HP130=6,6,IF('Vessel List A'!HP130=7,7,IF('Vessel List A'!HP130=8,8,IF('Vessel List A'!HP130=9,9,IF('Vessel List A'!HP130=10,10,IF('Vessel List A'!HP130=11,11,IF('Vessel List A'!HP130=12,12,IF('Vessel List A'!HP130=13,13,IF('Vessel List A'!HP130=14,14,IF('Vessel List A'!HP130=15,15,IF('Vessel List A'!HP130=16,16,0)))))))))))))))))=0," ",VALUE(IF('Vessel List A'!HP130=1,1,IF('Vessel List A'!HP130=2,2,IF('Vessel List A'!HP130=3,3,IF('Vessel List A'!HP130=4,4,IF('Vessel List A'!HP130=5,5,IF('Vessel List A'!HP130=6,6,IF('Vessel List A'!HP130=7,7,IF('Vessel List A'!HP130=8,8,IF('Vessel List A'!HP130=9,9,IF('Vessel List A'!HP130=10,10,IF('Vessel List A'!HP130=11,11,IF('Vessel List A'!HP130=12,12,IF('Vessel List A'!HP130=13,13,IF('Vessel List A'!HP130=14,14,IF('Vessel List A'!HP130=15,15,IF('Vessel List A'!HP130=16,16,0))))))))))))))))))</f>
        <v xml:space="preserve"> </v>
      </c>
      <c r="DR131" s="154"/>
      <c r="DS131" s="158"/>
      <c r="DT131" s="390" t="str">
        <f t="shared" si="117"/>
        <v/>
      </c>
      <c r="DU131" s="158"/>
      <c r="DV131" s="137"/>
      <c r="DW131" s="388" t="str">
        <f t="shared" si="118"/>
        <v/>
      </c>
      <c r="DX131" s="157" t="str">
        <f>IF(VALUE(IF('Vessel List A'!IC130=1,1,IF('Vessel List A'!IC130=2,2,IF('Vessel List A'!IC130=3,3,IF('Vessel List A'!IC130=4,4,IF('Vessel List A'!IC130=5,5,IF('Vessel List A'!IC130=6,6,IF('Vessel List A'!IC130=7,7,IF('Vessel List A'!IC130=8,8,IF('Vessel List A'!IC130=9,9,IF('Vessel List A'!IC130=10,10,IF('Vessel List A'!IC130=11,11,IF('Vessel List A'!IC130=12,12,IF('Vessel List A'!IC130=13,13,IF('Vessel List A'!IC130=14,14,IF('Vessel List A'!IC130=15,15,IF('Vessel List A'!IC130=16,16,0)))))))))))))))))=0," ",VALUE(IF('Vessel List A'!IC130=1,1,IF('Vessel List A'!IC130=2,2,IF('Vessel List A'!IC130=3,3,IF('Vessel List A'!IC130=4,4,IF('Vessel List A'!IC130=5,5,IF('Vessel List A'!IC130=6,6,IF('Vessel List A'!IC130=7,7,IF('Vessel List A'!IC130=8,8,IF('Vessel List A'!IC130=9,9,IF('Vessel List A'!IC130=10,10,IF('Vessel List A'!IC130=11,11,IF('Vessel List A'!IC130=12,12,IF('Vessel List A'!IC130=13,13,IF('Vessel List A'!IC130=14,14,IF('Vessel List A'!IC130=15,15,IF('Vessel List A'!IC130=16,16,0))))))))))))))))))</f>
        <v xml:space="preserve"> </v>
      </c>
      <c r="DY131" s="154"/>
      <c r="DZ131" s="158"/>
      <c r="EA131" s="390" t="str">
        <f t="shared" si="119"/>
        <v/>
      </c>
      <c r="EB131" s="158"/>
      <c r="EC131" s="137"/>
      <c r="ED131" s="388" t="str">
        <f t="shared" si="120"/>
        <v/>
      </c>
      <c r="EE131" s="157" t="str">
        <f>IF(VALUE(IF('Vessel List A'!IP130=1,1,IF('Vessel List A'!IP130=2,2,IF('Vessel List A'!IP130=3,3,IF('Vessel List A'!IP130=4,4,IF('Vessel List A'!IP130=5,5,IF('Vessel List A'!IP130=6,6,IF('Vessel List A'!IP130=7,7,IF('Vessel List A'!IP130=8,8,IF('Vessel List A'!IP130=9,9,IF('Vessel List A'!IP130=10,10,IF('Vessel List A'!IP130=11,11,IF('Vessel List A'!IP130=12,12,IF('Vessel List A'!IP130=13,13,IF('Vessel List A'!IP130=14,14,IF('Vessel List A'!IP130=15,15,IF('Vessel List A'!IP130=16,16,0)))))))))))))))))=0," ",VALUE(IF('Vessel List A'!IP130=1,1,IF('Vessel List A'!IP130=2,2,IF('Vessel List A'!IP130=3,3,IF('Vessel List A'!IP130=4,4,IF('Vessel List A'!IP130=5,5,IF('Vessel List A'!IP130=6,6,IF('Vessel List A'!IP130=7,7,IF('Vessel List A'!IP130=8,8,IF('Vessel List A'!IP130=9,9,IF('Vessel List A'!IP130=10,10,IF('Vessel List A'!IP130=11,11,IF('Vessel List A'!IP130=12,12,IF('Vessel List A'!IP130=13,13,IF('Vessel List A'!IP130=14,14,IF('Vessel List A'!IP130=15,15,IF('Vessel List A'!IP130=16,16,0))))))))))))))))))</f>
        <v xml:space="preserve"> </v>
      </c>
      <c r="EF131" s="154"/>
      <c r="EG131" s="158"/>
      <c r="EH131" s="390" t="str">
        <f t="shared" si="121"/>
        <v/>
      </c>
      <c r="EI131" s="158"/>
      <c r="EJ131" s="137"/>
      <c r="EK131" s="397" t="str">
        <f t="shared" si="122"/>
        <v/>
      </c>
      <c r="EL131" s="144"/>
      <c r="EM131" s="157" t="str">
        <f>IF(VALUE(IF('Vessel List B'!C130=1,1,IF('Vessel List B'!C130=2,2,IF('Vessel List B'!C130=3,3,IF('Vessel List B'!C130=4,4,IF('Vessel List B'!C130=5,5,IF('Vessel List B'!C130=6,6,IF('Vessel List B'!C130=7,7,IF('Vessel List B'!C130=8,8,IF('Vessel List B'!C130=9,9,IF('Vessel List B'!C130=10,10,IF('Vessel List B'!C130=11,11,IF('Vessel List B'!C130=12,12,IF('Vessel List B'!C130=13,13,IF('Vessel List B'!C130=14,14,IF('Vessel List B'!C130=15,15,IF('Vessel List B'!C130=16,16,0)))))))))))))))))=0," ",VALUE(IF('Vessel List B'!C130=1,1,IF('Vessel List B'!C130=2,2,IF('Vessel List B'!C130=3,3,IF('Vessel List B'!C130=4,4,IF('Vessel List B'!C130=5,5,IF('Vessel List B'!C130=6,6,IF('Vessel List B'!C130=7,7,IF('Vessel List B'!C130=8,8,IF('Vessel List B'!C130=9,9,IF('Vessel List B'!C130=10,10,IF('Vessel List B'!C130=11,11,IF('Vessel List B'!C130=12,12,IF('Vessel List B'!C130=13,13,IF('Vessel List B'!C130=14,14,IF('Vessel List B'!C130=15,15,IF('Vessel List B'!C130=16,16,0))))))))))))))))))</f>
        <v xml:space="preserve"> </v>
      </c>
      <c r="EN131" s="154"/>
      <c r="EO131" s="158"/>
      <c r="EP131" s="390" t="str">
        <f t="shared" si="123"/>
        <v/>
      </c>
      <c r="EQ131" s="158"/>
      <c r="ER131" s="137"/>
      <c r="ES131" s="388" t="str">
        <f t="shared" si="124"/>
        <v/>
      </c>
      <c r="ET131" s="157" t="str">
        <f>IF(VALUE(IF('Vessel List B'!P130=1,1,IF('Vessel List B'!P130=2,2,IF('Vessel List B'!P130=3,3,IF('Vessel List B'!P130=4,4,IF('Vessel List B'!P130=5,5,IF('Vessel List B'!P130=6,6,IF('Vessel List B'!P130=7,7,IF('Vessel List B'!P130=8,8,IF('Vessel List B'!P130=9,9,IF('Vessel List B'!P130=10,10,IF('Vessel List B'!P130=11,11,IF('Vessel List B'!P130=12,12,IF('Vessel List B'!P130=13,13,IF('Vessel List B'!P130=14,14,IF('Vessel List B'!P130=15,15,IF('Vessel List B'!P130=16,16,0)))))))))))))))))=0," ",VALUE(IF('Vessel List B'!P130=1,1,IF('Vessel List B'!P130=2,2,IF('Vessel List B'!P130=3,3,IF('Vessel List B'!P130=4,4,IF('Vessel List B'!P130=5,5,IF('Vessel List B'!P130=6,6,IF('Vessel List B'!P130=7,7,IF('Vessel List B'!P130=8,8,IF('Vessel List B'!P130=9,9,IF('Vessel List B'!P130=10,10,IF('Vessel List B'!P130=11,11,IF('Vessel List B'!P130=12,12,IF('Vessel List B'!P130=13,13,IF('Vessel List B'!P130=14,14,IF('Vessel List B'!P130=15,15,IF('Vessel List B'!P130=16,16,0))))))))))))))))))</f>
        <v xml:space="preserve"> </v>
      </c>
      <c r="EU131" s="154"/>
      <c r="EV131" s="158"/>
      <c r="EW131" s="390" t="str">
        <f t="shared" si="125"/>
        <v/>
      </c>
      <c r="EX131" s="158"/>
      <c r="EY131" s="137"/>
      <c r="EZ131" s="388" t="str">
        <f t="shared" si="126"/>
        <v/>
      </c>
      <c r="FA131" s="157" t="str">
        <f>IF(VALUE(IF('Vessel List B'!AC130=1,1,IF('Vessel List B'!AC130=2,2,IF('Vessel List B'!AC130=3,3,IF('Vessel List B'!AC130=4,4,IF('Vessel List B'!AC130=5,5,IF('Vessel List B'!AC130=6,6,IF('Vessel List B'!AC130=7,7,IF('Vessel List B'!AC130=8,8,IF('Vessel List B'!AC130=9,9,IF('Vessel List B'!AC130=10,10,IF('Vessel List B'!AC130=11,11,IF('Vessel List B'!AC130=12,12,IF('Vessel List B'!AC130=13,13,IF('Vessel List B'!AC130=14,14,IF('Vessel List B'!AC130=15,15,IF('Vessel List B'!AC130=16,16,0)))))))))))))))))=0," ",VALUE(IF('Vessel List B'!AC130=1,1,IF('Vessel List B'!AC130=2,2,IF('Vessel List B'!AC130=3,3,IF('Vessel List B'!AC130=4,4,IF('Vessel List B'!AC130=5,5,IF('Vessel List B'!AC130=6,6,IF('Vessel List B'!AC130=7,7,IF('Vessel List B'!AC130=8,8,IF('Vessel List B'!AC130=9,9,IF('Vessel List B'!AC130=10,10,IF('Vessel List B'!AC130=11,11,IF('Vessel List B'!AC130=12,12,IF('Vessel List B'!AC130=13,13,IF('Vessel List B'!AC130=14,14,IF('Vessel List B'!AC130=15,15,IF('Vessel List B'!AC130=16,16,0))))))))))))))))))</f>
        <v xml:space="preserve"> </v>
      </c>
      <c r="FB131" s="154"/>
      <c r="FC131" s="158"/>
      <c r="FD131" s="390" t="str">
        <f t="shared" si="127"/>
        <v/>
      </c>
      <c r="FE131" s="158"/>
      <c r="FF131" s="137"/>
      <c r="FG131" s="388" t="str">
        <f t="shared" si="128"/>
        <v/>
      </c>
      <c r="FH131" s="157" t="str">
        <f>IF(VALUE(IF('Vessel List B'!AP130=1,1,IF('Vessel List B'!AP130=2,2,IF('Vessel List B'!AP130=3,3,IF('Vessel List B'!AP130=4,4,IF('Vessel List B'!AP130=5,5,IF('Vessel List B'!AP130=6,6,IF('Vessel List B'!AP130=7,7,IF('Vessel List B'!AP130=8,8,IF('Vessel List B'!AP130=9,9,IF('Vessel List B'!AP130=10,10,IF('Vessel List B'!AP130=11,11,IF('Vessel List B'!AP130=12,12,IF('Vessel List B'!AP130=13,13,IF('Vessel List B'!AP130=14,14,IF('Vessel List B'!AP130=15,15,IF('Vessel List B'!AP130=16,16,0)))))))))))))))))=0," ",VALUE(IF('Vessel List B'!AP130=1,1,IF('Vessel List B'!AP130=2,2,IF('Vessel List B'!AP130=3,3,IF('Vessel List B'!AP130=4,4,IF('Vessel List B'!AP130=5,5,IF('Vessel List B'!AP130=6,6,IF('Vessel List B'!AP130=7,7,IF('Vessel List B'!AP130=8,8,IF('Vessel List B'!AP130=9,9,IF('Vessel List B'!AP130=10,10,IF('Vessel List B'!AP130=11,11,IF('Vessel List B'!AP130=12,12,IF('Vessel List B'!AP130=13,13,IF('Vessel List B'!AP130=14,14,IF('Vessel List B'!AP130=15,15,IF('Vessel List B'!AP130=16,16,0))))))))))))))))))</f>
        <v xml:space="preserve"> </v>
      </c>
      <c r="FI131" s="154"/>
      <c r="FJ131" s="158"/>
      <c r="FK131" s="390" t="str">
        <f t="shared" si="129"/>
        <v/>
      </c>
      <c r="FL131" s="158"/>
      <c r="FM131" s="137"/>
      <c r="FN131" s="388" t="str">
        <f t="shared" si="130"/>
        <v/>
      </c>
      <c r="FO131" s="157" t="str">
        <f>IF(VALUE(IF('Vessel List B'!BC130=1,1,IF('Vessel List B'!BC130=2,2,IF('Vessel List B'!BC130=3,3,IF('Vessel List B'!BC130=4,4,IF('Vessel List B'!BC130=5,5,IF('Vessel List B'!BC130=6,6,IF('Vessel List B'!BC130=7,7,IF('Vessel List B'!BC130=8,8,IF('Vessel List B'!BC130=9,9,IF('Vessel List B'!BC130=10,10,IF('Vessel List B'!BC130=11,11,IF('Vessel List B'!BC130=12,12,IF('Vessel List B'!BC130=13,13,IF('Vessel List B'!BC130=14,14,IF('Vessel List B'!BC130=15,15,IF('Vessel List B'!BC130=16,16,0)))))))))))))))))=0," ",VALUE(IF('Vessel List B'!BC130=1,1,IF('Vessel List B'!BC130=2,2,IF('Vessel List B'!BC130=3,3,IF('Vessel List B'!BC130=4,4,IF('Vessel List B'!BC130=5,5,IF('Vessel List B'!BC130=6,6,IF('Vessel List B'!BC130=7,7,IF('Vessel List B'!BC130=8,8,IF('Vessel List B'!BC130=9,9,IF('Vessel List B'!BC130=10,10,IF('Vessel List B'!BC130=11,11,IF('Vessel List B'!BC130=12,12,IF('Vessel List B'!BC130=13,13,IF('Vessel List B'!BC130=14,14,IF('Vessel List B'!BC130=15,15,IF('Vessel List B'!BC130=16,16,0))))))))))))))))))</f>
        <v xml:space="preserve"> </v>
      </c>
      <c r="FP131" s="154"/>
      <c r="FQ131" s="158"/>
      <c r="FR131" s="390" t="str">
        <f t="shared" si="131"/>
        <v/>
      </c>
      <c r="FS131" s="158"/>
      <c r="FT131" s="137"/>
      <c r="FU131" s="388" t="str">
        <f t="shared" si="132"/>
        <v/>
      </c>
      <c r="FV131" s="157" t="str">
        <f>IF(VALUE(IF('Vessel List B'!BP130=1,1,IF('Vessel List B'!BP130=2,2,IF('Vessel List B'!BP130=3,3,IF('Vessel List B'!BP130=4,4,IF('Vessel List B'!BP130=5,5,IF('Vessel List B'!BP130=6,6,IF('Vessel List B'!BP130=7,7,IF('Vessel List B'!BP130=8,8,IF('Vessel List B'!BP130=9,9,IF('Vessel List B'!BP130=10,10,IF('Vessel List B'!BP130=11,11,IF('Vessel List B'!BP130=12,12,IF('Vessel List B'!BP130=13,13,IF('Vessel List B'!BP130=14,14,IF('Vessel List B'!BP130=15,15,IF('Vessel List B'!BP130=16,16,0)))))))))))))))))=0," ",VALUE(IF('Vessel List B'!BP130=1,1,IF('Vessel List B'!BP130=2,2,IF('Vessel List B'!BP130=3,3,IF('Vessel List B'!BP130=4,4,IF('Vessel List B'!BP130=5,5,IF('Vessel List B'!BP130=6,6,IF('Vessel List B'!BP130=7,7,IF('Vessel List B'!BP130=8,8,IF('Vessel List B'!BP130=9,9,IF('Vessel List B'!BP130=10,10,IF('Vessel List B'!BP130=11,11,IF('Vessel List B'!BP130=12,12,IF('Vessel List B'!BP130=13,13,IF('Vessel List B'!BP130=14,14,IF('Vessel List B'!BP130=15,15,IF('Vessel List B'!BP130=16,16,0))))))))))))))))))</f>
        <v xml:space="preserve"> </v>
      </c>
      <c r="FW131" s="154"/>
      <c r="FX131" s="158"/>
      <c r="FY131" s="390" t="str">
        <f t="shared" si="133"/>
        <v/>
      </c>
      <c r="FZ131" s="158"/>
      <c r="GA131" s="137"/>
      <c r="GB131" s="388" t="str">
        <f t="shared" si="134"/>
        <v/>
      </c>
      <c r="GC131" s="157" t="str">
        <f>IF(VALUE(IF('Vessel List B'!CC130=1,1,IF('Vessel List B'!CC130=2,2,IF('Vessel List B'!CC130=3,3,IF('Vessel List B'!CC130=4,4,IF('Vessel List B'!CC130=5,5,IF('Vessel List B'!CC130=6,6,IF('Vessel List B'!CC130=7,7,IF('Vessel List B'!CC130=8,8,IF('Vessel List B'!CC130=9,9,IF('Vessel List B'!CC130=10,10,IF('Vessel List B'!CC130=11,11,IF('Vessel List B'!CC130=12,12,IF('Vessel List B'!CC130=13,13,IF('Vessel List B'!CC130=14,14,IF('Vessel List B'!CC130=15,15,IF('Vessel List B'!CC130=16,16,0)))))))))))))))))=0," ",VALUE(IF('Vessel List B'!CC130=1,1,IF('Vessel List B'!CC130=2,2,IF('Vessel List B'!CC130=3,3,IF('Vessel List B'!CC130=4,4,IF('Vessel List B'!CC130=5,5,IF('Vessel List B'!CC130=6,6,IF('Vessel List B'!CC130=7,7,IF('Vessel List B'!CC130=8,8,IF('Vessel List B'!CC130=9,9,IF('Vessel List B'!CC130=10,10,IF('Vessel List B'!CC130=11,11,IF('Vessel List B'!CC130=12,12,IF('Vessel List B'!CC130=13,13,IF('Vessel List B'!CC130=14,14,IF('Vessel List B'!CC130=15,15,IF('Vessel List B'!CC130=16,16,0))))))))))))))))))</f>
        <v xml:space="preserve"> </v>
      </c>
      <c r="GD131" s="154"/>
      <c r="GE131" s="158"/>
      <c r="GF131" s="390" t="str">
        <f t="shared" si="135"/>
        <v/>
      </c>
      <c r="GG131" s="158"/>
      <c r="GH131" s="137"/>
      <c r="GI131" s="388" t="str">
        <f t="shared" si="136"/>
        <v/>
      </c>
      <c r="GJ131" s="157" t="str">
        <f>IF(VALUE(IF('Vessel List B'!CP130=1,1,IF('Vessel List B'!CP130=2,2,IF('Vessel List B'!CP130=3,3,IF('Vessel List B'!CP130=4,4,IF('Vessel List B'!CP130=5,5,IF('Vessel List B'!CP130=6,6,IF('Vessel List B'!CP130=7,7,IF('Vessel List B'!CP130=8,8,IF('Vessel List B'!CP130=9,9,IF('Vessel List B'!CP130=10,10,IF('Vessel List B'!CP130=11,11,IF('Vessel List B'!CP130=12,12,IF('Vessel List B'!CP130=13,13,IF('Vessel List B'!CP130=14,14,IF('Vessel List B'!CP130=15,15,IF('Vessel List B'!CP130=16,16,0)))))))))))))))))=0," ",VALUE(IF('Vessel List B'!CP130=1,1,IF('Vessel List B'!CP130=2,2,IF('Vessel List B'!CP130=3,3,IF('Vessel List B'!CP130=4,4,IF('Vessel List B'!CP130=5,5,IF('Vessel List B'!CP130=6,6,IF('Vessel List B'!CP130=7,7,IF('Vessel List B'!CP130=8,8,IF('Vessel List B'!CP130=9,9,IF('Vessel List B'!CP130=10,10,IF('Vessel List B'!CP130=11,11,IF('Vessel List B'!CP130=12,12,IF('Vessel List B'!CP130=13,13,IF('Vessel List B'!CP130=14,14,IF('Vessel List B'!CP130=15,15,IF('Vessel List B'!CP130=16,16,0))))))))))))))))))</f>
        <v xml:space="preserve"> </v>
      </c>
      <c r="GK131" s="154"/>
      <c r="GL131" s="158"/>
      <c r="GM131" s="390" t="str">
        <f t="shared" si="137"/>
        <v/>
      </c>
      <c r="GN131" s="158"/>
      <c r="GO131" s="137"/>
      <c r="GP131" s="388" t="str">
        <f t="shared" si="138"/>
        <v/>
      </c>
      <c r="GQ131" s="157" t="str">
        <f>IF(VALUE(IF('Vessel List B'!DC130=1,1,IF('Vessel List B'!DC130=2,2,IF('Vessel List B'!DC130=3,3,IF('Vessel List B'!DC130=4,4,IF('Vessel List B'!DC130=5,5,IF('Vessel List B'!DC130=6,6,IF('Vessel List B'!DC130=7,7,IF('Vessel List B'!DC130=8,8,IF('Vessel List B'!DC130=9,9,IF('Vessel List B'!DC130=10,10,IF('Vessel List B'!DC130=11,11,IF('Vessel List B'!DC130=12,12,IF('Vessel List B'!DC130=13,13,IF('Vessel List B'!DC130=14,14,IF('Vessel List B'!DC130=15,15,IF('Vessel List B'!DC130=16,16,0)))))))))))))))))=0," ",VALUE(IF('Vessel List B'!DC130=1,1,IF('Vessel List B'!DC130=2,2,IF('Vessel List B'!DC130=3,3,IF('Vessel List B'!DC130=4,4,IF('Vessel List B'!DC130=5,5,IF('Vessel List B'!DC130=6,6,IF('Vessel List B'!DC130=7,7,IF('Vessel List B'!DC130=8,8,IF('Vessel List B'!DC130=9,9,IF('Vessel List B'!DC130=10,10,IF('Vessel List B'!DC130=11,11,IF('Vessel List B'!DC130=12,12,IF('Vessel List B'!DC130=13,13,IF('Vessel List B'!DC130=14,14,IF('Vessel List B'!DC130=15,15,IF('Vessel List B'!DC130=16,16,0))))))))))))))))))</f>
        <v xml:space="preserve"> </v>
      </c>
      <c r="GR131" s="154"/>
      <c r="GS131" s="158"/>
      <c r="GT131" s="390" t="str">
        <f t="shared" si="139"/>
        <v/>
      </c>
      <c r="GU131" s="158"/>
      <c r="GV131" s="137"/>
      <c r="GW131" s="388" t="str">
        <f t="shared" si="140"/>
        <v/>
      </c>
      <c r="GX131" s="157" t="str">
        <f>IF(VALUE(IF('Vessel List B'!DP130=1,1,IF('Vessel List B'!DP130=2,2,IF('Vessel List B'!DP130=3,3,IF('Vessel List B'!DP130=4,4,IF('Vessel List B'!DP130=5,5,IF('Vessel List B'!DP130=6,6,IF('Vessel List B'!DP130=7,7,IF('Vessel List B'!DP130=8,8,IF('Vessel List B'!DP130=9,9,IF('Vessel List B'!DP130=10,10,IF('Vessel List B'!DP130=11,11,IF('Vessel List B'!DP130=12,12,IF('Vessel List B'!DP130=13,13,IF('Vessel List B'!DP130=14,14,IF('Vessel List B'!DP130=15,15,IF('Vessel List B'!DP130=16,16,0)))))))))))))))))=0," ",VALUE(IF('Vessel List B'!DP130=1,1,IF('Vessel List B'!DP130=2,2,IF('Vessel List B'!DP130=3,3,IF('Vessel List B'!DP130=4,4,IF('Vessel List B'!DP130=5,5,IF('Vessel List B'!DP130=6,6,IF('Vessel List B'!DP130=7,7,IF('Vessel List B'!DP130=8,8,IF('Vessel List B'!DP130=9,9,IF('Vessel List B'!DP130=10,10,IF('Vessel List B'!DP130=11,11,IF('Vessel List B'!DP130=12,12,IF('Vessel List B'!DP130=13,13,IF('Vessel List B'!DP130=14,14,IF('Vessel List B'!DP130=15,15,IF('Vessel List B'!DP130=16,16,0))))))))))))))))))</f>
        <v xml:space="preserve"> </v>
      </c>
      <c r="GY131" s="154"/>
      <c r="GZ131" s="158"/>
      <c r="HA131" s="390" t="str">
        <f t="shared" si="141"/>
        <v/>
      </c>
      <c r="HB131" s="158"/>
      <c r="HC131" s="137"/>
      <c r="HD131" s="388" t="str">
        <f t="shared" si="142"/>
        <v/>
      </c>
      <c r="HE131" s="157" t="str">
        <f>IF(VALUE(IF('Vessel List B'!EC130=1,1,IF('Vessel List B'!EC130=2,2,IF('Vessel List B'!EC130=3,3,IF('Vessel List B'!EC130=4,4,IF('Vessel List B'!EC130=5,5,IF('Vessel List B'!EC130=6,6,IF('Vessel List B'!EC130=7,7,IF('Vessel List B'!EC130=8,8,IF('Vessel List B'!EC130=9,9,IF('Vessel List B'!EC130=10,10,IF('Vessel List B'!EC130=11,11,IF('Vessel List B'!EC130=12,12,IF('Vessel List B'!EC130=13,13,IF('Vessel List B'!EC130=14,14,IF('Vessel List B'!EC130=15,15,IF('Vessel List B'!EC130=16,16,0)))))))))))))))))=0," ",VALUE(IF('Vessel List B'!EC130=1,1,IF('Vessel List B'!EC130=2,2,IF('Vessel List B'!EC130=3,3,IF('Vessel List B'!EC130=4,4,IF('Vessel List B'!EC130=5,5,IF('Vessel List B'!EC130=6,6,IF('Vessel List B'!EC130=7,7,IF('Vessel List B'!EC130=8,8,IF('Vessel List B'!EC130=9,9,IF('Vessel List B'!EC130=10,10,IF('Vessel List B'!EC130=11,11,IF('Vessel List B'!EC130=12,12,IF('Vessel List B'!EC130=13,13,IF('Vessel List B'!EC130=14,14,IF('Vessel List B'!EC130=15,15,IF('Vessel List B'!EC130=16,16,0))))))))))))))))))</f>
        <v xml:space="preserve"> </v>
      </c>
      <c r="HF131" s="154"/>
      <c r="HG131" s="158"/>
      <c r="HH131" s="390" t="str">
        <f t="shared" si="143"/>
        <v/>
      </c>
      <c r="HI131" s="158"/>
      <c r="HJ131" s="137"/>
      <c r="HK131" s="388" t="str">
        <f t="shared" si="144"/>
        <v/>
      </c>
      <c r="HL131" s="157" t="str">
        <f>IF(VALUE(IF('Vessel List B'!EP130=1,1,IF('Vessel List B'!EP130=2,2,IF('Vessel List B'!EP130=3,3,IF('Vessel List B'!EP130=4,4,IF('Vessel List B'!EP130=5,5,IF('Vessel List B'!EP130=6,6,IF('Vessel List B'!EP130=7,7,IF('Vessel List B'!EP130=8,8,IF('Vessel List B'!EP130=9,9,IF('Vessel List B'!EP130=10,10,IF('Vessel List B'!EP130=11,11,IF('Vessel List B'!EP130=12,12,IF('Vessel List B'!EP130=13,13,IF('Vessel List B'!EP130=14,14,IF('Vessel List B'!EP130=15,15,IF('Vessel List B'!EP130=16,16,0)))))))))))))))))=0," ",VALUE(IF('Vessel List B'!EP130=1,1,IF('Vessel List B'!EP130=2,2,IF('Vessel List B'!EP130=3,3,IF('Vessel List B'!EP130=4,4,IF('Vessel List B'!EP130=5,5,IF('Vessel List B'!EP130=6,6,IF('Vessel List B'!EP130=7,7,IF('Vessel List B'!EP130=8,8,IF('Vessel List B'!EP130=9,9,IF('Vessel List B'!EP130=10,10,IF('Vessel List B'!EP130=11,11,IF('Vessel List B'!EP130=12,12,IF('Vessel List B'!EP130=13,13,IF('Vessel List B'!EP130=14,14,IF('Vessel List B'!EP130=15,15,IF('Vessel List B'!EP130=16,16,0))))))))))))))))))</f>
        <v xml:space="preserve"> </v>
      </c>
      <c r="HM131" s="154"/>
      <c r="HN131" s="158"/>
      <c r="HO131" s="390" t="str">
        <f t="shared" si="145"/>
        <v/>
      </c>
      <c r="HP131" s="158"/>
      <c r="HQ131" s="137"/>
      <c r="HR131" s="388" t="str">
        <f t="shared" si="146"/>
        <v/>
      </c>
      <c r="HS131" s="157" t="str">
        <f>IF(VALUE(IF('Vessel List B'!FC130=1,1,IF('Vessel List B'!FC130=2,2,IF('Vessel List B'!FC130=3,3,IF('Vessel List B'!FC130=4,4,IF('Vessel List B'!FC130=5,5,IF('Vessel List B'!FC130=6,6,IF('Vessel List B'!FC130=7,7,IF('Vessel List B'!FC130=8,8,IF('Vessel List B'!FC130=9,9,IF('Vessel List B'!FC130=10,10,IF('Vessel List B'!FC130=11,11,IF('Vessel List B'!FC130=12,12,IF('Vessel List B'!FC130=13,13,IF('Vessel List B'!FC130=14,14,IF('Vessel List B'!FC130=15,15,IF('Vessel List B'!FC130=16,16,0)))))))))))))))))=0," ",VALUE(IF('Vessel List B'!FC130=1,1,IF('Vessel List B'!FC130=2,2,IF('Vessel List B'!FC130=3,3,IF('Vessel List B'!FC130=4,4,IF('Vessel List B'!FC130=5,5,IF('Vessel List B'!FC130=6,6,IF('Vessel List B'!FC130=7,7,IF('Vessel List B'!FC130=8,8,IF('Vessel List B'!FC130=9,9,IF('Vessel List B'!FC130=10,10,IF('Vessel List B'!FC130=11,11,IF('Vessel List B'!FC130=12,12,IF('Vessel List B'!FC130=13,13,IF('Vessel List B'!FC130=14,14,IF('Vessel List B'!FC130=15,15,IF('Vessel List B'!FC130=16,16,0))))))))))))))))))</f>
        <v xml:space="preserve"> </v>
      </c>
      <c r="HT131" s="154"/>
      <c r="HU131" s="158"/>
      <c r="HV131" s="390" t="str">
        <f t="shared" si="147"/>
        <v/>
      </c>
      <c r="HW131" s="158"/>
      <c r="HX131" s="137"/>
      <c r="HY131" s="388" t="str">
        <f t="shared" si="148"/>
        <v/>
      </c>
      <c r="HZ131" s="157" t="str">
        <f>IF(VALUE(IF('Vessel List B'!FP130=1,1,IF('Vessel List B'!FP130=2,2,IF('Vessel List B'!FP130=3,3,IF('Vessel List B'!FP130=4,4,IF('Vessel List B'!FP130=5,5,IF('Vessel List B'!FP130=6,6,IF('Vessel List B'!FP130=7,7,IF('Vessel List B'!FP130=8,8,IF('Vessel List B'!FP130=9,9,IF('Vessel List B'!FP130=10,10,IF('Vessel List B'!FP130=11,11,IF('Vessel List B'!FP130=12,12,IF('Vessel List B'!FP130=13,13,IF('Vessel List B'!FP130=14,14,IF('Vessel List B'!FP130=15,15,IF('Vessel List B'!FP130=16,16,0)))))))))))))))))=0," ",VALUE(IF('Vessel List B'!FP130=1,1,IF('Vessel List B'!FP130=2,2,IF('Vessel List B'!FP130=3,3,IF('Vessel List B'!FP130=4,4,IF('Vessel List B'!FP130=5,5,IF('Vessel List B'!FP130=6,6,IF('Vessel List B'!FP130=7,7,IF('Vessel List B'!FP130=8,8,IF('Vessel List B'!FP130=9,9,IF('Vessel List B'!FP130=10,10,IF('Vessel List B'!FP130=11,11,IF('Vessel List B'!FP130=12,12,IF('Vessel List B'!FP130=13,13,IF('Vessel List B'!FP130=14,14,IF('Vessel List B'!FP130=15,15,IF('Vessel List B'!FP130=16,16,0))))))))))))))))))</f>
        <v xml:space="preserve"> </v>
      </c>
      <c r="IA131" s="154"/>
      <c r="IB131" s="158"/>
      <c r="IC131" s="390" t="str">
        <f t="shared" si="149"/>
        <v/>
      </c>
      <c r="ID131" s="158"/>
      <c r="IE131" s="137"/>
      <c r="IF131" s="388" t="str">
        <f t="shared" si="150"/>
        <v/>
      </c>
      <c r="IG131" s="157" t="str">
        <f>IF(VALUE(IF('Vessel List B'!GC130=1,1,IF('Vessel List B'!GC130=2,2,IF('Vessel List B'!GC130=3,3,IF('Vessel List B'!GC130=4,4,IF('Vessel List B'!GC130=5,5,IF('Vessel List B'!GC130=6,6,IF('Vessel List B'!GC130=7,7,IF('Vessel List B'!GC130=8,8,IF('Vessel List B'!GC130=9,9,IF('Vessel List B'!GC130=10,10,IF('Vessel List B'!GC130=11,11,IF('Vessel List B'!GC130=12,12,IF('Vessel List B'!GC130=13,13,IF('Vessel List B'!GC130=14,14,IF('Vessel List B'!GC130=15,15,IF('Vessel List B'!GC130=16,16,0)))))))))))))))))=0," ",VALUE(IF('Vessel List B'!GC130=1,1,IF('Vessel List B'!GC130=2,2,IF('Vessel List B'!GC130=3,3,IF('Vessel List B'!GC130=4,4,IF('Vessel List B'!GC130=5,5,IF('Vessel List B'!GC130=6,6,IF('Vessel List B'!GC130=7,7,IF('Vessel List B'!GC130=8,8,IF('Vessel List B'!GC130=9,9,IF('Vessel List B'!GC130=10,10,IF('Vessel List B'!GC130=11,11,IF('Vessel List B'!GC130=12,12,IF('Vessel List B'!GC130=13,13,IF('Vessel List B'!GC130=14,14,IF('Vessel List B'!GC130=15,15,IF('Vessel List B'!GC130=16,16,0))))))))))))))))))</f>
        <v xml:space="preserve"> </v>
      </c>
      <c r="IH131" s="154"/>
      <c r="II131" s="158"/>
      <c r="IJ131" s="390" t="str">
        <f t="shared" si="151"/>
        <v/>
      </c>
      <c r="IK131" s="158"/>
      <c r="IL131" s="137"/>
      <c r="IM131" s="388" t="str">
        <f t="shared" si="152"/>
        <v/>
      </c>
      <c r="IN131" s="157" t="str">
        <f>IF(VALUE(IF('Vessel List B'!GP130=1,1,IF('Vessel List B'!GP130=2,2,IF('Vessel List B'!GP130=3,3,IF('Vessel List B'!GP130=4,4,IF('Vessel List B'!GP130=5,5,IF('Vessel List B'!GP130=6,6,IF('Vessel List B'!GP130=7,7,IF('Vessel List B'!GP130=8,8,IF('Vessel List B'!GP130=9,9,IF('Vessel List B'!GP130=10,10,IF('Vessel List B'!GP130=11,11,IF('Vessel List B'!GP130=12,12,IF('Vessel List B'!GP130=13,13,IF('Vessel List B'!GP130=14,14,IF('Vessel List B'!GP130=15,15,IF('Vessel List B'!GP130=16,16,0)))))))))))))))))=0," ",VALUE(IF('Vessel List B'!GP130=1,1,IF('Vessel List B'!GP130=2,2,IF('Vessel List B'!GP130=3,3,IF('Vessel List B'!GP130=4,4,IF('Vessel List B'!GP130=5,5,IF('Vessel List B'!GP130=6,6,IF('Vessel List B'!GP130=7,7,IF('Vessel List B'!GP130=8,8,IF('Vessel List B'!GP130=9,9,IF('Vessel List B'!GP130=10,10,IF('Vessel List B'!GP130=11,11,IF('Vessel List B'!GP130=12,12,IF('Vessel List B'!GP130=13,13,IF('Vessel List B'!GP130=14,14,IF('Vessel List B'!GP130=15,15,IF('Vessel List B'!GP130=16,16,0))))))))))))))))))</f>
        <v xml:space="preserve"> </v>
      </c>
      <c r="IO131" s="154"/>
      <c r="IP131" s="158"/>
      <c r="IQ131" s="390" t="str">
        <f t="shared" si="153"/>
        <v/>
      </c>
      <c r="IR131" s="158"/>
      <c r="IS131" s="137"/>
      <c r="IT131" s="388" t="str">
        <f t="shared" si="154"/>
        <v/>
      </c>
      <c r="IU131" s="157" t="str">
        <f>IF(VALUE(IF('Vessel List B'!HC130=1,1,IF('Vessel List B'!HC130=2,2,IF('Vessel List B'!HC130=3,3,IF('Vessel List B'!HC130=4,4,IF('Vessel List B'!HC130=5,5,IF('Vessel List B'!HC130=6,6,IF('Vessel List B'!HC130=7,7,IF('Vessel List B'!HC130=8,8,IF('Vessel List B'!HC130=9,9,IF('Vessel List B'!HC130=10,10,IF('Vessel List B'!HC130=11,11,IF('Vessel List B'!HC130=12,12,IF('Vessel List B'!HC130=13,13,IF('Vessel List B'!HC130=14,14,IF('Vessel List B'!HC130=15,15,IF('Vessel List B'!HC130=16,16,0)))))))))))))))))=0," ",VALUE(IF('Vessel List B'!HC130=1,1,IF('Vessel List B'!HC130=2,2,IF('Vessel List B'!HC130=3,3,IF('Vessel List B'!HC130=4,4,IF('Vessel List B'!HC130=5,5,IF('Vessel List B'!HC130=6,6,IF('Vessel List B'!HC130=7,7,IF('Vessel List B'!HC130=8,8,IF('Vessel List B'!HC130=9,9,IF('Vessel List B'!HC130=10,10,IF('Vessel List B'!HC130=11,11,IF('Vessel List B'!HC130=12,12,IF('Vessel List B'!HC130=13,13,IF('Vessel List B'!HC130=14,14,IF('Vessel List B'!HC130=15,15,IF('Vessel List B'!HC130=16,16,0))))))))))))))))))</f>
        <v xml:space="preserve"> </v>
      </c>
      <c r="IV131" s="154"/>
      <c r="IW131" s="158"/>
      <c r="IX131" s="390" t="str">
        <f t="shared" si="155"/>
        <v/>
      </c>
      <c r="IY131" s="158"/>
      <c r="IZ131" s="137"/>
      <c r="JA131" s="388" t="str">
        <f t="shared" si="156"/>
        <v/>
      </c>
      <c r="JB131" s="157" t="str">
        <f>IF(VALUE(IF('Vessel List B'!HP130=1,1,IF('Vessel List B'!HP130=2,2,IF('Vessel List B'!HP130=3,3,IF('Vessel List B'!HP130=4,4,IF('Vessel List B'!HP130=5,5,IF('Vessel List B'!HP130=6,6,IF('Vessel List B'!HP130=7,7,IF('Vessel List B'!HP130=8,8,IF('Vessel List B'!HP130=9,9,IF('Vessel List B'!HP130=10,10,IF('Vessel List B'!HP130=11,11,IF('Vessel List B'!HP130=12,12,IF('Vessel List B'!HP130=13,13,IF('Vessel List B'!HP130=14,14,IF('Vessel List B'!HP130=15,15,IF('Vessel List B'!HP130=16,16,0)))))))))))))))))=0," ",VALUE(IF('Vessel List B'!HP130=1,1,IF('Vessel List B'!HP130=2,2,IF('Vessel List B'!HP130=3,3,IF('Vessel List B'!HP130=4,4,IF('Vessel List B'!HP130=5,5,IF('Vessel List B'!HP130=6,6,IF('Vessel List B'!HP130=7,7,IF('Vessel List B'!HP130=8,8,IF('Vessel List B'!HP130=9,9,IF('Vessel List B'!HP130=10,10,IF('Vessel List B'!HP130=11,11,IF('Vessel List B'!HP130=12,12,IF('Vessel List B'!HP130=13,13,IF('Vessel List B'!HP130=14,14,IF('Vessel List B'!HP130=15,15,IF('Vessel List B'!HP130=16,16,0))))))))))))))))))</f>
        <v xml:space="preserve"> </v>
      </c>
      <c r="JC131" s="154"/>
      <c r="JD131" s="158"/>
      <c r="JE131" s="390" t="str">
        <f t="shared" si="157"/>
        <v/>
      </c>
      <c r="JF131" s="158"/>
      <c r="JG131" s="137"/>
      <c r="JH131" s="388" t="str">
        <f t="shared" si="158"/>
        <v/>
      </c>
      <c r="JI131" s="157" t="str">
        <f>IF(VALUE(IF('Vessel List B'!IC130=1,1,IF('Vessel List B'!IC130=2,2,IF('Vessel List B'!IC130=3,3,IF('Vessel List B'!IC130=4,4,IF('Vessel List B'!IC130=5,5,IF('Vessel List B'!IC130=6,6,IF('Vessel List B'!IC130=7,7,IF('Vessel List B'!IC130=8,8,IF('Vessel List B'!IC130=9,9,IF('Vessel List B'!IC130=10,10,IF('Vessel List B'!IC130=11,11,IF('Vessel List B'!IC130=12,12,IF('Vessel List B'!IC130=13,13,IF('Vessel List B'!IC130=14,14,IF('Vessel List B'!IC130=15,15,IF('Vessel List B'!IC130=16,16,0)))))))))))))))))=0," ",VALUE(IF('Vessel List B'!IC130=1,1,IF('Vessel List B'!IC130=2,2,IF('Vessel List B'!IC130=3,3,IF('Vessel List B'!IC130=4,4,IF('Vessel List B'!IC130=5,5,IF('Vessel List B'!IC130=6,6,IF('Vessel List B'!IC130=7,7,IF('Vessel List B'!IC130=8,8,IF('Vessel List B'!IC130=9,9,IF('Vessel List B'!IC130=10,10,IF('Vessel List B'!IC130=11,11,IF('Vessel List B'!IC130=12,12,IF('Vessel List B'!IC130=13,13,IF('Vessel List B'!IC130=14,14,IF('Vessel List B'!IC130=15,15,IF('Vessel List B'!IC130=16,16,0))))))))))))))))))</f>
        <v xml:space="preserve"> </v>
      </c>
      <c r="JJ131" s="154"/>
      <c r="JK131" s="158"/>
      <c r="JL131" s="390" t="str">
        <f t="shared" si="159"/>
        <v/>
      </c>
      <c r="JM131" s="158"/>
      <c r="JN131" s="137"/>
      <c r="JO131" s="388" t="str">
        <f t="shared" si="160"/>
        <v/>
      </c>
      <c r="JP131" s="157" t="str">
        <f>IF(VALUE(IF('Vessel List B'!IP130=1,1,IF('Vessel List B'!IP130=2,2,IF('Vessel List B'!IP130=3,3,IF('Vessel List B'!IP130=4,4,IF('Vessel List B'!IP130=5,5,IF('Vessel List B'!IP130=6,6,IF('Vessel List B'!IP130=7,7,IF('Vessel List B'!IP130=8,8,IF('Vessel List B'!IP130=9,9,IF('Vessel List B'!IP130=10,10,IF('Vessel List B'!IP130=11,11,IF('Vessel List B'!IP130=12,12,IF('Vessel List B'!IP130=13,13,IF('Vessel List B'!IP130=14,14,IF('Vessel List B'!IP130=15,15,IF('Vessel List B'!IP130=16,16,0)))))))))))))))))=0," ",VALUE(IF('Vessel List B'!IP130=1,1,IF('Vessel List B'!IP130=2,2,IF('Vessel List B'!IP130=3,3,IF('Vessel List B'!IP130=4,4,IF('Vessel List B'!IP130=5,5,IF('Vessel List B'!IP130=6,6,IF('Vessel List B'!IP130=7,7,IF('Vessel List B'!IP130=8,8,IF('Vessel List B'!IP130=9,9,IF('Vessel List B'!IP130=10,10,IF('Vessel List B'!IP130=11,11,IF('Vessel List B'!IP130=12,12,IF('Vessel List B'!IP130=13,13,IF('Vessel List B'!IP130=14,14,IF('Vessel List B'!IP130=15,15,IF('Vessel List B'!IP130=16,16,0))))))))))))))))))</f>
        <v xml:space="preserve"> </v>
      </c>
      <c r="JQ131" s="154"/>
      <c r="JR131" s="158"/>
      <c r="JS131" s="390" t="str">
        <f t="shared" si="161"/>
        <v/>
      </c>
      <c r="JT131" s="158"/>
      <c r="JU131" s="137"/>
      <c r="JV131" s="397" t="str">
        <f t="shared" si="162"/>
        <v/>
      </c>
      <c r="JW131" s="403"/>
    </row>
    <row r="132" spans="1:283" ht="15" x14ac:dyDescent="0.25">
      <c r="A132" s="132">
        <f>'Vessel List A'!B131</f>
        <v>41706</v>
      </c>
      <c r="B132" s="157" t="str">
        <f>IF(VALUE(IF('Vessel List A'!C131=1,1,IF('Vessel List A'!C131=2,2,IF('Vessel List A'!C131=3,3,IF('Vessel List A'!C131=4,4,IF('Vessel List A'!C131=5,5,IF('Vessel List A'!C131=6,6,IF('Vessel List A'!C131=7,7,IF('Vessel List A'!C131=8,8,IF('Vessel List A'!C131=9,9,IF('Vessel List A'!C131=10,10,IF('Vessel List A'!C131=11,11,IF('Vessel List A'!C131=12,12,IF('Vessel List A'!C131=13,13,IF('Vessel List A'!C131=14,14,IF('Vessel List A'!C131=15,15,IF('Vessel List A'!C131=16,16,0)))))))))))))))))=0," ",VALUE(IF('Vessel List A'!C131=1,1,IF('Vessel List A'!C131=2,2,IF('Vessel List A'!C131=3,3,IF('Vessel List A'!C131=4,4,IF('Vessel List A'!C131=5,5,IF('Vessel List A'!C131=6,6,IF('Vessel List A'!C131=7,7,IF('Vessel List A'!C131=8,8,IF('Vessel List A'!C131=9,9,IF('Vessel List A'!C131=10,10,IF('Vessel List A'!C131=11,11,IF('Vessel List A'!C131=12,12,IF('Vessel List A'!C131=13,13,IF('Vessel List A'!C131=14,14,IF('Vessel List A'!C131=15,15,IF('Vessel List A'!C131=16,16,0))))))))))))))))))</f>
        <v xml:space="preserve"> </v>
      </c>
      <c r="C132" s="154"/>
      <c r="D132" s="158"/>
      <c r="E132" s="390" t="str">
        <f t="shared" si="83"/>
        <v/>
      </c>
      <c r="F132" s="158"/>
      <c r="G132" s="137"/>
      <c r="H132" s="388" t="str">
        <f t="shared" si="84"/>
        <v/>
      </c>
      <c r="I132" s="157" t="str">
        <f>IF(VALUE(IF('Vessel List A'!P131=1,1,IF('Vessel List A'!P131=2,2,IF('Vessel List A'!P131=3,3,IF('Vessel List A'!P131=4,4,IF('Vessel List A'!P131=5,5,IF('Vessel List A'!P131=6,6,IF('Vessel List A'!P131=7,7,IF('Vessel List A'!P131=8,8,IF('Vessel List A'!P131=9,9,IF('Vessel List A'!P131=10,10,IF('Vessel List A'!P131=11,11,IF('Vessel List A'!P131=12,12,IF('Vessel List A'!P131=13,13,IF('Vessel List A'!P131=14,14,IF('Vessel List A'!P131=15,15,IF('Vessel List A'!P131=16,16,0)))))))))))))))))=0," ",VALUE(IF('Vessel List A'!P131=1,1,IF('Vessel List A'!P131=2,2,IF('Vessel List A'!P131=3,3,IF('Vessel List A'!P131=4,4,IF('Vessel List A'!P131=5,5,IF('Vessel List A'!P131=6,6,IF('Vessel List A'!P131=7,7,IF('Vessel List A'!P131=8,8,IF('Vessel List A'!P131=9,9,IF('Vessel List A'!P131=10,10,IF('Vessel List A'!P131=11,11,IF('Vessel List A'!P131=12,12,IF('Vessel List A'!P131=13,13,IF('Vessel List A'!P131=14,14,IF('Vessel List A'!P131=15,15,IF('Vessel List A'!P131=16,16,0))))))))))))))))))</f>
        <v xml:space="preserve"> </v>
      </c>
      <c r="J132" s="154"/>
      <c r="K132" s="158"/>
      <c r="L132" s="390" t="str">
        <f t="shared" si="85"/>
        <v/>
      </c>
      <c r="M132" s="158"/>
      <c r="N132" s="137"/>
      <c r="O132" s="388" t="str">
        <f t="shared" si="86"/>
        <v/>
      </c>
      <c r="P132" s="157" t="str">
        <f>IF(VALUE(IF('Vessel List A'!AC131=1,1,IF('Vessel List A'!AC131=2,2,IF('Vessel List A'!AC131=3,3,IF('Vessel List A'!AC131=4,4,IF('Vessel List A'!AC131=5,5,IF('Vessel List A'!AC131=6,6,IF('Vessel List A'!AC131=7,7,IF('Vessel List A'!AC131=8,8,IF('Vessel List A'!AC131=9,9,IF('Vessel List A'!AC131=10,10,IF('Vessel List A'!AC131=11,11,IF('Vessel List A'!AC131=12,12,IF('Vessel List A'!AC131=13,13,IF('Vessel List A'!AC131=14,14,IF('Vessel List A'!AC131=15,15,IF('Vessel List A'!AC131=16,16,0)))))))))))))))))=0," ",VALUE(IF('Vessel List A'!AC131=1,1,IF('Vessel List A'!AC131=2,2,IF('Vessel List A'!AC131=3,3,IF('Vessel List A'!AC131=4,4,IF('Vessel List A'!AC131=5,5,IF('Vessel List A'!AC131=6,6,IF('Vessel List A'!AC131=7,7,IF('Vessel List A'!AC131=8,8,IF('Vessel List A'!AC131=9,9,IF('Vessel List A'!AC131=10,10,IF('Vessel List A'!AC131=11,11,IF('Vessel List A'!AC131=12,12,IF('Vessel List A'!AC131=13,13,IF('Vessel List A'!AC131=14,14,IF('Vessel List A'!AC131=15,15,IF('Vessel List A'!AC131=16,16,0))))))))))))))))))</f>
        <v xml:space="preserve"> </v>
      </c>
      <c r="Q132" s="154"/>
      <c r="R132" s="158"/>
      <c r="S132" s="390" t="str">
        <f t="shared" si="87"/>
        <v/>
      </c>
      <c r="T132" s="158"/>
      <c r="U132" s="137"/>
      <c r="V132" s="388" t="str">
        <f t="shared" si="88"/>
        <v/>
      </c>
      <c r="W132" s="157" t="str">
        <f>IF(VALUE(IF('Vessel List A'!AP131=1,1,IF('Vessel List A'!AP131=2,2,IF('Vessel List A'!AP131=3,3,IF('Vessel List A'!AP131=4,4,IF('Vessel List A'!AP131=5,5,IF('Vessel List A'!AP131=6,6,IF('Vessel List A'!AP131=7,7,IF('Vessel List A'!AP131=8,8,IF('Vessel List A'!AP131=9,9,IF('Vessel List A'!AP131=10,10,IF('Vessel List A'!AP131=11,11,IF('Vessel List A'!AP131=12,12,IF('Vessel List A'!AP131=13,13,IF('Vessel List A'!AP131=14,14,IF('Vessel List A'!AP131=15,15,IF('Vessel List A'!AP131=16,16,0)))))))))))))))))=0," ",VALUE(IF('Vessel List A'!AP131=1,1,IF('Vessel List A'!AP131=2,2,IF('Vessel List A'!AP131=3,3,IF('Vessel List A'!AP131=4,4,IF('Vessel List A'!AP131=5,5,IF('Vessel List A'!AP131=6,6,IF('Vessel List A'!AP131=7,7,IF('Vessel List A'!AP131=8,8,IF('Vessel List A'!AP131=9,9,IF('Vessel List A'!AP131=10,10,IF('Vessel List A'!AP131=11,11,IF('Vessel List A'!AP131=12,12,IF('Vessel List A'!AP131=13,13,IF('Vessel List A'!AP131=14,14,IF('Vessel List A'!AP131=15,15,IF('Vessel List A'!AP131=16,16,0))))))))))))))))))</f>
        <v xml:space="preserve"> </v>
      </c>
      <c r="X132" s="154"/>
      <c r="Y132" s="158"/>
      <c r="Z132" s="390" t="str">
        <f t="shared" si="89"/>
        <v/>
      </c>
      <c r="AA132" s="158"/>
      <c r="AB132" s="137"/>
      <c r="AC132" s="388" t="str">
        <f t="shared" si="90"/>
        <v/>
      </c>
      <c r="AD132" s="157" t="str">
        <f>IF(VALUE(IF('Vessel List A'!BC131=1,1,IF('Vessel List A'!BC131=2,2,IF('Vessel List A'!BC131=3,3,IF('Vessel List A'!BC131=4,4,IF('Vessel List A'!BC131=5,5,IF('Vessel List A'!BC131=6,6,IF('Vessel List A'!BC131=7,7,IF('Vessel List A'!BC131=8,8,IF('Vessel List A'!BC131=9,9,IF('Vessel List A'!BC131=10,10,IF('Vessel List A'!BC131=11,11,IF('Vessel List A'!BC131=12,12,IF('Vessel List A'!BC131=13,13,IF('Vessel List A'!BC131=14,14,IF('Vessel List A'!BC131=15,15,IF('Vessel List A'!BC131=16,16,0)))))))))))))))))=0," ",VALUE(IF('Vessel List A'!BC131=1,1,IF('Vessel List A'!BC131=2,2,IF('Vessel List A'!BC131=3,3,IF('Vessel List A'!BC131=4,4,IF('Vessel List A'!BC131=5,5,IF('Vessel List A'!BC131=6,6,IF('Vessel List A'!BC131=7,7,IF('Vessel List A'!BC131=8,8,IF('Vessel List A'!BC131=9,9,IF('Vessel List A'!BC131=10,10,IF('Vessel List A'!BC131=11,11,IF('Vessel List A'!BC131=12,12,IF('Vessel List A'!BC131=13,13,IF('Vessel List A'!BC131=14,14,IF('Vessel List A'!BC131=15,15,IF('Vessel List A'!BC131=16,16,0))))))))))))))))))</f>
        <v xml:space="preserve"> </v>
      </c>
      <c r="AE132" s="154"/>
      <c r="AF132" s="158"/>
      <c r="AG132" s="390" t="str">
        <f t="shared" si="91"/>
        <v/>
      </c>
      <c r="AH132" s="158"/>
      <c r="AI132" s="137"/>
      <c r="AJ132" s="388" t="str">
        <f t="shared" si="92"/>
        <v/>
      </c>
      <c r="AK132" s="157" t="str">
        <f>IF(VALUE(IF('Vessel List A'!BP131=1,1,IF('Vessel List A'!BP131=2,2,IF('Vessel List A'!BP131=3,3,IF('Vessel List A'!BP131=4,4,IF('Vessel List A'!BP131=5,5,IF('Vessel List A'!BP131=6,6,IF('Vessel List A'!BP131=7,7,IF('Vessel List A'!BP131=8,8,IF('Vessel List A'!BP131=9,9,IF('Vessel List A'!BP131=10,10,IF('Vessel List A'!BP131=11,11,IF('Vessel List A'!BP131=12,12,IF('Vessel List A'!BP131=13,13,IF('Vessel List A'!BP131=14,14,IF('Vessel List A'!BP131=15,15,IF('Vessel List A'!BP131=16,16,0)))))))))))))))))=0," ",VALUE(IF('Vessel List A'!BP131=1,1,IF('Vessel List A'!BP131=2,2,IF('Vessel List A'!BP131=3,3,IF('Vessel List A'!BP131=4,4,IF('Vessel List A'!BP131=5,5,IF('Vessel List A'!BP131=6,6,IF('Vessel List A'!BP131=7,7,IF('Vessel List A'!BP131=8,8,IF('Vessel List A'!BP131=9,9,IF('Vessel List A'!BP131=10,10,IF('Vessel List A'!BP131=11,11,IF('Vessel List A'!BP131=12,12,IF('Vessel List A'!BP131=13,13,IF('Vessel List A'!BP131=14,14,IF('Vessel List A'!BP131=15,15,IF('Vessel List A'!BP131=16,16,0))))))))))))))))))</f>
        <v xml:space="preserve"> </v>
      </c>
      <c r="AL132" s="154"/>
      <c r="AM132" s="158"/>
      <c r="AN132" s="390" t="str">
        <f t="shared" si="93"/>
        <v/>
      </c>
      <c r="AO132" s="158"/>
      <c r="AP132" s="137"/>
      <c r="AQ132" s="388" t="str">
        <f t="shared" si="94"/>
        <v/>
      </c>
      <c r="AR132" s="157" t="str">
        <f>IF(VALUE(IF('Vessel List A'!CC131=1,1,IF('Vessel List A'!CC131=2,2,IF('Vessel List A'!CC131=3,3,IF('Vessel List A'!CC131=4,4,IF('Vessel List A'!CC131=5,5,IF('Vessel List A'!CC131=6,6,IF('Vessel List A'!CC131=7,7,IF('Vessel List A'!CC131=8,8,IF('Vessel List A'!CC131=9,9,IF('Vessel List A'!CC131=10,10,IF('Vessel List A'!CC131=11,11,IF('Vessel List A'!CC131=12,12,IF('Vessel List A'!CC131=13,13,IF('Vessel List A'!CC131=14,14,IF('Vessel List A'!CC131=15,15,IF('Vessel List A'!CC131=16,16,0)))))))))))))))))=0," ",VALUE(IF('Vessel List A'!CC131=1,1,IF('Vessel List A'!CC131=2,2,IF('Vessel List A'!CC131=3,3,IF('Vessel List A'!CC131=4,4,IF('Vessel List A'!CC131=5,5,IF('Vessel List A'!CC131=6,6,IF('Vessel List A'!CC131=7,7,IF('Vessel List A'!CC131=8,8,IF('Vessel List A'!CC131=9,9,IF('Vessel List A'!CC131=10,10,IF('Vessel List A'!CC131=11,11,IF('Vessel List A'!CC131=12,12,IF('Vessel List A'!CC131=13,13,IF('Vessel List A'!CC131=14,14,IF('Vessel List A'!CC131=15,15,IF('Vessel List A'!CC131=16,16,0))))))))))))))))))</f>
        <v xml:space="preserve"> </v>
      </c>
      <c r="AS132" s="154"/>
      <c r="AT132" s="158"/>
      <c r="AU132" s="390" t="str">
        <f t="shared" si="95"/>
        <v/>
      </c>
      <c r="AV132" s="158"/>
      <c r="AW132" s="137"/>
      <c r="AX132" s="388" t="str">
        <f t="shared" si="96"/>
        <v/>
      </c>
      <c r="AY132" s="157" t="str">
        <f>IF(VALUE(IF('Vessel List A'!CP131=1,1,IF('Vessel List A'!CP131=2,2,IF('Vessel List A'!CP131=3,3,IF('Vessel List A'!CP131=4,4,IF('Vessel List A'!CP131=5,5,IF('Vessel List A'!CP131=6,6,IF('Vessel List A'!CP131=7,7,IF('Vessel List A'!CP131=8,8,IF('Vessel List A'!CP131=9,9,IF('Vessel List A'!CP131=10,10,IF('Vessel List A'!CP131=11,11,IF('Vessel List A'!CP131=12,12,IF('Vessel List A'!CP131=13,13,IF('Vessel List A'!CP131=14,14,IF('Vessel List A'!CP131=15,15,IF('Vessel List A'!CP131=16,16,0)))))))))))))))))=0," ",VALUE(IF('Vessel List A'!CP131=1,1,IF('Vessel List A'!CP131=2,2,IF('Vessel List A'!CP131=3,3,IF('Vessel List A'!CP131=4,4,IF('Vessel List A'!CP131=5,5,IF('Vessel List A'!CP131=6,6,IF('Vessel List A'!CP131=7,7,IF('Vessel List A'!CP131=8,8,IF('Vessel List A'!CP131=9,9,IF('Vessel List A'!CP131=10,10,IF('Vessel List A'!CP131=11,11,IF('Vessel List A'!CP131=12,12,IF('Vessel List A'!CP131=13,13,IF('Vessel List A'!CP131=14,14,IF('Vessel List A'!CP131=15,15,IF('Vessel List A'!CP131=16,16,0))))))))))))))))))</f>
        <v xml:space="preserve"> </v>
      </c>
      <c r="AZ132" s="154"/>
      <c r="BA132" s="158"/>
      <c r="BB132" s="390" t="str">
        <f t="shared" si="97"/>
        <v/>
      </c>
      <c r="BC132" s="158"/>
      <c r="BD132" s="137"/>
      <c r="BE132" s="388" t="str">
        <f t="shared" si="98"/>
        <v/>
      </c>
      <c r="BF132" s="157" t="str">
        <f>IF(VALUE(IF('Vessel List A'!DC131=1,1,IF('Vessel List A'!DC131=2,2,IF('Vessel List A'!DC131=3,3,IF('Vessel List A'!DC131=4,4,IF('Vessel List A'!DC131=5,5,IF('Vessel List A'!DC131=6,6,IF('Vessel List A'!DC131=7,7,IF('Vessel List A'!DC131=8,8,IF('Vessel List A'!DC131=9,9,IF('Vessel List A'!DC131=10,10,IF('Vessel List A'!DC131=11,11,IF('Vessel List A'!DC131=12,12,IF('Vessel List A'!DC131=13,13,IF('Vessel List A'!DC131=14,14,IF('Vessel List A'!DC131=15,15,IF('Vessel List A'!DC131=16,16,0)))))))))))))))))=0," ",VALUE(IF('Vessel List A'!DC131=1,1,IF('Vessel List A'!DC131=2,2,IF('Vessel List A'!DC131=3,3,IF('Vessel List A'!DC131=4,4,IF('Vessel List A'!DC131=5,5,IF('Vessel List A'!DC131=6,6,IF('Vessel List A'!DC131=7,7,IF('Vessel List A'!DC131=8,8,IF('Vessel List A'!DC131=9,9,IF('Vessel List A'!DC131=10,10,IF('Vessel List A'!DC131=11,11,IF('Vessel List A'!DC131=12,12,IF('Vessel List A'!DC131=13,13,IF('Vessel List A'!DC131=14,14,IF('Vessel List A'!DC131=15,15,IF('Vessel List A'!DC131=16,16,0))))))))))))))))))</f>
        <v xml:space="preserve"> </v>
      </c>
      <c r="BG132" s="154"/>
      <c r="BH132" s="158"/>
      <c r="BI132" s="390" t="str">
        <f t="shared" si="99"/>
        <v/>
      </c>
      <c r="BJ132" s="158"/>
      <c r="BK132" s="137"/>
      <c r="BL132" s="388" t="str">
        <f t="shared" si="100"/>
        <v/>
      </c>
      <c r="BM132" s="157" t="str">
        <f>IF(VALUE(IF('Vessel List A'!DP131=1,1,IF('Vessel List A'!DP131=2,2,IF('Vessel List A'!DP131=3,3,IF('Vessel List A'!DP131=4,4,IF('Vessel List A'!DP131=5,5,IF('Vessel List A'!DP131=6,6,IF('Vessel List A'!DP131=7,7,IF('Vessel List A'!DP131=8,8,IF('Vessel List A'!DP131=9,9,IF('Vessel List A'!DP131=10,10,IF('Vessel List A'!DP131=11,11,IF('Vessel List A'!DP131=12,12,IF('Vessel List A'!DP131=13,13,IF('Vessel List A'!DP131=14,14,IF('Vessel List A'!DP131=15,15,IF('Vessel List A'!DP131=16,16,0)))))))))))))))))=0," ",VALUE(IF('Vessel List A'!DP131=1,1,IF('Vessel List A'!DP131=2,2,IF('Vessel List A'!DP131=3,3,IF('Vessel List A'!DP131=4,4,IF('Vessel List A'!DP131=5,5,IF('Vessel List A'!DP131=6,6,IF('Vessel List A'!DP131=7,7,IF('Vessel List A'!DP131=8,8,IF('Vessel List A'!DP131=9,9,IF('Vessel List A'!DP131=10,10,IF('Vessel List A'!DP131=11,11,IF('Vessel List A'!DP131=12,12,IF('Vessel List A'!DP131=13,13,IF('Vessel List A'!DP131=14,14,IF('Vessel List A'!DP131=15,15,IF('Vessel List A'!DP131=16,16,0))))))))))))))))))</f>
        <v xml:space="preserve"> </v>
      </c>
      <c r="BN132" s="154"/>
      <c r="BO132" s="158"/>
      <c r="BP132" s="390" t="str">
        <f t="shared" si="101"/>
        <v/>
      </c>
      <c r="BQ132" s="158"/>
      <c r="BR132" s="137"/>
      <c r="BS132" s="388" t="str">
        <f t="shared" si="102"/>
        <v/>
      </c>
      <c r="BT132" s="157" t="str">
        <f>IF(VALUE(IF('Vessel List A'!EC131=1,1,IF('Vessel List A'!EC131=2,2,IF('Vessel List A'!EC131=3,3,IF('Vessel List A'!EC131=4,4,IF('Vessel List A'!EC131=5,5,IF('Vessel List A'!EC131=6,6,IF('Vessel List A'!EC131=7,7,IF('Vessel List A'!EC131=8,8,IF('Vessel List A'!EC131=9,9,IF('Vessel List A'!EC131=10,10,IF('Vessel List A'!EC131=11,11,IF('Vessel List A'!EC131=12,12,IF('Vessel List A'!EC131=13,13,IF('Vessel List A'!EC131=14,14,IF('Vessel List A'!EC131=15,15,IF('Vessel List A'!EC131=16,16,0)))))))))))))))))=0," ",VALUE(IF('Vessel List A'!EC131=1,1,IF('Vessel List A'!EC131=2,2,IF('Vessel List A'!EC131=3,3,IF('Vessel List A'!EC131=4,4,IF('Vessel List A'!EC131=5,5,IF('Vessel List A'!EC131=6,6,IF('Vessel List A'!EC131=7,7,IF('Vessel List A'!EC131=8,8,IF('Vessel List A'!EC131=9,9,IF('Vessel List A'!EC131=10,10,IF('Vessel List A'!EC131=11,11,IF('Vessel List A'!EC131=12,12,IF('Vessel List A'!EC131=13,13,IF('Vessel List A'!EC131=14,14,IF('Vessel List A'!EC131=15,15,IF('Vessel List A'!EC131=16,16,0))))))))))))))))))</f>
        <v xml:space="preserve"> </v>
      </c>
      <c r="BU132" s="154"/>
      <c r="BV132" s="158"/>
      <c r="BW132" s="390" t="str">
        <f t="shared" si="103"/>
        <v/>
      </c>
      <c r="BX132" s="158"/>
      <c r="BY132" s="137"/>
      <c r="BZ132" s="388" t="str">
        <f t="shared" si="104"/>
        <v/>
      </c>
      <c r="CA132" s="157" t="str">
        <f>IF(VALUE(IF('Vessel List A'!EP131=1,1,IF('Vessel List A'!EP131=2,2,IF('Vessel List A'!EP131=3,3,IF('Vessel List A'!EP131=4,4,IF('Vessel List A'!EP131=5,5,IF('Vessel List A'!EP131=6,6,IF('Vessel List A'!EP131=7,7,IF('Vessel List A'!EP131=8,8,IF('Vessel List A'!EP131=9,9,IF('Vessel List A'!EP131=10,10,IF('Vessel List A'!EP131=11,11,IF('Vessel List A'!EP131=12,12,IF('Vessel List A'!EP131=13,13,IF('Vessel List A'!EP131=14,14,IF('Vessel List A'!EP131=15,15,IF('Vessel List A'!EP131=16,16,0)))))))))))))))))=0," ",VALUE(IF('Vessel List A'!EP131=1,1,IF('Vessel List A'!EP131=2,2,IF('Vessel List A'!EP131=3,3,IF('Vessel List A'!EP131=4,4,IF('Vessel List A'!EP131=5,5,IF('Vessel List A'!EP131=6,6,IF('Vessel List A'!EP131=7,7,IF('Vessel List A'!EP131=8,8,IF('Vessel List A'!EP131=9,9,IF('Vessel List A'!EP131=10,10,IF('Vessel List A'!EP131=11,11,IF('Vessel List A'!EP131=12,12,IF('Vessel List A'!EP131=13,13,IF('Vessel List A'!EP131=14,14,IF('Vessel List A'!EP131=15,15,IF('Vessel List A'!EP131=16,16,0))))))))))))))))))</f>
        <v xml:space="preserve"> </v>
      </c>
      <c r="CB132" s="154"/>
      <c r="CC132" s="158"/>
      <c r="CD132" s="390" t="str">
        <f t="shared" si="105"/>
        <v/>
      </c>
      <c r="CE132" s="158"/>
      <c r="CF132" s="137"/>
      <c r="CG132" s="388" t="str">
        <f t="shared" si="106"/>
        <v/>
      </c>
      <c r="CH132" s="157" t="str">
        <f>IF(VALUE(IF('Vessel List A'!FC131=1,1,IF('Vessel List A'!FC131=2,2,IF('Vessel List A'!FC131=3,3,IF('Vessel List A'!FC131=4,4,IF('Vessel List A'!FC131=5,5,IF('Vessel List A'!FC131=6,6,IF('Vessel List A'!FC131=7,7,IF('Vessel List A'!FC131=8,8,IF('Vessel List A'!FC131=9,9,IF('Vessel List A'!FC131=10,10,IF('Vessel List A'!FC131=11,11,IF('Vessel List A'!FC131=12,12,IF('Vessel List A'!FC131=13,13,IF('Vessel List A'!FC131=14,14,IF('Vessel List A'!FC131=15,15,IF('Vessel List A'!FC131=16,16,0)))))))))))))))))=0," ",VALUE(IF('Vessel List A'!FC131=1,1,IF('Vessel List A'!FC131=2,2,IF('Vessel List A'!FC131=3,3,IF('Vessel List A'!FC131=4,4,IF('Vessel List A'!FC131=5,5,IF('Vessel List A'!FC131=6,6,IF('Vessel List A'!FC131=7,7,IF('Vessel List A'!FC131=8,8,IF('Vessel List A'!FC131=9,9,IF('Vessel List A'!FC131=10,10,IF('Vessel List A'!FC131=11,11,IF('Vessel List A'!FC131=12,12,IF('Vessel List A'!FC131=13,13,IF('Vessel List A'!FC131=14,14,IF('Vessel List A'!FC131=15,15,IF('Vessel List A'!FC131=16,16,0))))))))))))))))))</f>
        <v xml:space="preserve"> </v>
      </c>
      <c r="CI132" s="154"/>
      <c r="CJ132" s="158"/>
      <c r="CK132" s="390" t="str">
        <f t="shared" si="107"/>
        <v/>
      </c>
      <c r="CL132" s="158"/>
      <c r="CM132" s="137"/>
      <c r="CN132" s="388" t="str">
        <f t="shared" si="108"/>
        <v/>
      </c>
      <c r="CO132" s="157" t="str">
        <f>IF(VALUE(IF('Vessel List A'!FP131=1,1,IF('Vessel List A'!FP131=2,2,IF('Vessel List A'!FP131=3,3,IF('Vessel List A'!FP131=4,4,IF('Vessel List A'!FP131=5,5,IF('Vessel List A'!FP131=6,6,IF('Vessel List A'!FP131=7,7,IF('Vessel List A'!FP131=8,8,IF('Vessel List A'!FP131=9,9,IF('Vessel List A'!FP131=10,10,IF('Vessel List A'!FP131=11,11,IF('Vessel List A'!FP131=12,12,IF('Vessel List A'!FP131=13,13,IF('Vessel List A'!FP131=14,14,IF('Vessel List A'!FP131=15,15,IF('Vessel List A'!FP131=16,16,0)))))))))))))))))=0," ",VALUE(IF('Vessel List A'!FP131=1,1,IF('Vessel List A'!FP131=2,2,IF('Vessel List A'!FP131=3,3,IF('Vessel List A'!FP131=4,4,IF('Vessel List A'!FP131=5,5,IF('Vessel List A'!FP131=6,6,IF('Vessel List A'!FP131=7,7,IF('Vessel List A'!FP131=8,8,IF('Vessel List A'!FP131=9,9,IF('Vessel List A'!FP131=10,10,IF('Vessel List A'!FP131=11,11,IF('Vessel List A'!FP131=12,12,IF('Vessel List A'!FP131=13,13,IF('Vessel List A'!FP131=14,14,IF('Vessel List A'!FP131=15,15,IF('Vessel List A'!FP131=16,16,0))))))))))))))))))</f>
        <v xml:space="preserve"> </v>
      </c>
      <c r="CP132" s="154"/>
      <c r="CQ132" s="158"/>
      <c r="CR132" s="390" t="str">
        <f t="shared" si="109"/>
        <v/>
      </c>
      <c r="CS132" s="158"/>
      <c r="CT132" s="137"/>
      <c r="CU132" s="388" t="str">
        <f t="shared" si="110"/>
        <v/>
      </c>
      <c r="CV132" s="157" t="str">
        <f>IF(VALUE(IF('Vessel List A'!GC131=1,1,IF('Vessel List A'!GC131=2,2,IF('Vessel List A'!GC131=3,3,IF('Vessel List A'!GC131=4,4,IF('Vessel List A'!GC131=5,5,IF('Vessel List A'!GC131=6,6,IF('Vessel List A'!GC131=7,7,IF('Vessel List A'!GC131=8,8,IF('Vessel List A'!GC131=9,9,IF('Vessel List A'!GC131=10,10,IF('Vessel List A'!GC131=11,11,IF('Vessel List A'!GC131=12,12,IF('Vessel List A'!GC131=13,13,IF('Vessel List A'!GC131=14,14,IF('Vessel List A'!GC131=15,15,IF('Vessel List A'!GC131=16,16,0)))))))))))))))))=0," ",VALUE(IF('Vessel List A'!GC131=1,1,IF('Vessel List A'!GC131=2,2,IF('Vessel List A'!GC131=3,3,IF('Vessel List A'!GC131=4,4,IF('Vessel List A'!GC131=5,5,IF('Vessel List A'!GC131=6,6,IF('Vessel List A'!GC131=7,7,IF('Vessel List A'!GC131=8,8,IF('Vessel List A'!GC131=9,9,IF('Vessel List A'!GC131=10,10,IF('Vessel List A'!GC131=11,11,IF('Vessel List A'!GC131=12,12,IF('Vessel List A'!GC131=13,13,IF('Vessel List A'!GC131=14,14,IF('Vessel List A'!GC131=15,15,IF('Vessel List A'!GC131=16,16,0))))))))))))))))))</f>
        <v xml:space="preserve"> </v>
      </c>
      <c r="CW132" s="154"/>
      <c r="CX132" s="158"/>
      <c r="CY132" s="390" t="str">
        <f t="shared" si="111"/>
        <v/>
      </c>
      <c r="CZ132" s="158"/>
      <c r="DA132" s="137"/>
      <c r="DB132" s="388" t="str">
        <f t="shared" si="112"/>
        <v/>
      </c>
      <c r="DC132" s="157" t="str">
        <f>IF(VALUE(IF('Vessel List A'!GP131=1,1,IF('Vessel List A'!GP131=2,2,IF('Vessel List A'!GP131=3,3,IF('Vessel List A'!GP131=4,4,IF('Vessel List A'!GP131=5,5,IF('Vessel List A'!GP131=6,6,IF('Vessel List A'!GP131=7,7,IF('Vessel List A'!GP131=8,8,IF('Vessel List A'!GP131=9,9,IF('Vessel List A'!GP131=10,10,IF('Vessel List A'!GP131=11,11,IF('Vessel List A'!GP131=12,12,IF('Vessel List A'!GP131=13,13,IF('Vessel List A'!GP131=14,14,IF('Vessel List A'!GP131=15,15,IF('Vessel List A'!GP131=16,16,0)))))))))))))))))=0," ",VALUE(IF('Vessel List A'!GP131=1,1,IF('Vessel List A'!GP131=2,2,IF('Vessel List A'!GP131=3,3,IF('Vessel List A'!GP131=4,4,IF('Vessel List A'!GP131=5,5,IF('Vessel List A'!GP131=6,6,IF('Vessel List A'!GP131=7,7,IF('Vessel List A'!GP131=8,8,IF('Vessel List A'!GP131=9,9,IF('Vessel List A'!GP131=10,10,IF('Vessel List A'!GP131=11,11,IF('Vessel List A'!GP131=12,12,IF('Vessel List A'!GP131=13,13,IF('Vessel List A'!GP131=14,14,IF('Vessel List A'!GP131=15,15,IF('Vessel List A'!GP131=16,16,0))))))))))))))))))</f>
        <v xml:space="preserve"> </v>
      </c>
      <c r="DD132" s="154"/>
      <c r="DE132" s="158"/>
      <c r="DF132" s="390" t="str">
        <f t="shared" si="113"/>
        <v/>
      </c>
      <c r="DG132" s="158"/>
      <c r="DH132" s="137"/>
      <c r="DI132" s="388" t="str">
        <f t="shared" si="114"/>
        <v/>
      </c>
      <c r="DJ132" s="157" t="str">
        <f>IF(VALUE(IF('Vessel List A'!HC131=1,1,IF('Vessel List A'!HC131=2,2,IF('Vessel List A'!HC131=3,3,IF('Vessel List A'!HC131=4,4,IF('Vessel List A'!HC131=5,5,IF('Vessel List A'!HC131=6,6,IF('Vessel List A'!HC131=7,7,IF('Vessel List A'!HC131=8,8,IF('Vessel List A'!HC131=9,9,IF('Vessel List A'!HC131=10,10,IF('Vessel List A'!HC131=11,11,IF('Vessel List A'!HC131=12,12,IF('Vessel List A'!HC131=13,13,IF('Vessel List A'!HC131=14,14,IF('Vessel List A'!HC131=15,15,IF('Vessel List A'!HC131=16,16,0)))))))))))))))))=0," ",VALUE(IF('Vessel List A'!HC131=1,1,IF('Vessel List A'!HC131=2,2,IF('Vessel List A'!HC131=3,3,IF('Vessel List A'!HC131=4,4,IF('Vessel List A'!HC131=5,5,IF('Vessel List A'!HC131=6,6,IF('Vessel List A'!HC131=7,7,IF('Vessel List A'!HC131=8,8,IF('Vessel List A'!HC131=9,9,IF('Vessel List A'!HC131=10,10,IF('Vessel List A'!HC131=11,11,IF('Vessel List A'!HC131=12,12,IF('Vessel List A'!HC131=13,13,IF('Vessel List A'!HC131=14,14,IF('Vessel List A'!HC131=15,15,IF('Vessel List A'!HC131=16,16,0))))))))))))))))))</f>
        <v xml:space="preserve"> </v>
      </c>
      <c r="DK132" s="154"/>
      <c r="DL132" s="158"/>
      <c r="DM132" s="390" t="str">
        <f t="shared" si="115"/>
        <v/>
      </c>
      <c r="DN132" s="158"/>
      <c r="DO132" s="137"/>
      <c r="DP132" s="388" t="str">
        <f t="shared" si="116"/>
        <v/>
      </c>
      <c r="DQ132" s="157" t="str">
        <f>IF(VALUE(IF('Vessel List A'!HP131=1,1,IF('Vessel List A'!HP131=2,2,IF('Vessel List A'!HP131=3,3,IF('Vessel List A'!HP131=4,4,IF('Vessel List A'!HP131=5,5,IF('Vessel List A'!HP131=6,6,IF('Vessel List A'!HP131=7,7,IF('Vessel List A'!HP131=8,8,IF('Vessel List A'!HP131=9,9,IF('Vessel List A'!HP131=10,10,IF('Vessel List A'!HP131=11,11,IF('Vessel List A'!HP131=12,12,IF('Vessel List A'!HP131=13,13,IF('Vessel List A'!HP131=14,14,IF('Vessel List A'!HP131=15,15,IF('Vessel List A'!HP131=16,16,0)))))))))))))))))=0," ",VALUE(IF('Vessel List A'!HP131=1,1,IF('Vessel List A'!HP131=2,2,IF('Vessel List A'!HP131=3,3,IF('Vessel List A'!HP131=4,4,IF('Vessel List A'!HP131=5,5,IF('Vessel List A'!HP131=6,6,IF('Vessel List A'!HP131=7,7,IF('Vessel List A'!HP131=8,8,IF('Vessel List A'!HP131=9,9,IF('Vessel List A'!HP131=10,10,IF('Vessel List A'!HP131=11,11,IF('Vessel List A'!HP131=12,12,IF('Vessel List A'!HP131=13,13,IF('Vessel List A'!HP131=14,14,IF('Vessel List A'!HP131=15,15,IF('Vessel List A'!HP131=16,16,0))))))))))))))))))</f>
        <v xml:space="preserve"> </v>
      </c>
      <c r="DR132" s="154"/>
      <c r="DS132" s="158"/>
      <c r="DT132" s="390" t="str">
        <f t="shared" si="117"/>
        <v/>
      </c>
      <c r="DU132" s="158"/>
      <c r="DV132" s="137"/>
      <c r="DW132" s="388" t="str">
        <f t="shared" si="118"/>
        <v/>
      </c>
      <c r="DX132" s="157" t="str">
        <f>IF(VALUE(IF('Vessel List A'!IC131=1,1,IF('Vessel List A'!IC131=2,2,IF('Vessel List A'!IC131=3,3,IF('Vessel List A'!IC131=4,4,IF('Vessel List A'!IC131=5,5,IF('Vessel List A'!IC131=6,6,IF('Vessel List A'!IC131=7,7,IF('Vessel List A'!IC131=8,8,IF('Vessel List A'!IC131=9,9,IF('Vessel List A'!IC131=10,10,IF('Vessel List A'!IC131=11,11,IF('Vessel List A'!IC131=12,12,IF('Vessel List A'!IC131=13,13,IF('Vessel List A'!IC131=14,14,IF('Vessel List A'!IC131=15,15,IF('Vessel List A'!IC131=16,16,0)))))))))))))))))=0," ",VALUE(IF('Vessel List A'!IC131=1,1,IF('Vessel List A'!IC131=2,2,IF('Vessel List A'!IC131=3,3,IF('Vessel List A'!IC131=4,4,IF('Vessel List A'!IC131=5,5,IF('Vessel List A'!IC131=6,6,IF('Vessel List A'!IC131=7,7,IF('Vessel List A'!IC131=8,8,IF('Vessel List A'!IC131=9,9,IF('Vessel List A'!IC131=10,10,IF('Vessel List A'!IC131=11,11,IF('Vessel List A'!IC131=12,12,IF('Vessel List A'!IC131=13,13,IF('Vessel List A'!IC131=14,14,IF('Vessel List A'!IC131=15,15,IF('Vessel List A'!IC131=16,16,0))))))))))))))))))</f>
        <v xml:space="preserve"> </v>
      </c>
      <c r="DY132" s="154"/>
      <c r="DZ132" s="158"/>
      <c r="EA132" s="390" t="str">
        <f t="shared" si="119"/>
        <v/>
      </c>
      <c r="EB132" s="158"/>
      <c r="EC132" s="137"/>
      <c r="ED132" s="388" t="str">
        <f t="shared" si="120"/>
        <v/>
      </c>
      <c r="EE132" s="157" t="str">
        <f>IF(VALUE(IF('Vessel List A'!IP131=1,1,IF('Vessel List A'!IP131=2,2,IF('Vessel List A'!IP131=3,3,IF('Vessel List A'!IP131=4,4,IF('Vessel List A'!IP131=5,5,IF('Vessel List A'!IP131=6,6,IF('Vessel List A'!IP131=7,7,IF('Vessel List A'!IP131=8,8,IF('Vessel List A'!IP131=9,9,IF('Vessel List A'!IP131=10,10,IF('Vessel List A'!IP131=11,11,IF('Vessel List A'!IP131=12,12,IF('Vessel List A'!IP131=13,13,IF('Vessel List A'!IP131=14,14,IF('Vessel List A'!IP131=15,15,IF('Vessel List A'!IP131=16,16,0)))))))))))))))))=0," ",VALUE(IF('Vessel List A'!IP131=1,1,IF('Vessel List A'!IP131=2,2,IF('Vessel List A'!IP131=3,3,IF('Vessel List A'!IP131=4,4,IF('Vessel List A'!IP131=5,5,IF('Vessel List A'!IP131=6,6,IF('Vessel List A'!IP131=7,7,IF('Vessel List A'!IP131=8,8,IF('Vessel List A'!IP131=9,9,IF('Vessel List A'!IP131=10,10,IF('Vessel List A'!IP131=11,11,IF('Vessel List A'!IP131=12,12,IF('Vessel List A'!IP131=13,13,IF('Vessel List A'!IP131=14,14,IF('Vessel List A'!IP131=15,15,IF('Vessel List A'!IP131=16,16,0))))))))))))))))))</f>
        <v xml:space="preserve"> </v>
      </c>
      <c r="EF132" s="154"/>
      <c r="EG132" s="158"/>
      <c r="EH132" s="390" t="str">
        <f t="shared" si="121"/>
        <v/>
      </c>
      <c r="EI132" s="158"/>
      <c r="EJ132" s="137"/>
      <c r="EK132" s="397" t="str">
        <f t="shared" si="122"/>
        <v/>
      </c>
      <c r="EL132" s="144"/>
      <c r="EM132" s="157" t="str">
        <f>IF(VALUE(IF('Vessel List B'!C131=1,1,IF('Vessel List B'!C131=2,2,IF('Vessel List B'!C131=3,3,IF('Vessel List B'!C131=4,4,IF('Vessel List B'!C131=5,5,IF('Vessel List B'!C131=6,6,IF('Vessel List B'!C131=7,7,IF('Vessel List B'!C131=8,8,IF('Vessel List B'!C131=9,9,IF('Vessel List B'!C131=10,10,IF('Vessel List B'!C131=11,11,IF('Vessel List B'!C131=12,12,IF('Vessel List B'!C131=13,13,IF('Vessel List B'!C131=14,14,IF('Vessel List B'!C131=15,15,IF('Vessel List B'!C131=16,16,0)))))))))))))))))=0," ",VALUE(IF('Vessel List B'!C131=1,1,IF('Vessel List B'!C131=2,2,IF('Vessel List B'!C131=3,3,IF('Vessel List B'!C131=4,4,IF('Vessel List B'!C131=5,5,IF('Vessel List B'!C131=6,6,IF('Vessel List B'!C131=7,7,IF('Vessel List B'!C131=8,8,IF('Vessel List B'!C131=9,9,IF('Vessel List B'!C131=10,10,IF('Vessel List B'!C131=11,11,IF('Vessel List B'!C131=12,12,IF('Vessel List B'!C131=13,13,IF('Vessel List B'!C131=14,14,IF('Vessel List B'!C131=15,15,IF('Vessel List B'!C131=16,16,0))))))))))))))))))</f>
        <v xml:space="preserve"> </v>
      </c>
      <c r="EN132" s="154"/>
      <c r="EO132" s="158"/>
      <c r="EP132" s="390" t="str">
        <f t="shared" si="123"/>
        <v/>
      </c>
      <c r="EQ132" s="158"/>
      <c r="ER132" s="137"/>
      <c r="ES132" s="388" t="str">
        <f t="shared" si="124"/>
        <v/>
      </c>
      <c r="ET132" s="157" t="str">
        <f>IF(VALUE(IF('Vessel List B'!P131=1,1,IF('Vessel List B'!P131=2,2,IF('Vessel List B'!P131=3,3,IF('Vessel List B'!P131=4,4,IF('Vessel List B'!P131=5,5,IF('Vessel List B'!P131=6,6,IF('Vessel List B'!P131=7,7,IF('Vessel List B'!P131=8,8,IF('Vessel List B'!P131=9,9,IF('Vessel List B'!P131=10,10,IF('Vessel List B'!P131=11,11,IF('Vessel List B'!P131=12,12,IF('Vessel List B'!P131=13,13,IF('Vessel List B'!P131=14,14,IF('Vessel List B'!P131=15,15,IF('Vessel List B'!P131=16,16,0)))))))))))))))))=0," ",VALUE(IF('Vessel List B'!P131=1,1,IF('Vessel List B'!P131=2,2,IF('Vessel List B'!P131=3,3,IF('Vessel List B'!P131=4,4,IF('Vessel List B'!P131=5,5,IF('Vessel List B'!P131=6,6,IF('Vessel List B'!P131=7,7,IF('Vessel List B'!P131=8,8,IF('Vessel List B'!P131=9,9,IF('Vessel List B'!P131=10,10,IF('Vessel List B'!P131=11,11,IF('Vessel List B'!P131=12,12,IF('Vessel List B'!P131=13,13,IF('Vessel List B'!P131=14,14,IF('Vessel List B'!P131=15,15,IF('Vessel List B'!P131=16,16,0))))))))))))))))))</f>
        <v xml:space="preserve"> </v>
      </c>
      <c r="EU132" s="154"/>
      <c r="EV132" s="158"/>
      <c r="EW132" s="390" t="str">
        <f t="shared" si="125"/>
        <v/>
      </c>
      <c r="EX132" s="158"/>
      <c r="EY132" s="137"/>
      <c r="EZ132" s="388" t="str">
        <f t="shared" si="126"/>
        <v/>
      </c>
      <c r="FA132" s="157" t="str">
        <f>IF(VALUE(IF('Vessel List B'!AC131=1,1,IF('Vessel List B'!AC131=2,2,IF('Vessel List B'!AC131=3,3,IF('Vessel List B'!AC131=4,4,IF('Vessel List B'!AC131=5,5,IF('Vessel List B'!AC131=6,6,IF('Vessel List B'!AC131=7,7,IF('Vessel List B'!AC131=8,8,IF('Vessel List B'!AC131=9,9,IF('Vessel List B'!AC131=10,10,IF('Vessel List B'!AC131=11,11,IF('Vessel List B'!AC131=12,12,IF('Vessel List B'!AC131=13,13,IF('Vessel List B'!AC131=14,14,IF('Vessel List B'!AC131=15,15,IF('Vessel List B'!AC131=16,16,0)))))))))))))))))=0," ",VALUE(IF('Vessel List B'!AC131=1,1,IF('Vessel List B'!AC131=2,2,IF('Vessel List B'!AC131=3,3,IF('Vessel List B'!AC131=4,4,IF('Vessel List B'!AC131=5,5,IF('Vessel List B'!AC131=6,6,IF('Vessel List B'!AC131=7,7,IF('Vessel List B'!AC131=8,8,IF('Vessel List B'!AC131=9,9,IF('Vessel List B'!AC131=10,10,IF('Vessel List B'!AC131=11,11,IF('Vessel List B'!AC131=12,12,IF('Vessel List B'!AC131=13,13,IF('Vessel List B'!AC131=14,14,IF('Vessel List B'!AC131=15,15,IF('Vessel List B'!AC131=16,16,0))))))))))))))))))</f>
        <v xml:space="preserve"> </v>
      </c>
      <c r="FB132" s="154"/>
      <c r="FC132" s="158"/>
      <c r="FD132" s="390" t="str">
        <f t="shared" si="127"/>
        <v/>
      </c>
      <c r="FE132" s="158"/>
      <c r="FF132" s="137"/>
      <c r="FG132" s="388" t="str">
        <f t="shared" si="128"/>
        <v/>
      </c>
      <c r="FH132" s="157" t="str">
        <f>IF(VALUE(IF('Vessel List B'!AP131=1,1,IF('Vessel List B'!AP131=2,2,IF('Vessel List B'!AP131=3,3,IF('Vessel List B'!AP131=4,4,IF('Vessel List B'!AP131=5,5,IF('Vessel List B'!AP131=6,6,IF('Vessel List B'!AP131=7,7,IF('Vessel List B'!AP131=8,8,IF('Vessel List B'!AP131=9,9,IF('Vessel List B'!AP131=10,10,IF('Vessel List B'!AP131=11,11,IF('Vessel List B'!AP131=12,12,IF('Vessel List B'!AP131=13,13,IF('Vessel List B'!AP131=14,14,IF('Vessel List B'!AP131=15,15,IF('Vessel List B'!AP131=16,16,0)))))))))))))))))=0," ",VALUE(IF('Vessel List B'!AP131=1,1,IF('Vessel List B'!AP131=2,2,IF('Vessel List B'!AP131=3,3,IF('Vessel List B'!AP131=4,4,IF('Vessel List B'!AP131=5,5,IF('Vessel List B'!AP131=6,6,IF('Vessel List B'!AP131=7,7,IF('Vessel List B'!AP131=8,8,IF('Vessel List B'!AP131=9,9,IF('Vessel List B'!AP131=10,10,IF('Vessel List B'!AP131=11,11,IF('Vessel List B'!AP131=12,12,IF('Vessel List B'!AP131=13,13,IF('Vessel List B'!AP131=14,14,IF('Vessel List B'!AP131=15,15,IF('Vessel List B'!AP131=16,16,0))))))))))))))))))</f>
        <v xml:space="preserve"> </v>
      </c>
      <c r="FI132" s="154"/>
      <c r="FJ132" s="158"/>
      <c r="FK132" s="390" t="str">
        <f t="shared" si="129"/>
        <v/>
      </c>
      <c r="FL132" s="158"/>
      <c r="FM132" s="137"/>
      <c r="FN132" s="388" t="str">
        <f t="shared" si="130"/>
        <v/>
      </c>
      <c r="FO132" s="157" t="str">
        <f>IF(VALUE(IF('Vessel List B'!BC131=1,1,IF('Vessel List B'!BC131=2,2,IF('Vessel List B'!BC131=3,3,IF('Vessel List B'!BC131=4,4,IF('Vessel List B'!BC131=5,5,IF('Vessel List B'!BC131=6,6,IF('Vessel List B'!BC131=7,7,IF('Vessel List B'!BC131=8,8,IF('Vessel List B'!BC131=9,9,IF('Vessel List B'!BC131=10,10,IF('Vessel List B'!BC131=11,11,IF('Vessel List B'!BC131=12,12,IF('Vessel List B'!BC131=13,13,IF('Vessel List B'!BC131=14,14,IF('Vessel List B'!BC131=15,15,IF('Vessel List B'!BC131=16,16,0)))))))))))))))))=0," ",VALUE(IF('Vessel List B'!BC131=1,1,IF('Vessel List B'!BC131=2,2,IF('Vessel List B'!BC131=3,3,IF('Vessel List B'!BC131=4,4,IF('Vessel List B'!BC131=5,5,IF('Vessel List B'!BC131=6,6,IF('Vessel List B'!BC131=7,7,IF('Vessel List B'!BC131=8,8,IF('Vessel List B'!BC131=9,9,IF('Vessel List B'!BC131=10,10,IF('Vessel List B'!BC131=11,11,IF('Vessel List B'!BC131=12,12,IF('Vessel List B'!BC131=13,13,IF('Vessel List B'!BC131=14,14,IF('Vessel List B'!BC131=15,15,IF('Vessel List B'!BC131=16,16,0))))))))))))))))))</f>
        <v xml:space="preserve"> </v>
      </c>
      <c r="FP132" s="154"/>
      <c r="FQ132" s="158"/>
      <c r="FR132" s="390" t="str">
        <f t="shared" si="131"/>
        <v/>
      </c>
      <c r="FS132" s="158"/>
      <c r="FT132" s="137"/>
      <c r="FU132" s="388" t="str">
        <f t="shared" si="132"/>
        <v/>
      </c>
      <c r="FV132" s="157" t="str">
        <f>IF(VALUE(IF('Vessel List B'!BP131=1,1,IF('Vessel List B'!BP131=2,2,IF('Vessel List B'!BP131=3,3,IF('Vessel List B'!BP131=4,4,IF('Vessel List B'!BP131=5,5,IF('Vessel List B'!BP131=6,6,IF('Vessel List B'!BP131=7,7,IF('Vessel List B'!BP131=8,8,IF('Vessel List B'!BP131=9,9,IF('Vessel List B'!BP131=10,10,IF('Vessel List B'!BP131=11,11,IF('Vessel List B'!BP131=12,12,IF('Vessel List B'!BP131=13,13,IF('Vessel List B'!BP131=14,14,IF('Vessel List B'!BP131=15,15,IF('Vessel List B'!BP131=16,16,0)))))))))))))))))=0," ",VALUE(IF('Vessel List B'!BP131=1,1,IF('Vessel List B'!BP131=2,2,IF('Vessel List B'!BP131=3,3,IF('Vessel List B'!BP131=4,4,IF('Vessel List B'!BP131=5,5,IF('Vessel List B'!BP131=6,6,IF('Vessel List B'!BP131=7,7,IF('Vessel List B'!BP131=8,8,IF('Vessel List B'!BP131=9,9,IF('Vessel List B'!BP131=10,10,IF('Vessel List B'!BP131=11,11,IF('Vessel List B'!BP131=12,12,IF('Vessel List B'!BP131=13,13,IF('Vessel List B'!BP131=14,14,IF('Vessel List B'!BP131=15,15,IF('Vessel List B'!BP131=16,16,0))))))))))))))))))</f>
        <v xml:space="preserve"> </v>
      </c>
      <c r="FW132" s="154"/>
      <c r="FX132" s="158"/>
      <c r="FY132" s="390" t="str">
        <f t="shared" si="133"/>
        <v/>
      </c>
      <c r="FZ132" s="158"/>
      <c r="GA132" s="137"/>
      <c r="GB132" s="388" t="str">
        <f t="shared" si="134"/>
        <v/>
      </c>
      <c r="GC132" s="157" t="str">
        <f>IF(VALUE(IF('Vessel List B'!CC131=1,1,IF('Vessel List B'!CC131=2,2,IF('Vessel List B'!CC131=3,3,IF('Vessel List B'!CC131=4,4,IF('Vessel List B'!CC131=5,5,IF('Vessel List B'!CC131=6,6,IF('Vessel List B'!CC131=7,7,IF('Vessel List B'!CC131=8,8,IF('Vessel List B'!CC131=9,9,IF('Vessel List B'!CC131=10,10,IF('Vessel List B'!CC131=11,11,IF('Vessel List B'!CC131=12,12,IF('Vessel List B'!CC131=13,13,IF('Vessel List B'!CC131=14,14,IF('Vessel List B'!CC131=15,15,IF('Vessel List B'!CC131=16,16,0)))))))))))))))))=0," ",VALUE(IF('Vessel List B'!CC131=1,1,IF('Vessel List B'!CC131=2,2,IF('Vessel List B'!CC131=3,3,IF('Vessel List B'!CC131=4,4,IF('Vessel List B'!CC131=5,5,IF('Vessel List B'!CC131=6,6,IF('Vessel List B'!CC131=7,7,IF('Vessel List B'!CC131=8,8,IF('Vessel List B'!CC131=9,9,IF('Vessel List B'!CC131=10,10,IF('Vessel List B'!CC131=11,11,IF('Vessel List B'!CC131=12,12,IF('Vessel List B'!CC131=13,13,IF('Vessel List B'!CC131=14,14,IF('Vessel List B'!CC131=15,15,IF('Vessel List B'!CC131=16,16,0))))))))))))))))))</f>
        <v xml:space="preserve"> </v>
      </c>
      <c r="GD132" s="154"/>
      <c r="GE132" s="158"/>
      <c r="GF132" s="390" t="str">
        <f t="shared" si="135"/>
        <v/>
      </c>
      <c r="GG132" s="158"/>
      <c r="GH132" s="137"/>
      <c r="GI132" s="388" t="str">
        <f t="shared" si="136"/>
        <v/>
      </c>
      <c r="GJ132" s="157" t="str">
        <f>IF(VALUE(IF('Vessel List B'!CP131=1,1,IF('Vessel List B'!CP131=2,2,IF('Vessel List B'!CP131=3,3,IF('Vessel List B'!CP131=4,4,IF('Vessel List B'!CP131=5,5,IF('Vessel List B'!CP131=6,6,IF('Vessel List B'!CP131=7,7,IF('Vessel List B'!CP131=8,8,IF('Vessel List B'!CP131=9,9,IF('Vessel List B'!CP131=10,10,IF('Vessel List B'!CP131=11,11,IF('Vessel List B'!CP131=12,12,IF('Vessel List B'!CP131=13,13,IF('Vessel List B'!CP131=14,14,IF('Vessel List B'!CP131=15,15,IF('Vessel List B'!CP131=16,16,0)))))))))))))))))=0," ",VALUE(IF('Vessel List B'!CP131=1,1,IF('Vessel List B'!CP131=2,2,IF('Vessel List B'!CP131=3,3,IF('Vessel List B'!CP131=4,4,IF('Vessel List B'!CP131=5,5,IF('Vessel List B'!CP131=6,6,IF('Vessel List B'!CP131=7,7,IF('Vessel List B'!CP131=8,8,IF('Vessel List B'!CP131=9,9,IF('Vessel List B'!CP131=10,10,IF('Vessel List B'!CP131=11,11,IF('Vessel List B'!CP131=12,12,IF('Vessel List B'!CP131=13,13,IF('Vessel List B'!CP131=14,14,IF('Vessel List B'!CP131=15,15,IF('Vessel List B'!CP131=16,16,0))))))))))))))))))</f>
        <v xml:space="preserve"> </v>
      </c>
      <c r="GK132" s="154"/>
      <c r="GL132" s="158"/>
      <c r="GM132" s="390" t="str">
        <f t="shared" si="137"/>
        <v/>
      </c>
      <c r="GN132" s="158"/>
      <c r="GO132" s="137"/>
      <c r="GP132" s="388" t="str">
        <f t="shared" si="138"/>
        <v/>
      </c>
      <c r="GQ132" s="157" t="str">
        <f>IF(VALUE(IF('Vessel List B'!DC131=1,1,IF('Vessel List B'!DC131=2,2,IF('Vessel List B'!DC131=3,3,IF('Vessel List B'!DC131=4,4,IF('Vessel List B'!DC131=5,5,IF('Vessel List B'!DC131=6,6,IF('Vessel List B'!DC131=7,7,IF('Vessel List B'!DC131=8,8,IF('Vessel List B'!DC131=9,9,IF('Vessel List B'!DC131=10,10,IF('Vessel List B'!DC131=11,11,IF('Vessel List B'!DC131=12,12,IF('Vessel List B'!DC131=13,13,IF('Vessel List B'!DC131=14,14,IF('Vessel List B'!DC131=15,15,IF('Vessel List B'!DC131=16,16,0)))))))))))))))))=0," ",VALUE(IF('Vessel List B'!DC131=1,1,IF('Vessel List B'!DC131=2,2,IF('Vessel List B'!DC131=3,3,IF('Vessel List B'!DC131=4,4,IF('Vessel List B'!DC131=5,5,IF('Vessel List B'!DC131=6,6,IF('Vessel List B'!DC131=7,7,IF('Vessel List B'!DC131=8,8,IF('Vessel List B'!DC131=9,9,IF('Vessel List B'!DC131=10,10,IF('Vessel List B'!DC131=11,11,IF('Vessel List B'!DC131=12,12,IF('Vessel List B'!DC131=13,13,IF('Vessel List B'!DC131=14,14,IF('Vessel List B'!DC131=15,15,IF('Vessel List B'!DC131=16,16,0))))))))))))))))))</f>
        <v xml:space="preserve"> </v>
      </c>
      <c r="GR132" s="154"/>
      <c r="GS132" s="158"/>
      <c r="GT132" s="390" t="str">
        <f t="shared" si="139"/>
        <v/>
      </c>
      <c r="GU132" s="158"/>
      <c r="GV132" s="137"/>
      <c r="GW132" s="388" t="str">
        <f t="shared" si="140"/>
        <v/>
      </c>
      <c r="GX132" s="157" t="str">
        <f>IF(VALUE(IF('Vessel List B'!DP131=1,1,IF('Vessel List B'!DP131=2,2,IF('Vessel List B'!DP131=3,3,IF('Vessel List B'!DP131=4,4,IF('Vessel List B'!DP131=5,5,IF('Vessel List B'!DP131=6,6,IF('Vessel List B'!DP131=7,7,IF('Vessel List B'!DP131=8,8,IF('Vessel List B'!DP131=9,9,IF('Vessel List B'!DP131=10,10,IF('Vessel List B'!DP131=11,11,IF('Vessel List B'!DP131=12,12,IF('Vessel List B'!DP131=13,13,IF('Vessel List B'!DP131=14,14,IF('Vessel List B'!DP131=15,15,IF('Vessel List B'!DP131=16,16,0)))))))))))))))))=0," ",VALUE(IF('Vessel List B'!DP131=1,1,IF('Vessel List B'!DP131=2,2,IF('Vessel List B'!DP131=3,3,IF('Vessel List B'!DP131=4,4,IF('Vessel List B'!DP131=5,5,IF('Vessel List B'!DP131=6,6,IF('Vessel List B'!DP131=7,7,IF('Vessel List B'!DP131=8,8,IF('Vessel List B'!DP131=9,9,IF('Vessel List B'!DP131=10,10,IF('Vessel List B'!DP131=11,11,IF('Vessel List B'!DP131=12,12,IF('Vessel List B'!DP131=13,13,IF('Vessel List B'!DP131=14,14,IF('Vessel List B'!DP131=15,15,IF('Vessel List B'!DP131=16,16,0))))))))))))))))))</f>
        <v xml:space="preserve"> </v>
      </c>
      <c r="GY132" s="154"/>
      <c r="GZ132" s="158"/>
      <c r="HA132" s="390" t="str">
        <f t="shared" si="141"/>
        <v/>
      </c>
      <c r="HB132" s="158"/>
      <c r="HC132" s="137"/>
      <c r="HD132" s="388" t="str">
        <f t="shared" si="142"/>
        <v/>
      </c>
      <c r="HE132" s="157" t="str">
        <f>IF(VALUE(IF('Vessel List B'!EC131=1,1,IF('Vessel List B'!EC131=2,2,IF('Vessel List B'!EC131=3,3,IF('Vessel List B'!EC131=4,4,IF('Vessel List B'!EC131=5,5,IF('Vessel List B'!EC131=6,6,IF('Vessel List B'!EC131=7,7,IF('Vessel List B'!EC131=8,8,IF('Vessel List B'!EC131=9,9,IF('Vessel List B'!EC131=10,10,IF('Vessel List B'!EC131=11,11,IF('Vessel List B'!EC131=12,12,IF('Vessel List B'!EC131=13,13,IF('Vessel List B'!EC131=14,14,IF('Vessel List B'!EC131=15,15,IF('Vessel List B'!EC131=16,16,0)))))))))))))))))=0," ",VALUE(IF('Vessel List B'!EC131=1,1,IF('Vessel List B'!EC131=2,2,IF('Vessel List B'!EC131=3,3,IF('Vessel List B'!EC131=4,4,IF('Vessel List B'!EC131=5,5,IF('Vessel List B'!EC131=6,6,IF('Vessel List B'!EC131=7,7,IF('Vessel List B'!EC131=8,8,IF('Vessel List B'!EC131=9,9,IF('Vessel List B'!EC131=10,10,IF('Vessel List B'!EC131=11,11,IF('Vessel List B'!EC131=12,12,IF('Vessel List B'!EC131=13,13,IF('Vessel List B'!EC131=14,14,IF('Vessel List B'!EC131=15,15,IF('Vessel List B'!EC131=16,16,0))))))))))))))))))</f>
        <v xml:space="preserve"> </v>
      </c>
      <c r="HF132" s="154"/>
      <c r="HG132" s="158"/>
      <c r="HH132" s="390" t="str">
        <f t="shared" si="143"/>
        <v/>
      </c>
      <c r="HI132" s="158"/>
      <c r="HJ132" s="137"/>
      <c r="HK132" s="388" t="str">
        <f t="shared" si="144"/>
        <v/>
      </c>
      <c r="HL132" s="157" t="str">
        <f>IF(VALUE(IF('Vessel List B'!EP131=1,1,IF('Vessel List B'!EP131=2,2,IF('Vessel List B'!EP131=3,3,IF('Vessel List B'!EP131=4,4,IF('Vessel List B'!EP131=5,5,IF('Vessel List B'!EP131=6,6,IF('Vessel List B'!EP131=7,7,IF('Vessel List B'!EP131=8,8,IF('Vessel List B'!EP131=9,9,IF('Vessel List B'!EP131=10,10,IF('Vessel List B'!EP131=11,11,IF('Vessel List B'!EP131=12,12,IF('Vessel List B'!EP131=13,13,IF('Vessel List B'!EP131=14,14,IF('Vessel List B'!EP131=15,15,IF('Vessel List B'!EP131=16,16,0)))))))))))))))))=0," ",VALUE(IF('Vessel List B'!EP131=1,1,IF('Vessel List B'!EP131=2,2,IF('Vessel List B'!EP131=3,3,IF('Vessel List B'!EP131=4,4,IF('Vessel List B'!EP131=5,5,IF('Vessel List B'!EP131=6,6,IF('Vessel List B'!EP131=7,7,IF('Vessel List B'!EP131=8,8,IF('Vessel List B'!EP131=9,9,IF('Vessel List B'!EP131=10,10,IF('Vessel List B'!EP131=11,11,IF('Vessel List B'!EP131=12,12,IF('Vessel List B'!EP131=13,13,IF('Vessel List B'!EP131=14,14,IF('Vessel List B'!EP131=15,15,IF('Vessel List B'!EP131=16,16,0))))))))))))))))))</f>
        <v xml:space="preserve"> </v>
      </c>
      <c r="HM132" s="154"/>
      <c r="HN132" s="158"/>
      <c r="HO132" s="390" t="str">
        <f t="shared" si="145"/>
        <v/>
      </c>
      <c r="HP132" s="158"/>
      <c r="HQ132" s="137"/>
      <c r="HR132" s="388" t="str">
        <f t="shared" si="146"/>
        <v/>
      </c>
      <c r="HS132" s="157" t="str">
        <f>IF(VALUE(IF('Vessel List B'!FC131=1,1,IF('Vessel List B'!FC131=2,2,IF('Vessel List B'!FC131=3,3,IF('Vessel List B'!FC131=4,4,IF('Vessel List B'!FC131=5,5,IF('Vessel List B'!FC131=6,6,IF('Vessel List B'!FC131=7,7,IF('Vessel List B'!FC131=8,8,IF('Vessel List B'!FC131=9,9,IF('Vessel List B'!FC131=10,10,IF('Vessel List B'!FC131=11,11,IF('Vessel List B'!FC131=12,12,IF('Vessel List B'!FC131=13,13,IF('Vessel List B'!FC131=14,14,IF('Vessel List B'!FC131=15,15,IF('Vessel List B'!FC131=16,16,0)))))))))))))))))=0," ",VALUE(IF('Vessel List B'!FC131=1,1,IF('Vessel List B'!FC131=2,2,IF('Vessel List B'!FC131=3,3,IF('Vessel List B'!FC131=4,4,IF('Vessel List B'!FC131=5,5,IF('Vessel List B'!FC131=6,6,IF('Vessel List B'!FC131=7,7,IF('Vessel List B'!FC131=8,8,IF('Vessel List B'!FC131=9,9,IF('Vessel List B'!FC131=10,10,IF('Vessel List B'!FC131=11,11,IF('Vessel List B'!FC131=12,12,IF('Vessel List B'!FC131=13,13,IF('Vessel List B'!FC131=14,14,IF('Vessel List B'!FC131=15,15,IF('Vessel List B'!FC131=16,16,0))))))))))))))))))</f>
        <v xml:space="preserve"> </v>
      </c>
      <c r="HT132" s="154"/>
      <c r="HU132" s="158"/>
      <c r="HV132" s="390" t="str">
        <f t="shared" si="147"/>
        <v/>
      </c>
      <c r="HW132" s="158"/>
      <c r="HX132" s="137"/>
      <c r="HY132" s="388" t="str">
        <f t="shared" si="148"/>
        <v/>
      </c>
      <c r="HZ132" s="157" t="str">
        <f>IF(VALUE(IF('Vessel List B'!FP131=1,1,IF('Vessel List B'!FP131=2,2,IF('Vessel List B'!FP131=3,3,IF('Vessel List B'!FP131=4,4,IF('Vessel List B'!FP131=5,5,IF('Vessel List B'!FP131=6,6,IF('Vessel List B'!FP131=7,7,IF('Vessel List B'!FP131=8,8,IF('Vessel List B'!FP131=9,9,IF('Vessel List B'!FP131=10,10,IF('Vessel List B'!FP131=11,11,IF('Vessel List B'!FP131=12,12,IF('Vessel List B'!FP131=13,13,IF('Vessel List B'!FP131=14,14,IF('Vessel List B'!FP131=15,15,IF('Vessel List B'!FP131=16,16,0)))))))))))))))))=0," ",VALUE(IF('Vessel List B'!FP131=1,1,IF('Vessel List B'!FP131=2,2,IF('Vessel List B'!FP131=3,3,IF('Vessel List B'!FP131=4,4,IF('Vessel List B'!FP131=5,5,IF('Vessel List B'!FP131=6,6,IF('Vessel List B'!FP131=7,7,IF('Vessel List B'!FP131=8,8,IF('Vessel List B'!FP131=9,9,IF('Vessel List B'!FP131=10,10,IF('Vessel List B'!FP131=11,11,IF('Vessel List B'!FP131=12,12,IF('Vessel List B'!FP131=13,13,IF('Vessel List B'!FP131=14,14,IF('Vessel List B'!FP131=15,15,IF('Vessel List B'!FP131=16,16,0))))))))))))))))))</f>
        <v xml:space="preserve"> </v>
      </c>
      <c r="IA132" s="154"/>
      <c r="IB132" s="158"/>
      <c r="IC132" s="390" t="str">
        <f t="shared" si="149"/>
        <v/>
      </c>
      <c r="ID132" s="158"/>
      <c r="IE132" s="137"/>
      <c r="IF132" s="388" t="str">
        <f t="shared" si="150"/>
        <v/>
      </c>
      <c r="IG132" s="157" t="str">
        <f>IF(VALUE(IF('Vessel List B'!GC131=1,1,IF('Vessel List B'!GC131=2,2,IF('Vessel List B'!GC131=3,3,IF('Vessel List B'!GC131=4,4,IF('Vessel List B'!GC131=5,5,IF('Vessel List B'!GC131=6,6,IF('Vessel List B'!GC131=7,7,IF('Vessel List B'!GC131=8,8,IF('Vessel List B'!GC131=9,9,IF('Vessel List B'!GC131=10,10,IF('Vessel List B'!GC131=11,11,IF('Vessel List B'!GC131=12,12,IF('Vessel List B'!GC131=13,13,IF('Vessel List B'!GC131=14,14,IF('Vessel List B'!GC131=15,15,IF('Vessel List B'!GC131=16,16,0)))))))))))))))))=0," ",VALUE(IF('Vessel List B'!GC131=1,1,IF('Vessel List B'!GC131=2,2,IF('Vessel List B'!GC131=3,3,IF('Vessel List B'!GC131=4,4,IF('Vessel List B'!GC131=5,5,IF('Vessel List B'!GC131=6,6,IF('Vessel List B'!GC131=7,7,IF('Vessel List B'!GC131=8,8,IF('Vessel List B'!GC131=9,9,IF('Vessel List B'!GC131=10,10,IF('Vessel List B'!GC131=11,11,IF('Vessel List B'!GC131=12,12,IF('Vessel List B'!GC131=13,13,IF('Vessel List B'!GC131=14,14,IF('Vessel List B'!GC131=15,15,IF('Vessel List B'!GC131=16,16,0))))))))))))))))))</f>
        <v xml:space="preserve"> </v>
      </c>
      <c r="IH132" s="154"/>
      <c r="II132" s="158"/>
      <c r="IJ132" s="390" t="str">
        <f t="shared" si="151"/>
        <v/>
      </c>
      <c r="IK132" s="158"/>
      <c r="IL132" s="137"/>
      <c r="IM132" s="388" t="str">
        <f t="shared" si="152"/>
        <v/>
      </c>
      <c r="IN132" s="157" t="str">
        <f>IF(VALUE(IF('Vessel List B'!GP131=1,1,IF('Vessel List B'!GP131=2,2,IF('Vessel List B'!GP131=3,3,IF('Vessel List B'!GP131=4,4,IF('Vessel List B'!GP131=5,5,IF('Vessel List B'!GP131=6,6,IF('Vessel List B'!GP131=7,7,IF('Vessel List B'!GP131=8,8,IF('Vessel List B'!GP131=9,9,IF('Vessel List B'!GP131=10,10,IF('Vessel List B'!GP131=11,11,IF('Vessel List B'!GP131=12,12,IF('Vessel List B'!GP131=13,13,IF('Vessel List B'!GP131=14,14,IF('Vessel List B'!GP131=15,15,IF('Vessel List B'!GP131=16,16,0)))))))))))))))))=0," ",VALUE(IF('Vessel List B'!GP131=1,1,IF('Vessel List B'!GP131=2,2,IF('Vessel List B'!GP131=3,3,IF('Vessel List B'!GP131=4,4,IF('Vessel List B'!GP131=5,5,IF('Vessel List B'!GP131=6,6,IF('Vessel List B'!GP131=7,7,IF('Vessel List B'!GP131=8,8,IF('Vessel List B'!GP131=9,9,IF('Vessel List B'!GP131=10,10,IF('Vessel List B'!GP131=11,11,IF('Vessel List B'!GP131=12,12,IF('Vessel List B'!GP131=13,13,IF('Vessel List B'!GP131=14,14,IF('Vessel List B'!GP131=15,15,IF('Vessel List B'!GP131=16,16,0))))))))))))))))))</f>
        <v xml:space="preserve"> </v>
      </c>
      <c r="IO132" s="154"/>
      <c r="IP132" s="158"/>
      <c r="IQ132" s="390" t="str">
        <f t="shared" si="153"/>
        <v/>
      </c>
      <c r="IR132" s="158"/>
      <c r="IS132" s="137"/>
      <c r="IT132" s="388" t="str">
        <f t="shared" si="154"/>
        <v/>
      </c>
      <c r="IU132" s="157" t="str">
        <f>IF(VALUE(IF('Vessel List B'!HC131=1,1,IF('Vessel List B'!HC131=2,2,IF('Vessel List B'!HC131=3,3,IF('Vessel List B'!HC131=4,4,IF('Vessel List B'!HC131=5,5,IF('Vessel List B'!HC131=6,6,IF('Vessel List B'!HC131=7,7,IF('Vessel List B'!HC131=8,8,IF('Vessel List B'!HC131=9,9,IF('Vessel List B'!HC131=10,10,IF('Vessel List B'!HC131=11,11,IF('Vessel List B'!HC131=12,12,IF('Vessel List B'!HC131=13,13,IF('Vessel List B'!HC131=14,14,IF('Vessel List B'!HC131=15,15,IF('Vessel List B'!HC131=16,16,0)))))))))))))))))=0," ",VALUE(IF('Vessel List B'!HC131=1,1,IF('Vessel List B'!HC131=2,2,IF('Vessel List B'!HC131=3,3,IF('Vessel List B'!HC131=4,4,IF('Vessel List B'!HC131=5,5,IF('Vessel List B'!HC131=6,6,IF('Vessel List B'!HC131=7,7,IF('Vessel List B'!HC131=8,8,IF('Vessel List B'!HC131=9,9,IF('Vessel List B'!HC131=10,10,IF('Vessel List B'!HC131=11,11,IF('Vessel List B'!HC131=12,12,IF('Vessel List B'!HC131=13,13,IF('Vessel List B'!HC131=14,14,IF('Vessel List B'!HC131=15,15,IF('Vessel List B'!HC131=16,16,0))))))))))))))))))</f>
        <v xml:space="preserve"> </v>
      </c>
      <c r="IV132" s="154"/>
      <c r="IW132" s="158"/>
      <c r="IX132" s="390" t="str">
        <f t="shared" si="155"/>
        <v/>
      </c>
      <c r="IY132" s="158"/>
      <c r="IZ132" s="137"/>
      <c r="JA132" s="388" t="str">
        <f t="shared" si="156"/>
        <v/>
      </c>
      <c r="JB132" s="157" t="str">
        <f>IF(VALUE(IF('Vessel List B'!HP131=1,1,IF('Vessel List B'!HP131=2,2,IF('Vessel List B'!HP131=3,3,IF('Vessel List B'!HP131=4,4,IF('Vessel List B'!HP131=5,5,IF('Vessel List B'!HP131=6,6,IF('Vessel List B'!HP131=7,7,IF('Vessel List B'!HP131=8,8,IF('Vessel List B'!HP131=9,9,IF('Vessel List B'!HP131=10,10,IF('Vessel List B'!HP131=11,11,IF('Vessel List B'!HP131=12,12,IF('Vessel List B'!HP131=13,13,IF('Vessel List B'!HP131=14,14,IF('Vessel List B'!HP131=15,15,IF('Vessel List B'!HP131=16,16,0)))))))))))))))))=0," ",VALUE(IF('Vessel List B'!HP131=1,1,IF('Vessel List B'!HP131=2,2,IF('Vessel List B'!HP131=3,3,IF('Vessel List B'!HP131=4,4,IF('Vessel List B'!HP131=5,5,IF('Vessel List B'!HP131=6,6,IF('Vessel List B'!HP131=7,7,IF('Vessel List B'!HP131=8,8,IF('Vessel List B'!HP131=9,9,IF('Vessel List B'!HP131=10,10,IF('Vessel List B'!HP131=11,11,IF('Vessel List B'!HP131=12,12,IF('Vessel List B'!HP131=13,13,IF('Vessel List B'!HP131=14,14,IF('Vessel List B'!HP131=15,15,IF('Vessel List B'!HP131=16,16,0))))))))))))))))))</f>
        <v xml:space="preserve"> </v>
      </c>
      <c r="JC132" s="154"/>
      <c r="JD132" s="158"/>
      <c r="JE132" s="390" t="str">
        <f t="shared" si="157"/>
        <v/>
      </c>
      <c r="JF132" s="158"/>
      <c r="JG132" s="137"/>
      <c r="JH132" s="388" t="str">
        <f t="shared" si="158"/>
        <v/>
      </c>
      <c r="JI132" s="157" t="str">
        <f>IF(VALUE(IF('Vessel List B'!IC131=1,1,IF('Vessel List B'!IC131=2,2,IF('Vessel List B'!IC131=3,3,IF('Vessel List B'!IC131=4,4,IF('Vessel List B'!IC131=5,5,IF('Vessel List B'!IC131=6,6,IF('Vessel List B'!IC131=7,7,IF('Vessel List B'!IC131=8,8,IF('Vessel List B'!IC131=9,9,IF('Vessel List B'!IC131=10,10,IF('Vessel List B'!IC131=11,11,IF('Vessel List B'!IC131=12,12,IF('Vessel List B'!IC131=13,13,IF('Vessel List B'!IC131=14,14,IF('Vessel List B'!IC131=15,15,IF('Vessel List B'!IC131=16,16,0)))))))))))))))))=0," ",VALUE(IF('Vessel List B'!IC131=1,1,IF('Vessel List B'!IC131=2,2,IF('Vessel List B'!IC131=3,3,IF('Vessel List B'!IC131=4,4,IF('Vessel List B'!IC131=5,5,IF('Vessel List B'!IC131=6,6,IF('Vessel List B'!IC131=7,7,IF('Vessel List B'!IC131=8,8,IF('Vessel List B'!IC131=9,9,IF('Vessel List B'!IC131=10,10,IF('Vessel List B'!IC131=11,11,IF('Vessel List B'!IC131=12,12,IF('Vessel List B'!IC131=13,13,IF('Vessel List B'!IC131=14,14,IF('Vessel List B'!IC131=15,15,IF('Vessel List B'!IC131=16,16,0))))))))))))))))))</f>
        <v xml:space="preserve"> </v>
      </c>
      <c r="JJ132" s="154"/>
      <c r="JK132" s="158"/>
      <c r="JL132" s="390" t="str">
        <f t="shared" si="159"/>
        <v/>
      </c>
      <c r="JM132" s="158"/>
      <c r="JN132" s="137"/>
      <c r="JO132" s="388" t="str">
        <f t="shared" si="160"/>
        <v/>
      </c>
      <c r="JP132" s="157" t="str">
        <f>IF(VALUE(IF('Vessel List B'!IP131=1,1,IF('Vessel List B'!IP131=2,2,IF('Vessel List B'!IP131=3,3,IF('Vessel List B'!IP131=4,4,IF('Vessel List B'!IP131=5,5,IF('Vessel List B'!IP131=6,6,IF('Vessel List B'!IP131=7,7,IF('Vessel List B'!IP131=8,8,IF('Vessel List B'!IP131=9,9,IF('Vessel List B'!IP131=10,10,IF('Vessel List B'!IP131=11,11,IF('Vessel List B'!IP131=12,12,IF('Vessel List B'!IP131=13,13,IF('Vessel List B'!IP131=14,14,IF('Vessel List B'!IP131=15,15,IF('Vessel List B'!IP131=16,16,0)))))))))))))))))=0," ",VALUE(IF('Vessel List B'!IP131=1,1,IF('Vessel List B'!IP131=2,2,IF('Vessel List B'!IP131=3,3,IF('Vessel List B'!IP131=4,4,IF('Vessel List B'!IP131=5,5,IF('Vessel List B'!IP131=6,6,IF('Vessel List B'!IP131=7,7,IF('Vessel List B'!IP131=8,8,IF('Vessel List B'!IP131=9,9,IF('Vessel List B'!IP131=10,10,IF('Vessel List B'!IP131=11,11,IF('Vessel List B'!IP131=12,12,IF('Vessel List B'!IP131=13,13,IF('Vessel List B'!IP131=14,14,IF('Vessel List B'!IP131=15,15,IF('Vessel List B'!IP131=16,16,0))))))))))))))))))</f>
        <v xml:space="preserve"> </v>
      </c>
      <c r="JQ132" s="154"/>
      <c r="JR132" s="158"/>
      <c r="JS132" s="390" t="str">
        <f t="shared" si="161"/>
        <v/>
      </c>
      <c r="JT132" s="158"/>
      <c r="JU132" s="137"/>
      <c r="JV132" s="397" t="str">
        <f t="shared" si="162"/>
        <v/>
      </c>
      <c r="JW132" s="403"/>
    </row>
    <row r="133" spans="1:283" ht="15" x14ac:dyDescent="0.25">
      <c r="A133" s="132">
        <f>'Vessel List A'!B132</f>
        <v>41707</v>
      </c>
      <c r="B133" s="157" t="str">
        <f>IF(VALUE(IF('Vessel List A'!C132=1,1,IF('Vessel List A'!C132=2,2,IF('Vessel List A'!C132=3,3,IF('Vessel List A'!C132=4,4,IF('Vessel List A'!C132=5,5,IF('Vessel List A'!C132=6,6,IF('Vessel List A'!C132=7,7,IF('Vessel List A'!C132=8,8,IF('Vessel List A'!C132=9,9,IF('Vessel List A'!C132=10,10,IF('Vessel List A'!C132=11,11,IF('Vessel List A'!C132=12,12,IF('Vessel List A'!C132=13,13,IF('Vessel List A'!C132=14,14,IF('Vessel List A'!C132=15,15,IF('Vessel List A'!C132=16,16,0)))))))))))))))))=0," ",VALUE(IF('Vessel List A'!C132=1,1,IF('Vessel List A'!C132=2,2,IF('Vessel List A'!C132=3,3,IF('Vessel List A'!C132=4,4,IF('Vessel List A'!C132=5,5,IF('Vessel List A'!C132=6,6,IF('Vessel List A'!C132=7,7,IF('Vessel List A'!C132=8,8,IF('Vessel List A'!C132=9,9,IF('Vessel List A'!C132=10,10,IF('Vessel List A'!C132=11,11,IF('Vessel List A'!C132=12,12,IF('Vessel List A'!C132=13,13,IF('Vessel List A'!C132=14,14,IF('Vessel List A'!C132=15,15,IF('Vessel List A'!C132=16,16,0))))))))))))))))))</f>
        <v xml:space="preserve"> </v>
      </c>
      <c r="C133" s="154"/>
      <c r="D133" s="158"/>
      <c r="E133" s="390" t="str">
        <f t="shared" si="83"/>
        <v/>
      </c>
      <c r="F133" s="158"/>
      <c r="G133" s="137"/>
      <c r="H133" s="388" t="str">
        <f t="shared" si="84"/>
        <v/>
      </c>
      <c r="I133" s="157" t="str">
        <f>IF(VALUE(IF('Vessel List A'!P132=1,1,IF('Vessel List A'!P132=2,2,IF('Vessel List A'!P132=3,3,IF('Vessel List A'!P132=4,4,IF('Vessel List A'!P132=5,5,IF('Vessel List A'!P132=6,6,IF('Vessel List A'!P132=7,7,IF('Vessel List A'!P132=8,8,IF('Vessel List A'!P132=9,9,IF('Vessel List A'!P132=10,10,IF('Vessel List A'!P132=11,11,IF('Vessel List A'!P132=12,12,IF('Vessel List A'!P132=13,13,IF('Vessel List A'!P132=14,14,IF('Vessel List A'!P132=15,15,IF('Vessel List A'!P132=16,16,0)))))))))))))))))=0," ",VALUE(IF('Vessel List A'!P132=1,1,IF('Vessel List A'!P132=2,2,IF('Vessel List A'!P132=3,3,IF('Vessel List A'!P132=4,4,IF('Vessel List A'!P132=5,5,IF('Vessel List A'!P132=6,6,IF('Vessel List A'!P132=7,7,IF('Vessel List A'!P132=8,8,IF('Vessel List A'!P132=9,9,IF('Vessel List A'!P132=10,10,IF('Vessel List A'!P132=11,11,IF('Vessel List A'!P132=12,12,IF('Vessel List A'!P132=13,13,IF('Vessel List A'!P132=14,14,IF('Vessel List A'!P132=15,15,IF('Vessel List A'!P132=16,16,0))))))))))))))))))</f>
        <v xml:space="preserve"> </v>
      </c>
      <c r="J133" s="154"/>
      <c r="K133" s="158"/>
      <c r="L133" s="390" t="str">
        <f t="shared" si="85"/>
        <v/>
      </c>
      <c r="M133" s="158"/>
      <c r="N133" s="137"/>
      <c r="O133" s="388" t="str">
        <f t="shared" si="86"/>
        <v/>
      </c>
      <c r="P133" s="157" t="str">
        <f>IF(VALUE(IF('Vessel List A'!AC132=1,1,IF('Vessel List A'!AC132=2,2,IF('Vessel List A'!AC132=3,3,IF('Vessel List A'!AC132=4,4,IF('Vessel List A'!AC132=5,5,IF('Vessel List A'!AC132=6,6,IF('Vessel List A'!AC132=7,7,IF('Vessel List A'!AC132=8,8,IF('Vessel List A'!AC132=9,9,IF('Vessel List A'!AC132=10,10,IF('Vessel List A'!AC132=11,11,IF('Vessel List A'!AC132=12,12,IF('Vessel List A'!AC132=13,13,IF('Vessel List A'!AC132=14,14,IF('Vessel List A'!AC132=15,15,IF('Vessel List A'!AC132=16,16,0)))))))))))))))))=0," ",VALUE(IF('Vessel List A'!AC132=1,1,IF('Vessel List A'!AC132=2,2,IF('Vessel List A'!AC132=3,3,IF('Vessel List A'!AC132=4,4,IF('Vessel List A'!AC132=5,5,IF('Vessel List A'!AC132=6,6,IF('Vessel List A'!AC132=7,7,IF('Vessel List A'!AC132=8,8,IF('Vessel List A'!AC132=9,9,IF('Vessel List A'!AC132=10,10,IF('Vessel List A'!AC132=11,11,IF('Vessel List A'!AC132=12,12,IF('Vessel List A'!AC132=13,13,IF('Vessel List A'!AC132=14,14,IF('Vessel List A'!AC132=15,15,IF('Vessel List A'!AC132=16,16,0))))))))))))))))))</f>
        <v xml:space="preserve"> </v>
      </c>
      <c r="Q133" s="154"/>
      <c r="R133" s="158"/>
      <c r="S133" s="390" t="str">
        <f t="shared" si="87"/>
        <v/>
      </c>
      <c r="T133" s="158"/>
      <c r="U133" s="137"/>
      <c r="V133" s="388" t="str">
        <f t="shared" si="88"/>
        <v/>
      </c>
      <c r="W133" s="157" t="str">
        <f>IF(VALUE(IF('Vessel List A'!AP132=1,1,IF('Vessel List A'!AP132=2,2,IF('Vessel List A'!AP132=3,3,IF('Vessel List A'!AP132=4,4,IF('Vessel List A'!AP132=5,5,IF('Vessel List A'!AP132=6,6,IF('Vessel List A'!AP132=7,7,IF('Vessel List A'!AP132=8,8,IF('Vessel List A'!AP132=9,9,IF('Vessel List A'!AP132=10,10,IF('Vessel List A'!AP132=11,11,IF('Vessel List A'!AP132=12,12,IF('Vessel List A'!AP132=13,13,IF('Vessel List A'!AP132=14,14,IF('Vessel List A'!AP132=15,15,IF('Vessel List A'!AP132=16,16,0)))))))))))))))))=0," ",VALUE(IF('Vessel List A'!AP132=1,1,IF('Vessel List A'!AP132=2,2,IF('Vessel List A'!AP132=3,3,IF('Vessel List A'!AP132=4,4,IF('Vessel List A'!AP132=5,5,IF('Vessel List A'!AP132=6,6,IF('Vessel List A'!AP132=7,7,IF('Vessel List A'!AP132=8,8,IF('Vessel List A'!AP132=9,9,IF('Vessel List A'!AP132=10,10,IF('Vessel List A'!AP132=11,11,IF('Vessel List A'!AP132=12,12,IF('Vessel List A'!AP132=13,13,IF('Vessel List A'!AP132=14,14,IF('Vessel List A'!AP132=15,15,IF('Vessel List A'!AP132=16,16,0))))))))))))))))))</f>
        <v xml:space="preserve"> </v>
      </c>
      <c r="X133" s="154"/>
      <c r="Y133" s="158"/>
      <c r="Z133" s="390" t="str">
        <f t="shared" si="89"/>
        <v/>
      </c>
      <c r="AA133" s="158"/>
      <c r="AB133" s="137"/>
      <c r="AC133" s="388" t="str">
        <f t="shared" si="90"/>
        <v/>
      </c>
      <c r="AD133" s="157" t="str">
        <f>IF(VALUE(IF('Vessel List A'!BC132=1,1,IF('Vessel List A'!BC132=2,2,IF('Vessel List A'!BC132=3,3,IF('Vessel List A'!BC132=4,4,IF('Vessel List A'!BC132=5,5,IF('Vessel List A'!BC132=6,6,IF('Vessel List A'!BC132=7,7,IF('Vessel List A'!BC132=8,8,IF('Vessel List A'!BC132=9,9,IF('Vessel List A'!BC132=10,10,IF('Vessel List A'!BC132=11,11,IF('Vessel List A'!BC132=12,12,IF('Vessel List A'!BC132=13,13,IF('Vessel List A'!BC132=14,14,IF('Vessel List A'!BC132=15,15,IF('Vessel List A'!BC132=16,16,0)))))))))))))))))=0," ",VALUE(IF('Vessel List A'!BC132=1,1,IF('Vessel List A'!BC132=2,2,IF('Vessel List A'!BC132=3,3,IF('Vessel List A'!BC132=4,4,IF('Vessel List A'!BC132=5,5,IF('Vessel List A'!BC132=6,6,IF('Vessel List A'!BC132=7,7,IF('Vessel List A'!BC132=8,8,IF('Vessel List A'!BC132=9,9,IF('Vessel List A'!BC132=10,10,IF('Vessel List A'!BC132=11,11,IF('Vessel List A'!BC132=12,12,IF('Vessel List A'!BC132=13,13,IF('Vessel List A'!BC132=14,14,IF('Vessel List A'!BC132=15,15,IF('Vessel List A'!BC132=16,16,0))))))))))))))))))</f>
        <v xml:space="preserve"> </v>
      </c>
      <c r="AE133" s="154"/>
      <c r="AF133" s="158"/>
      <c r="AG133" s="390" t="str">
        <f t="shared" si="91"/>
        <v/>
      </c>
      <c r="AH133" s="158"/>
      <c r="AI133" s="137"/>
      <c r="AJ133" s="388" t="str">
        <f t="shared" si="92"/>
        <v/>
      </c>
      <c r="AK133" s="157" t="str">
        <f>IF(VALUE(IF('Vessel List A'!BP132=1,1,IF('Vessel List A'!BP132=2,2,IF('Vessel List A'!BP132=3,3,IF('Vessel List A'!BP132=4,4,IF('Vessel List A'!BP132=5,5,IF('Vessel List A'!BP132=6,6,IF('Vessel List A'!BP132=7,7,IF('Vessel List A'!BP132=8,8,IF('Vessel List A'!BP132=9,9,IF('Vessel List A'!BP132=10,10,IF('Vessel List A'!BP132=11,11,IF('Vessel List A'!BP132=12,12,IF('Vessel List A'!BP132=13,13,IF('Vessel List A'!BP132=14,14,IF('Vessel List A'!BP132=15,15,IF('Vessel List A'!BP132=16,16,0)))))))))))))))))=0," ",VALUE(IF('Vessel List A'!BP132=1,1,IF('Vessel List A'!BP132=2,2,IF('Vessel List A'!BP132=3,3,IF('Vessel List A'!BP132=4,4,IF('Vessel List A'!BP132=5,5,IF('Vessel List A'!BP132=6,6,IF('Vessel List A'!BP132=7,7,IF('Vessel List A'!BP132=8,8,IF('Vessel List A'!BP132=9,9,IF('Vessel List A'!BP132=10,10,IF('Vessel List A'!BP132=11,11,IF('Vessel List A'!BP132=12,12,IF('Vessel List A'!BP132=13,13,IF('Vessel List A'!BP132=14,14,IF('Vessel List A'!BP132=15,15,IF('Vessel List A'!BP132=16,16,0))))))))))))))))))</f>
        <v xml:space="preserve"> </v>
      </c>
      <c r="AL133" s="154"/>
      <c r="AM133" s="158"/>
      <c r="AN133" s="390" t="str">
        <f t="shared" si="93"/>
        <v/>
      </c>
      <c r="AO133" s="158"/>
      <c r="AP133" s="137"/>
      <c r="AQ133" s="388" t="str">
        <f t="shared" si="94"/>
        <v/>
      </c>
      <c r="AR133" s="157" t="str">
        <f>IF(VALUE(IF('Vessel List A'!CC132=1,1,IF('Vessel List A'!CC132=2,2,IF('Vessel List A'!CC132=3,3,IF('Vessel List A'!CC132=4,4,IF('Vessel List A'!CC132=5,5,IF('Vessel List A'!CC132=6,6,IF('Vessel List A'!CC132=7,7,IF('Vessel List A'!CC132=8,8,IF('Vessel List A'!CC132=9,9,IF('Vessel List A'!CC132=10,10,IF('Vessel List A'!CC132=11,11,IF('Vessel List A'!CC132=12,12,IF('Vessel List A'!CC132=13,13,IF('Vessel List A'!CC132=14,14,IF('Vessel List A'!CC132=15,15,IF('Vessel List A'!CC132=16,16,0)))))))))))))))))=0," ",VALUE(IF('Vessel List A'!CC132=1,1,IF('Vessel List A'!CC132=2,2,IF('Vessel List A'!CC132=3,3,IF('Vessel List A'!CC132=4,4,IF('Vessel List A'!CC132=5,5,IF('Vessel List A'!CC132=6,6,IF('Vessel List A'!CC132=7,7,IF('Vessel List A'!CC132=8,8,IF('Vessel List A'!CC132=9,9,IF('Vessel List A'!CC132=10,10,IF('Vessel List A'!CC132=11,11,IF('Vessel List A'!CC132=12,12,IF('Vessel List A'!CC132=13,13,IF('Vessel List A'!CC132=14,14,IF('Vessel List A'!CC132=15,15,IF('Vessel List A'!CC132=16,16,0))))))))))))))))))</f>
        <v xml:space="preserve"> </v>
      </c>
      <c r="AS133" s="154"/>
      <c r="AT133" s="158"/>
      <c r="AU133" s="390" t="str">
        <f t="shared" si="95"/>
        <v/>
      </c>
      <c r="AV133" s="158"/>
      <c r="AW133" s="137"/>
      <c r="AX133" s="388" t="str">
        <f t="shared" si="96"/>
        <v/>
      </c>
      <c r="AY133" s="157" t="str">
        <f>IF(VALUE(IF('Vessel List A'!CP132=1,1,IF('Vessel List A'!CP132=2,2,IF('Vessel List A'!CP132=3,3,IF('Vessel List A'!CP132=4,4,IF('Vessel List A'!CP132=5,5,IF('Vessel List A'!CP132=6,6,IF('Vessel List A'!CP132=7,7,IF('Vessel List A'!CP132=8,8,IF('Vessel List A'!CP132=9,9,IF('Vessel List A'!CP132=10,10,IF('Vessel List A'!CP132=11,11,IF('Vessel List A'!CP132=12,12,IF('Vessel List A'!CP132=13,13,IF('Vessel List A'!CP132=14,14,IF('Vessel List A'!CP132=15,15,IF('Vessel List A'!CP132=16,16,0)))))))))))))))))=0," ",VALUE(IF('Vessel List A'!CP132=1,1,IF('Vessel List A'!CP132=2,2,IF('Vessel List A'!CP132=3,3,IF('Vessel List A'!CP132=4,4,IF('Vessel List A'!CP132=5,5,IF('Vessel List A'!CP132=6,6,IF('Vessel List A'!CP132=7,7,IF('Vessel List A'!CP132=8,8,IF('Vessel List A'!CP132=9,9,IF('Vessel List A'!CP132=10,10,IF('Vessel List A'!CP132=11,11,IF('Vessel List A'!CP132=12,12,IF('Vessel List A'!CP132=13,13,IF('Vessel List A'!CP132=14,14,IF('Vessel List A'!CP132=15,15,IF('Vessel List A'!CP132=16,16,0))))))))))))))))))</f>
        <v xml:space="preserve"> </v>
      </c>
      <c r="AZ133" s="154"/>
      <c r="BA133" s="158"/>
      <c r="BB133" s="390" t="str">
        <f t="shared" si="97"/>
        <v/>
      </c>
      <c r="BC133" s="158"/>
      <c r="BD133" s="137"/>
      <c r="BE133" s="388" t="str">
        <f t="shared" si="98"/>
        <v/>
      </c>
      <c r="BF133" s="157" t="str">
        <f>IF(VALUE(IF('Vessel List A'!DC132=1,1,IF('Vessel List A'!DC132=2,2,IF('Vessel List A'!DC132=3,3,IF('Vessel List A'!DC132=4,4,IF('Vessel List A'!DC132=5,5,IF('Vessel List A'!DC132=6,6,IF('Vessel List A'!DC132=7,7,IF('Vessel List A'!DC132=8,8,IF('Vessel List A'!DC132=9,9,IF('Vessel List A'!DC132=10,10,IF('Vessel List A'!DC132=11,11,IF('Vessel List A'!DC132=12,12,IF('Vessel List A'!DC132=13,13,IF('Vessel List A'!DC132=14,14,IF('Vessel List A'!DC132=15,15,IF('Vessel List A'!DC132=16,16,0)))))))))))))))))=0," ",VALUE(IF('Vessel List A'!DC132=1,1,IF('Vessel List A'!DC132=2,2,IF('Vessel List A'!DC132=3,3,IF('Vessel List A'!DC132=4,4,IF('Vessel List A'!DC132=5,5,IF('Vessel List A'!DC132=6,6,IF('Vessel List A'!DC132=7,7,IF('Vessel List A'!DC132=8,8,IF('Vessel List A'!DC132=9,9,IF('Vessel List A'!DC132=10,10,IF('Vessel List A'!DC132=11,11,IF('Vessel List A'!DC132=12,12,IF('Vessel List A'!DC132=13,13,IF('Vessel List A'!DC132=14,14,IF('Vessel List A'!DC132=15,15,IF('Vessel List A'!DC132=16,16,0))))))))))))))))))</f>
        <v xml:space="preserve"> </v>
      </c>
      <c r="BG133" s="154"/>
      <c r="BH133" s="158"/>
      <c r="BI133" s="390" t="str">
        <f t="shared" si="99"/>
        <v/>
      </c>
      <c r="BJ133" s="158"/>
      <c r="BK133" s="137"/>
      <c r="BL133" s="388" t="str">
        <f t="shared" si="100"/>
        <v/>
      </c>
      <c r="BM133" s="157" t="str">
        <f>IF(VALUE(IF('Vessel List A'!DP132=1,1,IF('Vessel List A'!DP132=2,2,IF('Vessel List A'!DP132=3,3,IF('Vessel List A'!DP132=4,4,IF('Vessel List A'!DP132=5,5,IF('Vessel List A'!DP132=6,6,IF('Vessel List A'!DP132=7,7,IF('Vessel List A'!DP132=8,8,IF('Vessel List A'!DP132=9,9,IF('Vessel List A'!DP132=10,10,IF('Vessel List A'!DP132=11,11,IF('Vessel List A'!DP132=12,12,IF('Vessel List A'!DP132=13,13,IF('Vessel List A'!DP132=14,14,IF('Vessel List A'!DP132=15,15,IF('Vessel List A'!DP132=16,16,0)))))))))))))))))=0," ",VALUE(IF('Vessel List A'!DP132=1,1,IF('Vessel List A'!DP132=2,2,IF('Vessel List A'!DP132=3,3,IF('Vessel List A'!DP132=4,4,IF('Vessel List A'!DP132=5,5,IF('Vessel List A'!DP132=6,6,IF('Vessel List A'!DP132=7,7,IF('Vessel List A'!DP132=8,8,IF('Vessel List A'!DP132=9,9,IF('Vessel List A'!DP132=10,10,IF('Vessel List A'!DP132=11,11,IF('Vessel List A'!DP132=12,12,IF('Vessel List A'!DP132=13,13,IF('Vessel List A'!DP132=14,14,IF('Vessel List A'!DP132=15,15,IF('Vessel List A'!DP132=16,16,0))))))))))))))))))</f>
        <v xml:space="preserve"> </v>
      </c>
      <c r="BN133" s="154"/>
      <c r="BO133" s="158"/>
      <c r="BP133" s="390" t="str">
        <f t="shared" si="101"/>
        <v/>
      </c>
      <c r="BQ133" s="158"/>
      <c r="BR133" s="137"/>
      <c r="BS133" s="388" t="str">
        <f t="shared" si="102"/>
        <v/>
      </c>
      <c r="BT133" s="157" t="str">
        <f>IF(VALUE(IF('Vessel List A'!EC132=1,1,IF('Vessel List A'!EC132=2,2,IF('Vessel List A'!EC132=3,3,IF('Vessel List A'!EC132=4,4,IF('Vessel List A'!EC132=5,5,IF('Vessel List A'!EC132=6,6,IF('Vessel List A'!EC132=7,7,IF('Vessel List A'!EC132=8,8,IF('Vessel List A'!EC132=9,9,IF('Vessel List A'!EC132=10,10,IF('Vessel List A'!EC132=11,11,IF('Vessel List A'!EC132=12,12,IF('Vessel List A'!EC132=13,13,IF('Vessel List A'!EC132=14,14,IF('Vessel List A'!EC132=15,15,IF('Vessel List A'!EC132=16,16,0)))))))))))))))))=0," ",VALUE(IF('Vessel List A'!EC132=1,1,IF('Vessel List A'!EC132=2,2,IF('Vessel List A'!EC132=3,3,IF('Vessel List A'!EC132=4,4,IF('Vessel List A'!EC132=5,5,IF('Vessel List A'!EC132=6,6,IF('Vessel List A'!EC132=7,7,IF('Vessel List A'!EC132=8,8,IF('Vessel List A'!EC132=9,9,IF('Vessel List A'!EC132=10,10,IF('Vessel List A'!EC132=11,11,IF('Vessel List A'!EC132=12,12,IF('Vessel List A'!EC132=13,13,IF('Vessel List A'!EC132=14,14,IF('Vessel List A'!EC132=15,15,IF('Vessel List A'!EC132=16,16,0))))))))))))))))))</f>
        <v xml:space="preserve"> </v>
      </c>
      <c r="BU133" s="154"/>
      <c r="BV133" s="158"/>
      <c r="BW133" s="390" t="str">
        <f t="shared" si="103"/>
        <v/>
      </c>
      <c r="BX133" s="158"/>
      <c r="BY133" s="137"/>
      <c r="BZ133" s="388" t="str">
        <f t="shared" si="104"/>
        <v/>
      </c>
      <c r="CA133" s="157" t="str">
        <f>IF(VALUE(IF('Vessel List A'!EP132=1,1,IF('Vessel List A'!EP132=2,2,IF('Vessel List A'!EP132=3,3,IF('Vessel List A'!EP132=4,4,IF('Vessel List A'!EP132=5,5,IF('Vessel List A'!EP132=6,6,IF('Vessel List A'!EP132=7,7,IF('Vessel List A'!EP132=8,8,IF('Vessel List A'!EP132=9,9,IF('Vessel List A'!EP132=10,10,IF('Vessel List A'!EP132=11,11,IF('Vessel List A'!EP132=12,12,IF('Vessel List A'!EP132=13,13,IF('Vessel List A'!EP132=14,14,IF('Vessel List A'!EP132=15,15,IF('Vessel List A'!EP132=16,16,0)))))))))))))))))=0," ",VALUE(IF('Vessel List A'!EP132=1,1,IF('Vessel List A'!EP132=2,2,IF('Vessel List A'!EP132=3,3,IF('Vessel List A'!EP132=4,4,IF('Vessel List A'!EP132=5,5,IF('Vessel List A'!EP132=6,6,IF('Vessel List A'!EP132=7,7,IF('Vessel List A'!EP132=8,8,IF('Vessel List A'!EP132=9,9,IF('Vessel List A'!EP132=10,10,IF('Vessel List A'!EP132=11,11,IF('Vessel List A'!EP132=12,12,IF('Vessel List A'!EP132=13,13,IF('Vessel List A'!EP132=14,14,IF('Vessel List A'!EP132=15,15,IF('Vessel List A'!EP132=16,16,0))))))))))))))))))</f>
        <v xml:space="preserve"> </v>
      </c>
      <c r="CB133" s="154"/>
      <c r="CC133" s="158"/>
      <c r="CD133" s="390" t="str">
        <f t="shared" si="105"/>
        <v/>
      </c>
      <c r="CE133" s="158"/>
      <c r="CF133" s="137"/>
      <c r="CG133" s="388" t="str">
        <f t="shared" si="106"/>
        <v/>
      </c>
      <c r="CH133" s="157" t="str">
        <f>IF(VALUE(IF('Vessel List A'!FC132=1,1,IF('Vessel List A'!FC132=2,2,IF('Vessel List A'!FC132=3,3,IF('Vessel List A'!FC132=4,4,IF('Vessel List A'!FC132=5,5,IF('Vessel List A'!FC132=6,6,IF('Vessel List A'!FC132=7,7,IF('Vessel List A'!FC132=8,8,IF('Vessel List A'!FC132=9,9,IF('Vessel List A'!FC132=10,10,IF('Vessel List A'!FC132=11,11,IF('Vessel List A'!FC132=12,12,IF('Vessel List A'!FC132=13,13,IF('Vessel List A'!FC132=14,14,IF('Vessel List A'!FC132=15,15,IF('Vessel List A'!FC132=16,16,0)))))))))))))))))=0," ",VALUE(IF('Vessel List A'!FC132=1,1,IF('Vessel List A'!FC132=2,2,IF('Vessel List A'!FC132=3,3,IF('Vessel List A'!FC132=4,4,IF('Vessel List A'!FC132=5,5,IF('Vessel List A'!FC132=6,6,IF('Vessel List A'!FC132=7,7,IF('Vessel List A'!FC132=8,8,IF('Vessel List A'!FC132=9,9,IF('Vessel List A'!FC132=10,10,IF('Vessel List A'!FC132=11,11,IF('Vessel List A'!FC132=12,12,IF('Vessel List A'!FC132=13,13,IF('Vessel List A'!FC132=14,14,IF('Vessel List A'!FC132=15,15,IF('Vessel List A'!FC132=16,16,0))))))))))))))))))</f>
        <v xml:space="preserve"> </v>
      </c>
      <c r="CI133" s="154"/>
      <c r="CJ133" s="158"/>
      <c r="CK133" s="390" t="str">
        <f t="shared" si="107"/>
        <v/>
      </c>
      <c r="CL133" s="158"/>
      <c r="CM133" s="137"/>
      <c r="CN133" s="388" t="str">
        <f t="shared" si="108"/>
        <v/>
      </c>
      <c r="CO133" s="157" t="str">
        <f>IF(VALUE(IF('Vessel List A'!FP132=1,1,IF('Vessel List A'!FP132=2,2,IF('Vessel List A'!FP132=3,3,IF('Vessel List A'!FP132=4,4,IF('Vessel List A'!FP132=5,5,IF('Vessel List A'!FP132=6,6,IF('Vessel List A'!FP132=7,7,IF('Vessel List A'!FP132=8,8,IF('Vessel List A'!FP132=9,9,IF('Vessel List A'!FP132=10,10,IF('Vessel List A'!FP132=11,11,IF('Vessel List A'!FP132=12,12,IF('Vessel List A'!FP132=13,13,IF('Vessel List A'!FP132=14,14,IF('Vessel List A'!FP132=15,15,IF('Vessel List A'!FP132=16,16,0)))))))))))))))))=0," ",VALUE(IF('Vessel List A'!FP132=1,1,IF('Vessel List A'!FP132=2,2,IF('Vessel List A'!FP132=3,3,IF('Vessel List A'!FP132=4,4,IF('Vessel List A'!FP132=5,5,IF('Vessel List A'!FP132=6,6,IF('Vessel List A'!FP132=7,7,IF('Vessel List A'!FP132=8,8,IF('Vessel List A'!FP132=9,9,IF('Vessel List A'!FP132=10,10,IF('Vessel List A'!FP132=11,11,IF('Vessel List A'!FP132=12,12,IF('Vessel List A'!FP132=13,13,IF('Vessel List A'!FP132=14,14,IF('Vessel List A'!FP132=15,15,IF('Vessel List A'!FP132=16,16,0))))))))))))))))))</f>
        <v xml:space="preserve"> </v>
      </c>
      <c r="CP133" s="154"/>
      <c r="CQ133" s="158"/>
      <c r="CR133" s="390" t="str">
        <f t="shared" si="109"/>
        <v/>
      </c>
      <c r="CS133" s="158"/>
      <c r="CT133" s="137"/>
      <c r="CU133" s="388" t="str">
        <f t="shared" si="110"/>
        <v/>
      </c>
      <c r="CV133" s="157" t="str">
        <f>IF(VALUE(IF('Vessel List A'!GC132=1,1,IF('Vessel List A'!GC132=2,2,IF('Vessel List A'!GC132=3,3,IF('Vessel List A'!GC132=4,4,IF('Vessel List A'!GC132=5,5,IF('Vessel List A'!GC132=6,6,IF('Vessel List A'!GC132=7,7,IF('Vessel List A'!GC132=8,8,IF('Vessel List A'!GC132=9,9,IF('Vessel List A'!GC132=10,10,IF('Vessel List A'!GC132=11,11,IF('Vessel List A'!GC132=12,12,IF('Vessel List A'!GC132=13,13,IF('Vessel List A'!GC132=14,14,IF('Vessel List A'!GC132=15,15,IF('Vessel List A'!GC132=16,16,0)))))))))))))))))=0," ",VALUE(IF('Vessel List A'!GC132=1,1,IF('Vessel List A'!GC132=2,2,IF('Vessel List A'!GC132=3,3,IF('Vessel List A'!GC132=4,4,IF('Vessel List A'!GC132=5,5,IF('Vessel List A'!GC132=6,6,IF('Vessel List A'!GC132=7,7,IF('Vessel List A'!GC132=8,8,IF('Vessel List A'!GC132=9,9,IF('Vessel List A'!GC132=10,10,IF('Vessel List A'!GC132=11,11,IF('Vessel List A'!GC132=12,12,IF('Vessel List A'!GC132=13,13,IF('Vessel List A'!GC132=14,14,IF('Vessel List A'!GC132=15,15,IF('Vessel List A'!GC132=16,16,0))))))))))))))))))</f>
        <v xml:space="preserve"> </v>
      </c>
      <c r="CW133" s="154"/>
      <c r="CX133" s="158"/>
      <c r="CY133" s="390" t="str">
        <f t="shared" si="111"/>
        <v/>
      </c>
      <c r="CZ133" s="158"/>
      <c r="DA133" s="137"/>
      <c r="DB133" s="388" t="str">
        <f t="shared" si="112"/>
        <v/>
      </c>
      <c r="DC133" s="157" t="str">
        <f>IF(VALUE(IF('Vessel List A'!GP132=1,1,IF('Vessel List A'!GP132=2,2,IF('Vessel List A'!GP132=3,3,IF('Vessel List A'!GP132=4,4,IF('Vessel List A'!GP132=5,5,IF('Vessel List A'!GP132=6,6,IF('Vessel List A'!GP132=7,7,IF('Vessel List A'!GP132=8,8,IF('Vessel List A'!GP132=9,9,IF('Vessel List A'!GP132=10,10,IF('Vessel List A'!GP132=11,11,IF('Vessel List A'!GP132=12,12,IF('Vessel List A'!GP132=13,13,IF('Vessel List A'!GP132=14,14,IF('Vessel List A'!GP132=15,15,IF('Vessel List A'!GP132=16,16,0)))))))))))))))))=0," ",VALUE(IF('Vessel List A'!GP132=1,1,IF('Vessel List A'!GP132=2,2,IF('Vessel List A'!GP132=3,3,IF('Vessel List A'!GP132=4,4,IF('Vessel List A'!GP132=5,5,IF('Vessel List A'!GP132=6,6,IF('Vessel List A'!GP132=7,7,IF('Vessel List A'!GP132=8,8,IF('Vessel List A'!GP132=9,9,IF('Vessel List A'!GP132=10,10,IF('Vessel List A'!GP132=11,11,IF('Vessel List A'!GP132=12,12,IF('Vessel List A'!GP132=13,13,IF('Vessel List A'!GP132=14,14,IF('Vessel List A'!GP132=15,15,IF('Vessel List A'!GP132=16,16,0))))))))))))))))))</f>
        <v xml:space="preserve"> </v>
      </c>
      <c r="DD133" s="154"/>
      <c r="DE133" s="158"/>
      <c r="DF133" s="390" t="str">
        <f t="shared" si="113"/>
        <v/>
      </c>
      <c r="DG133" s="158"/>
      <c r="DH133" s="137"/>
      <c r="DI133" s="388" t="str">
        <f t="shared" si="114"/>
        <v/>
      </c>
      <c r="DJ133" s="157" t="str">
        <f>IF(VALUE(IF('Vessel List A'!HC132=1,1,IF('Vessel List A'!HC132=2,2,IF('Vessel List A'!HC132=3,3,IF('Vessel List A'!HC132=4,4,IF('Vessel List A'!HC132=5,5,IF('Vessel List A'!HC132=6,6,IF('Vessel List A'!HC132=7,7,IF('Vessel List A'!HC132=8,8,IF('Vessel List A'!HC132=9,9,IF('Vessel List A'!HC132=10,10,IF('Vessel List A'!HC132=11,11,IF('Vessel List A'!HC132=12,12,IF('Vessel List A'!HC132=13,13,IF('Vessel List A'!HC132=14,14,IF('Vessel List A'!HC132=15,15,IF('Vessel List A'!HC132=16,16,0)))))))))))))))))=0," ",VALUE(IF('Vessel List A'!HC132=1,1,IF('Vessel List A'!HC132=2,2,IF('Vessel List A'!HC132=3,3,IF('Vessel List A'!HC132=4,4,IF('Vessel List A'!HC132=5,5,IF('Vessel List A'!HC132=6,6,IF('Vessel List A'!HC132=7,7,IF('Vessel List A'!HC132=8,8,IF('Vessel List A'!HC132=9,9,IF('Vessel List A'!HC132=10,10,IF('Vessel List A'!HC132=11,11,IF('Vessel List A'!HC132=12,12,IF('Vessel List A'!HC132=13,13,IF('Vessel List A'!HC132=14,14,IF('Vessel List A'!HC132=15,15,IF('Vessel List A'!HC132=16,16,0))))))))))))))))))</f>
        <v xml:space="preserve"> </v>
      </c>
      <c r="DK133" s="154"/>
      <c r="DL133" s="158"/>
      <c r="DM133" s="390" t="str">
        <f t="shared" si="115"/>
        <v/>
      </c>
      <c r="DN133" s="158"/>
      <c r="DO133" s="137"/>
      <c r="DP133" s="388" t="str">
        <f t="shared" si="116"/>
        <v/>
      </c>
      <c r="DQ133" s="157" t="str">
        <f>IF(VALUE(IF('Vessel List A'!HP132=1,1,IF('Vessel List A'!HP132=2,2,IF('Vessel List A'!HP132=3,3,IF('Vessel List A'!HP132=4,4,IF('Vessel List A'!HP132=5,5,IF('Vessel List A'!HP132=6,6,IF('Vessel List A'!HP132=7,7,IF('Vessel List A'!HP132=8,8,IF('Vessel List A'!HP132=9,9,IF('Vessel List A'!HP132=10,10,IF('Vessel List A'!HP132=11,11,IF('Vessel List A'!HP132=12,12,IF('Vessel List A'!HP132=13,13,IF('Vessel List A'!HP132=14,14,IF('Vessel List A'!HP132=15,15,IF('Vessel List A'!HP132=16,16,0)))))))))))))))))=0," ",VALUE(IF('Vessel List A'!HP132=1,1,IF('Vessel List A'!HP132=2,2,IF('Vessel List A'!HP132=3,3,IF('Vessel List A'!HP132=4,4,IF('Vessel List A'!HP132=5,5,IF('Vessel List A'!HP132=6,6,IF('Vessel List A'!HP132=7,7,IF('Vessel List A'!HP132=8,8,IF('Vessel List A'!HP132=9,9,IF('Vessel List A'!HP132=10,10,IF('Vessel List A'!HP132=11,11,IF('Vessel List A'!HP132=12,12,IF('Vessel List A'!HP132=13,13,IF('Vessel List A'!HP132=14,14,IF('Vessel List A'!HP132=15,15,IF('Vessel List A'!HP132=16,16,0))))))))))))))))))</f>
        <v xml:space="preserve"> </v>
      </c>
      <c r="DR133" s="154"/>
      <c r="DS133" s="158"/>
      <c r="DT133" s="390" t="str">
        <f t="shared" si="117"/>
        <v/>
      </c>
      <c r="DU133" s="158"/>
      <c r="DV133" s="137"/>
      <c r="DW133" s="388" t="str">
        <f t="shared" si="118"/>
        <v/>
      </c>
      <c r="DX133" s="157" t="str">
        <f>IF(VALUE(IF('Vessel List A'!IC132=1,1,IF('Vessel List A'!IC132=2,2,IF('Vessel List A'!IC132=3,3,IF('Vessel List A'!IC132=4,4,IF('Vessel List A'!IC132=5,5,IF('Vessel List A'!IC132=6,6,IF('Vessel List A'!IC132=7,7,IF('Vessel List A'!IC132=8,8,IF('Vessel List A'!IC132=9,9,IF('Vessel List A'!IC132=10,10,IF('Vessel List A'!IC132=11,11,IF('Vessel List A'!IC132=12,12,IF('Vessel List A'!IC132=13,13,IF('Vessel List A'!IC132=14,14,IF('Vessel List A'!IC132=15,15,IF('Vessel List A'!IC132=16,16,0)))))))))))))))))=0," ",VALUE(IF('Vessel List A'!IC132=1,1,IF('Vessel List A'!IC132=2,2,IF('Vessel List A'!IC132=3,3,IF('Vessel List A'!IC132=4,4,IF('Vessel List A'!IC132=5,5,IF('Vessel List A'!IC132=6,6,IF('Vessel List A'!IC132=7,7,IF('Vessel List A'!IC132=8,8,IF('Vessel List A'!IC132=9,9,IF('Vessel List A'!IC132=10,10,IF('Vessel List A'!IC132=11,11,IF('Vessel List A'!IC132=12,12,IF('Vessel List A'!IC132=13,13,IF('Vessel List A'!IC132=14,14,IF('Vessel List A'!IC132=15,15,IF('Vessel List A'!IC132=16,16,0))))))))))))))))))</f>
        <v xml:space="preserve"> </v>
      </c>
      <c r="DY133" s="154"/>
      <c r="DZ133" s="158"/>
      <c r="EA133" s="390" t="str">
        <f t="shared" si="119"/>
        <v/>
      </c>
      <c r="EB133" s="158"/>
      <c r="EC133" s="137"/>
      <c r="ED133" s="388" t="str">
        <f t="shared" si="120"/>
        <v/>
      </c>
      <c r="EE133" s="157" t="str">
        <f>IF(VALUE(IF('Vessel List A'!IP132=1,1,IF('Vessel List A'!IP132=2,2,IF('Vessel List A'!IP132=3,3,IF('Vessel List A'!IP132=4,4,IF('Vessel List A'!IP132=5,5,IF('Vessel List A'!IP132=6,6,IF('Vessel List A'!IP132=7,7,IF('Vessel List A'!IP132=8,8,IF('Vessel List A'!IP132=9,9,IF('Vessel List A'!IP132=10,10,IF('Vessel List A'!IP132=11,11,IF('Vessel List A'!IP132=12,12,IF('Vessel List A'!IP132=13,13,IF('Vessel List A'!IP132=14,14,IF('Vessel List A'!IP132=15,15,IF('Vessel List A'!IP132=16,16,0)))))))))))))))))=0," ",VALUE(IF('Vessel List A'!IP132=1,1,IF('Vessel List A'!IP132=2,2,IF('Vessel List A'!IP132=3,3,IF('Vessel List A'!IP132=4,4,IF('Vessel List A'!IP132=5,5,IF('Vessel List A'!IP132=6,6,IF('Vessel List A'!IP132=7,7,IF('Vessel List A'!IP132=8,8,IF('Vessel List A'!IP132=9,9,IF('Vessel List A'!IP132=10,10,IF('Vessel List A'!IP132=11,11,IF('Vessel List A'!IP132=12,12,IF('Vessel List A'!IP132=13,13,IF('Vessel List A'!IP132=14,14,IF('Vessel List A'!IP132=15,15,IF('Vessel List A'!IP132=16,16,0))))))))))))))))))</f>
        <v xml:space="preserve"> </v>
      </c>
      <c r="EF133" s="154"/>
      <c r="EG133" s="158"/>
      <c r="EH133" s="390" t="str">
        <f t="shared" si="121"/>
        <v/>
      </c>
      <c r="EI133" s="158"/>
      <c r="EJ133" s="137"/>
      <c r="EK133" s="397" t="str">
        <f t="shared" si="122"/>
        <v/>
      </c>
      <c r="EL133" s="144"/>
      <c r="EM133" s="157" t="str">
        <f>IF(VALUE(IF('Vessel List B'!C132=1,1,IF('Vessel List B'!C132=2,2,IF('Vessel List B'!C132=3,3,IF('Vessel List B'!C132=4,4,IF('Vessel List B'!C132=5,5,IF('Vessel List B'!C132=6,6,IF('Vessel List B'!C132=7,7,IF('Vessel List B'!C132=8,8,IF('Vessel List B'!C132=9,9,IF('Vessel List B'!C132=10,10,IF('Vessel List B'!C132=11,11,IF('Vessel List B'!C132=12,12,IF('Vessel List B'!C132=13,13,IF('Vessel List B'!C132=14,14,IF('Vessel List B'!C132=15,15,IF('Vessel List B'!C132=16,16,0)))))))))))))))))=0," ",VALUE(IF('Vessel List B'!C132=1,1,IF('Vessel List B'!C132=2,2,IF('Vessel List B'!C132=3,3,IF('Vessel List B'!C132=4,4,IF('Vessel List B'!C132=5,5,IF('Vessel List B'!C132=6,6,IF('Vessel List B'!C132=7,7,IF('Vessel List B'!C132=8,8,IF('Vessel List B'!C132=9,9,IF('Vessel List B'!C132=10,10,IF('Vessel List B'!C132=11,11,IF('Vessel List B'!C132=12,12,IF('Vessel List B'!C132=13,13,IF('Vessel List B'!C132=14,14,IF('Vessel List B'!C132=15,15,IF('Vessel List B'!C132=16,16,0))))))))))))))))))</f>
        <v xml:space="preserve"> </v>
      </c>
      <c r="EN133" s="154"/>
      <c r="EO133" s="158"/>
      <c r="EP133" s="390" t="str">
        <f t="shared" si="123"/>
        <v/>
      </c>
      <c r="EQ133" s="158"/>
      <c r="ER133" s="137"/>
      <c r="ES133" s="388" t="str">
        <f t="shared" si="124"/>
        <v/>
      </c>
      <c r="ET133" s="157" t="str">
        <f>IF(VALUE(IF('Vessel List B'!P132=1,1,IF('Vessel List B'!P132=2,2,IF('Vessel List B'!P132=3,3,IF('Vessel List B'!P132=4,4,IF('Vessel List B'!P132=5,5,IF('Vessel List B'!P132=6,6,IF('Vessel List B'!P132=7,7,IF('Vessel List B'!P132=8,8,IF('Vessel List B'!P132=9,9,IF('Vessel List B'!P132=10,10,IF('Vessel List B'!P132=11,11,IF('Vessel List B'!P132=12,12,IF('Vessel List B'!P132=13,13,IF('Vessel List B'!P132=14,14,IF('Vessel List B'!P132=15,15,IF('Vessel List B'!P132=16,16,0)))))))))))))))))=0," ",VALUE(IF('Vessel List B'!P132=1,1,IF('Vessel List B'!P132=2,2,IF('Vessel List B'!P132=3,3,IF('Vessel List B'!P132=4,4,IF('Vessel List B'!P132=5,5,IF('Vessel List B'!P132=6,6,IF('Vessel List B'!P132=7,7,IF('Vessel List B'!P132=8,8,IF('Vessel List B'!P132=9,9,IF('Vessel List B'!P132=10,10,IF('Vessel List B'!P132=11,11,IF('Vessel List B'!P132=12,12,IF('Vessel List B'!P132=13,13,IF('Vessel List B'!P132=14,14,IF('Vessel List B'!P132=15,15,IF('Vessel List B'!P132=16,16,0))))))))))))))))))</f>
        <v xml:space="preserve"> </v>
      </c>
      <c r="EU133" s="154"/>
      <c r="EV133" s="158"/>
      <c r="EW133" s="390" t="str">
        <f t="shared" si="125"/>
        <v/>
      </c>
      <c r="EX133" s="158"/>
      <c r="EY133" s="137"/>
      <c r="EZ133" s="388" t="str">
        <f t="shared" si="126"/>
        <v/>
      </c>
      <c r="FA133" s="157" t="str">
        <f>IF(VALUE(IF('Vessel List B'!AC132=1,1,IF('Vessel List B'!AC132=2,2,IF('Vessel List B'!AC132=3,3,IF('Vessel List B'!AC132=4,4,IF('Vessel List B'!AC132=5,5,IF('Vessel List B'!AC132=6,6,IF('Vessel List B'!AC132=7,7,IF('Vessel List B'!AC132=8,8,IF('Vessel List B'!AC132=9,9,IF('Vessel List B'!AC132=10,10,IF('Vessel List B'!AC132=11,11,IF('Vessel List B'!AC132=12,12,IF('Vessel List B'!AC132=13,13,IF('Vessel List B'!AC132=14,14,IF('Vessel List B'!AC132=15,15,IF('Vessel List B'!AC132=16,16,0)))))))))))))))))=0," ",VALUE(IF('Vessel List B'!AC132=1,1,IF('Vessel List B'!AC132=2,2,IF('Vessel List B'!AC132=3,3,IF('Vessel List B'!AC132=4,4,IF('Vessel List B'!AC132=5,5,IF('Vessel List B'!AC132=6,6,IF('Vessel List B'!AC132=7,7,IF('Vessel List B'!AC132=8,8,IF('Vessel List B'!AC132=9,9,IF('Vessel List B'!AC132=10,10,IF('Vessel List B'!AC132=11,11,IF('Vessel List B'!AC132=12,12,IF('Vessel List B'!AC132=13,13,IF('Vessel List B'!AC132=14,14,IF('Vessel List B'!AC132=15,15,IF('Vessel List B'!AC132=16,16,0))))))))))))))))))</f>
        <v xml:space="preserve"> </v>
      </c>
      <c r="FB133" s="154"/>
      <c r="FC133" s="158"/>
      <c r="FD133" s="390" t="str">
        <f t="shared" si="127"/>
        <v/>
      </c>
      <c r="FE133" s="158"/>
      <c r="FF133" s="137"/>
      <c r="FG133" s="388" t="str">
        <f t="shared" si="128"/>
        <v/>
      </c>
      <c r="FH133" s="157" t="str">
        <f>IF(VALUE(IF('Vessel List B'!AP132=1,1,IF('Vessel List B'!AP132=2,2,IF('Vessel List B'!AP132=3,3,IF('Vessel List B'!AP132=4,4,IF('Vessel List B'!AP132=5,5,IF('Vessel List B'!AP132=6,6,IF('Vessel List B'!AP132=7,7,IF('Vessel List B'!AP132=8,8,IF('Vessel List B'!AP132=9,9,IF('Vessel List B'!AP132=10,10,IF('Vessel List B'!AP132=11,11,IF('Vessel List B'!AP132=12,12,IF('Vessel List B'!AP132=13,13,IF('Vessel List B'!AP132=14,14,IF('Vessel List B'!AP132=15,15,IF('Vessel List B'!AP132=16,16,0)))))))))))))))))=0," ",VALUE(IF('Vessel List B'!AP132=1,1,IF('Vessel List B'!AP132=2,2,IF('Vessel List B'!AP132=3,3,IF('Vessel List B'!AP132=4,4,IF('Vessel List B'!AP132=5,5,IF('Vessel List B'!AP132=6,6,IF('Vessel List B'!AP132=7,7,IF('Vessel List B'!AP132=8,8,IF('Vessel List B'!AP132=9,9,IF('Vessel List B'!AP132=10,10,IF('Vessel List B'!AP132=11,11,IF('Vessel List B'!AP132=12,12,IF('Vessel List B'!AP132=13,13,IF('Vessel List B'!AP132=14,14,IF('Vessel List B'!AP132=15,15,IF('Vessel List B'!AP132=16,16,0))))))))))))))))))</f>
        <v xml:space="preserve"> </v>
      </c>
      <c r="FI133" s="154"/>
      <c r="FJ133" s="158"/>
      <c r="FK133" s="390" t="str">
        <f t="shared" si="129"/>
        <v/>
      </c>
      <c r="FL133" s="158"/>
      <c r="FM133" s="137"/>
      <c r="FN133" s="388" t="str">
        <f t="shared" si="130"/>
        <v/>
      </c>
      <c r="FO133" s="157" t="str">
        <f>IF(VALUE(IF('Vessel List B'!BC132=1,1,IF('Vessel List B'!BC132=2,2,IF('Vessel List B'!BC132=3,3,IF('Vessel List B'!BC132=4,4,IF('Vessel List B'!BC132=5,5,IF('Vessel List B'!BC132=6,6,IF('Vessel List B'!BC132=7,7,IF('Vessel List B'!BC132=8,8,IF('Vessel List B'!BC132=9,9,IF('Vessel List B'!BC132=10,10,IF('Vessel List B'!BC132=11,11,IF('Vessel List B'!BC132=12,12,IF('Vessel List B'!BC132=13,13,IF('Vessel List B'!BC132=14,14,IF('Vessel List B'!BC132=15,15,IF('Vessel List B'!BC132=16,16,0)))))))))))))))))=0," ",VALUE(IF('Vessel List B'!BC132=1,1,IF('Vessel List B'!BC132=2,2,IF('Vessel List B'!BC132=3,3,IF('Vessel List B'!BC132=4,4,IF('Vessel List B'!BC132=5,5,IF('Vessel List B'!BC132=6,6,IF('Vessel List B'!BC132=7,7,IF('Vessel List B'!BC132=8,8,IF('Vessel List B'!BC132=9,9,IF('Vessel List B'!BC132=10,10,IF('Vessel List B'!BC132=11,11,IF('Vessel List B'!BC132=12,12,IF('Vessel List B'!BC132=13,13,IF('Vessel List B'!BC132=14,14,IF('Vessel List B'!BC132=15,15,IF('Vessel List B'!BC132=16,16,0))))))))))))))))))</f>
        <v xml:space="preserve"> </v>
      </c>
      <c r="FP133" s="154"/>
      <c r="FQ133" s="158"/>
      <c r="FR133" s="390" t="str">
        <f t="shared" si="131"/>
        <v/>
      </c>
      <c r="FS133" s="158"/>
      <c r="FT133" s="137"/>
      <c r="FU133" s="388" t="str">
        <f t="shared" si="132"/>
        <v/>
      </c>
      <c r="FV133" s="157" t="str">
        <f>IF(VALUE(IF('Vessel List B'!BP132=1,1,IF('Vessel List B'!BP132=2,2,IF('Vessel List B'!BP132=3,3,IF('Vessel List B'!BP132=4,4,IF('Vessel List B'!BP132=5,5,IF('Vessel List B'!BP132=6,6,IF('Vessel List B'!BP132=7,7,IF('Vessel List B'!BP132=8,8,IF('Vessel List B'!BP132=9,9,IF('Vessel List B'!BP132=10,10,IF('Vessel List B'!BP132=11,11,IF('Vessel List B'!BP132=12,12,IF('Vessel List B'!BP132=13,13,IF('Vessel List B'!BP132=14,14,IF('Vessel List B'!BP132=15,15,IF('Vessel List B'!BP132=16,16,0)))))))))))))))))=0," ",VALUE(IF('Vessel List B'!BP132=1,1,IF('Vessel List B'!BP132=2,2,IF('Vessel List B'!BP132=3,3,IF('Vessel List B'!BP132=4,4,IF('Vessel List B'!BP132=5,5,IF('Vessel List B'!BP132=6,6,IF('Vessel List B'!BP132=7,7,IF('Vessel List B'!BP132=8,8,IF('Vessel List B'!BP132=9,9,IF('Vessel List B'!BP132=10,10,IF('Vessel List B'!BP132=11,11,IF('Vessel List B'!BP132=12,12,IF('Vessel List B'!BP132=13,13,IF('Vessel List B'!BP132=14,14,IF('Vessel List B'!BP132=15,15,IF('Vessel List B'!BP132=16,16,0))))))))))))))))))</f>
        <v xml:space="preserve"> </v>
      </c>
      <c r="FW133" s="154"/>
      <c r="FX133" s="158"/>
      <c r="FY133" s="390" t="str">
        <f t="shared" si="133"/>
        <v/>
      </c>
      <c r="FZ133" s="158"/>
      <c r="GA133" s="137"/>
      <c r="GB133" s="388" t="str">
        <f t="shared" si="134"/>
        <v/>
      </c>
      <c r="GC133" s="157" t="str">
        <f>IF(VALUE(IF('Vessel List B'!CC132=1,1,IF('Vessel List B'!CC132=2,2,IF('Vessel List B'!CC132=3,3,IF('Vessel List B'!CC132=4,4,IF('Vessel List B'!CC132=5,5,IF('Vessel List B'!CC132=6,6,IF('Vessel List B'!CC132=7,7,IF('Vessel List B'!CC132=8,8,IF('Vessel List B'!CC132=9,9,IF('Vessel List B'!CC132=10,10,IF('Vessel List B'!CC132=11,11,IF('Vessel List B'!CC132=12,12,IF('Vessel List B'!CC132=13,13,IF('Vessel List B'!CC132=14,14,IF('Vessel List B'!CC132=15,15,IF('Vessel List B'!CC132=16,16,0)))))))))))))))))=0," ",VALUE(IF('Vessel List B'!CC132=1,1,IF('Vessel List B'!CC132=2,2,IF('Vessel List B'!CC132=3,3,IF('Vessel List B'!CC132=4,4,IF('Vessel List B'!CC132=5,5,IF('Vessel List B'!CC132=6,6,IF('Vessel List B'!CC132=7,7,IF('Vessel List B'!CC132=8,8,IF('Vessel List B'!CC132=9,9,IF('Vessel List B'!CC132=10,10,IF('Vessel List B'!CC132=11,11,IF('Vessel List B'!CC132=12,12,IF('Vessel List B'!CC132=13,13,IF('Vessel List B'!CC132=14,14,IF('Vessel List B'!CC132=15,15,IF('Vessel List B'!CC132=16,16,0))))))))))))))))))</f>
        <v xml:space="preserve"> </v>
      </c>
      <c r="GD133" s="154"/>
      <c r="GE133" s="158"/>
      <c r="GF133" s="390" t="str">
        <f t="shared" si="135"/>
        <v/>
      </c>
      <c r="GG133" s="158"/>
      <c r="GH133" s="137"/>
      <c r="GI133" s="388" t="str">
        <f t="shared" si="136"/>
        <v/>
      </c>
      <c r="GJ133" s="157" t="str">
        <f>IF(VALUE(IF('Vessel List B'!CP132=1,1,IF('Vessel List B'!CP132=2,2,IF('Vessel List B'!CP132=3,3,IF('Vessel List B'!CP132=4,4,IF('Vessel List B'!CP132=5,5,IF('Vessel List B'!CP132=6,6,IF('Vessel List B'!CP132=7,7,IF('Vessel List B'!CP132=8,8,IF('Vessel List B'!CP132=9,9,IF('Vessel List B'!CP132=10,10,IF('Vessel List B'!CP132=11,11,IF('Vessel List B'!CP132=12,12,IF('Vessel List B'!CP132=13,13,IF('Vessel List B'!CP132=14,14,IF('Vessel List B'!CP132=15,15,IF('Vessel List B'!CP132=16,16,0)))))))))))))))))=0," ",VALUE(IF('Vessel List B'!CP132=1,1,IF('Vessel List B'!CP132=2,2,IF('Vessel List B'!CP132=3,3,IF('Vessel List B'!CP132=4,4,IF('Vessel List B'!CP132=5,5,IF('Vessel List B'!CP132=6,6,IF('Vessel List B'!CP132=7,7,IF('Vessel List B'!CP132=8,8,IF('Vessel List B'!CP132=9,9,IF('Vessel List B'!CP132=10,10,IF('Vessel List B'!CP132=11,11,IF('Vessel List B'!CP132=12,12,IF('Vessel List B'!CP132=13,13,IF('Vessel List B'!CP132=14,14,IF('Vessel List B'!CP132=15,15,IF('Vessel List B'!CP132=16,16,0))))))))))))))))))</f>
        <v xml:space="preserve"> </v>
      </c>
      <c r="GK133" s="154"/>
      <c r="GL133" s="158"/>
      <c r="GM133" s="390" t="str">
        <f t="shared" si="137"/>
        <v/>
      </c>
      <c r="GN133" s="158"/>
      <c r="GO133" s="137"/>
      <c r="GP133" s="388" t="str">
        <f t="shared" si="138"/>
        <v/>
      </c>
      <c r="GQ133" s="157" t="str">
        <f>IF(VALUE(IF('Vessel List B'!DC132=1,1,IF('Vessel List B'!DC132=2,2,IF('Vessel List B'!DC132=3,3,IF('Vessel List B'!DC132=4,4,IF('Vessel List B'!DC132=5,5,IF('Vessel List B'!DC132=6,6,IF('Vessel List B'!DC132=7,7,IF('Vessel List B'!DC132=8,8,IF('Vessel List B'!DC132=9,9,IF('Vessel List B'!DC132=10,10,IF('Vessel List B'!DC132=11,11,IF('Vessel List B'!DC132=12,12,IF('Vessel List B'!DC132=13,13,IF('Vessel List B'!DC132=14,14,IF('Vessel List B'!DC132=15,15,IF('Vessel List B'!DC132=16,16,0)))))))))))))))))=0," ",VALUE(IF('Vessel List B'!DC132=1,1,IF('Vessel List B'!DC132=2,2,IF('Vessel List B'!DC132=3,3,IF('Vessel List B'!DC132=4,4,IF('Vessel List B'!DC132=5,5,IF('Vessel List B'!DC132=6,6,IF('Vessel List B'!DC132=7,7,IF('Vessel List B'!DC132=8,8,IF('Vessel List B'!DC132=9,9,IF('Vessel List B'!DC132=10,10,IF('Vessel List B'!DC132=11,11,IF('Vessel List B'!DC132=12,12,IF('Vessel List B'!DC132=13,13,IF('Vessel List B'!DC132=14,14,IF('Vessel List B'!DC132=15,15,IF('Vessel List B'!DC132=16,16,0))))))))))))))))))</f>
        <v xml:space="preserve"> </v>
      </c>
      <c r="GR133" s="154"/>
      <c r="GS133" s="158"/>
      <c r="GT133" s="390" t="str">
        <f t="shared" si="139"/>
        <v/>
      </c>
      <c r="GU133" s="158"/>
      <c r="GV133" s="137"/>
      <c r="GW133" s="388" t="str">
        <f t="shared" si="140"/>
        <v/>
      </c>
      <c r="GX133" s="157" t="str">
        <f>IF(VALUE(IF('Vessel List B'!DP132=1,1,IF('Vessel List B'!DP132=2,2,IF('Vessel List B'!DP132=3,3,IF('Vessel List B'!DP132=4,4,IF('Vessel List B'!DP132=5,5,IF('Vessel List B'!DP132=6,6,IF('Vessel List B'!DP132=7,7,IF('Vessel List B'!DP132=8,8,IF('Vessel List B'!DP132=9,9,IF('Vessel List B'!DP132=10,10,IF('Vessel List B'!DP132=11,11,IF('Vessel List B'!DP132=12,12,IF('Vessel List B'!DP132=13,13,IF('Vessel List B'!DP132=14,14,IF('Vessel List B'!DP132=15,15,IF('Vessel List B'!DP132=16,16,0)))))))))))))))))=0," ",VALUE(IF('Vessel List B'!DP132=1,1,IF('Vessel List B'!DP132=2,2,IF('Vessel List B'!DP132=3,3,IF('Vessel List B'!DP132=4,4,IF('Vessel List B'!DP132=5,5,IF('Vessel List B'!DP132=6,6,IF('Vessel List B'!DP132=7,7,IF('Vessel List B'!DP132=8,8,IF('Vessel List B'!DP132=9,9,IF('Vessel List B'!DP132=10,10,IF('Vessel List B'!DP132=11,11,IF('Vessel List B'!DP132=12,12,IF('Vessel List B'!DP132=13,13,IF('Vessel List B'!DP132=14,14,IF('Vessel List B'!DP132=15,15,IF('Vessel List B'!DP132=16,16,0))))))))))))))))))</f>
        <v xml:space="preserve"> </v>
      </c>
      <c r="GY133" s="154"/>
      <c r="GZ133" s="158"/>
      <c r="HA133" s="390" t="str">
        <f t="shared" si="141"/>
        <v/>
      </c>
      <c r="HB133" s="158"/>
      <c r="HC133" s="137"/>
      <c r="HD133" s="388" t="str">
        <f t="shared" si="142"/>
        <v/>
      </c>
      <c r="HE133" s="157" t="str">
        <f>IF(VALUE(IF('Vessel List B'!EC132=1,1,IF('Vessel List B'!EC132=2,2,IF('Vessel List B'!EC132=3,3,IF('Vessel List B'!EC132=4,4,IF('Vessel List B'!EC132=5,5,IF('Vessel List B'!EC132=6,6,IF('Vessel List B'!EC132=7,7,IF('Vessel List B'!EC132=8,8,IF('Vessel List B'!EC132=9,9,IF('Vessel List B'!EC132=10,10,IF('Vessel List B'!EC132=11,11,IF('Vessel List B'!EC132=12,12,IF('Vessel List B'!EC132=13,13,IF('Vessel List B'!EC132=14,14,IF('Vessel List B'!EC132=15,15,IF('Vessel List B'!EC132=16,16,0)))))))))))))))))=0," ",VALUE(IF('Vessel List B'!EC132=1,1,IF('Vessel List B'!EC132=2,2,IF('Vessel List B'!EC132=3,3,IF('Vessel List B'!EC132=4,4,IF('Vessel List B'!EC132=5,5,IF('Vessel List B'!EC132=6,6,IF('Vessel List B'!EC132=7,7,IF('Vessel List B'!EC132=8,8,IF('Vessel List B'!EC132=9,9,IF('Vessel List B'!EC132=10,10,IF('Vessel List B'!EC132=11,11,IF('Vessel List B'!EC132=12,12,IF('Vessel List B'!EC132=13,13,IF('Vessel List B'!EC132=14,14,IF('Vessel List B'!EC132=15,15,IF('Vessel List B'!EC132=16,16,0))))))))))))))))))</f>
        <v xml:space="preserve"> </v>
      </c>
      <c r="HF133" s="154"/>
      <c r="HG133" s="158"/>
      <c r="HH133" s="390" t="str">
        <f t="shared" si="143"/>
        <v/>
      </c>
      <c r="HI133" s="158"/>
      <c r="HJ133" s="137"/>
      <c r="HK133" s="388" t="str">
        <f t="shared" si="144"/>
        <v/>
      </c>
      <c r="HL133" s="157" t="str">
        <f>IF(VALUE(IF('Vessel List B'!EP132=1,1,IF('Vessel List B'!EP132=2,2,IF('Vessel List B'!EP132=3,3,IF('Vessel List B'!EP132=4,4,IF('Vessel List B'!EP132=5,5,IF('Vessel List B'!EP132=6,6,IF('Vessel List B'!EP132=7,7,IF('Vessel List B'!EP132=8,8,IF('Vessel List B'!EP132=9,9,IF('Vessel List B'!EP132=10,10,IF('Vessel List B'!EP132=11,11,IF('Vessel List B'!EP132=12,12,IF('Vessel List B'!EP132=13,13,IF('Vessel List B'!EP132=14,14,IF('Vessel List B'!EP132=15,15,IF('Vessel List B'!EP132=16,16,0)))))))))))))))))=0," ",VALUE(IF('Vessel List B'!EP132=1,1,IF('Vessel List B'!EP132=2,2,IF('Vessel List B'!EP132=3,3,IF('Vessel List B'!EP132=4,4,IF('Vessel List B'!EP132=5,5,IF('Vessel List B'!EP132=6,6,IF('Vessel List B'!EP132=7,7,IF('Vessel List B'!EP132=8,8,IF('Vessel List B'!EP132=9,9,IF('Vessel List B'!EP132=10,10,IF('Vessel List B'!EP132=11,11,IF('Vessel List B'!EP132=12,12,IF('Vessel List B'!EP132=13,13,IF('Vessel List B'!EP132=14,14,IF('Vessel List B'!EP132=15,15,IF('Vessel List B'!EP132=16,16,0))))))))))))))))))</f>
        <v xml:space="preserve"> </v>
      </c>
      <c r="HM133" s="154"/>
      <c r="HN133" s="158"/>
      <c r="HO133" s="390" t="str">
        <f t="shared" si="145"/>
        <v/>
      </c>
      <c r="HP133" s="158"/>
      <c r="HQ133" s="137"/>
      <c r="HR133" s="388" t="str">
        <f t="shared" si="146"/>
        <v/>
      </c>
      <c r="HS133" s="157" t="str">
        <f>IF(VALUE(IF('Vessel List B'!FC132=1,1,IF('Vessel List B'!FC132=2,2,IF('Vessel List B'!FC132=3,3,IF('Vessel List B'!FC132=4,4,IF('Vessel List B'!FC132=5,5,IF('Vessel List B'!FC132=6,6,IF('Vessel List B'!FC132=7,7,IF('Vessel List B'!FC132=8,8,IF('Vessel List B'!FC132=9,9,IF('Vessel List B'!FC132=10,10,IF('Vessel List B'!FC132=11,11,IF('Vessel List B'!FC132=12,12,IF('Vessel List B'!FC132=13,13,IF('Vessel List B'!FC132=14,14,IF('Vessel List B'!FC132=15,15,IF('Vessel List B'!FC132=16,16,0)))))))))))))))))=0," ",VALUE(IF('Vessel List B'!FC132=1,1,IF('Vessel List B'!FC132=2,2,IF('Vessel List B'!FC132=3,3,IF('Vessel List B'!FC132=4,4,IF('Vessel List B'!FC132=5,5,IF('Vessel List B'!FC132=6,6,IF('Vessel List B'!FC132=7,7,IF('Vessel List B'!FC132=8,8,IF('Vessel List B'!FC132=9,9,IF('Vessel List B'!FC132=10,10,IF('Vessel List B'!FC132=11,11,IF('Vessel List B'!FC132=12,12,IF('Vessel List B'!FC132=13,13,IF('Vessel List B'!FC132=14,14,IF('Vessel List B'!FC132=15,15,IF('Vessel List B'!FC132=16,16,0))))))))))))))))))</f>
        <v xml:space="preserve"> </v>
      </c>
      <c r="HT133" s="154"/>
      <c r="HU133" s="158"/>
      <c r="HV133" s="390" t="str">
        <f t="shared" si="147"/>
        <v/>
      </c>
      <c r="HW133" s="158"/>
      <c r="HX133" s="137"/>
      <c r="HY133" s="388" t="str">
        <f t="shared" si="148"/>
        <v/>
      </c>
      <c r="HZ133" s="157" t="str">
        <f>IF(VALUE(IF('Vessel List B'!FP132=1,1,IF('Vessel List B'!FP132=2,2,IF('Vessel List B'!FP132=3,3,IF('Vessel List B'!FP132=4,4,IF('Vessel List B'!FP132=5,5,IF('Vessel List B'!FP132=6,6,IF('Vessel List B'!FP132=7,7,IF('Vessel List B'!FP132=8,8,IF('Vessel List B'!FP132=9,9,IF('Vessel List B'!FP132=10,10,IF('Vessel List B'!FP132=11,11,IF('Vessel List B'!FP132=12,12,IF('Vessel List B'!FP132=13,13,IF('Vessel List B'!FP132=14,14,IF('Vessel List B'!FP132=15,15,IF('Vessel List B'!FP132=16,16,0)))))))))))))))))=0," ",VALUE(IF('Vessel List B'!FP132=1,1,IF('Vessel List B'!FP132=2,2,IF('Vessel List B'!FP132=3,3,IF('Vessel List B'!FP132=4,4,IF('Vessel List B'!FP132=5,5,IF('Vessel List B'!FP132=6,6,IF('Vessel List B'!FP132=7,7,IF('Vessel List B'!FP132=8,8,IF('Vessel List B'!FP132=9,9,IF('Vessel List B'!FP132=10,10,IF('Vessel List B'!FP132=11,11,IF('Vessel List B'!FP132=12,12,IF('Vessel List B'!FP132=13,13,IF('Vessel List B'!FP132=14,14,IF('Vessel List B'!FP132=15,15,IF('Vessel List B'!FP132=16,16,0))))))))))))))))))</f>
        <v xml:space="preserve"> </v>
      </c>
      <c r="IA133" s="154"/>
      <c r="IB133" s="158"/>
      <c r="IC133" s="390" t="str">
        <f t="shared" si="149"/>
        <v/>
      </c>
      <c r="ID133" s="158"/>
      <c r="IE133" s="137"/>
      <c r="IF133" s="388" t="str">
        <f t="shared" si="150"/>
        <v/>
      </c>
      <c r="IG133" s="157" t="str">
        <f>IF(VALUE(IF('Vessel List B'!GC132=1,1,IF('Vessel List B'!GC132=2,2,IF('Vessel List B'!GC132=3,3,IF('Vessel List B'!GC132=4,4,IF('Vessel List B'!GC132=5,5,IF('Vessel List B'!GC132=6,6,IF('Vessel List B'!GC132=7,7,IF('Vessel List B'!GC132=8,8,IF('Vessel List B'!GC132=9,9,IF('Vessel List B'!GC132=10,10,IF('Vessel List B'!GC132=11,11,IF('Vessel List B'!GC132=12,12,IF('Vessel List B'!GC132=13,13,IF('Vessel List B'!GC132=14,14,IF('Vessel List B'!GC132=15,15,IF('Vessel List B'!GC132=16,16,0)))))))))))))))))=0," ",VALUE(IF('Vessel List B'!GC132=1,1,IF('Vessel List B'!GC132=2,2,IF('Vessel List B'!GC132=3,3,IF('Vessel List B'!GC132=4,4,IF('Vessel List B'!GC132=5,5,IF('Vessel List B'!GC132=6,6,IF('Vessel List B'!GC132=7,7,IF('Vessel List B'!GC132=8,8,IF('Vessel List B'!GC132=9,9,IF('Vessel List B'!GC132=10,10,IF('Vessel List B'!GC132=11,11,IF('Vessel List B'!GC132=12,12,IF('Vessel List B'!GC132=13,13,IF('Vessel List B'!GC132=14,14,IF('Vessel List B'!GC132=15,15,IF('Vessel List B'!GC132=16,16,0))))))))))))))))))</f>
        <v xml:space="preserve"> </v>
      </c>
      <c r="IH133" s="154"/>
      <c r="II133" s="158"/>
      <c r="IJ133" s="390" t="str">
        <f t="shared" si="151"/>
        <v/>
      </c>
      <c r="IK133" s="158"/>
      <c r="IL133" s="137"/>
      <c r="IM133" s="388" t="str">
        <f t="shared" si="152"/>
        <v/>
      </c>
      <c r="IN133" s="157" t="str">
        <f>IF(VALUE(IF('Vessel List B'!GP132=1,1,IF('Vessel List B'!GP132=2,2,IF('Vessel List B'!GP132=3,3,IF('Vessel List B'!GP132=4,4,IF('Vessel List B'!GP132=5,5,IF('Vessel List B'!GP132=6,6,IF('Vessel List B'!GP132=7,7,IF('Vessel List B'!GP132=8,8,IF('Vessel List B'!GP132=9,9,IF('Vessel List B'!GP132=10,10,IF('Vessel List B'!GP132=11,11,IF('Vessel List B'!GP132=12,12,IF('Vessel List B'!GP132=13,13,IF('Vessel List B'!GP132=14,14,IF('Vessel List B'!GP132=15,15,IF('Vessel List B'!GP132=16,16,0)))))))))))))))))=0," ",VALUE(IF('Vessel List B'!GP132=1,1,IF('Vessel List B'!GP132=2,2,IF('Vessel List B'!GP132=3,3,IF('Vessel List B'!GP132=4,4,IF('Vessel List B'!GP132=5,5,IF('Vessel List B'!GP132=6,6,IF('Vessel List B'!GP132=7,7,IF('Vessel List B'!GP132=8,8,IF('Vessel List B'!GP132=9,9,IF('Vessel List B'!GP132=10,10,IF('Vessel List B'!GP132=11,11,IF('Vessel List B'!GP132=12,12,IF('Vessel List B'!GP132=13,13,IF('Vessel List B'!GP132=14,14,IF('Vessel List B'!GP132=15,15,IF('Vessel List B'!GP132=16,16,0))))))))))))))))))</f>
        <v xml:space="preserve"> </v>
      </c>
      <c r="IO133" s="154"/>
      <c r="IP133" s="158"/>
      <c r="IQ133" s="390" t="str">
        <f t="shared" si="153"/>
        <v/>
      </c>
      <c r="IR133" s="158"/>
      <c r="IS133" s="137"/>
      <c r="IT133" s="388" t="str">
        <f t="shared" si="154"/>
        <v/>
      </c>
      <c r="IU133" s="157" t="str">
        <f>IF(VALUE(IF('Vessel List B'!HC132=1,1,IF('Vessel List B'!HC132=2,2,IF('Vessel List B'!HC132=3,3,IF('Vessel List B'!HC132=4,4,IF('Vessel List B'!HC132=5,5,IF('Vessel List B'!HC132=6,6,IF('Vessel List B'!HC132=7,7,IF('Vessel List B'!HC132=8,8,IF('Vessel List B'!HC132=9,9,IF('Vessel List B'!HC132=10,10,IF('Vessel List B'!HC132=11,11,IF('Vessel List B'!HC132=12,12,IF('Vessel List B'!HC132=13,13,IF('Vessel List B'!HC132=14,14,IF('Vessel List B'!HC132=15,15,IF('Vessel List B'!HC132=16,16,0)))))))))))))))))=0," ",VALUE(IF('Vessel List B'!HC132=1,1,IF('Vessel List B'!HC132=2,2,IF('Vessel List B'!HC132=3,3,IF('Vessel List B'!HC132=4,4,IF('Vessel List B'!HC132=5,5,IF('Vessel List B'!HC132=6,6,IF('Vessel List B'!HC132=7,7,IF('Vessel List B'!HC132=8,8,IF('Vessel List B'!HC132=9,9,IF('Vessel List B'!HC132=10,10,IF('Vessel List B'!HC132=11,11,IF('Vessel List B'!HC132=12,12,IF('Vessel List B'!HC132=13,13,IF('Vessel List B'!HC132=14,14,IF('Vessel List B'!HC132=15,15,IF('Vessel List B'!HC132=16,16,0))))))))))))))))))</f>
        <v xml:space="preserve"> </v>
      </c>
      <c r="IV133" s="154"/>
      <c r="IW133" s="158"/>
      <c r="IX133" s="390" t="str">
        <f t="shared" si="155"/>
        <v/>
      </c>
      <c r="IY133" s="158"/>
      <c r="IZ133" s="137"/>
      <c r="JA133" s="388" t="str">
        <f t="shared" si="156"/>
        <v/>
      </c>
      <c r="JB133" s="157" t="str">
        <f>IF(VALUE(IF('Vessel List B'!HP132=1,1,IF('Vessel List B'!HP132=2,2,IF('Vessel List B'!HP132=3,3,IF('Vessel List B'!HP132=4,4,IF('Vessel List B'!HP132=5,5,IF('Vessel List B'!HP132=6,6,IF('Vessel List B'!HP132=7,7,IF('Vessel List B'!HP132=8,8,IF('Vessel List B'!HP132=9,9,IF('Vessel List B'!HP132=10,10,IF('Vessel List B'!HP132=11,11,IF('Vessel List B'!HP132=12,12,IF('Vessel List B'!HP132=13,13,IF('Vessel List B'!HP132=14,14,IF('Vessel List B'!HP132=15,15,IF('Vessel List B'!HP132=16,16,0)))))))))))))))))=0," ",VALUE(IF('Vessel List B'!HP132=1,1,IF('Vessel List B'!HP132=2,2,IF('Vessel List B'!HP132=3,3,IF('Vessel List B'!HP132=4,4,IF('Vessel List B'!HP132=5,5,IF('Vessel List B'!HP132=6,6,IF('Vessel List B'!HP132=7,7,IF('Vessel List B'!HP132=8,8,IF('Vessel List B'!HP132=9,9,IF('Vessel List B'!HP132=10,10,IF('Vessel List B'!HP132=11,11,IF('Vessel List B'!HP132=12,12,IF('Vessel List B'!HP132=13,13,IF('Vessel List B'!HP132=14,14,IF('Vessel List B'!HP132=15,15,IF('Vessel List B'!HP132=16,16,0))))))))))))))))))</f>
        <v xml:space="preserve"> </v>
      </c>
      <c r="JC133" s="154"/>
      <c r="JD133" s="158"/>
      <c r="JE133" s="390" t="str">
        <f t="shared" si="157"/>
        <v/>
      </c>
      <c r="JF133" s="158"/>
      <c r="JG133" s="137"/>
      <c r="JH133" s="388" t="str">
        <f t="shared" si="158"/>
        <v/>
      </c>
      <c r="JI133" s="157" t="str">
        <f>IF(VALUE(IF('Vessel List B'!IC132=1,1,IF('Vessel List B'!IC132=2,2,IF('Vessel List B'!IC132=3,3,IF('Vessel List B'!IC132=4,4,IF('Vessel List B'!IC132=5,5,IF('Vessel List B'!IC132=6,6,IF('Vessel List B'!IC132=7,7,IF('Vessel List B'!IC132=8,8,IF('Vessel List B'!IC132=9,9,IF('Vessel List B'!IC132=10,10,IF('Vessel List B'!IC132=11,11,IF('Vessel List B'!IC132=12,12,IF('Vessel List B'!IC132=13,13,IF('Vessel List B'!IC132=14,14,IF('Vessel List B'!IC132=15,15,IF('Vessel List B'!IC132=16,16,0)))))))))))))))))=0," ",VALUE(IF('Vessel List B'!IC132=1,1,IF('Vessel List B'!IC132=2,2,IF('Vessel List B'!IC132=3,3,IF('Vessel List B'!IC132=4,4,IF('Vessel List B'!IC132=5,5,IF('Vessel List B'!IC132=6,6,IF('Vessel List B'!IC132=7,7,IF('Vessel List B'!IC132=8,8,IF('Vessel List B'!IC132=9,9,IF('Vessel List B'!IC132=10,10,IF('Vessel List B'!IC132=11,11,IF('Vessel List B'!IC132=12,12,IF('Vessel List B'!IC132=13,13,IF('Vessel List B'!IC132=14,14,IF('Vessel List B'!IC132=15,15,IF('Vessel List B'!IC132=16,16,0))))))))))))))))))</f>
        <v xml:space="preserve"> </v>
      </c>
      <c r="JJ133" s="154"/>
      <c r="JK133" s="158"/>
      <c r="JL133" s="390" t="str">
        <f t="shared" si="159"/>
        <v/>
      </c>
      <c r="JM133" s="158"/>
      <c r="JN133" s="137"/>
      <c r="JO133" s="388" t="str">
        <f t="shared" si="160"/>
        <v/>
      </c>
      <c r="JP133" s="157" t="str">
        <f>IF(VALUE(IF('Vessel List B'!IP132=1,1,IF('Vessel List B'!IP132=2,2,IF('Vessel List B'!IP132=3,3,IF('Vessel List B'!IP132=4,4,IF('Vessel List B'!IP132=5,5,IF('Vessel List B'!IP132=6,6,IF('Vessel List B'!IP132=7,7,IF('Vessel List B'!IP132=8,8,IF('Vessel List B'!IP132=9,9,IF('Vessel List B'!IP132=10,10,IF('Vessel List B'!IP132=11,11,IF('Vessel List B'!IP132=12,12,IF('Vessel List B'!IP132=13,13,IF('Vessel List B'!IP132=14,14,IF('Vessel List B'!IP132=15,15,IF('Vessel List B'!IP132=16,16,0)))))))))))))))))=0," ",VALUE(IF('Vessel List B'!IP132=1,1,IF('Vessel List B'!IP132=2,2,IF('Vessel List B'!IP132=3,3,IF('Vessel List B'!IP132=4,4,IF('Vessel List B'!IP132=5,5,IF('Vessel List B'!IP132=6,6,IF('Vessel List B'!IP132=7,7,IF('Vessel List B'!IP132=8,8,IF('Vessel List B'!IP132=9,9,IF('Vessel List B'!IP132=10,10,IF('Vessel List B'!IP132=11,11,IF('Vessel List B'!IP132=12,12,IF('Vessel List B'!IP132=13,13,IF('Vessel List B'!IP132=14,14,IF('Vessel List B'!IP132=15,15,IF('Vessel List B'!IP132=16,16,0))))))))))))))))))</f>
        <v xml:space="preserve"> </v>
      </c>
      <c r="JQ133" s="154"/>
      <c r="JR133" s="158"/>
      <c r="JS133" s="390" t="str">
        <f t="shared" si="161"/>
        <v/>
      </c>
      <c r="JT133" s="158"/>
      <c r="JU133" s="137"/>
      <c r="JV133" s="397" t="str">
        <f t="shared" si="162"/>
        <v/>
      </c>
      <c r="JW133" s="403"/>
    </row>
    <row r="134" spans="1:283" ht="15" x14ac:dyDescent="0.25">
      <c r="A134" s="132">
        <f>'Vessel List A'!B133</f>
        <v>41708</v>
      </c>
      <c r="B134" s="157" t="str">
        <f>IF(VALUE(IF('Vessel List A'!C133=1,1,IF('Vessel List A'!C133=2,2,IF('Vessel List A'!C133=3,3,IF('Vessel List A'!C133=4,4,IF('Vessel List A'!C133=5,5,IF('Vessel List A'!C133=6,6,IF('Vessel List A'!C133=7,7,IF('Vessel List A'!C133=8,8,IF('Vessel List A'!C133=9,9,IF('Vessel List A'!C133=10,10,IF('Vessel List A'!C133=11,11,IF('Vessel List A'!C133=12,12,IF('Vessel List A'!C133=13,13,IF('Vessel List A'!C133=14,14,IF('Vessel List A'!C133=15,15,IF('Vessel List A'!C133=16,16,0)))))))))))))))))=0," ",VALUE(IF('Vessel List A'!C133=1,1,IF('Vessel List A'!C133=2,2,IF('Vessel List A'!C133=3,3,IF('Vessel List A'!C133=4,4,IF('Vessel List A'!C133=5,5,IF('Vessel List A'!C133=6,6,IF('Vessel List A'!C133=7,7,IF('Vessel List A'!C133=8,8,IF('Vessel List A'!C133=9,9,IF('Vessel List A'!C133=10,10,IF('Vessel List A'!C133=11,11,IF('Vessel List A'!C133=12,12,IF('Vessel List A'!C133=13,13,IF('Vessel List A'!C133=14,14,IF('Vessel List A'!C133=15,15,IF('Vessel List A'!C133=16,16,0))))))))))))))))))</f>
        <v xml:space="preserve"> </v>
      </c>
      <c r="C134" s="154"/>
      <c r="D134" s="158"/>
      <c r="E134" s="390" t="str">
        <f t="shared" si="83"/>
        <v/>
      </c>
      <c r="F134" s="158"/>
      <c r="G134" s="137"/>
      <c r="H134" s="388" t="str">
        <f t="shared" si="84"/>
        <v/>
      </c>
      <c r="I134" s="157" t="str">
        <f>IF(VALUE(IF('Vessel List A'!P133=1,1,IF('Vessel List A'!P133=2,2,IF('Vessel List A'!P133=3,3,IF('Vessel List A'!P133=4,4,IF('Vessel List A'!P133=5,5,IF('Vessel List A'!P133=6,6,IF('Vessel List A'!P133=7,7,IF('Vessel List A'!P133=8,8,IF('Vessel List A'!P133=9,9,IF('Vessel List A'!P133=10,10,IF('Vessel List A'!P133=11,11,IF('Vessel List A'!P133=12,12,IF('Vessel List A'!P133=13,13,IF('Vessel List A'!P133=14,14,IF('Vessel List A'!P133=15,15,IF('Vessel List A'!P133=16,16,0)))))))))))))))))=0," ",VALUE(IF('Vessel List A'!P133=1,1,IF('Vessel List A'!P133=2,2,IF('Vessel List A'!P133=3,3,IF('Vessel List A'!P133=4,4,IF('Vessel List A'!P133=5,5,IF('Vessel List A'!P133=6,6,IF('Vessel List A'!P133=7,7,IF('Vessel List A'!P133=8,8,IF('Vessel List A'!P133=9,9,IF('Vessel List A'!P133=10,10,IF('Vessel List A'!P133=11,11,IF('Vessel List A'!P133=12,12,IF('Vessel List A'!P133=13,13,IF('Vessel List A'!P133=14,14,IF('Vessel List A'!P133=15,15,IF('Vessel List A'!P133=16,16,0))))))))))))))))))</f>
        <v xml:space="preserve"> </v>
      </c>
      <c r="J134" s="154"/>
      <c r="K134" s="158"/>
      <c r="L134" s="390" t="str">
        <f t="shared" si="85"/>
        <v/>
      </c>
      <c r="M134" s="158"/>
      <c r="N134" s="137"/>
      <c r="O134" s="388" t="str">
        <f t="shared" si="86"/>
        <v/>
      </c>
      <c r="P134" s="157" t="str">
        <f>IF(VALUE(IF('Vessel List A'!AC133=1,1,IF('Vessel List A'!AC133=2,2,IF('Vessel List A'!AC133=3,3,IF('Vessel List A'!AC133=4,4,IF('Vessel List A'!AC133=5,5,IF('Vessel List A'!AC133=6,6,IF('Vessel List A'!AC133=7,7,IF('Vessel List A'!AC133=8,8,IF('Vessel List A'!AC133=9,9,IF('Vessel List A'!AC133=10,10,IF('Vessel List A'!AC133=11,11,IF('Vessel List A'!AC133=12,12,IF('Vessel List A'!AC133=13,13,IF('Vessel List A'!AC133=14,14,IF('Vessel List A'!AC133=15,15,IF('Vessel List A'!AC133=16,16,0)))))))))))))))))=0," ",VALUE(IF('Vessel List A'!AC133=1,1,IF('Vessel List A'!AC133=2,2,IF('Vessel List A'!AC133=3,3,IF('Vessel List A'!AC133=4,4,IF('Vessel List A'!AC133=5,5,IF('Vessel List A'!AC133=6,6,IF('Vessel List A'!AC133=7,7,IF('Vessel List A'!AC133=8,8,IF('Vessel List A'!AC133=9,9,IF('Vessel List A'!AC133=10,10,IF('Vessel List A'!AC133=11,11,IF('Vessel List A'!AC133=12,12,IF('Vessel List A'!AC133=13,13,IF('Vessel List A'!AC133=14,14,IF('Vessel List A'!AC133=15,15,IF('Vessel List A'!AC133=16,16,0))))))))))))))))))</f>
        <v xml:space="preserve"> </v>
      </c>
      <c r="Q134" s="154"/>
      <c r="R134" s="158"/>
      <c r="S134" s="390" t="str">
        <f t="shared" si="87"/>
        <v/>
      </c>
      <c r="T134" s="158"/>
      <c r="U134" s="137"/>
      <c r="V134" s="388" t="str">
        <f t="shared" si="88"/>
        <v/>
      </c>
      <c r="W134" s="157" t="str">
        <f>IF(VALUE(IF('Vessel List A'!AP133=1,1,IF('Vessel List A'!AP133=2,2,IF('Vessel List A'!AP133=3,3,IF('Vessel List A'!AP133=4,4,IF('Vessel List A'!AP133=5,5,IF('Vessel List A'!AP133=6,6,IF('Vessel List A'!AP133=7,7,IF('Vessel List A'!AP133=8,8,IF('Vessel List A'!AP133=9,9,IF('Vessel List A'!AP133=10,10,IF('Vessel List A'!AP133=11,11,IF('Vessel List A'!AP133=12,12,IF('Vessel List A'!AP133=13,13,IF('Vessel List A'!AP133=14,14,IF('Vessel List A'!AP133=15,15,IF('Vessel List A'!AP133=16,16,0)))))))))))))))))=0," ",VALUE(IF('Vessel List A'!AP133=1,1,IF('Vessel List A'!AP133=2,2,IF('Vessel List A'!AP133=3,3,IF('Vessel List A'!AP133=4,4,IF('Vessel List A'!AP133=5,5,IF('Vessel List A'!AP133=6,6,IF('Vessel List A'!AP133=7,7,IF('Vessel List A'!AP133=8,8,IF('Vessel List A'!AP133=9,9,IF('Vessel List A'!AP133=10,10,IF('Vessel List A'!AP133=11,11,IF('Vessel List A'!AP133=12,12,IF('Vessel List A'!AP133=13,13,IF('Vessel List A'!AP133=14,14,IF('Vessel List A'!AP133=15,15,IF('Vessel List A'!AP133=16,16,0))))))))))))))))))</f>
        <v xml:space="preserve"> </v>
      </c>
      <c r="X134" s="154"/>
      <c r="Y134" s="158"/>
      <c r="Z134" s="390" t="str">
        <f t="shared" si="89"/>
        <v/>
      </c>
      <c r="AA134" s="158"/>
      <c r="AB134" s="137"/>
      <c r="AC134" s="388" t="str">
        <f t="shared" si="90"/>
        <v/>
      </c>
      <c r="AD134" s="157" t="str">
        <f>IF(VALUE(IF('Vessel List A'!BC133=1,1,IF('Vessel List A'!BC133=2,2,IF('Vessel List A'!BC133=3,3,IF('Vessel List A'!BC133=4,4,IF('Vessel List A'!BC133=5,5,IF('Vessel List A'!BC133=6,6,IF('Vessel List A'!BC133=7,7,IF('Vessel List A'!BC133=8,8,IF('Vessel List A'!BC133=9,9,IF('Vessel List A'!BC133=10,10,IF('Vessel List A'!BC133=11,11,IF('Vessel List A'!BC133=12,12,IF('Vessel List A'!BC133=13,13,IF('Vessel List A'!BC133=14,14,IF('Vessel List A'!BC133=15,15,IF('Vessel List A'!BC133=16,16,0)))))))))))))))))=0," ",VALUE(IF('Vessel List A'!BC133=1,1,IF('Vessel List A'!BC133=2,2,IF('Vessel List A'!BC133=3,3,IF('Vessel List A'!BC133=4,4,IF('Vessel List A'!BC133=5,5,IF('Vessel List A'!BC133=6,6,IF('Vessel List A'!BC133=7,7,IF('Vessel List A'!BC133=8,8,IF('Vessel List A'!BC133=9,9,IF('Vessel List A'!BC133=10,10,IF('Vessel List A'!BC133=11,11,IF('Vessel List A'!BC133=12,12,IF('Vessel List A'!BC133=13,13,IF('Vessel List A'!BC133=14,14,IF('Vessel List A'!BC133=15,15,IF('Vessel List A'!BC133=16,16,0))))))))))))))))))</f>
        <v xml:space="preserve"> </v>
      </c>
      <c r="AE134" s="154"/>
      <c r="AF134" s="158"/>
      <c r="AG134" s="390" t="str">
        <f t="shared" si="91"/>
        <v/>
      </c>
      <c r="AH134" s="158"/>
      <c r="AI134" s="137"/>
      <c r="AJ134" s="388" t="str">
        <f t="shared" si="92"/>
        <v/>
      </c>
      <c r="AK134" s="157" t="str">
        <f>IF(VALUE(IF('Vessel List A'!BP133=1,1,IF('Vessel List A'!BP133=2,2,IF('Vessel List A'!BP133=3,3,IF('Vessel List A'!BP133=4,4,IF('Vessel List A'!BP133=5,5,IF('Vessel List A'!BP133=6,6,IF('Vessel List A'!BP133=7,7,IF('Vessel List A'!BP133=8,8,IF('Vessel List A'!BP133=9,9,IF('Vessel List A'!BP133=10,10,IF('Vessel List A'!BP133=11,11,IF('Vessel List A'!BP133=12,12,IF('Vessel List A'!BP133=13,13,IF('Vessel List A'!BP133=14,14,IF('Vessel List A'!BP133=15,15,IF('Vessel List A'!BP133=16,16,0)))))))))))))))))=0," ",VALUE(IF('Vessel List A'!BP133=1,1,IF('Vessel List A'!BP133=2,2,IF('Vessel List A'!BP133=3,3,IF('Vessel List A'!BP133=4,4,IF('Vessel List A'!BP133=5,5,IF('Vessel List A'!BP133=6,6,IF('Vessel List A'!BP133=7,7,IF('Vessel List A'!BP133=8,8,IF('Vessel List A'!BP133=9,9,IF('Vessel List A'!BP133=10,10,IF('Vessel List A'!BP133=11,11,IF('Vessel List A'!BP133=12,12,IF('Vessel List A'!BP133=13,13,IF('Vessel List A'!BP133=14,14,IF('Vessel List A'!BP133=15,15,IF('Vessel List A'!BP133=16,16,0))))))))))))))))))</f>
        <v xml:space="preserve"> </v>
      </c>
      <c r="AL134" s="154"/>
      <c r="AM134" s="158"/>
      <c r="AN134" s="390" t="str">
        <f t="shared" si="93"/>
        <v/>
      </c>
      <c r="AO134" s="158"/>
      <c r="AP134" s="137"/>
      <c r="AQ134" s="388" t="str">
        <f t="shared" si="94"/>
        <v/>
      </c>
      <c r="AR134" s="157" t="str">
        <f>IF(VALUE(IF('Vessel List A'!CC133=1,1,IF('Vessel List A'!CC133=2,2,IF('Vessel List A'!CC133=3,3,IF('Vessel List A'!CC133=4,4,IF('Vessel List A'!CC133=5,5,IF('Vessel List A'!CC133=6,6,IF('Vessel List A'!CC133=7,7,IF('Vessel List A'!CC133=8,8,IF('Vessel List A'!CC133=9,9,IF('Vessel List A'!CC133=10,10,IF('Vessel List A'!CC133=11,11,IF('Vessel List A'!CC133=12,12,IF('Vessel List A'!CC133=13,13,IF('Vessel List A'!CC133=14,14,IF('Vessel List A'!CC133=15,15,IF('Vessel List A'!CC133=16,16,0)))))))))))))))))=0," ",VALUE(IF('Vessel List A'!CC133=1,1,IF('Vessel List A'!CC133=2,2,IF('Vessel List A'!CC133=3,3,IF('Vessel List A'!CC133=4,4,IF('Vessel List A'!CC133=5,5,IF('Vessel List A'!CC133=6,6,IF('Vessel List A'!CC133=7,7,IF('Vessel List A'!CC133=8,8,IF('Vessel List A'!CC133=9,9,IF('Vessel List A'!CC133=10,10,IF('Vessel List A'!CC133=11,11,IF('Vessel List A'!CC133=12,12,IF('Vessel List A'!CC133=13,13,IF('Vessel List A'!CC133=14,14,IF('Vessel List A'!CC133=15,15,IF('Vessel List A'!CC133=16,16,0))))))))))))))))))</f>
        <v xml:space="preserve"> </v>
      </c>
      <c r="AS134" s="154"/>
      <c r="AT134" s="158"/>
      <c r="AU134" s="390" t="str">
        <f t="shared" si="95"/>
        <v/>
      </c>
      <c r="AV134" s="158"/>
      <c r="AW134" s="137"/>
      <c r="AX134" s="388" t="str">
        <f t="shared" si="96"/>
        <v/>
      </c>
      <c r="AY134" s="157" t="str">
        <f>IF(VALUE(IF('Vessel List A'!CP133=1,1,IF('Vessel List A'!CP133=2,2,IF('Vessel List A'!CP133=3,3,IF('Vessel List A'!CP133=4,4,IF('Vessel List A'!CP133=5,5,IF('Vessel List A'!CP133=6,6,IF('Vessel List A'!CP133=7,7,IF('Vessel List A'!CP133=8,8,IF('Vessel List A'!CP133=9,9,IF('Vessel List A'!CP133=10,10,IF('Vessel List A'!CP133=11,11,IF('Vessel List A'!CP133=12,12,IF('Vessel List A'!CP133=13,13,IF('Vessel List A'!CP133=14,14,IF('Vessel List A'!CP133=15,15,IF('Vessel List A'!CP133=16,16,0)))))))))))))))))=0," ",VALUE(IF('Vessel List A'!CP133=1,1,IF('Vessel List A'!CP133=2,2,IF('Vessel List A'!CP133=3,3,IF('Vessel List A'!CP133=4,4,IF('Vessel List A'!CP133=5,5,IF('Vessel List A'!CP133=6,6,IF('Vessel List A'!CP133=7,7,IF('Vessel List A'!CP133=8,8,IF('Vessel List A'!CP133=9,9,IF('Vessel List A'!CP133=10,10,IF('Vessel List A'!CP133=11,11,IF('Vessel List A'!CP133=12,12,IF('Vessel List A'!CP133=13,13,IF('Vessel List A'!CP133=14,14,IF('Vessel List A'!CP133=15,15,IF('Vessel List A'!CP133=16,16,0))))))))))))))))))</f>
        <v xml:space="preserve"> </v>
      </c>
      <c r="AZ134" s="154"/>
      <c r="BA134" s="158"/>
      <c r="BB134" s="390" t="str">
        <f t="shared" si="97"/>
        <v/>
      </c>
      <c r="BC134" s="158"/>
      <c r="BD134" s="137"/>
      <c r="BE134" s="388" t="str">
        <f t="shared" si="98"/>
        <v/>
      </c>
      <c r="BF134" s="157" t="str">
        <f>IF(VALUE(IF('Vessel List A'!DC133=1,1,IF('Vessel List A'!DC133=2,2,IF('Vessel List A'!DC133=3,3,IF('Vessel List A'!DC133=4,4,IF('Vessel List A'!DC133=5,5,IF('Vessel List A'!DC133=6,6,IF('Vessel List A'!DC133=7,7,IF('Vessel List A'!DC133=8,8,IF('Vessel List A'!DC133=9,9,IF('Vessel List A'!DC133=10,10,IF('Vessel List A'!DC133=11,11,IF('Vessel List A'!DC133=12,12,IF('Vessel List A'!DC133=13,13,IF('Vessel List A'!DC133=14,14,IF('Vessel List A'!DC133=15,15,IF('Vessel List A'!DC133=16,16,0)))))))))))))))))=0," ",VALUE(IF('Vessel List A'!DC133=1,1,IF('Vessel List A'!DC133=2,2,IF('Vessel List A'!DC133=3,3,IF('Vessel List A'!DC133=4,4,IF('Vessel List A'!DC133=5,5,IF('Vessel List A'!DC133=6,6,IF('Vessel List A'!DC133=7,7,IF('Vessel List A'!DC133=8,8,IF('Vessel List A'!DC133=9,9,IF('Vessel List A'!DC133=10,10,IF('Vessel List A'!DC133=11,11,IF('Vessel List A'!DC133=12,12,IF('Vessel List A'!DC133=13,13,IF('Vessel List A'!DC133=14,14,IF('Vessel List A'!DC133=15,15,IF('Vessel List A'!DC133=16,16,0))))))))))))))))))</f>
        <v xml:space="preserve"> </v>
      </c>
      <c r="BG134" s="154"/>
      <c r="BH134" s="158"/>
      <c r="BI134" s="390" t="str">
        <f t="shared" si="99"/>
        <v/>
      </c>
      <c r="BJ134" s="158"/>
      <c r="BK134" s="137"/>
      <c r="BL134" s="388" t="str">
        <f t="shared" si="100"/>
        <v/>
      </c>
      <c r="BM134" s="157" t="str">
        <f>IF(VALUE(IF('Vessel List A'!DP133=1,1,IF('Vessel List A'!DP133=2,2,IF('Vessel List A'!DP133=3,3,IF('Vessel List A'!DP133=4,4,IF('Vessel List A'!DP133=5,5,IF('Vessel List A'!DP133=6,6,IF('Vessel List A'!DP133=7,7,IF('Vessel List A'!DP133=8,8,IF('Vessel List A'!DP133=9,9,IF('Vessel List A'!DP133=10,10,IF('Vessel List A'!DP133=11,11,IF('Vessel List A'!DP133=12,12,IF('Vessel List A'!DP133=13,13,IF('Vessel List A'!DP133=14,14,IF('Vessel List A'!DP133=15,15,IF('Vessel List A'!DP133=16,16,0)))))))))))))))))=0," ",VALUE(IF('Vessel List A'!DP133=1,1,IF('Vessel List A'!DP133=2,2,IF('Vessel List A'!DP133=3,3,IF('Vessel List A'!DP133=4,4,IF('Vessel List A'!DP133=5,5,IF('Vessel List A'!DP133=6,6,IF('Vessel List A'!DP133=7,7,IF('Vessel List A'!DP133=8,8,IF('Vessel List A'!DP133=9,9,IF('Vessel List A'!DP133=10,10,IF('Vessel List A'!DP133=11,11,IF('Vessel List A'!DP133=12,12,IF('Vessel List A'!DP133=13,13,IF('Vessel List A'!DP133=14,14,IF('Vessel List A'!DP133=15,15,IF('Vessel List A'!DP133=16,16,0))))))))))))))))))</f>
        <v xml:space="preserve"> </v>
      </c>
      <c r="BN134" s="154"/>
      <c r="BO134" s="158"/>
      <c r="BP134" s="390" t="str">
        <f t="shared" si="101"/>
        <v/>
      </c>
      <c r="BQ134" s="158"/>
      <c r="BR134" s="137"/>
      <c r="BS134" s="388" t="str">
        <f t="shared" si="102"/>
        <v/>
      </c>
      <c r="BT134" s="157" t="str">
        <f>IF(VALUE(IF('Vessel List A'!EC133=1,1,IF('Vessel List A'!EC133=2,2,IF('Vessel List A'!EC133=3,3,IF('Vessel List A'!EC133=4,4,IF('Vessel List A'!EC133=5,5,IF('Vessel List A'!EC133=6,6,IF('Vessel List A'!EC133=7,7,IF('Vessel List A'!EC133=8,8,IF('Vessel List A'!EC133=9,9,IF('Vessel List A'!EC133=10,10,IF('Vessel List A'!EC133=11,11,IF('Vessel List A'!EC133=12,12,IF('Vessel List A'!EC133=13,13,IF('Vessel List A'!EC133=14,14,IF('Vessel List A'!EC133=15,15,IF('Vessel List A'!EC133=16,16,0)))))))))))))))))=0," ",VALUE(IF('Vessel List A'!EC133=1,1,IF('Vessel List A'!EC133=2,2,IF('Vessel List A'!EC133=3,3,IF('Vessel List A'!EC133=4,4,IF('Vessel List A'!EC133=5,5,IF('Vessel List A'!EC133=6,6,IF('Vessel List A'!EC133=7,7,IF('Vessel List A'!EC133=8,8,IF('Vessel List A'!EC133=9,9,IF('Vessel List A'!EC133=10,10,IF('Vessel List A'!EC133=11,11,IF('Vessel List A'!EC133=12,12,IF('Vessel List A'!EC133=13,13,IF('Vessel List A'!EC133=14,14,IF('Vessel List A'!EC133=15,15,IF('Vessel List A'!EC133=16,16,0))))))))))))))))))</f>
        <v xml:space="preserve"> </v>
      </c>
      <c r="BU134" s="154"/>
      <c r="BV134" s="158"/>
      <c r="BW134" s="390" t="str">
        <f t="shared" si="103"/>
        <v/>
      </c>
      <c r="BX134" s="158"/>
      <c r="BY134" s="137"/>
      <c r="BZ134" s="388" t="str">
        <f t="shared" si="104"/>
        <v/>
      </c>
      <c r="CA134" s="157" t="str">
        <f>IF(VALUE(IF('Vessel List A'!EP133=1,1,IF('Vessel List A'!EP133=2,2,IF('Vessel List A'!EP133=3,3,IF('Vessel List A'!EP133=4,4,IF('Vessel List A'!EP133=5,5,IF('Vessel List A'!EP133=6,6,IF('Vessel List A'!EP133=7,7,IF('Vessel List A'!EP133=8,8,IF('Vessel List A'!EP133=9,9,IF('Vessel List A'!EP133=10,10,IF('Vessel List A'!EP133=11,11,IF('Vessel List A'!EP133=12,12,IF('Vessel List A'!EP133=13,13,IF('Vessel List A'!EP133=14,14,IF('Vessel List A'!EP133=15,15,IF('Vessel List A'!EP133=16,16,0)))))))))))))))))=0," ",VALUE(IF('Vessel List A'!EP133=1,1,IF('Vessel List A'!EP133=2,2,IF('Vessel List A'!EP133=3,3,IF('Vessel List A'!EP133=4,4,IF('Vessel List A'!EP133=5,5,IF('Vessel List A'!EP133=6,6,IF('Vessel List A'!EP133=7,7,IF('Vessel List A'!EP133=8,8,IF('Vessel List A'!EP133=9,9,IF('Vessel List A'!EP133=10,10,IF('Vessel List A'!EP133=11,11,IF('Vessel List A'!EP133=12,12,IF('Vessel List A'!EP133=13,13,IF('Vessel List A'!EP133=14,14,IF('Vessel List A'!EP133=15,15,IF('Vessel List A'!EP133=16,16,0))))))))))))))))))</f>
        <v xml:space="preserve"> </v>
      </c>
      <c r="CB134" s="154"/>
      <c r="CC134" s="158"/>
      <c r="CD134" s="390" t="str">
        <f t="shared" si="105"/>
        <v/>
      </c>
      <c r="CE134" s="158"/>
      <c r="CF134" s="137"/>
      <c r="CG134" s="388" t="str">
        <f t="shared" si="106"/>
        <v/>
      </c>
      <c r="CH134" s="157" t="str">
        <f>IF(VALUE(IF('Vessel List A'!FC133=1,1,IF('Vessel List A'!FC133=2,2,IF('Vessel List A'!FC133=3,3,IF('Vessel List A'!FC133=4,4,IF('Vessel List A'!FC133=5,5,IF('Vessel List A'!FC133=6,6,IF('Vessel List A'!FC133=7,7,IF('Vessel List A'!FC133=8,8,IF('Vessel List A'!FC133=9,9,IF('Vessel List A'!FC133=10,10,IF('Vessel List A'!FC133=11,11,IF('Vessel List A'!FC133=12,12,IF('Vessel List A'!FC133=13,13,IF('Vessel List A'!FC133=14,14,IF('Vessel List A'!FC133=15,15,IF('Vessel List A'!FC133=16,16,0)))))))))))))))))=0," ",VALUE(IF('Vessel List A'!FC133=1,1,IF('Vessel List A'!FC133=2,2,IF('Vessel List A'!FC133=3,3,IF('Vessel List A'!FC133=4,4,IF('Vessel List A'!FC133=5,5,IF('Vessel List A'!FC133=6,6,IF('Vessel List A'!FC133=7,7,IF('Vessel List A'!FC133=8,8,IF('Vessel List A'!FC133=9,9,IF('Vessel List A'!FC133=10,10,IF('Vessel List A'!FC133=11,11,IF('Vessel List A'!FC133=12,12,IF('Vessel List A'!FC133=13,13,IF('Vessel List A'!FC133=14,14,IF('Vessel List A'!FC133=15,15,IF('Vessel List A'!FC133=16,16,0))))))))))))))))))</f>
        <v xml:space="preserve"> </v>
      </c>
      <c r="CI134" s="154"/>
      <c r="CJ134" s="158"/>
      <c r="CK134" s="390" t="str">
        <f t="shared" si="107"/>
        <v/>
      </c>
      <c r="CL134" s="158"/>
      <c r="CM134" s="137"/>
      <c r="CN134" s="388" t="str">
        <f t="shared" si="108"/>
        <v/>
      </c>
      <c r="CO134" s="157" t="str">
        <f>IF(VALUE(IF('Vessel List A'!FP133=1,1,IF('Vessel List A'!FP133=2,2,IF('Vessel List A'!FP133=3,3,IF('Vessel List A'!FP133=4,4,IF('Vessel List A'!FP133=5,5,IF('Vessel List A'!FP133=6,6,IF('Vessel List A'!FP133=7,7,IF('Vessel List A'!FP133=8,8,IF('Vessel List A'!FP133=9,9,IF('Vessel List A'!FP133=10,10,IF('Vessel List A'!FP133=11,11,IF('Vessel List A'!FP133=12,12,IF('Vessel List A'!FP133=13,13,IF('Vessel List A'!FP133=14,14,IF('Vessel List A'!FP133=15,15,IF('Vessel List A'!FP133=16,16,0)))))))))))))))))=0," ",VALUE(IF('Vessel List A'!FP133=1,1,IF('Vessel List A'!FP133=2,2,IF('Vessel List A'!FP133=3,3,IF('Vessel List A'!FP133=4,4,IF('Vessel List A'!FP133=5,5,IF('Vessel List A'!FP133=6,6,IF('Vessel List A'!FP133=7,7,IF('Vessel List A'!FP133=8,8,IF('Vessel List A'!FP133=9,9,IF('Vessel List A'!FP133=10,10,IF('Vessel List A'!FP133=11,11,IF('Vessel List A'!FP133=12,12,IF('Vessel List A'!FP133=13,13,IF('Vessel List A'!FP133=14,14,IF('Vessel List A'!FP133=15,15,IF('Vessel List A'!FP133=16,16,0))))))))))))))))))</f>
        <v xml:space="preserve"> </v>
      </c>
      <c r="CP134" s="154"/>
      <c r="CQ134" s="158"/>
      <c r="CR134" s="390" t="str">
        <f t="shared" si="109"/>
        <v/>
      </c>
      <c r="CS134" s="158"/>
      <c r="CT134" s="137"/>
      <c r="CU134" s="388" t="str">
        <f t="shared" si="110"/>
        <v/>
      </c>
      <c r="CV134" s="157" t="str">
        <f>IF(VALUE(IF('Vessel List A'!GC133=1,1,IF('Vessel List A'!GC133=2,2,IF('Vessel List A'!GC133=3,3,IF('Vessel List A'!GC133=4,4,IF('Vessel List A'!GC133=5,5,IF('Vessel List A'!GC133=6,6,IF('Vessel List A'!GC133=7,7,IF('Vessel List A'!GC133=8,8,IF('Vessel List A'!GC133=9,9,IF('Vessel List A'!GC133=10,10,IF('Vessel List A'!GC133=11,11,IF('Vessel List A'!GC133=12,12,IF('Vessel List A'!GC133=13,13,IF('Vessel List A'!GC133=14,14,IF('Vessel List A'!GC133=15,15,IF('Vessel List A'!GC133=16,16,0)))))))))))))))))=0," ",VALUE(IF('Vessel List A'!GC133=1,1,IF('Vessel List A'!GC133=2,2,IF('Vessel List A'!GC133=3,3,IF('Vessel List A'!GC133=4,4,IF('Vessel List A'!GC133=5,5,IF('Vessel List A'!GC133=6,6,IF('Vessel List A'!GC133=7,7,IF('Vessel List A'!GC133=8,8,IF('Vessel List A'!GC133=9,9,IF('Vessel List A'!GC133=10,10,IF('Vessel List A'!GC133=11,11,IF('Vessel List A'!GC133=12,12,IF('Vessel List A'!GC133=13,13,IF('Vessel List A'!GC133=14,14,IF('Vessel List A'!GC133=15,15,IF('Vessel List A'!GC133=16,16,0))))))))))))))))))</f>
        <v xml:space="preserve"> </v>
      </c>
      <c r="CW134" s="154"/>
      <c r="CX134" s="158"/>
      <c r="CY134" s="390" t="str">
        <f t="shared" si="111"/>
        <v/>
      </c>
      <c r="CZ134" s="158"/>
      <c r="DA134" s="137"/>
      <c r="DB134" s="388" t="str">
        <f t="shared" si="112"/>
        <v/>
      </c>
      <c r="DC134" s="157" t="str">
        <f>IF(VALUE(IF('Vessel List A'!GP133=1,1,IF('Vessel List A'!GP133=2,2,IF('Vessel List A'!GP133=3,3,IF('Vessel List A'!GP133=4,4,IF('Vessel List A'!GP133=5,5,IF('Vessel List A'!GP133=6,6,IF('Vessel List A'!GP133=7,7,IF('Vessel List A'!GP133=8,8,IF('Vessel List A'!GP133=9,9,IF('Vessel List A'!GP133=10,10,IF('Vessel List A'!GP133=11,11,IF('Vessel List A'!GP133=12,12,IF('Vessel List A'!GP133=13,13,IF('Vessel List A'!GP133=14,14,IF('Vessel List A'!GP133=15,15,IF('Vessel List A'!GP133=16,16,0)))))))))))))))))=0," ",VALUE(IF('Vessel List A'!GP133=1,1,IF('Vessel List A'!GP133=2,2,IF('Vessel List A'!GP133=3,3,IF('Vessel List A'!GP133=4,4,IF('Vessel List A'!GP133=5,5,IF('Vessel List A'!GP133=6,6,IF('Vessel List A'!GP133=7,7,IF('Vessel List A'!GP133=8,8,IF('Vessel List A'!GP133=9,9,IF('Vessel List A'!GP133=10,10,IF('Vessel List A'!GP133=11,11,IF('Vessel List A'!GP133=12,12,IF('Vessel List A'!GP133=13,13,IF('Vessel List A'!GP133=14,14,IF('Vessel List A'!GP133=15,15,IF('Vessel List A'!GP133=16,16,0))))))))))))))))))</f>
        <v xml:space="preserve"> </v>
      </c>
      <c r="DD134" s="154"/>
      <c r="DE134" s="158"/>
      <c r="DF134" s="390" t="str">
        <f t="shared" si="113"/>
        <v/>
      </c>
      <c r="DG134" s="158"/>
      <c r="DH134" s="137"/>
      <c r="DI134" s="388" t="str">
        <f t="shared" si="114"/>
        <v/>
      </c>
      <c r="DJ134" s="157" t="str">
        <f>IF(VALUE(IF('Vessel List A'!HC133=1,1,IF('Vessel List A'!HC133=2,2,IF('Vessel List A'!HC133=3,3,IF('Vessel List A'!HC133=4,4,IF('Vessel List A'!HC133=5,5,IF('Vessel List A'!HC133=6,6,IF('Vessel List A'!HC133=7,7,IF('Vessel List A'!HC133=8,8,IF('Vessel List A'!HC133=9,9,IF('Vessel List A'!HC133=10,10,IF('Vessel List A'!HC133=11,11,IF('Vessel List A'!HC133=12,12,IF('Vessel List A'!HC133=13,13,IF('Vessel List A'!HC133=14,14,IF('Vessel List A'!HC133=15,15,IF('Vessel List A'!HC133=16,16,0)))))))))))))))))=0," ",VALUE(IF('Vessel List A'!HC133=1,1,IF('Vessel List A'!HC133=2,2,IF('Vessel List A'!HC133=3,3,IF('Vessel List A'!HC133=4,4,IF('Vessel List A'!HC133=5,5,IF('Vessel List A'!HC133=6,6,IF('Vessel List A'!HC133=7,7,IF('Vessel List A'!HC133=8,8,IF('Vessel List A'!HC133=9,9,IF('Vessel List A'!HC133=10,10,IF('Vessel List A'!HC133=11,11,IF('Vessel List A'!HC133=12,12,IF('Vessel List A'!HC133=13,13,IF('Vessel List A'!HC133=14,14,IF('Vessel List A'!HC133=15,15,IF('Vessel List A'!HC133=16,16,0))))))))))))))))))</f>
        <v xml:space="preserve"> </v>
      </c>
      <c r="DK134" s="154"/>
      <c r="DL134" s="158"/>
      <c r="DM134" s="390" t="str">
        <f t="shared" si="115"/>
        <v/>
      </c>
      <c r="DN134" s="158"/>
      <c r="DO134" s="137"/>
      <c r="DP134" s="388" t="str">
        <f t="shared" si="116"/>
        <v/>
      </c>
      <c r="DQ134" s="157" t="str">
        <f>IF(VALUE(IF('Vessel List A'!HP133=1,1,IF('Vessel List A'!HP133=2,2,IF('Vessel List A'!HP133=3,3,IF('Vessel List A'!HP133=4,4,IF('Vessel List A'!HP133=5,5,IF('Vessel List A'!HP133=6,6,IF('Vessel List A'!HP133=7,7,IF('Vessel List A'!HP133=8,8,IF('Vessel List A'!HP133=9,9,IF('Vessel List A'!HP133=10,10,IF('Vessel List A'!HP133=11,11,IF('Vessel List A'!HP133=12,12,IF('Vessel List A'!HP133=13,13,IF('Vessel List A'!HP133=14,14,IF('Vessel List A'!HP133=15,15,IF('Vessel List A'!HP133=16,16,0)))))))))))))))))=0," ",VALUE(IF('Vessel List A'!HP133=1,1,IF('Vessel List A'!HP133=2,2,IF('Vessel List A'!HP133=3,3,IF('Vessel List A'!HP133=4,4,IF('Vessel List A'!HP133=5,5,IF('Vessel List A'!HP133=6,6,IF('Vessel List A'!HP133=7,7,IF('Vessel List A'!HP133=8,8,IF('Vessel List A'!HP133=9,9,IF('Vessel List A'!HP133=10,10,IF('Vessel List A'!HP133=11,11,IF('Vessel List A'!HP133=12,12,IF('Vessel List A'!HP133=13,13,IF('Vessel List A'!HP133=14,14,IF('Vessel List A'!HP133=15,15,IF('Vessel List A'!HP133=16,16,0))))))))))))))))))</f>
        <v xml:space="preserve"> </v>
      </c>
      <c r="DR134" s="154"/>
      <c r="DS134" s="158"/>
      <c r="DT134" s="390" t="str">
        <f t="shared" si="117"/>
        <v/>
      </c>
      <c r="DU134" s="158"/>
      <c r="DV134" s="137"/>
      <c r="DW134" s="388" t="str">
        <f t="shared" si="118"/>
        <v/>
      </c>
      <c r="DX134" s="157" t="str">
        <f>IF(VALUE(IF('Vessel List A'!IC133=1,1,IF('Vessel List A'!IC133=2,2,IF('Vessel List A'!IC133=3,3,IF('Vessel List A'!IC133=4,4,IF('Vessel List A'!IC133=5,5,IF('Vessel List A'!IC133=6,6,IF('Vessel List A'!IC133=7,7,IF('Vessel List A'!IC133=8,8,IF('Vessel List A'!IC133=9,9,IF('Vessel List A'!IC133=10,10,IF('Vessel List A'!IC133=11,11,IF('Vessel List A'!IC133=12,12,IF('Vessel List A'!IC133=13,13,IF('Vessel List A'!IC133=14,14,IF('Vessel List A'!IC133=15,15,IF('Vessel List A'!IC133=16,16,0)))))))))))))))))=0," ",VALUE(IF('Vessel List A'!IC133=1,1,IF('Vessel List A'!IC133=2,2,IF('Vessel List A'!IC133=3,3,IF('Vessel List A'!IC133=4,4,IF('Vessel List A'!IC133=5,5,IF('Vessel List A'!IC133=6,6,IF('Vessel List A'!IC133=7,7,IF('Vessel List A'!IC133=8,8,IF('Vessel List A'!IC133=9,9,IF('Vessel List A'!IC133=10,10,IF('Vessel List A'!IC133=11,11,IF('Vessel List A'!IC133=12,12,IF('Vessel List A'!IC133=13,13,IF('Vessel List A'!IC133=14,14,IF('Vessel List A'!IC133=15,15,IF('Vessel List A'!IC133=16,16,0))))))))))))))))))</f>
        <v xml:space="preserve"> </v>
      </c>
      <c r="DY134" s="154"/>
      <c r="DZ134" s="158"/>
      <c r="EA134" s="390" t="str">
        <f t="shared" si="119"/>
        <v/>
      </c>
      <c r="EB134" s="158"/>
      <c r="EC134" s="137"/>
      <c r="ED134" s="388" t="str">
        <f t="shared" si="120"/>
        <v/>
      </c>
      <c r="EE134" s="157" t="str">
        <f>IF(VALUE(IF('Vessel List A'!IP133=1,1,IF('Vessel List A'!IP133=2,2,IF('Vessel List A'!IP133=3,3,IF('Vessel List A'!IP133=4,4,IF('Vessel List A'!IP133=5,5,IF('Vessel List A'!IP133=6,6,IF('Vessel List A'!IP133=7,7,IF('Vessel List A'!IP133=8,8,IF('Vessel List A'!IP133=9,9,IF('Vessel List A'!IP133=10,10,IF('Vessel List A'!IP133=11,11,IF('Vessel List A'!IP133=12,12,IF('Vessel List A'!IP133=13,13,IF('Vessel List A'!IP133=14,14,IF('Vessel List A'!IP133=15,15,IF('Vessel List A'!IP133=16,16,0)))))))))))))))))=0," ",VALUE(IF('Vessel List A'!IP133=1,1,IF('Vessel List A'!IP133=2,2,IF('Vessel List A'!IP133=3,3,IF('Vessel List A'!IP133=4,4,IF('Vessel List A'!IP133=5,5,IF('Vessel List A'!IP133=6,6,IF('Vessel List A'!IP133=7,7,IF('Vessel List A'!IP133=8,8,IF('Vessel List A'!IP133=9,9,IF('Vessel List A'!IP133=10,10,IF('Vessel List A'!IP133=11,11,IF('Vessel List A'!IP133=12,12,IF('Vessel List A'!IP133=13,13,IF('Vessel List A'!IP133=14,14,IF('Vessel List A'!IP133=15,15,IF('Vessel List A'!IP133=16,16,0))))))))))))))))))</f>
        <v xml:space="preserve"> </v>
      </c>
      <c r="EF134" s="154"/>
      <c r="EG134" s="158"/>
      <c r="EH134" s="390" t="str">
        <f t="shared" si="121"/>
        <v/>
      </c>
      <c r="EI134" s="158"/>
      <c r="EJ134" s="137"/>
      <c r="EK134" s="397" t="str">
        <f t="shared" si="122"/>
        <v/>
      </c>
      <c r="EL134" s="144"/>
      <c r="EM134" s="157" t="str">
        <f>IF(VALUE(IF('Vessel List B'!C133=1,1,IF('Vessel List B'!C133=2,2,IF('Vessel List B'!C133=3,3,IF('Vessel List B'!C133=4,4,IF('Vessel List B'!C133=5,5,IF('Vessel List B'!C133=6,6,IF('Vessel List B'!C133=7,7,IF('Vessel List B'!C133=8,8,IF('Vessel List B'!C133=9,9,IF('Vessel List B'!C133=10,10,IF('Vessel List B'!C133=11,11,IF('Vessel List B'!C133=12,12,IF('Vessel List B'!C133=13,13,IF('Vessel List B'!C133=14,14,IF('Vessel List B'!C133=15,15,IF('Vessel List B'!C133=16,16,0)))))))))))))))))=0," ",VALUE(IF('Vessel List B'!C133=1,1,IF('Vessel List B'!C133=2,2,IF('Vessel List B'!C133=3,3,IF('Vessel List B'!C133=4,4,IF('Vessel List B'!C133=5,5,IF('Vessel List B'!C133=6,6,IF('Vessel List B'!C133=7,7,IF('Vessel List B'!C133=8,8,IF('Vessel List B'!C133=9,9,IF('Vessel List B'!C133=10,10,IF('Vessel List B'!C133=11,11,IF('Vessel List B'!C133=12,12,IF('Vessel List B'!C133=13,13,IF('Vessel List B'!C133=14,14,IF('Vessel List B'!C133=15,15,IF('Vessel List B'!C133=16,16,0))))))))))))))))))</f>
        <v xml:space="preserve"> </v>
      </c>
      <c r="EN134" s="154"/>
      <c r="EO134" s="158"/>
      <c r="EP134" s="390" t="str">
        <f t="shared" si="123"/>
        <v/>
      </c>
      <c r="EQ134" s="158"/>
      <c r="ER134" s="137"/>
      <c r="ES134" s="388" t="str">
        <f t="shared" si="124"/>
        <v/>
      </c>
      <c r="ET134" s="157" t="str">
        <f>IF(VALUE(IF('Vessel List B'!P133=1,1,IF('Vessel List B'!P133=2,2,IF('Vessel List B'!P133=3,3,IF('Vessel List B'!P133=4,4,IF('Vessel List B'!P133=5,5,IF('Vessel List B'!P133=6,6,IF('Vessel List B'!P133=7,7,IF('Vessel List B'!P133=8,8,IF('Vessel List B'!P133=9,9,IF('Vessel List B'!P133=10,10,IF('Vessel List B'!P133=11,11,IF('Vessel List B'!P133=12,12,IF('Vessel List B'!P133=13,13,IF('Vessel List B'!P133=14,14,IF('Vessel List B'!P133=15,15,IF('Vessel List B'!P133=16,16,0)))))))))))))))))=0," ",VALUE(IF('Vessel List B'!P133=1,1,IF('Vessel List B'!P133=2,2,IF('Vessel List B'!P133=3,3,IF('Vessel List B'!P133=4,4,IF('Vessel List B'!P133=5,5,IF('Vessel List B'!P133=6,6,IF('Vessel List B'!P133=7,7,IF('Vessel List B'!P133=8,8,IF('Vessel List B'!P133=9,9,IF('Vessel List B'!P133=10,10,IF('Vessel List B'!P133=11,11,IF('Vessel List B'!P133=12,12,IF('Vessel List B'!P133=13,13,IF('Vessel List B'!P133=14,14,IF('Vessel List B'!P133=15,15,IF('Vessel List B'!P133=16,16,0))))))))))))))))))</f>
        <v xml:space="preserve"> </v>
      </c>
      <c r="EU134" s="154"/>
      <c r="EV134" s="158"/>
      <c r="EW134" s="390" t="str">
        <f t="shared" si="125"/>
        <v/>
      </c>
      <c r="EX134" s="158"/>
      <c r="EY134" s="137"/>
      <c r="EZ134" s="388" t="str">
        <f t="shared" si="126"/>
        <v/>
      </c>
      <c r="FA134" s="157" t="str">
        <f>IF(VALUE(IF('Vessel List B'!AC133=1,1,IF('Vessel List B'!AC133=2,2,IF('Vessel List B'!AC133=3,3,IF('Vessel List B'!AC133=4,4,IF('Vessel List B'!AC133=5,5,IF('Vessel List B'!AC133=6,6,IF('Vessel List B'!AC133=7,7,IF('Vessel List B'!AC133=8,8,IF('Vessel List B'!AC133=9,9,IF('Vessel List B'!AC133=10,10,IF('Vessel List B'!AC133=11,11,IF('Vessel List B'!AC133=12,12,IF('Vessel List B'!AC133=13,13,IF('Vessel List B'!AC133=14,14,IF('Vessel List B'!AC133=15,15,IF('Vessel List B'!AC133=16,16,0)))))))))))))))))=0," ",VALUE(IF('Vessel List B'!AC133=1,1,IF('Vessel List B'!AC133=2,2,IF('Vessel List B'!AC133=3,3,IF('Vessel List B'!AC133=4,4,IF('Vessel List B'!AC133=5,5,IF('Vessel List B'!AC133=6,6,IF('Vessel List B'!AC133=7,7,IF('Vessel List B'!AC133=8,8,IF('Vessel List B'!AC133=9,9,IF('Vessel List B'!AC133=10,10,IF('Vessel List B'!AC133=11,11,IF('Vessel List B'!AC133=12,12,IF('Vessel List B'!AC133=13,13,IF('Vessel List B'!AC133=14,14,IF('Vessel List B'!AC133=15,15,IF('Vessel List B'!AC133=16,16,0))))))))))))))))))</f>
        <v xml:space="preserve"> </v>
      </c>
      <c r="FB134" s="154"/>
      <c r="FC134" s="158"/>
      <c r="FD134" s="390" t="str">
        <f t="shared" si="127"/>
        <v/>
      </c>
      <c r="FE134" s="158"/>
      <c r="FF134" s="137"/>
      <c r="FG134" s="388" t="str">
        <f t="shared" si="128"/>
        <v/>
      </c>
      <c r="FH134" s="157" t="str">
        <f>IF(VALUE(IF('Vessel List B'!AP133=1,1,IF('Vessel List B'!AP133=2,2,IF('Vessel List B'!AP133=3,3,IF('Vessel List B'!AP133=4,4,IF('Vessel List B'!AP133=5,5,IF('Vessel List B'!AP133=6,6,IF('Vessel List B'!AP133=7,7,IF('Vessel List B'!AP133=8,8,IF('Vessel List B'!AP133=9,9,IF('Vessel List B'!AP133=10,10,IF('Vessel List B'!AP133=11,11,IF('Vessel List B'!AP133=12,12,IF('Vessel List B'!AP133=13,13,IF('Vessel List B'!AP133=14,14,IF('Vessel List B'!AP133=15,15,IF('Vessel List B'!AP133=16,16,0)))))))))))))))))=0," ",VALUE(IF('Vessel List B'!AP133=1,1,IF('Vessel List B'!AP133=2,2,IF('Vessel List B'!AP133=3,3,IF('Vessel List B'!AP133=4,4,IF('Vessel List B'!AP133=5,5,IF('Vessel List B'!AP133=6,6,IF('Vessel List B'!AP133=7,7,IF('Vessel List B'!AP133=8,8,IF('Vessel List B'!AP133=9,9,IF('Vessel List B'!AP133=10,10,IF('Vessel List B'!AP133=11,11,IF('Vessel List B'!AP133=12,12,IF('Vessel List B'!AP133=13,13,IF('Vessel List B'!AP133=14,14,IF('Vessel List B'!AP133=15,15,IF('Vessel List B'!AP133=16,16,0))))))))))))))))))</f>
        <v xml:space="preserve"> </v>
      </c>
      <c r="FI134" s="154"/>
      <c r="FJ134" s="158"/>
      <c r="FK134" s="390" t="str">
        <f t="shared" si="129"/>
        <v/>
      </c>
      <c r="FL134" s="158"/>
      <c r="FM134" s="137"/>
      <c r="FN134" s="388" t="str">
        <f t="shared" si="130"/>
        <v/>
      </c>
      <c r="FO134" s="157" t="str">
        <f>IF(VALUE(IF('Vessel List B'!BC133=1,1,IF('Vessel List B'!BC133=2,2,IF('Vessel List B'!BC133=3,3,IF('Vessel List B'!BC133=4,4,IF('Vessel List B'!BC133=5,5,IF('Vessel List B'!BC133=6,6,IF('Vessel List B'!BC133=7,7,IF('Vessel List B'!BC133=8,8,IF('Vessel List B'!BC133=9,9,IF('Vessel List B'!BC133=10,10,IF('Vessel List B'!BC133=11,11,IF('Vessel List B'!BC133=12,12,IF('Vessel List B'!BC133=13,13,IF('Vessel List B'!BC133=14,14,IF('Vessel List B'!BC133=15,15,IF('Vessel List B'!BC133=16,16,0)))))))))))))))))=0," ",VALUE(IF('Vessel List B'!BC133=1,1,IF('Vessel List B'!BC133=2,2,IF('Vessel List B'!BC133=3,3,IF('Vessel List B'!BC133=4,4,IF('Vessel List B'!BC133=5,5,IF('Vessel List B'!BC133=6,6,IF('Vessel List B'!BC133=7,7,IF('Vessel List B'!BC133=8,8,IF('Vessel List B'!BC133=9,9,IF('Vessel List B'!BC133=10,10,IF('Vessel List B'!BC133=11,11,IF('Vessel List B'!BC133=12,12,IF('Vessel List B'!BC133=13,13,IF('Vessel List B'!BC133=14,14,IF('Vessel List B'!BC133=15,15,IF('Vessel List B'!BC133=16,16,0))))))))))))))))))</f>
        <v xml:space="preserve"> </v>
      </c>
      <c r="FP134" s="154"/>
      <c r="FQ134" s="158"/>
      <c r="FR134" s="390" t="str">
        <f t="shared" si="131"/>
        <v/>
      </c>
      <c r="FS134" s="158"/>
      <c r="FT134" s="137"/>
      <c r="FU134" s="388" t="str">
        <f t="shared" si="132"/>
        <v/>
      </c>
      <c r="FV134" s="157" t="str">
        <f>IF(VALUE(IF('Vessel List B'!BP133=1,1,IF('Vessel List B'!BP133=2,2,IF('Vessel List B'!BP133=3,3,IF('Vessel List B'!BP133=4,4,IF('Vessel List B'!BP133=5,5,IF('Vessel List B'!BP133=6,6,IF('Vessel List B'!BP133=7,7,IF('Vessel List B'!BP133=8,8,IF('Vessel List B'!BP133=9,9,IF('Vessel List B'!BP133=10,10,IF('Vessel List B'!BP133=11,11,IF('Vessel List B'!BP133=12,12,IF('Vessel List B'!BP133=13,13,IF('Vessel List B'!BP133=14,14,IF('Vessel List B'!BP133=15,15,IF('Vessel List B'!BP133=16,16,0)))))))))))))))))=0," ",VALUE(IF('Vessel List B'!BP133=1,1,IF('Vessel List B'!BP133=2,2,IF('Vessel List B'!BP133=3,3,IF('Vessel List B'!BP133=4,4,IF('Vessel List B'!BP133=5,5,IF('Vessel List B'!BP133=6,6,IF('Vessel List B'!BP133=7,7,IF('Vessel List B'!BP133=8,8,IF('Vessel List B'!BP133=9,9,IF('Vessel List B'!BP133=10,10,IF('Vessel List B'!BP133=11,11,IF('Vessel List B'!BP133=12,12,IF('Vessel List B'!BP133=13,13,IF('Vessel List B'!BP133=14,14,IF('Vessel List B'!BP133=15,15,IF('Vessel List B'!BP133=16,16,0))))))))))))))))))</f>
        <v xml:space="preserve"> </v>
      </c>
      <c r="FW134" s="154"/>
      <c r="FX134" s="158"/>
      <c r="FY134" s="390" t="str">
        <f t="shared" si="133"/>
        <v/>
      </c>
      <c r="FZ134" s="158"/>
      <c r="GA134" s="137"/>
      <c r="GB134" s="388" t="str">
        <f t="shared" si="134"/>
        <v/>
      </c>
      <c r="GC134" s="157" t="str">
        <f>IF(VALUE(IF('Vessel List B'!CC133=1,1,IF('Vessel List B'!CC133=2,2,IF('Vessel List B'!CC133=3,3,IF('Vessel List B'!CC133=4,4,IF('Vessel List B'!CC133=5,5,IF('Vessel List B'!CC133=6,6,IF('Vessel List B'!CC133=7,7,IF('Vessel List B'!CC133=8,8,IF('Vessel List B'!CC133=9,9,IF('Vessel List B'!CC133=10,10,IF('Vessel List B'!CC133=11,11,IF('Vessel List B'!CC133=12,12,IF('Vessel List B'!CC133=13,13,IF('Vessel List B'!CC133=14,14,IF('Vessel List B'!CC133=15,15,IF('Vessel List B'!CC133=16,16,0)))))))))))))))))=0," ",VALUE(IF('Vessel List B'!CC133=1,1,IF('Vessel List B'!CC133=2,2,IF('Vessel List B'!CC133=3,3,IF('Vessel List B'!CC133=4,4,IF('Vessel List B'!CC133=5,5,IF('Vessel List B'!CC133=6,6,IF('Vessel List B'!CC133=7,7,IF('Vessel List B'!CC133=8,8,IF('Vessel List B'!CC133=9,9,IF('Vessel List B'!CC133=10,10,IF('Vessel List B'!CC133=11,11,IF('Vessel List B'!CC133=12,12,IF('Vessel List B'!CC133=13,13,IF('Vessel List B'!CC133=14,14,IF('Vessel List B'!CC133=15,15,IF('Vessel List B'!CC133=16,16,0))))))))))))))))))</f>
        <v xml:space="preserve"> </v>
      </c>
      <c r="GD134" s="154"/>
      <c r="GE134" s="158"/>
      <c r="GF134" s="390" t="str">
        <f t="shared" si="135"/>
        <v/>
      </c>
      <c r="GG134" s="158"/>
      <c r="GH134" s="137"/>
      <c r="GI134" s="388" t="str">
        <f t="shared" si="136"/>
        <v/>
      </c>
      <c r="GJ134" s="157" t="str">
        <f>IF(VALUE(IF('Vessel List B'!CP133=1,1,IF('Vessel List B'!CP133=2,2,IF('Vessel List B'!CP133=3,3,IF('Vessel List B'!CP133=4,4,IF('Vessel List B'!CP133=5,5,IF('Vessel List B'!CP133=6,6,IF('Vessel List B'!CP133=7,7,IF('Vessel List B'!CP133=8,8,IF('Vessel List B'!CP133=9,9,IF('Vessel List B'!CP133=10,10,IF('Vessel List B'!CP133=11,11,IF('Vessel List B'!CP133=12,12,IF('Vessel List B'!CP133=13,13,IF('Vessel List B'!CP133=14,14,IF('Vessel List B'!CP133=15,15,IF('Vessel List B'!CP133=16,16,0)))))))))))))))))=0," ",VALUE(IF('Vessel List B'!CP133=1,1,IF('Vessel List B'!CP133=2,2,IF('Vessel List B'!CP133=3,3,IF('Vessel List B'!CP133=4,4,IF('Vessel List B'!CP133=5,5,IF('Vessel List B'!CP133=6,6,IF('Vessel List B'!CP133=7,7,IF('Vessel List B'!CP133=8,8,IF('Vessel List B'!CP133=9,9,IF('Vessel List B'!CP133=10,10,IF('Vessel List B'!CP133=11,11,IF('Vessel List B'!CP133=12,12,IF('Vessel List B'!CP133=13,13,IF('Vessel List B'!CP133=14,14,IF('Vessel List B'!CP133=15,15,IF('Vessel List B'!CP133=16,16,0))))))))))))))))))</f>
        <v xml:space="preserve"> </v>
      </c>
      <c r="GK134" s="154"/>
      <c r="GL134" s="158"/>
      <c r="GM134" s="390" t="str">
        <f t="shared" si="137"/>
        <v/>
      </c>
      <c r="GN134" s="158"/>
      <c r="GO134" s="137"/>
      <c r="GP134" s="388" t="str">
        <f t="shared" si="138"/>
        <v/>
      </c>
      <c r="GQ134" s="157" t="str">
        <f>IF(VALUE(IF('Vessel List B'!DC133=1,1,IF('Vessel List B'!DC133=2,2,IF('Vessel List B'!DC133=3,3,IF('Vessel List B'!DC133=4,4,IF('Vessel List B'!DC133=5,5,IF('Vessel List B'!DC133=6,6,IF('Vessel List B'!DC133=7,7,IF('Vessel List B'!DC133=8,8,IF('Vessel List B'!DC133=9,9,IF('Vessel List B'!DC133=10,10,IF('Vessel List B'!DC133=11,11,IF('Vessel List B'!DC133=12,12,IF('Vessel List B'!DC133=13,13,IF('Vessel List B'!DC133=14,14,IF('Vessel List B'!DC133=15,15,IF('Vessel List B'!DC133=16,16,0)))))))))))))))))=0," ",VALUE(IF('Vessel List B'!DC133=1,1,IF('Vessel List B'!DC133=2,2,IF('Vessel List B'!DC133=3,3,IF('Vessel List B'!DC133=4,4,IF('Vessel List B'!DC133=5,5,IF('Vessel List B'!DC133=6,6,IF('Vessel List B'!DC133=7,7,IF('Vessel List B'!DC133=8,8,IF('Vessel List B'!DC133=9,9,IF('Vessel List B'!DC133=10,10,IF('Vessel List B'!DC133=11,11,IF('Vessel List B'!DC133=12,12,IF('Vessel List B'!DC133=13,13,IF('Vessel List B'!DC133=14,14,IF('Vessel List B'!DC133=15,15,IF('Vessel List B'!DC133=16,16,0))))))))))))))))))</f>
        <v xml:space="preserve"> </v>
      </c>
      <c r="GR134" s="154"/>
      <c r="GS134" s="158"/>
      <c r="GT134" s="390" t="str">
        <f t="shared" si="139"/>
        <v/>
      </c>
      <c r="GU134" s="158"/>
      <c r="GV134" s="137"/>
      <c r="GW134" s="388" t="str">
        <f t="shared" si="140"/>
        <v/>
      </c>
      <c r="GX134" s="157" t="str">
        <f>IF(VALUE(IF('Vessel List B'!DP133=1,1,IF('Vessel List B'!DP133=2,2,IF('Vessel List B'!DP133=3,3,IF('Vessel List B'!DP133=4,4,IF('Vessel List B'!DP133=5,5,IF('Vessel List B'!DP133=6,6,IF('Vessel List B'!DP133=7,7,IF('Vessel List B'!DP133=8,8,IF('Vessel List B'!DP133=9,9,IF('Vessel List B'!DP133=10,10,IF('Vessel List B'!DP133=11,11,IF('Vessel List B'!DP133=12,12,IF('Vessel List B'!DP133=13,13,IF('Vessel List B'!DP133=14,14,IF('Vessel List B'!DP133=15,15,IF('Vessel List B'!DP133=16,16,0)))))))))))))))))=0," ",VALUE(IF('Vessel List B'!DP133=1,1,IF('Vessel List B'!DP133=2,2,IF('Vessel List B'!DP133=3,3,IF('Vessel List B'!DP133=4,4,IF('Vessel List B'!DP133=5,5,IF('Vessel List B'!DP133=6,6,IF('Vessel List B'!DP133=7,7,IF('Vessel List B'!DP133=8,8,IF('Vessel List B'!DP133=9,9,IF('Vessel List B'!DP133=10,10,IF('Vessel List B'!DP133=11,11,IF('Vessel List B'!DP133=12,12,IF('Vessel List B'!DP133=13,13,IF('Vessel List B'!DP133=14,14,IF('Vessel List B'!DP133=15,15,IF('Vessel List B'!DP133=16,16,0))))))))))))))))))</f>
        <v xml:space="preserve"> </v>
      </c>
      <c r="GY134" s="154"/>
      <c r="GZ134" s="158"/>
      <c r="HA134" s="390" t="str">
        <f t="shared" si="141"/>
        <v/>
      </c>
      <c r="HB134" s="158"/>
      <c r="HC134" s="137"/>
      <c r="HD134" s="388" t="str">
        <f t="shared" si="142"/>
        <v/>
      </c>
      <c r="HE134" s="157" t="str">
        <f>IF(VALUE(IF('Vessel List B'!EC133=1,1,IF('Vessel List B'!EC133=2,2,IF('Vessel List B'!EC133=3,3,IF('Vessel List B'!EC133=4,4,IF('Vessel List B'!EC133=5,5,IF('Vessel List B'!EC133=6,6,IF('Vessel List B'!EC133=7,7,IF('Vessel List B'!EC133=8,8,IF('Vessel List B'!EC133=9,9,IF('Vessel List B'!EC133=10,10,IF('Vessel List B'!EC133=11,11,IF('Vessel List B'!EC133=12,12,IF('Vessel List B'!EC133=13,13,IF('Vessel List B'!EC133=14,14,IF('Vessel List B'!EC133=15,15,IF('Vessel List B'!EC133=16,16,0)))))))))))))))))=0," ",VALUE(IF('Vessel List B'!EC133=1,1,IF('Vessel List B'!EC133=2,2,IF('Vessel List B'!EC133=3,3,IF('Vessel List B'!EC133=4,4,IF('Vessel List B'!EC133=5,5,IF('Vessel List B'!EC133=6,6,IF('Vessel List B'!EC133=7,7,IF('Vessel List B'!EC133=8,8,IF('Vessel List B'!EC133=9,9,IF('Vessel List B'!EC133=10,10,IF('Vessel List B'!EC133=11,11,IF('Vessel List B'!EC133=12,12,IF('Vessel List B'!EC133=13,13,IF('Vessel List B'!EC133=14,14,IF('Vessel List B'!EC133=15,15,IF('Vessel List B'!EC133=16,16,0))))))))))))))))))</f>
        <v xml:space="preserve"> </v>
      </c>
      <c r="HF134" s="154"/>
      <c r="HG134" s="158"/>
      <c r="HH134" s="390" t="str">
        <f t="shared" si="143"/>
        <v/>
      </c>
      <c r="HI134" s="158"/>
      <c r="HJ134" s="137"/>
      <c r="HK134" s="388" t="str">
        <f t="shared" si="144"/>
        <v/>
      </c>
      <c r="HL134" s="157" t="str">
        <f>IF(VALUE(IF('Vessel List B'!EP133=1,1,IF('Vessel List B'!EP133=2,2,IF('Vessel List B'!EP133=3,3,IF('Vessel List B'!EP133=4,4,IF('Vessel List B'!EP133=5,5,IF('Vessel List B'!EP133=6,6,IF('Vessel List B'!EP133=7,7,IF('Vessel List B'!EP133=8,8,IF('Vessel List B'!EP133=9,9,IF('Vessel List B'!EP133=10,10,IF('Vessel List B'!EP133=11,11,IF('Vessel List B'!EP133=12,12,IF('Vessel List B'!EP133=13,13,IF('Vessel List B'!EP133=14,14,IF('Vessel List B'!EP133=15,15,IF('Vessel List B'!EP133=16,16,0)))))))))))))))))=0," ",VALUE(IF('Vessel List B'!EP133=1,1,IF('Vessel List B'!EP133=2,2,IF('Vessel List B'!EP133=3,3,IF('Vessel List B'!EP133=4,4,IF('Vessel List B'!EP133=5,5,IF('Vessel List B'!EP133=6,6,IF('Vessel List B'!EP133=7,7,IF('Vessel List B'!EP133=8,8,IF('Vessel List B'!EP133=9,9,IF('Vessel List B'!EP133=10,10,IF('Vessel List B'!EP133=11,11,IF('Vessel List B'!EP133=12,12,IF('Vessel List B'!EP133=13,13,IF('Vessel List B'!EP133=14,14,IF('Vessel List B'!EP133=15,15,IF('Vessel List B'!EP133=16,16,0))))))))))))))))))</f>
        <v xml:space="preserve"> </v>
      </c>
      <c r="HM134" s="154"/>
      <c r="HN134" s="158"/>
      <c r="HO134" s="390" t="str">
        <f t="shared" si="145"/>
        <v/>
      </c>
      <c r="HP134" s="158"/>
      <c r="HQ134" s="137"/>
      <c r="HR134" s="388" t="str">
        <f t="shared" si="146"/>
        <v/>
      </c>
      <c r="HS134" s="157" t="str">
        <f>IF(VALUE(IF('Vessel List B'!FC133=1,1,IF('Vessel List B'!FC133=2,2,IF('Vessel List B'!FC133=3,3,IF('Vessel List B'!FC133=4,4,IF('Vessel List B'!FC133=5,5,IF('Vessel List B'!FC133=6,6,IF('Vessel List B'!FC133=7,7,IF('Vessel List B'!FC133=8,8,IF('Vessel List B'!FC133=9,9,IF('Vessel List B'!FC133=10,10,IF('Vessel List B'!FC133=11,11,IF('Vessel List B'!FC133=12,12,IF('Vessel List B'!FC133=13,13,IF('Vessel List B'!FC133=14,14,IF('Vessel List B'!FC133=15,15,IF('Vessel List B'!FC133=16,16,0)))))))))))))))))=0," ",VALUE(IF('Vessel List B'!FC133=1,1,IF('Vessel List B'!FC133=2,2,IF('Vessel List B'!FC133=3,3,IF('Vessel List B'!FC133=4,4,IF('Vessel List B'!FC133=5,5,IF('Vessel List B'!FC133=6,6,IF('Vessel List B'!FC133=7,7,IF('Vessel List B'!FC133=8,8,IF('Vessel List B'!FC133=9,9,IF('Vessel List B'!FC133=10,10,IF('Vessel List B'!FC133=11,11,IF('Vessel List B'!FC133=12,12,IF('Vessel List B'!FC133=13,13,IF('Vessel List B'!FC133=14,14,IF('Vessel List B'!FC133=15,15,IF('Vessel List B'!FC133=16,16,0))))))))))))))))))</f>
        <v xml:space="preserve"> </v>
      </c>
      <c r="HT134" s="154"/>
      <c r="HU134" s="158"/>
      <c r="HV134" s="390" t="str">
        <f t="shared" si="147"/>
        <v/>
      </c>
      <c r="HW134" s="158"/>
      <c r="HX134" s="137"/>
      <c r="HY134" s="388" t="str">
        <f t="shared" si="148"/>
        <v/>
      </c>
      <c r="HZ134" s="157" t="str">
        <f>IF(VALUE(IF('Vessel List B'!FP133=1,1,IF('Vessel List B'!FP133=2,2,IF('Vessel List B'!FP133=3,3,IF('Vessel List B'!FP133=4,4,IF('Vessel List B'!FP133=5,5,IF('Vessel List B'!FP133=6,6,IF('Vessel List B'!FP133=7,7,IF('Vessel List B'!FP133=8,8,IF('Vessel List B'!FP133=9,9,IF('Vessel List B'!FP133=10,10,IF('Vessel List B'!FP133=11,11,IF('Vessel List B'!FP133=12,12,IF('Vessel List B'!FP133=13,13,IF('Vessel List B'!FP133=14,14,IF('Vessel List B'!FP133=15,15,IF('Vessel List B'!FP133=16,16,0)))))))))))))))))=0," ",VALUE(IF('Vessel List B'!FP133=1,1,IF('Vessel List B'!FP133=2,2,IF('Vessel List B'!FP133=3,3,IF('Vessel List B'!FP133=4,4,IF('Vessel List B'!FP133=5,5,IF('Vessel List B'!FP133=6,6,IF('Vessel List B'!FP133=7,7,IF('Vessel List B'!FP133=8,8,IF('Vessel List B'!FP133=9,9,IF('Vessel List B'!FP133=10,10,IF('Vessel List B'!FP133=11,11,IF('Vessel List B'!FP133=12,12,IF('Vessel List B'!FP133=13,13,IF('Vessel List B'!FP133=14,14,IF('Vessel List B'!FP133=15,15,IF('Vessel List B'!FP133=16,16,0))))))))))))))))))</f>
        <v xml:space="preserve"> </v>
      </c>
      <c r="IA134" s="154"/>
      <c r="IB134" s="158"/>
      <c r="IC134" s="390" t="str">
        <f t="shared" si="149"/>
        <v/>
      </c>
      <c r="ID134" s="158"/>
      <c r="IE134" s="137"/>
      <c r="IF134" s="388" t="str">
        <f t="shared" si="150"/>
        <v/>
      </c>
      <c r="IG134" s="157" t="str">
        <f>IF(VALUE(IF('Vessel List B'!GC133=1,1,IF('Vessel List B'!GC133=2,2,IF('Vessel List B'!GC133=3,3,IF('Vessel List B'!GC133=4,4,IF('Vessel List B'!GC133=5,5,IF('Vessel List B'!GC133=6,6,IF('Vessel List B'!GC133=7,7,IF('Vessel List B'!GC133=8,8,IF('Vessel List B'!GC133=9,9,IF('Vessel List B'!GC133=10,10,IF('Vessel List B'!GC133=11,11,IF('Vessel List B'!GC133=12,12,IF('Vessel List B'!GC133=13,13,IF('Vessel List B'!GC133=14,14,IF('Vessel List B'!GC133=15,15,IF('Vessel List B'!GC133=16,16,0)))))))))))))))))=0," ",VALUE(IF('Vessel List B'!GC133=1,1,IF('Vessel List B'!GC133=2,2,IF('Vessel List B'!GC133=3,3,IF('Vessel List B'!GC133=4,4,IF('Vessel List B'!GC133=5,5,IF('Vessel List B'!GC133=6,6,IF('Vessel List B'!GC133=7,7,IF('Vessel List B'!GC133=8,8,IF('Vessel List B'!GC133=9,9,IF('Vessel List B'!GC133=10,10,IF('Vessel List B'!GC133=11,11,IF('Vessel List B'!GC133=12,12,IF('Vessel List B'!GC133=13,13,IF('Vessel List B'!GC133=14,14,IF('Vessel List B'!GC133=15,15,IF('Vessel List B'!GC133=16,16,0))))))))))))))))))</f>
        <v xml:space="preserve"> </v>
      </c>
      <c r="IH134" s="154"/>
      <c r="II134" s="158"/>
      <c r="IJ134" s="390" t="str">
        <f t="shared" si="151"/>
        <v/>
      </c>
      <c r="IK134" s="158"/>
      <c r="IL134" s="137"/>
      <c r="IM134" s="388" t="str">
        <f t="shared" si="152"/>
        <v/>
      </c>
      <c r="IN134" s="157" t="str">
        <f>IF(VALUE(IF('Vessel List B'!GP133=1,1,IF('Vessel List B'!GP133=2,2,IF('Vessel List B'!GP133=3,3,IF('Vessel List B'!GP133=4,4,IF('Vessel List B'!GP133=5,5,IF('Vessel List B'!GP133=6,6,IF('Vessel List B'!GP133=7,7,IF('Vessel List B'!GP133=8,8,IF('Vessel List B'!GP133=9,9,IF('Vessel List B'!GP133=10,10,IF('Vessel List B'!GP133=11,11,IF('Vessel List B'!GP133=12,12,IF('Vessel List B'!GP133=13,13,IF('Vessel List B'!GP133=14,14,IF('Vessel List B'!GP133=15,15,IF('Vessel List B'!GP133=16,16,0)))))))))))))))))=0," ",VALUE(IF('Vessel List B'!GP133=1,1,IF('Vessel List B'!GP133=2,2,IF('Vessel List B'!GP133=3,3,IF('Vessel List B'!GP133=4,4,IF('Vessel List B'!GP133=5,5,IF('Vessel List B'!GP133=6,6,IF('Vessel List B'!GP133=7,7,IF('Vessel List B'!GP133=8,8,IF('Vessel List B'!GP133=9,9,IF('Vessel List B'!GP133=10,10,IF('Vessel List B'!GP133=11,11,IF('Vessel List B'!GP133=12,12,IF('Vessel List B'!GP133=13,13,IF('Vessel List B'!GP133=14,14,IF('Vessel List B'!GP133=15,15,IF('Vessel List B'!GP133=16,16,0))))))))))))))))))</f>
        <v xml:space="preserve"> </v>
      </c>
      <c r="IO134" s="154"/>
      <c r="IP134" s="158"/>
      <c r="IQ134" s="390" t="str">
        <f t="shared" si="153"/>
        <v/>
      </c>
      <c r="IR134" s="158"/>
      <c r="IS134" s="137"/>
      <c r="IT134" s="388" t="str">
        <f t="shared" si="154"/>
        <v/>
      </c>
      <c r="IU134" s="157" t="str">
        <f>IF(VALUE(IF('Vessel List B'!HC133=1,1,IF('Vessel List B'!HC133=2,2,IF('Vessel List B'!HC133=3,3,IF('Vessel List B'!HC133=4,4,IF('Vessel List B'!HC133=5,5,IF('Vessel List B'!HC133=6,6,IF('Vessel List B'!HC133=7,7,IF('Vessel List B'!HC133=8,8,IF('Vessel List B'!HC133=9,9,IF('Vessel List B'!HC133=10,10,IF('Vessel List B'!HC133=11,11,IF('Vessel List B'!HC133=12,12,IF('Vessel List B'!HC133=13,13,IF('Vessel List B'!HC133=14,14,IF('Vessel List B'!HC133=15,15,IF('Vessel List B'!HC133=16,16,0)))))))))))))))))=0," ",VALUE(IF('Vessel List B'!HC133=1,1,IF('Vessel List B'!HC133=2,2,IF('Vessel List B'!HC133=3,3,IF('Vessel List B'!HC133=4,4,IF('Vessel List B'!HC133=5,5,IF('Vessel List B'!HC133=6,6,IF('Vessel List B'!HC133=7,7,IF('Vessel List B'!HC133=8,8,IF('Vessel List B'!HC133=9,9,IF('Vessel List B'!HC133=10,10,IF('Vessel List B'!HC133=11,11,IF('Vessel List B'!HC133=12,12,IF('Vessel List B'!HC133=13,13,IF('Vessel List B'!HC133=14,14,IF('Vessel List B'!HC133=15,15,IF('Vessel List B'!HC133=16,16,0))))))))))))))))))</f>
        <v xml:space="preserve"> </v>
      </c>
      <c r="IV134" s="154"/>
      <c r="IW134" s="158"/>
      <c r="IX134" s="390" t="str">
        <f t="shared" si="155"/>
        <v/>
      </c>
      <c r="IY134" s="158"/>
      <c r="IZ134" s="137"/>
      <c r="JA134" s="388" t="str">
        <f t="shared" si="156"/>
        <v/>
      </c>
      <c r="JB134" s="157" t="str">
        <f>IF(VALUE(IF('Vessel List B'!HP133=1,1,IF('Vessel List B'!HP133=2,2,IF('Vessel List B'!HP133=3,3,IF('Vessel List B'!HP133=4,4,IF('Vessel List B'!HP133=5,5,IF('Vessel List B'!HP133=6,6,IF('Vessel List B'!HP133=7,7,IF('Vessel List B'!HP133=8,8,IF('Vessel List B'!HP133=9,9,IF('Vessel List B'!HP133=10,10,IF('Vessel List B'!HP133=11,11,IF('Vessel List B'!HP133=12,12,IF('Vessel List B'!HP133=13,13,IF('Vessel List B'!HP133=14,14,IF('Vessel List B'!HP133=15,15,IF('Vessel List B'!HP133=16,16,0)))))))))))))))))=0," ",VALUE(IF('Vessel List B'!HP133=1,1,IF('Vessel List B'!HP133=2,2,IF('Vessel List B'!HP133=3,3,IF('Vessel List B'!HP133=4,4,IF('Vessel List B'!HP133=5,5,IF('Vessel List B'!HP133=6,6,IF('Vessel List B'!HP133=7,7,IF('Vessel List B'!HP133=8,8,IF('Vessel List B'!HP133=9,9,IF('Vessel List B'!HP133=10,10,IF('Vessel List B'!HP133=11,11,IF('Vessel List B'!HP133=12,12,IF('Vessel List B'!HP133=13,13,IF('Vessel List B'!HP133=14,14,IF('Vessel List B'!HP133=15,15,IF('Vessel List B'!HP133=16,16,0))))))))))))))))))</f>
        <v xml:space="preserve"> </v>
      </c>
      <c r="JC134" s="154"/>
      <c r="JD134" s="158"/>
      <c r="JE134" s="390" t="str">
        <f t="shared" si="157"/>
        <v/>
      </c>
      <c r="JF134" s="158"/>
      <c r="JG134" s="137"/>
      <c r="JH134" s="388" t="str">
        <f t="shared" si="158"/>
        <v/>
      </c>
      <c r="JI134" s="157" t="str">
        <f>IF(VALUE(IF('Vessel List B'!IC133=1,1,IF('Vessel List B'!IC133=2,2,IF('Vessel List B'!IC133=3,3,IF('Vessel List B'!IC133=4,4,IF('Vessel List B'!IC133=5,5,IF('Vessel List B'!IC133=6,6,IF('Vessel List B'!IC133=7,7,IF('Vessel List B'!IC133=8,8,IF('Vessel List B'!IC133=9,9,IF('Vessel List B'!IC133=10,10,IF('Vessel List B'!IC133=11,11,IF('Vessel List B'!IC133=12,12,IF('Vessel List B'!IC133=13,13,IF('Vessel List B'!IC133=14,14,IF('Vessel List B'!IC133=15,15,IF('Vessel List B'!IC133=16,16,0)))))))))))))))))=0," ",VALUE(IF('Vessel List B'!IC133=1,1,IF('Vessel List B'!IC133=2,2,IF('Vessel List B'!IC133=3,3,IF('Vessel List B'!IC133=4,4,IF('Vessel List B'!IC133=5,5,IF('Vessel List B'!IC133=6,6,IF('Vessel List B'!IC133=7,7,IF('Vessel List B'!IC133=8,8,IF('Vessel List B'!IC133=9,9,IF('Vessel List B'!IC133=10,10,IF('Vessel List B'!IC133=11,11,IF('Vessel List B'!IC133=12,12,IF('Vessel List B'!IC133=13,13,IF('Vessel List B'!IC133=14,14,IF('Vessel List B'!IC133=15,15,IF('Vessel List B'!IC133=16,16,0))))))))))))))))))</f>
        <v xml:space="preserve"> </v>
      </c>
      <c r="JJ134" s="154"/>
      <c r="JK134" s="158"/>
      <c r="JL134" s="390" t="str">
        <f t="shared" si="159"/>
        <v/>
      </c>
      <c r="JM134" s="158"/>
      <c r="JN134" s="137"/>
      <c r="JO134" s="388" t="str">
        <f t="shared" si="160"/>
        <v/>
      </c>
      <c r="JP134" s="157" t="str">
        <f>IF(VALUE(IF('Vessel List B'!IP133=1,1,IF('Vessel List B'!IP133=2,2,IF('Vessel List B'!IP133=3,3,IF('Vessel List B'!IP133=4,4,IF('Vessel List B'!IP133=5,5,IF('Vessel List B'!IP133=6,6,IF('Vessel List B'!IP133=7,7,IF('Vessel List B'!IP133=8,8,IF('Vessel List B'!IP133=9,9,IF('Vessel List B'!IP133=10,10,IF('Vessel List B'!IP133=11,11,IF('Vessel List B'!IP133=12,12,IF('Vessel List B'!IP133=13,13,IF('Vessel List B'!IP133=14,14,IF('Vessel List B'!IP133=15,15,IF('Vessel List B'!IP133=16,16,0)))))))))))))))))=0," ",VALUE(IF('Vessel List B'!IP133=1,1,IF('Vessel List B'!IP133=2,2,IF('Vessel List B'!IP133=3,3,IF('Vessel List B'!IP133=4,4,IF('Vessel List B'!IP133=5,5,IF('Vessel List B'!IP133=6,6,IF('Vessel List B'!IP133=7,7,IF('Vessel List B'!IP133=8,8,IF('Vessel List B'!IP133=9,9,IF('Vessel List B'!IP133=10,10,IF('Vessel List B'!IP133=11,11,IF('Vessel List B'!IP133=12,12,IF('Vessel List B'!IP133=13,13,IF('Vessel List B'!IP133=14,14,IF('Vessel List B'!IP133=15,15,IF('Vessel List B'!IP133=16,16,0))))))))))))))))))</f>
        <v xml:space="preserve"> </v>
      </c>
      <c r="JQ134" s="154"/>
      <c r="JR134" s="158"/>
      <c r="JS134" s="390" t="str">
        <f t="shared" si="161"/>
        <v/>
      </c>
      <c r="JT134" s="158"/>
      <c r="JU134" s="137"/>
      <c r="JV134" s="397" t="str">
        <f t="shared" si="162"/>
        <v/>
      </c>
      <c r="JW134" s="403"/>
    </row>
    <row r="135" spans="1:283" ht="15" x14ac:dyDescent="0.25">
      <c r="A135" s="132">
        <f>'Vessel List A'!B134</f>
        <v>41709</v>
      </c>
      <c r="B135" s="157" t="str">
        <f>IF(VALUE(IF('Vessel List A'!C134=1,1,IF('Vessel List A'!C134=2,2,IF('Vessel List A'!C134=3,3,IF('Vessel List A'!C134=4,4,IF('Vessel List A'!C134=5,5,IF('Vessel List A'!C134=6,6,IF('Vessel List A'!C134=7,7,IF('Vessel List A'!C134=8,8,IF('Vessel List A'!C134=9,9,IF('Vessel List A'!C134=10,10,IF('Vessel List A'!C134=11,11,IF('Vessel List A'!C134=12,12,IF('Vessel List A'!C134=13,13,IF('Vessel List A'!C134=14,14,IF('Vessel List A'!C134=15,15,IF('Vessel List A'!C134=16,16,0)))))))))))))))))=0," ",VALUE(IF('Vessel List A'!C134=1,1,IF('Vessel List A'!C134=2,2,IF('Vessel List A'!C134=3,3,IF('Vessel List A'!C134=4,4,IF('Vessel List A'!C134=5,5,IF('Vessel List A'!C134=6,6,IF('Vessel List A'!C134=7,7,IF('Vessel List A'!C134=8,8,IF('Vessel List A'!C134=9,9,IF('Vessel List A'!C134=10,10,IF('Vessel List A'!C134=11,11,IF('Vessel List A'!C134=12,12,IF('Vessel List A'!C134=13,13,IF('Vessel List A'!C134=14,14,IF('Vessel List A'!C134=15,15,IF('Vessel List A'!C134=16,16,0))))))))))))))))))</f>
        <v xml:space="preserve"> </v>
      </c>
      <c r="C135" s="154"/>
      <c r="D135" s="158"/>
      <c r="E135" s="390" t="str">
        <f t="shared" ref="E135:E198" si="163">IF(D135="N",1,IF(D135="NE",2,IF(D135="E",3,IF(D135="SE",4,IF(D135="S",5,IF(D135="SW",6,IF(D135="W",7,IF(D135="NW",8,""))))))))</f>
        <v/>
      </c>
      <c r="F135" s="158"/>
      <c r="G135" s="137"/>
      <c r="H135" s="388" t="str">
        <f t="shared" ref="H135:H198" si="164">IF(G135="No",1,IF(G135="SL",2,IF(G135="ME",3,IF(G135="ST",4,""))))</f>
        <v/>
      </c>
      <c r="I135" s="157" t="str">
        <f>IF(VALUE(IF('Vessel List A'!P134=1,1,IF('Vessel List A'!P134=2,2,IF('Vessel List A'!P134=3,3,IF('Vessel List A'!P134=4,4,IF('Vessel List A'!P134=5,5,IF('Vessel List A'!P134=6,6,IF('Vessel List A'!P134=7,7,IF('Vessel List A'!P134=8,8,IF('Vessel List A'!P134=9,9,IF('Vessel List A'!P134=10,10,IF('Vessel List A'!P134=11,11,IF('Vessel List A'!P134=12,12,IF('Vessel List A'!P134=13,13,IF('Vessel List A'!P134=14,14,IF('Vessel List A'!P134=15,15,IF('Vessel List A'!P134=16,16,0)))))))))))))))))=0," ",VALUE(IF('Vessel List A'!P134=1,1,IF('Vessel List A'!P134=2,2,IF('Vessel List A'!P134=3,3,IF('Vessel List A'!P134=4,4,IF('Vessel List A'!P134=5,5,IF('Vessel List A'!P134=6,6,IF('Vessel List A'!P134=7,7,IF('Vessel List A'!P134=8,8,IF('Vessel List A'!P134=9,9,IF('Vessel List A'!P134=10,10,IF('Vessel List A'!P134=11,11,IF('Vessel List A'!P134=12,12,IF('Vessel List A'!P134=13,13,IF('Vessel List A'!P134=14,14,IF('Vessel List A'!P134=15,15,IF('Vessel List A'!P134=16,16,0))))))))))))))))))</f>
        <v xml:space="preserve"> </v>
      </c>
      <c r="J135" s="154"/>
      <c r="K135" s="158"/>
      <c r="L135" s="390" t="str">
        <f t="shared" ref="L135:L198" si="165">IF(K135="N",1,IF(K135="NE",2,IF(K135="E",3,IF(K135="SE",4,IF(K135="S",5,IF(K135="SW",6,IF(K135="W",7,IF(K135="NW",8,""))))))))</f>
        <v/>
      </c>
      <c r="M135" s="158"/>
      <c r="N135" s="137"/>
      <c r="O135" s="388" t="str">
        <f t="shared" ref="O135:O198" si="166">IF(N135="No",1,IF(N135="SL",2,IF(N135="ME",3,IF(N135="ST",4,""))))</f>
        <v/>
      </c>
      <c r="P135" s="157" t="str">
        <f>IF(VALUE(IF('Vessel List A'!AC134=1,1,IF('Vessel List A'!AC134=2,2,IF('Vessel List A'!AC134=3,3,IF('Vessel List A'!AC134=4,4,IF('Vessel List A'!AC134=5,5,IF('Vessel List A'!AC134=6,6,IF('Vessel List A'!AC134=7,7,IF('Vessel List A'!AC134=8,8,IF('Vessel List A'!AC134=9,9,IF('Vessel List A'!AC134=10,10,IF('Vessel List A'!AC134=11,11,IF('Vessel List A'!AC134=12,12,IF('Vessel List A'!AC134=13,13,IF('Vessel List A'!AC134=14,14,IF('Vessel List A'!AC134=15,15,IF('Vessel List A'!AC134=16,16,0)))))))))))))))))=0," ",VALUE(IF('Vessel List A'!AC134=1,1,IF('Vessel List A'!AC134=2,2,IF('Vessel List A'!AC134=3,3,IF('Vessel List A'!AC134=4,4,IF('Vessel List A'!AC134=5,5,IF('Vessel List A'!AC134=6,6,IF('Vessel List A'!AC134=7,7,IF('Vessel List A'!AC134=8,8,IF('Vessel List A'!AC134=9,9,IF('Vessel List A'!AC134=10,10,IF('Vessel List A'!AC134=11,11,IF('Vessel List A'!AC134=12,12,IF('Vessel List A'!AC134=13,13,IF('Vessel List A'!AC134=14,14,IF('Vessel List A'!AC134=15,15,IF('Vessel List A'!AC134=16,16,0))))))))))))))))))</f>
        <v xml:space="preserve"> </v>
      </c>
      <c r="Q135" s="154"/>
      <c r="R135" s="158"/>
      <c r="S135" s="390" t="str">
        <f t="shared" ref="S135:S198" si="167">IF(R135="N",1,IF(R135="NE",2,IF(R135="E",3,IF(R135="SE",4,IF(R135="S",5,IF(R135="SW",6,IF(R135="W",7,IF(R135="NW",8,""))))))))</f>
        <v/>
      </c>
      <c r="T135" s="158"/>
      <c r="U135" s="137"/>
      <c r="V135" s="388" t="str">
        <f t="shared" ref="V135:V198" si="168">IF(U135="No",1,IF(U135="SL",2,IF(U135="ME",3,IF(U135="ST",4,""))))</f>
        <v/>
      </c>
      <c r="W135" s="157" t="str">
        <f>IF(VALUE(IF('Vessel List A'!AP134=1,1,IF('Vessel List A'!AP134=2,2,IF('Vessel List A'!AP134=3,3,IF('Vessel List A'!AP134=4,4,IF('Vessel List A'!AP134=5,5,IF('Vessel List A'!AP134=6,6,IF('Vessel List A'!AP134=7,7,IF('Vessel List A'!AP134=8,8,IF('Vessel List A'!AP134=9,9,IF('Vessel List A'!AP134=10,10,IF('Vessel List A'!AP134=11,11,IF('Vessel List A'!AP134=12,12,IF('Vessel List A'!AP134=13,13,IF('Vessel List A'!AP134=14,14,IF('Vessel List A'!AP134=15,15,IF('Vessel List A'!AP134=16,16,0)))))))))))))))))=0," ",VALUE(IF('Vessel List A'!AP134=1,1,IF('Vessel List A'!AP134=2,2,IF('Vessel List A'!AP134=3,3,IF('Vessel List A'!AP134=4,4,IF('Vessel List A'!AP134=5,5,IF('Vessel List A'!AP134=6,6,IF('Vessel List A'!AP134=7,7,IF('Vessel List A'!AP134=8,8,IF('Vessel List A'!AP134=9,9,IF('Vessel List A'!AP134=10,10,IF('Vessel List A'!AP134=11,11,IF('Vessel List A'!AP134=12,12,IF('Vessel List A'!AP134=13,13,IF('Vessel List A'!AP134=14,14,IF('Vessel List A'!AP134=15,15,IF('Vessel List A'!AP134=16,16,0))))))))))))))))))</f>
        <v xml:space="preserve"> </v>
      </c>
      <c r="X135" s="154"/>
      <c r="Y135" s="158"/>
      <c r="Z135" s="390" t="str">
        <f t="shared" ref="Z135:Z198" si="169">IF(Y135="N",1,IF(Y135="NE",2,IF(Y135="E",3,IF(Y135="SE",4,IF(Y135="S",5,IF(Y135="SW",6,IF(Y135="W",7,IF(Y135="NW",8,""))))))))</f>
        <v/>
      </c>
      <c r="AA135" s="158"/>
      <c r="AB135" s="137"/>
      <c r="AC135" s="388" t="str">
        <f t="shared" ref="AC135:AC198" si="170">IF(AB135="No",1,IF(AB135="SL",2,IF(AB135="ME",3,IF(AB135="ST",4,""))))</f>
        <v/>
      </c>
      <c r="AD135" s="157" t="str">
        <f>IF(VALUE(IF('Vessel List A'!BC134=1,1,IF('Vessel List A'!BC134=2,2,IF('Vessel List A'!BC134=3,3,IF('Vessel List A'!BC134=4,4,IF('Vessel List A'!BC134=5,5,IF('Vessel List A'!BC134=6,6,IF('Vessel List A'!BC134=7,7,IF('Vessel List A'!BC134=8,8,IF('Vessel List A'!BC134=9,9,IF('Vessel List A'!BC134=10,10,IF('Vessel List A'!BC134=11,11,IF('Vessel List A'!BC134=12,12,IF('Vessel List A'!BC134=13,13,IF('Vessel List A'!BC134=14,14,IF('Vessel List A'!BC134=15,15,IF('Vessel List A'!BC134=16,16,0)))))))))))))))))=0," ",VALUE(IF('Vessel List A'!BC134=1,1,IF('Vessel List A'!BC134=2,2,IF('Vessel List A'!BC134=3,3,IF('Vessel List A'!BC134=4,4,IF('Vessel List A'!BC134=5,5,IF('Vessel List A'!BC134=6,6,IF('Vessel List A'!BC134=7,7,IF('Vessel List A'!BC134=8,8,IF('Vessel List A'!BC134=9,9,IF('Vessel List A'!BC134=10,10,IF('Vessel List A'!BC134=11,11,IF('Vessel List A'!BC134=12,12,IF('Vessel List A'!BC134=13,13,IF('Vessel List A'!BC134=14,14,IF('Vessel List A'!BC134=15,15,IF('Vessel List A'!BC134=16,16,0))))))))))))))))))</f>
        <v xml:space="preserve"> </v>
      </c>
      <c r="AE135" s="154"/>
      <c r="AF135" s="158"/>
      <c r="AG135" s="390" t="str">
        <f t="shared" ref="AG135:AG198" si="171">IF(AF135="N",1,IF(AF135="NE",2,IF(AF135="E",3,IF(AF135="SE",4,IF(AF135="S",5,IF(AF135="SW",6,IF(AF135="W",7,IF(AF135="NW",8,""))))))))</f>
        <v/>
      </c>
      <c r="AH135" s="158"/>
      <c r="AI135" s="137"/>
      <c r="AJ135" s="388" t="str">
        <f t="shared" ref="AJ135:AJ198" si="172">IF(AI135="No",1,IF(AI135="SL",2,IF(AI135="ME",3,IF(AI135="ST",4,""))))</f>
        <v/>
      </c>
      <c r="AK135" s="157" t="str">
        <f>IF(VALUE(IF('Vessel List A'!BP134=1,1,IF('Vessel List A'!BP134=2,2,IF('Vessel List A'!BP134=3,3,IF('Vessel List A'!BP134=4,4,IF('Vessel List A'!BP134=5,5,IF('Vessel List A'!BP134=6,6,IF('Vessel List A'!BP134=7,7,IF('Vessel List A'!BP134=8,8,IF('Vessel List A'!BP134=9,9,IF('Vessel List A'!BP134=10,10,IF('Vessel List A'!BP134=11,11,IF('Vessel List A'!BP134=12,12,IF('Vessel List A'!BP134=13,13,IF('Vessel List A'!BP134=14,14,IF('Vessel List A'!BP134=15,15,IF('Vessel List A'!BP134=16,16,0)))))))))))))))))=0," ",VALUE(IF('Vessel List A'!BP134=1,1,IF('Vessel List A'!BP134=2,2,IF('Vessel List A'!BP134=3,3,IF('Vessel List A'!BP134=4,4,IF('Vessel List A'!BP134=5,5,IF('Vessel List A'!BP134=6,6,IF('Vessel List A'!BP134=7,7,IF('Vessel List A'!BP134=8,8,IF('Vessel List A'!BP134=9,9,IF('Vessel List A'!BP134=10,10,IF('Vessel List A'!BP134=11,11,IF('Vessel List A'!BP134=12,12,IF('Vessel List A'!BP134=13,13,IF('Vessel List A'!BP134=14,14,IF('Vessel List A'!BP134=15,15,IF('Vessel List A'!BP134=16,16,0))))))))))))))))))</f>
        <v xml:space="preserve"> </v>
      </c>
      <c r="AL135" s="154"/>
      <c r="AM135" s="158"/>
      <c r="AN135" s="390" t="str">
        <f t="shared" ref="AN135:AN198" si="173">IF(AM135="N",1,IF(AM135="NE",2,IF(AM135="E",3,IF(AM135="SE",4,IF(AM135="S",5,IF(AM135="SW",6,IF(AM135="W",7,IF(AM135="NW",8,""))))))))</f>
        <v/>
      </c>
      <c r="AO135" s="158"/>
      <c r="AP135" s="137"/>
      <c r="AQ135" s="388" t="str">
        <f t="shared" ref="AQ135:AQ198" si="174">IF(AP135="No",1,IF(AP135="SL",2,IF(AP135="ME",3,IF(AP135="ST",4,""))))</f>
        <v/>
      </c>
      <c r="AR135" s="157" t="str">
        <f>IF(VALUE(IF('Vessel List A'!CC134=1,1,IF('Vessel List A'!CC134=2,2,IF('Vessel List A'!CC134=3,3,IF('Vessel List A'!CC134=4,4,IF('Vessel List A'!CC134=5,5,IF('Vessel List A'!CC134=6,6,IF('Vessel List A'!CC134=7,7,IF('Vessel List A'!CC134=8,8,IF('Vessel List A'!CC134=9,9,IF('Vessel List A'!CC134=10,10,IF('Vessel List A'!CC134=11,11,IF('Vessel List A'!CC134=12,12,IF('Vessel List A'!CC134=13,13,IF('Vessel List A'!CC134=14,14,IF('Vessel List A'!CC134=15,15,IF('Vessel List A'!CC134=16,16,0)))))))))))))))))=0," ",VALUE(IF('Vessel List A'!CC134=1,1,IF('Vessel List A'!CC134=2,2,IF('Vessel List A'!CC134=3,3,IF('Vessel List A'!CC134=4,4,IF('Vessel List A'!CC134=5,5,IF('Vessel List A'!CC134=6,6,IF('Vessel List A'!CC134=7,7,IF('Vessel List A'!CC134=8,8,IF('Vessel List A'!CC134=9,9,IF('Vessel List A'!CC134=10,10,IF('Vessel List A'!CC134=11,11,IF('Vessel List A'!CC134=12,12,IF('Vessel List A'!CC134=13,13,IF('Vessel List A'!CC134=14,14,IF('Vessel List A'!CC134=15,15,IF('Vessel List A'!CC134=16,16,0))))))))))))))))))</f>
        <v xml:space="preserve"> </v>
      </c>
      <c r="AS135" s="154"/>
      <c r="AT135" s="158"/>
      <c r="AU135" s="390" t="str">
        <f t="shared" ref="AU135:AU198" si="175">IF(AT135="N",1,IF(AT135="NE",2,IF(AT135="E",3,IF(AT135="SE",4,IF(AT135="S",5,IF(AT135="SW",6,IF(AT135="W",7,IF(AT135="NW",8,""))))))))</f>
        <v/>
      </c>
      <c r="AV135" s="158"/>
      <c r="AW135" s="137"/>
      <c r="AX135" s="388" t="str">
        <f t="shared" ref="AX135:AX198" si="176">IF(AW135="No",1,IF(AW135="SL",2,IF(AW135="ME",3,IF(AW135="ST",4,""))))</f>
        <v/>
      </c>
      <c r="AY135" s="157" t="str">
        <f>IF(VALUE(IF('Vessel List A'!CP134=1,1,IF('Vessel List A'!CP134=2,2,IF('Vessel List A'!CP134=3,3,IF('Vessel List A'!CP134=4,4,IF('Vessel List A'!CP134=5,5,IF('Vessel List A'!CP134=6,6,IF('Vessel List A'!CP134=7,7,IF('Vessel List A'!CP134=8,8,IF('Vessel List A'!CP134=9,9,IF('Vessel List A'!CP134=10,10,IF('Vessel List A'!CP134=11,11,IF('Vessel List A'!CP134=12,12,IF('Vessel List A'!CP134=13,13,IF('Vessel List A'!CP134=14,14,IF('Vessel List A'!CP134=15,15,IF('Vessel List A'!CP134=16,16,0)))))))))))))))))=0," ",VALUE(IF('Vessel List A'!CP134=1,1,IF('Vessel List A'!CP134=2,2,IF('Vessel List A'!CP134=3,3,IF('Vessel List A'!CP134=4,4,IF('Vessel List A'!CP134=5,5,IF('Vessel List A'!CP134=6,6,IF('Vessel List A'!CP134=7,7,IF('Vessel List A'!CP134=8,8,IF('Vessel List A'!CP134=9,9,IF('Vessel List A'!CP134=10,10,IF('Vessel List A'!CP134=11,11,IF('Vessel List A'!CP134=12,12,IF('Vessel List A'!CP134=13,13,IF('Vessel List A'!CP134=14,14,IF('Vessel List A'!CP134=15,15,IF('Vessel List A'!CP134=16,16,0))))))))))))))))))</f>
        <v xml:space="preserve"> </v>
      </c>
      <c r="AZ135" s="154"/>
      <c r="BA135" s="158"/>
      <c r="BB135" s="390" t="str">
        <f t="shared" ref="BB135:BB198" si="177">IF(BA135="N",1,IF(BA135="NE",2,IF(BA135="E",3,IF(BA135="SE",4,IF(BA135="S",5,IF(BA135="SW",6,IF(BA135="W",7,IF(BA135="NW",8,""))))))))</f>
        <v/>
      </c>
      <c r="BC135" s="158"/>
      <c r="BD135" s="137"/>
      <c r="BE135" s="388" t="str">
        <f t="shared" ref="BE135:BE198" si="178">IF(BD135="No",1,IF(BD135="SL",2,IF(BD135="ME",3,IF(BD135="ST",4,""))))</f>
        <v/>
      </c>
      <c r="BF135" s="157" t="str">
        <f>IF(VALUE(IF('Vessel List A'!DC134=1,1,IF('Vessel List A'!DC134=2,2,IF('Vessel List A'!DC134=3,3,IF('Vessel List A'!DC134=4,4,IF('Vessel List A'!DC134=5,5,IF('Vessel List A'!DC134=6,6,IF('Vessel List A'!DC134=7,7,IF('Vessel List A'!DC134=8,8,IF('Vessel List A'!DC134=9,9,IF('Vessel List A'!DC134=10,10,IF('Vessel List A'!DC134=11,11,IF('Vessel List A'!DC134=12,12,IF('Vessel List A'!DC134=13,13,IF('Vessel List A'!DC134=14,14,IF('Vessel List A'!DC134=15,15,IF('Vessel List A'!DC134=16,16,0)))))))))))))))))=0," ",VALUE(IF('Vessel List A'!DC134=1,1,IF('Vessel List A'!DC134=2,2,IF('Vessel List A'!DC134=3,3,IF('Vessel List A'!DC134=4,4,IF('Vessel List A'!DC134=5,5,IF('Vessel List A'!DC134=6,6,IF('Vessel List A'!DC134=7,7,IF('Vessel List A'!DC134=8,8,IF('Vessel List A'!DC134=9,9,IF('Vessel List A'!DC134=10,10,IF('Vessel List A'!DC134=11,11,IF('Vessel List A'!DC134=12,12,IF('Vessel List A'!DC134=13,13,IF('Vessel List A'!DC134=14,14,IF('Vessel List A'!DC134=15,15,IF('Vessel List A'!DC134=16,16,0))))))))))))))))))</f>
        <v xml:space="preserve"> </v>
      </c>
      <c r="BG135" s="154"/>
      <c r="BH135" s="158"/>
      <c r="BI135" s="390" t="str">
        <f t="shared" ref="BI135:BI198" si="179">IF(BH135="N",1,IF(BH135="NE",2,IF(BH135="E",3,IF(BH135="SE",4,IF(BH135="S",5,IF(BH135="SW",6,IF(BH135="W",7,IF(BH135="NW",8,""))))))))</f>
        <v/>
      </c>
      <c r="BJ135" s="158"/>
      <c r="BK135" s="137"/>
      <c r="BL135" s="388" t="str">
        <f t="shared" ref="BL135:BL198" si="180">IF(BK135="No",1,IF(BK135="SL",2,IF(BK135="ME",3,IF(BK135="ST",4,""))))</f>
        <v/>
      </c>
      <c r="BM135" s="157" t="str">
        <f>IF(VALUE(IF('Vessel List A'!DP134=1,1,IF('Vessel List A'!DP134=2,2,IF('Vessel List A'!DP134=3,3,IF('Vessel List A'!DP134=4,4,IF('Vessel List A'!DP134=5,5,IF('Vessel List A'!DP134=6,6,IF('Vessel List A'!DP134=7,7,IF('Vessel List A'!DP134=8,8,IF('Vessel List A'!DP134=9,9,IF('Vessel List A'!DP134=10,10,IF('Vessel List A'!DP134=11,11,IF('Vessel List A'!DP134=12,12,IF('Vessel List A'!DP134=13,13,IF('Vessel List A'!DP134=14,14,IF('Vessel List A'!DP134=15,15,IF('Vessel List A'!DP134=16,16,0)))))))))))))))))=0," ",VALUE(IF('Vessel List A'!DP134=1,1,IF('Vessel List A'!DP134=2,2,IF('Vessel List A'!DP134=3,3,IF('Vessel List A'!DP134=4,4,IF('Vessel List A'!DP134=5,5,IF('Vessel List A'!DP134=6,6,IF('Vessel List A'!DP134=7,7,IF('Vessel List A'!DP134=8,8,IF('Vessel List A'!DP134=9,9,IF('Vessel List A'!DP134=10,10,IF('Vessel List A'!DP134=11,11,IF('Vessel List A'!DP134=12,12,IF('Vessel List A'!DP134=13,13,IF('Vessel List A'!DP134=14,14,IF('Vessel List A'!DP134=15,15,IF('Vessel List A'!DP134=16,16,0))))))))))))))))))</f>
        <v xml:space="preserve"> </v>
      </c>
      <c r="BN135" s="154"/>
      <c r="BO135" s="158"/>
      <c r="BP135" s="390" t="str">
        <f t="shared" ref="BP135:BP198" si="181">IF(BO135="N",1,IF(BO135="NE",2,IF(BO135="E",3,IF(BO135="SE",4,IF(BO135="S",5,IF(BO135="SW",6,IF(BO135="W",7,IF(BO135="NW",8,""))))))))</f>
        <v/>
      </c>
      <c r="BQ135" s="158"/>
      <c r="BR135" s="137"/>
      <c r="BS135" s="388" t="str">
        <f t="shared" ref="BS135:BS198" si="182">IF(BR135="No",1,IF(BR135="SL",2,IF(BR135="ME",3,IF(BR135="ST",4,""))))</f>
        <v/>
      </c>
      <c r="BT135" s="157" t="str">
        <f>IF(VALUE(IF('Vessel List A'!EC134=1,1,IF('Vessel List A'!EC134=2,2,IF('Vessel List A'!EC134=3,3,IF('Vessel List A'!EC134=4,4,IF('Vessel List A'!EC134=5,5,IF('Vessel List A'!EC134=6,6,IF('Vessel List A'!EC134=7,7,IF('Vessel List A'!EC134=8,8,IF('Vessel List A'!EC134=9,9,IF('Vessel List A'!EC134=10,10,IF('Vessel List A'!EC134=11,11,IF('Vessel List A'!EC134=12,12,IF('Vessel List A'!EC134=13,13,IF('Vessel List A'!EC134=14,14,IF('Vessel List A'!EC134=15,15,IF('Vessel List A'!EC134=16,16,0)))))))))))))))))=0," ",VALUE(IF('Vessel List A'!EC134=1,1,IF('Vessel List A'!EC134=2,2,IF('Vessel List A'!EC134=3,3,IF('Vessel List A'!EC134=4,4,IF('Vessel List A'!EC134=5,5,IF('Vessel List A'!EC134=6,6,IF('Vessel List A'!EC134=7,7,IF('Vessel List A'!EC134=8,8,IF('Vessel List A'!EC134=9,9,IF('Vessel List A'!EC134=10,10,IF('Vessel List A'!EC134=11,11,IF('Vessel List A'!EC134=12,12,IF('Vessel List A'!EC134=13,13,IF('Vessel List A'!EC134=14,14,IF('Vessel List A'!EC134=15,15,IF('Vessel List A'!EC134=16,16,0))))))))))))))))))</f>
        <v xml:space="preserve"> </v>
      </c>
      <c r="BU135" s="154"/>
      <c r="BV135" s="158"/>
      <c r="BW135" s="390" t="str">
        <f t="shared" ref="BW135:BW198" si="183">IF(BV135="N",1,IF(BV135="NE",2,IF(BV135="E",3,IF(BV135="SE",4,IF(BV135="S",5,IF(BV135="SW",6,IF(BV135="W",7,IF(BV135="NW",8,""))))))))</f>
        <v/>
      </c>
      <c r="BX135" s="158"/>
      <c r="BY135" s="137"/>
      <c r="BZ135" s="388" t="str">
        <f t="shared" ref="BZ135:BZ198" si="184">IF(BY135="No",1,IF(BY135="SL",2,IF(BY135="ME",3,IF(BY135="ST",4,""))))</f>
        <v/>
      </c>
      <c r="CA135" s="157" t="str">
        <f>IF(VALUE(IF('Vessel List A'!EP134=1,1,IF('Vessel List A'!EP134=2,2,IF('Vessel List A'!EP134=3,3,IF('Vessel List A'!EP134=4,4,IF('Vessel List A'!EP134=5,5,IF('Vessel List A'!EP134=6,6,IF('Vessel List A'!EP134=7,7,IF('Vessel List A'!EP134=8,8,IF('Vessel List A'!EP134=9,9,IF('Vessel List A'!EP134=10,10,IF('Vessel List A'!EP134=11,11,IF('Vessel List A'!EP134=12,12,IF('Vessel List A'!EP134=13,13,IF('Vessel List A'!EP134=14,14,IF('Vessel List A'!EP134=15,15,IF('Vessel List A'!EP134=16,16,0)))))))))))))))))=0," ",VALUE(IF('Vessel List A'!EP134=1,1,IF('Vessel List A'!EP134=2,2,IF('Vessel List A'!EP134=3,3,IF('Vessel List A'!EP134=4,4,IF('Vessel List A'!EP134=5,5,IF('Vessel List A'!EP134=6,6,IF('Vessel List A'!EP134=7,7,IF('Vessel List A'!EP134=8,8,IF('Vessel List A'!EP134=9,9,IF('Vessel List A'!EP134=10,10,IF('Vessel List A'!EP134=11,11,IF('Vessel List A'!EP134=12,12,IF('Vessel List A'!EP134=13,13,IF('Vessel List A'!EP134=14,14,IF('Vessel List A'!EP134=15,15,IF('Vessel List A'!EP134=16,16,0))))))))))))))))))</f>
        <v xml:space="preserve"> </v>
      </c>
      <c r="CB135" s="154"/>
      <c r="CC135" s="158"/>
      <c r="CD135" s="390" t="str">
        <f t="shared" ref="CD135:CD198" si="185">IF(CC135="N",1,IF(CC135="NE",2,IF(CC135="E",3,IF(CC135="SE",4,IF(CC135="S",5,IF(CC135="SW",6,IF(CC135="W",7,IF(CC135="NW",8,""))))))))</f>
        <v/>
      </c>
      <c r="CE135" s="158"/>
      <c r="CF135" s="137"/>
      <c r="CG135" s="388" t="str">
        <f t="shared" ref="CG135:CG198" si="186">IF(CF135="No",1,IF(CF135="SL",2,IF(CF135="ME",3,IF(CF135="ST",4,""))))</f>
        <v/>
      </c>
      <c r="CH135" s="157" t="str">
        <f>IF(VALUE(IF('Vessel List A'!FC134=1,1,IF('Vessel List A'!FC134=2,2,IF('Vessel List A'!FC134=3,3,IF('Vessel List A'!FC134=4,4,IF('Vessel List A'!FC134=5,5,IF('Vessel List A'!FC134=6,6,IF('Vessel List A'!FC134=7,7,IF('Vessel List A'!FC134=8,8,IF('Vessel List A'!FC134=9,9,IF('Vessel List A'!FC134=10,10,IF('Vessel List A'!FC134=11,11,IF('Vessel List A'!FC134=12,12,IF('Vessel List A'!FC134=13,13,IF('Vessel List A'!FC134=14,14,IF('Vessel List A'!FC134=15,15,IF('Vessel List A'!FC134=16,16,0)))))))))))))))))=0," ",VALUE(IF('Vessel List A'!FC134=1,1,IF('Vessel List A'!FC134=2,2,IF('Vessel List A'!FC134=3,3,IF('Vessel List A'!FC134=4,4,IF('Vessel List A'!FC134=5,5,IF('Vessel List A'!FC134=6,6,IF('Vessel List A'!FC134=7,7,IF('Vessel List A'!FC134=8,8,IF('Vessel List A'!FC134=9,9,IF('Vessel List A'!FC134=10,10,IF('Vessel List A'!FC134=11,11,IF('Vessel List A'!FC134=12,12,IF('Vessel List A'!FC134=13,13,IF('Vessel List A'!FC134=14,14,IF('Vessel List A'!FC134=15,15,IF('Vessel List A'!FC134=16,16,0))))))))))))))))))</f>
        <v xml:space="preserve"> </v>
      </c>
      <c r="CI135" s="154"/>
      <c r="CJ135" s="158"/>
      <c r="CK135" s="390" t="str">
        <f t="shared" ref="CK135:CK198" si="187">IF(CJ135="N",1,IF(CJ135="NE",2,IF(CJ135="E",3,IF(CJ135="SE",4,IF(CJ135="S",5,IF(CJ135="SW",6,IF(CJ135="W",7,IF(CJ135="NW",8,""))))))))</f>
        <v/>
      </c>
      <c r="CL135" s="158"/>
      <c r="CM135" s="137"/>
      <c r="CN135" s="388" t="str">
        <f t="shared" ref="CN135:CN198" si="188">IF(CM135="No",1,IF(CM135="SL",2,IF(CM135="ME",3,IF(CM135="ST",4,""))))</f>
        <v/>
      </c>
      <c r="CO135" s="157" t="str">
        <f>IF(VALUE(IF('Vessel List A'!FP134=1,1,IF('Vessel List A'!FP134=2,2,IF('Vessel List A'!FP134=3,3,IF('Vessel List A'!FP134=4,4,IF('Vessel List A'!FP134=5,5,IF('Vessel List A'!FP134=6,6,IF('Vessel List A'!FP134=7,7,IF('Vessel List A'!FP134=8,8,IF('Vessel List A'!FP134=9,9,IF('Vessel List A'!FP134=10,10,IF('Vessel List A'!FP134=11,11,IF('Vessel List A'!FP134=12,12,IF('Vessel List A'!FP134=13,13,IF('Vessel List A'!FP134=14,14,IF('Vessel List A'!FP134=15,15,IF('Vessel List A'!FP134=16,16,0)))))))))))))))))=0," ",VALUE(IF('Vessel List A'!FP134=1,1,IF('Vessel List A'!FP134=2,2,IF('Vessel List A'!FP134=3,3,IF('Vessel List A'!FP134=4,4,IF('Vessel List A'!FP134=5,5,IF('Vessel List A'!FP134=6,6,IF('Vessel List A'!FP134=7,7,IF('Vessel List A'!FP134=8,8,IF('Vessel List A'!FP134=9,9,IF('Vessel List A'!FP134=10,10,IF('Vessel List A'!FP134=11,11,IF('Vessel List A'!FP134=12,12,IF('Vessel List A'!FP134=13,13,IF('Vessel List A'!FP134=14,14,IF('Vessel List A'!FP134=15,15,IF('Vessel List A'!FP134=16,16,0))))))))))))))))))</f>
        <v xml:space="preserve"> </v>
      </c>
      <c r="CP135" s="154"/>
      <c r="CQ135" s="158"/>
      <c r="CR135" s="390" t="str">
        <f t="shared" ref="CR135:CR198" si="189">IF(CQ135="N",1,IF(CQ135="NE",2,IF(CQ135="E",3,IF(CQ135="SE",4,IF(CQ135="S",5,IF(CQ135="SW",6,IF(CQ135="W",7,IF(CQ135="NW",8,""))))))))</f>
        <v/>
      </c>
      <c r="CS135" s="158"/>
      <c r="CT135" s="137"/>
      <c r="CU135" s="388" t="str">
        <f t="shared" ref="CU135:CU198" si="190">IF(CT135="No",1,IF(CT135="SL",2,IF(CT135="ME",3,IF(CT135="ST",4,""))))</f>
        <v/>
      </c>
      <c r="CV135" s="157" t="str">
        <f>IF(VALUE(IF('Vessel List A'!GC134=1,1,IF('Vessel List A'!GC134=2,2,IF('Vessel List A'!GC134=3,3,IF('Vessel List A'!GC134=4,4,IF('Vessel List A'!GC134=5,5,IF('Vessel List A'!GC134=6,6,IF('Vessel List A'!GC134=7,7,IF('Vessel List A'!GC134=8,8,IF('Vessel List A'!GC134=9,9,IF('Vessel List A'!GC134=10,10,IF('Vessel List A'!GC134=11,11,IF('Vessel List A'!GC134=12,12,IF('Vessel List A'!GC134=13,13,IF('Vessel List A'!GC134=14,14,IF('Vessel List A'!GC134=15,15,IF('Vessel List A'!GC134=16,16,0)))))))))))))))))=0," ",VALUE(IF('Vessel List A'!GC134=1,1,IF('Vessel List A'!GC134=2,2,IF('Vessel List A'!GC134=3,3,IF('Vessel List A'!GC134=4,4,IF('Vessel List A'!GC134=5,5,IF('Vessel List A'!GC134=6,6,IF('Vessel List A'!GC134=7,7,IF('Vessel List A'!GC134=8,8,IF('Vessel List A'!GC134=9,9,IF('Vessel List A'!GC134=10,10,IF('Vessel List A'!GC134=11,11,IF('Vessel List A'!GC134=12,12,IF('Vessel List A'!GC134=13,13,IF('Vessel List A'!GC134=14,14,IF('Vessel List A'!GC134=15,15,IF('Vessel List A'!GC134=16,16,0))))))))))))))))))</f>
        <v xml:space="preserve"> </v>
      </c>
      <c r="CW135" s="154"/>
      <c r="CX135" s="158"/>
      <c r="CY135" s="390" t="str">
        <f t="shared" ref="CY135:CY198" si="191">IF(CX135="N",1,IF(CX135="NE",2,IF(CX135="E",3,IF(CX135="SE",4,IF(CX135="S",5,IF(CX135="SW",6,IF(CX135="W",7,IF(CX135="NW",8,""))))))))</f>
        <v/>
      </c>
      <c r="CZ135" s="158"/>
      <c r="DA135" s="137"/>
      <c r="DB135" s="388" t="str">
        <f t="shared" ref="DB135:DB198" si="192">IF(DA135="No",1,IF(DA135="SL",2,IF(DA135="ME",3,IF(DA135="ST",4,""))))</f>
        <v/>
      </c>
      <c r="DC135" s="157" t="str">
        <f>IF(VALUE(IF('Vessel List A'!GP134=1,1,IF('Vessel List A'!GP134=2,2,IF('Vessel List A'!GP134=3,3,IF('Vessel List A'!GP134=4,4,IF('Vessel List A'!GP134=5,5,IF('Vessel List A'!GP134=6,6,IF('Vessel List A'!GP134=7,7,IF('Vessel List A'!GP134=8,8,IF('Vessel List A'!GP134=9,9,IF('Vessel List A'!GP134=10,10,IF('Vessel List A'!GP134=11,11,IF('Vessel List A'!GP134=12,12,IF('Vessel List A'!GP134=13,13,IF('Vessel List A'!GP134=14,14,IF('Vessel List A'!GP134=15,15,IF('Vessel List A'!GP134=16,16,0)))))))))))))))))=0," ",VALUE(IF('Vessel List A'!GP134=1,1,IF('Vessel List A'!GP134=2,2,IF('Vessel List A'!GP134=3,3,IF('Vessel List A'!GP134=4,4,IF('Vessel List A'!GP134=5,5,IF('Vessel List A'!GP134=6,6,IF('Vessel List A'!GP134=7,7,IF('Vessel List A'!GP134=8,8,IF('Vessel List A'!GP134=9,9,IF('Vessel List A'!GP134=10,10,IF('Vessel List A'!GP134=11,11,IF('Vessel List A'!GP134=12,12,IF('Vessel List A'!GP134=13,13,IF('Vessel List A'!GP134=14,14,IF('Vessel List A'!GP134=15,15,IF('Vessel List A'!GP134=16,16,0))))))))))))))))))</f>
        <v xml:space="preserve"> </v>
      </c>
      <c r="DD135" s="154"/>
      <c r="DE135" s="158"/>
      <c r="DF135" s="390" t="str">
        <f t="shared" ref="DF135:DF198" si="193">IF(DE135="N",1,IF(DE135="NE",2,IF(DE135="E",3,IF(DE135="SE",4,IF(DE135="S",5,IF(DE135="SW",6,IF(DE135="W",7,IF(DE135="NW",8,""))))))))</f>
        <v/>
      </c>
      <c r="DG135" s="158"/>
      <c r="DH135" s="137"/>
      <c r="DI135" s="388" t="str">
        <f t="shared" ref="DI135:DI198" si="194">IF(DH135="No",1,IF(DH135="SL",2,IF(DH135="ME",3,IF(DH135="ST",4,""))))</f>
        <v/>
      </c>
      <c r="DJ135" s="157" t="str">
        <f>IF(VALUE(IF('Vessel List A'!HC134=1,1,IF('Vessel List A'!HC134=2,2,IF('Vessel List A'!HC134=3,3,IF('Vessel List A'!HC134=4,4,IF('Vessel List A'!HC134=5,5,IF('Vessel List A'!HC134=6,6,IF('Vessel List A'!HC134=7,7,IF('Vessel List A'!HC134=8,8,IF('Vessel List A'!HC134=9,9,IF('Vessel List A'!HC134=10,10,IF('Vessel List A'!HC134=11,11,IF('Vessel List A'!HC134=12,12,IF('Vessel List A'!HC134=13,13,IF('Vessel List A'!HC134=14,14,IF('Vessel List A'!HC134=15,15,IF('Vessel List A'!HC134=16,16,0)))))))))))))))))=0," ",VALUE(IF('Vessel List A'!HC134=1,1,IF('Vessel List A'!HC134=2,2,IF('Vessel List A'!HC134=3,3,IF('Vessel List A'!HC134=4,4,IF('Vessel List A'!HC134=5,5,IF('Vessel List A'!HC134=6,6,IF('Vessel List A'!HC134=7,7,IF('Vessel List A'!HC134=8,8,IF('Vessel List A'!HC134=9,9,IF('Vessel List A'!HC134=10,10,IF('Vessel List A'!HC134=11,11,IF('Vessel List A'!HC134=12,12,IF('Vessel List A'!HC134=13,13,IF('Vessel List A'!HC134=14,14,IF('Vessel List A'!HC134=15,15,IF('Vessel List A'!HC134=16,16,0))))))))))))))))))</f>
        <v xml:space="preserve"> </v>
      </c>
      <c r="DK135" s="154"/>
      <c r="DL135" s="158"/>
      <c r="DM135" s="390" t="str">
        <f t="shared" ref="DM135:DM198" si="195">IF(DL135="N",1,IF(DL135="NE",2,IF(DL135="E",3,IF(DL135="SE",4,IF(DL135="S",5,IF(DL135="SW",6,IF(DL135="W",7,IF(DL135="NW",8,""))))))))</f>
        <v/>
      </c>
      <c r="DN135" s="158"/>
      <c r="DO135" s="137"/>
      <c r="DP135" s="388" t="str">
        <f t="shared" ref="DP135:DP198" si="196">IF(DO135="No",1,IF(DO135="SL",2,IF(DO135="ME",3,IF(DO135="ST",4,""))))</f>
        <v/>
      </c>
      <c r="DQ135" s="157" t="str">
        <f>IF(VALUE(IF('Vessel List A'!HP134=1,1,IF('Vessel List A'!HP134=2,2,IF('Vessel List A'!HP134=3,3,IF('Vessel List A'!HP134=4,4,IF('Vessel List A'!HP134=5,5,IF('Vessel List A'!HP134=6,6,IF('Vessel List A'!HP134=7,7,IF('Vessel List A'!HP134=8,8,IF('Vessel List A'!HP134=9,9,IF('Vessel List A'!HP134=10,10,IF('Vessel List A'!HP134=11,11,IF('Vessel List A'!HP134=12,12,IF('Vessel List A'!HP134=13,13,IF('Vessel List A'!HP134=14,14,IF('Vessel List A'!HP134=15,15,IF('Vessel List A'!HP134=16,16,0)))))))))))))))))=0," ",VALUE(IF('Vessel List A'!HP134=1,1,IF('Vessel List A'!HP134=2,2,IF('Vessel List A'!HP134=3,3,IF('Vessel List A'!HP134=4,4,IF('Vessel List A'!HP134=5,5,IF('Vessel List A'!HP134=6,6,IF('Vessel List A'!HP134=7,7,IF('Vessel List A'!HP134=8,8,IF('Vessel List A'!HP134=9,9,IF('Vessel List A'!HP134=10,10,IF('Vessel List A'!HP134=11,11,IF('Vessel List A'!HP134=12,12,IF('Vessel List A'!HP134=13,13,IF('Vessel List A'!HP134=14,14,IF('Vessel List A'!HP134=15,15,IF('Vessel List A'!HP134=16,16,0))))))))))))))))))</f>
        <v xml:space="preserve"> </v>
      </c>
      <c r="DR135" s="154"/>
      <c r="DS135" s="158"/>
      <c r="DT135" s="390" t="str">
        <f t="shared" ref="DT135:DT198" si="197">IF(DS135="N",1,IF(DS135="NE",2,IF(DS135="E",3,IF(DS135="SE",4,IF(DS135="S",5,IF(DS135="SW",6,IF(DS135="W",7,IF(DS135="NW",8,""))))))))</f>
        <v/>
      </c>
      <c r="DU135" s="158"/>
      <c r="DV135" s="137"/>
      <c r="DW135" s="388" t="str">
        <f t="shared" ref="DW135:DW198" si="198">IF(DV135="No",1,IF(DV135="SL",2,IF(DV135="ME",3,IF(DV135="ST",4,""))))</f>
        <v/>
      </c>
      <c r="DX135" s="157" t="str">
        <f>IF(VALUE(IF('Vessel List A'!IC134=1,1,IF('Vessel List A'!IC134=2,2,IF('Vessel List A'!IC134=3,3,IF('Vessel List A'!IC134=4,4,IF('Vessel List A'!IC134=5,5,IF('Vessel List A'!IC134=6,6,IF('Vessel List A'!IC134=7,7,IF('Vessel List A'!IC134=8,8,IF('Vessel List A'!IC134=9,9,IF('Vessel List A'!IC134=10,10,IF('Vessel List A'!IC134=11,11,IF('Vessel List A'!IC134=12,12,IF('Vessel List A'!IC134=13,13,IF('Vessel List A'!IC134=14,14,IF('Vessel List A'!IC134=15,15,IF('Vessel List A'!IC134=16,16,0)))))))))))))))))=0," ",VALUE(IF('Vessel List A'!IC134=1,1,IF('Vessel List A'!IC134=2,2,IF('Vessel List A'!IC134=3,3,IF('Vessel List A'!IC134=4,4,IF('Vessel List A'!IC134=5,5,IF('Vessel List A'!IC134=6,6,IF('Vessel List A'!IC134=7,7,IF('Vessel List A'!IC134=8,8,IF('Vessel List A'!IC134=9,9,IF('Vessel List A'!IC134=10,10,IF('Vessel List A'!IC134=11,11,IF('Vessel List A'!IC134=12,12,IF('Vessel List A'!IC134=13,13,IF('Vessel List A'!IC134=14,14,IF('Vessel List A'!IC134=15,15,IF('Vessel List A'!IC134=16,16,0))))))))))))))))))</f>
        <v xml:space="preserve"> </v>
      </c>
      <c r="DY135" s="154"/>
      <c r="DZ135" s="158"/>
      <c r="EA135" s="390" t="str">
        <f t="shared" ref="EA135:EA198" si="199">IF(DZ135="N",1,IF(DZ135="NE",2,IF(DZ135="E",3,IF(DZ135="SE",4,IF(DZ135="S",5,IF(DZ135="SW",6,IF(DZ135="W",7,IF(DZ135="NW",8,""))))))))</f>
        <v/>
      </c>
      <c r="EB135" s="158"/>
      <c r="EC135" s="137"/>
      <c r="ED135" s="388" t="str">
        <f t="shared" ref="ED135:ED198" si="200">IF(EC135="No",1,IF(EC135="SL",2,IF(EC135="ME",3,IF(EC135="ST",4,""))))</f>
        <v/>
      </c>
      <c r="EE135" s="157" t="str">
        <f>IF(VALUE(IF('Vessel List A'!IP134=1,1,IF('Vessel List A'!IP134=2,2,IF('Vessel List A'!IP134=3,3,IF('Vessel List A'!IP134=4,4,IF('Vessel List A'!IP134=5,5,IF('Vessel List A'!IP134=6,6,IF('Vessel List A'!IP134=7,7,IF('Vessel List A'!IP134=8,8,IF('Vessel List A'!IP134=9,9,IF('Vessel List A'!IP134=10,10,IF('Vessel List A'!IP134=11,11,IF('Vessel List A'!IP134=12,12,IF('Vessel List A'!IP134=13,13,IF('Vessel List A'!IP134=14,14,IF('Vessel List A'!IP134=15,15,IF('Vessel List A'!IP134=16,16,0)))))))))))))))))=0," ",VALUE(IF('Vessel List A'!IP134=1,1,IF('Vessel List A'!IP134=2,2,IF('Vessel List A'!IP134=3,3,IF('Vessel List A'!IP134=4,4,IF('Vessel List A'!IP134=5,5,IF('Vessel List A'!IP134=6,6,IF('Vessel List A'!IP134=7,7,IF('Vessel List A'!IP134=8,8,IF('Vessel List A'!IP134=9,9,IF('Vessel List A'!IP134=10,10,IF('Vessel List A'!IP134=11,11,IF('Vessel List A'!IP134=12,12,IF('Vessel List A'!IP134=13,13,IF('Vessel List A'!IP134=14,14,IF('Vessel List A'!IP134=15,15,IF('Vessel List A'!IP134=16,16,0))))))))))))))))))</f>
        <v xml:space="preserve"> </v>
      </c>
      <c r="EF135" s="154"/>
      <c r="EG135" s="158"/>
      <c r="EH135" s="390" t="str">
        <f t="shared" ref="EH135:EH198" si="201">IF(EG135="N",1,IF(EG135="NE",2,IF(EG135="E",3,IF(EG135="SE",4,IF(EG135="S",5,IF(EG135="SW",6,IF(EG135="W",7,IF(EG135="NW",8,""))))))))</f>
        <v/>
      </c>
      <c r="EI135" s="158"/>
      <c r="EJ135" s="137"/>
      <c r="EK135" s="397" t="str">
        <f t="shared" ref="EK135:EK198" si="202">IF(EJ135="No",1,IF(EJ135="SL",2,IF(EJ135="ME",3,IF(EJ135="ST",4,""))))</f>
        <v/>
      </c>
      <c r="EL135" s="144"/>
      <c r="EM135" s="157" t="str">
        <f>IF(VALUE(IF('Vessel List B'!C134=1,1,IF('Vessel List B'!C134=2,2,IF('Vessel List B'!C134=3,3,IF('Vessel List B'!C134=4,4,IF('Vessel List B'!C134=5,5,IF('Vessel List B'!C134=6,6,IF('Vessel List B'!C134=7,7,IF('Vessel List B'!C134=8,8,IF('Vessel List B'!C134=9,9,IF('Vessel List B'!C134=10,10,IF('Vessel List B'!C134=11,11,IF('Vessel List B'!C134=12,12,IF('Vessel List B'!C134=13,13,IF('Vessel List B'!C134=14,14,IF('Vessel List B'!C134=15,15,IF('Vessel List B'!C134=16,16,0)))))))))))))))))=0," ",VALUE(IF('Vessel List B'!C134=1,1,IF('Vessel List B'!C134=2,2,IF('Vessel List B'!C134=3,3,IF('Vessel List B'!C134=4,4,IF('Vessel List B'!C134=5,5,IF('Vessel List B'!C134=6,6,IF('Vessel List B'!C134=7,7,IF('Vessel List B'!C134=8,8,IF('Vessel List B'!C134=9,9,IF('Vessel List B'!C134=10,10,IF('Vessel List B'!C134=11,11,IF('Vessel List B'!C134=12,12,IF('Vessel List B'!C134=13,13,IF('Vessel List B'!C134=14,14,IF('Vessel List B'!C134=15,15,IF('Vessel List B'!C134=16,16,0))))))))))))))))))</f>
        <v xml:space="preserve"> </v>
      </c>
      <c r="EN135" s="154"/>
      <c r="EO135" s="158"/>
      <c r="EP135" s="390" t="str">
        <f t="shared" ref="EP135:EP198" si="203">IF(EO135="N",1,IF(EO135="NE",2,IF(EO135="E",3,IF(EO135="SE",4,IF(EO135="S",5,IF(EO135="SW",6,IF(EO135="W",7,IF(EO135="NW",8,""))))))))</f>
        <v/>
      </c>
      <c r="EQ135" s="158"/>
      <c r="ER135" s="137"/>
      <c r="ES135" s="388" t="str">
        <f t="shared" ref="ES135:ES198" si="204">IF(ER135="No",1,IF(ER135="SL",2,IF(ER135="ME",3,IF(ER135="ST",4,""))))</f>
        <v/>
      </c>
      <c r="ET135" s="157" t="str">
        <f>IF(VALUE(IF('Vessel List B'!P134=1,1,IF('Vessel List B'!P134=2,2,IF('Vessel List B'!P134=3,3,IF('Vessel List B'!P134=4,4,IF('Vessel List B'!P134=5,5,IF('Vessel List B'!P134=6,6,IF('Vessel List B'!P134=7,7,IF('Vessel List B'!P134=8,8,IF('Vessel List B'!P134=9,9,IF('Vessel List B'!P134=10,10,IF('Vessel List B'!P134=11,11,IF('Vessel List B'!P134=12,12,IF('Vessel List B'!P134=13,13,IF('Vessel List B'!P134=14,14,IF('Vessel List B'!P134=15,15,IF('Vessel List B'!P134=16,16,0)))))))))))))))))=0," ",VALUE(IF('Vessel List B'!P134=1,1,IF('Vessel List B'!P134=2,2,IF('Vessel List B'!P134=3,3,IF('Vessel List B'!P134=4,4,IF('Vessel List B'!P134=5,5,IF('Vessel List B'!P134=6,6,IF('Vessel List B'!P134=7,7,IF('Vessel List B'!P134=8,8,IF('Vessel List B'!P134=9,9,IF('Vessel List B'!P134=10,10,IF('Vessel List B'!P134=11,11,IF('Vessel List B'!P134=12,12,IF('Vessel List B'!P134=13,13,IF('Vessel List B'!P134=14,14,IF('Vessel List B'!P134=15,15,IF('Vessel List B'!P134=16,16,0))))))))))))))))))</f>
        <v xml:space="preserve"> </v>
      </c>
      <c r="EU135" s="154"/>
      <c r="EV135" s="158"/>
      <c r="EW135" s="390" t="str">
        <f t="shared" ref="EW135:EW198" si="205">IF(EV135="N",1,IF(EV135="NE",2,IF(EV135="E",3,IF(EV135="SE",4,IF(EV135="S",5,IF(EV135="SW",6,IF(EV135="W",7,IF(EV135="NW",8,""))))))))</f>
        <v/>
      </c>
      <c r="EX135" s="158"/>
      <c r="EY135" s="137"/>
      <c r="EZ135" s="388" t="str">
        <f t="shared" ref="EZ135:EZ198" si="206">IF(EY135="No",1,IF(EY135="SL",2,IF(EY135="ME",3,IF(EY135="ST",4,""))))</f>
        <v/>
      </c>
      <c r="FA135" s="157" t="str">
        <f>IF(VALUE(IF('Vessel List B'!AC134=1,1,IF('Vessel List B'!AC134=2,2,IF('Vessel List B'!AC134=3,3,IF('Vessel List B'!AC134=4,4,IF('Vessel List B'!AC134=5,5,IF('Vessel List B'!AC134=6,6,IF('Vessel List B'!AC134=7,7,IF('Vessel List B'!AC134=8,8,IF('Vessel List B'!AC134=9,9,IF('Vessel List B'!AC134=10,10,IF('Vessel List B'!AC134=11,11,IF('Vessel List B'!AC134=12,12,IF('Vessel List B'!AC134=13,13,IF('Vessel List B'!AC134=14,14,IF('Vessel List B'!AC134=15,15,IF('Vessel List B'!AC134=16,16,0)))))))))))))))))=0," ",VALUE(IF('Vessel List B'!AC134=1,1,IF('Vessel List B'!AC134=2,2,IF('Vessel List B'!AC134=3,3,IF('Vessel List B'!AC134=4,4,IF('Vessel List B'!AC134=5,5,IF('Vessel List B'!AC134=6,6,IF('Vessel List B'!AC134=7,7,IF('Vessel List B'!AC134=8,8,IF('Vessel List B'!AC134=9,9,IF('Vessel List B'!AC134=10,10,IF('Vessel List B'!AC134=11,11,IF('Vessel List B'!AC134=12,12,IF('Vessel List B'!AC134=13,13,IF('Vessel List B'!AC134=14,14,IF('Vessel List B'!AC134=15,15,IF('Vessel List B'!AC134=16,16,0))))))))))))))))))</f>
        <v xml:space="preserve"> </v>
      </c>
      <c r="FB135" s="154"/>
      <c r="FC135" s="158"/>
      <c r="FD135" s="390" t="str">
        <f t="shared" ref="FD135:FD198" si="207">IF(FC135="N",1,IF(FC135="NE",2,IF(FC135="E",3,IF(FC135="SE",4,IF(FC135="S",5,IF(FC135="SW",6,IF(FC135="W",7,IF(FC135="NW",8,""))))))))</f>
        <v/>
      </c>
      <c r="FE135" s="158"/>
      <c r="FF135" s="137"/>
      <c r="FG135" s="388" t="str">
        <f t="shared" ref="FG135:FG198" si="208">IF(FF135="No",1,IF(FF135="SL",2,IF(FF135="ME",3,IF(FF135="ST",4,""))))</f>
        <v/>
      </c>
      <c r="FH135" s="157" t="str">
        <f>IF(VALUE(IF('Vessel List B'!AP134=1,1,IF('Vessel List B'!AP134=2,2,IF('Vessel List B'!AP134=3,3,IF('Vessel List B'!AP134=4,4,IF('Vessel List B'!AP134=5,5,IF('Vessel List B'!AP134=6,6,IF('Vessel List B'!AP134=7,7,IF('Vessel List B'!AP134=8,8,IF('Vessel List B'!AP134=9,9,IF('Vessel List B'!AP134=10,10,IF('Vessel List B'!AP134=11,11,IF('Vessel List B'!AP134=12,12,IF('Vessel List B'!AP134=13,13,IF('Vessel List B'!AP134=14,14,IF('Vessel List B'!AP134=15,15,IF('Vessel List B'!AP134=16,16,0)))))))))))))))))=0," ",VALUE(IF('Vessel List B'!AP134=1,1,IF('Vessel List B'!AP134=2,2,IF('Vessel List B'!AP134=3,3,IF('Vessel List B'!AP134=4,4,IF('Vessel List B'!AP134=5,5,IF('Vessel List B'!AP134=6,6,IF('Vessel List B'!AP134=7,7,IF('Vessel List B'!AP134=8,8,IF('Vessel List B'!AP134=9,9,IF('Vessel List B'!AP134=10,10,IF('Vessel List B'!AP134=11,11,IF('Vessel List B'!AP134=12,12,IF('Vessel List B'!AP134=13,13,IF('Vessel List B'!AP134=14,14,IF('Vessel List B'!AP134=15,15,IF('Vessel List B'!AP134=16,16,0))))))))))))))))))</f>
        <v xml:space="preserve"> </v>
      </c>
      <c r="FI135" s="154"/>
      <c r="FJ135" s="158"/>
      <c r="FK135" s="390" t="str">
        <f t="shared" ref="FK135:FK198" si="209">IF(FJ135="N",1,IF(FJ135="NE",2,IF(FJ135="E",3,IF(FJ135="SE",4,IF(FJ135="S",5,IF(FJ135="SW",6,IF(FJ135="W",7,IF(FJ135="NW",8,""))))))))</f>
        <v/>
      </c>
      <c r="FL135" s="158"/>
      <c r="FM135" s="137"/>
      <c r="FN135" s="388" t="str">
        <f t="shared" ref="FN135:FN198" si="210">IF(FM135="No",1,IF(FM135="SL",2,IF(FM135="ME",3,IF(FM135="ST",4,""))))</f>
        <v/>
      </c>
      <c r="FO135" s="157" t="str">
        <f>IF(VALUE(IF('Vessel List B'!BC134=1,1,IF('Vessel List B'!BC134=2,2,IF('Vessel List B'!BC134=3,3,IF('Vessel List B'!BC134=4,4,IF('Vessel List B'!BC134=5,5,IF('Vessel List B'!BC134=6,6,IF('Vessel List B'!BC134=7,7,IF('Vessel List B'!BC134=8,8,IF('Vessel List B'!BC134=9,9,IF('Vessel List B'!BC134=10,10,IF('Vessel List B'!BC134=11,11,IF('Vessel List B'!BC134=12,12,IF('Vessel List B'!BC134=13,13,IF('Vessel List B'!BC134=14,14,IF('Vessel List B'!BC134=15,15,IF('Vessel List B'!BC134=16,16,0)))))))))))))))))=0," ",VALUE(IF('Vessel List B'!BC134=1,1,IF('Vessel List B'!BC134=2,2,IF('Vessel List B'!BC134=3,3,IF('Vessel List B'!BC134=4,4,IF('Vessel List B'!BC134=5,5,IF('Vessel List B'!BC134=6,6,IF('Vessel List B'!BC134=7,7,IF('Vessel List B'!BC134=8,8,IF('Vessel List B'!BC134=9,9,IF('Vessel List B'!BC134=10,10,IF('Vessel List B'!BC134=11,11,IF('Vessel List B'!BC134=12,12,IF('Vessel List B'!BC134=13,13,IF('Vessel List B'!BC134=14,14,IF('Vessel List B'!BC134=15,15,IF('Vessel List B'!BC134=16,16,0))))))))))))))))))</f>
        <v xml:space="preserve"> </v>
      </c>
      <c r="FP135" s="154"/>
      <c r="FQ135" s="158"/>
      <c r="FR135" s="390" t="str">
        <f t="shared" ref="FR135:FR198" si="211">IF(FQ135="N",1,IF(FQ135="NE",2,IF(FQ135="E",3,IF(FQ135="SE",4,IF(FQ135="S",5,IF(FQ135="SW",6,IF(FQ135="W",7,IF(FQ135="NW",8,""))))))))</f>
        <v/>
      </c>
      <c r="FS135" s="158"/>
      <c r="FT135" s="137"/>
      <c r="FU135" s="388" t="str">
        <f t="shared" ref="FU135:FU198" si="212">IF(FT135="No",1,IF(FT135="SL",2,IF(FT135="ME",3,IF(FT135="ST",4,""))))</f>
        <v/>
      </c>
      <c r="FV135" s="157" t="str">
        <f>IF(VALUE(IF('Vessel List B'!BP134=1,1,IF('Vessel List B'!BP134=2,2,IF('Vessel List B'!BP134=3,3,IF('Vessel List B'!BP134=4,4,IF('Vessel List B'!BP134=5,5,IF('Vessel List B'!BP134=6,6,IF('Vessel List B'!BP134=7,7,IF('Vessel List B'!BP134=8,8,IF('Vessel List B'!BP134=9,9,IF('Vessel List B'!BP134=10,10,IF('Vessel List B'!BP134=11,11,IF('Vessel List B'!BP134=12,12,IF('Vessel List B'!BP134=13,13,IF('Vessel List B'!BP134=14,14,IF('Vessel List B'!BP134=15,15,IF('Vessel List B'!BP134=16,16,0)))))))))))))))))=0," ",VALUE(IF('Vessel List B'!BP134=1,1,IF('Vessel List B'!BP134=2,2,IF('Vessel List B'!BP134=3,3,IF('Vessel List B'!BP134=4,4,IF('Vessel List B'!BP134=5,5,IF('Vessel List B'!BP134=6,6,IF('Vessel List B'!BP134=7,7,IF('Vessel List B'!BP134=8,8,IF('Vessel List B'!BP134=9,9,IF('Vessel List B'!BP134=10,10,IF('Vessel List B'!BP134=11,11,IF('Vessel List B'!BP134=12,12,IF('Vessel List B'!BP134=13,13,IF('Vessel List B'!BP134=14,14,IF('Vessel List B'!BP134=15,15,IF('Vessel List B'!BP134=16,16,0))))))))))))))))))</f>
        <v xml:space="preserve"> </v>
      </c>
      <c r="FW135" s="154"/>
      <c r="FX135" s="158"/>
      <c r="FY135" s="390" t="str">
        <f t="shared" ref="FY135:FY198" si="213">IF(FX135="N",1,IF(FX135="NE",2,IF(FX135="E",3,IF(FX135="SE",4,IF(FX135="S",5,IF(FX135="SW",6,IF(FX135="W",7,IF(FX135="NW",8,""))))))))</f>
        <v/>
      </c>
      <c r="FZ135" s="158"/>
      <c r="GA135" s="137"/>
      <c r="GB135" s="388" t="str">
        <f t="shared" ref="GB135:GB198" si="214">IF(GA135="No",1,IF(GA135="SL",2,IF(GA135="ME",3,IF(GA135="ST",4,""))))</f>
        <v/>
      </c>
      <c r="GC135" s="157" t="str">
        <f>IF(VALUE(IF('Vessel List B'!CC134=1,1,IF('Vessel List B'!CC134=2,2,IF('Vessel List B'!CC134=3,3,IF('Vessel List B'!CC134=4,4,IF('Vessel List B'!CC134=5,5,IF('Vessel List B'!CC134=6,6,IF('Vessel List B'!CC134=7,7,IF('Vessel List B'!CC134=8,8,IF('Vessel List B'!CC134=9,9,IF('Vessel List B'!CC134=10,10,IF('Vessel List B'!CC134=11,11,IF('Vessel List B'!CC134=12,12,IF('Vessel List B'!CC134=13,13,IF('Vessel List B'!CC134=14,14,IF('Vessel List B'!CC134=15,15,IF('Vessel List B'!CC134=16,16,0)))))))))))))))))=0," ",VALUE(IF('Vessel List B'!CC134=1,1,IF('Vessel List B'!CC134=2,2,IF('Vessel List B'!CC134=3,3,IF('Vessel List B'!CC134=4,4,IF('Vessel List B'!CC134=5,5,IF('Vessel List B'!CC134=6,6,IF('Vessel List B'!CC134=7,7,IF('Vessel List B'!CC134=8,8,IF('Vessel List B'!CC134=9,9,IF('Vessel List B'!CC134=10,10,IF('Vessel List B'!CC134=11,11,IF('Vessel List B'!CC134=12,12,IF('Vessel List B'!CC134=13,13,IF('Vessel List B'!CC134=14,14,IF('Vessel List B'!CC134=15,15,IF('Vessel List B'!CC134=16,16,0))))))))))))))))))</f>
        <v xml:space="preserve"> </v>
      </c>
      <c r="GD135" s="154"/>
      <c r="GE135" s="158"/>
      <c r="GF135" s="390" t="str">
        <f t="shared" ref="GF135:GF198" si="215">IF(GE135="N",1,IF(GE135="NE",2,IF(GE135="E",3,IF(GE135="SE",4,IF(GE135="S",5,IF(GE135="SW",6,IF(GE135="W",7,IF(GE135="NW",8,""))))))))</f>
        <v/>
      </c>
      <c r="GG135" s="158"/>
      <c r="GH135" s="137"/>
      <c r="GI135" s="388" t="str">
        <f t="shared" ref="GI135:GI198" si="216">IF(GH135="No",1,IF(GH135="SL",2,IF(GH135="ME",3,IF(GH135="ST",4,""))))</f>
        <v/>
      </c>
      <c r="GJ135" s="157" t="str">
        <f>IF(VALUE(IF('Vessel List B'!CP134=1,1,IF('Vessel List B'!CP134=2,2,IF('Vessel List B'!CP134=3,3,IF('Vessel List B'!CP134=4,4,IF('Vessel List B'!CP134=5,5,IF('Vessel List B'!CP134=6,6,IF('Vessel List B'!CP134=7,7,IF('Vessel List B'!CP134=8,8,IF('Vessel List B'!CP134=9,9,IF('Vessel List B'!CP134=10,10,IF('Vessel List B'!CP134=11,11,IF('Vessel List B'!CP134=12,12,IF('Vessel List B'!CP134=13,13,IF('Vessel List B'!CP134=14,14,IF('Vessel List B'!CP134=15,15,IF('Vessel List B'!CP134=16,16,0)))))))))))))))))=0," ",VALUE(IF('Vessel List B'!CP134=1,1,IF('Vessel List B'!CP134=2,2,IF('Vessel List B'!CP134=3,3,IF('Vessel List B'!CP134=4,4,IF('Vessel List B'!CP134=5,5,IF('Vessel List B'!CP134=6,6,IF('Vessel List B'!CP134=7,7,IF('Vessel List B'!CP134=8,8,IF('Vessel List B'!CP134=9,9,IF('Vessel List B'!CP134=10,10,IF('Vessel List B'!CP134=11,11,IF('Vessel List B'!CP134=12,12,IF('Vessel List B'!CP134=13,13,IF('Vessel List B'!CP134=14,14,IF('Vessel List B'!CP134=15,15,IF('Vessel List B'!CP134=16,16,0))))))))))))))))))</f>
        <v xml:space="preserve"> </v>
      </c>
      <c r="GK135" s="154"/>
      <c r="GL135" s="158"/>
      <c r="GM135" s="390" t="str">
        <f t="shared" ref="GM135:GM198" si="217">IF(GL135="N",1,IF(GL135="NE",2,IF(GL135="E",3,IF(GL135="SE",4,IF(GL135="S",5,IF(GL135="SW",6,IF(GL135="W",7,IF(GL135="NW",8,""))))))))</f>
        <v/>
      </c>
      <c r="GN135" s="158"/>
      <c r="GO135" s="137"/>
      <c r="GP135" s="388" t="str">
        <f t="shared" ref="GP135:GP198" si="218">IF(GO135="No",1,IF(GO135="SL",2,IF(GO135="ME",3,IF(GO135="ST",4,""))))</f>
        <v/>
      </c>
      <c r="GQ135" s="157" t="str">
        <f>IF(VALUE(IF('Vessel List B'!DC134=1,1,IF('Vessel List B'!DC134=2,2,IF('Vessel List B'!DC134=3,3,IF('Vessel List B'!DC134=4,4,IF('Vessel List B'!DC134=5,5,IF('Vessel List B'!DC134=6,6,IF('Vessel List B'!DC134=7,7,IF('Vessel List B'!DC134=8,8,IF('Vessel List B'!DC134=9,9,IF('Vessel List B'!DC134=10,10,IF('Vessel List B'!DC134=11,11,IF('Vessel List B'!DC134=12,12,IF('Vessel List B'!DC134=13,13,IF('Vessel List B'!DC134=14,14,IF('Vessel List B'!DC134=15,15,IF('Vessel List B'!DC134=16,16,0)))))))))))))))))=0," ",VALUE(IF('Vessel List B'!DC134=1,1,IF('Vessel List B'!DC134=2,2,IF('Vessel List B'!DC134=3,3,IF('Vessel List B'!DC134=4,4,IF('Vessel List B'!DC134=5,5,IF('Vessel List B'!DC134=6,6,IF('Vessel List B'!DC134=7,7,IF('Vessel List B'!DC134=8,8,IF('Vessel List B'!DC134=9,9,IF('Vessel List B'!DC134=10,10,IF('Vessel List B'!DC134=11,11,IF('Vessel List B'!DC134=12,12,IF('Vessel List B'!DC134=13,13,IF('Vessel List B'!DC134=14,14,IF('Vessel List B'!DC134=15,15,IF('Vessel List B'!DC134=16,16,0))))))))))))))))))</f>
        <v xml:space="preserve"> </v>
      </c>
      <c r="GR135" s="154"/>
      <c r="GS135" s="158"/>
      <c r="GT135" s="390" t="str">
        <f t="shared" ref="GT135:GT198" si="219">IF(GS135="N",1,IF(GS135="NE",2,IF(GS135="E",3,IF(GS135="SE",4,IF(GS135="S",5,IF(GS135="SW",6,IF(GS135="W",7,IF(GS135="NW",8,""))))))))</f>
        <v/>
      </c>
      <c r="GU135" s="158"/>
      <c r="GV135" s="137"/>
      <c r="GW135" s="388" t="str">
        <f t="shared" ref="GW135:GW198" si="220">IF(GV135="No",1,IF(GV135="SL",2,IF(GV135="ME",3,IF(GV135="ST",4,""))))</f>
        <v/>
      </c>
      <c r="GX135" s="157" t="str">
        <f>IF(VALUE(IF('Vessel List B'!DP134=1,1,IF('Vessel List B'!DP134=2,2,IF('Vessel List B'!DP134=3,3,IF('Vessel List B'!DP134=4,4,IF('Vessel List B'!DP134=5,5,IF('Vessel List B'!DP134=6,6,IF('Vessel List B'!DP134=7,7,IF('Vessel List B'!DP134=8,8,IF('Vessel List B'!DP134=9,9,IF('Vessel List B'!DP134=10,10,IF('Vessel List B'!DP134=11,11,IF('Vessel List B'!DP134=12,12,IF('Vessel List B'!DP134=13,13,IF('Vessel List B'!DP134=14,14,IF('Vessel List B'!DP134=15,15,IF('Vessel List B'!DP134=16,16,0)))))))))))))))))=0," ",VALUE(IF('Vessel List B'!DP134=1,1,IF('Vessel List B'!DP134=2,2,IF('Vessel List B'!DP134=3,3,IF('Vessel List B'!DP134=4,4,IF('Vessel List B'!DP134=5,5,IF('Vessel List B'!DP134=6,6,IF('Vessel List B'!DP134=7,7,IF('Vessel List B'!DP134=8,8,IF('Vessel List B'!DP134=9,9,IF('Vessel List B'!DP134=10,10,IF('Vessel List B'!DP134=11,11,IF('Vessel List B'!DP134=12,12,IF('Vessel List B'!DP134=13,13,IF('Vessel List B'!DP134=14,14,IF('Vessel List B'!DP134=15,15,IF('Vessel List B'!DP134=16,16,0))))))))))))))))))</f>
        <v xml:space="preserve"> </v>
      </c>
      <c r="GY135" s="154"/>
      <c r="GZ135" s="158"/>
      <c r="HA135" s="390" t="str">
        <f t="shared" ref="HA135:HA198" si="221">IF(GZ135="N",1,IF(GZ135="NE",2,IF(GZ135="E",3,IF(GZ135="SE",4,IF(GZ135="S",5,IF(GZ135="SW",6,IF(GZ135="W",7,IF(GZ135="NW",8,""))))))))</f>
        <v/>
      </c>
      <c r="HB135" s="158"/>
      <c r="HC135" s="137"/>
      <c r="HD135" s="388" t="str">
        <f t="shared" ref="HD135:HD198" si="222">IF(HC135="No",1,IF(HC135="SL",2,IF(HC135="ME",3,IF(HC135="ST",4,""))))</f>
        <v/>
      </c>
      <c r="HE135" s="157" t="str">
        <f>IF(VALUE(IF('Vessel List B'!EC134=1,1,IF('Vessel List B'!EC134=2,2,IF('Vessel List B'!EC134=3,3,IF('Vessel List B'!EC134=4,4,IF('Vessel List B'!EC134=5,5,IF('Vessel List B'!EC134=6,6,IF('Vessel List B'!EC134=7,7,IF('Vessel List B'!EC134=8,8,IF('Vessel List B'!EC134=9,9,IF('Vessel List B'!EC134=10,10,IF('Vessel List B'!EC134=11,11,IF('Vessel List B'!EC134=12,12,IF('Vessel List B'!EC134=13,13,IF('Vessel List B'!EC134=14,14,IF('Vessel List B'!EC134=15,15,IF('Vessel List B'!EC134=16,16,0)))))))))))))))))=0," ",VALUE(IF('Vessel List B'!EC134=1,1,IF('Vessel List B'!EC134=2,2,IF('Vessel List B'!EC134=3,3,IF('Vessel List B'!EC134=4,4,IF('Vessel List B'!EC134=5,5,IF('Vessel List B'!EC134=6,6,IF('Vessel List B'!EC134=7,7,IF('Vessel List B'!EC134=8,8,IF('Vessel List B'!EC134=9,9,IF('Vessel List B'!EC134=10,10,IF('Vessel List B'!EC134=11,11,IF('Vessel List B'!EC134=12,12,IF('Vessel List B'!EC134=13,13,IF('Vessel List B'!EC134=14,14,IF('Vessel List B'!EC134=15,15,IF('Vessel List B'!EC134=16,16,0))))))))))))))))))</f>
        <v xml:space="preserve"> </v>
      </c>
      <c r="HF135" s="154"/>
      <c r="HG135" s="158"/>
      <c r="HH135" s="390" t="str">
        <f t="shared" ref="HH135:HH198" si="223">IF(HG135="N",1,IF(HG135="NE",2,IF(HG135="E",3,IF(HG135="SE",4,IF(HG135="S",5,IF(HG135="SW",6,IF(HG135="W",7,IF(HG135="NW",8,""))))))))</f>
        <v/>
      </c>
      <c r="HI135" s="158"/>
      <c r="HJ135" s="137"/>
      <c r="HK135" s="388" t="str">
        <f t="shared" ref="HK135:HK198" si="224">IF(HJ135="No",1,IF(HJ135="SL",2,IF(HJ135="ME",3,IF(HJ135="ST",4,""))))</f>
        <v/>
      </c>
      <c r="HL135" s="157" t="str">
        <f>IF(VALUE(IF('Vessel List B'!EP134=1,1,IF('Vessel List B'!EP134=2,2,IF('Vessel List B'!EP134=3,3,IF('Vessel List B'!EP134=4,4,IF('Vessel List B'!EP134=5,5,IF('Vessel List B'!EP134=6,6,IF('Vessel List B'!EP134=7,7,IF('Vessel List B'!EP134=8,8,IF('Vessel List B'!EP134=9,9,IF('Vessel List B'!EP134=10,10,IF('Vessel List B'!EP134=11,11,IF('Vessel List B'!EP134=12,12,IF('Vessel List B'!EP134=13,13,IF('Vessel List B'!EP134=14,14,IF('Vessel List B'!EP134=15,15,IF('Vessel List B'!EP134=16,16,0)))))))))))))))))=0," ",VALUE(IF('Vessel List B'!EP134=1,1,IF('Vessel List B'!EP134=2,2,IF('Vessel List B'!EP134=3,3,IF('Vessel List B'!EP134=4,4,IF('Vessel List B'!EP134=5,5,IF('Vessel List B'!EP134=6,6,IF('Vessel List B'!EP134=7,7,IF('Vessel List B'!EP134=8,8,IF('Vessel List B'!EP134=9,9,IF('Vessel List B'!EP134=10,10,IF('Vessel List B'!EP134=11,11,IF('Vessel List B'!EP134=12,12,IF('Vessel List B'!EP134=13,13,IF('Vessel List B'!EP134=14,14,IF('Vessel List B'!EP134=15,15,IF('Vessel List B'!EP134=16,16,0))))))))))))))))))</f>
        <v xml:space="preserve"> </v>
      </c>
      <c r="HM135" s="154"/>
      <c r="HN135" s="158"/>
      <c r="HO135" s="390" t="str">
        <f t="shared" ref="HO135:HO198" si="225">IF(HN135="N",1,IF(HN135="NE",2,IF(HN135="E",3,IF(HN135="SE",4,IF(HN135="S",5,IF(HN135="SW",6,IF(HN135="W",7,IF(HN135="NW",8,""))))))))</f>
        <v/>
      </c>
      <c r="HP135" s="158"/>
      <c r="HQ135" s="137"/>
      <c r="HR135" s="388" t="str">
        <f t="shared" ref="HR135:HR198" si="226">IF(HQ135="No",1,IF(HQ135="SL",2,IF(HQ135="ME",3,IF(HQ135="ST",4,""))))</f>
        <v/>
      </c>
      <c r="HS135" s="157" t="str">
        <f>IF(VALUE(IF('Vessel List B'!FC134=1,1,IF('Vessel List B'!FC134=2,2,IF('Vessel List B'!FC134=3,3,IF('Vessel List B'!FC134=4,4,IF('Vessel List B'!FC134=5,5,IF('Vessel List B'!FC134=6,6,IF('Vessel List B'!FC134=7,7,IF('Vessel List B'!FC134=8,8,IF('Vessel List B'!FC134=9,9,IF('Vessel List B'!FC134=10,10,IF('Vessel List B'!FC134=11,11,IF('Vessel List B'!FC134=12,12,IF('Vessel List B'!FC134=13,13,IF('Vessel List B'!FC134=14,14,IF('Vessel List B'!FC134=15,15,IF('Vessel List B'!FC134=16,16,0)))))))))))))))))=0," ",VALUE(IF('Vessel List B'!FC134=1,1,IF('Vessel List B'!FC134=2,2,IF('Vessel List B'!FC134=3,3,IF('Vessel List B'!FC134=4,4,IF('Vessel List B'!FC134=5,5,IF('Vessel List B'!FC134=6,6,IF('Vessel List B'!FC134=7,7,IF('Vessel List B'!FC134=8,8,IF('Vessel List B'!FC134=9,9,IF('Vessel List B'!FC134=10,10,IF('Vessel List B'!FC134=11,11,IF('Vessel List B'!FC134=12,12,IF('Vessel List B'!FC134=13,13,IF('Vessel List B'!FC134=14,14,IF('Vessel List B'!FC134=15,15,IF('Vessel List B'!FC134=16,16,0))))))))))))))))))</f>
        <v xml:space="preserve"> </v>
      </c>
      <c r="HT135" s="154"/>
      <c r="HU135" s="158"/>
      <c r="HV135" s="390" t="str">
        <f t="shared" ref="HV135:HV198" si="227">IF(HU135="N",1,IF(HU135="NE",2,IF(HU135="E",3,IF(HU135="SE",4,IF(HU135="S",5,IF(HU135="SW",6,IF(HU135="W",7,IF(HU135="NW",8,""))))))))</f>
        <v/>
      </c>
      <c r="HW135" s="158"/>
      <c r="HX135" s="137"/>
      <c r="HY135" s="388" t="str">
        <f t="shared" ref="HY135:HY198" si="228">IF(HX135="No",1,IF(HX135="SL",2,IF(HX135="ME",3,IF(HX135="ST",4,""))))</f>
        <v/>
      </c>
      <c r="HZ135" s="157" t="str">
        <f>IF(VALUE(IF('Vessel List B'!FP134=1,1,IF('Vessel List B'!FP134=2,2,IF('Vessel List B'!FP134=3,3,IF('Vessel List B'!FP134=4,4,IF('Vessel List B'!FP134=5,5,IF('Vessel List B'!FP134=6,6,IF('Vessel List B'!FP134=7,7,IF('Vessel List B'!FP134=8,8,IF('Vessel List B'!FP134=9,9,IF('Vessel List B'!FP134=10,10,IF('Vessel List B'!FP134=11,11,IF('Vessel List B'!FP134=12,12,IF('Vessel List B'!FP134=13,13,IF('Vessel List B'!FP134=14,14,IF('Vessel List B'!FP134=15,15,IF('Vessel List B'!FP134=16,16,0)))))))))))))))))=0," ",VALUE(IF('Vessel List B'!FP134=1,1,IF('Vessel List B'!FP134=2,2,IF('Vessel List B'!FP134=3,3,IF('Vessel List B'!FP134=4,4,IF('Vessel List B'!FP134=5,5,IF('Vessel List B'!FP134=6,6,IF('Vessel List B'!FP134=7,7,IF('Vessel List B'!FP134=8,8,IF('Vessel List B'!FP134=9,9,IF('Vessel List B'!FP134=10,10,IF('Vessel List B'!FP134=11,11,IF('Vessel List B'!FP134=12,12,IF('Vessel List B'!FP134=13,13,IF('Vessel List B'!FP134=14,14,IF('Vessel List B'!FP134=15,15,IF('Vessel List B'!FP134=16,16,0))))))))))))))))))</f>
        <v xml:space="preserve"> </v>
      </c>
      <c r="IA135" s="154"/>
      <c r="IB135" s="158"/>
      <c r="IC135" s="390" t="str">
        <f t="shared" ref="IC135:IC198" si="229">IF(IB135="N",1,IF(IB135="NE",2,IF(IB135="E",3,IF(IB135="SE",4,IF(IB135="S",5,IF(IB135="SW",6,IF(IB135="W",7,IF(IB135="NW",8,""))))))))</f>
        <v/>
      </c>
      <c r="ID135" s="158"/>
      <c r="IE135" s="137"/>
      <c r="IF135" s="388" t="str">
        <f t="shared" ref="IF135:IF198" si="230">IF(IE135="No",1,IF(IE135="SL",2,IF(IE135="ME",3,IF(IE135="ST",4,""))))</f>
        <v/>
      </c>
      <c r="IG135" s="157" t="str">
        <f>IF(VALUE(IF('Vessel List B'!GC134=1,1,IF('Vessel List B'!GC134=2,2,IF('Vessel List B'!GC134=3,3,IF('Vessel List B'!GC134=4,4,IF('Vessel List B'!GC134=5,5,IF('Vessel List B'!GC134=6,6,IF('Vessel List B'!GC134=7,7,IF('Vessel List B'!GC134=8,8,IF('Vessel List B'!GC134=9,9,IF('Vessel List B'!GC134=10,10,IF('Vessel List B'!GC134=11,11,IF('Vessel List B'!GC134=12,12,IF('Vessel List B'!GC134=13,13,IF('Vessel List B'!GC134=14,14,IF('Vessel List B'!GC134=15,15,IF('Vessel List B'!GC134=16,16,0)))))))))))))))))=0," ",VALUE(IF('Vessel List B'!GC134=1,1,IF('Vessel List B'!GC134=2,2,IF('Vessel List B'!GC134=3,3,IF('Vessel List B'!GC134=4,4,IF('Vessel List B'!GC134=5,5,IF('Vessel List B'!GC134=6,6,IF('Vessel List B'!GC134=7,7,IF('Vessel List B'!GC134=8,8,IF('Vessel List B'!GC134=9,9,IF('Vessel List B'!GC134=10,10,IF('Vessel List B'!GC134=11,11,IF('Vessel List B'!GC134=12,12,IF('Vessel List B'!GC134=13,13,IF('Vessel List B'!GC134=14,14,IF('Vessel List B'!GC134=15,15,IF('Vessel List B'!GC134=16,16,0))))))))))))))))))</f>
        <v xml:space="preserve"> </v>
      </c>
      <c r="IH135" s="154"/>
      <c r="II135" s="158"/>
      <c r="IJ135" s="390" t="str">
        <f t="shared" ref="IJ135:IJ198" si="231">IF(II135="N",1,IF(II135="NE",2,IF(II135="E",3,IF(II135="SE",4,IF(II135="S",5,IF(II135="SW",6,IF(II135="W",7,IF(II135="NW",8,""))))))))</f>
        <v/>
      </c>
      <c r="IK135" s="158"/>
      <c r="IL135" s="137"/>
      <c r="IM135" s="388" t="str">
        <f t="shared" ref="IM135:IM198" si="232">IF(IL135="No",1,IF(IL135="SL",2,IF(IL135="ME",3,IF(IL135="ST",4,""))))</f>
        <v/>
      </c>
      <c r="IN135" s="157" t="str">
        <f>IF(VALUE(IF('Vessel List B'!GP134=1,1,IF('Vessel List B'!GP134=2,2,IF('Vessel List B'!GP134=3,3,IF('Vessel List B'!GP134=4,4,IF('Vessel List B'!GP134=5,5,IF('Vessel List B'!GP134=6,6,IF('Vessel List B'!GP134=7,7,IF('Vessel List B'!GP134=8,8,IF('Vessel List B'!GP134=9,9,IF('Vessel List B'!GP134=10,10,IF('Vessel List B'!GP134=11,11,IF('Vessel List B'!GP134=12,12,IF('Vessel List B'!GP134=13,13,IF('Vessel List B'!GP134=14,14,IF('Vessel List B'!GP134=15,15,IF('Vessel List B'!GP134=16,16,0)))))))))))))))))=0," ",VALUE(IF('Vessel List B'!GP134=1,1,IF('Vessel List B'!GP134=2,2,IF('Vessel List B'!GP134=3,3,IF('Vessel List B'!GP134=4,4,IF('Vessel List B'!GP134=5,5,IF('Vessel List B'!GP134=6,6,IF('Vessel List B'!GP134=7,7,IF('Vessel List B'!GP134=8,8,IF('Vessel List B'!GP134=9,9,IF('Vessel List B'!GP134=10,10,IF('Vessel List B'!GP134=11,11,IF('Vessel List B'!GP134=12,12,IF('Vessel List B'!GP134=13,13,IF('Vessel List B'!GP134=14,14,IF('Vessel List B'!GP134=15,15,IF('Vessel List B'!GP134=16,16,0))))))))))))))))))</f>
        <v xml:space="preserve"> </v>
      </c>
      <c r="IO135" s="154"/>
      <c r="IP135" s="158"/>
      <c r="IQ135" s="390" t="str">
        <f t="shared" ref="IQ135:IQ198" si="233">IF(IP135="N",1,IF(IP135="NE",2,IF(IP135="E",3,IF(IP135="SE",4,IF(IP135="S",5,IF(IP135="SW",6,IF(IP135="W",7,IF(IP135="NW",8,""))))))))</f>
        <v/>
      </c>
      <c r="IR135" s="158"/>
      <c r="IS135" s="137"/>
      <c r="IT135" s="388" t="str">
        <f t="shared" ref="IT135:IT198" si="234">IF(IS135="No",1,IF(IS135="SL",2,IF(IS135="ME",3,IF(IS135="ST",4,""))))</f>
        <v/>
      </c>
      <c r="IU135" s="157" t="str">
        <f>IF(VALUE(IF('Vessel List B'!HC134=1,1,IF('Vessel List B'!HC134=2,2,IF('Vessel List B'!HC134=3,3,IF('Vessel List B'!HC134=4,4,IF('Vessel List B'!HC134=5,5,IF('Vessel List B'!HC134=6,6,IF('Vessel List B'!HC134=7,7,IF('Vessel List B'!HC134=8,8,IF('Vessel List B'!HC134=9,9,IF('Vessel List B'!HC134=10,10,IF('Vessel List B'!HC134=11,11,IF('Vessel List B'!HC134=12,12,IF('Vessel List B'!HC134=13,13,IF('Vessel List B'!HC134=14,14,IF('Vessel List B'!HC134=15,15,IF('Vessel List B'!HC134=16,16,0)))))))))))))))))=0," ",VALUE(IF('Vessel List B'!HC134=1,1,IF('Vessel List B'!HC134=2,2,IF('Vessel List B'!HC134=3,3,IF('Vessel List B'!HC134=4,4,IF('Vessel List B'!HC134=5,5,IF('Vessel List B'!HC134=6,6,IF('Vessel List B'!HC134=7,7,IF('Vessel List B'!HC134=8,8,IF('Vessel List B'!HC134=9,9,IF('Vessel List B'!HC134=10,10,IF('Vessel List B'!HC134=11,11,IF('Vessel List B'!HC134=12,12,IF('Vessel List B'!HC134=13,13,IF('Vessel List B'!HC134=14,14,IF('Vessel List B'!HC134=15,15,IF('Vessel List B'!HC134=16,16,0))))))))))))))))))</f>
        <v xml:space="preserve"> </v>
      </c>
      <c r="IV135" s="154"/>
      <c r="IW135" s="158"/>
      <c r="IX135" s="390" t="str">
        <f t="shared" ref="IX135:IX198" si="235">IF(IW135="N",1,IF(IW135="NE",2,IF(IW135="E",3,IF(IW135="SE",4,IF(IW135="S",5,IF(IW135="SW",6,IF(IW135="W",7,IF(IW135="NW",8,""))))))))</f>
        <v/>
      </c>
      <c r="IY135" s="158"/>
      <c r="IZ135" s="137"/>
      <c r="JA135" s="388" t="str">
        <f t="shared" ref="JA135:JA198" si="236">IF(IZ135="No",1,IF(IZ135="SL",2,IF(IZ135="ME",3,IF(IZ135="ST",4,""))))</f>
        <v/>
      </c>
      <c r="JB135" s="157" t="str">
        <f>IF(VALUE(IF('Vessel List B'!HP134=1,1,IF('Vessel List B'!HP134=2,2,IF('Vessel List B'!HP134=3,3,IF('Vessel List B'!HP134=4,4,IF('Vessel List B'!HP134=5,5,IF('Vessel List B'!HP134=6,6,IF('Vessel List B'!HP134=7,7,IF('Vessel List B'!HP134=8,8,IF('Vessel List B'!HP134=9,9,IF('Vessel List B'!HP134=10,10,IF('Vessel List B'!HP134=11,11,IF('Vessel List B'!HP134=12,12,IF('Vessel List B'!HP134=13,13,IF('Vessel List B'!HP134=14,14,IF('Vessel List B'!HP134=15,15,IF('Vessel List B'!HP134=16,16,0)))))))))))))))))=0," ",VALUE(IF('Vessel List B'!HP134=1,1,IF('Vessel List B'!HP134=2,2,IF('Vessel List B'!HP134=3,3,IF('Vessel List B'!HP134=4,4,IF('Vessel List B'!HP134=5,5,IF('Vessel List B'!HP134=6,6,IF('Vessel List B'!HP134=7,7,IF('Vessel List B'!HP134=8,8,IF('Vessel List B'!HP134=9,9,IF('Vessel List B'!HP134=10,10,IF('Vessel List B'!HP134=11,11,IF('Vessel List B'!HP134=12,12,IF('Vessel List B'!HP134=13,13,IF('Vessel List B'!HP134=14,14,IF('Vessel List B'!HP134=15,15,IF('Vessel List B'!HP134=16,16,0))))))))))))))))))</f>
        <v xml:space="preserve"> </v>
      </c>
      <c r="JC135" s="154"/>
      <c r="JD135" s="158"/>
      <c r="JE135" s="390" t="str">
        <f t="shared" ref="JE135:JE198" si="237">IF(JD135="N",1,IF(JD135="NE",2,IF(JD135="E",3,IF(JD135="SE",4,IF(JD135="S",5,IF(JD135="SW",6,IF(JD135="W",7,IF(JD135="NW",8,""))))))))</f>
        <v/>
      </c>
      <c r="JF135" s="158"/>
      <c r="JG135" s="137"/>
      <c r="JH135" s="388" t="str">
        <f t="shared" ref="JH135:JH198" si="238">IF(JG135="No",1,IF(JG135="SL",2,IF(JG135="ME",3,IF(JG135="ST",4,""))))</f>
        <v/>
      </c>
      <c r="JI135" s="157" t="str">
        <f>IF(VALUE(IF('Vessel List B'!IC134=1,1,IF('Vessel List B'!IC134=2,2,IF('Vessel List B'!IC134=3,3,IF('Vessel List B'!IC134=4,4,IF('Vessel List B'!IC134=5,5,IF('Vessel List B'!IC134=6,6,IF('Vessel List B'!IC134=7,7,IF('Vessel List B'!IC134=8,8,IF('Vessel List B'!IC134=9,9,IF('Vessel List B'!IC134=10,10,IF('Vessel List B'!IC134=11,11,IF('Vessel List B'!IC134=12,12,IF('Vessel List B'!IC134=13,13,IF('Vessel List B'!IC134=14,14,IF('Vessel List B'!IC134=15,15,IF('Vessel List B'!IC134=16,16,0)))))))))))))))))=0," ",VALUE(IF('Vessel List B'!IC134=1,1,IF('Vessel List B'!IC134=2,2,IF('Vessel List B'!IC134=3,3,IF('Vessel List B'!IC134=4,4,IF('Vessel List B'!IC134=5,5,IF('Vessel List B'!IC134=6,6,IF('Vessel List B'!IC134=7,7,IF('Vessel List B'!IC134=8,8,IF('Vessel List B'!IC134=9,9,IF('Vessel List B'!IC134=10,10,IF('Vessel List B'!IC134=11,11,IF('Vessel List B'!IC134=12,12,IF('Vessel List B'!IC134=13,13,IF('Vessel List B'!IC134=14,14,IF('Vessel List B'!IC134=15,15,IF('Vessel List B'!IC134=16,16,0))))))))))))))))))</f>
        <v xml:space="preserve"> </v>
      </c>
      <c r="JJ135" s="154"/>
      <c r="JK135" s="158"/>
      <c r="JL135" s="390" t="str">
        <f t="shared" ref="JL135:JL198" si="239">IF(JK135="N",1,IF(JK135="NE",2,IF(JK135="E",3,IF(JK135="SE",4,IF(JK135="S",5,IF(JK135="SW",6,IF(JK135="W",7,IF(JK135="NW",8,""))))))))</f>
        <v/>
      </c>
      <c r="JM135" s="158"/>
      <c r="JN135" s="137"/>
      <c r="JO135" s="388" t="str">
        <f t="shared" ref="JO135:JO198" si="240">IF(JN135="No",1,IF(JN135="SL",2,IF(JN135="ME",3,IF(JN135="ST",4,""))))</f>
        <v/>
      </c>
      <c r="JP135" s="157" t="str">
        <f>IF(VALUE(IF('Vessel List B'!IP134=1,1,IF('Vessel List B'!IP134=2,2,IF('Vessel List B'!IP134=3,3,IF('Vessel List B'!IP134=4,4,IF('Vessel List B'!IP134=5,5,IF('Vessel List B'!IP134=6,6,IF('Vessel List B'!IP134=7,7,IF('Vessel List B'!IP134=8,8,IF('Vessel List B'!IP134=9,9,IF('Vessel List B'!IP134=10,10,IF('Vessel List B'!IP134=11,11,IF('Vessel List B'!IP134=12,12,IF('Vessel List B'!IP134=13,13,IF('Vessel List B'!IP134=14,14,IF('Vessel List B'!IP134=15,15,IF('Vessel List B'!IP134=16,16,0)))))))))))))))))=0," ",VALUE(IF('Vessel List B'!IP134=1,1,IF('Vessel List B'!IP134=2,2,IF('Vessel List B'!IP134=3,3,IF('Vessel List B'!IP134=4,4,IF('Vessel List B'!IP134=5,5,IF('Vessel List B'!IP134=6,6,IF('Vessel List B'!IP134=7,7,IF('Vessel List B'!IP134=8,8,IF('Vessel List B'!IP134=9,9,IF('Vessel List B'!IP134=10,10,IF('Vessel List B'!IP134=11,11,IF('Vessel List B'!IP134=12,12,IF('Vessel List B'!IP134=13,13,IF('Vessel List B'!IP134=14,14,IF('Vessel List B'!IP134=15,15,IF('Vessel List B'!IP134=16,16,0))))))))))))))))))</f>
        <v xml:space="preserve"> </v>
      </c>
      <c r="JQ135" s="154"/>
      <c r="JR135" s="158"/>
      <c r="JS135" s="390" t="str">
        <f t="shared" ref="JS135:JS198" si="241">IF(JR135="N",1,IF(JR135="NE",2,IF(JR135="E",3,IF(JR135="SE",4,IF(JR135="S",5,IF(JR135="SW",6,IF(JR135="W",7,IF(JR135="NW",8,""))))))))</f>
        <v/>
      </c>
      <c r="JT135" s="158"/>
      <c r="JU135" s="137"/>
      <c r="JV135" s="397" t="str">
        <f t="shared" ref="JV135:JV198" si="242">IF(JU135="No",1,IF(JU135="SL",2,IF(JU135="ME",3,IF(JU135="ST",4,""))))</f>
        <v/>
      </c>
      <c r="JW135" s="403"/>
    </row>
    <row r="136" spans="1:283" ht="15" x14ac:dyDescent="0.25">
      <c r="A136" s="132">
        <f>'Vessel List A'!B135</f>
        <v>41710</v>
      </c>
      <c r="B136" s="157" t="str">
        <f>IF(VALUE(IF('Vessel List A'!C135=1,1,IF('Vessel List A'!C135=2,2,IF('Vessel List A'!C135=3,3,IF('Vessel List A'!C135=4,4,IF('Vessel List A'!C135=5,5,IF('Vessel List A'!C135=6,6,IF('Vessel List A'!C135=7,7,IF('Vessel List A'!C135=8,8,IF('Vessel List A'!C135=9,9,IF('Vessel List A'!C135=10,10,IF('Vessel List A'!C135=11,11,IF('Vessel List A'!C135=12,12,IF('Vessel List A'!C135=13,13,IF('Vessel List A'!C135=14,14,IF('Vessel List A'!C135=15,15,IF('Vessel List A'!C135=16,16,0)))))))))))))))))=0," ",VALUE(IF('Vessel List A'!C135=1,1,IF('Vessel List A'!C135=2,2,IF('Vessel List A'!C135=3,3,IF('Vessel List A'!C135=4,4,IF('Vessel List A'!C135=5,5,IF('Vessel List A'!C135=6,6,IF('Vessel List A'!C135=7,7,IF('Vessel List A'!C135=8,8,IF('Vessel List A'!C135=9,9,IF('Vessel List A'!C135=10,10,IF('Vessel List A'!C135=11,11,IF('Vessel List A'!C135=12,12,IF('Vessel List A'!C135=13,13,IF('Vessel List A'!C135=14,14,IF('Vessel List A'!C135=15,15,IF('Vessel List A'!C135=16,16,0))))))))))))))))))</f>
        <v xml:space="preserve"> </v>
      </c>
      <c r="C136" s="154"/>
      <c r="D136" s="158"/>
      <c r="E136" s="390" t="str">
        <f t="shared" si="163"/>
        <v/>
      </c>
      <c r="F136" s="158"/>
      <c r="G136" s="137"/>
      <c r="H136" s="388" t="str">
        <f t="shared" si="164"/>
        <v/>
      </c>
      <c r="I136" s="157" t="str">
        <f>IF(VALUE(IF('Vessel List A'!P135=1,1,IF('Vessel List A'!P135=2,2,IF('Vessel List A'!P135=3,3,IF('Vessel List A'!P135=4,4,IF('Vessel List A'!P135=5,5,IF('Vessel List A'!P135=6,6,IF('Vessel List A'!P135=7,7,IF('Vessel List A'!P135=8,8,IF('Vessel List A'!P135=9,9,IF('Vessel List A'!P135=10,10,IF('Vessel List A'!P135=11,11,IF('Vessel List A'!P135=12,12,IF('Vessel List A'!P135=13,13,IF('Vessel List A'!P135=14,14,IF('Vessel List A'!P135=15,15,IF('Vessel List A'!P135=16,16,0)))))))))))))))))=0," ",VALUE(IF('Vessel List A'!P135=1,1,IF('Vessel List A'!P135=2,2,IF('Vessel List A'!P135=3,3,IF('Vessel List A'!P135=4,4,IF('Vessel List A'!P135=5,5,IF('Vessel List A'!P135=6,6,IF('Vessel List A'!P135=7,7,IF('Vessel List A'!P135=8,8,IF('Vessel List A'!P135=9,9,IF('Vessel List A'!P135=10,10,IF('Vessel List A'!P135=11,11,IF('Vessel List A'!P135=12,12,IF('Vessel List A'!P135=13,13,IF('Vessel List A'!P135=14,14,IF('Vessel List A'!P135=15,15,IF('Vessel List A'!P135=16,16,0))))))))))))))))))</f>
        <v xml:space="preserve"> </v>
      </c>
      <c r="J136" s="154"/>
      <c r="K136" s="158"/>
      <c r="L136" s="390" t="str">
        <f t="shared" si="165"/>
        <v/>
      </c>
      <c r="M136" s="158"/>
      <c r="N136" s="137"/>
      <c r="O136" s="388" t="str">
        <f t="shared" si="166"/>
        <v/>
      </c>
      <c r="P136" s="157" t="str">
        <f>IF(VALUE(IF('Vessel List A'!AC135=1,1,IF('Vessel List A'!AC135=2,2,IF('Vessel List A'!AC135=3,3,IF('Vessel List A'!AC135=4,4,IF('Vessel List A'!AC135=5,5,IF('Vessel List A'!AC135=6,6,IF('Vessel List A'!AC135=7,7,IF('Vessel List A'!AC135=8,8,IF('Vessel List A'!AC135=9,9,IF('Vessel List A'!AC135=10,10,IF('Vessel List A'!AC135=11,11,IF('Vessel List A'!AC135=12,12,IF('Vessel List A'!AC135=13,13,IF('Vessel List A'!AC135=14,14,IF('Vessel List A'!AC135=15,15,IF('Vessel List A'!AC135=16,16,0)))))))))))))))))=0," ",VALUE(IF('Vessel List A'!AC135=1,1,IF('Vessel List A'!AC135=2,2,IF('Vessel List A'!AC135=3,3,IF('Vessel List A'!AC135=4,4,IF('Vessel List A'!AC135=5,5,IF('Vessel List A'!AC135=6,6,IF('Vessel List A'!AC135=7,7,IF('Vessel List A'!AC135=8,8,IF('Vessel List A'!AC135=9,9,IF('Vessel List A'!AC135=10,10,IF('Vessel List A'!AC135=11,11,IF('Vessel List A'!AC135=12,12,IF('Vessel List A'!AC135=13,13,IF('Vessel List A'!AC135=14,14,IF('Vessel List A'!AC135=15,15,IF('Vessel List A'!AC135=16,16,0))))))))))))))))))</f>
        <v xml:space="preserve"> </v>
      </c>
      <c r="Q136" s="154"/>
      <c r="R136" s="158"/>
      <c r="S136" s="390" t="str">
        <f t="shared" si="167"/>
        <v/>
      </c>
      <c r="T136" s="158"/>
      <c r="U136" s="137"/>
      <c r="V136" s="388" t="str">
        <f t="shared" si="168"/>
        <v/>
      </c>
      <c r="W136" s="157" t="str">
        <f>IF(VALUE(IF('Vessel List A'!AP135=1,1,IF('Vessel List A'!AP135=2,2,IF('Vessel List A'!AP135=3,3,IF('Vessel List A'!AP135=4,4,IF('Vessel List A'!AP135=5,5,IF('Vessel List A'!AP135=6,6,IF('Vessel List A'!AP135=7,7,IF('Vessel List A'!AP135=8,8,IF('Vessel List A'!AP135=9,9,IF('Vessel List A'!AP135=10,10,IF('Vessel List A'!AP135=11,11,IF('Vessel List A'!AP135=12,12,IF('Vessel List A'!AP135=13,13,IF('Vessel List A'!AP135=14,14,IF('Vessel List A'!AP135=15,15,IF('Vessel List A'!AP135=16,16,0)))))))))))))))))=0," ",VALUE(IF('Vessel List A'!AP135=1,1,IF('Vessel List A'!AP135=2,2,IF('Vessel List A'!AP135=3,3,IF('Vessel List A'!AP135=4,4,IF('Vessel List A'!AP135=5,5,IF('Vessel List A'!AP135=6,6,IF('Vessel List A'!AP135=7,7,IF('Vessel List A'!AP135=8,8,IF('Vessel List A'!AP135=9,9,IF('Vessel List A'!AP135=10,10,IF('Vessel List A'!AP135=11,11,IF('Vessel List A'!AP135=12,12,IF('Vessel List A'!AP135=13,13,IF('Vessel List A'!AP135=14,14,IF('Vessel List A'!AP135=15,15,IF('Vessel List A'!AP135=16,16,0))))))))))))))))))</f>
        <v xml:space="preserve"> </v>
      </c>
      <c r="X136" s="154"/>
      <c r="Y136" s="158"/>
      <c r="Z136" s="390" t="str">
        <f t="shared" si="169"/>
        <v/>
      </c>
      <c r="AA136" s="158"/>
      <c r="AB136" s="137"/>
      <c r="AC136" s="388" t="str">
        <f t="shared" si="170"/>
        <v/>
      </c>
      <c r="AD136" s="157" t="str">
        <f>IF(VALUE(IF('Vessel List A'!BC135=1,1,IF('Vessel List A'!BC135=2,2,IF('Vessel List A'!BC135=3,3,IF('Vessel List A'!BC135=4,4,IF('Vessel List A'!BC135=5,5,IF('Vessel List A'!BC135=6,6,IF('Vessel List A'!BC135=7,7,IF('Vessel List A'!BC135=8,8,IF('Vessel List A'!BC135=9,9,IF('Vessel List A'!BC135=10,10,IF('Vessel List A'!BC135=11,11,IF('Vessel List A'!BC135=12,12,IF('Vessel List A'!BC135=13,13,IF('Vessel List A'!BC135=14,14,IF('Vessel List A'!BC135=15,15,IF('Vessel List A'!BC135=16,16,0)))))))))))))))))=0," ",VALUE(IF('Vessel List A'!BC135=1,1,IF('Vessel List A'!BC135=2,2,IF('Vessel List A'!BC135=3,3,IF('Vessel List A'!BC135=4,4,IF('Vessel List A'!BC135=5,5,IF('Vessel List A'!BC135=6,6,IF('Vessel List A'!BC135=7,7,IF('Vessel List A'!BC135=8,8,IF('Vessel List A'!BC135=9,9,IF('Vessel List A'!BC135=10,10,IF('Vessel List A'!BC135=11,11,IF('Vessel List A'!BC135=12,12,IF('Vessel List A'!BC135=13,13,IF('Vessel List A'!BC135=14,14,IF('Vessel List A'!BC135=15,15,IF('Vessel List A'!BC135=16,16,0))))))))))))))))))</f>
        <v xml:space="preserve"> </v>
      </c>
      <c r="AE136" s="154"/>
      <c r="AF136" s="158"/>
      <c r="AG136" s="390" t="str">
        <f t="shared" si="171"/>
        <v/>
      </c>
      <c r="AH136" s="158"/>
      <c r="AI136" s="137"/>
      <c r="AJ136" s="388" t="str">
        <f t="shared" si="172"/>
        <v/>
      </c>
      <c r="AK136" s="157" t="str">
        <f>IF(VALUE(IF('Vessel List A'!BP135=1,1,IF('Vessel List A'!BP135=2,2,IF('Vessel List A'!BP135=3,3,IF('Vessel List A'!BP135=4,4,IF('Vessel List A'!BP135=5,5,IF('Vessel List A'!BP135=6,6,IF('Vessel List A'!BP135=7,7,IF('Vessel List A'!BP135=8,8,IF('Vessel List A'!BP135=9,9,IF('Vessel List A'!BP135=10,10,IF('Vessel List A'!BP135=11,11,IF('Vessel List A'!BP135=12,12,IF('Vessel List A'!BP135=13,13,IF('Vessel List A'!BP135=14,14,IF('Vessel List A'!BP135=15,15,IF('Vessel List A'!BP135=16,16,0)))))))))))))))))=0," ",VALUE(IF('Vessel List A'!BP135=1,1,IF('Vessel List A'!BP135=2,2,IF('Vessel List A'!BP135=3,3,IF('Vessel List A'!BP135=4,4,IF('Vessel List A'!BP135=5,5,IF('Vessel List A'!BP135=6,6,IF('Vessel List A'!BP135=7,7,IF('Vessel List A'!BP135=8,8,IF('Vessel List A'!BP135=9,9,IF('Vessel List A'!BP135=10,10,IF('Vessel List A'!BP135=11,11,IF('Vessel List A'!BP135=12,12,IF('Vessel List A'!BP135=13,13,IF('Vessel List A'!BP135=14,14,IF('Vessel List A'!BP135=15,15,IF('Vessel List A'!BP135=16,16,0))))))))))))))))))</f>
        <v xml:space="preserve"> </v>
      </c>
      <c r="AL136" s="154"/>
      <c r="AM136" s="158"/>
      <c r="AN136" s="390" t="str">
        <f t="shared" si="173"/>
        <v/>
      </c>
      <c r="AO136" s="158"/>
      <c r="AP136" s="137"/>
      <c r="AQ136" s="388" t="str">
        <f t="shared" si="174"/>
        <v/>
      </c>
      <c r="AR136" s="157" t="str">
        <f>IF(VALUE(IF('Vessel List A'!CC135=1,1,IF('Vessel List A'!CC135=2,2,IF('Vessel List A'!CC135=3,3,IF('Vessel List A'!CC135=4,4,IF('Vessel List A'!CC135=5,5,IF('Vessel List A'!CC135=6,6,IF('Vessel List A'!CC135=7,7,IF('Vessel List A'!CC135=8,8,IF('Vessel List A'!CC135=9,9,IF('Vessel List A'!CC135=10,10,IF('Vessel List A'!CC135=11,11,IF('Vessel List A'!CC135=12,12,IF('Vessel List A'!CC135=13,13,IF('Vessel List A'!CC135=14,14,IF('Vessel List A'!CC135=15,15,IF('Vessel List A'!CC135=16,16,0)))))))))))))))))=0," ",VALUE(IF('Vessel List A'!CC135=1,1,IF('Vessel List A'!CC135=2,2,IF('Vessel List A'!CC135=3,3,IF('Vessel List A'!CC135=4,4,IF('Vessel List A'!CC135=5,5,IF('Vessel List A'!CC135=6,6,IF('Vessel List A'!CC135=7,7,IF('Vessel List A'!CC135=8,8,IF('Vessel List A'!CC135=9,9,IF('Vessel List A'!CC135=10,10,IF('Vessel List A'!CC135=11,11,IF('Vessel List A'!CC135=12,12,IF('Vessel List A'!CC135=13,13,IF('Vessel List A'!CC135=14,14,IF('Vessel List A'!CC135=15,15,IF('Vessel List A'!CC135=16,16,0))))))))))))))))))</f>
        <v xml:space="preserve"> </v>
      </c>
      <c r="AS136" s="154"/>
      <c r="AT136" s="158"/>
      <c r="AU136" s="390" t="str">
        <f t="shared" si="175"/>
        <v/>
      </c>
      <c r="AV136" s="158"/>
      <c r="AW136" s="137"/>
      <c r="AX136" s="388" t="str">
        <f t="shared" si="176"/>
        <v/>
      </c>
      <c r="AY136" s="157" t="str">
        <f>IF(VALUE(IF('Vessel List A'!CP135=1,1,IF('Vessel List A'!CP135=2,2,IF('Vessel List A'!CP135=3,3,IF('Vessel List A'!CP135=4,4,IF('Vessel List A'!CP135=5,5,IF('Vessel List A'!CP135=6,6,IF('Vessel List A'!CP135=7,7,IF('Vessel List A'!CP135=8,8,IF('Vessel List A'!CP135=9,9,IF('Vessel List A'!CP135=10,10,IF('Vessel List A'!CP135=11,11,IF('Vessel List A'!CP135=12,12,IF('Vessel List A'!CP135=13,13,IF('Vessel List A'!CP135=14,14,IF('Vessel List A'!CP135=15,15,IF('Vessel List A'!CP135=16,16,0)))))))))))))))))=0," ",VALUE(IF('Vessel List A'!CP135=1,1,IF('Vessel List A'!CP135=2,2,IF('Vessel List A'!CP135=3,3,IF('Vessel List A'!CP135=4,4,IF('Vessel List A'!CP135=5,5,IF('Vessel List A'!CP135=6,6,IF('Vessel List A'!CP135=7,7,IF('Vessel List A'!CP135=8,8,IF('Vessel List A'!CP135=9,9,IF('Vessel List A'!CP135=10,10,IF('Vessel List A'!CP135=11,11,IF('Vessel List A'!CP135=12,12,IF('Vessel List A'!CP135=13,13,IF('Vessel List A'!CP135=14,14,IF('Vessel List A'!CP135=15,15,IF('Vessel List A'!CP135=16,16,0))))))))))))))))))</f>
        <v xml:space="preserve"> </v>
      </c>
      <c r="AZ136" s="154"/>
      <c r="BA136" s="158"/>
      <c r="BB136" s="390" t="str">
        <f t="shared" si="177"/>
        <v/>
      </c>
      <c r="BC136" s="158"/>
      <c r="BD136" s="137"/>
      <c r="BE136" s="388" t="str">
        <f t="shared" si="178"/>
        <v/>
      </c>
      <c r="BF136" s="157" t="str">
        <f>IF(VALUE(IF('Vessel List A'!DC135=1,1,IF('Vessel List A'!DC135=2,2,IF('Vessel List A'!DC135=3,3,IF('Vessel List A'!DC135=4,4,IF('Vessel List A'!DC135=5,5,IF('Vessel List A'!DC135=6,6,IF('Vessel List A'!DC135=7,7,IF('Vessel List A'!DC135=8,8,IF('Vessel List A'!DC135=9,9,IF('Vessel List A'!DC135=10,10,IF('Vessel List A'!DC135=11,11,IF('Vessel List A'!DC135=12,12,IF('Vessel List A'!DC135=13,13,IF('Vessel List A'!DC135=14,14,IF('Vessel List A'!DC135=15,15,IF('Vessel List A'!DC135=16,16,0)))))))))))))))))=0," ",VALUE(IF('Vessel List A'!DC135=1,1,IF('Vessel List A'!DC135=2,2,IF('Vessel List A'!DC135=3,3,IF('Vessel List A'!DC135=4,4,IF('Vessel List A'!DC135=5,5,IF('Vessel List A'!DC135=6,6,IF('Vessel List A'!DC135=7,7,IF('Vessel List A'!DC135=8,8,IF('Vessel List A'!DC135=9,9,IF('Vessel List A'!DC135=10,10,IF('Vessel List A'!DC135=11,11,IF('Vessel List A'!DC135=12,12,IF('Vessel List A'!DC135=13,13,IF('Vessel List A'!DC135=14,14,IF('Vessel List A'!DC135=15,15,IF('Vessel List A'!DC135=16,16,0))))))))))))))))))</f>
        <v xml:space="preserve"> </v>
      </c>
      <c r="BG136" s="154"/>
      <c r="BH136" s="158"/>
      <c r="BI136" s="390" t="str">
        <f t="shared" si="179"/>
        <v/>
      </c>
      <c r="BJ136" s="158"/>
      <c r="BK136" s="137"/>
      <c r="BL136" s="388" t="str">
        <f t="shared" si="180"/>
        <v/>
      </c>
      <c r="BM136" s="157" t="str">
        <f>IF(VALUE(IF('Vessel List A'!DP135=1,1,IF('Vessel List A'!DP135=2,2,IF('Vessel List A'!DP135=3,3,IF('Vessel List A'!DP135=4,4,IF('Vessel List A'!DP135=5,5,IF('Vessel List A'!DP135=6,6,IF('Vessel List A'!DP135=7,7,IF('Vessel List A'!DP135=8,8,IF('Vessel List A'!DP135=9,9,IF('Vessel List A'!DP135=10,10,IF('Vessel List A'!DP135=11,11,IF('Vessel List A'!DP135=12,12,IF('Vessel List A'!DP135=13,13,IF('Vessel List A'!DP135=14,14,IF('Vessel List A'!DP135=15,15,IF('Vessel List A'!DP135=16,16,0)))))))))))))))))=0," ",VALUE(IF('Vessel List A'!DP135=1,1,IF('Vessel List A'!DP135=2,2,IF('Vessel List A'!DP135=3,3,IF('Vessel List A'!DP135=4,4,IF('Vessel List A'!DP135=5,5,IF('Vessel List A'!DP135=6,6,IF('Vessel List A'!DP135=7,7,IF('Vessel List A'!DP135=8,8,IF('Vessel List A'!DP135=9,9,IF('Vessel List A'!DP135=10,10,IF('Vessel List A'!DP135=11,11,IF('Vessel List A'!DP135=12,12,IF('Vessel List A'!DP135=13,13,IF('Vessel List A'!DP135=14,14,IF('Vessel List A'!DP135=15,15,IF('Vessel List A'!DP135=16,16,0))))))))))))))))))</f>
        <v xml:space="preserve"> </v>
      </c>
      <c r="BN136" s="154"/>
      <c r="BO136" s="158"/>
      <c r="BP136" s="390" t="str">
        <f t="shared" si="181"/>
        <v/>
      </c>
      <c r="BQ136" s="158"/>
      <c r="BR136" s="137"/>
      <c r="BS136" s="388" t="str">
        <f t="shared" si="182"/>
        <v/>
      </c>
      <c r="BT136" s="157" t="str">
        <f>IF(VALUE(IF('Vessel List A'!EC135=1,1,IF('Vessel List A'!EC135=2,2,IF('Vessel List A'!EC135=3,3,IF('Vessel List A'!EC135=4,4,IF('Vessel List A'!EC135=5,5,IF('Vessel List A'!EC135=6,6,IF('Vessel List A'!EC135=7,7,IF('Vessel List A'!EC135=8,8,IF('Vessel List A'!EC135=9,9,IF('Vessel List A'!EC135=10,10,IF('Vessel List A'!EC135=11,11,IF('Vessel List A'!EC135=12,12,IF('Vessel List A'!EC135=13,13,IF('Vessel List A'!EC135=14,14,IF('Vessel List A'!EC135=15,15,IF('Vessel List A'!EC135=16,16,0)))))))))))))))))=0," ",VALUE(IF('Vessel List A'!EC135=1,1,IF('Vessel List A'!EC135=2,2,IF('Vessel List A'!EC135=3,3,IF('Vessel List A'!EC135=4,4,IF('Vessel List A'!EC135=5,5,IF('Vessel List A'!EC135=6,6,IF('Vessel List A'!EC135=7,7,IF('Vessel List A'!EC135=8,8,IF('Vessel List A'!EC135=9,9,IF('Vessel List A'!EC135=10,10,IF('Vessel List A'!EC135=11,11,IF('Vessel List A'!EC135=12,12,IF('Vessel List A'!EC135=13,13,IF('Vessel List A'!EC135=14,14,IF('Vessel List A'!EC135=15,15,IF('Vessel List A'!EC135=16,16,0))))))))))))))))))</f>
        <v xml:space="preserve"> </v>
      </c>
      <c r="BU136" s="154"/>
      <c r="BV136" s="158"/>
      <c r="BW136" s="390" t="str">
        <f t="shared" si="183"/>
        <v/>
      </c>
      <c r="BX136" s="158"/>
      <c r="BY136" s="137"/>
      <c r="BZ136" s="388" t="str">
        <f t="shared" si="184"/>
        <v/>
      </c>
      <c r="CA136" s="157" t="str">
        <f>IF(VALUE(IF('Vessel List A'!EP135=1,1,IF('Vessel List A'!EP135=2,2,IF('Vessel List A'!EP135=3,3,IF('Vessel List A'!EP135=4,4,IF('Vessel List A'!EP135=5,5,IF('Vessel List A'!EP135=6,6,IF('Vessel List A'!EP135=7,7,IF('Vessel List A'!EP135=8,8,IF('Vessel List A'!EP135=9,9,IF('Vessel List A'!EP135=10,10,IF('Vessel List A'!EP135=11,11,IF('Vessel List A'!EP135=12,12,IF('Vessel List A'!EP135=13,13,IF('Vessel List A'!EP135=14,14,IF('Vessel List A'!EP135=15,15,IF('Vessel List A'!EP135=16,16,0)))))))))))))))))=0," ",VALUE(IF('Vessel List A'!EP135=1,1,IF('Vessel List A'!EP135=2,2,IF('Vessel List A'!EP135=3,3,IF('Vessel List A'!EP135=4,4,IF('Vessel List A'!EP135=5,5,IF('Vessel List A'!EP135=6,6,IF('Vessel List A'!EP135=7,7,IF('Vessel List A'!EP135=8,8,IF('Vessel List A'!EP135=9,9,IF('Vessel List A'!EP135=10,10,IF('Vessel List A'!EP135=11,11,IF('Vessel List A'!EP135=12,12,IF('Vessel List A'!EP135=13,13,IF('Vessel List A'!EP135=14,14,IF('Vessel List A'!EP135=15,15,IF('Vessel List A'!EP135=16,16,0))))))))))))))))))</f>
        <v xml:space="preserve"> </v>
      </c>
      <c r="CB136" s="154"/>
      <c r="CC136" s="158"/>
      <c r="CD136" s="390" t="str">
        <f t="shared" si="185"/>
        <v/>
      </c>
      <c r="CE136" s="158"/>
      <c r="CF136" s="137"/>
      <c r="CG136" s="388" t="str">
        <f t="shared" si="186"/>
        <v/>
      </c>
      <c r="CH136" s="157" t="str">
        <f>IF(VALUE(IF('Vessel List A'!FC135=1,1,IF('Vessel List A'!FC135=2,2,IF('Vessel List A'!FC135=3,3,IF('Vessel List A'!FC135=4,4,IF('Vessel List A'!FC135=5,5,IF('Vessel List A'!FC135=6,6,IF('Vessel List A'!FC135=7,7,IF('Vessel List A'!FC135=8,8,IF('Vessel List A'!FC135=9,9,IF('Vessel List A'!FC135=10,10,IF('Vessel List A'!FC135=11,11,IF('Vessel List A'!FC135=12,12,IF('Vessel List A'!FC135=13,13,IF('Vessel List A'!FC135=14,14,IF('Vessel List A'!FC135=15,15,IF('Vessel List A'!FC135=16,16,0)))))))))))))))))=0," ",VALUE(IF('Vessel List A'!FC135=1,1,IF('Vessel List A'!FC135=2,2,IF('Vessel List A'!FC135=3,3,IF('Vessel List A'!FC135=4,4,IF('Vessel List A'!FC135=5,5,IF('Vessel List A'!FC135=6,6,IF('Vessel List A'!FC135=7,7,IF('Vessel List A'!FC135=8,8,IF('Vessel List A'!FC135=9,9,IF('Vessel List A'!FC135=10,10,IF('Vessel List A'!FC135=11,11,IF('Vessel List A'!FC135=12,12,IF('Vessel List A'!FC135=13,13,IF('Vessel List A'!FC135=14,14,IF('Vessel List A'!FC135=15,15,IF('Vessel List A'!FC135=16,16,0))))))))))))))))))</f>
        <v xml:space="preserve"> </v>
      </c>
      <c r="CI136" s="154"/>
      <c r="CJ136" s="158"/>
      <c r="CK136" s="390" t="str">
        <f t="shared" si="187"/>
        <v/>
      </c>
      <c r="CL136" s="158"/>
      <c r="CM136" s="137"/>
      <c r="CN136" s="388" t="str">
        <f t="shared" si="188"/>
        <v/>
      </c>
      <c r="CO136" s="157" t="str">
        <f>IF(VALUE(IF('Vessel List A'!FP135=1,1,IF('Vessel List A'!FP135=2,2,IF('Vessel List A'!FP135=3,3,IF('Vessel List A'!FP135=4,4,IF('Vessel List A'!FP135=5,5,IF('Vessel List A'!FP135=6,6,IF('Vessel List A'!FP135=7,7,IF('Vessel List A'!FP135=8,8,IF('Vessel List A'!FP135=9,9,IF('Vessel List A'!FP135=10,10,IF('Vessel List A'!FP135=11,11,IF('Vessel List A'!FP135=12,12,IF('Vessel List A'!FP135=13,13,IF('Vessel List A'!FP135=14,14,IF('Vessel List A'!FP135=15,15,IF('Vessel List A'!FP135=16,16,0)))))))))))))))))=0," ",VALUE(IF('Vessel List A'!FP135=1,1,IF('Vessel List A'!FP135=2,2,IF('Vessel List A'!FP135=3,3,IF('Vessel List A'!FP135=4,4,IF('Vessel List A'!FP135=5,5,IF('Vessel List A'!FP135=6,6,IF('Vessel List A'!FP135=7,7,IF('Vessel List A'!FP135=8,8,IF('Vessel List A'!FP135=9,9,IF('Vessel List A'!FP135=10,10,IF('Vessel List A'!FP135=11,11,IF('Vessel List A'!FP135=12,12,IF('Vessel List A'!FP135=13,13,IF('Vessel List A'!FP135=14,14,IF('Vessel List A'!FP135=15,15,IF('Vessel List A'!FP135=16,16,0))))))))))))))))))</f>
        <v xml:space="preserve"> </v>
      </c>
      <c r="CP136" s="154"/>
      <c r="CQ136" s="158"/>
      <c r="CR136" s="390" t="str">
        <f t="shared" si="189"/>
        <v/>
      </c>
      <c r="CS136" s="158"/>
      <c r="CT136" s="137"/>
      <c r="CU136" s="388" t="str">
        <f t="shared" si="190"/>
        <v/>
      </c>
      <c r="CV136" s="157" t="str">
        <f>IF(VALUE(IF('Vessel List A'!GC135=1,1,IF('Vessel List A'!GC135=2,2,IF('Vessel List A'!GC135=3,3,IF('Vessel List A'!GC135=4,4,IF('Vessel List A'!GC135=5,5,IF('Vessel List A'!GC135=6,6,IF('Vessel List A'!GC135=7,7,IF('Vessel List A'!GC135=8,8,IF('Vessel List A'!GC135=9,9,IF('Vessel List A'!GC135=10,10,IF('Vessel List A'!GC135=11,11,IF('Vessel List A'!GC135=12,12,IF('Vessel List A'!GC135=13,13,IF('Vessel List A'!GC135=14,14,IF('Vessel List A'!GC135=15,15,IF('Vessel List A'!GC135=16,16,0)))))))))))))))))=0," ",VALUE(IF('Vessel List A'!GC135=1,1,IF('Vessel List A'!GC135=2,2,IF('Vessel List A'!GC135=3,3,IF('Vessel List A'!GC135=4,4,IF('Vessel List A'!GC135=5,5,IF('Vessel List A'!GC135=6,6,IF('Vessel List A'!GC135=7,7,IF('Vessel List A'!GC135=8,8,IF('Vessel List A'!GC135=9,9,IF('Vessel List A'!GC135=10,10,IF('Vessel List A'!GC135=11,11,IF('Vessel List A'!GC135=12,12,IF('Vessel List A'!GC135=13,13,IF('Vessel List A'!GC135=14,14,IF('Vessel List A'!GC135=15,15,IF('Vessel List A'!GC135=16,16,0))))))))))))))))))</f>
        <v xml:space="preserve"> </v>
      </c>
      <c r="CW136" s="154"/>
      <c r="CX136" s="158"/>
      <c r="CY136" s="390" t="str">
        <f t="shared" si="191"/>
        <v/>
      </c>
      <c r="CZ136" s="158"/>
      <c r="DA136" s="137"/>
      <c r="DB136" s="388" t="str">
        <f t="shared" si="192"/>
        <v/>
      </c>
      <c r="DC136" s="157" t="str">
        <f>IF(VALUE(IF('Vessel List A'!GP135=1,1,IF('Vessel List A'!GP135=2,2,IF('Vessel List A'!GP135=3,3,IF('Vessel List A'!GP135=4,4,IF('Vessel List A'!GP135=5,5,IF('Vessel List A'!GP135=6,6,IF('Vessel List A'!GP135=7,7,IF('Vessel List A'!GP135=8,8,IF('Vessel List A'!GP135=9,9,IF('Vessel List A'!GP135=10,10,IF('Vessel List A'!GP135=11,11,IF('Vessel List A'!GP135=12,12,IF('Vessel List A'!GP135=13,13,IF('Vessel List A'!GP135=14,14,IF('Vessel List A'!GP135=15,15,IF('Vessel List A'!GP135=16,16,0)))))))))))))))))=0," ",VALUE(IF('Vessel List A'!GP135=1,1,IF('Vessel List A'!GP135=2,2,IF('Vessel List A'!GP135=3,3,IF('Vessel List A'!GP135=4,4,IF('Vessel List A'!GP135=5,5,IF('Vessel List A'!GP135=6,6,IF('Vessel List A'!GP135=7,7,IF('Vessel List A'!GP135=8,8,IF('Vessel List A'!GP135=9,9,IF('Vessel List A'!GP135=10,10,IF('Vessel List A'!GP135=11,11,IF('Vessel List A'!GP135=12,12,IF('Vessel List A'!GP135=13,13,IF('Vessel List A'!GP135=14,14,IF('Vessel List A'!GP135=15,15,IF('Vessel List A'!GP135=16,16,0))))))))))))))))))</f>
        <v xml:space="preserve"> </v>
      </c>
      <c r="DD136" s="154"/>
      <c r="DE136" s="158"/>
      <c r="DF136" s="390" t="str">
        <f t="shared" si="193"/>
        <v/>
      </c>
      <c r="DG136" s="158"/>
      <c r="DH136" s="137"/>
      <c r="DI136" s="388" t="str">
        <f t="shared" si="194"/>
        <v/>
      </c>
      <c r="DJ136" s="157" t="str">
        <f>IF(VALUE(IF('Vessel List A'!HC135=1,1,IF('Vessel List A'!HC135=2,2,IF('Vessel List A'!HC135=3,3,IF('Vessel List A'!HC135=4,4,IF('Vessel List A'!HC135=5,5,IF('Vessel List A'!HC135=6,6,IF('Vessel List A'!HC135=7,7,IF('Vessel List A'!HC135=8,8,IF('Vessel List A'!HC135=9,9,IF('Vessel List A'!HC135=10,10,IF('Vessel List A'!HC135=11,11,IF('Vessel List A'!HC135=12,12,IF('Vessel List A'!HC135=13,13,IF('Vessel List A'!HC135=14,14,IF('Vessel List A'!HC135=15,15,IF('Vessel List A'!HC135=16,16,0)))))))))))))))))=0," ",VALUE(IF('Vessel List A'!HC135=1,1,IF('Vessel List A'!HC135=2,2,IF('Vessel List A'!HC135=3,3,IF('Vessel List A'!HC135=4,4,IF('Vessel List A'!HC135=5,5,IF('Vessel List A'!HC135=6,6,IF('Vessel List A'!HC135=7,7,IF('Vessel List A'!HC135=8,8,IF('Vessel List A'!HC135=9,9,IF('Vessel List A'!HC135=10,10,IF('Vessel List A'!HC135=11,11,IF('Vessel List A'!HC135=12,12,IF('Vessel List A'!HC135=13,13,IF('Vessel List A'!HC135=14,14,IF('Vessel List A'!HC135=15,15,IF('Vessel List A'!HC135=16,16,0))))))))))))))))))</f>
        <v xml:space="preserve"> </v>
      </c>
      <c r="DK136" s="154"/>
      <c r="DL136" s="158"/>
      <c r="DM136" s="390" t="str">
        <f t="shared" si="195"/>
        <v/>
      </c>
      <c r="DN136" s="158"/>
      <c r="DO136" s="137"/>
      <c r="DP136" s="388" t="str">
        <f t="shared" si="196"/>
        <v/>
      </c>
      <c r="DQ136" s="157" t="str">
        <f>IF(VALUE(IF('Vessel List A'!HP135=1,1,IF('Vessel List A'!HP135=2,2,IF('Vessel List A'!HP135=3,3,IF('Vessel List A'!HP135=4,4,IF('Vessel List A'!HP135=5,5,IF('Vessel List A'!HP135=6,6,IF('Vessel List A'!HP135=7,7,IF('Vessel List A'!HP135=8,8,IF('Vessel List A'!HP135=9,9,IF('Vessel List A'!HP135=10,10,IF('Vessel List A'!HP135=11,11,IF('Vessel List A'!HP135=12,12,IF('Vessel List A'!HP135=13,13,IF('Vessel List A'!HP135=14,14,IF('Vessel List A'!HP135=15,15,IF('Vessel List A'!HP135=16,16,0)))))))))))))))))=0," ",VALUE(IF('Vessel List A'!HP135=1,1,IF('Vessel List A'!HP135=2,2,IF('Vessel List A'!HP135=3,3,IF('Vessel List A'!HP135=4,4,IF('Vessel List A'!HP135=5,5,IF('Vessel List A'!HP135=6,6,IF('Vessel List A'!HP135=7,7,IF('Vessel List A'!HP135=8,8,IF('Vessel List A'!HP135=9,9,IF('Vessel List A'!HP135=10,10,IF('Vessel List A'!HP135=11,11,IF('Vessel List A'!HP135=12,12,IF('Vessel List A'!HP135=13,13,IF('Vessel List A'!HP135=14,14,IF('Vessel List A'!HP135=15,15,IF('Vessel List A'!HP135=16,16,0))))))))))))))))))</f>
        <v xml:space="preserve"> </v>
      </c>
      <c r="DR136" s="154"/>
      <c r="DS136" s="158"/>
      <c r="DT136" s="390" t="str">
        <f t="shared" si="197"/>
        <v/>
      </c>
      <c r="DU136" s="158"/>
      <c r="DV136" s="137"/>
      <c r="DW136" s="388" t="str">
        <f t="shared" si="198"/>
        <v/>
      </c>
      <c r="DX136" s="157" t="str">
        <f>IF(VALUE(IF('Vessel List A'!IC135=1,1,IF('Vessel List A'!IC135=2,2,IF('Vessel List A'!IC135=3,3,IF('Vessel List A'!IC135=4,4,IF('Vessel List A'!IC135=5,5,IF('Vessel List A'!IC135=6,6,IF('Vessel List A'!IC135=7,7,IF('Vessel List A'!IC135=8,8,IF('Vessel List A'!IC135=9,9,IF('Vessel List A'!IC135=10,10,IF('Vessel List A'!IC135=11,11,IF('Vessel List A'!IC135=12,12,IF('Vessel List A'!IC135=13,13,IF('Vessel List A'!IC135=14,14,IF('Vessel List A'!IC135=15,15,IF('Vessel List A'!IC135=16,16,0)))))))))))))))))=0," ",VALUE(IF('Vessel List A'!IC135=1,1,IF('Vessel List A'!IC135=2,2,IF('Vessel List A'!IC135=3,3,IF('Vessel List A'!IC135=4,4,IF('Vessel List A'!IC135=5,5,IF('Vessel List A'!IC135=6,6,IF('Vessel List A'!IC135=7,7,IF('Vessel List A'!IC135=8,8,IF('Vessel List A'!IC135=9,9,IF('Vessel List A'!IC135=10,10,IF('Vessel List A'!IC135=11,11,IF('Vessel List A'!IC135=12,12,IF('Vessel List A'!IC135=13,13,IF('Vessel List A'!IC135=14,14,IF('Vessel List A'!IC135=15,15,IF('Vessel List A'!IC135=16,16,0))))))))))))))))))</f>
        <v xml:space="preserve"> </v>
      </c>
      <c r="DY136" s="154"/>
      <c r="DZ136" s="158"/>
      <c r="EA136" s="390" t="str">
        <f t="shared" si="199"/>
        <v/>
      </c>
      <c r="EB136" s="158"/>
      <c r="EC136" s="137"/>
      <c r="ED136" s="388" t="str">
        <f t="shared" si="200"/>
        <v/>
      </c>
      <c r="EE136" s="157" t="str">
        <f>IF(VALUE(IF('Vessel List A'!IP135=1,1,IF('Vessel List A'!IP135=2,2,IF('Vessel List A'!IP135=3,3,IF('Vessel List A'!IP135=4,4,IF('Vessel List A'!IP135=5,5,IF('Vessel List A'!IP135=6,6,IF('Vessel List A'!IP135=7,7,IF('Vessel List A'!IP135=8,8,IF('Vessel List A'!IP135=9,9,IF('Vessel List A'!IP135=10,10,IF('Vessel List A'!IP135=11,11,IF('Vessel List A'!IP135=12,12,IF('Vessel List A'!IP135=13,13,IF('Vessel List A'!IP135=14,14,IF('Vessel List A'!IP135=15,15,IF('Vessel List A'!IP135=16,16,0)))))))))))))))))=0," ",VALUE(IF('Vessel List A'!IP135=1,1,IF('Vessel List A'!IP135=2,2,IF('Vessel List A'!IP135=3,3,IF('Vessel List A'!IP135=4,4,IF('Vessel List A'!IP135=5,5,IF('Vessel List A'!IP135=6,6,IF('Vessel List A'!IP135=7,7,IF('Vessel List A'!IP135=8,8,IF('Vessel List A'!IP135=9,9,IF('Vessel List A'!IP135=10,10,IF('Vessel List A'!IP135=11,11,IF('Vessel List A'!IP135=12,12,IF('Vessel List A'!IP135=13,13,IF('Vessel List A'!IP135=14,14,IF('Vessel List A'!IP135=15,15,IF('Vessel List A'!IP135=16,16,0))))))))))))))))))</f>
        <v xml:space="preserve"> </v>
      </c>
      <c r="EF136" s="154"/>
      <c r="EG136" s="158"/>
      <c r="EH136" s="390" t="str">
        <f t="shared" si="201"/>
        <v/>
      </c>
      <c r="EI136" s="158"/>
      <c r="EJ136" s="137"/>
      <c r="EK136" s="397" t="str">
        <f t="shared" si="202"/>
        <v/>
      </c>
      <c r="EL136" s="144"/>
      <c r="EM136" s="157" t="str">
        <f>IF(VALUE(IF('Vessel List B'!C135=1,1,IF('Vessel List B'!C135=2,2,IF('Vessel List B'!C135=3,3,IF('Vessel List B'!C135=4,4,IF('Vessel List B'!C135=5,5,IF('Vessel List B'!C135=6,6,IF('Vessel List B'!C135=7,7,IF('Vessel List B'!C135=8,8,IF('Vessel List B'!C135=9,9,IF('Vessel List B'!C135=10,10,IF('Vessel List B'!C135=11,11,IF('Vessel List B'!C135=12,12,IF('Vessel List B'!C135=13,13,IF('Vessel List B'!C135=14,14,IF('Vessel List B'!C135=15,15,IF('Vessel List B'!C135=16,16,0)))))))))))))))))=0," ",VALUE(IF('Vessel List B'!C135=1,1,IF('Vessel List B'!C135=2,2,IF('Vessel List B'!C135=3,3,IF('Vessel List B'!C135=4,4,IF('Vessel List B'!C135=5,5,IF('Vessel List B'!C135=6,6,IF('Vessel List B'!C135=7,7,IF('Vessel List B'!C135=8,8,IF('Vessel List B'!C135=9,9,IF('Vessel List B'!C135=10,10,IF('Vessel List B'!C135=11,11,IF('Vessel List B'!C135=12,12,IF('Vessel List B'!C135=13,13,IF('Vessel List B'!C135=14,14,IF('Vessel List B'!C135=15,15,IF('Vessel List B'!C135=16,16,0))))))))))))))))))</f>
        <v xml:space="preserve"> </v>
      </c>
      <c r="EN136" s="154"/>
      <c r="EO136" s="158"/>
      <c r="EP136" s="390" t="str">
        <f t="shared" si="203"/>
        <v/>
      </c>
      <c r="EQ136" s="158"/>
      <c r="ER136" s="137"/>
      <c r="ES136" s="388" t="str">
        <f t="shared" si="204"/>
        <v/>
      </c>
      <c r="ET136" s="157" t="str">
        <f>IF(VALUE(IF('Vessel List B'!P135=1,1,IF('Vessel List B'!P135=2,2,IF('Vessel List B'!P135=3,3,IF('Vessel List B'!P135=4,4,IF('Vessel List B'!P135=5,5,IF('Vessel List B'!P135=6,6,IF('Vessel List B'!P135=7,7,IF('Vessel List B'!P135=8,8,IF('Vessel List B'!P135=9,9,IF('Vessel List B'!P135=10,10,IF('Vessel List B'!P135=11,11,IF('Vessel List B'!P135=12,12,IF('Vessel List B'!P135=13,13,IF('Vessel List B'!P135=14,14,IF('Vessel List B'!P135=15,15,IF('Vessel List B'!P135=16,16,0)))))))))))))))))=0," ",VALUE(IF('Vessel List B'!P135=1,1,IF('Vessel List B'!P135=2,2,IF('Vessel List B'!P135=3,3,IF('Vessel List B'!P135=4,4,IF('Vessel List B'!P135=5,5,IF('Vessel List B'!P135=6,6,IF('Vessel List B'!P135=7,7,IF('Vessel List B'!P135=8,8,IF('Vessel List B'!P135=9,9,IF('Vessel List B'!P135=10,10,IF('Vessel List B'!P135=11,11,IF('Vessel List B'!P135=12,12,IF('Vessel List B'!P135=13,13,IF('Vessel List B'!P135=14,14,IF('Vessel List B'!P135=15,15,IF('Vessel List B'!P135=16,16,0))))))))))))))))))</f>
        <v xml:space="preserve"> </v>
      </c>
      <c r="EU136" s="154"/>
      <c r="EV136" s="158"/>
      <c r="EW136" s="390" t="str">
        <f t="shared" si="205"/>
        <v/>
      </c>
      <c r="EX136" s="158"/>
      <c r="EY136" s="137"/>
      <c r="EZ136" s="388" t="str">
        <f t="shared" si="206"/>
        <v/>
      </c>
      <c r="FA136" s="157" t="str">
        <f>IF(VALUE(IF('Vessel List B'!AC135=1,1,IF('Vessel List B'!AC135=2,2,IF('Vessel List B'!AC135=3,3,IF('Vessel List B'!AC135=4,4,IF('Vessel List B'!AC135=5,5,IF('Vessel List B'!AC135=6,6,IF('Vessel List B'!AC135=7,7,IF('Vessel List B'!AC135=8,8,IF('Vessel List B'!AC135=9,9,IF('Vessel List B'!AC135=10,10,IF('Vessel List B'!AC135=11,11,IF('Vessel List B'!AC135=12,12,IF('Vessel List B'!AC135=13,13,IF('Vessel List B'!AC135=14,14,IF('Vessel List B'!AC135=15,15,IF('Vessel List B'!AC135=16,16,0)))))))))))))))))=0," ",VALUE(IF('Vessel List B'!AC135=1,1,IF('Vessel List B'!AC135=2,2,IF('Vessel List B'!AC135=3,3,IF('Vessel List B'!AC135=4,4,IF('Vessel List B'!AC135=5,5,IF('Vessel List B'!AC135=6,6,IF('Vessel List B'!AC135=7,7,IF('Vessel List B'!AC135=8,8,IF('Vessel List B'!AC135=9,9,IF('Vessel List B'!AC135=10,10,IF('Vessel List B'!AC135=11,11,IF('Vessel List B'!AC135=12,12,IF('Vessel List B'!AC135=13,13,IF('Vessel List B'!AC135=14,14,IF('Vessel List B'!AC135=15,15,IF('Vessel List B'!AC135=16,16,0))))))))))))))))))</f>
        <v xml:space="preserve"> </v>
      </c>
      <c r="FB136" s="154"/>
      <c r="FC136" s="158"/>
      <c r="FD136" s="390" t="str">
        <f t="shared" si="207"/>
        <v/>
      </c>
      <c r="FE136" s="158"/>
      <c r="FF136" s="137"/>
      <c r="FG136" s="388" t="str">
        <f t="shared" si="208"/>
        <v/>
      </c>
      <c r="FH136" s="157" t="str">
        <f>IF(VALUE(IF('Vessel List B'!AP135=1,1,IF('Vessel List B'!AP135=2,2,IF('Vessel List B'!AP135=3,3,IF('Vessel List B'!AP135=4,4,IF('Vessel List B'!AP135=5,5,IF('Vessel List B'!AP135=6,6,IF('Vessel List B'!AP135=7,7,IF('Vessel List B'!AP135=8,8,IF('Vessel List B'!AP135=9,9,IF('Vessel List B'!AP135=10,10,IF('Vessel List B'!AP135=11,11,IF('Vessel List B'!AP135=12,12,IF('Vessel List B'!AP135=13,13,IF('Vessel List B'!AP135=14,14,IF('Vessel List B'!AP135=15,15,IF('Vessel List B'!AP135=16,16,0)))))))))))))))))=0," ",VALUE(IF('Vessel List B'!AP135=1,1,IF('Vessel List B'!AP135=2,2,IF('Vessel List B'!AP135=3,3,IF('Vessel List B'!AP135=4,4,IF('Vessel List B'!AP135=5,5,IF('Vessel List B'!AP135=6,6,IF('Vessel List B'!AP135=7,7,IF('Vessel List B'!AP135=8,8,IF('Vessel List B'!AP135=9,9,IF('Vessel List B'!AP135=10,10,IF('Vessel List B'!AP135=11,11,IF('Vessel List B'!AP135=12,12,IF('Vessel List B'!AP135=13,13,IF('Vessel List B'!AP135=14,14,IF('Vessel List B'!AP135=15,15,IF('Vessel List B'!AP135=16,16,0))))))))))))))))))</f>
        <v xml:space="preserve"> </v>
      </c>
      <c r="FI136" s="154"/>
      <c r="FJ136" s="158"/>
      <c r="FK136" s="390" t="str">
        <f t="shared" si="209"/>
        <v/>
      </c>
      <c r="FL136" s="158"/>
      <c r="FM136" s="137"/>
      <c r="FN136" s="388" t="str">
        <f t="shared" si="210"/>
        <v/>
      </c>
      <c r="FO136" s="157" t="str">
        <f>IF(VALUE(IF('Vessel List B'!BC135=1,1,IF('Vessel List B'!BC135=2,2,IF('Vessel List B'!BC135=3,3,IF('Vessel List B'!BC135=4,4,IF('Vessel List B'!BC135=5,5,IF('Vessel List B'!BC135=6,6,IF('Vessel List B'!BC135=7,7,IF('Vessel List B'!BC135=8,8,IF('Vessel List B'!BC135=9,9,IF('Vessel List B'!BC135=10,10,IF('Vessel List B'!BC135=11,11,IF('Vessel List B'!BC135=12,12,IF('Vessel List B'!BC135=13,13,IF('Vessel List B'!BC135=14,14,IF('Vessel List B'!BC135=15,15,IF('Vessel List B'!BC135=16,16,0)))))))))))))))))=0," ",VALUE(IF('Vessel List B'!BC135=1,1,IF('Vessel List B'!BC135=2,2,IF('Vessel List B'!BC135=3,3,IF('Vessel List B'!BC135=4,4,IF('Vessel List B'!BC135=5,5,IF('Vessel List B'!BC135=6,6,IF('Vessel List B'!BC135=7,7,IF('Vessel List B'!BC135=8,8,IF('Vessel List B'!BC135=9,9,IF('Vessel List B'!BC135=10,10,IF('Vessel List B'!BC135=11,11,IF('Vessel List B'!BC135=12,12,IF('Vessel List B'!BC135=13,13,IF('Vessel List B'!BC135=14,14,IF('Vessel List B'!BC135=15,15,IF('Vessel List B'!BC135=16,16,0))))))))))))))))))</f>
        <v xml:space="preserve"> </v>
      </c>
      <c r="FP136" s="154"/>
      <c r="FQ136" s="158"/>
      <c r="FR136" s="390" t="str">
        <f t="shared" si="211"/>
        <v/>
      </c>
      <c r="FS136" s="158"/>
      <c r="FT136" s="137"/>
      <c r="FU136" s="388" t="str">
        <f t="shared" si="212"/>
        <v/>
      </c>
      <c r="FV136" s="157" t="str">
        <f>IF(VALUE(IF('Vessel List B'!BP135=1,1,IF('Vessel List B'!BP135=2,2,IF('Vessel List B'!BP135=3,3,IF('Vessel List B'!BP135=4,4,IF('Vessel List B'!BP135=5,5,IF('Vessel List B'!BP135=6,6,IF('Vessel List B'!BP135=7,7,IF('Vessel List B'!BP135=8,8,IF('Vessel List B'!BP135=9,9,IF('Vessel List B'!BP135=10,10,IF('Vessel List B'!BP135=11,11,IF('Vessel List B'!BP135=12,12,IF('Vessel List B'!BP135=13,13,IF('Vessel List B'!BP135=14,14,IF('Vessel List B'!BP135=15,15,IF('Vessel List B'!BP135=16,16,0)))))))))))))))))=0," ",VALUE(IF('Vessel List B'!BP135=1,1,IF('Vessel List B'!BP135=2,2,IF('Vessel List B'!BP135=3,3,IF('Vessel List B'!BP135=4,4,IF('Vessel List B'!BP135=5,5,IF('Vessel List B'!BP135=6,6,IF('Vessel List B'!BP135=7,7,IF('Vessel List B'!BP135=8,8,IF('Vessel List B'!BP135=9,9,IF('Vessel List B'!BP135=10,10,IF('Vessel List B'!BP135=11,11,IF('Vessel List B'!BP135=12,12,IF('Vessel List B'!BP135=13,13,IF('Vessel List B'!BP135=14,14,IF('Vessel List B'!BP135=15,15,IF('Vessel List B'!BP135=16,16,0))))))))))))))))))</f>
        <v xml:space="preserve"> </v>
      </c>
      <c r="FW136" s="154"/>
      <c r="FX136" s="158"/>
      <c r="FY136" s="390" t="str">
        <f t="shared" si="213"/>
        <v/>
      </c>
      <c r="FZ136" s="158"/>
      <c r="GA136" s="137"/>
      <c r="GB136" s="388" t="str">
        <f t="shared" si="214"/>
        <v/>
      </c>
      <c r="GC136" s="157" t="str">
        <f>IF(VALUE(IF('Vessel List B'!CC135=1,1,IF('Vessel List B'!CC135=2,2,IF('Vessel List B'!CC135=3,3,IF('Vessel List B'!CC135=4,4,IF('Vessel List B'!CC135=5,5,IF('Vessel List B'!CC135=6,6,IF('Vessel List B'!CC135=7,7,IF('Vessel List B'!CC135=8,8,IF('Vessel List B'!CC135=9,9,IF('Vessel List B'!CC135=10,10,IF('Vessel List B'!CC135=11,11,IF('Vessel List B'!CC135=12,12,IF('Vessel List B'!CC135=13,13,IF('Vessel List B'!CC135=14,14,IF('Vessel List B'!CC135=15,15,IF('Vessel List B'!CC135=16,16,0)))))))))))))))))=0," ",VALUE(IF('Vessel List B'!CC135=1,1,IF('Vessel List B'!CC135=2,2,IF('Vessel List B'!CC135=3,3,IF('Vessel List B'!CC135=4,4,IF('Vessel List B'!CC135=5,5,IF('Vessel List B'!CC135=6,6,IF('Vessel List B'!CC135=7,7,IF('Vessel List B'!CC135=8,8,IF('Vessel List B'!CC135=9,9,IF('Vessel List B'!CC135=10,10,IF('Vessel List B'!CC135=11,11,IF('Vessel List B'!CC135=12,12,IF('Vessel List B'!CC135=13,13,IF('Vessel List B'!CC135=14,14,IF('Vessel List B'!CC135=15,15,IF('Vessel List B'!CC135=16,16,0))))))))))))))))))</f>
        <v xml:space="preserve"> </v>
      </c>
      <c r="GD136" s="154"/>
      <c r="GE136" s="158"/>
      <c r="GF136" s="390" t="str">
        <f t="shared" si="215"/>
        <v/>
      </c>
      <c r="GG136" s="158"/>
      <c r="GH136" s="137"/>
      <c r="GI136" s="388" t="str">
        <f t="shared" si="216"/>
        <v/>
      </c>
      <c r="GJ136" s="157" t="str">
        <f>IF(VALUE(IF('Vessel List B'!CP135=1,1,IF('Vessel List B'!CP135=2,2,IF('Vessel List B'!CP135=3,3,IF('Vessel List B'!CP135=4,4,IF('Vessel List B'!CP135=5,5,IF('Vessel List B'!CP135=6,6,IF('Vessel List B'!CP135=7,7,IF('Vessel List B'!CP135=8,8,IF('Vessel List B'!CP135=9,9,IF('Vessel List B'!CP135=10,10,IF('Vessel List B'!CP135=11,11,IF('Vessel List B'!CP135=12,12,IF('Vessel List B'!CP135=13,13,IF('Vessel List B'!CP135=14,14,IF('Vessel List B'!CP135=15,15,IF('Vessel List B'!CP135=16,16,0)))))))))))))))))=0," ",VALUE(IF('Vessel List B'!CP135=1,1,IF('Vessel List B'!CP135=2,2,IF('Vessel List B'!CP135=3,3,IF('Vessel List B'!CP135=4,4,IF('Vessel List B'!CP135=5,5,IF('Vessel List B'!CP135=6,6,IF('Vessel List B'!CP135=7,7,IF('Vessel List B'!CP135=8,8,IF('Vessel List B'!CP135=9,9,IF('Vessel List B'!CP135=10,10,IF('Vessel List B'!CP135=11,11,IF('Vessel List B'!CP135=12,12,IF('Vessel List B'!CP135=13,13,IF('Vessel List B'!CP135=14,14,IF('Vessel List B'!CP135=15,15,IF('Vessel List B'!CP135=16,16,0))))))))))))))))))</f>
        <v xml:space="preserve"> </v>
      </c>
      <c r="GK136" s="154"/>
      <c r="GL136" s="158"/>
      <c r="GM136" s="390" t="str">
        <f t="shared" si="217"/>
        <v/>
      </c>
      <c r="GN136" s="158"/>
      <c r="GO136" s="137"/>
      <c r="GP136" s="388" t="str">
        <f t="shared" si="218"/>
        <v/>
      </c>
      <c r="GQ136" s="157" t="str">
        <f>IF(VALUE(IF('Vessel List B'!DC135=1,1,IF('Vessel List B'!DC135=2,2,IF('Vessel List B'!DC135=3,3,IF('Vessel List B'!DC135=4,4,IF('Vessel List B'!DC135=5,5,IF('Vessel List B'!DC135=6,6,IF('Vessel List B'!DC135=7,7,IF('Vessel List B'!DC135=8,8,IF('Vessel List B'!DC135=9,9,IF('Vessel List B'!DC135=10,10,IF('Vessel List B'!DC135=11,11,IF('Vessel List B'!DC135=12,12,IF('Vessel List B'!DC135=13,13,IF('Vessel List B'!DC135=14,14,IF('Vessel List B'!DC135=15,15,IF('Vessel List B'!DC135=16,16,0)))))))))))))))))=0," ",VALUE(IF('Vessel List B'!DC135=1,1,IF('Vessel List B'!DC135=2,2,IF('Vessel List B'!DC135=3,3,IF('Vessel List B'!DC135=4,4,IF('Vessel List B'!DC135=5,5,IF('Vessel List B'!DC135=6,6,IF('Vessel List B'!DC135=7,7,IF('Vessel List B'!DC135=8,8,IF('Vessel List B'!DC135=9,9,IF('Vessel List B'!DC135=10,10,IF('Vessel List B'!DC135=11,11,IF('Vessel List B'!DC135=12,12,IF('Vessel List B'!DC135=13,13,IF('Vessel List B'!DC135=14,14,IF('Vessel List B'!DC135=15,15,IF('Vessel List B'!DC135=16,16,0))))))))))))))))))</f>
        <v xml:space="preserve"> </v>
      </c>
      <c r="GR136" s="154"/>
      <c r="GS136" s="158"/>
      <c r="GT136" s="390" t="str">
        <f t="shared" si="219"/>
        <v/>
      </c>
      <c r="GU136" s="158"/>
      <c r="GV136" s="137"/>
      <c r="GW136" s="388" t="str">
        <f t="shared" si="220"/>
        <v/>
      </c>
      <c r="GX136" s="157" t="str">
        <f>IF(VALUE(IF('Vessel List B'!DP135=1,1,IF('Vessel List B'!DP135=2,2,IF('Vessel List B'!DP135=3,3,IF('Vessel List B'!DP135=4,4,IF('Vessel List B'!DP135=5,5,IF('Vessel List B'!DP135=6,6,IF('Vessel List B'!DP135=7,7,IF('Vessel List B'!DP135=8,8,IF('Vessel List B'!DP135=9,9,IF('Vessel List B'!DP135=10,10,IF('Vessel List B'!DP135=11,11,IF('Vessel List B'!DP135=12,12,IF('Vessel List B'!DP135=13,13,IF('Vessel List B'!DP135=14,14,IF('Vessel List B'!DP135=15,15,IF('Vessel List B'!DP135=16,16,0)))))))))))))))))=0," ",VALUE(IF('Vessel List B'!DP135=1,1,IF('Vessel List B'!DP135=2,2,IF('Vessel List B'!DP135=3,3,IF('Vessel List B'!DP135=4,4,IF('Vessel List B'!DP135=5,5,IF('Vessel List B'!DP135=6,6,IF('Vessel List B'!DP135=7,7,IF('Vessel List B'!DP135=8,8,IF('Vessel List B'!DP135=9,9,IF('Vessel List B'!DP135=10,10,IF('Vessel List B'!DP135=11,11,IF('Vessel List B'!DP135=12,12,IF('Vessel List B'!DP135=13,13,IF('Vessel List B'!DP135=14,14,IF('Vessel List B'!DP135=15,15,IF('Vessel List B'!DP135=16,16,0))))))))))))))))))</f>
        <v xml:space="preserve"> </v>
      </c>
      <c r="GY136" s="154"/>
      <c r="GZ136" s="158"/>
      <c r="HA136" s="390" t="str">
        <f t="shared" si="221"/>
        <v/>
      </c>
      <c r="HB136" s="158"/>
      <c r="HC136" s="137"/>
      <c r="HD136" s="388" t="str">
        <f t="shared" si="222"/>
        <v/>
      </c>
      <c r="HE136" s="157" t="str">
        <f>IF(VALUE(IF('Vessel List B'!EC135=1,1,IF('Vessel List B'!EC135=2,2,IF('Vessel List B'!EC135=3,3,IF('Vessel List B'!EC135=4,4,IF('Vessel List B'!EC135=5,5,IF('Vessel List B'!EC135=6,6,IF('Vessel List B'!EC135=7,7,IF('Vessel List B'!EC135=8,8,IF('Vessel List B'!EC135=9,9,IF('Vessel List B'!EC135=10,10,IF('Vessel List B'!EC135=11,11,IF('Vessel List B'!EC135=12,12,IF('Vessel List B'!EC135=13,13,IF('Vessel List B'!EC135=14,14,IF('Vessel List B'!EC135=15,15,IF('Vessel List B'!EC135=16,16,0)))))))))))))))))=0," ",VALUE(IF('Vessel List B'!EC135=1,1,IF('Vessel List B'!EC135=2,2,IF('Vessel List B'!EC135=3,3,IF('Vessel List B'!EC135=4,4,IF('Vessel List B'!EC135=5,5,IF('Vessel List B'!EC135=6,6,IF('Vessel List B'!EC135=7,7,IF('Vessel List B'!EC135=8,8,IF('Vessel List B'!EC135=9,9,IF('Vessel List B'!EC135=10,10,IF('Vessel List B'!EC135=11,11,IF('Vessel List B'!EC135=12,12,IF('Vessel List B'!EC135=13,13,IF('Vessel List B'!EC135=14,14,IF('Vessel List B'!EC135=15,15,IF('Vessel List B'!EC135=16,16,0))))))))))))))))))</f>
        <v xml:space="preserve"> </v>
      </c>
      <c r="HF136" s="154"/>
      <c r="HG136" s="158"/>
      <c r="HH136" s="390" t="str">
        <f t="shared" si="223"/>
        <v/>
      </c>
      <c r="HI136" s="158"/>
      <c r="HJ136" s="137"/>
      <c r="HK136" s="388" t="str">
        <f t="shared" si="224"/>
        <v/>
      </c>
      <c r="HL136" s="157" t="str">
        <f>IF(VALUE(IF('Vessel List B'!EP135=1,1,IF('Vessel List B'!EP135=2,2,IF('Vessel List B'!EP135=3,3,IF('Vessel List B'!EP135=4,4,IF('Vessel List B'!EP135=5,5,IF('Vessel List B'!EP135=6,6,IF('Vessel List B'!EP135=7,7,IF('Vessel List B'!EP135=8,8,IF('Vessel List B'!EP135=9,9,IF('Vessel List B'!EP135=10,10,IF('Vessel List B'!EP135=11,11,IF('Vessel List B'!EP135=12,12,IF('Vessel List B'!EP135=13,13,IF('Vessel List B'!EP135=14,14,IF('Vessel List B'!EP135=15,15,IF('Vessel List B'!EP135=16,16,0)))))))))))))))))=0," ",VALUE(IF('Vessel List B'!EP135=1,1,IF('Vessel List B'!EP135=2,2,IF('Vessel List B'!EP135=3,3,IF('Vessel List B'!EP135=4,4,IF('Vessel List B'!EP135=5,5,IF('Vessel List B'!EP135=6,6,IF('Vessel List B'!EP135=7,7,IF('Vessel List B'!EP135=8,8,IF('Vessel List B'!EP135=9,9,IF('Vessel List B'!EP135=10,10,IF('Vessel List B'!EP135=11,11,IF('Vessel List B'!EP135=12,12,IF('Vessel List B'!EP135=13,13,IF('Vessel List B'!EP135=14,14,IF('Vessel List B'!EP135=15,15,IF('Vessel List B'!EP135=16,16,0))))))))))))))))))</f>
        <v xml:space="preserve"> </v>
      </c>
      <c r="HM136" s="154"/>
      <c r="HN136" s="158"/>
      <c r="HO136" s="390" t="str">
        <f t="shared" si="225"/>
        <v/>
      </c>
      <c r="HP136" s="158"/>
      <c r="HQ136" s="137"/>
      <c r="HR136" s="388" t="str">
        <f t="shared" si="226"/>
        <v/>
      </c>
      <c r="HS136" s="157" t="str">
        <f>IF(VALUE(IF('Vessel List B'!FC135=1,1,IF('Vessel List B'!FC135=2,2,IF('Vessel List B'!FC135=3,3,IF('Vessel List B'!FC135=4,4,IF('Vessel List B'!FC135=5,5,IF('Vessel List B'!FC135=6,6,IF('Vessel List B'!FC135=7,7,IF('Vessel List B'!FC135=8,8,IF('Vessel List B'!FC135=9,9,IF('Vessel List B'!FC135=10,10,IF('Vessel List B'!FC135=11,11,IF('Vessel List B'!FC135=12,12,IF('Vessel List B'!FC135=13,13,IF('Vessel List B'!FC135=14,14,IF('Vessel List B'!FC135=15,15,IF('Vessel List B'!FC135=16,16,0)))))))))))))))))=0," ",VALUE(IF('Vessel List B'!FC135=1,1,IF('Vessel List B'!FC135=2,2,IF('Vessel List B'!FC135=3,3,IF('Vessel List B'!FC135=4,4,IF('Vessel List B'!FC135=5,5,IF('Vessel List B'!FC135=6,6,IF('Vessel List B'!FC135=7,7,IF('Vessel List B'!FC135=8,8,IF('Vessel List B'!FC135=9,9,IF('Vessel List B'!FC135=10,10,IF('Vessel List B'!FC135=11,11,IF('Vessel List B'!FC135=12,12,IF('Vessel List B'!FC135=13,13,IF('Vessel List B'!FC135=14,14,IF('Vessel List B'!FC135=15,15,IF('Vessel List B'!FC135=16,16,0))))))))))))))))))</f>
        <v xml:space="preserve"> </v>
      </c>
      <c r="HT136" s="154"/>
      <c r="HU136" s="158"/>
      <c r="HV136" s="390" t="str">
        <f t="shared" si="227"/>
        <v/>
      </c>
      <c r="HW136" s="158"/>
      <c r="HX136" s="137"/>
      <c r="HY136" s="388" t="str">
        <f t="shared" si="228"/>
        <v/>
      </c>
      <c r="HZ136" s="157" t="str">
        <f>IF(VALUE(IF('Vessel List B'!FP135=1,1,IF('Vessel List B'!FP135=2,2,IF('Vessel List B'!FP135=3,3,IF('Vessel List B'!FP135=4,4,IF('Vessel List B'!FP135=5,5,IF('Vessel List B'!FP135=6,6,IF('Vessel List B'!FP135=7,7,IF('Vessel List B'!FP135=8,8,IF('Vessel List B'!FP135=9,9,IF('Vessel List B'!FP135=10,10,IF('Vessel List B'!FP135=11,11,IF('Vessel List B'!FP135=12,12,IF('Vessel List B'!FP135=13,13,IF('Vessel List B'!FP135=14,14,IF('Vessel List B'!FP135=15,15,IF('Vessel List B'!FP135=16,16,0)))))))))))))))))=0," ",VALUE(IF('Vessel List B'!FP135=1,1,IF('Vessel List B'!FP135=2,2,IF('Vessel List B'!FP135=3,3,IF('Vessel List B'!FP135=4,4,IF('Vessel List B'!FP135=5,5,IF('Vessel List B'!FP135=6,6,IF('Vessel List B'!FP135=7,7,IF('Vessel List B'!FP135=8,8,IF('Vessel List B'!FP135=9,9,IF('Vessel List B'!FP135=10,10,IF('Vessel List B'!FP135=11,11,IF('Vessel List B'!FP135=12,12,IF('Vessel List B'!FP135=13,13,IF('Vessel List B'!FP135=14,14,IF('Vessel List B'!FP135=15,15,IF('Vessel List B'!FP135=16,16,0))))))))))))))))))</f>
        <v xml:space="preserve"> </v>
      </c>
      <c r="IA136" s="154"/>
      <c r="IB136" s="158"/>
      <c r="IC136" s="390" t="str">
        <f t="shared" si="229"/>
        <v/>
      </c>
      <c r="ID136" s="158"/>
      <c r="IE136" s="137"/>
      <c r="IF136" s="388" t="str">
        <f t="shared" si="230"/>
        <v/>
      </c>
      <c r="IG136" s="157" t="str">
        <f>IF(VALUE(IF('Vessel List B'!GC135=1,1,IF('Vessel List B'!GC135=2,2,IF('Vessel List B'!GC135=3,3,IF('Vessel List B'!GC135=4,4,IF('Vessel List B'!GC135=5,5,IF('Vessel List B'!GC135=6,6,IF('Vessel List B'!GC135=7,7,IF('Vessel List B'!GC135=8,8,IF('Vessel List B'!GC135=9,9,IF('Vessel List B'!GC135=10,10,IF('Vessel List B'!GC135=11,11,IF('Vessel List B'!GC135=12,12,IF('Vessel List B'!GC135=13,13,IF('Vessel List B'!GC135=14,14,IF('Vessel List B'!GC135=15,15,IF('Vessel List B'!GC135=16,16,0)))))))))))))))))=0," ",VALUE(IF('Vessel List B'!GC135=1,1,IF('Vessel List B'!GC135=2,2,IF('Vessel List B'!GC135=3,3,IF('Vessel List B'!GC135=4,4,IF('Vessel List B'!GC135=5,5,IF('Vessel List B'!GC135=6,6,IF('Vessel List B'!GC135=7,7,IF('Vessel List B'!GC135=8,8,IF('Vessel List B'!GC135=9,9,IF('Vessel List B'!GC135=10,10,IF('Vessel List B'!GC135=11,11,IF('Vessel List B'!GC135=12,12,IF('Vessel List B'!GC135=13,13,IF('Vessel List B'!GC135=14,14,IF('Vessel List B'!GC135=15,15,IF('Vessel List B'!GC135=16,16,0))))))))))))))))))</f>
        <v xml:space="preserve"> </v>
      </c>
      <c r="IH136" s="154"/>
      <c r="II136" s="158"/>
      <c r="IJ136" s="390" t="str">
        <f t="shared" si="231"/>
        <v/>
      </c>
      <c r="IK136" s="158"/>
      <c r="IL136" s="137"/>
      <c r="IM136" s="388" t="str">
        <f t="shared" si="232"/>
        <v/>
      </c>
      <c r="IN136" s="157" t="str">
        <f>IF(VALUE(IF('Vessel List B'!GP135=1,1,IF('Vessel List B'!GP135=2,2,IF('Vessel List B'!GP135=3,3,IF('Vessel List B'!GP135=4,4,IF('Vessel List B'!GP135=5,5,IF('Vessel List B'!GP135=6,6,IF('Vessel List B'!GP135=7,7,IF('Vessel List B'!GP135=8,8,IF('Vessel List B'!GP135=9,9,IF('Vessel List B'!GP135=10,10,IF('Vessel List B'!GP135=11,11,IF('Vessel List B'!GP135=12,12,IF('Vessel List B'!GP135=13,13,IF('Vessel List B'!GP135=14,14,IF('Vessel List B'!GP135=15,15,IF('Vessel List B'!GP135=16,16,0)))))))))))))))))=0," ",VALUE(IF('Vessel List B'!GP135=1,1,IF('Vessel List B'!GP135=2,2,IF('Vessel List B'!GP135=3,3,IF('Vessel List B'!GP135=4,4,IF('Vessel List B'!GP135=5,5,IF('Vessel List B'!GP135=6,6,IF('Vessel List B'!GP135=7,7,IF('Vessel List B'!GP135=8,8,IF('Vessel List B'!GP135=9,9,IF('Vessel List B'!GP135=10,10,IF('Vessel List B'!GP135=11,11,IF('Vessel List B'!GP135=12,12,IF('Vessel List B'!GP135=13,13,IF('Vessel List B'!GP135=14,14,IF('Vessel List B'!GP135=15,15,IF('Vessel List B'!GP135=16,16,0))))))))))))))))))</f>
        <v xml:space="preserve"> </v>
      </c>
      <c r="IO136" s="154"/>
      <c r="IP136" s="158"/>
      <c r="IQ136" s="390" t="str">
        <f t="shared" si="233"/>
        <v/>
      </c>
      <c r="IR136" s="158"/>
      <c r="IS136" s="137"/>
      <c r="IT136" s="388" t="str">
        <f t="shared" si="234"/>
        <v/>
      </c>
      <c r="IU136" s="157" t="str">
        <f>IF(VALUE(IF('Vessel List B'!HC135=1,1,IF('Vessel List B'!HC135=2,2,IF('Vessel List B'!HC135=3,3,IF('Vessel List B'!HC135=4,4,IF('Vessel List B'!HC135=5,5,IF('Vessel List B'!HC135=6,6,IF('Vessel List B'!HC135=7,7,IF('Vessel List B'!HC135=8,8,IF('Vessel List B'!HC135=9,9,IF('Vessel List B'!HC135=10,10,IF('Vessel List B'!HC135=11,11,IF('Vessel List B'!HC135=12,12,IF('Vessel List B'!HC135=13,13,IF('Vessel List B'!HC135=14,14,IF('Vessel List B'!HC135=15,15,IF('Vessel List B'!HC135=16,16,0)))))))))))))))))=0," ",VALUE(IF('Vessel List B'!HC135=1,1,IF('Vessel List B'!HC135=2,2,IF('Vessel List B'!HC135=3,3,IF('Vessel List B'!HC135=4,4,IF('Vessel List B'!HC135=5,5,IF('Vessel List B'!HC135=6,6,IF('Vessel List B'!HC135=7,7,IF('Vessel List B'!HC135=8,8,IF('Vessel List B'!HC135=9,9,IF('Vessel List B'!HC135=10,10,IF('Vessel List B'!HC135=11,11,IF('Vessel List B'!HC135=12,12,IF('Vessel List B'!HC135=13,13,IF('Vessel List B'!HC135=14,14,IF('Vessel List B'!HC135=15,15,IF('Vessel List B'!HC135=16,16,0))))))))))))))))))</f>
        <v xml:space="preserve"> </v>
      </c>
      <c r="IV136" s="154"/>
      <c r="IW136" s="158"/>
      <c r="IX136" s="390" t="str">
        <f t="shared" si="235"/>
        <v/>
      </c>
      <c r="IY136" s="158"/>
      <c r="IZ136" s="137"/>
      <c r="JA136" s="388" t="str">
        <f t="shared" si="236"/>
        <v/>
      </c>
      <c r="JB136" s="157" t="str">
        <f>IF(VALUE(IF('Vessel List B'!HP135=1,1,IF('Vessel List B'!HP135=2,2,IF('Vessel List B'!HP135=3,3,IF('Vessel List B'!HP135=4,4,IF('Vessel List B'!HP135=5,5,IF('Vessel List B'!HP135=6,6,IF('Vessel List B'!HP135=7,7,IF('Vessel List B'!HP135=8,8,IF('Vessel List B'!HP135=9,9,IF('Vessel List B'!HP135=10,10,IF('Vessel List B'!HP135=11,11,IF('Vessel List B'!HP135=12,12,IF('Vessel List B'!HP135=13,13,IF('Vessel List B'!HP135=14,14,IF('Vessel List B'!HP135=15,15,IF('Vessel List B'!HP135=16,16,0)))))))))))))))))=0," ",VALUE(IF('Vessel List B'!HP135=1,1,IF('Vessel List B'!HP135=2,2,IF('Vessel List B'!HP135=3,3,IF('Vessel List B'!HP135=4,4,IF('Vessel List B'!HP135=5,5,IF('Vessel List B'!HP135=6,6,IF('Vessel List B'!HP135=7,7,IF('Vessel List B'!HP135=8,8,IF('Vessel List B'!HP135=9,9,IF('Vessel List B'!HP135=10,10,IF('Vessel List B'!HP135=11,11,IF('Vessel List B'!HP135=12,12,IF('Vessel List B'!HP135=13,13,IF('Vessel List B'!HP135=14,14,IF('Vessel List B'!HP135=15,15,IF('Vessel List B'!HP135=16,16,0))))))))))))))))))</f>
        <v xml:space="preserve"> </v>
      </c>
      <c r="JC136" s="154"/>
      <c r="JD136" s="158"/>
      <c r="JE136" s="390" t="str">
        <f t="shared" si="237"/>
        <v/>
      </c>
      <c r="JF136" s="158"/>
      <c r="JG136" s="137"/>
      <c r="JH136" s="388" t="str">
        <f t="shared" si="238"/>
        <v/>
      </c>
      <c r="JI136" s="157" t="str">
        <f>IF(VALUE(IF('Vessel List B'!IC135=1,1,IF('Vessel List B'!IC135=2,2,IF('Vessel List B'!IC135=3,3,IF('Vessel List B'!IC135=4,4,IF('Vessel List B'!IC135=5,5,IF('Vessel List B'!IC135=6,6,IF('Vessel List B'!IC135=7,7,IF('Vessel List B'!IC135=8,8,IF('Vessel List B'!IC135=9,9,IF('Vessel List B'!IC135=10,10,IF('Vessel List B'!IC135=11,11,IF('Vessel List B'!IC135=12,12,IF('Vessel List B'!IC135=13,13,IF('Vessel List B'!IC135=14,14,IF('Vessel List B'!IC135=15,15,IF('Vessel List B'!IC135=16,16,0)))))))))))))))))=0," ",VALUE(IF('Vessel List B'!IC135=1,1,IF('Vessel List B'!IC135=2,2,IF('Vessel List B'!IC135=3,3,IF('Vessel List B'!IC135=4,4,IF('Vessel List B'!IC135=5,5,IF('Vessel List B'!IC135=6,6,IF('Vessel List B'!IC135=7,7,IF('Vessel List B'!IC135=8,8,IF('Vessel List B'!IC135=9,9,IF('Vessel List B'!IC135=10,10,IF('Vessel List B'!IC135=11,11,IF('Vessel List B'!IC135=12,12,IF('Vessel List B'!IC135=13,13,IF('Vessel List B'!IC135=14,14,IF('Vessel List B'!IC135=15,15,IF('Vessel List B'!IC135=16,16,0))))))))))))))))))</f>
        <v xml:space="preserve"> </v>
      </c>
      <c r="JJ136" s="154"/>
      <c r="JK136" s="158"/>
      <c r="JL136" s="390" t="str">
        <f t="shared" si="239"/>
        <v/>
      </c>
      <c r="JM136" s="158"/>
      <c r="JN136" s="137"/>
      <c r="JO136" s="388" t="str">
        <f t="shared" si="240"/>
        <v/>
      </c>
      <c r="JP136" s="157" t="str">
        <f>IF(VALUE(IF('Vessel List B'!IP135=1,1,IF('Vessel List B'!IP135=2,2,IF('Vessel List B'!IP135=3,3,IF('Vessel List B'!IP135=4,4,IF('Vessel List B'!IP135=5,5,IF('Vessel List B'!IP135=6,6,IF('Vessel List B'!IP135=7,7,IF('Vessel List B'!IP135=8,8,IF('Vessel List B'!IP135=9,9,IF('Vessel List B'!IP135=10,10,IF('Vessel List B'!IP135=11,11,IF('Vessel List B'!IP135=12,12,IF('Vessel List B'!IP135=13,13,IF('Vessel List B'!IP135=14,14,IF('Vessel List B'!IP135=15,15,IF('Vessel List B'!IP135=16,16,0)))))))))))))))))=0," ",VALUE(IF('Vessel List B'!IP135=1,1,IF('Vessel List B'!IP135=2,2,IF('Vessel List B'!IP135=3,3,IF('Vessel List B'!IP135=4,4,IF('Vessel List B'!IP135=5,5,IF('Vessel List B'!IP135=6,6,IF('Vessel List B'!IP135=7,7,IF('Vessel List B'!IP135=8,8,IF('Vessel List B'!IP135=9,9,IF('Vessel List B'!IP135=10,10,IF('Vessel List B'!IP135=11,11,IF('Vessel List B'!IP135=12,12,IF('Vessel List B'!IP135=13,13,IF('Vessel List B'!IP135=14,14,IF('Vessel List B'!IP135=15,15,IF('Vessel List B'!IP135=16,16,0))))))))))))))))))</f>
        <v xml:space="preserve"> </v>
      </c>
      <c r="JQ136" s="154"/>
      <c r="JR136" s="158"/>
      <c r="JS136" s="390" t="str">
        <f t="shared" si="241"/>
        <v/>
      </c>
      <c r="JT136" s="158"/>
      <c r="JU136" s="137"/>
      <c r="JV136" s="397" t="str">
        <f t="shared" si="242"/>
        <v/>
      </c>
      <c r="JW136" s="403"/>
    </row>
    <row r="137" spans="1:283" ht="15" x14ac:dyDescent="0.25">
      <c r="A137" s="132">
        <f>'Vessel List A'!B136</f>
        <v>41711</v>
      </c>
      <c r="B137" s="157" t="str">
        <f>IF(VALUE(IF('Vessel List A'!C136=1,1,IF('Vessel List A'!C136=2,2,IF('Vessel List A'!C136=3,3,IF('Vessel List A'!C136=4,4,IF('Vessel List A'!C136=5,5,IF('Vessel List A'!C136=6,6,IF('Vessel List A'!C136=7,7,IF('Vessel List A'!C136=8,8,IF('Vessel List A'!C136=9,9,IF('Vessel List A'!C136=10,10,IF('Vessel List A'!C136=11,11,IF('Vessel List A'!C136=12,12,IF('Vessel List A'!C136=13,13,IF('Vessel List A'!C136=14,14,IF('Vessel List A'!C136=15,15,IF('Vessel List A'!C136=16,16,0)))))))))))))))))=0," ",VALUE(IF('Vessel List A'!C136=1,1,IF('Vessel List A'!C136=2,2,IF('Vessel List A'!C136=3,3,IF('Vessel List A'!C136=4,4,IF('Vessel List A'!C136=5,5,IF('Vessel List A'!C136=6,6,IF('Vessel List A'!C136=7,7,IF('Vessel List A'!C136=8,8,IF('Vessel List A'!C136=9,9,IF('Vessel List A'!C136=10,10,IF('Vessel List A'!C136=11,11,IF('Vessel List A'!C136=12,12,IF('Vessel List A'!C136=13,13,IF('Vessel List A'!C136=14,14,IF('Vessel List A'!C136=15,15,IF('Vessel List A'!C136=16,16,0))))))))))))))))))</f>
        <v xml:space="preserve"> </v>
      </c>
      <c r="C137" s="154"/>
      <c r="D137" s="158"/>
      <c r="E137" s="390" t="str">
        <f t="shared" si="163"/>
        <v/>
      </c>
      <c r="F137" s="158"/>
      <c r="G137" s="137"/>
      <c r="H137" s="388" t="str">
        <f t="shared" si="164"/>
        <v/>
      </c>
      <c r="I137" s="157" t="str">
        <f>IF(VALUE(IF('Vessel List A'!P136=1,1,IF('Vessel List A'!P136=2,2,IF('Vessel List A'!P136=3,3,IF('Vessel List A'!P136=4,4,IF('Vessel List A'!P136=5,5,IF('Vessel List A'!P136=6,6,IF('Vessel List A'!P136=7,7,IF('Vessel List A'!P136=8,8,IF('Vessel List A'!P136=9,9,IF('Vessel List A'!P136=10,10,IF('Vessel List A'!P136=11,11,IF('Vessel List A'!P136=12,12,IF('Vessel List A'!P136=13,13,IF('Vessel List A'!P136=14,14,IF('Vessel List A'!P136=15,15,IF('Vessel List A'!P136=16,16,0)))))))))))))))))=0," ",VALUE(IF('Vessel List A'!P136=1,1,IF('Vessel List A'!P136=2,2,IF('Vessel List A'!P136=3,3,IF('Vessel List A'!P136=4,4,IF('Vessel List A'!P136=5,5,IF('Vessel List A'!P136=6,6,IF('Vessel List A'!P136=7,7,IF('Vessel List A'!P136=8,8,IF('Vessel List A'!P136=9,9,IF('Vessel List A'!P136=10,10,IF('Vessel List A'!P136=11,11,IF('Vessel List A'!P136=12,12,IF('Vessel List A'!P136=13,13,IF('Vessel List A'!P136=14,14,IF('Vessel List A'!P136=15,15,IF('Vessel List A'!P136=16,16,0))))))))))))))))))</f>
        <v xml:space="preserve"> </v>
      </c>
      <c r="J137" s="154"/>
      <c r="K137" s="158"/>
      <c r="L137" s="390" t="str">
        <f t="shared" si="165"/>
        <v/>
      </c>
      <c r="M137" s="158"/>
      <c r="N137" s="137"/>
      <c r="O137" s="388" t="str">
        <f t="shared" si="166"/>
        <v/>
      </c>
      <c r="P137" s="157" t="str">
        <f>IF(VALUE(IF('Vessel List A'!AC136=1,1,IF('Vessel List A'!AC136=2,2,IF('Vessel List A'!AC136=3,3,IF('Vessel List A'!AC136=4,4,IF('Vessel List A'!AC136=5,5,IF('Vessel List A'!AC136=6,6,IF('Vessel List A'!AC136=7,7,IF('Vessel List A'!AC136=8,8,IF('Vessel List A'!AC136=9,9,IF('Vessel List A'!AC136=10,10,IF('Vessel List A'!AC136=11,11,IF('Vessel List A'!AC136=12,12,IF('Vessel List A'!AC136=13,13,IF('Vessel List A'!AC136=14,14,IF('Vessel List A'!AC136=15,15,IF('Vessel List A'!AC136=16,16,0)))))))))))))))))=0," ",VALUE(IF('Vessel List A'!AC136=1,1,IF('Vessel List A'!AC136=2,2,IF('Vessel List A'!AC136=3,3,IF('Vessel List A'!AC136=4,4,IF('Vessel List A'!AC136=5,5,IF('Vessel List A'!AC136=6,6,IF('Vessel List A'!AC136=7,7,IF('Vessel List A'!AC136=8,8,IF('Vessel List A'!AC136=9,9,IF('Vessel List A'!AC136=10,10,IF('Vessel List A'!AC136=11,11,IF('Vessel List A'!AC136=12,12,IF('Vessel List A'!AC136=13,13,IF('Vessel List A'!AC136=14,14,IF('Vessel List A'!AC136=15,15,IF('Vessel List A'!AC136=16,16,0))))))))))))))))))</f>
        <v xml:space="preserve"> </v>
      </c>
      <c r="Q137" s="154"/>
      <c r="R137" s="158"/>
      <c r="S137" s="390" t="str">
        <f t="shared" si="167"/>
        <v/>
      </c>
      <c r="T137" s="158"/>
      <c r="U137" s="137"/>
      <c r="V137" s="388" t="str">
        <f t="shared" si="168"/>
        <v/>
      </c>
      <c r="W137" s="157" t="str">
        <f>IF(VALUE(IF('Vessel List A'!AP136=1,1,IF('Vessel List A'!AP136=2,2,IF('Vessel List A'!AP136=3,3,IF('Vessel List A'!AP136=4,4,IF('Vessel List A'!AP136=5,5,IF('Vessel List A'!AP136=6,6,IF('Vessel List A'!AP136=7,7,IF('Vessel List A'!AP136=8,8,IF('Vessel List A'!AP136=9,9,IF('Vessel List A'!AP136=10,10,IF('Vessel List A'!AP136=11,11,IF('Vessel List A'!AP136=12,12,IF('Vessel List A'!AP136=13,13,IF('Vessel List A'!AP136=14,14,IF('Vessel List A'!AP136=15,15,IF('Vessel List A'!AP136=16,16,0)))))))))))))))))=0," ",VALUE(IF('Vessel List A'!AP136=1,1,IF('Vessel List A'!AP136=2,2,IF('Vessel List A'!AP136=3,3,IF('Vessel List A'!AP136=4,4,IF('Vessel List A'!AP136=5,5,IF('Vessel List A'!AP136=6,6,IF('Vessel List A'!AP136=7,7,IF('Vessel List A'!AP136=8,8,IF('Vessel List A'!AP136=9,9,IF('Vessel List A'!AP136=10,10,IF('Vessel List A'!AP136=11,11,IF('Vessel List A'!AP136=12,12,IF('Vessel List A'!AP136=13,13,IF('Vessel List A'!AP136=14,14,IF('Vessel List A'!AP136=15,15,IF('Vessel List A'!AP136=16,16,0))))))))))))))))))</f>
        <v xml:space="preserve"> </v>
      </c>
      <c r="X137" s="154"/>
      <c r="Y137" s="158"/>
      <c r="Z137" s="390" t="str">
        <f t="shared" si="169"/>
        <v/>
      </c>
      <c r="AA137" s="158"/>
      <c r="AB137" s="137"/>
      <c r="AC137" s="388" t="str">
        <f t="shared" si="170"/>
        <v/>
      </c>
      <c r="AD137" s="157" t="str">
        <f>IF(VALUE(IF('Vessel List A'!BC136=1,1,IF('Vessel List A'!BC136=2,2,IF('Vessel List A'!BC136=3,3,IF('Vessel List A'!BC136=4,4,IF('Vessel List A'!BC136=5,5,IF('Vessel List A'!BC136=6,6,IF('Vessel List A'!BC136=7,7,IF('Vessel List A'!BC136=8,8,IF('Vessel List A'!BC136=9,9,IF('Vessel List A'!BC136=10,10,IF('Vessel List A'!BC136=11,11,IF('Vessel List A'!BC136=12,12,IF('Vessel List A'!BC136=13,13,IF('Vessel List A'!BC136=14,14,IF('Vessel List A'!BC136=15,15,IF('Vessel List A'!BC136=16,16,0)))))))))))))))))=0," ",VALUE(IF('Vessel List A'!BC136=1,1,IF('Vessel List A'!BC136=2,2,IF('Vessel List A'!BC136=3,3,IF('Vessel List A'!BC136=4,4,IF('Vessel List A'!BC136=5,5,IF('Vessel List A'!BC136=6,6,IF('Vessel List A'!BC136=7,7,IF('Vessel List A'!BC136=8,8,IF('Vessel List A'!BC136=9,9,IF('Vessel List A'!BC136=10,10,IF('Vessel List A'!BC136=11,11,IF('Vessel List A'!BC136=12,12,IF('Vessel List A'!BC136=13,13,IF('Vessel List A'!BC136=14,14,IF('Vessel List A'!BC136=15,15,IF('Vessel List A'!BC136=16,16,0))))))))))))))))))</f>
        <v xml:space="preserve"> </v>
      </c>
      <c r="AE137" s="154"/>
      <c r="AF137" s="158"/>
      <c r="AG137" s="390" t="str">
        <f t="shared" si="171"/>
        <v/>
      </c>
      <c r="AH137" s="158"/>
      <c r="AI137" s="137"/>
      <c r="AJ137" s="388" t="str">
        <f t="shared" si="172"/>
        <v/>
      </c>
      <c r="AK137" s="157" t="str">
        <f>IF(VALUE(IF('Vessel List A'!BP136=1,1,IF('Vessel List A'!BP136=2,2,IF('Vessel List A'!BP136=3,3,IF('Vessel List A'!BP136=4,4,IF('Vessel List A'!BP136=5,5,IF('Vessel List A'!BP136=6,6,IF('Vessel List A'!BP136=7,7,IF('Vessel List A'!BP136=8,8,IF('Vessel List A'!BP136=9,9,IF('Vessel List A'!BP136=10,10,IF('Vessel List A'!BP136=11,11,IF('Vessel List A'!BP136=12,12,IF('Vessel List A'!BP136=13,13,IF('Vessel List A'!BP136=14,14,IF('Vessel List A'!BP136=15,15,IF('Vessel List A'!BP136=16,16,0)))))))))))))))))=0," ",VALUE(IF('Vessel List A'!BP136=1,1,IF('Vessel List A'!BP136=2,2,IF('Vessel List A'!BP136=3,3,IF('Vessel List A'!BP136=4,4,IF('Vessel List A'!BP136=5,5,IF('Vessel List A'!BP136=6,6,IF('Vessel List A'!BP136=7,7,IF('Vessel List A'!BP136=8,8,IF('Vessel List A'!BP136=9,9,IF('Vessel List A'!BP136=10,10,IF('Vessel List A'!BP136=11,11,IF('Vessel List A'!BP136=12,12,IF('Vessel List A'!BP136=13,13,IF('Vessel List A'!BP136=14,14,IF('Vessel List A'!BP136=15,15,IF('Vessel List A'!BP136=16,16,0))))))))))))))))))</f>
        <v xml:space="preserve"> </v>
      </c>
      <c r="AL137" s="154"/>
      <c r="AM137" s="158"/>
      <c r="AN137" s="390" t="str">
        <f t="shared" si="173"/>
        <v/>
      </c>
      <c r="AO137" s="158"/>
      <c r="AP137" s="137"/>
      <c r="AQ137" s="388" t="str">
        <f t="shared" si="174"/>
        <v/>
      </c>
      <c r="AR137" s="157" t="str">
        <f>IF(VALUE(IF('Vessel List A'!CC136=1,1,IF('Vessel List A'!CC136=2,2,IF('Vessel List A'!CC136=3,3,IF('Vessel List A'!CC136=4,4,IF('Vessel List A'!CC136=5,5,IF('Vessel List A'!CC136=6,6,IF('Vessel List A'!CC136=7,7,IF('Vessel List A'!CC136=8,8,IF('Vessel List A'!CC136=9,9,IF('Vessel List A'!CC136=10,10,IF('Vessel List A'!CC136=11,11,IF('Vessel List A'!CC136=12,12,IF('Vessel List A'!CC136=13,13,IF('Vessel List A'!CC136=14,14,IF('Vessel List A'!CC136=15,15,IF('Vessel List A'!CC136=16,16,0)))))))))))))))))=0," ",VALUE(IF('Vessel List A'!CC136=1,1,IF('Vessel List A'!CC136=2,2,IF('Vessel List A'!CC136=3,3,IF('Vessel List A'!CC136=4,4,IF('Vessel List A'!CC136=5,5,IF('Vessel List A'!CC136=6,6,IF('Vessel List A'!CC136=7,7,IF('Vessel List A'!CC136=8,8,IF('Vessel List A'!CC136=9,9,IF('Vessel List A'!CC136=10,10,IF('Vessel List A'!CC136=11,11,IF('Vessel List A'!CC136=12,12,IF('Vessel List A'!CC136=13,13,IF('Vessel List A'!CC136=14,14,IF('Vessel List A'!CC136=15,15,IF('Vessel List A'!CC136=16,16,0))))))))))))))))))</f>
        <v xml:space="preserve"> </v>
      </c>
      <c r="AS137" s="154"/>
      <c r="AT137" s="158"/>
      <c r="AU137" s="390" t="str">
        <f t="shared" si="175"/>
        <v/>
      </c>
      <c r="AV137" s="158"/>
      <c r="AW137" s="137"/>
      <c r="AX137" s="388" t="str">
        <f t="shared" si="176"/>
        <v/>
      </c>
      <c r="AY137" s="157" t="str">
        <f>IF(VALUE(IF('Vessel List A'!CP136=1,1,IF('Vessel List A'!CP136=2,2,IF('Vessel List A'!CP136=3,3,IF('Vessel List A'!CP136=4,4,IF('Vessel List A'!CP136=5,5,IF('Vessel List A'!CP136=6,6,IF('Vessel List A'!CP136=7,7,IF('Vessel List A'!CP136=8,8,IF('Vessel List A'!CP136=9,9,IF('Vessel List A'!CP136=10,10,IF('Vessel List A'!CP136=11,11,IF('Vessel List A'!CP136=12,12,IF('Vessel List A'!CP136=13,13,IF('Vessel List A'!CP136=14,14,IF('Vessel List A'!CP136=15,15,IF('Vessel List A'!CP136=16,16,0)))))))))))))))))=0," ",VALUE(IF('Vessel List A'!CP136=1,1,IF('Vessel List A'!CP136=2,2,IF('Vessel List A'!CP136=3,3,IF('Vessel List A'!CP136=4,4,IF('Vessel List A'!CP136=5,5,IF('Vessel List A'!CP136=6,6,IF('Vessel List A'!CP136=7,7,IF('Vessel List A'!CP136=8,8,IF('Vessel List A'!CP136=9,9,IF('Vessel List A'!CP136=10,10,IF('Vessel List A'!CP136=11,11,IF('Vessel List A'!CP136=12,12,IF('Vessel List A'!CP136=13,13,IF('Vessel List A'!CP136=14,14,IF('Vessel List A'!CP136=15,15,IF('Vessel List A'!CP136=16,16,0))))))))))))))))))</f>
        <v xml:space="preserve"> </v>
      </c>
      <c r="AZ137" s="154"/>
      <c r="BA137" s="158"/>
      <c r="BB137" s="390" t="str">
        <f t="shared" si="177"/>
        <v/>
      </c>
      <c r="BC137" s="158"/>
      <c r="BD137" s="137"/>
      <c r="BE137" s="388" t="str">
        <f t="shared" si="178"/>
        <v/>
      </c>
      <c r="BF137" s="157" t="str">
        <f>IF(VALUE(IF('Vessel List A'!DC136=1,1,IF('Vessel List A'!DC136=2,2,IF('Vessel List A'!DC136=3,3,IF('Vessel List A'!DC136=4,4,IF('Vessel List A'!DC136=5,5,IF('Vessel List A'!DC136=6,6,IF('Vessel List A'!DC136=7,7,IF('Vessel List A'!DC136=8,8,IF('Vessel List A'!DC136=9,9,IF('Vessel List A'!DC136=10,10,IF('Vessel List A'!DC136=11,11,IF('Vessel List A'!DC136=12,12,IF('Vessel List A'!DC136=13,13,IF('Vessel List A'!DC136=14,14,IF('Vessel List A'!DC136=15,15,IF('Vessel List A'!DC136=16,16,0)))))))))))))))))=0," ",VALUE(IF('Vessel List A'!DC136=1,1,IF('Vessel List A'!DC136=2,2,IF('Vessel List A'!DC136=3,3,IF('Vessel List A'!DC136=4,4,IF('Vessel List A'!DC136=5,5,IF('Vessel List A'!DC136=6,6,IF('Vessel List A'!DC136=7,7,IF('Vessel List A'!DC136=8,8,IF('Vessel List A'!DC136=9,9,IF('Vessel List A'!DC136=10,10,IF('Vessel List A'!DC136=11,11,IF('Vessel List A'!DC136=12,12,IF('Vessel List A'!DC136=13,13,IF('Vessel List A'!DC136=14,14,IF('Vessel List A'!DC136=15,15,IF('Vessel List A'!DC136=16,16,0))))))))))))))))))</f>
        <v xml:space="preserve"> </v>
      </c>
      <c r="BG137" s="154"/>
      <c r="BH137" s="158"/>
      <c r="BI137" s="390" t="str">
        <f t="shared" si="179"/>
        <v/>
      </c>
      <c r="BJ137" s="158"/>
      <c r="BK137" s="137"/>
      <c r="BL137" s="388" t="str">
        <f t="shared" si="180"/>
        <v/>
      </c>
      <c r="BM137" s="157" t="str">
        <f>IF(VALUE(IF('Vessel List A'!DP136=1,1,IF('Vessel List A'!DP136=2,2,IF('Vessel List A'!DP136=3,3,IF('Vessel List A'!DP136=4,4,IF('Vessel List A'!DP136=5,5,IF('Vessel List A'!DP136=6,6,IF('Vessel List A'!DP136=7,7,IF('Vessel List A'!DP136=8,8,IF('Vessel List A'!DP136=9,9,IF('Vessel List A'!DP136=10,10,IF('Vessel List A'!DP136=11,11,IF('Vessel List A'!DP136=12,12,IF('Vessel List A'!DP136=13,13,IF('Vessel List A'!DP136=14,14,IF('Vessel List A'!DP136=15,15,IF('Vessel List A'!DP136=16,16,0)))))))))))))))))=0," ",VALUE(IF('Vessel List A'!DP136=1,1,IF('Vessel List A'!DP136=2,2,IF('Vessel List A'!DP136=3,3,IF('Vessel List A'!DP136=4,4,IF('Vessel List A'!DP136=5,5,IF('Vessel List A'!DP136=6,6,IF('Vessel List A'!DP136=7,7,IF('Vessel List A'!DP136=8,8,IF('Vessel List A'!DP136=9,9,IF('Vessel List A'!DP136=10,10,IF('Vessel List A'!DP136=11,11,IF('Vessel List A'!DP136=12,12,IF('Vessel List A'!DP136=13,13,IF('Vessel List A'!DP136=14,14,IF('Vessel List A'!DP136=15,15,IF('Vessel List A'!DP136=16,16,0))))))))))))))))))</f>
        <v xml:space="preserve"> </v>
      </c>
      <c r="BN137" s="154"/>
      <c r="BO137" s="158"/>
      <c r="BP137" s="390" t="str">
        <f t="shared" si="181"/>
        <v/>
      </c>
      <c r="BQ137" s="158"/>
      <c r="BR137" s="137"/>
      <c r="BS137" s="388" t="str">
        <f t="shared" si="182"/>
        <v/>
      </c>
      <c r="BT137" s="157" t="str">
        <f>IF(VALUE(IF('Vessel List A'!EC136=1,1,IF('Vessel List A'!EC136=2,2,IF('Vessel List A'!EC136=3,3,IF('Vessel List A'!EC136=4,4,IF('Vessel List A'!EC136=5,5,IF('Vessel List A'!EC136=6,6,IF('Vessel List A'!EC136=7,7,IF('Vessel List A'!EC136=8,8,IF('Vessel List A'!EC136=9,9,IF('Vessel List A'!EC136=10,10,IF('Vessel List A'!EC136=11,11,IF('Vessel List A'!EC136=12,12,IF('Vessel List A'!EC136=13,13,IF('Vessel List A'!EC136=14,14,IF('Vessel List A'!EC136=15,15,IF('Vessel List A'!EC136=16,16,0)))))))))))))))))=0," ",VALUE(IF('Vessel List A'!EC136=1,1,IF('Vessel List A'!EC136=2,2,IF('Vessel List A'!EC136=3,3,IF('Vessel List A'!EC136=4,4,IF('Vessel List A'!EC136=5,5,IF('Vessel List A'!EC136=6,6,IF('Vessel List A'!EC136=7,7,IF('Vessel List A'!EC136=8,8,IF('Vessel List A'!EC136=9,9,IF('Vessel List A'!EC136=10,10,IF('Vessel List A'!EC136=11,11,IF('Vessel List A'!EC136=12,12,IF('Vessel List A'!EC136=13,13,IF('Vessel List A'!EC136=14,14,IF('Vessel List A'!EC136=15,15,IF('Vessel List A'!EC136=16,16,0))))))))))))))))))</f>
        <v xml:space="preserve"> </v>
      </c>
      <c r="BU137" s="154"/>
      <c r="BV137" s="158"/>
      <c r="BW137" s="390" t="str">
        <f t="shared" si="183"/>
        <v/>
      </c>
      <c r="BX137" s="158"/>
      <c r="BY137" s="137"/>
      <c r="BZ137" s="388" t="str">
        <f t="shared" si="184"/>
        <v/>
      </c>
      <c r="CA137" s="157" t="str">
        <f>IF(VALUE(IF('Vessel List A'!EP136=1,1,IF('Vessel List A'!EP136=2,2,IF('Vessel List A'!EP136=3,3,IF('Vessel List A'!EP136=4,4,IF('Vessel List A'!EP136=5,5,IF('Vessel List A'!EP136=6,6,IF('Vessel List A'!EP136=7,7,IF('Vessel List A'!EP136=8,8,IF('Vessel List A'!EP136=9,9,IF('Vessel List A'!EP136=10,10,IF('Vessel List A'!EP136=11,11,IF('Vessel List A'!EP136=12,12,IF('Vessel List A'!EP136=13,13,IF('Vessel List A'!EP136=14,14,IF('Vessel List A'!EP136=15,15,IF('Vessel List A'!EP136=16,16,0)))))))))))))))))=0," ",VALUE(IF('Vessel List A'!EP136=1,1,IF('Vessel List A'!EP136=2,2,IF('Vessel List A'!EP136=3,3,IF('Vessel List A'!EP136=4,4,IF('Vessel List A'!EP136=5,5,IF('Vessel List A'!EP136=6,6,IF('Vessel List A'!EP136=7,7,IF('Vessel List A'!EP136=8,8,IF('Vessel List A'!EP136=9,9,IF('Vessel List A'!EP136=10,10,IF('Vessel List A'!EP136=11,11,IF('Vessel List A'!EP136=12,12,IF('Vessel List A'!EP136=13,13,IF('Vessel List A'!EP136=14,14,IF('Vessel List A'!EP136=15,15,IF('Vessel List A'!EP136=16,16,0))))))))))))))))))</f>
        <v xml:space="preserve"> </v>
      </c>
      <c r="CB137" s="154"/>
      <c r="CC137" s="158"/>
      <c r="CD137" s="390" t="str">
        <f t="shared" si="185"/>
        <v/>
      </c>
      <c r="CE137" s="158"/>
      <c r="CF137" s="137"/>
      <c r="CG137" s="388" t="str">
        <f t="shared" si="186"/>
        <v/>
      </c>
      <c r="CH137" s="157" t="str">
        <f>IF(VALUE(IF('Vessel List A'!FC136=1,1,IF('Vessel List A'!FC136=2,2,IF('Vessel List A'!FC136=3,3,IF('Vessel List A'!FC136=4,4,IF('Vessel List A'!FC136=5,5,IF('Vessel List A'!FC136=6,6,IF('Vessel List A'!FC136=7,7,IF('Vessel List A'!FC136=8,8,IF('Vessel List A'!FC136=9,9,IF('Vessel List A'!FC136=10,10,IF('Vessel List A'!FC136=11,11,IF('Vessel List A'!FC136=12,12,IF('Vessel List A'!FC136=13,13,IF('Vessel List A'!FC136=14,14,IF('Vessel List A'!FC136=15,15,IF('Vessel List A'!FC136=16,16,0)))))))))))))))))=0," ",VALUE(IF('Vessel List A'!FC136=1,1,IF('Vessel List A'!FC136=2,2,IF('Vessel List A'!FC136=3,3,IF('Vessel List A'!FC136=4,4,IF('Vessel List A'!FC136=5,5,IF('Vessel List A'!FC136=6,6,IF('Vessel List A'!FC136=7,7,IF('Vessel List A'!FC136=8,8,IF('Vessel List A'!FC136=9,9,IF('Vessel List A'!FC136=10,10,IF('Vessel List A'!FC136=11,11,IF('Vessel List A'!FC136=12,12,IF('Vessel List A'!FC136=13,13,IF('Vessel List A'!FC136=14,14,IF('Vessel List A'!FC136=15,15,IF('Vessel List A'!FC136=16,16,0))))))))))))))))))</f>
        <v xml:space="preserve"> </v>
      </c>
      <c r="CI137" s="154"/>
      <c r="CJ137" s="158"/>
      <c r="CK137" s="390" t="str">
        <f t="shared" si="187"/>
        <v/>
      </c>
      <c r="CL137" s="158"/>
      <c r="CM137" s="137"/>
      <c r="CN137" s="388" t="str">
        <f t="shared" si="188"/>
        <v/>
      </c>
      <c r="CO137" s="157" t="str">
        <f>IF(VALUE(IF('Vessel List A'!FP136=1,1,IF('Vessel List A'!FP136=2,2,IF('Vessel List A'!FP136=3,3,IF('Vessel List A'!FP136=4,4,IF('Vessel List A'!FP136=5,5,IF('Vessel List A'!FP136=6,6,IF('Vessel List A'!FP136=7,7,IF('Vessel List A'!FP136=8,8,IF('Vessel List A'!FP136=9,9,IF('Vessel List A'!FP136=10,10,IF('Vessel List A'!FP136=11,11,IF('Vessel List A'!FP136=12,12,IF('Vessel List A'!FP136=13,13,IF('Vessel List A'!FP136=14,14,IF('Vessel List A'!FP136=15,15,IF('Vessel List A'!FP136=16,16,0)))))))))))))))))=0," ",VALUE(IF('Vessel List A'!FP136=1,1,IF('Vessel List A'!FP136=2,2,IF('Vessel List A'!FP136=3,3,IF('Vessel List A'!FP136=4,4,IF('Vessel List A'!FP136=5,5,IF('Vessel List A'!FP136=6,6,IF('Vessel List A'!FP136=7,7,IF('Vessel List A'!FP136=8,8,IF('Vessel List A'!FP136=9,9,IF('Vessel List A'!FP136=10,10,IF('Vessel List A'!FP136=11,11,IF('Vessel List A'!FP136=12,12,IF('Vessel List A'!FP136=13,13,IF('Vessel List A'!FP136=14,14,IF('Vessel List A'!FP136=15,15,IF('Vessel List A'!FP136=16,16,0))))))))))))))))))</f>
        <v xml:space="preserve"> </v>
      </c>
      <c r="CP137" s="154"/>
      <c r="CQ137" s="158"/>
      <c r="CR137" s="390" t="str">
        <f t="shared" si="189"/>
        <v/>
      </c>
      <c r="CS137" s="158"/>
      <c r="CT137" s="137"/>
      <c r="CU137" s="388" t="str">
        <f t="shared" si="190"/>
        <v/>
      </c>
      <c r="CV137" s="157" t="str">
        <f>IF(VALUE(IF('Vessel List A'!GC136=1,1,IF('Vessel List A'!GC136=2,2,IF('Vessel List A'!GC136=3,3,IF('Vessel List A'!GC136=4,4,IF('Vessel List A'!GC136=5,5,IF('Vessel List A'!GC136=6,6,IF('Vessel List A'!GC136=7,7,IF('Vessel List A'!GC136=8,8,IF('Vessel List A'!GC136=9,9,IF('Vessel List A'!GC136=10,10,IF('Vessel List A'!GC136=11,11,IF('Vessel List A'!GC136=12,12,IF('Vessel List A'!GC136=13,13,IF('Vessel List A'!GC136=14,14,IF('Vessel List A'!GC136=15,15,IF('Vessel List A'!GC136=16,16,0)))))))))))))))))=0," ",VALUE(IF('Vessel List A'!GC136=1,1,IF('Vessel List A'!GC136=2,2,IF('Vessel List A'!GC136=3,3,IF('Vessel List A'!GC136=4,4,IF('Vessel List A'!GC136=5,5,IF('Vessel List A'!GC136=6,6,IF('Vessel List A'!GC136=7,7,IF('Vessel List A'!GC136=8,8,IF('Vessel List A'!GC136=9,9,IF('Vessel List A'!GC136=10,10,IF('Vessel List A'!GC136=11,11,IF('Vessel List A'!GC136=12,12,IF('Vessel List A'!GC136=13,13,IF('Vessel List A'!GC136=14,14,IF('Vessel List A'!GC136=15,15,IF('Vessel List A'!GC136=16,16,0))))))))))))))))))</f>
        <v xml:space="preserve"> </v>
      </c>
      <c r="CW137" s="154"/>
      <c r="CX137" s="158"/>
      <c r="CY137" s="390" t="str">
        <f t="shared" si="191"/>
        <v/>
      </c>
      <c r="CZ137" s="158"/>
      <c r="DA137" s="137"/>
      <c r="DB137" s="388" t="str">
        <f t="shared" si="192"/>
        <v/>
      </c>
      <c r="DC137" s="157" t="str">
        <f>IF(VALUE(IF('Vessel List A'!GP136=1,1,IF('Vessel List A'!GP136=2,2,IF('Vessel List A'!GP136=3,3,IF('Vessel List A'!GP136=4,4,IF('Vessel List A'!GP136=5,5,IF('Vessel List A'!GP136=6,6,IF('Vessel List A'!GP136=7,7,IF('Vessel List A'!GP136=8,8,IF('Vessel List A'!GP136=9,9,IF('Vessel List A'!GP136=10,10,IF('Vessel List A'!GP136=11,11,IF('Vessel List A'!GP136=12,12,IF('Vessel List A'!GP136=13,13,IF('Vessel List A'!GP136=14,14,IF('Vessel List A'!GP136=15,15,IF('Vessel List A'!GP136=16,16,0)))))))))))))))))=0," ",VALUE(IF('Vessel List A'!GP136=1,1,IF('Vessel List A'!GP136=2,2,IF('Vessel List A'!GP136=3,3,IF('Vessel List A'!GP136=4,4,IF('Vessel List A'!GP136=5,5,IF('Vessel List A'!GP136=6,6,IF('Vessel List A'!GP136=7,7,IF('Vessel List A'!GP136=8,8,IF('Vessel List A'!GP136=9,9,IF('Vessel List A'!GP136=10,10,IF('Vessel List A'!GP136=11,11,IF('Vessel List A'!GP136=12,12,IF('Vessel List A'!GP136=13,13,IF('Vessel List A'!GP136=14,14,IF('Vessel List A'!GP136=15,15,IF('Vessel List A'!GP136=16,16,0))))))))))))))))))</f>
        <v xml:space="preserve"> </v>
      </c>
      <c r="DD137" s="154"/>
      <c r="DE137" s="158"/>
      <c r="DF137" s="390" t="str">
        <f t="shared" si="193"/>
        <v/>
      </c>
      <c r="DG137" s="158"/>
      <c r="DH137" s="137"/>
      <c r="DI137" s="388" t="str">
        <f t="shared" si="194"/>
        <v/>
      </c>
      <c r="DJ137" s="157" t="str">
        <f>IF(VALUE(IF('Vessel List A'!HC136=1,1,IF('Vessel List A'!HC136=2,2,IF('Vessel List A'!HC136=3,3,IF('Vessel List A'!HC136=4,4,IF('Vessel List A'!HC136=5,5,IF('Vessel List A'!HC136=6,6,IF('Vessel List A'!HC136=7,7,IF('Vessel List A'!HC136=8,8,IF('Vessel List A'!HC136=9,9,IF('Vessel List A'!HC136=10,10,IF('Vessel List A'!HC136=11,11,IF('Vessel List A'!HC136=12,12,IF('Vessel List A'!HC136=13,13,IF('Vessel List A'!HC136=14,14,IF('Vessel List A'!HC136=15,15,IF('Vessel List A'!HC136=16,16,0)))))))))))))))))=0," ",VALUE(IF('Vessel List A'!HC136=1,1,IF('Vessel List A'!HC136=2,2,IF('Vessel List A'!HC136=3,3,IF('Vessel List A'!HC136=4,4,IF('Vessel List A'!HC136=5,5,IF('Vessel List A'!HC136=6,6,IF('Vessel List A'!HC136=7,7,IF('Vessel List A'!HC136=8,8,IF('Vessel List A'!HC136=9,9,IF('Vessel List A'!HC136=10,10,IF('Vessel List A'!HC136=11,11,IF('Vessel List A'!HC136=12,12,IF('Vessel List A'!HC136=13,13,IF('Vessel List A'!HC136=14,14,IF('Vessel List A'!HC136=15,15,IF('Vessel List A'!HC136=16,16,0))))))))))))))))))</f>
        <v xml:space="preserve"> </v>
      </c>
      <c r="DK137" s="154"/>
      <c r="DL137" s="158"/>
      <c r="DM137" s="390" t="str">
        <f t="shared" si="195"/>
        <v/>
      </c>
      <c r="DN137" s="158"/>
      <c r="DO137" s="137"/>
      <c r="DP137" s="388" t="str">
        <f t="shared" si="196"/>
        <v/>
      </c>
      <c r="DQ137" s="157" t="str">
        <f>IF(VALUE(IF('Vessel List A'!HP136=1,1,IF('Vessel List A'!HP136=2,2,IF('Vessel List A'!HP136=3,3,IF('Vessel List A'!HP136=4,4,IF('Vessel List A'!HP136=5,5,IF('Vessel List A'!HP136=6,6,IF('Vessel List A'!HP136=7,7,IF('Vessel List A'!HP136=8,8,IF('Vessel List A'!HP136=9,9,IF('Vessel List A'!HP136=10,10,IF('Vessel List A'!HP136=11,11,IF('Vessel List A'!HP136=12,12,IF('Vessel List A'!HP136=13,13,IF('Vessel List A'!HP136=14,14,IF('Vessel List A'!HP136=15,15,IF('Vessel List A'!HP136=16,16,0)))))))))))))))))=0," ",VALUE(IF('Vessel List A'!HP136=1,1,IF('Vessel List A'!HP136=2,2,IF('Vessel List A'!HP136=3,3,IF('Vessel List A'!HP136=4,4,IF('Vessel List A'!HP136=5,5,IF('Vessel List A'!HP136=6,6,IF('Vessel List A'!HP136=7,7,IF('Vessel List A'!HP136=8,8,IF('Vessel List A'!HP136=9,9,IF('Vessel List A'!HP136=10,10,IF('Vessel List A'!HP136=11,11,IF('Vessel List A'!HP136=12,12,IF('Vessel List A'!HP136=13,13,IF('Vessel List A'!HP136=14,14,IF('Vessel List A'!HP136=15,15,IF('Vessel List A'!HP136=16,16,0))))))))))))))))))</f>
        <v xml:space="preserve"> </v>
      </c>
      <c r="DR137" s="154"/>
      <c r="DS137" s="158"/>
      <c r="DT137" s="390" t="str">
        <f t="shared" si="197"/>
        <v/>
      </c>
      <c r="DU137" s="158"/>
      <c r="DV137" s="137"/>
      <c r="DW137" s="388" t="str">
        <f t="shared" si="198"/>
        <v/>
      </c>
      <c r="DX137" s="157" t="str">
        <f>IF(VALUE(IF('Vessel List A'!IC136=1,1,IF('Vessel List A'!IC136=2,2,IF('Vessel List A'!IC136=3,3,IF('Vessel List A'!IC136=4,4,IF('Vessel List A'!IC136=5,5,IF('Vessel List A'!IC136=6,6,IF('Vessel List A'!IC136=7,7,IF('Vessel List A'!IC136=8,8,IF('Vessel List A'!IC136=9,9,IF('Vessel List A'!IC136=10,10,IF('Vessel List A'!IC136=11,11,IF('Vessel List A'!IC136=12,12,IF('Vessel List A'!IC136=13,13,IF('Vessel List A'!IC136=14,14,IF('Vessel List A'!IC136=15,15,IF('Vessel List A'!IC136=16,16,0)))))))))))))))))=0," ",VALUE(IF('Vessel List A'!IC136=1,1,IF('Vessel List A'!IC136=2,2,IF('Vessel List A'!IC136=3,3,IF('Vessel List A'!IC136=4,4,IF('Vessel List A'!IC136=5,5,IF('Vessel List A'!IC136=6,6,IF('Vessel List A'!IC136=7,7,IF('Vessel List A'!IC136=8,8,IF('Vessel List A'!IC136=9,9,IF('Vessel List A'!IC136=10,10,IF('Vessel List A'!IC136=11,11,IF('Vessel List A'!IC136=12,12,IF('Vessel List A'!IC136=13,13,IF('Vessel List A'!IC136=14,14,IF('Vessel List A'!IC136=15,15,IF('Vessel List A'!IC136=16,16,0))))))))))))))))))</f>
        <v xml:space="preserve"> </v>
      </c>
      <c r="DY137" s="154"/>
      <c r="DZ137" s="158"/>
      <c r="EA137" s="390" t="str">
        <f t="shared" si="199"/>
        <v/>
      </c>
      <c r="EB137" s="158"/>
      <c r="EC137" s="137"/>
      <c r="ED137" s="388" t="str">
        <f t="shared" si="200"/>
        <v/>
      </c>
      <c r="EE137" s="157" t="str">
        <f>IF(VALUE(IF('Vessel List A'!IP136=1,1,IF('Vessel List A'!IP136=2,2,IF('Vessel List A'!IP136=3,3,IF('Vessel List A'!IP136=4,4,IF('Vessel List A'!IP136=5,5,IF('Vessel List A'!IP136=6,6,IF('Vessel List A'!IP136=7,7,IF('Vessel List A'!IP136=8,8,IF('Vessel List A'!IP136=9,9,IF('Vessel List A'!IP136=10,10,IF('Vessel List A'!IP136=11,11,IF('Vessel List A'!IP136=12,12,IF('Vessel List A'!IP136=13,13,IF('Vessel List A'!IP136=14,14,IF('Vessel List A'!IP136=15,15,IF('Vessel List A'!IP136=16,16,0)))))))))))))))))=0," ",VALUE(IF('Vessel List A'!IP136=1,1,IF('Vessel List A'!IP136=2,2,IF('Vessel List A'!IP136=3,3,IF('Vessel List A'!IP136=4,4,IF('Vessel List A'!IP136=5,5,IF('Vessel List A'!IP136=6,6,IF('Vessel List A'!IP136=7,7,IF('Vessel List A'!IP136=8,8,IF('Vessel List A'!IP136=9,9,IF('Vessel List A'!IP136=10,10,IF('Vessel List A'!IP136=11,11,IF('Vessel List A'!IP136=12,12,IF('Vessel List A'!IP136=13,13,IF('Vessel List A'!IP136=14,14,IF('Vessel List A'!IP136=15,15,IF('Vessel List A'!IP136=16,16,0))))))))))))))))))</f>
        <v xml:space="preserve"> </v>
      </c>
      <c r="EF137" s="154"/>
      <c r="EG137" s="158"/>
      <c r="EH137" s="390" t="str">
        <f t="shared" si="201"/>
        <v/>
      </c>
      <c r="EI137" s="158"/>
      <c r="EJ137" s="137"/>
      <c r="EK137" s="397" t="str">
        <f t="shared" si="202"/>
        <v/>
      </c>
      <c r="EL137" s="144"/>
      <c r="EM137" s="157" t="str">
        <f>IF(VALUE(IF('Vessel List B'!C136=1,1,IF('Vessel List B'!C136=2,2,IF('Vessel List B'!C136=3,3,IF('Vessel List B'!C136=4,4,IF('Vessel List B'!C136=5,5,IF('Vessel List B'!C136=6,6,IF('Vessel List B'!C136=7,7,IF('Vessel List B'!C136=8,8,IF('Vessel List B'!C136=9,9,IF('Vessel List B'!C136=10,10,IF('Vessel List B'!C136=11,11,IF('Vessel List B'!C136=12,12,IF('Vessel List B'!C136=13,13,IF('Vessel List B'!C136=14,14,IF('Vessel List B'!C136=15,15,IF('Vessel List B'!C136=16,16,0)))))))))))))))))=0," ",VALUE(IF('Vessel List B'!C136=1,1,IF('Vessel List B'!C136=2,2,IF('Vessel List B'!C136=3,3,IF('Vessel List B'!C136=4,4,IF('Vessel List B'!C136=5,5,IF('Vessel List B'!C136=6,6,IF('Vessel List B'!C136=7,7,IF('Vessel List B'!C136=8,8,IF('Vessel List B'!C136=9,9,IF('Vessel List B'!C136=10,10,IF('Vessel List B'!C136=11,11,IF('Vessel List B'!C136=12,12,IF('Vessel List B'!C136=13,13,IF('Vessel List B'!C136=14,14,IF('Vessel List B'!C136=15,15,IF('Vessel List B'!C136=16,16,0))))))))))))))))))</f>
        <v xml:space="preserve"> </v>
      </c>
      <c r="EN137" s="154"/>
      <c r="EO137" s="158"/>
      <c r="EP137" s="390" t="str">
        <f t="shared" si="203"/>
        <v/>
      </c>
      <c r="EQ137" s="158"/>
      <c r="ER137" s="137"/>
      <c r="ES137" s="388" t="str">
        <f t="shared" si="204"/>
        <v/>
      </c>
      <c r="ET137" s="157" t="str">
        <f>IF(VALUE(IF('Vessel List B'!P136=1,1,IF('Vessel List B'!P136=2,2,IF('Vessel List B'!P136=3,3,IF('Vessel List B'!P136=4,4,IF('Vessel List B'!P136=5,5,IF('Vessel List B'!P136=6,6,IF('Vessel List B'!P136=7,7,IF('Vessel List B'!P136=8,8,IF('Vessel List B'!P136=9,9,IF('Vessel List B'!P136=10,10,IF('Vessel List B'!P136=11,11,IF('Vessel List B'!P136=12,12,IF('Vessel List B'!P136=13,13,IF('Vessel List B'!P136=14,14,IF('Vessel List B'!P136=15,15,IF('Vessel List B'!P136=16,16,0)))))))))))))))))=0," ",VALUE(IF('Vessel List B'!P136=1,1,IF('Vessel List B'!P136=2,2,IF('Vessel List B'!P136=3,3,IF('Vessel List B'!P136=4,4,IF('Vessel List B'!P136=5,5,IF('Vessel List B'!P136=6,6,IF('Vessel List B'!P136=7,7,IF('Vessel List B'!P136=8,8,IF('Vessel List B'!P136=9,9,IF('Vessel List B'!P136=10,10,IF('Vessel List B'!P136=11,11,IF('Vessel List B'!P136=12,12,IF('Vessel List B'!P136=13,13,IF('Vessel List B'!P136=14,14,IF('Vessel List B'!P136=15,15,IF('Vessel List B'!P136=16,16,0))))))))))))))))))</f>
        <v xml:space="preserve"> </v>
      </c>
      <c r="EU137" s="154"/>
      <c r="EV137" s="158"/>
      <c r="EW137" s="390" t="str">
        <f t="shared" si="205"/>
        <v/>
      </c>
      <c r="EX137" s="158"/>
      <c r="EY137" s="137"/>
      <c r="EZ137" s="388" t="str">
        <f t="shared" si="206"/>
        <v/>
      </c>
      <c r="FA137" s="157" t="str">
        <f>IF(VALUE(IF('Vessel List B'!AC136=1,1,IF('Vessel List B'!AC136=2,2,IF('Vessel List B'!AC136=3,3,IF('Vessel List B'!AC136=4,4,IF('Vessel List B'!AC136=5,5,IF('Vessel List B'!AC136=6,6,IF('Vessel List B'!AC136=7,7,IF('Vessel List B'!AC136=8,8,IF('Vessel List B'!AC136=9,9,IF('Vessel List B'!AC136=10,10,IF('Vessel List B'!AC136=11,11,IF('Vessel List B'!AC136=12,12,IF('Vessel List B'!AC136=13,13,IF('Vessel List B'!AC136=14,14,IF('Vessel List B'!AC136=15,15,IF('Vessel List B'!AC136=16,16,0)))))))))))))))))=0," ",VALUE(IF('Vessel List B'!AC136=1,1,IF('Vessel List B'!AC136=2,2,IF('Vessel List B'!AC136=3,3,IF('Vessel List B'!AC136=4,4,IF('Vessel List B'!AC136=5,5,IF('Vessel List B'!AC136=6,6,IF('Vessel List B'!AC136=7,7,IF('Vessel List B'!AC136=8,8,IF('Vessel List B'!AC136=9,9,IF('Vessel List B'!AC136=10,10,IF('Vessel List B'!AC136=11,11,IF('Vessel List B'!AC136=12,12,IF('Vessel List B'!AC136=13,13,IF('Vessel List B'!AC136=14,14,IF('Vessel List B'!AC136=15,15,IF('Vessel List B'!AC136=16,16,0))))))))))))))))))</f>
        <v xml:space="preserve"> </v>
      </c>
      <c r="FB137" s="154"/>
      <c r="FC137" s="158"/>
      <c r="FD137" s="390" t="str">
        <f t="shared" si="207"/>
        <v/>
      </c>
      <c r="FE137" s="158"/>
      <c r="FF137" s="137"/>
      <c r="FG137" s="388" t="str">
        <f t="shared" si="208"/>
        <v/>
      </c>
      <c r="FH137" s="157" t="str">
        <f>IF(VALUE(IF('Vessel List B'!AP136=1,1,IF('Vessel List B'!AP136=2,2,IF('Vessel List B'!AP136=3,3,IF('Vessel List B'!AP136=4,4,IF('Vessel List B'!AP136=5,5,IF('Vessel List B'!AP136=6,6,IF('Vessel List B'!AP136=7,7,IF('Vessel List B'!AP136=8,8,IF('Vessel List B'!AP136=9,9,IF('Vessel List B'!AP136=10,10,IF('Vessel List B'!AP136=11,11,IF('Vessel List B'!AP136=12,12,IF('Vessel List B'!AP136=13,13,IF('Vessel List B'!AP136=14,14,IF('Vessel List B'!AP136=15,15,IF('Vessel List B'!AP136=16,16,0)))))))))))))))))=0," ",VALUE(IF('Vessel List B'!AP136=1,1,IF('Vessel List B'!AP136=2,2,IF('Vessel List B'!AP136=3,3,IF('Vessel List B'!AP136=4,4,IF('Vessel List B'!AP136=5,5,IF('Vessel List B'!AP136=6,6,IF('Vessel List B'!AP136=7,7,IF('Vessel List B'!AP136=8,8,IF('Vessel List B'!AP136=9,9,IF('Vessel List B'!AP136=10,10,IF('Vessel List B'!AP136=11,11,IF('Vessel List B'!AP136=12,12,IF('Vessel List B'!AP136=13,13,IF('Vessel List B'!AP136=14,14,IF('Vessel List B'!AP136=15,15,IF('Vessel List B'!AP136=16,16,0))))))))))))))))))</f>
        <v xml:space="preserve"> </v>
      </c>
      <c r="FI137" s="154"/>
      <c r="FJ137" s="158"/>
      <c r="FK137" s="390" t="str">
        <f t="shared" si="209"/>
        <v/>
      </c>
      <c r="FL137" s="158"/>
      <c r="FM137" s="137"/>
      <c r="FN137" s="388" t="str">
        <f t="shared" si="210"/>
        <v/>
      </c>
      <c r="FO137" s="157" t="str">
        <f>IF(VALUE(IF('Vessel List B'!BC136=1,1,IF('Vessel List B'!BC136=2,2,IF('Vessel List B'!BC136=3,3,IF('Vessel List B'!BC136=4,4,IF('Vessel List B'!BC136=5,5,IF('Vessel List B'!BC136=6,6,IF('Vessel List B'!BC136=7,7,IF('Vessel List B'!BC136=8,8,IF('Vessel List B'!BC136=9,9,IF('Vessel List B'!BC136=10,10,IF('Vessel List B'!BC136=11,11,IF('Vessel List B'!BC136=12,12,IF('Vessel List B'!BC136=13,13,IF('Vessel List B'!BC136=14,14,IF('Vessel List B'!BC136=15,15,IF('Vessel List B'!BC136=16,16,0)))))))))))))))))=0," ",VALUE(IF('Vessel List B'!BC136=1,1,IF('Vessel List B'!BC136=2,2,IF('Vessel List B'!BC136=3,3,IF('Vessel List B'!BC136=4,4,IF('Vessel List B'!BC136=5,5,IF('Vessel List B'!BC136=6,6,IF('Vessel List B'!BC136=7,7,IF('Vessel List B'!BC136=8,8,IF('Vessel List B'!BC136=9,9,IF('Vessel List B'!BC136=10,10,IF('Vessel List B'!BC136=11,11,IF('Vessel List B'!BC136=12,12,IF('Vessel List B'!BC136=13,13,IF('Vessel List B'!BC136=14,14,IF('Vessel List B'!BC136=15,15,IF('Vessel List B'!BC136=16,16,0))))))))))))))))))</f>
        <v xml:space="preserve"> </v>
      </c>
      <c r="FP137" s="154"/>
      <c r="FQ137" s="158"/>
      <c r="FR137" s="390" t="str">
        <f t="shared" si="211"/>
        <v/>
      </c>
      <c r="FS137" s="158"/>
      <c r="FT137" s="137"/>
      <c r="FU137" s="388" t="str">
        <f t="shared" si="212"/>
        <v/>
      </c>
      <c r="FV137" s="157" t="str">
        <f>IF(VALUE(IF('Vessel List B'!BP136=1,1,IF('Vessel List B'!BP136=2,2,IF('Vessel List B'!BP136=3,3,IF('Vessel List B'!BP136=4,4,IF('Vessel List B'!BP136=5,5,IF('Vessel List B'!BP136=6,6,IF('Vessel List B'!BP136=7,7,IF('Vessel List B'!BP136=8,8,IF('Vessel List B'!BP136=9,9,IF('Vessel List B'!BP136=10,10,IF('Vessel List B'!BP136=11,11,IF('Vessel List B'!BP136=12,12,IF('Vessel List B'!BP136=13,13,IF('Vessel List B'!BP136=14,14,IF('Vessel List B'!BP136=15,15,IF('Vessel List B'!BP136=16,16,0)))))))))))))))))=0," ",VALUE(IF('Vessel List B'!BP136=1,1,IF('Vessel List B'!BP136=2,2,IF('Vessel List B'!BP136=3,3,IF('Vessel List B'!BP136=4,4,IF('Vessel List B'!BP136=5,5,IF('Vessel List B'!BP136=6,6,IF('Vessel List B'!BP136=7,7,IF('Vessel List B'!BP136=8,8,IF('Vessel List B'!BP136=9,9,IF('Vessel List B'!BP136=10,10,IF('Vessel List B'!BP136=11,11,IF('Vessel List B'!BP136=12,12,IF('Vessel List B'!BP136=13,13,IF('Vessel List B'!BP136=14,14,IF('Vessel List B'!BP136=15,15,IF('Vessel List B'!BP136=16,16,0))))))))))))))))))</f>
        <v xml:space="preserve"> </v>
      </c>
      <c r="FW137" s="154"/>
      <c r="FX137" s="158"/>
      <c r="FY137" s="390" t="str">
        <f t="shared" si="213"/>
        <v/>
      </c>
      <c r="FZ137" s="158"/>
      <c r="GA137" s="137"/>
      <c r="GB137" s="388" t="str">
        <f t="shared" si="214"/>
        <v/>
      </c>
      <c r="GC137" s="157" t="str">
        <f>IF(VALUE(IF('Vessel List B'!CC136=1,1,IF('Vessel List B'!CC136=2,2,IF('Vessel List B'!CC136=3,3,IF('Vessel List B'!CC136=4,4,IF('Vessel List B'!CC136=5,5,IF('Vessel List B'!CC136=6,6,IF('Vessel List B'!CC136=7,7,IF('Vessel List B'!CC136=8,8,IF('Vessel List B'!CC136=9,9,IF('Vessel List B'!CC136=10,10,IF('Vessel List B'!CC136=11,11,IF('Vessel List B'!CC136=12,12,IF('Vessel List B'!CC136=13,13,IF('Vessel List B'!CC136=14,14,IF('Vessel List B'!CC136=15,15,IF('Vessel List B'!CC136=16,16,0)))))))))))))))))=0," ",VALUE(IF('Vessel List B'!CC136=1,1,IF('Vessel List B'!CC136=2,2,IF('Vessel List B'!CC136=3,3,IF('Vessel List B'!CC136=4,4,IF('Vessel List B'!CC136=5,5,IF('Vessel List B'!CC136=6,6,IF('Vessel List B'!CC136=7,7,IF('Vessel List B'!CC136=8,8,IF('Vessel List B'!CC136=9,9,IF('Vessel List B'!CC136=10,10,IF('Vessel List B'!CC136=11,11,IF('Vessel List B'!CC136=12,12,IF('Vessel List B'!CC136=13,13,IF('Vessel List B'!CC136=14,14,IF('Vessel List B'!CC136=15,15,IF('Vessel List B'!CC136=16,16,0))))))))))))))))))</f>
        <v xml:space="preserve"> </v>
      </c>
      <c r="GD137" s="154"/>
      <c r="GE137" s="158"/>
      <c r="GF137" s="390" t="str">
        <f t="shared" si="215"/>
        <v/>
      </c>
      <c r="GG137" s="158"/>
      <c r="GH137" s="137"/>
      <c r="GI137" s="388" t="str">
        <f t="shared" si="216"/>
        <v/>
      </c>
      <c r="GJ137" s="157" t="str">
        <f>IF(VALUE(IF('Vessel List B'!CP136=1,1,IF('Vessel List B'!CP136=2,2,IF('Vessel List B'!CP136=3,3,IF('Vessel List B'!CP136=4,4,IF('Vessel List B'!CP136=5,5,IF('Vessel List B'!CP136=6,6,IF('Vessel List B'!CP136=7,7,IF('Vessel List B'!CP136=8,8,IF('Vessel List B'!CP136=9,9,IF('Vessel List B'!CP136=10,10,IF('Vessel List B'!CP136=11,11,IF('Vessel List B'!CP136=12,12,IF('Vessel List B'!CP136=13,13,IF('Vessel List B'!CP136=14,14,IF('Vessel List B'!CP136=15,15,IF('Vessel List B'!CP136=16,16,0)))))))))))))))))=0," ",VALUE(IF('Vessel List B'!CP136=1,1,IF('Vessel List B'!CP136=2,2,IF('Vessel List B'!CP136=3,3,IF('Vessel List B'!CP136=4,4,IF('Vessel List B'!CP136=5,5,IF('Vessel List B'!CP136=6,6,IF('Vessel List B'!CP136=7,7,IF('Vessel List B'!CP136=8,8,IF('Vessel List B'!CP136=9,9,IF('Vessel List B'!CP136=10,10,IF('Vessel List B'!CP136=11,11,IF('Vessel List B'!CP136=12,12,IF('Vessel List B'!CP136=13,13,IF('Vessel List B'!CP136=14,14,IF('Vessel List B'!CP136=15,15,IF('Vessel List B'!CP136=16,16,0))))))))))))))))))</f>
        <v xml:space="preserve"> </v>
      </c>
      <c r="GK137" s="154"/>
      <c r="GL137" s="158"/>
      <c r="GM137" s="390" t="str">
        <f t="shared" si="217"/>
        <v/>
      </c>
      <c r="GN137" s="158"/>
      <c r="GO137" s="137"/>
      <c r="GP137" s="388" t="str">
        <f t="shared" si="218"/>
        <v/>
      </c>
      <c r="GQ137" s="157" t="str">
        <f>IF(VALUE(IF('Vessel List B'!DC136=1,1,IF('Vessel List B'!DC136=2,2,IF('Vessel List B'!DC136=3,3,IF('Vessel List B'!DC136=4,4,IF('Vessel List B'!DC136=5,5,IF('Vessel List B'!DC136=6,6,IF('Vessel List B'!DC136=7,7,IF('Vessel List B'!DC136=8,8,IF('Vessel List B'!DC136=9,9,IF('Vessel List B'!DC136=10,10,IF('Vessel List B'!DC136=11,11,IF('Vessel List B'!DC136=12,12,IF('Vessel List B'!DC136=13,13,IF('Vessel List B'!DC136=14,14,IF('Vessel List B'!DC136=15,15,IF('Vessel List B'!DC136=16,16,0)))))))))))))))))=0," ",VALUE(IF('Vessel List B'!DC136=1,1,IF('Vessel List B'!DC136=2,2,IF('Vessel List B'!DC136=3,3,IF('Vessel List B'!DC136=4,4,IF('Vessel List B'!DC136=5,5,IF('Vessel List B'!DC136=6,6,IF('Vessel List B'!DC136=7,7,IF('Vessel List B'!DC136=8,8,IF('Vessel List B'!DC136=9,9,IF('Vessel List B'!DC136=10,10,IF('Vessel List B'!DC136=11,11,IF('Vessel List B'!DC136=12,12,IF('Vessel List B'!DC136=13,13,IF('Vessel List B'!DC136=14,14,IF('Vessel List B'!DC136=15,15,IF('Vessel List B'!DC136=16,16,0))))))))))))))))))</f>
        <v xml:space="preserve"> </v>
      </c>
      <c r="GR137" s="154"/>
      <c r="GS137" s="158"/>
      <c r="GT137" s="390" t="str">
        <f t="shared" si="219"/>
        <v/>
      </c>
      <c r="GU137" s="158"/>
      <c r="GV137" s="137"/>
      <c r="GW137" s="388" t="str">
        <f t="shared" si="220"/>
        <v/>
      </c>
      <c r="GX137" s="157" t="str">
        <f>IF(VALUE(IF('Vessel List B'!DP136=1,1,IF('Vessel List B'!DP136=2,2,IF('Vessel List B'!DP136=3,3,IF('Vessel List B'!DP136=4,4,IF('Vessel List B'!DP136=5,5,IF('Vessel List B'!DP136=6,6,IF('Vessel List B'!DP136=7,7,IF('Vessel List B'!DP136=8,8,IF('Vessel List B'!DP136=9,9,IF('Vessel List B'!DP136=10,10,IF('Vessel List B'!DP136=11,11,IF('Vessel List B'!DP136=12,12,IF('Vessel List B'!DP136=13,13,IF('Vessel List B'!DP136=14,14,IF('Vessel List B'!DP136=15,15,IF('Vessel List B'!DP136=16,16,0)))))))))))))))))=0," ",VALUE(IF('Vessel List B'!DP136=1,1,IF('Vessel List B'!DP136=2,2,IF('Vessel List B'!DP136=3,3,IF('Vessel List B'!DP136=4,4,IF('Vessel List B'!DP136=5,5,IF('Vessel List B'!DP136=6,6,IF('Vessel List B'!DP136=7,7,IF('Vessel List B'!DP136=8,8,IF('Vessel List B'!DP136=9,9,IF('Vessel List B'!DP136=10,10,IF('Vessel List B'!DP136=11,11,IF('Vessel List B'!DP136=12,12,IF('Vessel List B'!DP136=13,13,IF('Vessel List B'!DP136=14,14,IF('Vessel List B'!DP136=15,15,IF('Vessel List B'!DP136=16,16,0))))))))))))))))))</f>
        <v xml:space="preserve"> </v>
      </c>
      <c r="GY137" s="154"/>
      <c r="GZ137" s="158"/>
      <c r="HA137" s="390" t="str">
        <f t="shared" si="221"/>
        <v/>
      </c>
      <c r="HB137" s="158"/>
      <c r="HC137" s="137"/>
      <c r="HD137" s="388" t="str">
        <f t="shared" si="222"/>
        <v/>
      </c>
      <c r="HE137" s="157" t="str">
        <f>IF(VALUE(IF('Vessel List B'!EC136=1,1,IF('Vessel List B'!EC136=2,2,IF('Vessel List B'!EC136=3,3,IF('Vessel List B'!EC136=4,4,IF('Vessel List B'!EC136=5,5,IF('Vessel List B'!EC136=6,6,IF('Vessel List B'!EC136=7,7,IF('Vessel List B'!EC136=8,8,IF('Vessel List B'!EC136=9,9,IF('Vessel List B'!EC136=10,10,IF('Vessel List B'!EC136=11,11,IF('Vessel List B'!EC136=12,12,IF('Vessel List B'!EC136=13,13,IF('Vessel List B'!EC136=14,14,IF('Vessel List B'!EC136=15,15,IF('Vessel List B'!EC136=16,16,0)))))))))))))))))=0," ",VALUE(IF('Vessel List B'!EC136=1,1,IF('Vessel List B'!EC136=2,2,IF('Vessel List B'!EC136=3,3,IF('Vessel List B'!EC136=4,4,IF('Vessel List B'!EC136=5,5,IF('Vessel List B'!EC136=6,6,IF('Vessel List B'!EC136=7,7,IF('Vessel List B'!EC136=8,8,IF('Vessel List B'!EC136=9,9,IF('Vessel List B'!EC136=10,10,IF('Vessel List B'!EC136=11,11,IF('Vessel List B'!EC136=12,12,IF('Vessel List B'!EC136=13,13,IF('Vessel List B'!EC136=14,14,IF('Vessel List B'!EC136=15,15,IF('Vessel List B'!EC136=16,16,0))))))))))))))))))</f>
        <v xml:space="preserve"> </v>
      </c>
      <c r="HF137" s="154"/>
      <c r="HG137" s="158"/>
      <c r="HH137" s="390" t="str">
        <f t="shared" si="223"/>
        <v/>
      </c>
      <c r="HI137" s="158"/>
      <c r="HJ137" s="137"/>
      <c r="HK137" s="388" t="str">
        <f t="shared" si="224"/>
        <v/>
      </c>
      <c r="HL137" s="157" t="str">
        <f>IF(VALUE(IF('Vessel List B'!EP136=1,1,IF('Vessel List B'!EP136=2,2,IF('Vessel List B'!EP136=3,3,IF('Vessel List B'!EP136=4,4,IF('Vessel List B'!EP136=5,5,IF('Vessel List B'!EP136=6,6,IF('Vessel List B'!EP136=7,7,IF('Vessel List B'!EP136=8,8,IF('Vessel List B'!EP136=9,9,IF('Vessel List B'!EP136=10,10,IF('Vessel List B'!EP136=11,11,IF('Vessel List B'!EP136=12,12,IF('Vessel List B'!EP136=13,13,IF('Vessel List B'!EP136=14,14,IF('Vessel List B'!EP136=15,15,IF('Vessel List B'!EP136=16,16,0)))))))))))))))))=0," ",VALUE(IF('Vessel List B'!EP136=1,1,IF('Vessel List B'!EP136=2,2,IF('Vessel List B'!EP136=3,3,IF('Vessel List B'!EP136=4,4,IF('Vessel List B'!EP136=5,5,IF('Vessel List B'!EP136=6,6,IF('Vessel List B'!EP136=7,7,IF('Vessel List B'!EP136=8,8,IF('Vessel List B'!EP136=9,9,IF('Vessel List B'!EP136=10,10,IF('Vessel List B'!EP136=11,11,IF('Vessel List B'!EP136=12,12,IF('Vessel List B'!EP136=13,13,IF('Vessel List B'!EP136=14,14,IF('Vessel List B'!EP136=15,15,IF('Vessel List B'!EP136=16,16,0))))))))))))))))))</f>
        <v xml:space="preserve"> </v>
      </c>
      <c r="HM137" s="154"/>
      <c r="HN137" s="158"/>
      <c r="HO137" s="390" t="str">
        <f t="shared" si="225"/>
        <v/>
      </c>
      <c r="HP137" s="158"/>
      <c r="HQ137" s="137"/>
      <c r="HR137" s="388" t="str">
        <f t="shared" si="226"/>
        <v/>
      </c>
      <c r="HS137" s="157" t="str">
        <f>IF(VALUE(IF('Vessel List B'!FC136=1,1,IF('Vessel List B'!FC136=2,2,IF('Vessel List B'!FC136=3,3,IF('Vessel List B'!FC136=4,4,IF('Vessel List B'!FC136=5,5,IF('Vessel List B'!FC136=6,6,IF('Vessel List B'!FC136=7,7,IF('Vessel List B'!FC136=8,8,IF('Vessel List B'!FC136=9,9,IF('Vessel List B'!FC136=10,10,IF('Vessel List B'!FC136=11,11,IF('Vessel List B'!FC136=12,12,IF('Vessel List B'!FC136=13,13,IF('Vessel List B'!FC136=14,14,IF('Vessel List B'!FC136=15,15,IF('Vessel List B'!FC136=16,16,0)))))))))))))))))=0," ",VALUE(IF('Vessel List B'!FC136=1,1,IF('Vessel List B'!FC136=2,2,IF('Vessel List B'!FC136=3,3,IF('Vessel List B'!FC136=4,4,IF('Vessel List B'!FC136=5,5,IF('Vessel List B'!FC136=6,6,IF('Vessel List B'!FC136=7,7,IF('Vessel List B'!FC136=8,8,IF('Vessel List B'!FC136=9,9,IF('Vessel List B'!FC136=10,10,IF('Vessel List B'!FC136=11,11,IF('Vessel List B'!FC136=12,12,IF('Vessel List B'!FC136=13,13,IF('Vessel List B'!FC136=14,14,IF('Vessel List B'!FC136=15,15,IF('Vessel List B'!FC136=16,16,0))))))))))))))))))</f>
        <v xml:space="preserve"> </v>
      </c>
      <c r="HT137" s="154"/>
      <c r="HU137" s="158"/>
      <c r="HV137" s="390" t="str">
        <f t="shared" si="227"/>
        <v/>
      </c>
      <c r="HW137" s="158"/>
      <c r="HX137" s="137"/>
      <c r="HY137" s="388" t="str">
        <f t="shared" si="228"/>
        <v/>
      </c>
      <c r="HZ137" s="157" t="str">
        <f>IF(VALUE(IF('Vessel List B'!FP136=1,1,IF('Vessel List B'!FP136=2,2,IF('Vessel List B'!FP136=3,3,IF('Vessel List B'!FP136=4,4,IF('Vessel List B'!FP136=5,5,IF('Vessel List B'!FP136=6,6,IF('Vessel List B'!FP136=7,7,IF('Vessel List B'!FP136=8,8,IF('Vessel List B'!FP136=9,9,IF('Vessel List B'!FP136=10,10,IF('Vessel List B'!FP136=11,11,IF('Vessel List B'!FP136=12,12,IF('Vessel List B'!FP136=13,13,IF('Vessel List B'!FP136=14,14,IF('Vessel List B'!FP136=15,15,IF('Vessel List B'!FP136=16,16,0)))))))))))))))))=0," ",VALUE(IF('Vessel List B'!FP136=1,1,IF('Vessel List B'!FP136=2,2,IF('Vessel List B'!FP136=3,3,IF('Vessel List B'!FP136=4,4,IF('Vessel List B'!FP136=5,5,IF('Vessel List B'!FP136=6,6,IF('Vessel List B'!FP136=7,7,IF('Vessel List B'!FP136=8,8,IF('Vessel List B'!FP136=9,9,IF('Vessel List B'!FP136=10,10,IF('Vessel List B'!FP136=11,11,IF('Vessel List B'!FP136=12,12,IF('Vessel List B'!FP136=13,13,IF('Vessel List B'!FP136=14,14,IF('Vessel List B'!FP136=15,15,IF('Vessel List B'!FP136=16,16,0))))))))))))))))))</f>
        <v xml:space="preserve"> </v>
      </c>
      <c r="IA137" s="154"/>
      <c r="IB137" s="158"/>
      <c r="IC137" s="390" t="str">
        <f t="shared" si="229"/>
        <v/>
      </c>
      <c r="ID137" s="158"/>
      <c r="IE137" s="137"/>
      <c r="IF137" s="388" t="str">
        <f t="shared" si="230"/>
        <v/>
      </c>
      <c r="IG137" s="157" t="str">
        <f>IF(VALUE(IF('Vessel List B'!GC136=1,1,IF('Vessel List B'!GC136=2,2,IF('Vessel List B'!GC136=3,3,IF('Vessel List B'!GC136=4,4,IF('Vessel List B'!GC136=5,5,IF('Vessel List B'!GC136=6,6,IF('Vessel List B'!GC136=7,7,IF('Vessel List B'!GC136=8,8,IF('Vessel List B'!GC136=9,9,IF('Vessel List B'!GC136=10,10,IF('Vessel List B'!GC136=11,11,IF('Vessel List B'!GC136=12,12,IF('Vessel List B'!GC136=13,13,IF('Vessel List B'!GC136=14,14,IF('Vessel List B'!GC136=15,15,IF('Vessel List B'!GC136=16,16,0)))))))))))))))))=0," ",VALUE(IF('Vessel List B'!GC136=1,1,IF('Vessel List B'!GC136=2,2,IF('Vessel List B'!GC136=3,3,IF('Vessel List B'!GC136=4,4,IF('Vessel List B'!GC136=5,5,IF('Vessel List B'!GC136=6,6,IF('Vessel List B'!GC136=7,7,IF('Vessel List B'!GC136=8,8,IF('Vessel List B'!GC136=9,9,IF('Vessel List B'!GC136=10,10,IF('Vessel List B'!GC136=11,11,IF('Vessel List B'!GC136=12,12,IF('Vessel List B'!GC136=13,13,IF('Vessel List B'!GC136=14,14,IF('Vessel List B'!GC136=15,15,IF('Vessel List B'!GC136=16,16,0))))))))))))))))))</f>
        <v xml:space="preserve"> </v>
      </c>
      <c r="IH137" s="154"/>
      <c r="II137" s="158"/>
      <c r="IJ137" s="390" t="str">
        <f t="shared" si="231"/>
        <v/>
      </c>
      <c r="IK137" s="158"/>
      <c r="IL137" s="137"/>
      <c r="IM137" s="388" t="str">
        <f t="shared" si="232"/>
        <v/>
      </c>
      <c r="IN137" s="157" t="str">
        <f>IF(VALUE(IF('Vessel List B'!GP136=1,1,IF('Vessel List B'!GP136=2,2,IF('Vessel List B'!GP136=3,3,IF('Vessel List B'!GP136=4,4,IF('Vessel List B'!GP136=5,5,IF('Vessel List B'!GP136=6,6,IF('Vessel List B'!GP136=7,7,IF('Vessel List B'!GP136=8,8,IF('Vessel List B'!GP136=9,9,IF('Vessel List B'!GP136=10,10,IF('Vessel List B'!GP136=11,11,IF('Vessel List B'!GP136=12,12,IF('Vessel List B'!GP136=13,13,IF('Vessel List B'!GP136=14,14,IF('Vessel List B'!GP136=15,15,IF('Vessel List B'!GP136=16,16,0)))))))))))))))))=0," ",VALUE(IF('Vessel List B'!GP136=1,1,IF('Vessel List B'!GP136=2,2,IF('Vessel List B'!GP136=3,3,IF('Vessel List B'!GP136=4,4,IF('Vessel List B'!GP136=5,5,IF('Vessel List B'!GP136=6,6,IF('Vessel List B'!GP136=7,7,IF('Vessel List B'!GP136=8,8,IF('Vessel List B'!GP136=9,9,IF('Vessel List B'!GP136=10,10,IF('Vessel List B'!GP136=11,11,IF('Vessel List B'!GP136=12,12,IF('Vessel List B'!GP136=13,13,IF('Vessel List B'!GP136=14,14,IF('Vessel List B'!GP136=15,15,IF('Vessel List B'!GP136=16,16,0))))))))))))))))))</f>
        <v xml:space="preserve"> </v>
      </c>
      <c r="IO137" s="154"/>
      <c r="IP137" s="158"/>
      <c r="IQ137" s="390" t="str">
        <f t="shared" si="233"/>
        <v/>
      </c>
      <c r="IR137" s="158"/>
      <c r="IS137" s="137"/>
      <c r="IT137" s="388" t="str">
        <f t="shared" si="234"/>
        <v/>
      </c>
      <c r="IU137" s="157" t="str">
        <f>IF(VALUE(IF('Vessel List B'!HC136=1,1,IF('Vessel List B'!HC136=2,2,IF('Vessel List B'!HC136=3,3,IF('Vessel List B'!HC136=4,4,IF('Vessel List B'!HC136=5,5,IF('Vessel List B'!HC136=6,6,IF('Vessel List B'!HC136=7,7,IF('Vessel List B'!HC136=8,8,IF('Vessel List B'!HC136=9,9,IF('Vessel List B'!HC136=10,10,IF('Vessel List B'!HC136=11,11,IF('Vessel List B'!HC136=12,12,IF('Vessel List B'!HC136=13,13,IF('Vessel List B'!HC136=14,14,IF('Vessel List B'!HC136=15,15,IF('Vessel List B'!HC136=16,16,0)))))))))))))))))=0," ",VALUE(IF('Vessel List B'!HC136=1,1,IF('Vessel List B'!HC136=2,2,IF('Vessel List B'!HC136=3,3,IF('Vessel List B'!HC136=4,4,IF('Vessel List B'!HC136=5,5,IF('Vessel List B'!HC136=6,6,IF('Vessel List B'!HC136=7,7,IF('Vessel List B'!HC136=8,8,IF('Vessel List B'!HC136=9,9,IF('Vessel List B'!HC136=10,10,IF('Vessel List B'!HC136=11,11,IF('Vessel List B'!HC136=12,12,IF('Vessel List B'!HC136=13,13,IF('Vessel List B'!HC136=14,14,IF('Vessel List B'!HC136=15,15,IF('Vessel List B'!HC136=16,16,0))))))))))))))))))</f>
        <v xml:space="preserve"> </v>
      </c>
      <c r="IV137" s="154"/>
      <c r="IW137" s="158"/>
      <c r="IX137" s="390" t="str">
        <f t="shared" si="235"/>
        <v/>
      </c>
      <c r="IY137" s="158"/>
      <c r="IZ137" s="137"/>
      <c r="JA137" s="388" t="str">
        <f t="shared" si="236"/>
        <v/>
      </c>
      <c r="JB137" s="157" t="str">
        <f>IF(VALUE(IF('Vessel List B'!HP136=1,1,IF('Vessel List B'!HP136=2,2,IF('Vessel List B'!HP136=3,3,IF('Vessel List B'!HP136=4,4,IF('Vessel List B'!HP136=5,5,IF('Vessel List B'!HP136=6,6,IF('Vessel List B'!HP136=7,7,IF('Vessel List B'!HP136=8,8,IF('Vessel List B'!HP136=9,9,IF('Vessel List B'!HP136=10,10,IF('Vessel List B'!HP136=11,11,IF('Vessel List B'!HP136=12,12,IF('Vessel List B'!HP136=13,13,IF('Vessel List B'!HP136=14,14,IF('Vessel List B'!HP136=15,15,IF('Vessel List B'!HP136=16,16,0)))))))))))))))))=0," ",VALUE(IF('Vessel List B'!HP136=1,1,IF('Vessel List B'!HP136=2,2,IF('Vessel List B'!HP136=3,3,IF('Vessel List B'!HP136=4,4,IF('Vessel List B'!HP136=5,5,IF('Vessel List B'!HP136=6,6,IF('Vessel List B'!HP136=7,7,IF('Vessel List B'!HP136=8,8,IF('Vessel List B'!HP136=9,9,IF('Vessel List B'!HP136=10,10,IF('Vessel List B'!HP136=11,11,IF('Vessel List B'!HP136=12,12,IF('Vessel List B'!HP136=13,13,IF('Vessel List B'!HP136=14,14,IF('Vessel List B'!HP136=15,15,IF('Vessel List B'!HP136=16,16,0))))))))))))))))))</f>
        <v xml:space="preserve"> </v>
      </c>
      <c r="JC137" s="154"/>
      <c r="JD137" s="158"/>
      <c r="JE137" s="390" t="str">
        <f t="shared" si="237"/>
        <v/>
      </c>
      <c r="JF137" s="158"/>
      <c r="JG137" s="137"/>
      <c r="JH137" s="388" t="str">
        <f t="shared" si="238"/>
        <v/>
      </c>
      <c r="JI137" s="157" t="str">
        <f>IF(VALUE(IF('Vessel List B'!IC136=1,1,IF('Vessel List B'!IC136=2,2,IF('Vessel List B'!IC136=3,3,IF('Vessel List B'!IC136=4,4,IF('Vessel List B'!IC136=5,5,IF('Vessel List B'!IC136=6,6,IF('Vessel List B'!IC136=7,7,IF('Vessel List B'!IC136=8,8,IF('Vessel List B'!IC136=9,9,IF('Vessel List B'!IC136=10,10,IF('Vessel List B'!IC136=11,11,IF('Vessel List B'!IC136=12,12,IF('Vessel List B'!IC136=13,13,IF('Vessel List B'!IC136=14,14,IF('Vessel List B'!IC136=15,15,IF('Vessel List B'!IC136=16,16,0)))))))))))))))))=0," ",VALUE(IF('Vessel List B'!IC136=1,1,IF('Vessel List B'!IC136=2,2,IF('Vessel List B'!IC136=3,3,IF('Vessel List B'!IC136=4,4,IF('Vessel List B'!IC136=5,5,IF('Vessel List B'!IC136=6,6,IF('Vessel List B'!IC136=7,7,IF('Vessel List B'!IC136=8,8,IF('Vessel List B'!IC136=9,9,IF('Vessel List B'!IC136=10,10,IF('Vessel List B'!IC136=11,11,IF('Vessel List B'!IC136=12,12,IF('Vessel List B'!IC136=13,13,IF('Vessel List B'!IC136=14,14,IF('Vessel List B'!IC136=15,15,IF('Vessel List B'!IC136=16,16,0))))))))))))))))))</f>
        <v xml:space="preserve"> </v>
      </c>
      <c r="JJ137" s="154"/>
      <c r="JK137" s="158"/>
      <c r="JL137" s="390" t="str">
        <f t="shared" si="239"/>
        <v/>
      </c>
      <c r="JM137" s="158"/>
      <c r="JN137" s="137"/>
      <c r="JO137" s="388" t="str">
        <f t="shared" si="240"/>
        <v/>
      </c>
      <c r="JP137" s="157" t="str">
        <f>IF(VALUE(IF('Vessel List B'!IP136=1,1,IF('Vessel List B'!IP136=2,2,IF('Vessel List B'!IP136=3,3,IF('Vessel List B'!IP136=4,4,IF('Vessel List B'!IP136=5,5,IF('Vessel List B'!IP136=6,6,IF('Vessel List B'!IP136=7,7,IF('Vessel List B'!IP136=8,8,IF('Vessel List B'!IP136=9,9,IF('Vessel List B'!IP136=10,10,IF('Vessel List B'!IP136=11,11,IF('Vessel List B'!IP136=12,12,IF('Vessel List B'!IP136=13,13,IF('Vessel List B'!IP136=14,14,IF('Vessel List B'!IP136=15,15,IF('Vessel List B'!IP136=16,16,0)))))))))))))))))=0," ",VALUE(IF('Vessel List B'!IP136=1,1,IF('Vessel List B'!IP136=2,2,IF('Vessel List B'!IP136=3,3,IF('Vessel List B'!IP136=4,4,IF('Vessel List B'!IP136=5,5,IF('Vessel List B'!IP136=6,6,IF('Vessel List B'!IP136=7,7,IF('Vessel List B'!IP136=8,8,IF('Vessel List B'!IP136=9,9,IF('Vessel List B'!IP136=10,10,IF('Vessel List B'!IP136=11,11,IF('Vessel List B'!IP136=12,12,IF('Vessel List B'!IP136=13,13,IF('Vessel List B'!IP136=14,14,IF('Vessel List B'!IP136=15,15,IF('Vessel List B'!IP136=16,16,0))))))))))))))))))</f>
        <v xml:space="preserve"> </v>
      </c>
      <c r="JQ137" s="154"/>
      <c r="JR137" s="158"/>
      <c r="JS137" s="390" t="str">
        <f t="shared" si="241"/>
        <v/>
      </c>
      <c r="JT137" s="158"/>
      <c r="JU137" s="137"/>
      <c r="JV137" s="397" t="str">
        <f t="shared" si="242"/>
        <v/>
      </c>
      <c r="JW137" s="403"/>
    </row>
    <row r="138" spans="1:283" ht="15" x14ac:dyDescent="0.25">
      <c r="A138" s="132">
        <f>'Vessel List A'!B137</f>
        <v>41712</v>
      </c>
      <c r="B138" s="157" t="str">
        <f>IF(VALUE(IF('Vessel List A'!C137=1,1,IF('Vessel List A'!C137=2,2,IF('Vessel List A'!C137=3,3,IF('Vessel List A'!C137=4,4,IF('Vessel List A'!C137=5,5,IF('Vessel List A'!C137=6,6,IF('Vessel List A'!C137=7,7,IF('Vessel List A'!C137=8,8,IF('Vessel List A'!C137=9,9,IF('Vessel List A'!C137=10,10,IF('Vessel List A'!C137=11,11,IF('Vessel List A'!C137=12,12,IF('Vessel List A'!C137=13,13,IF('Vessel List A'!C137=14,14,IF('Vessel List A'!C137=15,15,IF('Vessel List A'!C137=16,16,0)))))))))))))))))=0," ",VALUE(IF('Vessel List A'!C137=1,1,IF('Vessel List A'!C137=2,2,IF('Vessel List A'!C137=3,3,IF('Vessel List A'!C137=4,4,IF('Vessel List A'!C137=5,5,IF('Vessel List A'!C137=6,6,IF('Vessel List A'!C137=7,7,IF('Vessel List A'!C137=8,8,IF('Vessel List A'!C137=9,9,IF('Vessel List A'!C137=10,10,IF('Vessel List A'!C137=11,11,IF('Vessel List A'!C137=12,12,IF('Vessel List A'!C137=13,13,IF('Vessel List A'!C137=14,14,IF('Vessel List A'!C137=15,15,IF('Vessel List A'!C137=16,16,0))))))))))))))))))</f>
        <v xml:space="preserve"> </v>
      </c>
      <c r="C138" s="154"/>
      <c r="D138" s="158"/>
      <c r="E138" s="390" t="str">
        <f t="shared" si="163"/>
        <v/>
      </c>
      <c r="F138" s="158"/>
      <c r="G138" s="137"/>
      <c r="H138" s="388" t="str">
        <f t="shared" si="164"/>
        <v/>
      </c>
      <c r="I138" s="157" t="str">
        <f>IF(VALUE(IF('Vessel List A'!P137=1,1,IF('Vessel List A'!P137=2,2,IF('Vessel List A'!P137=3,3,IF('Vessel List A'!P137=4,4,IF('Vessel List A'!P137=5,5,IF('Vessel List A'!P137=6,6,IF('Vessel List A'!P137=7,7,IF('Vessel List A'!P137=8,8,IF('Vessel List A'!P137=9,9,IF('Vessel List A'!P137=10,10,IF('Vessel List A'!P137=11,11,IF('Vessel List A'!P137=12,12,IF('Vessel List A'!P137=13,13,IF('Vessel List A'!P137=14,14,IF('Vessel List A'!P137=15,15,IF('Vessel List A'!P137=16,16,0)))))))))))))))))=0," ",VALUE(IF('Vessel List A'!P137=1,1,IF('Vessel List A'!P137=2,2,IF('Vessel List A'!P137=3,3,IF('Vessel List A'!P137=4,4,IF('Vessel List A'!P137=5,5,IF('Vessel List A'!P137=6,6,IF('Vessel List A'!P137=7,7,IF('Vessel List A'!P137=8,8,IF('Vessel List A'!P137=9,9,IF('Vessel List A'!P137=10,10,IF('Vessel List A'!P137=11,11,IF('Vessel List A'!P137=12,12,IF('Vessel List A'!P137=13,13,IF('Vessel List A'!P137=14,14,IF('Vessel List A'!P137=15,15,IF('Vessel List A'!P137=16,16,0))))))))))))))))))</f>
        <v xml:space="preserve"> </v>
      </c>
      <c r="J138" s="154"/>
      <c r="K138" s="158"/>
      <c r="L138" s="390" t="str">
        <f t="shared" si="165"/>
        <v/>
      </c>
      <c r="M138" s="158"/>
      <c r="N138" s="137"/>
      <c r="O138" s="388" t="str">
        <f t="shared" si="166"/>
        <v/>
      </c>
      <c r="P138" s="157" t="str">
        <f>IF(VALUE(IF('Vessel List A'!AC137=1,1,IF('Vessel List A'!AC137=2,2,IF('Vessel List A'!AC137=3,3,IF('Vessel List A'!AC137=4,4,IF('Vessel List A'!AC137=5,5,IF('Vessel List A'!AC137=6,6,IF('Vessel List A'!AC137=7,7,IF('Vessel List A'!AC137=8,8,IF('Vessel List A'!AC137=9,9,IF('Vessel List A'!AC137=10,10,IF('Vessel List A'!AC137=11,11,IF('Vessel List A'!AC137=12,12,IF('Vessel List A'!AC137=13,13,IF('Vessel List A'!AC137=14,14,IF('Vessel List A'!AC137=15,15,IF('Vessel List A'!AC137=16,16,0)))))))))))))))))=0," ",VALUE(IF('Vessel List A'!AC137=1,1,IF('Vessel List A'!AC137=2,2,IF('Vessel List A'!AC137=3,3,IF('Vessel List A'!AC137=4,4,IF('Vessel List A'!AC137=5,5,IF('Vessel List A'!AC137=6,6,IF('Vessel List A'!AC137=7,7,IF('Vessel List A'!AC137=8,8,IF('Vessel List A'!AC137=9,9,IF('Vessel List A'!AC137=10,10,IF('Vessel List A'!AC137=11,11,IF('Vessel List A'!AC137=12,12,IF('Vessel List A'!AC137=13,13,IF('Vessel List A'!AC137=14,14,IF('Vessel List A'!AC137=15,15,IF('Vessel List A'!AC137=16,16,0))))))))))))))))))</f>
        <v xml:space="preserve"> </v>
      </c>
      <c r="Q138" s="154"/>
      <c r="R138" s="158"/>
      <c r="S138" s="390" t="str">
        <f t="shared" si="167"/>
        <v/>
      </c>
      <c r="T138" s="158"/>
      <c r="U138" s="137"/>
      <c r="V138" s="388" t="str">
        <f t="shared" si="168"/>
        <v/>
      </c>
      <c r="W138" s="157" t="str">
        <f>IF(VALUE(IF('Vessel List A'!AP137=1,1,IF('Vessel List A'!AP137=2,2,IF('Vessel List A'!AP137=3,3,IF('Vessel List A'!AP137=4,4,IF('Vessel List A'!AP137=5,5,IF('Vessel List A'!AP137=6,6,IF('Vessel List A'!AP137=7,7,IF('Vessel List A'!AP137=8,8,IF('Vessel List A'!AP137=9,9,IF('Vessel List A'!AP137=10,10,IF('Vessel List A'!AP137=11,11,IF('Vessel List A'!AP137=12,12,IF('Vessel List A'!AP137=13,13,IF('Vessel List A'!AP137=14,14,IF('Vessel List A'!AP137=15,15,IF('Vessel List A'!AP137=16,16,0)))))))))))))))))=0," ",VALUE(IF('Vessel List A'!AP137=1,1,IF('Vessel List A'!AP137=2,2,IF('Vessel List A'!AP137=3,3,IF('Vessel List A'!AP137=4,4,IF('Vessel List A'!AP137=5,5,IF('Vessel List A'!AP137=6,6,IF('Vessel List A'!AP137=7,7,IF('Vessel List A'!AP137=8,8,IF('Vessel List A'!AP137=9,9,IF('Vessel List A'!AP137=10,10,IF('Vessel List A'!AP137=11,11,IF('Vessel List A'!AP137=12,12,IF('Vessel List A'!AP137=13,13,IF('Vessel List A'!AP137=14,14,IF('Vessel List A'!AP137=15,15,IF('Vessel List A'!AP137=16,16,0))))))))))))))))))</f>
        <v xml:space="preserve"> </v>
      </c>
      <c r="X138" s="154"/>
      <c r="Y138" s="158"/>
      <c r="Z138" s="390" t="str">
        <f t="shared" si="169"/>
        <v/>
      </c>
      <c r="AA138" s="158"/>
      <c r="AB138" s="137"/>
      <c r="AC138" s="388" t="str">
        <f t="shared" si="170"/>
        <v/>
      </c>
      <c r="AD138" s="157" t="str">
        <f>IF(VALUE(IF('Vessel List A'!BC137=1,1,IF('Vessel List A'!BC137=2,2,IF('Vessel List A'!BC137=3,3,IF('Vessel List A'!BC137=4,4,IF('Vessel List A'!BC137=5,5,IF('Vessel List A'!BC137=6,6,IF('Vessel List A'!BC137=7,7,IF('Vessel List A'!BC137=8,8,IF('Vessel List A'!BC137=9,9,IF('Vessel List A'!BC137=10,10,IF('Vessel List A'!BC137=11,11,IF('Vessel List A'!BC137=12,12,IF('Vessel List A'!BC137=13,13,IF('Vessel List A'!BC137=14,14,IF('Vessel List A'!BC137=15,15,IF('Vessel List A'!BC137=16,16,0)))))))))))))))))=0," ",VALUE(IF('Vessel List A'!BC137=1,1,IF('Vessel List A'!BC137=2,2,IF('Vessel List A'!BC137=3,3,IF('Vessel List A'!BC137=4,4,IF('Vessel List A'!BC137=5,5,IF('Vessel List A'!BC137=6,6,IF('Vessel List A'!BC137=7,7,IF('Vessel List A'!BC137=8,8,IF('Vessel List A'!BC137=9,9,IF('Vessel List A'!BC137=10,10,IF('Vessel List A'!BC137=11,11,IF('Vessel List A'!BC137=12,12,IF('Vessel List A'!BC137=13,13,IF('Vessel List A'!BC137=14,14,IF('Vessel List A'!BC137=15,15,IF('Vessel List A'!BC137=16,16,0))))))))))))))))))</f>
        <v xml:space="preserve"> </v>
      </c>
      <c r="AE138" s="154"/>
      <c r="AF138" s="158"/>
      <c r="AG138" s="390" t="str">
        <f t="shared" si="171"/>
        <v/>
      </c>
      <c r="AH138" s="158"/>
      <c r="AI138" s="137"/>
      <c r="AJ138" s="388" t="str">
        <f t="shared" si="172"/>
        <v/>
      </c>
      <c r="AK138" s="157" t="str">
        <f>IF(VALUE(IF('Vessel List A'!BP137=1,1,IF('Vessel List A'!BP137=2,2,IF('Vessel List A'!BP137=3,3,IF('Vessel List A'!BP137=4,4,IF('Vessel List A'!BP137=5,5,IF('Vessel List A'!BP137=6,6,IF('Vessel List A'!BP137=7,7,IF('Vessel List A'!BP137=8,8,IF('Vessel List A'!BP137=9,9,IF('Vessel List A'!BP137=10,10,IF('Vessel List A'!BP137=11,11,IF('Vessel List A'!BP137=12,12,IF('Vessel List A'!BP137=13,13,IF('Vessel List A'!BP137=14,14,IF('Vessel List A'!BP137=15,15,IF('Vessel List A'!BP137=16,16,0)))))))))))))))))=0," ",VALUE(IF('Vessel List A'!BP137=1,1,IF('Vessel List A'!BP137=2,2,IF('Vessel List A'!BP137=3,3,IF('Vessel List A'!BP137=4,4,IF('Vessel List A'!BP137=5,5,IF('Vessel List A'!BP137=6,6,IF('Vessel List A'!BP137=7,7,IF('Vessel List A'!BP137=8,8,IF('Vessel List A'!BP137=9,9,IF('Vessel List A'!BP137=10,10,IF('Vessel List A'!BP137=11,11,IF('Vessel List A'!BP137=12,12,IF('Vessel List A'!BP137=13,13,IF('Vessel List A'!BP137=14,14,IF('Vessel List A'!BP137=15,15,IF('Vessel List A'!BP137=16,16,0))))))))))))))))))</f>
        <v xml:space="preserve"> </v>
      </c>
      <c r="AL138" s="154"/>
      <c r="AM138" s="158"/>
      <c r="AN138" s="390" t="str">
        <f t="shared" si="173"/>
        <v/>
      </c>
      <c r="AO138" s="158"/>
      <c r="AP138" s="137"/>
      <c r="AQ138" s="388" t="str">
        <f t="shared" si="174"/>
        <v/>
      </c>
      <c r="AR138" s="157" t="str">
        <f>IF(VALUE(IF('Vessel List A'!CC137=1,1,IF('Vessel List A'!CC137=2,2,IF('Vessel List A'!CC137=3,3,IF('Vessel List A'!CC137=4,4,IF('Vessel List A'!CC137=5,5,IF('Vessel List A'!CC137=6,6,IF('Vessel List A'!CC137=7,7,IF('Vessel List A'!CC137=8,8,IF('Vessel List A'!CC137=9,9,IF('Vessel List A'!CC137=10,10,IF('Vessel List A'!CC137=11,11,IF('Vessel List A'!CC137=12,12,IF('Vessel List A'!CC137=13,13,IF('Vessel List A'!CC137=14,14,IF('Vessel List A'!CC137=15,15,IF('Vessel List A'!CC137=16,16,0)))))))))))))))))=0," ",VALUE(IF('Vessel List A'!CC137=1,1,IF('Vessel List A'!CC137=2,2,IF('Vessel List A'!CC137=3,3,IF('Vessel List A'!CC137=4,4,IF('Vessel List A'!CC137=5,5,IF('Vessel List A'!CC137=6,6,IF('Vessel List A'!CC137=7,7,IF('Vessel List A'!CC137=8,8,IF('Vessel List A'!CC137=9,9,IF('Vessel List A'!CC137=10,10,IF('Vessel List A'!CC137=11,11,IF('Vessel List A'!CC137=12,12,IF('Vessel List A'!CC137=13,13,IF('Vessel List A'!CC137=14,14,IF('Vessel List A'!CC137=15,15,IF('Vessel List A'!CC137=16,16,0))))))))))))))))))</f>
        <v xml:space="preserve"> </v>
      </c>
      <c r="AS138" s="154"/>
      <c r="AT138" s="158"/>
      <c r="AU138" s="390" t="str">
        <f t="shared" si="175"/>
        <v/>
      </c>
      <c r="AV138" s="158"/>
      <c r="AW138" s="137"/>
      <c r="AX138" s="388" t="str">
        <f t="shared" si="176"/>
        <v/>
      </c>
      <c r="AY138" s="157" t="str">
        <f>IF(VALUE(IF('Vessel List A'!CP137=1,1,IF('Vessel List A'!CP137=2,2,IF('Vessel List A'!CP137=3,3,IF('Vessel List A'!CP137=4,4,IF('Vessel List A'!CP137=5,5,IF('Vessel List A'!CP137=6,6,IF('Vessel List A'!CP137=7,7,IF('Vessel List A'!CP137=8,8,IF('Vessel List A'!CP137=9,9,IF('Vessel List A'!CP137=10,10,IF('Vessel List A'!CP137=11,11,IF('Vessel List A'!CP137=12,12,IF('Vessel List A'!CP137=13,13,IF('Vessel List A'!CP137=14,14,IF('Vessel List A'!CP137=15,15,IF('Vessel List A'!CP137=16,16,0)))))))))))))))))=0," ",VALUE(IF('Vessel List A'!CP137=1,1,IF('Vessel List A'!CP137=2,2,IF('Vessel List A'!CP137=3,3,IF('Vessel List A'!CP137=4,4,IF('Vessel List A'!CP137=5,5,IF('Vessel List A'!CP137=6,6,IF('Vessel List A'!CP137=7,7,IF('Vessel List A'!CP137=8,8,IF('Vessel List A'!CP137=9,9,IF('Vessel List A'!CP137=10,10,IF('Vessel List A'!CP137=11,11,IF('Vessel List A'!CP137=12,12,IF('Vessel List A'!CP137=13,13,IF('Vessel List A'!CP137=14,14,IF('Vessel List A'!CP137=15,15,IF('Vessel List A'!CP137=16,16,0))))))))))))))))))</f>
        <v xml:space="preserve"> </v>
      </c>
      <c r="AZ138" s="154"/>
      <c r="BA138" s="158"/>
      <c r="BB138" s="390" t="str">
        <f t="shared" si="177"/>
        <v/>
      </c>
      <c r="BC138" s="158"/>
      <c r="BD138" s="137"/>
      <c r="BE138" s="388" t="str">
        <f t="shared" si="178"/>
        <v/>
      </c>
      <c r="BF138" s="157" t="str">
        <f>IF(VALUE(IF('Vessel List A'!DC137=1,1,IF('Vessel List A'!DC137=2,2,IF('Vessel List A'!DC137=3,3,IF('Vessel List A'!DC137=4,4,IF('Vessel List A'!DC137=5,5,IF('Vessel List A'!DC137=6,6,IF('Vessel List A'!DC137=7,7,IF('Vessel List A'!DC137=8,8,IF('Vessel List A'!DC137=9,9,IF('Vessel List A'!DC137=10,10,IF('Vessel List A'!DC137=11,11,IF('Vessel List A'!DC137=12,12,IF('Vessel List A'!DC137=13,13,IF('Vessel List A'!DC137=14,14,IF('Vessel List A'!DC137=15,15,IF('Vessel List A'!DC137=16,16,0)))))))))))))))))=0," ",VALUE(IF('Vessel List A'!DC137=1,1,IF('Vessel List A'!DC137=2,2,IF('Vessel List A'!DC137=3,3,IF('Vessel List A'!DC137=4,4,IF('Vessel List A'!DC137=5,5,IF('Vessel List A'!DC137=6,6,IF('Vessel List A'!DC137=7,7,IF('Vessel List A'!DC137=8,8,IF('Vessel List A'!DC137=9,9,IF('Vessel List A'!DC137=10,10,IF('Vessel List A'!DC137=11,11,IF('Vessel List A'!DC137=12,12,IF('Vessel List A'!DC137=13,13,IF('Vessel List A'!DC137=14,14,IF('Vessel List A'!DC137=15,15,IF('Vessel List A'!DC137=16,16,0))))))))))))))))))</f>
        <v xml:space="preserve"> </v>
      </c>
      <c r="BG138" s="154"/>
      <c r="BH138" s="158"/>
      <c r="BI138" s="390" t="str">
        <f t="shared" si="179"/>
        <v/>
      </c>
      <c r="BJ138" s="158"/>
      <c r="BK138" s="137"/>
      <c r="BL138" s="388" t="str">
        <f t="shared" si="180"/>
        <v/>
      </c>
      <c r="BM138" s="157" t="str">
        <f>IF(VALUE(IF('Vessel List A'!DP137=1,1,IF('Vessel List A'!DP137=2,2,IF('Vessel List A'!DP137=3,3,IF('Vessel List A'!DP137=4,4,IF('Vessel List A'!DP137=5,5,IF('Vessel List A'!DP137=6,6,IF('Vessel List A'!DP137=7,7,IF('Vessel List A'!DP137=8,8,IF('Vessel List A'!DP137=9,9,IF('Vessel List A'!DP137=10,10,IF('Vessel List A'!DP137=11,11,IF('Vessel List A'!DP137=12,12,IF('Vessel List A'!DP137=13,13,IF('Vessel List A'!DP137=14,14,IF('Vessel List A'!DP137=15,15,IF('Vessel List A'!DP137=16,16,0)))))))))))))))))=0," ",VALUE(IF('Vessel List A'!DP137=1,1,IF('Vessel List A'!DP137=2,2,IF('Vessel List A'!DP137=3,3,IF('Vessel List A'!DP137=4,4,IF('Vessel List A'!DP137=5,5,IF('Vessel List A'!DP137=6,6,IF('Vessel List A'!DP137=7,7,IF('Vessel List A'!DP137=8,8,IF('Vessel List A'!DP137=9,9,IF('Vessel List A'!DP137=10,10,IF('Vessel List A'!DP137=11,11,IF('Vessel List A'!DP137=12,12,IF('Vessel List A'!DP137=13,13,IF('Vessel List A'!DP137=14,14,IF('Vessel List A'!DP137=15,15,IF('Vessel List A'!DP137=16,16,0))))))))))))))))))</f>
        <v xml:space="preserve"> </v>
      </c>
      <c r="BN138" s="154"/>
      <c r="BO138" s="158"/>
      <c r="BP138" s="390" t="str">
        <f t="shared" si="181"/>
        <v/>
      </c>
      <c r="BQ138" s="158"/>
      <c r="BR138" s="137"/>
      <c r="BS138" s="388" t="str">
        <f t="shared" si="182"/>
        <v/>
      </c>
      <c r="BT138" s="157" t="str">
        <f>IF(VALUE(IF('Vessel List A'!EC137=1,1,IF('Vessel List A'!EC137=2,2,IF('Vessel List A'!EC137=3,3,IF('Vessel List A'!EC137=4,4,IF('Vessel List A'!EC137=5,5,IF('Vessel List A'!EC137=6,6,IF('Vessel List A'!EC137=7,7,IF('Vessel List A'!EC137=8,8,IF('Vessel List A'!EC137=9,9,IF('Vessel List A'!EC137=10,10,IF('Vessel List A'!EC137=11,11,IF('Vessel List A'!EC137=12,12,IF('Vessel List A'!EC137=13,13,IF('Vessel List A'!EC137=14,14,IF('Vessel List A'!EC137=15,15,IF('Vessel List A'!EC137=16,16,0)))))))))))))))))=0," ",VALUE(IF('Vessel List A'!EC137=1,1,IF('Vessel List A'!EC137=2,2,IF('Vessel List A'!EC137=3,3,IF('Vessel List A'!EC137=4,4,IF('Vessel List A'!EC137=5,5,IF('Vessel List A'!EC137=6,6,IF('Vessel List A'!EC137=7,7,IF('Vessel List A'!EC137=8,8,IF('Vessel List A'!EC137=9,9,IF('Vessel List A'!EC137=10,10,IF('Vessel List A'!EC137=11,11,IF('Vessel List A'!EC137=12,12,IF('Vessel List A'!EC137=13,13,IF('Vessel List A'!EC137=14,14,IF('Vessel List A'!EC137=15,15,IF('Vessel List A'!EC137=16,16,0))))))))))))))))))</f>
        <v xml:space="preserve"> </v>
      </c>
      <c r="BU138" s="154"/>
      <c r="BV138" s="158"/>
      <c r="BW138" s="390" t="str">
        <f t="shared" si="183"/>
        <v/>
      </c>
      <c r="BX138" s="158"/>
      <c r="BY138" s="137"/>
      <c r="BZ138" s="388" t="str">
        <f t="shared" si="184"/>
        <v/>
      </c>
      <c r="CA138" s="157" t="str">
        <f>IF(VALUE(IF('Vessel List A'!EP137=1,1,IF('Vessel List A'!EP137=2,2,IF('Vessel List A'!EP137=3,3,IF('Vessel List A'!EP137=4,4,IF('Vessel List A'!EP137=5,5,IF('Vessel List A'!EP137=6,6,IF('Vessel List A'!EP137=7,7,IF('Vessel List A'!EP137=8,8,IF('Vessel List A'!EP137=9,9,IF('Vessel List A'!EP137=10,10,IF('Vessel List A'!EP137=11,11,IF('Vessel List A'!EP137=12,12,IF('Vessel List A'!EP137=13,13,IF('Vessel List A'!EP137=14,14,IF('Vessel List A'!EP137=15,15,IF('Vessel List A'!EP137=16,16,0)))))))))))))))))=0," ",VALUE(IF('Vessel List A'!EP137=1,1,IF('Vessel List A'!EP137=2,2,IF('Vessel List A'!EP137=3,3,IF('Vessel List A'!EP137=4,4,IF('Vessel List A'!EP137=5,5,IF('Vessel List A'!EP137=6,6,IF('Vessel List A'!EP137=7,7,IF('Vessel List A'!EP137=8,8,IF('Vessel List A'!EP137=9,9,IF('Vessel List A'!EP137=10,10,IF('Vessel List A'!EP137=11,11,IF('Vessel List A'!EP137=12,12,IF('Vessel List A'!EP137=13,13,IF('Vessel List A'!EP137=14,14,IF('Vessel List A'!EP137=15,15,IF('Vessel List A'!EP137=16,16,0))))))))))))))))))</f>
        <v xml:space="preserve"> </v>
      </c>
      <c r="CB138" s="154"/>
      <c r="CC138" s="158"/>
      <c r="CD138" s="390" t="str">
        <f t="shared" si="185"/>
        <v/>
      </c>
      <c r="CE138" s="158"/>
      <c r="CF138" s="137"/>
      <c r="CG138" s="388" t="str">
        <f t="shared" si="186"/>
        <v/>
      </c>
      <c r="CH138" s="157" t="str">
        <f>IF(VALUE(IF('Vessel List A'!FC137=1,1,IF('Vessel List A'!FC137=2,2,IF('Vessel List A'!FC137=3,3,IF('Vessel List A'!FC137=4,4,IF('Vessel List A'!FC137=5,5,IF('Vessel List A'!FC137=6,6,IF('Vessel List A'!FC137=7,7,IF('Vessel List A'!FC137=8,8,IF('Vessel List A'!FC137=9,9,IF('Vessel List A'!FC137=10,10,IF('Vessel List A'!FC137=11,11,IF('Vessel List A'!FC137=12,12,IF('Vessel List A'!FC137=13,13,IF('Vessel List A'!FC137=14,14,IF('Vessel List A'!FC137=15,15,IF('Vessel List A'!FC137=16,16,0)))))))))))))))))=0," ",VALUE(IF('Vessel List A'!FC137=1,1,IF('Vessel List A'!FC137=2,2,IF('Vessel List A'!FC137=3,3,IF('Vessel List A'!FC137=4,4,IF('Vessel List A'!FC137=5,5,IF('Vessel List A'!FC137=6,6,IF('Vessel List A'!FC137=7,7,IF('Vessel List A'!FC137=8,8,IF('Vessel List A'!FC137=9,9,IF('Vessel List A'!FC137=10,10,IF('Vessel List A'!FC137=11,11,IF('Vessel List A'!FC137=12,12,IF('Vessel List A'!FC137=13,13,IF('Vessel List A'!FC137=14,14,IF('Vessel List A'!FC137=15,15,IF('Vessel List A'!FC137=16,16,0))))))))))))))))))</f>
        <v xml:space="preserve"> </v>
      </c>
      <c r="CI138" s="154"/>
      <c r="CJ138" s="158"/>
      <c r="CK138" s="390" t="str">
        <f t="shared" si="187"/>
        <v/>
      </c>
      <c r="CL138" s="158"/>
      <c r="CM138" s="137"/>
      <c r="CN138" s="388" t="str">
        <f t="shared" si="188"/>
        <v/>
      </c>
      <c r="CO138" s="157" t="str">
        <f>IF(VALUE(IF('Vessel List A'!FP137=1,1,IF('Vessel List A'!FP137=2,2,IF('Vessel List A'!FP137=3,3,IF('Vessel List A'!FP137=4,4,IF('Vessel List A'!FP137=5,5,IF('Vessel List A'!FP137=6,6,IF('Vessel List A'!FP137=7,7,IF('Vessel List A'!FP137=8,8,IF('Vessel List A'!FP137=9,9,IF('Vessel List A'!FP137=10,10,IF('Vessel List A'!FP137=11,11,IF('Vessel List A'!FP137=12,12,IF('Vessel List A'!FP137=13,13,IF('Vessel List A'!FP137=14,14,IF('Vessel List A'!FP137=15,15,IF('Vessel List A'!FP137=16,16,0)))))))))))))))))=0," ",VALUE(IF('Vessel List A'!FP137=1,1,IF('Vessel List A'!FP137=2,2,IF('Vessel List A'!FP137=3,3,IF('Vessel List A'!FP137=4,4,IF('Vessel List A'!FP137=5,5,IF('Vessel List A'!FP137=6,6,IF('Vessel List A'!FP137=7,7,IF('Vessel List A'!FP137=8,8,IF('Vessel List A'!FP137=9,9,IF('Vessel List A'!FP137=10,10,IF('Vessel List A'!FP137=11,11,IF('Vessel List A'!FP137=12,12,IF('Vessel List A'!FP137=13,13,IF('Vessel List A'!FP137=14,14,IF('Vessel List A'!FP137=15,15,IF('Vessel List A'!FP137=16,16,0))))))))))))))))))</f>
        <v xml:space="preserve"> </v>
      </c>
      <c r="CP138" s="154"/>
      <c r="CQ138" s="158"/>
      <c r="CR138" s="390" t="str">
        <f t="shared" si="189"/>
        <v/>
      </c>
      <c r="CS138" s="158"/>
      <c r="CT138" s="137"/>
      <c r="CU138" s="388" t="str">
        <f t="shared" si="190"/>
        <v/>
      </c>
      <c r="CV138" s="157" t="str">
        <f>IF(VALUE(IF('Vessel List A'!GC137=1,1,IF('Vessel List A'!GC137=2,2,IF('Vessel List A'!GC137=3,3,IF('Vessel List A'!GC137=4,4,IF('Vessel List A'!GC137=5,5,IF('Vessel List A'!GC137=6,6,IF('Vessel List A'!GC137=7,7,IF('Vessel List A'!GC137=8,8,IF('Vessel List A'!GC137=9,9,IF('Vessel List A'!GC137=10,10,IF('Vessel List A'!GC137=11,11,IF('Vessel List A'!GC137=12,12,IF('Vessel List A'!GC137=13,13,IF('Vessel List A'!GC137=14,14,IF('Vessel List A'!GC137=15,15,IF('Vessel List A'!GC137=16,16,0)))))))))))))))))=0," ",VALUE(IF('Vessel List A'!GC137=1,1,IF('Vessel List A'!GC137=2,2,IF('Vessel List A'!GC137=3,3,IF('Vessel List A'!GC137=4,4,IF('Vessel List A'!GC137=5,5,IF('Vessel List A'!GC137=6,6,IF('Vessel List A'!GC137=7,7,IF('Vessel List A'!GC137=8,8,IF('Vessel List A'!GC137=9,9,IF('Vessel List A'!GC137=10,10,IF('Vessel List A'!GC137=11,11,IF('Vessel List A'!GC137=12,12,IF('Vessel List A'!GC137=13,13,IF('Vessel List A'!GC137=14,14,IF('Vessel List A'!GC137=15,15,IF('Vessel List A'!GC137=16,16,0))))))))))))))))))</f>
        <v xml:space="preserve"> </v>
      </c>
      <c r="CW138" s="154"/>
      <c r="CX138" s="158"/>
      <c r="CY138" s="390" t="str">
        <f t="shared" si="191"/>
        <v/>
      </c>
      <c r="CZ138" s="158"/>
      <c r="DA138" s="137"/>
      <c r="DB138" s="388" t="str">
        <f t="shared" si="192"/>
        <v/>
      </c>
      <c r="DC138" s="157" t="str">
        <f>IF(VALUE(IF('Vessel List A'!GP137=1,1,IF('Vessel List A'!GP137=2,2,IF('Vessel List A'!GP137=3,3,IF('Vessel List A'!GP137=4,4,IF('Vessel List A'!GP137=5,5,IF('Vessel List A'!GP137=6,6,IF('Vessel List A'!GP137=7,7,IF('Vessel List A'!GP137=8,8,IF('Vessel List A'!GP137=9,9,IF('Vessel List A'!GP137=10,10,IF('Vessel List A'!GP137=11,11,IF('Vessel List A'!GP137=12,12,IF('Vessel List A'!GP137=13,13,IF('Vessel List A'!GP137=14,14,IF('Vessel List A'!GP137=15,15,IF('Vessel List A'!GP137=16,16,0)))))))))))))))))=0," ",VALUE(IF('Vessel List A'!GP137=1,1,IF('Vessel List A'!GP137=2,2,IF('Vessel List A'!GP137=3,3,IF('Vessel List A'!GP137=4,4,IF('Vessel List A'!GP137=5,5,IF('Vessel List A'!GP137=6,6,IF('Vessel List A'!GP137=7,7,IF('Vessel List A'!GP137=8,8,IF('Vessel List A'!GP137=9,9,IF('Vessel List A'!GP137=10,10,IF('Vessel List A'!GP137=11,11,IF('Vessel List A'!GP137=12,12,IF('Vessel List A'!GP137=13,13,IF('Vessel List A'!GP137=14,14,IF('Vessel List A'!GP137=15,15,IF('Vessel List A'!GP137=16,16,0))))))))))))))))))</f>
        <v xml:space="preserve"> </v>
      </c>
      <c r="DD138" s="154"/>
      <c r="DE138" s="158"/>
      <c r="DF138" s="390" t="str">
        <f t="shared" si="193"/>
        <v/>
      </c>
      <c r="DG138" s="158"/>
      <c r="DH138" s="137"/>
      <c r="DI138" s="388" t="str">
        <f t="shared" si="194"/>
        <v/>
      </c>
      <c r="DJ138" s="157" t="str">
        <f>IF(VALUE(IF('Vessel List A'!HC137=1,1,IF('Vessel List A'!HC137=2,2,IF('Vessel List A'!HC137=3,3,IF('Vessel List A'!HC137=4,4,IF('Vessel List A'!HC137=5,5,IF('Vessel List A'!HC137=6,6,IF('Vessel List A'!HC137=7,7,IF('Vessel List A'!HC137=8,8,IF('Vessel List A'!HC137=9,9,IF('Vessel List A'!HC137=10,10,IF('Vessel List A'!HC137=11,11,IF('Vessel List A'!HC137=12,12,IF('Vessel List A'!HC137=13,13,IF('Vessel List A'!HC137=14,14,IF('Vessel List A'!HC137=15,15,IF('Vessel List A'!HC137=16,16,0)))))))))))))))))=0," ",VALUE(IF('Vessel List A'!HC137=1,1,IF('Vessel List A'!HC137=2,2,IF('Vessel List A'!HC137=3,3,IF('Vessel List A'!HC137=4,4,IF('Vessel List A'!HC137=5,5,IF('Vessel List A'!HC137=6,6,IF('Vessel List A'!HC137=7,7,IF('Vessel List A'!HC137=8,8,IF('Vessel List A'!HC137=9,9,IF('Vessel List A'!HC137=10,10,IF('Vessel List A'!HC137=11,11,IF('Vessel List A'!HC137=12,12,IF('Vessel List A'!HC137=13,13,IF('Vessel List A'!HC137=14,14,IF('Vessel List A'!HC137=15,15,IF('Vessel List A'!HC137=16,16,0))))))))))))))))))</f>
        <v xml:space="preserve"> </v>
      </c>
      <c r="DK138" s="154"/>
      <c r="DL138" s="158"/>
      <c r="DM138" s="390" t="str">
        <f t="shared" si="195"/>
        <v/>
      </c>
      <c r="DN138" s="158"/>
      <c r="DO138" s="137"/>
      <c r="DP138" s="388" t="str">
        <f t="shared" si="196"/>
        <v/>
      </c>
      <c r="DQ138" s="157" t="str">
        <f>IF(VALUE(IF('Vessel List A'!HP137=1,1,IF('Vessel List A'!HP137=2,2,IF('Vessel List A'!HP137=3,3,IF('Vessel List A'!HP137=4,4,IF('Vessel List A'!HP137=5,5,IF('Vessel List A'!HP137=6,6,IF('Vessel List A'!HP137=7,7,IF('Vessel List A'!HP137=8,8,IF('Vessel List A'!HP137=9,9,IF('Vessel List A'!HP137=10,10,IF('Vessel List A'!HP137=11,11,IF('Vessel List A'!HP137=12,12,IF('Vessel List A'!HP137=13,13,IF('Vessel List A'!HP137=14,14,IF('Vessel List A'!HP137=15,15,IF('Vessel List A'!HP137=16,16,0)))))))))))))))))=0," ",VALUE(IF('Vessel List A'!HP137=1,1,IF('Vessel List A'!HP137=2,2,IF('Vessel List A'!HP137=3,3,IF('Vessel List A'!HP137=4,4,IF('Vessel List A'!HP137=5,5,IF('Vessel List A'!HP137=6,6,IF('Vessel List A'!HP137=7,7,IF('Vessel List A'!HP137=8,8,IF('Vessel List A'!HP137=9,9,IF('Vessel List A'!HP137=10,10,IF('Vessel List A'!HP137=11,11,IF('Vessel List A'!HP137=12,12,IF('Vessel List A'!HP137=13,13,IF('Vessel List A'!HP137=14,14,IF('Vessel List A'!HP137=15,15,IF('Vessel List A'!HP137=16,16,0))))))))))))))))))</f>
        <v xml:space="preserve"> </v>
      </c>
      <c r="DR138" s="154"/>
      <c r="DS138" s="158"/>
      <c r="DT138" s="390" t="str">
        <f t="shared" si="197"/>
        <v/>
      </c>
      <c r="DU138" s="158"/>
      <c r="DV138" s="137"/>
      <c r="DW138" s="388" t="str">
        <f t="shared" si="198"/>
        <v/>
      </c>
      <c r="DX138" s="157" t="str">
        <f>IF(VALUE(IF('Vessel List A'!IC137=1,1,IF('Vessel List A'!IC137=2,2,IF('Vessel List A'!IC137=3,3,IF('Vessel List A'!IC137=4,4,IF('Vessel List A'!IC137=5,5,IF('Vessel List A'!IC137=6,6,IF('Vessel List A'!IC137=7,7,IF('Vessel List A'!IC137=8,8,IF('Vessel List A'!IC137=9,9,IF('Vessel List A'!IC137=10,10,IF('Vessel List A'!IC137=11,11,IF('Vessel List A'!IC137=12,12,IF('Vessel List A'!IC137=13,13,IF('Vessel List A'!IC137=14,14,IF('Vessel List A'!IC137=15,15,IF('Vessel List A'!IC137=16,16,0)))))))))))))))))=0," ",VALUE(IF('Vessel List A'!IC137=1,1,IF('Vessel List A'!IC137=2,2,IF('Vessel List A'!IC137=3,3,IF('Vessel List A'!IC137=4,4,IF('Vessel List A'!IC137=5,5,IF('Vessel List A'!IC137=6,6,IF('Vessel List A'!IC137=7,7,IF('Vessel List A'!IC137=8,8,IF('Vessel List A'!IC137=9,9,IF('Vessel List A'!IC137=10,10,IF('Vessel List A'!IC137=11,11,IF('Vessel List A'!IC137=12,12,IF('Vessel List A'!IC137=13,13,IF('Vessel List A'!IC137=14,14,IF('Vessel List A'!IC137=15,15,IF('Vessel List A'!IC137=16,16,0))))))))))))))))))</f>
        <v xml:space="preserve"> </v>
      </c>
      <c r="DY138" s="154"/>
      <c r="DZ138" s="158"/>
      <c r="EA138" s="390" t="str">
        <f t="shared" si="199"/>
        <v/>
      </c>
      <c r="EB138" s="158"/>
      <c r="EC138" s="137"/>
      <c r="ED138" s="388" t="str">
        <f t="shared" si="200"/>
        <v/>
      </c>
      <c r="EE138" s="157" t="str">
        <f>IF(VALUE(IF('Vessel List A'!IP137=1,1,IF('Vessel List A'!IP137=2,2,IF('Vessel List A'!IP137=3,3,IF('Vessel List A'!IP137=4,4,IF('Vessel List A'!IP137=5,5,IF('Vessel List A'!IP137=6,6,IF('Vessel List A'!IP137=7,7,IF('Vessel List A'!IP137=8,8,IF('Vessel List A'!IP137=9,9,IF('Vessel List A'!IP137=10,10,IF('Vessel List A'!IP137=11,11,IF('Vessel List A'!IP137=12,12,IF('Vessel List A'!IP137=13,13,IF('Vessel List A'!IP137=14,14,IF('Vessel List A'!IP137=15,15,IF('Vessel List A'!IP137=16,16,0)))))))))))))))))=0," ",VALUE(IF('Vessel List A'!IP137=1,1,IF('Vessel List A'!IP137=2,2,IF('Vessel List A'!IP137=3,3,IF('Vessel List A'!IP137=4,4,IF('Vessel List A'!IP137=5,5,IF('Vessel List A'!IP137=6,6,IF('Vessel List A'!IP137=7,7,IF('Vessel List A'!IP137=8,8,IF('Vessel List A'!IP137=9,9,IF('Vessel List A'!IP137=10,10,IF('Vessel List A'!IP137=11,11,IF('Vessel List A'!IP137=12,12,IF('Vessel List A'!IP137=13,13,IF('Vessel List A'!IP137=14,14,IF('Vessel List A'!IP137=15,15,IF('Vessel List A'!IP137=16,16,0))))))))))))))))))</f>
        <v xml:space="preserve"> </v>
      </c>
      <c r="EF138" s="154"/>
      <c r="EG138" s="158"/>
      <c r="EH138" s="390" t="str">
        <f t="shared" si="201"/>
        <v/>
      </c>
      <c r="EI138" s="158"/>
      <c r="EJ138" s="137"/>
      <c r="EK138" s="397" t="str">
        <f t="shared" si="202"/>
        <v/>
      </c>
      <c r="EL138" s="144"/>
      <c r="EM138" s="157" t="str">
        <f>IF(VALUE(IF('Vessel List B'!C137=1,1,IF('Vessel List B'!C137=2,2,IF('Vessel List B'!C137=3,3,IF('Vessel List B'!C137=4,4,IF('Vessel List B'!C137=5,5,IF('Vessel List B'!C137=6,6,IF('Vessel List B'!C137=7,7,IF('Vessel List B'!C137=8,8,IF('Vessel List B'!C137=9,9,IF('Vessel List B'!C137=10,10,IF('Vessel List B'!C137=11,11,IF('Vessel List B'!C137=12,12,IF('Vessel List B'!C137=13,13,IF('Vessel List B'!C137=14,14,IF('Vessel List B'!C137=15,15,IF('Vessel List B'!C137=16,16,0)))))))))))))))))=0," ",VALUE(IF('Vessel List B'!C137=1,1,IF('Vessel List B'!C137=2,2,IF('Vessel List B'!C137=3,3,IF('Vessel List B'!C137=4,4,IF('Vessel List B'!C137=5,5,IF('Vessel List B'!C137=6,6,IF('Vessel List B'!C137=7,7,IF('Vessel List B'!C137=8,8,IF('Vessel List B'!C137=9,9,IF('Vessel List B'!C137=10,10,IF('Vessel List B'!C137=11,11,IF('Vessel List B'!C137=12,12,IF('Vessel List B'!C137=13,13,IF('Vessel List B'!C137=14,14,IF('Vessel List B'!C137=15,15,IF('Vessel List B'!C137=16,16,0))))))))))))))))))</f>
        <v xml:space="preserve"> </v>
      </c>
      <c r="EN138" s="154"/>
      <c r="EO138" s="158"/>
      <c r="EP138" s="390" t="str">
        <f t="shared" si="203"/>
        <v/>
      </c>
      <c r="EQ138" s="158"/>
      <c r="ER138" s="137"/>
      <c r="ES138" s="388" t="str">
        <f t="shared" si="204"/>
        <v/>
      </c>
      <c r="ET138" s="157" t="str">
        <f>IF(VALUE(IF('Vessel List B'!P137=1,1,IF('Vessel List B'!P137=2,2,IF('Vessel List B'!P137=3,3,IF('Vessel List B'!P137=4,4,IF('Vessel List B'!P137=5,5,IF('Vessel List B'!P137=6,6,IF('Vessel List B'!P137=7,7,IF('Vessel List B'!P137=8,8,IF('Vessel List B'!P137=9,9,IF('Vessel List B'!P137=10,10,IF('Vessel List B'!P137=11,11,IF('Vessel List B'!P137=12,12,IF('Vessel List B'!P137=13,13,IF('Vessel List B'!P137=14,14,IF('Vessel List B'!P137=15,15,IF('Vessel List B'!P137=16,16,0)))))))))))))))))=0," ",VALUE(IF('Vessel List B'!P137=1,1,IF('Vessel List B'!P137=2,2,IF('Vessel List B'!P137=3,3,IF('Vessel List B'!P137=4,4,IF('Vessel List B'!P137=5,5,IF('Vessel List B'!P137=6,6,IF('Vessel List B'!P137=7,7,IF('Vessel List B'!P137=8,8,IF('Vessel List B'!P137=9,9,IF('Vessel List B'!P137=10,10,IF('Vessel List B'!P137=11,11,IF('Vessel List B'!P137=12,12,IF('Vessel List B'!P137=13,13,IF('Vessel List B'!P137=14,14,IF('Vessel List B'!P137=15,15,IF('Vessel List B'!P137=16,16,0))))))))))))))))))</f>
        <v xml:space="preserve"> </v>
      </c>
      <c r="EU138" s="154"/>
      <c r="EV138" s="158"/>
      <c r="EW138" s="390" t="str">
        <f t="shared" si="205"/>
        <v/>
      </c>
      <c r="EX138" s="158"/>
      <c r="EY138" s="137"/>
      <c r="EZ138" s="388" t="str">
        <f t="shared" si="206"/>
        <v/>
      </c>
      <c r="FA138" s="157" t="str">
        <f>IF(VALUE(IF('Vessel List B'!AC137=1,1,IF('Vessel List B'!AC137=2,2,IF('Vessel List B'!AC137=3,3,IF('Vessel List B'!AC137=4,4,IF('Vessel List B'!AC137=5,5,IF('Vessel List B'!AC137=6,6,IF('Vessel List B'!AC137=7,7,IF('Vessel List B'!AC137=8,8,IF('Vessel List B'!AC137=9,9,IF('Vessel List B'!AC137=10,10,IF('Vessel List B'!AC137=11,11,IF('Vessel List B'!AC137=12,12,IF('Vessel List B'!AC137=13,13,IF('Vessel List B'!AC137=14,14,IF('Vessel List B'!AC137=15,15,IF('Vessel List B'!AC137=16,16,0)))))))))))))))))=0," ",VALUE(IF('Vessel List B'!AC137=1,1,IF('Vessel List B'!AC137=2,2,IF('Vessel List B'!AC137=3,3,IF('Vessel List B'!AC137=4,4,IF('Vessel List B'!AC137=5,5,IF('Vessel List B'!AC137=6,6,IF('Vessel List B'!AC137=7,7,IF('Vessel List B'!AC137=8,8,IF('Vessel List B'!AC137=9,9,IF('Vessel List B'!AC137=10,10,IF('Vessel List B'!AC137=11,11,IF('Vessel List B'!AC137=12,12,IF('Vessel List B'!AC137=13,13,IF('Vessel List B'!AC137=14,14,IF('Vessel List B'!AC137=15,15,IF('Vessel List B'!AC137=16,16,0))))))))))))))))))</f>
        <v xml:space="preserve"> </v>
      </c>
      <c r="FB138" s="154"/>
      <c r="FC138" s="158"/>
      <c r="FD138" s="390" t="str">
        <f t="shared" si="207"/>
        <v/>
      </c>
      <c r="FE138" s="158"/>
      <c r="FF138" s="137"/>
      <c r="FG138" s="388" t="str">
        <f t="shared" si="208"/>
        <v/>
      </c>
      <c r="FH138" s="157" t="str">
        <f>IF(VALUE(IF('Vessel List B'!AP137=1,1,IF('Vessel List B'!AP137=2,2,IF('Vessel List B'!AP137=3,3,IF('Vessel List B'!AP137=4,4,IF('Vessel List B'!AP137=5,5,IF('Vessel List B'!AP137=6,6,IF('Vessel List B'!AP137=7,7,IF('Vessel List B'!AP137=8,8,IF('Vessel List B'!AP137=9,9,IF('Vessel List B'!AP137=10,10,IF('Vessel List B'!AP137=11,11,IF('Vessel List B'!AP137=12,12,IF('Vessel List B'!AP137=13,13,IF('Vessel List B'!AP137=14,14,IF('Vessel List B'!AP137=15,15,IF('Vessel List B'!AP137=16,16,0)))))))))))))))))=0," ",VALUE(IF('Vessel List B'!AP137=1,1,IF('Vessel List B'!AP137=2,2,IF('Vessel List B'!AP137=3,3,IF('Vessel List B'!AP137=4,4,IF('Vessel List B'!AP137=5,5,IF('Vessel List B'!AP137=6,6,IF('Vessel List B'!AP137=7,7,IF('Vessel List B'!AP137=8,8,IF('Vessel List B'!AP137=9,9,IF('Vessel List B'!AP137=10,10,IF('Vessel List B'!AP137=11,11,IF('Vessel List B'!AP137=12,12,IF('Vessel List B'!AP137=13,13,IF('Vessel List B'!AP137=14,14,IF('Vessel List B'!AP137=15,15,IF('Vessel List B'!AP137=16,16,0))))))))))))))))))</f>
        <v xml:space="preserve"> </v>
      </c>
      <c r="FI138" s="154"/>
      <c r="FJ138" s="158"/>
      <c r="FK138" s="390" t="str">
        <f t="shared" si="209"/>
        <v/>
      </c>
      <c r="FL138" s="158"/>
      <c r="FM138" s="137"/>
      <c r="FN138" s="388" t="str">
        <f t="shared" si="210"/>
        <v/>
      </c>
      <c r="FO138" s="157" t="str">
        <f>IF(VALUE(IF('Vessel List B'!BC137=1,1,IF('Vessel List B'!BC137=2,2,IF('Vessel List B'!BC137=3,3,IF('Vessel List B'!BC137=4,4,IF('Vessel List B'!BC137=5,5,IF('Vessel List B'!BC137=6,6,IF('Vessel List B'!BC137=7,7,IF('Vessel List B'!BC137=8,8,IF('Vessel List B'!BC137=9,9,IF('Vessel List B'!BC137=10,10,IF('Vessel List B'!BC137=11,11,IF('Vessel List B'!BC137=12,12,IF('Vessel List B'!BC137=13,13,IF('Vessel List B'!BC137=14,14,IF('Vessel List B'!BC137=15,15,IF('Vessel List B'!BC137=16,16,0)))))))))))))))))=0," ",VALUE(IF('Vessel List B'!BC137=1,1,IF('Vessel List B'!BC137=2,2,IF('Vessel List B'!BC137=3,3,IF('Vessel List B'!BC137=4,4,IF('Vessel List B'!BC137=5,5,IF('Vessel List B'!BC137=6,6,IF('Vessel List B'!BC137=7,7,IF('Vessel List B'!BC137=8,8,IF('Vessel List B'!BC137=9,9,IF('Vessel List B'!BC137=10,10,IF('Vessel List B'!BC137=11,11,IF('Vessel List B'!BC137=12,12,IF('Vessel List B'!BC137=13,13,IF('Vessel List B'!BC137=14,14,IF('Vessel List B'!BC137=15,15,IF('Vessel List B'!BC137=16,16,0))))))))))))))))))</f>
        <v xml:space="preserve"> </v>
      </c>
      <c r="FP138" s="154"/>
      <c r="FQ138" s="158"/>
      <c r="FR138" s="390" t="str">
        <f t="shared" si="211"/>
        <v/>
      </c>
      <c r="FS138" s="158"/>
      <c r="FT138" s="137"/>
      <c r="FU138" s="388" t="str">
        <f t="shared" si="212"/>
        <v/>
      </c>
      <c r="FV138" s="157" t="str">
        <f>IF(VALUE(IF('Vessel List B'!BP137=1,1,IF('Vessel List B'!BP137=2,2,IF('Vessel List B'!BP137=3,3,IF('Vessel List B'!BP137=4,4,IF('Vessel List B'!BP137=5,5,IF('Vessel List B'!BP137=6,6,IF('Vessel List B'!BP137=7,7,IF('Vessel List B'!BP137=8,8,IF('Vessel List B'!BP137=9,9,IF('Vessel List B'!BP137=10,10,IF('Vessel List B'!BP137=11,11,IF('Vessel List B'!BP137=12,12,IF('Vessel List B'!BP137=13,13,IF('Vessel List B'!BP137=14,14,IF('Vessel List B'!BP137=15,15,IF('Vessel List B'!BP137=16,16,0)))))))))))))))))=0," ",VALUE(IF('Vessel List B'!BP137=1,1,IF('Vessel List B'!BP137=2,2,IF('Vessel List B'!BP137=3,3,IF('Vessel List B'!BP137=4,4,IF('Vessel List B'!BP137=5,5,IF('Vessel List B'!BP137=6,6,IF('Vessel List B'!BP137=7,7,IF('Vessel List B'!BP137=8,8,IF('Vessel List B'!BP137=9,9,IF('Vessel List B'!BP137=10,10,IF('Vessel List B'!BP137=11,11,IF('Vessel List B'!BP137=12,12,IF('Vessel List B'!BP137=13,13,IF('Vessel List B'!BP137=14,14,IF('Vessel List B'!BP137=15,15,IF('Vessel List B'!BP137=16,16,0))))))))))))))))))</f>
        <v xml:space="preserve"> </v>
      </c>
      <c r="FW138" s="154"/>
      <c r="FX138" s="158"/>
      <c r="FY138" s="390" t="str">
        <f t="shared" si="213"/>
        <v/>
      </c>
      <c r="FZ138" s="158"/>
      <c r="GA138" s="137"/>
      <c r="GB138" s="388" t="str">
        <f t="shared" si="214"/>
        <v/>
      </c>
      <c r="GC138" s="157" t="str">
        <f>IF(VALUE(IF('Vessel List B'!CC137=1,1,IF('Vessel List B'!CC137=2,2,IF('Vessel List B'!CC137=3,3,IF('Vessel List B'!CC137=4,4,IF('Vessel List B'!CC137=5,5,IF('Vessel List B'!CC137=6,6,IF('Vessel List B'!CC137=7,7,IF('Vessel List B'!CC137=8,8,IF('Vessel List B'!CC137=9,9,IF('Vessel List B'!CC137=10,10,IF('Vessel List B'!CC137=11,11,IF('Vessel List B'!CC137=12,12,IF('Vessel List B'!CC137=13,13,IF('Vessel List B'!CC137=14,14,IF('Vessel List B'!CC137=15,15,IF('Vessel List B'!CC137=16,16,0)))))))))))))))))=0," ",VALUE(IF('Vessel List B'!CC137=1,1,IF('Vessel List B'!CC137=2,2,IF('Vessel List B'!CC137=3,3,IF('Vessel List B'!CC137=4,4,IF('Vessel List B'!CC137=5,5,IF('Vessel List B'!CC137=6,6,IF('Vessel List B'!CC137=7,7,IF('Vessel List B'!CC137=8,8,IF('Vessel List B'!CC137=9,9,IF('Vessel List B'!CC137=10,10,IF('Vessel List B'!CC137=11,11,IF('Vessel List B'!CC137=12,12,IF('Vessel List B'!CC137=13,13,IF('Vessel List B'!CC137=14,14,IF('Vessel List B'!CC137=15,15,IF('Vessel List B'!CC137=16,16,0))))))))))))))))))</f>
        <v xml:space="preserve"> </v>
      </c>
      <c r="GD138" s="154"/>
      <c r="GE138" s="158"/>
      <c r="GF138" s="390" t="str">
        <f t="shared" si="215"/>
        <v/>
      </c>
      <c r="GG138" s="158"/>
      <c r="GH138" s="137"/>
      <c r="GI138" s="388" t="str">
        <f t="shared" si="216"/>
        <v/>
      </c>
      <c r="GJ138" s="157" t="str">
        <f>IF(VALUE(IF('Vessel List B'!CP137=1,1,IF('Vessel List B'!CP137=2,2,IF('Vessel List B'!CP137=3,3,IF('Vessel List B'!CP137=4,4,IF('Vessel List B'!CP137=5,5,IF('Vessel List B'!CP137=6,6,IF('Vessel List B'!CP137=7,7,IF('Vessel List B'!CP137=8,8,IF('Vessel List B'!CP137=9,9,IF('Vessel List B'!CP137=10,10,IF('Vessel List B'!CP137=11,11,IF('Vessel List B'!CP137=12,12,IF('Vessel List B'!CP137=13,13,IF('Vessel List B'!CP137=14,14,IF('Vessel List B'!CP137=15,15,IF('Vessel List B'!CP137=16,16,0)))))))))))))))))=0," ",VALUE(IF('Vessel List B'!CP137=1,1,IF('Vessel List B'!CP137=2,2,IF('Vessel List B'!CP137=3,3,IF('Vessel List B'!CP137=4,4,IF('Vessel List B'!CP137=5,5,IF('Vessel List B'!CP137=6,6,IF('Vessel List B'!CP137=7,7,IF('Vessel List B'!CP137=8,8,IF('Vessel List B'!CP137=9,9,IF('Vessel List B'!CP137=10,10,IF('Vessel List B'!CP137=11,11,IF('Vessel List B'!CP137=12,12,IF('Vessel List B'!CP137=13,13,IF('Vessel List B'!CP137=14,14,IF('Vessel List B'!CP137=15,15,IF('Vessel List B'!CP137=16,16,0))))))))))))))))))</f>
        <v xml:space="preserve"> </v>
      </c>
      <c r="GK138" s="154"/>
      <c r="GL138" s="158"/>
      <c r="GM138" s="390" t="str">
        <f t="shared" si="217"/>
        <v/>
      </c>
      <c r="GN138" s="158"/>
      <c r="GO138" s="137"/>
      <c r="GP138" s="388" t="str">
        <f t="shared" si="218"/>
        <v/>
      </c>
      <c r="GQ138" s="157" t="str">
        <f>IF(VALUE(IF('Vessel List B'!DC137=1,1,IF('Vessel List B'!DC137=2,2,IF('Vessel List B'!DC137=3,3,IF('Vessel List B'!DC137=4,4,IF('Vessel List B'!DC137=5,5,IF('Vessel List B'!DC137=6,6,IF('Vessel List B'!DC137=7,7,IF('Vessel List B'!DC137=8,8,IF('Vessel List B'!DC137=9,9,IF('Vessel List B'!DC137=10,10,IF('Vessel List B'!DC137=11,11,IF('Vessel List B'!DC137=12,12,IF('Vessel List B'!DC137=13,13,IF('Vessel List B'!DC137=14,14,IF('Vessel List B'!DC137=15,15,IF('Vessel List B'!DC137=16,16,0)))))))))))))))))=0," ",VALUE(IF('Vessel List B'!DC137=1,1,IF('Vessel List B'!DC137=2,2,IF('Vessel List B'!DC137=3,3,IF('Vessel List B'!DC137=4,4,IF('Vessel List B'!DC137=5,5,IF('Vessel List B'!DC137=6,6,IF('Vessel List B'!DC137=7,7,IF('Vessel List B'!DC137=8,8,IF('Vessel List B'!DC137=9,9,IF('Vessel List B'!DC137=10,10,IF('Vessel List B'!DC137=11,11,IF('Vessel List B'!DC137=12,12,IF('Vessel List B'!DC137=13,13,IF('Vessel List B'!DC137=14,14,IF('Vessel List B'!DC137=15,15,IF('Vessel List B'!DC137=16,16,0))))))))))))))))))</f>
        <v xml:space="preserve"> </v>
      </c>
      <c r="GR138" s="154"/>
      <c r="GS138" s="158"/>
      <c r="GT138" s="390" t="str">
        <f t="shared" si="219"/>
        <v/>
      </c>
      <c r="GU138" s="158"/>
      <c r="GV138" s="137"/>
      <c r="GW138" s="388" t="str">
        <f t="shared" si="220"/>
        <v/>
      </c>
      <c r="GX138" s="157" t="str">
        <f>IF(VALUE(IF('Vessel List B'!DP137=1,1,IF('Vessel List B'!DP137=2,2,IF('Vessel List B'!DP137=3,3,IF('Vessel List B'!DP137=4,4,IF('Vessel List B'!DP137=5,5,IF('Vessel List B'!DP137=6,6,IF('Vessel List B'!DP137=7,7,IF('Vessel List B'!DP137=8,8,IF('Vessel List B'!DP137=9,9,IF('Vessel List B'!DP137=10,10,IF('Vessel List B'!DP137=11,11,IF('Vessel List B'!DP137=12,12,IF('Vessel List B'!DP137=13,13,IF('Vessel List B'!DP137=14,14,IF('Vessel List B'!DP137=15,15,IF('Vessel List B'!DP137=16,16,0)))))))))))))))))=0," ",VALUE(IF('Vessel List B'!DP137=1,1,IF('Vessel List B'!DP137=2,2,IF('Vessel List B'!DP137=3,3,IF('Vessel List B'!DP137=4,4,IF('Vessel List B'!DP137=5,5,IF('Vessel List B'!DP137=6,6,IF('Vessel List B'!DP137=7,7,IF('Vessel List B'!DP137=8,8,IF('Vessel List B'!DP137=9,9,IF('Vessel List B'!DP137=10,10,IF('Vessel List B'!DP137=11,11,IF('Vessel List B'!DP137=12,12,IF('Vessel List B'!DP137=13,13,IF('Vessel List B'!DP137=14,14,IF('Vessel List B'!DP137=15,15,IF('Vessel List B'!DP137=16,16,0))))))))))))))))))</f>
        <v xml:space="preserve"> </v>
      </c>
      <c r="GY138" s="154"/>
      <c r="GZ138" s="158"/>
      <c r="HA138" s="390" t="str">
        <f t="shared" si="221"/>
        <v/>
      </c>
      <c r="HB138" s="158"/>
      <c r="HC138" s="137"/>
      <c r="HD138" s="388" t="str">
        <f t="shared" si="222"/>
        <v/>
      </c>
      <c r="HE138" s="157" t="str">
        <f>IF(VALUE(IF('Vessel List B'!EC137=1,1,IF('Vessel List B'!EC137=2,2,IF('Vessel List B'!EC137=3,3,IF('Vessel List B'!EC137=4,4,IF('Vessel List B'!EC137=5,5,IF('Vessel List B'!EC137=6,6,IF('Vessel List B'!EC137=7,7,IF('Vessel List B'!EC137=8,8,IF('Vessel List B'!EC137=9,9,IF('Vessel List B'!EC137=10,10,IF('Vessel List B'!EC137=11,11,IF('Vessel List B'!EC137=12,12,IF('Vessel List B'!EC137=13,13,IF('Vessel List B'!EC137=14,14,IF('Vessel List B'!EC137=15,15,IF('Vessel List B'!EC137=16,16,0)))))))))))))))))=0," ",VALUE(IF('Vessel List B'!EC137=1,1,IF('Vessel List B'!EC137=2,2,IF('Vessel List B'!EC137=3,3,IF('Vessel List B'!EC137=4,4,IF('Vessel List B'!EC137=5,5,IF('Vessel List B'!EC137=6,6,IF('Vessel List B'!EC137=7,7,IF('Vessel List B'!EC137=8,8,IF('Vessel List B'!EC137=9,9,IF('Vessel List B'!EC137=10,10,IF('Vessel List B'!EC137=11,11,IF('Vessel List B'!EC137=12,12,IF('Vessel List B'!EC137=13,13,IF('Vessel List B'!EC137=14,14,IF('Vessel List B'!EC137=15,15,IF('Vessel List B'!EC137=16,16,0))))))))))))))))))</f>
        <v xml:space="preserve"> </v>
      </c>
      <c r="HF138" s="154"/>
      <c r="HG138" s="158"/>
      <c r="HH138" s="390" t="str">
        <f t="shared" si="223"/>
        <v/>
      </c>
      <c r="HI138" s="158"/>
      <c r="HJ138" s="137"/>
      <c r="HK138" s="388" t="str">
        <f t="shared" si="224"/>
        <v/>
      </c>
      <c r="HL138" s="157" t="str">
        <f>IF(VALUE(IF('Vessel List B'!EP137=1,1,IF('Vessel List B'!EP137=2,2,IF('Vessel List B'!EP137=3,3,IF('Vessel List B'!EP137=4,4,IF('Vessel List B'!EP137=5,5,IF('Vessel List B'!EP137=6,6,IF('Vessel List B'!EP137=7,7,IF('Vessel List B'!EP137=8,8,IF('Vessel List B'!EP137=9,9,IF('Vessel List B'!EP137=10,10,IF('Vessel List B'!EP137=11,11,IF('Vessel List B'!EP137=12,12,IF('Vessel List B'!EP137=13,13,IF('Vessel List B'!EP137=14,14,IF('Vessel List B'!EP137=15,15,IF('Vessel List B'!EP137=16,16,0)))))))))))))))))=0," ",VALUE(IF('Vessel List B'!EP137=1,1,IF('Vessel List B'!EP137=2,2,IF('Vessel List B'!EP137=3,3,IF('Vessel List B'!EP137=4,4,IF('Vessel List B'!EP137=5,5,IF('Vessel List B'!EP137=6,6,IF('Vessel List B'!EP137=7,7,IF('Vessel List B'!EP137=8,8,IF('Vessel List B'!EP137=9,9,IF('Vessel List B'!EP137=10,10,IF('Vessel List B'!EP137=11,11,IF('Vessel List B'!EP137=12,12,IF('Vessel List B'!EP137=13,13,IF('Vessel List B'!EP137=14,14,IF('Vessel List B'!EP137=15,15,IF('Vessel List B'!EP137=16,16,0))))))))))))))))))</f>
        <v xml:space="preserve"> </v>
      </c>
      <c r="HM138" s="154"/>
      <c r="HN138" s="158"/>
      <c r="HO138" s="390" t="str">
        <f t="shared" si="225"/>
        <v/>
      </c>
      <c r="HP138" s="158"/>
      <c r="HQ138" s="137"/>
      <c r="HR138" s="388" t="str">
        <f t="shared" si="226"/>
        <v/>
      </c>
      <c r="HS138" s="157" t="str">
        <f>IF(VALUE(IF('Vessel List B'!FC137=1,1,IF('Vessel List B'!FC137=2,2,IF('Vessel List B'!FC137=3,3,IF('Vessel List B'!FC137=4,4,IF('Vessel List B'!FC137=5,5,IF('Vessel List B'!FC137=6,6,IF('Vessel List B'!FC137=7,7,IF('Vessel List B'!FC137=8,8,IF('Vessel List B'!FC137=9,9,IF('Vessel List B'!FC137=10,10,IF('Vessel List B'!FC137=11,11,IF('Vessel List B'!FC137=12,12,IF('Vessel List B'!FC137=13,13,IF('Vessel List B'!FC137=14,14,IF('Vessel List B'!FC137=15,15,IF('Vessel List B'!FC137=16,16,0)))))))))))))))))=0," ",VALUE(IF('Vessel List B'!FC137=1,1,IF('Vessel List B'!FC137=2,2,IF('Vessel List B'!FC137=3,3,IF('Vessel List B'!FC137=4,4,IF('Vessel List B'!FC137=5,5,IF('Vessel List B'!FC137=6,6,IF('Vessel List B'!FC137=7,7,IF('Vessel List B'!FC137=8,8,IF('Vessel List B'!FC137=9,9,IF('Vessel List B'!FC137=10,10,IF('Vessel List B'!FC137=11,11,IF('Vessel List B'!FC137=12,12,IF('Vessel List B'!FC137=13,13,IF('Vessel List B'!FC137=14,14,IF('Vessel List B'!FC137=15,15,IF('Vessel List B'!FC137=16,16,0))))))))))))))))))</f>
        <v xml:space="preserve"> </v>
      </c>
      <c r="HT138" s="154"/>
      <c r="HU138" s="158"/>
      <c r="HV138" s="390" t="str">
        <f t="shared" si="227"/>
        <v/>
      </c>
      <c r="HW138" s="158"/>
      <c r="HX138" s="137"/>
      <c r="HY138" s="388" t="str">
        <f t="shared" si="228"/>
        <v/>
      </c>
      <c r="HZ138" s="157" t="str">
        <f>IF(VALUE(IF('Vessel List B'!FP137=1,1,IF('Vessel List B'!FP137=2,2,IF('Vessel List B'!FP137=3,3,IF('Vessel List B'!FP137=4,4,IF('Vessel List B'!FP137=5,5,IF('Vessel List B'!FP137=6,6,IF('Vessel List B'!FP137=7,7,IF('Vessel List B'!FP137=8,8,IF('Vessel List B'!FP137=9,9,IF('Vessel List B'!FP137=10,10,IF('Vessel List B'!FP137=11,11,IF('Vessel List B'!FP137=12,12,IF('Vessel List B'!FP137=13,13,IF('Vessel List B'!FP137=14,14,IF('Vessel List B'!FP137=15,15,IF('Vessel List B'!FP137=16,16,0)))))))))))))))))=0," ",VALUE(IF('Vessel List B'!FP137=1,1,IF('Vessel List B'!FP137=2,2,IF('Vessel List B'!FP137=3,3,IF('Vessel List B'!FP137=4,4,IF('Vessel List B'!FP137=5,5,IF('Vessel List B'!FP137=6,6,IF('Vessel List B'!FP137=7,7,IF('Vessel List B'!FP137=8,8,IF('Vessel List B'!FP137=9,9,IF('Vessel List B'!FP137=10,10,IF('Vessel List B'!FP137=11,11,IF('Vessel List B'!FP137=12,12,IF('Vessel List B'!FP137=13,13,IF('Vessel List B'!FP137=14,14,IF('Vessel List B'!FP137=15,15,IF('Vessel List B'!FP137=16,16,0))))))))))))))))))</f>
        <v xml:space="preserve"> </v>
      </c>
      <c r="IA138" s="154"/>
      <c r="IB138" s="158"/>
      <c r="IC138" s="390" t="str">
        <f t="shared" si="229"/>
        <v/>
      </c>
      <c r="ID138" s="158"/>
      <c r="IE138" s="137"/>
      <c r="IF138" s="388" t="str">
        <f t="shared" si="230"/>
        <v/>
      </c>
      <c r="IG138" s="157" t="str">
        <f>IF(VALUE(IF('Vessel List B'!GC137=1,1,IF('Vessel List B'!GC137=2,2,IF('Vessel List B'!GC137=3,3,IF('Vessel List B'!GC137=4,4,IF('Vessel List B'!GC137=5,5,IF('Vessel List B'!GC137=6,6,IF('Vessel List B'!GC137=7,7,IF('Vessel List B'!GC137=8,8,IF('Vessel List B'!GC137=9,9,IF('Vessel List B'!GC137=10,10,IF('Vessel List B'!GC137=11,11,IF('Vessel List B'!GC137=12,12,IF('Vessel List B'!GC137=13,13,IF('Vessel List B'!GC137=14,14,IF('Vessel List B'!GC137=15,15,IF('Vessel List B'!GC137=16,16,0)))))))))))))))))=0," ",VALUE(IF('Vessel List B'!GC137=1,1,IF('Vessel List B'!GC137=2,2,IF('Vessel List B'!GC137=3,3,IF('Vessel List B'!GC137=4,4,IF('Vessel List B'!GC137=5,5,IF('Vessel List B'!GC137=6,6,IF('Vessel List B'!GC137=7,7,IF('Vessel List B'!GC137=8,8,IF('Vessel List B'!GC137=9,9,IF('Vessel List B'!GC137=10,10,IF('Vessel List B'!GC137=11,11,IF('Vessel List B'!GC137=12,12,IF('Vessel List B'!GC137=13,13,IF('Vessel List B'!GC137=14,14,IF('Vessel List B'!GC137=15,15,IF('Vessel List B'!GC137=16,16,0))))))))))))))))))</f>
        <v xml:space="preserve"> </v>
      </c>
      <c r="IH138" s="154"/>
      <c r="II138" s="158"/>
      <c r="IJ138" s="390" t="str">
        <f t="shared" si="231"/>
        <v/>
      </c>
      <c r="IK138" s="158"/>
      <c r="IL138" s="137"/>
      <c r="IM138" s="388" t="str">
        <f t="shared" si="232"/>
        <v/>
      </c>
      <c r="IN138" s="157" t="str">
        <f>IF(VALUE(IF('Vessel List B'!GP137=1,1,IF('Vessel List B'!GP137=2,2,IF('Vessel List B'!GP137=3,3,IF('Vessel List B'!GP137=4,4,IF('Vessel List B'!GP137=5,5,IF('Vessel List B'!GP137=6,6,IF('Vessel List B'!GP137=7,7,IF('Vessel List B'!GP137=8,8,IF('Vessel List B'!GP137=9,9,IF('Vessel List B'!GP137=10,10,IF('Vessel List B'!GP137=11,11,IF('Vessel List B'!GP137=12,12,IF('Vessel List B'!GP137=13,13,IF('Vessel List B'!GP137=14,14,IF('Vessel List B'!GP137=15,15,IF('Vessel List B'!GP137=16,16,0)))))))))))))))))=0," ",VALUE(IF('Vessel List B'!GP137=1,1,IF('Vessel List B'!GP137=2,2,IF('Vessel List B'!GP137=3,3,IF('Vessel List B'!GP137=4,4,IF('Vessel List B'!GP137=5,5,IF('Vessel List B'!GP137=6,6,IF('Vessel List B'!GP137=7,7,IF('Vessel List B'!GP137=8,8,IF('Vessel List B'!GP137=9,9,IF('Vessel List B'!GP137=10,10,IF('Vessel List B'!GP137=11,11,IF('Vessel List B'!GP137=12,12,IF('Vessel List B'!GP137=13,13,IF('Vessel List B'!GP137=14,14,IF('Vessel List B'!GP137=15,15,IF('Vessel List B'!GP137=16,16,0))))))))))))))))))</f>
        <v xml:space="preserve"> </v>
      </c>
      <c r="IO138" s="154"/>
      <c r="IP138" s="158"/>
      <c r="IQ138" s="390" t="str">
        <f t="shared" si="233"/>
        <v/>
      </c>
      <c r="IR138" s="158"/>
      <c r="IS138" s="137"/>
      <c r="IT138" s="388" t="str">
        <f t="shared" si="234"/>
        <v/>
      </c>
      <c r="IU138" s="157" t="str">
        <f>IF(VALUE(IF('Vessel List B'!HC137=1,1,IF('Vessel List B'!HC137=2,2,IF('Vessel List B'!HC137=3,3,IF('Vessel List B'!HC137=4,4,IF('Vessel List B'!HC137=5,5,IF('Vessel List B'!HC137=6,6,IF('Vessel List B'!HC137=7,7,IF('Vessel List B'!HC137=8,8,IF('Vessel List B'!HC137=9,9,IF('Vessel List B'!HC137=10,10,IF('Vessel List B'!HC137=11,11,IF('Vessel List B'!HC137=12,12,IF('Vessel List B'!HC137=13,13,IF('Vessel List B'!HC137=14,14,IF('Vessel List B'!HC137=15,15,IF('Vessel List B'!HC137=16,16,0)))))))))))))))))=0," ",VALUE(IF('Vessel List B'!HC137=1,1,IF('Vessel List B'!HC137=2,2,IF('Vessel List B'!HC137=3,3,IF('Vessel List B'!HC137=4,4,IF('Vessel List B'!HC137=5,5,IF('Vessel List B'!HC137=6,6,IF('Vessel List B'!HC137=7,7,IF('Vessel List B'!HC137=8,8,IF('Vessel List B'!HC137=9,9,IF('Vessel List B'!HC137=10,10,IF('Vessel List B'!HC137=11,11,IF('Vessel List B'!HC137=12,12,IF('Vessel List B'!HC137=13,13,IF('Vessel List B'!HC137=14,14,IF('Vessel List B'!HC137=15,15,IF('Vessel List B'!HC137=16,16,0))))))))))))))))))</f>
        <v xml:space="preserve"> </v>
      </c>
      <c r="IV138" s="154"/>
      <c r="IW138" s="158"/>
      <c r="IX138" s="390" t="str">
        <f t="shared" si="235"/>
        <v/>
      </c>
      <c r="IY138" s="158"/>
      <c r="IZ138" s="137"/>
      <c r="JA138" s="388" t="str">
        <f t="shared" si="236"/>
        <v/>
      </c>
      <c r="JB138" s="157" t="str">
        <f>IF(VALUE(IF('Vessel List B'!HP137=1,1,IF('Vessel List B'!HP137=2,2,IF('Vessel List B'!HP137=3,3,IF('Vessel List B'!HP137=4,4,IF('Vessel List B'!HP137=5,5,IF('Vessel List B'!HP137=6,6,IF('Vessel List B'!HP137=7,7,IF('Vessel List B'!HP137=8,8,IF('Vessel List B'!HP137=9,9,IF('Vessel List B'!HP137=10,10,IF('Vessel List B'!HP137=11,11,IF('Vessel List B'!HP137=12,12,IF('Vessel List B'!HP137=13,13,IF('Vessel List B'!HP137=14,14,IF('Vessel List B'!HP137=15,15,IF('Vessel List B'!HP137=16,16,0)))))))))))))))))=0," ",VALUE(IF('Vessel List B'!HP137=1,1,IF('Vessel List B'!HP137=2,2,IF('Vessel List B'!HP137=3,3,IF('Vessel List B'!HP137=4,4,IF('Vessel List B'!HP137=5,5,IF('Vessel List B'!HP137=6,6,IF('Vessel List B'!HP137=7,7,IF('Vessel List B'!HP137=8,8,IF('Vessel List B'!HP137=9,9,IF('Vessel List B'!HP137=10,10,IF('Vessel List B'!HP137=11,11,IF('Vessel List B'!HP137=12,12,IF('Vessel List B'!HP137=13,13,IF('Vessel List B'!HP137=14,14,IF('Vessel List B'!HP137=15,15,IF('Vessel List B'!HP137=16,16,0))))))))))))))))))</f>
        <v xml:space="preserve"> </v>
      </c>
      <c r="JC138" s="154"/>
      <c r="JD138" s="158"/>
      <c r="JE138" s="390" t="str">
        <f t="shared" si="237"/>
        <v/>
      </c>
      <c r="JF138" s="158"/>
      <c r="JG138" s="137"/>
      <c r="JH138" s="388" t="str">
        <f t="shared" si="238"/>
        <v/>
      </c>
      <c r="JI138" s="157" t="str">
        <f>IF(VALUE(IF('Vessel List B'!IC137=1,1,IF('Vessel List B'!IC137=2,2,IF('Vessel List B'!IC137=3,3,IF('Vessel List B'!IC137=4,4,IF('Vessel List B'!IC137=5,5,IF('Vessel List B'!IC137=6,6,IF('Vessel List B'!IC137=7,7,IF('Vessel List B'!IC137=8,8,IF('Vessel List B'!IC137=9,9,IF('Vessel List B'!IC137=10,10,IF('Vessel List B'!IC137=11,11,IF('Vessel List B'!IC137=12,12,IF('Vessel List B'!IC137=13,13,IF('Vessel List B'!IC137=14,14,IF('Vessel List B'!IC137=15,15,IF('Vessel List B'!IC137=16,16,0)))))))))))))))))=0," ",VALUE(IF('Vessel List B'!IC137=1,1,IF('Vessel List B'!IC137=2,2,IF('Vessel List B'!IC137=3,3,IF('Vessel List B'!IC137=4,4,IF('Vessel List B'!IC137=5,5,IF('Vessel List B'!IC137=6,6,IF('Vessel List B'!IC137=7,7,IF('Vessel List B'!IC137=8,8,IF('Vessel List B'!IC137=9,9,IF('Vessel List B'!IC137=10,10,IF('Vessel List B'!IC137=11,11,IF('Vessel List B'!IC137=12,12,IF('Vessel List B'!IC137=13,13,IF('Vessel List B'!IC137=14,14,IF('Vessel List B'!IC137=15,15,IF('Vessel List B'!IC137=16,16,0))))))))))))))))))</f>
        <v xml:space="preserve"> </v>
      </c>
      <c r="JJ138" s="154"/>
      <c r="JK138" s="158"/>
      <c r="JL138" s="390" t="str">
        <f t="shared" si="239"/>
        <v/>
      </c>
      <c r="JM138" s="158"/>
      <c r="JN138" s="137"/>
      <c r="JO138" s="388" t="str">
        <f t="shared" si="240"/>
        <v/>
      </c>
      <c r="JP138" s="157" t="str">
        <f>IF(VALUE(IF('Vessel List B'!IP137=1,1,IF('Vessel List B'!IP137=2,2,IF('Vessel List B'!IP137=3,3,IF('Vessel List B'!IP137=4,4,IF('Vessel List B'!IP137=5,5,IF('Vessel List B'!IP137=6,6,IF('Vessel List B'!IP137=7,7,IF('Vessel List B'!IP137=8,8,IF('Vessel List B'!IP137=9,9,IF('Vessel List B'!IP137=10,10,IF('Vessel List B'!IP137=11,11,IF('Vessel List B'!IP137=12,12,IF('Vessel List B'!IP137=13,13,IF('Vessel List B'!IP137=14,14,IF('Vessel List B'!IP137=15,15,IF('Vessel List B'!IP137=16,16,0)))))))))))))))))=0," ",VALUE(IF('Vessel List B'!IP137=1,1,IF('Vessel List B'!IP137=2,2,IF('Vessel List B'!IP137=3,3,IF('Vessel List B'!IP137=4,4,IF('Vessel List B'!IP137=5,5,IF('Vessel List B'!IP137=6,6,IF('Vessel List B'!IP137=7,7,IF('Vessel List B'!IP137=8,8,IF('Vessel List B'!IP137=9,9,IF('Vessel List B'!IP137=10,10,IF('Vessel List B'!IP137=11,11,IF('Vessel List B'!IP137=12,12,IF('Vessel List B'!IP137=13,13,IF('Vessel List B'!IP137=14,14,IF('Vessel List B'!IP137=15,15,IF('Vessel List B'!IP137=16,16,0))))))))))))))))))</f>
        <v xml:space="preserve"> </v>
      </c>
      <c r="JQ138" s="154"/>
      <c r="JR138" s="158"/>
      <c r="JS138" s="390" t="str">
        <f t="shared" si="241"/>
        <v/>
      </c>
      <c r="JT138" s="158"/>
      <c r="JU138" s="137"/>
      <c r="JV138" s="397" t="str">
        <f t="shared" si="242"/>
        <v/>
      </c>
      <c r="JW138" s="403"/>
    </row>
    <row r="139" spans="1:283" ht="15" x14ac:dyDescent="0.25">
      <c r="A139" s="132">
        <f>'Vessel List A'!B138</f>
        <v>41713</v>
      </c>
      <c r="B139" s="157" t="str">
        <f>IF(VALUE(IF('Vessel List A'!C138=1,1,IF('Vessel List A'!C138=2,2,IF('Vessel List A'!C138=3,3,IF('Vessel List A'!C138=4,4,IF('Vessel List A'!C138=5,5,IF('Vessel List A'!C138=6,6,IF('Vessel List A'!C138=7,7,IF('Vessel List A'!C138=8,8,IF('Vessel List A'!C138=9,9,IF('Vessel List A'!C138=10,10,IF('Vessel List A'!C138=11,11,IF('Vessel List A'!C138=12,12,IF('Vessel List A'!C138=13,13,IF('Vessel List A'!C138=14,14,IF('Vessel List A'!C138=15,15,IF('Vessel List A'!C138=16,16,0)))))))))))))))))=0," ",VALUE(IF('Vessel List A'!C138=1,1,IF('Vessel List A'!C138=2,2,IF('Vessel List A'!C138=3,3,IF('Vessel List A'!C138=4,4,IF('Vessel List A'!C138=5,5,IF('Vessel List A'!C138=6,6,IF('Vessel List A'!C138=7,7,IF('Vessel List A'!C138=8,8,IF('Vessel List A'!C138=9,9,IF('Vessel List A'!C138=10,10,IF('Vessel List A'!C138=11,11,IF('Vessel List A'!C138=12,12,IF('Vessel List A'!C138=13,13,IF('Vessel List A'!C138=14,14,IF('Vessel List A'!C138=15,15,IF('Vessel List A'!C138=16,16,0))))))))))))))))))</f>
        <v xml:space="preserve"> </v>
      </c>
      <c r="C139" s="154"/>
      <c r="D139" s="158"/>
      <c r="E139" s="390" t="str">
        <f t="shared" si="163"/>
        <v/>
      </c>
      <c r="F139" s="158"/>
      <c r="G139" s="137"/>
      <c r="H139" s="388" t="str">
        <f t="shared" si="164"/>
        <v/>
      </c>
      <c r="I139" s="157" t="str">
        <f>IF(VALUE(IF('Vessel List A'!P138=1,1,IF('Vessel List A'!P138=2,2,IF('Vessel List A'!P138=3,3,IF('Vessel List A'!P138=4,4,IF('Vessel List A'!P138=5,5,IF('Vessel List A'!P138=6,6,IF('Vessel List A'!P138=7,7,IF('Vessel List A'!P138=8,8,IF('Vessel List A'!P138=9,9,IF('Vessel List A'!P138=10,10,IF('Vessel List A'!P138=11,11,IF('Vessel List A'!P138=12,12,IF('Vessel List A'!P138=13,13,IF('Vessel List A'!P138=14,14,IF('Vessel List A'!P138=15,15,IF('Vessel List A'!P138=16,16,0)))))))))))))))))=0," ",VALUE(IF('Vessel List A'!P138=1,1,IF('Vessel List A'!P138=2,2,IF('Vessel List A'!P138=3,3,IF('Vessel List A'!P138=4,4,IF('Vessel List A'!P138=5,5,IF('Vessel List A'!P138=6,6,IF('Vessel List A'!P138=7,7,IF('Vessel List A'!P138=8,8,IF('Vessel List A'!P138=9,9,IF('Vessel List A'!P138=10,10,IF('Vessel List A'!P138=11,11,IF('Vessel List A'!P138=12,12,IF('Vessel List A'!P138=13,13,IF('Vessel List A'!P138=14,14,IF('Vessel List A'!P138=15,15,IF('Vessel List A'!P138=16,16,0))))))))))))))))))</f>
        <v xml:space="preserve"> </v>
      </c>
      <c r="J139" s="154"/>
      <c r="K139" s="158"/>
      <c r="L139" s="390" t="str">
        <f t="shared" si="165"/>
        <v/>
      </c>
      <c r="M139" s="158"/>
      <c r="N139" s="137"/>
      <c r="O139" s="388" t="str">
        <f t="shared" si="166"/>
        <v/>
      </c>
      <c r="P139" s="157" t="str">
        <f>IF(VALUE(IF('Vessel List A'!AC138=1,1,IF('Vessel List A'!AC138=2,2,IF('Vessel List A'!AC138=3,3,IF('Vessel List A'!AC138=4,4,IF('Vessel List A'!AC138=5,5,IF('Vessel List A'!AC138=6,6,IF('Vessel List A'!AC138=7,7,IF('Vessel List A'!AC138=8,8,IF('Vessel List A'!AC138=9,9,IF('Vessel List A'!AC138=10,10,IF('Vessel List A'!AC138=11,11,IF('Vessel List A'!AC138=12,12,IF('Vessel List A'!AC138=13,13,IF('Vessel List A'!AC138=14,14,IF('Vessel List A'!AC138=15,15,IF('Vessel List A'!AC138=16,16,0)))))))))))))))))=0," ",VALUE(IF('Vessel List A'!AC138=1,1,IF('Vessel List A'!AC138=2,2,IF('Vessel List A'!AC138=3,3,IF('Vessel List A'!AC138=4,4,IF('Vessel List A'!AC138=5,5,IF('Vessel List A'!AC138=6,6,IF('Vessel List A'!AC138=7,7,IF('Vessel List A'!AC138=8,8,IF('Vessel List A'!AC138=9,9,IF('Vessel List A'!AC138=10,10,IF('Vessel List A'!AC138=11,11,IF('Vessel List A'!AC138=12,12,IF('Vessel List A'!AC138=13,13,IF('Vessel List A'!AC138=14,14,IF('Vessel List A'!AC138=15,15,IF('Vessel List A'!AC138=16,16,0))))))))))))))))))</f>
        <v xml:space="preserve"> </v>
      </c>
      <c r="Q139" s="154"/>
      <c r="R139" s="158"/>
      <c r="S139" s="390" t="str">
        <f t="shared" si="167"/>
        <v/>
      </c>
      <c r="T139" s="158"/>
      <c r="U139" s="137"/>
      <c r="V139" s="388" t="str">
        <f t="shared" si="168"/>
        <v/>
      </c>
      <c r="W139" s="157" t="str">
        <f>IF(VALUE(IF('Vessel List A'!AP138=1,1,IF('Vessel List A'!AP138=2,2,IF('Vessel List A'!AP138=3,3,IF('Vessel List A'!AP138=4,4,IF('Vessel List A'!AP138=5,5,IF('Vessel List A'!AP138=6,6,IF('Vessel List A'!AP138=7,7,IF('Vessel List A'!AP138=8,8,IF('Vessel List A'!AP138=9,9,IF('Vessel List A'!AP138=10,10,IF('Vessel List A'!AP138=11,11,IF('Vessel List A'!AP138=12,12,IF('Vessel List A'!AP138=13,13,IF('Vessel List A'!AP138=14,14,IF('Vessel List A'!AP138=15,15,IF('Vessel List A'!AP138=16,16,0)))))))))))))))))=0," ",VALUE(IF('Vessel List A'!AP138=1,1,IF('Vessel List A'!AP138=2,2,IF('Vessel List A'!AP138=3,3,IF('Vessel List A'!AP138=4,4,IF('Vessel List A'!AP138=5,5,IF('Vessel List A'!AP138=6,6,IF('Vessel List A'!AP138=7,7,IF('Vessel List A'!AP138=8,8,IF('Vessel List A'!AP138=9,9,IF('Vessel List A'!AP138=10,10,IF('Vessel List A'!AP138=11,11,IF('Vessel List A'!AP138=12,12,IF('Vessel List A'!AP138=13,13,IF('Vessel List A'!AP138=14,14,IF('Vessel List A'!AP138=15,15,IF('Vessel List A'!AP138=16,16,0))))))))))))))))))</f>
        <v xml:space="preserve"> </v>
      </c>
      <c r="X139" s="154"/>
      <c r="Y139" s="158"/>
      <c r="Z139" s="390" t="str">
        <f t="shared" si="169"/>
        <v/>
      </c>
      <c r="AA139" s="158"/>
      <c r="AB139" s="137"/>
      <c r="AC139" s="388" t="str">
        <f t="shared" si="170"/>
        <v/>
      </c>
      <c r="AD139" s="157" t="str">
        <f>IF(VALUE(IF('Vessel List A'!BC138=1,1,IF('Vessel List A'!BC138=2,2,IF('Vessel List A'!BC138=3,3,IF('Vessel List A'!BC138=4,4,IF('Vessel List A'!BC138=5,5,IF('Vessel List A'!BC138=6,6,IF('Vessel List A'!BC138=7,7,IF('Vessel List A'!BC138=8,8,IF('Vessel List A'!BC138=9,9,IF('Vessel List A'!BC138=10,10,IF('Vessel List A'!BC138=11,11,IF('Vessel List A'!BC138=12,12,IF('Vessel List A'!BC138=13,13,IF('Vessel List A'!BC138=14,14,IF('Vessel List A'!BC138=15,15,IF('Vessel List A'!BC138=16,16,0)))))))))))))))))=0," ",VALUE(IF('Vessel List A'!BC138=1,1,IF('Vessel List A'!BC138=2,2,IF('Vessel List A'!BC138=3,3,IF('Vessel List A'!BC138=4,4,IF('Vessel List A'!BC138=5,5,IF('Vessel List A'!BC138=6,6,IF('Vessel List A'!BC138=7,7,IF('Vessel List A'!BC138=8,8,IF('Vessel List A'!BC138=9,9,IF('Vessel List A'!BC138=10,10,IF('Vessel List A'!BC138=11,11,IF('Vessel List A'!BC138=12,12,IF('Vessel List A'!BC138=13,13,IF('Vessel List A'!BC138=14,14,IF('Vessel List A'!BC138=15,15,IF('Vessel List A'!BC138=16,16,0))))))))))))))))))</f>
        <v xml:space="preserve"> </v>
      </c>
      <c r="AE139" s="154"/>
      <c r="AF139" s="158"/>
      <c r="AG139" s="390" t="str">
        <f t="shared" si="171"/>
        <v/>
      </c>
      <c r="AH139" s="158"/>
      <c r="AI139" s="137"/>
      <c r="AJ139" s="388" t="str">
        <f t="shared" si="172"/>
        <v/>
      </c>
      <c r="AK139" s="157" t="str">
        <f>IF(VALUE(IF('Vessel List A'!BP138=1,1,IF('Vessel List A'!BP138=2,2,IF('Vessel List A'!BP138=3,3,IF('Vessel List A'!BP138=4,4,IF('Vessel List A'!BP138=5,5,IF('Vessel List A'!BP138=6,6,IF('Vessel List A'!BP138=7,7,IF('Vessel List A'!BP138=8,8,IF('Vessel List A'!BP138=9,9,IF('Vessel List A'!BP138=10,10,IF('Vessel List A'!BP138=11,11,IF('Vessel List A'!BP138=12,12,IF('Vessel List A'!BP138=13,13,IF('Vessel List A'!BP138=14,14,IF('Vessel List A'!BP138=15,15,IF('Vessel List A'!BP138=16,16,0)))))))))))))))))=0," ",VALUE(IF('Vessel List A'!BP138=1,1,IF('Vessel List A'!BP138=2,2,IF('Vessel List A'!BP138=3,3,IF('Vessel List A'!BP138=4,4,IF('Vessel List A'!BP138=5,5,IF('Vessel List A'!BP138=6,6,IF('Vessel List A'!BP138=7,7,IF('Vessel List A'!BP138=8,8,IF('Vessel List A'!BP138=9,9,IF('Vessel List A'!BP138=10,10,IF('Vessel List A'!BP138=11,11,IF('Vessel List A'!BP138=12,12,IF('Vessel List A'!BP138=13,13,IF('Vessel List A'!BP138=14,14,IF('Vessel List A'!BP138=15,15,IF('Vessel List A'!BP138=16,16,0))))))))))))))))))</f>
        <v xml:space="preserve"> </v>
      </c>
      <c r="AL139" s="154"/>
      <c r="AM139" s="158"/>
      <c r="AN139" s="390" t="str">
        <f t="shared" si="173"/>
        <v/>
      </c>
      <c r="AO139" s="158"/>
      <c r="AP139" s="137"/>
      <c r="AQ139" s="388" t="str">
        <f t="shared" si="174"/>
        <v/>
      </c>
      <c r="AR139" s="157" t="str">
        <f>IF(VALUE(IF('Vessel List A'!CC138=1,1,IF('Vessel List A'!CC138=2,2,IF('Vessel List A'!CC138=3,3,IF('Vessel List A'!CC138=4,4,IF('Vessel List A'!CC138=5,5,IF('Vessel List A'!CC138=6,6,IF('Vessel List A'!CC138=7,7,IF('Vessel List A'!CC138=8,8,IF('Vessel List A'!CC138=9,9,IF('Vessel List A'!CC138=10,10,IF('Vessel List A'!CC138=11,11,IF('Vessel List A'!CC138=12,12,IF('Vessel List A'!CC138=13,13,IF('Vessel List A'!CC138=14,14,IF('Vessel List A'!CC138=15,15,IF('Vessel List A'!CC138=16,16,0)))))))))))))))))=0," ",VALUE(IF('Vessel List A'!CC138=1,1,IF('Vessel List A'!CC138=2,2,IF('Vessel List A'!CC138=3,3,IF('Vessel List A'!CC138=4,4,IF('Vessel List A'!CC138=5,5,IF('Vessel List A'!CC138=6,6,IF('Vessel List A'!CC138=7,7,IF('Vessel List A'!CC138=8,8,IF('Vessel List A'!CC138=9,9,IF('Vessel List A'!CC138=10,10,IF('Vessel List A'!CC138=11,11,IF('Vessel List A'!CC138=12,12,IF('Vessel List A'!CC138=13,13,IF('Vessel List A'!CC138=14,14,IF('Vessel List A'!CC138=15,15,IF('Vessel List A'!CC138=16,16,0))))))))))))))))))</f>
        <v xml:space="preserve"> </v>
      </c>
      <c r="AS139" s="154"/>
      <c r="AT139" s="158"/>
      <c r="AU139" s="390" t="str">
        <f t="shared" si="175"/>
        <v/>
      </c>
      <c r="AV139" s="158"/>
      <c r="AW139" s="137"/>
      <c r="AX139" s="388" t="str">
        <f t="shared" si="176"/>
        <v/>
      </c>
      <c r="AY139" s="157" t="str">
        <f>IF(VALUE(IF('Vessel List A'!CP138=1,1,IF('Vessel List A'!CP138=2,2,IF('Vessel List A'!CP138=3,3,IF('Vessel List A'!CP138=4,4,IF('Vessel List A'!CP138=5,5,IF('Vessel List A'!CP138=6,6,IF('Vessel List A'!CP138=7,7,IF('Vessel List A'!CP138=8,8,IF('Vessel List A'!CP138=9,9,IF('Vessel List A'!CP138=10,10,IF('Vessel List A'!CP138=11,11,IF('Vessel List A'!CP138=12,12,IF('Vessel List A'!CP138=13,13,IF('Vessel List A'!CP138=14,14,IF('Vessel List A'!CP138=15,15,IF('Vessel List A'!CP138=16,16,0)))))))))))))))))=0," ",VALUE(IF('Vessel List A'!CP138=1,1,IF('Vessel List A'!CP138=2,2,IF('Vessel List A'!CP138=3,3,IF('Vessel List A'!CP138=4,4,IF('Vessel List A'!CP138=5,5,IF('Vessel List A'!CP138=6,6,IF('Vessel List A'!CP138=7,7,IF('Vessel List A'!CP138=8,8,IF('Vessel List A'!CP138=9,9,IF('Vessel List A'!CP138=10,10,IF('Vessel List A'!CP138=11,11,IF('Vessel List A'!CP138=12,12,IF('Vessel List A'!CP138=13,13,IF('Vessel List A'!CP138=14,14,IF('Vessel List A'!CP138=15,15,IF('Vessel List A'!CP138=16,16,0))))))))))))))))))</f>
        <v xml:space="preserve"> </v>
      </c>
      <c r="AZ139" s="154"/>
      <c r="BA139" s="158"/>
      <c r="BB139" s="390" t="str">
        <f t="shared" si="177"/>
        <v/>
      </c>
      <c r="BC139" s="158"/>
      <c r="BD139" s="137"/>
      <c r="BE139" s="388" t="str">
        <f t="shared" si="178"/>
        <v/>
      </c>
      <c r="BF139" s="157" t="str">
        <f>IF(VALUE(IF('Vessel List A'!DC138=1,1,IF('Vessel List A'!DC138=2,2,IF('Vessel List A'!DC138=3,3,IF('Vessel List A'!DC138=4,4,IF('Vessel List A'!DC138=5,5,IF('Vessel List A'!DC138=6,6,IF('Vessel List A'!DC138=7,7,IF('Vessel List A'!DC138=8,8,IF('Vessel List A'!DC138=9,9,IF('Vessel List A'!DC138=10,10,IF('Vessel List A'!DC138=11,11,IF('Vessel List A'!DC138=12,12,IF('Vessel List A'!DC138=13,13,IF('Vessel List A'!DC138=14,14,IF('Vessel List A'!DC138=15,15,IF('Vessel List A'!DC138=16,16,0)))))))))))))))))=0," ",VALUE(IF('Vessel List A'!DC138=1,1,IF('Vessel List A'!DC138=2,2,IF('Vessel List A'!DC138=3,3,IF('Vessel List A'!DC138=4,4,IF('Vessel List A'!DC138=5,5,IF('Vessel List A'!DC138=6,6,IF('Vessel List A'!DC138=7,7,IF('Vessel List A'!DC138=8,8,IF('Vessel List A'!DC138=9,9,IF('Vessel List A'!DC138=10,10,IF('Vessel List A'!DC138=11,11,IF('Vessel List A'!DC138=12,12,IF('Vessel List A'!DC138=13,13,IF('Vessel List A'!DC138=14,14,IF('Vessel List A'!DC138=15,15,IF('Vessel List A'!DC138=16,16,0))))))))))))))))))</f>
        <v xml:space="preserve"> </v>
      </c>
      <c r="BG139" s="154"/>
      <c r="BH139" s="158"/>
      <c r="BI139" s="390" t="str">
        <f t="shared" si="179"/>
        <v/>
      </c>
      <c r="BJ139" s="158"/>
      <c r="BK139" s="137"/>
      <c r="BL139" s="388" t="str">
        <f t="shared" si="180"/>
        <v/>
      </c>
      <c r="BM139" s="157" t="str">
        <f>IF(VALUE(IF('Vessel List A'!DP138=1,1,IF('Vessel List A'!DP138=2,2,IF('Vessel List A'!DP138=3,3,IF('Vessel List A'!DP138=4,4,IF('Vessel List A'!DP138=5,5,IF('Vessel List A'!DP138=6,6,IF('Vessel List A'!DP138=7,7,IF('Vessel List A'!DP138=8,8,IF('Vessel List A'!DP138=9,9,IF('Vessel List A'!DP138=10,10,IF('Vessel List A'!DP138=11,11,IF('Vessel List A'!DP138=12,12,IF('Vessel List A'!DP138=13,13,IF('Vessel List A'!DP138=14,14,IF('Vessel List A'!DP138=15,15,IF('Vessel List A'!DP138=16,16,0)))))))))))))))))=0," ",VALUE(IF('Vessel List A'!DP138=1,1,IF('Vessel List A'!DP138=2,2,IF('Vessel List A'!DP138=3,3,IF('Vessel List A'!DP138=4,4,IF('Vessel List A'!DP138=5,5,IF('Vessel List A'!DP138=6,6,IF('Vessel List A'!DP138=7,7,IF('Vessel List A'!DP138=8,8,IF('Vessel List A'!DP138=9,9,IF('Vessel List A'!DP138=10,10,IF('Vessel List A'!DP138=11,11,IF('Vessel List A'!DP138=12,12,IF('Vessel List A'!DP138=13,13,IF('Vessel List A'!DP138=14,14,IF('Vessel List A'!DP138=15,15,IF('Vessel List A'!DP138=16,16,0))))))))))))))))))</f>
        <v xml:space="preserve"> </v>
      </c>
      <c r="BN139" s="154"/>
      <c r="BO139" s="158"/>
      <c r="BP139" s="390" t="str">
        <f t="shared" si="181"/>
        <v/>
      </c>
      <c r="BQ139" s="158"/>
      <c r="BR139" s="137"/>
      <c r="BS139" s="388" t="str">
        <f t="shared" si="182"/>
        <v/>
      </c>
      <c r="BT139" s="157" t="str">
        <f>IF(VALUE(IF('Vessel List A'!EC138=1,1,IF('Vessel List A'!EC138=2,2,IF('Vessel List A'!EC138=3,3,IF('Vessel List A'!EC138=4,4,IF('Vessel List A'!EC138=5,5,IF('Vessel List A'!EC138=6,6,IF('Vessel List A'!EC138=7,7,IF('Vessel List A'!EC138=8,8,IF('Vessel List A'!EC138=9,9,IF('Vessel List A'!EC138=10,10,IF('Vessel List A'!EC138=11,11,IF('Vessel List A'!EC138=12,12,IF('Vessel List A'!EC138=13,13,IF('Vessel List A'!EC138=14,14,IF('Vessel List A'!EC138=15,15,IF('Vessel List A'!EC138=16,16,0)))))))))))))))))=0," ",VALUE(IF('Vessel List A'!EC138=1,1,IF('Vessel List A'!EC138=2,2,IF('Vessel List A'!EC138=3,3,IF('Vessel List A'!EC138=4,4,IF('Vessel List A'!EC138=5,5,IF('Vessel List A'!EC138=6,6,IF('Vessel List A'!EC138=7,7,IF('Vessel List A'!EC138=8,8,IF('Vessel List A'!EC138=9,9,IF('Vessel List A'!EC138=10,10,IF('Vessel List A'!EC138=11,11,IF('Vessel List A'!EC138=12,12,IF('Vessel List A'!EC138=13,13,IF('Vessel List A'!EC138=14,14,IF('Vessel List A'!EC138=15,15,IF('Vessel List A'!EC138=16,16,0))))))))))))))))))</f>
        <v xml:space="preserve"> </v>
      </c>
      <c r="BU139" s="154"/>
      <c r="BV139" s="158"/>
      <c r="BW139" s="390" t="str">
        <f t="shared" si="183"/>
        <v/>
      </c>
      <c r="BX139" s="158"/>
      <c r="BY139" s="137"/>
      <c r="BZ139" s="388" t="str">
        <f t="shared" si="184"/>
        <v/>
      </c>
      <c r="CA139" s="157" t="str">
        <f>IF(VALUE(IF('Vessel List A'!EP138=1,1,IF('Vessel List A'!EP138=2,2,IF('Vessel List A'!EP138=3,3,IF('Vessel List A'!EP138=4,4,IF('Vessel List A'!EP138=5,5,IF('Vessel List A'!EP138=6,6,IF('Vessel List A'!EP138=7,7,IF('Vessel List A'!EP138=8,8,IF('Vessel List A'!EP138=9,9,IF('Vessel List A'!EP138=10,10,IF('Vessel List A'!EP138=11,11,IF('Vessel List A'!EP138=12,12,IF('Vessel List A'!EP138=13,13,IF('Vessel List A'!EP138=14,14,IF('Vessel List A'!EP138=15,15,IF('Vessel List A'!EP138=16,16,0)))))))))))))))))=0," ",VALUE(IF('Vessel List A'!EP138=1,1,IF('Vessel List A'!EP138=2,2,IF('Vessel List A'!EP138=3,3,IF('Vessel List A'!EP138=4,4,IF('Vessel List A'!EP138=5,5,IF('Vessel List A'!EP138=6,6,IF('Vessel List A'!EP138=7,7,IF('Vessel List A'!EP138=8,8,IF('Vessel List A'!EP138=9,9,IF('Vessel List A'!EP138=10,10,IF('Vessel List A'!EP138=11,11,IF('Vessel List A'!EP138=12,12,IF('Vessel List A'!EP138=13,13,IF('Vessel List A'!EP138=14,14,IF('Vessel List A'!EP138=15,15,IF('Vessel List A'!EP138=16,16,0))))))))))))))))))</f>
        <v xml:space="preserve"> </v>
      </c>
      <c r="CB139" s="154"/>
      <c r="CC139" s="158"/>
      <c r="CD139" s="390" t="str">
        <f t="shared" si="185"/>
        <v/>
      </c>
      <c r="CE139" s="158"/>
      <c r="CF139" s="137"/>
      <c r="CG139" s="388" t="str">
        <f t="shared" si="186"/>
        <v/>
      </c>
      <c r="CH139" s="157" t="str">
        <f>IF(VALUE(IF('Vessel List A'!FC138=1,1,IF('Vessel List A'!FC138=2,2,IF('Vessel List A'!FC138=3,3,IF('Vessel List A'!FC138=4,4,IF('Vessel List A'!FC138=5,5,IF('Vessel List A'!FC138=6,6,IF('Vessel List A'!FC138=7,7,IF('Vessel List A'!FC138=8,8,IF('Vessel List A'!FC138=9,9,IF('Vessel List A'!FC138=10,10,IF('Vessel List A'!FC138=11,11,IF('Vessel List A'!FC138=12,12,IF('Vessel List A'!FC138=13,13,IF('Vessel List A'!FC138=14,14,IF('Vessel List A'!FC138=15,15,IF('Vessel List A'!FC138=16,16,0)))))))))))))))))=0," ",VALUE(IF('Vessel List A'!FC138=1,1,IF('Vessel List A'!FC138=2,2,IF('Vessel List A'!FC138=3,3,IF('Vessel List A'!FC138=4,4,IF('Vessel List A'!FC138=5,5,IF('Vessel List A'!FC138=6,6,IF('Vessel List A'!FC138=7,7,IF('Vessel List A'!FC138=8,8,IF('Vessel List A'!FC138=9,9,IF('Vessel List A'!FC138=10,10,IF('Vessel List A'!FC138=11,11,IF('Vessel List A'!FC138=12,12,IF('Vessel List A'!FC138=13,13,IF('Vessel List A'!FC138=14,14,IF('Vessel List A'!FC138=15,15,IF('Vessel List A'!FC138=16,16,0))))))))))))))))))</f>
        <v xml:space="preserve"> </v>
      </c>
      <c r="CI139" s="154"/>
      <c r="CJ139" s="158"/>
      <c r="CK139" s="390" t="str">
        <f t="shared" si="187"/>
        <v/>
      </c>
      <c r="CL139" s="158"/>
      <c r="CM139" s="137"/>
      <c r="CN139" s="388" t="str">
        <f t="shared" si="188"/>
        <v/>
      </c>
      <c r="CO139" s="157" t="str">
        <f>IF(VALUE(IF('Vessel List A'!FP138=1,1,IF('Vessel List A'!FP138=2,2,IF('Vessel List A'!FP138=3,3,IF('Vessel List A'!FP138=4,4,IF('Vessel List A'!FP138=5,5,IF('Vessel List A'!FP138=6,6,IF('Vessel List A'!FP138=7,7,IF('Vessel List A'!FP138=8,8,IF('Vessel List A'!FP138=9,9,IF('Vessel List A'!FP138=10,10,IF('Vessel List A'!FP138=11,11,IF('Vessel List A'!FP138=12,12,IF('Vessel List A'!FP138=13,13,IF('Vessel List A'!FP138=14,14,IF('Vessel List A'!FP138=15,15,IF('Vessel List A'!FP138=16,16,0)))))))))))))))))=0," ",VALUE(IF('Vessel List A'!FP138=1,1,IF('Vessel List A'!FP138=2,2,IF('Vessel List A'!FP138=3,3,IF('Vessel List A'!FP138=4,4,IF('Vessel List A'!FP138=5,5,IF('Vessel List A'!FP138=6,6,IF('Vessel List A'!FP138=7,7,IF('Vessel List A'!FP138=8,8,IF('Vessel List A'!FP138=9,9,IF('Vessel List A'!FP138=10,10,IF('Vessel List A'!FP138=11,11,IF('Vessel List A'!FP138=12,12,IF('Vessel List A'!FP138=13,13,IF('Vessel List A'!FP138=14,14,IF('Vessel List A'!FP138=15,15,IF('Vessel List A'!FP138=16,16,0))))))))))))))))))</f>
        <v xml:space="preserve"> </v>
      </c>
      <c r="CP139" s="154"/>
      <c r="CQ139" s="158"/>
      <c r="CR139" s="390" t="str">
        <f t="shared" si="189"/>
        <v/>
      </c>
      <c r="CS139" s="158"/>
      <c r="CT139" s="137"/>
      <c r="CU139" s="388" t="str">
        <f t="shared" si="190"/>
        <v/>
      </c>
      <c r="CV139" s="157" t="str">
        <f>IF(VALUE(IF('Vessel List A'!GC138=1,1,IF('Vessel List A'!GC138=2,2,IF('Vessel List A'!GC138=3,3,IF('Vessel List A'!GC138=4,4,IF('Vessel List A'!GC138=5,5,IF('Vessel List A'!GC138=6,6,IF('Vessel List A'!GC138=7,7,IF('Vessel List A'!GC138=8,8,IF('Vessel List A'!GC138=9,9,IF('Vessel List A'!GC138=10,10,IF('Vessel List A'!GC138=11,11,IF('Vessel List A'!GC138=12,12,IF('Vessel List A'!GC138=13,13,IF('Vessel List A'!GC138=14,14,IF('Vessel List A'!GC138=15,15,IF('Vessel List A'!GC138=16,16,0)))))))))))))))))=0," ",VALUE(IF('Vessel List A'!GC138=1,1,IF('Vessel List A'!GC138=2,2,IF('Vessel List A'!GC138=3,3,IF('Vessel List A'!GC138=4,4,IF('Vessel List A'!GC138=5,5,IF('Vessel List A'!GC138=6,6,IF('Vessel List A'!GC138=7,7,IF('Vessel List A'!GC138=8,8,IF('Vessel List A'!GC138=9,9,IF('Vessel List A'!GC138=10,10,IF('Vessel List A'!GC138=11,11,IF('Vessel List A'!GC138=12,12,IF('Vessel List A'!GC138=13,13,IF('Vessel List A'!GC138=14,14,IF('Vessel List A'!GC138=15,15,IF('Vessel List A'!GC138=16,16,0))))))))))))))))))</f>
        <v xml:space="preserve"> </v>
      </c>
      <c r="CW139" s="154"/>
      <c r="CX139" s="158"/>
      <c r="CY139" s="390" t="str">
        <f t="shared" si="191"/>
        <v/>
      </c>
      <c r="CZ139" s="158"/>
      <c r="DA139" s="137"/>
      <c r="DB139" s="388" t="str">
        <f t="shared" si="192"/>
        <v/>
      </c>
      <c r="DC139" s="157" t="str">
        <f>IF(VALUE(IF('Vessel List A'!GP138=1,1,IF('Vessel List A'!GP138=2,2,IF('Vessel List A'!GP138=3,3,IF('Vessel List A'!GP138=4,4,IF('Vessel List A'!GP138=5,5,IF('Vessel List A'!GP138=6,6,IF('Vessel List A'!GP138=7,7,IF('Vessel List A'!GP138=8,8,IF('Vessel List A'!GP138=9,9,IF('Vessel List A'!GP138=10,10,IF('Vessel List A'!GP138=11,11,IF('Vessel List A'!GP138=12,12,IF('Vessel List A'!GP138=13,13,IF('Vessel List A'!GP138=14,14,IF('Vessel List A'!GP138=15,15,IF('Vessel List A'!GP138=16,16,0)))))))))))))))))=0," ",VALUE(IF('Vessel List A'!GP138=1,1,IF('Vessel List A'!GP138=2,2,IF('Vessel List A'!GP138=3,3,IF('Vessel List A'!GP138=4,4,IF('Vessel List A'!GP138=5,5,IF('Vessel List A'!GP138=6,6,IF('Vessel List A'!GP138=7,7,IF('Vessel List A'!GP138=8,8,IF('Vessel List A'!GP138=9,9,IF('Vessel List A'!GP138=10,10,IF('Vessel List A'!GP138=11,11,IF('Vessel List A'!GP138=12,12,IF('Vessel List A'!GP138=13,13,IF('Vessel List A'!GP138=14,14,IF('Vessel List A'!GP138=15,15,IF('Vessel List A'!GP138=16,16,0))))))))))))))))))</f>
        <v xml:space="preserve"> </v>
      </c>
      <c r="DD139" s="154"/>
      <c r="DE139" s="158"/>
      <c r="DF139" s="390" t="str">
        <f t="shared" si="193"/>
        <v/>
      </c>
      <c r="DG139" s="158"/>
      <c r="DH139" s="137"/>
      <c r="DI139" s="388" t="str">
        <f t="shared" si="194"/>
        <v/>
      </c>
      <c r="DJ139" s="157" t="str">
        <f>IF(VALUE(IF('Vessel List A'!HC138=1,1,IF('Vessel List A'!HC138=2,2,IF('Vessel List A'!HC138=3,3,IF('Vessel List A'!HC138=4,4,IF('Vessel List A'!HC138=5,5,IF('Vessel List A'!HC138=6,6,IF('Vessel List A'!HC138=7,7,IF('Vessel List A'!HC138=8,8,IF('Vessel List A'!HC138=9,9,IF('Vessel List A'!HC138=10,10,IF('Vessel List A'!HC138=11,11,IF('Vessel List A'!HC138=12,12,IF('Vessel List A'!HC138=13,13,IF('Vessel List A'!HC138=14,14,IF('Vessel List A'!HC138=15,15,IF('Vessel List A'!HC138=16,16,0)))))))))))))))))=0," ",VALUE(IF('Vessel List A'!HC138=1,1,IF('Vessel List A'!HC138=2,2,IF('Vessel List A'!HC138=3,3,IF('Vessel List A'!HC138=4,4,IF('Vessel List A'!HC138=5,5,IF('Vessel List A'!HC138=6,6,IF('Vessel List A'!HC138=7,7,IF('Vessel List A'!HC138=8,8,IF('Vessel List A'!HC138=9,9,IF('Vessel List A'!HC138=10,10,IF('Vessel List A'!HC138=11,11,IF('Vessel List A'!HC138=12,12,IF('Vessel List A'!HC138=13,13,IF('Vessel List A'!HC138=14,14,IF('Vessel List A'!HC138=15,15,IF('Vessel List A'!HC138=16,16,0))))))))))))))))))</f>
        <v xml:space="preserve"> </v>
      </c>
      <c r="DK139" s="154"/>
      <c r="DL139" s="158"/>
      <c r="DM139" s="390" t="str">
        <f t="shared" si="195"/>
        <v/>
      </c>
      <c r="DN139" s="158"/>
      <c r="DO139" s="137"/>
      <c r="DP139" s="388" t="str">
        <f t="shared" si="196"/>
        <v/>
      </c>
      <c r="DQ139" s="157" t="str">
        <f>IF(VALUE(IF('Vessel List A'!HP138=1,1,IF('Vessel List A'!HP138=2,2,IF('Vessel List A'!HP138=3,3,IF('Vessel List A'!HP138=4,4,IF('Vessel List A'!HP138=5,5,IF('Vessel List A'!HP138=6,6,IF('Vessel List A'!HP138=7,7,IF('Vessel List A'!HP138=8,8,IF('Vessel List A'!HP138=9,9,IF('Vessel List A'!HP138=10,10,IF('Vessel List A'!HP138=11,11,IF('Vessel List A'!HP138=12,12,IF('Vessel List A'!HP138=13,13,IF('Vessel List A'!HP138=14,14,IF('Vessel List A'!HP138=15,15,IF('Vessel List A'!HP138=16,16,0)))))))))))))))))=0," ",VALUE(IF('Vessel List A'!HP138=1,1,IF('Vessel List A'!HP138=2,2,IF('Vessel List A'!HP138=3,3,IF('Vessel List A'!HP138=4,4,IF('Vessel List A'!HP138=5,5,IF('Vessel List A'!HP138=6,6,IF('Vessel List A'!HP138=7,7,IF('Vessel List A'!HP138=8,8,IF('Vessel List A'!HP138=9,9,IF('Vessel List A'!HP138=10,10,IF('Vessel List A'!HP138=11,11,IF('Vessel List A'!HP138=12,12,IF('Vessel List A'!HP138=13,13,IF('Vessel List A'!HP138=14,14,IF('Vessel List A'!HP138=15,15,IF('Vessel List A'!HP138=16,16,0))))))))))))))))))</f>
        <v xml:space="preserve"> </v>
      </c>
      <c r="DR139" s="154"/>
      <c r="DS139" s="158"/>
      <c r="DT139" s="390" t="str">
        <f t="shared" si="197"/>
        <v/>
      </c>
      <c r="DU139" s="158"/>
      <c r="DV139" s="137"/>
      <c r="DW139" s="388" t="str">
        <f t="shared" si="198"/>
        <v/>
      </c>
      <c r="DX139" s="157" t="str">
        <f>IF(VALUE(IF('Vessel List A'!IC138=1,1,IF('Vessel List A'!IC138=2,2,IF('Vessel List A'!IC138=3,3,IF('Vessel List A'!IC138=4,4,IF('Vessel List A'!IC138=5,5,IF('Vessel List A'!IC138=6,6,IF('Vessel List A'!IC138=7,7,IF('Vessel List A'!IC138=8,8,IF('Vessel List A'!IC138=9,9,IF('Vessel List A'!IC138=10,10,IF('Vessel List A'!IC138=11,11,IF('Vessel List A'!IC138=12,12,IF('Vessel List A'!IC138=13,13,IF('Vessel List A'!IC138=14,14,IF('Vessel List A'!IC138=15,15,IF('Vessel List A'!IC138=16,16,0)))))))))))))))))=0," ",VALUE(IF('Vessel List A'!IC138=1,1,IF('Vessel List A'!IC138=2,2,IF('Vessel List A'!IC138=3,3,IF('Vessel List A'!IC138=4,4,IF('Vessel List A'!IC138=5,5,IF('Vessel List A'!IC138=6,6,IF('Vessel List A'!IC138=7,7,IF('Vessel List A'!IC138=8,8,IF('Vessel List A'!IC138=9,9,IF('Vessel List A'!IC138=10,10,IF('Vessel List A'!IC138=11,11,IF('Vessel List A'!IC138=12,12,IF('Vessel List A'!IC138=13,13,IF('Vessel List A'!IC138=14,14,IF('Vessel List A'!IC138=15,15,IF('Vessel List A'!IC138=16,16,0))))))))))))))))))</f>
        <v xml:space="preserve"> </v>
      </c>
      <c r="DY139" s="154"/>
      <c r="DZ139" s="158"/>
      <c r="EA139" s="390" t="str">
        <f t="shared" si="199"/>
        <v/>
      </c>
      <c r="EB139" s="158"/>
      <c r="EC139" s="137"/>
      <c r="ED139" s="388" t="str">
        <f t="shared" si="200"/>
        <v/>
      </c>
      <c r="EE139" s="157" t="str">
        <f>IF(VALUE(IF('Vessel List A'!IP138=1,1,IF('Vessel List A'!IP138=2,2,IF('Vessel List A'!IP138=3,3,IF('Vessel List A'!IP138=4,4,IF('Vessel List A'!IP138=5,5,IF('Vessel List A'!IP138=6,6,IF('Vessel List A'!IP138=7,7,IF('Vessel List A'!IP138=8,8,IF('Vessel List A'!IP138=9,9,IF('Vessel List A'!IP138=10,10,IF('Vessel List A'!IP138=11,11,IF('Vessel List A'!IP138=12,12,IF('Vessel List A'!IP138=13,13,IF('Vessel List A'!IP138=14,14,IF('Vessel List A'!IP138=15,15,IF('Vessel List A'!IP138=16,16,0)))))))))))))))))=0," ",VALUE(IF('Vessel List A'!IP138=1,1,IF('Vessel List A'!IP138=2,2,IF('Vessel List A'!IP138=3,3,IF('Vessel List A'!IP138=4,4,IF('Vessel List A'!IP138=5,5,IF('Vessel List A'!IP138=6,6,IF('Vessel List A'!IP138=7,7,IF('Vessel List A'!IP138=8,8,IF('Vessel List A'!IP138=9,9,IF('Vessel List A'!IP138=10,10,IF('Vessel List A'!IP138=11,11,IF('Vessel List A'!IP138=12,12,IF('Vessel List A'!IP138=13,13,IF('Vessel List A'!IP138=14,14,IF('Vessel List A'!IP138=15,15,IF('Vessel List A'!IP138=16,16,0))))))))))))))))))</f>
        <v xml:space="preserve"> </v>
      </c>
      <c r="EF139" s="154"/>
      <c r="EG139" s="158"/>
      <c r="EH139" s="390" t="str">
        <f t="shared" si="201"/>
        <v/>
      </c>
      <c r="EI139" s="158"/>
      <c r="EJ139" s="137"/>
      <c r="EK139" s="397" t="str">
        <f t="shared" si="202"/>
        <v/>
      </c>
      <c r="EL139" s="144"/>
      <c r="EM139" s="157" t="str">
        <f>IF(VALUE(IF('Vessel List B'!C138=1,1,IF('Vessel List B'!C138=2,2,IF('Vessel List B'!C138=3,3,IF('Vessel List B'!C138=4,4,IF('Vessel List B'!C138=5,5,IF('Vessel List B'!C138=6,6,IF('Vessel List B'!C138=7,7,IF('Vessel List B'!C138=8,8,IF('Vessel List B'!C138=9,9,IF('Vessel List B'!C138=10,10,IF('Vessel List B'!C138=11,11,IF('Vessel List B'!C138=12,12,IF('Vessel List B'!C138=13,13,IF('Vessel List B'!C138=14,14,IF('Vessel List B'!C138=15,15,IF('Vessel List B'!C138=16,16,0)))))))))))))))))=0," ",VALUE(IF('Vessel List B'!C138=1,1,IF('Vessel List B'!C138=2,2,IF('Vessel List B'!C138=3,3,IF('Vessel List B'!C138=4,4,IF('Vessel List B'!C138=5,5,IF('Vessel List B'!C138=6,6,IF('Vessel List B'!C138=7,7,IF('Vessel List B'!C138=8,8,IF('Vessel List B'!C138=9,9,IF('Vessel List B'!C138=10,10,IF('Vessel List B'!C138=11,11,IF('Vessel List B'!C138=12,12,IF('Vessel List B'!C138=13,13,IF('Vessel List B'!C138=14,14,IF('Vessel List B'!C138=15,15,IF('Vessel List B'!C138=16,16,0))))))))))))))))))</f>
        <v xml:space="preserve"> </v>
      </c>
      <c r="EN139" s="154"/>
      <c r="EO139" s="158"/>
      <c r="EP139" s="390" t="str">
        <f t="shared" si="203"/>
        <v/>
      </c>
      <c r="EQ139" s="158"/>
      <c r="ER139" s="137"/>
      <c r="ES139" s="388" t="str">
        <f t="shared" si="204"/>
        <v/>
      </c>
      <c r="ET139" s="157" t="str">
        <f>IF(VALUE(IF('Vessel List B'!P138=1,1,IF('Vessel List B'!P138=2,2,IF('Vessel List B'!P138=3,3,IF('Vessel List B'!P138=4,4,IF('Vessel List B'!P138=5,5,IF('Vessel List B'!P138=6,6,IF('Vessel List B'!P138=7,7,IF('Vessel List B'!P138=8,8,IF('Vessel List B'!P138=9,9,IF('Vessel List B'!P138=10,10,IF('Vessel List B'!P138=11,11,IF('Vessel List B'!P138=12,12,IF('Vessel List B'!P138=13,13,IF('Vessel List B'!P138=14,14,IF('Vessel List B'!P138=15,15,IF('Vessel List B'!P138=16,16,0)))))))))))))))))=0," ",VALUE(IF('Vessel List B'!P138=1,1,IF('Vessel List B'!P138=2,2,IF('Vessel List B'!P138=3,3,IF('Vessel List B'!P138=4,4,IF('Vessel List B'!P138=5,5,IF('Vessel List B'!P138=6,6,IF('Vessel List B'!P138=7,7,IF('Vessel List B'!P138=8,8,IF('Vessel List B'!P138=9,9,IF('Vessel List B'!P138=10,10,IF('Vessel List B'!P138=11,11,IF('Vessel List B'!P138=12,12,IF('Vessel List B'!P138=13,13,IF('Vessel List B'!P138=14,14,IF('Vessel List B'!P138=15,15,IF('Vessel List B'!P138=16,16,0))))))))))))))))))</f>
        <v xml:space="preserve"> </v>
      </c>
      <c r="EU139" s="154"/>
      <c r="EV139" s="158"/>
      <c r="EW139" s="390" t="str">
        <f t="shared" si="205"/>
        <v/>
      </c>
      <c r="EX139" s="158"/>
      <c r="EY139" s="137"/>
      <c r="EZ139" s="388" t="str">
        <f t="shared" si="206"/>
        <v/>
      </c>
      <c r="FA139" s="157" t="str">
        <f>IF(VALUE(IF('Vessel List B'!AC138=1,1,IF('Vessel List B'!AC138=2,2,IF('Vessel List B'!AC138=3,3,IF('Vessel List B'!AC138=4,4,IF('Vessel List B'!AC138=5,5,IF('Vessel List B'!AC138=6,6,IF('Vessel List B'!AC138=7,7,IF('Vessel List B'!AC138=8,8,IF('Vessel List B'!AC138=9,9,IF('Vessel List B'!AC138=10,10,IF('Vessel List B'!AC138=11,11,IF('Vessel List B'!AC138=12,12,IF('Vessel List B'!AC138=13,13,IF('Vessel List B'!AC138=14,14,IF('Vessel List B'!AC138=15,15,IF('Vessel List B'!AC138=16,16,0)))))))))))))))))=0," ",VALUE(IF('Vessel List B'!AC138=1,1,IF('Vessel List B'!AC138=2,2,IF('Vessel List B'!AC138=3,3,IF('Vessel List B'!AC138=4,4,IF('Vessel List B'!AC138=5,5,IF('Vessel List B'!AC138=6,6,IF('Vessel List B'!AC138=7,7,IF('Vessel List B'!AC138=8,8,IF('Vessel List B'!AC138=9,9,IF('Vessel List B'!AC138=10,10,IF('Vessel List B'!AC138=11,11,IF('Vessel List B'!AC138=12,12,IF('Vessel List B'!AC138=13,13,IF('Vessel List B'!AC138=14,14,IF('Vessel List B'!AC138=15,15,IF('Vessel List B'!AC138=16,16,0))))))))))))))))))</f>
        <v xml:space="preserve"> </v>
      </c>
      <c r="FB139" s="154"/>
      <c r="FC139" s="158"/>
      <c r="FD139" s="390" t="str">
        <f t="shared" si="207"/>
        <v/>
      </c>
      <c r="FE139" s="158"/>
      <c r="FF139" s="137"/>
      <c r="FG139" s="388" t="str">
        <f t="shared" si="208"/>
        <v/>
      </c>
      <c r="FH139" s="157" t="str">
        <f>IF(VALUE(IF('Vessel List B'!AP138=1,1,IF('Vessel List B'!AP138=2,2,IF('Vessel List B'!AP138=3,3,IF('Vessel List B'!AP138=4,4,IF('Vessel List B'!AP138=5,5,IF('Vessel List B'!AP138=6,6,IF('Vessel List B'!AP138=7,7,IF('Vessel List B'!AP138=8,8,IF('Vessel List B'!AP138=9,9,IF('Vessel List B'!AP138=10,10,IF('Vessel List B'!AP138=11,11,IF('Vessel List B'!AP138=12,12,IF('Vessel List B'!AP138=13,13,IF('Vessel List B'!AP138=14,14,IF('Vessel List B'!AP138=15,15,IF('Vessel List B'!AP138=16,16,0)))))))))))))))))=0," ",VALUE(IF('Vessel List B'!AP138=1,1,IF('Vessel List B'!AP138=2,2,IF('Vessel List B'!AP138=3,3,IF('Vessel List B'!AP138=4,4,IF('Vessel List B'!AP138=5,5,IF('Vessel List B'!AP138=6,6,IF('Vessel List B'!AP138=7,7,IF('Vessel List B'!AP138=8,8,IF('Vessel List B'!AP138=9,9,IF('Vessel List B'!AP138=10,10,IF('Vessel List B'!AP138=11,11,IF('Vessel List B'!AP138=12,12,IF('Vessel List B'!AP138=13,13,IF('Vessel List B'!AP138=14,14,IF('Vessel List B'!AP138=15,15,IF('Vessel List B'!AP138=16,16,0))))))))))))))))))</f>
        <v xml:space="preserve"> </v>
      </c>
      <c r="FI139" s="154"/>
      <c r="FJ139" s="158"/>
      <c r="FK139" s="390" t="str">
        <f t="shared" si="209"/>
        <v/>
      </c>
      <c r="FL139" s="158"/>
      <c r="FM139" s="137"/>
      <c r="FN139" s="388" t="str">
        <f t="shared" si="210"/>
        <v/>
      </c>
      <c r="FO139" s="157" t="str">
        <f>IF(VALUE(IF('Vessel List B'!BC138=1,1,IF('Vessel List B'!BC138=2,2,IF('Vessel List B'!BC138=3,3,IF('Vessel List B'!BC138=4,4,IF('Vessel List B'!BC138=5,5,IF('Vessel List B'!BC138=6,6,IF('Vessel List B'!BC138=7,7,IF('Vessel List B'!BC138=8,8,IF('Vessel List B'!BC138=9,9,IF('Vessel List B'!BC138=10,10,IF('Vessel List B'!BC138=11,11,IF('Vessel List B'!BC138=12,12,IF('Vessel List B'!BC138=13,13,IF('Vessel List B'!BC138=14,14,IF('Vessel List B'!BC138=15,15,IF('Vessel List B'!BC138=16,16,0)))))))))))))))))=0," ",VALUE(IF('Vessel List B'!BC138=1,1,IF('Vessel List B'!BC138=2,2,IF('Vessel List B'!BC138=3,3,IF('Vessel List B'!BC138=4,4,IF('Vessel List B'!BC138=5,5,IF('Vessel List B'!BC138=6,6,IF('Vessel List B'!BC138=7,7,IF('Vessel List B'!BC138=8,8,IF('Vessel List B'!BC138=9,9,IF('Vessel List B'!BC138=10,10,IF('Vessel List B'!BC138=11,11,IF('Vessel List B'!BC138=12,12,IF('Vessel List B'!BC138=13,13,IF('Vessel List B'!BC138=14,14,IF('Vessel List B'!BC138=15,15,IF('Vessel List B'!BC138=16,16,0))))))))))))))))))</f>
        <v xml:space="preserve"> </v>
      </c>
      <c r="FP139" s="154"/>
      <c r="FQ139" s="158"/>
      <c r="FR139" s="390" t="str">
        <f t="shared" si="211"/>
        <v/>
      </c>
      <c r="FS139" s="158"/>
      <c r="FT139" s="137"/>
      <c r="FU139" s="388" t="str">
        <f t="shared" si="212"/>
        <v/>
      </c>
      <c r="FV139" s="157" t="str">
        <f>IF(VALUE(IF('Vessel List B'!BP138=1,1,IF('Vessel List B'!BP138=2,2,IF('Vessel List B'!BP138=3,3,IF('Vessel List B'!BP138=4,4,IF('Vessel List B'!BP138=5,5,IF('Vessel List B'!BP138=6,6,IF('Vessel List B'!BP138=7,7,IF('Vessel List B'!BP138=8,8,IF('Vessel List B'!BP138=9,9,IF('Vessel List B'!BP138=10,10,IF('Vessel List B'!BP138=11,11,IF('Vessel List B'!BP138=12,12,IF('Vessel List B'!BP138=13,13,IF('Vessel List B'!BP138=14,14,IF('Vessel List B'!BP138=15,15,IF('Vessel List B'!BP138=16,16,0)))))))))))))))))=0," ",VALUE(IF('Vessel List B'!BP138=1,1,IF('Vessel List B'!BP138=2,2,IF('Vessel List B'!BP138=3,3,IF('Vessel List B'!BP138=4,4,IF('Vessel List B'!BP138=5,5,IF('Vessel List B'!BP138=6,6,IF('Vessel List B'!BP138=7,7,IF('Vessel List B'!BP138=8,8,IF('Vessel List B'!BP138=9,9,IF('Vessel List B'!BP138=10,10,IF('Vessel List B'!BP138=11,11,IF('Vessel List B'!BP138=12,12,IF('Vessel List B'!BP138=13,13,IF('Vessel List B'!BP138=14,14,IF('Vessel List B'!BP138=15,15,IF('Vessel List B'!BP138=16,16,0))))))))))))))))))</f>
        <v xml:space="preserve"> </v>
      </c>
      <c r="FW139" s="154"/>
      <c r="FX139" s="158"/>
      <c r="FY139" s="390" t="str">
        <f t="shared" si="213"/>
        <v/>
      </c>
      <c r="FZ139" s="158"/>
      <c r="GA139" s="137"/>
      <c r="GB139" s="388" t="str">
        <f t="shared" si="214"/>
        <v/>
      </c>
      <c r="GC139" s="157" t="str">
        <f>IF(VALUE(IF('Vessel List B'!CC138=1,1,IF('Vessel List B'!CC138=2,2,IF('Vessel List B'!CC138=3,3,IF('Vessel List B'!CC138=4,4,IF('Vessel List B'!CC138=5,5,IF('Vessel List B'!CC138=6,6,IF('Vessel List B'!CC138=7,7,IF('Vessel List B'!CC138=8,8,IF('Vessel List B'!CC138=9,9,IF('Vessel List B'!CC138=10,10,IF('Vessel List B'!CC138=11,11,IF('Vessel List B'!CC138=12,12,IF('Vessel List B'!CC138=13,13,IF('Vessel List B'!CC138=14,14,IF('Vessel List B'!CC138=15,15,IF('Vessel List B'!CC138=16,16,0)))))))))))))))))=0," ",VALUE(IF('Vessel List B'!CC138=1,1,IF('Vessel List B'!CC138=2,2,IF('Vessel List B'!CC138=3,3,IF('Vessel List B'!CC138=4,4,IF('Vessel List B'!CC138=5,5,IF('Vessel List B'!CC138=6,6,IF('Vessel List B'!CC138=7,7,IF('Vessel List B'!CC138=8,8,IF('Vessel List B'!CC138=9,9,IF('Vessel List B'!CC138=10,10,IF('Vessel List B'!CC138=11,11,IF('Vessel List B'!CC138=12,12,IF('Vessel List B'!CC138=13,13,IF('Vessel List B'!CC138=14,14,IF('Vessel List B'!CC138=15,15,IF('Vessel List B'!CC138=16,16,0))))))))))))))))))</f>
        <v xml:space="preserve"> </v>
      </c>
      <c r="GD139" s="154"/>
      <c r="GE139" s="158"/>
      <c r="GF139" s="390" t="str">
        <f t="shared" si="215"/>
        <v/>
      </c>
      <c r="GG139" s="158"/>
      <c r="GH139" s="137"/>
      <c r="GI139" s="388" t="str">
        <f t="shared" si="216"/>
        <v/>
      </c>
      <c r="GJ139" s="157" t="str">
        <f>IF(VALUE(IF('Vessel List B'!CP138=1,1,IF('Vessel List B'!CP138=2,2,IF('Vessel List B'!CP138=3,3,IF('Vessel List B'!CP138=4,4,IF('Vessel List B'!CP138=5,5,IF('Vessel List B'!CP138=6,6,IF('Vessel List B'!CP138=7,7,IF('Vessel List B'!CP138=8,8,IF('Vessel List B'!CP138=9,9,IF('Vessel List B'!CP138=10,10,IF('Vessel List B'!CP138=11,11,IF('Vessel List B'!CP138=12,12,IF('Vessel List B'!CP138=13,13,IF('Vessel List B'!CP138=14,14,IF('Vessel List B'!CP138=15,15,IF('Vessel List B'!CP138=16,16,0)))))))))))))))))=0," ",VALUE(IF('Vessel List B'!CP138=1,1,IF('Vessel List B'!CP138=2,2,IF('Vessel List B'!CP138=3,3,IF('Vessel List B'!CP138=4,4,IF('Vessel List B'!CP138=5,5,IF('Vessel List B'!CP138=6,6,IF('Vessel List B'!CP138=7,7,IF('Vessel List B'!CP138=8,8,IF('Vessel List B'!CP138=9,9,IF('Vessel List B'!CP138=10,10,IF('Vessel List B'!CP138=11,11,IF('Vessel List B'!CP138=12,12,IF('Vessel List B'!CP138=13,13,IF('Vessel List B'!CP138=14,14,IF('Vessel List B'!CP138=15,15,IF('Vessel List B'!CP138=16,16,0))))))))))))))))))</f>
        <v xml:space="preserve"> </v>
      </c>
      <c r="GK139" s="154"/>
      <c r="GL139" s="158"/>
      <c r="GM139" s="390" t="str">
        <f t="shared" si="217"/>
        <v/>
      </c>
      <c r="GN139" s="158"/>
      <c r="GO139" s="137"/>
      <c r="GP139" s="388" t="str">
        <f t="shared" si="218"/>
        <v/>
      </c>
      <c r="GQ139" s="157" t="str">
        <f>IF(VALUE(IF('Vessel List B'!DC138=1,1,IF('Vessel List B'!DC138=2,2,IF('Vessel List B'!DC138=3,3,IF('Vessel List B'!DC138=4,4,IF('Vessel List B'!DC138=5,5,IF('Vessel List B'!DC138=6,6,IF('Vessel List B'!DC138=7,7,IF('Vessel List B'!DC138=8,8,IF('Vessel List B'!DC138=9,9,IF('Vessel List B'!DC138=10,10,IF('Vessel List B'!DC138=11,11,IF('Vessel List B'!DC138=12,12,IF('Vessel List B'!DC138=13,13,IF('Vessel List B'!DC138=14,14,IF('Vessel List B'!DC138=15,15,IF('Vessel List B'!DC138=16,16,0)))))))))))))))))=0," ",VALUE(IF('Vessel List B'!DC138=1,1,IF('Vessel List B'!DC138=2,2,IF('Vessel List B'!DC138=3,3,IF('Vessel List B'!DC138=4,4,IF('Vessel List B'!DC138=5,5,IF('Vessel List B'!DC138=6,6,IF('Vessel List B'!DC138=7,7,IF('Vessel List B'!DC138=8,8,IF('Vessel List B'!DC138=9,9,IF('Vessel List B'!DC138=10,10,IF('Vessel List B'!DC138=11,11,IF('Vessel List B'!DC138=12,12,IF('Vessel List B'!DC138=13,13,IF('Vessel List B'!DC138=14,14,IF('Vessel List B'!DC138=15,15,IF('Vessel List B'!DC138=16,16,0))))))))))))))))))</f>
        <v xml:space="preserve"> </v>
      </c>
      <c r="GR139" s="154"/>
      <c r="GS139" s="158"/>
      <c r="GT139" s="390" t="str">
        <f t="shared" si="219"/>
        <v/>
      </c>
      <c r="GU139" s="158"/>
      <c r="GV139" s="137"/>
      <c r="GW139" s="388" t="str">
        <f t="shared" si="220"/>
        <v/>
      </c>
      <c r="GX139" s="157" t="str">
        <f>IF(VALUE(IF('Vessel List B'!DP138=1,1,IF('Vessel List B'!DP138=2,2,IF('Vessel List B'!DP138=3,3,IF('Vessel List B'!DP138=4,4,IF('Vessel List B'!DP138=5,5,IF('Vessel List B'!DP138=6,6,IF('Vessel List B'!DP138=7,7,IF('Vessel List B'!DP138=8,8,IF('Vessel List B'!DP138=9,9,IF('Vessel List B'!DP138=10,10,IF('Vessel List B'!DP138=11,11,IF('Vessel List B'!DP138=12,12,IF('Vessel List B'!DP138=13,13,IF('Vessel List B'!DP138=14,14,IF('Vessel List B'!DP138=15,15,IF('Vessel List B'!DP138=16,16,0)))))))))))))))))=0," ",VALUE(IF('Vessel List B'!DP138=1,1,IF('Vessel List B'!DP138=2,2,IF('Vessel List B'!DP138=3,3,IF('Vessel List B'!DP138=4,4,IF('Vessel List B'!DP138=5,5,IF('Vessel List B'!DP138=6,6,IF('Vessel List B'!DP138=7,7,IF('Vessel List B'!DP138=8,8,IF('Vessel List B'!DP138=9,9,IF('Vessel List B'!DP138=10,10,IF('Vessel List B'!DP138=11,11,IF('Vessel List B'!DP138=12,12,IF('Vessel List B'!DP138=13,13,IF('Vessel List B'!DP138=14,14,IF('Vessel List B'!DP138=15,15,IF('Vessel List B'!DP138=16,16,0))))))))))))))))))</f>
        <v xml:space="preserve"> </v>
      </c>
      <c r="GY139" s="154"/>
      <c r="GZ139" s="158"/>
      <c r="HA139" s="390" t="str">
        <f t="shared" si="221"/>
        <v/>
      </c>
      <c r="HB139" s="158"/>
      <c r="HC139" s="137"/>
      <c r="HD139" s="388" t="str">
        <f t="shared" si="222"/>
        <v/>
      </c>
      <c r="HE139" s="157" t="str">
        <f>IF(VALUE(IF('Vessel List B'!EC138=1,1,IF('Vessel List B'!EC138=2,2,IF('Vessel List B'!EC138=3,3,IF('Vessel List B'!EC138=4,4,IF('Vessel List B'!EC138=5,5,IF('Vessel List B'!EC138=6,6,IF('Vessel List B'!EC138=7,7,IF('Vessel List B'!EC138=8,8,IF('Vessel List B'!EC138=9,9,IF('Vessel List B'!EC138=10,10,IF('Vessel List B'!EC138=11,11,IF('Vessel List B'!EC138=12,12,IF('Vessel List B'!EC138=13,13,IF('Vessel List B'!EC138=14,14,IF('Vessel List B'!EC138=15,15,IF('Vessel List B'!EC138=16,16,0)))))))))))))))))=0," ",VALUE(IF('Vessel List B'!EC138=1,1,IF('Vessel List B'!EC138=2,2,IF('Vessel List B'!EC138=3,3,IF('Vessel List B'!EC138=4,4,IF('Vessel List B'!EC138=5,5,IF('Vessel List B'!EC138=6,6,IF('Vessel List B'!EC138=7,7,IF('Vessel List B'!EC138=8,8,IF('Vessel List B'!EC138=9,9,IF('Vessel List B'!EC138=10,10,IF('Vessel List B'!EC138=11,11,IF('Vessel List B'!EC138=12,12,IF('Vessel List B'!EC138=13,13,IF('Vessel List B'!EC138=14,14,IF('Vessel List B'!EC138=15,15,IF('Vessel List B'!EC138=16,16,0))))))))))))))))))</f>
        <v xml:space="preserve"> </v>
      </c>
      <c r="HF139" s="154"/>
      <c r="HG139" s="158"/>
      <c r="HH139" s="390" t="str">
        <f t="shared" si="223"/>
        <v/>
      </c>
      <c r="HI139" s="158"/>
      <c r="HJ139" s="137"/>
      <c r="HK139" s="388" t="str">
        <f t="shared" si="224"/>
        <v/>
      </c>
      <c r="HL139" s="157" t="str">
        <f>IF(VALUE(IF('Vessel List B'!EP138=1,1,IF('Vessel List B'!EP138=2,2,IF('Vessel List B'!EP138=3,3,IF('Vessel List B'!EP138=4,4,IF('Vessel List B'!EP138=5,5,IF('Vessel List B'!EP138=6,6,IF('Vessel List B'!EP138=7,7,IF('Vessel List B'!EP138=8,8,IF('Vessel List B'!EP138=9,9,IF('Vessel List B'!EP138=10,10,IF('Vessel List B'!EP138=11,11,IF('Vessel List B'!EP138=12,12,IF('Vessel List B'!EP138=13,13,IF('Vessel List B'!EP138=14,14,IF('Vessel List B'!EP138=15,15,IF('Vessel List B'!EP138=16,16,0)))))))))))))))))=0," ",VALUE(IF('Vessel List B'!EP138=1,1,IF('Vessel List B'!EP138=2,2,IF('Vessel List B'!EP138=3,3,IF('Vessel List B'!EP138=4,4,IF('Vessel List B'!EP138=5,5,IF('Vessel List B'!EP138=6,6,IF('Vessel List B'!EP138=7,7,IF('Vessel List B'!EP138=8,8,IF('Vessel List B'!EP138=9,9,IF('Vessel List B'!EP138=10,10,IF('Vessel List B'!EP138=11,11,IF('Vessel List B'!EP138=12,12,IF('Vessel List B'!EP138=13,13,IF('Vessel List B'!EP138=14,14,IF('Vessel List B'!EP138=15,15,IF('Vessel List B'!EP138=16,16,0))))))))))))))))))</f>
        <v xml:space="preserve"> </v>
      </c>
      <c r="HM139" s="154"/>
      <c r="HN139" s="158"/>
      <c r="HO139" s="390" t="str">
        <f t="shared" si="225"/>
        <v/>
      </c>
      <c r="HP139" s="158"/>
      <c r="HQ139" s="137"/>
      <c r="HR139" s="388" t="str">
        <f t="shared" si="226"/>
        <v/>
      </c>
      <c r="HS139" s="157" t="str">
        <f>IF(VALUE(IF('Vessel List B'!FC138=1,1,IF('Vessel List B'!FC138=2,2,IF('Vessel List B'!FC138=3,3,IF('Vessel List B'!FC138=4,4,IF('Vessel List B'!FC138=5,5,IF('Vessel List B'!FC138=6,6,IF('Vessel List B'!FC138=7,7,IF('Vessel List B'!FC138=8,8,IF('Vessel List B'!FC138=9,9,IF('Vessel List B'!FC138=10,10,IF('Vessel List B'!FC138=11,11,IF('Vessel List B'!FC138=12,12,IF('Vessel List B'!FC138=13,13,IF('Vessel List B'!FC138=14,14,IF('Vessel List B'!FC138=15,15,IF('Vessel List B'!FC138=16,16,0)))))))))))))))))=0," ",VALUE(IF('Vessel List B'!FC138=1,1,IF('Vessel List B'!FC138=2,2,IF('Vessel List B'!FC138=3,3,IF('Vessel List B'!FC138=4,4,IF('Vessel List B'!FC138=5,5,IF('Vessel List B'!FC138=6,6,IF('Vessel List B'!FC138=7,7,IF('Vessel List B'!FC138=8,8,IF('Vessel List B'!FC138=9,9,IF('Vessel List B'!FC138=10,10,IF('Vessel List B'!FC138=11,11,IF('Vessel List B'!FC138=12,12,IF('Vessel List B'!FC138=13,13,IF('Vessel List B'!FC138=14,14,IF('Vessel List B'!FC138=15,15,IF('Vessel List B'!FC138=16,16,0))))))))))))))))))</f>
        <v xml:space="preserve"> </v>
      </c>
      <c r="HT139" s="154"/>
      <c r="HU139" s="158"/>
      <c r="HV139" s="390" t="str">
        <f t="shared" si="227"/>
        <v/>
      </c>
      <c r="HW139" s="158"/>
      <c r="HX139" s="137"/>
      <c r="HY139" s="388" t="str">
        <f t="shared" si="228"/>
        <v/>
      </c>
      <c r="HZ139" s="157" t="str">
        <f>IF(VALUE(IF('Vessel List B'!FP138=1,1,IF('Vessel List B'!FP138=2,2,IF('Vessel List B'!FP138=3,3,IF('Vessel List B'!FP138=4,4,IF('Vessel List B'!FP138=5,5,IF('Vessel List B'!FP138=6,6,IF('Vessel List B'!FP138=7,7,IF('Vessel List B'!FP138=8,8,IF('Vessel List B'!FP138=9,9,IF('Vessel List B'!FP138=10,10,IF('Vessel List B'!FP138=11,11,IF('Vessel List B'!FP138=12,12,IF('Vessel List B'!FP138=13,13,IF('Vessel List B'!FP138=14,14,IF('Vessel List B'!FP138=15,15,IF('Vessel List B'!FP138=16,16,0)))))))))))))))))=0," ",VALUE(IF('Vessel List B'!FP138=1,1,IF('Vessel List B'!FP138=2,2,IF('Vessel List B'!FP138=3,3,IF('Vessel List B'!FP138=4,4,IF('Vessel List B'!FP138=5,5,IF('Vessel List B'!FP138=6,6,IF('Vessel List B'!FP138=7,7,IF('Vessel List B'!FP138=8,8,IF('Vessel List B'!FP138=9,9,IF('Vessel List B'!FP138=10,10,IF('Vessel List B'!FP138=11,11,IF('Vessel List B'!FP138=12,12,IF('Vessel List B'!FP138=13,13,IF('Vessel List B'!FP138=14,14,IF('Vessel List B'!FP138=15,15,IF('Vessel List B'!FP138=16,16,0))))))))))))))))))</f>
        <v xml:space="preserve"> </v>
      </c>
      <c r="IA139" s="154"/>
      <c r="IB139" s="158"/>
      <c r="IC139" s="390" t="str">
        <f t="shared" si="229"/>
        <v/>
      </c>
      <c r="ID139" s="158"/>
      <c r="IE139" s="137"/>
      <c r="IF139" s="388" t="str">
        <f t="shared" si="230"/>
        <v/>
      </c>
      <c r="IG139" s="157" t="str">
        <f>IF(VALUE(IF('Vessel List B'!GC138=1,1,IF('Vessel List B'!GC138=2,2,IF('Vessel List B'!GC138=3,3,IF('Vessel List B'!GC138=4,4,IF('Vessel List B'!GC138=5,5,IF('Vessel List B'!GC138=6,6,IF('Vessel List B'!GC138=7,7,IF('Vessel List B'!GC138=8,8,IF('Vessel List B'!GC138=9,9,IF('Vessel List B'!GC138=10,10,IF('Vessel List B'!GC138=11,11,IF('Vessel List B'!GC138=12,12,IF('Vessel List B'!GC138=13,13,IF('Vessel List B'!GC138=14,14,IF('Vessel List B'!GC138=15,15,IF('Vessel List B'!GC138=16,16,0)))))))))))))))))=0," ",VALUE(IF('Vessel List B'!GC138=1,1,IF('Vessel List B'!GC138=2,2,IF('Vessel List B'!GC138=3,3,IF('Vessel List B'!GC138=4,4,IF('Vessel List B'!GC138=5,5,IF('Vessel List B'!GC138=6,6,IF('Vessel List B'!GC138=7,7,IF('Vessel List B'!GC138=8,8,IF('Vessel List B'!GC138=9,9,IF('Vessel List B'!GC138=10,10,IF('Vessel List B'!GC138=11,11,IF('Vessel List B'!GC138=12,12,IF('Vessel List B'!GC138=13,13,IF('Vessel List B'!GC138=14,14,IF('Vessel List B'!GC138=15,15,IF('Vessel List B'!GC138=16,16,0))))))))))))))))))</f>
        <v xml:space="preserve"> </v>
      </c>
      <c r="IH139" s="154"/>
      <c r="II139" s="158"/>
      <c r="IJ139" s="390" t="str">
        <f t="shared" si="231"/>
        <v/>
      </c>
      <c r="IK139" s="158"/>
      <c r="IL139" s="137"/>
      <c r="IM139" s="388" t="str">
        <f t="shared" si="232"/>
        <v/>
      </c>
      <c r="IN139" s="157" t="str">
        <f>IF(VALUE(IF('Vessel List B'!GP138=1,1,IF('Vessel List B'!GP138=2,2,IF('Vessel List B'!GP138=3,3,IF('Vessel List B'!GP138=4,4,IF('Vessel List B'!GP138=5,5,IF('Vessel List B'!GP138=6,6,IF('Vessel List B'!GP138=7,7,IF('Vessel List B'!GP138=8,8,IF('Vessel List B'!GP138=9,9,IF('Vessel List B'!GP138=10,10,IF('Vessel List B'!GP138=11,11,IF('Vessel List B'!GP138=12,12,IF('Vessel List B'!GP138=13,13,IF('Vessel List B'!GP138=14,14,IF('Vessel List B'!GP138=15,15,IF('Vessel List B'!GP138=16,16,0)))))))))))))))))=0," ",VALUE(IF('Vessel List B'!GP138=1,1,IF('Vessel List B'!GP138=2,2,IF('Vessel List B'!GP138=3,3,IF('Vessel List B'!GP138=4,4,IF('Vessel List B'!GP138=5,5,IF('Vessel List B'!GP138=6,6,IF('Vessel List B'!GP138=7,7,IF('Vessel List B'!GP138=8,8,IF('Vessel List B'!GP138=9,9,IF('Vessel List B'!GP138=10,10,IF('Vessel List B'!GP138=11,11,IF('Vessel List B'!GP138=12,12,IF('Vessel List B'!GP138=13,13,IF('Vessel List B'!GP138=14,14,IF('Vessel List B'!GP138=15,15,IF('Vessel List B'!GP138=16,16,0))))))))))))))))))</f>
        <v xml:space="preserve"> </v>
      </c>
      <c r="IO139" s="154"/>
      <c r="IP139" s="158"/>
      <c r="IQ139" s="390" t="str">
        <f t="shared" si="233"/>
        <v/>
      </c>
      <c r="IR139" s="158"/>
      <c r="IS139" s="137"/>
      <c r="IT139" s="388" t="str">
        <f t="shared" si="234"/>
        <v/>
      </c>
      <c r="IU139" s="157" t="str">
        <f>IF(VALUE(IF('Vessel List B'!HC138=1,1,IF('Vessel List B'!HC138=2,2,IF('Vessel List B'!HC138=3,3,IF('Vessel List B'!HC138=4,4,IF('Vessel List B'!HC138=5,5,IF('Vessel List B'!HC138=6,6,IF('Vessel List B'!HC138=7,7,IF('Vessel List B'!HC138=8,8,IF('Vessel List B'!HC138=9,9,IF('Vessel List B'!HC138=10,10,IF('Vessel List B'!HC138=11,11,IF('Vessel List B'!HC138=12,12,IF('Vessel List B'!HC138=13,13,IF('Vessel List B'!HC138=14,14,IF('Vessel List B'!HC138=15,15,IF('Vessel List B'!HC138=16,16,0)))))))))))))))))=0," ",VALUE(IF('Vessel List B'!HC138=1,1,IF('Vessel List B'!HC138=2,2,IF('Vessel List B'!HC138=3,3,IF('Vessel List B'!HC138=4,4,IF('Vessel List B'!HC138=5,5,IF('Vessel List B'!HC138=6,6,IF('Vessel List B'!HC138=7,7,IF('Vessel List B'!HC138=8,8,IF('Vessel List B'!HC138=9,9,IF('Vessel List B'!HC138=10,10,IF('Vessel List B'!HC138=11,11,IF('Vessel List B'!HC138=12,12,IF('Vessel List B'!HC138=13,13,IF('Vessel List B'!HC138=14,14,IF('Vessel List B'!HC138=15,15,IF('Vessel List B'!HC138=16,16,0))))))))))))))))))</f>
        <v xml:space="preserve"> </v>
      </c>
      <c r="IV139" s="154"/>
      <c r="IW139" s="158"/>
      <c r="IX139" s="390" t="str">
        <f t="shared" si="235"/>
        <v/>
      </c>
      <c r="IY139" s="158"/>
      <c r="IZ139" s="137"/>
      <c r="JA139" s="388" t="str">
        <f t="shared" si="236"/>
        <v/>
      </c>
      <c r="JB139" s="157" t="str">
        <f>IF(VALUE(IF('Vessel List B'!HP138=1,1,IF('Vessel List B'!HP138=2,2,IF('Vessel List B'!HP138=3,3,IF('Vessel List B'!HP138=4,4,IF('Vessel List B'!HP138=5,5,IF('Vessel List B'!HP138=6,6,IF('Vessel List B'!HP138=7,7,IF('Vessel List B'!HP138=8,8,IF('Vessel List B'!HP138=9,9,IF('Vessel List B'!HP138=10,10,IF('Vessel List B'!HP138=11,11,IF('Vessel List B'!HP138=12,12,IF('Vessel List B'!HP138=13,13,IF('Vessel List B'!HP138=14,14,IF('Vessel List B'!HP138=15,15,IF('Vessel List B'!HP138=16,16,0)))))))))))))))))=0," ",VALUE(IF('Vessel List B'!HP138=1,1,IF('Vessel List B'!HP138=2,2,IF('Vessel List B'!HP138=3,3,IF('Vessel List B'!HP138=4,4,IF('Vessel List B'!HP138=5,5,IF('Vessel List B'!HP138=6,6,IF('Vessel List B'!HP138=7,7,IF('Vessel List B'!HP138=8,8,IF('Vessel List B'!HP138=9,9,IF('Vessel List B'!HP138=10,10,IF('Vessel List B'!HP138=11,11,IF('Vessel List B'!HP138=12,12,IF('Vessel List B'!HP138=13,13,IF('Vessel List B'!HP138=14,14,IF('Vessel List B'!HP138=15,15,IF('Vessel List B'!HP138=16,16,0))))))))))))))))))</f>
        <v xml:space="preserve"> </v>
      </c>
      <c r="JC139" s="154"/>
      <c r="JD139" s="158"/>
      <c r="JE139" s="390" t="str">
        <f t="shared" si="237"/>
        <v/>
      </c>
      <c r="JF139" s="158"/>
      <c r="JG139" s="137"/>
      <c r="JH139" s="388" t="str">
        <f t="shared" si="238"/>
        <v/>
      </c>
      <c r="JI139" s="157" t="str">
        <f>IF(VALUE(IF('Vessel List B'!IC138=1,1,IF('Vessel List B'!IC138=2,2,IF('Vessel List B'!IC138=3,3,IF('Vessel List B'!IC138=4,4,IF('Vessel List B'!IC138=5,5,IF('Vessel List B'!IC138=6,6,IF('Vessel List B'!IC138=7,7,IF('Vessel List B'!IC138=8,8,IF('Vessel List B'!IC138=9,9,IF('Vessel List B'!IC138=10,10,IF('Vessel List B'!IC138=11,11,IF('Vessel List B'!IC138=12,12,IF('Vessel List B'!IC138=13,13,IF('Vessel List B'!IC138=14,14,IF('Vessel List B'!IC138=15,15,IF('Vessel List B'!IC138=16,16,0)))))))))))))))))=0," ",VALUE(IF('Vessel List B'!IC138=1,1,IF('Vessel List B'!IC138=2,2,IF('Vessel List B'!IC138=3,3,IF('Vessel List B'!IC138=4,4,IF('Vessel List B'!IC138=5,5,IF('Vessel List B'!IC138=6,6,IF('Vessel List B'!IC138=7,7,IF('Vessel List B'!IC138=8,8,IF('Vessel List B'!IC138=9,9,IF('Vessel List B'!IC138=10,10,IF('Vessel List B'!IC138=11,11,IF('Vessel List B'!IC138=12,12,IF('Vessel List B'!IC138=13,13,IF('Vessel List B'!IC138=14,14,IF('Vessel List B'!IC138=15,15,IF('Vessel List B'!IC138=16,16,0))))))))))))))))))</f>
        <v xml:space="preserve"> </v>
      </c>
      <c r="JJ139" s="154"/>
      <c r="JK139" s="158"/>
      <c r="JL139" s="390" t="str">
        <f t="shared" si="239"/>
        <v/>
      </c>
      <c r="JM139" s="158"/>
      <c r="JN139" s="137"/>
      <c r="JO139" s="388" t="str">
        <f t="shared" si="240"/>
        <v/>
      </c>
      <c r="JP139" s="157" t="str">
        <f>IF(VALUE(IF('Vessel List B'!IP138=1,1,IF('Vessel List B'!IP138=2,2,IF('Vessel List B'!IP138=3,3,IF('Vessel List B'!IP138=4,4,IF('Vessel List B'!IP138=5,5,IF('Vessel List B'!IP138=6,6,IF('Vessel List B'!IP138=7,7,IF('Vessel List B'!IP138=8,8,IF('Vessel List B'!IP138=9,9,IF('Vessel List B'!IP138=10,10,IF('Vessel List B'!IP138=11,11,IF('Vessel List B'!IP138=12,12,IF('Vessel List B'!IP138=13,13,IF('Vessel List B'!IP138=14,14,IF('Vessel List B'!IP138=15,15,IF('Vessel List B'!IP138=16,16,0)))))))))))))))))=0," ",VALUE(IF('Vessel List B'!IP138=1,1,IF('Vessel List B'!IP138=2,2,IF('Vessel List B'!IP138=3,3,IF('Vessel List B'!IP138=4,4,IF('Vessel List B'!IP138=5,5,IF('Vessel List B'!IP138=6,6,IF('Vessel List B'!IP138=7,7,IF('Vessel List B'!IP138=8,8,IF('Vessel List B'!IP138=9,9,IF('Vessel List B'!IP138=10,10,IF('Vessel List B'!IP138=11,11,IF('Vessel List B'!IP138=12,12,IF('Vessel List B'!IP138=13,13,IF('Vessel List B'!IP138=14,14,IF('Vessel List B'!IP138=15,15,IF('Vessel List B'!IP138=16,16,0))))))))))))))))))</f>
        <v xml:space="preserve"> </v>
      </c>
      <c r="JQ139" s="154"/>
      <c r="JR139" s="158"/>
      <c r="JS139" s="390" t="str">
        <f t="shared" si="241"/>
        <v/>
      </c>
      <c r="JT139" s="158"/>
      <c r="JU139" s="137"/>
      <c r="JV139" s="397" t="str">
        <f t="shared" si="242"/>
        <v/>
      </c>
      <c r="JW139" s="403"/>
    </row>
    <row r="140" spans="1:283" ht="15" x14ac:dyDescent="0.25">
      <c r="A140" s="132">
        <f>'Vessel List A'!B139</f>
        <v>41714</v>
      </c>
      <c r="B140" s="157" t="str">
        <f>IF(VALUE(IF('Vessel List A'!C139=1,1,IF('Vessel List A'!C139=2,2,IF('Vessel List A'!C139=3,3,IF('Vessel List A'!C139=4,4,IF('Vessel List A'!C139=5,5,IF('Vessel List A'!C139=6,6,IF('Vessel List A'!C139=7,7,IF('Vessel List A'!C139=8,8,IF('Vessel List A'!C139=9,9,IF('Vessel List A'!C139=10,10,IF('Vessel List A'!C139=11,11,IF('Vessel List A'!C139=12,12,IF('Vessel List A'!C139=13,13,IF('Vessel List A'!C139=14,14,IF('Vessel List A'!C139=15,15,IF('Vessel List A'!C139=16,16,0)))))))))))))))))=0," ",VALUE(IF('Vessel List A'!C139=1,1,IF('Vessel List A'!C139=2,2,IF('Vessel List A'!C139=3,3,IF('Vessel List A'!C139=4,4,IF('Vessel List A'!C139=5,5,IF('Vessel List A'!C139=6,6,IF('Vessel List A'!C139=7,7,IF('Vessel List A'!C139=8,8,IF('Vessel List A'!C139=9,9,IF('Vessel List A'!C139=10,10,IF('Vessel List A'!C139=11,11,IF('Vessel List A'!C139=12,12,IF('Vessel List A'!C139=13,13,IF('Vessel List A'!C139=14,14,IF('Vessel List A'!C139=15,15,IF('Vessel List A'!C139=16,16,0))))))))))))))))))</f>
        <v xml:space="preserve"> </v>
      </c>
      <c r="C140" s="154"/>
      <c r="D140" s="158"/>
      <c r="E140" s="390" t="str">
        <f t="shared" si="163"/>
        <v/>
      </c>
      <c r="F140" s="158"/>
      <c r="G140" s="137"/>
      <c r="H140" s="388" t="str">
        <f t="shared" si="164"/>
        <v/>
      </c>
      <c r="I140" s="157" t="str">
        <f>IF(VALUE(IF('Vessel List A'!P139=1,1,IF('Vessel List A'!P139=2,2,IF('Vessel List A'!P139=3,3,IF('Vessel List A'!P139=4,4,IF('Vessel List A'!P139=5,5,IF('Vessel List A'!P139=6,6,IF('Vessel List A'!P139=7,7,IF('Vessel List A'!P139=8,8,IF('Vessel List A'!P139=9,9,IF('Vessel List A'!P139=10,10,IF('Vessel List A'!P139=11,11,IF('Vessel List A'!P139=12,12,IF('Vessel List A'!P139=13,13,IF('Vessel List A'!P139=14,14,IF('Vessel List A'!P139=15,15,IF('Vessel List A'!P139=16,16,0)))))))))))))))))=0," ",VALUE(IF('Vessel List A'!P139=1,1,IF('Vessel List A'!P139=2,2,IF('Vessel List A'!P139=3,3,IF('Vessel List A'!P139=4,4,IF('Vessel List A'!P139=5,5,IF('Vessel List A'!P139=6,6,IF('Vessel List A'!P139=7,7,IF('Vessel List A'!P139=8,8,IF('Vessel List A'!P139=9,9,IF('Vessel List A'!P139=10,10,IF('Vessel List A'!P139=11,11,IF('Vessel List A'!P139=12,12,IF('Vessel List A'!P139=13,13,IF('Vessel List A'!P139=14,14,IF('Vessel List A'!P139=15,15,IF('Vessel List A'!P139=16,16,0))))))))))))))))))</f>
        <v xml:space="preserve"> </v>
      </c>
      <c r="J140" s="154"/>
      <c r="K140" s="158"/>
      <c r="L140" s="390" t="str">
        <f t="shared" si="165"/>
        <v/>
      </c>
      <c r="M140" s="158"/>
      <c r="N140" s="137"/>
      <c r="O140" s="388" t="str">
        <f t="shared" si="166"/>
        <v/>
      </c>
      <c r="P140" s="157" t="str">
        <f>IF(VALUE(IF('Vessel List A'!AC139=1,1,IF('Vessel List A'!AC139=2,2,IF('Vessel List A'!AC139=3,3,IF('Vessel List A'!AC139=4,4,IF('Vessel List A'!AC139=5,5,IF('Vessel List A'!AC139=6,6,IF('Vessel List A'!AC139=7,7,IF('Vessel List A'!AC139=8,8,IF('Vessel List A'!AC139=9,9,IF('Vessel List A'!AC139=10,10,IF('Vessel List A'!AC139=11,11,IF('Vessel List A'!AC139=12,12,IF('Vessel List A'!AC139=13,13,IF('Vessel List A'!AC139=14,14,IF('Vessel List A'!AC139=15,15,IF('Vessel List A'!AC139=16,16,0)))))))))))))))))=0," ",VALUE(IF('Vessel List A'!AC139=1,1,IF('Vessel List A'!AC139=2,2,IF('Vessel List A'!AC139=3,3,IF('Vessel List A'!AC139=4,4,IF('Vessel List A'!AC139=5,5,IF('Vessel List A'!AC139=6,6,IF('Vessel List A'!AC139=7,7,IF('Vessel List A'!AC139=8,8,IF('Vessel List A'!AC139=9,9,IF('Vessel List A'!AC139=10,10,IF('Vessel List A'!AC139=11,11,IF('Vessel List A'!AC139=12,12,IF('Vessel List A'!AC139=13,13,IF('Vessel List A'!AC139=14,14,IF('Vessel List A'!AC139=15,15,IF('Vessel List A'!AC139=16,16,0))))))))))))))))))</f>
        <v xml:space="preserve"> </v>
      </c>
      <c r="Q140" s="154"/>
      <c r="R140" s="158"/>
      <c r="S140" s="390" t="str">
        <f t="shared" si="167"/>
        <v/>
      </c>
      <c r="T140" s="158"/>
      <c r="U140" s="137"/>
      <c r="V140" s="388" t="str">
        <f t="shared" si="168"/>
        <v/>
      </c>
      <c r="W140" s="157" t="str">
        <f>IF(VALUE(IF('Vessel List A'!AP139=1,1,IF('Vessel List A'!AP139=2,2,IF('Vessel List A'!AP139=3,3,IF('Vessel List A'!AP139=4,4,IF('Vessel List A'!AP139=5,5,IF('Vessel List A'!AP139=6,6,IF('Vessel List A'!AP139=7,7,IF('Vessel List A'!AP139=8,8,IF('Vessel List A'!AP139=9,9,IF('Vessel List A'!AP139=10,10,IF('Vessel List A'!AP139=11,11,IF('Vessel List A'!AP139=12,12,IF('Vessel List A'!AP139=13,13,IF('Vessel List A'!AP139=14,14,IF('Vessel List A'!AP139=15,15,IF('Vessel List A'!AP139=16,16,0)))))))))))))))))=0," ",VALUE(IF('Vessel List A'!AP139=1,1,IF('Vessel List A'!AP139=2,2,IF('Vessel List A'!AP139=3,3,IF('Vessel List A'!AP139=4,4,IF('Vessel List A'!AP139=5,5,IF('Vessel List A'!AP139=6,6,IF('Vessel List A'!AP139=7,7,IF('Vessel List A'!AP139=8,8,IF('Vessel List A'!AP139=9,9,IF('Vessel List A'!AP139=10,10,IF('Vessel List A'!AP139=11,11,IF('Vessel List A'!AP139=12,12,IF('Vessel List A'!AP139=13,13,IF('Vessel List A'!AP139=14,14,IF('Vessel List A'!AP139=15,15,IF('Vessel List A'!AP139=16,16,0))))))))))))))))))</f>
        <v xml:space="preserve"> </v>
      </c>
      <c r="X140" s="154"/>
      <c r="Y140" s="158"/>
      <c r="Z140" s="390" t="str">
        <f t="shared" si="169"/>
        <v/>
      </c>
      <c r="AA140" s="158"/>
      <c r="AB140" s="137"/>
      <c r="AC140" s="388" t="str">
        <f t="shared" si="170"/>
        <v/>
      </c>
      <c r="AD140" s="157" t="str">
        <f>IF(VALUE(IF('Vessel List A'!BC139=1,1,IF('Vessel List A'!BC139=2,2,IF('Vessel List A'!BC139=3,3,IF('Vessel List A'!BC139=4,4,IF('Vessel List A'!BC139=5,5,IF('Vessel List A'!BC139=6,6,IF('Vessel List A'!BC139=7,7,IF('Vessel List A'!BC139=8,8,IF('Vessel List A'!BC139=9,9,IF('Vessel List A'!BC139=10,10,IF('Vessel List A'!BC139=11,11,IF('Vessel List A'!BC139=12,12,IF('Vessel List A'!BC139=13,13,IF('Vessel List A'!BC139=14,14,IF('Vessel List A'!BC139=15,15,IF('Vessel List A'!BC139=16,16,0)))))))))))))))))=0," ",VALUE(IF('Vessel List A'!BC139=1,1,IF('Vessel List A'!BC139=2,2,IF('Vessel List A'!BC139=3,3,IF('Vessel List A'!BC139=4,4,IF('Vessel List A'!BC139=5,5,IF('Vessel List A'!BC139=6,6,IF('Vessel List A'!BC139=7,7,IF('Vessel List A'!BC139=8,8,IF('Vessel List A'!BC139=9,9,IF('Vessel List A'!BC139=10,10,IF('Vessel List A'!BC139=11,11,IF('Vessel List A'!BC139=12,12,IF('Vessel List A'!BC139=13,13,IF('Vessel List A'!BC139=14,14,IF('Vessel List A'!BC139=15,15,IF('Vessel List A'!BC139=16,16,0))))))))))))))))))</f>
        <v xml:space="preserve"> </v>
      </c>
      <c r="AE140" s="154"/>
      <c r="AF140" s="158"/>
      <c r="AG140" s="390" t="str">
        <f t="shared" si="171"/>
        <v/>
      </c>
      <c r="AH140" s="158"/>
      <c r="AI140" s="137"/>
      <c r="AJ140" s="388" t="str">
        <f t="shared" si="172"/>
        <v/>
      </c>
      <c r="AK140" s="157" t="str">
        <f>IF(VALUE(IF('Vessel List A'!BP139=1,1,IF('Vessel List A'!BP139=2,2,IF('Vessel List A'!BP139=3,3,IF('Vessel List A'!BP139=4,4,IF('Vessel List A'!BP139=5,5,IF('Vessel List A'!BP139=6,6,IF('Vessel List A'!BP139=7,7,IF('Vessel List A'!BP139=8,8,IF('Vessel List A'!BP139=9,9,IF('Vessel List A'!BP139=10,10,IF('Vessel List A'!BP139=11,11,IF('Vessel List A'!BP139=12,12,IF('Vessel List A'!BP139=13,13,IF('Vessel List A'!BP139=14,14,IF('Vessel List A'!BP139=15,15,IF('Vessel List A'!BP139=16,16,0)))))))))))))))))=0," ",VALUE(IF('Vessel List A'!BP139=1,1,IF('Vessel List A'!BP139=2,2,IF('Vessel List A'!BP139=3,3,IF('Vessel List A'!BP139=4,4,IF('Vessel List A'!BP139=5,5,IF('Vessel List A'!BP139=6,6,IF('Vessel List A'!BP139=7,7,IF('Vessel List A'!BP139=8,8,IF('Vessel List A'!BP139=9,9,IF('Vessel List A'!BP139=10,10,IF('Vessel List A'!BP139=11,11,IF('Vessel List A'!BP139=12,12,IF('Vessel List A'!BP139=13,13,IF('Vessel List A'!BP139=14,14,IF('Vessel List A'!BP139=15,15,IF('Vessel List A'!BP139=16,16,0))))))))))))))))))</f>
        <v xml:space="preserve"> </v>
      </c>
      <c r="AL140" s="154"/>
      <c r="AM140" s="158"/>
      <c r="AN140" s="390" t="str">
        <f t="shared" si="173"/>
        <v/>
      </c>
      <c r="AO140" s="158"/>
      <c r="AP140" s="137"/>
      <c r="AQ140" s="388" t="str">
        <f t="shared" si="174"/>
        <v/>
      </c>
      <c r="AR140" s="157" t="str">
        <f>IF(VALUE(IF('Vessel List A'!CC139=1,1,IF('Vessel List A'!CC139=2,2,IF('Vessel List A'!CC139=3,3,IF('Vessel List A'!CC139=4,4,IF('Vessel List A'!CC139=5,5,IF('Vessel List A'!CC139=6,6,IF('Vessel List A'!CC139=7,7,IF('Vessel List A'!CC139=8,8,IF('Vessel List A'!CC139=9,9,IF('Vessel List A'!CC139=10,10,IF('Vessel List A'!CC139=11,11,IF('Vessel List A'!CC139=12,12,IF('Vessel List A'!CC139=13,13,IF('Vessel List A'!CC139=14,14,IF('Vessel List A'!CC139=15,15,IF('Vessel List A'!CC139=16,16,0)))))))))))))))))=0," ",VALUE(IF('Vessel List A'!CC139=1,1,IF('Vessel List A'!CC139=2,2,IF('Vessel List A'!CC139=3,3,IF('Vessel List A'!CC139=4,4,IF('Vessel List A'!CC139=5,5,IF('Vessel List A'!CC139=6,6,IF('Vessel List A'!CC139=7,7,IF('Vessel List A'!CC139=8,8,IF('Vessel List A'!CC139=9,9,IF('Vessel List A'!CC139=10,10,IF('Vessel List A'!CC139=11,11,IF('Vessel List A'!CC139=12,12,IF('Vessel List A'!CC139=13,13,IF('Vessel List A'!CC139=14,14,IF('Vessel List A'!CC139=15,15,IF('Vessel List A'!CC139=16,16,0))))))))))))))))))</f>
        <v xml:space="preserve"> </v>
      </c>
      <c r="AS140" s="154"/>
      <c r="AT140" s="158"/>
      <c r="AU140" s="390" t="str">
        <f t="shared" si="175"/>
        <v/>
      </c>
      <c r="AV140" s="158"/>
      <c r="AW140" s="137"/>
      <c r="AX140" s="388" t="str">
        <f t="shared" si="176"/>
        <v/>
      </c>
      <c r="AY140" s="157" t="str">
        <f>IF(VALUE(IF('Vessel List A'!CP139=1,1,IF('Vessel List A'!CP139=2,2,IF('Vessel List A'!CP139=3,3,IF('Vessel List A'!CP139=4,4,IF('Vessel List A'!CP139=5,5,IF('Vessel List A'!CP139=6,6,IF('Vessel List A'!CP139=7,7,IF('Vessel List A'!CP139=8,8,IF('Vessel List A'!CP139=9,9,IF('Vessel List A'!CP139=10,10,IF('Vessel List A'!CP139=11,11,IF('Vessel List A'!CP139=12,12,IF('Vessel List A'!CP139=13,13,IF('Vessel List A'!CP139=14,14,IF('Vessel List A'!CP139=15,15,IF('Vessel List A'!CP139=16,16,0)))))))))))))))))=0," ",VALUE(IF('Vessel List A'!CP139=1,1,IF('Vessel List A'!CP139=2,2,IF('Vessel List A'!CP139=3,3,IF('Vessel List A'!CP139=4,4,IF('Vessel List A'!CP139=5,5,IF('Vessel List A'!CP139=6,6,IF('Vessel List A'!CP139=7,7,IF('Vessel List A'!CP139=8,8,IF('Vessel List A'!CP139=9,9,IF('Vessel List A'!CP139=10,10,IF('Vessel List A'!CP139=11,11,IF('Vessel List A'!CP139=12,12,IF('Vessel List A'!CP139=13,13,IF('Vessel List A'!CP139=14,14,IF('Vessel List A'!CP139=15,15,IF('Vessel List A'!CP139=16,16,0))))))))))))))))))</f>
        <v xml:space="preserve"> </v>
      </c>
      <c r="AZ140" s="154"/>
      <c r="BA140" s="158"/>
      <c r="BB140" s="390" t="str">
        <f t="shared" si="177"/>
        <v/>
      </c>
      <c r="BC140" s="158"/>
      <c r="BD140" s="137"/>
      <c r="BE140" s="388" t="str">
        <f t="shared" si="178"/>
        <v/>
      </c>
      <c r="BF140" s="157" t="str">
        <f>IF(VALUE(IF('Vessel List A'!DC139=1,1,IF('Vessel List A'!DC139=2,2,IF('Vessel List A'!DC139=3,3,IF('Vessel List A'!DC139=4,4,IF('Vessel List A'!DC139=5,5,IF('Vessel List A'!DC139=6,6,IF('Vessel List A'!DC139=7,7,IF('Vessel List A'!DC139=8,8,IF('Vessel List A'!DC139=9,9,IF('Vessel List A'!DC139=10,10,IF('Vessel List A'!DC139=11,11,IF('Vessel List A'!DC139=12,12,IF('Vessel List A'!DC139=13,13,IF('Vessel List A'!DC139=14,14,IF('Vessel List A'!DC139=15,15,IF('Vessel List A'!DC139=16,16,0)))))))))))))))))=0," ",VALUE(IF('Vessel List A'!DC139=1,1,IF('Vessel List A'!DC139=2,2,IF('Vessel List A'!DC139=3,3,IF('Vessel List A'!DC139=4,4,IF('Vessel List A'!DC139=5,5,IF('Vessel List A'!DC139=6,6,IF('Vessel List A'!DC139=7,7,IF('Vessel List A'!DC139=8,8,IF('Vessel List A'!DC139=9,9,IF('Vessel List A'!DC139=10,10,IF('Vessel List A'!DC139=11,11,IF('Vessel List A'!DC139=12,12,IF('Vessel List A'!DC139=13,13,IF('Vessel List A'!DC139=14,14,IF('Vessel List A'!DC139=15,15,IF('Vessel List A'!DC139=16,16,0))))))))))))))))))</f>
        <v xml:space="preserve"> </v>
      </c>
      <c r="BG140" s="154"/>
      <c r="BH140" s="158"/>
      <c r="BI140" s="390" t="str">
        <f t="shared" si="179"/>
        <v/>
      </c>
      <c r="BJ140" s="158"/>
      <c r="BK140" s="137"/>
      <c r="BL140" s="388" t="str">
        <f t="shared" si="180"/>
        <v/>
      </c>
      <c r="BM140" s="157" t="str">
        <f>IF(VALUE(IF('Vessel List A'!DP139=1,1,IF('Vessel List A'!DP139=2,2,IF('Vessel List A'!DP139=3,3,IF('Vessel List A'!DP139=4,4,IF('Vessel List A'!DP139=5,5,IF('Vessel List A'!DP139=6,6,IF('Vessel List A'!DP139=7,7,IF('Vessel List A'!DP139=8,8,IF('Vessel List A'!DP139=9,9,IF('Vessel List A'!DP139=10,10,IF('Vessel List A'!DP139=11,11,IF('Vessel List A'!DP139=12,12,IF('Vessel List A'!DP139=13,13,IF('Vessel List A'!DP139=14,14,IF('Vessel List A'!DP139=15,15,IF('Vessel List A'!DP139=16,16,0)))))))))))))))))=0," ",VALUE(IF('Vessel List A'!DP139=1,1,IF('Vessel List A'!DP139=2,2,IF('Vessel List A'!DP139=3,3,IF('Vessel List A'!DP139=4,4,IF('Vessel List A'!DP139=5,5,IF('Vessel List A'!DP139=6,6,IF('Vessel List A'!DP139=7,7,IF('Vessel List A'!DP139=8,8,IF('Vessel List A'!DP139=9,9,IF('Vessel List A'!DP139=10,10,IF('Vessel List A'!DP139=11,11,IF('Vessel List A'!DP139=12,12,IF('Vessel List A'!DP139=13,13,IF('Vessel List A'!DP139=14,14,IF('Vessel List A'!DP139=15,15,IF('Vessel List A'!DP139=16,16,0))))))))))))))))))</f>
        <v xml:space="preserve"> </v>
      </c>
      <c r="BN140" s="154"/>
      <c r="BO140" s="158"/>
      <c r="BP140" s="390" t="str">
        <f t="shared" si="181"/>
        <v/>
      </c>
      <c r="BQ140" s="158"/>
      <c r="BR140" s="137"/>
      <c r="BS140" s="388" t="str">
        <f t="shared" si="182"/>
        <v/>
      </c>
      <c r="BT140" s="157" t="str">
        <f>IF(VALUE(IF('Vessel List A'!EC139=1,1,IF('Vessel List A'!EC139=2,2,IF('Vessel List A'!EC139=3,3,IF('Vessel List A'!EC139=4,4,IF('Vessel List A'!EC139=5,5,IF('Vessel List A'!EC139=6,6,IF('Vessel List A'!EC139=7,7,IF('Vessel List A'!EC139=8,8,IF('Vessel List A'!EC139=9,9,IF('Vessel List A'!EC139=10,10,IF('Vessel List A'!EC139=11,11,IF('Vessel List A'!EC139=12,12,IF('Vessel List A'!EC139=13,13,IF('Vessel List A'!EC139=14,14,IF('Vessel List A'!EC139=15,15,IF('Vessel List A'!EC139=16,16,0)))))))))))))))))=0," ",VALUE(IF('Vessel List A'!EC139=1,1,IF('Vessel List A'!EC139=2,2,IF('Vessel List A'!EC139=3,3,IF('Vessel List A'!EC139=4,4,IF('Vessel List A'!EC139=5,5,IF('Vessel List A'!EC139=6,6,IF('Vessel List A'!EC139=7,7,IF('Vessel List A'!EC139=8,8,IF('Vessel List A'!EC139=9,9,IF('Vessel List A'!EC139=10,10,IF('Vessel List A'!EC139=11,11,IF('Vessel List A'!EC139=12,12,IF('Vessel List A'!EC139=13,13,IF('Vessel List A'!EC139=14,14,IF('Vessel List A'!EC139=15,15,IF('Vessel List A'!EC139=16,16,0))))))))))))))))))</f>
        <v xml:space="preserve"> </v>
      </c>
      <c r="BU140" s="154"/>
      <c r="BV140" s="158"/>
      <c r="BW140" s="390" t="str">
        <f t="shared" si="183"/>
        <v/>
      </c>
      <c r="BX140" s="158"/>
      <c r="BY140" s="137"/>
      <c r="BZ140" s="388" t="str">
        <f t="shared" si="184"/>
        <v/>
      </c>
      <c r="CA140" s="157" t="str">
        <f>IF(VALUE(IF('Vessel List A'!EP139=1,1,IF('Vessel List A'!EP139=2,2,IF('Vessel List A'!EP139=3,3,IF('Vessel List A'!EP139=4,4,IF('Vessel List A'!EP139=5,5,IF('Vessel List A'!EP139=6,6,IF('Vessel List A'!EP139=7,7,IF('Vessel List A'!EP139=8,8,IF('Vessel List A'!EP139=9,9,IF('Vessel List A'!EP139=10,10,IF('Vessel List A'!EP139=11,11,IF('Vessel List A'!EP139=12,12,IF('Vessel List A'!EP139=13,13,IF('Vessel List A'!EP139=14,14,IF('Vessel List A'!EP139=15,15,IF('Vessel List A'!EP139=16,16,0)))))))))))))))))=0," ",VALUE(IF('Vessel List A'!EP139=1,1,IF('Vessel List A'!EP139=2,2,IF('Vessel List A'!EP139=3,3,IF('Vessel List A'!EP139=4,4,IF('Vessel List A'!EP139=5,5,IF('Vessel List A'!EP139=6,6,IF('Vessel List A'!EP139=7,7,IF('Vessel List A'!EP139=8,8,IF('Vessel List A'!EP139=9,9,IF('Vessel List A'!EP139=10,10,IF('Vessel List A'!EP139=11,11,IF('Vessel List A'!EP139=12,12,IF('Vessel List A'!EP139=13,13,IF('Vessel List A'!EP139=14,14,IF('Vessel List A'!EP139=15,15,IF('Vessel List A'!EP139=16,16,0))))))))))))))))))</f>
        <v xml:space="preserve"> </v>
      </c>
      <c r="CB140" s="154"/>
      <c r="CC140" s="158"/>
      <c r="CD140" s="390" t="str">
        <f t="shared" si="185"/>
        <v/>
      </c>
      <c r="CE140" s="158"/>
      <c r="CF140" s="137"/>
      <c r="CG140" s="388" t="str">
        <f t="shared" si="186"/>
        <v/>
      </c>
      <c r="CH140" s="157" t="str">
        <f>IF(VALUE(IF('Vessel List A'!FC139=1,1,IF('Vessel List A'!FC139=2,2,IF('Vessel List A'!FC139=3,3,IF('Vessel List A'!FC139=4,4,IF('Vessel List A'!FC139=5,5,IF('Vessel List A'!FC139=6,6,IF('Vessel List A'!FC139=7,7,IF('Vessel List A'!FC139=8,8,IF('Vessel List A'!FC139=9,9,IF('Vessel List A'!FC139=10,10,IF('Vessel List A'!FC139=11,11,IF('Vessel List A'!FC139=12,12,IF('Vessel List A'!FC139=13,13,IF('Vessel List A'!FC139=14,14,IF('Vessel List A'!FC139=15,15,IF('Vessel List A'!FC139=16,16,0)))))))))))))))))=0," ",VALUE(IF('Vessel List A'!FC139=1,1,IF('Vessel List A'!FC139=2,2,IF('Vessel List A'!FC139=3,3,IF('Vessel List A'!FC139=4,4,IF('Vessel List A'!FC139=5,5,IF('Vessel List A'!FC139=6,6,IF('Vessel List A'!FC139=7,7,IF('Vessel List A'!FC139=8,8,IF('Vessel List A'!FC139=9,9,IF('Vessel List A'!FC139=10,10,IF('Vessel List A'!FC139=11,11,IF('Vessel List A'!FC139=12,12,IF('Vessel List A'!FC139=13,13,IF('Vessel List A'!FC139=14,14,IF('Vessel List A'!FC139=15,15,IF('Vessel List A'!FC139=16,16,0))))))))))))))))))</f>
        <v xml:space="preserve"> </v>
      </c>
      <c r="CI140" s="154"/>
      <c r="CJ140" s="158"/>
      <c r="CK140" s="390" t="str">
        <f t="shared" si="187"/>
        <v/>
      </c>
      <c r="CL140" s="158"/>
      <c r="CM140" s="137"/>
      <c r="CN140" s="388" t="str">
        <f t="shared" si="188"/>
        <v/>
      </c>
      <c r="CO140" s="157" t="str">
        <f>IF(VALUE(IF('Vessel List A'!FP139=1,1,IF('Vessel List A'!FP139=2,2,IF('Vessel List A'!FP139=3,3,IF('Vessel List A'!FP139=4,4,IF('Vessel List A'!FP139=5,5,IF('Vessel List A'!FP139=6,6,IF('Vessel List A'!FP139=7,7,IF('Vessel List A'!FP139=8,8,IF('Vessel List A'!FP139=9,9,IF('Vessel List A'!FP139=10,10,IF('Vessel List A'!FP139=11,11,IF('Vessel List A'!FP139=12,12,IF('Vessel List A'!FP139=13,13,IF('Vessel List A'!FP139=14,14,IF('Vessel List A'!FP139=15,15,IF('Vessel List A'!FP139=16,16,0)))))))))))))))))=0," ",VALUE(IF('Vessel List A'!FP139=1,1,IF('Vessel List A'!FP139=2,2,IF('Vessel List A'!FP139=3,3,IF('Vessel List A'!FP139=4,4,IF('Vessel List A'!FP139=5,5,IF('Vessel List A'!FP139=6,6,IF('Vessel List A'!FP139=7,7,IF('Vessel List A'!FP139=8,8,IF('Vessel List A'!FP139=9,9,IF('Vessel List A'!FP139=10,10,IF('Vessel List A'!FP139=11,11,IF('Vessel List A'!FP139=12,12,IF('Vessel List A'!FP139=13,13,IF('Vessel List A'!FP139=14,14,IF('Vessel List A'!FP139=15,15,IF('Vessel List A'!FP139=16,16,0))))))))))))))))))</f>
        <v xml:space="preserve"> </v>
      </c>
      <c r="CP140" s="154"/>
      <c r="CQ140" s="158"/>
      <c r="CR140" s="390" t="str">
        <f t="shared" si="189"/>
        <v/>
      </c>
      <c r="CS140" s="158"/>
      <c r="CT140" s="137"/>
      <c r="CU140" s="388" t="str">
        <f t="shared" si="190"/>
        <v/>
      </c>
      <c r="CV140" s="157" t="str">
        <f>IF(VALUE(IF('Vessel List A'!GC139=1,1,IF('Vessel List A'!GC139=2,2,IF('Vessel List A'!GC139=3,3,IF('Vessel List A'!GC139=4,4,IF('Vessel List A'!GC139=5,5,IF('Vessel List A'!GC139=6,6,IF('Vessel List A'!GC139=7,7,IF('Vessel List A'!GC139=8,8,IF('Vessel List A'!GC139=9,9,IF('Vessel List A'!GC139=10,10,IF('Vessel List A'!GC139=11,11,IF('Vessel List A'!GC139=12,12,IF('Vessel List A'!GC139=13,13,IF('Vessel List A'!GC139=14,14,IF('Vessel List A'!GC139=15,15,IF('Vessel List A'!GC139=16,16,0)))))))))))))))))=0," ",VALUE(IF('Vessel List A'!GC139=1,1,IF('Vessel List A'!GC139=2,2,IF('Vessel List A'!GC139=3,3,IF('Vessel List A'!GC139=4,4,IF('Vessel List A'!GC139=5,5,IF('Vessel List A'!GC139=6,6,IF('Vessel List A'!GC139=7,7,IF('Vessel List A'!GC139=8,8,IF('Vessel List A'!GC139=9,9,IF('Vessel List A'!GC139=10,10,IF('Vessel List A'!GC139=11,11,IF('Vessel List A'!GC139=12,12,IF('Vessel List A'!GC139=13,13,IF('Vessel List A'!GC139=14,14,IF('Vessel List A'!GC139=15,15,IF('Vessel List A'!GC139=16,16,0))))))))))))))))))</f>
        <v xml:space="preserve"> </v>
      </c>
      <c r="CW140" s="154"/>
      <c r="CX140" s="158"/>
      <c r="CY140" s="390" t="str">
        <f t="shared" si="191"/>
        <v/>
      </c>
      <c r="CZ140" s="158"/>
      <c r="DA140" s="137"/>
      <c r="DB140" s="388" t="str">
        <f t="shared" si="192"/>
        <v/>
      </c>
      <c r="DC140" s="157" t="str">
        <f>IF(VALUE(IF('Vessel List A'!GP139=1,1,IF('Vessel List A'!GP139=2,2,IF('Vessel List A'!GP139=3,3,IF('Vessel List A'!GP139=4,4,IF('Vessel List A'!GP139=5,5,IF('Vessel List A'!GP139=6,6,IF('Vessel List A'!GP139=7,7,IF('Vessel List A'!GP139=8,8,IF('Vessel List A'!GP139=9,9,IF('Vessel List A'!GP139=10,10,IF('Vessel List A'!GP139=11,11,IF('Vessel List A'!GP139=12,12,IF('Vessel List A'!GP139=13,13,IF('Vessel List A'!GP139=14,14,IF('Vessel List A'!GP139=15,15,IF('Vessel List A'!GP139=16,16,0)))))))))))))))))=0," ",VALUE(IF('Vessel List A'!GP139=1,1,IF('Vessel List A'!GP139=2,2,IF('Vessel List A'!GP139=3,3,IF('Vessel List A'!GP139=4,4,IF('Vessel List A'!GP139=5,5,IF('Vessel List A'!GP139=6,6,IF('Vessel List A'!GP139=7,7,IF('Vessel List A'!GP139=8,8,IF('Vessel List A'!GP139=9,9,IF('Vessel List A'!GP139=10,10,IF('Vessel List A'!GP139=11,11,IF('Vessel List A'!GP139=12,12,IF('Vessel List A'!GP139=13,13,IF('Vessel List A'!GP139=14,14,IF('Vessel List A'!GP139=15,15,IF('Vessel List A'!GP139=16,16,0))))))))))))))))))</f>
        <v xml:space="preserve"> </v>
      </c>
      <c r="DD140" s="154"/>
      <c r="DE140" s="158"/>
      <c r="DF140" s="390" t="str">
        <f t="shared" si="193"/>
        <v/>
      </c>
      <c r="DG140" s="158"/>
      <c r="DH140" s="137"/>
      <c r="DI140" s="388" t="str">
        <f t="shared" si="194"/>
        <v/>
      </c>
      <c r="DJ140" s="157" t="str">
        <f>IF(VALUE(IF('Vessel List A'!HC139=1,1,IF('Vessel List A'!HC139=2,2,IF('Vessel List A'!HC139=3,3,IF('Vessel List A'!HC139=4,4,IF('Vessel List A'!HC139=5,5,IF('Vessel List A'!HC139=6,6,IF('Vessel List A'!HC139=7,7,IF('Vessel List A'!HC139=8,8,IF('Vessel List A'!HC139=9,9,IF('Vessel List A'!HC139=10,10,IF('Vessel List A'!HC139=11,11,IF('Vessel List A'!HC139=12,12,IF('Vessel List A'!HC139=13,13,IF('Vessel List A'!HC139=14,14,IF('Vessel List A'!HC139=15,15,IF('Vessel List A'!HC139=16,16,0)))))))))))))))))=0," ",VALUE(IF('Vessel List A'!HC139=1,1,IF('Vessel List A'!HC139=2,2,IF('Vessel List A'!HC139=3,3,IF('Vessel List A'!HC139=4,4,IF('Vessel List A'!HC139=5,5,IF('Vessel List A'!HC139=6,6,IF('Vessel List A'!HC139=7,7,IF('Vessel List A'!HC139=8,8,IF('Vessel List A'!HC139=9,9,IF('Vessel List A'!HC139=10,10,IF('Vessel List A'!HC139=11,11,IF('Vessel List A'!HC139=12,12,IF('Vessel List A'!HC139=13,13,IF('Vessel List A'!HC139=14,14,IF('Vessel List A'!HC139=15,15,IF('Vessel List A'!HC139=16,16,0))))))))))))))))))</f>
        <v xml:space="preserve"> </v>
      </c>
      <c r="DK140" s="154"/>
      <c r="DL140" s="158"/>
      <c r="DM140" s="390" t="str">
        <f t="shared" si="195"/>
        <v/>
      </c>
      <c r="DN140" s="158"/>
      <c r="DO140" s="137"/>
      <c r="DP140" s="388" t="str">
        <f t="shared" si="196"/>
        <v/>
      </c>
      <c r="DQ140" s="157" t="str">
        <f>IF(VALUE(IF('Vessel List A'!HP139=1,1,IF('Vessel List A'!HP139=2,2,IF('Vessel List A'!HP139=3,3,IF('Vessel List A'!HP139=4,4,IF('Vessel List A'!HP139=5,5,IF('Vessel List A'!HP139=6,6,IF('Vessel List A'!HP139=7,7,IF('Vessel List A'!HP139=8,8,IF('Vessel List A'!HP139=9,9,IF('Vessel List A'!HP139=10,10,IF('Vessel List A'!HP139=11,11,IF('Vessel List A'!HP139=12,12,IF('Vessel List A'!HP139=13,13,IF('Vessel List A'!HP139=14,14,IF('Vessel List A'!HP139=15,15,IF('Vessel List A'!HP139=16,16,0)))))))))))))))))=0," ",VALUE(IF('Vessel List A'!HP139=1,1,IF('Vessel List A'!HP139=2,2,IF('Vessel List A'!HP139=3,3,IF('Vessel List A'!HP139=4,4,IF('Vessel List A'!HP139=5,5,IF('Vessel List A'!HP139=6,6,IF('Vessel List A'!HP139=7,7,IF('Vessel List A'!HP139=8,8,IF('Vessel List A'!HP139=9,9,IF('Vessel List A'!HP139=10,10,IF('Vessel List A'!HP139=11,11,IF('Vessel List A'!HP139=12,12,IF('Vessel List A'!HP139=13,13,IF('Vessel List A'!HP139=14,14,IF('Vessel List A'!HP139=15,15,IF('Vessel List A'!HP139=16,16,0))))))))))))))))))</f>
        <v xml:space="preserve"> </v>
      </c>
      <c r="DR140" s="154"/>
      <c r="DS140" s="158"/>
      <c r="DT140" s="390" t="str">
        <f t="shared" si="197"/>
        <v/>
      </c>
      <c r="DU140" s="158"/>
      <c r="DV140" s="137"/>
      <c r="DW140" s="388" t="str">
        <f t="shared" si="198"/>
        <v/>
      </c>
      <c r="DX140" s="157" t="str">
        <f>IF(VALUE(IF('Vessel List A'!IC139=1,1,IF('Vessel List A'!IC139=2,2,IF('Vessel List A'!IC139=3,3,IF('Vessel List A'!IC139=4,4,IF('Vessel List A'!IC139=5,5,IF('Vessel List A'!IC139=6,6,IF('Vessel List A'!IC139=7,7,IF('Vessel List A'!IC139=8,8,IF('Vessel List A'!IC139=9,9,IF('Vessel List A'!IC139=10,10,IF('Vessel List A'!IC139=11,11,IF('Vessel List A'!IC139=12,12,IF('Vessel List A'!IC139=13,13,IF('Vessel List A'!IC139=14,14,IF('Vessel List A'!IC139=15,15,IF('Vessel List A'!IC139=16,16,0)))))))))))))))))=0," ",VALUE(IF('Vessel List A'!IC139=1,1,IF('Vessel List A'!IC139=2,2,IF('Vessel List A'!IC139=3,3,IF('Vessel List A'!IC139=4,4,IF('Vessel List A'!IC139=5,5,IF('Vessel List A'!IC139=6,6,IF('Vessel List A'!IC139=7,7,IF('Vessel List A'!IC139=8,8,IF('Vessel List A'!IC139=9,9,IF('Vessel List A'!IC139=10,10,IF('Vessel List A'!IC139=11,11,IF('Vessel List A'!IC139=12,12,IF('Vessel List A'!IC139=13,13,IF('Vessel List A'!IC139=14,14,IF('Vessel List A'!IC139=15,15,IF('Vessel List A'!IC139=16,16,0))))))))))))))))))</f>
        <v xml:space="preserve"> </v>
      </c>
      <c r="DY140" s="154"/>
      <c r="DZ140" s="158"/>
      <c r="EA140" s="390" t="str">
        <f t="shared" si="199"/>
        <v/>
      </c>
      <c r="EB140" s="158"/>
      <c r="EC140" s="137"/>
      <c r="ED140" s="388" t="str">
        <f t="shared" si="200"/>
        <v/>
      </c>
      <c r="EE140" s="157" t="str">
        <f>IF(VALUE(IF('Vessel List A'!IP139=1,1,IF('Vessel List A'!IP139=2,2,IF('Vessel List A'!IP139=3,3,IF('Vessel List A'!IP139=4,4,IF('Vessel List A'!IP139=5,5,IF('Vessel List A'!IP139=6,6,IF('Vessel List A'!IP139=7,7,IF('Vessel List A'!IP139=8,8,IF('Vessel List A'!IP139=9,9,IF('Vessel List A'!IP139=10,10,IF('Vessel List A'!IP139=11,11,IF('Vessel List A'!IP139=12,12,IF('Vessel List A'!IP139=13,13,IF('Vessel List A'!IP139=14,14,IF('Vessel List A'!IP139=15,15,IF('Vessel List A'!IP139=16,16,0)))))))))))))))))=0," ",VALUE(IF('Vessel List A'!IP139=1,1,IF('Vessel List A'!IP139=2,2,IF('Vessel List A'!IP139=3,3,IF('Vessel List A'!IP139=4,4,IF('Vessel List A'!IP139=5,5,IF('Vessel List A'!IP139=6,6,IF('Vessel List A'!IP139=7,7,IF('Vessel List A'!IP139=8,8,IF('Vessel List A'!IP139=9,9,IF('Vessel List A'!IP139=10,10,IF('Vessel List A'!IP139=11,11,IF('Vessel List A'!IP139=12,12,IF('Vessel List A'!IP139=13,13,IF('Vessel List A'!IP139=14,14,IF('Vessel List A'!IP139=15,15,IF('Vessel List A'!IP139=16,16,0))))))))))))))))))</f>
        <v xml:space="preserve"> </v>
      </c>
      <c r="EF140" s="154"/>
      <c r="EG140" s="158"/>
      <c r="EH140" s="390" t="str">
        <f t="shared" si="201"/>
        <v/>
      </c>
      <c r="EI140" s="158"/>
      <c r="EJ140" s="137"/>
      <c r="EK140" s="397" t="str">
        <f t="shared" si="202"/>
        <v/>
      </c>
      <c r="EL140" s="144"/>
      <c r="EM140" s="157" t="str">
        <f>IF(VALUE(IF('Vessel List B'!C139=1,1,IF('Vessel List B'!C139=2,2,IF('Vessel List B'!C139=3,3,IF('Vessel List B'!C139=4,4,IF('Vessel List B'!C139=5,5,IF('Vessel List B'!C139=6,6,IF('Vessel List B'!C139=7,7,IF('Vessel List B'!C139=8,8,IF('Vessel List B'!C139=9,9,IF('Vessel List B'!C139=10,10,IF('Vessel List B'!C139=11,11,IF('Vessel List B'!C139=12,12,IF('Vessel List B'!C139=13,13,IF('Vessel List B'!C139=14,14,IF('Vessel List B'!C139=15,15,IF('Vessel List B'!C139=16,16,0)))))))))))))))))=0," ",VALUE(IF('Vessel List B'!C139=1,1,IF('Vessel List B'!C139=2,2,IF('Vessel List B'!C139=3,3,IF('Vessel List B'!C139=4,4,IF('Vessel List B'!C139=5,5,IF('Vessel List B'!C139=6,6,IF('Vessel List B'!C139=7,7,IF('Vessel List B'!C139=8,8,IF('Vessel List B'!C139=9,9,IF('Vessel List B'!C139=10,10,IF('Vessel List B'!C139=11,11,IF('Vessel List B'!C139=12,12,IF('Vessel List B'!C139=13,13,IF('Vessel List B'!C139=14,14,IF('Vessel List B'!C139=15,15,IF('Vessel List B'!C139=16,16,0))))))))))))))))))</f>
        <v xml:space="preserve"> </v>
      </c>
      <c r="EN140" s="154"/>
      <c r="EO140" s="158"/>
      <c r="EP140" s="390" t="str">
        <f t="shared" si="203"/>
        <v/>
      </c>
      <c r="EQ140" s="158"/>
      <c r="ER140" s="137"/>
      <c r="ES140" s="388" t="str">
        <f t="shared" si="204"/>
        <v/>
      </c>
      <c r="ET140" s="157" t="str">
        <f>IF(VALUE(IF('Vessel List B'!P139=1,1,IF('Vessel List B'!P139=2,2,IF('Vessel List B'!P139=3,3,IF('Vessel List B'!P139=4,4,IF('Vessel List B'!P139=5,5,IF('Vessel List B'!P139=6,6,IF('Vessel List B'!P139=7,7,IF('Vessel List B'!P139=8,8,IF('Vessel List B'!P139=9,9,IF('Vessel List B'!P139=10,10,IF('Vessel List B'!P139=11,11,IF('Vessel List B'!P139=12,12,IF('Vessel List B'!P139=13,13,IF('Vessel List B'!P139=14,14,IF('Vessel List B'!P139=15,15,IF('Vessel List B'!P139=16,16,0)))))))))))))))))=0," ",VALUE(IF('Vessel List B'!P139=1,1,IF('Vessel List B'!P139=2,2,IF('Vessel List B'!P139=3,3,IF('Vessel List B'!P139=4,4,IF('Vessel List B'!P139=5,5,IF('Vessel List B'!P139=6,6,IF('Vessel List B'!P139=7,7,IF('Vessel List B'!P139=8,8,IF('Vessel List B'!P139=9,9,IF('Vessel List B'!P139=10,10,IF('Vessel List B'!P139=11,11,IF('Vessel List B'!P139=12,12,IF('Vessel List B'!P139=13,13,IF('Vessel List B'!P139=14,14,IF('Vessel List B'!P139=15,15,IF('Vessel List B'!P139=16,16,0))))))))))))))))))</f>
        <v xml:space="preserve"> </v>
      </c>
      <c r="EU140" s="154"/>
      <c r="EV140" s="158"/>
      <c r="EW140" s="390" t="str">
        <f t="shared" si="205"/>
        <v/>
      </c>
      <c r="EX140" s="158"/>
      <c r="EY140" s="137"/>
      <c r="EZ140" s="388" t="str">
        <f t="shared" si="206"/>
        <v/>
      </c>
      <c r="FA140" s="157" t="str">
        <f>IF(VALUE(IF('Vessel List B'!AC139=1,1,IF('Vessel List B'!AC139=2,2,IF('Vessel List B'!AC139=3,3,IF('Vessel List B'!AC139=4,4,IF('Vessel List B'!AC139=5,5,IF('Vessel List B'!AC139=6,6,IF('Vessel List B'!AC139=7,7,IF('Vessel List B'!AC139=8,8,IF('Vessel List B'!AC139=9,9,IF('Vessel List B'!AC139=10,10,IF('Vessel List B'!AC139=11,11,IF('Vessel List B'!AC139=12,12,IF('Vessel List B'!AC139=13,13,IF('Vessel List B'!AC139=14,14,IF('Vessel List B'!AC139=15,15,IF('Vessel List B'!AC139=16,16,0)))))))))))))))))=0," ",VALUE(IF('Vessel List B'!AC139=1,1,IF('Vessel List B'!AC139=2,2,IF('Vessel List B'!AC139=3,3,IF('Vessel List B'!AC139=4,4,IF('Vessel List B'!AC139=5,5,IF('Vessel List B'!AC139=6,6,IF('Vessel List B'!AC139=7,7,IF('Vessel List B'!AC139=8,8,IF('Vessel List B'!AC139=9,9,IF('Vessel List B'!AC139=10,10,IF('Vessel List B'!AC139=11,11,IF('Vessel List B'!AC139=12,12,IF('Vessel List B'!AC139=13,13,IF('Vessel List B'!AC139=14,14,IF('Vessel List B'!AC139=15,15,IF('Vessel List B'!AC139=16,16,0))))))))))))))))))</f>
        <v xml:space="preserve"> </v>
      </c>
      <c r="FB140" s="154"/>
      <c r="FC140" s="158"/>
      <c r="FD140" s="390" t="str">
        <f t="shared" si="207"/>
        <v/>
      </c>
      <c r="FE140" s="158"/>
      <c r="FF140" s="137"/>
      <c r="FG140" s="388" t="str">
        <f t="shared" si="208"/>
        <v/>
      </c>
      <c r="FH140" s="157" t="str">
        <f>IF(VALUE(IF('Vessel List B'!AP139=1,1,IF('Vessel List B'!AP139=2,2,IF('Vessel List B'!AP139=3,3,IF('Vessel List B'!AP139=4,4,IF('Vessel List B'!AP139=5,5,IF('Vessel List B'!AP139=6,6,IF('Vessel List B'!AP139=7,7,IF('Vessel List B'!AP139=8,8,IF('Vessel List B'!AP139=9,9,IF('Vessel List B'!AP139=10,10,IF('Vessel List B'!AP139=11,11,IF('Vessel List B'!AP139=12,12,IF('Vessel List B'!AP139=13,13,IF('Vessel List B'!AP139=14,14,IF('Vessel List B'!AP139=15,15,IF('Vessel List B'!AP139=16,16,0)))))))))))))))))=0," ",VALUE(IF('Vessel List B'!AP139=1,1,IF('Vessel List B'!AP139=2,2,IF('Vessel List B'!AP139=3,3,IF('Vessel List B'!AP139=4,4,IF('Vessel List B'!AP139=5,5,IF('Vessel List B'!AP139=6,6,IF('Vessel List B'!AP139=7,7,IF('Vessel List B'!AP139=8,8,IF('Vessel List B'!AP139=9,9,IF('Vessel List B'!AP139=10,10,IF('Vessel List B'!AP139=11,11,IF('Vessel List B'!AP139=12,12,IF('Vessel List B'!AP139=13,13,IF('Vessel List B'!AP139=14,14,IF('Vessel List B'!AP139=15,15,IF('Vessel List B'!AP139=16,16,0))))))))))))))))))</f>
        <v xml:space="preserve"> </v>
      </c>
      <c r="FI140" s="154"/>
      <c r="FJ140" s="158"/>
      <c r="FK140" s="390" t="str">
        <f t="shared" si="209"/>
        <v/>
      </c>
      <c r="FL140" s="158"/>
      <c r="FM140" s="137"/>
      <c r="FN140" s="388" t="str">
        <f t="shared" si="210"/>
        <v/>
      </c>
      <c r="FO140" s="157" t="str">
        <f>IF(VALUE(IF('Vessel List B'!BC139=1,1,IF('Vessel List B'!BC139=2,2,IF('Vessel List B'!BC139=3,3,IF('Vessel List B'!BC139=4,4,IF('Vessel List B'!BC139=5,5,IF('Vessel List B'!BC139=6,6,IF('Vessel List B'!BC139=7,7,IF('Vessel List B'!BC139=8,8,IF('Vessel List B'!BC139=9,9,IF('Vessel List B'!BC139=10,10,IF('Vessel List B'!BC139=11,11,IF('Vessel List B'!BC139=12,12,IF('Vessel List B'!BC139=13,13,IF('Vessel List B'!BC139=14,14,IF('Vessel List B'!BC139=15,15,IF('Vessel List B'!BC139=16,16,0)))))))))))))))))=0," ",VALUE(IF('Vessel List B'!BC139=1,1,IF('Vessel List B'!BC139=2,2,IF('Vessel List B'!BC139=3,3,IF('Vessel List B'!BC139=4,4,IF('Vessel List B'!BC139=5,5,IF('Vessel List B'!BC139=6,6,IF('Vessel List B'!BC139=7,7,IF('Vessel List B'!BC139=8,8,IF('Vessel List B'!BC139=9,9,IF('Vessel List B'!BC139=10,10,IF('Vessel List B'!BC139=11,11,IF('Vessel List B'!BC139=12,12,IF('Vessel List B'!BC139=13,13,IF('Vessel List B'!BC139=14,14,IF('Vessel List B'!BC139=15,15,IF('Vessel List B'!BC139=16,16,0))))))))))))))))))</f>
        <v xml:space="preserve"> </v>
      </c>
      <c r="FP140" s="154"/>
      <c r="FQ140" s="158"/>
      <c r="FR140" s="390" t="str">
        <f t="shared" si="211"/>
        <v/>
      </c>
      <c r="FS140" s="158"/>
      <c r="FT140" s="137"/>
      <c r="FU140" s="388" t="str">
        <f t="shared" si="212"/>
        <v/>
      </c>
      <c r="FV140" s="157" t="str">
        <f>IF(VALUE(IF('Vessel List B'!BP139=1,1,IF('Vessel List B'!BP139=2,2,IF('Vessel List B'!BP139=3,3,IF('Vessel List B'!BP139=4,4,IF('Vessel List B'!BP139=5,5,IF('Vessel List B'!BP139=6,6,IF('Vessel List B'!BP139=7,7,IF('Vessel List B'!BP139=8,8,IF('Vessel List B'!BP139=9,9,IF('Vessel List B'!BP139=10,10,IF('Vessel List B'!BP139=11,11,IF('Vessel List B'!BP139=12,12,IF('Vessel List B'!BP139=13,13,IF('Vessel List B'!BP139=14,14,IF('Vessel List B'!BP139=15,15,IF('Vessel List B'!BP139=16,16,0)))))))))))))))))=0," ",VALUE(IF('Vessel List B'!BP139=1,1,IF('Vessel List B'!BP139=2,2,IF('Vessel List B'!BP139=3,3,IF('Vessel List B'!BP139=4,4,IF('Vessel List B'!BP139=5,5,IF('Vessel List B'!BP139=6,6,IF('Vessel List B'!BP139=7,7,IF('Vessel List B'!BP139=8,8,IF('Vessel List B'!BP139=9,9,IF('Vessel List B'!BP139=10,10,IF('Vessel List B'!BP139=11,11,IF('Vessel List B'!BP139=12,12,IF('Vessel List B'!BP139=13,13,IF('Vessel List B'!BP139=14,14,IF('Vessel List B'!BP139=15,15,IF('Vessel List B'!BP139=16,16,0))))))))))))))))))</f>
        <v xml:space="preserve"> </v>
      </c>
      <c r="FW140" s="154"/>
      <c r="FX140" s="158"/>
      <c r="FY140" s="390" t="str">
        <f t="shared" si="213"/>
        <v/>
      </c>
      <c r="FZ140" s="158"/>
      <c r="GA140" s="137"/>
      <c r="GB140" s="388" t="str">
        <f t="shared" si="214"/>
        <v/>
      </c>
      <c r="GC140" s="157" t="str">
        <f>IF(VALUE(IF('Vessel List B'!CC139=1,1,IF('Vessel List B'!CC139=2,2,IF('Vessel List B'!CC139=3,3,IF('Vessel List B'!CC139=4,4,IF('Vessel List B'!CC139=5,5,IF('Vessel List B'!CC139=6,6,IF('Vessel List B'!CC139=7,7,IF('Vessel List B'!CC139=8,8,IF('Vessel List B'!CC139=9,9,IF('Vessel List B'!CC139=10,10,IF('Vessel List B'!CC139=11,11,IF('Vessel List B'!CC139=12,12,IF('Vessel List B'!CC139=13,13,IF('Vessel List B'!CC139=14,14,IF('Vessel List B'!CC139=15,15,IF('Vessel List B'!CC139=16,16,0)))))))))))))))))=0," ",VALUE(IF('Vessel List B'!CC139=1,1,IF('Vessel List B'!CC139=2,2,IF('Vessel List B'!CC139=3,3,IF('Vessel List B'!CC139=4,4,IF('Vessel List B'!CC139=5,5,IF('Vessel List B'!CC139=6,6,IF('Vessel List B'!CC139=7,7,IF('Vessel List B'!CC139=8,8,IF('Vessel List B'!CC139=9,9,IF('Vessel List B'!CC139=10,10,IF('Vessel List B'!CC139=11,11,IF('Vessel List B'!CC139=12,12,IF('Vessel List B'!CC139=13,13,IF('Vessel List B'!CC139=14,14,IF('Vessel List B'!CC139=15,15,IF('Vessel List B'!CC139=16,16,0))))))))))))))))))</f>
        <v xml:space="preserve"> </v>
      </c>
      <c r="GD140" s="154"/>
      <c r="GE140" s="158"/>
      <c r="GF140" s="390" t="str">
        <f t="shared" si="215"/>
        <v/>
      </c>
      <c r="GG140" s="158"/>
      <c r="GH140" s="137"/>
      <c r="GI140" s="388" t="str">
        <f t="shared" si="216"/>
        <v/>
      </c>
      <c r="GJ140" s="157" t="str">
        <f>IF(VALUE(IF('Vessel List B'!CP139=1,1,IF('Vessel List B'!CP139=2,2,IF('Vessel List B'!CP139=3,3,IF('Vessel List B'!CP139=4,4,IF('Vessel List B'!CP139=5,5,IF('Vessel List B'!CP139=6,6,IF('Vessel List B'!CP139=7,7,IF('Vessel List B'!CP139=8,8,IF('Vessel List B'!CP139=9,9,IF('Vessel List B'!CP139=10,10,IF('Vessel List B'!CP139=11,11,IF('Vessel List B'!CP139=12,12,IF('Vessel List B'!CP139=13,13,IF('Vessel List B'!CP139=14,14,IF('Vessel List B'!CP139=15,15,IF('Vessel List B'!CP139=16,16,0)))))))))))))))))=0," ",VALUE(IF('Vessel List B'!CP139=1,1,IF('Vessel List B'!CP139=2,2,IF('Vessel List B'!CP139=3,3,IF('Vessel List B'!CP139=4,4,IF('Vessel List B'!CP139=5,5,IF('Vessel List B'!CP139=6,6,IF('Vessel List B'!CP139=7,7,IF('Vessel List B'!CP139=8,8,IF('Vessel List B'!CP139=9,9,IF('Vessel List B'!CP139=10,10,IF('Vessel List B'!CP139=11,11,IF('Vessel List B'!CP139=12,12,IF('Vessel List B'!CP139=13,13,IF('Vessel List B'!CP139=14,14,IF('Vessel List B'!CP139=15,15,IF('Vessel List B'!CP139=16,16,0))))))))))))))))))</f>
        <v xml:space="preserve"> </v>
      </c>
      <c r="GK140" s="154"/>
      <c r="GL140" s="158"/>
      <c r="GM140" s="390" t="str">
        <f t="shared" si="217"/>
        <v/>
      </c>
      <c r="GN140" s="158"/>
      <c r="GO140" s="137"/>
      <c r="GP140" s="388" t="str">
        <f t="shared" si="218"/>
        <v/>
      </c>
      <c r="GQ140" s="157" t="str">
        <f>IF(VALUE(IF('Vessel List B'!DC139=1,1,IF('Vessel List B'!DC139=2,2,IF('Vessel List B'!DC139=3,3,IF('Vessel List B'!DC139=4,4,IF('Vessel List B'!DC139=5,5,IF('Vessel List B'!DC139=6,6,IF('Vessel List B'!DC139=7,7,IF('Vessel List B'!DC139=8,8,IF('Vessel List B'!DC139=9,9,IF('Vessel List B'!DC139=10,10,IF('Vessel List B'!DC139=11,11,IF('Vessel List B'!DC139=12,12,IF('Vessel List B'!DC139=13,13,IF('Vessel List B'!DC139=14,14,IF('Vessel List B'!DC139=15,15,IF('Vessel List B'!DC139=16,16,0)))))))))))))))))=0," ",VALUE(IF('Vessel List B'!DC139=1,1,IF('Vessel List B'!DC139=2,2,IF('Vessel List B'!DC139=3,3,IF('Vessel List B'!DC139=4,4,IF('Vessel List B'!DC139=5,5,IF('Vessel List B'!DC139=6,6,IF('Vessel List B'!DC139=7,7,IF('Vessel List B'!DC139=8,8,IF('Vessel List B'!DC139=9,9,IF('Vessel List B'!DC139=10,10,IF('Vessel List B'!DC139=11,11,IF('Vessel List B'!DC139=12,12,IF('Vessel List B'!DC139=13,13,IF('Vessel List B'!DC139=14,14,IF('Vessel List B'!DC139=15,15,IF('Vessel List B'!DC139=16,16,0))))))))))))))))))</f>
        <v xml:space="preserve"> </v>
      </c>
      <c r="GR140" s="154"/>
      <c r="GS140" s="158"/>
      <c r="GT140" s="390" t="str">
        <f t="shared" si="219"/>
        <v/>
      </c>
      <c r="GU140" s="158"/>
      <c r="GV140" s="137"/>
      <c r="GW140" s="388" t="str">
        <f t="shared" si="220"/>
        <v/>
      </c>
      <c r="GX140" s="157" t="str">
        <f>IF(VALUE(IF('Vessel List B'!DP139=1,1,IF('Vessel List B'!DP139=2,2,IF('Vessel List B'!DP139=3,3,IF('Vessel List B'!DP139=4,4,IF('Vessel List B'!DP139=5,5,IF('Vessel List B'!DP139=6,6,IF('Vessel List B'!DP139=7,7,IF('Vessel List B'!DP139=8,8,IF('Vessel List B'!DP139=9,9,IF('Vessel List B'!DP139=10,10,IF('Vessel List B'!DP139=11,11,IF('Vessel List B'!DP139=12,12,IF('Vessel List B'!DP139=13,13,IF('Vessel List B'!DP139=14,14,IF('Vessel List B'!DP139=15,15,IF('Vessel List B'!DP139=16,16,0)))))))))))))))))=0," ",VALUE(IF('Vessel List B'!DP139=1,1,IF('Vessel List B'!DP139=2,2,IF('Vessel List B'!DP139=3,3,IF('Vessel List B'!DP139=4,4,IF('Vessel List B'!DP139=5,5,IF('Vessel List B'!DP139=6,6,IF('Vessel List B'!DP139=7,7,IF('Vessel List B'!DP139=8,8,IF('Vessel List B'!DP139=9,9,IF('Vessel List B'!DP139=10,10,IF('Vessel List B'!DP139=11,11,IF('Vessel List B'!DP139=12,12,IF('Vessel List B'!DP139=13,13,IF('Vessel List B'!DP139=14,14,IF('Vessel List B'!DP139=15,15,IF('Vessel List B'!DP139=16,16,0))))))))))))))))))</f>
        <v xml:space="preserve"> </v>
      </c>
      <c r="GY140" s="154"/>
      <c r="GZ140" s="158"/>
      <c r="HA140" s="390" t="str">
        <f t="shared" si="221"/>
        <v/>
      </c>
      <c r="HB140" s="158"/>
      <c r="HC140" s="137"/>
      <c r="HD140" s="388" t="str">
        <f t="shared" si="222"/>
        <v/>
      </c>
      <c r="HE140" s="157" t="str">
        <f>IF(VALUE(IF('Vessel List B'!EC139=1,1,IF('Vessel List B'!EC139=2,2,IF('Vessel List B'!EC139=3,3,IF('Vessel List B'!EC139=4,4,IF('Vessel List B'!EC139=5,5,IF('Vessel List B'!EC139=6,6,IF('Vessel List B'!EC139=7,7,IF('Vessel List B'!EC139=8,8,IF('Vessel List B'!EC139=9,9,IF('Vessel List B'!EC139=10,10,IF('Vessel List B'!EC139=11,11,IF('Vessel List B'!EC139=12,12,IF('Vessel List B'!EC139=13,13,IF('Vessel List B'!EC139=14,14,IF('Vessel List B'!EC139=15,15,IF('Vessel List B'!EC139=16,16,0)))))))))))))))))=0," ",VALUE(IF('Vessel List B'!EC139=1,1,IF('Vessel List B'!EC139=2,2,IF('Vessel List B'!EC139=3,3,IF('Vessel List B'!EC139=4,4,IF('Vessel List B'!EC139=5,5,IF('Vessel List B'!EC139=6,6,IF('Vessel List B'!EC139=7,7,IF('Vessel List B'!EC139=8,8,IF('Vessel List B'!EC139=9,9,IF('Vessel List B'!EC139=10,10,IF('Vessel List B'!EC139=11,11,IF('Vessel List B'!EC139=12,12,IF('Vessel List B'!EC139=13,13,IF('Vessel List B'!EC139=14,14,IF('Vessel List B'!EC139=15,15,IF('Vessel List B'!EC139=16,16,0))))))))))))))))))</f>
        <v xml:space="preserve"> </v>
      </c>
      <c r="HF140" s="154"/>
      <c r="HG140" s="158"/>
      <c r="HH140" s="390" t="str">
        <f t="shared" si="223"/>
        <v/>
      </c>
      <c r="HI140" s="158"/>
      <c r="HJ140" s="137"/>
      <c r="HK140" s="388" t="str">
        <f t="shared" si="224"/>
        <v/>
      </c>
      <c r="HL140" s="157" t="str">
        <f>IF(VALUE(IF('Vessel List B'!EP139=1,1,IF('Vessel List B'!EP139=2,2,IF('Vessel List B'!EP139=3,3,IF('Vessel List B'!EP139=4,4,IF('Vessel List B'!EP139=5,5,IF('Vessel List B'!EP139=6,6,IF('Vessel List B'!EP139=7,7,IF('Vessel List B'!EP139=8,8,IF('Vessel List B'!EP139=9,9,IF('Vessel List B'!EP139=10,10,IF('Vessel List B'!EP139=11,11,IF('Vessel List B'!EP139=12,12,IF('Vessel List B'!EP139=13,13,IF('Vessel List B'!EP139=14,14,IF('Vessel List B'!EP139=15,15,IF('Vessel List B'!EP139=16,16,0)))))))))))))))))=0," ",VALUE(IF('Vessel List B'!EP139=1,1,IF('Vessel List B'!EP139=2,2,IF('Vessel List B'!EP139=3,3,IF('Vessel List B'!EP139=4,4,IF('Vessel List B'!EP139=5,5,IF('Vessel List B'!EP139=6,6,IF('Vessel List B'!EP139=7,7,IF('Vessel List B'!EP139=8,8,IF('Vessel List B'!EP139=9,9,IF('Vessel List B'!EP139=10,10,IF('Vessel List B'!EP139=11,11,IF('Vessel List B'!EP139=12,12,IF('Vessel List B'!EP139=13,13,IF('Vessel List B'!EP139=14,14,IF('Vessel List B'!EP139=15,15,IF('Vessel List B'!EP139=16,16,0))))))))))))))))))</f>
        <v xml:space="preserve"> </v>
      </c>
      <c r="HM140" s="154"/>
      <c r="HN140" s="158"/>
      <c r="HO140" s="390" t="str">
        <f t="shared" si="225"/>
        <v/>
      </c>
      <c r="HP140" s="158"/>
      <c r="HQ140" s="137"/>
      <c r="HR140" s="388" t="str">
        <f t="shared" si="226"/>
        <v/>
      </c>
      <c r="HS140" s="157" t="str">
        <f>IF(VALUE(IF('Vessel List B'!FC139=1,1,IF('Vessel List B'!FC139=2,2,IF('Vessel List B'!FC139=3,3,IF('Vessel List B'!FC139=4,4,IF('Vessel List B'!FC139=5,5,IF('Vessel List B'!FC139=6,6,IF('Vessel List B'!FC139=7,7,IF('Vessel List B'!FC139=8,8,IF('Vessel List B'!FC139=9,9,IF('Vessel List B'!FC139=10,10,IF('Vessel List B'!FC139=11,11,IF('Vessel List B'!FC139=12,12,IF('Vessel List B'!FC139=13,13,IF('Vessel List B'!FC139=14,14,IF('Vessel List B'!FC139=15,15,IF('Vessel List B'!FC139=16,16,0)))))))))))))))))=0," ",VALUE(IF('Vessel List B'!FC139=1,1,IF('Vessel List B'!FC139=2,2,IF('Vessel List B'!FC139=3,3,IF('Vessel List B'!FC139=4,4,IF('Vessel List B'!FC139=5,5,IF('Vessel List B'!FC139=6,6,IF('Vessel List B'!FC139=7,7,IF('Vessel List B'!FC139=8,8,IF('Vessel List B'!FC139=9,9,IF('Vessel List B'!FC139=10,10,IF('Vessel List B'!FC139=11,11,IF('Vessel List B'!FC139=12,12,IF('Vessel List B'!FC139=13,13,IF('Vessel List B'!FC139=14,14,IF('Vessel List B'!FC139=15,15,IF('Vessel List B'!FC139=16,16,0))))))))))))))))))</f>
        <v xml:space="preserve"> </v>
      </c>
      <c r="HT140" s="154"/>
      <c r="HU140" s="158"/>
      <c r="HV140" s="390" t="str">
        <f t="shared" si="227"/>
        <v/>
      </c>
      <c r="HW140" s="158"/>
      <c r="HX140" s="137"/>
      <c r="HY140" s="388" t="str">
        <f t="shared" si="228"/>
        <v/>
      </c>
      <c r="HZ140" s="157" t="str">
        <f>IF(VALUE(IF('Vessel List B'!FP139=1,1,IF('Vessel List B'!FP139=2,2,IF('Vessel List B'!FP139=3,3,IF('Vessel List B'!FP139=4,4,IF('Vessel List B'!FP139=5,5,IF('Vessel List B'!FP139=6,6,IF('Vessel List B'!FP139=7,7,IF('Vessel List B'!FP139=8,8,IF('Vessel List B'!FP139=9,9,IF('Vessel List B'!FP139=10,10,IF('Vessel List B'!FP139=11,11,IF('Vessel List B'!FP139=12,12,IF('Vessel List B'!FP139=13,13,IF('Vessel List B'!FP139=14,14,IF('Vessel List B'!FP139=15,15,IF('Vessel List B'!FP139=16,16,0)))))))))))))))))=0," ",VALUE(IF('Vessel List B'!FP139=1,1,IF('Vessel List B'!FP139=2,2,IF('Vessel List B'!FP139=3,3,IF('Vessel List B'!FP139=4,4,IF('Vessel List B'!FP139=5,5,IF('Vessel List B'!FP139=6,6,IF('Vessel List B'!FP139=7,7,IF('Vessel List B'!FP139=8,8,IF('Vessel List B'!FP139=9,9,IF('Vessel List B'!FP139=10,10,IF('Vessel List B'!FP139=11,11,IF('Vessel List B'!FP139=12,12,IF('Vessel List B'!FP139=13,13,IF('Vessel List B'!FP139=14,14,IF('Vessel List B'!FP139=15,15,IF('Vessel List B'!FP139=16,16,0))))))))))))))))))</f>
        <v xml:space="preserve"> </v>
      </c>
      <c r="IA140" s="154"/>
      <c r="IB140" s="158"/>
      <c r="IC140" s="390" t="str">
        <f t="shared" si="229"/>
        <v/>
      </c>
      <c r="ID140" s="158"/>
      <c r="IE140" s="137"/>
      <c r="IF140" s="388" t="str">
        <f t="shared" si="230"/>
        <v/>
      </c>
      <c r="IG140" s="157" t="str">
        <f>IF(VALUE(IF('Vessel List B'!GC139=1,1,IF('Vessel List B'!GC139=2,2,IF('Vessel List B'!GC139=3,3,IF('Vessel List B'!GC139=4,4,IF('Vessel List B'!GC139=5,5,IF('Vessel List B'!GC139=6,6,IF('Vessel List B'!GC139=7,7,IF('Vessel List B'!GC139=8,8,IF('Vessel List B'!GC139=9,9,IF('Vessel List B'!GC139=10,10,IF('Vessel List B'!GC139=11,11,IF('Vessel List B'!GC139=12,12,IF('Vessel List B'!GC139=13,13,IF('Vessel List B'!GC139=14,14,IF('Vessel List B'!GC139=15,15,IF('Vessel List B'!GC139=16,16,0)))))))))))))))))=0," ",VALUE(IF('Vessel List B'!GC139=1,1,IF('Vessel List B'!GC139=2,2,IF('Vessel List B'!GC139=3,3,IF('Vessel List B'!GC139=4,4,IF('Vessel List B'!GC139=5,5,IF('Vessel List B'!GC139=6,6,IF('Vessel List B'!GC139=7,7,IF('Vessel List B'!GC139=8,8,IF('Vessel List B'!GC139=9,9,IF('Vessel List B'!GC139=10,10,IF('Vessel List B'!GC139=11,11,IF('Vessel List B'!GC139=12,12,IF('Vessel List B'!GC139=13,13,IF('Vessel List B'!GC139=14,14,IF('Vessel List B'!GC139=15,15,IF('Vessel List B'!GC139=16,16,0))))))))))))))))))</f>
        <v xml:space="preserve"> </v>
      </c>
      <c r="IH140" s="154"/>
      <c r="II140" s="158"/>
      <c r="IJ140" s="390" t="str">
        <f t="shared" si="231"/>
        <v/>
      </c>
      <c r="IK140" s="158"/>
      <c r="IL140" s="137"/>
      <c r="IM140" s="388" t="str">
        <f t="shared" si="232"/>
        <v/>
      </c>
      <c r="IN140" s="157" t="str">
        <f>IF(VALUE(IF('Vessel List B'!GP139=1,1,IF('Vessel List B'!GP139=2,2,IF('Vessel List B'!GP139=3,3,IF('Vessel List B'!GP139=4,4,IF('Vessel List B'!GP139=5,5,IF('Vessel List B'!GP139=6,6,IF('Vessel List B'!GP139=7,7,IF('Vessel List B'!GP139=8,8,IF('Vessel List B'!GP139=9,9,IF('Vessel List B'!GP139=10,10,IF('Vessel List B'!GP139=11,11,IF('Vessel List B'!GP139=12,12,IF('Vessel List B'!GP139=13,13,IF('Vessel List B'!GP139=14,14,IF('Vessel List B'!GP139=15,15,IF('Vessel List B'!GP139=16,16,0)))))))))))))))))=0," ",VALUE(IF('Vessel List B'!GP139=1,1,IF('Vessel List B'!GP139=2,2,IF('Vessel List B'!GP139=3,3,IF('Vessel List B'!GP139=4,4,IF('Vessel List B'!GP139=5,5,IF('Vessel List B'!GP139=6,6,IF('Vessel List B'!GP139=7,7,IF('Vessel List B'!GP139=8,8,IF('Vessel List B'!GP139=9,9,IF('Vessel List B'!GP139=10,10,IF('Vessel List B'!GP139=11,11,IF('Vessel List B'!GP139=12,12,IF('Vessel List B'!GP139=13,13,IF('Vessel List B'!GP139=14,14,IF('Vessel List B'!GP139=15,15,IF('Vessel List B'!GP139=16,16,0))))))))))))))))))</f>
        <v xml:space="preserve"> </v>
      </c>
      <c r="IO140" s="154"/>
      <c r="IP140" s="158"/>
      <c r="IQ140" s="390" t="str">
        <f t="shared" si="233"/>
        <v/>
      </c>
      <c r="IR140" s="158"/>
      <c r="IS140" s="137"/>
      <c r="IT140" s="388" t="str">
        <f t="shared" si="234"/>
        <v/>
      </c>
      <c r="IU140" s="157" t="str">
        <f>IF(VALUE(IF('Vessel List B'!HC139=1,1,IF('Vessel List B'!HC139=2,2,IF('Vessel List B'!HC139=3,3,IF('Vessel List B'!HC139=4,4,IF('Vessel List B'!HC139=5,5,IF('Vessel List B'!HC139=6,6,IF('Vessel List B'!HC139=7,7,IF('Vessel List B'!HC139=8,8,IF('Vessel List B'!HC139=9,9,IF('Vessel List B'!HC139=10,10,IF('Vessel List B'!HC139=11,11,IF('Vessel List B'!HC139=12,12,IF('Vessel List B'!HC139=13,13,IF('Vessel List B'!HC139=14,14,IF('Vessel List B'!HC139=15,15,IF('Vessel List B'!HC139=16,16,0)))))))))))))))))=0," ",VALUE(IF('Vessel List B'!HC139=1,1,IF('Vessel List B'!HC139=2,2,IF('Vessel List B'!HC139=3,3,IF('Vessel List B'!HC139=4,4,IF('Vessel List B'!HC139=5,5,IF('Vessel List B'!HC139=6,6,IF('Vessel List B'!HC139=7,7,IF('Vessel List B'!HC139=8,8,IF('Vessel List B'!HC139=9,9,IF('Vessel List B'!HC139=10,10,IF('Vessel List B'!HC139=11,11,IF('Vessel List B'!HC139=12,12,IF('Vessel List B'!HC139=13,13,IF('Vessel List B'!HC139=14,14,IF('Vessel List B'!HC139=15,15,IF('Vessel List B'!HC139=16,16,0))))))))))))))))))</f>
        <v xml:space="preserve"> </v>
      </c>
      <c r="IV140" s="154"/>
      <c r="IW140" s="158"/>
      <c r="IX140" s="390" t="str">
        <f t="shared" si="235"/>
        <v/>
      </c>
      <c r="IY140" s="158"/>
      <c r="IZ140" s="137"/>
      <c r="JA140" s="388" t="str">
        <f t="shared" si="236"/>
        <v/>
      </c>
      <c r="JB140" s="157" t="str">
        <f>IF(VALUE(IF('Vessel List B'!HP139=1,1,IF('Vessel List B'!HP139=2,2,IF('Vessel List B'!HP139=3,3,IF('Vessel List B'!HP139=4,4,IF('Vessel List B'!HP139=5,5,IF('Vessel List B'!HP139=6,6,IF('Vessel List B'!HP139=7,7,IF('Vessel List B'!HP139=8,8,IF('Vessel List B'!HP139=9,9,IF('Vessel List B'!HP139=10,10,IF('Vessel List B'!HP139=11,11,IF('Vessel List B'!HP139=12,12,IF('Vessel List B'!HP139=13,13,IF('Vessel List B'!HP139=14,14,IF('Vessel List B'!HP139=15,15,IF('Vessel List B'!HP139=16,16,0)))))))))))))))))=0," ",VALUE(IF('Vessel List B'!HP139=1,1,IF('Vessel List B'!HP139=2,2,IF('Vessel List B'!HP139=3,3,IF('Vessel List B'!HP139=4,4,IF('Vessel List B'!HP139=5,5,IF('Vessel List B'!HP139=6,6,IF('Vessel List B'!HP139=7,7,IF('Vessel List B'!HP139=8,8,IF('Vessel List B'!HP139=9,9,IF('Vessel List B'!HP139=10,10,IF('Vessel List B'!HP139=11,11,IF('Vessel List B'!HP139=12,12,IF('Vessel List B'!HP139=13,13,IF('Vessel List B'!HP139=14,14,IF('Vessel List B'!HP139=15,15,IF('Vessel List B'!HP139=16,16,0))))))))))))))))))</f>
        <v xml:space="preserve"> </v>
      </c>
      <c r="JC140" s="154"/>
      <c r="JD140" s="158"/>
      <c r="JE140" s="390" t="str">
        <f t="shared" si="237"/>
        <v/>
      </c>
      <c r="JF140" s="158"/>
      <c r="JG140" s="137"/>
      <c r="JH140" s="388" t="str">
        <f t="shared" si="238"/>
        <v/>
      </c>
      <c r="JI140" s="157" t="str">
        <f>IF(VALUE(IF('Vessel List B'!IC139=1,1,IF('Vessel List B'!IC139=2,2,IF('Vessel List B'!IC139=3,3,IF('Vessel List B'!IC139=4,4,IF('Vessel List B'!IC139=5,5,IF('Vessel List B'!IC139=6,6,IF('Vessel List B'!IC139=7,7,IF('Vessel List B'!IC139=8,8,IF('Vessel List B'!IC139=9,9,IF('Vessel List B'!IC139=10,10,IF('Vessel List B'!IC139=11,11,IF('Vessel List B'!IC139=12,12,IF('Vessel List B'!IC139=13,13,IF('Vessel List B'!IC139=14,14,IF('Vessel List B'!IC139=15,15,IF('Vessel List B'!IC139=16,16,0)))))))))))))))))=0," ",VALUE(IF('Vessel List B'!IC139=1,1,IF('Vessel List B'!IC139=2,2,IF('Vessel List B'!IC139=3,3,IF('Vessel List B'!IC139=4,4,IF('Vessel List B'!IC139=5,5,IF('Vessel List B'!IC139=6,6,IF('Vessel List B'!IC139=7,7,IF('Vessel List B'!IC139=8,8,IF('Vessel List B'!IC139=9,9,IF('Vessel List B'!IC139=10,10,IF('Vessel List B'!IC139=11,11,IF('Vessel List B'!IC139=12,12,IF('Vessel List B'!IC139=13,13,IF('Vessel List B'!IC139=14,14,IF('Vessel List B'!IC139=15,15,IF('Vessel List B'!IC139=16,16,0))))))))))))))))))</f>
        <v xml:space="preserve"> </v>
      </c>
      <c r="JJ140" s="154"/>
      <c r="JK140" s="158"/>
      <c r="JL140" s="390" t="str">
        <f t="shared" si="239"/>
        <v/>
      </c>
      <c r="JM140" s="158"/>
      <c r="JN140" s="137"/>
      <c r="JO140" s="388" t="str">
        <f t="shared" si="240"/>
        <v/>
      </c>
      <c r="JP140" s="157" t="str">
        <f>IF(VALUE(IF('Vessel List B'!IP139=1,1,IF('Vessel List B'!IP139=2,2,IF('Vessel List B'!IP139=3,3,IF('Vessel List B'!IP139=4,4,IF('Vessel List B'!IP139=5,5,IF('Vessel List B'!IP139=6,6,IF('Vessel List B'!IP139=7,7,IF('Vessel List B'!IP139=8,8,IF('Vessel List B'!IP139=9,9,IF('Vessel List B'!IP139=10,10,IF('Vessel List B'!IP139=11,11,IF('Vessel List B'!IP139=12,12,IF('Vessel List B'!IP139=13,13,IF('Vessel List B'!IP139=14,14,IF('Vessel List B'!IP139=15,15,IF('Vessel List B'!IP139=16,16,0)))))))))))))))))=0," ",VALUE(IF('Vessel List B'!IP139=1,1,IF('Vessel List B'!IP139=2,2,IF('Vessel List B'!IP139=3,3,IF('Vessel List B'!IP139=4,4,IF('Vessel List B'!IP139=5,5,IF('Vessel List B'!IP139=6,6,IF('Vessel List B'!IP139=7,7,IF('Vessel List B'!IP139=8,8,IF('Vessel List B'!IP139=9,9,IF('Vessel List B'!IP139=10,10,IF('Vessel List B'!IP139=11,11,IF('Vessel List B'!IP139=12,12,IF('Vessel List B'!IP139=13,13,IF('Vessel List B'!IP139=14,14,IF('Vessel List B'!IP139=15,15,IF('Vessel List B'!IP139=16,16,0))))))))))))))))))</f>
        <v xml:space="preserve"> </v>
      </c>
      <c r="JQ140" s="154"/>
      <c r="JR140" s="158"/>
      <c r="JS140" s="390" t="str">
        <f t="shared" si="241"/>
        <v/>
      </c>
      <c r="JT140" s="158"/>
      <c r="JU140" s="137"/>
      <c r="JV140" s="397" t="str">
        <f t="shared" si="242"/>
        <v/>
      </c>
      <c r="JW140" s="403"/>
    </row>
    <row r="141" spans="1:283" ht="15" x14ac:dyDescent="0.25">
      <c r="A141" s="132">
        <f>'Vessel List A'!B140</f>
        <v>41715</v>
      </c>
      <c r="B141" s="157" t="str">
        <f>IF(VALUE(IF('Vessel List A'!C140=1,1,IF('Vessel List A'!C140=2,2,IF('Vessel List A'!C140=3,3,IF('Vessel List A'!C140=4,4,IF('Vessel List A'!C140=5,5,IF('Vessel List A'!C140=6,6,IF('Vessel List A'!C140=7,7,IF('Vessel List A'!C140=8,8,IF('Vessel List A'!C140=9,9,IF('Vessel List A'!C140=10,10,IF('Vessel List A'!C140=11,11,IF('Vessel List A'!C140=12,12,IF('Vessel List A'!C140=13,13,IF('Vessel List A'!C140=14,14,IF('Vessel List A'!C140=15,15,IF('Vessel List A'!C140=16,16,0)))))))))))))))))=0," ",VALUE(IF('Vessel List A'!C140=1,1,IF('Vessel List A'!C140=2,2,IF('Vessel List A'!C140=3,3,IF('Vessel List A'!C140=4,4,IF('Vessel List A'!C140=5,5,IF('Vessel List A'!C140=6,6,IF('Vessel List A'!C140=7,7,IF('Vessel List A'!C140=8,8,IF('Vessel List A'!C140=9,9,IF('Vessel List A'!C140=10,10,IF('Vessel List A'!C140=11,11,IF('Vessel List A'!C140=12,12,IF('Vessel List A'!C140=13,13,IF('Vessel List A'!C140=14,14,IF('Vessel List A'!C140=15,15,IF('Vessel List A'!C140=16,16,0))))))))))))))))))</f>
        <v xml:space="preserve"> </v>
      </c>
      <c r="C141" s="154"/>
      <c r="D141" s="158"/>
      <c r="E141" s="390" t="str">
        <f t="shared" si="163"/>
        <v/>
      </c>
      <c r="F141" s="158"/>
      <c r="G141" s="137"/>
      <c r="H141" s="388" t="str">
        <f t="shared" si="164"/>
        <v/>
      </c>
      <c r="I141" s="157" t="str">
        <f>IF(VALUE(IF('Vessel List A'!P140=1,1,IF('Vessel List A'!P140=2,2,IF('Vessel List A'!P140=3,3,IF('Vessel List A'!P140=4,4,IF('Vessel List A'!P140=5,5,IF('Vessel List A'!P140=6,6,IF('Vessel List A'!P140=7,7,IF('Vessel List A'!P140=8,8,IF('Vessel List A'!P140=9,9,IF('Vessel List A'!P140=10,10,IF('Vessel List A'!P140=11,11,IF('Vessel List A'!P140=12,12,IF('Vessel List A'!P140=13,13,IF('Vessel List A'!P140=14,14,IF('Vessel List A'!P140=15,15,IF('Vessel List A'!P140=16,16,0)))))))))))))))))=0," ",VALUE(IF('Vessel List A'!P140=1,1,IF('Vessel List A'!P140=2,2,IF('Vessel List A'!P140=3,3,IF('Vessel List A'!P140=4,4,IF('Vessel List A'!P140=5,5,IF('Vessel List A'!P140=6,6,IF('Vessel List A'!P140=7,7,IF('Vessel List A'!P140=8,8,IF('Vessel List A'!P140=9,9,IF('Vessel List A'!P140=10,10,IF('Vessel List A'!P140=11,11,IF('Vessel List A'!P140=12,12,IF('Vessel List A'!P140=13,13,IF('Vessel List A'!P140=14,14,IF('Vessel List A'!P140=15,15,IF('Vessel List A'!P140=16,16,0))))))))))))))))))</f>
        <v xml:space="preserve"> </v>
      </c>
      <c r="J141" s="154"/>
      <c r="K141" s="158"/>
      <c r="L141" s="390" t="str">
        <f t="shared" si="165"/>
        <v/>
      </c>
      <c r="M141" s="158"/>
      <c r="N141" s="137"/>
      <c r="O141" s="388" t="str">
        <f t="shared" si="166"/>
        <v/>
      </c>
      <c r="P141" s="157" t="str">
        <f>IF(VALUE(IF('Vessel List A'!AC140=1,1,IF('Vessel List A'!AC140=2,2,IF('Vessel List A'!AC140=3,3,IF('Vessel List A'!AC140=4,4,IF('Vessel List A'!AC140=5,5,IF('Vessel List A'!AC140=6,6,IF('Vessel List A'!AC140=7,7,IF('Vessel List A'!AC140=8,8,IF('Vessel List A'!AC140=9,9,IF('Vessel List A'!AC140=10,10,IF('Vessel List A'!AC140=11,11,IF('Vessel List A'!AC140=12,12,IF('Vessel List A'!AC140=13,13,IF('Vessel List A'!AC140=14,14,IF('Vessel List A'!AC140=15,15,IF('Vessel List A'!AC140=16,16,0)))))))))))))))))=0," ",VALUE(IF('Vessel List A'!AC140=1,1,IF('Vessel List A'!AC140=2,2,IF('Vessel List A'!AC140=3,3,IF('Vessel List A'!AC140=4,4,IF('Vessel List A'!AC140=5,5,IF('Vessel List A'!AC140=6,6,IF('Vessel List A'!AC140=7,7,IF('Vessel List A'!AC140=8,8,IF('Vessel List A'!AC140=9,9,IF('Vessel List A'!AC140=10,10,IF('Vessel List A'!AC140=11,11,IF('Vessel List A'!AC140=12,12,IF('Vessel List A'!AC140=13,13,IF('Vessel List A'!AC140=14,14,IF('Vessel List A'!AC140=15,15,IF('Vessel List A'!AC140=16,16,0))))))))))))))))))</f>
        <v xml:space="preserve"> </v>
      </c>
      <c r="Q141" s="154"/>
      <c r="R141" s="158"/>
      <c r="S141" s="390" t="str">
        <f t="shared" si="167"/>
        <v/>
      </c>
      <c r="T141" s="158"/>
      <c r="U141" s="137"/>
      <c r="V141" s="388" t="str">
        <f t="shared" si="168"/>
        <v/>
      </c>
      <c r="W141" s="157" t="str">
        <f>IF(VALUE(IF('Vessel List A'!AP140=1,1,IF('Vessel List A'!AP140=2,2,IF('Vessel List A'!AP140=3,3,IF('Vessel List A'!AP140=4,4,IF('Vessel List A'!AP140=5,5,IF('Vessel List A'!AP140=6,6,IF('Vessel List A'!AP140=7,7,IF('Vessel List A'!AP140=8,8,IF('Vessel List A'!AP140=9,9,IF('Vessel List A'!AP140=10,10,IF('Vessel List A'!AP140=11,11,IF('Vessel List A'!AP140=12,12,IF('Vessel List A'!AP140=13,13,IF('Vessel List A'!AP140=14,14,IF('Vessel List A'!AP140=15,15,IF('Vessel List A'!AP140=16,16,0)))))))))))))))))=0," ",VALUE(IF('Vessel List A'!AP140=1,1,IF('Vessel List A'!AP140=2,2,IF('Vessel List A'!AP140=3,3,IF('Vessel List A'!AP140=4,4,IF('Vessel List A'!AP140=5,5,IF('Vessel List A'!AP140=6,6,IF('Vessel List A'!AP140=7,7,IF('Vessel List A'!AP140=8,8,IF('Vessel List A'!AP140=9,9,IF('Vessel List A'!AP140=10,10,IF('Vessel List A'!AP140=11,11,IF('Vessel List A'!AP140=12,12,IF('Vessel List A'!AP140=13,13,IF('Vessel List A'!AP140=14,14,IF('Vessel List A'!AP140=15,15,IF('Vessel List A'!AP140=16,16,0))))))))))))))))))</f>
        <v xml:space="preserve"> </v>
      </c>
      <c r="X141" s="154"/>
      <c r="Y141" s="158"/>
      <c r="Z141" s="390" t="str">
        <f t="shared" si="169"/>
        <v/>
      </c>
      <c r="AA141" s="158"/>
      <c r="AB141" s="137"/>
      <c r="AC141" s="388" t="str">
        <f t="shared" si="170"/>
        <v/>
      </c>
      <c r="AD141" s="157" t="str">
        <f>IF(VALUE(IF('Vessel List A'!BC140=1,1,IF('Vessel List A'!BC140=2,2,IF('Vessel List A'!BC140=3,3,IF('Vessel List A'!BC140=4,4,IF('Vessel List A'!BC140=5,5,IF('Vessel List A'!BC140=6,6,IF('Vessel List A'!BC140=7,7,IF('Vessel List A'!BC140=8,8,IF('Vessel List A'!BC140=9,9,IF('Vessel List A'!BC140=10,10,IF('Vessel List A'!BC140=11,11,IF('Vessel List A'!BC140=12,12,IF('Vessel List A'!BC140=13,13,IF('Vessel List A'!BC140=14,14,IF('Vessel List A'!BC140=15,15,IF('Vessel List A'!BC140=16,16,0)))))))))))))))))=0," ",VALUE(IF('Vessel List A'!BC140=1,1,IF('Vessel List A'!BC140=2,2,IF('Vessel List A'!BC140=3,3,IF('Vessel List A'!BC140=4,4,IF('Vessel List A'!BC140=5,5,IF('Vessel List A'!BC140=6,6,IF('Vessel List A'!BC140=7,7,IF('Vessel List A'!BC140=8,8,IF('Vessel List A'!BC140=9,9,IF('Vessel List A'!BC140=10,10,IF('Vessel List A'!BC140=11,11,IF('Vessel List A'!BC140=12,12,IF('Vessel List A'!BC140=13,13,IF('Vessel List A'!BC140=14,14,IF('Vessel List A'!BC140=15,15,IF('Vessel List A'!BC140=16,16,0))))))))))))))))))</f>
        <v xml:space="preserve"> </v>
      </c>
      <c r="AE141" s="154"/>
      <c r="AF141" s="158"/>
      <c r="AG141" s="390" t="str">
        <f t="shared" si="171"/>
        <v/>
      </c>
      <c r="AH141" s="158"/>
      <c r="AI141" s="137"/>
      <c r="AJ141" s="388" t="str">
        <f t="shared" si="172"/>
        <v/>
      </c>
      <c r="AK141" s="157" t="str">
        <f>IF(VALUE(IF('Vessel List A'!BP140=1,1,IF('Vessel List A'!BP140=2,2,IF('Vessel List A'!BP140=3,3,IF('Vessel List A'!BP140=4,4,IF('Vessel List A'!BP140=5,5,IF('Vessel List A'!BP140=6,6,IF('Vessel List A'!BP140=7,7,IF('Vessel List A'!BP140=8,8,IF('Vessel List A'!BP140=9,9,IF('Vessel List A'!BP140=10,10,IF('Vessel List A'!BP140=11,11,IF('Vessel List A'!BP140=12,12,IF('Vessel List A'!BP140=13,13,IF('Vessel List A'!BP140=14,14,IF('Vessel List A'!BP140=15,15,IF('Vessel List A'!BP140=16,16,0)))))))))))))))))=0," ",VALUE(IF('Vessel List A'!BP140=1,1,IF('Vessel List A'!BP140=2,2,IF('Vessel List A'!BP140=3,3,IF('Vessel List A'!BP140=4,4,IF('Vessel List A'!BP140=5,5,IF('Vessel List A'!BP140=6,6,IF('Vessel List A'!BP140=7,7,IF('Vessel List A'!BP140=8,8,IF('Vessel List A'!BP140=9,9,IF('Vessel List A'!BP140=10,10,IF('Vessel List A'!BP140=11,11,IF('Vessel List A'!BP140=12,12,IF('Vessel List A'!BP140=13,13,IF('Vessel List A'!BP140=14,14,IF('Vessel List A'!BP140=15,15,IF('Vessel List A'!BP140=16,16,0))))))))))))))))))</f>
        <v xml:space="preserve"> </v>
      </c>
      <c r="AL141" s="154"/>
      <c r="AM141" s="158"/>
      <c r="AN141" s="390" t="str">
        <f t="shared" si="173"/>
        <v/>
      </c>
      <c r="AO141" s="158"/>
      <c r="AP141" s="137"/>
      <c r="AQ141" s="388" t="str">
        <f t="shared" si="174"/>
        <v/>
      </c>
      <c r="AR141" s="157" t="str">
        <f>IF(VALUE(IF('Vessel List A'!CC140=1,1,IF('Vessel List A'!CC140=2,2,IF('Vessel List A'!CC140=3,3,IF('Vessel List A'!CC140=4,4,IF('Vessel List A'!CC140=5,5,IF('Vessel List A'!CC140=6,6,IF('Vessel List A'!CC140=7,7,IF('Vessel List A'!CC140=8,8,IF('Vessel List A'!CC140=9,9,IF('Vessel List A'!CC140=10,10,IF('Vessel List A'!CC140=11,11,IF('Vessel List A'!CC140=12,12,IF('Vessel List A'!CC140=13,13,IF('Vessel List A'!CC140=14,14,IF('Vessel List A'!CC140=15,15,IF('Vessel List A'!CC140=16,16,0)))))))))))))))))=0," ",VALUE(IF('Vessel List A'!CC140=1,1,IF('Vessel List A'!CC140=2,2,IF('Vessel List A'!CC140=3,3,IF('Vessel List A'!CC140=4,4,IF('Vessel List A'!CC140=5,5,IF('Vessel List A'!CC140=6,6,IF('Vessel List A'!CC140=7,7,IF('Vessel List A'!CC140=8,8,IF('Vessel List A'!CC140=9,9,IF('Vessel List A'!CC140=10,10,IF('Vessel List A'!CC140=11,11,IF('Vessel List A'!CC140=12,12,IF('Vessel List A'!CC140=13,13,IF('Vessel List A'!CC140=14,14,IF('Vessel List A'!CC140=15,15,IF('Vessel List A'!CC140=16,16,0))))))))))))))))))</f>
        <v xml:space="preserve"> </v>
      </c>
      <c r="AS141" s="154"/>
      <c r="AT141" s="158"/>
      <c r="AU141" s="390" t="str">
        <f t="shared" si="175"/>
        <v/>
      </c>
      <c r="AV141" s="158"/>
      <c r="AW141" s="137"/>
      <c r="AX141" s="388" t="str">
        <f t="shared" si="176"/>
        <v/>
      </c>
      <c r="AY141" s="157" t="str">
        <f>IF(VALUE(IF('Vessel List A'!CP140=1,1,IF('Vessel List A'!CP140=2,2,IF('Vessel List A'!CP140=3,3,IF('Vessel List A'!CP140=4,4,IF('Vessel List A'!CP140=5,5,IF('Vessel List A'!CP140=6,6,IF('Vessel List A'!CP140=7,7,IF('Vessel List A'!CP140=8,8,IF('Vessel List A'!CP140=9,9,IF('Vessel List A'!CP140=10,10,IF('Vessel List A'!CP140=11,11,IF('Vessel List A'!CP140=12,12,IF('Vessel List A'!CP140=13,13,IF('Vessel List A'!CP140=14,14,IF('Vessel List A'!CP140=15,15,IF('Vessel List A'!CP140=16,16,0)))))))))))))))))=0," ",VALUE(IF('Vessel List A'!CP140=1,1,IF('Vessel List A'!CP140=2,2,IF('Vessel List A'!CP140=3,3,IF('Vessel List A'!CP140=4,4,IF('Vessel List A'!CP140=5,5,IF('Vessel List A'!CP140=6,6,IF('Vessel List A'!CP140=7,7,IF('Vessel List A'!CP140=8,8,IF('Vessel List A'!CP140=9,9,IF('Vessel List A'!CP140=10,10,IF('Vessel List A'!CP140=11,11,IF('Vessel List A'!CP140=12,12,IF('Vessel List A'!CP140=13,13,IF('Vessel List A'!CP140=14,14,IF('Vessel List A'!CP140=15,15,IF('Vessel List A'!CP140=16,16,0))))))))))))))))))</f>
        <v xml:space="preserve"> </v>
      </c>
      <c r="AZ141" s="154"/>
      <c r="BA141" s="158"/>
      <c r="BB141" s="390" t="str">
        <f t="shared" si="177"/>
        <v/>
      </c>
      <c r="BC141" s="158"/>
      <c r="BD141" s="137"/>
      <c r="BE141" s="388" t="str">
        <f t="shared" si="178"/>
        <v/>
      </c>
      <c r="BF141" s="157" t="str">
        <f>IF(VALUE(IF('Vessel List A'!DC140=1,1,IF('Vessel List A'!DC140=2,2,IF('Vessel List A'!DC140=3,3,IF('Vessel List A'!DC140=4,4,IF('Vessel List A'!DC140=5,5,IF('Vessel List A'!DC140=6,6,IF('Vessel List A'!DC140=7,7,IF('Vessel List A'!DC140=8,8,IF('Vessel List A'!DC140=9,9,IF('Vessel List A'!DC140=10,10,IF('Vessel List A'!DC140=11,11,IF('Vessel List A'!DC140=12,12,IF('Vessel List A'!DC140=13,13,IF('Vessel List A'!DC140=14,14,IF('Vessel List A'!DC140=15,15,IF('Vessel List A'!DC140=16,16,0)))))))))))))))))=0," ",VALUE(IF('Vessel List A'!DC140=1,1,IF('Vessel List A'!DC140=2,2,IF('Vessel List A'!DC140=3,3,IF('Vessel List A'!DC140=4,4,IF('Vessel List A'!DC140=5,5,IF('Vessel List A'!DC140=6,6,IF('Vessel List A'!DC140=7,7,IF('Vessel List A'!DC140=8,8,IF('Vessel List A'!DC140=9,9,IF('Vessel List A'!DC140=10,10,IF('Vessel List A'!DC140=11,11,IF('Vessel List A'!DC140=12,12,IF('Vessel List A'!DC140=13,13,IF('Vessel List A'!DC140=14,14,IF('Vessel List A'!DC140=15,15,IF('Vessel List A'!DC140=16,16,0))))))))))))))))))</f>
        <v xml:space="preserve"> </v>
      </c>
      <c r="BG141" s="154"/>
      <c r="BH141" s="158"/>
      <c r="BI141" s="390" t="str">
        <f t="shared" si="179"/>
        <v/>
      </c>
      <c r="BJ141" s="158"/>
      <c r="BK141" s="137"/>
      <c r="BL141" s="388" t="str">
        <f t="shared" si="180"/>
        <v/>
      </c>
      <c r="BM141" s="157" t="str">
        <f>IF(VALUE(IF('Vessel List A'!DP140=1,1,IF('Vessel List A'!DP140=2,2,IF('Vessel List A'!DP140=3,3,IF('Vessel List A'!DP140=4,4,IF('Vessel List A'!DP140=5,5,IF('Vessel List A'!DP140=6,6,IF('Vessel List A'!DP140=7,7,IF('Vessel List A'!DP140=8,8,IF('Vessel List A'!DP140=9,9,IF('Vessel List A'!DP140=10,10,IF('Vessel List A'!DP140=11,11,IF('Vessel List A'!DP140=12,12,IF('Vessel List A'!DP140=13,13,IF('Vessel List A'!DP140=14,14,IF('Vessel List A'!DP140=15,15,IF('Vessel List A'!DP140=16,16,0)))))))))))))))))=0," ",VALUE(IF('Vessel List A'!DP140=1,1,IF('Vessel List A'!DP140=2,2,IF('Vessel List A'!DP140=3,3,IF('Vessel List A'!DP140=4,4,IF('Vessel List A'!DP140=5,5,IF('Vessel List A'!DP140=6,6,IF('Vessel List A'!DP140=7,7,IF('Vessel List A'!DP140=8,8,IF('Vessel List A'!DP140=9,9,IF('Vessel List A'!DP140=10,10,IF('Vessel List A'!DP140=11,11,IF('Vessel List A'!DP140=12,12,IF('Vessel List A'!DP140=13,13,IF('Vessel List A'!DP140=14,14,IF('Vessel List A'!DP140=15,15,IF('Vessel List A'!DP140=16,16,0))))))))))))))))))</f>
        <v xml:space="preserve"> </v>
      </c>
      <c r="BN141" s="154"/>
      <c r="BO141" s="158"/>
      <c r="BP141" s="390" t="str">
        <f t="shared" si="181"/>
        <v/>
      </c>
      <c r="BQ141" s="158"/>
      <c r="BR141" s="137"/>
      <c r="BS141" s="388" t="str">
        <f t="shared" si="182"/>
        <v/>
      </c>
      <c r="BT141" s="157" t="str">
        <f>IF(VALUE(IF('Vessel List A'!EC140=1,1,IF('Vessel List A'!EC140=2,2,IF('Vessel List A'!EC140=3,3,IF('Vessel List A'!EC140=4,4,IF('Vessel List A'!EC140=5,5,IF('Vessel List A'!EC140=6,6,IF('Vessel List A'!EC140=7,7,IF('Vessel List A'!EC140=8,8,IF('Vessel List A'!EC140=9,9,IF('Vessel List A'!EC140=10,10,IF('Vessel List A'!EC140=11,11,IF('Vessel List A'!EC140=12,12,IF('Vessel List A'!EC140=13,13,IF('Vessel List A'!EC140=14,14,IF('Vessel List A'!EC140=15,15,IF('Vessel List A'!EC140=16,16,0)))))))))))))))))=0," ",VALUE(IF('Vessel List A'!EC140=1,1,IF('Vessel List A'!EC140=2,2,IF('Vessel List A'!EC140=3,3,IF('Vessel List A'!EC140=4,4,IF('Vessel List A'!EC140=5,5,IF('Vessel List A'!EC140=6,6,IF('Vessel List A'!EC140=7,7,IF('Vessel List A'!EC140=8,8,IF('Vessel List A'!EC140=9,9,IF('Vessel List A'!EC140=10,10,IF('Vessel List A'!EC140=11,11,IF('Vessel List A'!EC140=12,12,IF('Vessel List A'!EC140=13,13,IF('Vessel List A'!EC140=14,14,IF('Vessel List A'!EC140=15,15,IF('Vessel List A'!EC140=16,16,0))))))))))))))))))</f>
        <v xml:space="preserve"> </v>
      </c>
      <c r="BU141" s="154"/>
      <c r="BV141" s="158"/>
      <c r="BW141" s="390" t="str">
        <f t="shared" si="183"/>
        <v/>
      </c>
      <c r="BX141" s="158"/>
      <c r="BY141" s="137"/>
      <c r="BZ141" s="388" t="str">
        <f t="shared" si="184"/>
        <v/>
      </c>
      <c r="CA141" s="157" t="str">
        <f>IF(VALUE(IF('Vessel List A'!EP140=1,1,IF('Vessel List A'!EP140=2,2,IF('Vessel List A'!EP140=3,3,IF('Vessel List A'!EP140=4,4,IF('Vessel List A'!EP140=5,5,IF('Vessel List A'!EP140=6,6,IF('Vessel List A'!EP140=7,7,IF('Vessel List A'!EP140=8,8,IF('Vessel List A'!EP140=9,9,IF('Vessel List A'!EP140=10,10,IF('Vessel List A'!EP140=11,11,IF('Vessel List A'!EP140=12,12,IF('Vessel List A'!EP140=13,13,IF('Vessel List A'!EP140=14,14,IF('Vessel List A'!EP140=15,15,IF('Vessel List A'!EP140=16,16,0)))))))))))))))))=0," ",VALUE(IF('Vessel List A'!EP140=1,1,IF('Vessel List A'!EP140=2,2,IF('Vessel List A'!EP140=3,3,IF('Vessel List A'!EP140=4,4,IF('Vessel List A'!EP140=5,5,IF('Vessel List A'!EP140=6,6,IF('Vessel List A'!EP140=7,7,IF('Vessel List A'!EP140=8,8,IF('Vessel List A'!EP140=9,9,IF('Vessel List A'!EP140=10,10,IF('Vessel List A'!EP140=11,11,IF('Vessel List A'!EP140=12,12,IF('Vessel List A'!EP140=13,13,IF('Vessel List A'!EP140=14,14,IF('Vessel List A'!EP140=15,15,IF('Vessel List A'!EP140=16,16,0))))))))))))))))))</f>
        <v xml:space="preserve"> </v>
      </c>
      <c r="CB141" s="154"/>
      <c r="CC141" s="158"/>
      <c r="CD141" s="390" t="str">
        <f t="shared" si="185"/>
        <v/>
      </c>
      <c r="CE141" s="158"/>
      <c r="CF141" s="137"/>
      <c r="CG141" s="388" t="str">
        <f t="shared" si="186"/>
        <v/>
      </c>
      <c r="CH141" s="157" t="str">
        <f>IF(VALUE(IF('Vessel List A'!FC140=1,1,IF('Vessel List A'!FC140=2,2,IF('Vessel List A'!FC140=3,3,IF('Vessel List A'!FC140=4,4,IF('Vessel List A'!FC140=5,5,IF('Vessel List A'!FC140=6,6,IF('Vessel List A'!FC140=7,7,IF('Vessel List A'!FC140=8,8,IF('Vessel List A'!FC140=9,9,IF('Vessel List A'!FC140=10,10,IF('Vessel List A'!FC140=11,11,IF('Vessel List A'!FC140=12,12,IF('Vessel List A'!FC140=13,13,IF('Vessel List A'!FC140=14,14,IF('Vessel List A'!FC140=15,15,IF('Vessel List A'!FC140=16,16,0)))))))))))))))))=0," ",VALUE(IF('Vessel List A'!FC140=1,1,IF('Vessel List A'!FC140=2,2,IF('Vessel List A'!FC140=3,3,IF('Vessel List A'!FC140=4,4,IF('Vessel List A'!FC140=5,5,IF('Vessel List A'!FC140=6,6,IF('Vessel List A'!FC140=7,7,IF('Vessel List A'!FC140=8,8,IF('Vessel List A'!FC140=9,9,IF('Vessel List A'!FC140=10,10,IF('Vessel List A'!FC140=11,11,IF('Vessel List A'!FC140=12,12,IF('Vessel List A'!FC140=13,13,IF('Vessel List A'!FC140=14,14,IF('Vessel List A'!FC140=15,15,IF('Vessel List A'!FC140=16,16,0))))))))))))))))))</f>
        <v xml:space="preserve"> </v>
      </c>
      <c r="CI141" s="154"/>
      <c r="CJ141" s="158"/>
      <c r="CK141" s="390" t="str">
        <f t="shared" si="187"/>
        <v/>
      </c>
      <c r="CL141" s="158"/>
      <c r="CM141" s="137"/>
      <c r="CN141" s="388" t="str">
        <f t="shared" si="188"/>
        <v/>
      </c>
      <c r="CO141" s="157" t="str">
        <f>IF(VALUE(IF('Vessel List A'!FP140=1,1,IF('Vessel List A'!FP140=2,2,IF('Vessel List A'!FP140=3,3,IF('Vessel List A'!FP140=4,4,IF('Vessel List A'!FP140=5,5,IF('Vessel List A'!FP140=6,6,IF('Vessel List A'!FP140=7,7,IF('Vessel List A'!FP140=8,8,IF('Vessel List A'!FP140=9,9,IF('Vessel List A'!FP140=10,10,IF('Vessel List A'!FP140=11,11,IF('Vessel List A'!FP140=12,12,IF('Vessel List A'!FP140=13,13,IF('Vessel List A'!FP140=14,14,IF('Vessel List A'!FP140=15,15,IF('Vessel List A'!FP140=16,16,0)))))))))))))))))=0," ",VALUE(IF('Vessel List A'!FP140=1,1,IF('Vessel List A'!FP140=2,2,IF('Vessel List A'!FP140=3,3,IF('Vessel List A'!FP140=4,4,IF('Vessel List A'!FP140=5,5,IF('Vessel List A'!FP140=6,6,IF('Vessel List A'!FP140=7,7,IF('Vessel List A'!FP140=8,8,IF('Vessel List A'!FP140=9,9,IF('Vessel List A'!FP140=10,10,IF('Vessel List A'!FP140=11,11,IF('Vessel List A'!FP140=12,12,IF('Vessel List A'!FP140=13,13,IF('Vessel List A'!FP140=14,14,IF('Vessel List A'!FP140=15,15,IF('Vessel List A'!FP140=16,16,0))))))))))))))))))</f>
        <v xml:space="preserve"> </v>
      </c>
      <c r="CP141" s="154"/>
      <c r="CQ141" s="158"/>
      <c r="CR141" s="390" t="str">
        <f t="shared" si="189"/>
        <v/>
      </c>
      <c r="CS141" s="158"/>
      <c r="CT141" s="137"/>
      <c r="CU141" s="388" t="str">
        <f t="shared" si="190"/>
        <v/>
      </c>
      <c r="CV141" s="157" t="str">
        <f>IF(VALUE(IF('Vessel List A'!GC140=1,1,IF('Vessel List A'!GC140=2,2,IF('Vessel List A'!GC140=3,3,IF('Vessel List A'!GC140=4,4,IF('Vessel List A'!GC140=5,5,IF('Vessel List A'!GC140=6,6,IF('Vessel List A'!GC140=7,7,IF('Vessel List A'!GC140=8,8,IF('Vessel List A'!GC140=9,9,IF('Vessel List A'!GC140=10,10,IF('Vessel List A'!GC140=11,11,IF('Vessel List A'!GC140=12,12,IF('Vessel List A'!GC140=13,13,IF('Vessel List A'!GC140=14,14,IF('Vessel List A'!GC140=15,15,IF('Vessel List A'!GC140=16,16,0)))))))))))))))))=0," ",VALUE(IF('Vessel List A'!GC140=1,1,IF('Vessel List A'!GC140=2,2,IF('Vessel List A'!GC140=3,3,IF('Vessel List A'!GC140=4,4,IF('Vessel List A'!GC140=5,5,IF('Vessel List A'!GC140=6,6,IF('Vessel List A'!GC140=7,7,IF('Vessel List A'!GC140=8,8,IF('Vessel List A'!GC140=9,9,IF('Vessel List A'!GC140=10,10,IF('Vessel List A'!GC140=11,11,IF('Vessel List A'!GC140=12,12,IF('Vessel List A'!GC140=13,13,IF('Vessel List A'!GC140=14,14,IF('Vessel List A'!GC140=15,15,IF('Vessel List A'!GC140=16,16,0))))))))))))))))))</f>
        <v xml:space="preserve"> </v>
      </c>
      <c r="CW141" s="154"/>
      <c r="CX141" s="158"/>
      <c r="CY141" s="390" t="str">
        <f t="shared" si="191"/>
        <v/>
      </c>
      <c r="CZ141" s="158"/>
      <c r="DA141" s="137"/>
      <c r="DB141" s="388" t="str">
        <f t="shared" si="192"/>
        <v/>
      </c>
      <c r="DC141" s="157" t="str">
        <f>IF(VALUE(IF('Vessel List A'!GP140=1,1,IF('Vessel List A'!GP140=2,2,IF('Vessel List A'!GP140=3,3,IF('Vessel List A'!GP140=4,4,IF('Vessel List A'!GP140=5,5,IF('Vessel List A'!GP140=6,6,IF('Vessel List A'!GP140=7,7,IF('Vessel List A'!GP140=8,8,IF('Vessel List A'!GP140=9,9,IF('Vessel List A'!GP140=10,10,IF('Vessel List A'!GP140=11,11,IF('Vessel List A'!GP140=12,12,IF('Vessel List A'!GP140=13,13,IF('Vessel List A'!GP140=14,14,IF('Vessel List A'!GP140=15,15,IF('Vessel List A'!GP140=16,16,0)))))))))))))))))=0," ",VALUE(IF('Vessel List A'!GP140=1,1,IF('Vessel List A'!GP140=2,2,IF('Vessel List A'!GP140=3,3,IF('Vessel List A'!GP140=4,4,IF('Vessel List A'!GP140=5,5,IF('Vessel List A'!GP140=6,6,IF('Vessel List A'!GP140=7,7,IF('Vessel List A'!GP140=8,8,IF('Vessel List A'!GP140=9,9,IF('Vessel List A'!GP140=10,10,IF('Vessel List A'!GP140=11,11,IF('Vessel List A'!GP140=12,12,IF('Vessel List A'!GP140=13,13,IF('Vessel List A'!GP140=14,14,IF('Vessel List A'!GP140=15,15,IF('Vessel List A'!GP140=16,16,0))))))))))))))))))</f>
        <v xml:space="preserve"> </v>
      </c>
      <c r="DD141" s="154"/>
      <c r="DE141" s="158"/>
      <c r="DF141" s="390" t="str">
        <f t="shared" si="193"/>
        <v/>
      </c>
      <c r="DG141" s="158"/>
      <c r="DH141" s="137"/>
      <c r="DI141" s="388" t="str">
        <f t="shared" si="194"/>
        <v/>
      </c>
      <c r="DJ141" s="157" t="str">
        <f>IF(VALUE(IF('Vessel List A'!HC140=1,1,IF('Vessel List A'!HC140=2,2,IF('Vessel List A'!HC140=3,3,IF('Vessel List A'!HC140=4,4,IF('Vessel List A'!HC140=5,5,IF('Vessel List A'!HC140=6,6,IF('Vessel List A'!HC140=7,7,IF('Vessel List A'!HC140=8,8,IF('Vessel List A'!HC140=9,9,IF('Vessel List A'!HC140=10,10,IF('Vessel List A'!HC140=11,11,IF('Vessel List A'!HC140=12,12,IF('Vessel List A'!HC140=13,13,IF('Vessel List A'!HC140=14,14,IF('Vessel List A'!HC140=15,15,IF('Vessel List A'!HC140=16,16,0)))))))))))))))))=0," ",VALUE(IF('Vessel List A'!HC140=1,1,IF('Vessel List A'!HC140=2,2,IF('Vessel List A'!HC140=3,3,IF('Vessel List A'!HC140=4,4,IF('Vessel List A'!HC140=5,5,IF('Vessel List A'!HC140=6,6,IF('Vessel List A'!HC140=7,7,IF('Vessel List A'!HC140=8,8,IF('Vessel List A'!HC140=9,9,IF('Vessel List A'!HC140=10,10,IF('Vessel List A'!HC140=11,11,IF('Vessel List A'!HC140=12,12,IF('Vessel List A'!HC140=13,13,IF('Vessel List A'!HC140=14,14,IF('Vessel List A'!HC140=15,15,IF('Vessel List A'!HC140=16,16,0))))))))))))))))))</f>
        <v xml:space="preserve"> </v>
      </c>
      <c r="DK141" s="154"/>
      <c r="DL141" s="158"/>
      <c r="DM141" s="390" t="str">
        <f t="shared" si="195"/>
        <v/>
      </c>
      <c r="DN141" s="158"/>
      <c r="DO141" s="137"/>
      <c r="DP141" s="388" t="str">
        <f t="shared" si="196"/>
        <v/>
      </c>
      <c r="DQ141" s="157" t="str">
        <f>IF(VALUE(IF('Vessel List A'!HP140=1,1,IF('Vessel List A'!HP140=2,2,IF('Vessel List A'!HP140=3,3,IF('Vessel List A'!HP140=4,4,IF('Vessel List A'!HP140=5,5,IF('Vessel List A'!HP140=6,6,IF('Vessel List A'!HP140=7,7,IF('Vessel List A'!HP140=8,8,IF('Vessel List A'!HP140=9,9,IF('Vessel List A'!HP140=10,10,IF('Vessel List A'!HP140=11,11,IF('Vessel List A'!HP140=12,12,IF('Vessel List A'!HP140=13,13,IF('Vessel List A'!HP140=14,14,IF('Vessel List A'!HP140=15,15,IF('Vessel List A'!HP140=16,16,0)))))))))))))))))=0," ",VALUE(IF('Vessel List A'!HP140=1,1,IF('Vessel List A'!HP140=2,2,IF('Vessel List A'!HP140=3,3,IF('Vessel List A'!HP140=4,4,IF('Vessel List A'!HP140=5,5,IF('Vessel List A'!HP140=6,6,IF('Vessel List A'!HP140=7,7,IF('Vessel List A'!HP140=8,8,IF('Vessel List A'!HP140=9,9,IF('Vessel List A'!HP140=10,10,IF('Vessel List A'!HP140=11,11,IF('Vessel List A'!HP140=12,12,IF('Vessel List A'!HP140=13,13,IF('Vessel List A'!HP140=14,14,IF('Vessel List A'!HP140=15,15,IF('Vessel List A'!HP140=16,16,0))))))))))))))))))</f>
        <v xml:space="preserve"> </v>
      </c>
      <c r="DR141" s="154"/>
      <c r="DS141" s="158"/>
      <c r="DT141" s="390" t="str">
        <f t="shared" si="197"/>
        <v/>
      </c>
      <c r="DU141" s="158"/>
      <c r="DV141" s="137"/>
      <c r="DW141" s="388" t="str">
        <f t="shared" si="198"/>
        <v/>
      </c>
      <c r="DX141" s="157" t="str">
        <f>IF(VALUE(IF('Vessel List A'!IC140=1,1,IF('Vessel List A'!IC140=2,2,IF('Vessel List A'!IC140=3,3,IF('Vessel List A'!IC140=4,4,IF('Vessel List A'!IC140=5,5,IF('Vessel List A'!IC140=6,6,IF('Vessel List A'!IC140=7,7,IF('Vessel List A'!IC140=8,8,IF('Vessel List A'!IC140=9,9,IF('Vessel List A'!IC140=10,10,IF('Vessel List A'!IC140=11,11,IF('Vessel List A'!IC140=12,12,IF('Vessel List A'!IC140=13,13,IF('Vessel List A'!IC140=14,14,IF('Vessel List A'!IC140=15,15,IF('Vessel List A'!IC140=16,16,0)))))))))))))))))=0," ",VALUE(IF('Vessel List A'!IC140=1,1,IF('Vessel List A'!IC140=2,2,IF('Vessel List A'!IC140=3,3,IF('Vessel List A'!IC140=4,4,IF('Vessel List A'!IC140=5,5,IF('Vessel List A'!IC140=6,6,IF('Vessel List A'!IC140=7,7,IF('Vessel List A'!IC140=8,8,IF('Vessel List A'!IC140=9,9,IF('Vessel List A'!IC140=10,10,IF('Vessel List A'!IC140=11,11,IF('Vessel List A'!IC140=12,12,IF('Vessel List A'!IC140=13,13,IF('Vessel List A'!IC140=14,14,IF('Vessel List A'!IC140=15,15,IF('Vessel List A'!IC140=16,16,0))))))))))))))))))</f>
        <v xml:space="preserve"> </v>
      </c>
      <c r="DY141" s="154"/>
      <c r="DZ141" s="158"/>
      <c r="EA141" s="390" t="str">
        <f t="shared" si="199"/>
        <v/>
      </c>
      <c r="EB141" s="158"/>
      <c r="EC141" s="137"/>
      <c r="ED141" s="388" t="str">
        <f t="shared" si="200"/>
        <v/>
      </c>
      <c r="EE141" s="157" t="str">
        <f>IF(VALUE(IF('Vessel List A'!IP140=1,1,IF('Vessel List A'!IP140=2,2,IF('Vessel List A'!IP140=3,3,IF('Vessel List A'!IP140=4,4,IF('Vessel List A'!IP140=5,5,IF('Vessel List A'!IP140=6,6,IF('Vessel List A'!IP140=7,7,IF('Vessel List A'!IP140=8,8,IF('Vessel List A'!IP140=9,9,IF('Vessel List A'!IP140=10,10,IF('Vessel List A'!IP140=11,11,IF('Vessel List A'!IP140=12,12,IF('Vessel List A'!IP140=13,13,IF('Vessel List A'!IP140=14,14,IF('Vessel List A'!IP140=15,15,IF('Vessel List A'!IP140=16,16,0)))))))))))))))))=0," ",VALUE(IF('Vessel List A'!IP140=1,1,IF('Vessel List A'!IP140=2,2,IF('Vessel List A'!IP140=3,3,IF('Vessel List A'!IP140=4,4,IF('Vessel List A'!IP140=5,5,IF('Vessel List A'!IP140=6,6,IF('Vessel List A'!IP140=7,7,IF('Vessel List A'!IP140=8,8,IF('Vessel List A'!IP140=9,9,IF('Vessel List A'!IP140=10,10,IF('Vessel List A'!IP140=11,11,IF('Vessel List A'!IP140=12,12,IF('Vessel List A'!IP140=13,13,IF('Vessel List A'!IP140=14,14,IF('Vessel List A'!IP140=15,15,IF('Vessel List A'!IP140=16,16,0))))))))))))))))))</f>
        <v xml:space="preserve"> </v>
      </c>
      <c r="EF141" s="154"/>
      <c r="EG141" s="158"/>
      <c r="EH141" s="390" t="str">
        <f t="shared" si="201"/>
        <v/>
      </c>
      <c r="EI141" s="158"/>
      <c r="EJ141" s="137"/>
      <c r="EK141" s="397" t="str">
        <f t="shared" si="202"/>
        <v/>
      </c>
      <c r="EL141" s="144"/>
      <c r="EM141" s="157" t="str">
        <f>IF(VALUE(IF('Vessel List B'!C140=1,1,IF('Vessel List B'!C140=2,2,IF('Vessel List B'!C140=3,3,IF('Vessel List B'!C140=4,4,IF('Vessel List B'!C140=5,5,IF('Vessel List B'!C140=6,6,IF('Vessel List B'!C140=7,7,IF('Vessel List B'!C140=8,8,IF('Vessel List B'!C140=9,9,IF('Vessel List B'!C140=10,10,IF('Vessel List B'!C140=11,11,IF('Vessel List B'!C140=12,12,IF('Vessel List B'!C140=13,13,IF('Vessel List B'!C140=14,14,IF('Vessel List B'!C140=15,15,IF('Vessel List B'!C140=16,16,0)))))))))))))))))=0," ",VALUE(IF('Vessel List B'!C140=1,1,IF('Vessel List B'!C140=2,2,IF('Vessel List B'!C140=3,3,IF('Vessel List B'!C140=4,4,IF('Vessel List B'!C140=5,5,IF('Vessel List B'!C140=6,6,IF('Vessel List B'!C140=7,7,IF('Vessel List B'!C140=8,8,IF('Vessel List B'!C140=9,9,IF('Vessel List B'!C140=10,10,IF('Vessel List B'!C140=11,11,IF('Vessel List B'!C140=12,12,IF('Vessel List B'!C140=13,13,IF('Vessel List B'!C140=14,14,IF('Vessel List B'!C140=15,15,IF('Vessel List B'!C140=16,16,0))))))))))))))))))</f>
        <v xml:space="preserve"> </v>
      </c>
      <c r="EN141" s="154"/>
      <c r="EO141" s="158"/>
      <c r="EP141" s="390" t="str">
        <f t="shared" si="203"/>
        <v/>
      </c>
      <c r="EQ141" s="158"/>
      <c r="ER141" s="137"/>
      <c r="ES141" s="388" t="str">
        <f t="shared" si="204"/>
        <v/>
      </c>
      <c r="ET141" s="157" t="str">
        <f>IF(VALUE(IF('Vessel List B'!P140=1,1,IF('Vessel List B'!P140=2,2,IF('Vessel List B'!P140=3,3,IF('Vessel List B'!P140=4,4,IF('Vessel List B'!P140=5,5,IF('Vessel List B'!P140=6,6,IF('Vessel List B'!P140=7,7,IF('Vessel List B'!P140=8,8,IF('Vessel List B'!P140=9,9,IF('Vessel List B'!P140=10,10,IF('Vessel List B'!P140=11,11,IF('Vessel List B'!P140=12,12,IF('Vessel List B'!P140=13,13,IF('Vessel List B'!P140=14,14,IF('Vessel List B'!P140=15,15,IF('Vessel List B'!P140=16,16,0)))))))))))))))))=0," ",VALUE(IF('Vessel List B'!P140=1,1,IF('Vessel List B'!P140=2,2,IF('Vessel List B'!P140=3,3,IF('Vessel List B'!P140=4,4,IF('Vessel List B'!P140=5,5,IF('Vessel List B'!P140=6,6,IF('Vessel List B'!P140=7,7,IF('Vessel List B'!P140=8,8,IF('Vessel List B'!P140=9,9,IF('Vessel List B'!P140=10,10,IF('Vessel List B'!P140=11,11,IF('Vessel List B'!P140=12,12,IF('Vessel List B'!P140=13,13,IF('Vessel List B'!P140=14,14,IF('Vessel List B'!P140=15,15,IF('Vessel List B'!P140=16,16,0))))))))))))))))))</f>
        <v xml:space="preserve"> </v>
      </c>
      <c r="EU141" s="154"/>
      <c r="EV141" s="158"/>
      <c r="EW141" s="390" t="str">
        <f t="shared" si="205"/>
        <v/>
      </c>
      <c r="EX141" s="158"/>
      <c r="EY141" s="137"/>
      <c r="EZ141" s="388" t="str">
        <f t="shared" si="206"/>
        <v/>
      </c>
      <c r="FA141" s="157" t="str">
        <f>IF(VALUE(IF('Vessel List B'!AC140=1,1,IF('Vessel List B'!AC140=2,2,IF('Vessel List B'!AC140=3,3,IF('Vessel List B'!AC140=4,4,IF('Vessel List B'!AC140=5,5,IF('Vessel List B'!AC140=6,6,IF('Vessel List B'!AC140=7,7,IF('Vessel List B'!AC140=8,8,IF('Vessel List B'!AC140=9,9,IF('Vessel List B'!AC140=10,10,IF('Vessel List B'!AC140=11,11,IF('Vessel List B'!AC140=12,12,IF('Vessel List B'!AC140=13,13,IF('Vessel List B'!AC140=14,14,IF('Vessel List B'!AC140=15,15,IF('Vessel List B'!AC140=16,16,0)))))))))))))))))=0," ",VALUE(IF('Vessel List B'!AC140=1,1,IF('Vessel List B'!AC140=2,2,IF('Vessel List B'!AC140=3,3,IF('Vessel List B'!AC140=4,4,IF('Vessel List B'!AC140=5,5,IF('Vessel List B'!AC140=6,6,IF('Vessel List B'!AC140=7,7,IF('Vessel List B'!AC140=8,8,IF('Vessel List B'!AC140=9,9,IF('Vessel List B'!AC140=10,10,IF('Vessel List B'!AC140=11,11,IF('Vessel List B'!AC140=12,12,IF('Vessel List B'!AC140=13,13,IF('Vessel List B'!AC140=14,14,IF('Vessel List B'!AC140=15,15,IF('Vessel List B'!AC140=16,16,0))))))))))))))))))</f>
        <v xml:space="preserve"> </v>
      </c>
      <c r="FB141" s="154"/>
      <c r="FC141" s="158"/>
      <c r="FD141" s="390" t="str">
        <f t="shared" si="207"/>
        <v/>
      </c>
      <c r="FE141" s="158"/>
      <c r="FF141" s="137"/>
      <c r="FG141" s="388" t="str">
        <f t="shared" si="208"/>
        <v/>
      </c>
      <c r="FH141" s="157" t="str">
        <f>IF(VALUE(IF('Vessel List B'!AP140=1,1,IF('Vessel List B'!AP140=2,2,IF('Vessel List B'!AP140=3,3,IF('Vessel List B'!AP140=4,4,IF('Vessel List B'!AP140=5,5,IF('Vessel List B'!AP140=6,6,IF('Vessel List B'!AP140=7,7,IF('Vessel List B'!AP140=8,8,IF('Vessel List B'!AP140=9,9,IF('Vessel List B'!AP140=10,10,IF('Vessel List B'!AP140=11,11,IF('Vessel List B'!AP140=12,12,IF('Vessel List B'!AP140=13,13,IF('Vessel List B'!AP140=14,14,IF('Vessel List B'!AP140=15,15,IF('Vessel List B'!AP140=16,16,0)))))))))))))))))=0," ",VALUE(IF('Vessel List B'!AP140=1,1,IF('Vessel List B'!AP140=2,2,IF('Vessel List B'!AP140=3,3,IF('Vessel List B'!AP140=4,4,IF('Vessel List B'!AP140=5,5,IF('Vessel List B'!AP140=6,6,IF('Vessel List B'!AP140=7,7,IF('Vessel List B'!AP140=8,8,IF('Vessel List B'!AP140=9,9,IF('Vessel List B'!AP140=10,10,IF('Vessel List B'!AP140=11,11,IF('Vessel List B'!AP140=12,12,IF('Vessel List B'!AP140=13,13,IF('Vessel List B'!AP140=14,14,IF('Vessel List B'!AP140=15,15,IF('Vessel List B'!AP140=16,16,0))))))))))))))))))</f>
        <v xml:space="preserve"> </v>
      </c>
      <c r="FI141" s="154"/>
      <c r="FJ141" s="158"/>
      <c r="FK141" s="390" t="str">
        <f t="shared" si="209"/>
        <v/>
      </c>
      <c r="FL141" s="158"/>
      <c r="FM141" s="137"/>
      <c r="FN141" s="388" t="str">
        <f t="shared" si="210"/>
        <v/>
      </c>
      <c r="FO141" s="157" t="str">
        <f>IF(VALUE(IF('Vessel List B'!BC140=1,1,IF('Vessel List B'!BC140=2,2,IF('Vessel List B'!BC140=3,3,IF('Vessel List B'!BC140=4,4,IF('Vessel List B'!BC140=5,5,IF('Vessel List B'!BC140=6,6,IF('Vessel List B'!BC140=7,7,IF('Vessel List B'!BC140=8,8,IF('Vessel List B'!BC140=9,9,IF('Vessel List B'!BC140=10,10,IF('Vessel List B'!BC140=11,11,IF('Vessel List B'!BC140=12,12,IF('Vessel List B'!BC140=13,13,IF('Vessel List B'!BC140=14,14,IF('Vessel List B'!BC140=15,15,IF('Vessel List B'!BC140=16,16,0)))))))))))))))))=0," ",VALUE(IF('Vessel List B'!BC140=1,1,IF('Vessel List B'!BC140=2,2,IF('Vessel List B'!BC140=3,3,IF('Vessel List B'!BC140=4,4,IF('Vessel List B'!BC140=5,5,IF('Vessel List B'!BC140=6,6,IF('Vessel List B'!BC140=7,7,IF('Vessel List B'!BC140=8,8,IF('Vessel List B'!BC140=9,9,IF('Vessel List B'!BC140=10,10,IF('Vessel List B'!BC140=11,11,IF('Vessel List B'!BC140=12,12,IF('Vessel List B'!BC140=13,13,IF('Vessel List B'!BC140=14,14,IF('Vessel List B'!BC140=15,15,IF('Vessel List B'!BC140=16,16,0))))))))))))))))))</f>
        <v xml:space="preserve"> </v>
      </c>
      <c r="FP141" s="154"/>
      <c r="FQ141" s="158"/>
      <c r="FR141" s="390" t="str">
        <f t="shared" si="211"/>
        <v/>
      </c>
      <c r="FS141" s="158"/>
      <c r="FT141" s="137"/>
      <c r="FU141" s="388" t="str">
        <f t="shared" si="212"/>
        <v/>
      </c>
      <c r="FV141" s="157" t="str">
        <f>IF(VALUE(IF('Vessel List B'!BP140=1,1,IF('Vessel List B'!BP140=2,2,IF('Vessel List B'!BP140=3,3,IF('Vessel List B'!BP140=4,4,IF('Vessel List B'!BP140=5,5,IF('Vessel List B'!BP140=6,6,IF('Vessel List B'!BP140=7,7,IF('Vessel List B'!BP140=8,8,IF('Vessel List B'!BP140=9,9,IF('Vessel List B'!BP140=10,10,IF('Vessel List B'!BP140=11,11,IF('Vessel List B'!BP140=12,12,IF('Vessel List B'!BP140=13,13,IF('Vessel List B'!BP140=14,14,IF('Vessel List B'!BP140=15,15,IF('Vessel List B'!BP140=16,16,0)))))))))))))))))=0," ",VALUE(IF('Vessel List B'!BP140=1,1,IF('Vessel List B'!BP140=2,2,IF('Vessel List B'!BP140=3,3,IF('Vessel List B'!BP140=4,4,IF('Vessel List B'!BP140=5,5,IF('Vessel List B'!BP140=6,6,IF('Vessel List B'!BP140=7,7,IF('Vessel List B'!BP140=8,8,IF('Vessel List B'!BP140=9,9,IF('Vessel List B'!BP140=10,10,IF('Vessel List B'!BP140=11,11,IF('Vessel List B'!BP140=12,12,IF('Vessel List B'!BP140=13,13,IF('Vessel List B'!BP140=14,14,IF('Vessel List B'!BP140=15,15,IF('Vessel List B'!BP140=16,16,0))))))))))))))))))</f>
        <v xml:space="preserve"> </v>
      </c>
      <c r="FW141" s="154"/>
      <c r="FX141" s="158"/>
      <c r="FY141" s="390" t="str">
        <f t="shared" si="213"/>
        <v/>
      </c>
      <c r="FZ141" s="158"/>
      <c r="GA141" s="137"/>
      <c r="GB141" s="388" t="str">
        <f t="shared" si="214"/>
        <v/>
      </c>
      <c r="GC141" s="157" t="str">
        <f>IF(VALUE(IF('Vessel List B'!CC140=1,1,IF('Vessel List B'!CC140=2,2,IF('Vessel List B'!CC140=3,3,IF('Vessel List B'!CC140=4,4,IF('Vessel List B'!CC140=5,5,IF('Vessel List B'!CC140=6,6,IF('Vessel List B'!CC140=7,7,IF('Vessel List B'!CC140=8,8,IF('Vessel List B'!CC140=9,9,IF('Vessel List B'!CC140=10,10,IF('Vessel List B'!CC140=11,11,IF('Vessel List B'!CC140=12,12,IF('Vessel List B'!CC140=13,13,IF('Vessel List B'!CC140=14,14,IF('Vessel List B'!CC140=15,15,IF('Vessel List B'!CC140=16,16,0)))))))))))))))))=0," ",VALUE(IF('Vessel List B'!CC140=1,1,IF('Vessel List B'!CC140=2,2,IF('Vessel List B'!CC140=3,3,IF('Vessel List B'!CC140=4,4,IF('Vessel List B'!CC140=5,5,IF('Vessel List B'!CC140=6,6,IF('Vessel List B'!CC140=7,7,IF('Vessel List B'!CC140=8,8,IF('Vessel List B'!CC140=9,9,IF('Vessel List B'!CC140=10,10,IF('Vessel List B'!CC140=11,11,IF('Vessel List B'!CC140=12,12,IF('Vessel List B'!CC140=13,13,IF('Vessel List B'!CC140=14,14,IF('Vessel List B'!CC140=15,15,IF('Vessel List B'!CC140=16,16,0))))))))))))))))))</f>
        <v xml:space="preserve"> </v>
      </c>
      <c r="GD141" s="154"/>
      <c r="GE141" s="158"/>
      <c r="GF141" s="390" t="str">
        <f t="shared" si="215"/>
        <v/>
      </c>
      <c r="GG141" s="158"/>
      <c r="GH141" s="137"/>
      <c r="GI141" s="388" t="str">
        <f t="shared" si="216"/>
        <v/>
      </c>
      <c r="GJ141" s="157" t="str">
        <f>IF(VALUE(IF('Vessel List B'!CP140=1,1,IF('Vessel List B'!CP140=2,2,IF('Vessel List B'!CP140=3,3,IF('Vessel List B'!CP140=4,4,IF('Vessel List B'!CP140=5,5,IF('Vessel List B'!CP140=6,6,IF('Vessel List B'!CP140=7,7,IF('Vessel List B'!CP140=8,8,IF('Vessel List B'!CP140=9,9,IF('Vessel List B'!CP140=10,10,IF('Vessel List B'!CP140=11,11,IF('Vessel List B'!CP140=12,12,IF('Vessel List B'!CP140=13,13,IF('Vessel List B'!CP140=14,14,IF('Vessel List B'!CP140=15,15,IF('Vessel List B'!CP140=16,16,0)))))))))))))))))=0," ",VALUE(IF('Vessel List B'!CP140=1,1,IF('Vessel List B'!CP140=2,2,IF('Vessel List B'!CP140=3,3,IF('Vessel List B'!CP140=4,4,IF('Vessel List B'!CP140=5,5,IF('Vessel List B'!CP140=6,6,IF('Vessel List B'!CP140=7,7,IF('Vessel List B'!CP140=8,8,IF('Vessel List B'!CP140=9,9,IF('Vessel List B'!CP140=10,10,IF('Vessel List B'!CP140=11,11,IF('Vessel List B'!CP140=12,12,IF('Vessel List B'!CP140=13,13,IF('Vessel List B'!CP140=14,14,IF('Vessel List B'!CP140=15,15,IF('Vessel List B'!CP140=16,16,0))))))))))))))))))</f>
        <v xml:space="preserve"> </v>
      </c>
      <c r="GK141" s="154"/>
      <c r="GL141" s="158"/>
      <c r="GM141" s="390" t="str">
        <f t="shared" si="217"/>
        <v/>
      </c>
      <c r="GN141" s="158"/>
      <c r="GO141" s="137"/>
      <c r="GP141" s="388" t="str">
        <f t="shared" si="218"/>
        <v/>
      </c>
      <c r="GQ141" s="157" t="str">
        <f>IF(VALUE(IF('Vessel List B'!DC140=1,1,IF('Vessel List B'!DC140=2,2,IF('Vessel List B'!DC140=3,3,IF('Vessel List B'!DC140=4,4,IF('Vessel List B'!DC140=5,5,IF('Vessel List B'!DC140=6,6,IF('Vessel List B'!DC140=7,7,IF('Vessel List B'!DC140=8,8,IF('Vessel List B'!DC140=9,9,IF('Vessel List B'!DC140=10,10,IF('Vessel List B'!DC140=11,11,IF('Vessel List B'!DC140=12,12,IF('Vessel List B'!DC140=13,13,IF('Vessel List B'!DC140=14,14,IF('Vessel List B'!DC140=15,15,IF('Vessel List B'!DC140=16,16,0)))))))))))))))))=0," ",VALUE(IF('Vessel List B'!DC140=1,1,IF('Vessel List B'!DC140=2,2,IF('Vessel List B'!DC140=3,3,IF('Vessel List B'!DC140=4,4,IF('Vessel List B'!DC140=5,5,IF('Vessel List B'!DC140=6,6,IF('Vessel List B'!DC140=7,7,IF('Vessel List B'!DC140=8,8,IF('Vessel List B'!DC140=9,9,IF('Vessel List B'!DC140=10,10,IF('Vessel List B'!DC140=11,11,IF('Vessel List B'!DC140=12,12,IF('Vessel List B'!DC140=13,13,IF('Vessel List B'!DC140=14,14,IF('Vessel List B'!DC140=15,15,IF('Vessel List B'!DC140=16,16,0))))))))))))))))))</f>
        <v xml:space="preserve"> </v>
      </c>
      <c r="GR141" s="154"/>
      <c r="GS141" s="158"/>
      <c r="GT141" s="390" t="str">
        <f t="shared" si="219"/>
        <v/>
      </c>
      <c r="GU141" s="158"/>
      <c r="GV141" s="137"/>
      <c r="GW141" s="388" t="str">
        <f t="shared" si="220"/>
        <v/>
      </c>
      <c r="GX141" s="157" t="str">
        <f>IF(VALUE(IF('Vessel List B'!DP140=1,1,IF('Vessel List B'!DP140=2,2,IF('Vessel List B'!DP140=3,3,IF('Vessel List B'!DP140=4,4,IF('Vessel List B'!DP140=5,5,IF('Vessel List B'!DP140=6,6,IF('Vessel List B'!DP140=7,7,IF('Vessel List B'!DP140=8,8,IF('Vessel List B'!DP140=9,9,IF('Vessel List B'!DP140=10,10,IF('Vessel List B'!DP140=11,11,IF('Vessel List B'!DP140=12,12,IF('Vessel List B'!DP140=13,13,IF('Vessel List B'!DP140=14,14,IF('Vessel List B'!DP140=15,15,IF('Vessel List B'!DP140=16,16,0)))))))))))))))))=0," ",VALUE(IF('Vessel List B'!DP140=1,1,IF('Vessel List B'!DP140=2,2,IF('Vessel List B'!DP140=3,3,IF('Vessel List B'!DP140=4,4,IF('Vessel List B'!DP140=5,5,IF('Vessel List B'!DP140=6,6,IF('Vessel List B'!DP140=7,7,IF('Vessel List B'!DP140=8,8,IF('Vessel List B'!DP140=9,9,IF('Vessel List B'!DP140=10,10,IF('Vessel List B'!DP140=11,11,IF('Vessel List B'!DP140=12,12,IF('Vessel List B'!DP140=13,13,IF('Vessel List B'!DP140=14,14,IF('Vessel List B'!DP140=15,15,IF('Vessel List B'!DP140=16,16,0))))))))))))))))))</f>
        <v xml:space="preserve"> </v>
      </c>
      <c r="GY141" s="154"/>
      <c r="GZ141" s="158"/>
      <c r="HA141" s="390" t="str">
        <f t="shared" si="221"/>
        <v/>
      </c>
      <c r="HB141" s="158"/>
      <c r="HC141" s="137"/>
      <c r="HD141" s="388" t="str">
        <f t="shared" si="222"/>
        <v/>
      </c>
      <c r="HE141" s="157" t="str">
        <f>IF(VALUE(IF('Vessel List B'!EC140=1,1,IF('Vessel List B'!EC140=2,2,IF('Vessel List B'!EC140=3,3,IF('Vessel List B'!EC140=4,4,IF('Vessel List B'!EC140=5,5,IF('Vessel List B'!EC140=6,6,IF('Vessel List B'!EC140=7,7,IF('Vessel List B'!EC140=8,8,IF('Vessel List B'!EC140=9,9,IF('Vessel List B'!EC140=10,10,IF('Vessel List B'!EC140=11,11,IF('Vessel List B'!EC140=12,12,IF('Vessel List B'!EC140=13,13,IF('Vessel List B'!EC140=14,14,IF('Vessel List B'!EC140=15,15,IF('Vessel List B'!EC140=16,16,0)))))))))))))))))=0," ",VALUE(IF('Vessel List B'!EC140=1,1,IF('Vessel List B'!EC140=2,2,IF('Vessel List B'!EC140=3,3,IF('Vessel List B'!EC140=4,4,IF('Vessel List B'!EC140=5,5,IF('Vessel List B'!EC140=6,6,IF('Vessel List B'!EC140=7,7,IF('Vessel List B'!EC140=8,8,IF('Vessel List B'!EC140=9,9,IF('Vessel List B'!EC140=10,10,IF('Vessel List B'!EC140=11,11,IF('Vessel List B'!EC140=12,12,IF('Vessel List B'!EC140=13,13,IF('Vessel List B'!EC140=14,14,IF('Vessel List B'!EC140=15,15,IF('Vessel List B'!EC140=16,16,0))))))))))))))))))</f>
        <v xml:space="preserve"> </v>
      </c>
      <c r="HF141" s="154"/>
      <c r="HG141" s="158"/>
      <c r="HH141" s="390" t="str">
        <f t="shared" si="223"/>
        <v/>
      </c>
      <c r="HI141" s="158"/>
      <c r="HJ141" s="137"/>
      <c r="HK141" s="388" t="str">
        <f t="shared" si="224"/>
        <v/>
      </c>
      <c r="HL141" s="157" t="str">
        <f>IF(VALUE(IF('Vessel List B'!EP140=1,1,IF('Vessel List B'!EP140=2,2,IF('Vessel List B'!EP140=3,3,IF('Vessel List B'!EP140=4,4,IF('Vessel List B'!EP140=5,5,IF('Vessel List B'!EP140=6,6,IF('Vessel List B'!EP140=7,7,IF('Vessel List B'!EP140=8,8,IF('Vessel List B'!EP140=9,9,IF('Vessel List B'!EP140=10,10,IF('Vessel List B'!EP140=11,11,IF('Vessel List B'!EP140=12,12,IF('Vessel List B'!EP140=13,13,IF('Vessel List B'!EP140=14,14,IF('Vessel List B'!EP140=15,15,IF('Vessel List B'!EP140=16,16,0)))))))))))))))))=0," ",VALUE(IF('Vessel List B'!EP140=1,1,IF('Vessel List B'!EP140=2,2,IF('Vessel List B'!EP140=3,3,IF('Vessel List B'!EP140=4,4,IF('Vessel List B'!EP140=5,5,IF('Vessel List B'!EP140=6,6,IF('Vessel List B'!EP140=7,7,IF('Vessel List B'!EP140=8,8,IF('Vessel List B'!EP140=9,9,IF('Vessel List B'!EP140=10,10,IF('Vessel List B'!EP140=11,11,IF('Vessel List B'!EP140=12,12,IF('Vessel List B'!EP140=13,13,IF('Vessel List B'!EP140=14,14,IF('Vessel List B'!EP140=15,15,IF('Vessel List B'!EP140=16,16,0))))))))))))))))))</f>
        <v xml:space="preserve"> </v>
      </c>
      <c r="HM141" s="154"/>
      <c r="HN141" s="158"/>
      <c r="HO141" s="390" t="str">
        <f t="shared" si="225"/>
        <v/>
      </c>
      <c r="HP141" s="158"/>
      <c r="HQ141" s="137"/>
      <c r="HR141" s="388" t="str">
        <f t="shared" si="226"/>
        <v/>
      </c>
      <c r="HS141" s="157" t="str">
        <f>IF(VALUE(IF('Vessel List B'!FC140=1,1,IF('Vessel List B'!FC140=2,2,IF('Vessel List B'!FC140=3,3,IF('Vessel List B'!FC140=4,4,IF('Vessel List B'!FC140=5,5,IF('Vessel List B'!FC140=6,6,IF('Vessel List B'!FC140=7,7,IF('Vessel List B'!FC140=8,8,IF('Vessel List B'!FC140=9,9,IF('Vessel List B'!FC140=10,10,IF('Vessel List B'!FC140=11,11,IF('Vessel List B'!FC140=12,12,IF('Vessel List B'!FC140=13,13,IF('Vessel List B'!FC140=14,14,IF('Vessel List B'!FC140=15,15,IF('Vessel List B'!FC140=16,16,0)))))))))))))))))=0," ",VALUE(IF('Vessel List B'!FC140=1,1,IF('Vessel List B'!FC140=2,2,IF('Vessel List B'!FC140=3,3,IF('Vessel List B'!FC140=4,4,IF('Vessel List B'!FC140=5,5,IF('Vessel List B'!FC140=6,6,IF('Vessel List B'!FC140=7,7,IF('Vessel List B'!FC140=8,8,IF('Vessel List B'!FC140=9,9,IF('Vessel List B'!FC140=10,10,IF('Vessel List B'!FC140=11,11,IF('Vessel List B'!FC140=12,12,IF('Vessel List B'!FC140=13,13,IF('Vessel List B'!FC140=14,14,IF('Vessel List B'!FC140=15,15,IF('Vessel List B'!FC140=16,16,0))))))))))))))))))</f>
        <v xml:space="preserve"> </v>
      </c>
      <c r="HT141" s="154"/>
      <c r="HU141" s="158"/>
      <c r="HV141" s="390" t="str">
        <f t="shared" si="227"/>
        <v/>
      </c>
      <c r="HW141" s="158"/>
      <c r="HX141" s="137"/>
      <c r="HY141" s="388" t="str">
        <f t="shared" si="228"/>
        <v/>
      </c>
      <c r="HZ141" s="157" t="str">
        <f>IF(VALUE(IF('Vessel List B'!FP140=1,1,IF('Vessel List B'!FP140=2,2,IF('Vessel List B'!FP140=3,3,IF('Vessel List B'!FP140=4,4,IF('Vessel List B'!FP140=5,5,IF('Vessel List B'!FP140=6,6,IF('Vessel List B'!FP140=7,7,IF('Vessel List B'!FP140=8,8,IF('Vessel List B'!FP140=9,9,IF('Vessel List B'!FP140=10,10,IF('Vessel List B'!FP140=11,11,IF('Vessel List B'!FP140=12,12,IF('Vessel List B'!FP140=13,13,IF('Vessel List B'!FP140=14,14,IF('Vessel List B'!FP140=15,15,IF('Vessel List B'!FP140=16,16,0)))))))))))))))))=0," ",VALUE(IF('Vessel List B'!FP140=1,1,IF('Vessel List B'!FP140=2,2,IF('Vessel List B'!FP140=3,3,IF('Vessel List B'!FP140=4,4,IF('Vessel List B'!FP140=5,5,IF('Vessel List B'!FP140=6,6,IF('Vessel List B'!FP140=7,7,IF('Vessel List B'!FP140=8,8,IF('Vessel List B'!FP140=9,9,IF('Vessel List B'!FP140=10,10,IF('Vessel List B'!FP140=11,11,IF('Vessel List B'!FP140=12,12,IF('Vessel List B'!FP140=13,13,IF('Vessel List B'!FP140=14,14,IF('Vessel List B'!FP140=15,15,IF('Vessel List B'!FP140=16,16,0))))))))))))))))))</f>
        <v xml:space="preserve"> </v>
      </c>
      <c r="IA141" s="154"/>
      <c r="IB141" s="158"/>
      <c r="IC141" s="390" t="str">
        <f t="shared" si="229"/>
        <v/>
      </c>
      <c r="ID141" s="158"/>
      <c r="IE141" s="137"/>
      <c r="IF141" s="388" t="str">
        <f t="shared" si="230"/>
        <v/>
      </c>
      <c r="IG141" s="157" t="str">
        <f>IF(VALUE(IF('Vessel List B'!GC140=1,1,IF('Vessel List B'!GC140=2,2,IF('Vessel List B'!GC140=3,3,IF('Vessel List B'!GC140=4,4,IF('Vessel List B'!GC140=5,5,IF('Vessel List B'!GC140=6,6,IF('Vessel List B'!GC140=7,7,IF('Vessel List B'!GC140=8,8,IF('Vessel List B'!GC140=9,9,IF('Vessel List B'!GC140=10,10,IF('Vessel List B'!GC140=11,11,IF('Vessel List B'!GC140=12,12,IF('Vessel List B'!GC140=13,13,IF('Vessel List B'!GC140=14,14,IF('Vessel List B'!GC140=15,15,IF('Vessel List B'!GC140=16,16,0)))))))))))))))))=0," ",VALUE(IF('Vessel List B'!GC140=1,1,IF('Vessel List B'!GC140=2,2,IF('Vessel List B'!GC140=3,3,IF('Vessel List B'!GC140=4,4,IF('Vessel List B'!GC140=5,5,IF('Vessel List B'!GC140=6,6,IF('Vessel List B'!GC140=7,7,IF('Vessel List B'!GC140=8,8,IF('Vessel List B'!GC140=9,9,IF('Vessel List B'!GC140=10,10,IF('Vessel List B'!GC140=11,11,IF('Vessel List B'!GC140=12,12,IF('Vessel List B'!GC140=13,13,IF('Vessel List B'!GC140=14,14,IF('Vessel List B'!GC140=15,15,IF('Vessel List B'!GC140=16,16,0))))))))))))))))))</f>
        <v xml:space="preserve"> </v>
      </c>
      <c r="IH141" s="154"/>
      <c r="II141" s="158"/>
      <c r="IJ141" s="390" t="str">
        <f t="shared" si="231"/>
        <v/>
      </c>
      <c r="IK141" s="158"/>
      <c r="IL141" s="137"/>
      <c r="IM141" s="388" t="str">
        <f t="shared" si="232"/>
        <v/>
      </c>
      <c r="IN141" s="157" t="str">
        <f>IF(VALUE(IF('Vessel List B'!GP140=1,1,IF('Vessel List B'!GP140=2,2,IF('Vessel List B'!GP140=3,3,IF('Vessel List B'!GP140=4,4,IF('Vessel List B'!GP140=5,5,IF('Vessel List B'!GP140=6,6,IF('Vessel List B'!GP140=7,7,IF('Vessel List B'!GP140=8,8,IF('Vessel List B'!GP140=9,9,IF('Vessel List B'!GP140=10,10,IF('Vessel List B'!GP140=11,11,IF('Vessel List B'!GP140=12,12,IF('Vessel List B'!GP140=13,13,IF('Vessel List B'!GP140=14,14,IF('Vessel List B'!GP140=15,15,IF('Vessel List B'!GP140=16,16,0)))))))))))))))))=0," ",VALUE(IF('Vessel List B'!GP140=1,1,IF('Vessel List B'!GP140=2,2,IF('Vessel List B'!GP140=3,3,IF('Vessel List B'!GP140=4,4,IF('Vessel List B'!GP140=5,5,IF('Vessel List B'!GP140=6,6,IF('Vessel List B'!GP140=7,7,IF('Vessel List B'!GP140=8,8,IF('Vessel List B'!GP140=9,9,IF('Vessel List B'!GP140=10,10,IF('Vessel List B'!GP140=11,11,IF('Vessel List B'!GP140=12,12,IF('Vessel List B'!GP140=13,13,IF('Vessel List B'!GP140=14,14,IF('Vessel List B'!GP140=15,15,IF('Vessel List B'!GP140=16,16,0))))))))))))))))))</f>
        <v xml:space="preserve"> </v>
      </c>
      <c r="IO141" s="154"/>
      <c r="IP141" s="158"/>
      <c r="IQ141" s="390" t="str">
        <f t="shared" si="233"/>
        <v/>
      </c>
      <c r="IR141" s="158"/>
      <c r="IS141" s="137"/>
      <c r="IT141" s="388" t="str">
        <f t="shared" si="234"/>
        <v/>
      </c>
      <c r="IU141" s="157" t="str">
        <f>IF(VALUE(IF('Vessel List B'!HC140=1,1,IF('Vessel List B'!HC140=2,2,IF('Vessel List B'!HC140=3,3,IF('Vessel List B'!HC140=4,4,IF('Vessel List B'!HC140=5,5,IF('Vessel List B'!HC140=6,6,IF('Vessel List B'!HC140=7,7,IF('Vessel List B'!HC140=8,8,IF('Vessel List B'!HC140=9,9,IF('Vessel List B'!HC140=10,10,IF('Vessel List B'!HC140=11,11,IF('Vessel List B'!HC140=12,12,IF('Vessel List B'!HC140=13,13,IF('Vessel List B'!HC140=14,14,IF('Vessel List B'!HC140=15,15,IF('Vessel List B'!HC140=16,16,0)))))))))))))))))=0," ",VALUE(IF('Vessel List B'!HC140=1,1,IF('Vessel List B'!HC140=2,2,IF('Vessel List B'!HC140=3,3,IF('Vessel List B'!HC140=4,4,IF('Vessel List B'!HC140=5,5,IF('Vessel List B'!HC140=6,6,IF('Vessel List B'!HC140=7,7,IF('Vessel List B'!HC140=8,8,IF('Vessel List B'!HC140=9,9,IF('Vessel List B'!HC140=10,10,IF('Vessel List B'!HC140=11,11,IF('Vessel List B'!HC140=12,12,IF('Vessel List B'!HC140=13,13,IF('Vessel List B'!HC140=14,14,IF('Vessel List B'!HC140=15,15,IF('Vessel List B'!HC140=16,16,0))))))))))))))))))</f>
        <v xml:space="preserve"> </v>
      </c>
      <c r="IV141" s="154"/>
      <c r="IW141" s="158"/>
      <c r="IX141" s="390" t="str">
        <f t="shared" si="235"/>
        <v/>
      </c>
      <c r="IY141" s="158"/>
      <c r="IZ141" s="137"/>
      <c r="JA141" s="388" t="str">
        <f t="shared" si="236"/>
        <v/>
      </c>
      <c r="JB141" s="157" t="str">
        <f>IF(VALUE(IF('Vessel List B'!HP140=1,1,IF('Vessel List B'!HP140=2,2,IF('Vessel List B'!HP140=3,3,IF('Vessel List B'!HP140=4,4,IF('Vessel List B'!HP140=5,5,IF('Vessel List B'!HP140=6,6,IF('Vessel List B'!HP140=7,7,IF('Vessel List B'!HP140=8,8,IF('Vessel List B'!HP140=9,9,IF('Vessel List B'!HP140=10,10,IF('Vessel List B'!HP140=11,11,IF('Vessel List B'!HP140=12,12,IF('Vessel List B'!HP140=13,13,IF('Vessel List B'!HP140=14,14,IF('Vessel List B'!HP140=15,15,IF('Vessel List B'!HP140=16,16,0)))))))))))))))))=0," ",VALUE(IF('Vessel List B'!HP140=1,1,IF('Vessel List B'!HP140=2,2,IF('Vessel List B'!HP140=3,3,IF('Vessel List B'!HP140=4,4,IF('Vessel List B'!HP140=5,5,IF('Vessel List B'!HP140=6,6,IF('Vessel List B'!HP140=7,7,IF('Vessel List B'!HP140=8,8,IF('Vessel List B'!HP140=9,9,IF('Vessel List B'!HP140=10,10,IF('Vessel List B'!HP140=11,11,IF('Vessel List B'!HP140=12,12,IF('Vessel List B'!HP140=13,13,IF('Vessel List B'!HP140=14,14,IF('Vessel List B'!HP140=15,15,IF('Vessel List B'!HP140=16,16,0))))))))))))))))))</f>
        <v xml:space="preserve"> </v>
      </c>
      <c r="JC141" s="154"/>
      <c r="JD141" s="158"/>
      <c r="JE141" s="390" t="str">
        <f t="shared" si="237"/>
        <v/>
      </c>
      <c r="JF141" s="158"/>
      <c r="JG141" s="137"/>
      <c r="JH141" s="388" t="str">
        <f t="shared" si="238"/>
        <v/>
      </c>
      <c r="JI141" s="157" t="str">
        <f>IF(VALUE(IF('Vessel List B'!IC140=1,1,IF('Vessel List B'!IC140=2,2,IF('Vessel List B'!IC140=3,3,IF('Vessel List B'!IC140=4,4,IF('Vessel List B'!IC140=5,5,IF('Vessel List B'!IC140=6,6,IF('Vessel List B'!IC140=7,7,IF('Vessel List B'!IC140=8,8,IF('Vessel List B'!IC140=9,9,IF('Vessel List B'!IC140=10,10,IF('Vessel List B'!IC140=11,11,IF('Vessel List B'!IC140=12,12,IF('Vessel List B'!IC140=13,13,IF('Vessel List B'!IC140=14,14,IF('Vessel List B'!IC140=15,15,IF('Vessel List B'!IC140=16,16,0)))))))))))))))))=0," ",VALUE(IF('Vessel List B'!IC140=1,1,IF('Vessel List B'!IC140=2,2,IF('Vessel List B'!IC140=3,3,IF('Vessel List B'!IC140=4,4,IF('Vessel List B'!IC140=5,5,IF('Vessel List B'!IC140=6,6,IF('Vessel List B'!IC140=7,7,IF('Vessel List B'!IC140=8,8,IF('Vessel List B'!IC140=9,9,IF('Vessel List B'!IC140=10,10,IF('Vessel List B'!IC140=11,11,IF('Vessel List B'!IC140=12,12,IF('Vessel List B'!IC140=13,13,IF('Vessel List B'!IC140=14,14,IF('Vessel List B'!IC140=15,15,IF('Vessel List B'!IC140=16,16,0))))))))))))))))))</f>
        <v xml:space="preserve"> </v>
      </c>
      <c r="JJ141" s="154"/>
      <c r="JK141" s="158"/>
      <c r="JL141" s="390" t="str">
        <f t="shared" si="239"/>
        <v/>
      </c>
      <c r="JM141" s="158"/>
      <c r="JN141" s="137"/>
      <c r="JO141" s="388" t="str">
        <f t="shared" si="240"/>
        <v/>
      </c>
      <c r="JP141" s="157" t="str">
        <f>IF(VALUE(IF('Vessel List B'!IP140=1,1,IF('Vessel List B'!IP140=2,2,IF('Vessel List B'!IP140=3,3,IF('Vessel List B'!IP140=4,4,IF('Vessel List B'!IP140=5,5,IF('Vessel List B'!IP140=6,6,IF('Vessel List B'!IP140=7,7,IF('Vessel List B'!IP140=8,8,IF('Vessel List B'!IP140=9,9,IF('Vessel List B'!IP140=10,10,IF('Vessel List B'!IP140=11,11,IF('Vessel List B'!IP140=12,12,IF('Vessel List B'!IP140=13,13,IF('Vessel List B'!IP140=14,14,IF('Vessel List B'!IP140=15,15,IF('Vessel List B'!IP140=16,16,0)))))))))))))))))=0," ",VALUE(IF('Vessel List B'!IP140=1,1,IF('Vessel List B'!IP140=2,2,IF('Vessel List B'!IP140=3,3,IF('Vessel List B'!IP140=4,4,IF('Vessel List B'!IP140=5,5,IF('Vessel List B'!IP140=6,6,IF('Vessel List B'!IP140=7,7,IF('Vessel List B'!IP140=8,8,IF('Vessel List B'!IP140=9,9,IF('Vessel List B'!IP140=10,10,IF('Vessel List B'!IP140=11,11,IF('Vessel List B'!IP140=12,12,IF('Vessel List B'!IP140=13,13,IF('Vessel List B'!IP140=14,14,IF('Vessel List B'!IP140=15,15,IF('Vessel List B'!IP140=16,16,0))))))))))))))))))</f>
        <v xml:space="preserve"> </v>
      </c>
      <c r="JQ141" s="154"/>
      <c r="JR141" s="158"/>
      <c r="JS141" s="390" t="str">
        <f t="shared" si="241"/>
        <v/>
      </c>
      <c r="JT141" s="158"/>
      <c r="JU141" s="137"/>
      <c r="JV141" s="397" t="str">
        <f t="shared" si="242"/>
        <v/>
      </c>
      <c r="JW141" s="403"/>
    </row>
    <row r="142" spans="1:283" ht="15" x14ac:dyDescent="0.25">
      <c r="A142" s="132">
        <f>'Vessel List A'!B141</f>
        <v>41716</v>
      </c>
      <c r="B142" s="157" t="str">
        <f>IF(VALUE(IF('Vessel List A'!C141=1,1,IF('Vessel List A'!C141=2,2,IF('Vessel List A'!C141=3,3,IF('Vessel List A'!C141=4,4,IF('Vessel List A'!C141=5,5,IF('Vessel List A'!C141=6,6,IF('Vessel List A'!C141=7,7,IF('Vessel List A'!C141=8,8,IF('Vessel List A'!C141=9,9,IF('Vessel List A'!C141=10,10,IF('Vessel List A'!C141=11,11,IF('Vessel List A'!C141=12,12,IF('Vessel List A'!C141=13,13,IF('Vessel List A'!C141=14,14,IF('Vessel List A'!C141=15,15,IF('Vessel List A'!C141=16,16,0)))))))))))))))))=0," ",VALUE(IF('Vessel List A'!C141=1,1,IF('Vessel List A'!C141=2,2,IF('Vessel List A'!C141=3,3,IF('Vessel List A'!C141=4,4,IF('Vessel List A'!C141=5,5,IF('Vessel List A'!C141=6,6,IF('Vessel List A'!C141=7,7,IF('Vessel List A'!C141=8,8,IF('Vessel List A'!C141=9,9,IF('Vessel List A'!C141=10,10,IF('Vessel List A'!C141=11,11,IF('Vessel List A'!C141=12,12,IF('Vessel List A'!C141=13,13,IF('Vessel List A'!C141=14,14,IF('Vessel List A'!C141=15,15,IF('Vessel List A'!C141=16,16,0))))))))))))))))))</f>
        <v xml:space="preserve"> </v>
      </c>
      <c r="C142" s="154"/>
      <c r="D142" s="158"/>
      <c r="E142" s="390" t="str">
        <f t="shared" si="163"/>
        <v/>
      </c>
      <c r="F142" s="158"/>
      <c r="G142" s="137"/>
      <c r="H142" s="388" t="str">
        <f t="shared" si="164"/>
        <v/>
      </c>
      <c r="I142" s="157" t="str">
        <f>IF(VALUE(IF('Vessel List A'!P141=1,1,IF('Vessel List A'!P141=2,2,IF('Vessel List A'!P141=3,3,IF('Vessel List A'!P141=4,4,IF('Vessel List A'!P141=5,5,IF('Vessel List A'!P141=6,6,IF('Vessel List A'!P141=7,7,IF('Vessel List A'!P141=8,8,IF('Vessel List A'!P141=9,9,IF('Vessel List A'!P141=10,10,IF('Vessel List A'!P141=11,11,IF('Vessel List A'!P141=12,12,IF('Vessel List A'!P141=13,13,IF('Vessel List A'!P141=14,14,IF('Vessel List A'!P141=15,15,IF('Vessel List A'!P141=16,16,0)))))))))))))))))=0," ",VALUE(IF('Vessel List A'!P141=1,1,IF('Vessel List A'!P141=2,2,IF('Vessel List A'!P141=3,3,IF('Vessel List A'!P141=4,4,IF('Vessel List A'!P141=5,5,IF('Vessel List A'!P141=6,6,IF('Vessel List A'!P141=7,7,IF('Vessel List A'!P141=8,8,IF('Vessel List A'!P141=9,9,IF('Vessel List A'!P141=10,10,IF('Vessel List A'!P141=11,11,IF('Vessel List A'!P141=12,12,IF('Vessel List A'!P141=13,13,IF('Vessel List A'!P141=14,14,IF('Vessel List A'!P141=15,15,IF('Vessel List A'!P141=16,16,0))))))))))))))))))</f>
        <v xml:space="preserve"> </v>
      </c>
      <c r="J142" s="154"/>
      <c r="K142" s="158"/>
      <c r="L142" s="390" t="str">
        <f t="shared" si="165"/>
        <v/>
      </c>
      <c r="M142" s="158"/>
      <c r="N142" s="137"/>
      <c r="O142" s="388" t="str">
        <f t="shared" si="166"/>
        <v/>
      </c>
      <c r="P142" s="157" t="str">
        <f>IF(VALUE(IF('Vessel List A'!AC141=1,1,IF('Vessel List A'!AC141=2,2,IF('Vessel List A'!AC141=3,3,IF('Vessel List A'!AC141=4,4,IF('Vessel List A'!AC141=5,5,IF('Vessel List A'!AC141=6,6,IF('Vessel List A'!AC141=7,7,IF('Vessel List A'!AC141=8,8,IF('Vessel List A'!AC141=9,9,IF('Vessel List A'!AC141=10,10,IF('Vessel List A'!AC141=11,11,IF('Vessel List A'!AC141=12,12,IF('Vessel List A'!AC141=13,13,IF('Vessel List A'!AC141=14,14,IF('Vessel List A'!AC141=15,15,IF('Vessel List A'!AC141=16,16,0)))))))))))))))))=0," ",VALUE(IF('Vessel List A'!AC141=1,1,IF('Vessel List A'!AC141=2,2,IF('Vessel List A'!AC141=3,3,IF('Vessel List A'!AC141=4,4,IF('Vessel List A'!AC141=5,5,IF('Vessel List A'!AC141=6,6,IF('Vessel List A'!AC141=7,7,IF('Vessel List A'!AC141=8,8,IF('Vessel List A'!AC141=9,9,IF('Vessel List A'!AC141=10,10,IF('Vessel List A'!AC141=11,11,IF('Vessel List A'!AC141=12,12,IF('Vessel List A'!AC141=13,13,IF('Vessel List A'!AC141=14,14,IF('Vessel List A'!AC141=15,15,IF('Vessel List A'!AC141=16,16,0))))))))))))))))))</f>
        <v xml:space="preserve"> </v>
      </c>
      <c r="Q142" s="154"/>
      <c r="R142" s="158"/>
      <c r="S142" s="390" t="str">
        <f t="shared" si="167"/>
        <v/>
      </c>
      <c r="T142" s="158"/>
      <c r="U142" s="137"/>
      <c r="V142" s="388" t="str">
        <f t="shared" si="168"/>
        <v/>
      </c>
      <c r="W142" s="157" t="str">
        <f>IF(VALUE(IF('Vessel List A'!AP141=1,1,IF('Vessel List A'!AP141=2,2,IF('Vessel List A'!AP141=3,3,IF('Vessel List A'!AP141=4,4,IF('Vessel List A'!AP141=5,5,IF('Vessel List A'!AP141=6,6,IF('Vessel List A'!AP141=7,7,IF('Vessel List A'!AP141=8,8,IF('Vessel List A'!AP141=9,9,IF('Vessel List A'!AP141=10,10,IF('Vessel List A'!AP141=11,11,IF('Vessel List A'!AP141=12,12,IF('Vessel List A'!AP141=13,13,IF('Vessel List A'!AP141=14,14,IF('Vessel List A'!AP141=15,15,IF('Vessel List A'!AP141=16,16,0)))))))))))))))))=0," ",VALUE(IF('Vessel List A'!AP141=1,1,IF('Vessel List A'!AP141=2,2,IF('Vessel List A'!AP141=3,3,IF('Vessel List A'!AP141=4,4,IF('Vessel List A'!AP141=5,5,IF('Vessel List A'!AP141=6,6,IF('Vessel List A'!AP141=7,7,IF('Vessel List A'!AP141=8,8,IF('Vessel List A'!AP141=9,9,IF('Vessel List A'!AP141=10,10,IF('Vessel List A'!AP141=11,11,IF('Vessel List A'!AP141=12,12,IF('Vessel List A'!AP141=13,13,IF('Vessel List A'!AP141=14,14,IF('Vessel List A'!AP141=15,15,IF('Vessel List A'!AP141=16,16,0))))))))))))))))))</f>
        <v xml:space="preserve"> </v>
      </c>
      <c r="X142" s="154"/>
      <c r="Y142" s="158"/>
      <c r="Z142" s="390" t="str">
        <f t="shared" si="169"/>
        <v/>
      </c>
      <c r="AA142" s="158"/>
      <c r="AB142" s="137"/>
      <c r="AC142" s="388" t="str">
        <f t="shared" si="170"/>
        <v/>
      </c>
      <c r="AD142" s="157" t="str">
        <f>IF(VALUE(IF('Vessel List A'!BC141=1,1,IF('Vessel List A'!BC141=2,2,IF('Vessel List A'!BC141=3,3,IF('Vessel List A'!BC141=4,4,IF('Vessel List A'!BC141=5,5,IF('Vessel List A'!BC141=6,6,IF('Vessel List A'!BC141=7,7,IF('Vessel List A'!BC141=8,8,IF('Vessel List A'!BC141=9,9,IF('Vessel List A'!BC141=10,10,IF('Vessel List A'!BC141=11,11,IF('Vessel List A'!BC141=12,12,IF('Vessel List A'!BC141=13,13,IF('Vessel List A'!BC141=14,14,IF('Vessel List A'!BC141=15,15,IF('Vessel List A'!BC141=16,16,0)))))))))))))))))=0," ",VALUE(IF('Vessel List A'!BC141=1,1,IF('Vessel List A'!BC141=2,2,IF('Vessel List A'!BC141=3,3,IF('Vessel List A'!BC141=4,4,IF('Vessel List A'!BC141=5,5,IF('Vessel List A'!BC141=6,6,IF('Vessel List A'!BC141=7,7,IF('Vessel List A'!BC141=8,8,IF('Vessel List A'!BC141=9,9,IF('Vessel List A'!BC141=10,10,IF('Vessel List A'!BC141=11,11,IF('Vessel List A'!BC141=12,12,IF('Vessel List A'!BC141=13,13,IF('Vessel List A'!BC141=14,14,IF('Vessel List A'!BC141=15,15,IF('Vessel List A'!BC141=16,16,0))))))))))))))))))</f>
        <v xml:space="preserve"> </v>
      </c>
      <c r="AE142" s="154"/>
      <c r="AF142" s="158"/>
      <c r="AG142" s="390" t="str">
        <f t="shared" si="171"/>
        <v/>
      </c>
      <c r="AH142" s="158"/>
      <c r="AI142" s="137"/>
      <c r="AJ142" s="388" t="str">
        <f t="shared" si="172"/>
        <v/>
      </c>
      <c r="AK142" s="157" t="str">
        <f>IF(VALUE(IF('Vessel List A'!BP141=1,1,IF('Vessel List A'!BP141=2,2,IF('Vessel List A'!BP141=3,3,IF('Vessel List A'!BP141=4,4,IF('Vessel List A'!BP141=5,5,IF('Vessel List A'!BP141=6,6,IF('Vessel List A'!BP141=7,7,IF('Vessel List A'!BP141=8,8,IF('Vessel List A'!BP141=9,9,IF('Vessel List A'!BP141=10,10,IF('Vessel List A'!BP141=11,11,IF('Vessel List A'!BP141=12,12,IF('Vessel List A'!BP141=13,13,IF('Vessel List A'!BP141=14,14,IF('Vessel List A'!BP141=15,15,IF('Vessel List A'!BP141=16,16,0)))))))))))))))))=0," ",VALUE(IF('Vessel List A'!BP141=1,1,IF('Vessel List A'!BP141=2,2,IF('Vessel List A'!BP141=3,3,IF('Vessel List A'!BP141=4,4,IF('Vessel List A'!BP141=5,5,IF('Vessel List A'!BP141=6,6,IF('Vessel List A'!BP141=7,7,IF('Vessel List A'!BP141=8,8,IF('Vessel List A'!BP141=9,9,IF('Vessel List A'!BP141=10,10,IF('Vessel List A'!BP141=11,11,IF('Vessel List A'!BP141=12,12,IF('Vessel List A'!BP141=13,13,IF('Vessel List A'!BP141=14,14,IF('Vessel List A'!BP141=15,15,IF('Vessel List A'!BP141=16,16,0))))))))))))))))))</f>
        <v xml:space="preserve"> </v>
      </c>
      <c r="AL142" s="154"/>
      <c r="AM142" s="158"/>
      <c r="AN142" s="390" t="str">
        <f t="shared" si="173"/>
        <v/>
      </c>
      <c r="AO142" s="158"/>
      <c r="AP142" s="137"/>
      <c r="AQ142" s="388" t="str">
        <f t="shared" si="174"/>
        <v/>
      </c>
      <c r="AR142" s="157" t="str">
        <f>IF(VALUE(IF('Vessel List A'!CC141=1,1,IF('Vessel List A'!CC141=2,2,IF('Vessel List A'!CC141=3,3,IF('Vessel List A'!CC141=4,4,IF('Vessel List A'!CC141=5,5,IF('Vessel List A'!CC141=6,6,IF('Vessel List A'!CC141=7,7,IF('Vessel List A'!CC141=8,8,IF('Vessel List A'!CC141=9,9,IF('Vessel List A'!CC141=10,10,IF('Vessel List A'!CC141=11,11,IF('Vessel List A'!CC141=12,12,IF('Vessel List A'!CC141=13,13,IF('Vessel List A'!CC141=14,14,IF('Vessel List A'!CC141=15,15,IF('Vessel List A'!CC141=16,16,0)))))))))))))))))=0," ",VALUE(IF('Vessel List A'!CC141=1,1,IF('Vessel List A'!CC141=2,2,IF('Vessel List A'!CC141=3,3,IF('Vessel List A'!CC141=4,4,IF('Vessel List A'!CC141=5,5,IF('Vessel List A'!CC141=6,6,IF('Vessel List A'!CC141=7,7,IF('Vessel List A'!CC141=8,8,IF('Vessel List A'!CC141=9,9,IF('Vessel List A'!CC141=10,10,IF('Vessel List A'!CC141=11,11,IF('Vessel List A'!CC141=12,12,IF('Vessel List A'!CC141=13,13,IF('Vessel List A'!CC141=14,14,IF('Vessel List A'!CC141=15,15,IF('Vessel List A'!CC141=16,16,0))))))))))))))))))</f>
        <v xml:space="preserve"> </v>
      </c>
      <c r="AS142" s="154"/>
      <c r="AT142" s="158"/>
      <c r="AU142" s="390" t="str">
        <f t="shared" si="175"/>
        <v/>
      </c>
      <c r="AV142" s="158"/>
      <c r="AW142" s="137"/>
      <c r="AX142" s="388" t="str">
        <f t="shared" si="176"/>
        <v/>
      </c>
      <c r="AY142" s="157" t="str">
        <f>IF(VALUE(IF('Vessel List A'!CP141=1,1,IF('Vessel List A'!CP141=2,2,IF('Vessel List A'!CP141=3,3,IF('Vessel List A'!CP141=4,4,IF('Vessel List A'!CP141=5,5,IF('Vessel List A'!CP141=6,6,IF('Vessel List A'!CP141=7,7,IF('Vessel List A'!CP141=8,8,IF('Vessel List A'!CP141=9,9,IF('Vessel List A'!CP141=10,10,IF('Vessel List A'!CP141=11,11,IF('Vessel List A'!CP141=12,12,IF('Vessel List A'!CP141=13,13,IF('Vessel List A'!CP141=14,14,IF('Vessel List A'!CP141=15,15,IF('Vessel List A'!CP141=16,16,0)))))))))))))))))=0," ",VALUE(IF('Vessel List A'!CP141=1,1,IF('Vessel List A'!CP141=2,2,IF('Vessel List A'!CP141=3,3,IF('Vessel List A'!CP141=4,4,IF('Vessel List A'!CP141=5,5,IF('Vessel List A'!CP141=6,6,IF('Vessel List A'!CP141=7,7,IF('Vessel List A'!CP141=8,8,IF('Vessel List A'!CP141=9,9,IF('Vessel List A'!CP141=10,10,IF('Vessel List A'!CP141=11,11,IF('Vessel List A'!CP141=12,12,IF('Vessel List A'!CP141=13,13,IF('Vessel List A'!CP141=14,14,IF('Vessel List A'!CP141=15,15,IF('Vessel List A'!CP141=16,16,0))))))))))))))))))</f>
        <v xml:space="preserve"> </v>
      </c>
      <c r="AZ142" s="154"/>
      <c r="BA142" s="158"/>
      <c r="BB142" s="390" t="str">
        <f t="shared" si="177"/>
        <v/>
      </c>
      <c r="BC142" s="158"/>
      <c r="BD142" s="137"/>
      <c r="BE142" s="388" t="str">
        <f t="shared" si="178"/>
        <v/>
      </c>
      <c r="BF142" s="157" t="str">
        <f>IF(VALUE(IF('Vessel List A'!DC141=1,1,IF('Vessel List A'!DC141=2,2,IF('Vessel List A'!DC141=3,3,IF('Vessel List A'!DC141=4,4,IF('Vessel List A'!DC141=5,5,IF('Vessel List A'!DC141=6,6,IF('Vessel List A'!DC141=7,7,IF('Vessel List A'!DC141=8,8,IF('Vessel List A'!DC141=9,9,IF('Vessel List A'!DC141=10,10,IF('Vessel List A'!DC141=11,11,IF('Vessel List A'!DC141=12,12,IF('Vessel List A'!DC141=13,13,IF('Vessel List A'!DC141=14,14,IF('Vessel List A'!DC141=15,15,IF('Vessel List A'!DC141=16,16,0)))))))))))))))))=0," ",VALUE(IF('Vessel List A'!DC141=1,1,IF('Vessel List A'!DC141=2,2,IF('Vessel List A'!DC141=3,3,IF('Vessel List A'!DC141=4,4,IF('Vessel List A'!DC141=5,5,IF('Vessel List A'!DC141=6,6,IF('Vessel List A'!DC141=7,7,IF('Vessel List A'!DC141=8,8,IF('Vessel List A'!DC141=9,9,IF('Vessel List A'!DC141=10,10,IF('Vessel List A'!DC141=11,11,IF('Vessel List A'!DC141=12,12,IF('Vessel List A'!DC141=13,13,IF('Vessel List A'!DC141=14,14,IF('Vessel List A'!DC141=15,15,IF('Vessel List A'!DC141=16,16,0))))))))))))))))))</f>
        <v xml:space="preserve"> </v>
      </c>
      <c r="BG142" s="154"/>
      <c r="BH142" s="158"/>
      <c r="BI142" s="390" t="str">
        <f t="shared" si="179"/>
        <v/>
      </c>
      <c r="BJ142" s="158"/>
      <c r="BK142" s="137"/>
      <c r="BL142" s="388" t="str">
        <f t="shared" si="180"/>
        <v/>
      </c>
      <c r="BM142" s="157" t="str">
        <f>IF(VALUE(IF('Vessel List A'!DP141=1,1,IF('Vessel List A'!DP141=2,2,IF('Vessel List A'!DP141=3,3,IF('Vessel List A'!DP141=4,4,IF('Vessel List A'!DP141=5,5,IF('Vessel List A'!DP141=6,6,IF('Vessel List A'!DP141=7,7,IF('Vessel List A'!DP141=8,8,IF('Vessel List A'!DP141=9,9,IF('Vessel List A'!DP141=10,10,IF('Vessel List A'!DP141=11,11,IF('Vessel List A'!DP141=12,12,IF('Vessel List A'!DP141=13,13,IF('Vessel List A'!DP141=14,14,IF('Vessel List A'!DP141=15,15,IF('Vessel List A'!DP141=16,16,0)))))))))))))))))=0," ",VALUE(IF('Vessel List A'!DP141=1,1,IF('Vessel List A'!DP141=2,2,IF('Vessel List A'!DP141=3,3,IF('Vessel List A'!DP141=4,4,IF('Vessel List A'!DP141=5,5,IF('Vessel List A'!DP141=6,6,IF('Vessel List A'!DP141=7,7,IF('Vessel List A'!DP141=8,8,IF('Vessel List A'!DP141=9,9,IF('Vessel List A'!DP141=10,10,IF('Vessel List A'!DP141=11,11,IF('Vessel List A'!DP141=12,12,IF('Vessel List A'!DP141=13,13,IF('Vessel List A'!DP141=14,14,IF('Vessel List A'!DP141=15,15,IF('Vessel List A'!DP141=16,16,0))))))))))))))))))</f>
        <v xml:space="preserve"> </v>
      </c>
      <c r="BN142" s="154"/>
      <c r="BO142" s="158"/>
      <c r="BP142" s="390" t="str">
        <f t="shared" si="181"/>
        <v/>
      </c>
      <c r="BQ142" s="158"/>
      <c r="BR142" s="137"/>
      <c r="BS142" s="388" t="str">
        <f t="shared" si="182"/>
        <v/>
      </c>
      <c r="BT142" s="157" t="str">
        <f>IF(VALUE(IF('Vessel List A'!EC141=1,1,IF('Vessel List A'!EC141=2,2,IF('Vessel List A'!EC141=3,3,IF('Vessel List A'!EC141=4,4,IF('Vessel List A'!EC141=5,5,IF('Vessel List A'!EC141=6,6,IF('Vessel List A'!EC141=7,7,IF('Vessel List A'!EC141=8,8,IF('Vessel List A'!EC141=9,9,IF('Vessel List A'!EC141=10,10,IF('Vessel List A'!EC141=11,11,IF('Vessel List A'!EC141=12,12,IF('Vessel List A'!EC141=13,13,IF('Vessel List A'!EC141=14,14,IF('Vessel List A'!EC141=15,15,IF('Vessel List A'!EC141=16,16,0)))))))))))))))))=0," ",VALUE(IF('Vessel List A'!EC141=1,1,IF('Vessel List A'!EC141=2,2,IF('Vessel List A'!EC141=3,3,IF('Vessel List A'!EC141=4,4,IF('Vessel List A'!EC141=5,5,IF('Vessel List A'!EC141=6,6,IF('Vessel List A'!EC141=7,7,IF('Vessel List A'!EC141=8,8,IF('Vessel List A'!EC141=9,9,IF('Vessel List A'!EC141=10,10,IF('Vessel List A'!EC141=11,11,IF('Vessel List A'!EC141=12,12,IF('Vessel List A'!EC141=13,13,IF('Vessel List A'!EC141=14,14,IF('Vessel List A'!EC141=15,15,IF('Vessel List A'!EC141=16,16,0))))))))))))))))))</f>
        <v xml:space="preserve"> </v>
      </c>
      <c r="BU142" s="154"/>
      <c r="BV142" s="158"/>
      <c r="BW142" s="390" t="str">
        <f t="shared" si="183"/>
        <v/>
      </c>
      <c r="BX142" s="158"/>
      <c r="BY142" s="137"/>
      <c r="BZ142" s="388" t="str">
        <f t="shared" si="184"/>
        <v/>
      </c>
      <c r="CA142" s="157" t="str">
        <f>IF(VALUE(IF('Vessel List A'!EP141=1,1,IF('Vessel List A'!EP141=2,2,IF('Vessel List A'!EP141=3,3,IF('Vessel List A'!EP141=4,4,IF('Vessel List A'!EP141=5,5,IF('Vessel List A'!EP141=6,6,IF('Vessel List A'!EP141=7,7,IF('Vessel List A'!EP141=8,8,IF('Vessel List A'!EP141=9,9,IF('Vessel List A'!EP141=10,10,IF('Vessel List A'!EP141=11,11,IF('Vessel List A'!EP141=12,12,IF('Vessel List A'!EP141=13,13,IF('Vessel List A'!EP141=14,14,IF('Vessel List A'!EP141=15,15,IF('Vessel List A'!EP141=16,16,0)))))))))))))))))=0," ",VALUE(IF('Vessel List A'!EP141=1,1,IF('Vessel List A'!EP141=2,2,IF('Vessel List A'!EP141=3,3,IF('Vessel List A'!EP141=4,4,IF('Vessel List A'!EP141=5,5,IF('Vessel List A'!EP141=6,6,IF('Vessel List A'!EP141=7,7,IF('Vessel List A'!EP141=8,8,IF('Vessel List A'!EP141=9,9,IF('Vessel List A'!EP141=10,10,IF('Vessel List A'!EP141=11,11,IF('Vessel List A'!EP141=12,12,IF('Vessel List A'!EP141=13,13,IF('Vessel List A'!EP141=14,14,IF('Vessel List A'!EP141=15,15,IF('Vessel List A'!EP141=16,16,0))))))))))))))))))</f>
        <v xml:space="preserve"> </v>
      </c>
      <c r="CB142" s="154"/>
      <c r="CC142" s="158"/>
      <c r="CD142" s="390" t="str">
        <f t="shared" si="185"/>
        <v/>
      </c>
      <c r="CE142" s="158"/>
      <c r="CF142" s="137"/>
      <c r="CG142" s="388" t="str">
        <f t="shared" si="186"/>
        <v/>
      </c>
      <c r="CH142" s="157" t="str">
        <f>IF(VALUE(IF('Vessel List A'!FC141=1,1,IF('Vessel List A'!FC141=2,2,IF('Vessel List A'!FC141=3,3,IF('Vessel List A'!FC141=4,4,IF('Vessel List A'!FC141=5,5,IF('Vessel List A'!FC141=6,6,IF('Vessel List A'!FC141=7,7,IF('Vessel List A'!FC141=8,8,IF('Vessel List A'!FC141=9,9,IF('Vessel List A'!FC141=10,10,IF('Vessel List A'!FC141=11,11,IF('Vessel List A'!FC141=12,12,IF('Vessel List A'!FC141=13,13,IF('Vessel List A'!FC141=14,14,IF('Vessel List A'!FC141=15,15,IF('Vessel List A'!FC141=16,16,0)))))))))))))))))=0," ",VALUE(IF('Vessel List A'!FC141=1,1,IF('Vessel List A'!FC141=2,2,IF('Vessel List A'!FC141=3,3,IF('Vessel List A'!FC141=4,4,IF('Vessel List A'!FC141=5,5,IF('Vessel List A'!FC141=6,6,IF('Vessel List A'!FC141=7,7,IF('Vessel List A'!FC141=8,8,IF('Vessel List A'!FC141=9,9,IF('Vessel List A'!FC141=10,10,IF('Vessel List A'!FC141=11,11,IF('Vessel List A'!FC141=12,12,IF('Vessel List A'!FC141=13,13,IF('Vessel List A'!FC141=14,14,IF('Vessel List A'!FC141=15,15,IF('Vessel List A'!FC141=16,16,0))))))))))))))))))</f>
        <v xml:space="preserve"> </v>
      </c>
      <c r="CI142" s="154"/>
      <c r="CJ142" s="158"/>
      <c r="CK142" s="390" t="str">
        <f t="shared" si="187"/>
        <v/>
      </c>
      <c r="CL142" s="158"/>
      <c r="CM142" s="137"/>
      <c r="CN142" s="388" t="str">
        <f t="shared" si="188"/>
        <v/>
      </c>
      <c r="CO142" s="157" t="str">
        <f>IF(VALUE(IF('Vessel List A'!FP141=1,1,IF('Vessel List A'!FP141=2,2,IF('Vessel List A'!FP141=3,3,IF('Vessel List A'!FP141=4,4,IF('Vessel List A'!FP141=5,5,IF('Vessel List A'!FP141=6,6,IF('Vessel List A'!FP141=7,7,IF('Vessel List A'!FP141=8,8,IF('Vessel List A'!FP141=9,9,IF('Vessel List A'!FP141=10,10,IF('Vessel List A'!FP141=11,11,IF('Vessel List A'!FP141=12,12,IF('Vessel List A'!FP141=13,13,IF('Vessel List A'!FP141=14,14,IF('Vessel List A'!FP141=15,15,IF('Vessel List A'!FP141=16,16,0)))))))))))))))))=0," ",VALUE(IF('Vessel List A'!FP141=1,1,IF('Vessel List A'!FP141=2,2,IF('Vessel List A'!FP141=3,3,IF('Vessel List A'!FP141=4,4,IF('Vessel List A'!FP141=5,5,IF('Vessel List A'!FP141=6,6,IF('Vessel List A'!FP141=7,7,IF('Vessel List A'!FP141=8,8,IF('Vessel List A'!FP141=9,9,IF('Vessel List A'!FP141=10,10,IF('Vessel List A'!FP141=11,11,IF('Vessel List A'!FP141=12,12,IF('Vessel List A'!FP141=13,13,IF('Vessel List A'!FP141=14,14,IF('Vessel List A'!FP141=15,15,IF('Vessel List A'!FP141=16,16,0))))))))))))))))))</f>
        <v xml:space="preserve"> </v>
      </c>
      <c r="CP142" s="154"/>
      <c r="CQ142" s="158"/>
      <c r="CR142" s="390" t="str">
        <f t="shared" si="189"/>
        <v/>
      </c>
      <c r="CS142" s="158"/>
      <c r="CT142" s="137"/>
      <c r="CU142" s="388" t="str">
        <f t="shared" si="190"/>
        <v/>
      </c>
      <c r="CV142" s="157" t="str">
        <f>IF(VALUE(IF('Vessel List A'!GC141=1,1,IF('Vessel List A'!GC141=2,2,IF('Vessel List A'!GC141=3,3,IF('Vessel List A'!GC141=4,4,IF('Vessel List A'!GC141=5,5,IF('Vessel List A'!GC141=6,6,IF('Vessel List A'!GC141=7,7,IF('Vessel List A'!GC141=8,8,IF('Vessel List A'!GC141=9,9,IF('Vessel List A'!GC141=10,10,IF('Vessel List A'!GC141=11,11,IF('Vessel List A'!GC141=12,12,IF('Vessel List A'!GC141=13,13,IF('Vessel List A'!GC141=14,14,IF('Vessel List A'!GC141=15,15,IF('Vessel List A'!GC141=16,16,0)))))))))))))))))=0," ",VALUE(IF('Vessel List A'!GC141=1,1,IF('Vessel List A'!GC141=2,2,IF('Vessel List A'!GC141=3,3,IF('Vessel List A'!GC141=4,4,IF('Vessel List A'!GC141=5,5,IF('Vessel List A'!GC141=6,6,IF('Vessel List A'!GC141=7,7,IF('Vessel List A'!GC141=8,8,IF('Vessel List A'!GC141=9,9,IF('Vessel List A'!GC141=10,10,IF('Vessel List A'!GC141=11,11,IF('Vessel List A'!GC141=12,12,IF('Vessel List A'!GC141=13,13,IF('Vessel List A'!GC141=14,14,IF('Vessel List A'!GC141=15,15,IF('Vessel List A'!GC141=16,16,0))))))))))))))))))</f>
        <v xml:space="preserve"> </v>
      </c>
      <c r="CW142" s="154"/>
      <c r="CX142" s="158"/>
      <c r="CY142" s="390" t="str">
        <f t="shared" si="191"/>
        <v/>
      </c>
      <c r="CZ142" s="158"/>
      <c r="DA142" s="137"/>
      <c r="DB142" s="388" t="str">
        <f t="shared" si="192"/>
        <v/>
      </c>
      <c r="DC142" s="157" t="str">
        <f>IF(VALUE(IF('Vessel List A'!GP141=1,1,IF('Vessel List A'!GP141=2,2,IF('Vessel List A'!GP141=3,3,IF('Vessel List A'!GP141=4,4,IF('Vessel List A'!GP141=5,5,IF('Vessel List A'!GP141=6,6,IF('Vessel List A'!GP141=7,7,IF('Vessel List A'!GP141=8,8,IF('Vessel List A'!GP141=9,9,IF('Vessel List A'!GP141=10,10,IF('Vessel List A'!GP141=11,11,IF('Vessel List A'!GP141=12,12,IF('Vessel List A'!GP141=13,13,IF('Vessel List A'!GP141=14,14,IF('Vessel List A'!GP141=15,15,IF('Vessel List A'!GP141=16,16,0)))))))))))))))))=0," ",VALUE(IF('Vessel List A'!GP141=1,1,IF('Vessel List A'!GP141=2,2,IF('Vessel List A'!GP141=3,3,IF('Vessel List A'!GP141=4,4,IF('Vessel List A'!GP141=5,5,IF('Vessel List A'!GP141=6,6,IF('Vessel List A'!GP141=7,7,IF('Vessel List A'!GP141=8,8,IF('Vessel List A'!GP141=9,9,IF('Vessel List A'!GP141=10,10,IF('Vessel List A'!GP141=11,11,IF('Vessel List A'!GP141=12,12,IF('Vessel List A'!GP141=13,13,IF('Vessel List A'!GP141=14,14,IF('Vessel List A'!GP141=15,15,IF('Vessel List A'!GP141=16,16,0))))))))))))))))))</f>
        <v xml:space="preserve"> </v>
      </c>
      <c r="DD142" s="154"/>
      <c r="DE142" s="158"/>
      <c r="DF142" s="390" t="str">
        <f t="shared" si="193"/>
        <v/>
      </c>
      <c r="DG142" s="158"/>
      <c r="DH142" s="137"/>
      <c r="DI142" s="388" t="str">
        <f t="shared" si="194"/>
        <v/>
      </c>
      <c r="DJ142" s="157" t="str">
        <f>IF(VALUE(IF('Vessel List A'!HC141=1,1,IF('Vessel List A'!HC141=2,2,IF('Vessel List A'!HC141=3,3,IF('Vessel List A'!HC141=4,4,IF('Vessel List A'!HC141=5,5,IF('Vessel List A'!HC141=6,6,IF('Vessel List A'!HC141=7,7,IF('Vessel List A'!HC141=8,8,IF('Vessel List A'!HC141=9,9,IF('Vessel List A'!HC141=10,10,IF('Vessel List A'!HC141=11,11,IF('Vessel List A'!HC141=12,12,IF('Vessel List A'!HC141=13,13,IF('Vessel List A'!HC141=14,14,IF('Vessel List A'!HC141=15,15,IF('Vessel List A'!HC141=16,16,0)))))))))))))))))=0," ",VALUE(IF('Vessel List A'!HC141=1,1,IF('Vessel List A'!HC141=2,2,IF('Vessel List A'!HC141=3,3,IF('Vessel List A'!HC141=4,4,IF('Vessel List A'!HC141=5,5,IF('Vessel List A'!HC141=6,6,IF('Vessel List A'!HC141=7,7,IF('Vessel List A'!HC141=8,8,IF('Vessel List A'!HC141=9,9,IF('Vessel List A'!HC141=10,10,IF('Vessel List A'!HC141=11,11,IF('Vessel List A'!HC141=12,12,IF('Vessel List A'!HC141=13,13,IF('Vessel List A'!HC141=14,14,IF('Vessel List A'!HC141=15,15,IF('Vessel List A'!HC141=16,16,0))))))))))))))))))</f>
        <v xml:space="preserve"> </v>
      </c>
      <c r="DK142" s="154"/>
      <c r="DL142" s="158"/>
      <c r="DM142" s="390" t="str">
        <f t="shared" si="195"/>
        <v/>
      </c>
      <c r="DN142" s="158"/>
      <c r="DO142" s="137"/>
      <c r="DP142" s="388" t="str">
        <f t="shared" si="196"/>
        <v/>
      </c>
      <c r="DQ142" s="157" t="str">
        <f>IF(VALUE(IF('Vessel List A'!HP141=1,1,IF('Vessel List A'!HP141=2,2,IF('Vessel List A'!HP141=3,3,IF('Vessel List A'!HP141=4,4,IF('Vessel List A'!HP141=5,5,IF('Vessel List A'!HP141=6,6,IF('Vessel List A'!HP141=7,7,IF('Vessel List A'!HP141=8,8,IF('Vessel List A'!HP141=9,9,IF('Vessel List A'!HP141=10,10,IF('Vessel List A'!HP141=11,11,IF('Vessel List A'!HP141=12,12,IF('Vessel List A'!HP141=13,13,IF('Vessel List A'!HP141=14,14,IF('Vessel List A'!HP141=15,15,IF('Vessel List A'!HP141=16,16,0)))))))))))))))))=0," ",VALUE(IF('Vessel List A'!HP141=1,1,IF('Vessel List A'!HP141=2,2,IF('Vessel List A'!HP141=3,3,IF('Vessel List A'!HP141=4,4,IF('Vessel List A'!HP141=5,5,IF('Vessel List A'!HP141=6,6,IF('Vessel List A'!HP141=7,7,IF('Vessel List A'!HP141=8,8,IF('Vessel List A'!HP141=9,9,IF('Vessel List A'!HP141=10,10,IF('Vessel List A'!HP141=11,11,IF('Vessel List A'!HP141=12,12,IF('Vessel List A'!HP141=13,13,IF('Vessel List A'!HP141=14,14,IF('Vessel List A'!HP141=15,15,IF('Vessel List A'!HP141=16,16,0))))))))))))))))))</f>
        <v xml:space="preserve"> </v>
      </c>
      <c r="DR142" s="154"/>
      <c r="DS142" s="158"/>
      <c r="DT142" s="390" t="str">
        <f t="shared" si="197"/>
        <v/>
      </c>
      <c r="DU142" s="158"/>
      <c r="DV142" s="137"/>
      <c r="DW142" s="388" t="str">
        <f t="shared" si="198"/>
        <v/>
      </c>
      <c r="DX142" s="157" t="str">
        <f>IF(VALUE(IF('Vessel List A'!IC141=1,1,IF('Vessel List A'!IC141=2,2,IF('Vessel List A'!IC141=3,3,IF('Vessel List A'!IC141=4,4,IF('Vessel List A'!IC141=5,5,IF('Vessel List A'!IC141=6,6,IF('Vessel List A'!IC141=7,7,IF('Vessel List A'!IC141=8,8,IF('Vessel List A'!IC141=9,9,IF('Vessel List A'!IC141=10,10,IF('Vessel List A'!IC141=11,11,IF('Vessel List A'!IC141=12,12,IF('Vessel List A'!IC141=13,13,IF('Vessel List A'!IC141=14,14,IF('Vessel List A'!IC141=15,15,IF('Vessel List A'!IC141=16,16,0)))))))))))))))))=0," ",VALUE(IF('Vessel List A'!IC141=1,1,IF('Vessel List A'!IC141=2,2,IF('Vessel List A'!IC141=3,3,IF('Vessel List A'!IC141=4,4,IF('Vessel List A'!IC141=5,5,IF('Vessel List A'!IC141=6,6,IF('Vessel List A'!IC141=7,7,IF('Vessel List A'!IC141=8,8,IF('Vessel List A'!IC141=9,9,IF('Vessel List A'!IC141=10,10,IF('Vessel List A'!IC141=11,11,IF('Vessel List A'!IC141=12,12,IF('Vessel List A'!IC141=13,13,IF('Vessel List A'!IC141=14,14,IF('Vessel List A'!IC141=15,15,IF('Vessel List A'!IC141=16,16,0))))))))))))))))))</f>
        <v xml:space="preserve"> </v>
      </c>
      <c r="DY142" s="154"/>
      <c r="DZ142" s="158"/>
      <c r="EA142" s="390" t="str">
        <f t="shared" si="199"/>
        <v/>
      </c>
      <c r="EB142" s="158"/>
      <c r="EC142" s="137"/>
      <c r="ED142" s="388" t="str">
        <f t="shared" si="200"/>
        <v/>
      </c>
      <c r="EE142" s="157" t="str">
        <f>IF(VALUE(IF('Vessel List A'!IP141=1,1,IF('Vessel List A'!IP141=2,2,IF('Vessel List A'!IP141=3,3,IF('Vessel List A'!IP141=4,4,IF('Vessel List A'!IP141=5,5,IF('Vessel List A'!IP141=6,6,IF('Vessel List A'!IP141=7,7,IF('Vessel List A'!IP141=8,8,IF('Vessel List A'!IP141=9,9,IF('Vessel List A'!IP141=10,10,IF('Vessel List A'!IP141=11,11,IF('Vessel List A'!IP141=12,12,IF('Vessel List A'!IP141=13,13,IF('Vessel List A'!IP141=14,14,IF('Vessel List A'!IP141=15,15,IF('Vessel List A'!IP141=16,16,0)))))))))))))))))=0," ",VALUE(IF('Vessel List A'!IP141=1,1,IF('Vessel List A'!IP141=2,2,IF('Vessel List A'!IP141=3,3,IF('Vessel List A'!IP141=4,4,IF('Vessel List A'!IP141=5,5,IF('Vessel List A'!IP141=6,6,IF('Vessel List A'!IP141=7,7,IF('Vessel List A'!IP141=8,8,IF('Vessel List A'!IP141=9,9,IF('Vessel List A'!IP141=10,10,IF('Vessel List A'!IP141=11,11,IF('Vessel List A'!IP141=12,12,IF('Vessel List A'!IP141=13,13,IF('Vessel List A'!IP141=14,14,IF('Vessel List A'!IP141=15,15,IF('Vessel List A'!IP141=16,16,0))))))))))))))))))</f>
        <v xml:space="preserve"> </v>
      </c>
      <c r="EF142" s="154"/>
      <c r="EG142" s="158"/>
      <c r="EH142" s="390" t="str">
        <f t="shared" si="201"/>
        <v/>
      </c>
      <c r="EI142" s="158"/>
      <c r="EJ142" s="137"/>
      <c r="EK142" s="397" t="str">
        <f t="shared" si="202"/>
        <v/>
      </c>
      <c r="EL142" s="144"/>
      <c r="EM142" s="157" t="str">
        <f>IF(VALUE(IF('Vessel List B'!C141=1,1,IF('Vessel List B'!C141=2,2,IF('Vessel List B'!C141=3,3,IF('Vessel List B'!C141=4,4,IF('Vessel List B'!C141=5,5,IF('Vessel List B'!C141=6,6,IF('Vessel List B'!C141=7,7,IF('Vessel List B'!C141=8,8,IF('Vessel List B'!C141=9,9,IF('Vessel List B'!C141=10,10,IF('Vessel List B'!C141=11,11,IF('Vessel List B'!C141=12,12,IF('Vessel List B'!C141=13,13,IF('Vessel List B'!C141=14,14,IF('Vessel List B'!C141=15,15,IF('Vessel List B'!C141=16,16,0)))))))))))))))))=0," ",VALUE(IF('Vessel List B'!C141=1,1,IF('Vessel List B'!C141=2,2,IF('Vessel List B'!C141=3,3,IF('Vessel List B'!C141=4,4,IF('Vessel List B'!C141=5,5,IF('Vessel List B'!C141=6,6,IF('Vessel List B'!C141=7,7,IF('Vessel List B'!C141=8,8,IF('Vessel List B'!C141=9,9,IF('Vessel List B'!C141=10,10,IF('Vessel List B'!C141=11,11,IF('Vessel List B'!C141=12,12,IF('Vessel List B'!C141=13,13,IF('Vessel List B'!C141=14,14,IF('Vessel List B'!C141=15,15,IF('Vessel List B'!C141=16,16,0))))))))))))))))))</f>
        <v xml:space="preserve"> </v>
      </c>
      <c r="EN142" s="154"/>
      <c r="EO142" s="158"/>
      <c r="EP142" s="390" t="str">
        <f t="shared" si="203"/>
        <v/>
      </c>
      <c r="EQ142" s="158"/>
      <c r="ER142" s="137"/>
      <c r="ES142" s="388" t="str">
        <f t="shared" si="204"/>
        <v/>
      </c>
      <c r="ET142" s="157" t="str">
        <f>IF(VALUE(IF('Vessel List B'!P141=1,1,IF('Vessel List B'!P141=2,2,IF('Vessel List B'!P141=3,3,IF('Vessel List B'!P141=4,4,IF('Vessel List B'!P141=5,5,IF('Vessel List B'!P141=6,6,IF('Vessel List B'!P141=7,7,IF('Vessel List B'!P141=8,8,IF('Vessel List B'!P141=9,9,IF('Vessel List B'!P141=10,10,IF('Vessel List B'!P141=11,11,IF('Vessel List B'!P141=12,12,IF('Vessel List B'!P141=13,13,IF('Vessel List B'!P141=14,14,IF('Vessel List B'!P141=15,15,IF('Vessel List B'!P141=16,16,0)))))))))))))))))=0," ",VALUE(IF('Vessel List B'!P141=1,1,IF('Vessel List B'!P141=2,2,IF('Vessel List B'!P141=3,3,IF('Vessel List B'!P141=4,4,IF('Vessel List B'!P141=5,5,IF('Vessel List B'!P141=6,6,IF('Vessel List B'!P141=7,7,IF('Vessel List B'!P141=8,8,IF('Vessel List B'!P141=9,9,IF('Vessel List B'!P141=10,10,IF('Vessel List B'!P141=11,11,IF('Vessel List B'!P141=12,12,IF('Vessel List B'!P141=13,13,IF('Vessel List B'!P141=14,14,IF('Vessel List B'!P141=15,15,IF('Vessel List B'!P141=16,16,0))))))))))))))))))</f>
        <v xml:space="preserve"> </v>
      </c>
      <c r="EU142" s="154"/>
      <c r="EV142" s="158"/>
      <c r="EW142" s="390" t="str">
        <f t="shared" si="205"/>
        <v/>
      </c>
      <c r="EX142" s="158"/>
      <c r="EY142" s="137"/>
      <c r="EZ142" s="388" t="str">
        <f t="shared" si="206"/>
        <v/>
      </c>
      <c r="FA142" s="157" t="str">
        <f>IF(VALUE(IF('Vessel List B'!AC141=1,1,IF('Vessel List B'!AC141=2,2,IF('Vessel List B'!AC141=3,3,IF('Vessel List B'!AC141=4,4,IF('Vessel List B'!AC141=5,5,IF('Vessel List B'!AC141=6,6,IF('Vessel List B'!AC141=7,7,IF('Vessel List B'!AC141=8,8,IF('Vessel List B'!AC141=9,9,IF('Vessel List B'!AC141=10,10,IF('Vessel List B'!AC141=11,11,IF('Vessel List B'!AC141=12,12,IF('Vessel List B'!AC141=13,13,IF('Vessel List B'!AC141=14,14,IF('Vessel List B'!AC141=15,15,IF('Vessel List B'!AC141=16,16,0)))))))))))))))))=0," ",VALUE(IF('Vessel List B'!AC141=1,1,IF('Vessel List B'!AC141=2,2,IF('Vessel List B'!AC141=3,3,IF('Vessel List B'!AC141=4,4,IF('Vessel List B'!AC141=5,5,IF('Vessel List B'!AC141=6,6,IF('Vessel List B'!AC141=7,7,IF('Vessel List B'!AC141=8,8,IF('Vessel List B'!AC141=9,9,IF('Vessel List B'!AC141=10,10,IF('Vessel List B'!AC141=11,11,IF('Vessel List B'!AC141=12,12,IF('Vessel List B'!AC141=13,13,IF('Vessel List B'!AC141=14,14,IF('Vessel List B'!AC141=15,15,IF('Vessel List B'!AC141=16,16,0))))))))))))))))))</f>
        <v xml:space="preserve"> </v>
      </c>
      <c r="FB142" s="154"/>
      <c r="FC142" s="158"/>
      <c r="FD142" s="390" t="str">
        <f t="shared" si="207"/>
        <v/>
      </c>
      <c r="FE142" s="158"/>
      <c r="FF142" s="137"/>
      <c r="FG142" s="388" t="str">
        <f t="shared" si="208"/>
        <v/>
      </c>
      <c r="FH142" s="157" t="str">
        <f>IF(VALUE(IF('Vessel List B'!AP141=1,1,IF('Vessel List B'!AP141=2,2,IF('Vessel List B'!AP141=3,3,IF('Vessel List B'!AP141=4,4,IF('Vessel List B'!AP141=5,5,IF('Vessel List B'!AP141=6,6,IF('Vessel List B'!AP141=7,7,IF('Vessel List B'!AP141=8,8,IF('Vessel List B'!AP141=9,9,IF('Vessel List B'!AP141=10,10,IF('Vessel List B'!AP141=11,11,IF('Vessel List B'!AP141=12,12,IF('Vessel List B'!AP141=13,13,IF('Vessel List B'!AP141=14,14,IF('Vessel List B'!AP141=15,15,IF('Vessel List B'!AP141=16,16,0)))))))))))))))))=0," ",VALUE(IF('Vessel List B'!AP141=1,1,IF('Vessel List B'!AP141=2,2,IF('Vessel List B'!AP141=3,3,IF('Vessel List B'!AP141=4,4,IF('Vessel List B'!AP141=5,5,IF('Vessel List B'!AP141=6,6,IF('Vessel List B'!AP141=7,7,IF('Vessel List B'!AP141=8,8,IF('Vessel List B'!AP141=9,9,IF('Vessel List B'!AP141=10,10,IF('Vessel List B'!AP141=11,11,IF('Vessel List B'!AP141=12,12,IF('Vessel List B'!AP141=13,13,IF('Vessel List B'!AP141=14,14,IF('Vessel List B'!AP141=15,15,IF('Vessel List B'!AP141=16,16,0))))))))))))))))))</f>
        <v xml:space="preserve"> </v>
      </c>
      <c r="FI142" s="154"/>
      <c r="FJ142" s="158"/>
      <c r="FK142" s="390" t="str">
        <f t="shared" si="209"/>
        <v/>
      </c>
      <c r="FL142" s="158"/>
      <c r="FM142" s="137"/>
      <c r="FN142" s="388" t="str">
        <f t="shared" si="210"/>
        <v/>
      </c>
      <c r="FO142" s="157" t="str">
        <f>IF(VALUE(IF('Vessel List B'!BC141=1,1,IF('Vessel List B'!BC141=2,2,IF('Vessel List B'!BC141=3,3,IF('Vessel List B'!BC141=4,4,IF('Vessel List B'!BC141=5,5,IF('Vessel List B'!BC141=6,6,IF('Vessel List B'!BC141=7,7,IF('Vessel List B'!BC141=8,8,IF('Vessel List B'!BC141=9,9,IF('Vessel List B'!BC141=10,10,IF('Vessel List B'!BC141=11,11,IF('Vessel List B'!BC141=12,12,IF('Vessel List B'!BC141=13,13,IF('Vessel List B'!BC141=14,14,IF('Vessel List B'!BC141=15,15,IF('Vessel List B'!BC141=16,16,0)))))))))))))))))=0," ",VALUE(IF('Vessel List B'!BC141=1,1,IF('Vessel List B'!BC141=2,2,IF('Vessel List B'!BC141=3,3,IF('Vessel List B'!BC141=4,4,IF('Vessel List B'!BC141=5,5,IF('Vessel List B'!BC141=6,6,IF('Vessel List B'!BC141=7,7,IF('Vessel List B'!BC141=8,8,IF('Vessel List B'!BC141=9,9,IF('Vessel List B'!BC141=10,10,IF('Vessel List B'!BC141=11,11,IF('Vessel List B'!BC141=12,12,IF('Vessel List B'!BC141=13,13,IF('Vessel List B'!BC141=14,14,IF('Vessel List B'!BC141=15,15,IF('Vessel List B'!BC141=16,16,0))))))))))))))))))</f>
        <v xml:space="preserve"> </v>
      </c>
      <c r="FP142" s="154"/>
      <c r="FQ142" s="158"/>
      <c r="FR142" s="390" t="str">
        <f t="shared" si="211"/>
        <v/>
      </c>
      <c r="FS142" s="158"/>
      <c r="FT142" s="137"/>
      <c r="FU142" s="388" t="str">
        <f t="shared" si="212"/>
        <v/>
      </c>
      <c r="FV142" s="157" t="str">
        <f>IF(VALUE(IF('Vessel List B'!BP141=1,1,IF('Vessel List B'!BP141=2,2,IF('Vessel List B'!BP141=3,3,IF('Vessel List B'!BP141=4,4,IF('Vessel List B'!BP141=5,5,IF('Vessel List B'!BP141=6,6,IF('Vessel List B'!BP141=7,7,IF('Vessel List B'!BP141=8,8,IF('Vessel List B'!BP141=9,9,IF('Vessel List B'!BP141=10,10,IF('Vessel List B'!BP141=11,11,IF('Vessel List B'!BP141=12,12,IF('Vessel List B'!BP141=13,13,IF('Vessel List B'!BP141=14,14,IF('Vessel List B'!BP141=15,15,IF('Vessel List B'!BP141=16,16,0)))))))))))))))))=0," ",VALUE(IF('Vessel List B'!BP141=1,1,IF('Vessel List B'!BP141=2,2,IF('Vessel List B'!BP141=3,3,IF('Vessel List B'!BP141=4,4,IF('Vessel List B'!BP141=5,5,IF('Vessel List B'!BP141=6,6,IF('Vessel List B'!BP141=7,7,IF('Vessel List B'!BP141=8,8,IF('Vessel List B'!BP141=9,9,IF('Vessel List B'!BP141=10,10,IF('Vessel List B'!BP141=11,11,IF('Vessel List B'!BP141=12,12,IF('Vessel List B'!BP141=13,13,IF('Vessel List B'!BP141=14,14,IF('Vessel List B'!BP141=15,15,IF('Vessel List B'!BP141=16,16,0))))))))))))))))))</f>
        <v xml:space="preserve"> </v>
      </c>
      <c r="FW142" s="154"/>
      <c r="FX142" s="158"/>
      <c r="FY142" s="390" t="str">
        <f t="shared" si="213"/>
        <v/>
      </c>
      <c r="FZ142" s="158"/>
      <c r="GA142" s="137"/>
      <c r="GB142" s="388" t="str">
        <f t="shared" si="214"/>
        <v/>
      </c>
      <c r="GC142" s="157" t="str">
        <f>IF(VALUE(IF('Vessel List B'!CC141=1,1,IF('Vessel List B'!CC141=2,2,IF('Vessel List B'!CC141=3,3,IF('Vessel List B'!CC141=4,4,IF('Vessel List B'!CC141=5,5,IF('Vessel List B'!CC141=6,6,IF('Vessel List B'!CC141=7,7,IF('Vessel List B'!CC141=8,8,IF('Vessel List B'!CC141=9,9,IF('Vessel List B'!CC141=10,10,IF('Vessel List B'!CC141=11,11,IF('Vessel List B'!CC141=12,12,IF('Vessel List B'!CC141=13,13,IF('Vessel List B'!CC141=14,14,IF('Vessel List B'!CC141=15,15,IF('Vessel List B'!CC141=16,16,0)))))))))))))))))=0," ",VALUE(IF('Vessel List B'!CC141=1,1,IF('Vessel List B'!CC141=2,2,IF('Vessel List B'!CC141=3,3,IF('Vessel List B'!CC141=4,4,IF('Vessel List B'!CC141=5,5,IF('Vessel List B'!CC141=6,6,IF('Vessel List B'!CC141=7,7,IF('Vessel List B'!CC141=8,8,IF('Vessel List B'!CC141=9,9,IF('Vessel List B'!CC141=10,10,IF('Vessel List B'!CC141=11,11,IF('Vessel List B'!CC141=12,12,IF('Vessel List B'!CC141=13,13,IF('Vessel List B'!CC141=14,14,IF('Vessel List B'!CC141=15,15,IF('Vessel List B'!CC141=16,16,0))))))))))))))))))</f>
        <v xml:space="preserve"> </v>
      </c>
      <c r="GD142" s="154"/>
      <c r="GE142" s="158"/>
      <c r="GF142" s="390" t="str">
        <f t="shared" si="215"/>
        <v/>
      </c>
      <c r="GG142" s="158"/>
      <c r="GH142" s="137"/>
      <c r="GI142" s="388" t="str">
        <f t="shared" si="216"/>
        <v/>
      </c>
      <c r="GJ142" s="157" t="str">
        <f>IF(VALUE(IF('Vessel List B'!CP141=1,1,IF('Vessel List B'!CP141=2,2,IF('Vessel List B'!CP141=3,3,IF('Vessel List B'!CP141=4,4,IF('Vessel List B'!CP141=5,5,IF('Vessel List B'!CP141=6,6,IF('Vessel List B'!CP141=7,7,IF('Vessel List B'!CP141=8,8,IF('Vessel List B'!CP141=9,9,IF('Vessel List B'!CP141=10,10,IF('Vessel List B'!CP141=11,11,IF('Vessel List B'!CP141=12,12,IF('Vessel List B'!CP141=13,13,IF('Vessel List B'!CP141=14,14,IF('Vessel List B'!CP141=15,15,IF('Vessel List B'!CP141=16,16,0)))))))))))))))))=0," ",VALUE(IF('Vessel List B'!CP141=1,1,IF('Vessel List B'!CP141=2,2,IF('Vessel List B'!CP141=3,3,IF('Vessel List B'!CP141=4,4,IF('Vessel List B'!CP141=5,5,IF('Vessel List B'!CP141=6,6,IF('Vessel List B'!CP141=7,7,IF('Vessel List B'!CP141=8,8,IF('Vessel List B'!CP141=9,9,IF('Vessel List B'!CP141=10,10,IF('Vessel List B'!CP141=11,11,IF('Vessel List B'!CP141=12,12,IF('Vessel List B'!CP141=13,13,IF('Vessel List B'!CP141=14,14,IF('Vessel List B'!CP141=15,15,IF('Vessel List B'!CP141=16,16,0))))))))))))))))))</f>
        <v xml:space="preserve"> </v>
      </c>
      <c r="GK142" s="154"/>
      <c r="GL142" s="158"/>
      <c r="GM142" s="390" t="str">
        <f t="shared" si="217"/>
        <v/>
      </c>
      <c r="GN142" s="158"/>
      <c r="GO142" s="137"/>
      <c r="GP142" s="388" t="str">
        <f t="shared" si="218"/>
        <v/>
      </c>
      <c r="GQ142" s="157" t="str">
        <f>IF(VALUE(IF('Vessel List B'!DC141=1,1,IF('Vessel List B'!DC141=2,2,IF('Vessel List B'!DC141=3,3,IF('Vessel List B'!DC141=4,4,IF('Vessel List B'!DC141=5,5,IF('Vessel List B'!DC141=6,6,IF('Vessel List B'!DC141=7,7,IF('Vessel List B'!DC141=8,8,IF('Vessel List B'!DC141=9,9,IF('Vessel List B'!DC141=10,10,IF('Vessel List B'!DC141=11,11,IF('Vessel List B'!DC141=12,12,IF('Vessel List B'!DC141=13,13,IF('Vessel List B'!DC141=14,14,IF('Vessel List B'!DC141=15,15,IF('Vessel List B'!DC141=16,16,0)))))))))))))))))=0," ",VALUE(IF('Vessel List B'!DC141=1,1,IF('Vessel List B'!DC141=2,2,IF('Vessel List B'!DC141=3,3,IF('Vessel List B'!DC141=4,4,IF('Vessel List B'!DC141=5,5,IF('Vessel List B'!DC141=6,6,IF('Vessel List B'!DC141=7,7,IF('Vessel List B'!DC141=8,8,IF('Vessel List B'!DC141=9,9,IF('Vessel List B'!DC141=10,10,IF('Vessel List B'!DC141=11,11,IF('Vessel List B'!DC141=12,12,IF('Vessel List B'!DC141=13,13,IF('Vessel List B'!DC141=14,14,IF('Vessel List B'!DC141=15,15,IF('Vessel List B'!DC141=16,16,0))))))))))))))))))</f>
        <v xml:space="preserve"> </v>
      </c>
      <c r="GR142" s="154"/>
      <c r="GS142" s="158"/>
      <c r="GT142" s="390" t="str">
        <f t="shared" si="219"/>
        <v/>
      </c>
      <c r="GU142" s="158"/>
      <c r="GV142" s="137"/>
      <c r="GW142" s="388" t="str">
        <f t="shared" si="220"/>
        <v/>
      </c>
      <c r="GX142" s="157" t="str">
        <f>IF(VALUE(IF('Vessel List B'!DP141=1,1,IF('Vessel List B'!DP141=2,2,IF('Vessel List B'!DP141=3,3,IF('Vessel List B'!DP141=4,4,IF('Vessel List B'!DP141=5,5,IF('Vessel List B'!DP141=6,6,IF('Vessel List B'!DP141=7,7,IF('Vessel List B'!DP141=8,8,IF('Vessel List B'!DP141=9,9,IF('Vessel List B'!DP141=10,10,IF('Vessel List B'!DP141=11,11,IF('Vessel List B'!DP141=12,12,IF('Vessel List B'!DP141=13,13,IF('Vessel List B'!DP141=14,14,IF('Vessel List B'!DP141=15,15,IF('Vessel List B'!DP141=16,16,0)))))))))))))))))=0," ",VALUE(IF('Vessel List B'!DP141=1,1,IF('Vessel List B'!DP141=2,2,IF('Vessel List B'!DP141=3,3,IF('Vessel List B'!DP141=4,4,IF('Vessel List B'!DP141=5,5,IF('Vessel List B'!DP141=6,6,IF('Vessel List B'!DP141=7,7,IF('Vessel List B'!DP141=8,8,IF('Vessel List B'!DP141=9,9,IF('Vessel List B'!DP141=10,10,IF('Vessel List B'!DP141=11,11,IF('Vessel List B'!DP141=12,12,IF('Vessel List B'!DP141=13,13,IF('Vessel List B'!DP141=14,14,IF('Vessel List B'!DP141=15,15,IF('Vessel List B'!DP141=16,16,0))))))))))))))))))</f>
        <v xml:space="preserve"> </v>
      </c>
      <c r="GY142" s="154"/>
      <c r="GZ142" s="158"/>
      <c r="HA142" s="390" t="str">
        <f t="shared" si="221"/>
        <v/>
      </c>
      <c r="HB142" s="158"/>
      <c r="HC142" s="137"/>
      <c r="HD142" s="388" t="str">
        <f t="shared" si="222"/>
        <v/>
      </c>
      <c r="HE142" s="157" t="str">
        <f>IF(VALUE(IF('Vessel List B'!EC141=1,1,IF('Vessel List B'!EC141=2,2,IF('Vessel List B'!EC141=3,3,IF('Vessel List B'!EC141=4,4,IF('Vessel List B'!EC141=5,5,IF('Vessel List B'!EC141=6,6,IF('Vessel List B'!EC141=7,7,IF('Vessel List B'!EC141=8,8,IF('Vessel List B'!EC141=9,9,IF('Vessel List B'!EC141=10,10,IF('Vessel List B'!EC141=11,11,IF('Vessel List B'!EC141=12,12,IF('Vessel List B'!EC141=13,13,IF('Vessel List B'!EC141=14,14,IF('Vessel List B'!EC141=15,15,IF('Vessel List B'!EC141=16,16,0)))))))))))))))))=0," ",VALUE(IF('Vessel List B'!EC141=1,1,IF('Vessel List B'!EC141=2,2,IF('Vessel List B'!EC141=3,3,IF('Vessel List B'!EC141=4,4,IF('Vessel List B'!EC141=5,5,IF('Vessel List B'!EC141=6,6,IF('Vessel List B'!EC141=7,7,IF('Vessel List B'!EC141=8,8,IF('Vessel List B'!EC141=9,9,IF('Vessel List B'!EC141=10,10,IF('Vessel List B'!EC141=11,11,IF('Vessel List B'!EC141=12,12,IF('Vessel List B'!EC141=13,13,IF('Vessel List B'!EC141=14,14,IF('Vessel List B'!EC141=15,15,IF('Vessel List B'!EC141=16,16,0))))))))))))))))))</f>
        <v xml:space="preserve"> </v>
      </c>
      <c r="HF142" s="154"/>
      <c r="HG142" s="158"/>
      <c r="HH142" s="390" t="str">
        <f t="shared" si="223"/>
        <v/>
      </c>
      <c r="HI142" s="158"/>
      <c r="HJ142" s="137"/>
      <c r="HK142" s="388" t="str">
        <f t="shared" si="224"/>
        <v/>
      </c>
      <c r="HL142" s="157" t="str">
        <f>IF(VALUE(IF('Vessel List B'!EP141=1,1,IF('Vessel List B'!EP141=2,2,IF('Vessel List B'!EP141=3,3,IF('Vessel List B'!EP141=4,4,IF('Vessel List B'!EP141=5,5,IF('Vessel List B'!EP141=6,6,IF('Vessel List B'!EP141=7,7,IF('Vessel List B'!EP141=8,8,IF('Vessel List B'!EP141=9,9,IF('Vessel List B'!EP141=10,10,IF('Vessel List B'!EP141=11,11,IF('Vessel List B'!EP141=12,12,IF('Vessel List B'!EP141=13,13,IF('Vessel List B'!EP141=14,14,IF('Vessel List B'!EP141=15,15,IF('Vessel List B'!EP141=16,16,0)))))))))))))))))=0," ",VALUE(IF('Vessel List B'!EP141=1,1,IF('Vessel List B'!EP141=2,2,IF('Vessel List B'!EP141=3,3,IF('Vessel List B'!EP141=4,4,IF('Vessel List B'!EP141=5,5,IF('Vessel List B'!EP141=6,6,IF('Vessel List B'!EP141=7,7,IF('Vessel List B'!EP141=8,8,IF('Vessel List B'!EP141=9,9,IF('Vessel List B'!EP141=10,10,IF('Vessel List B'!EP141=11,11,IF('Vessel List B'!EP141=12,12,IF('Vessel List B'!EP141=13,13,IF('Vessel List B'!EP141=14,14,IF('Vessel List B'!EP141=15,15,IF('Vessel List B'!EP141=16,16,0))))))))))))))))))</f>
        <v xml:space="preserve"> </v>
      </c>
      <c r="HM142" s="154"/>
      <c r="HN142" s="158"/>
      <c r="HO142" s="390" t="str">
        <f t="shared" si="225"/>
        <v/>
      </c>
      <c r="HP142" s="158"/>
      <c r="HQ142" s="137"/>
      <c r="HR142" s="388" t="str">
        <f t="shared" si="226"/>
        <v/>
      </c>
      <c r="HS142" s="157" t="str">
        <f>IF(VALUE(IF('Vessel List B'!FC141=1,1,IF('Vessel List B'!FC141=2,2,IF('Vessel List B'!FC141=3,3,IF('Vessel List B'!FC141=4,4,IF('Vessel List B'!FC141=5,5,IF('Vessel List B'!FC141=6,6,IF('Vessel List B'!FC141=7,7,IF('Vessel List B'!FC141=8,8,IF('Vessel List B'!FC141=9,9,IF('Vessel List B'!FC141=10,10,IF('Vessel List B'!FC141=11,11,IF('Vessel List B'!FC141=12,12,IF('Vessel List B'!FC141=13,13,IF('Vessel List B'!FC141=14,14,IF('Vessel List B'!FC141=15,15,IF('Vessel List B'!FC141=16,16,0)))))))))))))))))=0," ",VALUE(IF('Vessel List B'!FC141=1,1,IF('Vessel List B'!FC141=2,2,IF('Vessel List B'!FC141=3,3,IF('Vessel List B'!FC141=4,4,IF('Vessel List B'!FC141=5,5,IF('Vessel List B'!FC141=6,6,IF('Vessel List B'!FC141=7,7,IF('Vessel List B'!FC141=8,8,IF('Vessel List B'!FC141=9,9,IF('Vessel List B'!FC141=10,10,IF('Vessel List B'!FC141=11,11,IF('Vessel List B'!FC141=12,12,IF('Vessel List B'!FC141=13,13,IF('Vessel List B'!FC141=14,14,IF('Vessel List B'!FC141=15,15,IF('Vessel List B'!FC141=16,16,0))))))))))))))))))</f>
        <v xml:space="preserve"> </v>
      </c>
      <c r="HT142" s="154"/>
      <c r="HU142" s="158"/>
      <c r="HV142" s="390" t="str">
        <f t="shared" si="227"/>
        <v/>
      </c>
      <c r="HW142" s="158"/>
      <c r="HX142" s="137"/>
      <c r="HY142" s="388" t="str">
        <f t="shared" si="228"/>
        <v/>
      </c>
      <c r="HZ142" s="157" t="str">
        <f>IF(VALUE(IF('Vessel List B'!FP141=1,1,IF('Vessel List B'!FP141=2,2,IF('Vessel List B'!FP141=3,3,IF('Vessel List B'!FP141=4,4,IF('Vessel List B'!FP141=5,5,IF('Vessel List B'!FP141=6,6,IF('Vessel List B'!FP141=7,7,IF('Vessel List B'!FP141=8,8,IF('Vessel List B'!FP141=9,9,IF('Vessel List B'!FP141=10,10,IF('Vessel List B'!FP141=11,11,IF('Vessel List B'!FP141=12,12,IF('Vessel List B'!FP141=13,13,IF('Vessel List B'!FP141=14,14,IF('Vessel List B'!FP141=15,15,IF('Vessel List B'!FP141=16,16,0)))))))))))))))))=0," ",VALUE(IF('Vessel List B'!FP141=1,1,IF('Vessel List B'!FP141=2,2,IF('Vessel List B'!FP141=3,3,IF('Vessel List B'!FP141=4,4,IF('Vessel List B'!FP141=5,5,IF('Vessel List B'!FP141=6,6,IF('Vessel List B'!FP141=7,7,IF('Vessel List B'!FP141=8,8,IF('Vessel List B'!FP141=9,9,IF('Vessel List B'!FP141=10,10,IF('Vessel List B'!FP141=11,11,IF('Vessel List B'!FP141=12,12,IF('Vessel List B'!FP141=13,13,IF('Vessel List B'!FP141=14,14,IF('Vessel List B'!FP141=15,15,IF('Vessel List B'!FP141=16,16,0))))))))))))))))))</f>
        <v xml:space="preserve"> </v>
      </c>
      <c r="IA142" s="154"/>
      <c r="IB142" s="158"/>
      <c r="IC142" s="390" t="str">
        <f t="shared" si="229"/>
        <v/>
      </c>
      <c r="ID142" s="158"/>
      <c r="IE142" s="137"/>
      <c r="IF142" s="388" t="str">
        <f t="shared" si="230"/>
        <v/>
      </c>
      <c r="IG142" s="157" t="str">
        <f>IF(VALUE(IF('Vessel List B'!GC141=1,1,IF('Vessel List B'!GC141=2,2,IF('Vessel List B'!GC141=3,3,IF('Vessel List B'!GC141=4,4,IF('Vessel List B'!GC141=5,5,IF('Vessel List B'!GC141=6,6,IF('Vessel List B'!GC141=7,7,IF('Vessel List B'!GC141=8,8,IF('Vessel List B'!GC141=9,9,IF('Vessel List B'!GC141=10,10,IF('Vessel List B'!GC141=11,11,IF('Vessel List B'!GC141=12,12,IF('Vessel List B'!GC141=13,13,IF('Vessel List B'!GC141=14,14,IF('Vessel List B'!GC141=15,15,IF('Vessel List B'!GC141=16,16,0)))))))))))))))))=0," ",VALUE(IF('Vessel List B'!GC141=1,1,IF('Vessel List B'!GC141=2,2,IF('Vessel List B'!GC141=3,3,IF('Vessel List B'!GC141=4,4,IF('Vessel List B'!GC141=5,5,IF('Vessel List B'!GC141=6,6,IF('Vessel List B'!GC141=7,7,IF('Vessel List B'!GC141=8,8,IF('Vessel List B'!GC141=9,9,IF('Vessel List B'!GC141=10,10,IF('Vessel List B'!GC141=11,11,IF('Vessel List B'!GC141=12,12,IF('Vessel List B'!GC141=13,13,IF('Vessel List B'!GC141=14,14,IF('Vessel List B'!GC141=15,15,IF('Vessel List B'!GC141=16,16,0))))))))))))))))))</f>
        <v xml:space="preserve"> </v>
      </c>
      <c r="IH142" s="154"/>
      <c r="II142" s="158"/>
      <c r="IJ142" s="390" t="str">
        <f t="shared" si="231"/>
        <v/>
      </c>
      <c r="IK142" s="158"/>
      <c r="IL142" s="137"/>
      <c r="IM142" s="388" t="str">
        <f t="shared" si="232"/>
        <v/>
      </c>
      <c r="IN142" s="157" t="str">
        <f>IF(VALUE(IF('Vessel List B'!GP141=1,1,IF('Vessel List B'!GP141=2,2,IF('Vessel List B'!GP141=3,3,IF('Vessel List B'!GP141=4,4,IF('Vessel List B'!GP141=5,5,IF('Vessel List B'!GP141=6,6,IF('Vessel List B'!GP141=7,7,IF('Vessel List B'!GP141=8,8,IF('Vessel List B'!GP141=9,9,IF('Vessel List B'!GP141=10,10,IF('Vessel List B'!GP141=11,11,IF('Vessel List B'!GP141=12,12,IF('Vessel List B'!GP141=13,13,IF('Vessel List B'!GP141=14,14,IF('Vessel List B'!GP141=15,15,IF('Vessel List B'!GP141=16,16,0)))))))))))))))))=0," ",VALUE(IF('Vessel List B'!GP141=1,1,IF('Vessel List B'!GP141=2,2,IF('Vessel List B'!GP141=3,3,IF('Vessel List B'!GP141=4,4,IF('Vessel List B'!GP141=5,5,IF('Vessel List B'!GP141=6,6,IF('Vessel List B'!GP141=7,7,IF('Vessel List B'!GP141=8,8,IF('Vessel List B'!GP141=9,9,IF('Vessel List B'!GP141=10,10,IF('Vessel List B'!GP141=11,11,IF('Vessel List B'!GP141=12,12,IF('Vessel List B'!GP141=13,13,IF('Vessel List B'!GP141=14,14,IF('Vessel List B'!GP141=15,15,IF('Vessel List B'!GP141=16,16,0))))))))))))))))))</f>
        <v xml:space="preserve"> </v>
      </c>
      <c r="IO142" s="154"/>
      <c r="IP142" s="158"/>
      <c r="IQ142" s="390" t="str">
        <f t="shared" si="233"/>
        <v/>
      </c>
      <c r="IR142" s="158"/>
      <c r="IS142" s="137"/>
      <c r="IT142" s="388" t="str">
        <f t="shared" si="234"/>
        <v/>
      </c>
      <c r="IU142" s="157" t="str">
        <f>IF(VALUE(IF('Vessel List B'!HC141=1,1,IF('Vessel List B'!HC141=2,2,IF('Vessel List B'!HC141=3,3,IF('Vessel List B'!HC141=4,4,IF('Vessel List B'!HC141=5,5,IF('Vessel List B'!HC141=6,6,IF('Vessel List B'!HC141=7,7,IF('Vessel List B'!HC141=8,8,IF('Vessel List B'!HC141=9,9,IF('Vessel List B'!HC141=10,10,IF('Vessel List B'!HC141=11,11,IF('Vessel List B'!HC141=12,12,IF('Vessel List B'!HC141=13,13,IF('Vessel List B'!HC141=14,14,IF('Vessel List B'!HC141=15,15,IF('Vessel List B'!HC141=16,16,0)))))))))))))))))=0," ",VALUE(IF('Vessel List B'!HC141=1,1,IF('Vessel List B'!HC141=2,2,IF('Vessel List B'!HC141=3,3,IF('Vessel List B'!HC141=4,4,IF('Vessel List B'!HC141=5,5,IF('Vessel List B'!HC141=6,6,IF('Vessel List B'!HC141=7,7,IF('Vessel List B'!HC141=8,8,IF('Vessel List B'!HC141=9,9,IF('Vessel List B'!HC141=10,10,IF('Vessel List B'!HC141=11,11,IF('Vessel List B'!HC141=12,12,IF('Vessel List B'!HC141=13,13,IF('Vessel List B'!HC141=14,14,IF('Vessel List B'!HC141=15,15,IF('Vessel List B'!HC141=16,16,0))))))))))))))))))</f>
        <v xml:space="preserve"> </v>
      </c>
      <c r="IV142" s="154"/>
      <c r="IW142" s="158"/>
      <c r="IX142" s="390" t="str">
        <f t="shared" si="235"/>
        <v/>
      </c>
      <c r="IY142" s="158"/>
      <c r="IZ142" s="137"/>
      <c r="JA142" s="388" t="str">
        <f t="shared" si="236"/>
        <v/>
      </c>
      <c r="JB142" s="157" t="str">
        <f>IF(VALUE(IF('Vessel List B'!HP141=1,1,IF('Vessel List B'!HP141=2,2,IF('Vessel List B'!HP141=3,3,IF('Vessel List B'!HP141=4,4,IF('Vessel List B'!HP141=5,5,IF('Vessel List B'!HP141=6,6,IF('Vessel List B'!HP141=7,7,IF('Vessel List B'!HP141=8,8,IF('Vessel List B'!HP141=9,9,IF('Vessel List B'!HP141=10,10,IF('Vessel List B'!HP141=11,11,IF('Vessel List B'!HP141=12,12,IF('Vessel List B'!HP141=13,13,IF('Vessel List B'!HP141=14,14,IF('Vessel List B'!HP141=15,15,IF('Vessel List B'!HP141=16,16,0)))))))))))))))))=0," ",VALUE(IF('Vessel List B'!HP141=1,1,IF('Vessel List B'!HP141=2,2,IF('Vessel List B'!HP141=3,3,IF('Vessel List B'!HP141=4,4,IF('Vessel List B'!HP141=5,5,IF('Vessel List B'!HP141=6,6,IF('Vessel List B'!HP141=7,7,IF('Vessel List B'!HP141=8,8,IF('Vessel List B'!HP141=9,9,IF('Vessel List B'!HP141=10,10,IF('Vessel List B'!HP141=11,11,IF('Vessel List B'!HP141=12,12,IF('Vessel List B'!HP141=13,13,IF('Vessel List B'!HP141=14,14,IF('Vessel List B'!HP141=15,15,IF('Vessel List B'!HP141=16,16,0))))))))))))))))))</f>
        <v xml:space="preserve"> </v>
      </c>
      <c r="JC142" s="154"/>
      <c r="JD142" s="158"/>
      <c r="JE142" s="390" t="str">
        <f t="shared" si="237"/>
        <v/>
      </c>
      <c r="JF142" s="158"/>
      <c r="JG142" s="137"/>
      <c r="JH142" s="388" t="str">
        <f t="shared" si="238"/>
        <v/>
      </c>
      <c r="JI142" s="157" t="str">
        <f>IF(VALUE(IF('Vessel List B'!IC141=1,1,IF('Vessel List B'!IC141=2,2,IF('Vessel List B'!IC141=3,3,IF('Vessel List B'!IC141=4,4,IF('Vessel List B'!IC141=5,5,IF('Vessel List B'!IC141=6,6,IF('Vessel List B'!IC141=7,7,IF('Vessel List B'!IC141=8,8,IF('Vessel List B'!IC141=9,9,IF('Vessel List B'!IC141=10,10,IF('Vessel List B'!IC141=11,11,IF('Vessel List B'!IC141=12,12,IF('Vessel List B'!IC141=13,13,IF('Vessel List B'!IC141=14,14,IF('Vessel List B'!IC141=15,15,IF('Vessel List B'!IC141=16,16,0)))))))))))))))))=0," ",VALUE(IF('Vessel List B'!IC141=1,1,IF('Vessel List B'!IC141=2,2,IF('Vessel List B'!IC141=3,3,IF('Vessel List B'!IC141=4,4,IF('Vessel List B'!IC141=5,5,IF('Vessel List B'!IC141=6,6,IF('Vessel List B'!IC141=7,7,IF('Vessel List B'!IC141=8,8,IF('Vessel List B'!IC141=9,9,IF('Vessel List B'!IC141=10,10,IF('Vessel List B'!IC141=11,11,IF('Vessel List B'!IC141=12,12,IF('Vessel List B'!IC141=13,13,IF('Vessel List B'!IC141=14,14,IF('Vessel List B'!IC141=15,15,IF('Vessel List B'!IC141=16,16,0))))))))))))))))))</f>
        <v xml:space="preserve"> </v>
      </c>
      <c r="JJ142" s="154"/>
      <c r="JK142" s="158"/>
      <c r="JL142" s="390" t="str">
        <f t="shared" si="239"/>
        <v/>
      </c>
      <c r="JM142" s="158"/>
      <c r="JN142" s="137"/>
      <c r="JO142" s="388" t="str">
        <f t="shared" si="240"/>
        <v/>
      </c>
      <c r="JP142" s="157" t="str">
        <f>IF(VALUE(IF('Vessel List B'!IP141=1,1,IF('Vessel List B'!IP141=2,2,IF('Vessel List B'!IP141=3,3,IF('Vessel List B'!IP141=4,4,IF('Vessel List B'!IP141=5,5,IF('Vessel List B'!IP141=6,6,IF('Vessel List B'!IP141=7,7,IF('Vessel List B'!IP141=8,8,IF('Vessel List B'!IP141=9,9,IF('Vessel List B'!IP141=10,10,IF('Vessel List B'!IP141=11,11,IF('Vessel List B'!IP141=12,12,IF('Vessel List B'!IP141=13,13,IF('Vessel List B'!IP141=14,14,IF('Vessel List B'!IP141=15,15,IF('Vessel List B'!IP141=16,16,0)))))))))))))))))=0," ",VALUE(IF('Vessel List B'!IP141=1,1,IF('Vessel List B'!IP141=2,2,IF('Vessel List B'!IP141=3,3,IF('Vessel List B'!IP141=4,4,IF('Vessel List B'!IP141=5,5,IF('Vessel List B'!IP141=6,6,IF('Vessel List B'!IP141=7,7,IF('Vessel List B'!IP141=8,8,IF('Vessel List B'!IP141=9,9,IF('Vessel List B'!IP141=10,10,IF('Vessel List B'!IP141=11,11,IF('Vessel List B'!IP141=12,12,IF('Vessel List B'!IP141=13,13,IF('Vessel List B'!IP141=14,14,IF('Vessel List B'!IP141=15,15,IF('Vessel List B'!IP141=16,16,0))))))))))))))))))</f>
        <v xml:space="preserve"> </v>
      </c>
      <c r="JQ142" s="154"/>
      <c r="JR142" s="158"/>
      <c r="JS142" s="390" t="str">
        <f t="shared" si="241"/>
        <v/>
      </c>
      <c r="JT142" s="158"/>
      <c r="JU142" s="137"/>
      <c r="JV142" s="397" t="str">
        <f t="shared" si="242"/>
        <v/>
      </c>
      <c r="JW142" s="403"/>
    </row>
    <row r="143" spans="1:283" ht="15" x14ac:dyDescent="0.25">
      <c r="A143" s="132">
        <f>'Vessel List A'!B142</f>
        <v>41717</v>
      </c>
      <c r="B143" s="157" t="str">
        <f>IF(VALUE(IF('Vessel List A'!C142=1,1,IF('Vessel List A'!C142=2,2,IF('Vessel List A'!C142=3,3,IF('Vessel List A'!C142=4,4,IF('Vessel List A'!C142=5,5,IF('Vessel List A'!C142=6,6,IF('Vessel List A'!C142=7,7,IF('Vessel List A'!C142=8,8,IF('Vessel List A'!C142=9,9,IF('Vessel List A'!C142=10,10,IF('Vessel List A'!C142=11,11,IF('Vessel List A'!C142=12,12,IF('Vessel List A'!C142=13,13,IF('Vessel List A'!C142=14,14,IF('Vessel List A'!C142=15,15,IF('Vessel List A'!C142=16,16,0)))))))))))))))))=0," ",VALUE(IF('Vessel List A'!C142=1,1,IF('Vessel List A'!C142=2,2,IF('Vessel List A'!C142=3,3,IF('Vessel List A'!C142=4,4,IF('Vessel List A'!C142=5,5,IF('Vessel List A'!C142=6,6,IF('Vessel List A'!C142=7,7,IF('Vessel List A'!C142=8,8,IF('Vessel List A'!C142=9,9,IF('Vessel List A'!C142=10,10,IF('Vessel List A'!C142=11,11,IF('Vessel List A'!C142=12,12,IF('Vessel List A'!C142=13,13,IF('Vessel List A'!C142=14,14,IF('Vessel List A'!C142=15,15,IF('Vessel List A'!C142=16,16,0))))))))))))))))))</f>
        <v xml:space="preserve"> </v>
      </c>
      <c r="C143" s="154"/>
      <c r="D143" s="158"/>
      <c r="E143" s="390" t="str">
        <f t="shared" si="163"/>
        <v/>
      </c>
      <c r="F143" s="158"/>
      <c r="G143" s="137"/>
      <c r="H143" s="388" t="str">
        <f t="shared" si="164"/>
        <v/>
      </c>
      <c r="I143" s="157" t="str">
        <f>IF(VALUE(IF('Vessel List A'!P142=1,1,IF('Vessel List A'!P142=2,2,IF('Vessel List A'!P142=3,3,IF('Vessel List A'!P142=4,4,IF('Vessel List A'!P142=5,5,IF('Vessel List A'!P142=6,6,IF('Vessel List A'!P142=7,7,IF('Vessel List A'!P142=8,8,IF('Vessel List A'!P142=9,9,IF('Vessel List A'!P142=10,10,IF('Vessel List A'!P142=11,11,IF('Vessel List A'!P142=12,12,IF('Vessel List A'!P142=13,13,IF('Vessel List A'!P142=14,14,IF('Vessel List A'!P142=15,15,IF('Vessel List A'!P142=16,16,0)))))))))))))))))=0," ",VALUE(IF('Vessel List A'!P142=1,1,IF('Vessel List A'!P142=2,2,IF('Vessel List A'!P142=3,3,IF('Vessel List A'!P142=4,4,IF('Vessel List A'!P142=5,5,IF('Vessel List A'!P142=6,6,IF('Vessel List A'!P142=7,7,IF('Vessel List A'!P142=8,8,IF('Vessel List A'!P142=9,9,IF('Vessel List A'!P142=10,10,IF('Vessel List A'!P142=11,11,IF('Vessel List A'!P142=12,12,IF('Vessel List A'!P142=13,13,IF('Vessel List A'!P142=14,14,IF('Vessel List A'!P142=15,15,IF('Vessel List A'!P142=16,16,0))))))))))))))))))</f>
        <v xml:space="preserve"> </v>
      </c>
      <c r="J143" s="154"/>
      <c r="K143" s="158"/>
      <c r="L143" s="390" t="str">
        <f t="shared" si="165"/>
        <v/>
      </c>
      <c r="M143" s="158"/>
      <c r="N143" s="137"/>
      <c r="O143" s="388" t="str">
        <f t="shared" si="166"/>
        <v/>
      </c>
      <c r="P143" s="157" t="str">
        <f>IF(VALUE(IF('Vessel List A'!AC142=1,1,IF('Vessel List A'!AC142=2,2,IF('Vessel List A'!AC142=3,3,IF('Vessel List A'!AC142=4,4,IF('Vessel List A'!AC142=5,5,IF('Vessel List A'!AC142=6,6,IF('Vessel List A'!AC142=7,7,IF('Vessel List A'!AC142=8,8,IF('Vessel List A'!AC142=9,9,IF('Vessel List A'!AC142=10,10,IF('Vessel List A'!AC142=11,11,IF('Vessel List A'!AC142=12,12,IF('Vessel List A'!AC142=13,13,IF('Vessel List A'!AC142=14,14,IF('Vessel List A'!AC142=15,15,IF('Vessel List A'!AC142=16,16,0)))))))))))))))))=0," ",VALUE(IF('Vessel List A'!AC142=1,1,IF('Vessel List A'!AC142=2,2,IF('Vessel List A'!AC142=3,3,IF('Vessel List A'!AC142=4,4,IF('Vessel List A'!AC142=5,5,IF('Vessel List A'!AC142=6,6,IF('Vessel List A'!AC142=7,7,IF('Vessel List A'!AC142=8,8,IF('Vessel List A'!AC142=9,9,IF('Vessel List A'!AC142=10,10,IF('Vessel List A'!AC142=11,11,IF('Vessel List A'!AC142=12,12,IF('Vessel List A'!AC142=13,13,IF('Vessel List A'!AC142=14,14,IF('Vessel List A'!AC142=15,15,IF('Vessel List A'!AC142=16,16,0))))))))))))))))))</f>
        <v xml:space="preserve"> </v>
      </c>
      <c r="Q143" s="154"/>
      <c r="R143" s="158"/>
      <c r="S143" s="390" t="str">
        <f t="shared" si="167"/>
        <v/>
      </c>
      <c r="T143" s="158"/>
      <c r="U143" s="137"/>
      <c r="V143" s="388" t="str">
        <f t="shared" si="168"/>
        <v/>
      </c>
      <c r="W143" s="157" t="str">
        <f>IF(VALUE(IF('Vessel List A'!AP142=1,1,IF('Vessel List A'!AP142=2,2,IF('Vessel List A'!AP142=3,3,IF('Vessel List A'!AP142=4,4,IF('Vessel List A'!AP142=5,5,IF('Vessel List A'!AP142=6,6,IF('Vessel List A'!AP142=7,7,IF('Vessel List A'!AP142=8,8,IF('Vessel List A'!AP142=9,9,IF('Vessel List A'!AP142=10,10,IF('Vessel List A'!AP142=11,11,IF('Vessel List A'!AP142=12,12,IF('Vessel List A'!AP142=13,13,IF('Vessel List A'!AP142=14,14,IF('Vessel List A'!AP142=15,15,IF('Vessel List A'!AP142=16,16,0)))))))))))))))))=0," ",VALUE(IF('Vessel List A'!AP142=1,1,IF('Vessel List A'!AP142=2,2,IF('Vessel List A'!AP142=3,3,IF('Vessel List A'!AP142=4,4,IF('Vessel List A'!AP142=5,5,IF('Vessel List A'!AP142=6,6,IF('Vessel List A'!AP142=7,7,IF('Vessel List A'!AP142=8,8,IF('Vessel List A'!AP142=9,9,IF('Vessel List A'!AP142=10,10,IF('Vessel List A'!AP142=11,11,IF('Vessel List A'!AP142=12,12,IF('Vessel List A'!AP142=13,13,IF('Vessel List A'!AP142=14,14,IF('Vessel List A'!AP142=15,15,IF('Vessel List A'!AP142=16,16,0))))))))))))))))))</f>
        <v xml:space="preserve"> </v>
      </c>
      <c r="X143" s="154"/>
      <c r="Y143" s="158"/>
      <c r="Z143" s="390" t="str">
        <f t="shared" si="169"/>
        <v/>
      </c>
      <c r="AA143" s="158"/>
      <c r="AB143" s="137"/>
      <c r="AC143" s="388" t="str">
        <f t="shared" si="170"/>
        <v/>
      </c>
      <c r="AD143" s="157" t="str">
        <f>IF(VALUE(IF('Vessel List A'!BC142=1,1,IF('Vessel List A'!BC142=2,2,IF('Vessel List A'!BC142=3,3,IF('Vessel List A'!BC142=4,4,IF('Vessel List A'!BC142=5,5,IF('Vessel List A'!BC142=6,6,IF('Vessel List A'!BC142=7,7,IF('Vessel List A'!BC142=8,8,IF('Vessel List A'!BC142=9,9,IF('Vessel List A'!BC142=10,10,IF('Vessel List A'!BC142=11,11,IF('Vessel List A'!BC142=12,12,IF('Vessel List A'!BC142=13,13,IF('Vessel List A'!BC142=14,14,IF('Vessel List A'!BC142=15,15,IF('Vessel List A'!BC142=16,16,0)))))))))))))))))=0," ",VALUE(IF('Vessel List A'!BC142=1,1,IF('Vessel List A'!BC142=2,2,IF('Vessel List A'!BC142=3,3,IF('Vessel List A'!BC142=4,4,IF('Vessel List A'!BC142=5,5,IF('Vessel List A'!BC142=6,6,IF('Vessel List A'!BC142=7,7,IF('Vessel List A'!BC142=8,8,IF('Vessel List A'!BC142=9,9,IF('Vessel List A'!BC142=10,10,IF('Vessel List A'!BC142=11,11,IF('Vessel List A'!BC142=12,12,IF('Vessel List A'!BC142=13,13,IF('Vessel List A'!BC142=14,14,IF('Vessel List A'!BC142=15,15,IF('Vessel List A'!BC142=16,16,0))))))))))))))))))</f>
        <v xml:space="preserve"> </v>
      </c>
      <c r="AE143" s="154"/>
      <c r="AF143" s="158"/>
      <c r="AG143" s="390" t="str">
        <f t="shared" si="171"/>
        <v/>
      </c>
      <c r="AH143" s="158"/>
      <c r="AI143" s="137"/>
      <c r="AJ143" s="388" t="str">
        <f t="shared" si="172"/>
        <v/>
      </c>
      <c r="AK143" s="157" t="str">
        <f>IF(VALUE(IF('Vessel List A'!BP142=1,1,IF('Vessel List A'!BP142=2,2,IF('Vessel List A'!BP142=3,3,IF('Vessel List A'!BP142=4,4,IF('Vessel List A'!BP142=5,5,IF('Vessel List A'!BP142=6,6,IF('Vessel List A'!BP142=7,7,IF('Vessel List A'!BP142=8,8,IF('Vessel List A'!BP142=9,9,IF('Vessel List A'!BP142=10,10,IF('Vessel List A'!BP142=11,11,IF('Vessel List A'!BP142=12,12,IF('Vessel List A'!BP142=13,13,IF('Vessel List A'!BP142=14,14,IF('Vessel List A'!BP142=15,15,IF('Vessel List A'!BP142=16,16,0)))))))))))))))))=0," ",VALUE(IF('Vessel List A'!BP142=1,1,IF('Vessel List A'!BP142=2,2,IF('Vessel List A'!BP142=3,3,IF('Vessel List A'!BP142=4,4,IF('Vessel List A'!BP142=5,5,IF('Vessel List A'!BP142=6,6,IF('Vessel List A'!BP142=7,7,IF('Vessel List A'!BP142=8,8,IF('Vessel List A'!BP142=9,9,IF('Vessel List A'!BP142=10,10,IF('Vessel List A'!BP142=11,11,IF('Vessel List A'!BP142=12,12,IF('Vessel List A'!BP142=13,13,IF('Vessel List A'!BP142=14,14,IF('Vessel List A'!BP142=15,15,IF('Vessel List A'!BP142=16,16,0))))))))))))))))))</f>
        <v xml:space="preserve"> </v>
      </c>
      <c r="AL143" s="154"/>
      <c r="AM143" s="158"/>
      <c r="AN143" s="390" t="str">
        <f t="shared" si="173"/>
        <v/>
      </c>
      <c r="AO143" s="158"/>
      <c r="AP143" s="137"/>
      <c r="AQ143" s="388" t="str">
        <f t="shared" si="174"/>
        <v/>
      </c>
      <c r="AR143" s="157" t="str">
        <f>IF(VALUE(IF('Vessel List A'!CC142=1,1,IF('Vessel List A'!CC142=2,2,IF('Vessel List A'!CC142=3,3,IF('Vessel List A'!CC142=4,4,IF('Vessel List A'!CC142=5,5,IF('Vessel List A'!CC142=6,6,IF('Vessel List A'!CC142=7,7,IF('Vessel List A'!CC142=8,8,IF('Vessel List A'!CC142=9,9,IF('Vessel List A'!CC142=10,10,IF('Vessel List A'!CC142=11,11,IF('Vessel List A'!CC142=12,12,IF('Vessel List A'!CC142=13,13,IF('Vessel List A'!CC142=14,14,IF('Vessel List A'!CC142=15,15,IF('Vessel List A'!CC142=16,16,0)))))))))))))))))=0," ",VALUE(IF('Vessel List A'!CC142=1,1,IF('Vessel List A'!CC142=2,2,IF('Vessel List A'!CC142=3,3,IF('Vessel List A'!CC142=4,4,IF('Vessel List A'!CC142=5,5,IF('Vessel List A'!CC142=6,6,IF('Vessel List A'!CC142=7,7,IF('Vessel List A'!CC142=8,8,IF('Vessel List A'!CC142=9,9,IF('Vessel List A'!CC142=10,10,IF('Vessel List A'!CC142=11,11,IF('Vessel List A'!CC142=12,12,IF('Vessel List A'!CC142=13,13,IF('Vessel List A'!CC142=14,14,IF('Vessel List A'!CC142=15,15,IF('Vessel List A'!CC142=16,16,0))))))))))))))))))</f>
        <v xml:space="preserve"> </v>
      </c>
      <c r="AS143" s="154"/>
      <c r="AT143" s="158"/>
      <c r="AU143" s="390" t="str">
        <f t="shared" si="175"/>
        <v/>
      </c>
      <c r="AV143" s="158"/>
      <c r="AW143" s="137"/>
      <c r="AX143" s="388" t="str">
        <f t="shared" si="176"/>
        <v/>
      </c>
      <c r="AY143" s="157" t="str">
        <f>IF(VALUE(IF('Vessel List A'!CP142=1,1,IF('Vessel List A'!CP142=2,2,IF('Vessel List A'!CP142=3,3,IF('Vessel List A'!CP142=4,4,IF('Vessel List A'!CP142=5,5,IF('Vessel List A'!CP142=6,6,IF('Vessel List A'!CP142=7,7,IF('Vessel List A'!CP142=8,8,IF('Vessel List A'!CP142=9,9,IF('Vessel List A'!CP142=10,10,IF('Vessel List A'!CP142=11,11,IF('Vessel List A'!CP142=12,12,IF('Vessel List A'!CP142=13,13,IF('Vessel List A'!CP142=14,14,IF('Vessel List A'!CP142=15,15,IF('Vessel List A'!CP142=16,16,0)))))))))))))))))=0," ",VALUE(IF('Vessel List A'!CP142=1,1,IF('Vessel List A'!CP142=2,2,IF('Vessel List A'!CP142=3,3,IF('Vessel List A'!CP142=4,4,IF('Vessel List A'!CP142=5,5,IF('Vessel List A'!CP142=6,6,IF('Vessel List A'!CP142=7,7,IF('Vessel List A'!CP142=8,8,IF('Vessel List A'!CP142=9,9,IF('Vessel List A'!CP142=10,10,IF('Vessel List A'!CP142=11,11,IF('Vessel List A'!CP142=12,12,IF('Vessel List A'!CP142=13,13,IF('Vessel List A'!CP142=14,14,IF('Vessel List A'!CP142=15,15,IF('Vessel List A'!CP142=16,16,0))))))))))))))))))</f>
        <v xml:space="preserve"> </v>
      </c>
      <c r="AZ143" s="154"/>
      <c r="BA143" s="158"/>
      <c r="BB143" s="390" t="str">
        <f t="shared" si="177"/>
        <v/>
      </c>
      <c r="BC143" s="158"/>
      <c r="BD143" s="137"/>
      <c r="BE143" s="388" t="str">
        <f t="shared" si="178"/>
        <v/>
      </c>
      <c r="BF143" s="157" t="str">
        <f>IF(VALUE(IF('Vessel List A'!DC142=1,1,IF('Vessel List A'!DC142=2,2,IF('Vessel List A'!DC142=3,3,IF('Vessel List A'!DC142=4,4,IF('Vessel List A'!DC142=5,5,IF('Vessel List A'!DC142=6,6,IF('Vessel List A'!DC142=7,7,IF('Vessel List A'!DC142=8,8,IF('Vessel List A'!DC142=9,9,IF('Vessel List A'!DC142=10,10,IF('Vessel List A'!DC142=11,11,IF('Vessel List A'!DC142=12,12,IF('Vessel List A'!DC142=13,13,IF('Vessel List A'!DC142=14,14,IF('Vessel List A'!DC142=15,15,IF('Vessel List A'!DC142=16,16,0)))))))))))))))))=0," ",VALUE(IF('Vessel List A'!DC142=1,1,IF('Vessel List A'!DC142=2,2,IF('Vessel List A'!DC142=3,3,IF('Vessel List A'!DC142=4,4,IF('Vessel List A'!DC142=5,5,IF('Vessel List A'!DC142=6,6,IF('Vessel List A'!DC142=7,7,IF('Vessel List A'!DC142=8,8,IF('Vessel List A'!DC142=9,9,IF('Vessel List A'!DC142=10,10,IF('Vessel List A'!DC142=11,11,IF('Vessel List A'!DC142=12,12,IF('Vessel List A'!DC142=13,13,IF('Vessel List A'!DC142=14,14,IF('Vessel List A'!DC142=15,15,IF('Vessel List A'!DC142=16,16,0))))))))))))))))))</f>
        <v xml:space="preserve"> </v>
      </c>
      <c r="BG143" s="154"/>
      <c r="BH143" s="158"/>
      <c r="BI143" s="390" t="str">
        <f t="shared" si="179"/>
        <v/>
      </c>
      <c r="BJ143" s="158"/>
      <c r="BK143" s="137"/>
      <c r="BL143" s="388" t="str">
        <f t="shared" si="180"/>
        <v/>
      </c>
      <c r="BM143" s="157" t="str">
        <f>IF(VALUE(IF('Vessel List A'!DP142=1,1,IF('Vessel List A'!DP142=2,2,IF('Vessel List A'!DP142=3,3,IF('Vessel List A'!DP142=4,4,IF('Vessel List A'!DP142=5,5,IF('Vessel List A'!DP142=6,6,IF('Vessel List A'!DP142=7,7,IF('Vessel List A'!DP142=8,8,IF('Vessel List A'!DP142=9,9,IF('Vessel List A'!DP142=10,10,IF('Vessel List A'!DP142=11,11,IF('Vessel List A'!DP142=12,12,IF('Vessel List A'!DP142=13,13,IF('Vessel List A'!DP142=14,14,IF('Vessel List A'!DP142=15,15,IF('Vessel List A'!DP142=16,16,0)))))))))))))))))=0," ",VALUE(IF('Vessel List A'!DP142=1,1,IF('Vessel List A'!DP142=2,2,IF('Vessel List A'!DP142=3,3,IF('Vessel List A'!DP142=4,4,IF('Vessel List A'!DP142=5,5,IF('Vessel List A'!DP142=6,6,IF('Vessel List A'!DP142=7,7,IF('Vessel List A'!DP142=8,8,IF('Vessel List A'!DP142=9,9,IF('Vessel List A'!DP142=10,10,IF('Vessel List A'!DP142=11,11,IF('Vessel List A'!DP142=12,12,IF('Vessel List A'!DP142=13,13,IF('Vessel List A'!DP142=14,14,IF('Vessel List A'!DP142=15,15,IF('Vessel List A'!DP142=16,16,0))))))))))))))))))</f>
        <v xml:space="preserve"> </v>
      </c>
      <c r="BN143" s="154"/>
      <c r="BO143" s="158"/>
      <c r="BP143" s="390" t="str">
        <f t="shared" si="181"/>
        <v/>
      </c>
      <c r="BQ143" s="158"/>
      <c r="BR143" s="137"/>
      <c r="BS143" s="388" t="str">
        <f t="shared" si="182"/>
        <v/>
      </c>
      <c r="BT143" s="157" t="str">
        <f>IF(VALUE(IF('Vessel List A'!EC142=1,1,IF('Vessel List A'!EC142=2,2,IF('Vessel List A'!EC142=3,3,IF('Vessel List A'!EC142=4,4,IF('Vessel List A'!EC142=5,5,IF('Vessel List A'!EC142=6,6,IF('Vessel List A'!EC142=7,7,IF('Vessel List A'!EC142=8,8,IF('Vessel List A'!EC142=9,9,IF('Vessel List A'!EC142=10,10,IF('Vessel List A'!EC142=11,11,IF('Vessel List A'!EC142=12,12,IF('Vessel List A'!EC142=13,13,IF('Vessel List A'!EC142=14,14,IF('Vessel List A'!EC142=15,15,IF('Vessel List A'!EC142=16,16,0)))))))))))))))))=0," ",VALUE(IF('Vessel List A'!EC142=1,1,IF('Vessel List A'!EC142=2,2,IF('Vessel List A'!EC142=3,3,IF('Vessel List A'!EC142=4,4,IF('Vessel List A'!EC142=5,5,IF('Vessel List A'!EC142=6,6,IF('Vessel List A'!EC142=7,7,IF('Vessel List A'!EC142=8,8,IF('Vessel List A'!EC142=9,9,IF('Vessel List A'!EC142=10,10,IF('Vessel List A'!EC142=11,11,IF('Vessel List A'!EC142=12,12,IF('Vessel List A'!EC142=13,13,IF('Vessel List A'!EC142=14,14,IF('Vessel List A'!EC142=15,15,IF('Vessel List A'!EC142=16,16,0))))))))))))))))))</f>
        <v xml:space="preserve"> </v>
      </c>
      <c r="BU143" s="154"/>
      <c r="BV143" s="158"/>
      <c r="BW143" s="390" t="str">
        <f t="shared" si="183"/>
        <v/>
      </c>
      <c r="BX143" s="158"/>
      <c r="BY143" s="137"/>
      <c r="BZ143" s="388" t="str">
        <f t="shared" si="184"/>
        <v/>
      </c>
      <c r="CA143" s="157" t="str">
        <f>IF(VALUE(IF('Vessel List A'!EP142=1,1,IF('Vessel List A'!EP142=2,2,IF('Vessel List A'!EP142=3,3,IF('Vessel List A'!EP142=4,4,IF('Vessel List A'!EP142=5,5,IF('Vessel List A'!EP142=6,6,IF('Vessel List A'!EP142=7,7,IF('Vessel List A'!EP142=8,8,IF('Vessel List A'!EP142=9,9,IF('Vessel List A'!EP142=10,10,IF('Vessel List A'!EP142=11,11,IF('Vessel List A'!EP142=12,12,IF('Vessel List A'!EP142=13,13,IF('Vessel List A'!EP142=14,14,IF('Vessel List A'!EP142=15,15,IF('Vessel List A'!EP142=16,16,0)))))))))))))))))=0," ",VALUE(IF('Vessel List A'!EP142=1,1,IF('Vessel List A'!EP142=2,2,IF('Vessel List A'!EP142=3,3,IF('Vessel List A'!EP142=4,4,IF('Vessel List A'!EP142=5,5,IF('Vessel List A'!EP142=6,6,IF('Vessel List A'!EP142=7,7,IF('Vessel List A'!EP142=8,8,IF('Vessel List A'!EP142=9,9,IF('Vessel List A'!EP142=10,10,IF('Vessel List A'!EP142=11,11,IF('Vessel List A'!EP142=12,12,IF('Vessel List A'!EP142=13,13,IF('Vessel List A'!EP142=14,14,IF('Vessel List A'!EP142=15,15,IF('Vessel List A'!EP142=16,16,0))))))))))))))))))</f>
        <v xml:space="preserve"> </v>
      </c>
      <c r="CB143" s="154"/>
      <c r="CC143" s="158"/>
      <c r="CD143" s="390" t="str">
        <f t="shared" si="185"/>
        <v/>
      </c>
      <c r="CE143" s="158"/>
      <c r="CF143" s="137"/>
      <c r="CG143" s="388" t="str">
        <f t="shared" si="186"/>
        <v/>
      </c>
      <c r="CH143" s="157" t="str">
        <f>IF(VALUE(IF('Vessel List A'!FC142=1,1,IF('Vessel List A'!FC142=2,2,IF('Vessel List A'!FC142=3,3,IF('Vessel List A'!FC142=4,4,IF('Vessel List A'!FC142=5,5,IF('Vessel List A'!FC142=6,6,IF('Vessel List A'!FC142=7,7,IF('Vessel List A'!FC142=8,8,IF('Vessel List A'!FC142=9,9,IF('Vessel List A'!FC142=10,10,IF('Vessel List A'!FC142=11,11,IF('Vessel List A'!FC142=12,12,IF('Vessel List A'!FC142=13,13,IF('Vessel List A'!FC142=14,14,IF('Vessel List A'!FC142=15,15,IF('Vessel List A'!FC142=16,16,0)))))))))))))))))=0," ",VALUE(IF('Vessel List A'!FC142=1,1,IF('Vessel List A'!FC142=2,2,IF('Vessel List A'!FC142=3,3,IF('Vessel List A'!FC142=4,4,IF('Vessel List A'!FC142=5,5,IF('Vessel List A'!FC142=6,6,IF('Vessel List A'!FC142=7,7,IF('Vessel List A'!FC142=8,8,IF('Vessel List A'!FC142=9,9,IF('Vessel List A'!FC142=10,10,IF('Vessel List A'!FC142=11,11,IF('Vessel List A'!FC142=12,12,IF('Vessel List A'!FC142=13,13,IF('Vessel List A'!FC142=14,14,IF('Vessel List A'!FC142=15,15,IF('Vessel List A'!FC142=16,16,0))))))))))))))))))</f>
        <v xml:space="preserve"> </v>
      </c>
      <c r="CI143" s="154"/>
      <c r="CJ143" s="158"/>
      <c r="CK143" s="390" t="str">
        <f t="shared" si="187"/>
        <v/>
      </c>
      <c r="CL143" s="158"/>
      <c r="CM143" s="137"/>
      <c r="CN143" s="388" t="str">
        <f t="shared" si="188"/>
        <v/>
      </c>
      <c r="CO143" s="157" t="str">
        <f>IF(VALUE(IF('Vessel List A'!FP142=1,1,IF('Vessel List A'!FP142=2,2,IF('Vessel List A'!FP142=3,3,IF('Vessel List A'!FP142=4,4,IF('Vessel List A'!FP142=5,5,IF('Vessel List A'!FP142=6,6,IF('Vessel List A'!FP142=7,7,IF('Vessel List A'!FP142=8,8,IF('Vessel List A'!FP142=9,9,IF('Vessel List A'!FP142=10,10,IF('Vessel List A'!FP142=11,11,IF('Vessel List A'!FP142=12,12,IF('Vessel List A'!FP142=13,13,IF('Vessel List A'!FP142=14,14,IF('Vessel List A'!FP142=15,15,IF('Vessel List A'!FP142=16,16,0)))))))))))))))))=0," ",VALUE(IF('Vessel List A'!FP142=1,1,IF('Vessel List A'!FP142=2,2,IF('Vessel List A'!FP142=3,3,IF('Vessel List A'!FP142=4,4,IF('Vessel List A'!FP142=5,5,IF('Vessel List A'!FP142=6,6,IF('Vessel List A'!FP142=7,7,IF('Vessel List A'!FP142=8,8,IF('Vessel List A'!FP142=9,9,IF('Vessel List A'!FP142=10,10,IF('Vessel List A'!FP142=11,11,IF('Vessel List A'!FP142=12,12,IF('Vessel List A'!FP142=13,13,IF('Vessel List A'!FP142=14,14,IF('Vessel List A'!FP142=15,15,IF('Vessel List A'!FP142=16,16,0))))))))))))))))))</f>
        <v xml:space="preserve"> </v>
      </c>
      <c r="CP143" s="154"/>
      <c r="CQ143" s="158"/>
      <c r="CR143" s="390" t="str">
        <f t="shared" si="189"/>
        <v/>
      </c>
      <c r="CS143" s="158"/>
      <c r="CT143" s="137"/>
      <c r="CU143" s="388" t="str">
        <f t="shared" si="190"/>
        <v/>
      </c>
      <c r="CV143" s="157" t="str">
        <f>IF(VALUE(IF('Vessel List A'!GC142=1,1,IF('Vessel List A'!GC142=2,2,IF('Vessel List A'!GC142=3,3,IF('Vessel List A'!GC142=4,4,IF('Vessel List A'!GC142=5,5,IF('Vessel List A'!GC142=6,6,IF('Vessel List A'!GC142=7,7,IF('Vessel List A'!GC142=8,8,IF('Vessel List A'!GC142=9,9,IF('Vessel List A'!GC142=10,10,IF('Vessel List A'!GC142=11,11,IF('Vessel List A'!GC142=12,12,IF('Vessel List A'!GC142=13,13,IF('Vessel List A'!GC142=14,14,IF('Vessel List A'!GC142=15,15,IF('Vessel List A'!GC142=16,16,0)))))))))))))))))=0," ",VALUE(IF('Vessel List A'!GC142=1,1,IF('Vessel List A'!GC142=2,2,IF('Vessel List A'!GC142=3,3,IF('Vessel List A'!GC142=4,4,IF('Vessel List A'!GC142=5,5,IF('Vessel List A'!GC142=6,6,IF('Vessel List A'!GC142=7,7,IF('Vessel List A'!GC142=8,8,IF('Vessel List A'!GC142=9,9,IF('Vessel List A'!GC142=10,10,IF('Vessel List A'!GC142=11,11,IF('Vessel List A'!GC142=12,12,IF('Vessel List A'!GC142=13,13,IF('Vessel List A'!GC142=14,14,IF('Vessel List A'!GC142=15,15,IF('Vessel List A'!GC142=16,16,0))))))))))))))))))</f>
        <v xml:space="preserve"> </v>
      </c>
      <c r="CW143" s="154"/>
      <c r="CX143" s="158"/>
      <c r="CY143" s="390" t="str">
        <f t="shared" si="191"/>
        <v/>
      </c>
      <c r="CZ143" s="158"/>
      <c r="DA143" s="137"/>
      <c r="DB143" s="388" t="str">
        <f t="shared" si="192"/>
        <v/>
      </c>
      <c r="DC143" s="157" t="str">
        <f>IF(VALUE(IF('Vessel List A'!GP142=1,1,IF('Vessel List A'!GP142=2,2,IF('Vessel List A'!GP142=3,3,IF('Vessel List A'!GP142=4,4,IF('Vessel List A'!GP142=5,5,IF('Vessel List A'!GP142=6,6,IF('Vessel List A'!GP142=7,7,IF('Vessel List A'!GP142=8,8,IF('Vessel List A'!GP142=9,9,IF('Vessel List A'!GP142=10,10,IF('Vessel List A'!GP142=11,11,IF('Vessel List A'!GP142=12,12,IF('Vessel List A'!GP142=13,13,IF('Vessel List A'!GP142=14,14,IF('Vessel List A'!GP142=15,15,IF('Vessel List A'!GP142=16,16,0)))))))))))))))))=0," ",VALUE(IF('Vessel List A'!GP142=1,1,IF('Vessel List A'!GP142=2,2,IF('Vessel List A'!GP142=3,3,IF('Vessel List A'!GP142=4,4,IF('Vessel List A'!GP142=5,5,IF('Vessel List A'!GP142=6,6,IF('Vessel List A'!GP142=7,7,IF('Vessel List A'!GP142=8,8,IF('Vessel List A'!GP142=9,9,IF('Vessel List A'!GP142=10,10,IF('Vessel List A'!GP142=11,11,IF('Vessel List A'!GP142=12,12,IF('Vessel List A'!GP142=13,13,IF('Vessel List A'!GP142=14,14,IF('Vessel List A'!GP142=15,15,IF('Vessel List A'!GP142=16,16,0))))))))))))))))))</f>
        <v xml:space="preserve"> </v>
      </c>
      <c r="DD143" s="154"/>
      <c r="DE143" s="158"/>
      <c r="DF143" s="390" t="str">
        <f t="shared" si="193"/>
        <v/>
      </c>
      <c r="DG143" s="158"/>
      <c r="DH143" s="137"/>
      <c r="DI143" s="388" t="str">
        <f t="shared" si="194"/>
        <v/>
      </c>
      <c r="DJ143" s="157" t="str">
        <f>IF(VALUE(IF('Vessel List A'!HC142=1,1,IF('Vessel List A'!HC142=2,2,IF('Vessel List A'!HC142=3,3,IF('Vessel List A'!HC142=4,4,IF('Vessel List A'!HC142=5,5,IF('Vessel List A'!HC142=6,6,IF('Vessel List A'!HC142=7,7,IF('Vessel List A'!HC142=8,8,IF('Vessel List A'!HC142=9,9,IF('Vessel List A'!HC142=10,10,IF('Vessel List A'!HC142=11,11,IF('Vessel List A'!HC142=12,12,IF('Vessel List A'!HC142=13,13,IF('Vessel List A'!HC142=14,14,IF('Vessel List A'!HC142=15,15,IF('Vessel List A'!HC142=16,16,0)))))))))))))))))=0," ",VALUE(IF('Vessel List A'!HC142=1,1,IF('Vessel List A'!HC142=2,2,IF('Vessel List A'!HC142=3,3,IF('Vessel List A'!HC142=4,4,IF('Vessel List A'!HC142=5,5,IF('Vessel List A'!HC142=6,6,IF('Vessel List A'!HC142=7,7,IF('Vessel List A'!HC142=8,8,IF('Vessel List A'!HC142=9,9,IF('Vessel List A'!HC142=10,10,IF('Vessel List A'!HC142=11,11,IF('Vessel List A'!HC142=12,12,IF('Vessel List A'!HC142=13,13,IF('Vessel List A'!HC142=14,14,IF('Vessel List A'!HC142=15,15,IF('Vessel List A'!HC142=16,16,0))))))))))))))))))</f>
        <v xml:space="preserve"> </v>
      </c>
      <c r="DK143" s="154"/>
      <c r="DL143" s="158"/>
      <c r="DM143" s="390" t="str">
        <f t="shared" si="195"/>
        <v/>
      </c>
      <c r="DN143" s="158"/>
      <c r="DO143" s="137"/>
      <c r="DP143" s="388" t="str">
        <f t="shared" si="196"/>
        <v/>
      </c>
      <c r="DQ143" s="157" t="str">
        <f>IF(VALUE(IF('Vessel List A'!HP142=1,1,IF('Vessel List A'!HP142=2,2,IF('Vessel List A'!HP142=3,3,IF('Vessel List A'!HP142=4,4,IF('Vessel List A'!HP142=5,5,IF('Vessel List A'!HP142=6,6,IF('Vessel List A'!HP142=7,7,IF('Vessel List A'!HP142=8,8,IF('Vessel List A'!HP142=9,9,IF('Vessel List A'!HP142=10,10,IF('Vessel List A'!HP142=11,11,IF('Vessel List A'!HP142=12,12,IF('Vessel List A'!HP142=13,13,IF('Vessel List A'!HP142=14,14,IF('Vessel List A'!HP142=15,15,IF('Vessel List A'!HP142=16,16,0)))))))))))))))))=0," ",VALUE(IF('Vessel List A'!HP142=1,1,IF('Vessel List A'!HP142=2,2,IF('Vessel List A'!HP142=3,3,IF('Vessel List A'!HP142=4,4,IF('Vessel List A'!HP142=5,5,IF('Vessel List A'!HP142=6,6,IF('Vessel List A'!HP142=7,7,IF('Vessel List A'!HP142=8,8,IF('Vessel List A'!HP142=9,9,IF('Vessel List A'!HP142=10,10,IF('Vessel List A'!HP142=11,11,IF('Vessel List A'!HP142=12,12,IF('Vessel List A'!HP142=13,13,IF('Vessel List A'!HP142=14,14,IF('Vessel List A'!HP142=15,15,IF('Vessel List A'!HP142=16,16,0))))))))))))))))))</f>
        <v xml:space="preserve"> </v>
      </c>
      <c r="DR143" s="154"/>
      <c r="DS143" s="158"/>
      <c r="DT143" s="390" t="str">
        <f t="shared" si="197"/>
        <v/>
      </c>
      <c r="DU143" s="158"/>
      <c r="DV143" s="137"/>
      <c r="DW143" s="388" t="str">
        <f t="shared" si="198"/>
        <v/>
      </c>
      <c r="DX143" s="157" t="str">
        <f>IF(VALUE(IF('Vessel List A'!IC142=1,1,IF('Vessel List A'!IC142=2,2,IF('Vessel List A'!IC142=3,3,IF('Vessel List A'!IC142=4,4,IF('Vessel List A'!IC142=5,5,IF('Vessel List A'!IC142=6,6,IF('Vessel List A'!IC142=7,7,IF('Vessel List A'!IC142=8,8,IF('Vessel List A'!IC142=9,9,IF('Vessel List A'!IC142=10,10,IF('Vessel List A'!IC142=11,11,IF('Vessel List A'!IC142=12,12,IF('Vessel List A'!IC142=13,13,IF('Vessel List A'!IC142=14,14,IF('Vessel List A'!IC142=15,15,IF('Vessel List A'!IC142=16,16,0)))))))))))))))))=0," ",VALUE(IF('Vessel List A'!IC142=1,1,IF('Vessel List A'!IC142=2,2,IF('Vessel List A'!IC142=3,3,IF('Vessel List A'!IC142=4,4,IF('Vessel List A'!IC142=5,5,IF('Vessel List A'!IC142=6,6,IF('Vessel List A'!IC142=7,7,IF('Vessel List A'!IC142=8,8,IF('Vessel List A'!IC142=9,9,IF('Vessel List A'!IC142=10,10,IF('Vessel List A'!IC142=11,11,IF('Vessel List A'!IC142=12,12,IF('Vessel List A'!IC142=13,13,IF('Vessel List A'!IC142=14,14,IF('Vessel List A'!IC142=15,15,IF('Vessel List A'!IC142=16,16,0))))))))))))))))))</f>
        <v xml:space="preserve"> </v>
      </c>
      <c r="DY143" s="154"/>
      <c r="DZ143" s="158"/>
      <c r="EA143" s="390" t="str">
        <f t="shared" si="199"/>
        <v/>
      </c>
      <c r="EB143" s="158"/>
      <c r="EC143" s="137"/>
      <c r="ED143" s="388" t="str">
        <f t="shared" si="200"/>
        <v/>
      </c>
      <c r="EE143" s="157" t="str">
        <f>IF(VALUE(IF('Vessel List A'!IP142=1,1,IF('Vessel List A'!IP142=2,2,IF('Vessel List A'!IP142=3,3,IF('Vessel List A'!IP142=4,4,IF('Vessel List A'!IP142=5,5,IF('Vessel List A'!IP142=6,6,IF('Vessel List A'!IP142=7,7,IF('Vessel List A'!IP142=8,8,IF('Vessel List A'!IP142=9,9,IF('Vessel List A'!IP142=10,10,IF('Vessel List A'!IP142=11,11,IF('Vessel List A'!IP142=12,12,IF('Vessel List A'!IP142=13,13,IF('Vessel List A'!IP142=14,14,IF('Vessel List A'!IP142=15,15,IF('Vessel List A'!IP142=16,16,0)))))))))))))))))=0," ",VALUE(IF('Vessel List A'!IP142=1,1,IF('Vessel List A'!IP142=2,2,IF('Vessel List A'!IP142=3,3,IF('Vessel List A'!IP142=4,4,IF('Vessel List A'!IP142=5,5,IF('Vessel List A'!IP142=6,6,IF('Vessel List A'!IP142=7,7,IF('Vessel List A'!IP142=8,8,IF('Vessel List A'!IP142=9,9,IF('Vessel List A'!IP142=10,10,IF('Vessel List A'!IP142=11,11,IF('Vessel List A'!IP142=12,12,IF('Vessel List A'!IP142=13,13,IF('Vessel List A'!IP142=14,14,IF('Vessel List A'!IP142=15,15,IF('Vessel List A'!IP142=16,16,0))))))))))))))))))</f>
        <v xml:space="preserve"> </v>
      </c>
      <c r="EF143" s="154"/>
      <c r="EG143" s="158"/>
      <c r="EH143" s="390" t="str">
        <f t="shared" si="201"/>
        <v/>
      </c>
      <c r="EI143" s="158"/>
      <c r="EJ143" s="137"/>
      <c r="EK143" s="397" t="str">
        <f t="shared" si="202"/>
        <v/>
      </c>
      <c r="EL143" s="144"/>
      <c r="EM143" s="157" t="str">
        <f>IF(VALUE(IF('Vessel List B'!C142=1,1,IF('Vessel List B'!C142=2,2,IF('Vessel List B'!C142=3,3,IF('Vessel List B'!C142=4,4,IF('Vessel List B'!C142=5,5,IF('Vessel List B'!C142=6,6,IF('Vessel List B'!C142=7,7,IF('Vessel List B'!C142=8,8,IF('Vessel List B'!C142=9,9,IF('Vessel List B'!C142=10,10,IF('Vessel List B'!C142=11,11,IF('Vessel List B'!C142=12,12,IF('Vessel List B'!C142=13,13,IF('Vessel List B'!C142=14,14,IF('Vessel List B'!C142=15,15,IF('Vessel List B'!C142=16,16,0)))))))))))))))))=0," ",VALUE(IF('Vessel List B'!C142=1,1,IF('Vessel List B'!C142=2,2,IF('Vessel List B'!C142=3,3,IF('Vessel List B'!C142=4,4,IF('Vessel List B'!C142=5,5,IF('Vessel List B'!C142=6,6,IF('Vessel List B'!C142=7,7,IF('Vessel List B'!C142=8,8,IF('Vessel List B'!C142=9,9,IF('Vessel List B'!C142=10,10,IF('Vessel List B'!C142=11,11,IF('Vessel List B'!C142=12,12,IF('Vessel List B'!C142=13,13,IF('Vessel List B'!C142=14,14,IF('Vessel List B'!C142=15,15,IF('Vessel List B'!C142=16,16,0))))))))))))))))))</f>
        <v xml:space="preserve"> </v>
      </c>
      <c r="EN143" s="154"/>
      <c r="EO143" s="158"/>
      <c r="EP143" s="390" t="str">
        <f t="shared" si="203"/>
        <v/>
      </c>
      <c r="EQ143" s="158"/>
      <c r="ER143" s="137"/>
      <c r="ES143" s="388" t="str">
        <f t="shared" si="204"/>
        <v/>
      </c>
      <c r="ET143" s="157" t="str">
        <f>IF(VALUE(IF('Vessel List B'!P142=1,1,IF('Vessel List B'!P142=2,2,IF('Vessel List B'!P142=3,3,IF('Vessel List B'!P142=4,4,IF('Vessel List B'!P142=5,5,IF('Vessel List B'!P142=6,6,IF('Vessel List B'!P142=7,7,IF('Vessel List B'!P142=8,8,IF('Vessel List B'!P142=9,9,IF('Vessel List B'!P142=10,10,IF('Vessel List B'!P142=11,11,IF('Vessel List B'!P142=12,12,IF('Vessel List B'!P142=13,13,IF('Vessel List B'!P142=14,14,IF('Vessel List B'!P142=15,15,IF('Vessel List B'!P142=16,16,0)))))))))))))))))=0," ",VALUE(IF('Vessel List B'!P142=1,1,IF('Vessel List B'!P142=2,2,IF('Vessel List B'!P142=3,3,IF('Vessel List B'!P142=4,4,IF('Vessel List B'!P142=5,5,IF('Vessel List B'!P142=6,6,IF('Vessel List B'!P142=7,7,IF('Vessel List B'!P142=8,8,IF('Vessel List B'!P142=9,9,IF('Vessel List B'!P142=10,10,IF('Vessel List B'!P142=11,11,IF('Vessel List B'!P142=12,12,IF('Vessel List B'!P142=13,13,IF('Vessel List B'!P142=14,14,IF('Vessel List B'!P142=15,15,IF('Vessel List B'!P142=16,16,0))))))))))))))))))</f>
        <v xml:space="preserve"> </v>
      </c>
      <c r="EU143" s="154"/>
      <c r="EV143" s="158"/>
      <c r="EW143" s="390" t="str">
        <f t="shared" si="205"/>
        <v/>
      </c>
      <c r="EX143" s="158"/>
      <c r="EY143" s="137"/>
      <c r="EZ143" s="388" t="str">
        <f t="shared" si="206"/>
        <v/>
      </c>
      <c r="FA143" s="157" t="str">
        <f>IF(VALUE(IF('Vessel List B'!AC142=1,1,IF('Vessel List B'!AC142=2,2,IF('Vessel List B'!AC142=3,3,IF('Vessel List B'!AC142=4,4,IF('Vessel List B'!AC142=5,5,IF('Vessel List B'!AC142=6,6,IF('Vessel List B'!AC142=7,7,IF('Vessel List B'!AC142=8,8,IF('Vessel List B'!AC142=9,9,IF('Vessel List B'!AC142=10,10,IF('Vessel List B'!AC142=11,11,IF('Vessel List B'!AC142=12,12,IF('Vessel List B'!AC142=13,13,IF('Vessel List B'!AC142=14,14,IF('Vessel List B'!AC142=15,15,IF('Vessel List B'!AC142=16,16,0)))))))))))))))))=0," ",VALUE(IF('Vessel List B'!AC142=1,1,IF('Vessel List B'!AC142=2,2,IF('Vessel List B'!AC142=3,3,IF('Vessel List B'!AC142=4,4,IF('Vessel List B'!AC142=5,5,IF('Vessel List B'!AC142=6,6,IF('Vessel List B'!AC142=7,7,IF('Vessel List B'!AC142=8,8,IF('Vessel List B'!AC142=9,9,IF('Vessel List B'!AC142=10,10,IF('Vessel List B'!AC142=11,11,IF('Vessel List B'!AC142=12,12,IF('Vessel List B'!AC142=13,13,IF('Vessel List B'!AC142=14,14,IF('Vessel List B'!AC142=15,15,IF('Vessel List B'!AC142=16,16,0))))))))))))))))))</f>
        <v xml:space="preserve"> </v>
      </c>
      <c r="FB143" s="154"/>
      <c r="FC143" s="158"/>
      <c r="FD143" s="390" t="str">
        <f t="shared" si="207"/>
        <v/>
      </c>
      <c r="FE143" s="158"/>
      <c r="FF143" s="137"/>
      <c r="FG143" s="388" t="str">
        <f t="shared" si="208"/>
        <v/>
      </c>
      <c r="FH143" s="157" t="str">
        <f>IF(VALUE(IF('Vessel List B'!AP142=1,1,IF('Vessel List B'!AP142=2,2,IF('Vessel List B'!AP142=3,3,IF('Vessel List B'!AP142=4,4,IF('Vessel List B'!AP142=5,5,IF('Vessel List B'!AP142=6,6,IF('Vessel List B'!AP142=7,7,IF('Vessel List B'!AP142=8,8,IF('Vessel List B'!AP142=9,9,IF('Vessel List B'!AP142=10,10,IF('Vessel List B'!AP142=11,11,IF('Vessel List B'!AP142=12,12,IF('Vessel List B'!AP142=13,13,IF('Vessel List B'!AP142=14,14,IF('Vessel List B'!AP142=15,15,IF('Vessel List B'!AP142=16,16,0)))))))))))))))))=0," ",VALUE(IF('Vessel List B'!AP142=1,1,IF('Vessel List B'!AP142=2,2,IF('Vessel List B'!AP142=3,3,IF('Vessel List B'!AP142=4,4,IF('Vessel List B'!AP142=5,5,IF('Vessel List B'!AP142=6,6,IF('Vessel List B'!AP142=7,7,IF('Vessel List B'!AP142=8,8,IF('Vessel List B'!AP142=9,9,IF('Vessel List B'!AP142=10,10,IF('Vessel List B'!AP142=11,11,IF('Vessel List B'!AP142=12,12,IF('Vessel List B'!AP142=13,13,IF('Vessel List B'!AP142=14,14,IF('Vessel List B'!AP142=15,15,IF('Vessel List B'!AP142=16,16,0))))))))))))))))))</f>
        <v xml:space="preserve"> </v>
      </c>
      <c r="FI143" s="154"/>
      <c r="FJ143" s="158"/>
      <c r="FK143" s="390" t="str">
        <f t="shared" si="209"/>
        <v/>
      </c>
      <c r="FL143" s="158"/>
      <c r="FM143" s="137"/>
      <c r="FN143" s="388" t="str">
        <f t="shared" si="210"/>
        <v/>
      </c>
      <c r="FO143" s="157" t="str">
        <f>IF(VALUE(IF('Vessel List B'!BC142=1,1,IF('Vessel List B'!BC142=2,2,IF('Vessel List B'!BC142=3,3,IF('Vessel List B'!BC142=4,4,IF('Vessel List B'!BC142=5,5,IF('Vessel List B'!BC142=6,6,IF('Vessel List B'!BC142=7,7,IF('Vessel List B'!BC142=8,8,IF('Vessel List B'!BC142=9,9,IF('Vessel List B'!BC142=10,10,IF('Vessel List B'!BC142=11,11,IF('Vessel List B'!BC142=12,12,IF('Vessel List B'!BC142=13,13,IF('Vessel List B'!BC142=14,14,IF('Vessel List B'!BC142=15,15,IF('Vessel List B'!BC142=16,16,0)))))))))))))))))=0," ",VALUE(IF('Vessel List B'!BC142=1,1,IF('Vessel List B'!BC142=2,2,IF('Vessel List B'!BC142=3,3,IF('Vessel List B'!BC142=4,4,IF('Vessel List B'!BC142=5,5,IF('Vessel List B'!BC142=6,6,IF('Vessel List B'!BC142=7,7,IF('Vessel List B'!BC142=8,8,IF('Vessel List B'!BC142=9,9,IF('Vessel List B'!BC142=10,10,IF('Vessel List B'!BC142=11,11,IF('Vessel List B'!BC142=12,12,IF('Vessel List B'!BC142=13,13,IF('Vessel List B'!BC142=14,14,IF('Vessel List B'!BC142=15,15,IF('Vessel List B'!BC142=16,16,0))))))))))))))))))</f>
        <v xml:space="preserve"> </v>
      </c>
      <c r="FP143" s="154"/>
      <c r="FQ143" s="158"/>
      <c r="FR143" s="390" t="str">
        <f t="shared" si="211"/>
        <v/>
      </c>
      <c r="FS143" s="158"/>
      <c r="FT143" s="137"/>
      <c r="FU143" s="388" t="str">
        <f t="shared" si="212"/>
        <v/>
      </c>
      <c r="FV143" s="157" t="str">
        <f>IF(VALUE(IF('Vessel List B'!BP142=1,1,IF('Vessel List B'!BP142=2,2,IF('Vessel List B'!BP142=3,3,IF('Vessel List B'!BP142=4,4,IF('Vessel List B'!BP142=5,5,IF('Vessel List B'!BP142=6,6,IF('Vessel List B'!BP142=7,7,IF('Vessel List B'!BP142=8,8,IF('Vessel List B'!BP142=9,9,IF('Vessel List B'!BP142=10,10,IF('Vessel List B'!BP142=11,11,IF('Vessel List B'!BP142=12,12,IF('Vessel List B'!BP142=13,13,IF('Vessel List B'!BP142=14,14,IF('Vessel List B'!BP142=15,15,IF('Vessel List B'!BP142=16,16,0)))))))))))))))))=0," ",VALUE(IF('Vessel List B'!BP142=1,1,IF('Vessel List B'!BP142=2,2,IF('Vessel List B'!BP142=3,3,IF('Vessel List B'!BP142=4,4,IF('Vessel List B'!BP142=5,5,IF('Vessel List B'!BP142=6,6,IF('Vessel List B'!BP142=7,7,IF('Vessel List B'!BP142=8,8,IF('Vessel List B'!BP142=9,9,IF('Vessel List B'!BP142=10,10,IF('Vessel List B'!BP142=11,11,IF('Vessel List B'!BP142=12,12,IF('Vessel List B'!BP142=13,13,IF('Vessel List B'!BP142=14,14,IF('Vessel List B'!BP142=15,15,IF('Vessel List B'!BP142=16,16,0))))))))))))))))))</f>
        <v xml:space="preserve"> </v>
      </c>
      <c r="FW143" s="154"/>
      <c r="FX143" s="158"/>
      <c r="FY143" s="390" t="str">
        <f t="shared" si="213"/>
        <v/>
      </c>
      <c r="FZ143" s="158"/>
      <c r="GA143" s="137"/>
      <c r="GB143" s="388" t="str">
        <f t="shared" si="214"/>
        <v/>
      </c>
      <c r="GC143" s="157" t="str">
        <f>IF(VALUE(IF('Vessel List B'!CC142=1,1,IF('Vessel List B'!CC142=2,2,IF('Vessel List B'!CC142=3,3,IF('Vessel List B'!CC142=4,4,IF('Vessel List B'!CC142=5,5,IF('Vessel List B'!CC142=6,6,IF('Vessel List B'!CC142=7,7,IF('Vessel List B'!CC142=8,8,IF('Vessel List B'!CC142=9,9,IF('Vessel List B'!CC142=10,10,IF('Vessel List B'!CC142=11,11,IF('Vessel List B'!CC142=12,12,IF('Vessel List B'!CC142=13,13,IF('Vessel List B'!CC142=14,14,IF('Vessel List B'!CC142=15,15,IF('Vessel List B'!CC142=16,16,0)))))))))))))))))=0," ",VALUE(IF('Vessel List B'!CC142=1,1,IF('Vessel List B'!CC142=2,2,IF('Vessel List B'!CC142=3,3,IF('Vessel List B'!CC142=4,4,IF('Vessel List B'!CC142=5,5,IF('Vessel List B'!CC142=6,6,IF('Vessel List B'!CC142=7,7,IF('Vessel List B'!CC142=8,8,IF('Vessel List B'!CC142=9,9,IF('Vessel List B'!CC142=10,10,IF('Vessel List B'!CC142=11,11,IF('Vessel List B'!CC142=12,12,IF('Vessel List B'!CC142=13,13,IF('Vessel List B'!CC142=14,14,IF('Vessel List B'!CC142=15,15,IF('Vessel List B'!CC142=16,16,0))))))))))))))))))</f>
        <v xml:space="preserve"> </v>
      </c>
      <c r="GD143" s="154"/>
      <c r="GE143" s="158"/>
      <c r="GF143" s="390" t="str">
        <f t="shared" si="215"/>
        <v/>
      </c>
      <c r="GG143" s="158"/>
      <c r="GH143" s="137"/>
      <c r="GI143" s="388" t="str">
        <f t="shared" si="216"/>
        <v/>
      </c>
      <c r="GJ143" s="157" t="str">
        <f>IF(VALUE(IF('Vessel List B'!CP142=1,1,IF('Vessel List B'!CP142=2,2,IF('Vessel List B'!CP142=3,3,IF('Vessel List B'!CP142=4,4,IF('Vessel List B'!CP142=5,5,IF('Vessel List B'!CP142=6,6,IF('Vessel List B'!CP142=7,7,IF('Vessel List B'!CP142=8,8,IF('Vessel List B'!CP142=9,9,IF('Vessel List B'!CP142=10,10,IF('Vessel List B'!CP142=11,11,IF('Vessel List B'!CP142=12,12,IF('Vessel List B'!CP142=13,13,IF('Vessel List B'!CP142=14,14,IF('Vessel List B'!CP142=15,15,IF('Vessel List B'!CP142=16,16,0)))))))))))))))))=0," ",VALUE(IF('Vessel List B'!CP142=1,1,IF('Vessel List B'!CP142=2,2,IF('Vessel List B'!CP142=3,3,IF('Vessel List B'!CP142=4,4,IF('Vessel List B'!CP142=5,5,IF('Vessel List B'!CP142=6,6,IF('Vessel List B'!CP142=7,7,IF('Vessel List B'!CP142=8,8,IF('Vessel List B'!CP142=9,9,IF('Vessel List B'!CP142=10,10,IF('Vessel List B'!CP142=11,11,IF('Vessel List B'!CP142=12,12,IF('Vessel List B'!CP142=13,13,IF('Vessel List B'!CP142=14,14,IF('Vessel List B'!CP142=15,15,IF('Vessel List B'!CP142=16,16,0))))))))))))))))))</f>
        <v xml:space="preserve"> </v>
      </c>
      <c r="GK143" s="154"/>
      <c r="GL143" s="158"/>
      <c r="GM143" s="390" t="str">
        <f t="shared" si="217"/>
        <v/>
      </c>
      <c r="GN143" s="158"/>
      <c r="GO143" s="137"/>
      <c r="GP143" s="388" t="str">
        <f t="shared" si="218"/>
        <v/>
      </c>
      <c r="GQ143" s="157" t="str">
        <f>IF(VALUE(IF('Vessel List B'!DC142=1,1,IF('Vessel List B'!DC142=2,2,IF('Vessel List B'!DC142=3,3,IF('Vessel List B'!DC142=4,4,IF('Vessel List B'!DC142=5,5,IF('Vessel List B'!DC142=6,6,IF('Vessel List B'!DC142=7,7,IF('Vessel List B'!DC142=8,8,IF('Vessel List B'!DC142=9,9,IF('Vessel List B'!DC142=10,10,IF('Vessel List B'!DC142=11,11,IF('Vessel List B'!DC142=12,12,IF('Vessel List B'!DC142=13,13,IF('Vessel List B'!DC142=14,14,IF('Vessel List B'!DC142=15,15,IF('Vessel List B'!DC142=16,16,0)))))))))))))))))=0," ",VALUE(IF('Vessel List B'!DC142=1,1,IF('Vessel List B'!DC142=2,2,IF('Vessel List B'!DC142=3,3,IF('Vessel List B'!DC142=4,4,IF('Vessel List B'!DC142=5,5,IF('Vessel List B'!DC142=6,6,IF('Vessel List B'!DC142=7,7,IF('Vessel List B'!DC142=8,8,IF('Vessel List B'!DC142=9,9,IF('Vessel List B'!DC142=10,10,IF('Vessel List B'!DC142=11,11,IF('Vessel List B'!DC142=12,12,IF('Vessel List B'!DC142=13,13,IF('Vessel List B'!DC142=14,14,IF('Vessel List B'!DC142=15,15,IF('Vessel List B'!DC142=16,16,0))))))))))))))))))</f>
        <v xml:space="preserve"> </v>
      </c>
      <c r="GR143" s="154"/>
      <c r="GS143" s="158"/>
      <c r="GT143" s="390" t="str">
        <f t="shared" si="219"/>
        <v/>
      </c>
      <c r="GU143" s="158"/>
      <c r="GV143" s="137"/>
      <c r="GW143" s="388" t="str">
        <f t="shared" si="220"/>
        <v/>
      </c>
      <c r="GX143" s="157" t="str">
        <f>IF(VALUE(IF('Vessel List B'!DP142=1,1,IF('Vessel List B'!DP142=2,2,IF('Vessel List B'!DP142=3,3,IF('Vessel List B'!DP142=4,4,IF('Vessel List B'!DP142=5,5,IF('Vessel List B'!DP142=6,6,IF('Vessel List B'!DP142=7,7,IF('Vessel List B'!DP142=8,8,IF('Vessel List B'!DP142=9,9,IF('Vessel List B'!DP142=10,10,IF('Vessel List B'!DP142=11,11,IF('Vessel List B'!DP142=12,12,IF('Vessel List B'!DP142=13,13,IF('Vessel List B'!DP142=14,14,IF('Vessel List B'!DP142=15,15,IF('Vessel List B'!DP142=16,16,0)))))))))))))))))=0," ",VALUE(IF('Vessel List B'!DP142=1,1,IF('Vessel List B'!DP142=2,2,IF('Vessel List B'!DP142=3,3,IF('Vessel List B'!DP142=4,4,IF('Vessel List B'!DP142=5,5,IF('Vessel List B'!DP142=6,6,IF('Vessel List B'!DP142=7,7,IF('Vessel List B'!DP142=8,8,IF('Vessel List B'!DP142=9,9,IF('Vessel List B'!DP142=10,10,IF('Vessel List B'!DP142=11,11,IF('Vessel List B'!DP142=12,12,IF('Vessel List B'!DP142=13,13,IF('Vessel List B'!DP142=14,14,IF('Vessel List B'!DP142=15,15,IF('Vessel List B'!DP142=16,16,0))))))))))))))))))</f>
        <v xml:space="preserve"> </v>
      </c>
      <c r="GY143" s="154"/>
      <c r="GZ143" s="158"/>
      <c r="HA143" s="390" t="str">
        <f t="shared" si="221"/>
        <v/>
      </c>
      <c r="HB143" s="158"/>
      <c r="HC143" s="137"/>
      <c r="HD143" s="388" t="str">
        <f t="shared" si="222"/>
        <v/>
      </c>
      <c r="HE143" s="157" t="str">
        <f>IF(VALUE(IF('Vessel List B'!EC142=1,1,IF('Vessel List B'!EC142=2,2,IF('Vessel List B'!EC142=3,3,IF('Vessel List B'!EC142=4,4,IF('Vessel List B'!EC142=5,5,IF('Vessel List B'!EC142=6,6,IF('Vessel List B'!EC142=7,7,IF('Vessel List B'!EC142=8,8,IF('Vessel List B'!EC142=9,9,IF('Vessel List B'!EC142=10,10,IF('Vessel List B'!EC142=11,11,IF('Vessel List B'!EC142=12,12,IF('Vessel List B'!EC142=13,13,IF('Vessel List B'!EC142=14,14,IF('Vessel List B'!EC142=15,15,IF('Vessel List B'!EC142=16,16,0)))))))))))))))))=0," ",VALUE(IF('Vessel List B'!EC142=1,1,IF('Vessel List B'!EC142=2,2,IF('Vessel List B'!EC142=3,3,IF('Vessel List B'!EC142=4,4,IF('Vessel List B'!EC142=5,5,IF('Vessel List B'!EC142=6,6,IF('Vessel List B'!EC142=7,7,IF('Vessel List B'!EC142=8,8,IF('Vessel List B'!EC142=9,9,IF('Vessel List B'!EC142=10,10,IF('Vessel List B'!EC142=11,11,IF('Vessel List B'!EC142=12,12,IF('Vessel List B'!EC142=13,13,IF('Vessel List B'!EC142=14,14,IF('Vessel List B'!EC142=15,15,IF('Vessel List B'!EC142=16,16,0))))))))))))))))))</f>
        <v xml:space="preserve"> </v>
      </c>
      <c r="HF143" s="154"/>
      <c r="HG143" s="158"/>
      <c r="HH143" s="390" t="str">
        <f t="shared" si="223"/>
        <v/>
      </c>
      <c r="HI143" s="158"/>
      <c r="HJ143" s="137"/>
      <c r="HK143" s="388" t="str">
        <f t="shared" si="224"/>
        <v/>
      </c>
      <c r="HL143" s="157" t="str">
        <f>IF(VALUE(IF('Vessel List B'!EP142=1,1,IF('Vessel List B'!EP142=2,2,IF('Vessel List B'!EP142=3,3,IF('Vessel List B'!EP142=4,4,IF('Vessel List B'!EP142=5,5,IF('Vessel List B'!EP142=6,6,IF('Vessel List B'!EP142=7,7,IF('Vessel List B'!EP142=8,8,IF('Vessel List B'!EP142=9,9,IF('Vessel List B'!EP142=10,10,IF('Vessel List B'!EP142=11,11,IF('Vessel List B'!EP142=12,12,IF('Vessel List B'!EP142=13,13,IF('Vessel List B'!EP142=14,14,IF('Vessel List B'!EP142=15,15,IF('Vessel List B'!EP142=16,16,0)))))))))))))))))=0," ",VALUE(IF('Vessel List B'!EP142=1,1,IF('Vessel List B'!EP142=2,2,IF('Vessel List B'!EP142=3,3,IF('Vessel List B'!EP142=4,4,IF('Vessel List B'!EP142=5,5,IF('Vessel List B'!EP142=6,6,IF('Vessel List B'!EP142=7,7,IF('Vessel List B'!EP142=8,8,IF('Vessel List B'!EP142=9,9,IF('Vessel List B'!EP142=10,10,IF('Vessel List B'!EP142=11,11,IF('Vessel List B'!EP142=12,12,IF('Vessel List B'!EP142=13,13,IF('Vessel List B'!EP142=14,14,IF('Vessel List B'!EP142=15,15,IF('Vessel List B'!EP142=16,16,0))))))))))))))))))</f>
        <v xml:space="preserve"> </v>
      </c>
      <c r="HM143" s="154"/>
      <c r="HN143" s="158"/>
      <c r="HO143" s="390" t="str">
        <f t="shared" si="225"/>
        <v/>
      </c>
      <c r="HP143" s="158"/>
      <c r="HQ143" s="137"/>
      <c r="HR143" s="388" t="str">
        <f t="shared" si="226"/>
        <v/>
      </c>
      <c r="HS143" s="157" t="str">
        <f>IF(VALUE(IF('Vessel List B'!FC142=1,1,IF('Vessel List B'!FC142=2,2,IF('Vessel List B'!FC142=3,3,IF('Vessel List B'!FC142=4,4,IF('Vessel List B'!FC142=5,5,IF('Vessel List B'!FC142=6,6,IF('Vessel List B'!FC142=7,7,IF('Vessel List B'!FC142=8,8,IF('Vessel List B'!FC142=9,9,IF('Vessel List B'!FC142=10,10,IF('Vessel List B'!FC142=11,11,IF('Vessel List B'!FC142=12,12,IF('Vessel List B'!FC142=13,13,IF('Vessel List B'!FC142=14,14,IF('Vessel List B'!FC142=15,15,IF('Vessel List B'!FC142=16,16,0)))))))))))))))))=0," ",VALUE(IF('Vessel List B'!FC142=1,1,IF('Vessel List B'!FC142=2,2,IF('Vessel List B'!FC142=3,3,IF('Vessel List B'!FC142=4,4,IF('Vessel List B'!FC142=5,5,IF('Vessel List B'!FC142=6,6,IF('Vessel List B'!FC142=7,7,IF('Vessel List B'!FC142=8,8,IF('Vessel List B'!FC142=9,9,IF('Vessel List B'!FC142=10,10,IF('Vessel List B'!FC142=11,11,IF('Vessel List B'!FC142=12,12,IF('Vessel List B'!FC142=13,13,IF('Vessel List B'!FC142=14,14,IF('Vessel List B'!FC142=15,15,IF('Vessel List B'!FC142=16,16,0))))))))))))))))))</f>
        <v xml:space="preserve"> </v>
      </c>
      <c r="HT143" s="154"/>
      <c r="HU143" s="158"/>
      <c r="HV143" s="390" t="str">
        <f t="shared" si="227"/>
        <v/>
      </c>
      <c r="HW143" s="158"/>
      <c r="HX143" s="137"/>
      <c r="HY143" s="388" t="str">
        <f t="shared" si="228"/>
        <v/>
      </c>
      <c r="HZ143" s="157" t="str">
        <f>IF(VALUE(IF('Vessel List B'!FP142=1,1,IF('Vessel List B'!FP142=2,2,IF('Vessel List B'!FP142=3,3,IF('Vessel List B'!FP142=4,4,IF('Vessel List B'!FP142=5,5,IF('Vessel List B'!FP142=6,6,IF('Vessel List B'!FP142=7,7,IF('Vessel List B'!FP142=8,8,IF('Vessel List B'!FP142=9,9,IF('Vessel List B'!FP142=10,10,IF('Vessel List B'!FP142=11,11,IF('Vessel List B'!FP142=12,12,IF('Vessel List B'!FP142=13,13,IF('Vessel List B'!FP142=14,14,IF('Vessel List B'!FP142=15,15,IF('Vessel List B'!FP142=16,16,0)))))))))))))))))=0," ",VALUE(IF('Vessel List B'!FP142=1,1,IF('Vessel List B'!FP142=2,2,IF('Vessel List B'!FP142=3,3,IF('Vessel List B'!FP142=4,4,IF('Vessel List B'!FP142=5,5,IF('Vessel List B'!FP142=6,6,IF('Vessel List B'!FP142=7,7,IF('Vessel List B'!FP142=8,8,IF('Vessel List B'!FP142=9,9,IF('Vessel List B'!FP142=10,10,IF('Vessel List B'!FP142=11,11,IF('Vessel List B'!FP142=12,12,IF('Vessel List B'!FP142=13,13,IF('Vessel List B'!FP142=14,14,IF('Vessel List B'!FP142=15,15,IF('Vessel List B'!FP142=16,16,0))))))))))))))))))</f>
        <v xml:space="preserve"> </v>
      </c>
      <c r="IA143" s="154"/>
      <c r="IB143" s="158"/>
      <c r="IC143" s="390" t="str">
        <f t="shared" si="229"/>
        <v/>
      </c>
      <c r="ID143" s="158"/>
      <c r="IE143" s="137"/>
      <c r="IF143" s="388" t="str">
        <f t="shared" si="230"/>
        <v/>
      </c>
      <c r="IG143" s="157" t="str">
        <f>IF(VALUE(IF('Vessel List B'!GC142=1,1,IF('Vessel List B'!GC142=2,2,IF('Vessel List B'!GC142=3,3,IF('Vessel List B'!GC142=4,4,IF('Vessel List B'!GC142=5,5,IF('Vessel List B'!GC142=6,6,IF('Vessel List B'!GC142=7,7,IF('Vessel List B'!GC142=8,8,IF('Vessel List B'!GC142=9,9,IF('Vessel List B'!GC142=10,10,IF('Vessel List B'!GC142=11,11,IF('Vessel List B'!GC142=12,12,IF('Vessel List B'!GC142=13,13,IF('Vessel List B'!GC142=14,14,IF('Vessel List B'!GC142=15,15,IF('Vessel List B'!GC142=16,16,0)))))))))))))))))=0," ",VALUE(IF('Vessel List B'!GC142=1,1,IF('Vessel List B'!GC142=2,2,IF('Vessel List B'!GC142=3,3,IF('Vessel List B'!GC142=4,4,IF('Vessel List B'!GC142=5,5,IF('Vessel List B'!GC142=6,6,IF('Vessel List B'!GC142=7,7,IF('Vessel List B'!GC142=8,8,IF('Vessel List B'!GC142=9,9,IF('Vessel List B'!GC142=10,10,IF('Vessel List B'!GC142=11,11,IF('Vessel List B'!GC142=12,12,IF('Vessel List B'!GC142=13,13,IF('Vessel List B'!GC142=14,14,IF('Vessel List B'!GC142=15,15,IF('Vessel List B'!GC142=16,16,0))))))))))))))))))</f>
        <v xml:space="preserve"> </v>
      </c>
      <c r="IH143" s="154"/>
      <c r="II143" s="158"/>
      <c r="IJ143" s="390" t="str">
        <f t="shared" si="231"/>
        <v/>
      </c>
      <c r="IK143" s="158"/>
      <c r="IL143" s="137"/>
      <c r="IM143" s="388" t="str">
        <f t="shared" si="232"/>
        <v/>
      </c>
      <c r="IN143" s="157" t="str">
        <f>IF(VALUE(IF('Vessel List B'!GP142=1,1,IF('Vessel List B'!GP142=2,2,IF('Vessel List B'!GP142=3,3,IF('Vessel List B'!GP142=4,4,IF('Vessel List B'!GP142=5,5,IF('Vessel List B'!GP142=6,6,IF('Vessel List B'!GP142=7,7,IF('Vessel List B'!GP142=8,8,IF('Vessel List B'!GP142=9,9,IF('Vessel List B'!GP142=10,10,IF('Vessel List B'!GP142=11,11,IF('Vessel List B'!GP142=12,12,IF('Vessel List B'!GP142=13,13,IF('Vessel List B'!GP142=14,14,IF('Vessel List B'!GP142=15,15,IF('Vessel List B'!GP142=16,16,0)))))))))))))))))=0," ",VALUE(IF('Vessel List B'!GP142=1,1,IF('Vessel List B'!GP142=2,2,IF('Vessel List B'!GP142=3,3,IF('Vessel List B'!GP142=4,4,IF('Vessel List B'!GP142=5,5,IF('Vessel List B'!GP142=6,6,IF('Vessel List B'!GP142=7,7,IF('Vessel List B'!GP142=8,8,IF('Vessel List B'!GP142=9,9,IF('Vessel List B'!GP142=10,10,IF('Vessel List B'!GP142=11,11,IF('Vessel List B'!GP142=12,12,IF('Vessel List B'!GP142=13,13,IF('Vessel List B'!GP142=14,14,IF('Vessel List B'!GP142=15,15,IF('Vessel List B'!GP142=16,16,0))))))))))))))))))</f>
        <v xml:space="preserve"> </v>
      </c>
      <c r="IO143" s="154"/>
      <c r="IP143" s="158"/>
      <c r="IQ143" s="390" t="str">
        <f t="shared" si="233"/>
        <v/>
      </c>
      <c r="IR143" s="158"/>
      <c r="IS143" s="137"/>
      <c r="IT143" s="388" t="str">
        <f t="shared" si="234"/>
        <v/>
      </c>
      <c r="IU143" s="157" t="str">
        <f>IF(VALUE(IF('Vessel List B'!HC142=1,1,IF('Vessel List B'!HC142=2,2,IF('Vessel List B'!HC142=3,3,IF('Vessel List B'!HC142=4,4,IF('Vessel List B'!HC142=5,5,IF('Vessel List B'!HC142=6,6,IF('Vessel List B'!HC142=7,7,IF('Vessel List B'!HC142=8,8,IF('Vessel List B'!HC142=9,9,IF('Vessel List B'!HC142=10,10,IF('Vessel List B'!HC142=11,11,IF('Vessel List B'!HC142=12,12,IF('Vessel List B'!HC142=13,13,IF('Vessel List B'!HC142=14,14,IF('Vessel List B'!HC142=15,15,IF('Vessel List B'!HC142=16,16,0)))))))))))))))))=0," ",VALUE(IF('Vessel List B'!HC142=1,1,IF('Vessel List B'!HC142=2,2,IF('Vessel List B'!HC142=3,3,IF('Vessel List B'!HC142=4,4,IF('Vessel List B'!HC142=5,5,IF('Vessel List B'!HC142=6,6,IF('Vessel List B'!HC142=7,7,IF('Vessel List B'!HC142=8,8,IF('Vessel List B'!HC142=9,9,IF('Vessel List B'!HC142=10,10,IF('Vessel List B'!HC142=11,11,IF('Vessel List B'!HC142=12,12,IF('Vessel List B'!HC142=13,13,IF('Vessel List B'!HC142=14,14,IF('Vessel List B'!HC142=15,15,IF('Vessel List B'!HC142=16,16,0))))))))))))))))))</f>
        <v xml:space="preserve"> </v>
      </c>
      <c r="IV143" s="154"/>
      <c r="IW143" s="158"/>
      <c r="IX143" s="390" t="str">
        <f t="shared" si="235"/>
        <v/>
      </c>
      <c r="IY143" s="158"/>
      <c r="IZ143" s="137"/>
      <c r="JA143" s="388" t="str">
        <f t="shared" si="236"/>
        <v/>
      </c>
      <c r="JB143" s="157" t="str">
        <f>IF(VALUE(IF('Vessel List B'!HP142=1,1,IF('Vessel List B'!HP142=2,2,IF('Vessel List B'!HP142=3,3,IF('Vessel List B'!HP142=4,4,IF('Vessel List B'!HP142=5,5,IF('Vessel List B'!HP142=6,6,IF('Vessel List B'!HP142=7,7,IF('Vessel List B'!HP142=8,8,IF('Vessel List B'!HP142=9,9,IF('Vessel List B'!HP142=10,10,IF('Vessel List B'!HP142=11,11,IF('Vessel List B'!HP142=12,12,IF('Vessel List B'!HP142=13,13,IF('Vessel List B'!HP142=14,14,IF('Vessel List B'!HP142=15,15,IF('Vessel List B'!HP142=16,16,0)))))))))))))))))=0," ",VALUE(IF('Vessel List B'!HP142=1,1,IF('Vessel List B'!HP142=2,2,IF('Vessel List B'!HP142=3,3,IF('Vessel List B'!HP142=4,4,IF('Vessel List B'!HP142=5,5,IF('Vessel List B'!HP142=6,6,IF('Vessel List B'!HP142=7,7,IF('Vessel List B'!HP142=8,8,IF('Vessel List B'!HP142=9,9,IF('Vessel List B'!HP142=10,10,IF('Vessel List B'!HP142=11,11,IF('Vessel List B'!HP142=12,12,IF('Vessel List B'!HP142=13,13,IF('Vessel List B'!HP142=14,14,IF('Vessel List B'!HP142=15,15,IF('Vessel List B'!HP142=16,16,0))))))))))))))))))</f>
        <v xml:space="preserve"> </v>
      </c>
      <c r="JC143" s="154"/>
      <c r="JD143" s="158"/>
      <c r="JE143" s="390" t="str">
        <f t="shared" si="237"/>
        <v/>
      </c>
      <c r="JF143" s="158"/>
      <c r="JG143" s="137"/>
      <c r="JH143" s="388" t="str">
        <f t="shared" si="238"/>
        <v/>
      </c>
      <c r="JI143" s="157" t="str">
        <f>IF(VALUE(IF('Vessel List B'!IC142=1,1,IF('Vessel List B'!IC142=2,2,IF('Vessel List B'!IC142=3,3,IF('Vessel List B'!IC142=4,4,IF('Vessel List B'!IC142=5,5,IF('Vessel List B'!IC142=6,6,IF('Vessel List B'!IC142=7,7,IF('Vessel List B'!IC142=8,8,IF('Vessel List B'!IC142=9,9,IF('Vessel List B'!IC142=10,10,IF('Vessel List B'!IC142=11,11,IF('Vessel List B'!IC142=12,12,IF('Vessel List B'!IC142=13,13,IF('Vessel List B'!IC142=14,14,IF('Vessel List B'!IC142=15,15,IF('Vessel List B'!IC142=16,16,0)))))))))))))))))=0," ",VALUE(IF('Vessel List B'!IC142=1,1,IF('Vessel List B'!IC142=2,2,IF('Vessel List B'!IC142=3,3,IF('Vessel List B'!IC142=4,4,IF('Vessel List B'!IC142=5,5,IF('Vessel List B'!IC142=6,6,IF('Vessel List B'!IC142=7,7,IF('Vessel List B'!IC142=8,8,IF('Vessel List B'!IC142=9,9,IF('Vessel List B'!IC142=10,10,IF('Vessel List B'!IC142=11,11,IF('Vessel List B'!IC142=12,12,IF('Vessel List B'!IC142=13,13,IF('Vessel List B'!IC142=14,14,IF('Vessel List B'!IC142=15,15,IF('Vessel List B'!IC142=16,16,0))))))))))))))))))</f>
        <v xml:space="preserve"> </v>
      </c>
      <c r="JJ143" s="154"/>
      <c r="JK143" s="158"/>
      <c r="JL143" s="390" t="str">
        <f t="shared" si="239"/>
        <v/>
      </c>
      <c r="JM143" s="158"/>
      <c r="JN143" s="137"/>
      <c r="JO143" s="388" t="str">
        <f t="shared" si="240"/>
        <v/>
      </c>
      <c r="JP143" s="157" t="str">
        <f>IF(VALUE(IF('Vessel List B'!IP142=1,1,IF('Vessel List B'!IP142=2,2,IF('Vessel List B'!IP142=3,3,IF('Vessel List B'!IP142=4,4,IF('Vessel List B'!IP142=5,5,IF('Vessel List B'!IP142=6,6,IF('Vessel List B'!IP142=7,7,IF('Vessel List B'!IP142=8,8,IF('Vessel List B'!IP142=9,9,IF('Vessel List B'!IP142=10,10,IF('Vessel List B'!IP142=11,11,IF('Vessel List B'!IP142=12,12,IF('Vessel List B'!IP142=13,13,IF('Vessel List B'!IP142=14,14,IF('Vessel List B'!IP142=15,15,IF('Vessel List B'!IP142=16,16,0)))))))))))))))))=0," ",VALUE(IF('Vessel List B'!IP142=1,1,IF('Vessel List B'!IP142=2,2,IF('Vessel List B'!IP142=3,3,IF('Vessel List B'!IP142=4,4,IF('Vessel List B'!IP142=5,5,IF('Vessel List B'!IP142=6,6,IF('Vessel List B'!IP142=7,7,IF('Vessel List B'!IP142=8,8,IF('Vessel List B'!IP142=9,9,IF('Vessel List B'!IP142=10,10,IF('Vessel List B'!IP142=11,11,IF('Vessel List B'!IP142=12,12,IF('Vessel List B'!IP142=13,13,IF('Vessel List B'!IP142=14,14,IF('Vessel List B'!IP142=15,15,IF('Vessel List B'!IP142=16,16,0))))))))))))))))))</f>
        <v xml:space="preserve"> </v>
      </c>
      <c r="JQ143" s="154"/>
      <c r="JR143" s="158"/>
      <c r="JS143" s="390" t="str">
        <f t="shared" si="241"/>
        <v/>
      </c>
      <c r="JT143" s="158"/>
      <c r="JU143" s="137"/>
      <c r="JV143" s="397" t="str">
        <f t="shared" si="242"/>
        <v/>
      </c>
      <c r="JW143" s="403"/>
    </row>
    <row r="144" spans="1:283" ht="15" x14ac:dyDescent="0.25">
      <c r="A144" s="132">
        <f>'Vessel List A'!B143</f>
        <v>41718</v>
      </c>
      <c r="B144" s="157" t="str">
        <f>IF(VALUE(IF('Vessel List A'!C143=1,1,IF('Vessel List A'!C143=2,2,IF('Vessel List A'!C143=3,3,IF('Vessel List A'!C143=4,4,IF('Vessel List A'!C143=5,5,IF('Vessel List A'!C143=6,6,IF('Vessel List A'!C143=7,7,IF('Vessel List A'!C143=8,8,IF('Vessel List A'!C143=9,9,IF('Vessel List A'!C143=10,10,IF('Vessel List A'!C143=11,11,IF('Vessel List A'!C143=12,12,IF('Vessel List A'!C143=13,13,IF('Vessel List A'!C143=14,14,IF('Vessel List A'!C143=15,15,IF('Vessel List A'!C143=16,16,0)))))))))))))))))=0," ",VALUE(IF('Vessel List A'!C143=1,1,IF('Vessel List A'!C143=2,2,IF('Vessel List A'!C143=3,3,IF('Vessel List A'!C143=4,4,IF('Vessel List A'!C143=5,5,IF('Vessel List A'!C143=6,6,IF('Vessel List A'!C143=7,7,IF('Vessel List A'!C143=8,8,IF('Vessel List A'!C143=9,9,IF('Vessel List A'!C143=10,10,IF('Vessel List A'!C143=11,11,IF('Vessel List A'!C143=12,12,IF('Vessel List A'!C143=13,13,IF('Vessel List A'!C143=14,14,IF('Vessel List A'!C143=15,15,IF('Vessel List A'!C143=16,16,0))))))))))))))))))</f>
        <v xml:space="preserve"> </v>
      </c>
      <c r="C144" s="154"/>
      <c r="D144" s="158"/>
      <c r="E144" s="390" t="str">
        <f t="shared" si="163"/>
        <v/>
      </c>
      <c r="F144" s="158"/>
      <c r="G144" s="137"/>
      <c r="H144" s="388" t="str">
        <f t="shared" si="164"/>
        <v/>
      </c>
      <c r="I144" s="157" t="str">
        <f>IF(VALUE(IF('Vessel List A'!P143=1,1,IF('Vessel List A'!P143=2,2,IF('Vessel List A'!P143=3,3,IF('Vessel List A'!P143=4,4,IF('Vessel List A'!P143=5,5,IF('Vessel List A'!P143=6,6,IF('Vessel List A'!P143=7,7,IF('Vessel List A'!P143=8,8,IF('Vessel List A'!P143=9,9,IF('Vessel List A'!P143=10,10,IF('Vessel List A'!P143=11,11,IF('Vessel List A'!P143=12,12,IF('Vessel List A'!P143=13,13,IF('Vessel List A'!P143=14,14,IF('Vessel List A'!P143=15,15,IF('Vessel List A'!P143=16,16,0)))))))))))))))))=0," ",VALUE(IF('Vessel List A'!P143=1,1,IF('Vessel List A'!P143=2,2,IF('Vessel List A'!P143=3,3,IF('Vessel List A'!P143=4,4,IF('Vessel List A'!P143=5,5,IF('Vessel List A'!P143=6,6,IF('Vessel List A'!P143=7,7,IF('Vessel List A'!P143=8,8,IF('Vessel List A'!P143=9,9,IF('Vessel List A'!P143=10,10,IF('Vessel List A'!P143=11,11,IF('Vessel List A'!P143=12,12,IF('Vessel List A'!P143=13,13,IF('Vessel List A'!P143=14,14,IF('Vessel List A'!P143=15,15,IF('Vessel List A'!P143=16,16,0))))))))))))))))))</f>
        <v xml:space="preserve"> </v>
      </c>
      <c r="J144" s="154"/>
      <c r="K144" s="158"/>
      <c r="L144" s="390" t="str">
        <f t="shared" si="165"/>
        <v/>
      </c>
      <c r="M144" s="158"/>
      <c r="N144" s="137"/>
      <c r="O144" s="388" t="str">
        <f t="shared" si="166"/>
        <v/>
      </c>
      <c r="P144" s="157" t="str">
        <f>IF(VALUE(IF('Vessel List A'!AC143=1,1,IF('Vessel List A'!AC143=2,2,IF('Vessel List A'!AC143=3,3,IF('Vessel List A'!AC143=4,4,IF('Vessel List A'!AC143=5,5,IF('Vessel List A'!AC143=6,6,IF('Vessel List A'!AC143=7,7,IF('Vessel List A'!AC143=8,8,IF('Vessel List A'!AC143=9,9,IF('Vessel List A'!AC143=10,10,IF('Vessel List A'!AC143=11,11,IF('Vessel List A'!AC143=12,12,IF('Vessel List A'!AC143=13,13,IF('Vessel List A'!AC143=14,14,IF('Vessel List A'!AC143=15,15,IF('Vessel List A'!AC143=16,16,0)))))))))))))))))=0," ",VALUE(IF('Vessel List A'!AC143=1,1,IF('Vessel List A'!AC143=2,2,IF('Vessel List A'!AC143=3,3,IF('Vessel List A'!AC143=4,4,IF('Vessel List A'!AC143=5,5,IF('Vessel List A'!AC143=6,6,IF('Vessel List A'!AC143=7,7,IF('Vessel List A'!AC143=8,8,IF('Vessel List A'!AC143=9,9,IF('Vessel List A'!AC143=10,10,IF('Vessel List A'!AC143=11,11,IF('Vessel List A'!AC143=12,12,IF('Vessel List A'!AC143=13,13,IF('Vessel List A'!AC143=14,14,IF('Vessel List A'!AC143=15,15,IF('Vessel List A'!AC143=16,16,0))))))))))))))))))</f>
        <v xml:space="preserve"> </v>
      </c>
      <c r="Q144" s="154"/>
      <c r="R144" s="158"/>
      <c r="S144" s="390" t="str">
        <f t="shared" si="167"/>
        <v/>
      </c>
      <c r="T144" s="158"/>
      <c r="U144" s="137"/>
      <c r="V144" s="388" t="str">
        <f t="shared" si="168"/>
        <v/>
      </c>
      <c r="W144" s="157" t="str">
        <f>IF(VALUE(IF('Vessel List A'!AP143=1,1,IF('Vessel List A'!AP143=2,2,IF('Vessel List A'!AP143=3,3,IF('Vessel List A'!AP143=4,4,IF('Vessel List A'!AP143=5,5,IF('Vessel List A'!AP143=6,6,IF('Vessel List A'!AP143=7,7,IF('Vessel List A'!AP143=8,8,IF('Vessel List A'!AP143=9,9,IF('Vessel List A'!AP143=10,10,IF('Vessel List A'!AP143=11,11,IF('Vessel List A'!AP143=12,12,IF('Vessel List A'!AP143=13,13,IF('Vessel List A'!AP143=14,14,IF('Vessel List A'!AP143=15,15,IF('Vessel List A'!AP143=16,16,0)))))))))))))))))=0," ",VALUE(IF('Vessel List A'!AP143=1,1,IF('Vessel List A'!AP143=2,2,IF('Vessel List A'!AP143=3,3,IF('Vessel List A'!AP143=4,4,IF('Vessel List A'!AP143=5,5,IF('Vessel List A'!AP143=6,6,IF('Vessel List A'!AP143=7,7,IF('Vessel List A'!AP143=8,8,IF('Vessel List A'!AP143=9,9,IF('Vessel List A'!AP143=10,10,IF('Vessel List A'!AP143=11,11,IF('Vessel List A'!AP143=12,12,IF('Vessel List A'!AP143=13,13,IF('Vessel List A'!AP143=14,14,IF('Vessel List A'!AP143=15,15,IF('Vessel List A'!AP143=16,16,0))))))))))))))))))</f>
        <v xml:space="preserve"> </v>
      </c>
      <c r="X144" s="154"/>
      <c r="Y144" s="158"/>
      <c r="Z144" s="390" t="str">
        <f t="shared" si="169"/>
        <v/>
      </c>
      <c r="AA144" s="158"/>
      <c r="AB144" s="137"/>
      <c r="AC144" s="388" t="str">
        <f t="shared" si="170"/>
        <v/>
      </c>
      <c r="AD144" s="157" t="str">
        <f>IF(VALUE(IF('Vessel List A'!BC143=1,1,IF('Vessel List A'!BC143=2,2,IF('Vessel List A'!BC143=3,3,IF('Vessel List A'!BC143=4,4,IF('Vessel List A'!BC143=5,5,IF('Vessel List A'!BC143=6,6,IF('Vessel List A'!BC143=7,7,IF('Vessel List A'!BC143=8,8,IF('Vessel List A'!BC143=9,9,IF('Vessel List A'!BC143=10,10,IF('Vessel List A'!BC143=11,11,IF('Vessel List A'!BC143=12,12,IF('Vessel List A'!BC143=13,13,IF('Vessel List A'!BC143=14,14,IF('Vessel List A'!BC143=15,15,IF('Vessel List A'!BC143=16,16,0)))))))))))))))))=0," ",VALUE(IF('Vessel List A'!BC143=1,1,IF('Vessel List A'!BC143=2,2,IF('Vessel List A'!BC143=3,3,IF('Vessel List A'!BC143=4,4,IF('Vessel List A'!BC143=5,5,IF('Vessel List A'!BC143=6,6,IF('Vessel List A'!BC143=7,7,IF('Vessel List A'!BC143=8,8,IF('Vessel List A'!BC143=9,9,IF('Vessel List A'!BC143=10,10,IF('Vessel List A'!BC143=11,11,IF('Vessel List A'!BC143=12,12,IF('Vessel List A'!BC143=13,13,IF('Vessel List A'!BC143=14,14,IF('Vessel List A'!BC143=15,15,IF('Vessel List A'!BC143=16,16,0))))))))))))))))))</f>
        <v xml:space="preserve"> </v>
      </c>
      <c r="AE144" s="154"/>
      <c r="AF144" s="158"/>
      <c r="AG144" s="390" t="str">
        <f t="shared" si="171"/>
        <v/>
      </c>
      <c r="AH144" s="158"/>
      <c r="AI144" s="137"/>
      <c r="AJ144" s="388" t="str">
        <f t="shared" si="172"/>
        <v/>
      </c>
      <c r="AK144" s="157" t="str">
        <f>IF(VALUE(IF('Vessel List A'!BP143=1,1,IF('Vessel List A'!BP143=2,2,IF('Vessel List A'!BP143=3,3,IF('Vessel List A'!BP143=4,4,IF('Vessel List A'!BP143=5,5,IF('Vessel List A'!BP143=6,6,IF('Vessel List A'!BP143=7,7,IF('Vessel List A'!BP143=8,8,IF('Vessel List A'!BP143=9,9,IF('Vessel List A'!BP143=10,10,IF('Vessel List A'!BP143=11,11,IF('Vessel List A'!BP143=12,12,IF('Vessel List A'!BP143=13,13,IF('Vessel List A'!BP143=14,14,IF('Vessel List A'!BP143=15,15,IF('Vessel List A'!BP143=16,16,0)))))))))))))))))=0," ",VALUE(IF('Vessel List A'!BP143=1,1,IF('Vessel List A'!BP143=2,2,IF('Vessel List A'!BP143=3,3,IF('Vessel List A'!BP143=4,4,IF('Vessel List A'!BP143=5,5,IF('Vessel List A'!BP143=6,6,IF('Vessel List A'!BP143=7,7,IF('Vessel List A'!BP143=8,8,IF('Vessel List A'!BP143=9,9,IF('Vessel List A'!BP143=10,10,IF('Vessel List A'!BP143=11,11,IF('Vessel List A'!BP143=12,12,IF('Vessel List A'!BP143=13,13,IF('Vessel List A'!BP143=14,14,IF('Vessel List A'!BP143=15,15,IF('Vessel List A'!BP143=16,16,0))))))))))))))))))</f>
        <v xml:space="preserve"> </v>
      </c>
      <c r="AL144" s="154"/>
      <c r="AM144" s="158"/>
      <c r="AN144" s="390" t="str">
        <f t="shared" si="173"/>
        <v/>
      </c>
      <c r="AO144" s="158"/>
      <c r="AP144" s="137"/>
      <c r="AQ144" s="388" t="str">
        <f t="shared" si="174"/>
        <v/>
      </c>
      <c r="AR144" s="157" t="str">
        <f>IF(VALUE(IF('Vessel List A'!CC143=1,1,IF('Vessel List A'!CC143=2,2,IF('Vessel List A'!CC143=3,3,IF('Vessel List A'!CC143=4,4,IF('Vessel List A'!CC143=5,5,IF('Vessel List A'!CC143=6,6,IF('Vessel List A'!CC143=7,7,IF('Vessel List A'!CC143=8,8,IF('Vessel List A'!CC143=9,9,IF('Vessel List A'!CC143=10,10,IF('Vessel List A'!CC143=11,11,IF('Vessel List A'!CC143=12,12,IF('Vessel List A'!CC143=13,13,IF('Vessel List A'!CC143=14,14,IF('Vessel List A'!CC143=15,15,IF('Vessel List A'!CC143=16,16,0)))))))))))))))))=0," ",VALUE(IF('Vessel List A'!CC143=1,1,IF('Vessel List A'!CC143=2,2,IF('Vessel List A'!CC143=3,3,IF('Vessel List A'!CC143=4,4,IF('Vessel List A'!CC143=5,5,IF('Vessel List A'!CC143=6,6,IF('Vessel List A'!CC143=7,7,IF('Vessel List A'!CC143=8,8,IF('Vessel List A'!CC143=9,9,IF('Vessel List A'!CC143=10,10,IF('Vessel List A'!CC143=11,11,IF('Vessel List A'!CC143=12,12,IF('Vessel List A'!CC143=13,13,IF('Vessel List A'!CC143=14,14,IF('Vessel List A'!CC143=15,15,IF('Vessel List A'!CC143=16,16,0))))))))))))))))))</f>
        <v xml:space="preserve"> </v>
      </c>
      <c r="AS144" s="154"/>
      <c r="AT144" s="158"/>
      <c r="AU144" s="390" t="str">
        <f t="shared" si="175"/>
        <v/>
      </c>
      <c r="AV144" s="158"/>
      <c r="AW144" s="137"/>
      <c r="AX144" s="388" t="str">
        <f t="shared" si="176"/>
        <v/>
      </c>
      <c r="AY144" s="157" t="str">
        <f>IF(VALUE(IF('Vessel List A'!CP143=1,1,IF('Vessel List A'!CP143=2,2,IF('Vessel List A'!CP143=3,3,IF('Vessel List A'!CP143=4,4,IF('Vessel List A'!CP143=5,5,IF('Vessel List A'!CP143=6,6,IF('Vessel List A'!CP143=7,7,IF('Vessel List A'!CP143=8,8,IF('Vessel List A'!CP143=9,9,IF('Vessel List A'!CP143=10,10,IF('Vessel List A'!CP143=11,11,IF('Vessel List A'!CP143=12,12,IF('Vessel List A'!CP143=13,13,IF('Vessel List A'!CP143=14,14,IF('Vessel List A'!CP143=15,15,IF('Vessel List A'!CP143=16,16,0)))))))))))))))))=0," ",VALUE(IF('Vessel List A'!CP143=1,1,IF('Vessel List A'!CP143=2,2,IF('Vessel List A'!CP143=3,3,IF('Vessel List A'!CP143=4,4,IF('Vessel List A'!CP143=5,5,IF('Vessel List A'!CP143=6,6,IF('Vessel List A'!CP143=7,7,IF('Vessel List A'!CP143=8,8,IF('Vessel List A'!CP143=9,9,IF('Vessel List A'!CP143=10,10,IF('Vessel List A'!CP143=11,11,IF('Vessel List A'!CP143=12,12,IF('Vessel List A'!CP143=13,13,IF('Vessel List A'!CP143=14,14,IF('Vessel List A'!CP143=15,15,IF('Vessel List A'!CP143=16,16,0))))))))))))))))))</f>
        <v xml:space="preserve"> </v>
      </c>
      <c r="AZ144" s="154"/>
      <c r="BA144" s="158"/>
      <c r="BB144" s="390" t="str">
        <f t="shared" si="177"/>
        <v/>
      </c>
      <c r="BC144" s="158"/>
      <c r="BD144" s="137"/>
      <c r="BE144" s="388" t="str">
        <f t="shared" si="178"/>
        <v/>
      </c>
      <c r="BF144" s="157" t="str">
        <f>IF(VALUE(IF('Vessel List A'!DC143=1,1,IF('Vessel List A'!DC143=2,2,IF('Vessel List A'!DC143=3,3,IF('Vessel List A'!DC143=4,4,IF('Vessel List A'!DC143=5,5,IF('Vessel List A'!DC143=6,6,IF('Vessel List A'!DC143=7,7,IF('Vessel List A'!DC143=8,8,IF('Vessel List A'!DC143=9,9,IF('Vessel List A'!DC143=10,10,IF('Vessel List A'!DC143=11,11,IF('Vessel List A'!DC143=12,12,IF('Vessel List A'!DC143=13,13,IF('Vessel List A'!DC143=14,14,IF('Vessel List A'!DC143=15,15,IF('Vessel List A'!DC143=16,16,0)))))))))))))))))=0," ",VALUE(IF('Vessel List A'!DC143=1,1,IF('Vessel List A'!DC143=2,2,IF('Vessel List A'!DC143=3,3,IF('Vessel List A'!DC143=4,4,IF('Vessel List A'!DC143=5,5,IF('Vessel List A'!DC143=6,6,IF('Vessel List A'!DC143=7,7,IF('Vessel List A'!DC143=8,8,IF('Vessel List A'!DC143=9,9,IF('Vessel List A'!DC143=10,10,IF('Vessel List A'!DC143=11,11,IF('Vessel List A'!DC143=12,12,IF('Vessel List A'!DC143=13,13,IF('Vessel List A'!DC143=14,14,IF('Vessel List A'!DC143=15,15,IF('Vessel List A'!DC143=16,16,0))))))))))))))))))</f>
        <v xml:space="preserve"> </v>
      </c>
      <c r="BG144" s="154"/>
      <c r="BH144" s="158"/>
      <c r="BI144" s="390" t="str">
        <f t="shared" si="179"/>
        <v/>
      </c>
      <c r="BJ144" s="158"/>
      <c r="BK144" s="137"/>
      <c r="BL144" s="388" t="str">
        <f t="shared" si="180"/>
        <v/>
      </c>
      <c r="BM144" s="157" t="str">
        <f>IF(VALUE(IF('Vessel List A'!DP143=1,1,IF('Vessel List A'!DP143=2,2,IF('Vessel List A'!DP143=3,3,IF('Vessel List A'!DP143=4,4,IF('Vessel List A'!DP143=5,5,IF('Vessel List A'!DP143=6,6,IF('Vessel List A'!DP143=7,7,IF('Vessel List A'!DP143=8,8,IF('Vessel List A'!DP143=9,9,IF('Vessel List A'!DP143=10,10,IF('Vessel List A'!DP143=11,11,IF('Vessel List A'!DP143=12,12,IF('Vessel List A'!DP143=13,13,IF('Vessel List A'!DP143=14,14,IF('Vessel List A'!DP143=15,15,IF('Vessel List A'!DP143=16,16,0)))))))))))))))))=0," ",VALUE(IF('Vessel List A'!DP143=1,1,IF('Vessel List A'!DP143=2,2,IF('Vessel List A'!DP143=3,3,IF('Vessel List A'!DP143=4,4,IF('Vessel List A'!DP143=5,5,IF('Vessel List A'!DP143=6,6,IF('Vessel List A'!DP143=7,7,IF('Vessel List A'!DP143=8,8,IF('Vessel List A'!DP143=9,9,IF('Vessel List A'!DP143=10,10,IF('Vessel List A'!DP143=11,11,IF('Vessel List A'!DP143=12,12,IF('Vessel List A'!DP143=13,13,IF('Vessel List A'!DP143=14,14,IF('Vessel List A'!DP143=15,15,IF('Vessel List A'!DP143=16,16,0))))))))))))))))))</f>
        <v xml:space="preserve"> </v>
      </c>
      <c r="BN144" s="154"/>
      <c r="BO144" s="158"/>
      <c r="BP144" s="390" t="str">
        <f t="shared" si="181"/>
        <v/>
      </c>
      <c r="BQ144" s="158"/>
      <c r="BR144" s="137"/>
      <c r="BS144" s="388" t="str">
        <f t="shared" si="182"/>
        <v/>
      </c>
      <c r="BT144" s="157" t="str">
        <f>IF(VALUE(IF('Vessel List A'!EC143=1,1,IF('Vessel List A'!EC143=2,2,IF('Vessel List A'!EC143=3,3,IF('Vessel List A'!EC143=4,4,IF('Vessel List A'!EC143=5,5,IF('Vessel List A'!EC143=6,6,IF('Vessel List A'!EC143=7,7,IF('Vessel List A'!EC143=8,8,IF('Vessel List A'!EC143=9,9,IF('Vessel List A'!EC143=10,10,IF('Vessel List A'!EC143=11,11,IF('Vessel List A'!EC143=12,12,IF('Vessel List A'!EC143=13,13,IF('Vessel List A'!EC143=14,14,IF('Vessel List A'!EC143=15,15,IF('Vessel List A'!EC143=16,16,0)))))))))))))))))=0," ",VALUE(IF('Vessel List A'!EC143=1,1,IF('Vessel List A'!EC143=2,2,IF('Vessel List A'!EC143=3,3,IF('Vessel List A'!EC143=4,4,IF('Vessel List A'!EC143=5,5,IF('Vessel List A'!EC143=6,6,IF('Vessel List A'!EC143=7,7,IF('Vessel List A'!EC143=8,8,IF('Vessel List A'!EC143=9,9,IF('Vessel List A'!EC143=10,10,IF('Vessel List A'!EC143=11,11,IF('Vessel List A'!EC143=12,12,IF('Vessel List A'!EC143=13,13,IF('Vessel List A'!EC143=14,14,IF('Vessel List A'!EC143=15,15,IF('Vessel List A'!EC143=16,16,0))))))))))))))))))</f>
        <v xml:space="preserve"> </v>
      </c>
      <c r="BU144" s="154"/>
      <c r="BV144" s="158"/>
      <c r="BW144" s="390" t="str">
        <f t="shared" si="183"/>
        <v/>
      </c>
      <c r="BX144" s="158"/>
      <c r="BY144" s="137"/>
      <c r="BZ144" s="388" t="str">
        <f t="shared" si="184"/>
        <v/>
      </c>
      <c r="CA144" s="157" t="str">
        <f>IF(VALUE(IF('Vessel List A'!EP143=1,1,IF('Vessel List A'!EP143=2,2,IF('Vessel List A'!EP143=3,3,IF('Vessel List A'!EP143=4,4,IF('Vessel List A'!EP143=5,5,IF('Vessel List A'!EP143=6,6,IF('Vessel List A'!EP143=7,7,IF('Vessel List A'!EP143=8,8,IF('Vessel List A'!EP143=9,9,IF('Vessel List A'!EP143=10,10,IF('Vessel List A'!EP143=11,11,IF('Vessel List A'!EP143=12,12,IF('Vessel List A'!EP143=13,13,IF('Vessel List A'!EP143=14,14,IF('Vessel List A'!EP143=15,15,IF('Vessel List A'!EP143=16,16,0)))))))))))))))))=0," ",VALUE(IF('Vessel List A'!EP143=1,1,IF('Vessel List A'!EP143=2,2,IF('Vessel List A'!EP143=3,3,IF('Vessel List A'!EP143=4,4,IF('Vessel List A'!EP143=5,5,IF('Vessel List A'!EP143=6,6,IF('Vessel List A'!EP143=7,7,IF('Vessel List A'!EP143=8,8,IF('Vessel List A'!EP143=9,9,IF('Vessel List A'!EP143=10,10,IF('Vessel List A'!EP143=11,11,IF('Vessel List A'!EP143=12,12,IF('Vessel List A'!EP143=13,13,IF('Vessel List A'!EP143=14,14,IF('Vessel List A'!EP143=15,15,IF('Vessel List A'!EP143=16,16,0))))))))))))))))))</f>
        <v xml:space="preserve"> </v>
      </c>
      <c r="CB144" s="154"/>
      <c r="CC144" s="158"/>
      <c r="CD144" s="390" t="str">
        <f t="shared" si="185"/>
        <v/>
      </c>
      <c r="CE144" s="158"/>
      <c r="CF144" s="137"/>
      <c r="CG144" s="388" t="str">
        <f t="shared" si="186"/>
        <v/>
      </c>
      <c r="CH144" s="157" t="str">
        <f>IF(VALUE(IF('Vessel List A'!FC143=1,1,IF('Vessel List A'!FC143=2,2,IF('Vessel List A'!FC143=3,3,IF('Vessel List A'!FC143=4,4,IF('Vessel List A'!FC143=5,5,IF('Vessel List A'!FC143=6,6,IF('Vessel List A'!FC143=7,7,IF('Vessel List A'!FC143=8,8,IF('Vessel List A'!FC143=9,9,IF('Vessel List A'!FC143=10,10,IF('Vessel List A'!FC143=11,11,IF('Vessel List A'!FC143=12,12,IF('Vessel List A'!FC143=13,13,IF('Vessel List A'!FC143=14,14,IF('Vessel List A'!FC143=15,15,IF('Vessel List A'!FC143=16,16,0)))))))))))))))))=0," ",VALUE(IF('Vessel List A'!FC143=1,1,IF('Vessel List A'!FC143=2,2,IF('Vessel List A'!FC143=3,3,IF('Vessel List A'!FC143=4,4,IF('Vessel List A'!FC143=5,5,IF('Vessel List A'!FC143=6,6,IF('Vessel List A'!FC143=7,7,IF('Vessel List A'!FC143=8,8,IF('Vessel List A'!FC143=9,9,IF('Vessel List A'!FC143=10,10,IF('Vessel List A'!FC143=11,11,IF('Vessel List A'!FC143=12,12,IF('Vessel List A'!FC143=13,13,IF('Vessel List A'!FC143=14,14,IF('Vessel List A'!FC143=15,15,IF('Vessel List A'!FC143=16,16,0))))))))))))))))))</f>
        <v xml:space="preserve"> </v>
      </c>
      <c r="CI144" s="154"/>
      <c r="CJ144" s="158"/>
      <c r="CK144" s="390" t="str">
        <f t="shared" si="187"/>
        <v/>
      </c>
      <c r="CL144" s="158"/>
      <c r="CM144" s="137"/>
      <c r="CN144" s="388" t="str">
        <f t="shared" si="188"/>
        <v/>
      </c>
      <c r="CO144" s="157" t="str">
        <f>IF(VALUE(IF('Vessel List A'!FP143=1,1,IF('Vessel List A'!FP143=2,2,IF('Vessel List A'!FP143=3,3,IF('Vessel List A'!FP143=4,4,IF('Vessel List A'!FP143=5,5,IF('Vessel List A'!FP143=6,6,IF('Vessel List A'!FP143=7,7,IF('Vessel List A'!FP143=8,8,IF('Vessel List A'!FP143=9,9,IF('Vessel List A'!FP143=10,10,IF('Vessel List A'!FP143=11,11,IF('Vessel List A'!FP143=12,12,IF('Vessel List A'!FP143=13,13,IF('Vessel List A'!FP143=14,14,IF('Vessel List A'!FP143=15,15,IF('Vessel List A'!FP143=16,16,0)))))))))))))))))=0," ",VALUE(IF('Vessel List A'!FP143=1,1,IF('Vessel List A'!FP143=2,2,IF('Vessel List A'!FP143=3,3,IF('Vessel List A'!FP143=4,4,IF('Vessel List A'!FP143=5,5,IF('Vessel List A'!FP143=6,6,IF('Vessel List A'!FP143=7,7,IF('Vessel List A'!FP143=8,8,IF('Vessel List A'!FP143=9,9,IF('Vessel List A'!FP143=10,10,IF('Vessel List A'!FP143=11,11,IF('Vessel List A'!FP143=12,12,IF('Vessel List A'!FP143=13,13,IF('Vessel List A'!FP143=14,14,IF('Vessel List A'!FP143=15,15,IF('Vessel List A'!FP143=16,16,0))))))))))))))))))</f>
        <v xml:space="preserve"> </v>
      </c>
      <c r="CP144" s="154"/>
      <c r="CQ144" s="158"/>
      <c r="CR144" s="390" t="str">
        <f t="shared" si="189"/>
        <v/>
      </c>
      <c r="CS144" s="158"/>
      <c r="CT144" s="137"/>
      <c r="CU144" s="388" t="str">
        <f t="shared" si="190"/>
        <v/>
      </c>
      <c r="CV144" s="157" t="str">
        <f>IF(VALUE(IF('Vessel List A'!GC143=1,1,IF('Vessel List A'!GC143=2,2,IF('Vessel List A'!GC143=3,3,IF('Vessel List A'!GC143=4,4,IF('Vessel List A'!GC143=5,5,IF('Vessel List A'!GC143=6,6,IF('Vessel List A'!GC143=7,7,IF('Vessel List A'!GC143=8,8,IF('Vessel List A'!GC143=9,9,IF('Vessel List A'!GC143=10,10,IF('Vessel List A'!GC143=11,11,IF('Vessel List A'!GC143=12,12,IF('Vessel List A'!GC143=13,13,IF('Vessel List A'!GC143=14,14,IF('Vessel List A'!GC143=15,15,IF('Vessel List A'!GC143=16,16,0)))))))))))))))))=0," ",VALUE(IF('Vessel List A'!GC143=1,1,IF('Vessel List A'!GC143=2,2,IF('Vessel List A'!GC143=3,3,IF('Vessel List A'!GC143=4,4,IF('Vessel List A'!GC143=5,5,IF('Vessel List A'!GC143=6,6,IF('Vessel List A'!GC143=7,7,IF('Vessel List A'!GC143=8,8,IF('Vessel List A'!GC143=9,9,IF('Vessel List A'!GC143=10,10,IF('Vessel List A'!GC143=11,11,IF('Vessel List A'!GC143=12,12,IF('Vessel List A'!GC143=13,13,IF('Vessel List A'!GC143=14,14,IF('Vessel List A'!GC143=15,15,IF('Vessel List A'!GC143=16,16,0))))))))))))))))))</f>
        <v xml:space="preserve"> </v>
      </c>
      <c r="CW144" s="154"/>
      <c r="CX144" s="158"/>
      <c r="CY144" s="390" t="str">
        <f t="shared" si="191"/>
        <v/>
      </c>
      <c r="CZ144" s="158"/>
      <c r="DA144" s="137"/>
      <c r="DB144" s="388" t="str">
        <f t="shared" si="192"/>
        <v/>
      </c>
      <c r="DC144" s="157" t="str">
        <f>IF(VALUE(IF('Vessel List A'!GP143=1,1,IF('Vessel List A'!GP143=2,2,IF('Vessel List A'!GP143=3,3,IF('Vessel List A'!GP143=4,4,IF('Vessel List A'!GP143=5,5,IF('Vessel List A'!GP143=6,6,IF('Vessel List A'!GP143=7,7,IF('Vessel List A'!GP143=8,8,IF('Vessel List A'!GP143=9,9,IF('Vessel List A'!GP143=10,10,IF('Vessel List A'!GP143=11,11,IF('Vessel List A'!GP143=12,12,IF('Vessel List A'!GP143=13,13,IF('Vessel List A'!GP143=14,14,IF('Vessel List A'!GP143=15,15,IF('Vessel List A'!GP143=16,16,0)))))))))))))))))=0," ",VALUE(IF('Vessel List A'!GP143=1,1,IF('Vessel List A'!GP143=2,2,IF('Vessel List A'!GP143=3,3,IF('Vessel List A'!GP143=4,4,IF('Vessel List A'!GP143=5,5,IF('Vessel List A'!GP143=6,6,IF('Vessel List A'!GP143=7,7,IF('Vessel List A'!GP143=8,8,IF('Vessel List A'!GP143=9,9,IF('Vessel List A'!GP143=10,10,IF('Vessel List A'!GP143=11,11,IF('Vessel List A'!GP143=12,12,IF('Vessel List A'!GP143=13,13,IF('Vessel List A'!GP143=14,14,IF('Vessel List A'!GP143=15,15,IF('Vessel List A'!GP143=16,16,0))))))))))))))))))</f>
        <v xml:space="preserve"> </v>
      </c>
      <c r="DD144" s="154"/>
      <c r="DE144" s="158"/>
      <c r="DF144" s="390" t="str">
        <f t="shared" si="193"/>
        <v/>
      </c>
      <c r="DG144" s="158"/>
      <c r="DH144" s="137"/>
      <c r="DI144" s="388" t="str">
        <f t="shared" si="194"/>
        <v/>
      </c>
      <c r="DJ144" s="157" t="str">
        <f>IF(VALUE(IF('Vessel List A'!HC143=1,1,IF('Vessel List A'!HC143=2,2,IF('Vessel List A'!HC143=3,3,IF('Vessel List A'!HC143=4,4,IF('Vessel List A'!HC143=5,5,IF('Vessel List A'!HC143=6,6,IF('Vessel List A'!HC143=7,7,IF('Vessel List A'!HC143=8,8,IF('Vessel List A'!HC143=9,9,IF('Vessel List A'!HC143=10,10,IF('Vessel List A'!HC143=11,11,IF('Vessel List A'!HC143=12,12,IF('Vessel List A'!HC143=13,13,IF('Vessel List A'!HC143=14,14,IF('Vessel List A'!HC143=15,15,IF('Vessel List A'!HC143=16,16,0)))))))))))))))))=0," ",VALUE(IF('Vessel List A'!HC143=1,1,IF('Vessel List A'!HC143=2,2,IF('Vessel List A'!HC143=3,3,IF('Vessel List A'!HC143=4,4,IF('Vessel List A'!HC143=5,5,IF('Vessel List A'!HC143=6,6,IF('Vessel List A'!HC143=7,7,IF('Vessel List A'!HC143=8,8,IF('Vessel List A'!HC143=9,9,IF('Vessel List A'!HC143=10,10,IF('Vessel List A'!HC143=11,11,IF('Vessel List A'!HC143=12,12,IF('Vessel List A'!HC143=13,13,IF('Vessel List A'!HC143=14,14,IF('Vessel List A'!HC143=15,15,IF('Vessel List A'!HC143=16,16,0))))))))))))))))))</f>
        <v xml:space="preserve"> </v>
      </c>
      <c r="DK144" s="154"/>
      <c r="DL144" s="158"/>
      <c r="DM144" s="390" t="str">
        <f t="shared" si="195"/>
        <v/>
      </c>
      <c r="DN144" s="158"/>
      <c r="DO144" s="137"/>
      <c r="DP144" s="388" t="str">
        <f t="shared" si="196"/>
        <v/>
      </c>
      <c r="DQ144" s="157" t="str">
        <f>IF(VALUE(IF('Vessel List A'!HP143=1,1,IF('Vessel List A'!HP143=2,2,IF('Vessel List A'!HP143=3,3,IF('Vessel List A'!HP143=4,4,IF('Vessel List A'!HP143=5,5,IF('Vessel List A'!HP143=6,6,IF('Vessel List A'!HP143=7,7,IF('Vessel List A'!HP143=8,8,IF('Vessel List A'!HP143=9,9,IF('Vessel List A'!HP143=10,10,IF('Vessel List A'!HP143=11,11,IF('Vessel List A'!HP143=12,12,IF('Vessel List A'!HP143=13,13,IF('Vessel List A'!HP143=14,14,IF('Vessel List A'!HP143=15,15,IF('Vessel List A'!HP143=16,16,0)))))))))))))))))=0," ",VALUE(IF('Vessel List A'!HP143=1,1,IF('Vessel List A'!HP143=2,2,IF('Vessel List A'!HP143=3,3,IF('Vessel List A'!HP143=4,4,IF('Vessel List A'!HP143=5,5,IF('Vessel List A'!HP143=6,6,IF('Vessel List A'!HP143=7,7,IF('Vessel List A'!HP143=8,8,IF('Vessel List A'!HP143=9,9,IF('Vessel List A'!HP143=10,10,IF('Vessel List A'!HP143=11,11,IF('Vessel List A'!HP143=12,12,IF('Vessel List A'!HP143=13,13,IF('Vessel List A'!HP143=14,14,IF('Vessel List A'!HP143=15,15,IF('Vessel List A'!HP143=16,16,0))))))))))))))))))</f>
        <v xml:space="preserve"> </v>
      </c>
      <c r="DR144" s="154"/>
      <c r="DS144" s="158"/>
      <c r="DT144" s="390" t="str">
        <f t="shared" si="197"/>
        <v/>
      </c>
      <c r="DU144" s="158"/>
      <c r="DV144" s="137"/>
      <c r="DW144" s="388" t="str">
        <f t="shared" si="198"/>
        <v/>
      </c>
      <c r="DX144" s="157" t="str">
        <f>IF(VALUE(IF('Vessel List A'!IC143=1,1,IF('Vessel List A'!IC143=2,2,IF('Vessel List A'!IC143=3,3,IF('Vessel List A'!IC143=4,4,IF('Vessel List A'!IC143=5,5,IF('Vessel List A'!IC143=6,6,IF('Vessel List A'!IC143=7,7,IF('Vessel List A'!IC143=8,8,IF('Vessel List A'!IC143=9,9,IF('Vessel List A'!IC143=10,10,IF('Vessel List A'!IC143=11,11,IF('Vessel List A'!IC143=12,12,IF('Vessel List A'!IC143=13,13,IF('Vessel List A'!IC143=14,14,IF('Vessel List A'!IC143=15,15,IF('Vessel List A'!IC143=16,16,0)))))))))))))))))=0," ",VALUE(IF('Vessel List A'!IC143=1,1,IF('Vessel List A'!IC143=2,2,IF('Vessel List A'!IC143=3,3,IF('Vessel List A'!IC143=4,4,IF('Vessel List A'!IC143=5,5,IF('Vessel List A'!IC143=6,6,IF('Vessel List A'!IC143=7,7,IF('Vessel List A'!IC143=8,8,IF('Vessel List A'!IC143=9,9,IF('Vessel List A'!IC143=10,10,IF('Vessel List A'!IC143=11,11,IF('Vessel List A'!IC143=12,12,IF('Vessel List A'!IC143=13,13,IF('Vessel List A'!IC143=14,14,IF('Vessel List A'!IC143=15,15,IF('Vessel List A'!IC143=16,16,0))))))))))))))))))</f>
        <v xml:space="preserve"> </v>
      </c>
      <c r="DY144" s="154"/>
      <c r="DZ144" s="158"/>
      <c r="EA144" s="390" t="str">
        <f t="shared" si="199"/>
        <v/>
      </c>
      <c r="EB144" s="158"/>
      <c r="EC144" s="137"/>
      <c r="ED144" s="388" t="str">
        <f t="shared" si="200"/>
        <v/>
      </c>
      <c r="EE144" s="157" t="str">
        <f>IF(VALUE(IF('Vessel List A'!IP143=1,1,IF('Vessel List A'!IP143=2,2,IF('Vessel List A'!IP143=3,3,IF('Vessel List A'!IP143=4,4,IF('Vessel List A'!IP143=5,5,IF('Vessel List A'!IP143=6,6,IF('Vessel List A'!IP143=7,7,IF('Vessel List A'!IP143=8,8,IF('Vessel List A'!IP143=9,9,IF('Vessel List A'!IP143=10,10,IF('Vessel List A'!IP143=11,11,IF('Vessel List A'!IP143=12,12,IF('Vessel List A'!IP143=13,13,IF('Vessel List A'!IP143=14,14,IF('Vessel List A'!IP143=15,15,IF('Vessel List A'!IP143=16,16,0)))))))))))))))))=0," ",VALUE(IF('Vessel List A'!IP143=1,1,IF('Vessel List A'!IP143=2,2,IF('Vessel List A'!IP143=3,3,IF('Vessel List A'!IP143=4,4,IF('Vessel List A'!IP143=5,5,IF('Vessel List A'!IP143=6,6,IF('Vessel List A'!IP143=7,7,IF('Vessel List A'!IP143=8,8,IF('Vessel List A'!IP143=9,9,IF('Vessel List A'!IP143=10,10,IF('Vessel List A'!IP143=11,11,IF('Vessel List A'!IP143=12,12,IF('Vessel List A'!IP143=13,13,IF('Vessel List A'!IP143=14,14,IF('Vessel List A'!IP143=15,15,IF('Vessel List A'!IP143=16,16,0))))))))))))))))))</f>
        <v xml:space="preserve"> </v>
      </c>
      <c r="EF144" s="154"/>
      <c r="EG144" s="158"/>
      <c r="EH144" s="390" t="str">
        <f t="shared" si="201"/>
        <v/>
      </c>
      <c r="EI144" s="158"/>
      <c r="EJ144" s="137"/>
      <c r="EK144" s="397" t="str">
        <f t="shared" si="202"/>
        <v/>
      </c>
      <c r="EL144" s="144"/>
      <c r="EM144" s="157" t="str">
        <f>IF(VALUE(IF('Vessel List B'!C143=1,1,IF('Vessel List B'!C143=2,2,IF('Vessel List B'!C143=3,3,IF('Vessel List B'!C143=4,4,IF('Vessel List B'!C143=5,5,IF('Vessel List B'!C143=6,6,IF('Vessel List B'!C143=7,7,IF('Vessel List B'!C143=8,8,IF('Vessel List B'!C143=9,9,IF('Vessel List B'!C143=10,10,IF('Vessel List B'!C143=11,11,IF('Vessel List B'!C143=12,12,IF('Vessel List B'!C143=13,13,IF('Vessel List B'!C143=14,14,IF('Vessel List B'!C143=15,15,IF('Vessel List B'!C143=16,16,0)))))))))))))))))=0," ",VALUE(IF('Vessel List B'!C143=1,1,IF('Vessel List B'!C143=2,2,IF('Vessel List B'!C143=3,3,IF('Vessel List B'!C143=4,4,IF('Vessel List B'!C143=5,5,IF('Vessel List B'!C143=6,6,IF('Vessel List B'!C143=7,7,IF('Vessel List B'!C143=8,8,IF('Vessel List B'!C143=9,9,IF('Vessel List B'!C143=10,10,IF('Vessel List B'!C143=11,11,IF('Vessel List B'!C143=12,12,IF('Vessel List B'!C143=13,13,IF('Vessel List B'!C143=14,14,IF('Vessel List B'!C143=15,15,IF('Vessel List B'!C143=16,16,0))))))))))))))))))</f>
        <v xml:space="preserve"> </v>
      </c>
      <c r="EN144" s="154"/>
      <c r="EO144" s="158"/>
      <c r="EP144" s="390" t="str">
        <f t="shared" si="203"/>
        <v/>
      </c>
      <c r="EQ144" s="158"/>
      <c r="ER144" s="137"/>
      <c r="ES144" s="388" t="str">
        <f t="shared" si="204"/>
        <v/>
      </c>
      <c r="ET144" s="157" t="str">
        <f>IF(VALUE(IF('Vessel List B'!P143=1,1,IF('Vessel List B'!P143=2,2,IF('Vessel List B'!P143=3,3,IF('Vessel List B'!P143=4,4,IF('Vessel List B'!P143=5,5,IF('Vessel List B'!P143=6,6,IF('Vessel List B'!P143=7,7,IF('Vessel List B'!P143=8,8,IF('Vessel List B'!P143=9,9,IF('Vessel List B'!P143=10,10,IF('Vessel List B'!P143=11,11,IF('Vessel List B'!P143=12,12,IF('Vessel List B'!P143=13,13,IF('Vessel List B'!P143=14,14,IF('Vessel List B'!P143=15,15,IF('Vessel List B'!P143=16,16,0)))))))))))))))))=0," ",VALUE(IF('Vessel List B'!P143=1,1,IF('Vessel List B'!P143=2,2,IF('Vessel List B'!P143=3,3,IF('Vessel List B'!P143=4,4,IF('Vessel List B'!P143=5,5,IF('Vessel List B'!P143=6,6,IF('Vessel List B'!P143=7,7,IF('Vessel List B'!P143=8,8,IF('Vessel List B'!P143=9,9,IF('Vessel List B'!P143=10,10,IF('Vessel List B'!P143=11,11,IF('Vessel List B'!P143=12,12,IF('Vessel List B'!P143=13,13,IF('Vessel List B'!P143=14,14,IF('Vessel List B'!P143=15,15,IF('Vessel List B'!P143=16,16,0))))))))))))))))))</f>
        <v xml:space="preserve"> </v>
      </c>
      <c r="EU144" s="154"/>
      <c r="EV144" s="158"/>
      <c r="EW144" s="390" t="str">
        <f t="shared" si="205"/>
        <v/>
      </c>
      <c r="EX144" s="158"/>
      <c r="EY144" s="137"/>
      <c r="EZ144" s="388" t="str">
        <f t="shared" si="206"/>
        <v/>
      </c>
      <c r="FA144" s="157" t="str">
        <f>IF(VALUE(IF('Vessel List B'!AC143=1,1,IF('Vessel List B'!AC143=2,2,IF('Vessel List B'!AC143=3,3,IF('Vessel List B'!AC143=4,4,IF('Vessel List B'!AC143=5,5,IF('Vessel List B'!AC143=6,6,IF('Vessel List B'!AC143=7,7,IF('Vessel List B'!AC143=8,8,IF('Vessel List B'!AC143=9,9,IF('Vessel List B'!AC143=10,10,IF('Vessel List B'!AC143=11,11,IF('Vessel List B'!AC143=12,12,IF('Vessel List B'!AC143=13,13,IF('Vessel List B'!AC143=14,14,IF('Vessel List B'!AC143=15,15,IF('Vessel List B'!AC143=16,16,0)))))))))))))))))=0," ",VALUE(IF('Vessel List B'!AC143=1,1,IF('Vessel List B'!AC143=2,2,IF('Vessel List B'!AC143=3,3,IF('Vessel List B'!AC143=4,4,IF('Vessel List B'!AC143=5,5,IF('Vessel List B'!AC143=6,6,IF('Vessel List B'!AC143=7,7,IF('Vessel List B'!AC143=8,8,IF('Vessel List B'!AC143=9,9,IF('Vessel List B'!AC143=10,10,IF('Vessel List B'!AC143=11,11,IF('Vessel List B'!AC143=12,12,IF('Vessel List B'!AC143=13,13,IF('Vessel List B'!AC143=14,14,IF('Vessel List B'!AC143=15,15,IF('Vessel List B'!AC143=16,16,0))))))))))))))))))</f>
        <v xml:space="preserve"> </v>
      </c>
      <c r="FB144" s="154"/>
      <c r="FC144" s="158"/>
      <c r="FD144" s="390" t="str">
        <f t="shared" si="207"/>
        <v/>
      </c>
      <c r="FE144" s="158"/>
      <c r="FF144" s="137"/>
      <c r="FG144" s="388" t="str">
        <f t="shared" si="208"/>
        <v/>
      </c>
      <c r="FH144" s="157" t="str">
        <f>IF(VALUE(IF('Vessel List B'!AP143=1,1,IF('Vessel List B'!AP143=2,2,IF('Vessel List B'!AP143=3,3,IF('Vessel List B'!AP143=4,4,IF('Vessel List B'!AP143=5,5,IF('Vessel List B'!AP143=6,6,IF('Vessel List B'!AP143=7,7,IF('Vessel List B'!AP143=8,8,IF('Vessel List B'!AP143=9,9,IF('Vessel List B'!AP143=10,10,IF('Vessel List B'!AP143=11,11,IF('Vessel List B'!AP143=12,12,IF('Vessel List B'!AP143=13,13,IF('Vessel List B'!AP143=14,14,IF('Vessel List B'!AP143=15,15,IF('Vessel List B'!AP143=16,16,0)))))))))))))))))=0," ",VALUE(IF('Vessel List B'!AP143=1,1,IF('Vessel List B'!AP143=2,2,IF('Vessel List B'!AP143=3,3,IF('Vessel List B'!AP143=4,4,IF('Vessel List B'!AP143=5,5,IF('Vessel List B'!AP143=6,6,IF('Vessel List B'!AP143=7,7,IF('Vessel List B'!AP143=8,8,IF('Vessel List B'!AP143=9,9,IF('Vessel List B'!AP143=10,10,IF('Vessel List B'!AP143=11,11,IF('Vessel List B'!AP143=12,12,IF('Vessel List B'!AP143=13,13,IF('Vessel List B'!AP143=14,14,IF('Vessel List B'!AP143=15,15,IF('Vessel List B'!AP143=16,16,0))))))))))))))))))</f>
        <v xml:space="preserve"> </v>
      </c>
      <c r="FI144" s="154"/>
      <c r="FJ144" s="158"/>
      <c r="FK144" s="390" t="str">
        <f t="shared" si="209"/>
        <v/>
      </c>
      <c r="FL144" s="158"/>
      <c r="FM144" s="137"/>
      <c r="FN144" s="388" t="str">
        <f t="shared" si="210"/>
        <v/>
      </c>
      <c r="FO144" s="157" t="str">
        <f>IF(VALUE(IF('Vessel List B'!BC143=1,1,IF('Vessel List B'!BC143=2,2,IF('Vessel List B'!BC143=3,3,IF('Vessel List B'!BC143=4,4,IF('Vessel List B'!BC143=5,5,IF('Vessel List B'!BC143=6,6,IF('Vessel List B'!BC143=7,7,IF('Vessel List B'!BC143=8,8,IF('Vessel List B'!BC143=9,9,IF('Vessel List B'!BC143=10,10,IF('Vessel List B'!BC143=11,11,IF('Vessel List B'!BC143=12,12,IF('Vessel List B'!BC143=13,13,IF('Vessel List B'!BC143=14,14,IF('Vessel List B'!BC143=15,15,IF('Vessel List B'!BC143=16,16,0)))))))))))))))))=0," ",VALUE(IF('Vessel List B'!BC143=1,1,IF('Vessel List B'!BC143=2,2,IF('Vessel List B'!BC143=3,3,IF('Vessel List B'!BC143=4,4,IF('Vessel List B'!BC143=5,5,IF('Vessel List B'!BC143=6,6,IF('Vessel List B'!BC143=7,7,IF('Vessel List B'!BC143=8,8,IF('Vessel List B'!BC143=9,9,IF('Vessel List B'!BC143=10,10,IF('Vessel List B'!BC143=11,11,IF('Vessel List B'!BC143=12,12,IF('Vessel List B'!BC143=13,13,IF('Vessel List B'!BC143=14,14,IF('Vessel List B'!BC143=15,15,IF('Vessel List B'!BC143=16,16,0))))))))))))))))))</f>
        <v xml:space="preserve"> </v>
      </c>
      <c r="FP144" s="154"/>
      <c r="FQ144" s="158"/>
      <c r="FR144" s="390" t="str">
        <f t="shared" si="211"/>
        <v/>
      </c>
      <c r="FS144" s="158"/>
      <c r="FT144" s="137"/>
      <c r="FU144" s="388" t="str">
        <f t="shared" si="212"/>
        <v/>
      </c>
      <c r="FV144" s="157" t="str">
        <f>IF(VALUE(IF('Vessel List B'!BP143=1,1,IF('Vessel List B'!BP143=2,2,IF('Vessel List B'!BP143=3,3,IF('Vessel List B'!BP143=4,4,IF('Vessel List B'!BP143=5,5,IF('Vessel List B'!BP143=6,6,IF('Vessel List B'!BP143=7,7,IF('Vessel List B'!BP143=8,8,IF('Vessel List B'!BP143=9,9,IF('Vessel List B'!BP143=10,10,IF('Vessel List B'!BP143=11,11,IF('Vessel List B'!BP143=12,12,IF('Vessel List B'!BP143=13,13,IF('Vessel List B'!BP143=14,14,IF('Vessel List B'!BP143=15,15,IF('Vessel List B'!BP143=16,16,0)))))))))))))))))=0," ",VALUE(IF('Vessel List B'!BP143=1,1,IF('Vessel List B'!BP143=2,2,IF('Vessel List B'!BP143=3,3,IF('Vessel List B'!BP143=4,4,IF('Vessel List B'!BP143=5,5,IF('Vessel List B'!BP143=6,6,IF('Vessel List B'!BP143=7,7,IF('Vessel List B'!BP143=8,8,IF('Vessel List B'!BP143=9,9,IF('Vessel List B'!BP143=10,10,IF('Vessel List B'!BP143=11,11,IF('Vessel List B'!BP143=12,12,IF('Vessel List B'!BP143=13,13,IF('Vessel List B'!BP143=14,14,IF('Vessel List B'!BP143=15,15,IF('Vessel List B'!BP143=16,16,0))))))))))))))))))</f>
        <v xml:space="preserve"> </v>
      </c>
      <c r="FW144" s="154"/>
      <c r="FX144" s="158"/>
      <c r="FY144" s="390" t="str">
        <f t="shared" si="213"/>
        <v/>
      </c>
      <c r="FZ144" s="158"/>
      <c r="GA144" s="137"/>
      <c r="GB144" s="388" t="str">
        <f t="shared" si="214"/>
        <v/>
      </c>
      <c r="GC144" s="157" t="str">
        <f>IF(VALUE(IF('Vessel List B'!CC143=1,1,IF('Vessel List B'!CC143=2,2,IF('Vessel List B'!CC143=3,3,IF('Vessel List B'!CC143=4,4,IF('Vessel List B'!CC143=5,5,IF('Vessel List B'!CC143=6,6,IF('Vessel List B'!CC143=7,7,IF('Vessel List B'!CC143=8,8,IF('Vessel List B'!CC143=9,9,IF('Vessel List B'!CC143=10,10,IF('Vessel List B'!CC143=11,11,IF('Vessel List B'!CC143=12,12,IF('Vessel List B'!CC143=13,13,IF('Vessel List B'!CC143=14,14,IF('Vessel List B'!CC143=15,15,IF('Vessel List B'!CC143=16,16,0)))))))))))))))))=0," ",VALUE(IF('Vessel List B'!CC143=1,1,IF('Vessel List B'!CC143=2,2,IF('Vessel List B'!CC143=3,3,IF('Vessel List B'!CC143=4,4,IF('Vessel List B'!CC143=5,5,IF('Vessel List B'!CC143=6,6,IF('Vessel List B'!CC143=7,7,IF('Vessel List B'!CC143=8,8,IF('Vessel List B'!CC143=9,9,IF('Vessel List B'!CC143=10,10,IF('Vessel List B'!CC143=11,11,IF('Vessel List B'!CC143=12,12,IF('Vessel List B'!CC143=13,13,IF('Vessel List B'!CC143=14,14,IF('Vessel List B'!CC143=15,15,IF('Vessel List B'!CC143=16,16,0))))))))))))))))))</f>
        <v xml:space="preserve"> </v>
      </c>
      <c r="GD144" s="154"/>
      <c r="GE144" s="158"/>
      <c r="GF144" s="390" t="str">
        <f t="shared" si="215"/>
        <v/>
      </c>
      <c r="GG144" s="158"/>
      <c r="GH144" s="137"/>
      <c r="GI144" s="388" t="str">
        <f t="shared" si="216"/>
        <v/>
      </c>
      <c r="GJ144" s="157" t="str">
        <f>IF(VALUE(IF('Vessel List B'!CP143=1,1,IF('Vessel List B'!CP143=2,2,IF('Vessel List B'!CP143=3,3,IF('Vessel List B'!CP143=4,4,IF('Vessel List B'!CP143=5,5,IF('Vessel List B'!CP143=6,6,IF('Vessel List B'!CP143=7,7,IF('Vessel List B'!CP143=8,8,IF('Vessel List B'!CP143=9,9,IF('Vessel List B'!CP143=10,10,IF('Vessel List B'!CP143=11,11,IF('Vessel List B'!CP143=12,12,IF('Vessel List B'!CP143=13,13,IF('Vessel List B'!CP143=14,14,IF('Vessel List B'!CP143=15,15,IF('Vessel List B'!CP143=16,16,0)))))))))))))))))=0," ",VALUE(IF('Vessel List B'!CP143=1,1,IF('Vessel List B'!CP143=2,2,IF('Vessel List B'!CP143=3,3,IF('Vessel List B'!CP143=4,4,IF('Vessel List B'!CP143=5,5,IF('Vessel List B'!CP143=6,6,IF('Vessel List B'!CP143=7,7,IF('Vessel List B'!CP143=8,8,IF('Vessel List B'!CP143=9,9,IF('Vessel List B'!CP143=10,10,IF('Vessel List B'!CP143=11,11,IF('Vessel List B'!CP143=12,12,IF('Vessel List B'!CP143=13,13,IF('Vessel List B'!CP143=14,14,IF('Vessel List B'!CP143=15,15,IF('Vessel List B'!CP143=16,16,0))))))))))))))))))</f>
        <v xml:space="preserve"> </v>
      </c>
      <c r="GK144" s="154"/>
      <c r="GL144" s="158"/>
      <c r="GM144" s="390" t="str">
        <f t="shared" si="217"/>
        <v/>
      </c>
      <c r="GN144" s="158"/>
      <c r="GO144" s="137"/>
      <c r="GP144" s="388" t="str">
        <f t="shared" si="218"/>
        <v/>
      </c>
      <c r="GQ144" s="157" t="str">
        <f>IF(VALUE(IF('Vessel List B'!DC143=1,1,IF('Vessel List B'!DC143=2,2,IF('Vessel List B'!DC143=3,3,IF('Vessel List B'!DC143=4,4,IF('Vessel List B'!DC143=5,5,IF('Vessel List B'!DC143=6,6,IF('Vessel List B'!DC143=7,7,IF('Vessel List B'!DC143=8,8,IF('Vessel List B'!DC143=9,9,IF('Vessel List B'!DC143=10,10,IF('Vessel List B'!DC143=11,11,IF('Vessel List B'!DC143=12,12,IF('Vessel List B'!DC143=13,13,IF('Vessel List B'!DC143=14,14,IF('Vessel List B'!DC143=15,15,IF('Vessel List B'!DC143=16,16,0)))))))))))))))))=0," ",VALUE(IF('Vessel List B'!DC143=1,1,IF('Vessel List B'!DC143=2,2,IF('Vessel List B'!DC143=3,3,IF('Vessel List B'!DC143=4,4,IF('Vessel List B'!DC143=5,5,IF('Vessel List B'!DC143=6,6,IF('Vessel List B'!DC143=7,7,IF('Vessel List B'!DC143=8,8,IF('Vessel List B'!DC143=9,9,IF('Vessel List B'!DC143=10,10,IF('Vessel List B'!DC143=11,11,IF('Vessel List B'!DC143=12,12,IF('Vessel List B'!DC143=13,13,IF('Vessel List B'!DC143=14,14,IF('Vessel List B'!DC143=15,15,IF('Vessel List B'!DC143=16,16,0))))))))))))))))))</f>
        <v xml:space="preserve"> </v>
      </c>
      <c r="GR144" s="154"/>
      <c r="GS144" s="158"/>
      <c r="GT144" s="390" t="str">
        <f t="shared" si="219"/>
        <v/>
      </c>
      <c r="GU144" s="158"/>
      <c r="GV144" s="137"/>
      <c r="GW144" s="388" t="str">
        <f t="shared" si="220"/>
        <v/>
      </c>
      <c r="GX144" s="157" t="str">
        <f>IF(VALUE(IF('Vessel List B'!DP143=1,1,IF('Vessel List B'!DP143=2,2,IF('Vessel List B'!DP143=3,3,IF('Vessel List B'!DP143=4,4,IF('Vessel List B'!DP143=5,5,IF('Vessel List B'!DP143=6,6,IF('Vessel List B'!DP143=7,7,IF('Vessel List B'!DP143=8,8,IF('Vessel List B'!DP143=9,9,IF('Vessel List B'!DP143=10,10,IF('Vessel List B'!DP143=11,11,IF('Vessel List B'!DP143=12,12,IF('Vessel List B'!DP143=13,13,IF('Vessel List B'!DP143=14,14,IF('Vessel List B'!DP143=15,15,IF('Vessel List B'!DP143=16,16,0)))))))))))))))))=0," ",VALUE(IF('Vessel List B'!DP143=1,1,IF('Vessel List B'!DP143=2,2,IF('Vessel List B'!DP143=3,3,IF('Vessel List B'!DP143=4,4,IF('Vessel List B'!DP143=5,5,IF('Vessel List B'!DP143=6,6,IF('Vessel List B'!DP143=7,7,IF('Vessel List B'!DP143=8,8,IF('Vessel List B'!DP143=9,9,IF('Vessel List B'!DP143=10,10,IF('Vessel List B'!DP143=11,11,IF('Vessel List B'!DP143=12,12,IF('Vessel List B'!DP143=13,13,IF('Vessel List B'!DP143=14,14,IF('Vessel List B'!DP143=15,15,IF('Vessel List B'!DP143=16,16,0))))))))))))))))))</f>
        <v xml:space="preserve"> </v>
      </c>
      <c r="GY144" s="154"/>
      <c r="GZ144" s="158"/>
      <c r="HA144" s="390" t="str">
        <f t="shared" si="221"/>
        <v/>
      </c>
      <c r="HB144" s="158"/>
      <c r="HC144" s="137"/>
      <c r="HD144" s="388" t="str">
        <f t="shared" si="222"/>
        <v/>
      </c>
      <c r="HE144" s="157" t="str">
        <f>IF(VALUE(IF('Vessel List B'!EC143=1,1,IF('Vessel List B'!EC143=2,2,IF('Vessel List B'!EC143=3,3,IF('Vessel List B'!EC143=4,4,IF('Vessel List B'!EC143=5,5,IF('Vessel List B'!EC143=6,6,IF('Vessel List B'!EC143=7,7,IF('Vessel List B'!EC143=8,8,IF('Vessel List B'!EC143=9,9,IF('Vessel List B'!EC143=10,10,IF('Vessel List B'!EC143=11,11,IF('Vessel List B'!EC143=12,12,IF('Vessel List B'!EC143=13,13,IF('Vessel List B'!EC143=14,14,IF('Vessel List B'!EC143=15,15,IF('Vessel List B'!EC143=16,16,0)))))))))))))))))=0," ",VALUE(IF('Vessel List B'!EC143=1,1,IF('Vessel List B'!EC143=2,2,IF('Vessel List B'!EC143=3,3,IF('Vessel List B'!EC143=4,4,IF('Vessel List B'!EC143=5,5,IF('Vessel List B'!EC143=6,6,IF('Vessel List B'!EC143=7,7,IF('Vessel List B'!EC143=8,8,IF('Vessel List B'!EC143=9,9,IF('Vessel List B'!EC143=10,10,IF('Vessel List B'!EC143=11,11,IF('Vessel List B'!EC143=12,12,IF('Vessel List B'!EC143=13,13,IF('Vessel List B'!EC143=14,14,IF('Vessel List B'!EC143=15,15,IF('Vessel List B'!EC143=16,16,0))))))))))))))))))</f>
        <v xml:space="preserve"> </v>
      </c>
      <c r="HF144" s="154"/>
      <c r="HG144" s="158"/>
      <c r="HH144" s="390" t="str">
        <f t="shared" si="223"/>
        <v/>
      </c>
      <c r="HI144" s="158"/>
      <c r="HJ144" s="137"/>
      <c r="HK144" s="388" t="str">
        <f t="shared" si="224"/>
        <v/>
      </c>
      <c r="HL144" s="157" t="str">
        <f>IF(VALUE(IF('Vessel List B'!EP143=1,1,IF('Vessel List B'!EP143=2,2,IF('Vessel List B'!EP143=3,3,IF('Vessel List B'!EP143=4,4,IF('Vessel List B'!EP143=5,5,IF('Vessel List B'!EP143=6,6,IF('Vessel List B'!EP143=7,7,IF('Vessel List B'!EP143=8,8,IF('Vessel List B'!EP143=9,9,IF('Vessel List B'!EP143=10,10,IF('Vessel List B'!EP143=11,11,IF('Vessel List B'!EP143=12,12,IF('Vessel List B'!EP143=13,13,IF('Vessel List B'!EP143=14,14,IF('Vessel List B'!EP143=15,15,IF('Vessel List B'!EP143=16,16,0)))))))))))))))))=0," ",VALUE(IF('Vessel List B'!EP143=1,1,IF('Vessel List B'!EP143=2,2,IF('Vessel List B'!EP143=3,3,IF('Vessel List B'!EP143=4,4,IF('Vessel List B'!EP143=5,5,IF('Vessel List B'!EP143=6,6,IF('Vessel List B'!EP143=7,7,IF('Vessel List B'!EP143=8,8,IF('Vessel List B'!EP143=9,9,IF('Vessel List B'!EP143=10,10,IF('Vessel List B'!EP143=11,11,IF('Vessel List B'!EP143=12,12,IF('Vessel List B'!EP143=13,13,IF('Vessel List B'!EP143=14,14,IF('Vessel List B'!EP143=15,15,IF('Vessel List B'!EP143=16,16,0))))))))))))))))))</f>
        <v xml:space="preserve"> </v>
      </c>
      <c r="HM144" s="154"/>
      <c r="HN144" s="158"/>
      <c r="HO144" s="390" t="str">
        <f t="shared" si="225"/>
        <v/>
      </c>
      <c r="HP144" s="158"/>
      <c r="HQ144" s="137"/>
      <c r="HR144" s="388" t="str">
        <f t="shared" si="226"/>
        <v/>
      </c>
      <c r="HS144" s="157" t="str">
        <f>IF(VALUE(IF('Vessel List B'!FC143=1,1,IF('Vessel List B'!FC143=2,2,IF('Vessel List B'!FC143=3,3,IF('Vessel List B'!FC143=4,4,IF('Vessel List B'!FC143=5,5,IF('Vessel List B'!FC143=6,6,IF('Vessel List B'!FC143=7,7,IF('Vessel List B'!FC143=8,8,IF('Vessel List B'!FC143=9,9,IF('Vessel List B'!FC143=10,10,IF('Vessel List B'!FC143=11,11,IF('Vessel List B'!FC143=12,12,IF('Vessel List B'!FC143=13,13,IF('Vessel List B'!FC143=14,14,IF('Vessel List B'!FC143=15,15,IF('Vessel List B'!FC143=16,16,0)))))))))))))))))=0," ",VALUE(IF('Vessel List B'!FC143=1,1,IF('Vessel List B'!FC143=2,2,IF('Vessel List B'!FC143=3,3,IF('Vessel List B'!FC143=4,4,IF('Vessel List B'!FC143=5,5,IF('Vessel List B'!FC143=6,6,IF('Vessel List B'!FC143=7,7,IF('Vessel List B'!FC143=8,8,IF('Vessel List B'!FC143=9,9,IF('Vessel List B'!FC143=10,10,IF('Vessel List B'!FC143=11,11,IF('Vessel List B'!FC143=12,12,IF('Vessel List B'!FC143=13,13,IF('Vessel List B'!FC143=14,14,IF('Vessel List B'!FC143=15,15,IF('Vessel List B'!FC143=16,16,0))))))))))))))))))</f>
        <v xml:space="preserve"> </v>
      </c>
      <c r="HT144" s="154"/>
      <c r="HU144" s="158"/>
      <c r="HV144" s="390" t="str">
        <f t="shared" si="227"/>
        <v/>
      </c>
      <c r="HW144" s="158"/>
      <c r="HX144" s="137"/>
      <c r="HY144" s="388" t="str">
        <f t="shared" si="228"/>
        <v/>
      </c>
      <c r="HZ144" s="157" t="str">
        <f>IF(VALUE(IF('Vessel List B'!FP143=1,1,IF('Vessel List B'!FP143=2,2,IF('Vessel List B'!FP143=3,3,IF('Vessel List B'!FP143=4,4,IF('Vessel List B'!FP143=5,5,IF('Vessel List B'!FP143=6,6,IF('Vessel List B'!FP143=7,7,IF('Vessel List B'!FP143=8,8,IF('Vessel List B'!FP143=9,9,IF('Vessel List B'!FP143=10,10,IF('Vessel List B'!FP143=11,11,IF('Vessel List B'!FP143=12,12,IF('Vessel List B'!FP143=13,13,IF('Vessel List B'!FP143=14,14,IF('Vessel List B'!FP143=15,15,IF('Vessel List B'!FP143=16,16,0)))))))))))))))))=0," ",VALUE(IF('Vessel List B'!FP143=1,1,IF('Vessel List B'!FP143=2,2,IF('Vessel List B'!FP143=3,3,IF('Vessel List B'!FP143=4,4,IF('Vessel List B'!FP143=5,5,IF('Vessel List B'!FP143=6,6,IF('Vessel List B'!FP143=7,7,IF('Vessel List B'!FP143=8,8,IF('Vessel List B'!FP143=9,9,IF('Vessel List B'!FP143=10,10,IF('Vessel List B'!FP143=11,11,IF('Vessel List B'!FP143=12,12,IF('Vessel List B'!FP143=13,13,IF('Vessel List B'!FP143=14,14,IF('Vessel List B'!FP143=15,15,IF('Vessel List B'!FP143=16,16,0))))))))))))))))))</f>
        <v xml:space="preserve"> </v>
      </c>
      <c r="IA144" s="154"/>
      <c r="IB144" s="158"/>
      <c r="IC144" s="390" t="str">
        <f t="shared" si="229"/>
        <v/>
      </c>
      <c r="ID144" s="158"/>
      <c r="IE144" s="137"/>
      <c r="IF144" s="388" t="str">
        <f t="shared" si="230"/>
        <v/>
      </c>
      <c r="IG144" s="157" t="str">
        <f>IF(VALUE(IF('Vessel List B'!GC143=1,1,IF('Vessel List B'!GC143=2,2,IF('Vessel List B'!GC143=3,3,IF('Vessel List B'!GC143=4,4,IF('Vessel List B'!GC143=5,5,IF('Vessel List B'!GC143=6,6,IF('Vessel List B'!GC143=7,7,IF('Vessel List B'!GC143=8,8,IF('Vessel List B'!GC143=9,9,IF('Vessel List B'!GC143=10,10,IF('Vessel List B'!GC143=11,11,IF('Vessel List B'!GC143=12,12,IF('Vessel List B'!GC143=13,13,IF('Vessel List B'!GC143=14,14,IF('Vessel List B'!GC143=15,15,IF('Vessel List B'!GC143=16,16,0)))))))))))))))))=0," ",VALUE(IF('Vessel List B'!GC143=1,1,IF('Vessel List B'!GC143=2,2,IF('Vessel List B'!GC143=3,3,IF('Vessel List B'!GC143=4,4,IF('Vessel List B'!GC143=5,5,IF('Vessel List B'!GC143=6,6,IF('Vessel List B'!GC143=7,7,IF('Vessel List B'!GC143=8,8,IF('Vessel List B'!GC143=9,9,IF('Vessel List B'!GC143=10,10,IF('Vessel List B'!GC143=11,11,IF('Vessel List B'!GC143=12,12,IF('Vessel List B'!GC143=13,13,IF('Vessel List B'!GC143=14,14,IF('Vessel List B'!GC143=15,15,IF('Vessel List B'!GC143=16,16,0))))))))))))))))))</f>
        <v xml:space="preserve"> </v>
      </c>
      <c r="IH144" s="154"/>
      <c r="II144" s="158"/>
      <c r="IJ144" s="390" t="str">
        <f t="shared" si="231"/>
        <v/>
      </c>
      <c r="IK144" s="158"/>
      <c r="IL144" s="137"/>
      <c r="IM144" s="388" t="str">
        <f t="shared" si="232"/>
        <v/>
      </c>
      <c r="IN144" s="157" t="str">
        <f>IF(VALUE(IF('Vessel List B'!GP143=1,1,IF('Vessel List B'!GP143=2,2,IF('Vessel List B'!GP143=3,3,IF('Vessel List B'!GP143=4,4,IF('Vessel List B'!GP143=5,5,IF('Vessel List B'!GP143=6,6,IF('Vessel List B'!GP143=7,7,IF('Vessel List B'!GP143=8,8,IF('Vessel List B'!GP143=9,9,IF('Vessel List B'!GP143=10,10,IF('Vessel List B'!GP143=11,11,IF('Vessel List B'!GP143=12,12,IF('Vessel List B'!GP143=13,13,IF('Vessel List B'!GP143=14,14,IF('Vessel List B'!GP143=15,15,IF('Vessel List B'!GP143=16,16,0)))))))))))))))))=0," ",VALUE(IF('Vessel List B'!GP143=1,1,IF('Vessel List B'!GP143=2,2,IF('Vessel List B'!GP143=3,3,IF('Vessel List B'!GP143=4,4,IF('Vessel List B'!GP143=5,5,IF('Vessel List B'!GP143=6,6,IF('Vessel List B'!GP143=7,7,IF('Vessel List B'!GP143=8,8,IF('Vessel List B'!GP143=9,9,IF('Vessel List B'!GP143=10,10,IF('Vessel List B'!GP143=11,11,IF('Vessel List B'!GP143=12,12,IF('Vessel List B'!GP143=13,13,IF('Vessel List B'!GP143=14,14,IF('Vessel List B'!GP143=15,15,IF('Vessel List B'!GP143=16,16,0))))))))))))))))))</f>
        <v xml:space="preserve"> </v>
      </c>
      <c r="IO144" s="154"/>
      <c r="IP144" s="158"/>
      <c r="IQ144" s="390" t="str">
        <f t="shared" si="233"/>
        <v/>
      </c>
      <c r="IR144" s="158"/>
      <c r="IS144" s="137"/>
      <c r="IT144" s="388" t="str">
        <f t="shared" si="234"/>
        <v/>
      </c>
      <c r="IU144" s="157" t="str">
        <f>IF(VALUE(IF('Vessel List B'!HC143=1,1,IF('Vessel List B'!HC143=2,2,IF('Vessel List B'!HC143=3,3,IF('Vessel List B'!HC143=4,4,IF('Vessel List B'!HC143=5,5,IF('Vessel List B'!HC143=6,6,IF('Vessel List B'!HC143=7,7,IF('Vessel List B'!HC143=8,8,IF('Vessel List B'!HC143=9,9,IF('Vessel List B'!HC143=10,10,IF('Vessel List B'!HC143=11,11,IF('Vessel List B'!HC143=12,12,IF('Vessel List B'!HC143=13,13,IF('Vessel List B'!HC143=14,14,IF('Vessel List B'!HC143=15,15,IF('Vessel List B'!HC143=16,16,0)))))))))))))))))=0," ",VALUE(IF('Vessel List B'!HC143=1,1,IF('Vessel List B'!HC143=2,2,IF('Vessel List B'!HC143=3,3,IF('Vessel List B'!HC143=4,4,IF('Vessel List B'!HC143=5,5,IF('Vessel List B'!HC143=6,6,IF('Vessel List B'!HC143=7,7,IF('Vessel List B'!HC143=8,8,IF('Vessel List B'!HC143=9,9,IF('Vessel List B'!HC143=10,10,IF('Vessel List B'!HC143=11,11,IF('Vessel List B'!HC143=12,12,IF('Vessel List B'!HC143=13,13,IF('Vessel List B'!HC143=14,14,IF('Vessel List B'!HC143=15,15,IF('Vessel List B'!HC143=16,16,0))))))))))))))))))</f>
        <v xml:space="preserve"> </v>
      </c>
      <c r="IV144" s="154"/>
      <c r="IW144" s="158"/>
      <c r="IX144" s="390" t="str">
        <f t="shared" si="235"/>
        <v/>
      </c>
      <c r="IY144" s="158"/>
      <c r="IZ144" s="137"/>
      <c r="JA144" s="388" t="str">
        <f t="shared" si="236"/>
        <v/>
      </c>
      <c r="JB144" s="157" t="str">
        <f>IF(VALUE(IF('Vessel List B'!HP143=1,1,IF('Vessel List B'!HP143=2,2,IF('Vessel List B'!HP143=3,3,IF('Vessel List B'!HP143=4,4,IF('Vessel List B'!HP143=5,5,IF('Vessel List B'!HP143=6,6,IF('Vessel List B'!HP143=7,7,IF('Vessel List B'!HP143=8,8,IF('Vessel List B'!HP143=9,9,IF('Vessel List B'!HP143=10,10,IF('Vessel List B'!HP143=11,11,IF('Vessel List B'!HP143=12,12,IF('Vessel List B'!HP143=13,13,IF('Vessel List B'!HP143=14,14,IF('Vessel List B'!HP143=15,15,IF('Vessel List B'!HP143=16,16,0)))))))))))))))))=0," ",VALUE(IF('Vessel List B'!HP143=1,1,IF('Vessel List B'!HP143=2,2,IF('Vessel List B'!HP143=3,3,IF('Vessel List B'!HP143=4,4,IF('Vessel List B'!HP143=5,5,IF('Vessel List B'!HP143=6,6,IF('Vessel List B'!HP143=7,7,IF('Vessel List B'!HP143=8,8,IF('Vessel List B'!HP143=9,9,IF('Vessel List B'!HP143=10,10,IF('Vessel List B'!HP143=11,11,IF('Vessel List B'!HP143=12,12,IF('Vessel List B'!HP143=13,13,IF('Vessel List B'!HP143=14,14,IF('Vessel List B'!HP143=15,15,IF('Vessel List B'!HP143=16,16,0))))))))))))))))))</f>
        <v xml:space="preserve"> </v>
      </c>
      <c r="JC144" s="154"/>
      <c r="JD144" s="158"/>
      <c r="JE144" s="390" t="str">
        <f t="shared" si="237"/>
        <v/>
      </c>
      <c r="JF144" s="158"/>
      <c r="JG144" s="137"/>
      <c r="JH144" s="388" t="str">
        <f t="shared" si="238"/>
        <v/>
      </c>
      <c r="JI144" s="157" t="str">
        <f>IF(VALUE(IF('Vessel List B'!IC143=1,1,IF('Vessel List B'!IC143=2,2,IF('Vessel List B'!IC143=3,3,IF('Vessel List B'!IC143=4,4,IF('Vessel List B'!IC143=5,5,IF('Vessel List B'!IC143=6,6,IF('Vessel List B'!IC143=7,7,IF('Vessel List B'!IC143=8,8,IF('Vessel List B'!IC143=9,9,IF('Vessel List B'!IC143=10,10,IF('Vessel List B'!IC143=11,11,IF('Vessel List B'!IC143=12,12,IF('Vessel List B'!IC143=13,13,IF('Vessel List B'!IC143=14,14,IF('Vessel List B'!IC143=15,15,IF('Vessel List B'!IC143=16,16,0)))))))))))))))))=0," ",VALUE(IF('Vessel List B'!IC143=1,1,IF('Vessel List B'!IC143=2,2,IF('Vessel List B'!IC143=3,3,IF('Vessel List B'!IC143=4,4,IF('Vessel List B'!IC143=5,5,IF('Vessel List B'!IC143=6,6,IF('Vessel List B'!IC143=7,7,IF('Vessel List B'!IC143=8,8,IF('Vessel List B'!IC143=9,9,IF('Vessel List B'!IC143=10,10,IF('Vessel List B'!IC143=11,11,IF('Vessel List B'!IC143=12,12,IF('Vessel List B'!IC143=13,13,IF('Vessel List B'!IC143=14,14,IF('Vessel List B'!IC143=15,15,IF('Vessel List B'!IC143=16,16,0))))))))))))))))))</f>
        <v xml:space="preserve"> </v>
      </c>
      <c r="JJ144" s="154"/>
      <c r="JK144" s="158"/>
      <c r="JL144" s="390" t="str">
        <f t="shared" si="239"/>
        <v/>
      </c>
      <c r="JM144" s="158"/>
      <c r="JN144" s="137"/>
      <c r="JO144" s="388" t="str">
        <f t="shared" si="240"/>
        <v/>
      </c>
      <c r="JP144" s="157" t="str">
        <f>IF(VALUE(IF('Vessel List B'!IP143=1,1,IF('Vessel List B'!IP143=2,2,IF('Vessel List B'!IP143=3,3,IF('Vessel List B'!IP143=4,4,IF('Vessel List B'!IP143=5,5,IF('Vessel List B'!IP143=6,6,IF('Vessel List B'!IP143=7,7,IF('Vessel List B'!IP143=8,8,IF('Vessel List B'!IP143=9,9,IF('Vessel List B'!IP143=10,10,IF('Vessel List B'!IP143=11,11,IF('Vessel List B'!IP143=12,12,IF('Vessel List B'!IP143=13,13,IF('Vessel List B'!IP143=14,14,IF('Vessel List B'!IP143=15,15,IF('Vessel List B'!IP143=16,16,0)))))))))))))))))=0," ",VALUE(IF('Vessel List B'!IP143=1,1,IF('Vessel List B'!IP143=2,2,IF('Vessel List B'!IP143=3,3,IF('Vessel List B'!IP143=4,4,IF('Vessel List B'!IP143=5,5,IF('Vessel List B'!IP143=6,6,IF('Vessel List B'!IP143=7,7,IF('Vessel List B'!IP143=8,8,IF('Vessel List B'!IP143=9,9,IF('Vessel List B'!IP143=10,10,IF('Vessel List B'!IP143=11,11,IF('Vessel List B'!IP143=12,12,IF('Vessel List B'!IP143=13,13,IF('Vessel List B'!IP143=14,14,IF('Vessel List B'!IP143=15,15,IF('Vessel List B'!IP143=16,16,0))))))))))))))))))</f>
        <v xml:space="preserve"> </v>
      </c>
      <c r="JQ144" s="154"/>
      <c r="JR144" s="158"/>
      <c r="JS144" s="390" t="str">
        <f t="shared" si="241"/>
        <v/>
      </c>
      <c r="JT144" s="158"/>
      <c r="JU144" s="137"/>
      <c r="JV144" s="397" t="str">
        <f t="shared" si="242"/>
        <v/>
      </c>
      <c r="JW144" s="403"/>
    </row>
    <row r="145" spans="1:283" ht="15" x14ac:dyDescent="0.25">
      <c r="A145" s="132">
        <f>'Vessel List A'!B144</f>
        <v>41719</v>
      </c>
      <c r="B145" s="157" t="str">
        <f>IF(VALUE(IF('Vessel List A'!C144=1,1,IF('Vessel List A'!C144=2,2,IF('Vessel List A'!C144=3,3,IF('Vessel List A'!C144=4,4,IF('Vessel List A'!C144=5,5,IF('Vessel List A'!C144=6,6,IF('Vessel List A'!C144=7,7,IF('Vessel List A'!C144=8,8,IF('Vessel List A'!C144=9,9,IF('Vessel List A'!C144=10,10,IF('Vessel List A'!C144=11,11,IF('Vessel List A'!C144=12,12,IF('Vessel List A'!C144=13,13,IF('Vessel List A'!C144=14,14,IF('Vessel List A'!C144=15,15,IF('Vessel List A'!C144=16,16,0)))))))))))))))))=0," ",VALUE(IF('Vessel List A'!C144=1,1,IF('Vessel List A'!C144=2,2,IF('Vessel List A'!C144=3,3,IF('Vessel List A'!C144=4,4,IF('Vessel List A'!C144=5,5,IF('Vessel List A'!C144=6,6,IF('Vessel List A'!C144=7,7,IF('Vessel List A'!C144=8,8,IF('Vessel List A'!C144=9,9,IF('Vessel List A'!C144=10,10,IF('Vessel List A'!C144=11,11,IF('Vessel List A'!C144=12,12,IF('Vessel List A'!C144=13,13,IF('Vessel List A'!C144=14,14,IF('Vessel List A'!C144=15,15,IF('Vessel List A'!C144=16,16,0))))))))))))))))))</f>
        <v xml:space="preserve"> </v>
      </c>
      <c r="C145" s="154"/>
      <c r="D145" s="158"/>
      <c r="E145" s="390" t="str">
        <f t="shared" si="163"/>
        <v/>
      </c>
      <c r="F145" s="158"/>
      <c r="G145" s="137"/>
      <c r="H145" s="388" t="str">
        <f t="shared" si="164"/>
        <v/>
      </c>
      <c r="I145" s="157" t="str">
        <f>IF(VALUE(IF('Vessel List A'!P144=1,1,IF('Vessel List A'!P144=2,2,IF('Vessel List A'!P144=3,3,IF('Vessel List A'!P144=4,4,IF('Vessel List A'!P144=5,5,IF('Vessel List A'!P144=6,6,IF('Vessel List A'!P144=7,7,IF('Vessel List A'!P144=8,8,IF('Vessel List A'!P144=9,9,IF('Vessel List A'!P144=10,10,IF('Vessel List A'!P144=11,11,IF('Vessel List A'!P144=12,12,IF('Vessel List A'!P144=13,13,IF('Vessel List A'!P144=14,14,IF('Vessel List A'!P144=15,15,IF('Vessel List A'!P144=16,16,0)))))))))))))))))=0," ",VALUE(IF('Vessel List A'!P144=1,1,IF('Vessel List A'!P144=2,2,IF('Vessel List A'!P144=3,3,IF('Vessel List A'!P144=4,4,IF('Vessel List A'!P144=5,5,IF('Vessel List A'!P144=6,6,IF('Vessel List A'!P144=7,7,IF('Vessel List A'!P144=8,8,IF('Vessel List A'!P144=9,9,IF('Vessel List A'!P144=10,10,IF('Vessel List A'!P144=11,11,IF('Vessel List A'!P144=12,12,IF('Vessel List A'!P144=13,13,IF('Vessel List A'!P144=14,14,IF('Vessel List A'!P144=15,15,IF('Vessel List A'!P144=16,16,0))))))))))))))))))</f>
        <v xml:space="preserve"> </v>
      </c>
      <c r="J145" s="154"/>
      <c r="K145" s="158"/>
      <c r="L145" s="390" t="str">
        <f t="shared" si="165"/>
        <v/>
      </c>
      <c r="M145" s="158"/>
      <c r="N145" s="137"/>
      <c r="O145" s="388" t="str">
        <f t="shared" si="166"/>
        <v/>
      </c>
      <c r="P145" s="157" t="str">
        <f>IF(VALUE(IF('Vessel List A'!AC144=1,1,IF('Vessel List A'!AC144=2,2,IF('Vessel List A'!AC144=3,3,IF('Vessel List A'!AC144=4,4,IF('Vessel List A'!AC144=5,5,IF('Vessel List A'!AC144=6,6,IF('Vessel List A'!AC144=7,7,IF('Vessel List A'!AC144=8,8,IF('Vessel List A'!AC144=9,9,IF('Vessel List A'!AC144=10,10,IF('Vessel List A'!AC144=11,11,IF('Vessel List A'!AC144=12,12,IF('Vessel List A'!AC144=13,13,IF('Vessel List A'!AC144=14,14,IF('Vessel List A'!AC144=15,15,IF('Vessel List A'!AC144=16,16,0)))))))))))))))))=0," ",VALUE(IF('Vessel List A'!AC144=1,1,IF('Vessel List A'!AC144=2,2,IF('Vessel List A'!AC144=3,3,IF('Vessel List A'!AC144=4,4,IF('Vessel List A'!AC144=5,5,IF('Vessel List A'!AC144=6,6,IF('Vessel List A'!AC144=7,7,IF('Vessel List A'!AC144=8,8,IF('Vessel List A'!AC144=9,9,IF('Vessel List A'!AC144=10,10,IF('Vessel List A'!AC144=11,11,IF('Vessel List A'!AC144=12,12,IF('Vessel List A'!AC144=13,13,IF('Vessel List A'!AC144=14,14,IF('Vessel List A'!AC144=15,15,IF('Vessel List A'!AC144=16,16,0))))))))))))))))))</f>
        <v xml:space="preserve"> </v>
      </c>
      <c r="Q145" s="154"/>
      <c r="R145" s="158"/>
      <c r="S145" s="390" t="str">
        <f t="shared" si="167"/>
        <v/>
      </c>
      <c r="T145" s="158"/>
      <c r="U145" s="137"/>
      <c r="V145" s="388" t="str">
        <f t="shared" si="168"/>
        <v/>
      </c>
      <c r="W145" s="157" t="str">
        <f>IF(VALUE(IF('Vessel List A'!AP144=1,1,IF('Vessel List A'!AP144=2,2,IF('Vessel List A'!AP144=3,3,IF('Vessel List A'!AP144=4,4,IF('Vessel List A'!AP144=5,5,IF('Vessel List A'!AP144=6,6,IF('Vessel List A'!AP144=7,7,IF('Vessel List A'!AP144=8,8,IF('Vessel List A'!AP144=9,9,IF('Vessel List A'!AP144=10,10,IF('Vessel List A'!AP144=11,11,IF('Vessel List A'!AP144=12,12,IF('Vessel List A'!AP144=13,13,IF('Vessel List A'!AP144=14,14,IF('Vessel List A'!AP144=15,15,IF('Vessel List A'!AP144=16,16,0)))))))))))))))))=0," ",VALUE(IF('Vessel List A'!AP144=1,1,IF('Vessel List A'!AP144=2,2,IF('Vessel List A'!AP144=3,3,IF('Vessel List A'!AP144=4,4,IF('Vessel List A'!AP144=5,5,IF('Vessel List A'!AP144=6,6,IF('Vessel List A'!AP144=7,7,IF('Vessel List A'!AP144=8,8,IF('Vessel List A'!AP144=9,9,IF('Vessel List A'!AP144=10,10,IF('Vessel List A'!AP144=11,11,IF('Vessel List A'!AP144=12,12,IF('Vessel List A'!AP144=13,13,IF('Vessel List A'!AP144=14,14,IF('Vessel List A'!AP144=15,15,IF('Vessel List A'!AP144=16,16,0))))))))))))))))))</f>
        <v xml:space="preserve"> </v>
      </c>
      <c r="X145" s="154"/>
      <c r="Y145" s="158"/>
      <c r="Z145" s="390" t="str">
        <f t="shared" si="169"/>
        <v/>
      </c>
      <c r="AA145" s="158"/>
      <c r="AB145" s="137"/>
      <c r="AC145" s="388" t="str">
        <f t="shared" si="170"/>
        <v/>
      </c>
      <c r="AD145" s="157" t="str">
        <f>IF(VALUE(IF('Vessel List A'!BC144=1,1,IF('Vessel List A'!BC144=2,2,IF('Vessel List A'!BC144=3,3,IF('Vessel List A'!BC144=4,4,IF('Vessel List A'!BC144=5,5,IF('Vessel List A'!BC144=6,6,IF('Vessel List A'!BC144=7,7,IF('Vessel List A'!BC144=8,8,IF('Vessel List A'!BC144=9,9,IF('Vessel List A'!BC144=10,10,IF('Vessel List A'!BC144=11,11,IF('Vessel List A'!BC144=12,12,IF('Vessel List A'!BC144=13,13,IF('Vessel List A'!BC144=14,14,IF('Vessel List A'!BC144=15,15,IF('Vessel List A'!BC144=16,16,0)))))))))))))))))=0," ",VALUE(IF('Vessel List A'!BC144=1,1,IF('Vessel List A'!BC144=2,2,IF('Vessel List A'!BC144=3,3,IF('Vessel List A'!BC144=4,4,IF('Vessel List A'!BC144=5,5,IF('Vessel List A'!BC144=6,6,IF('Vessel List A'!BC144=7,7,IF('Vessel List A'!BC144=8,8,IF('Vessel List A'!BC144=9,9,IF('Vessel List A'!BC144=10,10,IF('Vessel List A'!BC144=11,11,IF('Vessel List A'!BC144=12,12,IF('Vessel List A'!BC144=13,13,IF('Vessel List A'!BC144=14,14,IF('Vessel List A'!BC144=15,15,IF('Vessel List A'!BC144=16,16,0))))))))))))))))))</f>
        <v xml:space="preserve"> </v>
      </c>
      <c r="AE145" s="154"/>
      <c r="AF145" s="158"/>
      <c r="AG145" s="390" t="str">
        <f t="shared" si="171"/>
        <v/>
      </c>
      <c r="AH145" s="158"/>
      <c r="AI145" s="137"/>
      <c r="AJ145" s="388" t="str">
        <f t="shared" si="172"/>
        <v/>
      </c>
      <c r="AK145" s="157" t="str">
        <f>IF(VALUE(IF('Vessel List A'!BP144=1,1,IF('Vessel List A'!BP144=2,2,IF('Vessel List A'!BP144=3,3,IF('Vessel List A'!BP144=4,4,IF('Vessel List A'!BP144=5,5,IF('Vessel List A'!BP144=6,6,IF('Vessel List A'!BP144=7,7,IF('Vessel List A'!BP144=8,8,IF('Vessel List A'!BP144=9,9,IF('Vessel List A'!BP144=10,10,IF('Vessel List A'!BP144=11,11,IF('Vessel List A'!BP144=12,12,IF('Vessel List A'!BP144=13,13,IF('Vessel List A'!BP144=14,14,IF('Vessel List A'!BP144=15,15,IF('Vessel List A'!BP144=16,16,0)))))))))))))))))=0," ",VALUE(IF('Vessel List A'!BP144=1,1,IF('Vessel List A'!BP144=2,2,IF('Vessel List A'!BP144=3,3,IF('Vessel List A'!BP144=4,4,IF('Vessel List A'!BP144=5,5,IF('Vessel List A'!BP144=6,6,IF('Vessel List A'!BP144=7,7,IF('Vessel List A'!BP144=8,8,IF('Vessel List A'!BP144=9,9,IF('Vessel List A'!BP144=10,10,IF('Vessel List A'!BP144=11,11,IF('Vessel List A'!BP144=12,12,IF('Vessel List A'!BP144=13,13,IF('Vessel List A'!BP144=14,14,IF('Vessel List A'!BP144=15,15,IF('Vessel List A'!BP144=16,16,0))))))))))))))))))</f>
        <v xml:space="preserve"> </v>
      </c>
      <c r="AL145" s="154"/>
      <c r="AM145" s="158"/>
      <c r="AN145" s="390" t="str">
        <f t="shared" si="173"/>
        <v/>
      </c>
      <c r="AO145" s="158"/>
      <c r="AP145" s="137"/>
      <c r="AQ145" s="388" t="str">
        <f t="shared" si="174"/>
        <v/>
      </c>
      <c r="AR145" s="157" t="str">
        <f>IF(VALUE(IF('Vessel List A'!CC144=1,1,IF('Vessel List A'!CC144=2,2,IF('Vessel List A'!CC144=3,3,IF('Vessel List A'!CC144=4,4,IF('Vessel List A'!CC144=5,5,IF('Vessel List A'!CC144=6,6,IF('Vessel List A'!CC144=7,7,IF('Vessel List A'!CC144=8,8,IF('Vessel List A'!CC144=9,9,IF('Vessel List A'!CC144=10,10,IF('Vessel List A'!CC144=11,11,IF('Vessel List A'!CC144=12,12,IF('Vessel List A'!CC144=13,13,IF('Vessel List A'!CC144=14,14,IF('Vessel List A'!CC144=15,15,IF('Vessel List A'!CC144=16,16,0)))))))))))))))))=0," ",VALUE(IF('Vessel List A'!CC144=1,1,IF('Vessel List A'!CC144=2,2,IF('Vessel List A'!CC144=3,3,IF('Vessel List A'!CC144=4,4,IF('Vessel List A'!CC144=5,5,IF('Vessel List A'!CC144=6,6,IF('Vessel List A'!CC144=7,7,IF('Vessel List A'!CC144=8,8,IF('Vessel List A'!CC144=9,9,IF('Vessel List A'!CC144=10,10,IF('Vessel List A'!CC144=11,11,IF('Vessel List A'!CC144=12,12,IF('Vessel List A'!CC144=13,13,IF('Vessel List A'!CC144=14,14,IF('Vessel List A'!CC144=15,15,IF('Vessel List A'!CC144=16,16,0))))))))))))))))))</f>
        <v xml:space="preserve"> </v>
      </c>
      <c r="AS145" s="154"/>
      <c r="AT145" s="158"/>
      <c r="AU145" s="390" t="str">
        <f t="shared" si="175"/>
        <v/>
      </c>
      <c r="AV145" s="158"/>
      <c r="AW145" s="137"/>
      <c r="AX145" s="388" t="str">
        <f t="shared" si="176"/>
        <v/>
      </c>
      <c r="AY145" s="157" t="str">
        <f>IF(VALUE(IF('Vessel List A'!CP144=1,1,IF('Vessel List A'!CP144=2,2,IF('Vessel List A'!CP144=3,3,IF('Vessel List A'!CP144=4,4,IF('Vessel List A'!CP144=5,5,IF('Vessel List A'!CP144=6,6,IF('Vessel List A'!CP144=7,7,IF('Vessel List A'!CP144=8,8,IF('Vessel List A'!CP144=9,9,IF('Vessel List A'!CP144=10,10,IF('Vessel List A'!CP144=11,11,IF('Vessel List A'!CP144=12,12,IF('Vessel List A'!CP144=13,13,IF('Vessel List A'!CP144=14,14,IF('Vessel List A'!CP144=15,15,IF('Vessel List A'!CP144=16,16,0)))))))))))))))))=0," ",VALUE(IF('Vessel List A'!CP144=1,1,IF('Vessel List A'!CP144=2,2,IF('Vessel List A'!CP144=3,3,IF('Vessel List A'!CP144=4,4,IF('Vessel List A'!CP144=5,5,IF('Vessel List A'!CP144=6,6,IF('Vessel List A'!CP144=7,7,IF('Vessel List A'!CP144=8,8,IF('Vessel List A'!CP144=9,9,IF('Vessel List A'!CP144=10,10,IF('Vessel List A'!CP144=11,11,IF('Vessel List A'!CP144=12,12,IF('Vessel List A'!CP144=13,13,IF('Vessel List A'!CP144=14,14,IF('Vessel List A'!CP144=15,15,IF('Vessel List A'!CP144=16,16,0))))))))))))))))))</f>
        <v xml:space="preserve"> </v>
      </c>
      <c r="AZ145" s="154"/>
      <c r="BA145" s="158"/>
      <c r="BB145" s="390" t="str">
        <f t="shared" si="177"/>
        <v/>
      </c>
      <c r="BC145" s="158"/>
      <c r="BD145" s="137"/>
      <c r="BE145" s="388" t="str">
        <f t="shared" si="178"/>
        <v/>
      </c>
      <c r="BF145" s="157" t="str">
        <f>IF(VALUE(IF('Vessel List A'!DC144=1,1,IF('Vessel List A'!DC144=2,2,IF('Vessel List A'!DC144=3,3,IF('Vessel List A'!DC144=4,4,IF('Vessel List A'!DC144=5,5,IF('Vessel List A'!DC144=6,6,IF('Vessel List A'!DC144=7,7,IF('Vessel List A'!DC144=8,8,IF('Vessel List A'!DC144=9,9,IF('Vessel List A'!DC144=10,10,IF('Vessel List A'!DC144=11,11,IF('Vessel List A'!DC144=12,12,IF('Vessel List A'!DC144=13,13,IF('Vessel List A'!DC144=14,14,IF('Vessel List A'!DC144=15,15,IF('Vessel List A'!DC144=16,16,0)))))))))))))))))=0," ",VALUE(IF('Vessel List A'!DC144=1,1,IF('Vessel List A'!DC144=2,2,IF('Vessel List A'!DC144=3,3,IF('Vessel List A'!DC144=4,4,IF('Vessel List A'!DC144=5,5,IF('Vessel List A'!DC144=6,6,IF('Vessel List A'!DC144=7,7,IF('Vessel List A'!DC144=8,8,IF('Vessel List A'!DC144=9,9,IF('Vessel List A'!DC144=10,10,IF('Vessel List A'!DC144=11,11,IF('Vessel List A'!DC144=12,12,IF('Vessel List A'!DC144=13,13,IF('Vessel List A'!DC144=14,14,IF('Vessel List A'!DC144=15,15,IF('Vessel List A'!DC144=16,16,0))))))))))))))))))</f>
        <v xml:space="preserve"> </v>
      </c>
      <c r="BG145" s="154"/>
      <c r="BH145" s="158"/>
      <c r="BI145" s="390" t="str">
        <f t="shared" si="179"/>
        <v/>
      </c>
      <c r="BJ145" s="158"/>
      <c r="BK145" s="137"/>
      <c r="BL145" s="388" t="str">
        <f t="shared" si="180"/>
        <v/>
      </c>
      <c r="BM145" s="157" t="str">
        <f>IF(VALUE(IF('Vessel List A'!DP144=1,1,IF('Vessel List A'!DP144=2,2,IF('Vessel List A'!DP144=3,3,IF('Vessel List A'!DP144=4,4,IF('Vessel List A'!DP144=5,5,IF('Vessel List A'!DP144=6,6,IF('Vessel List A'!DP144=7,7,IF('Vessel List A'!DP144=8,8,IF('Vessel List A'!DP144=9,9,IF('Vessel List A'!DP144=10,10,IF('Vessel List A'!DP144=11,11,IF('Vessel List A'!DP144=12,12,IF('Vessel List A'!DP144=13,13,IF('Vessel List A'!DP144=14,14,IF('Vessel List A'!DP144=15,15,IF('Vessel List A'!DP144=16,16,0)))))))))))))))))=0," ",VALUE(IF('Vessel List A'!DP144=1,1,IF('Vessel List A'!DP144=2,2,IF('Vessel List A'!DP144=3,3,IF('Vessel List A'!DP144=4,4,IF('Vessel List A'!DP144=5,5,IF('Vessel List A'!DP144=6,6,IF('Vessel List A'!DP144=7,7,IF('Vessel List A'!DP144=8,8,IF('Vessel List A'!DP144=9,9,IF('Vessel List A'!DP144=10,10,IF('Vessel List A'!DP144=11,11,IF('Vessel List A'!DP144=12,12,IF('Vessel List A'!DP144=13,13,IF('Vessel List A'!DP144=14,14,IF('Vessel List A'!DP144=15,15,IF('Vessel List A'!DP144=16,16,0))))))))))))))))))</f>
        <v xml:space="preserve"> </v>
      </c>
      <c r="BN145" s="154"/>
      <c r="BO145" s="158"/>
      <c r="BP145" s="390" t="str">
        <f t="shared" si="181"/>
        <v/>
      </c>
      <c r="BQ145" s="158"/>
      <c r="BR145" s="137"/>
      <c r="BS145" s="388" t="str">
        <f t="shared" si="182"/>
        <v/>
      </c>
      <c r="BT145" s="157" t="str">
        <f>IF(VALUE(IF('Vessel List A'!EC144=1,1,IF('Vessel List A'!EC144=2,2,IF('Vessel List A'!EC144=3,3,IF('Vessel List A'!EC144=4,4,IF('Vessel List A'!EC144=5,5,IF('Vessel List A'!EC144=6,6,IF('Vessel List A'!EC144=7,7,IF('Vessel List A'!EC144=8,8,IF('Vessel List A'!EC144=9,9,IF('Vessel List A'!EC144=10,10,IF('Vessel List A'!EC144=11,11,IF('Vessel List A'!EC144=12,12,IF('Vessel List A'!EC144=13,13,IF('Vessel List A'!EC144=14,14,IF('Vessel List A'!EC144=15,15,IF('Vessel List A'!EC144=16,16,0)))))))))))))))))=0," ",VALUE(IF('Vessel List A'!EC144=1,1,IF('Vessel List A'!EC144=2,2,IF('Vessel List A'!EC144=3,3,IF('Vessel List A'!EC144=4,4,IF('Vessel List A'!EC144=5,5,IF('Vessel List A'!EC144=6,6,IF('Vessel List A'!EC144=7,7,IF('Vessel List A'!EC144=8,8,IF('Vessel List A'!EC144=9,9,IF('Vessel List A'!EC144=10,10,IF('Vessel List A'!EC144=11,11,IF('Vessel List A'!EC144=12,12,IF('Vessel List A'!EC144=13,13,IF('Vessel List A'!EC144=14,14,IF('Vessel List A'!EC144=15,15,IF('Vessel List A'!EC144=16,16,0))))))))))))))))))</f>
        <v xml:space="preserve"> </v>
      </c>
      <c r="BU145" s="154"/>
      <c r="BV145" s="158"/>
      <c r="BW145" s="390" t="str">
        <f t="shared" si="183"/>
        <v/>
      </c>
      <c r="BX145" s="158"/>
      <c r="BY145" s="137"/>
      <c r="BZ145" s="388" t="str">
        <f t="shared" si="184"/>
        <v/>
      </c>
      <c r="CA145" s="157" t="str">
        <f>IF(VALUE(IF('Vessel List A'!EP144=1,1,IF('Vessel List A'!EP144=2,2,IF('Vessel List A'!EP144=3,3,IF('Vessel List A'!EP144=4,4,IF('Vessel List A'!EP144=5,5,IF('Vessel List A'!EP144=6,6,IF('Vessel List A'!EP144=7,7,IF('Vessel List A'!EP144=8,8,IF('Vessel List A'!EP144=9,9,IF('Vessel List A'!EP144=10,10,IF('Vessel List A'!EP144=11,11,IF('Vessel List A'!EP144=12,12,IF('Vessel List A'!EP144=13,13,IF('Vessel List A'!EP144=14,14,IF('Vessel List A'!EP144=15,15,IF('Vessel List A'!EP144=16,16,0)))))))))))))))))=0," ",VALUE(IF('Vessel List A'!EP144=1,1,IF('Vessel List A'!EP144=2,2,IF('Vessel List A'!EP144=3,3,IF('Vessel List A'!EP144=4,4,IF('Vessel List A'!EP144=5,5,IF('Vessel List A'!EP144=6,6,IF('Vessel List A'!EP144=7,7,IF('Vessel List A'!EP144=8,8,IF('Vessel List A'!EP144=9,9,IF('Vessel List A'!EP144=10,10,IF('Vessel List A'!EP144=11,11,IF('Vessel List A'!EP144=12,12,IF('Vessel List A'!EP144=13,13,IF('Vessel List A'!EP144=14,14,IF('Vessel List A'!EP144=15,15,IF('Vessel List A'!EP144=16,16,0))))))))))))))))))</f>
        <v xml:space="preserve"> </v>
      </c>
      <c r="CB145" s="154"/>
      <c r="CC145" s="158"/>
      <c r="CD145" s="390" t="str">
        <f t="shared" si="185"/>
        <v/>
      </c>
      <c r="CE145" s="158"/>
      <c r="CF145" s="137"/>
      <c r="CG145" s="388" t="str">
        <f t="shared" si="186"/>
        <v/>
      </c>
      <c r="CH145" s="157" t="str">
        <f>IF(VALUE(IF('Vessel List A'!FC144=1,1,IF('Vessel List A'!FC144=2,2,IF('Vessel List A'!FC144=3,3,IF('Vessel List A'!FC144=4,4,IF('Vessel List A'!FC144=5,5,IF('Vessel List A'!FC144=6,6,IF('Vessel List A'!FC144=7,7,IF('Vessel List A'!FC144=8,8,IF('Vessel List A'!FC144=9,9,IF('Vessel List A'!FC144=10,10,IF('Vessel List A'!FC144=11,11,IF('Vessel List A'!FC144=12,12,IF('Vessel List A'!FC144=13,13,IF('Vessel List A'!FC144=14,14,IF('Vessel List A'!FC144=15,15,IF('Vessel List A'!FC144=16,16,0)))))))))))))))))=0," ",VALUE(IF('Vessel List A'!FC144=1,1,IF('Vessel List A'!FC144=2,2,IF('Vessel List A'!FC144=3,3,IF('Vessel List A'!FC144=4,4,IF('Vessel List A'!FC144=5,5,IF('Vessel List A'!FC144=6,6,IF('Vessel List A'!FC144=7,7,IF('Vessel List A'!FC144=8,8,IF('Vessel List A'!FC144=9,9,IF('Vessel List A'!FC144=10,10,IF('Vessel List A'!FC144=11,11,IF('Vessel List A'!FC144=12,12,IF('Vessel List A'!FC144=13,13,IF('Vessel List A'!FC144=14,14,IF('Vessel List A'!FC144=15,15,IF('Vessel List A'!FC144=16,16,0))))))))))))))))))</f>
        <v xml:space="preserve"> </v>
      </c>
      <c r="CI145" s="154"/>
      <c r="CJ145" s="158"/>
      <c r="CK145" s="390" t="str">
        <f t="shared" si="187"/>
        <v/>
      </c>
      <c r="CL145" s="158"/>
      <c r="CM145" s="137"/>
      <c r="CN145" s="388" t="str">
        <f t="shared" si="188"/>
        <v/>
      </c>
      <c r="CO145" s="157" t="str">
        <f>IF(VALUE(IF('Vessel List A'!FP144=1,1,IF('Vessel List A'!FP144=2,2,IF('Vessel List A'!FP144=3,3,IF('Vessel List A'!FP144=4,4,IF('Vessel List A'!FP144=5,5,IF('Vessel List A'!FP144=6,6,IF('Vessel List A'!FP144=7,7,IF('Vessel List A'!FP144=8,8,IF('Vessel List A'!FP144=9,9,IF('Vessel List A'!FP144=10,10,IF('Vessel List A'!FP144=11,11,IF('Vessel List A'!FP144=12,12,IF('Vessel List A'!FP144=13,13,IF('Vessel List A'!FP144=14,14,IF('Vessel List A'!FP144=15,15,IF('Vessel List A'!FP144=16,16,0)))))))))))))))))=0," ",VALUE(IF('Vessel List A'!FP144=1,1,IF('Vessel List A'!FP144=2,2,IF('Vessel List A'!FP144=3,3,IF('Vessel List A'!FP144=4,4,IF('Vessel List A'!FP144=5,5,IF('Vessel List A'!FP144=6,6,IF('Vessel List A'!FP144=7,7,IF('Vessel List A'!FP144=8,8,IF('Vessel List A'!FP144=9,9,IF('Vessel List A'!FP144=10,10,IF('Vessel List A'!FP144=11,11,IF('Vessel List A'!FP144=12,12,IF('Vessel List A'!FP144=13,13,IF('Vessel List A'!FP144=14,14,IF('Vessel List A'!FP144=15,15,IF('Vessel List A'!FP144=16,16,0))))))))))))))))))</f>
        <v xml:space="preserve"> </v>
      </c>
      <c r="CP145" s="154"/>
      <c r="CQ145" s="158"/>
      <c r="CR145" s="390" t="str">
        <f t="shared" si="189"/>
        <v/>
      </c>
      <c r="CS145" s="158"/>
      <c r="CT145" s="137"/>
      <c r="CU145" s="388" t="str">
        <f t="shared" si="190"/>
        <v/>
      </c>
      <c r="CV145" s="157" t="str">
        <f>IF(VALUE(IF('Vessel List A'!GC144=1,1,IF('Vessel List A'!GC144=2,2,IF('Vessel List A'!GC144=3,3,IF('Vessel List A'!GC144=4,4,IF('Vessel List A'!GC144=5,5,IF('Vessel List A'!GC144=6,6,IF('Vessel List A'!GC144=7,7,IF('Vessel List A'!GC144=8,8,IF('Vessel List A'!GC144=9,9,IF('Vessel List A'!GC144=10,10,IF('Vessel List A'!GC144=11,11,IF('Vessel List A'!GC144=12,12,IF('Vessel List A'!GC144=13,13,IF('Vessel List A'!GC144=14,14,IF('Vessel List A'!GC144=15,15,IF('Vessel List A'!GC144=16,16,0)))))))))))))))))=0," ",VALUE(IF('Vessel List A'!GC144=1,1,IF('Vessel List A'!GC144=2,2,IF('Vessel List A'!GC144=3,3,IF('Vessel List A'!GC144=4,4,IF('Vessel List A'!GC144=5,5,IF('Vessel List A'!GC144=6,6,IF('Vessel List A'!GC144=7,7,IF('Vessel List A'!GC144=8,8,IF('Vessel List A'!GC144=9,9,IF('Vessel List A'!GC144=10,10,IF('Vessel List A'!GC144=11,11,IF('Vessel List A'!GC144=12,12,IF('Vessel List A'!GC144=13,13,IF('Vessel List A'!GC144=14,14,IF('Vessel List A'!GC144=15,15,IF('Vessel List A'!GC144=16,16,0))))))))))))))))))</f>
        <v xml:space="preserve"> </v>
      </c>
      <c r="CW145" s="154"/>
      <c r="CX145" s="158"/>
      <c r="CY145" s="390" t="str">
        <f t="shared" si="191"/>
        <v/>
      </c>
      <c r="CZ145" s="158"/>
      <c r="DA145" s="137"/>
      <c r="DB145" s="388" t="str">
        <f t="shared" si="192"/>
        <v/>
      </c>
      <c r="DC145" s="157" t="str">
        <f>IF(VALUE(IF('Vessel List A'!GP144=1,1,IF('Vessel List A'!GP144=2,2,IF('Vessel List A'!GP144=3,3,IF('Vessel List A'!GP144=4,4,IF('Vessel List A'!GP144=5,5,IF('Vessel List A'!GP144=6,6,IF('Vessel List A'!GP144=7,7,IF('Vessel List A'!GP144=8,8,IF('Vessel List A'!GP144=9,9,IF('Vessel List A'!GP144=10,10,IF('Vessel List A'!GP144=11,11,IF('Vessel List A'!GP144=12,12,IF('Vessel List A'!GP144=13,13,IF('Vessel List A'!GP144=14,14,IF('Vessel List A'!GP144=15,15,IF('Vessel List A'!GP144=16,16,0)))))))))))))))))=0," ",VALUE(IF('Vessel List A'!GP144=1,1,IF('Vessel List A'!GP144=2,2,IF('Vessel List A'!GP144=3,3,IF('Vessel List A'!GP144=4,4,IF('Vessel List A'!GP144=5,5,IF('Vessel List A'!GP144=6,6,IF('Vessel List A'!GP144=7,7,IF('Vessel List A'!GP144=8,8,IF('Vessel List A'!GP144=9,9,IF('Vessel List A'!GP144=10,10,IF('Vessel List A'!GP144=11,11,IF('Vessel List A'!GP144=12,12,IF('Vessel List A'!GP144=13,13,IF('Vessel List A'!GP144=14,14,IF('Vessel List A'!GP144=15,15,IF('Vessel List A'!GP144=16,16,0))))))))))))))))))</f>
        <v xml:space="preserve"> </v>
      </c>
      <c r="DD145" s="154"/>
      <c r="DE145" s="158"/>
      <c r="DF145" s="390" t="str">
        <f t="shared" si="193"/>
        <v/>
      </c>
      <c r="DG145" s="158"/>
      <c r="DH145" s="137"/>
      <c r="DI145" s="388" t="str">
        <f t="shared" si="194"/>
        <v/>
      </c>
      <c r="DJ145" s="157" t="str">
        <f>IF(VALUE(IF('Vessel List A'!HC144=1,1,IF('Vessel List A'!HC144=2,2,IF('Vessel List A'!HC144=3,3,IF('Vessel List A'!HC144=4,4,IF('Vessel List A'!HC144=5,5,IF('Vessel List A'!HC144=6,6,IF('Vessel List A'!HC144=7,7,IF('Vessel List A'!HC144=8,8,IF('Vessel List A'!HC144=9,9,IF('Vessel List A'!HC144=10,10,IF('Vessel List A'!HC144=11,11,IF('Vessel List A'!HC144=12,12,IF('Vessel List A'!HC144=13,13,IF('Vessel List A'!HC144=14,14,IF('Vessel List A'!HC144=15,15,IF('Vessel List A'!HC144=16,16,0)))))))))))))))))=0," ",VALUE(IF('Vessel List A'!HC144=1,1,IF('Vessel List A'!HC144=2,2,IF('Vessel List A'!HC144=3,3,IF('Vessel List A'!HC144=4,4,IF('Vessel List A'!HC144=5,5,IF('Vessel List A'!HC144=6,6,IF('Vessel List A'!HC144=7,7,IF('Vessel List A'!HC144=8,8,IF('Vessel List A'!HC144=9,9,IF('Vessel List A'!HC144=10,10,IF('Vessel List A'!HC144=11,11,IF('Vessel List A'!HC144=12,12,IF('Vessel List A'!HC144=13,13,IF('Vessel List A'!HC144=14,14,IF('Vessel List A'!HC144=15,15,IF('Vessel List A'!HC144=16,16,0))))))))))))))))))</f>
        <v xml:space="preserve"> </v>
      </c>
      <c r="DK145" s="154"/>
      <c r="DL145" s="158"/>
      <c r="DM145" s="390" t="str">
        <f t="shared" si="195"/>
        <v/>
      </c>
      <c r="DN145" s="158"/>
      <c r="DO145" s="137"/>
      <c r="DP145" s="388" t="str">
        <f t="shared" si="196"/>
        <v/>
      </c>
      <c r="DQ145" s="157" t="str">
        <f>IF(VALUE(IF('Vessel List A'!HP144=1,1,IF('Vessel List A'!HP144=2,2,IF('Vessel List A'!HP144=3,3,IF('Vessel List A'!HP144=4,4,IF('Vessel List A'!HP144=5,5,IF('Vessel List A'!HP144=6,6,IF('Vessel List A'!HP144=7,7,IF('Vessel List A'!HP144=8,8,IF('Vessel List A'!HP144=9,9,IF('Vessel List A'!HP144=10,10,IF('Vessel List A'!HP144=11,11,IF('Vessel List A'!HP144=12,12,IF('Vessel List A'!HP144=13,13,IF('Vessel List A'!HP144=14,14,IF('Vessel List A'!HP144=15,15,IF('Vessel List A'!HP144=16,16,0)))))))))))))))))=0," ",VALUE(IF('Vessel List A'!HP144=1,1,IF('Vessel List A'!HP144=2,2,IF('Vessel List A'!HP144=3,3,IF('Vessel List A'!HP144=4,4,IF('Vessel List A'!HP144=5,5,IF('Vessel List A'!HP144=6,6,IF('Vessel List A'!HP144=7,7,IF('Vessel List A'!HP144=8,8,IF('Vessel List A'!HP144=9,9,IF('Vessel List A'!HP144=10,10,IF('Vessel List A'!HP144=11,11,IF('Vessel List A'!HP144=12,12,IF('Vessel List A'!HP144=13,13,IF('Vessel List A'!HP144=14,14,IF('Vessel List A'!HP144=15,15,IF('Vessel List A'!HP144=16,16,0))))))))))))))))))</f>
        <v xml:space="preserve"> </v>
      </c>
      <c r="DR145" s="154"/>
      <c r="DS145" s="158"/>
      <c r="DT145" s="390" t="str">
        <f t="shared" si="197"/>
        <v/>
      </c>
      <c r="DU145" s="158"/>
      <c r="DV145" s="137"/>
      <c r="DW145" s="388" t="str">
        <f t="shared" si="198"/>
        <v/>
      </c>
      <c r="DX145" s="157" t="str">
        <f>IF(VALUE(IF('Vessel List A'!IC144=1,1,IF('Vessel List A'!IC144=2,2,IF('Vessel List A'!IC144=3,3,IF('Vessel List A'!IC144=4,4,IF('Vessel List A'!IC144=5,5,IF('Vessel List A'!IC144=6,6,IF('Vessel List A'!IC144=7,7,IF('Vessel List A'!IC144=8,8,IF('Vessel List A'!IC144=9,9,IF('Vessel List A'!IC144=10,10,IF('Vessel List A'!IC144=11,11,IF('Vessel List A'!IC144=12,12,IF('Vessel List A'!IC144=13,13,IF('Vessel List A'!IC144=14,14,IF('Vessel List A'!IC144=15,15,IF('Vessel List A'!IC144=16,16,0)))))))))))))))))=0," ",VALUE(IF('Vessel List A'!IC144=1,1,IF('Vessel List A'!IC144=2,2,IF('Vessel List A'!IC144=3,3,IF('Vessel List A'!IC144=4,4,IF('Vessel List A'!IC144=5,5,IF('Vessel List A'!IC144=6,6,IF('Vessel List A'!IC144=7,7,IF('Vessel List A'!IC144=8,8,IF('Vessel List A'!IC144=9,9,IF('Vessel List A'!IC144=10,10,IF('Vessel List A'!IC144=11,11,IF('Vessel List A'!IC144=12,12,IF('Vessel List A'!IC144=13,13,IF('Vessel List A'!IC144=14,14,IF('Vessel List A'!IC144=15,15,IF('Vessel List A'!IC144=16,16,0))))))))))))))))))</f>
        <v xml:space="preserve"> </v>
      </c>
      <c r="DY145" s="154"/>
      <c r="DZ145" s="158"/>
      <c r="EA145" s="390" t="str">
        <f t="shared" si="199"/>
        <v/>
      </c>
      <c r="EB145" s="158"/>
      <c r="EC145" s="137"/>
      <c r="ED145" s="388" t="str">
        <f t="shared" si="200"/>
        <v/>
      </c>
      <c r="EE145" s="157" t="str">
        <f>IF(VALUE(IF('Vessel List A'!IP144=1,1,IF('Vessel List A'!IP144=2,2,IF('Vessel List A'!IP144=3,3,IF('Vessel List A'!IP144=4,4,IF('Vessel List A'!IP144=5,5,IF('Vessel List A'!IP144=6,6,IF('Vessel List A'!IP144=7,7,IF('Vessel List A'!IP144=8,8,IF('Vessel List A'!IP144=9,9,IF('Vessel List A'!IP144=10,10,IF('Vessel List A'!IP144=11,11,IF('Vessel List A'!IP144=12,12,IF('Vessel List A'!IP144=13,13,IF('Vessel List A'!IP144=14,14,IF('Vessel List A'!IP144=15,15,IF('Vessel List A'!IP144=16,16,0)))))))))))))))))=0," ",VALUE(IF('Vessel List A'!IP144=1,1,IF('Vessel List A'!IP144=2,2,IF('Vessel List A'!IP144=3,3,IF('Vessel List A'!IP144=4,4,IF('Vessel List A'!IP144=5,5,IF('Vessel List A'!IP144=6,6,IF('Vessel List A'!IP144=7,7,IF('Vessel List A'!IP144=8,8,IF('Vessel List A'!IP144=9,9,IF('Vessel List A'!IP144=10,10,IF('Vessel List A'!IP144=11,11,IF('Vessel List A'!IP144=12,12,IF('Vessel List A'!IP144=13,13,IF('Vessel List A'!IP144=14,14,IF('Vessel List A'!IP144=15,15,IF('Vessel List A'!IP144=16,16,0))))))))))))))))))</f>
        <v xml:space="preserve"> </v>
      </c>
      <c r="EF145" s="154"/>
      <c r="EG145" s="158"/>
      <c r="EH145" s="390" t="str">
        <f t="shared" si="201"/>
        <v/>
      </c>
      <c r="EI145" s="158"/>
      <c r="EJ145" s="137"/>
      <c r="EK145" s="397" t="str">
        <f t="shared" si="202"/>
        <v/>
      </c>
      <c r="EL145" s="144"/>
      <c r="EM145" s="157" t="str">
        <f>IF(VALUE(IF('Vessel List B'!C144=1,1,IF('Vessel List B'!C144=2,2,IF('Vessel List B'!C144=3,3,IF('Vessel List B'!C144=4,4,IF('Vessel List B'!C144=5,5,IF('Vessel List B'!C144=6,6,IF('Vessel List B'!C144=7,7,IF('Vessel List B'!C144=8,8,IF('Vessel List B'!C144=9,9,IF('Vessel List B'!C144=10,10,IF('Vessel List B'!C144=11,11,IF('Vessel List B'!C144=12,12,IF('Vessel List B'!C144=13,13,IF('Vessel List B'!C144=14,14,IF('Vessel List B'!C144=15,15,IF('Vessel List B'!C144=16,16,0)))))))))))))))))=0," ",VALUE(IF('Vessel List B'!C144=1,1,IF('Vessel List B'!C144=2,2,IF('Vessel List B'!C144=3,3,IF('Vessel List B'!C144=4,4,IF('Vessel List B'!C144=5,5,IF('Vessel List B'!C144=6,6,IF('Vessel List B'!C144=7,7,IF('Vessel List B'!C144=8,8,IF('Vessel List B'!C144=9,9,IF('Vessel List B'!C144=10,10,IF('Vessel List B'!C144=11,11,IF('Vessel List B'!C144=12,12,IF('Vessel List B'!C144=13,13,IF('Vessel List B'!C144=14,14,IF('Vessel List B'!C144=15,15,IF('Vessel List B'!C144=16,16,0))))))))))))))))))</f>
        <v xml:space="preserve"> </v>
      </c>
      <c r="EN145" s="154"/>
      <c r="EO145" s="158"/>
      <c r="EP145" s="390" t="str">
        <f t="shared" si="203"/>
        <v/>
      </c>
      <c r="EQ145" s="158"/>
      <c r="ER145" s="137"/>
      <c r="ES145" s="388" t="str">
        <f t="shared" si="204"/>
        <v/>
      </c>
      <c r="ET145" s="157" t="str">
        <f>IF(VALUE(IF('Vessel List B'!P144=1,1,IF('Vessel List B'!P144=2,2,IF('Vessel List B'!P144=3,3,IF('Vessel List B'!P144=4,4,IF('Vessel List B'!P144=5,5,IF('Vessel List B'!P144=6,6,IF('Vessel List B'!P144=7,7,IF('Vessel List B'!P144=8,8,IF('Vessel List B'!P144=9,9,IF('Vessel List B'!P144=10,10,IF('Vessel List B'!P144=11,11,IF('Vessel List B'!P144=12,12,IF('Vessel List B'!P144=13,13,IF('Vessel List B'!P144=14,14,IF('Vessel List B'!P144=15,15,IF('Vessel List B'!P144=16,16,0)))))))))))))))))=0," ",VALUE(IF('Vessel List B'!P144=1,1,IF('Vessel List B'!P144=2,2,IF('Vessel List B'!P144=3,3,IF('Vessel List B'!P144=4,4,IF('Vessel List B'!P144=5,5,IF('Vessel List B'!P144=6,6,IF('Vessel List B'!P144=7,7,IF('Vessel List B'!P144=8,8,IF('Vessel List B'!P144=9,9,IF('Vessel List B'!P144=10,10,IF('Vessel List B'!P144=11,11,IF('Vessel List B'!P144=12,12,IF('Vessel List B'!P144=13,13,IF('Vessel List B'!P144=14,14,IF('Vessel List B'!P144=15,15,IF('Vessel List B'!P144=16,16,0))))))))))))))))))</f>
        <v xml:space="preserve"> </v>
      </c>
      <c r="EU145" s="154"/>
      <c r="EV145" s="158"/>
      <c r="EW145" s="390" t="str">
        <f t="shared" si="205"/>
        <v/>
      </c>
      <c r="EX145" s="158"/>
      <c r="EY145" s="137"/>
      <c r="EZ145" s="388" t="str">
        <f t="shared" si="206"/>
        <v/>
      </c>
      <c r="FA145" s="157" t="str">
        <f>IF(VALUE(IF('Vessel List B'!AC144=1,1,IF('Vessel List B'!AC144=2,2,IF('Vessel List B'!AC144=3,3,IF('Vessel List B'!AC144=4,4,IF('Vessel List B'!AC144=5,5,IF('Vessel List B'!AC144=6,6,IF('Vessel List B'!AC144=7,7,IF('Vessel List B'!AC144=8,8,IF('Vessel List B'!AC144=9,9,IF('Vessel List B'!AC144=10,10,IF('Vessel List B'!AC144=11,11,IF('Vessel List B'!AC144=12,12,IF('Vessel List B'!AC144=13,13,IF('Vessel List B'!AC144=14,14,IF('Vessel List B'!AC144=15,15,IF('Vessel List B'!AC144=16,16,0)))))))))))))))))=0," ",VALUE(IF('Vessel List B'!AC144=1,1,IF('Vessel List B'!AC144=2,2,IF('Vessel List B'!AC144=3,3,IF('Vessel List B'!AC144=4,4,IF('Vessel List B'!AC144=5,5,IF('Vessel List B'!AC144=6,6,IF('Vessel List B'!AC144=7,7,IF('Vessel List B'!AC144=8,8,IF('Vessel List B'!AC144=9,9,IF('Vessel List B'!AC144=10,10,IF('Vessel List B'!AC144=11,11,IF('Vessel List B'!AC144=12,12,IF('Vessel List B'!AC144=13,13,IF('Vessel List B'!AC144=14,14,IF('Vessel List B'!AC144=15,15,IF('Vessel List B'!AC144=16,16,0))))))))))))))))))</f>
        <v xml:space="preserve"> </v>
      </c>
      <c r="FB145" s="154"/>
      <c r="FC145" s="158"/>
      <c r="FD145" s="390" t="str">
        <f t="shared" si="207"/>
        <v/>
      </c>
      <c r="FE145" s="158"/>
      <c r="FF145" s="137"/>
      <c r="FG145" s="388" t="str">
        <f t="shared" si="208"/>
        <v/>
      </c>
      <c r="FH145" s="157" t="str">
        <f>IF(VALUE(IF('Vessel List B'!AP144=1,1,IF('Vessel List B'!AP144=2,2,IF('Vessel List B'!AP144=3,3,IF('Vessel List B'!AP144=4,4,IF('Vessel List B'!AP144=5,5,IF('Vessel List B'!AP144=6,6,IF('Vessel List B'!AP144=7,7,IF('Vessel List B'!AP144=8,8,IF('Vessel List B'!AP144=9,9,IF('Vessel List B'!AP144=10,10,IF('Vessel List B'!AP144=11,11,IF('Vessel List B'!AP144=12,12,IF('Vessel List B'!AP144=13,13,IF('Vessel List B'!AP144=14,14,IF('Vessel List B'!AP144=15,15,IF('Vessel List B'!AP144=16,16,0)))))))))))))))))=0," ",VALUE(IF('Vessel List B'!AP144=1,1,IF('Vessel List B'!AP144=2,2,IF('Vessel List B'!AP144=3,3,IF('Vessel List B'!AP144=4,4,IF('Vessel List B'!AP144=5,5,IF('Vessel List B'!AP144=6,6,IF('Vessel List B'!AP144=7,7,IF('Vessel List B'!AP144=8,8,IF('Vessel List B'!AP144=9,9,IF('Vessel List B'!AP144=10,10,IF('Vessel List B'!AP144=11,11,IF('Vessel List B'!AP144=12,12,IF('Vessel List B'!AP144=13,13,IF('Vessel List B'!AP144=14,14,IF('Vessel List B'!AP144=15,15,IF('Vessel List B'!AP144=16,16,0))))))))))))))))))</f>
        <v xml:space="preserve"> </v>
      </c>
      <c r="FI145" s="154"/>
      <c r="FJ145" s="158"/>
      <c r="FK145" s="390" t="str">
        <f t="shared" si="209"/>
        <v/>
      </c>
      <c r="FL145" s="158"/>
      <c r="FM145" s="137"/>
      <c r="FN145" s="388" t="str">
        <f t="shared" si="210"/>
        <v/>
      </c>
      <c r="FO145" s="157" t="str">
        <f>IF(VALUE(IF('Vessel List B'!BC144=1,1,IF('Vessel List B'!BC144=2,2,IF('Vessel List B'!BC144=3,3,IF('Vessel List B'!BC144=4,4,IF('Vessel List B'!BC144=5,5,IF('Vessel List B'!BC144=6,6,IF('Vessel List B'!BC144=7,7,IF('Vessel List B'!BC144=8,8,IF('Vessel List B'!BC144=9,9,IF('Vessel List B'!BC144=10,10,IF('Vessel List B'!BC144=11,11,IF('Vessel List B'!BC144=12,12,IF('Vessel List B'!BC144=13,13,IF('Vessel List B'!BC144=14,14,IF('Vessel List B'!BC144=15,15,IF('Vessel List B'!BC144=16,16,0)))))))))))))))))=0," ",VALUE(IF('Vessel List B'!BC144=1,1,IF('Vessel List B'!BC144=2,2,IF('Vessel List B'!BC144=3,3,IF('Vessel List B'!BC144=4,4,IF('Vessel List B'!BC144=5,5,IF('Vessel List B'!BC144=6,6,IF('Vessel List B'!BC144=7,7,IF('Vessel List B'!BC144=8,8,IF('Vessel List B'!BC144=9,9,IF('Vessel List B'!BC144=10,10,IF('Vessel List B'!BC144=11,11,IF('Vessel List B'!BC144=12,12,IF('Vessel List B'!BC144=13,13,IF('Vessel List B'!BC144=14,14,IF('Vessel List B'!BC144=15,15,IF('Vessel List B'!BC144=16,16,0))))))))))))))))))</f>
        <v xml:space="preserve"> </v>
      </c>
      <c r="FP145" s="154"/>
      <c r="FQ145" s="158"/>
      <c r="FR145" s="390" t="str">
        <f t="shared" si="211"/>
        <v/>
      </c>
      <c r="FS145" s="158"/>
      <c r="FT145" s="137"/>
      <c r="FU145" s="388" t="str">
        <f t="shared" si="212"/>
        <v/>
      </c>
      <c r="FV145" s="157" t="str">
        <f>IF(VALUE(IF('Vessel List B'!BP144=1,1,IF('Vessel List B'!BP144=2,2,IF('Vessel List B'!BP144=3,3,IF('Vessel List B'!BP144=4,4,IF('Vessel List B'!BP144=5,5,IF('Vessel List B'!BP144=6,6,IF('Vessel List B'!BP144=7,7,IF('Vessel List B'!BP144=8,8,IF('Vessel List B'!BP144=9,9,IF('Vessel List B'!BP144=10,10,IF('Vessel List B'!BP144=11,11,IF('Vessel List B'!BP144=12,12,IF('Vessel List B'!BP144=13,13,IF('Vessel List B'!BP144=14,14,IF('Vessel List B'!BP144=15,15,IF('Vessel List B'!BP144=16,16,0)))))))))))))))))=0," ",VALUE(IF('Vessel List B'!BP144=1,1,IF('Vessel List B'!BP144=2,2,IF('Vessel List B'!BP144=3,3,IF('Vessel List B'!BP144=4,4,IF('Vessel List B'!BP144=5,5,IF('Vessel List B'!BP144=6,6,IF('Vessel List B'!BP144=7,7,IF('Vessel List B'!BP144=8,8,IF('Vessel List B'!BP144=9,9,IF('Vessel List B'!BP144=10,10,IF('Vessel List B'!BP144=11,11,IF('Vessel List B'!BP144=12,12,IF('Vessel List B'!BP144=13,13,IF('Vessel List B'!BP144=14,14,IF('Vessel List B'!BP144=15,15,IF('Vessel List B'!BP144=16,16,0))))))))))))))))))</f>
        <v xml:space="preserve"> </v>
      </c>
      <c r="FW145" s="154"/>
      <c r="FX145" s="158"/>
      <c r="FY145" s="390" t="str">
        <f t="shared" si="213"/>
        <v/>
      </c>
      <c r="FZ145" s="158"/>
      <c r="GA145" s="137"/>
      <c r="GB145" s="388" t="str">
        <f t="shared" si="214"/>
        <v/>
      </c>
      <c r="GC145" s="157" t="str">
        <f>IF(VALUE(IF('Vessel List B'!CC144=1,1,IF('Vessel List B'!CC144=2,2,IF('Vessel List B'!CC144=3,3,IF('Vessel List B'!CC144=4,4,IF('Vessel List B'!CC144=5,5,IF('Vessel List B'!CC144=6,6,IF('Vessel List B'!CC144=7,7,IF('Vessel List B'!CC144=8,8,IF('Vessel List B'!CC144=9,9,IF('Vessel List B'!CC144=10,10,IF('Vessel List B'!CC144=11,11,IF('Vessel List B'!CC144=12,12,IF('Vessel List B'!CC144=13,13,IF('Vessel List B'!CC144=14,14,IF('Vessel List B'!CC144=15,15,IF('Vessel List B'!CC144=16,16,0)))))))))))))))))=0," ",VALUE(IF('Vessel List B'!CC144=1,1,IF('Vessel List B'!CC144=2,2,IF('Vessel List B'!CC144=3,3,IF('Vessel List B'!CC144=4,4,IF('Vessel List B'!CC144=5,5,IF('Vessel List B'!CC144=6,6,IF('Vessel List B'!CC144=7,7,IF('Vessel List B'!CC144=8,8,IF('Vessel List B'!CC144=9,9,IF('Vessel List B'!CC144=10,10,IF('Vessel List B'!CC144=11,11,IF('Vessel List B'!CC144=12,12,IF('Vessel List B'!CC144=13,13,IF('Vessel List B'!CC144=14,14,IF('Vessel List B'!CC144=15,15,IF('Vessel List B'!CC144=16,16,0))))))))))))))))))</f>
        <v xml:space="preserve"> </v>
      </c>
      <c r="GD145" s="154"/>
      <c r="GE145" s="158"/>
      <c r="GF145" s="390" t="str">
        <f t="shared" si="215"/>
        <v/>
      </c>
      <c r="GG145" s="158"/>
      <c r="GH145" s="137"/>
      <c r="GI145" s="388" t="str">
        <f t="shared" si="216"/>
        <v/>
      </c>
      <c r="GJ145" s="157" t="str">
        <f>IF(VALUE(IF('Vessel List B'!CP144=1,1,IF('Vessel List B'!CP144=2,2,IF('Vessel List B'!CP144=3,3,IF('Vessel List B'!CP144=4,4,IF('Vessel List B'!CP144=5,5,IF('Vessel List B'!CP144=6,6,IF('Vessel List B'!CP144=7,7,IF('Vessel List B'!CP144=8,8,IF('Vessel List B'!CP144=9,9,IF('Vessel List B'!CP144=10,10,IF('Vessel List B'!CP144=11,11,IF('Vessel List B'!CP144=12,12,IF('Vessel List B'!CP144=13,13,IF('Vessel List B'!CP144=14,14,IF('Vessel List B'!CP144=15,15,IF('Vessel List B'!CP144=16,16,0)))))))))))))))))=0," ",VALUE(IF('Vessel List B'!CP144=1,1,IF('Vessel List B'!CP144=2,2,IF('Vessel List B'!CP144=3,3,IF('Vessel List B'!CP144=4,4,IF('Vessel List B'!CP144=5,5,IF('Vessel List B'!CP144=6,6,IF('Vessel List B'!CP144=7,7,IF('Vessel List B'!CP144=8,8,IF('Vessel List B'!CP144=9,9,IF('Vessel List B'!CP144=10,10,IF('Vessel List B'!CP144=11,11,IF('Vessel List B'!CP144=12,12,IF('Vessel List B'!CP144=13,13,IF('Vessel List B'!CP144=14,14,IF('Vessel List B'!CP144=15,15,IF('Vessel List B'!CP144=16,16,0))))))))))))))))))</f>
        <v xml:space="preserve"> </v>
      </c>
      <c r="GK145" s="154"/>
      <c r="GL145" s="158"/>
      <c r="GM145" s="390" t="str">
        <f t="shared" si="217"/>
        <v/>
      </c>
      <c r="GN145" s="158"/>
      <c r="GO145" s="137"/>
      <c r="GP145" s="388" t="str">
        <f t="shared" si="218"/>
        <v/>
      </c>
      <c r="GQ145" s="157" t="str">
        <f>IF(VALUE(IF('Vessel List B'!DC144=1,1,IF('Vessel List B'!DC144=2,2,IF('Vessel List B'!DC144=3,3,IF('Vessel List B'!DC144=4,4,IF('Vessel List B'!DC144=5,5,IF('Vessel List B'!DC144=6,6,IF('Vessel List B'!DC144=7,7,IF('Vessel List B'!DC144=8,8,IF('Vessel List B'!DC144=9,9,IF('Vessel List B'!DC144=10,10,IF('Vessel List B'!DC144=11,11,IF('Vessel List B'!DC144=12,12,IF('Vessel List B'!DC144=13,13,IF('Vessel List B'!DC144=14,14,IF('Vessel List B'!DC144=15,15,IF('Vessel List B'!DC144=16,16,0)))))))))))))))))=0," ",VALUE(IF('Vessel List B'!DC144=1,1,IF('Vessel List B'!DC144=2,2,IF('Vessel List B'!DC144=3,3,IF('Vessel List B'!DC144=4,4,IF('Vessel List B'!DC144=5,5,IF('Vessel List B'!DC144=6,6,IF('Vessel List B'!DC144=7,7,IF('Vessel List B'!DC144=8,8,IF('Vessel List B'!DC144=9,9,IF('Vessel List B'!DC144=10,10,IF('Vessel List B'!DC144=11,11,IF('Vessel List B'!DC144=12,12,IF('Vessel List B'!DC144=13,13,IF('Vessel List B'!DC144=14,14,IF('Vessel List B'!DC144=15,15,IF('Vessel List B'!DC144=16,16,0))))))))))))))))))</f>
        <v xml:space="preserve"> </v>
      </c>
      <c r="GR145" s="154"/>
      <c r="GS145" s="158"/>
      <c r="GT145" s="390" t="str">
        <f t="shared" si="219"/>
        <v/>
      </c>
      <c r="GU145" s="158"/>
      <c r="GV145" s="137"/>
      <c r="GW145" s="388" t="str">
        <f t="shared" si="220"/>
        <v/>
      </c>
      <c r="GX145" s="157" t="str">
        <f>IF(VALUE(IF('Vessel List B'!DP144=1,1,IF('Vessel List B'!DP144=2,2,IF('Vessel List B'!DP144=3,3,IF('Vessel List B'!DP144=4,4,IF('Vessel List B'!DP144=5,5,IF('Vessel List B'!DP144=6,6,IF('Vessel List B'!DP144=7,7,IF('Vessel List B'!DP144=8,8,IF('Vessel List B'!DP144=9,9,IF('Vessel List B'!DP144=10,10,IF('Vessel List B'!DP144=11,11,IF('Vessel List B'!DP144=12,12,IF('Vessel List B'!DP144=13,13,IF('Vessel List B'!DP144=14,14,IF('Vessel List B'!DP144=15,15,IF('Vessel List B'!DP144=16,16,0)))))))))))))))))=0," ",VALUE(IF('Vessel List B'!DP144=1,1,IF('Vessel List B'!DP144=2,2,IF('Vessel List B'!DP144=3,3,IF('Vessel List B'!DP144=4,4,IF('Vessel List B'!DP144=5,5,IF('Vessel List B'!DP144=6,6,IF('Vessel List B'!DP144=7,7,IF('Vessel List B'!DP144=8,8,IF('Vessel List B'!DP144=9,9,IF('Vessel List B'!DP144=10,10,IF('Vessel List B'!DP144=11,11,IF('Vessel List B'!DP144=12,12,IF('Vessel List B'!DP144=13,13,IF('Vessel List B'!DP144=14,14,IF('Vessel List B'!DP144=15,15,IF('Vessel List B'!DP144=16,16,0))))))))))))))))))</f>
        <v xml:space="preserve"> </v>
      </c>
      <c r="GY145" s="154"/>
      <c r="GZ145" s="158"/>
      <c r="HA145" s="390" t="str">
        <f t="shared" si="221"/>
        <v/>
      </c>
      <c r="HB145" s="158"/>
      <c r="HC145" s="137"/>
      <c r="HD145" s="388" t="str">
        <f t="shared" si="222"/>
        <v/>
      </c>
      <c r="HE145" s="157" t="str">
        <f>IF(VALUE(IF('Vessel List B'!EC144=1,1,IF('Vessel List B'!EC144=2,2,IF('Vessel List B'!EC144=3,3,IF('Vessel List B'!EC144=4,4,IF('Vessel List B'!EC144=5,5,IF('Vessel List B'!EC144=6,6,IF('Vessel List B'!EC144=7,7,IF('Vessel List B'!EC144=8,8,IF('Vessel List B'!EC144=9,9,IF('Vessel List B'!EC144=10,10,IF('Vessel List B'!EC144=11,11,IF('Vessel List B'!EC144=12,12,IF('Vessel List B'!EC144=13,13,IF('Vessel List B'!EC144=14,14,IF('Vessel List B'!EC144=15,15,IF('Vessel List B'!EC144=16,16,0)))))))))))))))))=0," ",VALUE(IF('Vessel List B'!EC144=1,1,IF('Vessel List B'!EC144=2,2,IF('Vessel List B'!EC144=3,3,IF('Vessel List B'!EC144=4,4,IF('Vessel List B'!EC144=5,5,IF('Vessel List B'!EC144=6,6,IF('Vessel List B'!EC144=7,7,IF('Vessel List B'!EC144=8,8,IF('Vessel List B'!EC144=9,9,IF('Vessel List B'!EC144=10,10,IF('Vessel List B'!EC144=11,11,IF('Vessel List B'!EC144=12,12,IF('Vessel List B'!EC144=13,13,IF('Vessel List B'!EC144=14,14,IF('Vessel List B'!EC144=15,15,IF('Vessel List B'!EC144=16,16,0))))))))))))))))))</f>
        <v xml:space="preserve"> </v>
      </c>
      <c r="HF145" s="154"/>
      <c r="HG145" s="158"/>
      <c r="HH145" s="390" t="str">
        <f t="shared" si="223"/>
        <v/>
      </c>
      <c r="HI145" s="158"/>
      <c r="HJ145" s="137"/>
      <c r="HK145" s="388" t="str">
        <f t="shared" si="224"/>
        <v/>
      </c>
      <c r="HL145" s="157" t="str">
        <f>IF(VALUE(IF('Vessel List B'!EP144=1,1,IF('Vessel List B'!EP144=2,2,IF('Vessel List B'!EP144=3,3,IF('Vessel List B'!EP144=4,4,IF('Vessel List B'!EP144=5,5,IF('Vessel List B'!EP144=6,6,IF('Vessel List B'!EP144=7,7,IF('Vessel List B'!EP144=8,8,IF('Vessel List B'!EP144=9,9,IF('Vessel List B'!EP144=10,10,IF('Vessel List B'!EP144=11,11,IF('Vessel List B'!EP144=12,12,IF('Vessel List B'!EP144=13,13,IF('Vessel List B'!EP144=14,14,IF('Vessel List B'!EP144=15,15,IF('Vessel List B'!EP144=16,16,0)))))))))))))))))=0," ",VALUE(IF('Vessel List B'!EP144=1,1,IF('Vessel List B'!EP144=2,2,IF('Vessel List B'!EP144=3,3,IF('Vessel List B'!EP144=4,4,IF('Vessel List B'!EP144=5,5,IF('Vessel List B'!EP144=6,6,IF('Vessel List B'!EP144=7,7,IF('Vessel List B'!EP144=8,8,IF('Vessel List B'!EP144=9,9,IF('Vessel List B'!EP144=10,10,IF('Vessel List B'!EP144=11,11,IF('Vessel List B'!EP144=12,12,IF('Vessel List B'!EP144=13,13,IF('Vessel List B'!EP144=14,14,IF('Vessel List B'!EP144=15,15,IF('Vessel List B'!EP144=16,16,0))))))))))))))))))</f>
        <v xml:space="preserve"> </v>
      </c>
      <c r="HM145" s="154"/>
      <c r="HN145" s="158"/>
      <c r="HO145" s="390" t="str">
        <f t="shared" si="225"/>
        <v/>
      </c>
      <c r="HP145" s="158"/>
      <c r="HQ145" s="137"/>
      <c r="HR145" s="388" t="str">
        <f t="shared" si="226"/>
        <v/>
      </c>
      <c r="HS145" s="157" t="str">
        <f>IF(VALUE(IF('Vessel List B'!FC144=1,1,IF('Vessel List B'!FC144=2,2,IF('Vessel List B'!FC144=3,3,IF('Vessel List B'!FC144=4,4,IF('Vessel List B'!FC144=5,5,IF('Vessel List B'!FC144=6,6,IF('Vessel List B'!FC144=7,7,IF('Vessel List B'!FC144=8,8,IF('Vessel List B'!FC144=9,9,IF('Vessel List B'!FC144=10,10,IF('Vessel List B'!FC144=11,11,IF('Vessel List B'!FC144=12,12,IF('Vessel List B'!FC144=13,13,IF('Vessel List B'!FC144=14,14,IF('Vessel List B'!FC144=15,15,IF('Vessel List B'!FC144=16,16,0)))))))))))))))))=0," ",VALUE(IF('Vessel List B'!FC144=1,1,IF('Vessel List B'!FC144=2,2,IF('Vessel List B'!FC144=3,3,IF('Vessel List B'!FC144=4,4,IF('Vessel List B'!FC144=5,5,IF('Vessel List B'!FC144=6,6,IF('Vessel List B'!FC144=7,7,IF('Vessel List B'!FC144=8,8,IF('Vessel List B'!FC144=9,9,IF('Vessel List B'!FC144=10,10,IF('Vessel List B'!FC144=11,11,IF('Vessel List B'!FC144=12,12,IF('Vessel List B'!FC144=13,13,IF('Vessel List B'!FC144=14,14,IF('Vessel List B'!FC144=15,15,IF('Vessel List B'!FC144=16,16,0))))))))))))))))))</f>
        <v xml:space="preserve"> </v>
      </c>
      <c r="HT145" s="154"/>
      <c r="HU145" s="158"/>
      <c r="HV145" s="390" t="str">
        <f t="shared" si="227"/>
        <v/>
      </c>
      <c r="HW145" s="158"/>
      <c r="HX145" s="137"/>
      <c r="HY145" s="388" t="str">
        <f t="shared" si="228"/>
        <v/>
      </c>
      <c r="HZ145" s="157" t="str">
        <f>IF(VALUE(IF('Vessel List B'!FP144=1,1,IF('Vessel List B'!FP144=2,2,IF('Vessel List B'!FP144=3,3,IF('Vessel List B'!FP144=4,4,IF('Vessel List B'!FP144=5,5,IF('Vessel List B'!FP144=6,6,IF('Vessel List B'!FP144=7,7,IF('Vessel List B'!FP144=8,8,IF('Vessel List B'!FP144=9,9,IF('Vessel List B'!FP144=10,10,IF('Vessel List B'!FP144=11,11,IF('Vessel List B'!FP144=12,12,IF('Vessel List B'!FP144=13,13,IF('Vessel List B'!FP144=14,14,IF('Vessel List B'!FP144=15,15,IF('Vessel List B'!FP144=16,16,0)))))))))))))))))=0," ",VALUE(IF('Vessel List B'!FP144=1,1,IF('Vessel List B'!FP144=2,2,IF('Vessel List B'!FP144=3,3,IF('Vessel List B'!FP144=4,4,IF('Vessel List B'!FP144=5,5,IF('Vessel List B'!FP144=6,6,IF('Vessel List B'!FP144=7,7,IF('Vessel List B'!FP144=8,8,IF('Vessel List B'!FP144=9,9,IF('Vessel List B'!FP144=10,10,IF('Vessel List B'!FP144=11,11,IF('Vessel List B'!FP144=12,12,IF('Vessel List B'!FP144=13,13,IF('Vessel List B'!FP144=14,14,IF('Vessel List B'!FP144=15,15,IF('Vessel List B'!FP144=16,16,0))))))))))))))))))</f>
        <v xml:space="preserve"> </v>
      </c>
      <c r="IA145" s="154"/>
      <c r="IB145" s="158"/>
      <c r="IC145" s="390" t="str">
        <f t="shared" si="229"/>
        <v/>
      </c>
      <c r="ID145" s="158"/>
      <c r="IE145" s="137"/>
      <c r="IF145" s="388" t="str">
        <f t="shared" si="230"/>
        <v/>
      </c>
      <c r="IG145" s="157" t="str">
        <f>IF(VALUE(IF('Vessel List B'!GC144=1,1,IF('Vessel List B'!GC144=2,2,IF('Vessel List B'!GC144=3,3,IF('Vessel List B'!GC144=4,4,IF('Vessel List B'!GC144=5,5,IF('Vessel List B'!GC144=6,6,IF('Vessel List B'!GC144=7,7,IF('Vessel List B'!GC144=8,8,IF('Vessel List B'!GC144=9,9,IF('Vessel List B'!GC144=10,10,IF('Vessel List B'!GC144=11,11,IF('Vessel List B'!GC144=12,12,IF('Vessel List B'!GC144=13,13,IF('Vessel List B'!GC144=14,14,IF('Vessel List B'!GC144=15,15,IF('Vessel List B'!GC144=16,16,0)))))))))))))))))=0," ",VALUE(IF('Vessel List B'!GC144=1,1,IF('Vessel List B'!GC144=2,2,IF('Vessel List B'!GC144=3,3,IF('Vessel List B'!GC144=4,4,IF('Vessel List B'!GC144=5,5,IF('Vessel List B'!GC144=6,6,IF('Vessel List B'!GC144=7,7,IF('Vessel List B'!GC144=8,8,IF('Vessel List B'!GC144=9,9,IF('Vessel List B'!GC144=10,10,IF('Vessel List B'!GC144=11,11,IF('Vessel List B'!GC144=12,12,IF('Vessel List B'!GC144=13,13,IF('Vessel List B'!GC144=14,14,IF('Vessel List B'!GC144=15,15,IF('Vessel List B'!GC144=16,16,0))))))))))))))))))</f>
        <v xml:space="preserve"> </v>
      </c>
      <c r="IH145" s="154"/>
      <c r="II145" s="158"/>
      <c r="IJ145" s="390" t="str">
        <f t="shared" si="231"/>
        <v/>
      </c>
      <c r="IK145" s="158"/>
      <c r="IL145" s="137"/>
      <c r="IM145" s="388" t="str">
        <f t="shared" si="232"/>
        <v/>
      </c>
      <c r="IN145" s="157" t="str">
        <f>IF(VALUE(IF('Vessel List B'!GP144=1,1,IF('Vessel List B'!GP144=2,2,IF('Vessel List B'!GP144=3,3,IF('Vessel List B'!GP144=4,4,IF('Vessel List B'!GP144=5,5,IF('Vessel List B'!GP144=6,6,IF('Vessel List B'!GP144=7,7,IF('Vessel List B'!GP144=8,8,IF('Vessel List B'!GP144=9,9,IF('Vessel List B'!GP144=10,10,IF('Vessel List B'!GP144=11,11,IF('Vessel List B'!GP144=12,12,IF('Vessel List B'!GP144=13,13,IF('Vessel List B'!GP144=14,14,IF('Vessel List B'!GP144=15,15,IF('Vessel List B'!GP144=16,16,0)))))))))))))))))=0," ",VALUE(IF('Vessel List B'!GP144=1,1,IF('Vessel List B'!GP144=2,2,IF('Vessel List B'!GP144=3,3,IF('Vessel List B'!GP144=4,4,IF('Vessel List B'!GP144=5,5,IF('Vessel List B'!GP144=6,6,IF('Vessel List B'!GP144=7,7,IF('Vessel List B'!GP144=8,8,IF('Vessel List B'!GP144=9,9,IF('Vessel List B'!GP144=10,10,IF('Vessel List B'!GP144=11,11,IF('Vessel List B'!GP144=12,12,IF('Vessel List B'!GP144=13,13,IF('Vessel List B'!GP144=14,14,IF('Vessel List B'!GP144=15,15,IF('Vessel List B'!GP144=16,16,0))))))))))))))))))</f>
        <v xml:space="preserve"> </v>
      </c>
      <c r="IO145" s="154"/>
      <c r="IP145" s="158"/>
      <c r="IQ145" s="390" t="str">
        <f t="shared" si="233"/>
        <v/>
      </c>
      <c r="IR145" s="158"/>
      <c r="IS145" s="137"/>
      <c r="IT145" s="388" t="str">
        <f t="shared" si="234"/>
        <v/>
      </c>
      <c r="IU145" s="157" t="str">
        <f>IF(VALUE(IF('Vessel List B'!HC144=1,1,IF('Vessel List B'!HC144=2,2,IF('Vessel List B'!HC144=3,3,IF('Vessel List B'!HC144=4,4,IF('Vessel List B'!HC144=5,5,IF('Vessel List B'!HC144=6,6,IF('Vessel List B'!HC144=7,7,IF('Vessel List B'!HC144=8,8,IF('Vessel List B'!HC144=9,9,IF('Vessel List B'!HC144=10,10,IF('Vessel List B'!HC144=11,11,IF('Vessel List B'!HC144=12,12,IF('Vessel List B'!HC144=13,13,IF('Vessel List B'!HC144=14,14,IF('Vessel List B'!HC144=15,15,IF('Vessel List B'!HC144=16,16,0)))))))))))))))))=0," ",VALUE(IF('Vessel List B'!HC144=1,1,IF('Vessel List B'!HC144=2,2,IF('Vessel List B'!HC144=3,3,IF('Vessel List B'!HC144=4,4,IF('Vessel List B'!HC144=5,5,IF('Vessel List B'!HC144=6,6,IF('Vessel List B'!HC144=7,7,IF('Vessel List B'!HC144=8,8,IF('Vessel List B'!HC144=9,9,IF('Vessel List B'!HC144=10,10,IF('Vessel List B'!HC144=11,11,IF('Vessel List B'!HC144=12,12,IF('Vessel List B'!HC144=13,13,IF('Vessel List B'!HC144=14,14,IF('Vessel List B'!HC144=15,15,IF('Vessel List B'!HC144=16,16,0))))))))))))))))))</f>
        <v xml:space="preserve"> </v>
      </c>
      <c r="IV145" s="154"/>
      <c r="IW145" s="158"/>
      <c r="IX145" s="390" t="str">
        <f t="shared" si="235"/>
        <v/>
      </c>
      <c r="IY145" s="158"/>
      <c r="IZ145" s="137"/>
      <c r="JA145" s="388" t="str">
        <f t="shared" si="236"/>
        <v/>
      </c>
      <c r="JB145" s="157" t="str">
        <f>IF(VALUE(IF('Vessel List B'!HP144=1,1,IF('Vessel List B'!HP144=2,2,IF('Vessel List B'!HP144=3,3,IF('Vessel List B'!HP144=4,4,IF('Vessel List B'!HP144=5,5,IF('Vessel List B'!HP144=6,6,IF('Vessel List B'!HP144=7,7,IF('Vessel List B'!HP144=8,8,IF('Vessel List B'!HP144=9,9,IF('Vessel List B'!HP144=10,10,IF('Vessel List B'!HP144=11,11,IF('Vessel List B'!HP144=12,12,IF('Vessel List B'!HP144=13,13,IF('Vessel List B'!HP144=14,14,IF('Vessel List B'!HP144=15,15,IF('Vessel List B'!HP144=16,16,0)))))))))))))))))=0," ",VALUE(IF('Vessel List B'!HP144=1,1,IF('Vessel List B'!HP144=2,2,IF('Vessel List B'!HP144=3,3,IF('Vessel List B'!HP144=4,4,IF('Vessel List B'!HP144=5,5,IF('Vessel List B'!HP144=6,6,IF('Vessel List B'!HP144=7,7,IF('Vessel List B'!HP144=8,8,IF('Vessel List B'!HP144=9,9,IF('Vessel List B'!HP144=10,10,IF('Vessel List B'!HP144=11,11,IF('Vessel List B'!HP144=12,12,IF('Vessel List B'!HP144=13,13,IF('Vessel List B'!HP144=14,14,IF('Vessel List B'!HP144=15,15,IF('Vessel List B'!HP144=16,16,0))))))))))))))))))</f>
        <v xml:space="preserve"> </v>
      </c>
      <c r="JC145" s="154"/>
      <c r="JD145" s="158"/>
      <c r="JE145" s="390" t="str">
        <f t="shared" si="237"/>
        <v/>
      </c>
      <c r="JF145" s="158"/>
      <c r="JG145" s="137"/>
      <c r="JH145" s="388" t="str">
        <f t="shared" si="238"/>
        <v/>
      </c>
      <c r="JI145" s="157" t="str">
        <f>IF(VALUE(IF('Vessel List B'!IC144=1,1,IF('Vessel List B'!IC144=2,2,IF('Vessel List B'!IC144=3,3,IF('Vessel List B'!IC144=4,4,IF('Vessel List B'!IC144=5,5,IF('Vessel List B'!IC144=6,6,IF('Vessel List B'!IC144=7,7,IF('Vessel List B'!IC144=8,8,IF('Vessel List B'!IC144=9,9,IF('Vessel List B'!IC144=10,10,IF('Vessel List B'!IC144=11,11,IF('Vessel List B'!IC144=12,12,IF('Vessel List B'!IC144=13,13,IF('Vessel List B'!IC144=14,14,IF('Vessel List B'!IC144=15,15,IF('Vessel List B'!IC144=16,16,0)))))))))))))))))=0," ",VALUE(IF('Vessel List B'!IC144=1,1,IF('Vessel List B'!IC144=2,2,IF('Vessel List B'!IC144=3,3,IF('Vessel List B'!IC144=4,4,IF('Vessel List B'!IC144=5,5,IF('Vessel List B'!IC144=6,6,IF('Vessel List B'!IC144=7,7,IF('Vessel List B'!IC144=8,8,IF('Vessel List B'!IC144=9,9,IF('Vessel List B'!IC144=10,10,IF('Vessel List B'!IC144=11,11,IF('Vessel List B'!IC144=12,12,IF('Vessel List B'!IC144=13,13,IF('Vessel List B'!IC144=14,14,IF('Vessel List B'!IC144=15,15,IF('Vessel List B'!IC144=16,16,0))))))))))))))))))</f>
        <v xml:space="preserve"> </v>
      </c>
      <c r="JJ145" s="154"/>
      <c r="JK145" s="158"/>
      <c r="JL145" s="390" t="str">
        <f t="shared" si="239"/>
        <v/>
      </c>
      <c r="JM145" s="158"/>
      <c r="JN145" s="137"/>
      <c r="JO145" s="388" t="str">
        <f t="shared" si="240"/>
        <v/>
      </c>
      <c r="JP145" s="157" t="str">
        <f>IF(VALUE(IF('Vessel List B'!IP144=1,1,IF('Vessel List B'!IP144=2,2,IF('Vessel List B'!IP144=3,3,IF('Vessel List B'!IP144=4,4,IF('Vessel List B'!IP144=5,5,IF('Vessel List B'!IP144=6,6,IF('Vessel List B'!IP144=7,7,IF('Vessel List B'!IP144=8,8,IF('Vessel List B'!IP144=9,9,IF('Vessel List B'!IP144=10,10,IF('Vessel List B'!IP144=11,11,IF('Vessel List B'!IP144=12,12,IF('Vessel List B'!IP144=13,13,IF('Vessel List B'!IP144=14,14,IF('Vessel List B'!IP144=15,15,IF('Vessel List B'!IP144=16,16,0)))))))))))))))))=0," ",VALUE(IF('Vessel List B'!IP144=1,1,IF('Vessel List B'!IP144=2,2,IF('Vessel List B'!IP144=3,3,IF('Vessel List B'!IP144=4,4,IF('Vessel List B'!IP144=5,5,IF('Vessel List B'!IP144=6,6,IF('Vessel List B'!IP144=7,7,IF('Vessel List B'!IP144=8,8,IF('Vessel List B'!IP144=9,9,IF('Vessel List B'!IP144=10,10,IF('Vessel List B'!IP144=11,11,IF('Vessel List B'!IP144=12,12,IF('Vessel List B'!IP144=13,13,IF('Vessel List B'!IP144=14,14,IF('Vessel List B'!IP144=15,15,IF('Vessel List B'!IP144=16,16,0))))))))))))))))))</f>
        <v xml:space="preserve"> </v>
      </c>
      <c r="JQ145" s="154"/>
      <c r="JR145" s="158"/>
      <c r="JS145" s="390" t="str">
        <f t="shared" si="241"/>
        <v/>
      </c>
      <c r="JT145" s="158"/>
      <c r="JU145" s="137"/>
      <c r="JV145" s="397" t="str">
        <f t="shared" si="242"/>
        <v/>
      </c>
      <c r="JW145" s="403"/>
    </row>
    <row r="146" spans="1:283" ht="15" x14ac:dyDescent="0.25">
      <c r="A146" s="132">
        <f>'Vessel List A'!B145</f>
        <v>41720</v>
      </c>
      <c r="B146" s="157" t="str">
        <f>IF(VALUE(IF('Vessel List A'!C145=1,1,IF('Vessel List A'!C145=2,2,IF('Vessel List A'!C145=3,3,IF('Vessel List A'!C145=4,4,IF('Vessel List A'!C145=5,5,IF('Vessel List A'!C145=6,6,IF('Vessel List A'!C145=7,7,IF('Vessel List A'!C145=8,8,IF('Vessel List A'!C145=9,9,IF('Vessel List A'!C145=10,10,IF('Vessel List A'!C145=11,11,IF('Vessel List A'!C145=12,12,IF('Vessel List A'!C145=13,13,IF('Vessel List A'!C145=14,14,IF('Vessel List A'!C145=15,15,IF('Vessel List A'!C145=16,16,0)))))))))))))))))=0," ",VALUE(IF('Vessel List A'!C145=1,1,IF('Vessel List A'!C145=2,2,IF('Vessel List A'!C145=3,3,IF('Vessel List A'!C145=4,4,IF('Vessel List A'!C145=5,5,IF('Vessel List A'!C145=6,6,IF('Vessel List A'!C145=7,7,IF('Vessel List A'!C145=8,8,IF('Vessel List A'!C145=9,9,IF('Vessel List A'!C145=10,10,IF('Vessel List A'!C145=11,11,IF('Vessel List A'!C145=12,12,IF('Vessel List A'!C145=13,13,IF('Vessel List A'!C145=14,14,IF('Vessel List A'!C145=15,15,IF('Vessel List A'!C145=16,16,0))))))))))))))))))</f>
        <v xml:space="preserve"> </v>
      </c>
      <c r="C146" s="154"/>
      <c r="D146" s="158"/>
      <c r="E146" s="390" t="str">
        <f t="shared" si="163"/>
        <v/>
      </c>
      <c r="F146" s="158"/>
      <c r="G146" s="137"/>
      <c r="H146" s="388" t="str">
        <f t="shared" si="164"/>
        <v/>
      </c>
      <c r="I146" s="157" t="str">
        <f>IF(VALUE(IF('Vessel List A'!P145=1,1,IF('Vessel List A'!P145=2,2,IF('Vessel List A'!P145=3,3,IF('Vessel List A'!P145=4,4,IF('Vessel List A'!P145=5,5,IF('Vessel List A'!P145=6,6,IF('Vessel List A'!P145=7,7,IF('Vessel List A'!P145=8,8,IF('Vessel List A'!P145=9,9,IF('Vessel List A'!P145=10,10,IF('Vessel List A'!P145=11,11,IF('Vessel List A'!P145=12,12,IF('Vessel List A'!P145=13,13,IF('Vessel List A'!P145=14,14,IF('Vessel List A'!P145=15,15,IF('Vessel List A'!P145=16,16,0)))))))))))))))))=0," ",VALUE(IF('Vessel List A'!P145=1,1,IF('Vessel List A'!P145=2,2,IF('Vessel List A'!P145=3,3,IF('Vessel List A'!P145=4,4,IF('Vessel List A'!P145=5,5,IF('Vessel List A'!P145=6,6,IF('Vessel List A'!P145=7,7,IF('Vessel List A'!P145=8,8,IF('Vessel List A'!P145=9,9,IF('Vessel List A'!P145=10,10,IF('Vessel List A'!P145=11,11,IF('Vessel List A'!P145=12,12,IF('Vessel List A'!P145=13,13,IF('Vessel List A'!P145=14,14,IF('Vessel List A'!P145=15,15,IF('Vessel List A'!P145=16,16,0))))))))))))))))))</f>
        <v xml:space="preserve"> </v>
      </c>
      <c r="J146" s="154"/>
      <c r="K146" s="158"/>
      <c r="L146" s="390" t="str">
        <f t="shared" si="165"/>
        <v/>
      </c>
      <c r="M146" s="158"/>
      <c r="N146" s="137"/>
      <c r="O146" s="388" t="str">
        <f t="shared" si="166"/>
        <v/>
      </c>
      <c r="P146" s="157" t="str">
        <f>IF(VALUE(IF('Vessel List A'!AC145=1,1,IF('Vessel List A'!AC145=2,2,IF('Vessel List A'!AC145=3,3,IF('Vessel List A'!AC145=4,4,IF('Vessel List A'!AC145=5,5,IF('Vessel List A'!AC145=6,6,IF('Vessel List A'!AC145=7,7,IF('Vessel List A'!AC145=8,8,IF('Vessel List A'!AC145=9,9,IF('Vessel List A'!AC145=10,10,IF('Vessel List A'!AC145=11,11,IF('Vessel List A'!AC145=12,12,IF('Vessel List A'!AC145=13,13,IF('Vessel List A'!AC145=14,14,IF('Vessel List A'!AC145=15,15,IF('Vessel List A'!AC145=16,16,0)))))))))))))))))=0," ",VALUE(IF('Vessel List A'!AC145=1,1,IF('Vessel List A'!AC145=2,2,IF('Vessel List A'!AC145=3,3,IF('Vessel List A'!AC145=4,4,IF('Vessel List A'!AC145=5,5,IF('Vessel List A'!AC145=6,6,IF('Vessel List A'!AC145=7,7,IF('Vessel List A'!AC145=8,8,IF('Vessel List A'!AC145=9,9,IF('Vessel List A'!AC145=10,10,IF('Vessel List A'!AC145=11,11,IF('Vessel List A'!AC145=12,12,IF('Vessel List A'!AC145=13,13,IF('Vessel List A'!AC145=14,14,IF('Vessel List A'!AC145=15,15,IF('Vessel List A'!AC145=16,16,0))))))))))))))))))</f>
        <v xml:space="preserve"> </v>
      </c>
      <c r="Q146" s="154"/>
      <c r="R146" s="158"/>
      <c r="S146" s="390" t="str">
        <f t="shared" si="167"/>
        <v/>
      </c>
      <c r="T146" s="158"/>
      <c r="U146" s="137"/>
      <c r="V146" s="388" t="str">
        <f t="shared" si="168"/>
        <v/>
      </c>
      <c r="W146" s="157" t="str">
        <f>IF(VALUE(IF('Vessel List A'!AP145=1,1,IF('Vessel List A'!AP145=2,2,IF('Vessel List A'!AP145=3,3,IF('Vessel List A'!AP145=4,4,IF('Vessel List A'!AP145=5,5,IF('Vessel List A'!AP145=6,6,IF('Vessel List A'!AP145=7,7,IF('Vessel List A'!AP145=8,8,IF('Vessel List A'!AP145=9,9,IF('Vessel List A'!AP145=10,10,IF('Vessel List A'!AP145=11,11,IF('Vessel List A'!AP145=12,12,IF('Vessel List A'!AP145=13,13,IF('Vessel List A'!AP145=14,14,IF('Vessel List A'!AP145=15,15,IF('Vessel List A'!AP145=16,16,0)))))))))))))))))=0," ",VALUE(IF('Vessel List A'!AP145=1,1,IF('Vessel List A'!AP145=2,2,IF('Vessel List A'!AP145=3,3,IF('Vessel List A'!AP145=4,4,IF('Vessel List A'!AP145=5,5,IF('Vessel List A'!AP145=6,6,IF('Vessel List A'!AP145=7,7,IF('Vessel List A'!AP145=8,8,IF('Vessel List A'!AP145=9,9,IF('Vessel List A'!AP145=10,10,IF('Vessel List A'!AP145=11,11,IF('Vessel List A'!AP145=12,12,IF('Vessel List A'!AP145=13,13,IF('Vessel List A'!AP145=14,14,IF('Vessel List A'!AP145=15,15,IF('Vessel List A'!AP145=16,16,0))))))))))))))))))</f>
        <v xml:space="preserve"> </v>
      </c>
      <c r="X146" s="154"/>
      <c r="Y146" s="158"/>
      <c r="Z146" s="390" t="str">
        <f t="shared" si="169"/>
        <v/>
      </c>
      <c r="AA146" s="158"/>
      <c r="AB146" s="137"/>
      <c r="AC146" s="388" t="str">
        <f t="shared" si="170"/>
        <v/>
      </c>
      <c r="AD146" s="157" t="str">
        <f>IF(VALUE(IF('Vessel List A'!BC145=1,1,IF('Vessel List A'!BC145=2,2,IF('Vessel List A'!BC145=3,3,IF('Vessel List A'!BC145=4,4,IF('Vessel List A'!BC145=5,5,IF('Vessel List A'!BC145=6,6,IF('Vessel List A'!BC145=7,7,IF('Vessel List A'!BC145=8,8,IF('Vessel List A'!BC145=9,9,IF('Vessel List A'!BC145=10,10,IF('Vessel List A'!BC145=11,11,IF('Vessel List A'!BC145=12,12,IF('Vessel List A'!BC145=13,13,IF('Vessel List A'!BC145=14,14,IF('Vessel List A'!BC145=15,15,IF('Vessel List A'!BC145=16,16,0)))))))))))))))))=0," ",VALUE(IF('Vessel List A'!BC145=1,1,IF('Vessel List A'!BC145=2,2,IF('Vessel List A'!BC145=3,3,IF('Vessel List A'!BC145=4,4,IF('Vessel List A'!BC145=5,5,IF('Vessel List A'!BC145=6,6,IF('Vessel List A'!BC145=7,7,IF('Vessel List A'!BC145=8,8,IF('Vessel List A'!BC145=9,9,IF('Vessel List A'!BC145=10,10,IF('Vessel List A'!BC145=11,11,IF('Vessel List A'!BC145=12,12,IF('Vessel List A'!BC145=13,13,IF('Vessel List A'!BC145=14,14,IF('Vessel List A'!BC145=15,15,IF('Vessel List A'!BC145=16,16,0))))))))))))))))))</f>
        <v xml:space="preserve"> </v>
      </c>
      <c r="AE146" s="154"/>
      <c r="AF146" s="158"/>
      <c r="AG146" s="390" t="str">
        <f t="shared" si="171"/>
        <v/>
      </c>
      <c r="AH146" s="158"/>
      <c r="AI146" s="137"/>
      <c r="AJ146" s="388" t="str">
        <f t="shared" si="172"/>
        <v/>
      </c>
      <c r="AK146" s="157" t="str">
        <f>IF(VALUE(IF('Vessel List A'!BP145=1,1,IF('Vessel List A'!BP145=2,2,IF('Vessel List A'!BP145=3,3,IF('Vessel List A'!BP145=4,4,IF('Vessel List A'!BP145=5,5,IF('Vessel List A'!BP145=6,6,IF('Vessel List A'!BP145=7,7,IF('Vessel List A'!BP145=8,8,IF('Vessel List A'!BP145=9,9,IF('Vessel List A'!BP145=10,10,IF('Vessel List A'!BP145=11,11,IF('Vessel List A'!BP145=12,12,IF('Vessel List A'!BP145=13,13,IF('Vessel List A'!BP145=14,14,IF('Vessel List A'!BP145=15,15,IF('Vessel List A'!BP145=16,16,0)))))))))))))))))=0," ",VALUE(IF('Vessel List A'!BP145=1,1,IF('Vessel List A'!BP145=2,2,IF('Vessel List A'!BP145=3,3,IF('Vessel List A'!BP145=4,4,IF('Vessel List A'!BP145=5,5,IF('Vessel List A'!BP145=6,6,IF('Vessel List A'!BP145=7,7,IF('Vessel List A'!BP145=8,8,IF('Vessel List A'!BP145=9,9,IF('Vessel List A'!BP145=10,10,IF('Vessel List A'!BP145=11,11,IF('Vessel List A'!BP145=12,12,IF('Vessel List A'!BP145=13,13,IF('Vessel List A'!BP145=14,14,IF('Vessel List A'!BP145=15,15,IF('Vessel List A'!BP145=16,16,0))))))))))))))))))</f>
        <v xml:space="preserve"> </v>
      </c>
      <c r="AL146" s="154"/>
      <c r="AM146" s="158"/>
      <c r="AN146" s="390" t="str">
        <f t="shared" si="173"/>
        <v/>
      </c>
      <c r="AO146" s="158"/>
      <c r="AP146" s="137"/>
      <c r="AQ146" s="388" t="str">
        <f t="shared" si="174"/>
        <v/>
      </c>
      <c r="AR146" s="157" t="str">
        <f>IF(VALUE(IF('Vessel List A'!CC145=1,1,IF('Vessel List A'!CC145=2,2,IF('Vessel List A'!CC145=3,3,IF('Vessel List A'!CC145=4,4,IF('Vessel List A'!CC145=5,5,IF('Vessel List A'!CC145=6,6,IF('Vessel List A'!CC145=7,7,IF('Vessel List A'!CC145=8,8,IF('Vessel List A'!CC145=9,9,IF('Vessel List A'!CC145=10,10,IF('Vessel List A'!CC145=11,11,IF('Vessel List A'!CC145=12,12,IF('Vessel List A'!CC145=13,13,IF('Vessel List A'!CC145=14,14,IF('Vessel List A'!CC145=15,15,IF('Vessel List A'!CC145=16,16,0)))))))))))))))))=0," ",VALUE(IF('Vessel List A'!CC145=1,1,IF('Vessel List A'!CC145=2,2,IF('Vessel List A'!CC145=3,3,IF('Vessel List A'!CC145=4,4,IF('Vessel List A'!CC145=5,5,IF('Vessel List A'!CC145=6,6,IF('Vessel List A'!CC145=7,7,IF('Vessel List A'!CC145=8,8,IF('Vessel List A'!CC145=9,9,IF('Vessel List A'!CC145=10,10,IF('Vessel List A'!CC145=11,11,IF('Vessel List A'!CC145=12,12,IF('Vessel List A'!CC145=13,13,IF('Vessel List A'!CC145=14,14,IF('Vessel List A'!CC145=15,15,IF('Vessel List A'!CC145=16,16,0))))))))))))))))))</f>
        <v xml:space="preserve"> </v>
      </c>
      <c r="AS146" s="154"/>
      <c r="AT146" s="158"/>
      <c r="AU146" s="390" t="str">
        <f t="shared" si="175"/>
        <v/>
      </c>
      <c r="AV146" s="158"/>
      <c r="AW146" s="137"/>
      <c r="AX146" s="388" t="str">
        <f t="shared" si="176"/>
        <v/>
      </c>
      <c r="AY146" s="157" t="str">
        <f>IF(VALUE(IF('Vessel List A'!CP145=1,1,IF('Vessel List A'!CP145=2,2,IF('Vessel List A'!CP145=3,3,IF('Vessel List A'!CP145=4,4,IF('Vessel List A'!CP145=5,5,IF('Vessel List A'!CP145=6,6,IF('Vessel List A'!CP145=7,7,IF('Vessel List A'!CP145=8,8,IF('Vessel List A'!CP145=9,9,IF('Vessel List A'!CP145=10,10,IF('Vessel List A'!CP145=11,11,IF('Vessel List A'!CP145=12,12,IF('Vessel List A'!CP145=13,13,IF('Vessel List A'!CP145=14,14,IF('Vessel List A'!CP145=15,15,IF('Vessel List A'!CP145=16,16,0)))))))))))))))))=0," ",VALUE(IF('Vessel List A'!CP145=1,1,IF('Vessel List A'!CP145=2,2,IF('Vessel List A'!CP145=3,3,IF('Vessel List A'!CP145=4,4,IF('Vessel List A'!CP145=5,5,IF('Vessel List A'!CP145=6,6,IF('Vessel List A'!CP145=7,7,IF('Vessel List A'!CP145=8,8,IF('Vessel List A'!CP145=9,9,IF('Vessel List A'!CP145=10,10,IF('Vessel List A'!CP145=11,11,IF('Vessel List A'!CP145=12,12,IF('Vessel List A'!CP145=13,13,IF('Vessel List A'!CP145=14,14,IF('Vessel List A'!CP145=15,15,IF('Vessel List A'!CP145=16,16,0))))))))))))))))))</f>
        <v xml:space="preserve"> </v>
      </c>
      <c r="AZ146" s="154"/>
      <c r="BA146" s="158"/>
      <c r="BB146" s="390" t="str">
        <f t="shared" si="177"/>
        <v/>
      </c>
      <c r="BC146" s="158"/>
      <c r="BD146" s="137"/>
      <c r="BE146" s="388" t="str">
        <f t="shared" si="178"/>
        <v/>
      </c>
      <c r="BF146" s="157" t="str">
        <f>IF(VALUE(IF('Vessel List A'!DC145=1,1,IF('Vessel List A'!DC145=2,2,IF('Vessel List A'!DC145=3,3,IF('Vessel List A'!DC145=4,4,IF('Vessel List A'!DC145=5,5,IF('Vessel List A'!DC145=6,6,IF('Vessel List A'!DC145=7,7,IF('Vessel List A'!DC145=8,8,IF('Vessel List A'!DC145=9,9,IF('Vessel List A'!DC145=10,10,IF('Vessel List A'!DC145=11,11,IF('Vessel List A'!DC145=12,12,IF('Vessel List A'!DC145=13,13,IF('Vessel List A'!DC145=14,14,IF('Vessel List A'!DC145=15,15,IF('Vessel List A'!DC145=16,16,0)))))))))))))))))=0," ",VALUE(IF('Vessel List A'!DC145=1,1,IF('Vessel List A'!DC145=2,2,IF('Vessel List A'!DC145=3,3,IF('Vessel List A'!DC145=4,4,IF('Vessel List A'!DC145=5,5,IF('Vessel List A'!DC145=6,6,IF('Vessel List A'!DC145=7,7,IF('Vessel List A'!DC145=8,8,IF('Vessel List A'!DC145=9,9,IF('Vessel List A'!DC145=10,10,IF('Vessel List A'!DC145=11,11,IF('Vessel List A'!DC145=12,12,IF('Vessel List A'!DC145=13,13,IF('Vessel List A'!DC145=14,14,IF('Vessel List A'!DC145=15,15,IF('Vessel List A'!DC145=16,16,0))))))))))))))))))</f>
        <v xml:space="preserve"> </v>
      </c>
      <c r="BG146" s="154"/>
      <c r="BH146" s="158"/>
      <c r="BI146" s="390" t="str">
        <f t="shared" si="179"/>
        <v/>
      </c>
      <c r="BJ146" s="158"/>
      <c r="BK146" s="137"/>
      <c r="BL146" s="388" t="str">
        <f t="shared" si="180"/>
        <v/>
      </c>
      <c r="BM146" s="157" t="str">
        <f>IF(VALUE(IF('Vessel List A'!DP145=1,1,IF('Vessel List A'!DP145=2,2,IF('Vessel List A'!DP145=3,3,IF('Vessel List A'!DP145=4,4,IF('Vessel List A'!DP145=5,5,IF('Vessel List A'!DP145=6,6,IF('Vessel List A'!DP145=7,7,IF('Vessel List A'!DP145=8,8,IF('Vessel List A'!DP145=9,9,IF('Vessel List A'!DP145=10,10,IF('Vessel List A'!DP145=11,11,IF('Vessel List A'!DP145=12,12,IF('Vessel List A'!DP145=13,13,IF('Vessel List A'!DP145=14,14,IF('Vessel List A'!DP145=15,15,IF('Vessel List A'!DP145=16,16,0)))))))))))))))))=0," ",VALUE(IF('Vessel List A'!DP145=1,1,IF('Vessel List A'!DP145=2,2,IF('Vessel List A'!DP145=3,3,IF('Vessel List A'!DP145=4,4,IF('Vessel List A'!DP145=5,5,IF('Vessel List A'!DP145=6,6,IF('Vessel List A'!DP145=7,7,IF('Vessel List A'!DP145=8,8,IF('Vessel List A'!DP145=9,9,IF('Vessel List A'!DP145=10,10,IF('Vessel List A'!DP145=11,11,IF('Vessel List A'!DP145=12,12,IF('Vessel List A'!DP145=13,13,IF('Vessel List A'!DP145=14,14,IF('Vessel List A'!DP145=15,15,IF('Vessel List A'!DP145=16,16,0))))))))))))))))))</f>
        <v xml:space="preserve"> </v>
      </c>
      <c r="BN146" s="154"/>
      <c r="BO146" s="158"/>
      <c r="BP146" s="390" t="str">
        <f t="shared" si="181"/>
        <v/>
      </c>
      <c r="BQ146" s="158"/>
      <c r="BR146" s="137"/>
      <c r="BS146" s="388" t="str">
        <f t="shared" si="182"/>
        <v/>
      </c>
      <c r="BT146" s="157" t="str">
        <f>IF(VALUE(IF('Vessel List A'!EC145=1,1,IF('Vessel List A'!EC145=2,2,IF('Vessel List A'!EC145=3,3,IF('Vessel List A'!EC145=4,4,IF('Vessel List A'!EC145=5,5,IF('Vessel List A'!EC145=6,6,IF('Vessel List A'!EC145=7,7,IF('Vessel List A'!EC145=8,8,IF('Vessel List A'!EC145=9,9,IF('Vessel List A'!EC145=10,10,IF('Vessel List A'!EC145=11,11,IF('Vessel List A'!EC145=12,12,IF('Vessel List A'!EC145=13,13,IF('Vessel List A'!EC145=14,14,IF('Vessel List A'!EC145=15,15,IF('Vessel List A'!EC145=16,16,0)))))))))))))))))=0," ",VALUE(IF('Vessel List A'!EC145=1,1,IF('Vessel List A'!EC145=2,2,IF('Vessel List A'!EC145=3,3,IF('Vessel List A'!EC145=4,4,IF('Vessel List A'!EC145=5,5,IF('Vessel List A'!EC145=6,6,IF('Vessel List A'!EC145=7,7,IF('Vessel List A'!EC145=8,8,IF('Vessel List A'!EC145=9,9,IF('Vessel List A'!EC145=10,10,IF('Vessel List A'!EC145=11,11,IF('Vessel List A'!EC145=12,12,IF('Vessel List A'!EC145=13,13,IF('Vessel List A'!EC145=14,14,IF('Vessel List A'!EC145=15,15,IF('Vessel List A'!EC145=16,16,0))))))))))))))))))</f>
        <v xml:space="preserve"> </v>
      </c>
      <c r="BU146" s="154"/>
      <c r="BV146" s="158"/>
      <c r="BW146" s="390" t="str">
        <f t="shared" si="183"/>
        <v/>
      </c>
      <c r="BX146" s="158"/>
      <c r="BY146" s="137"/>
      <c r="BZ146" s="388" t="str">
        <f t="shared" si="184"/>
        <v/>
      </c>
      <c r="CA146" s="157" t="str">
        <f>IF(VALUE(IF('Vessel List A'!EP145=1,1,IF('Vessel List A'!EP145=2,2,IF('Vessel List A'!EP145=3,3,IF('Vessel List A'!EP145=4,4,IF('Vessel List A'!EP145=5,5,IF('Vessel List A'!EP145=6,6,IF('Vessel List A'!EP145=7,7,IF('Vessel List A'!EP145=8,8,IF('Vessel List A'!EP145=9,9,IF('Vessel List A'!EP145=10,10,IF('Vessel List A'!EP145=11,11,IF('Vessel List A'!EP145=12,12,IF('Vessel List A'!EP145=13,13,IF('Vessel List A'!EP145=14,14,IF('Vessel List A'!EP145=15,15,IF('Vessel List A'!EP145=16,16,0)))))))))))))))))=0," ",VALUE(IF('Vessel List A'!EP145=1,1,IF('Vessel List A'!EP145=2,2,IF('Vessel List A'!EP145=3,3,IF('Vessel List A'!EP145=4,4,IF('Vessel List A'!EP145=5,5,IF('Vessel List A'!EP145=6,6,IF('Vessel List A'!EP145=7,7,IF('Vessel List A'!EP145=8,8,IF('Vessel List A'!EP145=9,9,IF('Vessel List A'!EP145=10,10,IF('Vessel List A'!EP145=11,11,IF('Vessel List A'!EP145=12,12,IF('Vessel List A'!EP145=13,13,IF('Vessel List A'!EP145=14,14,IF('Vessel List A'!EP145=15,15,IF('Vessel List A'!EP145=16,16,0))))))))))))))))))</f>
        <v xml:space="preserve"> </v>
      </c>
      <c r="CB146" s="154"/>
      <c r="CC146" s="158"/>
      <c r="CD146" s="390" t="str">
        <f t="shared" si="185"/>
        <v/>
      </c>
      <c r="CE146" s="158"/>
      <c r="CF146" s="137"/>
      <c r="CG146" s="388" t="str">
        <f t="shared" si="186"/>
        <v/>
      </c>
      <c r="CH146" s="157" t="str">
        <f>IF(VALUE(IF('Vessel List A'!FC145=1,1,IF('Vessel List A'!FC145=2,2,IF('Vessel List A'!FC145=3,3,IF('Vessel List A'!FC145=4,4,IF('Vessel List A'!FC145=5,5,IF('Vessel List A'!FC145=6,6,IF('Vessel List A'!FC145=7,7,IF('Vessel List A'!FC145=8,8,IF('Vessel List A'!FC145=9,9,IF('Vessel List A'!FC145=10,10,IF('Vessel List A'!FC145=11,11,IF('Vessel List A'!FC145=12,12,IF('Vessel List A'!FC145=13,13,IF('Vessel List A'!FC145=14,14,IF('Vessel List A'!FC145=15,15,IF('Vessel List A'!FC145=16,16,0)))))))))))))))))=0," ",VALUE(IF('Vessel List A'!FC145=1,1,IF('Vessel List A'!FC145=2,2,IF('Vessel List A'!FC145=3,3,IF('Vessel List A'!FC145=4,4,IF('Vessel List A'!FC145=5,5,IF('Vessel List A'!FC145=6,6,IF('Vessel List A'!FC145=7,7,IF('Vessel List A'!FC145=8,8,IF('Vessel List A'!FC145=9,9,IF('Vessel List A'!FC145=10,10,IF('Vessel List A'!FC145=11,11,IF('Vessel List A'!FC145=12,12,IF('Vessel List A'!FC145=13,13,IF('Vessel List A'!FC145=14,14,IF('Vessel List A'!FC145=15,15,IF('Vessel List A'!FC145=16,16,0))))))))))))))))))</f>
        <v xml:space="preserve"> </v>
      </c>
      <c r="CI146" s="154"/>
      <c r="CJ146" s="158"/>
      <c r="CK146" s="390" t="str">
        <f t="shared" si="187"/>
        <v/>
      </c>
      <c r="CL146" s="158"/>
      <c r="CM146" s="137"/>
      <c r="CN146" s="388" t="str">
        <f t="shared" si="188"/>
        <v/>
      </c>
      <c r="CO146" s="157" t="str">
        <f>IF(VALUE(IF('Vessel List A'!FP145=1,1,IF('Vessel List A'!FP145=2,2,IF('Vessel List A'!FP145=3,3,IF('Vessel List A'!FP145=4,4,IF('Vessel List A'!FP145=5,5,IF('Vessel List A'!FP145=6,6,IF('Vessel List A'!FP145=7,7,IF('Vessel List A'!FP145=8,8,IF('Vessel List A'!FP145=9,9,IF('Vessel List A'!FP145=10,10,IF('Vessel List A'!FP145=11,11,IF('Vessel List A'!FP145=12,12,IF('Vessel List A'!FP145=13,13,IF('Vessel List A'!FP145=14,14,IF('Vessel List A'!FP145=15,15,IF('Vessel List A'!FP145=16,16,0)))))))))))))))))=0," ",VALUE(IF('Vessel List A'!FP145=1,1,IF('Vessel List A'!FP145=2,2,IF('Vessel List A'!FP145=3,3,IF('Vessel List A'!FP145=4,4,IF('Vessel List A'!FP145=5,5,IF('Vessel List A'!FP145=6,6,IF('Vessel List A'!FP145=7,7,IF('Vessel List A'!FP145=8,8,IF('Vessel List A'!FP145=9,9,IF('Vessel List A'!FP145=10,10,IF('Vessel List A'!FP145=11,11,IF('Vessel List A'!FP145=12,12,IF('Vessel List A'!FP145=13,13,IF('Vessel List A'!FP145=14,14,IF('Vessel List A'!FP145=15,15,IF('Vessel List A'!FP145=16,16,0))))))))))))))))))</f>
        <v xml:space="preserve"> </v>
      </c>
      <c r="CP146" s="154"/>
      <c r="CQ146" s="158"/>
      <c r="CR146" s="390" t="str">
        <f t="shared" si="189"/>
        <v/>
      </c>
      <c r="CS146" s="158"/>
      <c r="CT146" s="137"/>
      <c r="CU146" s="388" t="str">
        <f t="shared" si="190"/>
        <v/>
      </c>
      <c r="CV146" s="157" t="str">
        <f>IF(VALUE(IF('Vessel List A'!GC145=1,1,IF('Vessel List A'!GC145=2,2,IF('Vessel List A'!GC145=3,3,IF('Vessel List A'!GC145=4,4,IF('Vessel List A'!GC145=5,5,IF('Vessel List A'!GC145=6,6,IF('Vessel List A'!GC145=7,7,IF('Vessel List A'!GC145=8,8,IF('Vessel List A'!GC145=9,9,IF('Vessel List A'!GC145=10,10,IF('Vessel List A'!GC145=11,11,IF('Vessel List A'!GC145=12,12,IF('Vessel List A'!GC145=13,13,IF('Vessel List A'!GC145=14,14,IF('Vessel List A'!GC145=15,15,IF('Vessel List A'!GC145=16,16,0)))))))))))))))))=0," ",VALUE(IF('Vessel List A'!GC145=1,1,IF('Vessel List A'!GC145=2,2,IF('Vessel List A'!GC145=3,3,IF('Vessel List A'!GC145=4,4,IF('Vessel List A'!GC145=5,5,IF('Vessel List A'!GC145=6,6,IF('Vessel List A'!GC145=7,7,IF('Vessel List A'!GC145=8,8,IF('Vessel List A'!GC145=9,9,IF('Vessel List A'!GC145=10,10,IF('Vessel List A'!GC145=11,11,IF('Vessel List A'!GC145=12,12,IF('Vessel List A'!GC145=13,13,IF('Vessel List A'!GC145=14,14,IF('Vessel List A'!GC145=15,15,IF('Vessel List A'!GC145=16,16,0))))))))))))))))))</f>
        <v xml:space="preserve"> </v>
      </c>
      <c r="CW146" s="154"/>
      <c r="CX146" s="158"/>
      <c r="CY146" s="390" t="str">
        <f t="shared" si="191"/>
        <v/>
      </c>
      <c r="CZ146" s="158"/>
      <c r="DA146" s="137"/>
      <c r="DB146" s="388" t="str">
        <f t="shared" si="192"/>
        <v/>
      </c>
      <c r="DC146" s="157" t="str">
        <f>IF(VALUE(IF('Vessel List A'!GP145=1,1,IF('Vessel List A'!GP145=2,2,IF('Vessel List A'!GP145=3,3,IF('Vessel List A'!GP145=4,4,IF('Vessel List A'!GP145=5,5,IF('Vessel List A'!GP145=6,6,IF('Vessel List A'!GP145=7,7,IF('Vessel List A'!GP145=8,8,IF('Vessel List A'!GP145=9,9,IF('Vessel List A'!GP145=10,10,IF('Vessel List A'!GP145=11,11,IF('Vessel List A'!GP145=12,12,IF('Vessel List A'!GP145=13,13,IF('Vessel List A'!GP145=14,14,IF('Vessel List A'!GP145=15,15,IF('Vessel List A'!GP145=16,16,0)))))))))))))))))=0," ",VALUE(IF('Vessel List A'!GP145=1,1,IF('Vessel List A'!GP145=2,2,IF('Vessel List A'!GP145=3,3,IF('Vessel List A'!GP145=4,4,IF('Vessel List A'!GP145=5,5,IF('Vessel List A'!GP145=6,6,IF('Vessel List A'!GP145=7,7,IF('Vessel List A'!GP145=8,8,IF('Vessel List A'!GP145=9,9,IF('Vessel List A'!GP145=10,10,IF('Vessel List A'!GP145=11,11,IF('Vessel List A'!GP145=12,12,IF('Vessel List A'!GP145=13,13,IF('Vessel List A'!GP145=14,14,IF('Vessel List A'!GP145=15,15,IF('Vessel List A'!GP145=16,16,0))))))))))))))))))</f>
        <v xml:space="preserve"> </v>
      </c>
      <c r="DD146" s="154"/>
      <c r="DE146" s="158"/>
      <c r="DF146" s="390" t="str">
        <f t="shared" si="193"/>
        <v/>
      </c>
      <c r="DG146" s="158"/>
      <c r="DH146" s="137"/>
      <c r="DI146" s="388" t="str">
        <f t="shared" si="194"/>
        <v/>
      </c>
      <c r="DJ146" s="157" t="str">
        <f>IF(VALUE(IF('Vessel List A'!HC145=1,1,IF('Vessel List A'!HC145=2,2,IF('Vessel List A'!HC145=3,3,IF('Vessel List A'!HC145=4,4,IF('Vessel List A'!HC145=5,5,IF('Vessel List A'!HC145=6,6,IF('Vessel List A'!HC145=7,7,IF('Vessel List A'!HC145=8,8,IF('Vessel List A'!HC145=9,9,IF('Vessel List A'!HC145=10,10,IF('Vessel List A'!HC145=11,11,IF('Vessel List A'!HC145=12,12,IF('Vessel List A'!HC145=13,13,IF('Vessel List A'!HC145=14,14,IF('Vessel List A'!HC145=15,15,IF('Vessel List A'!HC145=16,16,0)))))))))))))))))=0," ",VALUE(IF('Vessel List A'!HC145=1,1,IF('Vessel List A'!HC145=2,2,IF('Vessel List A'!HC145=3,3,IF('Vessel List A'!HC145=4,4,IF('Vessel List A'!HC145=5,5,IF('Vessel List A'!HC145=6,6,IF('Vessel List A'!HC145=7,7,IF('Vessel List A'!HC145=8,8,IF('Vessel List A'!HC145=9,9,IF('Vessel List A'!HC145=10,10,IF('Vessel List A'!HC145=11,11,IF('Vessel List A'!HC145=12,12,IF('Vessel List A'!HC145=13,13,IF('Vessel List A'!HC145=14,14,IF('Vessel List A'!HC145=15,15,IF('Vessel List A'!HC145=16,16,0))))))))))))))))))</f>
        <v xml:space="preserve"> </v>
      </c>
      <c r="DK146" s="154"/>
      <c r="DL146" s="158"/>
      <c r="DM146" s="390" t="str">
        <f t="shared" si="195"/>
        <v/>
      </c>
      <c r="DN146" s="158"/>
      <c r="DO146" s="137"/>
      <c r="DP146" s="388" t="str">
        <f t="shared" si="196"/>
        <v/>
      </c>
      <c r="DQ146" s="157" t="str">
        <f>IF(VALUE(IF('Vessel List A'!HP145=1,1,IF('Vessel List A'!HP145=2,2,IF('Vessel List A'!HP145=3,3,IF('Vessel List A'!HP145=4,4,IF('Vessel List A'!HP145=5,5,IF('Vessel List A'!HP145=6,6,IF('Vessel List A'!HP145=7,7,IF('Vessel List A'!HP145=8,8,IF('Vessel List A'!HP145=9,9,IF('Vessel List A'!HP145=10,10,IF('Vessel List A'!HP145=11,11,IF('Vessel List A'!HP145=12,12,IF('Vessel List A'!HP145=13,13,IF('Vessel List A'!HP145=14,14,IF('Vessel List A'!HP145=15,15,IF('Vessel List A'!HP145=16,16,0)))))))))))))))))=0," ",VALUE(IF('Vessel List A'!HP145=1,1,IF('Vessel List A'!HP145=2,2,IF('Vessel List A'!HP145=3,3,IF('Vessel List A'!HP145=4,4,IF('Vessel List A'!HP145=5,5,IF('Vessel List A'!HP145=6,6,IF('Vessel List A'!HP145=7,7,IF('Vessel List A'!HP145=8,8,IF('Vessel List A'!HP145=9,9,IF('Vessel List A'!HP145=10,10,IF('Vessel List A'!HP145=11,11,IF('Vessel List A'!HP145=12,12,IF('Vessel List A'!HP145=13,13,IF('Vessel List A'!HP145=14,14,IF('Vessel List A'!HP145=15,15,IF('Vessel List A'!HP145=16,16,0))))))))))))))))))</f>
        <v xml:space="preserve"> </v>
      </c>
      <c r="DR146" s="154"/>
      <c r="DS146" s="158"/>
      <c r="DT146" s="390" t="str">
        <f t="shared" si="197"/>
        <v/>
      </c>
      <c r="DU146" s="158"/>
      <c r="DV146" s="137"/>
      <c r="DW146" s="388" t="str">
        <f t="shared" si="198"/>
        <v/>
      </c>
      <c r="DX146" s="157" t="str">
        <f>IF(VALUE(IF('Vessel List A'!IC145=1,1,IF('Vessel List A'!IC145=2,2,IF('Vessel List A'!IC145=3,3,IF('Vessel List A'!IC145=4,4,IF('Vessel List A'!IC145=5,5,IF('Vessel List A'!IC145=6,6,IF('Vessel List A'!IC145=7,7,IF('Vessel List A'!IC145=8,8,IF('Vessel List A'!IC145=9,9,IF('Vessel List A'!IC145=10,10,IF('Vessel List A'!IC145=11,11,IF('Vessel List A'!IC145=12,12,IF('Vessel List A'!IC145=13,13,IF('Vessel List A'!IC145=14,14,IF('Vessel List A'!IC145=15,15,IF('Vessel List A'!IC145=16,16,0)))))))))))))))))=0," ",VALUE(IF('Vessel List A'!IC145=1,1,IF('Vessel List A'!IC145=2,2,IF('Vessel List A'!IC145=3,3,IF('Vessel List A'!IC145=4,4,IF('Vessel List A'!IC145=5,5,IF('Vessel List A'!IC145=6,6,IF('Vessel List A'!IC145=7,7,IF('Vessel List A'!IC145=8,8,IF('Vessel List A'!IC145=9,9,IF('Vessel List A'!IC145=10,10,IF('Vessel List A'!IC145=11,11,IF('Vessel List A'!IC145=12,12,IF('Vessel List A'!IC145=13,13,IF('Vessel List A'!IC145=14,14,IF('Vessel List A'!IC145=15,15,IF('Vessel List A'!IC145=16,16,0))))))))))))))))))</f>
        <v xml:space="preserve"> </v>
      </c>
      <c r="DY146" s="154"/>
      <c r="DZ146" s="158"/>
      <c r="EA146" s="390" t="str">
        <f t="shared" si="199"/>
        <v/>
      </c>
      <c r="EB146" s="158"/>
      <c r="EC146" s="137"/>
      <c r="ED146" s="388" t="str">
        <f t="shared" si="200"/>
        <v/>
      </c>
      <c r="EE146" s="157" t="str">
        <f>IF(VALUE(IF('Vessel List A'!IP145=1,1,IF('Vessel List A'!IP145=2,2,IF('Vessel List A'!IP145=3,3,IF('Vessel List A'!IP145=4,4,IF('Vessel List A'!IP145=5,5,IF('Vessel List A'!IP145=6,6,IF('Vessel List A'!IP145=7,7,IF('Vessel List A'!IP145=8,8,IF('Vessel List A'!IP145=9,9,IF('Vessel List A'!IP145=10,10,IF('Vessel List A'!IP145=11,11,IF('Vessel List A'!IP145=12,12,IF('Vessel List A'!IP145=13,13,IF('Vessel List A'!IP145=14,14,IF('Vessel List A'!IP145=15,15,IF('Vessel List A'!IP145=16,16,0)))))))))))))))))=0," ",VALUE(IF('Vessel List A'!IP145=1,1,IF('Vessel List A'!IP145=2,2,IF('Vessel List A'!IP145=3,3,IF('Vessel List A'!IP145=4,4,IF('Vessel List A'!IP145=5,5,IF('Vessel List A'!IP145=6,6,IF('Vessel List A'!IP145=7,7,IF('Vessel List A'!IP145=8,8,IF('Vessel List A'!IP145=9,9,IF('Vessel List A'!IP145=10,10,IF('Vessel List A'!IP145=11,11,IF('Vessel List A'!IP145=12,12,IF('Vessel List A'!IP145=13,13,IF('Vessel List A'!IP145=14,14,IF('Vessel List A'!IP145=15,15,IF('Vessel List A'!IP145=16,16,0))))))))))))))))))</f>
        <v xml:space="preserve"> </v>
      </c>
      <c r="EF146" s="154"/>
      <c r="EG146" s="158"/>
      <c r="EH146" s="390" t="str">
        <f t="shared" si="201"/>
        <v/>
      </c>
      <c r="EI146" s="158"/>
      <c r="EJ146" s="137"/>
      <c r="EK146" s="397" t="str">
        <f t="shared" si="202"/>
        <v/>
      </c>
      <c r="EL146" s="144"/>
      <c r="EM146" s="157" t="str">
        <f>IF(VALUE(IF('Vessel List B'!C145=1,1,IF('Vessel List B'!C145=2,2,IF('Vessel List B'!C145=3,3,IF('Vessel List B'!C145=4,4,IF('Vessel List B'!C145=5,5,IF('Vessel List B'!C145=6,6,IF('Vessel List B'!C145=7,7,IF('Vessel List B'!C145=8,8,IF('Vessel List B'!C145=9,9,IF('Vessel List B'!C145=10,10,IF('Vessel List B'!C145=11,11,IF('Vessel List B'!C145=12,12,IF('Vessel List B'!C145=13,13,IF('Vessel List B'!C145=14,14,IF('Vessel List B'!C145=15,15,IF('Vessel List B'!C145=16,16,0)))))))))))))))))=0," ",VALUE(IF('Vessel List B'!C145=1,1,IF('Vessel List B'!C145=2,2,IF('Vessel List B'!C145=3,3,IF('Vessel List B'!C145=4,4,IF('Vessel List B'!C145=5,5,IF('Vessel List B'!C145=6,6,IF('Vessel List B'!C145=7,7,IF('Vessel List B'!C145=8,8,IF('Vessel List B'!C145=9,9,IF('Vessel List B'!C145=10,10,IF('Vessel List B'!C145=11,11,IF('Vessel List B'!C145=12,12,IF('Vessel List B'!C145=13,13,IF('Vessel List B'!C145=14,14,IF('Vessel List B'!C145=15,15,IF('Vessel List B'!C145=16,16,0))))))))))))))))))</f>
        <v xml:space="preserve"> </v>
      </c>
      <c r="EN146" s="154"/>
      <c r="EO146" s="158"/>
      <c r="EP146" s="390" t="str">
        <f t="shared" si="203"/>
        <v/>
      </c>
      <c r="EQ146" s="158"/>
      <c r="ER146" s="137"/>
      <c r="ES146" s="388" t="str">
        <f t="shared" si="204"/>
        <v/>
      </c>
      <c r="ET146" s="157" t="str">
        <f>IF(VALUE(IF('Vessel List B'!P145=1,1,IF('Vessel List B'!P145=2,2,IF('Vessel List B'!P145=3,3,IF('Vessel List B'!P145=4,4,IF('Vessel List B'!P145=5,5,IF('Vessel List B'!P145=6,6,IF('Vessel List B'!P145=7,7,IF('Vessel List B'!P145=8,8,IF('Vessel List B'!P145=9,9,IF('Vessel List B'!P145=10,10,IF('Vessel List B'!P145=11,11,IF('Vessel List B'!P145=12,12,IF('Vessel List B'!P145=13,13,IF('Vessel List B'!P145=14,14,IF('Vessel List B'!P145=15,15,IF('Vessel List B'!P145=16,16,0)))))))))))))))))=0," ",VALUE(IF('Vessel List B'!P145=1,1,IF('Vessel List B'!P145=2,2,IF('Vessel List B'!P145=3,3,IF('Vessel List B'!P145=4,4,IF('Vessel List B'!P145=5,5,IF('Vessel List B'!P145=6,6,IF('Vessel List B'!P145=7,7,IF('Vessel List B'!P145=8,8,IF('Vessel List B'!P145=9,9,IF('Vessel List B'!P145=10,10,IF('Vessel List B'!P145=11,11,IF('Vessel List B'!P145=12,12,IF('Vessel List B'!P145=13,13,IF('Vessel List B'!P145=14,14,IF('Vessel List B'!P145=15,15,IF('Vessel List B'!P145=16,16,0))))))))))))))))))</f>
        <v xml:space="preserve"> </v>
      </c>
      <c r="EU146" s="154"/>
      <c r="EV146" s="158"/>
      <c r="EW146" s="390" t="str">
        <f t="shared" si="205"/>
        <v/>
      </c>
      <c r="EX146" s="158"/>
      <c r="EY146" s="137"/>
      <c r="EZ146" s="388" t="str">
        <f t="shared" si="206"/>
        <v/>
      </c>
      <c r="FA146" s="157" t="str">
        <f>IF(VALUE(IF('Vessel List B'!AC145=1,1,IF('Vessel List B'!AC145=2,2,IF('Vessel List B'!AC145=3,3,IF('Vessel List B'!AC145=4,4,IF('Vessel List B'!AC145=5,5,IF('Vessel List B'!AC145=6,6,IF('Vessel List B'!AC145=7,7,IF('Vessel List B'!AC145=8,8,IF('Vessel List B'!AC145=9,9,IF('Vessel List B'!AC145=10,10,IF('Vessel List B'!AC145=11,11,IF('Vessel List B'!AC145=12,12,IF('Vessel List B'!AC145=13,13,IF('Vessel List B'!AC145=14,14,IF('Vessel List B'!AC145=15,15,IF('Vessel List B'!AC145=16,16,0)))))))))))))))))=0," ",VALUE(IF('Vessel List B'!AC145=1,1,IF('Vessel List B'!AC145=2,2,IF('Vessel List B'!AC145=3,3,IF('Vessel List B'!AC145=4,4,IF('Vessel List B'!AC145=5,5,IF('Vessel List B'!AC145=6,6,IF('Vessel List B'!AC145=7,7,IF('Vessel List B'!AC145=8,8,IF('Vessel List B'!AC145=9,9,IF('Vessel List B'!AC145=10,10,IF('Vessel List B'!AC145=11,11,IF('Vessel List B'!AC145=12,12,IF('Vessel List B'!AC145=13,13,IF('Vessel List B'!AC145=14,14,IF('Vessel List B'!AC145=15,15,IF('Vessel List B'!AC145=16,16,0))))))))))))))))))</f>
        <v xml:space="preserve"> </v>
      </c>
      <c r="FB146" s="154"/>
      <c r="FC146" s="158"/>
      <c r="FD146" s="390" t="str">
        <f t="shared" si="207"/>
        <v/>
      </c>
      <c r="FE146" s="158"/>
      <c r="FF146" s="137"/>
      <c r="FG146" s="388" t="str">
        <f t="shared" si="208"/>
        <v/>
      </c>
      <c r="FH146" s="157" t="str">
        <f>IF(VALUE(IF('Vessel List B'!AP145=1,1,IF('Vessel List B'!AP145=2,2,IF('Vessel List B'!AP145=3,3,IF('Vessel List B'!AP145=4,4,IF('Vessel List B'!AP145=5,5,IF('Vessel List B'!AP145=6,6,IF('Vessel List B'!AP145=7,7,IF('Vessel List B'!AP145=8,8,IF('Vessel List B'!AP145=9,9,IF('Vessel List B'!AP145=10,10,IF('Vessel List B'!AP145=11,11,IF('Vessel List B'!AP145=12,12,IF('Vessel List B'!AP145=13,13,IF('Vessel List B'!AP145=14,14,IF('Vessel List B'!AP145=15,15,IF('Vessel List B'!AP145=16,16,0)))))))))))))))))=0," ",VALUE(IF('Vessel List B'!AP145=1,1,IF('Vessel List B'!AP145=2,2,IF('Vessel List B'!AP145=3,3,IF('Vessel List B'!AP145=4,4,IF('Vessel List B'!AP145=5,5,IF('Vessel List B'!AP145=6,6,IF('Vessel List B'!AP145=7,7,IF('Vessel List B'!AP145=8,8,IF('Vessel List B'!AP145=9,9,IF('Vessel List B'!AP145=10,10,IF('Vessel List B'!AP145=11,11,IF('Vessel List B'!AP145=12,12,IF('Vessel List B'!AP145=13,13,IF('Vessel List B'!AP145=14,14,IF('Vessel List B'!AP145=15,15,IF('Vessel List B'!AP145=16,16,0))))))))))))))))))</f>
        <v xml:space="preserve"> </v>
      </c>
      <c r="FI146" s="154"/>
      <c r="FJ146" s="158"/>
      <c r="FK146" s="390" t="str">
        <f t="shared" si="209"/>
        <v/>
      </c>
      <c r="FL146" s="158"/>
      <c r="FM146" s="137"/>
      <c r="FN146" s="388" t="str">
        <f t="shared" si="210"/>
        <v/>
      </c>
      <c r="FO146" s="157" t="str">
        <f>IF(VALUE(IF('Vessel List B'!BC145=1,1,IF('Vessel List B'!BC145=2,2,IF('Vessel List B'!BC145=3,3,IF('Vessel List B'!BC145=4,4,IF('Vessel List B'!BC145=5,5,IF('Vessel List B'!BC145=6,6,IF('Vessel List B'!BC145=7,7,IF('Vessel List B'!BC145=8,8,IF('Vessel List B'!BC145=9,9,IF('Vessel List B'!BC145=10,10,IF('Vessel List B'!BC145=11,11,IF('Vessel List B'!BC145=12,12,IF('Vessel List B'!BC145=13,13,IF('Vessel List B'!BC145=14,14,IF('Vessel List B'!BC145=15,15,IF('Vessel List B'!BC145=16,16,0)))))))))))))))))=0," ",VALUE(IF('Vessel List B'!BC145=1,1,IF('Vessel List B'!BC145=2,2,IF('Vessel List B'!BC145=3,3,IF('Vessel List B'!BC145=4,4,IF('Vessel List B'!BC145=5,5,IF('Vessel List B'!BC145=6,6,IF('Vessel List B'!BC145=7,7,IF('Vessel List B'!BC145=8,8,IF('Vessel List B'!BC145=9,9,IF('Vessel List B'!BC145=10,10,IF('Vessel List B'!BC145=11,11,IF('Vessel List B'!BC145=12,12,IF('Vessel List B'!BC145=13,13,IF('Vessel List B'!BC145=14,14,IF('Vessel List B'!BC145=15,15,IF('Vessel List B'!BC145=16,16,0))))))))))))))))))</f>
        <v xml:space="preserve"> </v>
      </c>
      <c r="FP146" s="154"/>
      <c r="FQ146" s="158"/>
      <c r="FR146" s="390" t="str">
        <f t="shared" si="211"/>
        <v/>
      </c>
      <c r="FS146" s="158"/>
      <c r="FT146" s="137"/>
      <c r="FU146" s="388" t="str">
        <f t="shared" si="212"/>
        <v/>
      </c>
      <c r="FV146" s="157" t="str">
        <f>IF(VALUE(IF('Vessel List B'!BP145=1,1,IF('Vessel List B'!BP145=2,2,IF('Vessel List B'!BP145=3,3,IF('Vessel List B'!BP145=4,4,IF('Vessel List B'!BP145=5,5,IF('Vessel List B'!BP145=6,6,IF('Vessel List B'!BP145=7,7,IF('Vessel List B'!BP145=8,8,IF('Vessel List B'!BP145=9,9,IF('Vessel List B'!BP145=10,10,IF('Vessel List B'!BP145=11,11,IF('Vessel List B'!BP145=12,12,IF('Vessel List B'!BP145=13,13,IF('Vessel List B'!BP145=14,14,IF('Vessel List B'!BP145=15,15,IF('Vessel List B'!BP145=16,16,0)))))))))))))))))=0," ",VALUE(IF('Vessel List B'!BP145=1,1,IF('Vessel List B'!BP145=2,2,IF('Vessel List B'!BP145=3,3,IF('Vessel List B'!BP145=4,4,IF('Vessel List B'!BP145=5,5,IF('Vessel List B'!BP145=6,6,IF('Vessel List B'!BP145=7,7,IF('Vessel List B'!BP145=8,8,IF('Vessel List B'!BP145=9,9,IF('Vessel List B'!BP145=10,10,IF('Vessel List B'!BP145=11,11,IF('Vessel List B'!BP145=12,12,IF('Vessel List B'!BP145=13,13,IF('Vessel List B'!BP145=14,14,IF('Vessel List B'!BP145=15,15,IF('Vessel List B'!BP145=16,16,0))))))))))))))))))</f>
        <v xml:space="preserve"> </v>
      </c>
      <c r="FW146" s="154"/>
      <c r="FX146" s="158"/>
      <c r="FY146" s="390" t="str">
        <f t="shared" si="213"/>
        <v/>
      </c>
      <c r="FZ146" s="158"/>
      <c r="GA146" s="137"/>
      <c r="GB146" s="388" t="str">
        <f t="shared" si="214"/>
        <v/>
      </c>
      <c r="GC146" s="157" t="str">
        <f>IF(VALUE(IF('Vessel List B'!CC145=1,1,IF('Vessel List B'!CC145=2,2,IF('Vessel List B'!CC145=3,3,IF('Vessel List B'!CC145=4,4,IF('Vessel List B'!CC145=5,5,IF('Vessel List B'!CC145=6,6,IF('Vessel List B'!CC145=7,7,IF('Vessel List B'!CC145=8,8,IF('Vessel List B'!CC145=9,9,IF('Vessel List B'!CC145=10,10,IF('Vessel List B'!CC145=11,11,IF('Vessel List B'!CC145=12,12,IF('Vessel List B'!CC145=13,13,IF('Vessel List B'!CC145=14,14,IF('Vessel List B'!CC145=15,15,IF('Vessel List B'!CC145=16,16,0)))))))))))))))))=0," ",VALUE(IF('Vessel List B'!CC145=1,1,IF('Vessel List B'!CC145=2,2,IF('Vessel List B'!CC145=3,3,IF('Vessel List B'!CC145=4,4,IF('Vessel List B'!CC145=5,5,IF('Vessel List B'!CC145=6,6,IF('Vessel List B'!CC145=7,7,IF('Vessel List B'!CC145=8,8,IF('Vessel List B'!CC145=9,9,IF('Vessel List B'!CC145=10,10,IF('Vessel List B'!CC145=11,11,IF('Vessel List B'!CC145=12,12,IF('Vessel List B'!CC145=13,13,IF('Vessel List B'!CC145=14,14,IF('Vessel List B'!CC145=15,15,IF('Vessel List B'!CC145=16,16,0))))))))))))))))))</f>
        <v xml:space="preserve"> </v>
      </c>
      <c r="GD146" s="154"/>
      <c r="GE146" s="158"/>
      <c r="GF146" s="390" t="str">
        <f t="shared" si="215"/>
        <v/>
      </c>
      <c r="GG146" s="158"/>
      <c r="GH146" s="137"/>
      <c r="GI146" s="388" t="str">
        <f t="shared" si="216"/>
        <v/>
      </c>
      <c r="GJ146" s="157" t="str">
        <f>IF(VALUE(IF('Vessel List B'!CP145=1,1,IF('Vessel List B'!CP145=2,2,IF('Vessel List B'!CP145=3,3,IF('Vessel List B'!CP145=4,4,IF('Vessel List B'!CP145=5,5,IF('Vessel List B'!CP145=6,6,IF('Vessel List B'!CP145=7,7,IF('Vessel List B'!CP145=8,8,IF('Vessel List B'!CP145=9,9,IF('Vessel List B'!CP145=10,10,IF('Vessel List B'!CP145=11,11,IF('Vessel List B'!CP145=12,12,IF('Vessel List B'!CP145=13,13,IF('Vessel List B'!CP145=14,14,IF('Vessel List B'!CP145=15,15,IF('Vessel List B'!CP145=16,16,0)))))))))))))))))=0," ",VALUE(IF('Vessel List B'!CP145=1,1,IF('Vessel List B'!CP145=2,2,IF('Vessel List B'!CP145=3,3,IF('Vessel List B'!CP145=4,4,IF('Vessel List B'!CP145=5,5,IF('Vessel List B'!CP145=6,6,IF('Vessel List B'!CP145=7,7,IF('Vessel List B'!CP145=8,8,IF('Vessel List B'!CP145=9,9,IF('Vessel List B'!CP145=10,10,IF('Vessel List B'!CP145=11,11,IF('Vessel List B'!CP145=12,12,IF('Vessel List B'!CP145=13,13,IF('Vessel List B'!CP145=14,14,IF('Vessel List B'!CP145=15,15,IF('Vessel List B'!CP145=16,16,0))))))))))))))))))</f>
        <v xml:space="preserve"> </v>
      </c>
      <c r="GK146" s="154"/>
      <c r="GL146" s="158"/>
      <c r="GM146" s="390" t="str">
        <f t="shared" si="217"/>
        <v/>
      </c>
      <c r="GN146" s="158"/>
      <c r="GO146" s="137"/>
      <c r="GP146" s="388" t="str">
        <f t="shared" si="218"/>
        <v/>
      </c>
      <c r="GQ146" s="157" t="str">
        <f>IF(VALUE(IF('Vessel List B'!DC145=1,1,IF('Vessel List B'!DC145=2,2,IF('Vessel List B'!DC145=3,3,IF('Vessel List B'!DC145=4,4,IF('Vessel List B'!DC145=5,5,IF('Vessel List B'!DC145=6,6,IF('Vessel List B'!DC145=7,7,IF('Vessel List B'!DC145=8,8,IF('Vessel List B'!DC145=9,9,IF('Vessel List B'!DC145=10,10,IF('Vessel List B'!DC145=11,11,IF('Vessel List B'!DC145=12,12,IF('Vessel List B'!DC145=13,13,IF('Vessel List B'!DC145=14,14,IF('Vessel List B'!DC145=15,15,IF('Vessel List B'!DC145=16,16,0)))))))))))))))))=0," ",VALUE(IF('Vessel List B'!DC145=1,1,IF('Vessel List B'!DC145=2,2,IF('Vessel List B'!DC145=3,3,IF('Vessel List B'!DC145=4,4,IF('Vessel List B'!DC145=5,5,IF('Vessel List B'!DC145=6,6,IF('Vessel List B'!DC145=7,7,IF('Vessel List B'!DC145=8,8,IF('Vessel List B'!DC145=9,9,IF('Vessel List B'!DC145=10,10,IF('Vessel List B'!DC145=11,11,IF('Vessel List B'!DC145=12,12,IF('Vessel List B'!DC145=13,13,IF('Vessel List B'!DC145=14,14,IF('Vessel List B'!DC145=15,15,IF('Vessel List B'!DC145=16,16,0))))))))))))))))))</f>
        <v xml:space="preserve"> </v>
      </c>
      <c r="GR146" s="154"/>
      <c r="GS146" s="158"/>
      <c r="GT146" s="390" t="str">
        <f t="shared" si="219"/>
        <v/>
      </c>
      <c r="GU146" s="158"/>
      <c r="GV146" s="137"/>
      <c r="GW146" s="388" t="str">
        <f t="shared" si="220"/>
        <v/>
      </c>
      <c r="GX146" s="157" t="str">
        <f>IF(VALUE(IF('Vessel List B'!DP145=1,1,IF('Vessel List B'!DP145=2,2,IF('Vessel List B'!DP145=3,3,IF('Vessel List B'!DP145=4,4,IF('Vessel List B'!DP145=5,5,IF('Vessel List B'!DP145=6,6,IF('Vessel List B'!DP145=7,7,IF('Vessel List B'!DP145=8,8,IF('Vessel List B'!DP145=9,9,IF('Vessel List B'!DP145=10,10,IF('Vessel List B'!DP145=11,11,IF('Vessel List B'!DP145=12,12,IF('Vessel List B'!DP145=13,13,IF('Vessel List B'!DP145=14,14,IF('Vessel List B'!DP145=15,15,IF('Vessel List B'!DP145=16,16,0)))))))))))))))))=0," ",VALUE(IF('Vessel List B'!DP145=1,1,IF('Vessel List B'!DP145=2,2,IF('Vessel List B'!DP145=3,3,IF('Vessel List B'!DP145=4,4,IF('Vessel List B'!DP145=5,5,IF('Vessel List B'!DP145=6,6,IF('Vessel List B'!DP145=7,7,IF('Vessel List B'!DP145=8,8,IF('Vessel List B'!DP145=9,9,IF('Vessel List B'!DP145=10,10,IF('Vessel List B'!DP145=11,11,IF('Vessel List B'!DP145=12,12,IF('Vessel List B'!DP145=13,13,IF('Vessel List B'!DP145=14,14,IF('Vessel List B'!DP145=15,15,IF('Vessel List B'!DP145=16,16,0))))))))))))))))))</f>
        <v xml:space="preserve"> </v>
      </c>
      <c r="GY146" s="154"/>
      <c r="GZ146" s="158"/>
      <c r="HA146" s="390" t="str">
        <f t="shared" si="221"/>
        <v/>
      </c>
      <c r="HB146" s="158"/>
      <c r="HC146" s="137"/>
      <c r="HD146" s="388" t="str">
        <f t="shared" si="222"/>
        <v/>
      </c>
      <c r="HE146" s="157" t="str">
        <f>IF(VALUE(IF('Vessel List B'!EC145=1,1,IF('Vessel List B'!EC145=2,2,IF('Vessel List B'!EC145=3,3,IF('Vessel List B'!EC145=4,4,IF('Vessel List B'!EC145=5,5,IF('Vessel List B'!EC145=6,6,IF('Vessel List B'!EC145=7,7,IF('Vessel List B'!EC145=8,8,IF('Vessel List B'!EC145=9,9,IF('Vessel List B'!EC145=10,10,IF('Vessel List B'!EC145=11,11,IF('Vessel List B'!EC145=12,12,IF('Vessel List B'!EC145=13,13,IF('Vessel List B'!EC145=14,14,IF('Vessel List B'!EC145=15,15,IF('Vessel List B'!EC145=16,16,0)))))))))))))))))=0," ",VALUE(IF('Vessel List B'!EC145=1,1,IF('Vessel List B'!EC145=2,2,IF('Vessel List B'!EC145=3,3,IF('Vessel List B'!EC145=4,4,IF('Vessel List B'!EC145=5,5,IF('Vessel List B'!EC145=6,6,IF('Vessel List B'!EC145=7,7,IF('Vessel List B'!EC145=8,8,IF('Vessel List B'!EC145=9,9,IF('Vessel List B'!EC145=10,10,IF('Vessel List B'!EC145=11,11,IF('Vessel List B'!EC145=12,12,IF('Vessel List B'!EC145=13,13,IF('Vessel List B'!EC145=14,14,IF('Vessel List B'!EC145=15,15,IF('Vessel List B'!EC145=16,16,0))))))))))))))))))</f>
        <v xml:space="preserve"> </v>
      </c>
      <c r="HF146" s="154"/>
      <c r="HG146" s="158"/>
      <c r="HH146" s="390" t="str">
        <f t="shared" si="223"/>
        <v/>
      </c>
      <c r="HI146" s="158"/>
      <c r="HJ146" s="137"/>
      <c r="HK146" s="388" t="str">
        <f t="shared" si="224"/>
        <v/>
      </c>
      <c r="HL146" s="157" t="str">
        <f>IF(VALUE(IF('Vessel List B'!EP145=1,1,IF('Vessel List B'!EP145=2,2,IF('Vessel List B'!EP145=3,3,IF('Vessel List B'!EP145=4,4,IF('Vessel List B'!EP145=5,5,IF('Vessel List B'!EP145=6,6,IF('Vessel List B'!EP145=7,7,IF('Vessel List B'!EP145=8,8,IF('Vessel List B'!EP145=9,9,IF('Vessel List B'!EP145=10,10,IF('Vessel List B'!EP145=11,11,IF('Vessel List B'!EP145=12,12,IF('Vessel List B'!EP145=13,13,IF('Vessel List B'!EP145=14,14,IF('Vessel List B'!EP145=15,15,IF('Vessel List B'!EP145=16,16,0)))))))))))))))))=0," ",VALUE(IF('Vessel List B'!EP145=1,1,IF('Vessel List B'!EP145=2,2,IF('Vessel List B'!EP145=3,3,IF('Vessel List B'!EP145=4,4,IF('Vessel List B'!EP145=5,5,IF('Vessel List B'!EP145=6,6,IF('Vessel List B'!EP145=7,7,IF('Vessel List B'!EP145=8,8,IF('Vessel List B'!EP145=9,9,IF('Vessel List B'!EP145=10,10,IF('Vessel List B'!EP145=11,11,IF('Vessel List B'!EP145=12,12,IF('Vessel List B'!EP145=13,13,IF('Vessel List B'!EP145=14,14,IF('Vessel List B'!EP145=15,15,IF('Vessel List B'!EP145=16,16,0))))))))))))))))))</f>
        <v xml:space="preserve"> </v>
      </c>
      <c r="HM146" s="154"/>
      <c r="HN146" s="158"/>
      <c r="HO146" s="390" t="str">
        <f t="shared" si="225"/>
        <v/>
      </c>
      <c r="HP146" s="158"/>
      <c r="HQ146" s="137"/>
      <c r="HR146" s="388" t="str">
        <f t="shared" si="226"/>
        <v/>
      </c>
      <c r="HS146" s="157" t="str">
        <f>IF(VALUE(IF('Vessel List B'!FC145=1,1,IF('Vessel List B'!FC145=2,2,IF('Vessel List B'!FC145=3,3,IF('Vessel List B'!FC145=4,4,IF('Vessel List B'!FC145=5,5,IF('Vessel List B'!FC145=6,6,IF('Vessel List B'!FC145=7,7,IF('Vessel List B'!FC145=8,8,IF('Vessel List B'!FC145=9,9,IF('Vessel List B'!FC145=10,10,IF('Vessel List B'!FC145=11,11,IF('Vessel List B'!FC145=12,12,IF('Vessel List B'!FC145=13,13,IF('Vessel List B'!FC145=14,14,IF('Vessel List B'!FC145=15,15,IF('Vessel List B'!FC145=16,16,0)))))))))))))))))=0," ",VALUE(IF('Vessel List B'!FC145=1,1,IF('Vessel List B'!FC145=2,2,IF('Vessel List B'!FC145=3,3,IF('Vessel List B'!FC145=4,4,IF('Vessel List B'!FC145=5,5,IF('Vessel List B'!FC145=6,6,IF('Vessel List B'!FC145=7,7,IF('Vessel List B'!FC145=8,8,IF('Vessel List B'!FC145=9,9,IF('Vessel List B'!FC145=10,10,IF('Vessel List B'!FC145=11,11,IF('Vessel List B'!FC145=12,12,IF('Vessel List B'!FC145=13,13,IF('Vessel List B'!FC145=14,14,IF('Vessel List B'!FC145=15,15,IF('Vessel List B'!FC145=16,16,0))))))))))))))))))</f>
        <v xml:space="preserve"> </v>
      </c>
      <c r="HT146" s="154"/>
      <c r="HU146" s="158"/>
      <c r="HV146" s="390" t="str">
        <f t="shared" si="227"/>
        <v/>
      </c>
      <c r="HW146" s="158"/>
      <c r="HX146" s="137"/>
      <c r="HY146" s="388" t="str">
        <f t="shared" si="228"/>
        <v/>
      </c>
      <c r="HZ146" s="157" t="str">
        <f>IF(VALUE(IF('Vessel List B'!FP145=1,1,IF('Vessel List B'!FP145=2,2,IF('Vessel List B'!FP145=3,3,IF('Vessel List B'!FP145=4,4,IF('Vessel List B'!FP145=5,5,IF('Vessel List B'!FP145=6,6,IF('Vessel List B'!FP145=7,7,IF('Vessel List B'!FP145=8,8,IF('Vessel List B'!FP145=9,9,IF('Vessel List B'!FP145=10,10,IF('Vessel List B'!FP145=11,11,IF('Vessel List B'!FP145=12,12,IF('Vessel List B'!FP145=13,13,IF('Vessel List B'!FP145=14,14,IF('Vessel List B'!FP145=15,15,IF('Vessel List B'!FP145=16,16,0)))))))))))))))))=0," ",VALUE(IF('Vessel List B'!FP145=1,1,IF('Vessel List B'!FP145=2,2,IF('Vessel List B'!FP145=3,3,IF('Vessel List B'!FP145=4,4,IF('Vessel List B'!FP145=5,5,IF('Vessel List B'!FP145=6,6,IF('Vessel List B'!FP145=7,7,IF('Vessel List B'!FP145=8,8,IF('Vessel List B'!FP145=9,9,IF('Vessel List B'!FP145=10,10,IF('Vessel List B'!FP145=11,11,IF('Vessel List B'!FP145=12,12,IF('Vessel List B'!FP145=13,13,IF('Vessel List B'!FP145=14,14,IF('Vessel List B'!FP145=15,15,IF('Vessel List B'!FP145=16,16,0))))))))))))))))))</f>
        <v xml:space="preserve"> </v>
      </c>
      <c r="IA146" s="154"/>
      <c r="IB146" s="158"/>
      <c r="IC146" s="390" t="str">
        <f t="shared" si="229"/>
        <v/>
      </c>
      <c r="ID146" s="158"/>
      <c r="IE146" s="137"/>
      <c r="IF146" s="388" t="str">
        <f t="shared" si="230"/>
        <v/>
      </c>
      <c r="IG146" s="157" t="str">
        <f>IF(VALUE(IF('Vessel List B'!GC145=1,1,IF('Vessel List B'!GC145=2,2,IF('Vessel List B'!GC145=3,3,IF('Vessel List B'!GC145=4,4,IF('Vessel List B'!GC145=5,5,IF('Vessel List B'!GC145=6,6,IF('Vessel List B'!GC145=7,7,IF('Vessel List B'!GC145=8,8,IF('Vessel List B'!GC145=9,9,IF('Vessel List B'!GC145=10,10,IF('Vessel List B'!GC145=11,11,IF('Vessel List B'!GC145=12,12,IF('Vessel List B'!GC145=13,13,IF('Vessel List B'!GC145=14,14,IF('Vessel List B'!GC145=15,15,IF('Vessel List B'!GC145=16,16,0)))))))))))))))))=0," ",VALUE(IF('Vessel List B'!GC145=1,1,IF('Vessel List B'!GC145=2,2,IF('Vessel List B'!GC145=3,3,IF('Vessel List B'!GC145=4,4,IF('Vessel List B'!GC145=5,5,IF('Vessel List B'!GC145=6,6,IF('Vessel List B'!GC145=7,7,IF('Vessel List B'!GC145=8,8,IF('Vessel List B'!GC145=9,9,IF('Vessel List B'!GC145=10,10,IF('Vessel List B'!GC145=11,11,IF('Vessel List B'!GC145=12,12,IF('Vessel List B'!GC145=13,13,IF('Vessel List B'!GC145=14,14,IF('Vessel List B'!GC145=15,15,IF('Vessel List B'!GC145=16,16,0))))))))))))))))))</f>
        <v xml:space="preserve"> </v>
      </c>
      <c r="IH146" s="154"/>
      <c r="II146" s="158"/>
      <c r="IJ146" s="390" t="str">
        <f t="shared" si="231"/>
        <v/>
      </c>
      <c r="IK146" s="158"/>
      <c r="IL146" s="137"/>
      <c r="IM146" s="388" t="str">
        <f t="shared" si="232"/>
        <v/>
      </c>
      <c r="IN146" s="157" t="str">
        <f>IF(VALUE(IF('Vessel List B'!GP145=1,1,IF('Vessel List B'!GP145=2,2,IF('Vessel List B'!GP145=3,3,IF('Vessel List B'!GP145=4,4,IF('Vessel List B'!GP145=5,5,IF('Vessel List B'!GP145=6,6,IF('Vessel List B'!GP145=7,7,IF('Vessel List B'!GP145=8,8,IF('Vessel List B'!GP145=9,9,IF('Vessel List B'!GP145=10,10,IF('Vessel List B'!GP145=11,11,IF('Vessel List B'!GP145=12,12,IF('Vessel List B'!GP145=13,13,IF('Vessel List B'!GP145=14,14,IF('Vessel List B'!GP145=15,15,IF('Vessel List B'!GP145=16,16,0)))))))))))))))))=0," ",VALUE(IF('Vessel List B'!GP145=1,1,IF('Vessel List B'!GP145=2,2,IF('Vessel List B'!GP145=3,3,IF('Vessel List B'!GP145=4,4,IF('Vessel List B'!GP145=5,5,IF('Vessel List B'!GP145=6,6,IF('Vessel List B'!GP145=7,7,IF('Vessel List B'!GP145=8,8,IF('Vessel List B'!GP145=9,9,IF('Vessel List B'!GP145=10,10,IF('Vessel List B'!GP145=11,11,IF('Vessel List B'!GP145=12,12,IF('Vessel List B'!GP145=13,13,IF('Vessel List B'!GP145=14,14,IF('Vessel List B'!GP145=15,15,IF('Vessel List B'!GP145=16,16,0))))))))))))))))))</f>
        <v xml:space="preserve"> </v>
      </c>
      <c r="IO146" s="154"/>
      <c r="IP146" s="158"/>
      <c r="IQ146" s="390" t="str">
        <f t="shared" si="233"/>
        <v/>
      </c>
      <c r="IR146" s="158"/>
      <c r="IS146" s="137"/>
      <c r="IT146" s="388" t="str">
        <f t="shared" si="234"/>
        <v/>
      </c>
      <c r="IU146" s="157" t="str">
        <f>IF(VALUE(IF('Vessel List B'!HC145=1,1,IF('Vessel List B'!HC145=2,2,IF('Vessel List B'!HC145=3,3,IF('Vessel List B'!HC145=4,4,IF('Vessel List B'!HC145=5,5,IF('Vessel List B'!HC145=6,6,IF('Vessel List B'!HC145=7,7,IF('Vessel List B'!HC145=8,8,IF('Vessel List B'!HC145=9,9,IF('Vessel List B'!HC145=10,10,IF('Vessel List B'!HC145=11,11,IF('Vessel List B'!HC145=12,12,IF('Vessel List B'!HC145=13,13,IF('Vessel List B'!HC145=14,14,IF('Vessel List B'!HC145=15,15,IF('Vessel List B'!HC145=16,16,0)))))))))))))))))=0," ",VALUE(IF('Vessel List B'!HC145=1,1,IF('Vessel List B'!HC145=2,2,IF('Vessel List B'!HC145=3,3,IF('Vessel List B'!HC145=4,4,IF('Vessel List B'!HC145=5,5,IF('Vessel List B'!HC145=6,6,IF('Vessel List B'!HC145=7,7,IF('Vessel List B'!HC145=8,8,IF('Vessel List B'!HC145=9,9,IF('Vessel List B'!HC145=10,10,IF('Vessel List B'!HC145=11,11,IF('Vessel List B'!HC145=12,12,IF('Vessel List B'!HC145=13,13,IF('Vessel List B'!HC145=14,14,IF('Vessel List B'!HC145=15,15,IF('Vessel List B'!HC145=16,16,0))))))))))))))))))</f>
        <v xml:space="preserve"> </v>
      </c>
      <c r="IV146" s="154"/>
      <c r="IW146" s="158"/>
      <c r="IX146" s="390" t="str">
        <f t="shared" si="235"/>
        <v/>
      </c>
      <c r="IY146" s="158"/>
      <c r="IZ146" s="137"/>
      <c r="JA146" s="388" t="str">
        <f t="shared" si="236"/>
        <v/>
      </c>
      <c r="JB146" s="157" t="str">
        <f>IF(VALUE(IF('Vessel List B'!HP145=1,1,IF('Vessel List B'!HP145=2,2,IF('Vessel List B'!HP145=3,3,IF('Vessel List B'!HP145=4,4,IF('Vessel List B'!HP145=5,5,IF('Vessel List B'!HP145=6,6,IF('Vessel List B'!HP145=7,7,IF('Vessel List B'!HP145=8,8,IF('Vessel List B'!HP145=9,9,IF('Vessel List B'!HP145=10,10,IF('Vessel List B'!HP145=11,11,IF('Vessel List B'!HP145=12,12,IF('Vessel List B'!HP145=13,13,IF('Vessel List B'!HP145=14,14,IF('Vessel List B'!HP145=15,15,IF('Vessel List B'!HP145=16,16,0)))))))))))))))))=0," ",VALUE(IF('Vessel List B'!HP145=1,1,IF('Vessel List B'!HP145=2,2,IF('Vessel List B'!HP145=3,3,IF('Vessel List B'!HP145=4,4,IF('Vessel List B'!HP145=5,5,IF('Vessel List B'!HP145=6,6,IF('Vessel List B'!HP145=7,7,IF('Vessel List B'!HP145=8,8,IF('Vessel List B'!HP145=9,9,IF('Vessel List B'!HP145=10,10,IF('Vessel List B'!HP145=11,11,IF('Vessel List B'!HP145=12,12,IF('Vessel List B'!HP145=13,13,IF('Vessel List B'!HP145=14,14,IF('Vessel List B'!HP145=15,15,IF('Vessel List B'!HP145=16,16,0))))))))))))))))))</f>
        <v xml:space="preserve"> </v>
      </c>
      <c r="JC146" s="154"/>
      <c r="JD146" s="158"/>
      <c r="JE146" s="390" t="str">
        <f t="shared" si="237"/>
        <v/>
      </c>
      <c r="JF146" s="158"/>
      <c r="JG146" s="137"/>
      <c r="JH146" s="388" t="str">
        <f t="shared" si="238"/>
        <v/>
      </c>
      <c r="JI146" s="157" t="str">
        <f>IF(VALUE(IF('Vessel List B'!IC145=1,1,IF('Vessel List B'!IC145=2,2,IF('Vessel List B'!IC145=3,3,IF('Vessel List B'!IC145=4,4,IF('Vessel List B'!IC145=5,5,IF('Vessel List B'!IC145=6,6,IF('Vessel List B'!IC145=7,7,IF('Vessel List B'!IC145=8,8,IF('Vessel List B'!IC145=9,9,IF('Vessel List B'!IC145=10,10,IF('Vessel List B'!IC145=11,11,IF('Vessel List B'!IC145=12,12,IF('Vessel List B'!IC145=13,13,IF('Vessel List B'!IC145=14,14,IF('Vessel List B'!IC145=15,15,IF('Vessel List B'!IC145=16,16,0)))))))))))))))))=0," ",VALUE(IF('Vessel List B'!IC145=1,1,IF('Vessel List B'!IC145=2,2,IF('Vessel List B'!IC145=3,3,IF('Vessel List B'!IC145=4,4,IF('Vessel List B'!IC145=5,5,IF('Vessel List B'!IC145=6,6,IF('Vessel List B'!IC145=7,7,IF('Vessel List B'!IC145=8,8,IF('Vessel List B'!IC145=9,9,IF('Vessel List B'!IC145=10,10,IF('Vessel List B'!IC145=11,11,IF('Vessel List B'!IC145=12,12,IF('Vessel List B'!IC145=13,13,IF('Vessel List B'!IC145=14,14,IF('Vessel List B'!IC145=15,15,IF('Vessel List B'!IC145=16,16,0))))))))))))))))))</f>
        <v xml:space="preserve"> </v>
      </c>
      <c r="JJ146" s="154"/>
      <c r="JK146" s="158"/>
      <c r="JL146" s="390" t="str">
        <f t="shared" si="239"/>
        <v/>
      </c>
      <c r="JM146" s="158"/>
      <c r="JN146" s="137"/>
      <c r="JO146" s="388" t="str">
        <f t="shared" si="240"/>
        <v/>
      </c>
      <c r="JP146" s="157" t="str">
        <f>IF(VALUE(IF('Vessel List B'!IP145=1,1,IF('Vessel List B'!IP145=2,2,IF('Vessel List B'!IP145=3,3,IF('Vessel List B'!IP145=4,4,IF('Vessel List B'!IP145=5,5,IF('Vessel List B'!IP145=6,6,IF('Vessel List B'!IP145=7,7,IF('Vessel List B'!IP145=8,8,IF('Vessel List B'!IP145=9,9,IF('Vessel List B'!IP145=10,10,IF('Vessel List B'!IP145=11,11,IF('Vessel List B'!IP145=12,12,IF('Vessel List B'!IP145=13,13,IF('Vessel List B'!IP145=14,14,IF('Vessel List B'!IP145=15,15,IF('Vessel List B'!IP145=16,16,0)))))))))))))))))=0," ",VALUE(IF('Vessel List B'!IP145=1,1,IF('Vessel List B'!IP145=2,2,IF('Vessel List B'!IP145=3,3,IF('Vessel List B'!IP145=4,4,IF('Vessel List B'!IP145=5,5,IF('Vessel List B'!IP145=6,6,IF('Vessel List B'!IP145=7,7,IF('Vessel List B'!IP145=8,8,IF('Vessel List B'!IP145=9,9,IF('Vessel List B'!IP145=10,10,IF('Vessel List B'!IP145=11,11,IF('Vessel List B'!IP145=12,12,IF('Vessel List B'!IP145=13,13,IF('Vessel List B'!IP145=14,14,IF('Vessel List B'!IP145=15,15,IF('Vessel List B'!IP145=16,16,0))))))))))))))))))</f>
        <v xml:space="preserve"> </v>
      </c>
      <c r="JQ146" s="154"/>
      <c r="JR146" s="158"/>
      <c r="JS146" s="390" t="str">
        <f t="shared" si="241"/>
        <v/>
      </c>
      <c r="JT146" s="158"/>
      <c r="JU146" s="137"/>
      <c r="JV146" s="397" t="str">
        <f t="shared" si="242"/>
        <v/>
      </c>
      <c r="JW146" s="403"/>
    </row>
    <row r="147" spans="1:283" ht="15" x14ac:dyDescent="0.25">
      <c r="A147" s="132">
        <f>'Vessel List A'!B146</f>
        <v>41721</v>
      </c>
      <c r="B147" s="157" t="str">
        <f>IF(VALUE(IF('Vessel List A'!C146=1,1,IF('Vessel List A'!C146=2,2,IF('Vessel List A'!C146=3,3,IF('Vessel List A'!C146=4,4,IF('Vessel List A'!C146=5,5,IF('Vessel List A'!C146=6,6,IF('Vessel List A'!C146=7,7,IF('Vessel List A'!C146=8,8,IF('Vessel List A'!C146=9,9,IF('Vessel List A'!C146=10,10,IF('Vessel List A'!C146=11,11,IF('Vessel List A'!C146=12,12,IF('Vessel List A'!C146=13,13,IF('Vessel List A'!C146=14,14,IF('Vessel List A'!C146=15,15,IF('Vessel List A'!C146=16,16,0)))))))))))))))))=0," ",VALUE(IF('Vessel List A'!C146=1,1,IF('Vessel List A'!C146=2,2,IF('Vessel List A'!C146=3,3,IF('Vessel List A'!C146=4,4,IF('Vessel List A'!C146=5,5,IF('Vessel List A'!C146=6,6,IF('Vessel List A'!C146=7,7,IF('Vessel List A'!C146=8,8,IF('Vessel List A'!C146=9,9,IF('Vessel List A'!C146=10,10,IF('Vessel List A'!C146=11,11,IF('Vessel List A'!C146=12,12,IF('Vessel List A'!C146=13,13,IF('Vessel List A'!C146=14,14,IF('Vessel List A'!C146=15,15,IF('Vessel List A'!C146=16,16,0))))))))))))))))))</f>
        <v xml:space="preserve"> </v>
      </c>
      <c r="C147" s="154"/>
      <c r="D147" s="158"/>
      <c r="E147" s="390" t="str">
        <f t="shared" si="163"/>
        <v/>
      </c>
      <c r="F147" s="158"/>
      <c r="G147" s="137"/>
      <c r="H147" s="388" t="str">
        <f t="shared" si="164"/>
        <v/>
      </c>
      <c r="I147" s="157" t="str">
        <f>IF(VALUE(IF('Vessel List A'!P146=1,1,IF('Vessel List A'!P146=2,2,IF('Vessel List A'!P146=3,3,IF('Vessel List A'!P146=4,4,IF('Vessel List A'!P146=5,5,IF('Vessel List A'!P146=6,6,IF('Vessel List A'!P146=7,7,IF('Vessel List A'!P146=8,8,IF('Vessel List A'!P146=9,9,IF('Vessel List A'!P146=10,10,IF('Vessel List A'!P146=11,11,IF('Vessel List A'!P146=12,12,IF('Vessel List A'!P146=13,13,IF('Vessel List A'!P146=14,14,IF('Vessel List A'!P146=15,15,IF('Vessel List A'!P146=16,16,0)))))))))))))))))=0," ",VALUE(IF('Vessel List A'!P146=1,1,IF('Vessel List A'!P146=2,2,IF('Vessel List A'!P146=3,3,IF('Vessel List A'!P146=4,4,IF('Vessel List A'!P146=5,5,IF('Vessel List A'!P146=6,6,IF('Vessel List A'!P146=7,7,IF('Vessel List A'!P146=8,8,IF('Vessel List A'!P146=9,9,IF('Vessel List A'!P146=10,10,IF('Vessel List A'!P146=11,11,IF('Vessel List A'!P146=12,12,IF('Vessel List A'!P146=13,13,IF('Vessel List A'!P146=14,14,IF('Vessel List A'!P146=15,15,IF('Vessel List A'!P146=16,16,0))))))))))))))))))</f>
        <v xml:space="preserve"> </v>
      </c>
      <c r="J147" s="154"/>
      <c r="K147" s="158"/>
      <c r="L147" s="390" t="str">
        <f t="shared" si="165"/>
        <v/>
      </c>
      <c r="M147" s="158"/>
      <c r="N147" s="137"/>
      <c r="O147" s="388" t="str">
        <f t="shared" si="166"/>
        <v/>
      </c>
      <c r="P147" s="157" t="str">
        <f>IF(VALUE(IF('Vessel List A'!AC146=1,1,IF('Vessel List A'!AC146=2,2,IF('Vessel List A'!AC146=3,3,IF('Vessel List A'!AC146=4,4,IF('Vessel List A'!AC146=5,5,IF('Vessel List A'!AC146=6,6,IF('Vessel List A'!AC146=7,7,IF('Vessel List A'!AC146=8,8,IF('Vessel List A'!AC146=9,9,IF('Vessel List A'!AC146=10,10,IF('Vessel List A'!AC146=11,11,IF('Vessel List A'!AC146=12,12,IF('Vessel List A'!AC146=13,13,IF('Vessel List A'!AC146=14,14,IF('Vessel List A'!AC146=15,15,IF('Vessel List A'!AC146=16,16,0)))))))))))))))))=0," ",VALUE(IF('Vessel List A'!AC146=1,1,IF('Vessel List A'!AC146=2,2,IF('Vessel List A'!AC146=3,3,IF('Vessel List A'!AC146=4,4,IF('Vessel List A'!AC146=5,5,IF('Vessel List A'!AC146=6,6,IF('Vessel List A'!AC146=7,7,IF('Vessel List A'!AC146=8,8,IF('Vessel List A'!AC146=9,9,IF('Vessel List A'!AC146=10,10,IF('Vessel List A'!AC146=11,11,IF('Vessel List A'!AC146=12,12,IF('Vessel List A'!AC146=13,13,IF('Vessel List A'!AC146=14,14,IF('Vessel List A'!AC146=15,15,IF('Vessel List A'!AC146=16,16,0))))))))))))))))))</f>
        <v xml:space="preserve"> </v>
      </c>
      <c r="Q147" s="154"/>
      <c r="R147" s="158"/>
      <c r="S147" s="390" t="str">
        <f t="shared" si="167"/>
        <v/>
      </c>
      <c r="T147" s="158"/>
      <c r="U147" s="137"/>
      <c r="V147" s="388" t="str">
        <f t="shared" si="168"/>
        <v/>
      </c>
      <c r="W147" s="157" t="str">
        <f>IF(VALUE(IF('Vessel List A'!AP146=1,1,IF('Vessel List A'!AP146=2,2,IF('Vessel List A'!AP146=3,3,IF('Vessel List A'!AP146=4,4,IF('Vessel List A'!AP146=5,5,IF('Vessel List A'!AP146=6,6,IF('Vessel List A'!AP146=7,7,IF('Vessel List A'!AP146=8,8,IF('Vessel List A'!AP146=9,9,IF('Vessel List A'!AP146=10,10,IF('Vessel List A'!AP146=11,11,IF('Vessel List A'!AP146=12,12,IF('Vessel List A'!AP146=13,13,IF('Vessel List A'!AP146=14,14,IF('Vessel List A'!AP146=15,15,IF('Vessel List A'!AP146=16,16,0)))))))))))))))))=0," ",VALUE(IF('Vessel List A'!AP146=1,1,IF('Vessel List A'!AP146=2,2,IF('Vessel List A'!AP146=3,3,IF('Vessel List A'!AP146=4,4,IF('Vessel List A'!AP146=5,5,IF('Vessel List A'!AP146=6,6,IF('Vessel List A'!AP146=7,7,IF('Vessel List A'!AP146=8,8,IF('Vessel List A'!AP146=9,9,IF('Vessel List A'!AP146=10,10,IF('Vessel List A'!AP146=11,11,IF('Vessel List A'!AP146=12,12,IF('Vessel List A'!AP146=13,13,IF('Vessel List A'!AP146=14,14,IF('Vessel List A'!AP146=15,15,IF('Vessel List A'!AP146=16,16,0))))))))))))))))))</f>
        <v xml:space="preserve"> </v>
      </c>
      <c r="X147" s="154"/>
      <c r="Y147" s="158"/>
      <c r="Z147" s="390" t="str">
        <f t="shared" si="169"/>
        <v/>
      </c>
      <c r="AA147" s="158"/>
      <c r="AB147" s="137"/>
      <c r="AC147" s="388" t="str">
        <f t="shared" si="170"/>
        <v/>
      </c>
      <c r="AD147" s="157" t="str">
        <f>IF(VALUE(IF('Vessel List A'!BC146=1,1,IF('Vessel List A'!BC146=2,2,IF('Vessel List A'!BC146=3,3,IF('Vessel List A'!BC146=4,4,IF('Vessel List A'!BC146=5,5,IF('Vessel List A'!BC146=6,6,IF('Vessel List A'!BC146=7,7,IF('Vessel List A'!BC146=8,8,IF('Vessel List A'!BC146=9,9,IF('Vessel List A'!BC146=10,10,IF('Vessel List A'!BC146=11,11,IF('Vessel List A'!BC146=12,12,IF('Vessel List A'!BC146=13,13,IF('Vessel List A'!BC146=14,14,IF('Vessel List A'!BC146=15,15,IF('Vessel List A'!BC146=16,16,0)))))))))))))))))=0," ",VALUE(IF('Vessel List A'!BC146=1,1,IF('Vessel List A'!BC146=2,2,IF('Vessel List A'!BC146=3,3,IF('Vessel List A'!BC146=4,4,IF('Vessel List A'!BC146=5,5,IF('Vessel List A'!BC146=6,6,IF('Vessel List A'!BC146=7,7,IF('Vessel List A'!BC146=8,8,IF('Vessel List A'!BC146=9,9,IF('Vessel List A'!BC146=10,10,IF('Vessel List A'!BC146=11,11,IF('Vessel List A'!BC146=12,12,IF('Vessel List A'!BC146=13,13,IF('Vessel List A'!BC146=14,14,IF('Vessel List A'!BC146=15,15,IF('Vessel List A'!BC146=16,16,0))))))))))))))))))</f>
        <v xml:space="preserve"> </v>
      </c>
      <c r="AE147" s="154"/>
      <c r="AF147" s="158"/>
      <c r="AG147" s="390" t="str">
        <f t="shared" si="171"/>
        <v/>
      </c>
      <c r="AH147" s="158"/>
      <c r="AI147" s="137"/>
      <c r="AJ147" s="388" t="str">
        <f t="shared" si="172"/>
        <v/>
      </c>
      <c r="AK147" s="157" t="str">
        <f>IF(VALUE(IF('Vessel List A'!BP146=1,1,IF('Vessel List A'!BP146=2,2,IF('Vessel List A'!BP146=3,3,IF('Vessel List A'!BP146=4,4,IF('Vessel List A'!BP146=5,5,IF('Vessel List A'!BP146=6,6,IF('Vessel List A'!BP146=7,7,IF('Vessel List A'!BP146=8,8,IF('Vessel List A'!BP146=9,9,IF('Vessel List A'!BP146=10,10,IF('Vessel List A'!BP146=11,11,IF('Vessel List A'!BP146=12,12,IF('Vessel List A'!BP146=13,13,IF('Vessel List A'!BP146=14,14,IF('Vessel List A'!BP146=15,15,IF('Vessel List A'!BP146=16,16,0)))))))))))))))))=0," ",VALUE(IF('Vessel List A'!BP146=1,1,IF('Vessel List A'!BP146=2,2,IF('Vessel List A'!BP146=3,3,IF('Vessel List A'!BP146=4,4,IF('Vessel List A'!BP146=5,5,IF('Vessel List A'!BP146=6,6,IF('Vessel List A'!BP146=7,7,IF('Vessel List A'!BP146=8,8,IF('Vessel List A'!BP146=9,9,IF('Vessel List A'!BP146=10,10,IF('Vessel List A'!BP146=11,11,IF('Vessel List A'!BP146=12,12,IF('Vessel List A'!BP146=13,13,IF('Vessel List A'!BP146=14,14,IF('Vessel List A'!BP146=15,15,IF('Vessel List A'!BP146=16,16,0))))))))))))))))))</f>
        <v xml:space="preserve"> </v>
      </c>
      <c r="AL147" s="154"/>
      <c r="AM147" s="158"/>
      <c r="AN147" s="390" t="str">
        <f t="shared" si="173"/>
        <v/>
      </c>
      <c r="AO147" s="158"/>
      <c r="AP147" s="137"/>
      <c r="AQ147" s="388" t="str">
        <f t="shared" si="174"/>
        <v/>
      </c>
      <c r="AR147" s="157" t="str">
        <f>IF(VALUE(IF('Vessel List A'!CC146=1,1,IF('Vessel List A'!CC146=2,2,IF('Vessel List A'!CC146=3,3,IF('Vessel List A'!CC146=4,4,IF('Vessel List A'!CC146=5,5,IF('Vessel List A'!CC146=6,6,IF('Vessel List A'!CC146=7,7,IF('Vessel List A'!CC146=8,8,IF('Vessel List A'!CC146=9,9,IF('Vessel List A'!CC146=10,10,IF('Vessel List A'!CC146=11,11,IF('Vessel List A'!CC146=12,12,IF('Vessel List A'!CC146=13,13,IF('Vessel List A'!CC146=14,14,IF('Vessel List A'!CC146=15,15,IF('Vessel List A'!CC146=16,16,0)))))))))))))))))=0," ",VALUE(IF('Vessel List A'!CC146=1,1,IF('Vessel List A'!CC146=2,2,IF('Vessel List A'!CC146=3,3,IF('Vessel List A'!CC146=4,4,IF('Vessel List A'!CC146=5,5,IF('Vessel List A'!CC146=6,6,IF('Vessel List A'!CC146=7,7,IF('Vessel List A'!CC146=8,8,IF('Vessel List A'!CC146=9,9,IF('Vessel List A'!CC146=10,10,IF('Vessel List A'!CC146=11,11,IF('Vessel List A'!CC146=12,12,IF('Vessel List A'!CC146=13,13,IF('Vessel List A'!CC146=14,14,IF('Vessel List A'!CC146=15,15,IF('Vessel List A'!CC146=16,16,0))))))))))))))))))</f>
        <v xml:space="preserve"> </v>
      </c>
      <c r="AS147" s="154"/>
      <c r="AT147" s="158"/>
      <c r="AU147" s="390" t="str">
        <f t="shared" si="175"/>
        <v/>
      </c>
      <c r="AV147" s="158"/>
      <c r="AW147" s="137"/>
      <c r="AX147" s="388" t="str">
        <f t="shared" si="176"/>
        <v/>
      </c>
      <c r="AY147" s="157" t="str">
        <f>IF(VALUE(IF('Vessel List A'!CP146=1,1,IF('Vessel List A'!CP146=2,2,IF('Vessel List A'!CP146=3,3,IF('Vessel List A'!CP146=4,4,IF('Vessel List A'!CP146=5,5,IF('Vessel List A'!CP146=6,6,IF('Vessel List A'!CP146=7,7,IF('Vessel List A'!CP146=8,8,IF('Vessel List A'!CP146=9,9,IF('Vessel List A'!CP146=10,10,IF('Vessel List A'!CP146=11,11,IF('Vessel List A'!CP146=12,12,IF('Vessel List A'!CP146=13,13,IF('Vessel List A'!CP146=14,14,IF('Vessel List A'!CP146=15,15,IF('Vessel List A'!CP146=16,16,0)))))))))))))))))=0," ",VALUE(IF('Vessel List A'!CP146=1,1,IF('Vessel List A'!CP146=2,2,IF('Vessel List A'!CP146=3,3,IF('Vessel List A'!CP146=4,4,IF('Vessel List A'!CP146=5,5,IF('Vessel List A'!CP146=6,6,IF('Vessel List A'!CP146=7,7,IF('Vessel List A'!CP146=8,8,IF('Vessel List A'!CP146=9,9,IF('Vessel List A'!CP146=10,10,IF('Vessel List A'!CP146=11,11,IF('Vessel List A'!CP146=12,12,IF('Vessel List A'!CP146=13,13,IF('Vessel List A'!CP146=14,14,IF('Vessel List A'!CP146=15,15,IF('Vessel List A'!CP146=16,16,0))))))))))))))))))</f>
        <v xml:space="preserve"> </v>
      </c>
      <c r="AZ147" s="154"/>
      <c r="BA147" s="158"/>
      <c r="BB147" s="390" t="str">
        <f t="shared" si="177"/>
        <v/>
      </c>
      <c r="BC147" s="158"/>
      <c r="BD147" s="137"/>
      <c r="BE147" s="388" t="str">
        <f t="shared" si="178"/>
        <v/>
      </c>
      <c r="BF147" s="157" t="str">
        <f>IF(VALUE(IF('Vessel List A'!DC146=1,1,IF('Vessel List A'!DC146=2,2,IF('Vessel List A'!DC146=3,3,IF('Vessel List A'!DC146=4,4,IF('Vessel List A'!DC146=5,5,IF('Vessel List A'!DC146=6,6,IF('Vessel List A'!DC146=7,7,IF('Vessel List A'!DC146=8,8,IF('Vessel List A'!DC146=9,9,IF('Vessel List A'!DC146=10,10,IF('Vessel List A'!DC146=11,11,IF('Vessel List A'!DC146=12,12,IF('Vessel List A'!DC146=13,13,IF('Vessel List A'!DC146=14,14,IF('Vessel List A'!DC146=15,15,IF('Vessel List A'!DC146=16,16,0)))))))))))))))))=0," ",VALUE(IF('Vessel List A'!DC146=1,1,IF('Vessel List A'!DC146=2,2,IF('Vessel List A'!DC146=3,3,IF('Vessel List A'!DC146=4,4,IF('Vessel List A'!DC146=5,5,IF('Vessel List A'!DC146=6,6,IF('Vessel List A'!DC146=7,7,IF('Vessel List A'!DC146=8,8,IF('Vessel List A'!DC146=9,9,IF('Vessel List A'!DC146=10,10,IF('Vessel List A'!DC146=11,11,IF('Vessel List A'!DC146=12,12,IF('Vessel List A'!DC146=13,13,IF('Vessel List A'!DC146=14,14,IF('Vessel List A'!DC146=15,15,IF('Vessel List A'!DC146=16,16,0))))))))))))))))))</f>
        <v xml:space="preserve"> </v>
      </c>
      <c r="BG147" s="154"/>
      <c r="BH147" s="158"/>
      <c r="BI147" s="390" t="str">
        <f t="shared" si="179"/>
        <v/>
      </c>
      <c r="BJ147" s="158"/>
      <c r="BK147" s="137"/>
      <c r="BL147" s="388" t="str">
        <f t="shared" si="180"/>
        <v/>
      </c>
      <c r="BM147" s="157" t="str">
        <f>IF(VALUE(IF('Vessel List A'!DP146=1,1,IF('Vessel List A'!DP146=2,2,IF('Vessel List A'!DP146=3,3,IF('Vessel List A'!DP146=4,4,IF('Vessel List A'!DP146=5,5,IF('Vessel List A'!DP146=6,6,IF('Vessel List A'!DP146=7,7,IF('Vessel List A'!DP146=8,8,IF('Vessel List A'!DP146=9,9,IF('Vessel List A'!DP146=10,10,IF('Vessel List A'!DP146=11,11,IF('Vessel List A'!DP146=12,12,IF('Vessel List A'!DP146=13,13,IF('Vessel List A'!DP146=14,14,IF('Vessel List A'!DP146=15,15,IF('Vessel List A'!DP146=16,16,0)))))))))))))))))=0," ",VALUE(IF('Vessel List A'!DP146=1,1,IF('Vessel List A'!DP146=2,2,IF('Vessel List A'!DP146=3,3,IF('Vessel List A'!DP146=4,4,IF('Vessel List A'!DP146=5,5,IF('Vessel List A'!DP146=6,6,IF('Vessel List A'!DP146=7,7,IF('Vessel List A'!DP146=8,8,IF('Vessel List A'!DP146=9,9,IF('Vessel List A'!DP146=10,10,IF('Vessel List A'!DP146=11,11,IF('Vessel List A'!DP146=12,12,IF('Vessel List A'!DP146=13,13,IF('Vessel List A'!DP146=14,14,IF('Vessel List A'!DP146=15,15,IF('Vessel List A'!DP146=16,16,0))))))))))))))))))</f>
        <v xml:space="preserve"> </v>
      </c>
      <c r="BN147" s="154"/>
      <c r="BO147" s="158"/>
      <c r="BP147" s="390" t="str">
        <f t="shared" si="181"/>
        <v/>
      </c>
      <c r="BQ147" s="158"/>
      <c r="BR147" s="137"/>
      <c r="BS147" s="388" t="str">
        <f t="shared" si="182"/>
        <v/>
      </c>
      <c r="BT147" s="157" t="str">
        <f>IF(VALUE(IF('Vessel List A'!EC146=1,1,IF('Vessel List A'!EC146=2,2,IF('Vessel List A'!EC146=3,3,IF('Vessel List A'!EC146=4,4,IF('Vessel List A'!EC146=5,5,IF('Vessel List A'!EC146=6,6,IF('Vessel List A'!EC146=7,7,IF('Vessel List A'!EC146=8,8,IF('Vessel List A'!EC146=9,9,IF('Vessel List A'!EC146=10,10,IF('Vessel List A'!EC146=11,11,IF('Vessel List A'!EC146=12,12,IF('Vessel List A'!EC146=13,13,IF('Vessel List A'!EC146=14,14,IF('Vessel List A'!EC146=15,15,IF('Vessel List A'!EC146=16,16,0)))))))))))))))))=0," ",VALUE(IF('Vessel List A'!EC146=1,1,IF('Vessel List A'!EC146=2,2,IF('Vessel List A'!EC146=3,3,IF('Vessel List A'!EC146=4,4,IF('Vessel List A'!EC146=5,5,IF('Vessel List A'!EC146=6,6,IF('Vessel List A'!EC146=7,7,IF('Vessel List A'!EC146=8,8,IF('Vessel List A'!EC146=9,9,IF('Vessel List A'!EC146=10,10,IF('Vessel List A'!EC146=11,11,IF('Vessel List A'!EC146=12,12,IF('Vessel List A'!EC146=13,13,IF('Vessel List A'!EC146=14,14,IF('Vessel List A'!EC146=15,15,IF('Vessel List A'!EC146=16,16,0))))))))))))))))))</f>
        <v xml:space="preserve"> </v>
      </c>
      <c r="BU147" s="154"/>
      <c r="BV147" s="158"/>
      <c r="BW147" s="390" t="str">
        <f t="shared" si="183"/>
        <v/>
      </c>
      <c r="BX147" s="158"/>
      <c r="BY147" s="137"/>
      <c r="BZ147" s="388" t="str">
        <f t="shared" si="184"/>
        <v/>
      </c>
      <c r="CA147" s="157" t="str">
        <f>IF(VALUE(IF('Vessel List A'!EP146=1,1,IF('Vessel List A'!EP146=2,2,IF('Vessel List A'!EP146=3,3,IF('Vessel List A'!EP146=4,4,IF('Vessel List A'!EP146=5,5,IF('Vessel List A'!EP146=6,6,IF('Vessel List A'!EP146=7,7,IF('Vessel List A'!EP146=8,8,IF('Vessel List A'!EP146=9,9,IF('Vessel List A'!EP146=10,10,IF('Vessel List A'!EP146=11,11,IF('Vessel List A'!EP146=12,12,IF('Vessel List A'!EP146=13,13,IF('Vessel List A'!EP146=14,14,IF('Vessel List A'!EP146=15,15,IF('Vessel List A'!EP146=16,16,0)))))))))))))))))=0," ",VALUE(IF('Vessel List A'!EP146=1,1,IF('Vessel List A'!EP146=2,2,IF('Vessel List A'!EP146=3,3,IF('Vessel List A'!EP146=4,4,IF('Vessel List A'!EP146=5,5,IF('Vessel List A'!EP146=6,6,IF('Vessel List A'!EP146=7,7,IF('Vessel List A'!EP146=8,8,IF('Vessel List A'!EP146=9,9,IF('Vessel List A'!EP146=10,10,IF('Vessel List A'!EP146=11,11,IF('Vessel List A'!EP146=12,12,IF('Vessel List A'!EP146=13,13,IF('Vessel List A'!EP146=14,14,IF('Vessel List A'!EP146=15,15,IF('Vessel List A'!EP146=16,16,0))))))))))))))))))</f>
        <v xml:space="preserve"> </v>
      </c>
      <c r="CB147" s="154"/>
      <c r="CC147" s="158"/>
      <c r="CD147" s="390" t="str">
        <f t="shared" si="185"/>
        <v/>
      </c>
      <c r="CE147" s="158"/>
      <c r="CF147" s="137"/>
      <c r="CG147" s="388" t="str">
        <f t="shared" si="186"/>
        <v/>
      </c>
      <c r="CH147" s="157" t="str">
        <f>IF(VALUE(IF('Vessel List A'!FC146=1,1,IF('Vessel List A'!FC146=2,2,IF('Vessel List A'!FC146=3,3,IF('Vessel List A'!FC146=4,4,IF('Vessel List A'!FC146=5,5,IF('Vessel List A'!FC146=6,6,IF('Vessel List A'!FC146=7,7,IF('Vessel List A'!FC146=8,8,IF('Vessel List A'!FC146=9,9,IF('Vessel List A'!FC146=10,10,IF('Vessel List A'!FC146=11,11,IF('Vessel List A'!FC146=12,12,IF('Vessel List A'!FC146=13,13,IF('Vessel List A'!FC146=14,14,IF('Vessel List A'!FC146=15,15,IF('Vessel List A'!FC146=16,16,0)))))))))))))))))=0," ",VALUE(IF('Vessel List A'!FC146=1,1,IF('Vessel List A'!FC146=2,2,IF('Vessel List A'!FC146=3,3,IF('Vessel List A'!FC146=4,4,IF('Vessel List A'!FC146=5,5,IF('Vessel List A'!FC146=6,6,IF('Vessel List A'!FC146=7,7,IF('Vessel List A'!FC146=8,8,IF('Vessel List A'!FC146=9,9,IF('Vessel List A'!FC146=10,10,IF('Vessel List A'!FC146=11,11,IF('Vessel List A'!FC146=12,12,IF('Vessel List A'!FC146=13,13,IF('Vessel List A'!FC146=14,14,IF('Vessel List A'!FC146=15,15,IF('Vessel List A'!FC146=16,16,0))))))))))))))))))</f>
        <v xml:space="preserve"> </v>
      </c>
      <c r="CI147" s="154"/>
      <c r="CJ147" s="158"/>
      <c r="CK147" s="390" t="str">
        <f t="shared" si="187"/>
        <v/>
      </c>
      <c r="CL147" s="158"/>
      <c r="CM147" s="137"/>
      <c r="CN147" s="388" t="str">
        <f t="shared" si="188"/>
        <v/>
      </c>
      <c r="CO147" s="157" t="str">
        <f>IF(VALUE(IF('Vessel List A'!FP146=1,1,IF('Vessel List A'!FP146=2,2,IF('Vessel List A'!FP146=3,3,IF('Vessel List A'!FP146=4,4,IF('Vessel List A'!FP146=5,5,IF('Vessel List A'!FP146=6,6,IF('Vessel List A'!FP146=7,7,IF('Vessel List A'!FP146=8,8,IF('Vessel List A'!FP146=9,9,IF('Vessel List A'!FP146=10,10,IF('Vessel List A'!FP146=11,11,IF('Vessel List A'!FP146=12,12,IF('Vessel List A'!FP146=13,13,IF('Vessel List A'!FP146=14,14,IF('Vessel List A'!FP146=15,15,IF('Vessel List A'!FP146=16,16,0)))))))))))))))))=0," ",VALUE(IF('Vessel List A'!FP146=1,1,IF('Vessel List A'!FP146=2,2,IF('Vessel List A'!FP146=3,3,IF('Vessel List A'!FP146=4,4,IF('Vessel List A'!FP146=5,5,IF('Vessel List A'!FP146=6,6,IF('Vessel List A'!FP146=7,7,IF('Vessel List A'!FP146=8,8,IF('Vessel List A'!FP146=9,9,IF('Vessel List A'!FP146=10,10,IF('Vessel List A'!FP146=11,11,IF('Vessel List A'!FP146=12,12,IF('Vessel List A'!FP146=13,13,IF('Vessel List A'!FP146=14,14,IF('Vessel List A'!FP146=15,15,IF('Vessel List A'!FP146=16,16,0))))))))))))))))))</f>
        <v xml:space="preserve"> </v>
      </c>
      <c r="CP147" s="154"/>
      <c r="CQ147" s="158"/>
      <c r="CR147" s="390" t="str">
        <f t="shared" si="189"/>
        <v/>
      </c>
      <c r="CS147" s="158"/>
      <c r="CT147" s="137"/>
      <c r="CU147" s="388" t="str">
        <f t="shared" si="190"/>
        <v/>
      </c>
      <c r="CV147" s="157" t="str">
        <f>IF(VALUE(IF('Vessel List A'!GC146=1,1,IF('Vessel List A'!GC146=2,2,IF('Vessel List A'!GC146=3,3,IF('Vessel List A'!GC146=4,4,IF('Vessel List A'!GC146=5,5,IF('Vessel List A'!GC146=6,6,IF('Vessel List A'!GC146=7,7,IF('Vessel List A'!GC146=8,8,IF('Vessel List A'!GC146=9,9,IF('Vessel List A'!GC146=10,10,IF('Vessel List A'!GC146=11,11,IF('Vessel List A'!GC146=12,12,IF('Vessel List A'!GC146=13,13,IF('Vessel List A'!GC146=14,14,IF('Vessel List A'!GC146=15,15,IF('Vessel List A'!GC146=16,16,0)))))))))))))))))=0," ",VALUE(IF('Vessel List A'!GC146=1,1,IF('Vessel List A'!GC146=2,2,IF('Vessel List A'!GC146=3,3,IF('Vessel List A'!GC146=4,4,IF('Vessel List A'!GC146=5,5,IF('Vessel List A'!GC146=6,6,IF('Vessel List A'!GC146=7,7,IF('Vessel List A'!GC146=8,8,IF('Vessel List A'!GC146=9,9,IF('Vessel List A'!GC146=10,10,IF('Vessel List A'!GC146=11,11,IF('Vessel List A'!GC146=12,12,IF('Vessel List A'!GC146=13,13,IF('Vessel List A'!GC146=14,14,IF('Vessel List A'!GC146=15,15,IF('Vessel List A'!GC146=16,16,0))))))))))))))))))</f>
        <v xml:space="preserve"> </v>
      </c>
      <c r="CW147" s="154"/>
      <c r="CX147" s="158"/>
      <c r="CY147" s="390" t="str">
        <f t="shared" si="191"/>
        <v/>
      </c>
      <c r="CZ147" s="158"/>
      <c r="DA147" s="137"/>
      <c r="DB147" s="388" t="str">
        <f t="shared" si="192"/>
        <v/>
      </c>
      <c r="DC147" s="157" t="str">
        <f>IF(VALUE(IF('Vessel List A'!GP146=1,1,IF('Vessel List A'!GP146=2,2,IF('Vessel List A'!GP146=3,3,IF('Vessel List A'!GP146=4,4,IF('Vessel List A'!GP146=5,5,IF('Vessel List A'!GP146=6,6,IF('Vessel List A'!GP146=7,7,IF('Vessel List A'!GP146=8,8,IF('Vessel List A'!GP146=9,9,IF('Vessel List A'!GP146=10,10,IF('Vessel List A'!GP146=11,11,IF('Vessel List A'!GP146=12,12,IF('Vessel List A'!GP146=13,13,IF('Vessel List A'!GP146=14,14,IF('Vessel List A'!GP146=15,15,IF('Vessel List A'!GP146=16,16,0)))))))))))))))))=0," ",VALUE(IF('Vessel List A'!GP146=1,1,IF('Vessel List A'!GP146=2,2,IF('Vessel List A'!GP146=3,3,IF('Vessel List A'!GP146=4,4,IF('Vessel List A'!GP146=5,5,IF('Vessel List A'!GP146=6,6,IF('Vessel List A'!GP146=7,7,IF('Vessel List A'!GP146=8,8,IF('Vessel List A'!GP146=9,9,IF('Vessel List A'!GP146=10,10,IF('Vessel List A'!GP146=11,11,IF('Vessel List A'!GP146=12,12,IF('Vessel List A'!GP146=13,13,IF('Vessel List A'!GP146=14,14,IF('Vessel List A'!GP146=15,15,IF('Vessel List A'!GP146=16,16,0))))))))))))))))))</f>
        <v xml:space="preserve"> </v>
      </c>
      <c r="DD147" s="154"/>
      <c r="DE147" s="158"/>
      <c r="DF147" s="390" t="str">
        <f t="shared" si="193"/>
        <v/>
      </c>
      <c r="DG147" s="158"/>
      <c r="DH147" s="137"/>
      <c r="DI147" s="388" t="str">
        <f t="shared" si="194"/>
        <v/>
      </c>
      <c r="DJ147" s="157" t="str">
        <f>IF(VALUE(IF('Vessel List A'!HC146=1,1,IF('Vessel List A'!HC146=2,2,IF('Vessel List A'!HC146=3,3,IF('Vessel List A'!HC146=4,4,IF('Vessel List A'!HC146=5,5,IF('Vessel List A'!HC146=6,6,IF('Vessel List A'!HC146=7,7,IF('Vessel List A'!HC146=8,8,IF('Vessel List A'!HC146=9,9,IF('Vessel List A'!HC146=10,10,IF('Vessel List A'!HC146=11,11,IF('Vessel List A'!HC146=12,12,IF('Vessel List A'!HC146=13,13,IF('Vessel List A'!HC146=14,14,IF('Vessel List A'!HC146=15,15,IF('Vessel List A'!HC146=16,16,0)))))))))))))))))=0," ",VALUE(IF('Vessel List A'!HC146=1,1,IF('Vessel List A'!HC146=2,2,IF('Vessel List A'!HC146=3,3,IF('Vessel List A'!HC146=4,4,IF('Vessel List A'!HC146=5,5,IF('Vessel List A'!HC146=6,6,IF('Vessel List A'!HC146=7,7,IF('Vessel List A'!HC146=8,8,IF('Vessel List A'!HC146=9,9,IF('Vessel List A'!HC146=10,10,IF('Vessel List A'!HC146=11,11,IF('Vessel List A'!HC146=12,12,IF('Vessel List A'!HC146=13,13,IF('Vessel List A'!HC146=14,14,IF('Vessel List A'!HC146=15,15,IF('Vessel List A'!HC146=16,16,0))))))))))))))))))</f>
        <v xml:space="preserve"> </v>
      </c>
      <c r="DK147" s="154"/>
      <c r="DL147" s="158"/>
      <c r="DM147" s="390" t="str">
        <f t="shared" si="195"/>
        <v/>
      </c>
      <c r="DN147" s="158"/>
      <c r="DO147" s="137"/>
      <c r="DP147" s="388" t="str">
        <f t="shared" si="196"/>
        <v/>
      </c>
      <c r="DQ147" s="157" t="str">
        <f>IF(VALUE(IF('Vessel List A'!HP146=1,1,IF('Vessel List A'!HP146=2,2,IF('Vessel List A'!HP146=3,3,IF('Vessel List A'!HP146=4,4,IF('Vessel List A'!HP146=5,5,IF('Vessel List A'!HP146=6,6,IF('Vessel List A'!HP146=7,7,IF('Vessel List A'!HP146=8,8,IF('Vessel List A'!HP146=9,9,IF('Vessel List A'!HP146=10,10,IF('Vessel List A'!HP146=11,11,IF('Vessel List A'!HP146=12,12,IF('Vessel List A'!HP146=13,13,IF('Vessel List A'!HP146=14,14,IF('Vessel List A'!HP146=15,15,IF('Vessel List A'!HP146=16,16,0)))))))))))))))))=0," ",VALUE(IF('Vessel List A'!HP146=1,1,IF('Vessel List A'!HP146=2,2,IF('Vessel List A'!HP146=3,3,IF('Vessel List A'!HP146=4,4,IF('Vessel List A'!HP146=5,5,IF('Vessel List A'!HP146=6,6,IF('Vessel List A'!HP146=7,7,IF('Vessel List A'!HP146=8,8,IF('Vessel List A'!HP146=9,9,IF('Vessel List A'!HP146=10,10,IF('Vessel List A'!HP146=11,11,IF('Vessel List A'!HP146=12,12,IF('Vessel List A'!HP146=13,13,IF('Vessel List A'!HP146=14,14,IF('Vessel List A'!HP146=15,15,IF('Vessel List A'!HP146=16,16,0))))))))))))))))))</f>
        <v xml:space="preserve"> </v>
      </c>
      <c r="DR147" s="154"/>
      <c r="DS147" s="158"/>
      <c r="DT147" s="390" t="str">
        <f t="shared" si="197"/>
        <v/>
      </c>
      <c r="DU147" s="158"/>
      <c r="DV147" s="137"/>
      <c r="DW147" s="388" t="str">
        <f t="shared" si="198"/>
        <v/>
      </c>
      <c r="DX147" s="157" t="str">
        <f>IF(VALUE(IF('Vessel List A'!IC146=1,1,IF('Vessel List A'!IC146=2,2,IF('Vessel List A'!IC146=3,3,IF('Vessel List A'!IC146=4,4,IF('Vessel List A'!IC146=5,5,IF('Vessel List A'!IC146=6,6,IF('Vessel List A'!IC146=7,7,IF('Vessel List A'!IC146=8,8,IF('Vessel List A'!IC146=9,9,IF('Vessel List A'!IC146=10,10,IF('Vessel List A'!IC146=11,11,IF('Vessel List A'!IC146=12,12,IF('Vessel List A'!IC146=13,13,IF('Vessel List A'!IC146=14,14,IF('Vessel List A'!IC146=15,15,IF('Vessel List A'!IC146=16,16,0)))))))))))))))))=0," ",VALUE(IF('Vessel List A'!IC146=1,1,IF('Vessel List A'!IC146=2,2,IF('Vessel List A'!IC146=3,3,IF('Vessel List A'!IC146=4,4,IF('Vessel List A'!IC146=5,5,IF('Vessel List A'!IC146=6,6,IF('Vessel List A'!IC146=7,7,IF('Vessel List A'!IC146=8,8,IF('Vessel List A'!IC146=9,9,IF('Vessel List A'!IC146=10,10,IF('Vessel List A'!IC146=11,11,IF('Vessel List A'!IC146=12,12,IF('Vessel List A'!IC146=13,13,IF('Vessel List A'!IC146=14,14,IF('Vessel List A'!IC146=15,15,IF('Vessel List A'!IC146=16,16,0))))))))))))))))))</f>
        <v xml:space="preserve"> </v>
      </c>
      <c r="DY147" s="154"/>
      <c r="DZ147" s="158"/>
      <c r="EA147" s="390" t="str">
        <f t="shared" si="199"/>
        <v/>
      </c>
      <c r="EB147" s="158"/>
      <c r="EC147" s="137"/>
      <c r="ED147" s="388" t="str">
        <f t="shared" si="200"/>
        <v/>
      </c>
      <c r="EE147" s="157" t="str">
        <f>IF(VALUE(IF('Vessel List A'!IP146=1,1,IF('Vessel List A'!IP146=2,2,IF('Vessel List A'!IP146=3,3,IF('Vessel List A'!IP146=4,4,IF('Vessel List A'!IP146=5,5,IF('Vessel List A'!IP146=6,6,IF('Vessel List A'!IP146=7,7,IF('Vessel List A'!IP146=8,8,IF('Vessel List A'!IP146=9,9,IF('Vessel List A'!IP146=10,10,IF('Vessel List A'!IP146=11,11,IF('Vessel List A'!IP146=12,12,IF('Vessel List A'!IP146=13,13,IF('Vessel List A'!IP146=14,14,IF('Vessel List A'!IP146=15,15,IF('Vessel List A'!IP146=16,16,0)))))))))))))))))=0," ",VALUE(IF('Vessel List A'!IP146=1,1,IF('Vessel List A'!IP146=2,2,IF('Vessel List A'!IP146=3,3,IF('Vessel List A'!IP146=4,4,IF('Vessel List A'!IP146=5,5,IF('Vessel List A'!IP146=6,6,IF('Vessel List A'!IP146=7,7,IF('Vessel List A'!IP146=8,8,IF('Vessel List A'!IP146=9,9,IF('Vessel List A'!IP146=10,10,IF('Vessel List A'!IP146=11,11,IF('Vessel List A'!IP146=12,12,IF('Vessel List A'!IP146=13,13,IF('Vessel List A'!IP146=14,14,IF('Vessel List A'!IP146=15,15,IF('Vessel List A'!IP146=16,16,0))))))))))))))))))</f>
        <v xml:space="preserve"> </v>
      </c>
      <c r="EF147" s="154"/>
      <c r="EG147" s="158"/>
      <c r="EH147" s="390" t="str">
        <f t="shared" si="201"/>
        <v/>
      </c>
      <c r="EI147" s="158"/>
      <c r="EJ147" s="137"/>
      <c r="EK147" s="397" t="str">
        <f t="shared" si="202"/>
        <v/>
      </c>
      <c r="EL147" s="144"/>
      <c r="EM147" s="157" t="str">
        <f>IF(VALUE(IF('Vessel List B'!C146=1,1,IF('Vessel List B'!C146=2,2,IF('Vessel List B'!C146=3,3,IF('Vessel List B'!C146=4,4,IF('Vessel List B'!C146=5,5,IF('Vessel List B'!C146=6,6,IF('Vessel List B'!C146=7,7,IF('Vessel List B'!C146=8,8,IF('Vessel List B'!C146=9,9,IF('Vessel List B'!C146=10,10,IF('Vessel List B'!C146=11,11,IF('Vessel List B'!C146=12,12,IF('Vessel List B'!C146=13,13,IF('Vessel List B'!C146=14,14,IF('Vessel List B'!C146=15,15,IF('Vessel List B'!C146=16,16,0)))))))))))))))))=0," ",VALUE(IF('Vessel List B'!C146=1,1,IF('Vessel List B'!C146=2,2,IF('Vessel List B'!C146=3,3,IF('Vessel List B'!C146=4,4,IF('Vessel List B'!C146=5,5,IF('Vessel List B'!C146=6,6,IF('Vessel List B'!C146=7,7,IF('Vessel List B'!C146=8,8,IF('Vessel List B'!C146=9,9,IF('Vessel List B'!C146=10,10,IF('Vessel List B'!C146=11,11,IF('Vessel List B'!C146=12,12,IF('Vessel List B'!C146=13,13,IF('Vessel List B'!C146=14,14,IF('Vessel List B'!C146=15,15,IF('Vessel List B'!C146=16,16,0))))))))))))))))))</f>
        <v xml:space="preserve"> </v>
      </c>
      <c r="EN147" s="154"/>
      <c r="EO147" s="158"/>
      <c r="EP147" s="390" t="str">
        <f t="shared" si="203"/>
        <v/>
      </c>
      <c r="EQ147" s="158"/>
      <c r="ER147" s="137"/>
      <c r="ES147" s="388" t="str">
        <f t="shared" si="204"/>
        <v/>
      </c>
      <c r="ET147" s="157" t="str">
        <f>IF(VALUE(IF('Vessel List B'!P146=1,1,IF('Vessel List B'!P146=2,2,IF('Vessel List B'!P146=3,3,IF('Vessel List B'!P146=4,4,IF('Vessel List B'!P146=5,5,IF('Vessel List B'!P146=6,6,IF('Vessel List B'!P146=7,7,IF('Vessel List B'!P146=8,8,IF('Vessel List B'!P146=9,9,IF('Vessel List B'!P146=10,10,IF('Vessel List B'!P146=11,11,IF('Vessel List B'!P146=12,12,IF('Vessel List B'!P146=13,13,IF('Vessel List B'!P146=14,14,IF('Vessel List B'!P146=15,15,IF('Vessel List B'!P146=16,16,0)))))))))))))))))=0," ",VALUE(IF('Vessel List B'!P146=1,1,IF('Vessel List B'!P146=2,2,IF('Vessel List B'!P146=3,3,IF('Vessel List B'!P146=4,4,IF('Vessel List B'!P146=5,5,IF('Vessel List B'!P146=6,6,IF('Vessel List B'!P146=7,7,IF('Vessel List B'!P146=8,8,IF('Vessel List B'!P146=9,9,IF('Vessel List B'!P146=10,10,IF('Vessel List B'!P146=11,11,IF('Vessel List B'!P146=12,12,IF('Vessel List B'!P146=13,13,IF('Vessel List B'!P146=14,14,IF('Vessel List B'!P146=15,15,IF('Vessel List B'!P146=16,16,0))))))))))))))))))</f>
        <v xml:space="preserve"> </v>
      </c>
      <c r="EU147" s="154"/>
      <c r="EV147" s="158"/>
      <c r="EW147" s="390" t="str">
        <f t="shared" si="205"/>
        <v/>
      </c>
      <c r="EX147" s="158"/>
      <c r="EY147" s="137"/>
      <c r="EZ147" s="388" t="str">
        <f t="shared" si="206"/>
        <v/>
      </c>
      <c r="FA147" s="157" t="str">
        <f>IF(VALUE(IF('Vessel List B'!AC146=1,1,IF('Vessel List B'!AC146=2,2,IF('Vessel List B'!AC146=3,3,IF('Vessel List B'!AC146=4,4,IF('Vessel List B'!AC146=5,5,IF('Vessel List B'!AC146=6,6,IF('Vessel List B'!AC146=7,7,IF('Vessel List B'!AC146=8,8,IF('Vessel List B'!AC146=9,9,IF('Vessel List B'!AC146=10,10,IF('Vessel List B'!AC146=11,11,IF('Vessel List B'!AC146=12,12,IF('Vessel List B'!AC146=13,13,IF('Vessel List B'!AC146=14,14,IF('Vessel List B'!AC146=15,15,IF('Vessel List B'!AC146=16,16,0)))))))))))))))))=0," ",VALUE(IF('Vessel List B'!AC146=1,1,IF('Vessel List B'!AC146=2,2,IF('Vessel List B'!AC146=3,3,IF('Vessel List B'!AC146=4,4,IF('Vessel List B'!AC146=5,5,IF('Vessel List B'!AC146=6,6,IF('Vessel List B'!AC146=7,7,IF('Vessel List B'!AC146=8,8,IF('Vessel List B'!AC146=9,9,IF('Vessel List B'!AC146=10,10,IF('Vessel List B'!AC146=11,11,IF('Vessel List B'!AC146=12,12,IF('Vessel List B'!AC146=13,13,IF('Vessel List B'!AC146=14,14,IF('Vessel List B'!AC146=15,15,IF('Vessel List B'!AC146=16,16,0))))))))))))))))))</f>
        <v xml:space="preserve"> </v>
      </c>
      <c r="FB147" s="154"/>
      <c r="FC147" s="158"/>
      <c r="FD147" s="390" t="str">
        <f t="shared" si="207"/>
        <v/>
      </c>
      <c r="FE147" s="158"/>
      <c r="FF147" s="137"/>
      <c r="FG147" s="388" t="str">
        <f t="shared" si="208"/>
        <v/>
      </c>
      <c r="FH147" s="157" t="str">
        <f>IF(VALUE(IF('Vessel List B'!AP146=1,1,IF('Vessel List B'!AP146=2,2,IF('Vessel List B'!AP146=3,3,IF('Vessel List B'!AP146=4,4,IF('Vessel List B'!AP146=5,5,IF('Vessel List B'!AP146=6,6,IF('Vessel List B'!AP146=7,7,IF('Vessel List B'!AP146=8,8,IF('Vessel List B'!AP146=9,9,IF('Vessel List B'!AP146=10,10,IF('Vessel List B'!AP146=11,11,IF('Vessel List B'!AP146=12,12,IF('Vessel List B'!AP146=13,13,IF('Vessel List B'!AP146=14,14,IF('Vessel List B'!AP146=15,15,IF('Vessel List B'!AP146=16,16,0)))))))))))))))))=0," ",VALUE(IF('Vessel List B'!AP146=1,1,IF('Vessel List B'!AP146=2,2,IF('Vessel List B'!AP146=3,3,IF('Vessel List B'!AP146=4,4,IF('Vessel List B'!AP146=5,5,IF('Vessel List B'!AP146=6,6,IF('Vessel List B'!AP146=7,7,IF('Vessel List B'!AP146=8,8,IF('Vessel List B'!AP146=9,9,IF('Vessel List B'!AP146=10,10,IF('Vessel List B'!AP146=11,11,IF('Vessel List B'!AP146=12,12,IF('Vessel List B'!AP146=13,13,IF('Vessel List B'!AP146=14,14,IF('Vessel List B'!AP146=15,15,IF('Vessel List B'!AP146=16,16,0))))))))))))))))))</f>
        <v xml:space="preserve"> </v>
      </c>
      <c r="FI147" s="154"/>
      <c r="FJ147" s="158"/>
      <c r="FK147" s="390" t="str">
        <f t="shared" si="209"/>
        <v/>
      </c>
      <c r="FL147" s="158"/>
      <c r="FM147" s="137"/>
      <c r="FN147" s="388" t="str">
        <f t="shared" si="210"/>
        <v/>
      </c>
      <c r="FO147" s="157" t="str">
        <f>IF(VALUE(IF('Vessel List B'!BC146=1,1,IF('Vessel List B'!BC146=2,2,IF('Vessel List B'!BC146=3,3,IF('Vessel List B'!BC146=4,4,IF('Vessel List B'!BC146=5,5,IF('Vessel List B'!BC146=6,6,IF('Vessel List B'!BC146=7,7,IF('Vessel List B'!BC146=8,8,IF('Vessel List B'!BC146=9,9,IF('Vessel List B'!BC146=10,10,IF('Vessel List B'!BC146=11,11,IF('Vessel List B'!BC146=12,12,IF('Vessel List B'!BC146=13,13,IF('Vessel List B'!BC146=14,14,IF('Vessel List B'!BC146=15,15,IF('Vessel List B'!BC146=16,16,0)))))))))))))))))=0," ",VALUE(IF('Vessel List B'!BC146=1,1,IF('Vessel List B'!BC146=2,2,IF('Vessel List B'!BC146=3,3,IF('Vessel List B'!BC146=4,4,IF('Vessel List B'!BC146=5,5,IF('Vessel List B'!BC146=6,6,IF('Vessel List B'!BC146=7,7,IF('Vessel List B'!BC146=8,8,IF('Vessel List B'!BC146=9,9,IF('Vessel List B'!BC146=10,10,IF('Vessel List B'!BC146=11,11,IF('Vessel List B'!BC146=12,12,IF('Vessel List B'!BC146=13,13,IF('Vessel List B'!BC146=14,14,IF('Vessel List B'!BC146=15,15,IF('Vessel List B'!BC146=16,16,0))))))))))))))))))</f>
        <v xml:space="preserve"> </v>
      </c>
      <c r="FP147" s="154"/>
      <c r="FQ147" s="158"/>
      <c r="FR147" s="390" t="str">
        <f t="shared" si="211"/>
        <v/>
      </c>
      <c r="FS147" s="158"/>
      <c r="FT147" s="137"/>
      <c r="FU147" s="388" t="str">
        <f t="shared" si="212"/>
        <v/>
      </c>
      <c r="FV147" s="157" t="str">
        <f>IF(VALUE(IF('Vessel List B'!BP146=1,1,IF('Vessel List B'!BP146=2,2,IF('Vessel List B'!BP146=3,3,IF('Vessel List B'!BP146=4,4,IF('Vessel List B'!BP146=5,5,IF('Vessel List B'!BP146=6,6,IF('Vessel List B'!BP146=7,7,IF('Vessel List B'!BP146=8,8,IF('Vessel List B'!BP146=9,9,IF('Vessel List B'!BP146=10,10,IF('Vessel List B'!BP146=11,11,IF('Vessel List B'!BP146=12,12,IF('Vessel List B'!BP146=13,13,IF('Vessel List B'!BP146=14,14,IF('Vessel List B'!BP146=15,15,IF('Vessel List B'!BP146=16,16,0)))))))))))))))))=0," ",VALUE(IF('Vessel List B'!BP146=1,1,IF('Vessel List B'!BP146=2,2,IF('Vessel List B'!BP146=3,3,IF('Vessel List B'!BP146=4,4,IF('Vessel List B'!BP146=5,5,IF('Vessel List B'!BP146=6,6,IF('Vessel List B'!BP146=7,7,IF('Vessel List B'!BP146=8,8,IF('Vessel List B'!BP146=9,9,IF('Vessel List B'!BP146=10,10,IF('Vessel List B'!BP146=11,11,IF('Vessel List B'!BP146=12,12,IF('Vessel List B'!BP146=13,13,IF('Vessel List B'!BP146=14,14,IF('Vessel List B'!BP146=15,15,IF('Vessel List B'!BP146=16,16,0))))))))))))))))))</f>
        <v xml:space="preserve"> </v>
      </c>
      <c r="FW147" s="154"/>
      <c r="FX147" s="158"/>
      <c r="FY147" s="390" t="str">
        <f t="shared" si="213"/>
        <v/>
      </c>
      <c r="FZ147" s="158"/>
      <c r="GA147" s="137"/>
      <c r="GB147" s="388" t="str">
        <f t="shared" si="214"/>
        <v/>
      </c>
      <c r="GC147" s="157" t="str">
        <f>IF(VALUE(IF('Vessel List B'!CC146=1,1,IF('Vessel List B'!CC146=2,2,IF('Vessel List B'!CC146=3,3,IF('Vessel List B'!CC146=4,4,IF('Vessel List B'!CC146=5,5,IF('Vessel List B'!CC146=6,6,IF('Vessel List B'!CC146=7,7,IF('Vessel List B'!CC146=8,8,IF('Vessel List B'!CC146=9,9,IF('Vessel List B'!CC146=10,10,IF('Vessel List B'!CC146=11,11,IF('Vessel List B'!CC146=12,12,IF('Vessel List B'!CC146=13,13,IF('Vessel List B'!CC146=14,14,IF('Vessel List B'!CC146=15,15,IF('Vessel List B'!CC146=16,16,0)))))))))))))))))=0," ",VALUE(IF('Vessel List B'!CC146=1,1,IF('Vessel List B'!CC146=2,2,IF('Vessel List B'!CC146=3,3,IF('Vessel List B'!CC146=4,4,IF('Vessel List B'!CC146=5,5,IF('Vessel List B'!CC146=6,6,IF('Vessel List B'!CC146=7,7,IF('Vessel List B'!CC146=8,8,IF('Vessel List B'!CC146=9,9,IF('Vessel List B'!CC146=10,10,IF('Vessel List B'!CC146=11,11,IF('Vessel List B'!CC146=12,12,IF('Vessel List B'!CC146=13,13,IF('Vessel List B'!CC146=14,14,IF('Vessel List B'!CC146=15,15,IF('Vessel List B'!CC146=16,16,0))))))))))))))))))</f>
        <v xml:space="preserve"> </v>
      </c>
      <c r="GD147" s="154"/>
      <c r="GE147" s="158"/>
      <c r="GF147" s="390" t="str">
        <f t="shared" si="215"/>
        <v/>
      </c>
      <c r="GG147" s="158"/>
      <c r="GH147" s="137"/>
      <c r="GI147" s="388" t="str">
        <f t="shared" si="216"/>
        <v/>
      </c>
      <c r="GJ147" s="157" t="str">
        <f>IF(VALUE(IF('Vessel List B'!CP146=1,1,IF('Vessel List B'!CP146=2,2,IF('Vessel List B'!CP146=3,3,IF('Vessel List B'!CP146=4,4,IF('Vessel List B'!CP146=5,5,IF('Vessel List B'!CP146=6,6,IF('Vessel List B'!CP146=7,7,IF('Vessel List B'!CP146=8,8,IF('Vessel List B'!CP146=9,9,IF('Vessel List B'!CP146=10,10,IF('Vessel List B'!CP146=11,11,IF('Vessel List B'!CP146=12,12,IF('Vessel List B'!CP146=13,13,IF('Vessel List B'!CP146=14,14,IF('Vessel List B'!CP146=15,15,IF('Vessel List B'!CP146=16,16,0)))))))))))))))))=0," ",VALUE(IF('Vessel List B'!CP146=1,1,IF('Vessel List B'!CP146=2,2,IF('Vessel List B'!CP146=3,3,IF('Vessel List B'!CP146=4,4,IF('Vessel List B'!CP146=5,5,IF('Vessel List B'!CP146=6,6,IF('Vessel List B'!CP146=7,7,IF('Vessel List B'!CP146=8,8,IF('Vessel List B'!CP146=9,9,IF('Vessel List B'!CP146=10,10,IF('Vessel List B'!CP146=11,11,IF('Vessel List B'!CP146=12,12,IF('Vessel List B'!CP146=13,13,IF('Vessel List B'!CP146=14,14,IF('Vessel List B'!CP146=15,15,IF('Vessel List B'!CP146=16,16,0))))))))))))))))))</f>
        <v xml:space="preserve"> </v>
      </c>
      <c r="GK147" s="154"/>
      <c r="GL147" s="158"/>
      <c r="GM147" s="390" t="str">
        <f t="shared" si="217"/>
        <v/>
      </c>
      <c r="GN147" s="158"/>
      <c r="GO147" s="137"/>
      <c r="GP147" s="388" t="str">
        <f t="shared" si="218"/>
        <v/>
      </c>
      <c r="GQ147" s="157" t="str">
        <f>IF(VALUE(IF('Vessel List B'!DC146=1,1,IF('Vessel List B'!DC146=2,2,IF('Vessel List B'!DC146=3,3,IF('Vessel List B'!DC146=4,4,IF('Vessel List B'!DC146=5,5,IF('Vessel List B'!DC146=6,6,IF('Vessel List B'!DC146=7,7,IF('Vessel List B'!DC146=8,8,IF('Vessel List B'!DC146=9,9,IF('Vessel List B'!DC146=10,10,IF('Vessel List B'!DC146=11,11,IF('Vessel List B'!DC146=12,12,IF('Vessel List B'!DC146=13,13,IF('Vessel List B'!DC146=14,14,IF('Vessel List B'!DC146=15,15,IF('Vessel List B'!DC146=16,16,0)))))))))))))))))=0," ",VALUE(IF('Vessel List B'!DC146=1,1,IF('Vessel List B'!DC146=2,2,IF('Vessel List B'!DC146=3,3,IF('Vessel List B'!DC146=4,4,IF('Vessel List B'!DC146=5,5,IF('Vessel List B'!DC146=6,6,IF('Vessel List B'!DC146=7,7,IF('Vessel List B'!DC146=8,8,IF('Vessel List B'!DC146=9,9,IF('Vessel List B'!DC146=10,10,IF('Vessel List B'!DC146=11,11,IF('Vessel List B'!DC146=12,12,IF('Vessel List B'!DC146=13,13,IF('Vessel List B'!DC146=14,14,IF('Vessel List B'!DC146=15,15,IF('Vessel List B'!DC146=16,16,0))))))))))))))))))</f>
        <v xml:space="preserve"> </v>
      </c>
      <c r="GR147" s="154"/>
      <c r="GS147" s="158"/>
      <c r="GT147" s="390" t="str">
        <f t="shared" si="219"/>
        <v/>
      </c>
      <c r="GU147" s="158"/>
      <c r="GV147" s="137"/>
      <c r="GW147" s="388" t="str">
        <f t="shared" si="220"/>
        <v/>
      </c>
      <c r="GX147" s="157" t="str">
        <f>IF(VALUE(IF('Vessel List B'!DP146=1,1,IF('Vessel List B'!DP146=2,2,IF('Vessel List B'!DP146=3,3,IF('Vessel List B'!DP146=4,4,IF('Vessel List B'!DP146=5,5,IF('Vessel List B'!DP146=6,6,IF('Vessel List B'!DP146=7,7,IF('Vessel List B'!DP146=8,8,IF('Vessel List B'!DP146=9,9,IF('Vessel List B'!DP146=10,10,IF('Vessel List B'!DP146=11,11,IF('Vessel List B'!DP146=12,12,IF('Vessel List B'!DP146=13,13,IF('Vessel List B'!DP146=14,14,IF('Vessel List B'!DP146=15,15,IF('Vessel List B'!DP146=16,16,0)))))))))))))))))=0," ",VALUE(IF('Vessel List B'!DP146=1,1,IF('Vessel List B'!DP146=2,2,IF('Vessel List B'!DP146=3,3,IF('Vessel List B'!DP146=4,4,IF('Vessel List B'!DP146=5,5,IF('Vessel List B'!DP146=6,6,IF('Vessel List B'!DP146=7,7,IF('Vessel List B'!DP146=8,8,IF('Vessel List B'!DP146=9,9,IF('Vessel List B'!DP146=10,10,IF('Vessel List B'!DP146=11,11,IF('Vessel List B'!DP146=12,12,IF('Vessel List B'!DP146=13,13,IF('Vessel List B'!DP146=14,14,IF('Vessel List B'!DP146=15,15,IF('Vessel List B'!DP146=16,16,0))))))))))))))))))</f>
        <v xml:space="preserve"> </v>
      </c>
      <c r="GY147" s="154"/>
      <c r="GZ147" s="158"/>
      <c r="HA147" s="390" t="str">
        <f t="shared" si="221"/>
        <v/>
      </c>
      <c r="HB147" s="158"/>
      <c r="HC147" s="137"/>
      <c r="HD147" s="388" t="str">
        <f t="shared" si="222"/>
        <v/>
      </c>
      <c r="HE147" s="157" t="str">
        <f>IF(VALUE(IF('Vessel List B'!EC146=1,1,IF('Vessel List B'!EC146=2,2,IF('Vessel List B'!EC146=3,3,IF('Vessel List B'!EC146=4,4,IF('Vessel List B'!EC146=5,5,IF('Vessel List B'!EC146=6,6,IF('Vessel List B'!EC146=7,7,IF('Vessel List B'!EC146=8,8,IF('Vessel List B'!EC146=9,9,IF('Vessel List B'!EC146=10,10,IF('Vessel List B'!EC146=11,11,IF('Vessel List B'!EC146=12,12,IF('Vessel List B'!EC146=13,13,IF('Vessel List B'!EC146=14,14,IF('Vessel List B'!EC146=15,15,IF('Vessel List B'!EC146=16,16,0)))))))))))))))))=0," ",VALUE(IF('Vessel List B'!EC146=1,1,IF('Vessel List B'!EC146=2,2,IF('Vessel List B'!EC146=3,3,IF('Vessel List B'!EC146=4,4,IF('Vessel List B'!EC146=5,5,IF('Vessel List B'!EC146=6,6,IF('Vessel List B'!EC146=7,7,IF('Vessel List B'!EC146=8,8,IF('Vessel List B'!EC146=9,9,IF('Vessel List B'!EC146=10,10,IF('Vessel List B'!EC146=11,11,IF('Vessel List B'!EC146=12,12,IF('Vessel List B'!EC146=13,13,IF('Vessel List B'!EC146=14,14,IF('Vessel List B'!EC146=15,15,IF('Vessel List B'!EC146=16,16,0))))))))))))))))))</f>
        <v xml:space="preserve"> </v>
      </c>
      <c r="HF147" s="154"/>
      <c r="HG147" s="158"/>
      <c r="HH147" s="390" t="str">
        <f t="shared" si="223"/>
        <v/>
      </c>
      <c r="HI147" s="158"/>
      <c r="HJ147" s="137"/>
      <c r="HK147" s="388" t="str">
        <f t="shared" si="224"/>
        <v/>
      </c>
      <c r="HL147" s="157" t="str">
        <f>IF(VALUE(IF('Vessel List B'!EP146=1,1,IF('Vessel List B'!EP146=2,2,IF('Vessel List B'!EP146=3,3,IF('Vessel List B'!EP146=4,4,IF('Vessel List B'!EP146=5,5,IF('Vessel List B'!EP146=6,6,IF('Vessel List B'!EP146=7,7,IF('Vessel List B'!EP146=8,8,IF('Vessel List B'!EP146=9,9,IF('Vessel List B'!EP146=10,10,IF('Vessel List B'!EP146=11,11,IF('Vessel List B'!EP146=12,12,IF('Vessel List B'!EP146=13,13,IF('Vessel List B'!EP146=14,14,IF('Vessel List B'!EP146=15,15,IF('Vessel List B'!EP146=16,16,0)))))))))))))))))=0," ",VALUE(IF('Vessel List B'!EP146=1,1,IF('Vessel List B'!EP146=2,2,IF('Vessel List B'!EP146=3,3,IF('Vessel List B'!EP146=4,4,IF('Vessel List B'!EP146=5,5,IF('Vessel List B'!EP146=6,6,IF('Vessel List B'!EP146=7,7,IF('Vessel List B'!EP146=8,8,IF('Vessel List B'!EP146=9,9,IF('Vessel List B'!EP146=10,10,IF('Vessel List B'!EP146=11,11,IF('Vessel List B'!EP146=12,12,IF('Vessel List B'!EP146=13,13,IF('Vessel List B'!EP146=14,14,IF('Vessel List B'!EP146=15,15,IF('Vessel List B'!EP146=16,16,0))))))))))))))))))</f>
        <v xml:space="preserve"> </v>
      </c>
      <c r="HM147" s="154"/>
      <c r="HN147" s="158"/>
      <c r="HO147" s="390" t="str">
        <f t="shared" si="225"/>
        <v/>
      </c>
      <c r="HP147" s="158"/>
      <c r="HQ147" s="137"/>
      <c r="HR147" s="388" t="str">
        <f t="shared" si="226"/>
        <v/>
      </c>
      <c r="HS147" s="157" t="str">
        <f>IF(VALUE(IF('Vessel List B'!FC146=1,1,IF('Vessel List B'!FC146=2,2,IF('Vessel List B'!FC146=3,3,IF('Vessel List B'!FC146=4,4,IF('Vessel List B'!FC146=5,5,IF('Vessel List B'!FC146=6,6,IF('Vessel List B'!FC146=7,7,IF('Vessel List B'!FC146=8,8,IF('Vessel List B'!FC146=9,9,IF('Vessel List B'!FC146=10,10,IF('Vessel List B'!FC146=11,11,IF('Vessel List B'!FC146=12,12,IF('Vessel List B'!FC146=13,13,IF('Vessel List B'!FC146=14,14,IF('Vessel List B'!FC146=15,15,IF('Vessel List B'!FC146=16,16,0)))))))))))))))))=0," ",VALUE(IF('Vessel List B'!FC146=1,1,IF('Vessel List B'!FC146=2,2,IF('Vessel List B'!FC146=3,3,IF('Vessel List B'!FC146=4,4,IF('Vessel List B'!FC146=5,5,IF('Vessel List B'!FC146=6,6,IF('Vessel List B'!FC146=7,7,IF('Vessel List B'!FC146=8,8,IF('Vessel List B'!FC146=9,9,IF('Vessel List B'!FC146=10,10,IF('Vessel List B'!FC146=11,11,IF('Vessel List B'!FC146=12,12,IF('Vessel List B'!FC146=13,13,IF('Vessel List B'!FC146=14,14,IF('Vessel List B'!FC146=15,15,IF('Vessel List B'!FC146=16,16,0))))))))))))))))))</f>
        <v xml:space="preserve"> </v>
      </c>
      <c r="HT147" s="154"/>
      <c r="HU147" s="158"/>
      <c r="HV147" s="390" t="str">
        <f t="shared" si="227"/>
        <v/>
      </c>
      <c r="HW147" s="158"/>
      <c r="HX147" s="137"/>
      <c r="HY147" s="388" t="str">
        <f t="shared" si="228"/>
        <v/>
      </c>
      <c r="HZ147" s="157" t="str">
        <f>IF(VALUE(IF('Vessel List B'!FP146=1,1,IF('Vessel List B'!FP146=2,2,IF('Vessel List B'!FP146=3,3,IF('Vessel List B'!FP146=4,4,IF('Vessel List B'!FP146=5,5,IF('Vessel List B'!FP146=6,6,IF('Vessel List B'!FP146=7,7,IF('Vessel List B'!FP146=8,8,IF('Vessel List B'!FP146=9,9,IF('Vessel List B'!FP146=10,10,IF('Vessel List B'!FP146=11,11,IF('Vessel List B'!FP146=12,12,IF('Vessel List B'!FP146=13,13,IF('Vessel List B'!FP146=14,14,IF('Vessel List B'!FP146=15,15,IF('Vessel List B'!FP146=16,16,0)))))))))))))))))=0," ",VALUE(IF('Vessel List B'!FP146=1,1,IF('Vessel List B'!FP146=2,2,IF('Vessel List B'!FP146=3,3,IF('Vessel List B'!FP146=4,4,IF('Vessel List B'!FP146=5,5,IF('Vessel List B'!FP146=6,6,IF('Vessel List B'!FP146=7,7,IF('Vessel List B'!FP146=8,8,IF('Vessel List B'!FP146=9,9,IF('Vessel List B'!FP146=10,10,IF('Vessel List B'!FP146=11,11,IF('Vessel List B'!FP146=12,12,IF('Vessel List B'!FP146=13,13,IF('Vessel List B'!FP146=14,14,IF('Vessel List B'!FP146=15,15,IF('Vessel List B'!FP146=16,16,0))))))))))))))))))</f>
        <v xml:space="preserve"> </v>
      </c>
      <c r="IA147" s="154"/>
      <c r="IB147" s="158"/>
      <c r="IC147" s="390" t="str">
        <f t="shared" si="229"/>
        <v/>
      </c>
      <c r="ID147" s="158"/>
      <c r="IE147" s="137"/>
      <c r="IF147" s="388" t="str">
        <f t="shared" si="230"/>
        <v/>
      </c>
      <c r="IG147" s="157" t="str">
        <f>IF(VALUE(IF('Vessel List B'!GC146=1,1,IF('Vessel List B'!GC146=2,2,IF('Vessel List B'!GC146=3,3,IF('Vessel List B'!GC146=4,4,IF('Vessel List B'!GC146=5,5,IF('Vessel List B'!GC146=6,6,IF('Vessel List B'!GC146=7,7,IF('Vessel List B'!GC146=8,8,IF('Vessel List B'!GC146=9,9,IF('Vessel List B'!GC146=10,10,IF('Vessel List B'!GC146=11,11,IF('Vessel List B'!GC146=12,12,IF('Vessel List B'!GC146=13,13,IF('Vessel List B'!GC146=14,14,IF('Vessel List B'!GC146=15,15,IF('Vessel List B'!GC146=16,16,0)))))))))))))))))=0," ",VALUE(IF('Vessel List B'!GC146=1,1,IF('Vessel List B'!GC146=2,2,IF('Vessel List B'!GC146=3,3,IF('Vessel List B'!GC146=4,4,IF('Vessel List B'!GC146=5,5,IF('Vessel List B'!GC146=6,6,IF('Vessel List B'!GC146=7,7,IF('Vessel List B'!GC146=8,8,IF('Vessel List B'!GC146=9,9,IF('Vessel List B'!GC146=10,10,IF('Vessel List B'!GC146=11,11,IF('Vessel List B'!GC146=12,12,IF('Vessel List B'!GC146=13,13,IF('Vessel List B'!GC146=14,14,IF('Vessel List B'!GC146=15,15,IF('Vessel List B'!GC146=16,16,0))))))))))))))))))</f>
        <v xml:space="preserve"> </v>
      </c>
      <c r="IH147" s="154"/>
      <c r="II147" s="158"/>
      <c r="IJ147" s="390" t="str">
        <f t="shared" si="231"/>
        <v/>
      </c>
      <c r="IK147" s="158"/>
      <c r="IL147" s="137"/>
      <c r="IM147" s="388" t="str">
        <f t="shared" si="232"/>
        <v/>
      </c>
      <c r="IN147" s="157" t="str">
        <f>IF(VALUE(IF('Vessel List B'!GP146=1,1,IF('Vessel List B'!GP146=2,2,IF('Vessel List B'!GP146=3,3,IF('Vessel List B'!GP146=4,4,IF('Vessel List B'!GP146=5,5,IF('Vessel List B'!GP146=6,6,IF('Vessel List B'!GP146=7,7,IF('Vessel List B'!GP146=8,8,IF('Vessel List B'!GP146=9,9,IF('Vessel List B'!GP146=10,10,IF('Vessel List B'!GP146=11,11,IF('Vessel List B'!GP146=12,12,IF('Vessel List B'!GP146=13,13,IF('Vessel List B'!GP146=14,14,IF('Vessel List B'!GP146=15,15,IF('Vessel List B'!GP146=16,16,0)))))))))))))))))=0," ",VALUE(IF('Vessel List B'!GP146=1,1,IF('Vessel List B'!GP146=2,2,IF('Vessel List B'!GP146=3,3,IF('Vessel List B'!GP146=4,4,IF('Vessel List B'!GP146=5,5,IF('Vessel List B'!GP146=6,6,IF('Vessel List B'!GP146=7,7,IF('Vessel List B'!GP146=8,8,IF('Vessel List B'!GP146=9,9,IF('Vessel List B'!GP146=10,10,IF('Vessel List B'!GP146=11,11,IF('Vessel List B'!GP146=12,12,IF('Vessel List B'!GP146=13,13,IF('Vessel List B'!GP146=14,14,IF('Vessel List B'!GP146=15,15,IF('Vessel List B'!GP146=16,16,0))))))))))))))))))</f>
        <v xml:space="preserve"> </v>
      </c>
      <c r="IO147" s="154"/>
      <c r="IP147" s="158"/>
      <c r="IQ147" s="390" t="str">
        <f t="shared" si="233"/>
        <v/>
      </c>
      <c r="IR147" s="158"/>
      <c r="IS147" s="137"/>
      <c r="IT147" s="388" t="str">
        <f t="shared" si="234"/>
        <v/>
      </c>
      <c r="IU147" s="157" t="str">
        <f>IF(VALUE(IF('Vessel List B'!HC146=1,1,IF('Vessel List B'!HC146=2,2,IF('Vessel List B'!HC146=3,3,IF('Vessel List B'!HC146=4,4,IF('Vessel List B'!HC146=5,5,IF('Vessel List B'!HC146=6,6,IF('Vessel List B'!HC146=7,7,IF('Vessel List B'!HC146=8,8,IF('Vessel List B'!HC146=9,9,IF('Vessel List B'!HC146=10,10,IF('Vessel List B'!HC146=11,11,IF('Vessel List B'!HC146=12,12,IF('Vessel List B'!HC146=13,13,IF('Vessel List B'!HC146=14,14,IF('Vessel List B'!HC146=15,15,IF('Vessel List B'!HC146=16,16,0)))))))))))))))))=0," ",VALUE(IF('Vessel List B'!HC146=1,1,IF('Vessel List B'!HC146=2,2,IF('Vessel List B'!HC146=3,3,IF('Vessel List B'!HC146=4,4,IF('Vessel List B'!HC146=5,5,IF('Vessel List B'!HC146=6,6,IF('Vessel List B'!HC146=7,7,IF('Vessel List B'!HC146=8,8,IF('Vessel List B'!HC146=9,9,IF('Vessel List B'!HC146=10,10,IF('Vessel List B'!HC146=11,11,IF('Vessel List B'!HC146=12,12,IF('Vessel List B'!HC146=13,13,IF('Vessel List B'!HC146=14,14,IF('Vessel List B'!HC146=15,15,IF('Vessel List B'!HC146=16,16,0))))))))))))))))))</f>
        <v xml:space="preserve"> </v>
      </c>
      <c r="IV147" s="154"/>
      <c r="IW147" s="158"/>
      <c r="IX147" s="390" t="str">
        <f t="shared" si="235"/>
        <v/>
      </c>
      <c r="IY147" s="158"/>
      <c r="IZ147" s="137"/>
      <c r="JA147" s="388" t="str">
        <f t="shared" si="236"/>
        <v/>
      </c>
      <c r="JB147" s="157" t="str">
        <f>IF(VALUE(IF('Vessel List B'!HP146=1,1,IF('Vessel List B'!HP146=2,2,IF('Vessel List B'!HP146=3,3,IF('Vessel List B'!HP146=4,4,IF('Vessel List B'!HP146=5,5,IF('Vessel List B'!HP146=6,6,IF('Vessel List B'!HP146=7,7,IF('Vessel List B'!HP146=8,8,IF('Vessel List B'!HP146=9,9,IF('Vessel List B'!HP146=10,10,IF('Vessel List B'!HP146=11,11,IF('Vessel List B'!HP146=12,12,IF('Vessel List B'!HP146=13,13,IF('Vessel List B'!HP146=14,14,IF('Vessel List B'!HP146=15,15,IF('Vessel List B'!HP146=16,16,0)))))))))))))))))=0," ",VALUE(IF('Vessel List B'!HP146=1,1,IF('Vessel List B'!HP146=2,2,IF('Vessel List B'!HP146=3,3,IF('Vessel List B'!HP146=4,4,IF('Vessel List B'!HP146=5,5,IF('Vessel List B'!HP146=6,6,IF('Vessel List B'!HP146=7,7,IF('Vessel List B'!HP146=8,8,IF('Vessel List B'!HP146=9,9,IF('Vessel List B'!HP146=10,10,IF('Vessel List B'!HP146=11,11,IF('Vessel List B'!HP146=12,12,IF('Vessel List B'!HP146=13,13,IF('Vessel List B'!HP146=14,14,IF('Vessel List B'!HP146=15,15,IF('Vessel List B'!HP146=16,16,0))))))))))))))))))</f>
        <v xml:space="preserve"> </v>
      </c>
      <c r="JC147" s="154"/>
      <c r="JD147" s="158"/>
      <c r="JE147" s="390" t="str">
        <f t="shared" si="237"/>
        <v/>
      </c>
      <c r="JF147" s="158"/>
      <c r="JG147" s="137"/>
      <c r="JH147" s="388" t="str">
        <f t="shared" si="238"/>
        <v/>
      </c>
      <c r="JI147" s="157" t="str">
        <f>IF(VALUE(IF('Vessel List B'!IC146=1,1,IF('Vessel List B'!IC146=2,2,IF('Vessel List B'!IC146=3,3,IF('Vessel List B'!IC146=4,4,IF('Vessel List B'!IC146=5,5,IF('Vessel List B'!IC146=6,6,IF('Vessel List B'!IC146=7,7,IF('Vessel List B'!IC146=8,8,IF('Vessel List B'!IC146=9,9,IF('Vessel List B'!IC146=10,10,IF('Vessel List B'!IC146=11,11,IF('Vessel List B'!IC146=12,12,IF('Vessel List B'!IC146=13,13,IF('Vessel List B'!IC146=14,14,IF('Vessel List B'!IC146=15,15,IF('Vessel List B'!IC146=16,16,0)))))))))))))))))=0," ",VALUE(IF('Vessel List B'!IC146=1,1,IF('Vessel List B'!IC146=2,2,IF('Vessel List B'!IC146=3,3,IF('Vessel List B'!IC146=4,4,IF('Vessel List B'!IC146=5,5,IF('Vessel List B'!IC146=6,6,IF('Vessel List B'!IC146=7,7,IF('Vessel List B'!IC146=8,8,IF('Vessel List B'!IC146=9,9,IF('Vessel List B'!IC146=10,10,IF('Vessel List B'!IC146=11,11,IF('Vessel List B'!IC146=12,12,IF('Vessel List B'!IC146=13,13,IF('Vessel List B'!IC146=14,14,IF('Vessel List B'!IC146=15,15,IF('Vessel List B'!IC146=16,16,0))))))))))))))))))</f>
        <v xml:space="preserve"> </v>
      </c>
      <c r="JJ147" s="154"/>
      <c r="JK147" s="158"/>
      <c r="JL147" s="390" t="str">
        <f t="shared" si="239"/>
        <v/>
      </c>
      <c r="JM147" s="158"/>
      <c r="JN147" s="137"/>
      <c r="JO147" s="388" t="str">
        <f t="shared" si="240"/>
        <v/>
      </c>
      <c r="JP147" s="157" t="str">
        <f>IF(VALUE(IF('Vessel List B'!IP146=1,1,IF('Vessel List B'!IP146=2,2,IF('Vessel List B'!IP146=3,3,IF('Vessel List B'!IP146=4,4,IF('Vessel List B'!IP146=5,5,IF('Vessel List B'!IP146=6,6,IF('Vessel List B'!IP146=7,7,IF('Vessel List B'!IP146=8,8,IF('Vessel List B'!IP146=9,9,IF('Vessel List B'!IP146=10,10,IF('Vessel List B'!IP146=11,11,IF('Vessel List B'!IP146=12,12,IF('Vessel List B'!IP146=13,13,IF('Vessel List B'!IP146=14,14,IF('Vessel List B'!IP146=15,15,IF('Vessel List B'!IP146=16,16,0)))))))))))))))))=0," ",VALUE(IF('Vessel List B'!IP146=1,1,IF('Vessel List B'!IP146=2,2,IF('Vessel List B'!IP146=3,3,IF('Vessel List B'!IP146=4,4,IF('Vessel List B'!IP146=5,5,IF('Vessel List B'!IP146=6,6,IF('Vessel List B'!IP146=7,7,IF('Vessel List B'!IP146=8,8,IF('Vessel List B'!IP146=9,9,IF('Vessel List B'!IP146=10,10,IF('Vessel List B'!IP146=11,11,IF('Vessel List B'!IP146=12,12,IF('Vessel List B'!IP146=13,13,IF('Vessel List B'!IP146=14,14,IF('Vessel List B'!IP146=15,15,IF('Vessel List B'!IP146=16,16,0))))))))))))))))))</f>
        <v xml:space="preserve"> </v>
      </c>
      <c r="JQ147" s="154"/>
      <c r="JR147" s="158"/>
      <c r="JS147" s="390" t="str">
        <f t="shared" si="241"/>
        <v/>
      </c>
      <c r="JT147" s="158"/>
      <c r="JU147" s="137"/>
      <c r="JV147" s="397" t="str">
        <f t="shared" si="242"/>
        <v/>
      </c>
      <c r="JW147" s="403"/>
    </row>
    <row r="148" spans="1:283" ht="15" x14ac:dyDescent="0.25">
      <c r="A148" s="132">
        <f>'Vessel List A'!B147</f>
        <v>41722</v>
      </c>
      <c r="B148" s="157" t="str">
        <f>IF(VALUE(IF('Vessel List A'!C147=1,1,IF('Vessel List A'!C147=2,2,IF('Vessel List A'!C147=3,3,IF('Vessel List A'!C147=4,4,IF('Vessel List A'!C147=5,5,IF('Vessel List A'!C147=6,6,IF('Vessel List A'!C147=7,7,IF('Vessel List A'!C147=8,8,IF('Vessel List A'!C147=9,9,IF('Vessel List A'!C147=10,10,IF('Vessel List A'!C147=11,11,IF('Vessel List A'!C147=12,12,IF('Vessel List A'!C147=13,13,IF('Vessel List A'!C147=14,14,IF('Vessel List A'!C147=15,15,IF('Vessel List A'!C147=16,16,0)))))))))))))))))=0," ",VALUE(IF('Vessel List A'!C147=1,1,IF('Vessel List A'!C147=2,2,IF('Vessel List A'!C147=3,3,IF('Vessel List A'!C147=4,4,IF('Vessel List A'!C147=5,5,IF('Vessel List A'!C147=6,6,IF('Vessel List A'!C147=7,7,IF('Vessel List A'!C147=8,8,IF('Vessel List A'!C147=9,9,IF('Vessel List A'!C147=10,10,IF('Vessel List A'!C147=11,11,IF('Vessel List A'!C147=12,12,IF('Vessel List A'!C147=13,13,IF('Vessel List A'!C147=14,14,IF('Vessel List A'!C147=15,15,IF('Vessel List A'!C147=16,16,0))))))))))))))))))</f>
        <v xml:space="preserve"> </v>
      </c>
      <c r="C148" s="154"/>
      <c r="D148" s="158"/>
      <c r="E148" s="390" t="str">
        <f t="shared" si="163"/>
        <v/>
      </c>
      <c r="F148" s="158"/>
      <c r="G148" s="137"/>
      <c r="H148" s="388" t="str">
        <f t="shared" si="164"/>
        <v/>
      </c>
      <c r="I148" s="157" t="str">
        <f>IF(VALUE(IF('Vessel List A'!P147=1,1,IF('Vessel List A'!P147=2,2,IF('Vessel List A'!P147=3,3,IF('Vessel List A'!P147=4,4,IF('Vessel List A'!P147=5,5,IF('Vessel List A'!P147=6,6,IF('Vessel List A'!P147=7,7,IF('Vessel List A'!P147=8,8,IF('Vessel List A'!P147=9,9,IF('Vessel List A'!P147=10,10,IF('Vessel List A'!P147=11,11,IF('Vessel List A'!P147=12,12,IF('Vessel List A'!P147=13,13,IF('Vessel List A'!P147=14,14,IF('Vessel List A'!P147=15,15,IF('Vessel List A'!P147=16,16,0)))))))))))))))))=0," ",VALUE(IF('Vessel List A'!P147=1,1,IF('Vessel List A'!P147=2,2,IF('Vessel List A'!P147=3,3,IF('Vessel List A'!P147=4,4,IF('Vessel List A'!P147=5,5,IF('Vessel List A'!P147=6,6,IF('Vessel List A'!P147=7,7,IF('Vessel List A'!P147=8,8,IF('Vessel List A'!P147=9,9,IF('Vessel List A'!P147=10,10,IF('Vessel List A'!P147=11,11,IF('Vessel List A'!P147=12,12,IF('Vessel List A'!P147=13,13,IF('Vessel List A'!P147=14,14,IF('Vessel List A'!P147=15,15,IF('Vessel List A'!P147=16,16,0))))))))))))))))))</f>
        <v xml:space="preserve"> </v>
      </c>
      <c r="J148" s="154"/>
      <c r="K148" s="158"/>
      <c r="L148" s="390" t="str">
        <f t="shared" si="165"/>
        <v/>
      </c>
      <c r="M148" s="158"/>
      <c r="N148" s="137"/>
      <c r="O148" s="388" t="str">
        <f t="shared" si="166"/>
        <v/>
      </c>
      <c r="P148" s="157" t="str">
        <f>IF(VALUE(IF('Vessel List A'!AC147=1,1,IF('Vessel List A'!AC147=2,2,IF('Vessel List A'!AC147=3,3,IF('Vessel List A'!AC147=4,4,IF('Vessel List A'!AC147=5,5,IF('Vessel List A'!AC147=6,6,IF('Vessel List A'!AC147=7,7,IF('Vessel List A'!AC147=8,8,IF('Vessel List A'!AC147=9,9,IF('Vessel List A'!AC147=10,10,IF('Vessel List A'!AC147=11,11,IF('Vessel List A'!AC147=12,12,IF('Vessel List A'!AC147=13,13,IF('Vessel List A'!AC147=14,14,IF('Vessel List A'!AC147=15,15,IF('Vessel List A'!AC147=16,16,0)))))))))))))))))=0," ",VALUE(IF('Vessel List A'!AC147=1,1,IF('Vessel List A'!AC147=2,2,IF('Vessel List A'!AC147=3,3,IF('Vessel List A'!AC147=4,4,IF('Vessel List A'!AC147=5,5,IF('Vessel List A'!AC147=6,6,IF('Vessel List A'!AC147=7,7,IF('Vessel List A'!AC147=8,8,IF('Vessel List A'!AC147=9,9,IF('Vessel List A'!AC147=10,10,IF('Vessel List A'!AC147=11,11,IF('Vessel List A'!AC147=12,12,IF('Vessel List A'!AC147=13,13,IF('Vessel List A'!AC147=14,14,IF('Vessel List A'!AC147=15,15,IF('Vessel List A'!AC147=16,16,0))))))))))))))))))</f>
        <v xml:space="preserve"> </v>
      </c>
      <c r="Q148" s="154"/>
      <c r="R148" s="158"/>
      <c r="S148" s="390" t="str">
        <f t="shared" si="167"/>
        <v/>
      </c>
      <c r="T148" s="158"/>
      <c r="U148" s="137"/>
      <c r="V148" s="388" t="str">
        <f t="shared" si="168"/>
        <v/>
      </c>
      <c r="W148" s="157" t="str">
        <f>IF(VALUE(IF('Vessel List A'!AP147=1,1,IF('Vessel List A'!AP147=2,2,IF('Vessel List A'!AP147=3,3,IF('Vessel List A'!AP147=4,4,IF('Vessel List A'!AP147=5,5,IF('Vessel List A'!AP147=6,6,IF('Vessel List A'!AP147=7,7,IF('Vessel List A'!AP147=8,8,IF('Vessel List A'!AP147=9,9,IF('Vessel List A'!AP147=10,10,IF('Vessel List A'!AP147=11,11,IF('Vessel List A'!AP147=12,12,IF('Vessel List A'!AP147=13,13,IF('Vessel List A'!AP147=14,14,IF('Vessel List A'!AP147=15,15,IF('Vessel List A'!AP147=16,16,0)))))))))))))))))=0," ",VALUE(IF('Vessel List A'!AP147=1,1,IF('Vessel List A'!AP147=2,2,IF('Vessel List A'!AP147=3,3,IF('Vessel List A'!AP147=4,4,IF('Vessel List A'!AP147=5,5,IF('Vessel List A'!AP147=6,6,IF('Vessel List A'!AP147=7,7,IF('Vessel List A'!AP147=8,8,IF('Vessel List A'!AP147=9,9,IF('Vessel List A'!AP147=10,10,IF('Vessel List A'!AP147=11,11,IF('Vessel List A'!AP147=12,12,IF('Vessel List A'!AP147=13,13,IF('Vessel List A'!AP147=14,14,IF('Vessel List A'!AP147=15,15,IF('Vessel List A'!AP147=16,16,0))))))))))))))))))</f>
        <v xml:space="preserve"> </v>
      </c>
      <c r="X148" s="154"/>
      <c r="Y148" s="158"/>
      <c r="Z148" s="390" t="str">
        <f t="shared" si="169"/>
        <v/>
      </c>
      <c r="AA148" s="158"/>
      <c r="AB148" s="137"/>
      <c r="AC148" s="388" t="str">
        <f t="shared" si="170"/>
        <v/>
      </c>
      <c r="AD148" s="157" t="str">
        <f>IF(VALUE(IF('Vessel List A'!BC147=1,1,IF('Vessel List A'!BC147=2,2,IF('Vessel List A'!BC147=3,3,IF('Vessel List A'!BC147=4,4,IF('Vessel List A'!BC147=5,5,IF('Vessel List A'!BC147=6,6,IF('Vessel List A'!BC147=7,7,IF('Vessel List A'!BC147=8,8,IF('Vessel List A'!BC147=9,9,IF('Vessel List A'!BC147=10,10,IF('Vessel List A'!BC147=11,11,IF('Vessel List A'!BC147=12,12,IF('Vessel List A'!BC147=13,13,IF('Vessel List A'!BC147=14,14,IF('Vessel List A'!BC147=15,15,IF('Vessel List A'!BC147=16,16,0)))))))))))))))))=0," ",VALUE(IF('Vessel List A'!BC147=1,1,IF('Vessel List A'!BC147=2,2,IF('Vessel List A'!BC147=3,3,IF('Vessel List A'!BC147=4,4,IF('Vessel List A'!BC147=5,5,IF('Vessel List A'!BC147=6,6,IF('Vessel List A'!BC147=7,7,IF('Vessel List A'!BC147=8,8,IF('Vessel List A'!BC147=9,9,IF('Vessel List A'!BC147=10,10,IF('Vessel List A'!BC147=11,11,IF('Vessel List A'!BC147=12,12,IF('Vessel List A'!BC147=13,13,IF('Vessel List A'!BC147=14,14,IF('Vessel List A'!BC147=15,15,IF('Vessel List A'!BC147=16,16,0))))))))))))))))))</f>
        <v xml:space="preserve"> </v>
      </c>
      <c r="AE148" s="154"/>
      <c r="AF148" s="158"/>
      <c r="AG148" s="390" t="str">
        <f t="shared" si="171"/>
        <v/>
      </c>
      <c r="AH148" s="158"/>
      <c r="AI148" s="137"/>
      <c r="AJ148" s="388" t="str">
        <f t="shared" si="172"/>
        <v/>
      </c>
      <c r="AK148" s="157" t="str">
        <f>IF(VALUE(IF('Vessel List A'!BP147=1,1,IF('Vessel List A'!BP147=2,2,IF('Vessel List A'!BP147=3,3,IF('Vessel List A'!BP147=4,4,IF('Vessel List A'!BP147=5,5,IF('Vessel List A'!BP147=6,6,IF('Vessel List A'!BP147=7,7,IF('Vessel List A'!BP147=8,8,IF('Vessel List A'!BP147=9,9,IF('Vessel List A'!BP147=10,10,IF('Vessel List A'!BP147=11,11,IF('Vessel List A'!BP147=12,12,IF('Vessel List A'!BP147=13,13,IF('Vessel List A'!BP147=14,14,IF('Vessel List A'!BP147=15,15,IF('Vessel List A'!BP147=16,16,0)))))))))))))))))=0," ",VALUE(IF('Vessel List A'!BP147=1,1,IF('Vessel List A'!BP147=2,2,IF('Vessel List A'!BP147=3,3,IF('Vessel List A'!BP147=4,4,IF('Vessel List A'!BP147=5,5,IF('Vessel List A'!BP147=6,6,IF('Vessel List A'!BP147=7,7,IF('Vessel List A'!BP147=8,8,IF('Vessel List A'!BP147=9,9,IF('Vessel List A'!BP147=10,10,IF('Vessel List A'!BP147=11,11,IF('Vessel List A'!BP147=12,12,IF('Vessel List A'!BP147=13,13,IF('Vessel List A'!BP147=14,14,IF('Vessel List A'!BP147=15,15,IF('Vessel List A'!BP147=16,16,0))))))))))))))))))</f>
        <v xml:space="preserve"> </v>
      </c>
      <c r="AL148" s="154"/>
      <c r="AM148" s="158"/>
      <c r="AN148" s="390" t="str">
        <f t="shared" si="173"/>
        <v/>
      </c>
      <c r="AO148" s="158"/>
      <c r="AP148" s="137"/>
      <c r="AQ148" s="388" t="str">
        <f t="shared" si="174"/>
        <v/>
      </c>
      <c r="AR148" s="157" t="str">
        <f>IF(VALUE(IF('Vessel List A'!CC147=1,1,IF('Vessel List A'!CC147=2,2,IF('Vessel List A'!CC147=3,3,IF('Vessel List A'!CC147=4,4,IF('Vessel List A'!CC147=5,5,IF('Vessel List A'!CC147=6,6,IF('Vessel List A'!CC147=7,7,IF('Vessel List A'!CC147=8,8,IF('Vessel List A'!CC147=9,9,IF('Vessel List A'!CC147=10,10,IF('Vessel List A'!CC147=11,11,IF('Vessel List A'!CC147=12,12,IF('Vessel List A'!CC147=13,13,IF('Vessel List A'!CC147=14,14,IF('Vessel List A'!CC147=15,15,IF('Vessel List A'!CC147=16,16,0)))))))))))))))))=0," ",VALUE(IF('Vessel List A'!CC147=1,1,IF('Vessel List A'!CC147=2,2,IF('Vessel List A'!CC147=3,3,IF('Vessel List A'!CC147=4,4,IF('Vessel List A'!CC147=5,5,IF('Vessel List A'!CC147=6,6,IF('Vessel List A'!CC147=7,7,IF('Vessel List A'!CC147=8,8,IF('Vessel List A'!CC147=9,9,IF('Vessel List A'!CC147=10,10,IF('Vessel List A'!CC147=11,11,IF('Vessel List A'!CC147=12,12,IF('Vessel List A'!CC147=13,13,IF('Vessel List A'!CC147=14,14,IF('Vessel List A'!CC147=15,15,IF('Vessel List A'!CC147=16,16,0))))))))))))))))))</f>
        <v xml:space="preserve"> </v>
      </c>
      <c r="AS148" s="154"/>
      <c r="AT148" s="158"/>
      <c r="AU148" s="390" t="str">
        <f t="shared" si="175"/>
        <v/>
      </c>
      <c r="AV148" s="158"/>
      <c r="AW148" s="137"/>
      <c r="AX148" s="388" t="str">
        <f t="shared" si="176"/>
        <v/>
      </c>
      <c r="AY148" s="157" t="str">
        <f>IF(VALUE(IF('Vessel List A'!CP147=1,1,IF('Vessel List A'!CP147=2,2,IF('Vessel List A'!CP147=3,3,IF('Vessel List A'!CP147=4,4,IF('Vessel List A'!CP147=5,5,IF('Vessel List A'!CP147=6,6,IF('Vessel List A'!CP147=7,7,IF('Vessel List A'!CP147=8,8,IF('Vessel List A'!CP147=9,9,IF('Vessel List A'!CP147=10,10,IF('Vessel List A'!CP147=11,11,IF('Vessel List A'!CP147=12,12,IF('Vessel List A'!CP147=13,13,IF('Vessel List A'!CP147=14,14,IF('Vessel List A'!CP147=15,15,IF('Vessel List A'!CP147=16,16,0)))))))))))))))))=0," ",VALUE(IF('Vessel List A'!CP147=1,1,IF('Vessel List A'!CP147=2,2,IF('Vessel List A'!CP147=3,3,IF('Vessel List A'!CP147=4,4,IF('Vessel List A'!CP147=5,5,IF('Vessel List A'!CP147=6,6,IF('Vessel List A'!CP147=7,7,IF('Vessel List A'!CP147=8,8,IF('Vessel List A'!CP147=9,9,IF('Vessel List A'!CP147=10,10,IF('Vessel List A'!CP147=11,11,IF('Vessel List A'!CP147=12,12,IF('Vessel List A'!CP147=13,13,IF('Vessel List A'!CP147=14,14,IF('Vessel List A'!CP147=15,15,IF('Vessel List A'!CP147=16,16,0))))))))))))))))))</f>
        <v xml:space="preserve"> </v>
      </c>
      <c r="AZ148" s="154"/>
      <c r="BA148" s="158"/>
      <c r="BB148" s="390" t="str">
        <f t="shared" si="177"/>
        <v/>
      </c>
      <c r="BC148" s="158"/>
      <c r="BD148" s="137"/>
      <c r="BE148" s="388" t="str">
        <f t="shared" si="178"/>
        <v/>
      </c>
      <c r="BF148" s="157" t="str">
        <f>IF(VALUE(IF('Vessel List A'!DC147=1,1,IF('Vessel List A'!DC147=2,2,IF('Vessel List A'!DC147=3,3,IF('Vessel List A'!DC147=4,4,IF('Vessel List A'!DC147=5,5,IF('Vessel List A'!DC147=6,6,IF('Vessel List A'!DC147=7,7,IF('Vessel List A'!DC147=8,8,IF('Vessel List A'!DC147=9,9,IF('Vessel List A'!DC147=10,10,IF('Vessel List A'!DC147=11,11,IF('Vessel List A'!DC147=12,12,IF('Vessel List A'!DC147=13,13,IF('Vessel List A'!DC147=14,14,IF('Vessel List A'!DC147=15,15,IF('Vessel List A'!DC147=16,16,0)))))))))))))))))=0," ",VALUE(IF('Vessel List A'!DC147=1,1,IF('Vessel List A'!DC147=2,2,IF('Vessel List A'!DC147=3,3,IF('Vessel List A'!DC147=4,4,IF('Vessel List A'!DC147=5,5,IF('Vessel List A'!DC147=6,6,IF('Vessel List A'!DC147=7,7,IF('Vessel List A'!DC147=8,8,IF('Vessel List A'!DC147=9,9,IF('Vessel List A'!DC147=10,10,IF('Vessel List A'!DC147=11,11,IF('Vessel List A'!DC147=12,12,IF('Vessel List A'!DC147=13,13,IF('Vessel List A'!DC147=14,14,IF('Vessel List A'!DC147=15,15,IF('Vessel List A'!DC147=16,16,0))))))))))))))))))</f>
        <v xml:space="preserve"> </v>
      </c>
      <c r="BG148" s="154"/>
      <c r="BH148" s="158"/>
      <c r="BI148" s="390" t="str">
        <f t="shared" si="179"/>
        <v/>
      </c>
      <c r="BJ148" s="158"/>
      <c r="BK148" s="137"/>
      <c r="BL148" s="388" t="str">
        <f t="shared" si="180"/>
        <v/>
      </c>
      <c r="BM148" s="157" t="str">
        <f>IF(VALUE(IF('Vessel List A'!DP147=1,1,IF('Vessel List A'!DP147=2,2,IF('Vessel List A'!DP147=3,3,IF('Vessel List A'!DP147=4,4,IF('Vessel List A'!DP147=5,5,IF('Vessel List A'!DP147=6,6,IF('Vessel List A'!DP147=7,7,IF('Vessel List A'!DP147=8,8,IF('Vessel List A'!DP147=9,9,IF('Vessel List A'!DP147=10,10,IF('Vessel List A'!DP147=11,11,IF('Vessel List A'!DP147=12,12,IF('Vessel List A'!DP147=13,13,IF('Vessel List A'!DP147=14,14,IF('Vessel List A'!DP147=15,15,IF('Vessel List A'!DP147=16,16,0)))))))))))))))))=0," ",VALUE(IF('Vessel List A'!DP147=1,1,IF('Vessel List A'!DP147=2,2,IF('Vessel List A'!DP147=3,3,IF('Vessel List A'!DP147=4,4,IF('Vessel List A'!DP147=5,5,IF('Vessel List A'!DP147=6,6,IF('Vessel List A'!DP147=7,7,IF('Vessel List A'!DP147=8,8,IF('Vessel List A'!DP147=9,9,IF('Vessel List A'!DP147=10,10,IF('Vessel List A'!DP147=11,11,IF('Vessel List A'!DP147=12,12,IF('Vessel List A'!DP147=13,13,IF('Vessel List A'!DP147=14,14,IF('Vessel List A'!DP147=15,15,IF('Vessel List A'!DP147=16,16,0))))))))))))))))))</f>
        <v xml:space="preserve"> </v>
      </c>
      <c r="BN148" s="154"/>
      <c r="BO148" s="158"/>
      <c r="BP148" s="390" t="str">
        <f t="shared" si="181"/>
        <v/>
      </c>
      <c r="BQ148" s="158"/>
      <c r="BR148" s="137"/>
      <c r="BS148" s="388" t="str">
        <f t="shared" si="182"/>
        <v/>
      </c>
      <c r="BT148" s="157" t="str">
        <f>IF(VALUE(IF('Vessel List A'!EC147=1,1,IF('Vessel List A'!EC147=2,2,IF('Vessel List A'!EC147=3,3,IF('Vessel List A'!EC147=4,4,IF('Vessel List A'!EC147=5,5,IF('Vessel List A'!EC147=6,6,IF('Vessel List A'!EC147=7,7,IF('Vessel List A'!EC147=8,8,IF('Vessel List A'!EC147=9,9,IF('Vessel List A'!EC147=10,10,IF('Vessel List A'!EC147=11,11,IF('Vessel List A'!EC147=12,12,IF('Vessel List A'!EC147=13,13,IF('Vessel List A'!EC147=14,14,IF('Vessel List A'!EC147=15,15,IF('Vessel List A'!EC147=16,16,0)))))))))))))))))=0," ",VALUE(IF('Vessel List A'!EC147=1,1,IF('Vessel List A'!EC147=2,2,IF('Vessel List A'!EC147=3,3,IF('Vessel List A'!EC147=4,4,IF('Vessel List A'!EC147=5,5,IF('Vessel List A'!EC147=6,6,IF('Vessel List A'!EC147=7,7,IF('Vessel List A'!EC147=8,8,IF('Vessel List A'!EC147=9,9,IF('Vessel List A'!EC147=10,10,IF('Vessel List A'!EC147=11,11,IF('Vessel List A'!EC147=12,12,IF('Vessel List A'!EC147=13,13,IF('Vessel List A'!EC147=14,14,IF('Vessel List A'!EC147=15,15,IF('Vessel List A'!EC147=16,16,0))))))))))))))))))</f>
        <v xml:space="preserve"> </v>
      </c>
      <c r="BU148" s="154"/>
      <c r="BV148" s="158"/>
      <c r="BW148" s="390" t="str">
        <f t="shared" si="183"/>
        <v/>
      </c>
      <c r="BX148" s="158"/>
      <c r="BY148" s="137"/>
      <c r="BZ148" s="388" t="str">
        <f t="shared" si="184"/>
        <v/>
      </c>
      <c r="CA148" s="157" t="str">
        <f>IF(VALUE(IF('Vessel List A'!EP147=1,1,IF('Vessel List A'!EP147=2,2,IF('Vessel List A'!EP147=3,3,IF('Vessel List A'!EP147=4,4,IF('Vessel List A'!EP147=5,5,IF('Vessel List A'!EP147=6,6,IF('Vessel List A'!EP147=7,7,IF('Vessel List A'!EP147=8,8,IF('Vessel List A'!EP147=9,9,IF('Vessel List A'!EP147=10,10,IF('Vessel List A'!EP147=11,11,IF('Vessel List A'!EP147=12,12,IF('Vessel List A'!EP147=13,13,IF('Vessel List A'!EP147=14,14,IF('Vessel List A'!EP147=15,15,IF('Vessel List A'!EP147=16,16,0)))))))))))))))))=0," ",VALUE(IF('Vessel List A'!EP147=1,1,IF('Vessel List A'!EP147=2,2,IF('Vessel List A'!EP147=3,3,IF('Vessel List A'!EP147=4,4,IF('Vessel List A'!EP147=5,5,IF('Vessel List A'!EP147=6,6,IF('Vessel List A'!EP147=7,7,IF('Vessel List A'!EP147=8,8,IF('Vessel List A'!EP147=9,9,IF('Vessel List A'!EP147=10,10,IF('Vessel List A'!EP147=11,11,IF('Vessel List A'!EP147=12,12,IF('Vessel List A'!EP147=13,13,IF('Vessel List A'!EP147=14,14,IF('Vessel List A'!EP147=15,15,IF('Vessel List A'!EP147=16,16,0))))))))))))))))))</f>
        <v xml:space="preserve"> </v>
      </c>
      <c r="CB148" s="154"/>
      <c r="CC148" s="158"/>
      <c r="CD148" s="390" t="str">
        <f t="shared" si="185"/>
        <v/>
      </c>
      <c r="CE148" s="158"/>
      <c r="CF148" s="137"/>
      <c r="CG148" s="388" t="str">
        <f t="shared" si="186"/>
        <v/>
      </c>
      <c r="CH148" s="157" t="str">
        <f>IF(VALUE(IF('Vessel List A'!FC147=1,1,IF('Vessel List A'!FC147=2,2,IF('Vessel List A'!FC147=3,3,IF('Vessel List A'!FC147=4,4,IF('Vessel List A'!FC147=5,5,IF('Vessel List A'!FC147=6,6,IF('Vessel List A'!FC147=7,7,IF('Vessel List A'!FC147=8,8,IF('Vessel List A'!FC147=9,9,IF('Vessel List A'!FC147=10,10,IF('Vessel List A'!FC147=11,11,IF('Vessel List A'!FC147=12,12,IF('Vessel List A'!FC147=13,13,IF('Vessel List A'!FC147=14,14,IF('Vessel List A'!FC147=15,15,IF('Vessel List A'!FC147=16,16,0)))))))))))))))))=0," ",VALUE(IF('Vessel List A'!FC147=1,1,IF('Vessel List A'!FC147=2,2,IF('Vessel List A'!FC147=3,3,IF('Vessel List A'!FC147=4,4,IF('Vessel List A'!FC147=5,5,IF('Vessel List A'!FC147=6,6,IF('Vessel List A'!FC147=7,7,IF('Vessel List A'!FC147=8,8,IF('Vessel List A'!FC147=9,9,IF('Vessel List A'!FC147=10,10,IF('Vessel List A'!FC147=11,11,IF('Vessel List A'!FC147=12,12,IF('Vessel List A'!FC147=13,13,IF('Vessel List A'!FC147=14,14,IF('Vessel List A'!FC147=15,15,IF('Vessel List A'!FC147=16,16,0))))))))))))))))))</f>
        <v xml:space="preserve"> </v>
      </c>
      <c r="CI148" s="154"/>
      <c r="CJ148" s="158"/>
      <c r="CK148" s="390" t="str">
        <f t="shared" si="187"/>
        <v/>
      </c>
      <c r="CL148" s="158"/>
      <c r="CM148" s="137"/>
      <c r="CN148" s="388" t="str">
        <f t="shared" si="188"/>
        <v/>
      </c>
      <c r="CO148" s="157" t="str">
        <f>IF(VALUE(IF('Vessel List A'!FP147=1,1,IF('Vessel List A'!FP147=2,2,IF('Vessel List A'!FP147=3,3,IF('Vessel List A'!FP147=4,4,IF('Vessel List A'!FP147=5,5,IF('Vessel List A'!FP147=6,6,IF('Vessel List A'!FP147=7,7,IF('Vessel List A'!FP147=8,8,IF('Vessel List A'!FP147=9,9,IF('Vessel List A'!FP147=10,10,IF('Vessel List A'!FP147=11,11,IF('Vessel List A'!FP147=12,12,IF('Vessel List A'!FP147=13,13,IF('Vessel List A'!FP147=14,14,IF('Vessel List A'!FP147=15,15,IF('Vessel List A'!FP147=16,16,0)))))))))))))))))=0," ",VALUE(IF('Vessel List A'!FP147=1,1,IF('Vessel List A'!FP147=2,2,IF('Vessel List A'!FP147=3,3,IF('Vessel List A'!FP147=4,4,IF('Vessel List A'!FP147=5,5,IF('Vessel List A'!FP147=6,6,IF('Vessel List A'!FP147=7,7,IF('Vessel List A'!FP147=8,8,IF('Vessel List A'!FP147=9,9,IF('Vessel List A'!FP147=10,10,IF('Vessel List A'!FP147=11,11,IF('Vessel List A'!FP147=12,12,IF('Vessel List A'!FP147=13,13,IF('Vessel List A'!FP147=14,14,IF('Vessel List A'!FP147=15,15,IF('Vessel List A'!FP147=16,16,0))))))))))))))))))</f>
        <v xml:space="preserve"> </v>
      </c>
      <c r="CP148" s="154"/>
      <c r="CQ148" s="158"/>
      <c r="CR148" s="390" t="str">
        <f t="shared" si="189"/>
        <v/>
      </c>
      <c r="CS148" s="158"/>
      <c r="CT148" s="137"/>
      <c r="CU148" s="388" t="str">
        <f t="shared" si="190"/>
        <v/>
      </c>
      <c r="CV148" s="157" t="str">
        <f>IF(VALUE(IF('Vessel List A'!GC147=1,1,IF('Vessel List A'!GC147=2,2,IF('Vessel List A'!GC147=3,3,IF('Vessel List A'!GC147=4,4,IF('Vessel List A'!GC147=5,5,IF('Vessel List A'!GC147=6,6,IF('Vessel List A'!GC147=7,7,IF('Vessel List A'!GC147=8,8,IF('Vessel List A'!GC147=9,9,IF('Vessel List A'!GC147=10,10,IF('Vessel List A'!GC147=11,11,IF('Vessel List A'!GC147=12,12,IF('Vessel List A'!GC147=13,13,IF('Vessel List A'!GC147=14,14,IF('Vessel List A'!GC147=15,15,IF('Vessel List A'!GC147=16,16,0)))))))))))))))))=0," ",VALUE(IF('Vessel List A'!GC147=1,1,IF('Vessel List A'!GC147=2,2,IF('Vessel List A'!GC147=3,3,IF('Vessel List A'!GC147=4,4,IF('Vessel List A'!GC147=5,5,IF('Vessel List A'!GC147=6,6,IF('Vessel List A'!GC147=7,7,IF('Vessel List A'!GC147=8,8,IF('Vessel List A'!GC147=9,9,IF('Vessel List A'!GC147=10,10,IF('Vessel List A'!GC147=11,11,IF('Vessel List A'!GC147=12,12,IF('Vessel List A'!GC147=13,13,IF('Vessel List A'!GC147=14,14,IF('Vessel List A'!GC147=15,15,IF('Vessel List A'!GC147=16,16,0))))))))))))))))))</f>
        <v xml:space="preserve"> </v>
      </c>
      <c r="CW148" s="154"/>
      <c r="CX148" s="158"/>
      <c r="CY148" s="390" t="str">
        <f t="shared" si="191"/>
        <v/>
      </c>
      <c r="CZ148" s="158"/>
      <c r="DA148" s="137"/>
      <c r="DB148" s="388" t="str">
        <f t="shared" si="192"/>
        <v/>
      </c>
      <c r="DC148" s="157" t="str">
        <f>IF(VALUE(IF('Vessel List A'!GP147=1,1,IF('Vessel List A'!GP147=2,2,IF('Vessel List A'!GP147=3,3,IF('Vessel List A'!GP147=4,4,IF('Vessel List A'!GP147=5,5,IF('Vessel List A'!GP147=6,6,IF('Vessel List A'!GP147=7,7,IF('Vessel List A'!GP147=8,8,IF('Vessel List A'!GP147=9,9,IF('Vessel List A'!GP147=10,10,IF('Vessel List A'!GP147=11,11,IF('Vessel List A'!GP147=12,12,IF('Vessel List A'!GP147=13,13,IF('Vessel List A'!GP147=14,14,IF('Vessel List A'!GP147=15,15,IF('Vessel List A'!GP147=16,16,0)))))))))))))))))=0," ",VALUE(IF('Vessel List A'!GP147=1,1,IF('Vessel List A'!GP147=2,2,IF('Vessel List A'!GP147=3,3,IF('Vessel List A'!GP147=4,4,IF('Vessel List A'!GP147=5,5,IF('Vessel List A'!GP147=6,6,IF('Vessel List A'!GP147=7,7,IF('Vessel List A'!GP147=8,8,IF('Vessel List A'!GP147=9,9,IF('Vessel List A'!GP147=10,10,IF('Vessel List A'!GP147=11,11,IF('Vessel List A'!GP147=12,12,IF('Vessel List A'!GP147=13,13,IF('Vessel List A'!GP147=14,14,IF('Vessel List A'!GP147=15,15,IF('Vessel List A'!GP147=16,16,0))))))))))))))))))</f>
        <v xml:space="preserve"> </v>
      </c>
      <c r="DD148" s="154"/>
      <c r="DE148" s="158"/>
      <c r="DF148" s="390" t="str">
        <f t="shared" si="193"/>
        <v/>
      </c>
      <c r="DG148" s="158"/>
      <c r="DH148" s="137"/>
      <c r="DI148" s="388" t="str">
        <f t="shared" si="194"/>
        <v/>
      </c>
      <c r="DJ148" s="157" t="str">
        <f>IF(VALUE(IF('Vessel List A'!HC147=1,1,IF('Vessel List A'!HC147=2,2,IF('Vessel List A'!HC147=3,3,IF('Vessel List A'!HC147=4,4,IF('Vessel List A'!HC147=5,5,IF('Vessel List A'!HC147=6,6,IF('Vessel List A'!HC147=7,7,IF('Vessel List A'!HC147=8,8,IF('Vessel List A'!HC147=9,9,IF('Vessel List A'!HC147=10,10,IF('Vessel List A'!HC147=11,11,IF('Vessel List A'!HC147=12,12,IF('Vessel List A'!HC147=13,13,IF('Vessel List A'!HC147=14,14,IF('Vessel List A'!HC147=15,15,IF('Vessel List A'!HC147=16,16,0)))))))))))))))))=0," ",VALUE(IF('Vessel List A'!HC147=1,1,IF('Vessel List A'!HC147=2,2,IF('Vessel List A'!HC147=3,3,IF('Vessel List A'!HC147=4,4,IF('Vessel List A'!HC147=5,5,IF('Vessel List A'!HC147=6,6,IF('Vessel List A'!HC147=7,7,IF('Vessel List A'!HC147=8,8,IF('Vessel List A'!HC147=9,9,IF('Vessel List A'!HC147=10,10,IF('Vessel List A'!HC147=11,11,IF('Vessel List A'!HC147=12,12,IF('Vessel List A'!HC147=13,13,IF('Vessel List A'!HC147=14,14,IF('Vessel List A'!HC147=15,15,IF('Vessel List A'!HC147=16,16,0))))))))))))))))))</f>
        <v xml:space="preserve"> </v>
      </c>
      <c r="DK148" s="154"/>
      <c r="DL148" s="158"/>
      <c r="DM148" s="390" t="str">
        <f t="shared" si="195"/>
        <v/>
      </c>
      <c r="DN148" s="158"/>
      <c r="DO148" s="137"/>
      <c r="DP148" s="388" t="str">
        <f t="shared" si="196"/>
        <v/>
      </c>
      <c r="DQ148" s="157" t="str">
        <f>IF(VALUE(IF('Vessel List A'!HP147=1,1,IF('Vessel List A'!HP147=2,2,IF('Vessel List A'!HP147=3,3,IF('Vessel List A'!HP147=4,4,IF('Vessel List A'!HP147=5,5,IF('Vessel List A'!HP147=6,6,IF('Vessel List A'!HP147=7,7,IF('Vessel List A'!HP147=8,8,IF('Vessel List A'!HP147=9,9,IF('Vessel List A'!HP147=10,10,IF('Vessel List A'!HP147=11,11,IF('Vessel List A'!HP147=12,12,IF('Vessel List A'!HP147=13,13,IF('Vessel List A'!HP147=14,14,IF('Vessel List A'!HP147=15,15,IF('Vessel List A'!HP147=16,16,0)))))))))))))))))=0," ",VALUE(IF('Vessel List A'!HP147=1,1,IF('Vessel List A'!HP147=2,2,IF('Vessel List A'!HP147=3,3,IF('Vessel List A'!HP147=4,4,IF('Vessel List A'!HP147=5,5,IF('Vessel List A'!HP147=6,6,IF('Vessel List A'!HP147=7,7,IF('Vessel List A'!HP147=8,8,IF('Vessel List A'!HP147=9,9,IF('Vessel List A'!HP147=10,10,IF('Vessel List A'!HP147=11,11,IF('Vessel List A'!HP147=12,12,IF('Vessel List A'!HP147=13,13,IF('Vessel List A'!HP147=14,14,IF('Vessel List A'!HP147=15,15,IF('Vessel List A'!HP147=16,16,0))))))))))))))))))</f>
        <v xml:space="preserve"> </v>
      </c>
      <c r="DR148" s="154"/>
      <c r="DS148" s="158"/>
      <c r="DT148" s="390" t="str">
        <f t="shared" si="197"/>
        <v/>
      </c>
      <c r="DU148" s="158"/>
      <c r="DV148" s="137"/>
      <c r="DW148" s="388" t="str">
        <f t="shared" si="198"/>
        <v/>
      </c>
      <c r="DX148" s="157" t="str">
        <f>IF(VALUE(IF('Vessel List A'!IC147=1,1,IF('Vessel List A'!IC147=2,2,IF('Vessel List A'!IC147=3,3,IF('Vessel List A'!IC147=4,4,IF('Vessel List A'!IC147=5,5,IF('Vessel List A'!IC147=6,6,IF('Vessel List A'!IC147=7,7,IF('Vessel List A'!IC147=8,8,IF('Vessel List A'!IC147=9,9,IF('Vessel List A'!IC147=10,10,IF('Vessel List A'!IC147=11,11,IF('Vessel List A'!IC147=12,12,IF('Vessel List A'!IC147=13,13,IF('Vessel List A'!IC147=14,14,IF('Vessel List A'!IC147=15,15,IF('Vessel List A'!IC147=16,16,0)))))))))))))))))=0," ",VALUE(IF('Vessel List A'!IC147=1,1,IF('Vessel List A'!IC147=2,2,IF('Vessel List A'!IC147=3,3,IF('Vessel List A'!IC147=4,4,IF('Vessel List A'!IC147=5,5,IF('Vessel List A'!IC147=6,6,IF('Vessel List A'!IC147=7,7,IF('Vessel List A'!IC147=8,8,IF('Vessel List A'!IC147=9,9,IF('Vessel List A'!IC147=10,10,IF('Vessel List A'!IC147=11,11,IF('Vessel List A'!IC147=12,12,IF('Vessel List A'!IC147=13,13,IF('Vessel List A'!IC147=14,14,IF('Vessel List A'!IC147=15,15,IF('Vessel List A'!IC147=16,16,0))))))))))))))))))</f>
        <v xml:space="preserve"> </v>
      </c>
      <c r="DY148" s="154"/>
      <c r="DZ148" s="158"/>
      <c r="EA148" s="390" t="str">
        <f t="shared" si="199"/>
        <v/>
      </c>
      <c r="EB148" s="158"/>
      <c r="EC148" s="137"/>
      <c r="ED148" s="388" t="str">
        <f t="shared" si="200"/>
        <v/>
      </c>
      <c r="EE148" s="157" t="str">
        <f>IF(VALUE(IF('Vessel List A'!IP147=1,1,IF('Vessel List A'!IP147=2,2,IF('Vessel List A'!IP147=3,3,IF('Vessel List A'!IP147=4,4,IF('Vessel List A'!IP147=5,5,IF('Vessel List A'!IP147=6,6,IF('Vessel List A'!IP147=7,7,IF('Vessel List A'!IP147=8,8,IF('Vessel List A'!IP147=9,9,IF('Vessel List A'!IP147=10,10,IF('Vessel List A'!IP147=11,11,IF('Vessel List A'!IP147=12,12,IF('Vessel List A'!IP147=13,13,IF('Vessel List A'!IP147=14,14,IF('Vessel List A'!IP147=15,15,IF('Vessel List A'!IP147=16,16,0)))))))))))))))))=0," ",VALUE(IF('Vessel List A'!IP147=1,1,IF('Vessel List A'!IP147=2,2,IF('Vessel List A'!IP147=3,3,IF('Vessel List A'!IP147=4,4,IF('Vessel List A'!IP147=5,5,IF('Vessel List A'!IP147=6,6,IF('Vessel List A'!IP147=7,7,IF('Vessel List A'!IP147=8,8,IF('Vessel List A'!IP147=9,9,IF('Vessel List A'!IP147=10,10,IF('Vessel List A'!IP147=11,11,IF('Vessel List A'!IP147=12,12,IF('Vessel List A'!IP147=13,13,IF('Vessel List A'!IP147=14,14,IF('Vessel List A'!IP147=15,15,IF('Vessel List A'!IP147=16,16,0))))))))))))))))))</f>
        <v xml:space="preserve"> </v>
      </c>
      <c r="EF148" s="154"/>
      <c r="EG148" s="158"/>
      <c r="EH148" s="390" t="str">
        <f t="shared" si="201"/>
        <v/>
      </c>
      <c r="EI148" s="158"/>
      <c r="EJ148" s="137"/>
      <c r="EK148" s="397" t="str">
        <f t="shared" si="202"/>
        <v/>
      </c>
      <c r="EL148" s="144"/>
      <c r="EM148" s="157" t="str">
        <f>IF(VALUE(IF('Vessel List B'!C147=1,1,IF('Vessel List B'!C147=2,2,IF('Vessel List B'!C147=3,3,IF('Vessel List B'!C147=4,4,IF('Vessel List B'!C147=5,5,IF('Vessel List B'!C147=6,6,IF('Vessel List B'!C147=7,7,IF('Vessel List B'!C147=8,8,IF('Vessel List B'!C147=9,9,IF('Vessel List B'!C147=10,10,IF('Vessel List B'!C147=11,11,IF('Vessel List B'!C147=12,12,IF('Vessel List B'!C147=13,13,IF('Vessel List B'!C147=14,14,IF('Vessel List B'!C147=15,15,IF('Vessel List B'!C147=16,16,0)))))))))))))))))=0," ",VALUE(IF('Vessel List B'!C147=1,1,IF('Vessel List B'!C147=2,2,IF('Vessel List B'!C147=3,3,IF('Vessel List B'!C147=4,4,IF('Vessel List B'!C147=5,5,IF('Vessel List B'!C147=6,6,IF('Vessel List B'!C147=7,7,IF('Vessel List B'!C147=8,8,IF('Vessel List B'!C147=9,9,IF('Vessel List B'!C147=10,10,IF('Vessel List B'!C147=11,11,IF('Vessel List B'!C147=12,12,IF('Vessel List B'!C147=13,13,IF('Vessel List B'!C147=14,14,IF('Vessel List B'!C147=15,15,IF('Vessel List B'!C147=16,16,0))))))))))))))))))</f>
        <v xml:space="preserve"> </v>
      </c>
      <c r="EN148" s="154"/>
      <c r="EO148" s="158"/>
      <c r="EP148" s="390" t="str">
        <f t="shared" si="203"/>
        <v/>
      </c>
      <c r="EQ148" s="158"/>
      <c r="ER148" s="137"/>
      <c r="ES148" s="388" t="str">
        <f t="shared" si="204"/>
        <v/>
      </c>
      <c r="ET148" s="157" t="str">
        <f>IF(VALUE(IF('Vessel List B'!P147=1,1,IF('Vessel List B'!P147=2,2,IF('Vessel List B'!P147=3,3,IF('Vessel List B'!P147=4,4,IF('Vessel List B'!P147=5,5,IF('Vessel List B'!P147=6,6,IF('Vessel List B'!P147=7,7,IF('Vessel List B'!P147=8,8,IF('Vessel List B'!P147=9,9,IF('Vessel List B'!P147=10,10,IF('Vessel List B'!P147=11,11,IF('Vessel List B'!P147=12,12,IF('Vessel List B'!P147=13,13,IF('Vessel List B'!P147=14,14,IF('Vessel List B'!P147=15,15,IF('Vessel List B'!P147=16,16,0)))))))))))))))))=0," ",VALUE(IF('Vessel List B'!P147=1,1,IF('Vessel List B'!P147=2,2,IF('Vessel List B'!P147=3,3,IF('Vessel List B'!P147=4,4,IF('Vessel List B'!P147=5,5,IF('Vessel List B'!P147=6,6,IF('Vessel List B'!P147=7,7,IF('Vessel List B'!P147=8,8,IF('Vessel List B'!P147=9,9,IF('Vessel List B'!P147=10,10,IF('Vessel List B'!P147=11,11,IF('Vessel List B'!P147=12,12,IF('Vessel List B'!P147=13,13,IF('Vessel List B'!P147=14,14,IF('Vessel List B'!P147=15,15,IF('Vessel List B'!P147=16,16,0))))))))))))))))))</f>
        <v xml:space="preserve"> </v>
      </c>
      <c r="EU148" s="154"/>
      <c r="EV148" s="158"/>
      <c r="EW148" s="390" t="str">
        <f t="shared" si="205"/>
        <v/>
      </c>
      <c r="EX148" s="158"/>
      <c r="EY148" s="137"/>
      <c r="EZ148" s="388" t="str">
        <f t="shared" si="206"/>
        <v/>
      </c>
      <c r="FA148" s="157" t="str">
        <f>IF(VALUE(IF('Vessel List B'!AC147=1,1,IF('Vessel List B'!AC147=2,2,IF('Vessel List B'!AC147=3,3,IF('Vessel List B'!AC147=4,4,IF('Vessel List B'!AC147=5,5,IF('Vessel List B'!AC147=6,6,IF('Vessel List B'!AC147=7,7,IF('Vessel List B'!AC147=8,8,IF('Vessel List B'!AC147=9,9,IF('Vessel List B'!AC147=10,10,IF('Vessel List B'!AC147=11,11,IF('Vessel List B'!AC147=12,12,IF('Vessel List B'!AC147=13,13,IF('Vessel List B'!AC147=14,14,IF('Vessel List B'!AC147=15,15,IF('Vessel List B'!AC147=16,16,0)))))))))))))))))=0," ",VALUE(IF('Vessel List B'!AC147=1,1,IF('Vessel List B'!AC147=2,2,IF('Vessel List B'!AC147=3,3,IF('Vessel List B'!AC147=4,4,IF('Vessel List B'!AC147=5,5,IF('Vessel List B'!AC147=6,6,IF('Vessel List B'!AC147=7,7,IF('Vessel List B'!AC147=8,8,IF('Vessel List B'!AC147=9,9,IF('Vessel List B'!AC147=10,10,IF('Vessel List B'!AC147=11,11,IF('Vessel List B'!AC147=12,12,IF('Vessel List B'!AC147=13,13,IF('Vessel List B'!AC147=14,14,IF('Vessel List B'!AC147=15,15,IF('Vessel List B'!AC147=16,16,0))))))))))))))))))</f>
        <v xml:space="preserve"> </v>
      </c>
      <c r="FB148" s="154"/>
      <c r="FC148" s="158"/>
      <c r="FD148" s="390" t="str">
        <f t="shared" si="207"/>
        <v/>
      </c>
      <c r="FE148" s="158"/>
      <c r="FF148" s="137"/>
      <c r="FG148" s="388" t="str">
        <f t="shared" si="208"/>
        <v/>
      </c>
      <c r="FH148" s="157" t="str">
        <f>IF(VALUE(IF('Vessel List B'!AP147=1,1,IF('Vessel List B'!AP147=2,2,IF('Vessel List B'!AP147=3,3,IF('Vessel List B'!AP147=4,4,IF('Vessel List B'!AP147=5,5,IF('Vessel List B'!AP147=6,6,IF('Vessel List B'!AP147=7,7,IF('Vessel List B'!AP147=8,8,IF('Vessel List B'!AP147=9,9,IF('Vessel List B'!AP147=10,10,IF('Vessel List B'!AP147=11,11,IF('Vessel List B'!AP147=12,12,IF('Vessel List B'!AP147=13,13,IF('Vessel List B'!AP147=14,14,IF('Vessel List B'!AP147=15,15,IF('Vessel List B'!AP147=16,16,0)))))))))))))))))=0," ",VALUE(IF('Vessel List B'!AP147=1,1,IF('Vessel List B'!AP147=2,2,IF('Vessel List B'!AP147=3,3,IF('Vessel List B'!AP147=4,4,IF('Vessel List B'!AP147=5,5,IF('Vessel List B'!AP147=6,6,IF('Vessel List B'!AP147=7,7,IF('Vessel List B'!AP147=8,8,IF('Vessel List B'!AP147=9,9,IF('Vessel List B'!AP147=10,10,IF('Vessel List B'!AP147=11,11,IF('Vessel List B'!AP147=12,12,IF('Vessel List B'!AP147=13,13,IF('Vessel List B'!AP147=14,14,IF('Vessel List B'!AP147=15,15,IF('Vessel List B'!AP147=16,16,0))))))))))))))))))</f>
        <v xml:space="preserve"> </v>
      </c>
      <c r="FI148" s="154"/>
      <c r="FJ148" s="158"/>
      <c r="FK148" s="390" t="str">
        <f t="shared" si="209"/>
        <v/>
      </c>
      <c r="FL148" s="158"/>
      <c r="FM148" s="137"/>
      <c r="FN148" s="388" t="str">
        <f t="shared" si="210"/>
        <v/>
      </c>
      <c r="FO148" s="157" t="str">
        <f>IF(VALUE(IF('Vessel List B'!BC147=1,1,IF('Vessel List B'!BC147=2,2,IF('Vessel List B'!BC147=3,3,IF('Vessel List B'!BC147=4,4,IF('Vessel List B'!BC147=5,5,IF('Vessel List B'!BC147=6,6,IF('Vessel List B'!BC147=7,7,IF('Vessel List B'!BC147=8,8,IF('Vessel List B'!BC147=9,9,IF('Vessel List B'!BC147=10,10,IF('Vessel List B'!BC147=11,11,IF('Vessel List B'!BC147=12,12,IF('Vessel List B'!BC147=13,13,IF('Vessel List B'!BC147=14,14,IF('Vessel List B'!BC147=15,15,IF('Vessel List B'!BC147=16,16,0)))))))))))))))))=0," ",VALUE(IF('Vessel List B'!BC147=1,1,IF('Vessel List B'!BC147=2,2,IF('Vessel List B'!BC147=3,3,IF('Vessel List B'!BC147=4,4,IF('Vessel List B'!BC147=5,5,IF('Vessel List B'!BC147=6,6,IF('Vessel List B'!BC147=7,7,IF('Vessel List B'!BC147=8,8,IF('Vessel List B'!BC147=9,9,IF('Vessel List B'!BC147=10,10,IF('Vessel List B'!BC147=11,11,IF('Vessel List B'!BC147=12,12,IF('Vessel List B'!BC147=13,13,IF('Vessel List B'!BC147=14,14,IF('Vessel List B'!BC147=15,15,IF('Vessel List B'!BC147=16,16,0))))))))))))))))))</f>
        <v xml:space="preserve"> </v>
      </c>
      <c r="FP148" s="154"/>
      <c r="FQ148" s="158"/>
      <c r="FR148" s="390" t="str">
        <f t="shared" si="211"/>
        <v/>
      </c>
      <c r="FS148" s="158"/>
      <c r="FT148" s="137"/>
      <c r="FU148" s="388" t="str">
        <f t="shared" si="212"/>
        <v/>
      </c>
      <c r="FV148" s="157" t="str">
        <f>IF(VALUE(IF('Vessel List B'!BP147=1,1,IF('Vessel List B'!BP147=2,2,IF('Vessel List B'!BP147=3,3,IF('Vessel List B'!BP147=4,4,IF('Vessel List B'!BP147=5,5,IF('Vessel List B'!BP147=6,6,IF('Vessel List B'!BP147=7,7,IF('Vessel List B'!BP147=8,8,IF('Vessel List B'!BP147=9,9,IF('Vessel List B'!BP147=10,10,IF('Vessel List B'!BP147=11,11,IF('Vessel List B'!BP147=12,12,IF('Vessel List B'!BP147=13,13,IF('Vessel List B'!BP147=14,14,IF('Vessel List B'!BP147=15,15,IF('Vessel List B'!BP147=16,16,0)))))))))))))))))=0," ",VALUE(IF('Vessel List B'!BP147=1,1,IF('Vessel List B'!BP147=2,2,IF('Vessel List B'!BP147=3,3,IF('Vessel List B'!BP147=4,4,IF('Vessel List B'!BP147=5,5,IF('Vessel List B'!BP147=6,6,IF('Vessel List B'!BP147=7,7,IF('Vessel List B'!BP147=8,8,IF('Vessel List B'!BP147=9,9,IF('Vessel List B'!BP147=10,10,IF('Vessel List B'!BP147=11,11,IF('Vessel List B'!BP147=12,12,IF('Vessel List B'!BP147=13,13,IF('Vessel List B'!BP147=14,14,IF('Vessel List B'!BP147=15,15,IF('Vessel List B'!BP147=16,16,0))))))))))))))))))</f>
        <v xml:space="preserve"> </v>
      </c>
      <c r="FW148" s="154"/>
      <c r="FX148" s="158"/>
      <c r="FY148" s="390" t="str">
        <f t="shared" si="213"/>
        <v/>
      </c>
      <c r="FZ148" s="158"/>
      <c r="GA148" s="137"/>
      <c r="GB148" s="388" t="str">
        <f t="shared" si="214"/>
        <v/>
      </c>
      <c r="GC148" s="157" t="str">
        <f>IF(VALUE(IF('Vessel List B'!CC147=1,1,IF('Vessel List B'!CC147=2,2,IF('Vessel List B'!CC147=3,3,IF('Vessel List B'!CC147=4,4,IF('Vessel List B'!CC147=5,5,IF('Vessel List B'!CC147=6,6,IF('Vessel List B'!CC147=7,7,IF('Vessel List B'!CC147=8,8,IF('Vessel List B'!CC147=9,9,IF('Vessel List B'!CC147=10,10,IF('Vessel List B'!CC147=11,11,IF('Vessel List B'!CC147=12,12,IF('Vessel List B'!CC147=13,13,IF('Vessel List B'!CC147=14,14,IF('Vessel List B'!CC147=15,15,IF('Vessel List B'!CC147=16,16,0)))))))))))))))))=0," ",VALUE(IF('Vessel List B'!CC147=1,1,IF('Vessel List B'!CC147=2,2,IF('Vessel List B'!CC147=3,3,IF('Vessel List B'!CC147=4,4,IF('Vessel List B'!CC147=5,5,IF('Vessel List B'!CC147=6,6,IF('Vessel List B'!CC147=7,7,IF('Vessel List B'!CC147=8,8,IF('Vessel List B'!CC147=9,9,IF('Vessel List B'!CC147=10,10,IF('Vessel List B'!CC147=11,11,IF('Vessel List B'!CC147=12,12,IF('Vessel List B'!CC147=13,13,IF('Vessel List B'!CC147=14,14,IF('Vessel List B'!CC147=15,15,IF('Vessel List B'!CC147=16,16,0))))))))))))))))))</f>
        <v xml:space="preserve"> </v>
      </c>
      <c r="GD148" s="154"/>
      <c r="GE148" s="158"/>
      <c r="GF148" s="390" t="str">
        <f t="shared" si="215"/>
        <v/>
      </c>
      <c r="GG148" s="158"/>
      <c r="GH148" s="137"/>
      <c r="GI148" s="388" t="str">
        <f t="shared" si="216"/>
        <v/>
      </c>
      <c r="GJ148" s="157" t="str">
        <f>IF(VALUE(IF('Vessel List B'!CP147=1,1,IF('Vessel List B'!CP147=2,2,IF('Vessel List B'!CP147=3,3,IF('Vessel List B'!CP147=4,4,IF('Vessel List B'!CP147=5,5,IF('Vessel List B'!CP147=6,6,IF('Vessel List B'!CP147=7,7,IF('Vessel List B'!CP147=8,8,IF('Vessel List B'!CP147=9,9,IF('Vessel List B'!CP147=10,10,IF('Vessel List B'!CP147=11,11,IF('Vessel List B'!CP147=12,12,IF('Vessel List B'!CP147=13,13,IF('Vessel List B'!CP147=14,14,IF('Vessel List B'!CP147=15,15,IF('Vessel List B'!CP147=16,16,0)))))))))))))))))=0," ",VALUE(IF('Vessel List B'!CP147=1,1,IF('Vessel List B'!CP147=2,2,IF('Vessel List B'!CP147=3,3,IF('Vessel List B'!CP147=4,4,IF('Vessel List B'!CP147=5,5,IF('Vessel List B'!CP147=6,6,IF('Vessel List B'!CP147=7,7,IF('Vessel List B'!CP147=8,8,IF('Vessel List B'!CP147=9,9,IF('Vessel List B'!CP147=10,10,IF('Vessel List B'!CP147=11,11,IF('Vessel List B'!CP147=12,12,IF('Vessel List B'!CP147=13,13,IF('Vessel List B'!CP147=14,14,IF('Vessel List B'!CP147=15,15,IF('Vessel List B'!CP147=16,16,0))))))))))))))))))</f>
        <v xml:space="preserve"> </v>
      </c>
      <c r="GK148" s="154"/>
      <c r="GL148" s="158"/>
      <c r="GM148" s="390" t="str">
        <f t="shared" si="217"/>
        <v/>
      </c>
      <c r="GN148" s="158"/>
      <c r="GO148" s="137"/>
      <c r="GP148" s="388" t="str">
        <f t="shared" si="218"/>
        <v/>
      </c>
      <c r="GQ148" s="157" t="str">
        <f>IF(VALUE(IF('Vessel List B'!DC147=1,1,IF('Vessel List B'!DC147=2,2,IF('Vessel List B'!DC147=3,3,IF('Vessel List B'!DC147=4,4,IF('Vessel List B'!DC147=5,5,IF('Vessel List B'!DC147=6,6,IF('Vessel List B'!DC147=7,7,IF('Vessel List B'!DC147=8,8,IF('Vessel List B'!DC147=9,9,IF('Vessel List B'!DC147=10,10,IF('Vessel List B'!DC147=11,11,IF('Vessel List B'!DC147=12,12,IF('Vessel List B'!DC147=13,13,IF('Vessel List B'!DC147=14,14,IF('Vessel List B'!DC147=15,15,IF('Vessel List B'!DC147=16,16,0)))))))))))))))))=0," ",VALUE(IF('Vessel List B'!DC147=1,1,IF('Vessel List B'!DC147=2,2,IF('Vessel List B'!DC147=3,3,IF('Vessel List B'!DC147=4,4,IF('Vessel List B'!DC147=5,5,IF('Vessel List B'!DC147=6,6,IF('Vessel List B'!DC147=7,7,IF('Vessel List B'!DC147=8,8,IF('Vessel List B'!DC147=9,9,IF('Vessel List B'!DC147=10,10,IF('Vessel List B'!DC147=11,11,IF('Vessel List B'!DC147=12,12,IF('Vessel List B'!DC147=13,13,IF('Vessel List B'!DC147=14,14,IF('Vessel List B'!DC147=15,15,IF('Vessel List B'!DC147=16,16,0))))))))))))))))))</f>
        <v xml:space="preserve"> </v>
      </c>
      <c r="GR148" s="154"/>
      <c r="GS148" s="158"/>
      <c r="GT148" s="390" t="str">
        <f t="shared" si="219"/>
        <v/>
      </c>
      <c r="GU148" s="158"/>
      <c r="GV148" s="137"/>
      <c r="GW148" s="388" t="str">
        <f t="shared" si="220"/>
        <v/>
      </c>
      <c r="GX148" s="157" t="str">
        <f>IF(VALUE(IF('Vessel List B'!DP147=1,1,IF('Vessel List B'!DP147=2,2,IF('Vessel List B'!DP147=3,3,IF('Vessel List B'!DP147=4,4,IF('Vessel List B'!DP147=5,5,IF('Vessel List B'!DP147=6,6,IF('Vessel List B'!DP147=7,7,IF('Vessel List B'!DP147=8,8,IF('Vessel List B'!DP147=9,9,IF('Vessel List B'!DP147=10,10,IF('Vessel List B'!DP147=11,11,IF('Vessel List B'!DP147=12,12,IF('Vessel List B'!DP147=13,13,IF('Vessel List B'!DP147=14,14,IF('Vessel List B'!DP147=15,15,IF('Vessel List B'!DP147=16,16,0)))))))))))))))))=0," ",VALUE(IF('Vessel List B'!DP147=1,1,IF('Vessel List B'!DP147=2,2,IF('Vessel List B'!DP147=3,3,IF('Vessel List B'!DP147=4,4,IF('Vessel List B'!DP147=5,5,IF('Vessel List B'!DP147=6,6,IF('Vessel List B'!DP147=7,7,IF('Vessel List B'!DP147=8,8,IF('Vessel List B'!DP147=9,9,IF('Vessel List B'!DP147=10,10,IF('Vessel List B'!DP147=11,11,IF('Vessel List B'!DP147=12,12,IF('Vessel List B'!DP147=13,13,IF('Vessel List B'!DP147=14,14,IF('Vessel List B'!DP147=15,15,IF('Vessel List B'!DP147=16,16,0))))))))))))))))))</f>
        <v xml:space="preserve"> </v>
      </c>
      <c r="GY148" s="154"/>
      <c r="GZ148" s="158"/>
      <c r="HA148" s="390" t="str">
        <f t="shared" si="221"/>
        <v/>
      </c>
      <c r="HB148" s="158"/>
      <c r="HC148" s="137"/>
      <c r="HD148" s="388" t="str">
        <f t="shared" si="222"/>
        <v/>
      </c>
      <c r="HE148" s="157" t="str">
        <f>IF(VALUE(IF('Vessel List B'!EC147=1,1,IF('Vessel List B'!EC147=2,2,IF('Vessel List B'!EC147=3,3,IF('Vessel List B'!EC147=4,4,IF('Vessel List B'!EC147=5,5,IF('Vessel List B'!EC147=6,6,IF('Vessel List B'!EC147=7,7,IF('Vessel List B'!EC147=8,8,IF('Vessel List B'!EC147=9,9,IF('Vessel List B'!EC147=10,10,IF('Vessel List B'!EC147=11,11,IF('Vessel List B'!EC147=12,12,IF('Vessel List B'!EC147=13,13,IF('Vessel List B'!EC147=14,14,IF('Vessel List B'!EC147=15,15,IF('Vessel List B'!EC147=16,16,0)))))))))))))))))=0," ",VALUE(IF('Vessel List B'!EC147=1,1,IF('Vessel List B'!EC147=2,2,IF('Vessel List B'!EC147=3,3,IF('Vessel List B'!EC147=4,4,IF('Vessel List B'!EC147=5,5,IF('Vessel List B'!EC147=6,6,IF('Vessel List B'!EC147=7,7,IF('Vessel List B'!EC147=8,8,IF('Vessel List B'!EC147=9,9,IF('Vessel List B'!EC147=10,10,IF('Vessel List B'!EC147=11,11,IF('Vessel List B'!EC147=12,12,IF('Vessel List B'!EC147=13,13,IF('Vessel List B'!EC147=14,14,IF('Vessel List B'!EC147=15,15,IF('Vessel List B'!EC147=16,16,0))))))))))))))))))</f>
        <v xml:space="preserve"> </v>
      </c>
      <c r="HF148" s="154"/>
      <c r="HG148" s="158"/>
      <c r="HH148" s="390" t="str">
        <f t="shared" si="223"/>
        <v/>
      </c>
      <c r="HI148" s="158"/>
      <c r="HJ148" s="137"/>
      <c r="HK148" s="388" t="str">
        <f t="shared" si="224"/>
        <v/>
      </c>
      <c r="HL148" s="157" t="str">
        <f>IF(VALUE(IF('Vessel List B'!EP147=1,1,IF('Vessel List B'!EP147=2,2,IF('Vessel List B'!EP147=3,3,IF('Vessel List B'!EP147=4,4,IF('Vessel List B'!EP147=5,5,IF('Vessel List B'!EP147=6,6,IF('Vessel List B'!EP147=7,7,IF('Vessel List B'!EP147=8,8,IF('Vessel List B'!EP147=9,9,IF('Vessel List B'!EP147=10,10,IF('Vessel List B'!EP147=11,11,IF('Vessel List B'!EP147=12,12,IF('Vessel List B'!EP147=13,13,IF('Vessel List B'!EP147=14,14,IF('Vessel List B'!EP147=15,15,IF('Vessel List B'!EP147=16,16,0)))))))))))))))))=0," ",VALUE(IF('Vessel List B'!EP147=1,1,IF('Vessel List B'!EP147=2,2,IF('Vessel List B'!EP147=3,3,IF('Vessel List B'!EP147=4,4,IF('Vessel List B'!EP147=5,5,IF('Vessel List B'!EP147=6,6,IF('Vessel List B'!EP147=7,7,IF('Vessel List B'!EP147=8,8,IF('Vessel List B'!EP147=9,9,IF('Vessel List B'!EP147=10,10,IF('Vessel List B'!EP147=11,11,IF('Vessel List B'!EP147=12,12,IF('Vessel List B'!EP147=13,13,IF('Vessel List B'!EP147=14,14,IF('Vessel List B'!EP147=15,15,IF('Vessel List B'!EP147=16,16,0))))))))))))))))))</f>
        <v xml:space="preserve"> </v>
      </c>
      <c r="HM148" s="154"/>
      <c r="HN148" s="158"/>
      <c r="HO148" s="390" t="str">
        <f t="shared" si="225"/>
        <v/>
      </c>
      <c r="HP148" s="158"/>
      <c r="HQ148" s="137"/>
      <c r="HR148" s="388" t="str">
        <f t="shared" si="226"/>
        <v/>
      </c>
      <c r="HS148" s="157" t="str">
        <f>IF(VALUE(IF('Vessel List B'!FC147=1,1,IF('Vessel List B'!FC147=2,2,IF('Vessel List B'!FC147=3,3,IF('Vessel List B'!FC147=4,4,IF('Vessel List B'!FC147=5,5,IF('Vessel List B'!FC147=6,6,IF('Vessel List B'!FC147=7,7,IF('Vessel List B'!FC147=8,8,IF('Vessel List B'!FC147=9,9,IF('Vessel List B'!FC147=10,10,IF('Vessel List B'!FC147=11,11,IF('Vessel List B'!FC147=12,12,IF('Vessel List B'!FC147=13,13,IF('Vessel List B'!FC147=14,14,IF('Vessel List B'!FC147=15,15,IF('Vessel List B'!FC147=16,16,0)))))))))))))))))=0," ",VALUE(IF('Vessel List B'!FC147=1,1,IF('Vessel List B'!FC147=2,2,IF('Vessel List B'!FC147=3,3,IF('Vessel List B'!FC147=4,4,IF('Vessel List B'!FC147=5,5,IF('Vessel List B'!FC147=6,6,IF('Vessel List B'!FC147=7,7,IF('Vessel List B'!FC147=8,8,IF('Vessel List B'!FC147=9,9,IF('Vessel List B'!FC147=10,10,IF('Vessel List B'!FC147=11,11,IF('Vessel List B'!FC147=12,12,IF('Vessel List B'!FC147=13,13,IF('Vessel List B'!FC147=14,14,IF('Vessel List B'!FC147=15,15,IF('Vessel List B'!FC147=16,16,0))))))))))))))))))</f>
        <v xml:space="preserve"> </v>
      </c>
      <c r="HT148" s="154"/>
      <c r="HU148" s="158"/>
      <c r="HV148" s="390" t="str">
        <f t="shared" si="227"/>
        <v/>
      </c>
      <c r="HW148" s="158"/>
      <c r="HX148" s="137"/>
      <c r="HY148" s="388" t="str">
        <f t="shared" si="228"/>
        <v/>
      </c>
      <c r="HZ148" s="157" t="str">
        <f>IF(VALUE(IF('Vessel List B'!FP147=1,1,IF('Vessel List B'!FP147=2,2,IF('Vessel List B'!FP147=3,3,IF('Vessel List B'!FP147=4,4,IF('Vessel List B'!FP147=5,5,IF('Vessel List B'!FP147=6,6,IF('Vessel List B'!FP147=7,7,IF('Vessel List B'!FP147=8,8,IF('Vessel List B'!FP147=9,9,IF('Vessel List B'!FP147=10,10,IF('Vessel List B'!FP147=11,11,IF('Vessel List B'!FP147=12,12,IF('Vessel List B'!FP147=13,13,IF('Vessel List B'!FP147=14,14,IF('Vessel List B'!FP147=15,15,IF('Vessel List B'!FP147=16,16,0)))))))))))))))))=0," ",VALUE(IF('Vessel List B'!FP147=1,1,IF('Vessel List B'!FP147=2,2,IF('Vessel List B'!FP147=3,3,IF('Vessel List B'!FP147=4,4,IF('Vessel List B'!FP147=5,5,IF('Vessel List B'!FP147=6,6,IF('Vessel List B'!FP147=7,7,IF('Vessel List B'!FP147=8,8,IF('Vessel List B'!FP147=9,9,IF('Vessel List B'!FP147=10,10,IF('Vessel List B'!FP147=11,11,IF('Vessel List B'!FP147=12,12,IF('Vessel List B'!FP147=13,13,IF('Vessel List B'!FP147=14,14,IF('Vessel List B'!FP147=15,15,IF('Vessel List B'!FP147=16,16,0))))))))))))))))))</f>
        <v xml:space="preserve"> </v>
      </c>
      <c r="IA148" s="154"/>
      <c r="IB148" s="158"/>
      <c r="IC148" s="390" t="str">
        <f t="shared" si="229"/>
        <v/>
      </c>
      <c r="ID148" s="158"/>
      <c r="IE148" s="137"/>
      <c r="IF148" s="388" t="str">
        <f t="shared" si="230"/>
        <v/>
      </c>
      <c r="IG148" s="157" t="str">
        <f>IF(VALUE(IF('Vessel List B'!GC147=1,1,IF('Vessel List B'!GC147=2,2,IF('Vessel List B'!GC147=3,3,IF('Vessel List B'!GC147=4,4,IF('Vessel List B'!GC147=5,5,IF('Vessel List B'!GC147=6,6,IF('Vessel List B'!GC147=7,7,IF('Vessel List B'!GC147=8,8,IF('Vessel List B'!GC147=9,9,IF('Vessel List B'!GC147=10,10,IF('Vessel List B'!GC147=11,11,IF('Vessel List B'!GC147=12,12,IF('Vessel List B'!GC147=13,13,IF('Vessel List B'!GC147=14,14,IF('Vessel List B'!GC147=15,15,IF('Vessel List B'!GC147=16,16,0)))))))))))))))))=0," ",VALUE(IF('Vessel List B'!GC147=1,1,IF('Vessel List B'!GC147=2,2,IF('Vessel List B'!GC147=3,3,IF('Vessel List B'!GC147=4,4,IF('Vessel List B'!GC147=5,5,IF('Vessel List B'!GC147=6,6,IF('Vessel List B'!GC147=7,7,IF('Vessel List B'!GC147=8,8,IF('Vessel List B'!GC147=9,9,IF('Vessel List B'!GC147=10,10,IF('Vessel List B'!GC147=11,11,IF('Vessel List B'!GC147=12,12,IF('Vessel List B'!GC147=13,13,IF('Vessel List B'!GC147=14,14,IF('Vessel List B'!GC147=15,15,IF('Vessel List B'!GC147=16,16,0))))))))))))))))))</f>
        <v xml:space="preserve"> </v>
      </c>
      <c r="IH148" s="154"/>
      <c r="II148" s="158"/>
      <c r="IJ148" s="390" t="str">
        <f t="shared" si="231"/>
        <v/>
      </c>
      <c r="IK148" s="158"/>
      <c r="IL148" s="137"/>
      <c r="IM148" s="388" t="str">
        <f t="shared" si="232"/>
        <v/>
      </c>
      <c r="IN148" s="157" t="str">
        <f>IF(VALUE(IF('Vessel List B'!GP147=1,1,IF('Vessel List B'!GP147=2,2,IF('Vessel List B'!GP147=3,3,IF('Vessel List B'!GP147=4,4,IF('Vessel List B'!GP147=5,5,IF('Vessel List B'!GP147=6,6,IF('Vessel List B'!GP147=7,7,IF('Vessel List B'!GP147=8,8,IF('Vessel List B'!GP147=9,9,IF('Vessel List B'!GP147=10,10,IF('Vessel List B'!GP147=11,11,IF('Vessel List B'!GP147=12,12,IF('Vessel List B'!GP147=13,13,IF('Vessel List B'!GP147=14,14,IF('Vessel List B'!GP147=15,15,IF('Vessel List B'!GP147=16,16,0)))))))))))))))))=0," ",VALUE(IF('Vessel List B'!GP147=1,1,IF('Vessel List B'!GP147=2,2,IF('Vessel List B'!GP147=3,3,IF('Vessel List B'!GP147=4,4,IF('Vessel List B'!GP147=5,5,IF('Vessel List B'!GP147=6,6,IF('Vessel List B'!GP147=7,7,IF('Vessel List B'!GP147=8,8,IF('Vessel List B'!GP147=9,9,IF('Vessel List B'!GP147=10,10,IF('Vessel List B'!GP147=11,11,IF('Vessel List B'!GP147=12,12,IF('Vessel List B'!GP147=13,13,IF('Vessel List B'!GP147=14,14,IF('Vessel List B'!GP147=15,15,IF('Vessel List B'!GP147=16,16,0))))))))))))))))))</f>
        <v xml:space="preserve"> </v>
      </c>
      <c r="IO148" s="154"/>
      <c r="IP148" s="158"/>
      <c r="IQ148" s="390" t="str">
        <f t="shared" si="233"/>
        <v/>
      </c>
      <c r="IR148" s="158"/>
      <c r="IS148" s="137"/>
      <c r="IT148" s="388" t="str">
        <f t="shared" si="234"/>
        <v/>
      </c>
      <c r="IU148" s="157" t="str">
        <f>IF(VALUE(IF('Vessel List B'!HC147=1,1,IF('Vessel List B'!HC147=2,2,IF('Vessel List B'!HC147=3,3,IF('Vessel List B'!HC147=4,4,IF('Vessel List B'!HC147=5,5,IF('Vessel List B'!HC147=6,6,IF('Vessel List B'!HC147=7,7,IF('Vessel List B'!HC147=8,8,IF('Vessel List B'!HC147=9,9,IF('Vessel List B'!HC147=10,10,IF('Vessel List B'!HC147=11,11,IF('Vessel List B'!HC147=12,12,IF('Vessel List B'!HC147=13,13,IF('Vessel List B'!HC147=14,14,IF('Vessel List B'!HC147=15,15,IF('Vessel List B'!HC147=16,16,0)))))))))))))))))=0," ",VALUE(IF('Vessel List B'!HC147=1,1,IF('Vessel List B'!HC147=2,2,IF('Vessel List B'!HC147=3,3,IF('Vessel List B'!HC147=4,4,IF('Vessel List B'!HC147=5,5,IF('Vessel List B'!HC147=6,6,IF('Vessel List B'!HC147=7,7,IF('Vessel List B'!HC147=8,8,IF('Vessel List B'!HC147=9,9,IF('Vessel List B'!HC147=10,10,IF('Vessel List B'!HC147=11,11,IF('Vessel List B'!HC147=12,12,IF('Vessel List B'!HC147=13,13,IF('Vessel List B'!HC147=14,14,IF('Vessel List B'!HC147=15,15,IF('Vessel List B'!HC147=16,16,0))))))))))))))))))</f>
        <v xml:space="preserve"> </v>
      </c>
      <c r="IV148" s="154"/>
      <c r="IW148" s="158"/>
      <c r="IX148" s="390" t="str">
        <f t="shared" si="235"/>
        <v/>
      </c>
      <c r="IY148" s="158"/>
      <c r="IZ148" s="137"/>
      <c r="JA148" s="388" t="str">
        <f t="shared" si="236"/>
        <v/>
      </c>
      <c r="JB148" s="157" t="str">
        <f>IF(VALUE(IF('Vessel List B'!HP147=1,1,IF('Vessel List B'!HP147=2,2,IF('Vessel List B'!HP147=3,3,IF('Vessel List B'!HP147=4,4,IF('Vessel List B'!HP147=5,5,IF('Vessel List B'!HP147=6,6,IF('Vessel List B'!HP147=7,7,IF('Vessel List B'!HP147=8,8,IF('Vessel List B'!HP147=9,9,IF('Vessel List B'!HP147=10,10,IF('Vessel List B'!HP147=11,11,IF('Vessel List B'!HP147=12,12,IF('Vessel List B'!HP147=13,13,IF('Vessel List B'!HP147=14,14,IF('Vessel List B'!HP147=15,15,IF('Vessel List B'!HP147=16,16,0)))))))))))))))))=0," ",VALUE(IF('Vessel List B'!HP147=1,1,IF('Vessel List B'!HP147=2,2,IF('Vessel List B'!HP147=3,3,IF('Vessel List B'!HP147=4,4,IF('Vessel List B'!HP147=5,5,IF('Vessel List B'!HP147=6,6,IF('Vessel List B'!HP147=7,7,IF('Vessel List B'!HP147=8,8,IF('Vessel List B'!HP147=9,9,IF('Vessel List B'!HP147=10,10,IF('Vessel List B'!HP147=11,11,IF('Vessel List B'!HP147=12,12,IF('Vessel List B'!HP147=13,13,IF('Vessel List B'!HP147=14,14,IF('Vessel List B'!HP147=15,15,IF('Vessel List B'!HP147=16,16,0))))))))))))))))))</f>
        <v xml:space="preserve"> </v>
      </c>
      <c r="JC148" s="154"/>
      <c r="JD148" s="158"/>
      <c r="JE148" s="390" t="str">
        <f t="shared" si="237"/>
        <v/>
      </c>
      <c r="JF148" s="158"/>
      <c r="JG148" s="137"/>
      <c r="JH148" s="388" t="str">
        <f t="shared" si="238"/>
        <v/>
      </c>
      <c r="JI148" s="157" t="str">
        <f>IF(VALUE(IF('Vessel List B'!IC147=1,1,IF('Vessel List B'!IC147=2,2,IF('Vessel List B'!IC147=3,3,IF('Vessel List B'!IC147=4,4,IF('Vessel List B'!IC147=5,5,IF('Vessel List B'!IC147=6,6,IF('Vessel List B'!IC147=7,7,IF('Vessel List B'!IC147=8,8,IF('Vessel List B'!IC147=9,9,IF('Vessel List B'!IC147=10,10,IF('Vessel List B'!IC147=11,11,IF('Vessel List B'!IC147=12,12,IF('Vessel List B'!IC147=13,13,IF('Vessel List B'!IC147=14,14,IF('Vessel List B'!IC147=15,15,IF('Vessel List B'!IC147=16,16,0)))))))))))))))))=0," ",VALUE(IF('Vessel List B'!IC147=1,1,IF('Vessel List B'!IC147=2,2,IF('Vessel List B'!IC147=3,3,IF('Vessel List B'!IC147=4,4,IF('Vessel List B'!IC147=5,5,IF('Vessel List B'!IC147=6,6,IF('Vessel List B'!IC147=7,7,IF('Vessel List B'!IC147=8,8,IF('Vessel List B'!IC147=9,9,IF('Vessel List B'!IC147=10,10,IF('Vessel List B'!IC147=11,11,IF('Vessel List B'!IC147=12,12,IF('Vessel List B'!IC147=13,13,IF('Vessel List B'!IC147=14,14,IF('Vessel List B'!IC147=15,15,IF('Vessel List B'!IC147=16,16,0))))))))))))))))))</f>
        <v xml:space="preserve"> </v>
      </c>
      <c r="JJ148" s="154"/>
      <c r="JK148" s="158"/>
      <c r="JL148" s="390" t="str">
        <f t="shared" si="239"/>
        <v/>
      </c>
      <c r="JM148" s="158"/>
      <c r="JN148" s="137"/>
      <c r="JO148" s="388" t="str">
        <f t="shared" si="240"/>
        <v/>
      </c>
      <c r="JP148" s="157" t="str">
        <f>IF(VALUE(IF('Vessel List B'!IP147=1,1,IF('Vessel List B'!IP147=2,2,IF('Vessel List B'!IP147=3,3,IF('Vessel List B'!IP147=4,4,IF('Vessel List B'!IP147=5,5,IF('Vessel List B'!IP147=6,6,IF('Vessel List B'!IP147=7,7,IF('Vessel List B'!IP147=8,8,IF('Vessel List B'!IP147=9,9,IF('Vessel List B'!IP147=10,10,IF('Vessel List B'!IP147=11,11,IF('Vessel List B'!IP147=12,12,IF('Vessel List B'!IP147=13,13,IF('Vessel List B'!IP147=14,14,IF('Vessel List B'!IP147=15,15,IF('Vessel List B'!IP147=16,16,0)))))))))))))))))=0," ",VALUE(IF('Vessel List B'!IP147=1,1,IF('Vessel List B'!IP147=2,2,IF('Vessel List B'!IP147=3,3,IF('Vessel List B'!IP147=4,4,IF('Vessel List B'!IP147=5,5,IF('Vessel List B'!IP147=6,6,IF('Vessel List B'!IP147=7,7,IF('Vessel List B'!IP147=8,8,IF('Vessel List B'!IP147=9,9,IF('Vessel List B'!IP147=10,10,IF('Vessel List B'!IP147=11,11,IF('Vessel List B'!IP147=12,12,IF('Vessel List B'!IP147=13,13,IF('Vessel List B'!IP147=14,14,IF('Vessel List B'!IP147=15,15,IF('Vessel List B'!IP147=16,16,0))))))))))))))))))</f>
        <v xml:space="preserve"> </v>
      </c>
      <c r="JQ148" s="154"/>
      <c r="JR148" s="158"/>
      <c r="JS148" s="390" t="str">
        <f t="shared" si="241"/>
        <v/>
      </c>
      <c r="JT148" s="158"/>
      <c r="JU148" s="137"/>
      <c r="JV148" s="397" t="str">
        <f t="shared" si="242"/>
        <v/>
      </c>
      <c r="JW148" s="403"/>
    </row>
    <row r="149" spans="1:283" ht="15" x14ac:dyDescent="0.25">
      <c r="A149" s="132">
        <f>'Vessel List A'!B148</f>
        <v>41723</v>
      </c>
      <c r="B149" s="157" t="str">
        <f>IF(VALUE(IF('Vessel List A'!C148=1,1,IF('Vessel List A'!C148=2,2,IF('Vessel List A'!C148=3,3,IF('Vessel List A'!C148=4,4,IF('Vessel List A'!C148=5,5,IF('Vessel List A'!C148=6,6,IF('Vessel List A'!C148=7,7,IF('Vessel List A'!C148=8,8,IF('Vessel List A'!C148=9,9,IF('Vessel List A'!C148=10,10,IF('Vessel List A'!C148=11,11,IF('Vessel List A'!C148=12,12,IF('Vessel List A'!C148=13,13,IF('Vessel List A'!C148=14,14,IF('Vessel List A'!C148=15,15,IF('Vessel List A'!C148=16,16,0)))))))))))))))))=0," ",VALUE(IF('Vessel List A'!C148=1,1,IF('Vessel List A'!C148=2,2,IF('Vessel List A'!C148=3,3,IF('Vessel List A'!C148=4,4,IF('Vessel List A'!C148=5,5,IF('Vessel List A'!C148=6,6,IF('Vessel List A'!C148=7,7,IF('Vessel List A'!C148=8,8,IF('Vessel List A'!C148=9,9,IF('Vessel List A'!C148=10,10,IF('Vessel List A'!C148=11,11,IF('Vessel List A'!C148=12,12,IF('Vessel List A'!C148=13,13,IF('Vessel List A'!C148=14,14,IF('Vessel List A'!C148=15,15,IF('Vessel List A'!C148=16,16,0))))))))))))))))))</f>
        <v xml:space="preserve"> </v>
      </c>
      <c r="C149" s="154"/>
      <c r="D149" s="158"/>
      <c r="E149" s="390" t="str">
        <f t="shared" si="163"/>
        <v/>
      </c>
      <c r="F149" s="158"/>
      <c r="G149" s="137"/>
      <c r="H149" s="388" t="str">
        <f t="shared" si="164"/>
        <v/>
      </c>
      <c r="I149" s="157" t="str">
        <f>IF(VALUE(IF('Vessel List A'!P148=1,1,IF('Vessel List A'!P148=2,2,IF('Vessel List A'!P148=3,3,IF('Vessel List A'!P148=4,4,IF('Vessel List A'!P148=5,5,IF('Vessel List A'!P148=6,6,IF('Vessel List A'!P148=7,7,IF('Vessel List A'!P148=8,8,IF('Vessel List A'!P148=9,9,IF('Vessel List A'!P148=10,10,IF('Vessel List A'!P148=11,11,IF('Vessel List A'!P148=12,12,IF('Vessel List A'!P148=13,13,IF('Vessel List A'!P148=14,14,IF('Vessel List A'!P148=15,15,IF('Vessel List A'!P148=16,16,0)))))))))))))))))=0," ",VALUE(IF('Vessel List A'!P148=1,1,IF('Vessel List A'!P148=2,2,IF('Vessel List A'!P148=3,3,IF('Vessel List A'!P148=4,4,IF('Vessel List A'!P148=5,5,IF('Vessel List A'!P148=6,6,IF('Vessel List A'!P148=7,7,IF('Vessel List A'!P148=8,8,IF('Vessel List A'!P148=9,9,IF('Vessel List A'!P148=10,10,IF('Vessel List A'!P148=11,11,IF('Vessel List A'!P148=12,12,IF('Vessel List A'!P148=13,13,IF('Vessel List A'!P148=14,14,IF('Vessel List A'!P148=15,15,IF('Vessel List A'!P148=16,16,0))))))))))))))))))</f>
        <v xml:space="preserve"> </v>
      </c>
      <c r="J149" s="154"/>
      <c r="K149" s="158"/>
      <c r="L149" s="390" t="str">
        <f t="shared" si="165"/>
        <v/>
      </c>
      <c r="M149" s="158"/>
      <c r="N149" s="137"/>
      <c r="O149" s="388" t="str">
        <f t="shared" si="166"/>
        <v/>
      </c>
      <c r="P149" s="157" t="str">
        <f>IF(VALUE(IF('Vessel List A'!AC148=1,1,IF('Vessel List A'!AC148=2,2,IF('Vessel List A'!AC148=3,3,IF('Vessel List A'!AC148=4,4,IF('Vessel List A'!AC148=5,5,IF('Vessel List A'!AC148=6,6,IF('Vessel List A'!AC148=7,7,IF('Vessel List A'!AC148=8,8,IF('Vessel List A'!AC148=9,9,IF('Vessel List A'!AC148=10,10,IF('Vessel List A'!AC148=11,11,IF('Vessel List A'!AC148=12,12,IF('Vessel List A'!AC148=13,13,IF('Vessel List A'!AC148=14,14,IF('Vessel List A'!AC148=15,15,IF('Vessel List A'!AC148=16,16,0)))))))))))))))))=0," ",VALUE(IF('Vessel List A'!AC148=1,1,IF('Vessel List A'!AC148=2,2,IF('Vessel List A'!AC148=3,3,IF('Vessel List A'!AC148=4,4,IF('Vessel List A'!AC148=5,5,IF('Vessel List A'!AC148=6,6,IF('Vessel List A'!AC148=7,7,IF('Vessel List A'!AC148=8,8,IF('Vessel List A'!AC148=9,9,IF('Vessel List A'!AC148=10,10,IF('Vessel List A'!AC148=11,11,IF('Vessel List A'!AC148=12,12,IF('Vessel List A'!AC148=13,13,IF('Vessel List A'!AC148=14,14,IF('Vessel List A'!AC148=15,15,IF('Vessel List A'!AC148=16,16,0))))))))))))))))))</f>
        <v xml:space="preserve"> </v>
      </c>
      <c r="Q149" s="154"/>
      <c r="R149" s="158"/>
      <c r="S149" s="390" t="str">
        <f t="shared" si="167"/>
        <v/>
      </c>
      <c r="T149" s="158"/>
      <c r="U149" s="137"/>
      <c r="V149" s="388" t="str">
        <f t="shared" si="168"/>
        <v/>
      </c>
      <c r="W149" s="157" t="str">
        <f>IF(VALUE(IF('Vessel List A'!AP148=1,1,IF('Vessel List A'!AP148=2,2,IF('Vessel List A'!AP148=3,3,IF('Vessel List A'!AP148=4,4,IF('Vessel List A'!AP148=5,5,IF('Vessel List A'!AP148=6,6,IF('Vessel List A'!AP148=7,7,IF('Vessel List A'!AP148=8,8,IF('Vessel List A'!AP148=9,9,IF('Vessel List A'!AP148=10,10,IF('Vessel List A'!AP148=11,11,IF('Vessel List A'!AP148=12,12,IF('Vessel List A'!AP148=13,13,IF('Vessel List A'!AP148=14,14,IF('Vessel List A'!AP148=15,15,IF('Vessel List A'!AP148=16,16,0)))))))))))))))))=0," ",VALUE(IF('Vessel List A'!AP148=1,1,IF('Vessel List A'!AP148=2,2,IF('Vessel List A'!AP148=3,3,IF('Vessel List A'!AP148=4,4,IF('Vessel List A'!AP148=5,5,IF('Vessel List A'!AP148=6,6,IF('Vessel List A'!AP148=7,7,IF('Vessel List A'!AP148=8,8,IF('Vessel List A'!AP148=9,9,IF('Vessel List A'!AP148=10,10,IF('Vessel List A'!AP148=11,11,IF('Vessel List A'!AP148=12,12,IF('Vessel List A'!AP148=13,13,IF('Vessel List A'!AP148=14,14,IF('Vessel List A'!AP148=15,15,IF('Vessel List A'!AP148=16,16,0))))))))))))))))))</f>
        <v xml:space="preserve"> </v>
      </c>
      <c r="X149" s="154"/>
      <c r="Y149" s="158"/>
      <c r="Z149" s="390" t="str">
        <f t="shared" si="169"/>
        <v/>
      </c>
      <c r="AA149" s="158"/>
      <c r="AB149" s="137"/>
      <c r="AC149" s="388" t="str">
        <f t="shared" si="170"/>
        <v/>
      </c>
      <c r="AD149" s="157" t="str">
        <f>IF(VALUE(IF('Vessel List A'!BC148=1,1,IF('Vessel List A'!BC148=2,2,IF('Vessel List A'!BC148=3,3,IF('Vessel List A'!BC148=4,4,IF('Vessel List A'!BC148=5,5,IF('Vessel List A'!BC148=6,6,IF('Vessel List A'!BC148=7,7,IF('Vessel List A'!BC148=8,8,IF('Vessel List A'!BC148=9,9,IF('Vessel List A'!BC148=10,10,IF('Vessel List A'!BC148=11,11,IF('Vessel List A'!BC148=12,12,IF('Vessel List A'!BC148=13,13,IF('Vessel List A'!BC148=14,14,IF('Vessel List A'!BC148=15,15,IF('Vessel List A'!BC148=16,16,0)))))))))))))))))=0," ",VALUE(IF('Vessel List A'!BC148=1,1,IF('Vessel List A'!BC148=2,2,IF('Vessel List A'!BC148=3,3,IF('Vessel List A'!BC148=4,4,IF('Vessel List A'!BC148=5,5,IF('Vessel List A'!BC148=6,6,IF('Vessel List A'!BC148=7,7,IF('Vessel List A'!BC148=8,8,IF('Vessel List A'!BC148=9,9,IF('Vessel List A'!BC148=10,10,IF('Vessel List A'!BC148=11,11,IF('Vessel List A'!BC148=12,12,IF('Vessel List A'!BC148=13,13,IF('Vessel List A'!BC148=14,14,IF('Vessel List A'!BC148=15,15,IF('Vessel List A'!BC148=16,16,0))))))))))))))))))</f>
        <v xml:space="preserve"> </v>
      </c>
      <c r="AE149" s="154"/>
      <c r="AF149" s="158"/>
      <c r="AG149" s="390" t="str">
        <f t="shared" si="171"/>
        <v/>
      </c>
      <c r="AH149" s="158"/>
      <c r="AI149" s="137"/>
      <c r="AJ149" s="388" t="str">
        <f t="shared" si="172"/>
        <v/>
      </c>
      <c r="AK149" s="157" t="str">
        <f>IF(VALUE(IF('Vessel List A'!BP148=1,1,IF('Vessel List A'!BP148=2,2,IF('Vessel List A'!BP148=3,3,IF('Vessel List A'!BP148=4,4,IF('Vessel List A'!BP148=5,5,IF('Vessel List A'!BP148=6,6,IF('Vessel List A'!BP148=7,7,IF('Vessel List A'!BP148=8,8,IF('Vessel List A'!BP148=9,9,IF('Vessel List A'!BP148=10,10,IF('Vessel List A'!BP148=11,11,IF('Vessel List A'!BP148=12,12,IF('Vessel List A'!BP148=13,13,IF('Vessel List A'!BP148=14,14,IF('Vessel List A'!BP148=15,15,IF('Vessel List A'!BP148=16,16,0)))))))))))))))))=0," ",VALUE(IF('Vessel List A'!BP148=1,1,IF('Vessel List A'!BP148=2,2,IF('Vessel List A'!BP148=3,3,IF('Vessel List A'!BP148=4,4,IF('Vessel List A'!BP148=5,5,IF('Vessel List A'!BP148=6,6,IF('Vessel List A'!BP148=7,7,IF('Vessel List A'!BP148=8,8,IF('Vessel List A'!BP148=9,9,IF('Vessel List A'!BP148=10,10,IF('Vessel List A'!BP148=11,11,IF('Vessel List A'!BP148=12,12,IF('Vessel List A'!BP148=13,13,IF('Vessel List A'!BP148=14,14,IF('Vessel List A'!BP148=15,15,IF('Vessel List A'!BP148=16,16,0))))))))))))))))))</f>
        <v xml:space="preserve"> </v>
      </c>
      <c r="AL149" s="154"/>
      <c r="AM149" s="158"/>
      <c r="AN149" s="390" t="str">
        <f t="shared" si="173"/>
        <v/>
      </c>
      <c r="AO149" s="158"/>
      <c r="AP149" s="137"/>
      <c r="AQ149" s="388" t="str">
        <f t="shared" si="174"/>
        <v/>
      </c>
      <c r="AR149" s="157" t="str">
        <f>IF(VALUE(IF('Vessel List A'!CC148=1,1,IF('Vessel List A'!CC148=2,2,IF('Vessel List A'!CC148=3,3,IF('Vessel List A'!CC148=4,4,IF('Vessel List A'!CC148=5,5,IF('Vessel List A'!CC148=6,6,IF('Vessel List A'!CC148=7,7,IF('Vessel List A'!CC148=8,8,IF('Vessel List A'!CC148=9,9,IF('Vessel List A'!CC148=10,10,IF('Vessel List A'!CC148=11,11,IF('Vessel List A'!CC148=12,12,IF('Vessel List A'!CC148=13,13,IF('Vessel List A'!CC148=14,14,IF('Vessel List A'!CC148=15,15,IF('Vessel List A'!CC148=16,16,0)))))))))))))))))=0," ",VALUE(IF('Vessel List A'!CC148=1,1,IF('Vessel List A'!CC148=2,2,IF('Vessel List A'!CC148=3,3,IF('Vessel List A'!CC148=4,4,IF('Vessel List A'!CC148=5,5,IF('Vessel List A'!CC148=6,6,IF('Vessel List A'!CC148=7,7,IF('Vessel List A'!CC148=8,8,IF('Vessel List A'!CC148=9,9,IF('Vessel List A'!CC148=10,10,IF('Vessel List A'!CC148=11,11,IF('Vessel List A'!CC148=12,12,IF('Vessel List A'!CC148=13,13,IF('Vessel List A'!CC148=14,14,IF('Vessel List A'!CC148=15,15,IF('Vessel List A'!CC148=16,16,0))))))))))))))))))</f>
        <v xml:space="preserve"> </v>
      </c>
      <c r="AS149" s="154"/>
      <c r="AT149" s="158"/>
      <c r="AU149" s="390" t="str">
        <f t="shared" si="175"/>
        <v/>
      </c>
      <c r="AV149" s="158"/>
      <c r="AW149" s="137"/>
      <c r="AX149" s="388" t="str">
        <f t="shared" si="176"/>
        <v/>
      </c>
      <c r="AY149" s="157" t="str">
        <f>IF(VALUE(IF('Vessel List A'!CP148=1,1,IF('Vessel List A'!CP148=2,2,IF('Vessel List A'!CP148=3,3,IF('Vessel List A'!CP148=4,4,IF('Vessel List A'!CP148=5,5,IF('Vessel List A'!CP148=6,6,IF('Vessel List A'!CP148=7,7,IF('Vessel List A'!CP148=8,8,IF('Vessel List A'!CP148=9,9,IF('Vessel List A'!CP148=10,10,IF('Vessel List A'!CP148=11,11,IF('Vessel List A'!CP148=12,12,IF('Vessel List A'!CP148=13,13,IF('Vessel List A'!CP148=14,14,IF('Vessel List A'!CP148=15,15,IF('Vessel List A'!CP148=16,16,0)))))))))))))))))=0," ",VALUE(IF('Vessel List A'!CP148=1,1,IF('Vessel List A'!CP148=2,2,IF('Vessel List A'!CP148=3,3,IF('Vessel List A'!CP148=4,4,IF('Vessel List A'!CP148=5,5,IF('Vessel List A'!CP148=6,6,IF('Vessel List A'!CP148=7,7,IF('Vessel List A'!CP148=8,8,IF('Vessel List A'!CP148=9,9,IF('Vessel List A'!CP148=10,10,IF('Vessel List A'!CP148=11,11,IF('Vessel List A'!CP148=12,12,IF('Vessel List A'!CP148=13,13,IF('Vessel List A'!CP148=14,14,IF('Vessel List A'!CP148=15,15,IF('Vessel List A'!CP148=16,16,0))))))))))))))))))</f>
        <v xml:space="preserve"> </v>
      </c>
      <c r="AZ149" s="154"/>
      <c r="BA149" s="158"/>
      <c r="BB149" s="390" t="str">
        <f t="shared" si="177"/>
        <v/>
      </c>
      <c r="BC149" s="158"/>
      <c r="BD149" s="137"/>
      <c r="BE149" s="388" t="str">
        <f t="shared" si="178"/>
        <v/>
      </c>
      <c r="BF149" s="157" t="str">
        <f>IF(VALUE(IF('Vessel List A'!DC148=1,1,IF('Vessel List A'!DC148=2,2,IF('Vessel List A'!DC148=3,3,IF('Vessel List A'!DC148=4,4,IF('Vessel List A'!DC148=5,5,IF('Vessel List A'!DC148=6,6,IF('Vessel List A'!DC148=7,7,IF('Vessel List A'!DC148=8,8,IF('Vessel List A'!DC148=9,9,IF('Vessel List A'!DC148=10,10,IF('Vessel List A'!DC148=11,11,IF('Vessel List A'!DC148=12,12,IF('Vessel List A'!DC148=13,13,IF('Vessel List A'!DC148=14,14,IF('Vessel List A'!DC148=15,15,IF('Vessel List A'!DC148=16,16,0)))))))))))))))))=0," ",VALUE(IF('Vessel List A'!DC148=1,1,IF('Vessel List A'!DC148=2,2,IF('Vessel List A'!DC148=3,3,IF('Vessel List A'!DC148=4,4,IF('Vessel List A'!DC148=5,5,IF('Vessel List A'!DC148=6,6,IF('Vessel List A'!DC148=7,7,IF('Vessel List A'!DC148=8,8,IF('Vessel List A'!DC148=9,9,IF('Vessel List A'!DC148=10,10,IF('Vessel List A'!DC148=11,11,IF('Vessel List A'!DC148=12,12,IF('Vessel List A'!DC148=13,13,IF('Vessel List A'!DC148=14,14,IF('Vessel List A'!DC148=15,15,IF('Vessel List A'!DC148=16,16,0))))))))))))))))))</f>
        <v xml:space="preserve"> </v>
      </c>
      <c r="BG149" s="154"/>
      <c r="BH149" s="158"/>
      <c r="BI149" s="390" t="str">
        <f t="shared" si="179"/>
        <v/>
      </c>
      <c r="BJ149" s="158"/>
      <c r="BK149" s="137"/>
      <c r="BL149" s="388" t="str">
        <f t="shared" si="180"/>
        <v/>
      </c>
      <c r="BM149" s="157" t="str">
        <f>IF(VALUE(IF('Vessel List A'!DP148=1,1,IF('Vessel List A'!DP148=2,2,IF('Vessel List A'!DP148=3,3,IF('Vessel List A'!DP148=4,4,IF('Vessel List A'!DP148=5,5,IF('Vessel List A'!DP148=6,6,IF('Vessel List A'!DP148=7,7,IF('Vessel List A'!DP148=8,8,IF('Vessel List A'!DP148=9,9,IF('Vessel List A'!DP148=10,10,IF('Vessel List A'!DP148=11,11,IF('Vessel List A'!DP148=12,12,IF('Vessel List A'!DP148=13,13,IF('Vessel List A'!DP148=14,14,IF('Vessel List A'!DP148=15,15,IF('Vessel List A'!DP148=16,16,0)))))))))))))))))=0," ",VALUE(IF('Vessel List A'!DP148=1,1,IF('Vessel List A'!DP148=2,2,IF('Vessel List A'!DP148=3,3,IF('Vessel List A'!DP148=4,4,IF('Vessel List A'!DP148=5,5,IF('Vessel List A'!DP148=6,6,IF('Vessel List A'!DP148=7,7,IF('Vessel List A'!DP148=8,8,IF('Vessel List A'!DP148=9,9,IF('Vessel List A'!DP148=10,10,IF('Vessel List A'!DP148=11,11,IF('Vessel List A'!DP148=12,12,IF('Vessel List A'!DP148=13,13,IF('Vessel List A'!DP148=14,14,IF('Vessel List A'!DP148=15,15,IF('Vessel List A'!DP148=16,16,0))))))))))))))))))</f>
        <v xml:space="preserve"> </v>
      </c>
      <c r="BN149" s="154"/>
      <c r="BO149" s="158"/>
      <c r="BP149" s="390" t="str">
        <f t="shared" si="181"/>
        <v/>
      </c>
      <c r="BQ149" s="158"/>
      <c r="BR149" s="137"/>
      <c r="BS149" s="388" t="str">
        <f t="shared" si="182"/>
        <v/>
      </c>
      <c r="BT149" s="157" t="str">
        <f>IF(VALUE(IF('Vessel List A'!EC148=1,1,IF('Vessel List A'!EC148=2,2,IF('Vessel List A'!EC148=3,3,IF('Vessel List A'!EC148=4,4,IF('Vessel List A'!EC148=5,5,IF('Vessel List A'!EC148=6,6,IF('Vessel List A'!EC148=7,7,IF('Vessel List A'!EC148=8,8,IF('Vessel List A'!EC148=9,9,IF('Vessel List A'!EC148=10,10,IF('Vessel List A'!EC148=11,11,IF('Vessel List A'!EC148=12,12,IF('Vessel List A'!EC148=13,13,IF('Vessel List A'!EC148=14,14,IF('Vessel List A'!EC148=15,15,IF('Vessel List A'!EC148=16,16,0)))))))))))))))))=0," ",VALUE(IF('Vessel List A'!EC148=1,1,IF('Vessel List A'!EC148=2,2,IF('Vessel List A'!EC148=3,3,IF('Vessel List A'!EC148=4,4,IF('Vessel List A'!EC148=5,5,IF('Vessel List A'!EC148=6,6,IF('Vessel List A'!EC148=7,7,IF('Vessel List A'!EC148=8,8,IF('Vessel List A'!EC148=9,9,IF('Vessel List A'!EC148=10,10,IF('Vessel List A'!EC148=11,11,IF('Vessel List A'!EC148=12,12,IF('Vessel List A'!EC148=13,13,IF('Vessel List A'!EC148=14,14,IF('Vessel List A'!EC148=15,15,IF('Vessel List A'!EC148=16,16,0))))))))))))))))))</f>
        <v xml:space="preserve"> </v>
      </c>
      <c r="BU149" s="154"/>
      <c r="BV149" s="158"/>
      <c r="BW149" s="390" t="str">
        <f t="shared" si="183"/>
        <v/>
      </c>
      <c r="BX149" s="158"/>
      <c r="BY149" s="137"/>
      <c r="BZ149" s="388" t="str">
        <f t="shared" si="184"/>
        <v/>
      </c>
      <c r="CA149" s="157" t="str">
        <f>IF(VALUE(IF('Vessel List A'!EP148=1,1,IF('Vessel List A'!EP148=2,2,IF('Vessel List A'!EP148=3,3,IF('Vessel List A'!EP148=4,4,IF('Vessel List A'!EP148=5,5,IF('Vessel List A'!EP148=6,6,IF('Vessel List A'!EP148=7,7,IF('Vessel List A'!EP148=8,8,IF('Vessel List A'!EP148=9,9,IF('Vessel List A'!EP148=10,10,IF('Vessel List A'!EP148=11,11,IF('Vessel List A'!EP148=12,12,IF('Vessel List A'!EP148=13,13,IF('Vessel List A'!EP148=14,14,IF('Vessel List A'!EP148=15,15,IF('Vessel List A'!EP148=16,16,0)))))))))))))))))=0," ",VALUE(IF('Vessel List A'!EP148=1,1,IF('Vessel List A'!EP148=2,2,IF('Vessel List A'!EP148=3,3,IF('Vessel List A'!EP148=4,4,IF('Vessel List A'!EP148=5,5,IF('Vessel List A'!EP148=6,6,IF('Vessel List A'!EP148=7,7,IF('Vessel List A'!EP148=8,8,IF('Vessel List A'!EP148=9,9,IF('Vessel List A'!EP148=10,10,IF('Vessel List A'!EP148=11,11,IF('Vessel List A'!EP148=12,12,IF('Vessel List A'!EP148=13,13,IF('Vessel List A'!EP148=14,14,IF('Vessel List A'!EP148=15,15,IF('Vessel List A'!EP148=16,16,0))))))))))))))))))</f>
        <v xml:space="preserve"> </v>
      </c>
      <c r="CB149" s="154"/>
      <c r="CC149" s="158"/>
      <c r="CD149" s="390" t="str">
        <f t="shared" si="185"/>
        <v/>
      </c>
      <c r="CE149" s="158"/>
      <c r="CF149" s="137"/>
      <c r="CG149" s="388" t="str">
        <f t="shared" si="186"/>
        <v/>
      </c>
      <c r="CH149" s="157" t="str">
        <f>IF(VALUE(IF('Vessel List A'!FC148=1,1,IF('Vessel List A'!FC148=2,2,IF('Vessel List A'!FC148=3,3,IF('Vessel List A'!FC148=4,4,IF('Vessel List A'!FC148=5,5,IF('Vessel List A'!FC148=6,6,IF('Vessel List A'!FC148=7,7,IF('Vessel List A'!FC148=8,8,IF('Vessel List A'!FC148=9,9,IF('Vessel List A'!FC148=10,10,IF('Vessel List A'!FC148=11,11,IF('Vessel List A'!FC148=12,12,IF('Vessel List A'!FC148=13,13,IF('Vessel List A'!FC148=14,14,IF('Vessel List A'!FC148=15,15,IF('Vessel List A'!FC148=16,16,0)))))))))))))))))=0," ",VALUE(IF('Vessel List A'!FC148=1,1,IF('Vessel List A'!FC148=2,2,IF('Vessel List A'!FC148=3,3,IF('Vessel List A'!FC148=4,4,IF('Vessel List A'!FC148=5,5,IF('Vessel List A'!FC148=6,6,IF('Vessel List A'!FC148=7,7,IF('Vessel List A'!FC148=8,8,IF('Vessel List A'!FC148=9,9,IF('Vessel List A'!FC148=10,10,IF('Vessel List A'!FC148=11,11,IF('Vessel List A'!FC148=12,12,IF('Vessel List A'!FC148=13,13,IF('Vessel List A'!FC148=14,14,IF('Vessel List A'!FC148=15,15,IF('Vessel List A'!FC148=16,16,0))))))))))))))))))</f>
        <v xml:space="preserve"> </v>
      </c>
      <c r="CI149" s="154"/>
      <c r="CJ149" s="158"/>
      <c r="CK149" s="390" t="str">
        <f t="shared" si="187"/>
        <v/>
      </c>
      <c r="CL149" s="158"/>
      <c r="CM149" s="137"/>
      <c r="CN149" s="388" t="str">
        <f t="shared" si="188"/>
        <v/>
      </c>
      <c r="CO149" s="157" t="str">
        <f>IF(VALUE(IF('Vessel List A'!FP148=1,1,IF('Vessel List A'!FP148=2,2,IF('Vessel List A'!FP148=3,3,IF('Vessel List A'!FP148=4,4,IF('Vessel List A'!FP148=5,5,IF('Vessel List A'!FP148=6,6,IF('Vessel List A'!FP148=7,7,IF('Vessel List A'!FP148=8,8,IF('Vessel List A'!FP148=9,9,IF('Vessel List A'!FP148=10,10,IF('Vessel List A'!FP148=11,11,IF('Vessel List A'!FP148=12,12,IF('Vessel List A'!FP148=13,13,IF('Vessel List A'!FP148=14,14,IF('Vessel List A'!FP148=15,15,IF('Vessel List A'!FP148=16,16,0)))))))))))))))))=0," ",VALUE(IF('Vessel List A'!FP148=1,1,IF('Vessel List A'!FP148=2,2,IF('Vessel List A'!FP148=3,3,IF('Vessel List A'!FP148=4,4,IF('Vessel List A'!FP148=5,5,IF('Vessel List A'!FP148=6,6,IF('Vessel List A'!FP148=7,7,IF('Vessel List A'!FP148=8,8,IF('Vessel List A'!FP148=9,9,IF('Vessel List A'!FP148=10,10,IF('Vessel List A'!FP148=11,11,IF('Vessel List A'!FP148=12,12,IF('Vessel List A'!FP148=13,13,IF('Vessel List A'!FP148=14,14,IF('Vessel List A'!FP148=15,15,IF('Vessel List A'!FP148=16,16,0))))))))))))))))))</f>
        <v xml:space="preserve"> </v>
      </c>
      <c r="CP149" s="154"/>
      <c r="CQ149" s="158"/>
      <c r="CR149" s="390" t="str">
        <f t="shared" si="189"/>
        <v/>
      </c>
      <c r="CS149" s="158"/>
      <c r="CT149" s="137"/>
      <c r="CU149" s="388" t="str">
        <f t="shared" si="190"/>
        <v/>
      </c>
      <c r="CV149" s="157" t="str">
        <f>IF(VALUE(IF('Vessel List A'!GC148=1,1,IF('Vessel List A'!GC148=2,2,IF('Vessel List A'!GC148=3,3,IF('Vessel List A'!GC148=4,4,IF('Vessel List A'!GC148=5,5,IF('Vessel List A'!GC148=6,6,IF('Vessel List A'!GC148=7,7,IF('Vessel List A'!GC148=8,8,IF('Vessel List A'!GC148=9,9,IF('Vessel List A'!GC148=10,10,IF('Vessel List A'!GC148=11,11,IF('Vessel List A'!GC148=12,12,IF('Vessel List A'!GC148=13,13,IF('Vessel List A'!GC148=14,14,IF('Vessel List A'!GC148=15,15,IF('Vessel List A'!GC148=16,16,0)))))))))))))))))=0," ",VALUE(IF('Vessel List A'!GC148=1,1,IF('Vessel List A'!GC148=2,2,IF('Vessel List A'!GC148=3,3,IF('Vessel List A'!GC148=4,4,IF('Vessel List A'!GC148=5,5,IF('Vessel List A'!GC148=6,6,IF('Vessel List A'!GC148=7,7,IF('Vessel List A'!GC148=8,8,IF('Vessel List A'!GC148=9,9,IF('Vessel List A'!GC148=10,10,IF('Vessel List A'!GC148=11,11,IF('Vessel List A'!GC148=12,12,IF('Vessel List A'!GC148=13,13,IF('Vessel List A'!GC148=14,14,IF('Vessel List A'!GC148=15,15,IF('Vessel List A'!GC148=16,16,0))))))))))))))))))</f>
        <v xml:space="preserve"> </v>
      </c>
      <c r="CW149" s="154"/>
      <c r="CX149" s="158"/>
      <c r="CY149" s="390" t="str">
        <f t="shared" si="191"/>
        <v/>
      </c>
      <c r="CZ149" s="158"/>
      <c r="DA149" s="137"/>
      <c r="DB149" s="388" t="str">
        <f t="shared" si="192"/>
        <v/>
      </c>
      <c r="DC149" s="157" t="str">
        <f>IF(VALUE(IF('Vessel List A'!GP148=1,1,IF('Vessel List A'!GP148=2,2,IF('Vessel List A'!GP148=3,3,IF('Vessel List A'!GP148=4,4,IF('Vessel List A'!GP148=5,5,IF('Vessel List A'!GP148=6,6,IF('Vessel List A'!GP148=7,7,IF('Vessel List A'!GP148=8,8,IF('Vessel List A'!GP148=9,9,IF('Vessel List A'!GP148=10,10,IF('Vessel List A'!GP148=11,11,IF('Vessel List A'!GP148=12,12,IF('Vessel List A'!GP148=13,13,IF('Vessel List A'!GP148=14,14,IF('Vessel List A'!GP148=15,15,IF('Vessel List A'!GP148=16,16,0)))))))))))))))))=0," ",VALUE(IF('Vessel List A'!GP148=1,1,IF('Vessel List A'!GP148=2,2,IF('Vessel List A'!GP148=3,3,IF('Vessel List A'!GP148=4,4,IF('Vessel List A'!GP148=5,5,IF('Vessel List A'!GP148=6,6,IF('Vessel List A'!GP148=7,7,IF('Vessel List A'!GP148=8,8,IF('Vessel List A'!GP148=9,9,IF('Vessel List A'!GP148=10,10,IF('Vessel List A'!GP148=11,11,IF('Vessel List A'!GP148=12,12,IF('Vessel List A'!GP148=13,13,IF('Vessel List A'!GP148=14,14,IF('Vessel List A'!GP148=15,15,IF('Vessel List A'!GP148=16,16,0))))))))))))))))))</f>
        <v xml:space="preserve"> </v>
      </c>
      <c r="DD149" s="154"/>
      <c r="DE149" s="158"/>
      <c r="DF149" s="390" t="str">
        <f t="shared" si="193"/>
        <v/>
      </c>
      <c r="DG149" s="158"/>
      <c r="DH149" s="137"/>
      <c r="DI149" s="388" t="str">
        <f t="shared" si="194"/>
        <v/>
      </c>
      <c r="DJ149" s="157" t="str">
        <f>IF(VALUE(IF('Vessel List A'!HC148=1,1,IF('Vessel List A'!HC148=2,2,IF('Vessel List A'!HC148=3,3,IF('Vessel List A'!HC148=4,4,IF('Vessel List A'!HC148=5,5,IF('Vessel List A'!HC148=6,6,IF('Vessel List A'!HC148=7,7,IF('Vessel List A'!HC148=8,8,IF('Vessel List A'!HC148=9,9,IF('Vessel List A'!HC148=10,10,IF('Vessel List A'!HC148=11,11,IF('Vessel List A'!HC148=12,12,IF('Vessel List A'!HC148=13,13,IF('Vessel List A'!HC148=14,14,IF('Vessel List A'!HC148=15,15,IF('Vessel List A'!HC148=16,16,0)))))))))))))))))=0," ",VALUE(IF('Vessel List A'!HC148=1,1,IF('Vessel List A'!HC148=2,2,IF('Vessel List A'!HC148=3,3,IF('Vessel List A'!HC148=4,4,IF('Vessel List A'!HC148=5,5,IF('Vessel List A'!HC148=6,6,IF('Vessel List A'!HC148=7,7,IF('Vessel List A'!HC148=8,8,IF('Vessel List A'!HC148=9,9,IF('Vessel List A'!HC148=10,10,IF('Vessel List A'!HC148=11,11,IF('Vessel List A'!HC148=12,12,IF('Vessel List A'!HC148=13,13,IF('Vessel List A'!HC148=14,14,IF('Vessel List A'!HC148=15,15,IF('Vessel List A'!HC148=16,16,0))))))))))))))))))</f>
        <v xml:space="preserve"> </v>
      </c>
      <c r="DK149" s="154"/>
      <c r="DL149" s="158"/>
      <c r="DM149" s="390" t="str">
        <f t="shared" si="195"/>
        <v/>
      </c>
      <c r="DN149" s="158"/>
      <c r="DO149" s="137"/>
      <c r="DP149" s="388" t="str">
        <f t="shared" si="196"/>
        <v/>
      </c>
      <c r="DQ149" s="157" t="str">
        <f>IF(VALUE(IF('Vessel List A'!HP148=1,1,IF('Vessel List A'!HP148=2,2,IF('Vessel List A'!HP148=3,3,IF('Vessel List A'!HP148=4,4,IF('Vessel List A'!HP148=5,5,IF('Vessel List A'!HP148=6,6,IF('Vessel List A'!HP148=7,7,IF('Vessel List A'!HP148=8,8,IF('Vessel List A'!HP148=9,9,IF('Vessel List A'!HP148=10,10,IF('Vessel List A'!HP148=11,11,IF('Vessel List A'!HP148=12,12,IF('Vessel List A'!HP148=13,13,IF('Vessel List A'!HP148=14,14,IF('Vessel List A'!HP148=15,15,IF('Vessel List A'!HP148=16,16,0)))))))))))))))))=0," ",VALUE(IF('Vessel List A'!HP148=1,1,IF('Vessel List A'!HP148=2,2,IF('Vessel List A'!HP148=3,3,IF('Vessel List A'!HP148=4,4,IF('Vessel List A'!HP148=5,5,IF('Vessel List A'!HP148=6,6,IF('Vessel List A'!HP148=7,7,IF('Vessel List A'!HP148=8,8,IF('Vessel List A'!HP148=9,9,IF('Vessel List A'!HP148=10,10,IF('Vessel List A'!HP148=11,11,IF('Vessel List A'!HP148=12,12,IF('Vessel List A'!HP148=13,13,IF('Vessel List A'!HP148=14,14,IF('Vessel List A'!HP148=15,15,IF('Vessel List A'!HP148=16,16,0))))))))))))))))))</f>
        <v xml:space="preserve"> </v>
      </c>
      <c r="DR149" s="154"/>
      <c r="DS149" s="158"/>
      <c r="DT149" s="390" t="str">
        <f t="shared" si="197"/>
        <v/>
      </c>
      <c r="DU149" s="158"/>
      <c r="DV149" s="137"/>
      <c r="DW149" s="388" t="str">
        <f t="shared" si="198"/>
        <v/>
      </c>
      <c r="DX149" s="157" t="str">
        <f>IF(VALUE(IF('Vessel List A'!IC148=1,1,IF('Vessel List A'!IC148=2,2,IF('Vessel List A'!IC148=3,3,IF('Vessel List A'!IC148=4,4,IF('Vessel List A'!IC148=5,5,IF('Vessel List A'!IC148=6,6,IF('Vessel List A'!IC148=7,7,IF('Vessel List A'!IC148=8,8,IF('Vessel List A'!IC148=9,9,IF('Vessel List A'!IC148=10,10,IF('Vessel List A'!IC148=11,11,IF('Vessel List A'!IC148=12,12,IF('Vessel List A'!IC148=13,13,IF('Vessel List A'!IC148=14,14,IF('Vessel List A'!IC148=15,15,IF('Vessel List A'!IC148=16,16,0)))))))))))))))))=0," ",VALUE(IF('Vessel List A'!IC148=1,1,IF('Vessel List A'!IC148=2,2,IF('Vessel List A'!IC148=3,3,IF('Vessel List A'!IC148=4,4,IF('Vessel List A'!IC148=5,5,IF('Vessel List A'!IC148=6,6,IF('Vessel List A'!IC148=7,7,IF('Vessel List A'!IC148=8,8,IF('Vessel List A'!IC148=9,9,IF('Vessel List A'!IC148=10,10,IF('Vessel List A'!IC148=11,11,IF('Vessel List A'!IC148=12,12,IF('Vessel List A'!IC148=13,13,IF('Vessel List A'!IC148=14,14,IF('Vessel List A'!IC148=15,15,IF('Vessel List A'!IC148=16,16,0))))))))))))))))))</f>
        <v xml:space="preserve"> </v>
      </c>
      <c r="DY149" s="154"/>
      <c r="DZ149" s="158"/>
      <c r="EA149" s="390" t="str">
        <f t="shared" si="199"/>
        <v/>
      </c>
      <c r="EB149" s="158"/>
      <c r="EC149" s="137"/>
      <c r="ED149" s="388" t="str">
        <f t="shared" si="200"/>
        <v/>
      </c>
      <c r="EE149" s="157" t="str">
        <f>IF(VALUE(IF('Vessel List A'!IP148=1,1,IF('Vessel List A'!IP148=2,2,IF('Vessel List A'!IP148=3,3,IF('Vessel List A'!IP148=4,4,IF('Vessel List A'!IP148=5,5,IF('Vessel List A'!IP148=6,6,IF('Vessel List A'!IP148=7,7,IF('Vessel List A'!IP148=8,8,IF('Vessel List A'!IP148=9,9,IF('Vessel List A'!IP148=10,10,IF('Vessel List A'!IP148=11,11,IF('Vessel List A'!IP148=12,12,IF('Vessel List A'!IP148=13,13,IF('Vessel List A'!IP148=14,14,IF('Vessel List A'!IP148=15,15,IF('Vessel List A'!IP148=16,16,0)))))))))))))))))=0," ",VALUE(IF('Vessel List A'!IP148=1,1,IF('Vessel List A'!IP148=2,2,IF('Vessel List A'!IP148=3,3,IF('Vessel List A'!IP148=4,4,IF('Vessel List A'!IP148=5,5,IF('Vessel List A'!IP148=6,6,IF('Vessel List A'!IP148=7,7,IF('Vessel List A'!IP148=8,8,IF('Vessel List A'!IP148=9,9,IF('Vessel List A'!IP148=10,10,IF('Vessel List A'!IP148=11,11,IF('Vessel List A'!IP148=12,12,IF('Vessel List A'!IP148=13,13,IF('Vessel List A'!IP148=14,14,IF('Vessel List A'!IP148=15,15,IF('Vessel List A'!IP148=16,16,0))))))))))))))))))</f>
        <v xml:space="preserve"> </v>
      </c>
      <c r="EF149" s="154"/>
      <c r="EG149" s="158"/>
      <c r="EH149" s="390" t="str">
        <f t="shared" si="201"/>
        <v/>
      </c>
      <c r="EI149" s="158"/>
      <c r="EJ149" s="137"/>
      <c r="EK149" s="397" t="str">
        <f t="shared" si="202"/>
        <v/>
      </c>
      <c r="EL149" s="144"/>
      <c r="EM149" s="157" t="str">
        <f>IF(VALUE(IF('Vessel List B'!C148=1,1,IF('Vessel List B'!C148=2,2,IF('Vessel List B'!C148=3,3,IF('Vessel List B'!C148=4,4,IF('Vessel List B'!C148=5,5,IF('Vessel List B'!C148=6,6,IF('Vessel List B'!C148=7,7,IF('Vessel List B'!C148=8,8,IF('Vessel List B'!C148=9,9,IF('Vessel List B'!C148=10,10,IF('Vessel List B'!C148=11,11,IF('Vessel List B'!C148=12,12,IF('Vessel List B'!C148=13,13,IF('Vessel List B'!C148=14,14,IF('Vessel List B'!C148=15,15,IF('Vessel List B'!C148=16,16,0)))))))))))))))))=0," ",VALUE(IF('Vessel List B'!C148=1,1,IF('Vessel List B'!C148=2,2,IF('Vessel List B'!C148=3,3,IF('Vessel List B'!C148=4,4,IF('Vessel List B'!C148=5,5,IF('Vessel List B'!C148=6,6,IF('Vessel List B'!C148=7,7,IF('Vessel List B'!C148=8,8,IF('Vessel List B'!C148=9,9,IF('Vessel List B'!C148=10,10,IF('Vessel List B'!C148=11,11,IF('Vessel List B'!C148=12,12,IF('Vessel List B'!C148=13,13,IF('Vessel List B'!C148=14,14,IF('Vessel List B'!C148=15,15,IF('Vessel List B'!C148=16,16,0))))))))))))))))))</f>
        <v xml:space="preserve"> </v>
      </c>
      <c r="EN149" s="154"/>
      <c r="EO149" s="158"/>
      <c r="EP149" s="390" t="str">
        <f t="shared" si="203"/>
        <v/>
      </c>
      <c r="EQ149" s="158"/>
      <c r="ER149" s="137"/>
      <c r="ES149" s="388" t="str">
        <f t="shared" si="204"/>
        <v/>
      </c>
      <c r="ET149" s="157" t="str">
        <f>IF(VALUE(IF('Vessel List B'!P148=1,1,IF('Vessel List B'!P148=2,2,IF('Vessel List B'!P148=3,3,IF('Vessel List B'!P148=4,4,IF('Vessel List B'!P148=5,5,IF('Vessel List B'!P148=6,6,IF('Vessel List B'!P148=7,7,IF('Vessel List B'!P148=8,8,IF('Vessel List B'!P148=9,9,IF('Vessel List B'!P148=10,10,IF('Vessel List B'!P148=11,11,IF('Vessel List B'!P148=12,12,IF('Vessel List B'!P148=13,13,IF('Vessel List B'!P148=14,14,IF('Vessel List B'!P148=15,15,IF('Vessel List B'!P148=16,16,0)))))))))))))))))=0," ",VALUE(IF('Vessel List B'!P148=1,1,IF('Vessel List B'!P148=2,2,IF('Vessel List B'!P148=3,3,IF('Vessel List B'!P148=4,4,IF('Vessel List B'!P148=5,5,IF('Vessel List B'!P148=6,6,IF('Vessel List B'!P148=7,7,IF('Vessel List B'!P148=8,8,IF('Vessel List B'!P148=9,9,IF('Vessel List B'!P148=10,10,IF('Vessel List B'!P148=11,11,IF('Vessel List B'!P148=12,12,IF('Vessel List B'!P148=13,13,IF('Vessel List B'!P148=14,14,IF('Vessel List B'!P148=15,15,IF('Vessel List B'!P148=16,16,0))))))))))))))))))</f>
        <v xml:space="preserve"> </v>
      </c>
      <c r="EU149" s="154"/>
      <c r="EV149" s="158"/>
      <c r="EW149" s="390" t="str">
        <f t="shared" si="205"/>
        <v/>
      </c>
      <c r="EX149" s="158"/>
      <c r="EY149" s="137"/>
      <c r="EZ149" s="388" t="str">
        <f t="shared" si="206"/>
        <v/>
      </c>
      <c r="FA149" s="157" t="str">
        <f>IF(VALUE(IF('Vessel List B'!AC148=1,1,IF('Vessel List B'!AC148=2,2,IF('Vessel List B'!AC148=3,3,IF('Vessel List B'!AC148=4,4,IF('Vessel List B'!AC148=5,5,IF('Vessel List B'!AC148=6,6,IF('Vessel List B'!AC148=7,7,IF('Vessel List B'!AC148=8,8,IF('Vessel List B'!AC148=9,9,IF('Vessel List B'!AC148=10,10,IF('Vessel List B'!AC148=11,11,IF('Vessel List B'!AC148=12,12,IF('Vessel List B'!AC148=13,13,IF('Vessel List B'!AC148=14,14,IF('Vessel List B'!AC148=15,15,IF('Vessel List B'!AC148=16,16,0)))))))))))))))))=0," ",VALUE(IF('Vessel List B'!AC148=1,1,IF('Vessel List B'!AC148=2,2,IF('Vessel List B'!AC148=3,3,IF('Vessel List B'!AC148=4,4,IF('Vessel List B'!AC148=5,5,IF('Vessel List B'!AC148=6,6,IF('Vessel List B'!AC148=7,7,IF('Vessel List B'!AC148=8,8,IF('Vessel List B'!AC148=9,9,IF('Vessel List B'!AC148=10,10,IF('Vessel List B'!AC148=11,11,IF('Vessel List B'!AC148=12,12,IF('Vessel List B'!AC148=13,13,IF('Vessel List B'!AC148=14,14,IF('Vessel List B'!AC148=15,15,IF('Vessel List B'!AC148=16,16,0))))))))))))))))))</f>
        <v xml:space="preserve"> </v>
      </c>
      <c r="FB149" s="154"/>
      <c r="FC149" s="158"/>
      <c r="FD149" s="390" t="str">
        <f t="shared" si="207"/>
        <v/>
      </c>
      <c r="FE149" s="158"/>
      <c r="FF149" s="137"/>
      <c r="FG149" s="388" t="str">
        <f t="shared" si="208"/>
        <v/>
      </c>
      <c r="FH149" s="157" t="str">
        <f>IF(VALUE(IF('Vessel List B'!AP148=1,1,IF('Vessel List B'!AP148=2,2,IF('Vessel List B'!AP148=3,3,IF('Vessel List B'!AP148=4,4,IF('Vessel List B'!AP148=5,5,IF('Vessel List B'!AP148=6,6,IF('Vessel List B'!AP148=7,7,IF('Vessel List B'!AP148=8,8,IF('Vessel List B'!AP148=9,9,IF('Vessel List B'!AP148=10,10,IF('Vessel List B'!AP148=11,11,IF('Vessel List B'!AP148=12,12,IF('Vessel List B'!AP148=13,13,IF('Vessel List B'!AP148=14,14,IF('Vessel List B'!AP148=15,15,IF('Vessel List B'!AP148=16,16,0)))))))))))))))))=0," ",VALUE(IF('Vessel List B'!AP148=1,1,IF('Vessel List B'!AP148=2,2,IF('Vessel List B'!AP148=3,3,IF('Vessel List B'!AP148=4,4,IF('Vessel List B'!AP148=5,5,IF('Vessel List B'!AP148=6,6,IF('Vessel List B'!AP148=7,7,IF('Vessel List B'!AP148=8,8,IF('Vessel List B'!AP148=9,9,IF('Vessel List B'!AP148=10,10,IF('Vessel List B'!AP148=11,11,IF('Vessel List B'!AP148=12,12,IF('Vessel List B'!AP148=13,13,IF('Vessel List B'!AP148=14,14,IF('Vessel List B'!AP148=15,15,IF('Vessel List B'!AP148=16,16,0))))))))))))))))))</f>
        <v xml:space="preserve"> </v>
      </c>
      <c r="FI149" s="154"/>
      <c r="FJ149" s="158"/>
      <c r="FK149" s="390" t="str">
        <f t="shared" si="209"/>
        <v/>
      </c>
      <c r="FL149" s="158"/>
      <c r="FM149" s="137"/>
      <c r="FN149" s="388" t="str">
        <f t="shared" si="210"/>
        <v/>
      </c>
      <c r="FO149" s="157" t="str">
        <f>IF(VALUE(IF('Vessel List B'!BC148=1,1,IF('Vessel List B'!BC148=2,2,IF('Vessel List B'!BC148=3,3,IF('Vessel List B'!BC148=4,4,IF('Vessel List B'!BC148=5,5,IF('Vessel List B'!BC148=6,6,IF('Vessel List B'!BC148=7,7,IF('Vessel List B'!BC148=8,8,IF('Vessel List B'!BC148=9,9,IF('Vessel List B'!BC148=10,10,IF('Vessel List B'!BC148=11,11,IF('Vessel List B'!BC148=12,12,IF('Vessel List B'!BC148=13,13,IF('Vessel List B'!BC148=14,14,IF('Vessel List B'!BC148=15,15,IF('Vessel List B'!BC148=16,16,0)))))))))))))))))=0," ",VALUE(IF('Vessel List B'!BC148=1,1,IF('Vessel List B'!BC148=2,2,IF('Vessel List B'!BC148=3,3,IF('Vessel List B'!BC148=4,4,IF('Vessel List B'!BC148=5,5,IF('Vessel List B'!BC148=6,6,IF('Vessel List B'!BC148=7,7,IF('Vessel List B'!BC148=8,8,IF('Vessel List B'!BC148=9,9,IF('Vessel List B'!BC148=10,10,IF('Vessel List B'!BC148=11,11,IF('Vessel List B'!BC148=12,12,IF('Vessel List B'!BC148=13,13,IF('Vessel List B'!BC148=14,14,IF('Vessel List B'!BC148=15,15,IF('Vessel List B'!BC148=16,16,0))))))))))))))))))</f>
        <v xml:space="preserve"> </v>
      </c>
      <c r="FP149" s="154"/>
      <c r="FQ149" s="158"/>
      <c r="FR149" s="390" t="str">
        <f t="shared" si="211"/>
        <v/>
      </c>
      <c r="FS149" s="158"/>
      <c r="FT149" s="137"/>
      <c r="FU149" s="388" t="str">
        <f t="shared" si="212"/>
        <v/>
      </c>
      <c r="FV149" s="157" t="str">
        <f>IF(VALUE(IF('Vessel List B'!BP148=1,1,IF('Vessel List B'!BP148=2,2,IF('Vessel List B'!BP148=3,3,IF('Vessel List B'!BP148=4,4,IF('Vessel List B'!BP148=5,5,IF('Vessel List B'!BP148=6,6,IF('Vessel List B'!BP148=7,7,IF('Vessel List B'!BP148=8,8,IF('Vessel List B'!BP148=9,9,IF('Vessel List B'!BP148=10,10,IF('Vessel List B'!BP148=11,11,IF('Vessel List B'!BP148=12,12,IF('Vessel List B'!BP148=13,13,IF('Vessel List B'!BP148=14,14,IF('Vessel List B'!BP148=15,15,IF('Vessel List B'!BP148=16,16,0)))))))))))))))))=0," ",VALUE(IF('Vessel List B'!BP148=1,1,IF('Vessel List B'!BP148=2,2,IF('Vessel List B'!BP148=3,3,IF('Vessel List B'!BP148=4,4,IF('Vessel List B'!BP148=5,5,IF('Vessel List B'!BP148=6,6,IF('Vessel List B'!BP148=7,7,IF('Vessel List B'!BP148=8,8,IF('Vessel List B'!BP148=9,9,IF('Vessel List B'!BP148=10,10,IF('Vessel List B'!BP148=11,11,IF('Vessel List B'!BP148=12,12,IF('Vessel List B'!BP148=13,13,IF('Vessel List B'!BP148=14,14,IF('Vessel List B'!BP148=15,15,IF('Vessel List B'!BP148=16,16,0))))))))))))))))))</f>
        <v xml:space="preserve"> </v>
      </c>
      <c r="FW149" s="154"/>
      <c r="FX149" s="158"/>
      <c r="FY149" s="390" t="str">
        <f t="shared" si="213"/>
        <v/>
      </c>
      <c r="FZ149" s="158"/>
      <c r="GA149" s="137"/>
      <c r="GB149" s="388" t="str">
        <f t="shared" si="214"/>
        <v/>
      </c>
      <c r="GC149" s="157" t="str">
        <f>IF(VALUE(IF('Vessel List B'!CC148=1,1,IF('Vessel List B'!CC148=2,2,IF('Vessel List B'!CC148=3,3,IF('Vessel List B'!CC148=4,4,IF('Vessel List B'!CC148=5,5,IF('Vessel List B'!CC148=6,6,IF('Vessel List B'!CC148=7,7,IF('Vessel List B'!CC148=8,8,IF('Vessel List B'!CC148=9,9,IF('Vessel List B'!CC148=10,10,IF('Vessel List B'!CC148=11,11,IF('Vessel List B'!CC148=12,12,IF('Vessel List B'!CC148=13,13,IF('Vessel List B'!CC148=14,14,IF('Vessel List B'!CC148=15,15,IF('Vessel List B'!CC148=16,16,0)))))))))))))))))=0," ",VALUE(IF('Vessel List B'!CC148=1,1,IF('Vessel List B'!CC148=2,2,IF('Vessel List B'!CC148=3,3,IF('Vessel List B'!CC148=4,4,IF('Vessel List B'!CC148=5,5,IF('Vessel List B'!CC148=6,6,IF('Vessel List B'!CC148=7,7,IF('Vessel List B'!CC148=8,8,IF('Vessel List B'!CC148=9,9,IF('Vessel List B'!CC148=10,10,IF('Vessel List B'!CC148=11,11,IF('Vessel List B'!CC148=12,12,IF('Vessel List B'!CC148=13,13,IF('Vessel List B'!CC148=14,14,IF('Vessel List B'!CC148=15,15,IF('Vessel List B'!CC148=16,16,0))))))))))))))))))</f>
        <v xml:space="preserve"> </v>
      </c>
      <c r="GD149" s="154"/>
      <c r="GE149" s="158"/>
      <c r="GF149" s="390" t="str">
        <f t="shared" si="215"/>
        <v/>
      </c>
      <c r="GG149" s="158"/>
      <c r="GH149" s="137"/>
      <c r="GI149" s="388" t="str">
        <f t="shared" si="216"/>
        <v/>
      </c>
      <c r="GJ149" s="157" t="str">
        <f>IF(VALUE(IF('Vessel List B'!CP148=1,1,IF('Vessel List B'!CP148=2,2,IF('Vessel List B'!CP148=3,3,IF('Vessel List B'!CP148=4,4,IF('Vessel List B'!CP148=5,5,IF('Vessel List B'!CP148=6,6,IF('Vessel List B'!CP148=7,7,IF('Vessel List B'!CP148=8,8,IF('Vessel List B'!CP148=9,9,IF('Vessel List B'!CP148=10,10,IF('Vessel List B'!CP148=11,11,IF('Vessel List B'!CP148=12,12,IF('Vessel List B'!CP148=13,13,IF('Vessel List B'!CP148=14,14,IF('Vessel List B'!CP148=15,15,IF('Vessel List B'!CP148=16,16,0)))))))))))))))))=0," ",VALUE(IF('Vessel List B'!CP148=1,1,IF('Vessel List B'!CP148=2,2,IF('Vessel List B'!CP148=3,3,IF('Vessel List B'!CP148=4,4,IF('Vessel List B'!CP148=5,5,IF('Vessel List B'!CP148=6,6,IF('Vessel List B'!CP148=7,7,IF('Vessel List B'!CP148=8,8,IF('Vessel List B'!CP148=9,9,IF('Vessel List B'!CP148=10,10,IF('Vessel List B'!CP148=11,11,IF('Vessel List B'!CP148=12,12,IF('Vessel List B'!CP148=13,13,IF('Vessel List B'!CP148=14,14,IF('Vessel List B'!CP148=15,15,IF('Vessel List B'!CP148=16,16,0))))))))))))))))))</f>
        <v xml:space="preserve"> </v>
      </c>
      <c r="GK149" s="154"/>
      <c r="GL149" s="158"/>
      <c r="GM149" s="390" t="str">
        <f t="shared" si="217"/>
        <v/>
      </c>
      <c r="GN149" s="158"/>
      <c r="GO149" s="137"/>
      <c r="GP149" s="388" t="str">
        <f t="shared" si="218"/>
        <v/>
      </c>
      <c r="GQ149" s="157" t="str">
        <f>IF(VALUE(IF('Vessel List B'!DC148=1,1,IF('Vessel List B'!DC148=2,2,IF('Vessel List B'!DC148=3,3,IF('Vessel List B'!DC148=4,4,IF('Vessel List B'!DC148=5,5,IF('Vessel List B'!DC148=6,6,IF('Vessel List B'!DC148=7,7,IF('Vessel List B'!DC148=8,8,IF('Vessel List B'!DC148=9,9,IF('Vessel List B'!DC148=10,10,IF('Vessel List B'!DC148=11,11,IF('Vessel List B'!DC148=12,12,IF('Vessel List B'!DC148=13,13,IF('Vessel List B'!DC148=14,14,IF('Vessel List B'!DC148=15,15,IF('Vessel List B'!DC148=16,16,0)))))))))))))))))=0," ",VALUE(IF('Vessel List B'!DC148=1,1,IF('Vessel List B'!DC148=2,2,IF('Vessel List B'!DC148=3,3,IF('Vessel List B'!DC148=4,4,IF('Vessel List B'!DC148=5,5,IF('Vessel List B'!DC148=6,6,IF('Vessel List B'!DC148=7,7,IF('Vessel List B'!DC148=8,8,IF('Vessel List B'!DC148=9,9,IF('Vessel List B'!DC148=10,10,IF('Vessel List B'!DC148=11,11,IF('Vessel List B'!DC148=12,12,IF('Vessel List B'!DC148=13,13,IF('Vessel List B'!DC148=14,14,IF('Vessel List B'!DC148=15,15,IF('Vessel List B'!DC148=16,16,0))))))))))))))))))</f>
        <v xml:space="preserve"> </v>
      </c>
      <c r="GR149" s="154"/>
      <c r="GS149" s="158"/>
      <c r="GT149" s="390" t="str">
        <f t="shared" si="219"/>
        <v/>
      </c>
      <c r="GU149" s="158"/>
      <c r="GV149" s="137"/>
      <c r="GW149" s="388" t="str">
        <f t="shared" si="220"/>
        <v/>
      </c>
      <c r="GX149" s="157" t="str">
        <f>IF(VALUE(IF('Vessel List B'!DP148=1,1,IF('Vessel List B'!DP148=2,2,IF('Vessel List B'!DP148=3,3,IF('Vessel List B'!DP148=4,4,IF('Vessel List B'!DP148=5,5,IF('Vessel List B'!DP148=6,6,IF('Vessel List B'!DP148=7,7,IF('Vessel List B'!DP148=8,8,IF('Vessel List B'!DP148=9,9,IF('Vessel List B'!DP148=10,10,IF('Vessel List B'!DP148=11,11,IF('Vessel List B'!DP148=12,12,IF('Vessel List B'!DP148=13,13,IF('Vessel List B'!DP148=14,14,IF('Vessel List B'!DP148=15,15,IF('Vessel List B'!DP148=16,16,0)))))))))))))))))=0," ",VALUE(IF('Vessel List B'!DP148=1,1,IF('Vessel List B'!DP148=2,2,IF('Vessel List B'!DP148=3,3,IF('Vessel List B'!DP148=4,4,IF('Vessel List B'!DP148=5,5,IF('Vessel List B'!DP148=6,6,IF('Vessel List B'!DP148=7,7,IF('Vessel List B'!DP148=8,8,IF('Vessel List B'!DP148=9,9,IF('Vessel List B'!DP148=10,10,IF('Vessel List B'!DP148=11,11,IF('Vessel List B'!DP148=12,12,IF('Vessel List B'!DP148=13,13,IF('Vessel List B'!DP148=14,14,IF('Vessel List B'!DP148=15,15,IF('Vessel List B'!DP148=16,16,0))))))))))))))))))</f>
        <v xml:space="preserve"> </v>
      </c>
      <c r="GY149" s="154"/>
      <c r="GZ149" s="158"/>
      <c r="HA149" s="390" t="str">
        <f t="shared" si="221"/>
        <v/>
      </c>
      <c r="HB149" s="158"/>
      <c r="HC149" s="137"/>
      <c r="HD149" s="388" t="str">
        <f t="shared" si="222"/>
        <v/>
      </c>
      <c r="HE149" s="157" t="str">
        <f>IF(VALUE(IF('Vessel List B'!EC148=1,1,IF('Vessel List B'!EC148=2,2,IF('Vessel List B'!EC148=3,3,IF('Vessel List B'!EC148=4,4,IF('Vessel List B'!EC148=5,5,IF('Vessel List B'!EC148=6,6,IF('Vessel List B'!EC148=7,7,IF('Vessel List B'!EC148=8,8,IF('Vessel List B'!EC148=9,9,IF('Vessel List B'!EC148=10,10,IF('Vessel List B'!EC148=11,11,IF('Vessel List B'!EC148=12,12,IF('Vessel List B'!EC148=13,13,IF('Vessel List B'!EC148=14,14,IF('Vessel List B'!EC148=15,15,IF('Vessel List B'!EC148=16,16,0)))))))))))))))))=0," ",VALUE(IF('Vessel List B'!EC148=1,1,IF('Vessel List B'!EC148=2,2,IF('Vessel List B'!EC148=3,3,IF('Vessel List B'!EC148=4,4,IF('Vessel List B'!EC148=5,5,IF('Vessel List B'!EC148=6,6,IF('Vessel List B'!EC148=7,7,IF('Vessel List B'!EC148=8,8,IF('Vessel List B'!EC148=9,9,IF('Vessel List B'!EC148=10,10,IF('Vessel List B'!EC148=11,11,IF('Vessel List B'!EC148=12,12,IF('Vessel List B'!EC148=13,13,IF('Vessel List B'!EC148=14,14,IF('Vessel List B'!EC148=15,15,IF('Vessel List B'!EC148=16,16,0))))))))))))))))))</f>
        <v xml:space="preserve"> </v>
      </c>
      <c r="HF149" s="154"/>
      <c r="HG149" s="158"/>
      <c r="HH149" s="390" t="str">
        <f t="shared" si="223"/>
        <v/>
      </c>
      <c r="HI149" s="158"/>
      <c r="HJ149" s="137"/>
      <c r="HK149" s="388" t="str">
        <f t="shared" si="224"/>
        <v/>
      </c>
      <c r="HL149" s="157" t="str">
        <f>IF(VALUE(IF('Vessel List B'!EP148=1,1,IF('Vessel List B'!EP148=2,2,IF('Vessel List B'!EP148=3,3,IF('Vessel List B'!EP148=4,4,IF('Vessel List B'!EP148=5,5,IF('Vessel List B'!EP148=6,6,IF('Vessel List B'!EP148=7,7,IF('Vessel List B'!EP148=8,8,IF('Vessel List B'!EP148=9,9,IF('Vessel List B'!EP148=10,10,IF('Vessel List B'!EP148=11,11,IF('Vessel List B'!EP148=12,12,IF('Vessel List B'!EP148=13,13,IF('Vessel List B'!EP148=14,14,IF('Vessel List B'!EP148=15,15,IF('Vessel List B'!EP148=16,16,0)))))))))))))))))=0," ",VALUE(IF('Vessel List B'!EP148=1,1,IF('Vessel List B'!EP148=2,2,IF('Vessel List B'!EP148=3,3,IF('Vessel List B'!EP148=4,4,IF('Vessel List B'!EP148=5,5,IF('Vessel List B'!EP148=6,6,IF('Vessel List B'!EP148=7,7,IF('Vessel List B'!EP148=8,8,IF('Vessel List B'!EP148=9,9,IF('Vessel List B'!EP148=10,10,IF('Vessel List B'!EP148=11,11,IF('Vessel List B'!EP148=12,12,IF('Vessel List B'!EP148=13,13,IF('Vessel List B'!EP148=14,14,IF('Vessel List B'!EP148=15,15,IF('Vessel List B'!EP148=16,16,0))))))))))))))))))</f>
        <v xml:space="preserve"> </v>
      </c>
      <c r="HM149" s="154"/>
      <c r="HN149" s="158"/>
      <c r="HO149" s="390" t="str">
        <f t="shared" si="225"/>
        <v/>
      </c>
      <c r="HP149" s="158"/>
      <c r="HQ149" s="137"/>
      <c r="HR149" s="388" t="str">
        <f t="shared" si="226"/>
        <v/>
      </c>
      <c r="HS149" s="157" t="str">
        <f>IF(VALUE(IF('Vessel List B'!FC148=1,1,IF('Vessel List B'!FC148=2,2,IF('Vessel List B'!FC148=3,3,IF('Vessel List B'!FC148=4,4,IF('Vessel List B'!FC148=5,5,IF('Vessel List B'!FC148=6,6,IF('Vessel List B'!FC148=7,7,IF('Vessel List B'!FC148=8,8,IF('Vessel List B'!FC148=9,9,IF('Vessel List B'!FC148=10,10,IF('Vessel List B'!FC148=11,11,IF('Vessel List B'!FC148=12,12,IF('Vessel List B'!FC148=13,13,IF('Vessel List B'!FC148=14,14,IF('Vessel List B'!FC148=15,15,IF('Vessel List B'!FC148=16,16,0)))))))))))))))))=0," ",VALUE(IF('Vessel List B'!FC148=1,1,IF('Vessel List B'!FC148=2,2,IF('Vessel List B'!FC148=3,3,IF('Vessel List B'!FC148=4,4,IF('Vessel List B'!FC148=5,5,IF('Vessel List B'!FC148=6,6,IF('Vessel List B'!FC148=7,7,IF('Vessel List B'!FC148=8,8,IF('Vessel List B'!FC148=9,9,IF('Vessel List B'!FC148=10,10,IF('Vessel List B'!FC148=11,11,IF('Vessel List B'!FC148=12,12,IF('Vessel List B'!FC148=13,13,IF('Vessel List B'!FC148=14,14,IF('Vessel List B'!FC148=15,15,IF('Vessel List B'!FC148=16,16,0))))))))))))))))))</f>
        <v xml:space="preserve"> </v>
      </c>
      <c r="HT149" s="154"/>
      <c r="HU149" s="158"/>
      <c r="HV149" s="390" t="str">
        <f t="shared" si="227"/>
        <v/>
      </c>
      <c r="HW149" s="158"/>
      <c r="HX149" s="137"/>
      <c r="HY149" s="388" t="str">
        <f t="shared" si="228"/>
        <v/>
      </c>
      <c r="HZ149" s="157" t="str">
        <f>IF(VALUE(IF('Vessel List B'!FP148=1,1,IF('Vessel List B'!FP148=2,2,IF('Vessel List B'!FP148=3,3,IF('Vessel List B'!FP148=4,4,IF('Vessel List B'!FP148=5,5,IF('Vessel List B'!FP148=6,6,IF('Vessel List B'!FP148=7,7,IF('Vessel List B'!FP148=8,8,IF('Vessel List B'!FP148=9,9,IF('Vessel List B'!FP148=10,10,IF('Vessel List B'!FP148=11,11,IF('Vessel List B'!FP148=12,12,IF('Vessel List B'!FP148=13,13,IF('Vessel List B'!FP148=14,14,IF('Vessel List B'!FP148=15,15,IF('Vessel List B'!FP148=16,16,0)))))))))))))))))=0," ",VALUE(IF('Vessel List B'!FP148=1,1,IF('Vessel List B'!FP148=2,2,IF('Vessel List B'!FP148=3,3,IF('Vessel List B'!FP148=4,4,IF('Vessel List B'!FP148=5,5,IF('Vessel List B'!FP148=6,6,IF('Vessel List B'!FP148=7,7,IF('Vessel List B'!FP148=8,8,IF('Vessel List B'!FP148=9,9,IF('Vessel List B'!FP148=10,10,IF('Vessel List B'!FP148=11,11,IF('Vessel List B'!FP148=12,12,IF('Vessel List B'!FP148=13,13,IF('Vessel List B'!FP148=14,14,IF('Vessel List B'!FP148=15,15,IF('Vessel List B'!FP148=16,16,0))))))))))))))))))</f>
        <v xml:space="preserve"> </v>
      </c>
      <c r="IA149" s="154"/>
      <c r="IB149" s="158"/>
      <c r="IC149" s="390" t="str">
        <f t="shared" si="229"/>
        <v/>
      </c>
      <c r="ID149" s="158"/>
      <c r="IE149" s="137"/>
      <c r="IF149" s="388" t="str">
        <f t="shared" si="230"/>
        <v/>
      </c>
      <c r="IG149" s="157" t="str">
        <f>IF(VALUE(IF('Vessel List B'!GC148=1,1,IF('Vessel List B'!GC148=2,2,IF('Vessel List B'!GC148=3,3,IF('Vessel List B'!GC148=4,4,IF('Vessel List B'!GC148=5,5,IF('Vessel List B'!GC148=6,6,IF('Vessel List B'!GC148=7,7,IF('Vessel List B'!GC148=8,8,IF('Vessel List B'!GC148=9,9,IF('Vessel List B'!GC148=10,10,IF('Vessel List B'!GC148=11,11,IF('Vessel List B'!GC148=12,12,IF('Vessel List B'!GC148=13,13,IF('Vessel List B'!GC148=14,14,IF('Vessel List B'!GC148=15,15,IF('Vessel List B'!GC148=16,16,0)))))))))))))))))=0," ",VALUE(IF('Vessel List B'!GC148=1,1,IF('Vessel List B'!GC148=2,2,IF('Vessel List B'!GC148=3,3,IF('Vessel List B'!GC148=4,4,IF('Vessel List B'!GC148=5,5,IF('Vessel List B'!GC148=6,6,IF('Vessel List B'!GC148=7,7,IF('Vessel List B'!GC148=8,8,IF('Vessel List B'!GC148=9,9,IF('Vessel List B'!GC148=10,10,IF('Vessel List B'!GC148=11,11,IF('Vessel List B'!GC148=12,12,IF('Vessel List B'!GC148=13,13,IF('Vessel List B'!GC148=14,14,IF('Vessel List B'!GC148=15,15,IF('Vessel List B'!GC148=16,16,0))))))))))))))))))</f>
        <v xml:space="preserve"> </v>
      </c>
      <c r="IH149" s="154"/>
      <c r="II149" s="158"/>
      <c r="IJ149" s="390" t="str">
        <f t="shared" si="231"/>
        <v/>
      </c>
      <c r="IK149" s="158"/>
      <c r="IL149" s="137"/>
      <c r="IM149" s="388" t="str">
        <f t="shared" si="232"/>
        <v/>
      </c>
      <c r="IN149" s="157" t="str">
        <f>IF(VALUE(IF('Vessel List B'!GP148=1,1,IF('Vessel List B'!GP148=2,2,IF('Vessel List B'!GP148=3,3,IF('Vessel List B'!GP148=4,4,IF('Vessel List B'!GP148=5,5,IF('Vessel List B'!GP148=6,6,IF('Vessel List B'!GP148=7,7,IF('Vessel List B'!GP148=8,8,IF('Vessel List B'!GP148=9,9,IF('Vessel List B'!GP148=10,10,IF('Vessel List B'!GP148=11,11,IF('Vessel List B'!GP148=12,12,IF('Vessel List B'!GP148=13,13,IF('Vessel List B'!GP148=14,14,IF('Vessel List B'!GP148=15,15,IF('Vessel List B'!GP148=16,16,0)))))))))))))))))=0," ",VALUE(IF('Vessel List B'!GP148=1,1,IF('Vessel List B'!GP148=2,2,IF('Vessel List B'!GP148=3,3,IF('Vessel List B'!GP148=4,4,IF('Vessel List B'!GP148=5,5,IF('Vessel List B'!GP148=6,6,IF('Vessel List B'!GP148=7,7,IF('Vessel List B'!GP148=8,8,IF('Vessel List B'!GP148=9,9,IF('Vessel List B'!GP148=10,10,IF('Vessel List B'!GP148=11,11,IF('Vessel List B'!GP148=12,12,IF('Vessel List B'!GP148=13,13,IF('Vessel List B'!GP148=14,14,IF('Vessel List B'!GP148=15,15,IF('Vessel List B'!GP148=16,16,0))))))))))))))))))</f>
        <v xml:space="preserve"> </v>
      </c>
      <c r="IO149" s="154"/>
      <c r="IP149" s="158"/>
      <c r="IQ149" s="390" t="str">
        <f t="shared" si="233"/>
        <v/>
      </c>
      <c r="IR149" s="158"/>
      <c r="IS149" s="137"/>
      <c r="IT149" s="388" t="str">
        <f t="shared" si="234"/>
        <v/>
      </c>
      <c r="IU149" s="157" t="str">
        <f>IF(VALUE(IF('Vessel List B'!HC148=1,1,IF('Vessel List B'!HC148=2,2,IF('Vessel List B'!HC148=3,3,IF('Vessel List B'!HC148=4,4,IF('Vessel List B'!HC148=5,5,IF('Vessel List B'!HC148=6,6,IF('Vessel List B'!HC148=7,7,IF('Vessel List B'!HC148=8,8,IF('Vessel List B'!HC148=9,9,IF('Vessel List B'!HC148=10,10,IF('Vessel List B'!HC148=11,11,IF('Vessel List B'!HC148=12,12,IF('Vessel List B'!HC148=13,13,IF('Vessel List B'!HC148=14,14,IF('Vessel List B'!HC148=15,15,IF('Vessel List B'!HC148=16,16,0)))))))))))))))))=0," ",VALUE(IF('Vessel List B'!HC148=1,1,IF('Vessel List B'!HC148=2,2,IF('Vessel List B'!HC148=3,3,IF('Vessel List B'!HC148=4,4,IF('Vessel List B'!HC148=5,5,IF('Vessel List B'!HC148=6,6,IF('Vessel List B'!HC148=7,7,IF('Vessel List B'!HC148=8,8,IF('Vessel List B'!HC148=9,9,IF('Vessel List B'!HC148=10,10,IF('Vessel List B'!HC148=11,11,IF('Vessel List B'!HC148=12,12,IF('Vessel List B'!HC148=13,13,IF('Vessel List B'!HC148=14,14,IF('Vessel List B'!HC148=15,15,IF('Vessel List B'!HC148=16,16,0))))))))))))))))))</f>
        <v xml:space="preserve"> </v>
      </c>
      <c r="IV149" s="154"/>
      <c r="IW149" s="158"/>
      <c r="IX149" s="390" t="str">
        <f t="shared" si="235"/>
        <v/>
      </c>
      <c r="IY149" s="158"/>
      <c r="IZ149" s="137"/>
      <c r="JA149" s="388" t="str">
        <f t="shared" si="236"/>
        <v/>
      </c>
      <c r="JB149" s="157" t="str">
        <f>IF(VALUE(IF('Vessel List B'!HP148=1,1,IF('Vessel List B'!HP148=2,2,IF('Vessel List B'!HP148=3,3,IF('Vessel List B'!HP148=4,4,IF('Vessel List B'!HP148=5,5,IF('Vessel List B'!HP148=6,6,IF('Vessel List B'!HP148=7,7,IF('Vessel List B'!HP148=8,8,IF('Vessel List B'!HP148=9,9,IF('Vessel List B'!HP148=10,10,IF('Vessel List B'!HP148=11,11,IF('Vessel List B'!HP148=12,12,IF('Vessel List B'!HP148=13,13,IF('Vessel List B'!HP148=14,14,IF('Vessel List B'!HP148=15,15,IF('Vessel List B'!HP148=16,16,0)))))))))))))))))=0," ",VALUE(IF('Vessel List B'!HP148=1,1,IF('Vessel List B'!HP148=2,2,IF('Vessel List B'!HP148=3,3,IF('Vessel List B'!HP148=4,4,IF('Vessel List B'!HP148=5,5,IF('Vessel List B'!HP148=6,6,IF('Vessel List B'!HP148=7,7,IF('Vessel List B'!HP148=8,8,IF('Vessel List B'!HP148=9,9,IF('Vessel List B'!HP148=10,10,IF('Vessel List B'!HP148=11,11,IF('Vessel List B'!HP148=12,12,IF('Vessel List B'!HP148=13,13,IF('Vessel List B'!HP148=14,14,IF('Vessel List B'!HP148=15,15,IF('Vessel List B'!HP148=16,16,0))))))))))))))))))</f>
        <v xml:space="preserve"> </v>
      </c>
      <c r="JC149" s="154"/>
      <c r="JD149" s="158"/>
      <c r="JE149" s="390" t="str">
        <f t="shared" si="237"/>
        <v/>
      </c>
      <c r="JF149" s="158"/>
      <c r="JG149" s="137"/>
      <c r="JH149" s="388" t="str">
        <f t="shared" si="238"/>
        <v/>
      </c>
      <c r="JI149" s="157" t="str">
        <f>IF(VALUE(IF('Vessel List B'!IC148=1,1,IF('Vessel List B'!IC148=2,2,IF('Vessel List B'!IC148=3,3,IF('Vessel List B'!IC148=4,4,IF('Vessel List B'!IC148=5,5,IF('Vessel List B'!IC148=6,6,IF('Vessel List B'!IC148=7,7,IF('Vessel List B'!IC148=8,8,IF('Vessel List B'!IC148=9,9,IF('Vessel List B'!IC148=10,10,IF('Vessel List B'!IC148=11,11,IF('Vessel List B'!IC148=12,12,IF('Vessel List B'!IC148=13,13,IF('Vessel List B'!IC148=14,14,IF('Vessel List B'!IC148=15,15,IF('Vessel List B'!IC148=16,16,0)))))))))))))))))=0," ",VALUE(IF('Vessel List B'!IC148=1,1,IF('Vessel List B'!IC148=2,2,IF('Vessel List B'!IC148=3,3,IF('Vessel List B'!IC148=4,4,IF('Vessel List B'!IC148=5,5,IF('Vessel List B'!IC148=6,6,IF('Vessel List B'!IC148=7,7,IF('Vessel List B'!IC148=8,8,IF('Vessel List B'!IC148=9,9,IF('Vessel List B'!IC148=10,10,IF('Vessel List B'!IC148=11,11,IF('Vessel List B'!IC148=12,12,IF('Vessel List B'!IC148=13,13,IF('Vessel List B'!IC148=14,14,IF('Vessel List B'!IC148=15,15,IF('Vessel List B'!IC148=16,16,0))))))))))))))))))</f>
        <v xml:space="preserve"> </v>
      </c>
      <c r="JJ149" s="154"/>
      <c r="JK149" s="158"/>
      <c r="JL149" s="390" t="str">
        <f t="shared" si="239"/>
        <v/>
      </c>
      <c r="JM149" s="158"/>
      <c r="JN149" s="137"/>
      <c r="JO149" s="388" t="str">
        <f t="shared" si="240"/>
        <v/>
      </c>
      <c r="JP149" s="157" t="str">
        <f>IF(VALUE(IF('Vessel List B'!IP148=1,1,IF('Vessel List B'!IP148=2,2,IF('Vessel List B'!IP148=3,3,IF('Vessel List B'!IP148=4,4,IF('Vessel List B'!IP148=5,5,IF('Vessel List B'!IP148=6,6,IF('Vessel List B'!IP148=7,7,IF('Vessel List B'!IP148=8,8,IF('Vessel List B'!IP148=9,9,IF('Vessel List B'!IP148=10,10,IF('Vessel List B'!IP148=11,11,IF('Vessel List B'!IP148=12,12,IF('Vessel List B'!IP148=13,13,IF('Vessel List B'!IP148=14,14,IF('Vessel List B'!IP148=15,15,IF('Vessel List B'!IP148=16,16,0)))))))))))))))))=0," ",VALUE(IF('Vessel List B'!IP148=1,1,IF('Vessel List B'!IP148=2,2,IF('Vessel List B'!IP148=3,3,IF('Vessel List B'!IP148=4,4,IF('Vessel List B'!IP148=5,5,IF('Vessel List B'!IP148=6,6,IF('Vessel List B'!IP148=7,7,IF('Vessel List B'!IP148=8,8,IF('Vessel List B'!IP148=9,9,IF('Vessel List B'!IP148=10,10,IF('Vessel List B'!IP148=11,11,IF('Vessel List B'!IP148=12,12,IF('Vessel List B'!IP148=13,13,IF('Vessel List B'!IP148=14,14,IF('Vessel List B'!IP148=15,15,IF('Vessel List B'!IP148=16,16,0))))))))))))))))))</f>
        <v xml:space="preserve"> </v>
      </c>
      <c r="JQ149" s="154"/>
      <c r="JR149" s="158"/>
      <c r="JS149" s="390" t="str">
        <f t="shared" si="241"/>
        <v/>
      </c>
      <c r="JT149" s="158"/>
      <c r="JU149" s="137"/>
      <c r="JV149" s="397" t="str">
        <f t="shared" si="242"/>
        <v/>
      </c>
      <c r="JW149" s="403"/>
    </row>
    <row r="150" spans="1:283" ht="15" x14ac:dyDescent="0.25">
      <c r="A150" s="132">
        <f>'Vessel List A'!B149</f>
        <v>41724</v>
      </c>
      <c r="B150" s="157" t="str">
        <f>IF(VALUE(IF('Vessel List A'!C149=1,1,IF('Vessel List A'!C149=2,2,IF('Vessel List A'!C149=3,3,IF('Vessel List A'!C149=4,4,IF('Vessel List A'!C149=5,5,IF('Vessel List A'!C149=6,6,IF('Vessel List A'!C149=7,7,IF('Vessel List A'!C149=8,8,IF('Vessel List A'!C149=9,9,IF('Vessel List A'!C149=10,10,IF('Vessel List A'!C149=11,11,IF('Vessel List A'!C149=12,12,IF('Vessel List A'!C149=13,13,IF('Vessel List A'!C149=14,14,IF('Vessel List A'!C149=15,15,IF('Vessel List A'!C149=16,16,0)))))))))))))))))=0," ",VALUE(IF('Vessel List A'!C149=1,1,IF('Vessel List A'!C149=2,2,IF('Vessel List A'!C149=3,3,IF('Vessel List A'!C149=4,4,IF('Vessel List A'!C149=5,5,IF('Vessel List A'!C149=6,6,IF('Vessel List A'!C149=7,7,IF('Vessel List A'!C149=8,8,IF('Vessel List A'!C149=9,9,IF('Vessel List A'!C149=10,10,IF('Vessel List A'!C149=11,11,IF('Vessel List A'!C149=12,12,IF('Vessel List A'!C149=13,13,IF('Vessel List A'!C149=14,14,IF('Vessel List A'!C149=15,15,IF('Vessel List A'!C149=16,16,0))))))))))))))))))</f>
        <v xml:space="preserve"> </v>
      </c>
      <c r="C150" s="154"/>
      <c r="D150" s="158"/>
      <c r="E150" s="390" t="str">
        <f t="shared" si="163"/>
        <v/>
      </c>
      <c r="F150" s="158"/>
      <c r="G150" s="137"/>
      <c r="H150" s="388" t="str">
        <f t="shared" si="164"/>
        <v/>
      </c>
      <c r="I150" s="157" t="str">
        <f>IF(VALUE(IF('Vessel List A'!P149=1,1,IF('Vessel List A'!P149=2,2,IF('Vessel List A'!P149=3,3,IF('Vessel List A'!P149=4,4,IF('Vessel List A'!P149=5,5,IF('Vessel List A'!P149=6,6,IF('Vessel List A'!P149=7,7,IF('Vessel List A'!P149=8,8,IF('Vessel List A'!P149=9,9,IF('Vessel List A'!P149=10,10,IF('Vessel List A'!P149=11,11,IF('Vessel List A'!P149=12,12,IF('Vessel List A'!P149=13,13,IF('Vessel List A'!P149=14,14,IF('Vessel List A'!P149=15,15,IF('Vessel List A'!P149=16,16,0)))))))))))))))))=0," ",VALUE(IF('Vessel List A'!P149=1,1,IF('Vessel List A'!P149=2,2,IF('Vessel List A'!P149=3,3,IF('Vessel List A'!P149=4,4,IF('Vessel List A'!P149=5,5,IF('Vessel List A'!P149=6,6,IF('Vessel List A'!P149=7,7,IF('Vessel List A'!P149=8,8,IF('Vessel List A'!P149=9,9,IF('Vessel List A'!P149=10,10,IF('Vessel List A'!P149=11,11,IF('Vessel List A'!P149=12,12,IF('Vessel List A'!P149=13,13,IF('Vessel List A'!P149=14,14,IF('Vessel List A'!P149=15,15,IF('Vessel List A'!P149=16,16,0))))))))))))))))))</f>
        <v xml:space="preserve"> </v>
      </c>
      <c r="J150" s="154"/>
      <c r="K150" s="158"/>
      <c r="L150" s="390" t="str">
        <f t="shared" si="165"/>
        <v/>
      </c>
      <c r="M150" s="158"/>
      <c r="N150" s="137"/>
      <c r="O150" s="388" t="str">
        <f t="shared" si="166"/>
        <v/>
      </c>
      <c r="P150" s="157" t="str">
        <f>IF(VALUE(IF('Vessel List A'!AC149=1,1,IF('Vessel List A'!AC149=2,2,IF('Vessel List A'!AC149=3,3,IF('Vessel List A'!AC149=4,4,IF('Vessel List A'!AC149=5,5,IF('Vessel List A'!AC149=6,6,IF('Vessel List A'!AC149=7,7,IF('Vessel List A'!AC149=8,8,IF('Vessel List A'!AC149=9,9,IF('Vessel List A'!AC149=10,10,IF('Vessel List A'!AC149=11,11,IF('Vessel List A'!AC149=12,12,IF('Vessel List A'!AC149=13,13,IF('Vessel List A'!AC149=14,14,IF('Vessel List A'!AC149=15,15,IF('Vessel List A'!AC149=16,16,0)))))))))))))))))=0," ",VALUE(IF('Vessel List A'!AC149=1,1,IF('Vessel List A'!AC149=2,2,IF('Vessel List A'!AC149=3,3,IF('Vessel List A'!AC149=4,4,IF('Vessel List A'!AC149=5,5,IF('Vessel List A'!AC149=6,6,IF('Vessel List A'!AC149=7,7,IF('Vessel List A'!AC149=8,8,IF('Vessel List A'!AC149=9,9,IF('Vessel List A'!AC149=10,10,IF('Vessel List A'!AC149=11,11,IF('Vessel List A'!AC149=12,12,IF('Vessel List A'!AC149=13,13,IF('Vessel List A'!AC149=14,14,IF('Vessel List A'!AC149=15,15,IF('Vessel List A'!AC149=16,16,0))))))))))))))))))</f>
        <v xml:space="preserve"> </v>
      </c>
      <c r="Q150" s="154"/>
      <c r="R150" s="158"/>
      <c r="S150" s="390" t="str">
        <f t="shared" si="167"/>
        <v/>
      </c>
      <c r="T150" s="158"/>
      <c r="U150" s="137"/>
      <c r="V150" s="388" t="str">
        <f t="shared" si="168"/>
        <v/>
      </c>
      <c r="W150" s="157" t="str">
        <f>IF(VALUE(IF('Vessel List A'!AP149=1,1,IF('Vessel List A'!AP149=2,2,IF('Vessel List A'!AP149=3,3,IF('Vessel List A'!AP149=4,4,IF('Vessel List A'!AP149=5,5,IF('Vessel List A'!AP149=6,6,IF('Vessel List A'!AP149=7,7,IF('Vessel List A'!AP149=8,8,IF('Vessel List A'!AP149=9,9,IF('Vessel List A'!AP149=10,10,IF('Vessel List A'!AP149=11,11,IF('Vessel List A'!AP149=12,12,IF('Vessel List A'!AP149=13,13,IF('Vessel List A'!AP149=14,14,IF('Vessel List A'!AP149=15,15,IF('Vessel List A'!AP149=16,16,0)))))))))))))))))=0," ",VALUE(IF('Vessel List A'!AP149=1,1,IF('Vessel List A'!AP149=2,2,IF('Vessel List A'!AP149=3,3,IF('Vessel List A'!AP149=4,4,IF('Vessel List A'!AP149=5,5,IF('Vessel List A'!AP149=6,6,IF('Vessel List A'!AP149=7,7,IF('Vessel List A'!AP149=8,8,IF('Vessel List A'!AP149=9,9,IF('Vessel List A'!AP149=10,10,IF('Vessel List A'!AP149=11,11,IF('Vessel List A'!AP149=12,12,IF('Vessel List A'!AP149=13,13,IF('Vessel List A'!AP149=14,14,IF('Vessel List A'!AP149=15,15,IF('Vessel List A'!AP149=16,16,0))))))))))))))))))</f>
        <v xml:space="preserve"> </v>
      </c>
      <c r="X150" s="154"/>
      <c r="Y150" s="158"/>
      <c r="Z150" s="390" t="str">
        <f t="shared" si="169"/>
        <v/>
      </c>
      <c r="AA150" s="158"/>
      <c r="AB150" s="137"/>
      <c r="AC150" s="388" t="str">
        <f t="shared" si="170"/>
        <v/>
      </c>
      <c r="AD150" s="157" t="str">
        <f>IF(VALUE(IF('Vessel List A'!BC149=1,1,IF('Vessel List A'!BC149=2,2,IF('Vessel List A'!BC149=3,3,IF('Vessel List A'!BC149=4,4,IF('Vessel List A'!BC149=5,5,IF('Vessel List A'!BC149=6,6,IF('Vessel List A'!BC149=7,7,IF('Vessel List A'!BC149=8,8,IF('Vessel List A'!BC149=9,9,IF('Vessel List A'!BC149=10,10,IF('Vessel List A'!BC149=11,11,IF('Vessel List A'!BC149=12,12,IF('Vessel List A'!BC149=13,13,IF('Vessel List A'!BC149=14,14,IF('Vessel List A'!BC149=15,15,IF('Vessel List A'!BC149=16,16,0)))))))))))))))))=0," ",VALUE(IF('Vessel List A'!BC149=1,1,IF('Vessel List A'!BC149=2,2,IF('Vessel List A'!BC149=3,3,IF('Vessel List A'!BC149=4,4,IF('Vessel List A'!BC149=5,5,IF('Vessel List A'!BC149=6,6,IF('Vessel List A'!BC149=7,7,IF('Vessel List A'!BC149=8,8,IF('Vessel List A'!BC149=9,9,IF('Vessel List A'!BC149=10,10,IF('Vessel List A'!BC149=11,11,IF('Vessel List A'!BC149=12,12,IF('Vessel List A'!BC149=13,13,IF('Vessel List A'!BC149=14,14,IF('Vessel List A'!BC149=15,15,IF('Vessel List A'!BC149=16,16,0))))))))))))))))))</f>
        <v xml:space="preserve"> </v>
      </c>
      <c r="AE150" s="154"/>
      <c r="AF150" s="158"/>
      <c r="AG150" s="390" t="str">
        <f t="shared" si="171"/>
        <v/>
      </c>
      <c r="AH150" s="158"/>
      <c r="AI150" s="137"/>
      <c r="AJ150" s="388" t="str">
        <f t="shared" si="172"/>
        <v/>
      </c>
      <c r="AK150" s="157" t="str">
        <f>IF(VALUE(IF('Vessel List A'!BP149=1,1,IF('Vessel List A'!BP149=2,2,IF('Vessel List A'!BP149=3,3,IF('Vessel List A'!BP149=4,4,IF('Vessel List A'!BP149=5,5,IF('Vessel List A'!BP149=6,6,IF('Vessel List A'!BP149=7,7,IF('Vessel List A'!BP149=8,8,IF('Vessel List A'!BP149=9,9,IF('Vessel List A'!BP149=10,10,IF('Vessel List A'!BP149=11,11,IF('Vessel List A'!BP149=12,12,IF('Vessel List A'!BP149=13,13,IF('Vessel List A'!BP149=14,14,IF('Vessel List A'!BP149=15,15,IF('Vessel List A'!BP149=16,16,0)))))))))))))))))=0," ",VALUE(IF('Vessel List A'!BP149=1,1,IF('Vessel List A'!BP149=2,2,IF('Vessel List A'!BP149=3,3,IF('Vessel List A'!BP149=4,4,IF('Vessel List A'!BP149=5,5,IF('Vessel List A'!BP149=6,6,IF('Vessel List A'!BP149=7,7,IF('Vessel List A'!BP149=8,8,IF('Vessel List A'!BP149=9,9,IF('Vessel List A'!BP149=10,10,IF('Vessel List A'!BP149=11,11,IF('Vessel List A'!BP149=12,12,IF('Vessel List A'!BP149=13,13,IF('Vessel List A'!BP149=14,14,IF('Vessel List A'!BP149=15,15,IF('Vessel List A'!BP149=16,16,0))))))))))))))))))</f>
        <v xml:space="preserve"> </v>
      </c>
      <c r="AL150" s="154"/>
      <c r="AM150" s="158"/>
      <c r="AN150" s="390" t="str">
        <f t="shared" si="173"/>
        <v/>
      </c>
      <c r="AO150" s="158"/>
      <c r="AP150" s="137"/>
      <c r="AQ150" s="388" t="str">
        <f t="shared" si="174"/>
        <v/>
      </c>
      <c r="AR150" s="157" t="str">
        <f>IF(VALUE(IF('Vessel List A'!CC149=1,1,IF('Vessel List A'!CC149=2,2,IF('Vessel List A'!CC149=3,3,IF('Vessel List A'!CC149=4,4,IF('Vessel List A'!CC149=5,5,IF('Vessel List A'!CC149=6,6,IF('Vessel List A'!CC149=7,7,IF('Vessel List A'!CC149=8,8,IF('Vessel List A'!CC149=9,9,IF('Vessel List A'!CC149=10,10,IF('Vessel List A'!CC149=11,11,IF('Vessel List A'!CC149=12,12,IF('Vessel List A'!CC149=13,13,IF('Vessel List A'!CC149=14,14,IF('Vessel List A'!CC149=15,15,IF('Vessel List A'!CC149=16,16,0)))))))))))))))))=0," ",VALUE(IF('Vessel List A'!CC149=1,1,IF('Vessel List A'!CC149=2,2,IF('Vessel List A'!CC149=3,3,IF('Vessel List A'!CC149=4,4,IF('Vessel List A'!CC149=5,5,IF('Vessel List A'!CC149=6,6,IF('Vessel List A'!CC149=7,7,IF('Vessel List A'!CC149=8,8,IF('Vessel List A'!CC149=9,9,IF('Vessel List A'!CC149=10,10,IF('Vessel List A'!CC149=11,11,IF('Vessel List A'!CC149=12,12,IF('Vessel List A'!CC149=13,13,IF('Vessel List A'!CC149=14,14,IF('Vessel List A'!CC149=15,15,IF('Vessel List A'!CC149=16,16,0))))))))))))))))))</f>
        <v xml:space="preserve"> </v>
      </c>
      <c r="AS150" s="154"/>
      <c r="AT150" s="158"/>
      <c r="AU150" s="390" t="str">
        <f t="shared" si="175"/>
        <v/>
      </c>
      <c r="AV150" s="158"/>
      <c r="AW150" s="137"/>
      <c r="AX150" s="388" t="str">
        <f t="shared" si="176"/>
        <v/>
      </c>
      <c r="AY150" s="157" t="str">
        <f>IF(VALUE(IF('Vessel List A'!CP149=1,1,IF('Vessel List A'!CP149=2,2,IF('Vessel List A'!CP149=3,3,IF('Vessel List A'!CP149=4,4,IF('Vessel List A'!CP149=5,5,IF('Vessel List A'!CP149=6,6,IF('Vessel List A'!CP149=7,7,IF('Vessel List A'!CP149=8,8,IF('Vessel List A'!CP149=9,9,IF('Vessel List A'!CP149=10,10,IF('Vessel List A'!CP149=11,11,IF('Vessel List A'!CP149=12,12,IF('Vessel List A'!CP149=13,13,IF('Vessel List A'!CP149=14,14,IF('Vessel List A'!CP149=15,15,IF('Vessel List A'!CP149=16,16,0)))))))))))))))))=0," ",VALUE(IF('Vessel List A'!CP149=1,1,IF('Vessel List A'!CP149=2,2,IF('Vessel List A'!CP149=3,3,IF('Vessel List A'!CP149=4,4,IF('Vessel List A'!CP149=5,5,IF('Vessel List A'!CP149=6,6,IF('Vessel List A'!CP149=7,7,IF('Vessel List A'!CP149=8,8,IF('Vessel List A'!CP149=9,9,IF('Vessel List A'!CP149=10,10,IF('Vessel List A'!CP149=11,11,IF('Vessel List A'!CP149=12,12,IF('Vessel List A'!CP149=13,13,IF('Vessel List A'!CP149=14,14,IF('Vessel List A'!CP149=15,15,IF('Vessel List A'!CP149=16,16,0))))))))))))))))))</f>
        <v xml:space="preserve"> </v>
      </c>
      <c r="AZ150" s="154"/>
      <c r="BA150" s="158"/>
      <c r="BB150" s="390" t="str">
        <f t="shared" si="177"/>
        <v/>
      </c>
      <c r="BC150" s="158"/>
      <c r="BD150" s="137"/>
      <c r="BE150" s="388" t="str">
        <f t="shared" si="178"/>
        <v/>
      </c>
      <c r="BF150" s="157" t="str">
        <f>IF(VALUE(IF('Vessel List A'!DC149=1,1,IF('Vessel List A'!DC149=2,2,IF('Vessel List A'!DC149=3,3,IF('Vessel List A'!DC149=4,4,IF('Vessel List A'!DC149=5,5,IF('Vessel List A'!DC149=6,6,IF('Vessel List A'!DC149=7,7,IF('Vessel List A'!DC149=8,8,IF('Vessel List A'!DC149=9,9,IF('Vessel List A'!DC149=10,10,IF('Vessel List A'!DC149=11,11,IF('Vessel List A'!DC149=12,12,IF('Vessel List A'!DC149=13,13,IF('Vessel List A'!DC149=14,14,IF('Vessel List A'!DC149=15,15,IF('Vessel List A'!DC149=16,16,0)))))))))))))))))=0," ",VALUE(IF('Vessel List A'!DC149=1,1,IF('Vessel List A'!DC149=2,2,IF('Vessel List A'!DC149=3,3,IF('Vessel List A'!DC149=4,4,IF('Vessel List A'!DC149=5,5,IF('Vessel List A'!DC149=6,6,IF('Vessel List A'!DC149=7,7,IF('Vessel List A'!DC149=8,8,IF('Vessel List A'!DC149=9,9,IF('Vessel List A'!DC149=10,10,IF('Vessel List A'!DC149=11,11,IF('Vessel List A'!DC149=12,12,IF('Vessel List A'!DC149=13,13,IF('Vessel List A'!DC149=14,14,IF('Vessel List A'!DC149=15,15,IF('Vessel List A'!DC149=16,16,0))))))))))))))))))</f>
        <v xml:space="preserve"> </v>
      </c>
      <c r="BG150" s="154"/>
      <c r="BH150" s="158"/>
      <c r="BI150" s="390" t="str">
        <f t="shared" si="179"/>
        <v/>
      </c>
      <c r="BJ150" s="158"/>
      <c r="BK150" s="137"/>
      <c r="BL150" s="388" t="str">
        <f t="shared" si="180"/>
        <v/>
      </c>
      <c r="BM150" s="157" t="str">
        <f>IF(VALUE(IF('Vessel List A'!DP149=1,1,IF('Vessel List A'!DP149=2,2,IF('Vessel List A'!DP149=3,3,IF('Vessel List A'!DP149=4,4,IF('Vessel List A'!DP149=5,5,IF('Vessel List A'!DP149=6,6,IF('Vessel List A'!DP149=7,7,IF('Vessel List A'!DP149=8,8,IF('Vessel List A'!DP149=9,9,IF('Vessel List A'!DP149=10,10,IF('Vessel List A'!DP149=11,11,IF('Vessel List A'!DP149=12,12,IF('Vessel List A'!DP149=13,13,IF('Vessel List A'!DP149=14,14,IF('Vessel List A'!DP149=15,15,IF('Vessel List A'!DP149=16,16,0)))))))))))))))))=0," ",VALUE(IF('Vessel List A'!DP149=1,1,IF('Vessel List A'!DP149=2,2,IF('Vessel List A'!DP149=3,3,IF('Vessel List A'!DP149=4,4,IF('Vessel List A'!DP149=5,5,IF('Vessel List A'!DP149=6,6,IF('Vessel List A'!DP149=7,7,IF('Vessel List A'!DP149=8,8,IF('Vessel List A'!DP149=9,9,IF('Vessel List A'!DP149=10,10,IF('Vessel List A'!DP149=11,11,IF('Vessel List A'!DP149=12,12,IF('Vessel List A'!DP149=13,13,IF('Vessel List A'!DP149=14,14,IF('Vessel List A'!DP149=15,15,IF('Vessel List A'!DP149=16,16,0))))))))))))))))))</f>
        <v xml:space="preserve"> </v>
      </c>
      <c r="BN150" s="154"/>
      <c r="BO150" s="158"/>
      <c r="BP150" s="390" t="str">
        <f t="shared" si="181"/>
        <v/>
      </c>
      <c r="BQ150" s="158"/>
      <c r="BR150" s="137"/>
      <c r="BS150" s="388" t="str">
        <f t="shared" si="182"/>
        <v/>
      </c>
      <c r="BT150" s="157" t="str">
        <f>IF(VALUE(IF('Vessel List A'!EC149=1,1,IF('Vessel List A'!EC149=2,2,IF('Vessel List A'!EC149=3,3,IF('Vessel List A'!EC149=4,4,IF('Vessel List A'!EC149=5,5,IF('Vessel List A'!EC149=6,6,IF('Vessel List A'!EC149=7,7,IF('Vessel List A'!EC149=8,8,IF('Vessel List A'!EC149=9,9,IF('Vessel List A'!EC149=10,10,IF('Vessel List A'!EC149=11,11,IF('Vessel List A'!EC149=12,12,IF('Vessel List A'!EC149=13,13,IF('Vessel List A'!EC149=14,14,IF('Vessel List A'!EC149=15,15,IF('Vessel List A'!EC149=16,16,0)))))))))))))))))=0," ",VALUE(IF('Vessel List A'!EC149=1,1,IF('Vessel List A'!EC149=2,2,IF('Vessel List A'!EC149=3,3,IF('Vessel List A'!EC149=4,4,IF('Vessel List A'!EC149=5,5,IF('Vessel List A'!EC149=6,6,IF('Vessel List A'!EC149=7,7,IF('Vessel List A'!EC149=8,8,IF('Vessel List A'!EC149=9,9,IF('Vessel List A'!EC149=10,10,IF('Vessel List A'!EC149=11,11,IF('Vessel List A'!EC149=12,12,IF('Vessel List A'!EC149=13,13,IF('Vessel List A'!EC149=14,14,IF('Vessel List A'!EC149=15,15,IF('Vessel List A'!EC149=16,16,0))))))))))))))))))</f>
        <v xml:space="preserve"> </v>
      </c>
      <c r="BU150" s="154"/>
      <c r="BV150" s="158"/>
      <c r="BW150" s="390" t="str">
        <f t="shared" si="183"/>
        <v/>
      </c>
      <c r="BX150" s="158"/>
      <c r="BY150" s="137"/>
      <c r="BZ150" s="388" t="str">
        <f t="shared" si="184"/>
        <v/>
      </c>
      <c r="CA150" s="157" t="str">
        <f>IF(VALUE(IF('Vessel List A'!EP149=1,1,IF('Vessel List A'!EP149=2,2,IF('Vessel List A'!EP149=3,3,IF('Vessel List A'!EP149=4,4,IF('Vessel List A'!EP149=5,5,IF('Vessel List A'!EP149=6,6,IF('Vessel List A'!EP149=7,7,IF('Vessel List A'!EP149=8,8,IF('Vessel List A'!EP149=9,9,IF('Vessel List A'!EP149=10,10,IF('Vessel List A'!EP149=11,11,IF('Vessel List A'!EP149=12,12,IF('Vessel List A'!EP149=13,13,IF('Vessel List A'!EP149=14,14,IF('Vessel List A'!EP149=15,15,IF('Vessel List A'!EP149=16,16,0)))))))))))))))))=0," ",VALUE(IF('Vessel List A'!EP149=1,1,IF('Vessel List A'!EP149=2,2,IF('Vessel List A'!EP149=3,3,IF('Vessel List A'!EP149=4,4,IF('Vessel List A'!EP149=5,5,IF('Vessel List A'!EP149=6,6,IF('Vessel List A'!EP149=7,7,IF('Vessel List A'!EP149=8,8,IF('Vessel List A'!EP149=9,9,IF('Vessel List A'!EP149=10,10,IF('Vessel List A'!EP149=11,11,IF('Vessel List A'!EP149=12,12,IF('Vessel List A'!EP149=13,13,IF('Vessel List A'!EP149=14,14,IF('Vessel List A'!EP149=15,15,IF('Vessel List A'!EP149=16,16,0))))))))))))))))))</f>
        <v xml:space="preserve"> </v>
      </c>
      <c r="CB150" s="154"/>
      <c r="CC150" s="158"/>
      <c r="CD150" s="390" t="str">
        <f t="shared" si="185"/>
        <v/>
      </c>
      <c r="CE150" s="158"/>
      <c r="CF150" s="137"/>
      <c r="CG150" s="388" t="str">
        <f t="shared" si="186"/>
        <v/>
      </c>
      <c r="CH150" s="157" t="str">
        <f>IF(VALUE(IF('Vessel List A'!FC149=1,1,IF('Vessel List A'!FC149=2,2,IF('Vessel List A'!FC149=3,3,IF('Vessel List A'!FC149=4,4,IF('Vessel List A'!FC149=5,5,IF('Vessel List A'!FC149=6,6,IF('Vessel List A'!FC149=7,7,IF('Vessel List A'!FC149=8,8,IF('Vessel List A'!FC149=9,9,IF('Vessel List A'!FC149=10,10,IF('Vessel List A'!FC149=11,11,IF('Vessel List A'!FC149=12,12,IF('Vessel List A'!FC149=13,13,IF('Vessel List A'!FC149=14,14,IF('Vessel List A'!FC149=15,15,IF('Vessel List A'!FC149=16,16,0)))))))))))))))))=0," ",VALUE(IF('Vessel List A'!FC149=1,1,IF('Vessel List A'!FC149=2,2,IF('Vessel List A'!FC149=3,3,IF('Vessel List A'!FC149=4,4,IF('Vessel List A'!FC149=5,5,IF('Vessel List A'!FC149=6,6,IF('Vessel List A'!FC149=7,7,IF('Vessel List A'!FC149=8,8,IF('Vessel List A'!FC149=9,9,IF('Vessel List A'!FC149=10,10,IF('Vessel List A'!FC149=11,11,IF('Vessel List A'!FC149=12,12,IF('Vessel List A'!FC149=13,13,IF('Vessel List A'!FC149=14,14,IF('Vessel List A'!FC149=15,15,IF('Vessel List A'!FC149=16,16,0))))))))))))))))))</f>
        <v xml:space="preserve"> </v>
      </c>
      <c r="CI150" s="154"/>
      <c r="CJ150" s="158"/>
      <c r="CK150" s="390" t="str">
        <f t="shared" si="187"/>
        <v/>
      </c>
      <c r="CL150" s="158"/>
      <c r="CM150" s="137"/>
      <c r="CN150" s="388" t="str">
        <f t="shared" si="188"/>
        <v/>
      </c>
      <c r="CO150" s="157" t="str">
        <f>IF(VALUE(IF('Vessel List A'!FP149=1,1,IF('Vessel List A'!FP149=2,2,IF('Vessel List A'!FP149=3,3,IF('Vessel List A'!FP149=4,4,IF('Vessel List A'!FP149=5,5,IF('Vessel List A'!FP149=6,6,IF('Vessel List A'!FP149=7,7,IF('Vessel List A'!FP149=8,8,IF('Vessel List A'!FP149=9,9,IF('Vessel List A'!FP149=10,10,IF('Vessel List A'!FP149=11,11,IF('Vessel List A'!FP149=12,12,IF('Vessel List A'!FP149=13,13,IF('Vessel List A'!FP149=14,14,IF('Vessel List A'!FP149=15,15,IF('Vessel List A'!FP149=16,16,0)))))))))))))))))=0," ",VALUE(IF('Vessel List A'!FP149=1,1,IF('Vessel List A'!FP149=2,2,IF('Vessel List A'!FP149=3,3,IF('Vessel List A'!FP149=4,4,IF('Vessel List A'!FP149=5,5,IF('Vessel List A'!FP149=6,6,IF('Vessel List A'!FP149=7,7,IF('Vessel List A'!FP149=8,8,IF('Vessel List A'!FP149=9,9,IF('Vessel List A'!FP149=10,10,IF('Vessel List A'!FP149=11,11,IF('Vessel List A'!FP149=12,12,IF('Vessel List A'!FP149=13,13,IF('Vessel List A'!FP149=14,14,IF('Vessel List A'!FP149=15,15,IF('Vessel List A'!FP149=16,16,0))))))))))))))))))</f>
        <v xml:space="preserve"> </v>
      </c>
      <c r="CP150" s="154"/>
      <c r="CQ150" s="158"/>
      <c r="CR150" s="390" t="str">
        <f t="shared" si="189"/>
        <v/>
      </c>
      <c r="CS150" s="158"/>
      <c r="CT150" s="137"/>
      <c r="CU150" s="388" t="str">
        <f t="shared" si="190"/>
        <v/>
      </c>
      <c r="CV150" s="157" t="str">
        <f>IF(VALUE(IF('Vessel List A'!GC149=1,1,IF('Vessel List A'!GC149=2,2,IF('Vessel List A'!GC149=3,3,IF('Vessel List A'!GC149=4,4,IF('Vessel List A'!GC149=5,5,IF('Vessel List A'!GC149=6,6,IF('Vessel List A'!GC149=7,7,IF('Vessel List A'!GC149=8,8,IF('Vessel List A'!GC149=9,9,IF('Vessel List A'!GC149=10,10,IF('Vessel List A'!GC149=11,11,IF('Vessel List A'!GC149=12,12,IF('Vessel List A'!GC149=13,13,IF('Vessel List A'!GC149=14,14,IF('Vessel List A'!GC149=15,15,IF('Vessel List A'!GC149=16,16,0)))))))))))))))))=0," ",VALUE(IF('Vessel List A'!GC149=1,1,IF('Vessel List A'!GC149=2,2,IF('Vessel List A'!GC149=3,3,IF('Vessel List A'!GC149=4,4,IF('Vessel List A'!GC149=5,5,IF('Vessel List A'!GC149=6,6,IF('Vessel List A'!GC149=7,7,IF('Vessel List A'!GC149=8,8,IF('Vessel List A'!GC149=9,9,IF('Vessel List A'!GC149=10,10,IF('Vessel List A'!GC149=11,11,IF('Vessel List A'!GC149=12,12,IF('Vessel List A'!GC149=13,13,IF('Vessel List A'!GC149=14,14,IF('Vessel List A'!GC149=15,15,IF('Vessel List A'!GC149=16,16,0))))))))))))))))))</f>
        <v xml:space="preserve"> </v>
      </c>
      <c r="CW150" s="154"/>
      <c r="CX150" s="158"/>
      <c r="CY150" s="390" t="str">
        <f t="shared" si="191"/>
        <v/>
      </c>
      <c r="CZ150" s="158"/>
      <c r="DA150" s="137"/>
      <c r="DB150" s="388" t="str">
        <f t="shared" si="192"/>
        <v/>
      </c>
      <c r="DC150" s="157" t="str">
        <f>IF(VALUE(IF('Vessel List A'!GP149=1,1,IF('Vessel List A'!GP149=2,2,IF('Vessel List A'!GP149=3,3,IF('Vessel List A'!GP149=4,4,IF('Vessel List A'!GP149=5,5,IF('Vessel List A'!GP149=6,6,IF('Vessel List A'!GP149=7,7,IF('Vessel List A'!GP149=8,8,IF('Vessel List A'!GP149=9,9,IF('Vessel List A'!GP149=10,10,IF('Vessel List A'!GP149=11,11,IF('Vessel List A'!GP149=12,12,IF('Vessel List A'!GP149=13,13,IF('Vessel List A'!GP149=14,14,IF('Vessel List A'!GP149=15,15,IF('Vessel List A'!GP149=16,16,0)))))))))))))))))=0," ",VALUE(IF('Vessel List A'!GP149=1,1,IF('Vessel List A'!GP149=2,2,IF('Vessel List A'!GP149=3,3,IF('Vessel List A'!GP149=4,4,IF('Vessel List A'!GP149=5,5,IF('Vessel List A'!GP149=6,6,IF('Vessel List A'!GP149=7,7,IF('Vessel List A'!GP149=8,8,IF('Vessel List A'!GP149=9,9,IF('Vessel List A'!GP149=10,10,IF('Vessel List A'!GP149=11,11,IF('Vessel List A'!GP149=12,12,IF('Vessel List A'!GP149=13,13,IF('Vessel List A'!GP149=14,14,IF('Vessel List A'!GP149=15,15,IF('Vessel List A'!GP149=16,16,0))))))))))))))))))</f>
        <v xml:space="preserve"> </v>
      </c>
      <c r="DD150" s="154"/>
      <c r="DE150" s="158"/>
      <c r="DF150" s="390" t="str">
        <f t="shared" si="193"/>
        <v/>
      </c>
      <c r="DG150" s="158"/>
      <c r="DH150" s="137"/>
      <c r="DI150" s="388" t="str">
        <f t="shared" si="194"/>
        <v/>
      </c>
      <c r="DJ150" s="157" t="str">
        <f>IF(VALUE(IF('Vessel List A'!HC149=1,1,IF('Vessel List A'!HC149=2,2,IF('Vessel List A'!HC149=3,3,IF('Vessel List A'!HC149=4,4,IF('Vessel List A'!HC149=5,5,IF('Vessel List A'!HC149=6,6,IF('Vessel List A'!HC149=7,7,IF('Vessel List A'!HC149=8,8,IF('Vessel List A'!HC149=9,9,IF('Vessel List A'!HC149=10,10,IF('Vessel List A'!HC149=11,11,IF('Vessel List A'!HC149=12,12,IF('Vessel List A'!HC149=13,13,IF('Vessel List A'!HC149=14,14,IF('Vessel List A'!HC149=15,15,IF('Vessel List A'!HC149=16,16,0)))))))))))))))))=0," ",VALUE(IF('Vessel List A'!HC149=1,1,IF('Vessel List A'!HC149=2,2,IF('Vessel List A'!HC149=3,3,IF('Vessel List A'!HC149=4,4,IF('Vessel List A'!HC149=5,5,IF('Vessel List A'!HC149=6,6,IF('Vessel List A'!HC149=7,7,IF('Vessel List A'!HC149=8,8,IF('Vessel List A'!HC149=9,9,IF('Vessel List A'!HC149=10,10,IF('Vessel List A'!HC149=11,11,IF('Vessel List A'!HC149=12,12,IF('Vessel List A'!HC149=13,13,IF('Vessel List A'!HC149=14,14,IF('Vessel List A'!HC149=15,15,IF('Vessel List A'!HC149=16,16,0))))))))))))))))))</f>
        <v xml:space="preserve"> </v>
      </c>
      <c r="DK150" s="154"/>
      <c r="DL150" s="158"/>
      <c r="DM150" s="390" t="str">
        <f t="shared" si="195"/>
        <v/>
      </c>
      <c r="DN150" s="158"/>
      <c r="DO150" s="137"/>
      <c r="DP150" s="388" t="str">
        <f t="shared" si="196"/>
        <v/>
      </c>
      <c r="DQ150" s="157" t="str">
        <f>IF(VALUE(IF('Vessel List A'!HP149=1,1,IF('Vessel List A'!HP149=2,2,IF('Vessel List A'!HP149=3,3,IF('Vessel List A'!HP149=4,4,IF('Vessel List A'!HP149=5,5,IF('Vessel List A'!HP149=6,6,IF('Vessel List A'!HP149=7,7,IF('Vessel List A'!HP149=8,8,IF('Vessel List A'!HP149=9,9,IF('Vessel List A'!HP149=10,10,IF('Vessel List A'!HP149=11,11,IF('Vessel List A'!HP149=12,12,IF('Vessel List A'!HP149=13,13,IF('Vessel List A'!HP149=14,14,IF('Vessel List A'!HP149=15,15,IF('Vessel List A'!HP149=16,16,0)))))))))))))))))=0," ",VALUE(IF('Vessel List A'!HP149=1,1,IF('Vessel List A'!HP149=2,2,IF('Vessel List A'!HP149=3,3,IF('Vessel List A'!HP149=4,4,IF('Vessel List A'!HP149=5,5,IF('Vessel List A'!HP149=6,6,IF('Vessel List A'!HP149=7,7,IF('Vessel List A'!HP149=8,8,IF('Vessel List A'!HP149=9,9,IF('Vessel List A'!HP149=10,10,IF('Vessel List A'!HP149=11,11,IF('Vessel List A'!HP149=12,12,IF('Vessel List A'!HP149=13,13,IF('Vessel List A'!HP149=14,14,IF('Vessel List A'!HP149=15,15,IF('Vessel List A'!HP149=16,16,0))))))))))))))))))</f>
        <v xml:space="preserve"> </v>
      </c>
      <c r="DR150" s="154"/>
      <c r="DS150" s="158"/>
      <c r="DT150" s="390" t="str">
        <f t="shared" si="197"/>
        <v/>
      </c>
      <c r="DU150" s="158"/>
      <c r="DV150" s="137"/>
      <c r="DW150" s="388" t="str">
        <f t="shared" si="198"/>
        <v/>
      </c>
      <c r="DX150" s="157" t="str">
        <f>IF(VALUE(IF('Vessel List A'!IC149=1,1,IF('Vessel List A'!IC149=2,2,IF('Vessel List A'!IC149=3,3,IF('Vessel List A'!IC149=4,4,IF('Vessel List A'!IC149=5,5,IF('Vessel List A'!IC149=6,6,IF('Vessel List A'!IC149=7,7,IF('Vessel List A'!IC149=8,8,IF('Vessel List A'!IC149=9,9,IF('Vessel List A'!IC149=10,10,IF('Vessel List A'!IC149=11,11,IF('Vessel List A'!IC149=12,12,IF('Vessel List A'!IC149=13,13,IF('Vessel List A'!IC149=14,14,IF('Vessel List A'!IC149=15,15,IF('Vessel List A'!IC149=16,16,0)))))))))))))))))=0," ",VALUE(IF('Vessel List A'!IC149=1,1,IF('Vessel List A'!IC149=2,2,IF('Vessel List A'!IC149=3,3,IF('Vessel List A'!IC149=4,4,IF('Vessel List A'!IC149=5,5,IF('Vessel List A'!IC149=6,6,IF('Vessel List A'!IC149=7,7,IF('Vessel List A'!IC149=8,8,IF('Vessel List A'!IC149=9,9,IF('Vessel List A'!IC149=10,10,IF('Vessel List A'!IC149=11,11,IF('Vessel List A'!IC149=12,12,IF('Vessel List A'!IC149=13,13,IF('Vessel List A'!IC149=14,14,IF('Vessel List A'!IC149=15,15,IF('Vessel List A'!IC149=16,16,0))))))))))))))))))</f>
        <v xml:space="preserve"> </v>
      </c>
      <c r="DY150" s="154"/>
      <c r="DZ150" s="158"/>
      <c r="EA150" s="390" t="str">
        <f t="shared" si="199"/>
        <v/>
      </c>
      <c r="EB150" s="158"/>
      <c r="EC150" s="137"/>
      <c r="ED150" s="388" t="str">
        <f t="shared" si="200"/>
        <v/>
      </c>
      <c r="EE150" s="157" t="str">
        <f>IF(VALUE(IF('Vessel List A'!IP149=1,1,IF('Vessel List A'!IP149=2,2,IF('Vessel List A'!IP149=3,3,IF('Vessel List A'!IP149=4,4,IF('Vessel List A'!IP149=5,5,IF('Vessel List A'!IP149=6,6,IF('Vessel List A'!IP149=7,7,IF('Vessel List A'!IP149=8,8,IF('Vessel List A'!IP149=9,9,IF('Vessel List A'!IP149=10,10,IF('Vessel List A'!IP149=11,11,IF('Vessel List A'!IP149=12,12,IF('Vessel List A'!IP149=13,13,IF('Vessel List A'!IP149=14,14,IF('Vessel List A'!IP149=15,15,IF('Vessel List A'!IP149=16,16,0)))))))))))))))))=0," ",VALUE(IF('Vessel List A'!IP149=1,1,IF('Vessel List A'!IP149=2,2,IF('Vessel List A'!IP149=3,3,IF('Vessel List A'!IP149=4,4,IF('Vessel List A'!IP149=5,5,IF('Vessel List A'!IP149=6,6,IF('Vessel List A'!IP149=7,7,IF('Vessel List A'!IP149=8,8,IF('Vessel List A'!IP149=9,9,IF('Vessel List A'!IP149=10,10,IF('Vessel List A'!IP149=11,11,IF('Vessel List A'!IP149=12,12,IF('Vessel List A'!IP149=13,13,IF('Vessel List A'!IP149=14,14,IF('Vessel List A'!IP149=15,15,IF('Vessel List A'!IP149=16,16,0))))))))))))))))))</f>
        <v xml:space="preserve"> </v>
      </c>
      <c r="EF150" s="154"/>
      <c r="EG150" s="158"/>
      <c r="EH150" s="390" t="str">
        <f t="shared" si="201"/>
        <v/>
      </c>
      <c r="EI150" s="158"/>
      <c r="EJ150" s="137"/>
      <c r="EK150" s="397" t="str">
        <f t="shared" si="202"/>
        <v/>
      </c>
      <c r="EL150" s="144"/>
      <c r="EM150" s="157" t="str">
        <f>IF(VALUE(IF('Vessel List B'!C149=1,1,IF('Vessel List B'!C149=2,2,IF('Vessel List B'!C149=3,3,IF('Vessel List B'!C149=4,4,IF('Vessel List B'!C149=5,5,IF('Vessel List B'!C149=6,6,IF('Vessel List B'!C149=7,7,IF('Vessel List B'!C149=8,8,IF('Vessel List B'!C149=9,9,IF('Vessel List B'!C149=10,10,IF('Vessel List B'!C149=11,11,IF('Vessel List B'!C149=12,12,IF('Vessel List B'!C149=13,13,IF('Vessel List B'!C149=14,14,IF('Vessel List B'!C149=15,15,IF('Vessel List B'!C149=16,16,0)))))))))))))))))=0," ",VALUE(IF('Vessel List B'!C149=1,1,IF('Vessel List B'!C149=2,2,IF('Vessel List B'!C149=3,3,IF('Vessel List B'!C149=4,4,IF('Vessel List B'!C149=5,5,IF('Vessel List B'!C149=6,6,IF('Vessel List B'!C149=7,7,IF('Vessel List B'!C149=8,8,IF('Vessel List B'!C149=9,9,IF('Vessel List B'!C149=10,10,IF('Vessel List B'!C149=11,11,IF('Vessel List B'!C149=12,12,IF('Vessel List B'!C149=13,13,IF('Vessel List B'!C149=14,14,IF('Vessel List B'!C149=15,15,IF('Vessel List B'!C149=16,16,0))))))))))))))))))</f>
        <v xml:space="preserve"> </v>
      </c>
      <c r="EN150" s="154"/>
      <c r="EO150" s="158"/>
      <c r="EP150" s="390" t="str">
        <f t="shared" si="203"/>
        <v/>
      </c>
      <c r="EQ150" s="158"/>
      <c r="ER150" s="137"/>
      <c r="ES150" s="388" t="str">
        <f t="shared" si="204"/>
        <v/>
      </c>
      <c r="ET150" s="157" t="str">
        <f>IF(VALUE(IF('Vessel List B'!P149=1,1,IF('Vessel List B'!P149=2,2,IF('Vessel List B'!P149=3,3,IF('Vessel List B'!P149=4,4,IF('Vessel List B'!P149=5,5,IF('Vessel List B'!P149=6,6,IF('Vessel List B'!P149=7,7,IF('Vessel List B'!P149=8,8,IF('Vessel List B'!P149=9,9,IF('Vessel List B'!P149=10,10,IF('Vessel List B'!P149=11,11,IF('Vessel List B'!P149=12,12,IF('Vessel List B'!P149=13,13,IF('Vessel List B'!P149=14,14,IF('Vessel List B'!P149=15,15,IF('Vessel List B'!P149=16,16,0)))))))))))))))))=0," ",VALUE(IF('Vessel List B'!P149=1,1,IF('Vessel List B'!P149=2,2,IF('Vessel List B'!P149=3,3,IF('Vessel List B'!P149=4,4,IF('Vessel List B'!P149=5,5,IF('Vessel List B'!P149=6,6,IF('Vessel List B'!P149=7,7,IF('Vessel List B'!P149=8,8,IF('Vessel List B'!P149=9,9,IF('Vessel List B'!P149=10,10,IF('Vessel List B'!P149=11,11,IF('Vessel List B'!P149=12,12,IF('Vessel List B'!P149=13,13,IF('Vessel List B'!P149=14,14,IF('Vessel List B'!P149=15,15,IF('Vessel List B'!P149=16,16,0))))))))))))))))))</f>
        <v xml:space="preserve"> </v>
      </c>
      <c r="EU150" s="154"/>
      <c r="EV150" s="158"/>
      <c r="EW150" s="390" t="str">
        <f t="shared" si="205"/>
        <v/>
      </c>
      <c r="EX150" s="158"/>
      <c r="EY150" s="137"/>
      <c r="EZ150" s="388" t="str">
        <f t="shared" si="206"/>
        <v/>
      </c>
      <c r="FA150" s="157" t="str">
        <f>IF(VALUE(IF('Vessel List B'!AC149=1,1,IF('Vessel List B'!AC149=2,2,IF('Vessel List B'!AC149=3,3,IF('Vessel List B'!AC149=4,4,IF('Vessel List B'!AC149=5,5,IF('Vessel List B'!AC149=6,6,IF('Vessel List B'!AC149=7,7,IF('Vessel List B'!AC149=8,8,IF('Vessel List B'!AC149=9,9,IF('Vessel List B'!AC149=10,10,IF('Vessel List B'!AC149=11,11,IF('Vessel List B'!AC149=12,12,IF('Vessel List B'!AC149=13,13,IF('Vessel List B'!AC149=14,14,IF('Vessel List B'!AC149=15,15,IF('Vessel List B'!AC149=16,16,0)))))))))))))))))=0," ",VALUE(IF('Vessel List B'!AC149=1,1,IF('Vessel List B'!AC149=2,2,IF('Vessel List B'!AC149=3,3,IF('Vessel List B'!AC149=4,4,IF('Vessel List B'!AC149=5,5,IF('Vessel List B'!AC149=6,6,IF('Vessel List B'!AC149=7,7,IF('Vessel List B'!AC149=8,8,IF('Vessel List B'!AC149=9,9,IF('Vessel List B'!AC149=10,10,IF('Vessel List B'!AC149=11,11,IF('Vessel List B'!AC149=12,12,IF('Vessel List B'!AC149=13,13,IF('Vessel List B'!AC149=14,14,IF('Vessel List B'!AC149=15,15,IF('Vessel List B'!AC149=16,16,0))))))))))))))))))</f>
        <v xml:space="preserve"> </v>
      </c>
      <c r="FB150" s="154"/>
      <c r="FC150" s="158"/>
      <c r="FD150" s="390" t="str">
        <f t="shared" si="207"/>
        <v/>
      </c>
      <c r="FE150" s="158"/>
      <c r="FF150" s="137"/>
      <c r="FG150" s="388" t="str">
        <f t="shared" si="208"/>
        <v/>
      </c>
      <c r="FH150" s="157" t="str">
        <f>IF(VALUE(IF('Vessel List B'!AP149=1,1,IF('Vessel List B'!AP149=2,2,IF('Vessel List B'!AP149=3,3,IF('Vessel List B'!AP149=4,4,IF('Vessel List B'!AP149=5,5,IF('Vessel List B'!AP149=6,6,IF('Vessel List B'!AP149=7,7,IF('Vessel List B'!AP149=8,8,IF('Vessel List B'!AP149=9,9,IF('Vessel List B'!AP149=10,10,IF('Vessel List B'!AP149=11,11,IF('Vessel List B'!AP149=12,12,IF('Vessel List B'!AP149=13,13,IF('Vessel List B'!AP149=14,14,IF('Vessel List B'!AP149=15,15,IF('Vessel List B'!AP149=16,16,0)))))))))))))))))=0," ",VALUE(IF('Vessel List B'!AP149=1,1,IF('Vessel List B'!AP149=2,2,IF('Vessel List B'!AP149=3,3,IF('Vessel List B'!AP149=4,4,IF('Vessel List B'!AP149=5,5,IF('Vessel List B'!AP149=6,6,IF('Vessel List B'!AP149=7,7,IF('Vessel List B'!AP149=8,8,IF('Vessel List B'!AP149=9,9,IF('Vessel List B'!AP149=10,10,IF('Vessel List B'!AP149=11,11,IF('Vessel List B'!AP149=12,12,IF('Vessel List B'!AP149=13,13,IF('Vessel List B'!AP149=14,14,IF('Vessel List B'!AP149=15,15,IF('Vessel List B'!AP149=16,16,0))))))))))))))))))</f>
        <v xml:space="preserve"> </v>
      </c>
      <c r="FI150" s="154"/>
      <c r="FJ150" s="158"/>
      <c r="FK150" s="390" t="str">
        <f t="shared" si="209"/>
        <v/>
      </c>
      <c r="FL150" s="158"/>
      <c r="FM150" s="137"/>
      <c r="FN150" s="388" t="str">
        <f t="shared" si="210"/>
        <v/>
      </c>
      <c r="FO150" s="157" t="str">
        <f>IF(VALUE(IF('Vessel List B'!BC149=1,1,IF('Vessel List B'!BC149=2,2,IF('Vessel List B'!BC149=3,3,IF('Vessel List B'!BC149=4,4,IF('Vessel List B'!BC149=5,5,IF('Vessel List B'!BC149=6,6,IF('Vessel List B'!BC149=7,7,IF('Vessel List B'!BC149=8,8,IF('Vessel List B'!BC149=9,9,IF('Vessel List B'!BC149=10,10,IF('Vessel List B'!BC149=11,11,IF('Vessel List B'!BC149=12,12,IF('Vessel List B'!BC149=13,13,IF('Vessel List B'!BC149=14,14,IF('Vessel List B'!BC149=15,15,IF('Vessel List B'!BC149=16,16,0)))))))))))))))))=0," ",VALUE(IF('Vessel List B'!BC149=1,1,IF('Vessel List B'!BC149=2,2,IF('Vessel List B'!BC149=3,3,IF('Vessel List B'!BC149=4,4,IF('Vessel List B'!BC149=5,5,IF('Vessel List B'!BC149=6,6,IF('Vessel List B'!BC149=7,7,IF('Vessel List B'!BC149=8,8,IF('Vessel List B'!BC149=9,9,IF('Vessel List B'!BC149=10,10,IF('Vessel List B'!BC149=11,11,IF('Vessel List B'!BC149=12,12,IF('Vessel List B'!BC149=13,13,IF('Vessel List B'!BC149=14,14,IF('Vessel List B'!BC149=15,15,IF('Vessel List B'!BC149=16,16,0))))))))))))))))))</f>
        <v xml:space="preserve"> </v>
      </c>
      <c r="FP150" s="154"/>
      <c r="FQ150" s="158"/>
      <c r="FR150" s="390" t="str">
        <f t="shared" si="211"/>
        <v/>
      </c>
      <c r="FS150" s="158"/>
      <c r="FT150" s="137"/>
      <c r="FU150" s="388" t="str">
        <f t="shared" si="212"/>
        <v/>
      </c>
      <c r="FV150" s="157" t="str">
        <f>IF(VALUE(IF('Vessel List B'!BP149=1,1,IF('Vessel List B'!BP149=2,2,IF('Vessel List B'!BP149=3,3,IF('Vessel List B'!BP149=4,4,IF('Vessel List B'!BP149=5,5,IF('Vessel List B'!BP149=6,6,IF('Vessel List B'!BP149=7,7,IF('Vessel List B'!BP149=8,8,IF('Vessel List B'!BP149=9,9,IF('Vessel List B'!BP149=10,10,IF('Vessel List B'!BP149=11,11,IF('Vessel List B'!BP149=12,12,IF('Vessel List B'!BP149=13,13,IF('Vessel List B'!BP149=14,14,IF('Vessel List B'!BP149=15,15,IF('Vessel List B'!BP149=16,16,0)))))))))))))))))=0," ",VALUE(IF('Vessel List B'!BP149=1,1,IF('Vessel List B'!BP149=2,2,IF('Vessel List B'!BP149=3,3,IF('Vessel List B'!BP149=4,4,IF('Vessel List B'!BP149=5,5,IF('Vessel List B'!BP149=6,6,IF('Vessel List B'!BP149=7,7,IF('Vessel List B'!BP149=8,8,IF('Vessel List B'!BP149=9,9,IF('Vessel List B'!BP149=10,10,IF('Vessel List B'!BP149=11,11,IF('Vessel List B'!BP149=12,12,IF('Vessel List B'!BP149=13,13,IF('Vessel List B'!BP149=14,14,IF('Vessel List B'!BP149=15,15,IF('Vessel List B'!BP149=16,16,0))))))))))))))))))</f>
        <v xml:space="preserve"> </v>
      </c>
      <c r="FW150" s="154"/>
      <c r="FX150" s="158"/>
      <c r="FY150" s="390" t="str">
        <f t="shared" si="213"/>
        <v/>
      </c>
      <c r="FZ150" s="158"/>
      <c r="GA150" s="137"/>
      <c r="GB150" s="388" t="str">
        <f t="shared" si="214"/>
        <v/>
      </c>
      <c r="GC150" s="157" t="str">
        <f>IF(VALUE(IF('Vessel List B'!CC149=1,1,IF('Vessel List B'!CC149=2,2,IF('Vessel List B'!CC149=3,3,IF('Vessel List B'!CC149=4,4,IF('Vessel List B'!CC149=5,5,IF('Vessel List B'!CC149=6,6,IF('Vessel List B'!CC149=7,7,IF('Vessel List B'!CC149=8,8,IF('Vessel List B'!CC149=9,9,IF('Vessel List B'!CC149=10,10,IF('Vessel List B'!CC149=11,11,IF('Vessel List B'!CC149=12,12,IF('Vessel List B'!CC149=13,13,IF('Vessel List B'!CC149=14,14,IF('Vessel List B'!CC149=15,15,IF('Vessel List B'!CC149=16,16,0)))))))))))))))))=0," ",VALUE(IF('Vessel List B'!CC149=1,1,IF('Vessel List B'!CC149=2,2,IF('Vessel List B'!CC149=3,3,IF('Vessel List B'!CC149=4,4,IF('Vessel List B'!CC149=5,5,IF('Vessel List B'!CC149=6,6,IF('Vessel List B'!CC149=7,7,IF('Vessel List B'!CC149=8,8,IF('Vessel List B'!CC149=9,9,IF('Vessel List B'!CC149=10,10,IF('Vessel List B'!CC149=11,11,IF('Vessel List B'!CC149=12,12,IF('Vessel List B'!CC149=13,13,IF('Vessel List B'!CC149=14,14,IF('Vessel List B'!CC149=15,15,IF('Vessel List B'!CC149=16,16,0))))))))))))))))))</f>
        <v xml:space="preserve"> </v>
      </c>
      <c r="GD150" s="154"/>
      <c r="GE150" s="158"/>
      <c r="GF150" s="390" t="str">
        <f t="shared" si="215"/>
        <v/>
      </c>
      <c r="GG150" s="158"/>
      <c r="GH150" s="137"/>
      <c r="GI150" s="388" t="str">
        <f t="shared" si="216"/>
        <v/>
      </c>
      <c r="GJ150" s="157" t="str">
        <f>IF(VALUE(IF('Vessel List B'!CP149=1,1,IF('Vessel List B'!CP149=2,2,IF('Vessel List B'!CP149=3,3,IF('Vessel List B'!CP149=4,4,IF('Vessel List B'!CP149=5,5,IF('Vessel List B'!CP149=6,6,IF('Vessel List B'!CP149=7,7,IF('Vessel List B'!CP149=8,8,IF('Vessel List B'!CP149=9,9,IF('Vessel List B'!CP149=10,10,IF('Vessel List B'!CP149=11,11,IF('Vessel List B'!CP149=12,12,IF('Vessel List B'!CP149=13,13,IF('Vessel List B'!CP149=14,14,IF('Vessel List B'!CP149=15,15,IF('Vessel List B'!CP149=16,16,0)))))))))))))))))=0," ",VALUE(IF('Vessel List B'!CP149=1,1,IF('Vessel List B'!CP149=2,2,IF('Vessel List B'!CP149=3,3,IF('Vessel List B'!CP149=4,4,IF('Vessel List B'!CP149=5,5,IF('Vessel List B'!CP149=6,6,IF('Vessel List B'!CP149=7,7,IF('Vessel List B'!CP149=8,8,IF('Vessel List B'!CP149=9,9,IF('Vessel List B'!CP149=10,10,IF('Vessel List B'!CP149=11,11,IF('Vessel List B'!CP149=12,12,IF('Vessel List B'!CP149=13,13,IF('Vessel List B'!CP149=14,14,IF('Vessel List B'!CP149=15,15,IF('Vessel List B'!CP149=16,16,0))))))))))))))))))</f>
        <v xml:space="preserve"> </v>
      </c>
      <c r="GK150" s="154"/>
      <c r="GL150" s="158"/>
      <c r="GM150" s="390" t="str">
        <f t="shared" si="217"/>
        <v/>
      </c>
      <c r="GN150" s="158"/>
      <c r="GO150" s="137"/>
      <c r="GP150" s="388" t="str">
        <f t="shared" si="218"/>
        <v/>
      </c>
      <c r="GQ150" s="157" t="str">
        <f>IF(VALUE(IF('Vessel List B'!DC149=1,1,IF('Vessel List B'!DC149=2,2,IF('Vessel List B'!DC149=3,3,IF('Vessel List B'!DC149=4,4,IF('Vessel List B'!DC149=5,5,IF('Vessel List B'!DC149=6,6,IF('Vessel List B'!DC149=7,7,IF('Vessel List B'!DC149=8,8,IF('Vessel List B'!DC149=9,9,IF('Vessel List B'!DC149=10,10,IF('Vessel List B'!DC149=11,11,IF('Vessel List B'!DC149=12,12,IF('Vessel List B'!DC149=13,13,IF('Vessel List B'!DC149=14,14,IF('Vessel List B'!DC149=15,15,IF('Vessel List B'!DC149=16,16,0)))))))))))))))))=0," ",VALUE(IF('Vessel List B'!DC149=1,1,IF('Vessel List B'!DC149=2,2,IF('Vessel List B'!DC149=3,3,IF('Vessel List B'!DC149=4,4,IF('Vessel List B'!DC149=5,5,IF('Vessel List B'!DC149=6,6,IF('Vessel List B'!DC149=7,7,IF('Vessel List B'!DC149=8,8,IF('Vessel List B'!DC149=9,9,IF('Vessel List B'!DC149=10,10,IF('Vessel List B'!DC149=11,11,IF('Vessel List B'!DC149=12,12,IF('Vessel List B'!DC149=13,13,IF('Vessel List B'!DC149=14,14,IF('Vessel List B'!DC149=15,15,IF('Vessel List B'!DC149=16,16,0))))))))))))))))))</f>
        <v xml:space="preserve"> </v>
      </c>
      <c r="GR150" s="154"/>
      <c r="GS150" s="158"/>
      <c r="GT150" s="390" t="str">
        <f t="shared" si="219"/>
        <v/>
      </c>
      <c r="GU150" s="158"/>
      <c r="GV150" s="137"/>
      <c r="GW150" s="388" t="str">
        <f t="shared" si="220"/>
        <v/>
      </c>
      <c r="GX150" s="157" t="str">
        <f>IF(VALUE(IF('Vessel List B'!DP149=1,1,IF('Vessel List B'!DP149=2,2,IF('Vessel List B'!DP149=3,3,IF('Vessel List B'!DP149=4,4,IF('Vessel List B'!DP149=5,5,IF('Vessel List B'!DP149=6,6,IF('Vessel List B'!DP149=7,7,IF('Vessel List B'!DP149=8,8,IF('Vessel List B'!DP149=9,9,IF('Vessel List B'!DP149=10,10,IF('Vessel List B'!DP149=11,11,IF('Vessel List B'!DP149=12,12,IF('Vessel List B'!DP149=13,13,IF('Vessel List B'!DP149=14,14,IF('Vessel List B'!DP149=15,15,IF('Vessel List B'!DP149=16,16,0)))))))))))))))))=0," ",VALUE(IF('Vessel List B'!DP149=1,1,IF('Vessel List B'!DP149=2,2,IF('Vessel List B'!DP149=3,3,IF('Vessel List B'!DP149=4,4,IF('Vessel List B'!DP149=5,5,IF('Vessel List B'!DP149=6,6,IF('Vessel List B'!DP149=7,7,IF('Vessel List B'!DP149=8,8,IF('Vessel List B'!DP149=9,9,IF('Vessel List B'!DP149=10,10,IF('Vessel List B'!DP149=11,11,IF('Vessel List B'!DP149=12,12,IF('Vessel List B'!DP149=13,13,IF('Vessel List B'!DP149=14,14,IF('Vessel List B'!DP149=15,15,IF('Vessel List B'!DP149=16,16,0))))))))))))))))))</f>
        <v xml:space="preserve"> </v>
      </c>
      <c r="GY150" s="154"/>
      <c r="GZ150" s="158"/>
      <c r="HA150" s="390" t="str">
        <f t="shared" si="221"/>
        <v/>
      </c>
      <c r="HB150" s="158"/>
      <c r="HC150" s="137"/>
      <c r="HD150" s="388" t="str">
        <f t="shared" si="222"/>
        <v/>
      </c>
      <c r="HE150" s="157" t="str">
        <f>IF(VALUE(IF('Vessel List B'!EC149=1,1,IF('Vessel List B'!EC149=2,2,IF('Vessel List B'!EC149=3,3,IF('Vessel List B'!EC149=4,4,IF('Vessel List B'!EC149=5,5,IF('Vessel List B'!EC149=6,6,IF('Vessel List B'!EC149=7,7,IF('Vessel List B'!EC149=8,8,IF('Vessel List B'!EC149=9,9,IF('Vessel List B'!EC149=10,10,IF('Vessel List B'!EC149=11,11,IF('Vessel List B'!EC149=12,12,IF('Vessel List B'!EC149=13,13,IF('Vessel List B'!EC149=14,14,IF('Vessel List B'!EC149=15,15,IF('Vessel List B'!EC149=16,16,0)))))))))))))))))=0," ",VALUE(IF('Vessel List B'!EC149=1,1,IF('Vessel List B'!EC149=2,2,IF('Vessel List B'!EC149=3,3,IF('Vessel List B'!EC149=4,4,IF('Vessel List B'!EC149=5,5,IF('Vessel List B'!EC149=6,6,IF('Vessel List B'!EC149=7,7,IF('Vessel List B'!EC149=8,8,IF('Vessel List B'!EC149=9,9,IF('Vessel List B'!EC149=10,10,IF('Vessel List B'!EC149=11,11,IF('Vessel List B'!EC149=12,12,IF('Vessel List B'!EC149=13,13,IF('Vessel List B'!EC149=14,14,IF('Vessel List B'!EC149=15,15,IF('Vessel List B'!EC149=16,16,0))))))))))))))))))</f>
        <v xml:space="preserve"> </v>
      </c>
      <c r="HF150" s="154"/>
      <c r="HG150" s="158"/>
      <c r="HH150" s="390" t="str">
        <f t="shared" si="223"/>
        <v/>
      </c>
      <c r="HI150" s="158"/>
      <c r="HJ150" s="137"/>
      <c r="HK150" s="388" t="str">
        <f t="shared" si="224"/>
        <v/>
      </c>
      <c r="HL150" s="157" t="str">
        <f>IF(VALUE(IF('Vessel List B'!EP149=1,1,IF('Vessel List B'!EP149=2,2,IF('Vessel List B'!EP149=3,3,IF('Vessel List B'!EP149=4,4,IF('Vessel List B'!EP149=5,5,IF('Vessel List B'!EP149=6,6,IF('Vessel List B'!EP149=7,7,IF('Vessel List B'!EP149=8,8,IF('Vessel List B'!EP149=9,9,IF('Vessel List B'!EP149=10,10,IF('Vessel List B'!EP149=11,11,IF('Vessel List B'!EP149=12,12,IF('Vessel List B'!EP149=13,13,IF('Vessel List B'!EP149=14,14,IF('Vessel List B'!EP149=15,15,IF('Vessel List B'!EP149=16,16,0)))))))))))))))))=0," ",VALUE(IF('Vessel List B'!EP149=1,1,IF('Vessel List B'!EP149=2,2,IF('Vessel List B'!EP149=3,3,IF('Vessel List B'!EP149=4,4,IF('Vessel List B'!EP149=5,5,IF('Vessel List B'!EP149=6,6,IF('Vessel List B'!EP149=7,7,IF('Vessel List B'!EP149=8,8,IF('Vessel List B'!EP149=9,9,IF('Vessel List B'!EP149=10,10,IF('Vessel List B'!EP149=11,11,IF('Vessel List B'!EP149=12,12,IF('Vessel List B'!EP149=13,13,IF('Vessel List B'!EP149=14,14,IF('Vessel List B'!EP149=15,15,IF('Vessel List B'!EP149=16,16,0))))))))))))))))))</f>
        <v xml:space="preserve"> </v>
      </c>
      <c r="HM150" s="154"/>
      <c r="HN150" s="158"/>
      <c r="HO150" s="390" t="str">
        <f t="shared" si="225"/>
        <v/>
      </c>
      <c r="HP150" s="158"/>
      <c r="HQ150" s="137"/>
      <c r="HR150" s="388" t="str">
        <f t="shared" si="226"/>
        <v/>
      </c>
      <c r="HS150" s="157" t="str">
        <f>IF(VALUE(IF('Vessel List B'!FC149=1,1,IF('Vessel List B'!FC149=2,2,IF('Vessel List B'!FC149=3,3,IF('Vessel List B'!FC149=4,4,IF('Vessel List B'!FC149=5,5,IF('Vessel List B'!FC149=6,6,IF('Vessel List B'!FC149=7,7,IF('Vessel List B'!FC149=8,8,IF('Vessel List B'!FC149=9,9,IF('Vessel List B'!FC149=10,10,IF('Vessel List B'!FC149=11,11,IF('Vessel List B'!FC149=12,12,IF('Vessel List B'!FC149=13,13,IF('Vessel List B'!FC149=14,14,IF('Vessel List B'!FC149=15,15,IF('Vessel List B'!FC149=16,16,0)))))))))))))))))=0," ",VALUE(IF('Vessel List B'!FC149=1,1,IF('Vessel List B'!FC149=2,2,IF('Vessel List B'!FC149=3,3,IF('Vessel List B'!FC149=4,4,IF('Vessel List B'!FC149=5,5,IF('Vessel List B'!FC149=6,6,IF('Vessel List B'!FC149=7,7,IF('Vessel List B'!FC149=8,8,IF('Vessel List B'!FC149=9,9,IF('Vessel List B'!FC149=10,10,IF('Vessel List B'!FC149=11,11,IF('Vessel List B'!FC149=12,12,IF('Vessel List B'!FC149=13,13,IF('Vessel List B'!FC149=14,14,IF('Vessel List B'!FC149=15,15,IF('Vessel List B'!FC149=16,16,0))))))))))))))))))</f>
        <v xml:space="preserve"> </v>
      </c>
      <c r="HT150" s="154"/>
      <c r="HU150" s="158"/>
      <c r="HV150" s="390" t="str">
        <f t="shared" si="227"/>
        <v/>
      </c>
      <c r="HW150" s="158"/>
      <c r="HX150" s="137"/>
      <c r="HY150" s="388" t="str">
        <f t="shared" si="228"/>
        <v/>
      </c>
      <c r="HZ150" s="157" t="str">
        <f>IF(VALUE(IF('Vessel List B'!FP149=1,1,IF('Vessel List B'!FP149=2,2,IF('Vessel List B'!FP149=3,3,IF('Vessel List B'!FP149=4,4,IF('Vessel List B'!FP149=5,5,IF('Vessel List B'!FP149=6,6,IF('Vessel List B'!FP149=7,7,IF('Vessel List B'!FP149=8,8,IF('Vessel List B'!FP149=9,9,IF('Vessel List B'!FP149=10,10,IF('Vessel List B'!FP149=11,11,IF('Vessel List B'!FP149=12,12,IF('Vessel List B'!FP149=13,13,IF('Vessel List B'!FP149=14,14,IF('Vessel List B'!FP149=15,15,IF('Vessel List B'!FP149=16,16,0)))))))))))))))))=0," ",VALUE(IF('Vessel List B'!FP149=1,1,IF('Vessel List B'!FP149=2,2,IF('Vessel List B'!FP149=3,3,IF('Vessel List B'!FP149=4,4,IF('Vessel List B'!FP149=5,5,IF('Vessel List B'!FP149=6,6,IF('Vessel List B'!FP149=7,7,IF('Vessel List B'!FP149=8,8,IF('Vessel List B'!FP149=9,9,IF('Vessel List B'!FP149=10,10,IF('Vessel List B'!FP149=11,11,IF('Vessel List B'!FP149=12,12,IF('Vessel List B'!FP149=13,13,IF('Vessel List B'!FP149=14,14,IF('Vessel List B'!FP149=15,15,IF('Vessel List B'!FP149=16,16,0))))))))))))))))))</f>
        <v xml:space="preserve"> </v>
      </c>
      <c r="IA150" s="154"/>
      <c r="IB150" s="158"/>
      <c r="IC150" s="390" t="str">
        <f t="shared" si="229"/>
        <v/>
      </c>
      <c r="ID150" s="158"/>
      <c r="IE150" s="137"/>
      <c r="IF150" s="388" t="str">
        <f t="shared" si="230"/>
        <v/>
      </c>
      <c r="IG150" s="157" t="str">
        <f>IF(VALUE(IF('Vessel List B'!GC149=1,1,IF('Vessel List B'!GC149=2,2,IF('Vessel List B'!GC149=3,3,IF('Vessel List B'!GC149=4,4,IF('Vessel List B'!GC149=5,5,IF('Vessel List B'!GC149=6,6,IF('Vessel List B'!GC149=7,7,IF('Vessel List B'!GC149=8,8,IF('Vessel List B'!GC149=9,9,IF('Vessel List B'!GC149=10,10,IF('Vessel List B'!GC149=11,11,IF('Vessel List B'!GC149=12,12,IF('Vessel List B'!GC149=13,13,IF('Vessel List B'!GC149=14,14,IF('Vessel List B'!GC149=15,15,IF('Vessel List B'!GC149=16,16,0)))))))))))))))))=0," ",VALUE(IF('Vessel List B'!GC149=1,1,IF('Vessel List B'!GC149=2,2,IF('Vessel List B'!GC149=3,3,IF('Vessel List B'!GC149=4,4,IF('Vessel List B'!GC149=5,5,IF('Vessel List B'!GC149=6,6,IF('Vessel List B'!GC149=7,7,IF('Vessel List B'!GC149=8,8,IF('Vessel List B'!GC149=9,9,IF('Vessel List B'!GC149=10,10,IF('Vessel List B'!GC149=11,11,IF('Vessel List B'!GC149=12,12,IF('Vessel List B'!GC149=13,13,IF('Vessel List B'!GC149=14,14,IF('Vessel List B'!GC149=15,15,IF('Vessel List B'!GC149=16,16,0))))))))))))))))))</f>
        <v xml:space="preserve"> </v>
      </c>
      <c r="IH150" s="154"/>
      <c r="II150" s="158"/>
      <c r="IJ150" s="390" t="str">
        <f t="shared" si="231"/>
        <v/>
      </c>
      <c r="IK150" s="158"/>
      <c r="IL150" s="137"/>
      <c r="IM150" s="388" t="str">
        <f t="shared" si="232"/>
        <v/>
      </c>
      <c r="IN150" s="157" t="str">
        <f>IF(VALUE(IF('Vessel List B'!GP149=1,1,IF('Vessel List B'!GP149=2,2,IF('Vessel List B'!GP149=3,3,IF('Vessel List B'!GP149=4,4,IF('Vessel List B'!GP149=5,5,IF('Vessel List B'!GP149=6,6,IF('Vessel List B'!GP149=7,7,IF('Vessel List B'!GP149=8,8,IF('Vessel List B'!GP149=9,9,IF('Vessel List B'!GP149=10,10,IF('Vessel List B'!GP149=11,11,IF('Vessel List B'!GP149=12,12,IF('Vessel List B'!GP149=13,13,IF('Vessel List B'!GP149=14,14,IF('Vessel List B'!GP149=15,15,IF('Vessel List B'!GP149=16,16,0)))))))))))))))))=0," ",VALUE(IF('Vessel List B'!GP149=1,1,IF('Vessel List B'!GP149=2,2,IF('Vessel List B'!GP149=3,3,IF('Vessel List B'!GP149=4,4,IF('Vessel List B'!GP149=5,5,IF('Vessel List B'!GP149=6,6,IF('Vessel List B'!GP149=7,7,IF('Vessel List B'!GP149=8,8,IF('Vessel List B'!GP149=9,9,IF('Vessel List B'!GP149=10,10,IF('Vessel List B'!GP149=11,11,IF('Vessel List B'!GP149=12,12,IF('Vessel List B'!GP149=13,13,IF('Vessel List B'!GP149=14,14,IF('Vessel List B'!GP149=15,15,IF('Vessel List B'!GP149=16,16,0))))))))))))))))))</f>
        <v xml:space="preserve"> </v>
      </c>
      <c r="IO150" s="154"/>
      <c r="IP150" s="158"/>
      <c r="IQ150" s="390" t="str">
        <f t="shared" si="233"/>
        <v/>
      </c>
      <c r="IR150" s="158"/>
      <c r="IS150" s="137"/>
      <c r="IT150" s="388" t="str">
        <f t="shared" si="234"/>
        <v/>
      </c>
      <c r="IU150" s="157" t="str">
        <f>IF(VALUE(IF('Vessel List B'!HC149=1,1,IF('Vessel List B'!HC149=2,2,IF('Vessel List B'!HC149=3,3,IF('Vessel List B'!HC149=4,4,IF('Vessel List B'!HC149=5,5,IF('Vessel List B'!HC149=6,6,IF('Vessel List B'!HC149=7,7,IF('Vessel List B'!HC149=8,8,IF('Vessel List B'!HC149=9,9,IF('Vessel List B'!HC149=10,10,IF('Vessel List B'!HC149=11,11,IF('Vessel List B'!HC149=12,12,IF('Vessel List B'!HC149=13,13,IF('Vessel List B'!HC149=14,14,IF('Vessel List B'!HC149=15,15,IF('Vessel List B'!HC149=16,16,0)))))))))))))))))=0," ",VALUE(IF('Vessel List B'!HC149=1,1,IF('Vessel List B'!HC149=2,2,IF('Vessel List B'!HC149=3,3,IF('Vessel List B'!HC149=4,4,IF('Vessel List B'!HC149=5,5,IF('Vessel List B'!HC149=6,6,IF('Vessel List B'!HC149=7,7,IF('Vessel List B'!HC149=8,8,IF('Vessel List B'!HC149=9,9,IF('Vessel List B'!HC149=10,10,IF('Vessel List B'!HC149=11,11,IF('Vessel List B'!HC149=12,12,IF('Vessel List B'!HC149=13,13,IF('Vessel List B'!HC149=14,14,IF('Vessel List B'!HC149=15,15,IF('Vessel List B'!HC149=16,16,0))))))))))))))))))</f>
        <v xml:space="preserve"> </v>
      </c>
      <c r="IV150" s="154"/>
      <c r="IW150" s="158"/>
      <c r="IX150" s="390" t="str">
        <f t="shared" si="235"/>
        <v/>
      </c>
      <c r="IY150" s="158"/>
      <c r="IZ150" s="137"/>
      <c r="JA150" s="388" t="str">
        <f t="shared" si="236"/>
        <v/>
      </c>
      <c r="JB150" s="157" t="str">
        <f>IF(VALUE(IF('Vessel List B'!HP149=1,1,IF('Vessel List B'!HP149=2,2,IF('Vessel List B'!HP149=3,3,IF('Vessel List B'!HP149=4,4,IF('Vessel List B'!HP149=5,5,IF('Vessel List B'!HP149=6,6,IF('Vessel List B'!HP149=7,7,IF('Vessel List B'!HP149=8,8,IF('Vessel List B'!HP149=9,9,IF('Vessel List B'!HP149=10,10,IF('Vessel List B'!HP149=11,11,IF('Vessel List B'!HP149=12,12,IF('Vessel List B'!HP149=13,13,IF('Vessel List B'!HP149=14,14,IF('Vessel List B'!HP149=15,15,IF('Vessel List B'!HP149=16,16,0)))))))))))))))))=0," ",VALUE(IF('Vessel List B'!HP149=1,1,IF('Vessel List B'!HP149=2,2,IF('Vessel List B'!HP149=3,3,IF('Vessel List B'!HP149=4,4,IF('Vessel List B'!HP149=5,5,IF('Vessel List B'!HP149=6,6,IF('Vessel List B'!HP149=7,7,IF('Vessel List B'!HP149=8,8,IF('Vessel List B'!HP149=9,9,IF('Vessel List B'!HP149=10,10,IF('Vessel List B'!HP149=11,11,IF('Vessel List B'!HP149=12,12,IF('Vessel List B'!HP149=13,13,IF('Vessel List B'!HP149=14,14,IF('Vessel List B'!HP149=15,15,IF('Vessel List B'!HP149=16,16,0))))))))))))))))))</f>
        <v xml:space="preserve"> </v>
      </c>
      <c r="JC150" s="154"/>
      <c r="JD150" s="158"/>
      <c r="JE150" s="390" t="str">
        <f t="shared" si="237"/>
        <v/>
      </c>
      <c r="JF150" s="158"/>
      <c r="JG150" s="137"/>
      <c r="JH150" s="388" t="str">
        <f t="shared" si="238"/>
        <v/>
      </c>
      <c r="JI150" s="157" t="str">
        <f>IF(VALUE(IF('Vessel List B'!IC149=1,1,IF('Vessel List B'!IC149=2,2,IF('Vessel List B'!IC149=3,3,IF('Vessel List B'!IC149=4,4,IF('Vessel List B'!IC149=5,5,IF('Vessel List B'!IC149=6,6,IF('Vessel List B'!IC149=7,7,IF('Vessel List B'!IC149=8,8,IF('Vessel List B'!IC149=9,9,IF('Vessel List B'!IC149=10,10,IF('Vessel List B'!IC149=11,11,IF('Vessel List B'!IC149=12,12,IF('Vessel List B'!IC149=13,13,IF('Vessel List B'!IC149=14,14,IF('Vessel List B'!IC149=15,15,IF('Vessel List B'!IC149=16,16,0)))))))))))))))))=0," ",VALUE(IF('Vessel List B'!IC149=1,1,IF('Vessel List B'!IC149=2,2,IF('Vessel List B'!IC149=3,3,IF('Vessel List B'!IC149=4,4,IF('Vessel List B'!IC149=5,5,IF('Vessel List B'!IC149=6,6,IF('Vessel List B'!IC149=7,7,IF('Vessel List B'!IC149=8,8,IF('Vessel List B'!IC149=9,9,IF('Vessel List B'!IC149=10,10,IF('Vessel List B'!IC149=11,11,IF('Vessel List B'!IC149=12,12,IF('Vessel List B'!IC149=13,13,IF('Vessel List B'!IC149=14,14,IF('Vessel List B'!IC149=15,15,IF('Vessel List B'!IC149=16,16,0))))))))))))))))))</f>
        <v xml:space="preserve"> </v>
      </c>
      <c r="JJ150" s="154"/>
      <c r="JK150" s="158"/>
      <c r="JL150" s="390" t="str">
        <f t="shared" si="239"/>
        <v/>
      </c>
      <c r="JM150" s="158"/>
      <c r="JN150" s="137"/>
      <c r="JO150" s="388" t="str">
        <f t="shared" si="240"/>
        <v/>
      </c>
      <c r="JP150" s="157" t="str">
        <f>IF(VALUE(IF('Vessel List B'!IP149=1,1,IF('Vessel List B'!IP149=2,2,IF('Vessel List B'!IP149=3,3,IF('Vessel List B'!IP149=4,4,IF('Vessel List B'!IP149=5,5,IF('Vessel List B'!IP149=6,6,IF('Vessel List B'!IP149=7,7,IF('Vessel List B'!IP149=8,8,IF('Vessel List B'!IP149=9,9,IF('Vessel List B'!IP149=10,10,IF('Vessel List B'!IP149=11,11,IF('Vessel List B'!IP149=12,12,IF('Vessel List B'!IP149=13,13,IF('Vessel List B'!IP149=14,14,IF('Vessel List B'!IP149=15,15,IF('Vessel List B'!IP149=16,16,0)))))))))))))))))=0," ",VALUE(IF('Vessel List B'!IP149=1,1,IF('Vessel List B'!IP149=2,2,IF('Vessel List B'!IP149=3,3,IF('Vessel List B'!IP149=4,4,IF('Vessel List B'!IP149=5,5,IF('Vessel List B'!IP149=6,6,IF('Vessel List B'!IP149=7,7,IF('Vessel List B'!IP149=8,8,IF('Vessel List B'!IP149=9,9,IF('Vessel List B'!IP149=10,10,IF('Vessel List B'!IP149=11,11,IF('Vessel List B'!IP149=12,12,IF('Vessel List B'!IP149=13,13,IF('Vessel List B'!IP149=14,14,IF('Vessel List B'!IP149=15,15,IF('Vessel List B'!IP149=16,16,0))))))))))))))))))</f>
        <v xml:space="preserve"> </v>
      </c>
      <c r="JQ150" s="154"/>
      <c r="JR150" s="158"/>
      <c r="JS150" s="390" t="str">
        <f t="shared" si="241"/>
        <v/>
      </c>
      <c r="JT150" s="158"/>
      <c r="JU150" s="137"/>
      <c r="JV150" s="397" t="str">
        <f t="shared" si="242"/>
        <v/>
      </c>
      <c r="JW150" s="403"/>
    </row>
    <row r="151" spans="1:283" ht="15" x14ac:dyDescent="0.25">
      <c r="A151" s="132">
        <f>'Vessel List A'!B150</f>
        <v>41725</v>
      </c>
      <c r="B151" s="157" t="str">
        <f>IF(VALUE(IF('Vessel List A'!C150=1,1,IF('Vessel List A'!C150=2,2,IF('Vessel List A'!C150=3,3,IF('Vessel List A'!C150=4,4,IF('Vessel List A'!C150=5,5,IF('Vessel List A'!C150=6,6,IF('Vessel List A'!C150=7,7,IF('Vessel List A'!C150=8,8,IF('Vessel List A'!C150=9,9,IF('Vessel List A'!C150=10,10,IF('Vessel List A'!C150=11,11,IF('Vessel List A'!C150=12,12,IF('Vessel List A'!C150=13,13,IF('Vessel List A'!C150=14,14,IF('Vessel List A'!C150=15,15,IF('Vessel List A'!C150=16,16,0)))))))))))))))))=0," ",VALUE(IF('Vessel List A'!C150=1,1,IF('Vessel List A'!C150=2,2,IF('Vessel List A'!C150=3,3,IF('Vessel List A'!C150=4,4,IF('Vessel List A'!C150=5,5,IF('Vessel List A'!C150=6,6,IF('Vessel List A'!C150=7,7,IF('Vessel List A'!C150=8,8,IF('Vessel List A'!C150=9,9,IF('Vessel List A'!C150=10,10,IF('Vessel List A'!C150=11,11,IF('Vessel List A'!C150=12,12,IF('Vessel List A'!C150=13,13,IF('Vessel List A'!C150=14,14,IF('Vessel List A'!C150=15,15,IF('Vessel List A'!C150=16,16,0))))))))))))))))))</f>
        <v xml:space="preserve"> </v>
      </c>
      <c r="C151" s="154"/>
      <c r="D151" s="158"/>
      <c r="E151" s="390" t="str">
        <f t="shared" si="163"/>
        <v/>
      </c>
      <c r="F151" s="158"/>
      <c r="G151" s="137"/>
      <c r="H151" s="388" t="str">
        <f t="shared" si="164"/>
        <v/>
      </c>
      <c r="I151" s="157" t="str">
        <f>IF(VALUE(IF('Vessel List A'!P150=1,1,IF('Vessel List A'!P150=2,2,IF('Vessel List A'!P150=3,3,IF('Vessel List A'!P150=4,4,IF('Vessel List A'!P150=5,5,IF('Vessel List A'!P150=6,6,IF('Vessel List A'!P150=7,7,IF('Vessel List A'!P150=8,8,IF('Vessel List A'!P150=9,9,IF('Vessel List A'!P150=10,10,IF('Vessel List A'!P150=11,11,IF('Vessel List A'!P150=12,12,IF('Vessel List A'!P150=13,13,IF('Vessel List A'!P150=14,14,IF('Vessel List A'!P150=15,15,IF('Vessel List A'!P150=16,16,0)))))))))))))))))=0," ",VALUE(IF('Vessel List A'!P150=1,1,IF('Vessel List A'!P150=2,2,IF('Vessel List A'!P150=3,3,IF('Vessel List A'!P150=4,4,IF('Vessel List A'!P150=5,5,IF('Vessel List A'!P150=6,6,IF('Vessel List A'!P150=7,7,IF('Vessel List A'!P150=8,8,IF('Vessel List A'!P150=9,9,IF('Vessel List A'!P150=10,10,IF('Vessel List A'!P150=11,11,IF('Vessel List A'!P150=12,12,IF('Vessel List A'!P150=13,13,IF('Vessel List A'!P150=14,14,IF('Vessel List A'!P150=15,15,IF('Vessel List A'!P150=16,16,0))))))))))))))))))</f>
        <v xml:space="preserve"> </v>
      </c>
      <c r="J151" s="154"/>
      <c r="K151" s="158"/>
      <c r="L151" s="390" t="str">
        <f t="shared" si="165"/>
        <v/>
      </c>
      <c r="M151" s="158"/>
      <c r="N151" s="137"/>
      <c r="O151" s="388" t="str">
        <f t="shared" si="166"/>
        <v/>
      </c>
      <c r="P151" s="157" t="str">
        <f>IF(VALUE(IF('Vessel List A'!AC150=1,1,IF('Vessel List A'!AC150=2,2,IF('Vessel List A'!AC150=3,3,IF('Vessel List A'!AC150=4,4,IF('Vessel List A'!AC150=5,5,IF('Vessel List A'!AC150=6,6,IF('Vessel List A'!AC150=7,7,IF('Vessel List A'!AC150=8,8,IF('Vessel List A'!AC150=9,9,IF('Vessel List A'!AC150=10,10,IF('Vessel List A'!AC150=11,11,IF('Vessel List A'!AC150=12,12,IF('Vessel List A'!AC150=13,13,IF('Vessel List A'!AC150=14,14,IF('Vessel List A'!AC150=15,15,IF('Vessel List A'!AC150=16,16,0)))))))))))))))))=0," ",VALUE(IF('Vessel List A'!AC150=1,1,IF('Vessel List A'!AC150=2,2,IF('Vessel List A'!AC150=3,3,IF('Vessel List A'!AC150=4,4,IF('Vessel List A'!AC150=5,5,IF('Vessel List A'!AC150=6,6,IF('Vessel List A'!AC150=7,7,IF('Vessel List A'!AC150=8,8,IF('Vessel List A'!AC150=9,9,IF('Vessel List A'!AC150=10,10,IF('Vessel List A'!AC150=11,11,IF('Vessel List A'!AC150=12,12,IF('Vessel List A'!AC150=13,13,IF('Vessel List A'!AC150=14,14,IF('Vessel List A'!AC150=15,15,IF('Vessel List A'!AC150=16,16,0))))))))))))))))))</f>
        <v xml:space="preserve"> </v>
      </c>
      <c r="Q151" s="154"/>
      <c r="R151" s="158"/>
      <c r="S151" s="390" t="str">
        <f t="shared" si="167"/>
        <v/>
      </c>
      <c r="T151" s="158"/>
      <c r="U151" s="137"/>
      <c r="V151" s="388" t="str">
        <f t="shared" si="168"/>
        <v/>
      </c>
      <c r="W151" s="157" t="str">
        <f>IF(VALUE(IF('Vessel List A'!AP150=1,1,IF('Vessel List A'!AP150=2,2,IF('Vessel List A'!AP150=3,3,IF('Vessel List A'!AP150=4,4,IF('Vessel List A'!AP150=5,5,IF('Vessel List A'!AP150=6,6,IF('Vessel List A'!AP150=7,7,IF('Vessel List A'!AP150=8,8,IF('Vessel List A'!AP150=9,9,IF('Vessel List A'!AP150=10,10,IF('Vessel List A'!AP150=11,11,IF('Vessel List A'!AP150=12,12,IF('Vessel List A'!AP150=13,13,IF('Vessel List A'!AP150=14,14,IF('Vessel List A'!AP150=15,15,IF('Vessel List A'!AP150=16,16,0)))))))))))))))))=0," ",VALUE(IF('Vessel List A'!AP150=1,1,IF('Vessel List A'!AP150=2,2,IF('Vessel List A'!AP150=3,3,IF('Vessel List A'!AP150=4,4,IF('Vessel List A'!AP150=5,5,IF('Vessel List A'!AP150=6,6,IF('Vessel List A'!AP150=7,7,IF('Vessel List A'!AP150=8,8,IF('Vessel List A'!AP150=9,9,IF('Vessel List A'!AP150=10,10,IF('Vessel List A'!AP150=11,11,IF('Vessel List A'!AP150=12,12,IF('Vessel List A'!AP150=13,13,IF('Vessel List A'!AP150=14,14,IF('Vessel List A'!AP150=15,15,IF('Vessel List A'!AP150=16,16,0))))))))))))))))))</f>
        <v xml:space="preserve"> </v>
      </c>
      <c r="X151" s="154"/>
      <c r="Y151" s="158"/>
      <c r="Z151" s="390" t="str">
        <f t="shared" si="169"/>
        <v/>
      </c>
      <c r="AA151" s="158"/>
      <c r="AB151" s="137"/>
      <c r="AC151" s="388" t="str">
        <f t="shared" si="170"/>
        <v/>
      </c>
      <c r="AD151" s="157" t="str">
        <f>IF(VALUE(IF('Vessel List A'!BC150=1,1,IF('Vessel List A'!BC150=2,2,IF('Vessel List A'!BC150=3,3,IF('Vessel List A'!BC150=4,4,IF('Vessel List A'!BC150=5,5,IF('Vessel List A'!BC150=6,6,IF('Vessel List A'!BC150=7,7,IF('Vessel List A'!BC150=8,8,IF('Vessel List A'!BC150=9,9,IF('Vessel List A'!BC150=10,10,IF('Vessel List A'!BC150=11,11,IF('Vessel List A'!BC150=12,12,IF('Vessel List A'!BC150=13,13,IF('Vessel List A'!BC150=14,14,IF('Vessel List A'!BC150=15,15,IF('Vessel List A'!BC150=16,16,0)))))))))))))))))=0," ",VALUE(IF('Vessel List A'!BC150=1,1,IF('Vessel List A'!BC150=2,2,IF('Vessel List A'!BC150=3,3,IF('Vessel List A'!BC150=4,4,IF('Vessel List A'!BC150=5,5,IF('Vessel List A'!BC150=6,6,IF('Vessel List A'!BC150=7,7,IF('Vessel List A'!BC150=8,8,IF('Vessel List A'!BC150=9,9,IF('Vessel List A'!BC150=10,10,IF('Vessel List A'!BC150=11,11,IF('Vessel List A'!BC150=12,12,IF('Vessel List A'!BC150=13,13,IF('Vessel List A'!BC150=14,14,IF('Vessel List A'!BC150=15,15,IF('Vessel List A'!BC150=16,16,0))))))))))))))))))</f>
        <v xml:space="preserve"> </v>
      </c>
      <c r="AE151" s="154"/>
      <c r="AF151" s="158"/>
      <c r="AG151" s="390" t="str">
        <f t="shared" si="171"/>
        <v/>
      </c>
      <c r="AH151" s="158"/>
      <c r="AI151" s="137"/>
      <c r="AJ151" s="388" t="str">
        <f t="shared" si="172"/>
        <v/>
      </c>
      <c r="AK151" s="157" t="str">
        <f>IF(VALUE(IF('Vessel List A'!BP150=1,1,IF('Vessel List A'!BP150=2,2,IF('Vessel List A'!BP150=3,3,IF('Vessel List A'!BP150=4,4,IF('Vessel List A'!BP150=5,5,IF('Vessel List A'!BP150=6,6,IF('Vessel List A'!BP150=7,7,IF('Vessel List A'!BP150=8,8,IF('Vessel List A'!BP150=9,9,IF('Vessel List A'!BP150=10,10,IF('Vessel List A'!BP150=11,11,IF('Vessel List A'!BP150=12,12,IF('Vessel List A'!BP150=13,13,IF('Vessel List A'!BP150=14,14,IF('Vessel List A'!BP150=15,15,IF('Vessel List A'!BP150=16,16,0)))))))))))))))))=0," ",VALUE(IF('Vessel List A'!BP150=1,1,IF('Vessel List A'!BP150=2,2,IF('Vessel List A'!BP150=3,3,IF('Vessel List A'!BP150=4,4,IF('Vessel List A'!BP150=5,5,IF('Vessel List A'!BP150=6,6,IF('Vessel List A'!BP150=7,7,IF('Vessel List A'!BP150=8,8,IF('Vessel List A'!BP150=9,9,IF('Vessel List A'!BP150=10,10,IF('Vessel List A'!BP150=11,11,IF('Vessel List A'!BP150=12,12,IF('Vessel List A'!BP150=13,13,IF('Vessel List A'!BP150=14,14,IF('Vessel List A'!BP150=15,15,IF('Vessel List A'!BP150=16,16,0))))))))))))))))))</f>
        <v xml:space="preserve"> </v>
      </c>
      <c r="AL151" s="154"/>
      <c r="AM151" s="158"/>
      <c r="AN151" s="390" t="str">
        <f t="shared" si="173"/>
        <v/>
      </c>
      <c r="AO151" s="158"/>
      <c r="AP151" s="137"/>
      <c r="AQ151" s="388" t="str">
        <f t="shared" si="174"/>
        <v/>
      </c>
      <c r="AR151" s="157" t="str">
        <f>IF(VALUE(IF('Vessel List A'!CC150=1,1,IF('Vessel List A'!CC150=2,2,IF('Vessel List A'!CC150=3,3,IF('Vessel List A'!CC150=4,4,IF('Vessel List A'!CC150=5,5,IF('Vessel List A'!CC150=6,6,IF('Vessel List A'!CC150=7,7,IF('Vessel List A'!CC150=8,8,IF('Vessel List A'!CC150=9,9,IF('Vessel List A'!CC150=10,10,IF('Vessel List A'!CC150=11,11,IF('Vessel List A'!CC150=12,12,IF('Vessel List A'!CC150=13,13,IF('Vessel List A'!CC150=14,14,IF('Vessel List A'!CC150=15,15,IF('Vessel List A'!CC150=16,16,0)))))))))))))))))=0," ",VALUE(IF('Vessel List A'!CC150=1,1,IF('Vessel List A'!CC150=2,2,IF('Vessel List A'!CC150=3,3,IF('Vessel List A'!CC150=4,4,IF('Vessel List A'!CC150=5,5,IF('Vessel List A'!CC150=6,6,IF('Vessel List A'!CC150=7,7,IF('Vessel List A'!CC150=8,8,IF('Vessel List A'!CC150=9,9,IF('Vessel List A'!CC150=10,10,IF('Vessel List A'!CC150=11,11,IF('Vessel List A'!CC150=12,12,IF('Vessel List A'!CC150=13,13,IF('Vessel List A'!CC150=14,14,IF('Vessel List A'!CC150=15,15,IF('Vessel List A'!CC150=16,16,0))))))))))))))))))</f>
        <v xml:space="preserve"> </v>
      </c>
      <c r="AS151" s="154"/>
      <c r="AT151" s="158"/>
      <c r="AU151" s="390" t="str">
        <f t="shared" si="175"/>
        <v/>
      </c>
      <c r="AV151" s="158"/>
      <c r="AW151" s="137"/>
      <c r="AX151" s="388" t="str">
        <f t="shared" si="176"/>
        <v/>
      </c>
      <c r="AY151" s="157" t="str">
        <f>IF(VALUE(IF('Vessel List A'!CP150=1,1,IF('Vessel List A'!CP150=2,2,IF('Vessel List A'!CP150=3,3,IF('Vessel List A'!CP150=4,4,IF('Vessel List A'!CP150=5,5,IF('Vessel List A'!CP150=6,6,IF('Vessel List A'!CP150=7,7,IF('Vessel List A'!CP150=8,8,IF('Vessel List A'!CP150=9,9,IF('Vessel List A'!CP150=10,10,IF('Vessel List A'!CP150=11,11,IF('Vessel List A'!CP150=12,12,IF('Vessel List A'!CP150=13,13,IF('Vessel List A'!CP150=14,14,IF('Vessel List A'!CP150=15,15,IF('Vessel List A'!CP150=16,16,0)))))))))))))))))=0," ",VALUE(IF('Vessel List A'!CP150=1,1,IF('Vessel List A'!CP150=2,2,IF('Vessel List A'!CP150=3,3,IF('Vessel List A'!CP150=4,4,IF('Vessel List A'!CP150=5,5,IF('Vessel List A'!CP150=6,6,IF('Vessel List A'!CP150=7,7,IF('Vessel List A'!CP150=8,8,IF('Vessel List A'!CP150=9,9,IF('Vessel List A'!CP150=10,10,IF('Vessel List A'!CP150=11,11,IF('Vessel List A'!CP150=12,12,IF('Vessel List A'!CP150=13,13,IF('Vessel List A'!CP150=14,14,IF('Vessel List A'!CP150=15,15,IF('Vessel List A'!CP150=16,16,0))))))))))))))))))</f>
        <v xml:space="preserve"> </v>
      </c>
      <c r="AZ151" s="154"/>
      <c r="BA151" s="158"/>
      <c r="BB151" s="390" t="str">
        <f t="shared" si="177"/>
        <v/>
      </c>
      <c r="BC151" s="158"/>
      <c r="BD151" s="137"/>
      <c r="BE151" s="388" t="str">
        <f t="shared" si="178"/>
        <v/>
      </c>
      <c r="BF151" s="157" t="str">
        <f>IF(VALUE(IF('Vessel List A'!DC150=1,1,IF('Vessel List A'!DC150=2,2,IF('Vessel List A'!DC150=3,3,IF('Vessel List A'!DC150=4,4,IF('Vessel List A'!DC150=5,5,IF('Vessel List A'!DC150=6,6,IF('Vessel List A'!DC150=7,7,IF('Vessel List A'!DC150=8,8,IF('Vessel List A'!DC150=9,9,IF('Vessel List A'!DC150=10,10,IF('Vessel List A'!DC150=11,11,IF('Vessel List A'!DC150=12,12,IF('Vessel List A'!DC150=13,13,IF('Vessel List A'!DC150=14,14,IF('Vessel List A'!DC150=15,15,IF('Vessel List A'!DC150=16,16,0)))))))))))))))))=0," ",VALUE(IF('Vessel List A'!DC150=1,1,IF('Vessel List A'!DC150=2,2,IF('Vessel List A'!DC150=3,3,IF('Vessel List A'!DC150=4,4,IF('Vessel List A'!DC150=5,5,IF('Vessel List A'!DC150=6,6,IF('Vessel List A'!DC150=7,7,IF('Vessel List A'!DC150=8,8,IF('Vessel List A'!DC150=9,9,IF('Vessel List A'!DC150=10,10,IF('Vessel List A'!DC150=11,11,IF('Vessel List A'!DC150=12,12,IF('Vessel List A'!DC150=13,13,IF('Vessel List A'!DC150=14,14,IF('Vessel List A'!DC150=15,15,IF('Vessel List A'!DC150=16,16,0))))))))))))))))))</f>
        <v xml:space="preserve"> </v>
      </c>
      <c r="BG151" s="154"/>
      <c r="BH151" s="158"/>
      <c r="BI151" s="390" t="str">
        <f t="shared" si="179"/>
        <v/>
      </c>
      <c r="BJ151" s="158"/>
      <c r="BK151" s="137"/>
      <c r="BL151" s="388" t="str">
        <f t="shared" si="180"/>
        <v/>
      </c>
      <c r="BM151" s="157" t="str">
        <f>IF(VALUE(IF('Vessel List A'!DP150=1,1,IF('Vessel List A'!DP150=2,2,IF('Vessel List A'!DP150=3,3,IF('Vessel List A'!DP150=4,4,IF('Vessel List A'!DP150=5,5,IF('Vessel List A'!DP150=6,6,IF('Vessel List A'!DP150=7,7,IF('Vessel List A'!DP150=8,8,IF('Vessel List A'!DP150=9,9,IF('Vessel List A'!DP150=10,10,IF('Vessel List A'!DP150=11,11,IF('Vessel List A'!DP150=12,12,IF('Vessel List A'!DP150=13,13,IF('Vessel List A'!DP150=14,14,IF('Vessel List A'!DP150=15,15,IF('Vessel List A'!DP150=16,16,0)))))))))))))))))=0," ",VALUE(IF('Vessel List A'!DP150=1,1,IF('Vessel List A'!DP150=2,2,IF('Vessel List A'!DP150=3,3,IF('Vessel List A'!DP150=4,4,IF('Vessel List A'!DP150=5,5,IF('Vessel List A'!DP150=6,6,IF('Vessel List A'!DP150=7,7,IF('Vessel List A'!DP150=8,8,IF('Vessel List A'!DP150=9,9,IF('Vessel List A'!DP150=10,10,IF('Vessel List A'!DP150=11,11,IF('Vessel List A'!DP150=12,12,IF('Vessel List A'!DP150=13,13,IF('Vessel List A'!DP150=14,14,IF('Vessel List A'!DP150=15,15,IF('Vessel List A'!DP150=16,16,0))))))))))))))))))</f>
        <v xml:space="preserve"> </v>
      </c>
      <c r="BN151" s="154"/>
      <c r="BO151" s="158"/>
      <c r="BP151" s="390" t="str">
        <f t="shared" si="181"/>
        <v/>
      </c>
      <c r="BQ151" s="158"/>
      <c r="BR151" s="137"/>
      <c r="BS151" s="388" t="str">
        <f t="shared" si="182"/>
        <v/>
      </c>
      <c r="BT151" s="157" t="str">
        <f>IF(VALUE(IF('Vessel List A'!EC150=1,1,IF('Vessel List A'!EC150=2,2,IF('Vessel List A'!EC150=3,3,IF('Vessel List A'!EC150=4,4,IF('Vessel List A'!EC150=5,5,IF('Vessel List A'!EC150=6,6,IF('Vessel List A'!EC150=7,7,IF('Vessel List A'!EC150=8,8,IF('Vessel List A'!EC150=9,9,IF('Vessel List A'!EC150=10,10,IF('Vessel List A'!EC150=11,11,IF('Vessel List A'!EC150=12,12,IF('Vessel List A'!EC150=13,13,IF('Vessel List A'!EC150=14,14,IF('Vessel List A'!EC150=15,15,IF('Vessel List A'!EC150=16,16,0)))))))))))))))))=0," ",VALUE(IF('Vessel List A'!EC150=1,1,IF('Vessel List A'!EC150=2,2,IF('Vessel List A'!EC150=3,3,IF('Vessel List A'!EC150=4,4,IF('Vessel List A'!EC150=5,5,IF('Vessel List A'!EC150=6,6,IF('Vessel List A'!EC150=7,7,IF('Vessel List A'!EC150=8,8,IF('Vessel List A'!EC150=9,9,IF('Vessel List A'!EC150=10,10,IF('Vessel List A'!EC150=11,11,IF('Vessel List A'!EC150=12,12,IF('Vessel List A'!EC150=13,13,IF('Vessel List A'!EC150=14,14,IF('Vessel List A'!EC150=15,15,IF('Vessel List A'!EC150=16,16,0))))))))))))))))))</f>
        <v xml:space="preserve"> </v>
      </c>
      <c r="BU151" s="154"/>
      <c r="BV151" s="158"/>
      <c r="BW151" s="390" t="str">
        <f t="shared" si="183"/>
        <v/>
      </c>
      <c r="BX151" s="158"/>
      <c r="BY151" s="137"/>
      <c r="BZ151" s="388" t="str">
        <f t="shared" si="184"/>
        <v/>
      </c>
      <c r="CA151" s="157" t="str">
        <f>IF(VALUE(IF('Vessel List A'!EP150=1,1,IF('Vessel List A'!EP150=2,2,IF('Vessel List A'!EP150=3,3,IF('Vessel List A'!EP150=4,4,IF('Vessel List A'!EP150=5,5,IF('Vessel List A'!EP150=6,6,IF('Vessel List A'!EP150=7,7,IF('Vessel List A'!EP150=8,8,IF('Vessel List A'!EP150=9,9,IF('Vessel List A'!EP150=10,10,IF('Vessel List A'!EP150=11,11,IF('Vessel List A'!EP150=12,12,IF('Vessel List A'!EP150=13,13,IF('Vessel List A'!EP150=14,14,IF('Vessel List A'!EP150=15,15,IF('Vessel List A'!EP150=16,16,0)))))))))))))))))=0," ",VALUE(IF('Vessel List A'!EP150=1,1,IF('Vessel List A'!EP150=2,2,IF('Vessel List A'!EP150=3,3,IF('Vessel List A'!EP150=4,4,IF('Vessel List A'!EP150=5,5,IF('Vessel List A'!EP150=6,6,IF('Vessel List A'!EP150=7,7,IF('Vessel List A'!EP150=8,8,IF('Vessel List A'!EP150=9,9,IF('Vessel List A'!EP150=10,10,IF('Vessel List A'!EP150=11,11,IF('Vessel List A'!EP150=12,12,IF('Vessel List A'!EP150=13,13,IF('Vessel List A'!EP150=14,14,IF('Vessel List A'!EP150=15,15,IF('Vessel List A'!EP150=16,16,0))))))))))))))))))</f>
        <v xml:space="preserve"> </v>
      </c>
      <c r="CB151" s="154"/>
      <c r="CC151" s="158"/>
      <c r="CD151" s="390" t="str">
        <f t="shared" si="185"/>
        <v/>
      </c>
      <c r="CE151" s="158"/>
      <c r="CF151" s="137"/>
      <c r="CG151" s="388" t="str">
        <f t="shared" si="186"/>
        <v/>
      </c>
      <c r="CH151" s="157" t="str">
        <f>IF(VALUE(IF('Vessel List A'!FC150=1,1,IF('Vessel List A'!FC150=2,2,IF('Vessel List A'!FC150=3,3,IF('Vessel List A'!FC150=4,4,IF('Vessel List A'!FC150=5,5,IF('Vessel List A'!FC150=6,6,IF('Vessel List A'!FC150=7,7,IF('Vessel List A'!FC150=8,8,IF('Vessel List A'!FC150=9,9,IF('Vessel List A'!FC150=10,10,IF('Vessel List A'!FC150=11,11,IF('Vessel List A'!FC150=12,12,IF('Vessel List A'!FC150=13,13,IF('Vessel List A'!FC150=14,14,IF('Vessel List A'!FC150=15,15,IF('Vessel List A'!FC150=16,16,0)))))))))))))))))=0," ",VALUE(IF('Vessel List A'!FC150=1,1,IF('Vessel List A'!FC150=2,2,IF('Vessel List A'!FC150=3,3,IF('Vessel List A'!FC150=4,4,IF('Vessel List A'!FC150=5,5,IF('Vessel List A'!FC150=6,6,IF('Vessel List A'!FC150=7,7,IF('Vessel List A'!FC150=8,8,IF('Vessel List A'!FC150=9,9,IF('Vessel List A'!FC150=10,10,IF('Vessel List A'!FC150=11,11,IF('Vessel List A'!FC150=12,12,IF('Vessel List A'!FC150=13,13,IF('Vessel List A'!FC150=14,14,IF('Vessel List A'!FC150=15,15,IF('Vessel List A'!FC150=16,16,0))))))))))))))))))</f>
        <v xml:space="preserve"> </v>
      </c>
      <c r="CI151" s="154"/>
      <c r="CJ151" s="158"/>
      <c r="CK151" s="390" t="str">
        <f t="shared" si="187"/>
        <v/>
      </c>
      <c r="CL151" s="158"/>
      <c r="CM151" s="137"/>
      <c r="CN151" s="388" t="str">
        <f t="shared" si="188"/>
        <v/>
      </c>
      <c r="CO151" s="157" t="str">
        <f>IF(VALUE(IF('Vessel List A'!FP150=1,1,IF('Vessel List A'!FP150=2,2,IF('Vessel List A'!FP150=3,3,IF('Vessel List A'!FP150=4,4,IF('Vessel List A'!FP150=5,5,IF('Vessel List A'!FP150=6,6,IF('Vessel List A'!FP150=7,7,IF('Vessel List A'!FP150=8,8,IF('Vessel List A'!FP150=9,9,IF('Vessel List A'!FP150=10,10,IF('Vessel List A'!FP150=11,11,IF('Vessel List A'!FP150=12,12,IF('Vessel List A'!FP150=13,13,IF('Vessel List A'!FP150=14,14,IF('Vessel List A'!FP150=15,15,IF('Vessel List A'!FP150=16,16,0)))))))))))))))))=0," ",VALUE(IF('Vessel List A'!FP150=1,1,IF('Vessel List A'!FP150=2,2,IF('Vessel List A'!FP150=3,3,IF('Vessel List A'!FP150=4,4,IF('Vessel List A'!FP150=5,5,IF('Vessel List A'!FP150=6,6,IF('Vessel List A'!FP150=7,7,IF('Vessel List A'!FP150=8,8,IF('Vessel List A'!FP150=9,9,IF('Vessel List A'!FP150=10,10,IF('Vessel List A'!FP150=11,11,IF('Vessel List A'!FP150=12,12,IF('Vessel List A'!FP150=13,13,IF('Vessel List A'!FP150=14,14,IF('Vessel List A'!FP150=15,15,IF('Vessel List A'!FP150=16,16,0))))))))))))))))))</f>
        <v xml:space="preserve"> </v>
      </c>
      <c r="CP151" s="154"/>
      <c r="CQ151" s="158"/>
      <c r="CR151" s="390" t="str">
        <f t="shared" si="189"/>
        <v/>
      </c>
      <c r="CS151" s="158"/>
      <c r="CT151" s="137"/>
      <c r="CU151" s="388" t="str">
        <f t="shared" si="190"/>
        <v/>
      </c>
      <c r="CV151" s="157" t="str">
        <f>IF(VALUE(IF('Vessel List A'!GC150=1,1,IF('Vessel List A'!GC150=2,2,IF('Vessel List A'!GC150=3,3,IF('Vessel List A'!GC150=4,4,IF('Vessel List A'!GC150=5,5,IF('Vessel List A'!GC150=6,6,IF('Vessel List A'!GC150=7,7,IF('Vessel List A'!GC150=8,8,IF('Vessel List A'!GC150=9,9,IF('Vessel List A'!GC150=10,10,IF('Vessel List A'!GC150=11,11,IF('Vessel List A'!GC150=12,12,IF('Vessel List A'!GC150=13,13,IF('Vessel List A'!GC150=14,14,IF('Vessel List A'!GC150=15,15,IF('Vessel List A'!GC150=16,16,0)))))))))))))))))=0," ",VALUE(IF('Vessel List A'!GC150=1,1,IF('Vessel List A'!GC150=2,2,IF('Vessel List A'!GC150=3,3,IF('Vessel List A'!GC150=4,4,IF('Vessel List A'!GC150=5,5,IF('Vessel List A'!GC150=6,6,IF('Vessel List A'!GC150=7,7,IF('Vessel List A'!GC150=8,8,IF('Vessel List A'!GC150=9,9,IF('Vessel List A'!GC150=10,10,IF('Vessel List A'!GC150=11,11,IF('Vessel List A'!GC150=12,12,IF('Vessel List A'!GC150=13,13,IF('Vessel List A'!GC150=14,14,IF('Vessel List A'!GC150=15,15,IF('Vessel List A'!GC150=16,16,0))))))))))))))))))</f>
        <v xml:space="preserve"> </v>
      </c>
      <c r="CW151" s="154"/>
      <c r="CX151" s="158"/>
      <c r="CY151" s="390" t="str">
        <f t="shared" si="191"/>
        <v/>
      </c>
      <c r="CZ151" s="158"/>
      <c r="DA151" s="137"/>
      <c r="DB151" s="388" t="str">
        <f t="shared" si="192"/>
        <v/>
      </c>
      <c r="DC151" s="157" t="str">
        <f>IF(VALUE(IF('Vessel List A'!GP150=1,1,IF('Vessel List A'!GP150=2,2,IF('Vessel List A'!GP150=3,3,IF('Vessel List A'!GP150=4,4,IF('Vessel List A'!GP150=5,5,IF('Vessel List A'!GP150=6,6,IF('Vessel List A'!GP150=7,7,IF('Vessel List A'!GP150=8,8,IF('Vessel List A'!GP150=9,9,IF('Vessel List A'!GP150=10,10,IF('Vessel List A'!GP150=11,11,IF('Vessel List A'!GP150=12,12,IF('Vessel List A'!GP150=13,13,IF('Vessel List A'!GP150=14,14,IF('Vessel List A'!GP150=15,15,IF('Vessel List A'!GP150=16,16,0)))))))))))))))))=0," ",VALUE(IF('Vessel List A'!GP150=1,1,IF('Vessel List A'!GP150=2,2,IF('Vessel List A'!GP150=3,3,IF('Vessel List A'!GP150=4,4,IF('Vessel List A'!GP150=5,5,IF('Vessel List A'!GP150=6,6,IF('Vessel List A'!GP150=7,7,IF('Vessel List A'!GP150=8,8,IF('Vessel List A'!GP150=9,9,IF('Vessel List A'!GP150=10,10,IF('Vessel List A'!GP150=11,11,IF('Vessel List A'!GP150=12,12,IF('Vessel List A'!GP150=13,13,IF('Vessel List A'!GP150=14,14,IF('Vessel List A'!GP150=15,15,IF('Vessel List A'!GP150=16,16,0))))))))))))))))))</f>
        <v xml:space="preserve"> </v>
      </c>
      <c r="DD151" s="154"/>
      <c r="DE151" s="158"/>
      <c r="DF151" s="390" t="str">
        <f t="shared" si="193"/>
        <v/>
      </c>
      <c r="DG151" s="158"/>
      <c r="DH151" s="137"/>
      <c r="DI151" s="388" t="str">
        <f t="shared" si="194"/>
        <v/>
      </c>
      <c r="DJ151" s="157" t="str">
        <f>IF(VALUE(IF('Vessel List A'!HC150=1,1,IF('Vessel List A'!HC150=2,2,IF('Vessel List A'!HC150=3,3,IF('Vessel List A'!HC150=4,4,IF('Vessel List A'!HC150=5,5,IF('Vessel List A'!HC150=6,6,IF('Vessel List A'!HC150=7,7,IF('Vessel List A'!HC150=8,8,IF('Vessel List A'!HC150=9,9,IF('Vessel List A'!HC150=10,10,IF('Vessel List A'!HC150=11,11,IF('Vessel List A'!HC150=12,12,IF('Vessel List A'!HC150=13,13,IF('Vessel List A'!HC150=14,14,IF('Vessel List A'!HC150=15,15,IF('Vessel List A'!HC150=16,16,0)))))))))))))))))=0," ",VALUE(IF('Vessel List A'!HC150=1,1,IF('Vessel List A'!HC150=2,2,IF('Vessel List A'!HC150=3,3,IF('Vessel List A'!HC150=4,4,IF('Vessel List A'!HC150=5,5,IF('Vessel List A'!HC150=6,6,IF('Vessel List A'!HC150=7,7,IF('Vessel List A'!HC150=8,8,IF('Vessel List A'!HC150=9,9,IF('Vessel List A'!HC150=10,10,IF('Vessel List A'!HC150=11,11,IF('Vessel List A'!HC150=12,12,IF('Vessel List A'!HC150=13,13,IF('Vessel List A'!HC150=14,14,IF('Vessel List A'!HC150=15,15,IF('Vessel List A'!HC150=16,16,0))))))))))))))))))</f>
        <v xml:space="preserve"> </v>
      </c>
      <c r="DK151" s="154"/>
      <c r="DL151" s="158"/>
      <c r="DM151" s="390" t="str">
        <f t="shared" si="195"/>
        <v/>
      </c>
      <c r="DN151" s="158"/>
      <c r="DO151" s="137"/>
      <c r="DP151" s="388" t="str">
        <f t="shared" si="196"/>
        <v/>
      </c>
      <c r="DQ151" s="157" t="str">
        <f>IF(VALUE(IF('Vessel List A'!HP150=1,1,IF('Vessel List A'!HP150=2,2,IF('Vessel List A'!HP150=3,3,IF('Vessel List A'!HP150=4,4,IF('Vessel List A'!HP150=5,5,IF('Vessel List A'!HP150=6,6,IF('Vessel List A'!HP150=7,7,IF('Vessel List A'!HP150=8,8,IF('Vessel List A'!HP150=9,9,IF('Vessel List A'!HP150=10,10,IF('Vessel List A'!HP150=11,11,IF('Vessel List A'!HP150=12,12,IF('Vessel List A'!HP150=13,13,IF('Vessel List A'!HP150=14,14,IF('Vessel List A'!HP150=15,15,IF('Vessel List A'!HP150=16,16,0)))))))))))))))))=0," ",VALUE(IF('Vessel List A'!HP150=1,1,IF('Vessel List A'!HP150=2,2,IF('Vessel List A'!HP150=3,3,IF('Vessel List A'!HP150=4,4,IF('Vessel List A'!HP150=5,5,IF('Vessel List A'!HP150=6,6,IF('Vessel List A'!HP150=7,7,IF('Vessel List A'!HP150=8,8,IF('Vessel List A'!HP150=9,9,IF('Vessel List A'!HP150=10,10,IF('Vessel List A'!HP150=11,11,IF('Vessel List A'!HP150=12,12,IF('Vessel List A'!HP150=13,13,IF('Vessel List A'!HP150=14,14,IF('Vessel List A'!HP150=15,15,IF('Vessel List A'!HP150=16,16,0))))))))))))))))))</f>
        <v xml:space="preserve"> </v>
      </c>
      <c r="DR151" s="154"/>
      <c r="DS151" s="158"/>
      <c r="DT151" s="390" t="str">
        <f t="shared" si="197"/>
        <v/>
      </c>
      <c r="DU151" s="158"/>
      <c r="DV151" s="137"/>
      <c r="DW151" s="388" t="str">
        <f t="shared" si="198"/>
        <v/>
      </c>
      <c r="DX151" s="157" t="str">
        <f>IF(VALUE(IF('Vessel List A'!IC150=1,1,IF('Vessel List A'!IC150=2,2,IF('Vessel List A'!IC150=3,3,IF('Vessel List A'!IC150=4,4,IF('Vessel List A'!IC150=5,5,IF('Vessel List A'!IC150=6,6,IF('Vessel List A'!IC150=7,7,IF('Vessel List A'!IC150=8,8,IF('Vessel List A'!IC150=9,9,IF('Vessel List A'!IC150=10,10,IF('Vessel List A'!IC150=11,11,IF('Vessel List A'!IC150=12,12,IF('Vessel List A'!IC150=13,13,IF('Vessel List A'!IC150=14,14,IF('Vessel List A'!IC150=15,15,IF('Vessel List A'!IC150=16,16,0)))))))))))))))))=0," ",VALUE(IF('Vessel List A'!IC150=1,1,IF('Vessel List A'!IC150=2,2,IF('Vessel List A'!IC150=3,3,IF('Vessel List A'!IC150=4,4,IF('Vessel List A'!IC150=5,5,IF('Vessel List A'!IC150=6,6,IF('Vessel List A'!IC150=7,7,IF('Vessel List A'!IC150=8,8,IF('Vessel List A'!IC150=9,9,IF('Vessel List A'!IC150=10,10,IF('Vessel List A'!IC150=11,11,IF('Vessel List A'!IC150=12,12,IF('Vessel List A'!IC150=13,13,IF('Vessel List A'!IC150=14,14,IF('Vessel List A'!IC150=15,15,IF('Vessel List A'!IC150=16,16,0))))))))))))))))))</f>
        <v xml:space="preserve"> </v>
      </c>
      <c r="DY151" s="154"/>
      <c r="DZ151" s="158"/>
      <c r="EA151" s="390" t="str">
        <f t="shared" si="199"/>
        <v/>
      </c>
      <c r="EB151" s="158"/>
      <c r="EC151" s="137"/>
      <c r="ED151" s="388" t="str">
        <f t="shared" si="200"/>
        <v/>
      </c>
      <c r="EE151" s="157" t="str">
        <f>IF(VALUE(IF('Vessel List A'!IP150=1,1,IF('Vessel List A'!IP150=2,2,IF('Vessel List A'!IP150=3,3,IF('Vessel List A'!IP150=4,4,IF('Vessel List A'!IP150=5,5,IF('Vessel List A'!IP150=6,6,IF('Vessel List A'!IP150=7,7,IF('Vessel List A'!IP150=8,8,IF('Vessel List A'!IP150=9,9,IF('Vessel List A'!IP150=10,10,IF('Vessel List A'!IP150=11,11,IF('Vessel List A'!IP150=12,12,IF('Vessel List A'!IP150=13,13,IF('Vessel List A'!IP150=14,14,IF('Vessel List A'!IP150=15,15,IF('Vessel List A'!IP150=16,16,0)))))))))))))))))=0," ",VALUE(IF('Vessel List A'!IP150=1,1,IF('Vessel List A'!IP150=2,2,IF('Vessel List A'!IP150=3,3,IF('Vessel List A'!IP150=4,4,IF('Vessel List A'!IP150=5,5,IF('Vessel List A'!IP150=6,6,IF('Vessel List A'!IP150=7,7,IF('Vessel List A'!IP150=8,8,IF('Vessel List A'!IP150=9,9,IF('Vessel List A'!IP150=10,10,IF('Vessel List A'!IP150=11,11,IF('Vessel List A'!IP150=12,12,IF('Vessel List A'!IP150=13,13,IF('Vessel List A'!IP150=14,14,IF('Vessel List A'!IP150=15,15,IF('Vessel List A'!IP150=16,16,0))))))))))))))))))</f>
        <v xml:space="preserve"> </v>
      </c>
      <c r="EF151" s="154"/>
      <c r="EG151" s="158"/>
      <c r="EH151" s="390" t="str">
        <f t="shared" si="201"/>
        <v/>
      </c>
      <c r="EI151" s="158"/>
      <c r="EJ151" s="137"/>
      <c r="EK151" s="397" t="str">
        <f t="shared" si="202"/>
        <v/>
      </c>
      <c r="EL151" s="144"/>
      <c r="EM151" s="157" t="str">
        <f>IF(VALUE(IF('Vessel List B'!C150=1,1,IF('Vessel List B'!C150=2,2,IF('Vessel List B'!C150=3,3,IF('Vessel List B'!C150=4,4,IF('Vessel List B'!C150=5,5,IF('Vessel List B'!C150=6,6,IF('Vessel List B'!C150=7,7,IF('Vessel List B'!C150=8,8,IF('Vessel List B'!C150=9,9,IF('Vessel List B'!C150=10,10,IF('Vessel List B'!C150=11,11,IF('Vessel List B'!C150=12,12,IF('Vessel List B'!C150=13,13,IF('Vessel List B'!C150=14,14,IF('Vessel List B'!C150=15,15,IF('Vessel List B'!C150=16,16,0)))))))))))))))))=0," ",VALUE(IF('Vessel List B'!C150=1,1,IF('Vessel List B'!C150=2,2,IF('Vessel List B'!C150=3,3,IF('Vessel List B'!C150=4,4,IF('Vessel List B'!C150=5,5,IF('Vessel List B'!C150=6,6,IF('Vessel List B'!C150=7,7,IF('Vessel List B'!C150=8,8,IF('Vessel List B'!C150=9,9,IF('Vessel List B'!C150=10,10,IF('Vessel List B'!C150=11,11,IF('Vessel List B'!C150=12,12,IF('Vessel List B'!C150=13,13,IF('Vessel List B'!C150=14,14,IF('Vessel List B'!C150=15,15,IF('Vessel List B'!C150=16,16,0))))))))))))))))))</f>
        <v xml:space="preserve"> </v>
      </c>
      <c r="EN151" s="154"/>
      <c r="EO151" s="158"/>
      <c r="EP151" s="390" t="str">
        <f t="shared" si="203"/>
        <v/>
      </c>
      <c r="EQ151" s="158"/>
      <c r="ER151" s="137"/>
      <c r="ES151" s="388" t="str">
        <f t="shared" si="204"/>
        <v/>
      </c>
      <c r="ET151" s="157" t="str">
        <f>IF(VALUE(IF('Vessel List B'!P150=1,1,IF('Vessel List B'!P150=2,2,IF('Vessel List B'!P150=3,3,IF('Vessel List B'!P150=4,4,IF('Vessel List B'!P150=5,5,IF('Vessel List B'!P150=6,6,IF('Vessel List B'!P150=7,7,IF('Vessel List B'!P150=8,8,IF('Vessel List B'!P150=9,9,IF('Vessel List B'!P150=10,10,IF('Vessel List B'!P150=11,11,IF('Vessel List B'!P150=12,12,IF('Vessel List B'!P150=13,13,IF('Vessel List B'!P150=14,14,IF('Vessel List B'!P150=15,15,IF('Vessel List B'!P150=16,16,0)))))))))))))))))=0," ",VALUE(IF('Vessel List B'!P150=1,1,IF('Vessel List B'!P150=2,2,IF('Vessel List B'!P150=3,3,IF('Vessel List B'!P150=4,4,IF('Vessel List B'!P150=5,5,IF('Vessel List B'!P150=6,6,IF('Vessel List B'!P150=7,7,IF('Vessel List B'!P150=8,8,IF('Vessel List B'!P150=9,9,IF('Vessel List B'!P150=10,10,IF('Vessel List B'!P150=11,11,IF('Vessel List B'!P150=12,12,IF('Vessel List B'!P150=13,13,IF('Vessel List B'!P150=14,14,IF('Vessel List B'!P150=15,15,IF('Vessel List B'!P150=16,16,0))))))))))))))))))</f>
        <v xml:space="preserve"> </v>
      </c>
      <c r="EU151" s="154"/>
      <c r="EV151" s="158"/>
      <c r="EW151" s="390" t="str">
        <f t="shared" si="205"/>
        <v/>
      </c>
      <c r="EX151" s="158"/>
      <c r="EY151" s="137"/>
      <c r="EZ151" s="388" t="str">
        <f t="shared" si="206"/>
        <v/>
      </c>
      <c r="FA151" s="157" t="str">
        <f>IF(VALUE(IF('Vessel List B'!AC150=1,1,IF('Vessel List B'!AC150=2,2,IF('Vessel List B'!AC150=3,3,IF('Vessel List B'!AC150=4,4,IF('Vessel List B'!AC150=5,5,IF('Vessel List B'!AC150=6,6,IF('Vessel List B'!AC150=7,7,IF('Vessel List B'!AC150=8,8,IF('Vessel List B'!AC150=9,9,IF('Vessel List B'!AC150=10,10,IF('Vessel List B'!AC150=11,11,IF('Vessel List B'!AC150=12,12,IF('Vessel List B'!AC150=13,13,IF('Vessel List B'!AC150=14,14,IF('Vessel List B'!AC150=15,15,IF('Vessel List B'!AC150=16,16,0)))))))))))))))))=0," ",VALUE(IF('Vessel List B'!AC150=1,1,IF('Vessel List B'!AC150=2,2,IF('Vessel List B'!AC150=3,3,IF('Vessel List B'!AC150=4,4,IF('Vessel List B'!AC150=5,5,IF('Vessel List B'!AC150=6,6,IF('Vessel List B'!AC150=7,7,IF('Vessel List B'!AC150=8,8,IF('Vessel List B'!AC150=9,9,IF('Vessel List B'!AC150=10,10,IF('Vessel List B'!AC150=11,11,IF('Vessel List B'!AC150=12,12,IF('Vessel List B'!AC150=13,13,IF('Vessel List B'!AC150=14,14,IF('Vessel List B'!AC150=15,15,IF('Vessel List B'!AC150=16,16,0))))))))))))))))))</f>
        <v xml:space="preserve"> </v>
      </c>
      <c r="FB151" s="154"/>
      <c r="FC151" s="158"/>
      <c r="FD151" s="390" t="str">
        <f t="shared" si="207"/>
        <v/>
      </c>
      <c r="FE151" s="158"/>
      <c r="FF151" s="137"/>
      <c r="FG151" s="388" t="str">
        <f t="shared" si="208"/>
        <v/>
      </c>
      <c r="FH151" s="157" t="str">
        <f>IF(VALUE(IF('Vessel List B'!AP150=1,1,IF('Vessel List B'!AP150=2,2,IF('Vessel List B'!AP150=3,3,IF('Vessel List B'!AP150=4,4,IF('Vessel List B'!AP150=5,5,IF('Vessel List B'!AP150=6,6,IF('Vessel List B'!AP150=7,7,IF('Vessel List B'!AP150=8,8,IF('Vessel List B'!AP150=9,9,IF('Vessel List B'!AP150=10,10,IF('Vessel List B'!AP150=11,11,IF('Vessel List B'!AP150=12,12,IF('Vessel List B'!AP150=13,13,IF('Vessel List B'!AP150=14,14,IF('Vessel List B'!AP150=15,15,IF('Vessel List B'!AP150=16,16,0)))))))))))))))))=0," ",VALUE(IF('Vessel List B'!AP150=1,1,IF('Vessel List B'!AP150=2,2,IF('Vessel List B'!AP150=3,3,IF('Vessel List B'!AP150=4,4,IF('Vessel List B'!AP150=5,5,IF('Vessel List B'!AP150=6,6,IF('Vessel List B'!AP150=7,7,IF('Vessel List B'!AP150=8,8,IF('Vessel List B'!AP150=9,9,IF('Vessel List B'!AP150=10,10,IF('Vessel List B'!AP150=11,11,IF('Vessel List B'!AP150=12,12,IF('Vessel List B'!AP150=13,13,IF('Vessel List B'!AP150=14,14,IF('Vessel List B'!AP150=15,15,IF('Vessel List B'!AP150=16,16,0))))))))))))))))))</f>
        <v xml:space="preserve"> </v>
      </c>
      <c r="FI151" s="154"/>
      <c r="FJ151" s="158"/>
      <c r="FK151" s="390" t="str">
        <f t="shared" si="209"/>
        <v/>
      </c>
      <c r="FL151" s="158"/>
      <c r="FM151" s="137"/>
      <c r="FN151" s="388" t="str">
        <f t="shared" si="210"/>
        <v/>
      </c>
      <c r="FO151" s="157" t="str">
        <f>IF(VALUE(IF('Vessel List B'!BC150=1,1,IF('Vessel List B'!BC150=2,2,IF('Vessel List B'!BC150=3,3,IF('Vessel List B'!BC150=4,4,IF('Vessel List B'!BC150=5,5,IF('Vessel List B'!BC150=6,6,IF('Vessel List B'!BC150=7,7,IF('Vessel List B'!BC150=8,8,IF('Vessel List B'!BC150=9,9,IF('Vessel List B'!BC150=10,10,IF('Vessel List B'!BC150=11,11,IF('Vessel List B'!BC150=12,12,IF('Vessel List B'!BC150=13,13,IF('Vessel List B'!BC150=14,14,IF('Vessel List B'!BC150=15,15,IF('Vessel List B'!BC150=16,16,0)))))))))))))))))=0," ",VALUE(IF('Vessel List B'!BC150=1,1,IF('Vessel List B'!BC150=2,2,IF('Vessel List B'!BC150=3,3,IF('Vessel List B'!BC150=4,4,IF('Vessel List B'!BC150=5,5,IF('Vessel List B'!BC150=6,6,IF('Vessel List B'!BC150=7,7,IF('Vessel List B'!BC150=8,8,IF('Vessel List B'!BC150=9,9,IF('Vessel List B'!BC150=10,10,IF('Vessel List B'!BC150=11,11,IF('Vessel List B'!BC150=12,12,IF('Vessel List B'!BC150=13,13,IF('Vessel List B'!BC150=14,14,IF('Vessel List B'!BC150=15,15,IF('Vessel List B'!BC150=16,16,0))))))))))))))))))</f>
        <v xml:space="preserve"> </v>
      </c>
      <c r="FP151" s="154"/>
      <c r="FQ151" s="158"/>
      <c r="FR151" s="390" t="str">
        <f t="shared" si="211"/>
        <v/>
      </c>
      <c r="FS151" s="158"/>
      <c r="FT151" s="137"/>
      <c r="FU151" s="388" t="str">
        <f t="shared" si="212"/>
        <v/>
      </c>
      <c r="FV151" s="157" t="str">
        <f>IF(VALUE(IF('Vessel List B'!BP150=1,1,IF('Vessel List B'!BP150=2,2,IF('Vessel List B'!BP150=3,3,IF('Vessel List B'!BP150=4,4,IF('Vessel List B'!BP150=5,5,IF('Vessel List B'!BP150=6,6,IF('Vessel List B'!BP150=7,7,IF('Vessel List B'!BP150=8,8,IF('Vessel List B'!BP150=9,9,IF('Vessel List B'!BP150=10,10,IF('Vessel List B'!BP150=11,11,IF('Vessel List B'!BP150=12,12,IF('Vessel List B'!BP150=13,13,IF('Vessel List B'!BP150=14,14,IF('Vessel List B'!BP150=15,15,IF('Vessel List B'!BP150=16,16,0)))))))))))))))))=0," ",VALUE(IF('Vessel List B'!BP150=1,1,IF('Vessel List B'!BP150=2,2,IF('Vessel List B'!BP150=3,3,IF('Vessel List B'!BP150=4,4,IF('Vessel List B'!BP150=5,5,IF('Vessel List B'!BP150=6,6,IF('Vessel List B'!BP150=7,7,IF('Vessel List B'!BP150=8,8,IF('Vessel List B'!BP150=9,9,IF('Vessel List B'!BP150=10,10,IF('Vessel List B'!BP150=11,11,IF('Vessel List B'!BP150=12,12,IF('Vessel List B'!BP150=13,13,IF('Vessel List B'!BP150=14,14,IF('Vessel List B'!BP150=15,15,IF('Vessel List B'!BP150=16,16,0))))))))))))))))))</f>
        <v xml:space="preserve"> </v>
      </c>
      <c r="FW151" s="154"/>
      <c r="FX151" s="158"/>
      <c r="FY151" s="390" t="str">
        <f t="shared" si="213"/>
        <v/>
      </c>
      <c r="FZ151" s="158"/>
      <c r="GA151" s="137"/>
      <c r="GB151" s="388" t="str">
        <f t="shared" si="214"/>
        <v/>
      </c>
      <c r="GC151" s="157" t="str">
        <f>IF(VALUE(IF('Vessel List B'!CC150=1,1,IF('Vessel List B'!CC150=2,2,IF('Vessel List B'!CC150=3,3,IF('Vessel List B'!CC150=4,4,IF('Vessel List B'!CC150=5,5,IF('Vessel List B'!CC150=6,6,IF('Vessel List B'!CC150=7,7,IF('Vessel List B'!CC150=8,8,IF('Vessel List B'!CC150=9,9,IF('Vessel List B'!CC150=10,10,IF('Vessel List B'!CC150=11,11,IF('Vessel List B'!CC150=12,12,IF('Vessel List B'!CC150=13,13,IF('Vessel List B'!CC150=14,14,IF('Vessel List B'!CC150=15,15,IF('Vessel List B'!CC150=16,16,0)))))))))))))))))=0," ",VALUE(IF('Vessel List B'!CC150=1,1,IF('Vessel List B'!CC150=2,2,IF('Vessel List B'!CC150=3,3,IF('Vessel List B'!CC150=4,4,IF('Vessel List B'!CC150=5,5,IF('Vessel List B'!CC150=6,6,IF('Vessel List B'!CC150=7,7,IF('Vessel List B'!CC150=8,8,IF('Vessel List B'!CC150=9,9,IF('Vessel List B'!CC150=10,10,IF('Vessel List B'!CC150=11,11,IF('Vessel List B'!CC150=12,12,IF('Vessel List B'!CC150=13,13,IF('Vessel List B'!CC150=14,14,IF('Vessel List B'!CC150=15,15,IF('Vessel List B'!CC150=16,16,0))))))))))))))))))</f>
        <v xml:space="preserve"> </v>
      </c>
      <c r="GD151" s="154"/>
      <c r="GE151" s="158"/>
      <c r="GF151" s="390" t="str">
        <f t="shared" si="215"/>
        <v/>
      </c>
      <c r="GG151" s="158"/>
      <c r="GH151" s="137"/>
      <c r="GI151" s="388" t="str">
        <f t="shared" si="216"/>
        <v/>
      </c>
      <c r="GJ151" s="157" t="str">
        <f>IF(VALUE(IF('Vessel List B'!CP150=1,1,IF('Vessel List B'!CP150=2,2,IF('Vessel List B'!CP150=3,3,IF('Vessel List B'!CP150=4,4,IF('Vessel List B'!CP150=5,5,IF('Vessel List B'!CP150=6,6,IF('Vessel List B'!CP150=7,7,IF('Vessel List B'!CP150=8,8,IF('Vessel List B'!CP150=9,9,IF('Vessel List B'!CP150=10,10,IF('Vessel List B'!CP150=11,11,IF('Vessel List B'!CP150=12,12,IF('Vessel List B'!CP150=13,13,IF('Vessel List B'!CP150=14,14,IF('Vessel List B'!CP150=15,15,IF('Vessel List B'!CP150=16,16,0)))))))))))))))))=0," ",VALUE(IF('Vessel List B'!CP150=1,1,IF('Vessel List B'!CP150=2,2,IF('Vessel List B'!CP150=3,3,IF('Vessel List B'!CP150=4,4,IF('Vessel List B'!CP150=5,5,IF('Vessel List B'!CP150=6,6,IF('Vessel List B'!CP150=7,7,IF('Vessel List B'!CP150=8,8,IF('Vessel List B'!CP150=9,9,IF('Vessel List B'!CP150=10,10,IF('Vessel List B'!CP150=11,11,IF('Vessel List B'!CP150=12,12,IF('Vessel List B'!CP150=13,13,IF('Vessel List B'!CP150=14,14,IF('Vessel List B'!CP150=15,15,IF('Vessel List B'!CP150=16,16,0))))))))))))))))))</f>
        <v xml:space="preserve"> </v>
      </c>
      <c r="GK151" s="154"/>
      <c r="GL151" s="158"/>
      <c r="GM151" s="390" t="str">
        <f t="shared" si="217"/>
        <v/>
      </c>
      <c r="GN151" s="158"/>
      <c r="GO151" s="137"/>
      <c r="GP151" s="388" t="str">
        <f t="shared" si="218"/>
        <v/>
      </c>
      <c r="GQ151" s="157" t="str">
        <f>IF(VALUE(IF('Vessel List B'!DC150=1,1,IF('Vessel List B'!DC150=2,2,IF('Vessel List B'!DC150=3,3,IF('Vessel List B'!DC150=4,4,IF('Vessel List B'!DC150=5,5,IF('Vessel List B'!DC150=6,6,IF('Vessel List B'!DC150=7,7,IF('Vessel List B'!DC150=8,8,IF('Vessel List B'!DC150=9,9,IF('Vessel List B'!DC150=10,10,IF('Vessel List B'!DC150=11,11,IF('Vessel List B'!DC150=12,12,IF('Vessel List B'!DC150=13,13,IF('Vessel List B'!DC150=14,14,IF('Vessel List B'!DC150=15,15,IF('Vessel List B'!DC150=16,16,0)))))))))))))))))=0," ",VALUE(IF('Vessel List B'!DC150=1,1,IF('Vessel List B'!DC150=2,2,IF('Vessel List B'!DC150=3,3,IF('Vessel List B'!DC150=4,4,IF('Vessel List B'!DC150=5,5,IF('Vessel List B'!DC150=6,6,IF('Vessel List B'!DC150=7,7,IF('Vessel List B'!DC150=8,8,IF('Vessel List B'!DC150=9,9,IF('Vessel List B'!DC150=10,10,IF('Vessel List B'!DC150=11,11,IF('Vessel List B'!DC150=12,12,IF('Vessel List B'!DC150=13,13,IF('Vessel List B'!DC150=14,14,IF('Vessel List B'!DC150=15,15,IF('Vessel List B'!DC150=16,16,0))))))))))))))))))</f>
        <v xml:space="preserve"> </v>
      </c>
      <c r="GR151" s="154"/>
      <c r="GS151" s="158"/>
      <c r="GT151" s="390" t="str">
        <f t="shared" si="219"/>
        <v/>
      </c>
      <c r="GU151" s="158"/>
      <c r="GV151" s="137"/>
      <c r="GW151" s="388" t="str">
        <f t="shared" si="220"/>
        <v/>
      </c>
      <c r="GX151" s="157" t="str">
        <f>IF(VALUE(IF('Vessel List B'!DP150=1,1,IF('Vessel List B'!DP150=2,2,IF('Vessel List B'!DP150=3,3,IF('Vessel List B'!DP150=4,4,IF('Vessel List B'!DP150=5,5,IF('Vessel List B'!DP150=6,6,IF('Vessel List B'!DP150=7,7,IF('Vessel List B'!DP150=8,8,IF('Vessel List B'!DP150=9,9,IF('Vessel List B'!DP150=10,10,IF('Vessel List B'!DP150=11,11,IF('Vessel List B'!DP150=12,12,IF('Vessel List B'!DP150=13,13,IF('Vessel List B'!DP150=14,14,IF('Vessel List B'!DP150=15,15,IF('Vessel List B'!DP150=16,16,0)))))))))))))))))=0," ",VALUE(IF('Vessel List B'!DP150=1,1,IF('Vessel List B'!DP150=2,2,IF('Vessel List B'!DP150=3,3,IF('Vessel List B'!DP150=4,4,IF('Vessel List B'!DP150=5,5,IF('Vessel List B'!DP150=6,6,IF('Vessel List B'!DP150=7,7,IF('Vessel List B'!DP150=8,8,IF('Vessel List B'!DP150=9,9,IF('Vessel List B'!DP150=10,10,IF('Vessel List B'!DP150=11,11,IF('Vessel List B'!DP150=12,12,IF('Vessel List B'!DP150=13,13,IF('Vessel List B'!DP150=14,14,IF('Vessel List B'!DP150=15,15,IF('Vessel List B'!DP150=16,16,0))))))))))))))))))</f>
        <v xml:space="preserve"> </v>
      </c>
      <c r="GY151" s="154"/>
      <c r="GZ151" s="158"/>
      <c r="HA151" s="390" t="str">
        <f t="shared" si="221"/>
        <v/>
      </c>
      <c r="HB151" s="158"/>
      <c r="HC151" s="137"/>
      <c r="HD151" s="388" t="str">
        <f t="shared" si="222"/>
        <v/>
      </c>
      <c r="HE151" s="157" t="str">
        <f>IF(VALUE(IF('Vessel List B'!EC150=1,1,IF('Vessel List B'!EC150=2,2,IF('Vessel List B'!EC150=3,3,IF('Vessel List B'!EC150=4,4,IF('Vessel List B'!EC150=5,5,IF('Vessel List B'!EC150=6,6,IF('Vessel List B'!EC150=7,7,IF('Vessel List B'!EC150=8,8,IF('Vessel List B'!EC150=9,9,IF('Vessel List B'!EC150=10,10,IF('Vessel List B'!EC150=11,11,IF('Vessel List B'!EC150=12,12,IF('Vessel List B'!EC150=13,13,IF('Vessel List B'!EC150=14,14,IF('Vessel List B'!EC150=15,15,IF('Vessel List B'!EC150=16,16,0)))))))))))))))))=0," ",VALUE(IF('Vessel List B'!EC150=1,1,IF('Vessel List B'!EC150=2,2,IF('Vessel List B'!EC150=3,3,IF('Vessel List B'!EC150=4,4,IF('Vessel List B'!EC150=5,5,IF('Vessel List B'!EC150=6,6,IF('Vessel List B'!EC150=7,7,IF('Vessel List B'!EC150=8,8,IF('Vessel List B'!EC150=9,9,IF('Vessel List B'!EC150=10,10,IF('Vessel List B'!EC150=11,11,IF('Vessel List B'!EC150=12,12,IF('Vessel List B'!EC150=13,13,IF('Vessel List B'!EC150=14,14,IF('Vessel List B'!EC150=15,15,IF('Vessel List B'!EC150=16,16,0))))))))))))))))))</f>
        <v xml:space="preserve"> </v>
      </c>
      <c r="HF151" s="154"/>
      <c r="HG151" s="158"/>
      <c r="HH151" s="390" t="str">
        <f t="shared" si="223"/>
        <v/>
      </c>
      <c r="HI151" s="158"/>
      <c r="HJ151" s="137"/>
      <c r="HK151" s="388" t="str">
        <f t="shared" si="224"/>
        <v/>
      </c>
      <c r="HL151" s="157" t="str">
        <f>IF(VALUE(IF('Vessel List B'!EP150=1,1,IF('Vessel List B'!EP150=2,2,IF('Vessel List B'!EP150=3,3,IF('Vessel List B'!EP150=4,4,IF('Vessel List B'!EP150=5,5,IF('Vessel List B'!EP150=6,6,IF('Vessel List B'!EP150=7,7,IF('Vessel List B'!EP150=8,8,IF('Vessel List B'!EP150=9,9,IF('Vessel List B'!EP150=10,10,IF('Vessel List B'!EP150=11,11,IF('Vessel List B'!EP150=12,12,IF('Vessel List B'!EP150=13,13,IF('Vessel List B'!EP150=14,14,IF('Vessel List B'!EP150=15,15,IF('Vessel List B'!EP150=16,16,0)))))))))))))))))=0," ",VALUE(IF('Vessel List B'!EP150=1,1,IF('Vessel List B'!EP150=2,2,IF('Vessel List B'!EP150=3,3,IF('Vessel List B'!EP150=4,4,IF('Vessel List B'!EP150=5,5,IF('Vessel List B'!EP150=6,6,IF('Vessel List B'!EP150=7,7,IF('Vessel List B'!EP150=8,8,IF('Vessel List B'!EP150=9,9,IF('Vessel List B'!EP150=10,10,IF('Vessel List B'!EP150=11,11,IF('Vessel List B'!EP150=12,12,IF('Vessel List B'!EP150=13,13,IF('Vessel List B'!EP150=14,14,IF('Vessel List B'!EP150=15,15,IF('Vessel List B'!EP150=16,16,0))))))))))))))))))</f>
        <v xml:space="preserve"> </v>
      </c>
      <c r="HM151" s="154"/>
      <c r="HN151" s="158"/>
      <c r="HO151" s="390" t="str">
        <f t="shared" si="225"/>
        <v/>
      </c>
      <c r="HP151" s="158"/>
      <c r="HQ151" s="137"/>
      <c r="HR151" s="388" t="str">
        <f t="shared" si="226"/>
        <v/>
      </c>
      <c r="HS151" s="157" t="str">
        <f>IF(VALUE(IF('Vessel List B'!FC150=1,1,IF('Vessel List B'!FC150=2,2,IF('Vessel List B'!FC150=3,3,IF('Vessel List B'!FC150=4,4,IF('Vessel List B'!FC150=5,5,IF('Vessel List B'!FC150=6,6,IF('Vessel List B'!FC150=7,7,IF('Vessel List B'!FC150=8,8,IF('Vessel List B'!FC150=9,9,IF('Vessel List B'!FC150=10,10,IF('Vessel List B'!FC150=11,11,IF('Vessel List B'!FC150=12,12,IF('Vessel List B'!FC150=13,13,IF('Vessel List B'!FC150=14,14,IF('Vessel List B'!FC150=15,15,IF('Vessel List B'!FC150=16,16,0)))))))))))))))))=0," ",VALUE(IF('Vessel List B'!FC150=1,1,IF('Vessel List B'!FC150=2,2,IF('Vessel List B'!FC150=3,3,IF('Vessel List B'!FC150=4,4,IF('Vessel List B'!FC150=5,5,IF('Vessel List B'!FC150=6,6,IF('Vessel List B'!FC150=7,7,IF('Vessel List B'!FC150=8,8,IF('Vessel List B'!FC150=9,9,IF('Vessel List B'!FC150=10,10,IF('Vessel List B'!FC150=11,11,IF('Vessel List B'!FC150=12,12,IF('Vessel List B'!FC150=13,13,IF('Vessel List B'!FC150=14,14,IF('Vessel List B'!FC150=15,15,IF('Vessel List B'!FC150=16,16,0))))))))))))))))))</f>
        <v xml:space="preserve"> </v>
      </c>
      <c r="HT151" s="154"/>
      <c r="HU151" s="158"/>
      <c r="HV151" s="390" t="str">
        <f t="shared" si="227"/>
        <v/>
      </c>
      <c r="HW151" s="158"/>
      <c r="HX151" s="137"/>
      <c r="HY151" s="388" t="str">
        <f t="shared" si="228"/>
        <v/>
      </c>
      <c r="HZ151" s="157" t="str">
        <f>IF(VALUE(IF('Vessel List B'!FP150=1,1,IF('Vessel List B'!FP150=2,2,IF('Vessel List B'!FP150=3,3,IF('Vessel List B'!FP150=4,4,IF('Vessel List B'!FP150=5,5,IF('Vessel List B'!FP150=6,6,IF('Vessel List B'!FP150=7,7,IF('Vessel List B'!FP150=8,8,IF('Vessel List B'!FP150=9,9,IF('Vessel List B'!FP150=10,10,IF('Vessel List B'!FP150=11,11,IF('Vessel List B'!FP150=12,12,IF('Vessel List B'!FP150=13,13,IF('Vessel List B'!FP150=14,14,IF('Vessel List B'!FP150=15,15,IF('Vessel List B'!FP150=16,16,0)))))))))))))))))=0," ",VALUE(IF('Vessel List B'!FP150=1,1,IF('Vessel List B'!FP150=2,2,IF('Vessel List B'!FP150=3,3,IF('Vessel List B'!FP150=4,4,IF('Vessel List B'!FP150=5,5,IF('Vessel List B'!FP150=6,6,IF('Vessel List B'!FP150=7,7,IF('Vessel List B'!FP150=8,8,IF('Vessel List B'!FP150=9,9,IF('Vessel List B'!FP150=10,10,IF('Vessel List B'!FP150=11,11,IF('Vessel List B'!FP150=12,12,IF('Vessel List B'!FP150=13,13,IF('Vessel List B'!FP150=14,14,IF('Vessel List B'!FP150=15,15,IF('Vessel List B'!FP150=16,16,0))))))))))))))))))</f>
        <v xml:space="preserve"> </v>
      </c>
      <c r="IA151" s="154"/>
      <c r="IB151" s="158"/>
      <c r="IC151" s="390" t="str">
        <f t="shared" si="229"/>
        <v/>
      </c>
      <c r="ID151" s="158"/>
      <c r="IE151" s="137"/>
      <c r="IF151" s="388" t="str">
        <f t="shared" si="230"/>
        <v/>
      </c>
      <c r="IG151" s="157" t="str">
        <f>IF(VALUE(IF('Vessel List B'!GC150=1,1,IF('Vessel List B'!GC150=2,2,IF('Vessel List B'!GC150=3,3,IF('Vessel List B'!GC150=4,4,IF('Vessel List B'!GC150=5,5,IF('Vessel List B'!GC150=6,6,IF('Vessel List B'!GC150=7,7,IF('Vessel List B'!GC150=8,8,IF('Vessel List B'!GC150=9,9,IF('Vessel List B'!GC150=10,10,IF('Vessel List B'!GC150=11,11,IF('Vessel List B'!GC150=12,12,IF('Vessel List B'!GC150=13,13,IF('Vessel List B'!GC150=14,14,IF('Vessel List B'!GC150=15,15,IF('Vessel List B'!GC150=16,16,0)))))))))))))))))=0," ",VALUE(IF('Vessel List B'!GC150=1,1,IF('Vessel List B'!GC150=2,2,IF('Vessel List B'!GC150=3,3,IF('Vessel List B'!GC150=4,4,IF('Vessel List B'!GC150=5,5,IF('Vessel List B'!GC150=6,6,IF('Vessel List B'!GC150=7,7,IF('Vessel List B'!GC150=8,8,IF('Vessel List B'!GC150=9,9,IF('Vessel List B'!GC150=10,10,IF('Vessel List B'!GC150=11,11,IF('Vessel List B'!GC150=12,12,IF('Vessel List B'!GC150=13,13,IF('Vessel List B'!GC150=14,14,IF('Vessel List B'!GC150=15,15,IF('Vessel List B'!GC150=16,16,0))))))))))))))))))</f>
        <v xml:space="preserve"> </v>
      </c>
      <c r="IH151" s="154"/>
      <c r="II151" s="158"/>
      <c r="IJ151" s="390" t="str">
        <f t="shared" si="231"/>
        <v/>
      </c>
      <c r="IK151" s="158"/>
      <c r="IL151" s="137"/>
      <c r="IM151" s="388" t="str">
        <f t="shared" si="232"/>
        <v/>
      </c>
      <c r="IN151" s="157" t="str">
        <f>IF(VALUE(IF('Vessel List B'!GP150=1,1,IF('Vessel List B'!GP150=2,2,IF('Vessel List B'!GP150=3,3,IF('Vessel List B'!GP150=4,4,IF('Vessel List B'!GP150=5,5,IF('Vessel List B'!GP150=6,6,IF('Vessel List B'!GP150=7,7,IF('Vessel List B'!GP150=8,8,IF('Vessel List B'!GP150=9,9,IF('Vessel List B'!GP150=10,10,IF('Vessel List B'!GP150=11,11,IF('Vessel List B'!GP150=12,12,IF('Vessel List B'!GP150=13,13,IF('Vessel List B'!GP150=14,14,IF('Vessel List B'!GP150=15,15,IF('Vessel List B'!GP150=16,16,0)))))))))))))))))=0," ",VALUE(IF('Vessel List B'!GP150=1,1,IF('Vessel List B'!GP150=2,2,IF('Vessel List B'!GP150=3,3,IF('Vessel List B'!GP150=4,4,IF('Vessel List B'!GP150=5,5,IF('Vessel List B'!GP150=6,6,IF('Vessel List B'!GP150=7,7,IF('Vessel List B'!GP150=8,8,IF('Vessel List B'!GP150=9,9,IF('Vessel List B'!GP150=10,10,IF('Vessel List B'!GP150=11,11,IF('Vessel List B'!GP150=12,12,IF('Vessel List B'!GP150=13,13,IF('Vessel List B'!GP150=14,14,IF('Vessel List B'!GP150=15,15,IF('Vessel List B'!GP150=16,16,0))))))))))))))))))</f>
        <v xml:space="preserve"> </v>
      </c>
      <c r="IO151" s="154"/>
      <c r="IP151" s="158"/>
      <c r="IQ151" s="390" t="str">
        <f t="shared" si="233"/>
        <v/>
      </c>
      <c r="IR151" s="158"/>
      <c r="IS151" s="137"/>
      <c r="IT151" s="388" t="str">
        <f t="shared" si="234"/>
        <v/>
      </c>
      <c r="IU151" s="157" t="str">
        <f>IF(VALUE(IF('Vessel List B'!HC150=1,1,IF('Vessel List B'!HC150=2,2,IF('Vessel List B'!HC150=3,3,IF('Vessel List B'!HC150=4,4,IF('Vessel List B'!HC150=5,5,IF('Vessel List B'!HC150=6,6,IF('Vessel List B'!HC150=7,7,IF('Vessel List B'!HC150=8,8,IF('Vessel List B'!HC150=9,9,IF('Vessel List B'!HC150=10,10,IF('Vessel List B'!HC150=11,11,IF('Vessel List B'!HC150=12,12,IF('Vessel List B'!HC150=13,13,IF('Vessel List B'!HC150=14,14,IF('Vessel List B'!HC150=15,15,IF('Vessel List B'!HC150=16,16,0)))))))))))))))))=0," ",VALUE(IF('Vessel List B'!HC150=1,1,IF('Vessel List B'!HC150=2,2,IF('Vessel List B'!HC150=3,3,IF('Vessel List B'!HC150=4,4,IF('Vessel List B'!HC150=5,5,IF('Vessel List B'!HC150=6,6,IF('Vessel List B'!HC150=7,7,IF('Vessel List B'!HC150=8,8,IF('Vessel List B'!HC150=9,9,IF('Vessel List B'!HC150=10,10,IF('Vessel List B'!HC150=11,11,IF('Vessel List B'!HC150=12,12,IF('Vessel List B'!HC150=13,13,IF('Vessel List B'!HC150=14,14,IF('Vessel List B'!HC150=15,15,IF('Vessel List B'!HC150=16,16,0))))))))))))))))))</f>
        <v xml:space="preserve"> </v>
      </c>
      <c r="IV151" s="154"/>
      <c r="IW151" s="158"/>
      <c r="IX151" s="390" t="str">
        <f t="shared" si="235"/>
        <v/>
      </c>
      <c r="IY151" s="158"/>
      <c r="IZ151" s="137"/>
      <c r="JA151" s="388" t="str">
        <f t="shared" si="236"/>
        <v/>
      </c>
      <c r="JB151" s="157" t="str">
        <f>IF(VALUE(IF('Vessel List B'!HP150=1,1,IF('Vessel List B'!HP150=2,2,IF('Vessel List B'!HP150=3,3,IF('Vessel List B'!HP150=4,4,IF('Vessel List B'!HP150=5,5,IF('Vessel List B'!HP150=6,6,IF('Vessel List B'!HP150=7,7,IF('Vessel List B'!HP150=8,8,IF('Vessel List B'!HP150=9,9,IF('Vessel List B'!HP150=10,10,IF('Vessel List B'!HP150=11,11,IF('Vessel List B'!HP150=12,12,IF('Vessel List B'!HP150=13,13,IF('Vessel List B'!HP150=14,14,IF('Vessel List B'!HP150=15,15,IF('Vessel List B'!HP150=16,16,0)))))))))))))))))=0," ",VALUE(IF('Vessel List B'!HP150=1,1,IF('Vessel List B'!HP150=2,2,IF('Vessel List B'!HP150=3,3,IF('Vessel List B'!HP150=4,4,IF('Vessel List B'!HP150=5,5,IF('Vessel List B'!HP150=6,6,IF('Vessel List B'!HP150=7,7,IF('Vessel List B'!HP150=8,8,IF('Vessel List B'!HP150=9,9,IF('Vessel List B'!HP150=10,10,IF('Vessel List B'!HP150=11,11,IF('Vessel List B'!HP150=12,12,IF('Vessel List B'!HP150=13,13,IF('Vessel List B'!HP150=14,14,IF('Vessel List B'!HP150=15,15,IF('Vessel List B'!HP150=16,16,0))))))))))))))))))</f>
        <v xml:space="preserve"> </v>
      </c>
      <c r="JC151" s="154"/>
      <c r="JD151" s="158"/>
      <c r="JE151" s="390" t="str">
        <f t="shared" si="237"/>
        <v/>
      </c>
      <c r="JF151" s="158"/>
      <c r="JG151" s="137"/>
      <c r="JH151" s="388" t="str">
        <f t="shared" si="238"/>
        <v/>
      </c>
      <c r="JI151" s="157" t="str">
        <f>IF(VALUE(IF('Vessel List B'!IC150=1,1,IF('Vessel List B'!IC150=2,2,IF('Vessel List B'!IC150=3,3,IF('Vessel List B'!IC150=4,4,IF('Vessel List B'!IC150=5,5,IF('Vessel List B'!IC150=6,6,IF('Vessel List B'!IC150=7,7,IF('Vessel List B'!IC150=8,8,IF('Vessel List B'!IC150=9,9,IF('Vessel List B'!IC150=10,10,IF('Vessel List B'!IC150=11,11,IF('Vessel List B'!IC150=12,12,IF('Vessel List B'!IC150=13,13,IF('Vessel List B'!IC150=14,14,IF('Vessel List B'!IC150=15,15,IF('Vessel List B'!IC150=16,16,0)))))))))))))))))=0," ",VALUE(IF('Vessel List B'!IC150=1,1,IF('Vessel List B'!IC150=2,2,IF('Vessel List B'!IC150=3,3,IF('Vessel List B'!IC150=4,4,IF('Vessel List B'!IC150=5,5,IF('Vessel List B'!IC150=6,6,IF('Vessel List B'!IC150=7,7,IF('Vessel List B'!IC150=8,8,IF('Vessel List B'!IC150=9,9,IF('Vessel List B'!IC150=10,10,IF('Vessel List B'!IC150=11,11,IF('Vessel List B'!IC150=12,12,IF('Vessel List B'!IC150=13,13,IF('Vessel List B'!IC150=14,14,IF('Vessel List B'!IC150=15,15,IF('Vessel List B'!IC150=16,16,0))))))))))))))))))</f>
        <v xml:space="preserve"> </v>
      </c>
      <c r="JJ151" s="154"/>
      <c r="JK151" s="158"/>
      <c r="JL151" s="390" t="str">
        <f t="shared" si="239"/>
        <v/>
      </c>
      <c r="JM151" s="158"/>
      <c r="JN151" s="137"/>
      <c r="JO151" s="388" t="str">
        <f t="shared" si="240"/>
        <v/>
      </c>
      <c r="JP151" s="157" t="str">
        <f>IF(VALUE(IF('Vessel List B'!IP150=1,1,IF('Vessel List B'!IP150=2,2,IF('Vessel List B'!IP150=3,3,IF('Vessel List B'!IP150=4,4,IF('Vessel List B'!IP150=5,5,IF('Vessel List B'!IP150=6,6,IF('Vessel List B'!IP150=7,7,IF('Vessel List B'!IP150=8,8,IF('Vessel List B'!IP150=9,9,IF('Vessel List B'!IP150=10,10,IF('Vessel List B'!IP150=11,11,IF('Vessel List B'!IP150=12,12,IF('Vessel List B'!IP150=13,13,IF('Vessel List B'!IP150=14,14,IF('Vessel List B'!IP150=15,15,IF('Vessel List B'!IP150=16,16,0)))))))))))))))))=0," ",VALUE(IF('Vessel List B'!IP150=1,1,IF('Vessel List B'!IP150=2,2,IF('Vessel List B'!IP150=3,3,IF('Vessel List B'!IP150=4,4,IF('Vessel List B'!IP150=5,5,IF('Vessel List B'!IP150=6,6,IF('Vessel List B'!IP150=7,7,IF('Vessel List B'!IP150=8,8,IF('Vessel List B'!IP150=9,9,IF('Vessel List B'!IP150=10,10,IF('Vessel List B'!IP150=11,11,IF('Vessel List B'!IP150=12,12,IF('Vessel List B'!IP150=13,13,IF('Vessel List B'!IP150=14,14,IF('Vessel List B'!IP150=15,15,IF('Vessel List B'!IP150=16,16,0))))))))))))))))))</f>
        <v xml:space="preserve"> </v>
      </c>
      <c r="JQ151" s="154"/>
      <c r="JR151" s="158"/>
      <c r="JS151" s="390" t="str">
        <f t="shared" si="241"/>
        <v/>
      </c>
      <c r="JT151" s="158"/>
      <c r="JU151" s="137"/>
      <c r="JV151" s="397" t="str">
        <f t="shared" si="242"/>
        <v/>
      </c>
      <c r="JW151" s="403"/>
    </row>
    <row r="152" spans="1:283" ht="15" x14ac:dyDescent="0.25">
      <c r="A152" s="132">
        <f>'Vessel List A'!B151</f>
        <v>41726</v>
      </c>
      <c r="B152" s="157" t="str">
        <f>IF(VALUE(IF('Vessel List A'!C151=1,1,IF('Vessel List A'!C151=2,2,IF('Vessel List A'!C151=3,3,IF('Vessel List A'!C151=4,4,IF('Vessel List A'!C151=5,5,IF('Vessel List A'!C151=6,6,IF('Vessel List A'!C151=7,7,IF('Vessel List A'!C151=8,8,IF('Vessel List A'!C151=9,9,IF('Vessel List A'!C151=10,10,IF('Vessel List A'!C151=11,11,IF('Vessel List A'!C151=12,12,IF('Vessel List A'!C151=13,13,IF('Vessel List A'!C151=14,14,IF('Vessel List A'!C151=15,15,IF('Vessel List A'!C151=16,16,0)))))))))))))))))=0," ",VALUE(IF('Vessel List A'!C151=1,1,IF('Vessel List A'!C151=2,2,IF('Vessel List A'!C151=3,3,IF('Vessel List A'!C151=4,4,IF('Vessel List A'!C151=5,5,IF('Vessel List A'!C151=6,6,IF('Vessel List A'!C151=7,7,IF('Vessel List A'!C151=8,8,IF('Vessel List A'!C151=9,9,IF('Vessel List A'!C151=10,10,IF('Vessel List A'!C151=11,11,IF('Vessel List A'!C151=12,12,IF('Vessel List A'!C151=13,13,IF('Vessel List A'!C151=14,14,IF('Vessel List A'!C151=15,15,IF('Vessel List A'!C151=16,16,0))))))))))))))))))</f>
        <v xml:space="preserve"> </v>
      </c>
      <c r="C152" s="154"/>
      <c r="D152" s="158"/>
      <c r="E152" s="390" t="str">
        <f t="shared" si="163"/>
        <v/>
      </c>
      <c r="F152" s="158"/>
      <c r="G152" s="137"/>
      <c r="H152" s="388" t="str">
        <f t="shared" si="164"/>
        <v/>
      </c>
      <c r="I152" s="157" t="str">
        <f>IF(VALUE(IF('Vessel List A'!P151=1,1,IF('Vessel List A'!P151=2,2,IF('Vessel List A'!P151=3,3,IF('Vessel List A'!P151=4,4,IF('Vessel List A'!P151=5,5,IF('Vessel List A'!P151=6,6,IF('Vessel List A'!P151=7,7,IF('Vessel List A'!P151=8,8,IF('Vessel List A'!P151=9,9,IF('Vessel List A'!P151=10,10,IF('Vessel List A'!P151=11,11,IF('Vessel List A'!P151=12,12,IF('Vessel List A'!P151=13,13,IF('Vessel List A'!P151=14,14,IF('Vessel List A'!P151=15,15,IF('Vessel List A'!P151=16,16,0)))))))))))))))))=0," ",VALUE(IF('Vessel List A'!P151=1,1,IF('Vessel List A'!P151=2,2,IF('Vessel List A'!P151=3,3,IF('Vessel List A'!P151=4,4,IF('Vessel List A'!P151=5,5,IF('Vessel List A'!P151=6,6,IF('Vessel List A'!P151=7,7,IF('Vessel List A'!P151=8,8,IF('Vessel List A'!P151=9,9,IF('Vessel List A'!P151=10,10,IF('Vessel List A'!P151=11,11,IF('Vessel List A'!P151=12,12,IF('Vessel List A'!P151=13,13,IF('Vessel List A'!P151=14,14,IF('Vessel List A'!P151=15,15,IF('Vessel List A'!P151=16,16,0))))))))))))))))))</f>
        <v xml:space="preserve"> </v>
      </c>
      <c r="J152" s="154"/>
      <c r="K152" s="158"/>
      <c r="L152" s="390" t="str">
        <f t="shared" si="165"/>
        <v/>
      </c>
      <c r="M152" s="158"/>
      <c r="N152" s="137"/>
      <c r="O152" s="388" t="str">
        <f t="shared" si="166"/>
        <v/>
      </c>
      <c r="P152" s="157" t="str">
        <f>IF(VALUE(IF('Vessel List A'!AC151=1,1,IF('Vessel List A'!AC151=2,2,IF('Vessel List A'!AC151=3,3,IF('Vessel List A'!AC151=4,4,IF('Vessel List A'!AC151=5,5,IF('Vessel List A'!AC151=6,6,IF('Vessel List A'!AC151=7,7,IF('Vessel List A'!AC151=8,8,IF('Vessel List A'!AC151=9,9,IF('Vessel List A'!AC151=10,10,IF('Vessel List A'!AC151=11,11,IF('Vessel List A'!AC151=12,12,IF('Vessel List A'!AC151=13,13,IF('Vessel List A'!AC151=14,14,IF('Vessel List A'!AC151=15,15,IF('Vessel List A'!AC151=16,16,0)))))))))))))))))=0," ",VALUE(IF('Vessel List A'!AC151=1,1,IF('Vessel List A'!AC151=2,2,IF('Vessel List A'!AC151=3,3,IF('Vessel List A'!AC151=4,4,IF('Vessel List A'!AC151=5,5,IF('Vessel List A'!AC151=6,6,IF('Vessel List A'!AC151=7,7,IF('Vessel List A'!AC151=8,8,IF('Vessel List A'!AC151=9,9,IF('Vessel List A'!AC151=10,10,IF('Vessel List A'!AC151=11,11,IF('Vessel List A'!AC151=12,12,IF('Vessel List A'!AC151=13,13,IF('Vessel List A'!AC151=14,14,IF('Vessel List A'!AC151=15,15,IF('Vessel List A'!AC151=16,16,0))))))))))))))))))</f>
        <v xml:space="preserve"> </v>
      </c>
      <c r="Q152" s="154"/>
      <c r="R152" s="158"/>
      <c r="S152" s="390" t="str">
        <f t="shared" si="167"/>
        <v/>
      </c>
      <c r="T152" s="158"/>
      <c r="U152" s="137"/>
      <c r="V152" s="388" t="str">
        <f t="shared" si="168"/>
        <v/>
      </c>
      <c r="W152" s="157" t="str">
        <f>IF(VALUE(IF('Vessel List A'!AP151=1,1,IF('Vessel List A'!AP151=2,2,IF('Vessel List A'!AP151=3,3,IF('Vessel List A'!AP151=4,4,IF('Vessel List A'!AP151=5,5,IF('Vessel List A'!AP151=6,6,IF('Vessel List A'!AP151=7,7,IF('Vessel List A'!AP151=8,8,IF('Vessel List A'!AP151=9,9,IF('Vessel List A'!AP151=10,10,IF('Vessel List A'!AP151=11,11,IF('Vessel List A'!AP151=12,12,IF('Vessel List A'!AP151=13,13,IF('Vessel List A'!AP151=14,14,IF('Vessel List A'!AP151=15,15,IF('Vessel List A'!AP151=16,16,0)))))))))))))))))=0," ",VALUE(IF('Vessel List A'!AP151=1,1,IF('Vessel List A'!AP151=2,2,IF('Vessel List A'!AP151=3,3,IF('Vessel List A'!AP151=4,4,IF('Vessel List A'!AP151=5,5,IF('Vessel List A'!AP151=6,6,IF('Vessel List A'!AP151=7,7,IF('Vessel List A'!AP151=8,8,IF('Vessel List A'!AP151=9,9,IF('Vessel List A'!AP151=10,10,IF('Vessel List A'!AP151=11,11,IF('Vessel List A'!AP151=12,12,IF('Vessel List A'!AP151=13,13,IF('Vessel List A'!AP151=14,14,IF('Vessel List A'!AP151=15,15,IF('Vessel List A'!AP151=16,16,0))))))))))))))))))</f>
        <v xml:space="preserve"> </v>
      </c>
      <c r="X152" s="154"/>
      <c r="Y152" s="158"/>
      <c r="Z152" s="390" t="str">
        <f t="shared" si="169"/>
        <v/>
      </c>
      <c r="AA152" s="158"/>
      <c r="AB152" s="137"/>
      <c r="AC152" s="388" t="str">
        <f t="shared" si="170"/>
        <v/>
      </c>
      <c r="AD152" s="157" t="str">
        <f>IF(VALUE(IF('Vessel List A'!BC151=1,1,IF('Vessel List A'!BC151=2,2,IF('Vessel List A'!BC151=3,3,IF('Vessel List A'!BC151=4,4,IF('Vessel List A'!BC151=5,5,IF('Vessel List A'!BC151=6,6,IF('Vessel List A'!BC151=7,7,IF('Vessel List A'!BC151=8,8,IF('Vessel List A'!BC151=9,9,IF('Vessel List A'!BC151=10,10,IF('Vessel List A'!BC151=11,11,IF('Vessel List A'!BC151=12,12,IF('Vessel List A'!BC151=13,13,IF('Vessel List A'!BC151=14,14,IF('Vessel List A'!BC151=15,15,IF('Vessel List A'!BC151=16,16,0)))))))))))))))))=0," ",VALUE(IF('Vessel List A'!BC151=1,1,IF('Vessel List A'!BC151=2,2,IF('Vessel List A'!BC151=3,3,IF('Vessel List A'!BC151=4,4,IF('Vessel List A'!BC151=5,5,IF('Vessel List A'!BC151=6,6,IF('Vessel List A'!BC151=7,7,IF('Vessel List A'!BC151=8,8,IF('Vessel List A'!BC151=9,9,IF('Vessel List A'!BC151=10,10,IF('Vessel List A'!BC151=11,11,IF('Vessel List A'!BC151=12,12,IF('Vessel List A'!BC151=13,13,IF('Vessel List A'!BC151=14,14,IF('Vessel List A'!BC151=15,15,IF('Vessel List A'!BC151=16,16,0))))))))))))))))))</f>
        <v xml:space="preserve"> </v>
      </c>
      <c r="AE152" s="154"/>
      <c r="AF152" s="158"/>
      <c r="AG152" s="390" t="str">
        <f t="shared" si="171"/>
        <v/>
      </c>
      <c r="AH152" s="158"/>
      <c r="AI152" s="137"/>
      <c r="AJ152" s="388" t="str">
        <f t="shared" si="172"/>
        <v/>
      </c>
      <c r="AK152" s="157" t="str">
        <f>IF(VALUE(IF('Vessel List A'!BP151=1,1,IF('Vessel List A'!BP151=2,2,IF('Vessel List A'!BP151=3,3,IF('Vessel List A'!BP151=4,4,IF('Vessel List A'!BP151=5,5,IF('Vessel List A'!BP151=6,6,IF('Vessel List A'!BP151=7,7,IF('Vessel List A'!BP151=8,8,IF('Vessel List A'!BP151=9,9,IF('Vessel List A'!BP151=10,10,IF('Vessel List A'!BP151=11,11,IF('Vessel List A'!BP151=12,12,IF('Vessel List A'!BP151=13,13,IF('Vessel List A'!BP151=14,14,IF('Vessel List A'!BP151=15,15,IF('Vessel List A'!BP151=16,16,0)))))))))))))))))=0," ",VALUE(IF('Vessel List A'!BP151=1,1,IF('Vessel List A'!BP151=2,2,IF('Vessel List A'!BP151=3,3,IF('Vessel List A'!BP151=4,4,IF('Vessel List A'!BP151=5,5,IF('Vessel List A'!BP151=6,6,IF('Vessel List A'!BP151=7,7,IF('Vessel List A'!BP151=8,8,IF('Vessel List A'!BP151=9,9,IF('Vessel List A'!BP151=10,10,IF('Vessel List A'!BP151=11,11,IF('Vessel List A'!BP151=12,12,IF('Vessel List A'!BP151=13,13,IF('Vessel List A'!BP151=14,14,IF('Vessel List A'!BP151=15,15,IF('Vessel List A'!BP151=16,16,0))))))))))))))))))</f>
        <v xml:space="preserve"> </v>
      </c>
      <c r="AL152" s="154"/>
      <c r="AM152" s="158"/>
      <c r="AN152" s="390" t="str">
        <f t="shared" si="173"/>
        <v/>
      </c>
      <c r="AO152" s="158"/>
      <c r="AP152" s="137"/>
      <c r="AQ152" s="388" t="str">
        <f t="shared" si="174"/>
        <v/>
      </c>
      <c r="AR152" s="157" t="str">
        <f>IF(VALUE(IF('Vessel List A'!CC151=1,1,IF('Vessel List A'!CC151=2,2,IF('Vessel List A'!CC151=3,3,IF('Vessel List A'!CC151=4,4,IF('Vessel List A'!CC151=5,5,IF('Vessel List A'!CC151=6,6,IF('Vessel List A'!CC151=7,7,IF('Vessel List A'!CC151=8,8,IF('Vessel List A'!CC151=9,9,IF('Vessel List A'!CC151=10,10,IF('Vessel List A'!CC151=11,11,IF('Vessel List A'!CC151=12,12,IF('Vessel List A'!CC151=13,13,IF('Vessel List A'!CC151=14,14,IF('Vessel List A'!CC151=15,15,IF('Vessel List A'!CC151=16,16,0)))))))))))))))))=0," ",VALUE(IF('Vessel List A'!CC151=1,1,IF('Vessel List A'!CC151=2,2,IF('Vessel List A'!CC151=3,3,IF('Vessel List A'!CC151=4,4,IF('Vessel List A'!CC151=5,5,IF('Vessel List A'!CC151=6,6,IF('Vessel List A'!CC151=7,7,IF('Vessel List A'!CC151=8,8,IF('Vessel List A'!CC151=9,9,IF('Vessel List A'!CC151=10,10,IF('Vessel List A'!CC151=11,11,IF('Vessel List A'!CC151=12,12,IF('Vessel List A'!CC151=13,13,IF('Vessel List A'!CC151=14,14,IF('Vessel List A'!CC151=15,15,IF('Vessel List A'!CC151=16,16,0))))))))))))))))))</f>
        <v xml:space="preserve"> </v>
      </c>
      <c r="AS152" s="154"/>
      <c r="AT152" s="158"/>
      <c r="AU152" s="390" t="str">
        <f t="shared" si="175"/>
        <v/>
      </c>
      <c r="AV152" s="158"/>
      <c r="AW152" s="137"/>
      <c r="AX152" s="388" t="str">
        <f t="shared" si="176"/>
        <v/>
      </c>
      <c r="AY152" s="157" t="str">
        <f>IF(VALUE(IF('Vessel List A'!CP151=1,1,IF('Vessel List A'!CP151=2,2,IF('Vessel List A'!CP151=3,3,IF('Vessel List A'!CP151=4,4,IF('Vessel List A'!CP151=5,5,IF('Vessel List A'!CP151=6,6,IF('Vessel List A'!CP151=7,7,IF('Vessel List A'!CP151=8,8,IF('Vessel List A'!CP151=9,9,IF('Vessel List A'!CP151=10,10,IF('Vessel List A'!CP151=11,11,IF('Vessel List A'!CP151=12,12,IF('Vessel List A'!CP151=13,13,IF('Vessel List A'!CP151=14,14,IF('Vessel List A'!CP151=15,15,IF('Vessel List A'!CP151=16,16,0)))))))))))))))))=0," ",VALUE(IF('Vessel List A'!CP151=1,1,IF('Vessel List A'!CP151=2,2,IF('Vessel List A'!CP151=3,3,IF('Vessel List A'!CP151=4,4,IF('Vessel List A'!CP151=5,5,IF('Vessel List A'!CP151=6,6,IF('Vessel List A'!CP151=7,7,IF('Vessel List A'!CP151=8,8,IF('Vessel List A'!CP151=9,9,IF('Vessel List A'!CP151=10,10,IF('Vessel List A'!CP151=11,11,IF('Vessel List A'!CP151=12,12,IF('Vessel List A'!CP151=13,13,IF('Vessel List A'!CP151=14,14,IF('Vessel List A'!CP151=15,15,IF('Vessel List A'!CP151=16,16,0))))))))))))))))))</f>
        <v xml:space="preserve"> </v>
      </c>
      <c r="AZ152" s="154"/>
      <c r="BA152" s="158"/>
      <c r="BB152" s="390" t="str">
        <f t="shared" si="177"/>
        <v/>
      </c>
      <c r="BC152" s="158"/>
      <c r="BD152" s="137"/>
      <c r="BE152" s="388" t="str">
        <f t="shared" si="178"/>
        <v/>
      </c>
      <c r="BF152" s="157" t="str">
        <f>IF(VALUE(IF('Vessel List A'!DC151=1,1,IF('Vessel List A'!DC151=2,2,IF('Vessel List A'!DC151=3,3,IF('Vessel List A'!DC151=4,4,IF('Vessel List A'!DC151=5,5,IF('Vessel List A'!DC151=6,6,IF('Vessel List A'!DC151=7,7,IF('Vessel List A'!DC151=8,8,IF('Vessel List A'!DC151=9,9,IF('Vessel List A'!DC151=10,10,IF('Vessel List A'!DC151=11,11,IF('Vessel List A'!DC151=12,12,IF('Vessel List A'!DC151=13,13,IF('Vessel List A'!DC151=14,14,IF('Vessel List A'!DC151=15,15,IF('Vessel List A'!DC151=16,16,0)))))))))))))))))=0," ",VALUE(IF('Vessel List A'!DC151=1,1,IF('Vessel List A'!DC151=2,2,IF('Vessel List A'!DC151=3,3,IF('Vessel List A'!DC151=4,4,IF('Vessel List A'!DC151=5,5,IF('Vessel List A'!DC151=6,6,IF('Vessel List A'!DC151=7,7,IF('Vessel List A'!DC151=8,8,IF('Vessel List A'!DC151=9,9,IF('Vessel List A'!DC151=10,10,IF('Vessel List A'!DC151=11,11,IF('Vessel List A'!DC151=12,12,IF('Vessel List A'!DC151=13,13,IF('Vessel List A'!DC151=14,14,IF('Vessel List A'!DC151=15,15,IF('Vessel List A'!DC151=16,16,0))))))))))))))))))</f>
        <v xml:space="preserve"> </v>
      </c>
      <c r="BG152" s="154"/>
      <c r="BH152" s="158"/>
      <c r="BI152" s="390" t="str">
        <f t="shared" si="179"/>
        <v/>
      </c>
      <c r="BJ152" s="158"/>
      <c r="BK152" s="137"/>
      <c r="BL152" s="388" t="str">
        <f t="shared" si="180"/>
        <v/>
      </c>
      <c r="BM152" s="157" t="str">
        <f>IF(VALUE(IF('Vessel List A'!DP151=1,1,IF('Vessel List A'!DP151=2,2,IF('Vessel List A'!DP151=3,3,IF('Vessel List A'!DP151=4,4,IF('Vessel List A'!DP151=5,5,IF('Vessel List A'!DP151=6,6,IF('Vessel List A'!DP151=7,7,IF('Vessel List A'!DP151=8,8,IF('Vessel List A'!DP151=9,9,IF('Vessel List A'!DP151=10,10,IF('Vessel List A'!DP151=11,11,IF('Vessel List A'!DP151=12,12,IF('Vessel List A'!DP151=13,13,IF('Vessel List A'!DP151=14,14,IF('Vessel List A'!DP151=15,15,IF('Vessel List A'!DP151=16,16,0)))))))))))))))))=0," ",VALUE(IF('Vessel List A'!DP151=1,1,IF('Vessel List A'!DP151=2,2,IF('Vessel List A'!DP151=3,3,IF('Vessel List A'!DP151=4,4,IF('Vessel List A'!DP151=5,5,IF('Vessel List A'!DP151=6,6,IF('Vessel List A'!DP151=7,7,IF('Vessel List A'!DP151=8,8,IF('Vessel List A'!DP151=9,9,IF('Vessel List A'!DP151=10,10,IF('Vessel List A'!DP151=11,11,IF('Vessel List A'!DP151=12,12,IF('Vessel List A'!DP151=13,13,IF('Vessel List A'!DP151=14,14,IF('Vessel List A'!DP151=15,15,IF('Vessel List A'!DP151=16,16,0))))))))))))))))))</f>
        <v xml:space="preserve"> </v>
      </c>
      <c r="BN152" s="154"/>
      <c r="BO152" s="158"/>
      <c r="BP152" s="390" t="str">
        <f t="shared" si="181"/>
        <v/>
      </c>
      <c r="BQ152" s="158"/>
      <c r="BR152" s="137"/>
      <c r="BS152" s="388" t="str">
        <f t="shared" si="182"/>
        <v/>
      </c>
      <c r="BT152" s="157" t="str">
        <f>IF(VALUE(IF('Vessel List A'!EC151=1,1,IF('Vessel List A'!EC151=2,2,IF('Vessel List A'!EC151=3,3,IF('Vessel List A'!EC151=4,4,IF('Vessel List A'!EC151=5,5,IF('Vessel List A'!EC151=6,6,IF('Vessel List A'!EC151=7,7,IF('Vessel List A'!EC151=8,8,IF('Vessel List A'!EC151=9,9,IF('Vessel List A'!EC151=10,10,IF('Vessel List A'!EC151=11,11,IF('Vessel List A'!EC151=12,12,IF('Vessel List A'!EC151=13,13,IF('Vessel List A'!EC151=14,14,IF('Vessel List A'!EC151=15,15,IF('Vessel List A'!EC151=16,16,0)))))))))))))))))=0," ",VALUE(IF('Vessel List A'!EC151=1,1,IF('Vessel List A'!EC151=2,2,IF('Vessel List A'!EC151=3,3,IF('Vessel List A'!EC151=4,4,IF('Vessel List A'!EC151=5,5,IF('Vessel List A'!EC151=6,6,IF('Vessel List A'!EC151=7,7,IF('Vessel List A'!EC151=8,8,IF('Vessel List A'!EC151=9,9,IF('Vessel List A'!EC151=10,10,IF('Vessel List A'!EC151=11,11,IF('Vessel List A'!EC151=12,12,IF('Vessel List A'!EC151=13,13,IF('Vessel List A'!EC151=14,14,IF('Vessel List A'!EC151=15,15,IF('Vessel List A'!EC151=16,16,0))))))))))))))))))</f>
        <v xml:space="preserve"> </v>
      </c>
      <c r="BU152" s="154"/>
      <c r="BV152" s="158"/>
      <c r="BW152" s="390" t="str">
        <f t="shared" si="183"/>
        <v/>
      </c>
      <c r="BX152" s="158"/>
      <c r="BY152" s="137"/>
      <c r="BZ152" s="388" t="str">
        <f t="shared" si="184"/>
        <v/>
      </c>
      <c r="CA152" s="157" t="str">
        <f>IF(VALUE(IF('Vessel List A'!EP151=1,1,IF('Vessel List A'!EP151=2,2,IF('Vessel List A'!EP151=3,3,IF('Vessel List A'!EP151=4,4,IF('Vessel List A'!EP151=5,5,IF('Vessel List A'!EP151=6,6,IF('Vessel List A'!EP151=7,7,IF('Vessel List A'!EP151=8,8,IF('Vessel List A'!EP151=9,9,IF('Vessel List A'!EP151=10,10,IF('Vessel List A'!EP151=11,11,IF('Vessel List A'!EP151=12,12,IF('Vessel List A'!EP151=13,13,IF('Vessel List A'!EP151=14,14,IF('Vessel List A'!EP151=15,15,IF('Vessel List A'!EP151=16,16,0)))))))))))))))))=0," ",VALUE(IF('Vessel List A'!EP151=1,1,IF('Vessel List A'!EP151=2,2,IF('Vessel List A'!EP151=3,3,IF('Vessel List A'!EP151=4,4,IF('Vessel List A'!EP151=5,5,IF('Vessel List A'!EP151=6,6,IF('Vessel List A'!EP151=7,7,IF('Vessel List A'!EP151=8,8,IF('Vessel List A'!EP151=9,9,IF('Vessel List A'!EP151=10,10,IF('Vessel List A'!EP151=11,11,IF('Vessel List A'!EP151=12,12,IF('Vessel List A'!EP151=13,13,IF('Vessel List A'!EP151=14,14,IF('Vessel List A'!EP151=15,15,IF('Vessel List A'!EP151=16,16,0))))))))))))))))))</f>
        <v xml:space="preserve"> </v>
      </c>
      <c r="CB152" s="154"/>
      <c r="CC152" s="158"/>
      <c r="CD152" s="390" t="str">
        <f t="shared" si="185"/>
        <v/>
      </c>
      <c r="CE152" s="158"/>
      <c r="CF152" s="137"/>
      <c r="CG152" s="388" t="str">
        <f t="shared" si="186"/>
        <v/>
      </c>
      <c r="CH152" s="157" t="str">
        <f>IF(VALUE(IF('Vessel List A'!FC151=1,1,IF('Vessel List A'!FC151=2,2,IF('Vessel List A'!FC151=3,3,IF('Vessel List A'!FC151=4,4,IF('Vessel List A'!FC151=5,5,IF('Vessel List A'!FC151=6,6,IF('Vessel List A'!FC151=7,7,IF('Vessel List A'!FC151=8,8,IF('Vessel List A'!FC151=9,9,IF('Vessel List A'!FC151=10,10,IF('Vessel List A'!FC151=11,11,IF('Vessel List A'!FC151=12,12,IF('Vessel List A'!FC151=13,13,IF('Vessel List A'!FC151=14,14,IF('Vessel List A'!FC151=15,15,IF('Vessel List A'!FC151=16,16,0)))))))))))))))))=0," ",VALUE(IF('Vessel List A'!FC151=1,1,IF('Vessel List A'!FC151=2,2,IF('Vessel List A'!FC151=3,3,IF('Vessel List A'!FC151=4,4,IF('Vessel List A'!FC151=5,5,IF('Vessel List A'!FC151=6,6,IF('Vessel List A'!FC151=7,7,IF('Vessel List A'!FC151=8,8,IF('Vessel List A'!FC151=9,9,IF('Vessel List A'!FC151=10,10,IF('Vessel List A'!FC151=11,11,IF('Vessel List A'!FC151=12,12,IF('Vessel List A'!FC151=13,13,IF('Vessel List A'!FC151=14,14,IF('Vessel List A'!FC151=15,15,IF('Vessel List A'!FC151=16,16,0))))))))))))))))))</f>
        <v xml:space="preserve"> </v>
      </c>
      <c r="CI152" s="154"/>
      <c r="CJ152" s="158"/>
      <c r="CK152" s="390" t="str">
        <f t="shared" si="187"/>
        <v/>
      </c>
      <c r="CL152" s="158"/>
      <c r="CM152" s="137"/>
      <c r="CN152" s="388" t="str">
        <f t="shared" si="188"/>
        <v/>
      </c>
      <c r="CO152" s="157" t="str">
        <f>IF(VALUE(IF('Vessel List A'!FP151=1,1,IF('Vessel List A'!FP151=2,2,IF('Vessel List A'!FP151=3,3,IF('Vessel List A'!FP151=4,4,IF('Vessel List A'!FP151=5,5,IF('Vessel List A'!FP151=6,6,IF('Vessel List A'!FP151=7,7,IF('Vessel List A'!FP151=8,8,IF('Vessel List A'!FP151=9,9,IF('Vessel List A'!FP151=10,10,IF('Vessel List A'!FP151=11,11,IF('Vessel List A'!FP151=12,12,IF('Vessel List A'!FP151=13,13,IF('Vessel List A'!FP151=14,14,IF('Vessel List A'!FP151=15,15,IF('Vessel List A'!FP151=16,16,0)))))))))))))))))=0," ",VALUE(IF('Vessel List A'!FP151=1,1,IF('Vessel List A'!FP151=2,2,IF('Vessel List A'!FP151=3,3,IF('Vessel List A'!FP151=4,4,IF('Vessel List A'!FP151=5,5,IF('Vessel List A'!FP151=6,6,IF('Vessel List A'!FP151=7,7,IF('Vessel List A'!FP151=8,8,IF('Vessel List A'!FP151=9,9,IF('Vessel List A'!FP151=10,10,IF('Vessel List A'!FP151=11,11,IF('Vessel List A'!FP151=12,12,IF('Vessel List A'!FP151=13,13,IF('Vessel List A'!FP151=14,14,IF('Vessel List A'!FP151=15,15,IF('Vessel List A'!FP151=16,16,0))))))))))))))))))</f>
        <v xml:space="preserve"> </v>
      </c>
      <c r="CP152" s="154"/>
      <c r="CQ152" s="158"/>
      <c r="CR152" s="390" t="str">
        <f t="shared" si="189"/>
        <v/>
      </c>
      <c r="CS152" s="158"/>
      <c r="CT152" s="137"/>
      <c r="CU152" s="388" t="str">
        <f t="shared" si="190"/>
        <v/>
      </c>
      <c r="CV152" s="157" t="str">
        <f>IF(VALUE(IF('Vessel List A'!GC151=1,1,IF('Vessel List A'!GC151=2,2,IF('Vessel List A'!GC151=3,3,IF('Vessel List A'!GC151=4,4,IF('Vessel List A'!GC151=5,5,IF('Vessel List A'!GC151=6,6,IF('Vessel List A'!GC151=7,7,IF('Vessel List A'!GC151=8,8,IF('Vessel List A'!GC151=9,9,IF('Vessel List A'!GC151=10,10,IF('Vessel List A'!GC151=11,11,IF('Vessel List A'!GC151=12,12,IF('Vessel List A'!GC151=13,13,IF('Vessel List A'!GC151=14,14,IF('Vessel List A'!GC151=15,15,IF('Vessel List A'!GC151=16,16,0)))))))))))))))))=0," ",VALUE(IF('Vessel List A'!GC151=1,1,IF('Vessel List A'!GC151=2,2,IF('Vessel List A'!GC151=3,3,IF('Vessel List A'!GC151=4,4,IF('Vessel List A'!GC151=5,5,IF('Vessel List A'!GC151=6,6,IF('Vessel List A'!GC151=7,7,IF('Vessel List A'!GC151=8,8,IF('Vessel List A'!GC151=9,9,IF('Vessel List A'!GC151=10,10,IF('Vessel List A'!GC151=11,11,IF('Vessel List A'!GC151=12,12,IF('Vessel List A'!GC151=13,13,IF('Vessel List A'!GC151=14,14,IF('Vessel List A'!GC151=15,15,IF('Vessel List A'!GC151=16,16,0))))))))))))))))))</f>
        <v xml:space="preserve"> </v>
      </c>
      <c r="CW152" s="154"/>
      <c r="CX152" s="158"/>
      <c r="CY152" s="390" t="str">
        <f t="shared" si="191"/>
        <v/>
      </c>
      <c r="CZ152" s="158"/>
      <c r="DA152" s="137"/>
      <c r="DB152" s="388" t="str">
        <f t="shared" si="192"/>
        <v/>
      </c>
      <c r="DC152" s="157" t="str">
        <f>IF(VALUE(IF('Vessel List A'!GP151=1,1,IF('Vessel List A'!GP151=2,2,IF('Vessel List A'!GP151=3,3,IF('Vessel List A'!GP151=4,4,IF('Vessel List A'!GP151=5,5,IF('Vessel List A'!GP151=6,6,IF('Vessel List A'!GP151=7,7,IF('Vessel List A'!GP151=8,8,IF('Vessel List A'!GP151=9,9,IF('Vessel List A'!GP151=10,10,IF('Vessel List A'!GP151=11,11,IF('Vessel List A'!GP151=12,12,IF('Vessel List A'!GP151=13,13,IF('Vessel List A'!GP151=14,14,IF('Vessel List A'!GP151=15,15,IF('Vessel List A'!GP151=16,16,0)))))))))))))))))=0," ",VALUE(IF('Vessel List A'!GP151=1,1,IF('Vessel List A'!GP151=2,2,IF('Vessel List A'!GP151=3,3,IF('Vessel List A'!GP151=4,4,IF('Vessel List A'!GP151=5,5,IF('Vessel List A'!GP151=6,6,IF('Vessel List A'!GP151=7,7,IF('Vessel List A'!GP151=8,8,IF('Vessel List A'!GP151=9,9,IF('Vessel List A'!GP151=10,10,IF('Vessel List A'!GP151=11,11,IF('Vessel List A'!GP151=12,12,IF('Vessel List A'!GP151=13,13,IF('Vessel List A'!GP151=14,14,IF('Vessel List A'!GP151=15,15,IF('Vessel List A'!GP151=16,16,0))))))))))))))))))</f>
        <v xml:space="preserve"> </v>
      </c>
      <c r="DD152" s="154"/>
      <c r="DE152" s="158"/>
      <c r="DF152" s="390" t="str">
        <f t="shared" si="193"/>
        <v/>
      </c>
      <c r="DG152" s="158"/>
      <c r="DH152" s="137"/>
      <c r="DI152" s="388" t="str">
        <f t="shared" si="194"/>
        <v/>
      </c>
      <c r="DJ152" s="157" t="str">
        <f>IF(VALUE(IF('Vessel List A'!HC151=1,1,IF('Vessel List A'!HC151=2,2,IF('Vessel List A'!HC151=3,3,IF('Vessel List A'!HC151=4,4,IF('Vessel List A'!HC151=5,5,IF('Vessel List A'!HC151=6,6,IF('Vessel List A'!HC151=7,7,IF('Vessel List A'!HC151=8,8,IF('Vessel List A'!HC151=9,9,IF('Vessel List A'!HC151=10,10,IF('Vessel List A'!HC151=11,11,IF('Vessel List A'!HC151=12,12,IF('Vessel List A'!HC151=13,13,IF('Vessel List A'!HC151=14,14,IF('Vessel List A'!HC151=15,15,IF('Vessel List A'!HC151=16,16,0)))))))))))))))))=0," ",VALUE(IF('Vessel List A'!HC151=1,1,IF('Vessel List A'!HC151=2,2,IF('Vessel List A'!HC151=3,3,IF('Vessel List A'!HC151=4,4,IF('Vessel List A'!HC151=5,5,IF('Vessel List A'!HC151=6,6,IF('Vessel List A'!HC151=7,7,IF('Vessel List A'!HC151=8,8,IF('Vessel List A'!HC151=9,9,IF('Vessel List A'!HC151=10,10,IF('Vessel List A'!HC151=11,11,IF('Vessel List A'!HC151=12,12,IF('Vessel List A'!HC151=13,13,IF('Vessel List A'!HC151=14,14,IF('Vessel List A'!HC151=15,15,IF('Vessel List A'!HC151=16,16,0))))))))))))))))))</f>
        <v xml:space="preserve"> </v>
      </c>
      <c r="DK152" s="154"/>
      <c r="DL152" s="158"/>
      <c r="DM152" s="390" t="str">
        <f t="shared" si="195"/>
        <v/>
      </c>
      <c r="DN152" s="158"/>
      <c r="DO152" s="137"/>
      <c r="DP152" s="388" t="str">
        <f t="shared" si="196"/>
        <v/>
      </c>
      <c r="DQ152" s="157" t="str">
        <f>IF(VALUE(IF('Vessel List A'!HP151=1,1,IF('Vessel List A'!HP151=2,2,IF('Vessel List A'!HP151=3,3,IF('Vessel List A'!HP151=4,4,IF('Vessel List A'!HP151=5,5,IF('Vessel List A'!HP151=6,6,IF('Vessel List A'!HP151=7,7,IF('Vessel List A'!HP151=8,8,IF('Vessel List A'!HP151=9,9,IF('Vessel List A'!HP151=10,10,IF('Vessel List A'!HP151=11,11,IF('Vessel List A'!HP151=12,12,IF('Vessel List A'!HP151=13,13,IF('Vessel List A'!HP151=14,14,IF('Vessel List A'!HP151=15,15,IF('Vessel List A'!HP151=16,16,0)))))))))))))))))=0," ",VALUE(IF('Vessel List A'!HP151=1,1,IF('Vessel List A'!HP151=2,2,IF('Vessel List A'!HP151=3,3,IF('Vessel List A'!HP151=4,4,IF('Vessel List A'!HP151=5,5,IF('Vessel List A'!HP151=6,6,IF('Vessel List A'!HP151=7,7,IF('Vessel List A'!HP151=8,8,IF('Vessel List A'!HP151=9,9,IF('Vessel List A'!HP151=10,10,IF('Vessel List A'!HP151=11,11,IF('Vessel List A'!HP151=12,12,IF('Vessel List A'!HP151=13,13,IF('Vessel List A'!HP151=14,14,IF('Vessel List A'!HP151=15,15,IF('Vessel List A'!HP151=16,16,0))))))))))))))))))</f>
        <v xml:space="preserve"> </v>
      </c>
      <c r="DR152" s="154"/>
      <c r="DS152" s="158"/>
      <c r="DT152" s="390" t="str">
        <f t="shared" si="197"/>
        <v/>
      </c>
      <c r="DU152" s="158"/>
      <c r="DV152" s="137"/>
      <c r="DW152" s="388" t="str">
        <f t="shared" si="198"/>
        <v/>
      </c>
      <c r="DX152" s="157" t="str">
        <f>IF(VALUE(IF('Vessel List A'!IC151=1,1,IF('Vessel List A'!IC151=2,2,IF('Vessel List A'!IC151=3,3,IF('Vessel List A'!IC151=4,4,IF('Vessel List A'!IC151=5,5,IF('Vessel List A'!IC151=6,6,IF('Vessel List A'!IC151=7,7,IF('Vessel List A'!IC151=8,8,IF('Vessel List A'!IC151=9,9,IF('Vessel List A'!IC151=10,10,IF('Vessel List A'!IC151=11,11,IF('Vessel List A'!IC151=12,12,IF('Vessel List A'!IC151=13,13,IF('Vessel List A'!IC151=14,14,IF('Vessel List A'!IC151=15,15,IF('Vessel List A'!IC151=16,16,0)))))))))))))))))=0," ",VALUE(IF('Vessel List A'!IC151=1,1,IF('Vessel List A'!IC151=2,2,IF('Vessel List A'!IC151=3,3,IF('Vessel List A'!IC151=4,4,IF('Vessel List A'!IC151=5,5,IF('Vessel List A'!IC151=6,6,IF('Vessel List A'!IC151=7,7,IF('Vessel List A'!IC151=8,8,IF('Vessel List A'!IC151=9,9,IF('Vessel List A'!IC151=10,10,IF('Vessel List A'!IC151=11,11,IF('Vessel List A'!IC151=12,12,IF('Vessel List A'!IC151=13,13,IF('Vessel List A'!IC151=14,14,IF('Vessel List A'!IC151=15,15,IF('Vessel List A'!IC151=16,16,0))))))))))))))))))</f>
        <v xml:space="preserve"> </v>
      </c>
      <c r="DY152" s="154"/>
      <c r="DZ152" s="158"/>
      <c r="EA152" s="390" t="str">
        <f t="shared" si="199"/>
        <v/>
      </c>
      <c r="EB152" s="158"/>
      <c r="EC152" s="137"/>
      <c r="ED152" s="388" t="str">
        <f t="shared" si="200"/>
        <v/>
      </c>
      <c r="EE152" s="157" t="str">
        <f>IF(VALUE(IF('Vessel List A'!IP151=1,1,IF('Vessel List A'!IP151=2,2,IF('Vessel List A'!IP151=3,3,IF('Vessel List A'!IP151=4,4,IF('Vessel List A'!IP151=5,5,IF('Vessel List A'!IP151=6,6,IF('Vessel List A'!IP151=7,7,IF('Vessel List A'!IP151=8,8,IF('Vessel List A'!IP151=9,9,IF('Vessel List A'!IP151=10,10,IF('Vessel List A'!IP151=11,11,IF('Vessel List A'!IP151=12,12,IF('Vessel List A'!IP151=13,13,IF('Vessel List A'!IP151=14,14,IF('Vessel List A'!IP151=15,15,IF('Vessel List A'!IP151=16,16,0)))))))))))))))))=0," ",VALUE(IF('Vessel List A'!IP151=1,1,IF('Vessel List A'!IP151=2,2,IF('Vessel List A'!IP151=3,3,IF('Vessel List A'!IP151=4,4,IF('Vessel List A'!IP151=5,5,IF('Vessel List A'!IP151=6,6,IF('Vessel List A'!IP151=7,7,IF('Vessel List A'!IP151=8,8,IF('Vessel List A'!IP151=9,9,IF('Vessel List A'!IP151=10,10,IF('Vessel List A'!IP151=11,11,IF('Vessel List A'!IP151=12,12,IF('Vessel List A'!IP151=13,13,IF('Vessel List A'!IP151=14,14,IF('Vessel List A'!IP151=15,15,IF('Vessel List A'!IP151=16,16,0))))))))))))))))))</f>
        <v xml:space="preserve"> </v>
      </c>
      <c r="EF152" s="154"/>
      <c r="EG152" s="158"/>
      <c r="EH152" s="390" t="str">
        <f t="shared" si="201"/>
        <v/>
      </c>
      <c r="EI152" s="158"/>
      <c r="EJ152" s="137"/>
      <c r="EK152" s="397" t="str">
        <f t="shared" si="202"/>
        <v/>
      </c>
      <c r="EL152" s="144"/>
      <c r="EM152" s="157" t="str">
        <f>IF(VALUE(IF('Vessel List B'!C151=1,1,IF('Vessel List B'!C151=2,2,IF('Vessel List B'!C151=3,3,IF('Vessel List B'!C151=4,4,IF('Vessel List B'!C151=5,5,IF('Vessel List B'!C151=6,6,IF('Vessel List B'!C151=7,7,IF('Vessel List B'!C151=8,8,IF('Vessel List B'!C151=9,9,IF('Vessel List B'!C151=10,10,IF('Vessel List B'!C151=11,11,IF('Vessel List B'!C151=12,12,IF('Vessel List B'!C151=13,13,IF('Vessel List B'!C151=14,14,IF('Vessel List B'!C151=15,15,IF('Vessel List B'!C151=16,16,0)))))))))))))))))=0," ",VALUE(IF('Vessel List B'!C151=1,1,IF('Vessel List B'!C151=2,2,IF('Vessel List B'!C151=3,3,IF('Vessel List B'!C151=4,4,IF('Vessel List B'!C151=5,5,IF('Vessel List B'!C151=6,6,IF('Vessel List B'!C151=7,7,IF('Vessel List B'!C151=8,8,IF('Vessel List B'!C151=9,9,IF('Vessel List B'!C151=10,10,IF('Vessel List B'!C151=11,11,IF('Vessel List B'!C151=12,12,IF('Vessel List B'!C151=13,13,IF('Vessel List B'!C151=14,14,IF('Vessel List B'!C151=15,15,IF('Vessel List B'!C151=16,16,0))))))))))))))))))</f>
        <v xml:space="preserve"> </v>
      </c>
      <c r="EN152" s="154"/>
      <c r="EO152" s="158"/>
      <c r="EP152" s="390" t="str">
        <f t="shared" si="203"/>
        <v/>
      </c>
      <c r="EQ152" s="158"/>
      <c r="ER152" s="137"/>
      <c r="ES152" s="388" t="str">
        <f t="shared" si="204"/>
        <v/>
      </c>
      <c r="ET152" s="157" t="str">
        <f>IF(VALUE(IF('Vessel List B'!P151=1,1,IF('Vessel List B'!P151=2,2,IF('Vessel List B'!P151=3,3,IF('Vessel List B'!P151=4,4,IF('Vessel List B'!P151=5,5,IF('Vessel List B'!P151=6,6,IF('Vessel List B'!P151=7,7,IF('Vessel List B'!P151=8,8,IF('Vessel List B'!P151=9,9,IF('Vessel List B'!P151=10,10,IF('Vessel List B'!P151=11,11,IF('Vessel List B'!P151=12,12,IF('Vessel List B'!P151=13,13,IF('Vessel List B'!P151=14,14,IF('Vessel List B'!P151=15,15,IF('Vessel List B'!P151=16,16,0)))))))))))))))))=0," ",VALUE(IF('Vessel List B'!P151=1,1,IF('Vessel List B'!P151=2,2,IF('Vessel List B'!P151=3,3,IF('Vessel List B'!P151=4,4,IF('Vessel List B'!P151=5,5,IF('Vessel List B'!P151=6,6,IF('Vessel List B'!P151=7,7,IF('Vessel List B'!P151=8,8,IF('Vessel List B'!P151=9,9,IF('Vessel List B'!P151=10,10,IF('Vessel List B'!P151=11,11,IF('Vessel List B'!P151=12,12,IF('Vessel List B'!P151=13,13,IF('Vessel List B'!P151=14,14,IF('Vessel List B'!P151=15,15,IF('Vessel List B'!P151=16,16,0))))))))))))))))))</f>
        <v xml:space="preserve"> </v>
      </c>
      <c r="EU152" s="154"/>
      <c r="EV152" s="158"/>
      <c r="EW152" s="390" t="str">
        <f t="shared" si="205"/>
        <v/>
      </c>
      <c r="EX152" s="158"/>
      <c r="EY152" s="137"/>
      <c r="EZ152" s="388" t="str">
        <f t="shared" si="206"/>
        <v/>
      </c>
      <c r="FA152" s="157" t="str">
        <f>IF(VALUE(IF('Vessel List B'!AC151=1,1,IF('Vessel List B'!AC151=2,2,IF('Vessel List B'!AC151=3,3,IF('Vessel List B'!AC151=4,4,IF('Vessel List B'!AC151=5,5,IF('Vessel List B'!AC151=6,6,IF('Vessel List B'!AC151=7,7,IF('Vessel List B'!AC151=8,8,IF('Vessel List B'!AC151=9,9,IF('Vessel List B'!AC151=10,10,IF('Vessel List B'!AC151=11,11,IF('Vessel List B'!AC151=12,12,IF('Vessel List B'!AC151=13,13,IF('Vessel List B'!AC151=14,14,IF('Vessel List B'!AC151=15,15,IF('Vessel List B'!AC151=16,16,0)))))))))))))))))=0," ",VALUE(IF('Vessel List B'!AC151=1,1,IF('Vessel List B'!AC151=2,2,IF('Vessel List B'!AC151=3,3,IF('Vessel List B'!AC151=4,4,IF('Vessel List B'!AC151=5,5,IF('Vessel List B'!AC151=6,6,IF('Vessel List B'!AC151=7,7,IF('Vessel List B'!AC151=8,8,IF('Vessel List B'!AC151=9,9,IF('Vessel List B'!AC151=10,10,IF('Vessel List B'!AC151=11,11,IF('Vessel List B'!AC151=12,12,IF('Vessel List B'!AC151=13,13,IF('Vessel List B'!AC151=14,14,IF('Vessel List B'!AC151=15,15,IF('Vessel List B'!AC151=16,16,0))))))))))))))))))</f>
        <v xml:space="preserve"> </v>
      </c>
      <c r="FB152" s="154"/>
      <c r="FC152" s="158"/>
      <c r="FD152" s="390" t="str">
        <f t="shared" si="207"/>
        <v/>
      </c>
      <c r="FE152" s="158"/>
      <c r="FF152" s="137"/>
      <c r="FG152" s="388" t="str">
        <f t="shared" si="208"/>
        <v/>
      </c>
      <c r="FH152" s="157" t="str">
        <f>IF(VALUE(IF('Vessel List B'!AP151=1,1,IF('Vessel List B'!AP151=2,2,IF('Vessel List B'!AP151=3,3,IF('Vessel List B'!AP151=4,4,IF('Vessel List B'!AP151=5,5,IF('Vessel List B'!AP151=6,6,IF('Vessel List B'!AP151=7,7,IF('Vessel List B'!AP151=8,8,IF('Vessel List B'!AP151=9,9,IF('Vessel List B'!AP151=10,10,IF('Vessel List B'!AP151=11,11,IF('Vessel List B'!AP151=12,12,IF('Vessel List B'!AP151=13,13,IF('Vessel List B'!AP151=14,14,IF('Vessel List B'!AP151=15,15,IF('Vessel List B'!AP151=16,16,0)))))))))))))))))=0," ",VALUE(IF('Vessel List B'!AP151=1,1,IF('Vessel List B'!AP151=2,2,IF('Vessel List B'!AP151=3,3,IF('Vessel List B'!AP151=4,4,IF('Vessel List B'!AP151=5,5,IF('Vessel List B'!AP151=6,6,IF('Vessel List B'!AP151=7,7,IF('Vessel List B'!AP151=8,8,IF('Vessel List B'!AP151=9,9,IF('Vessel List B'!AP151=10,10,IF('Vessel List B'!AP151=11,11,IF('Vessel List B'!AP151=12,12,IF('Vessel List B'!AP151=13,13,IF('Vessel List B'!AP151=14,14,IF('Vessel List B'!AP151=15,15,IF('Vessel List B'!AP151=16,16,0))))))))))))))))))</f>
        <v xml:space="preserve"> </v>
      </c>
      <c r="FI152" s="154"/>
      <c r="FJ152" s="158"/>
      <c r="FK152" s="390" t="str">
        <f t="shared" si="209"/>
        <v/>
      </c>
      <c r="FL152" s="158"/>
      <c r="FM152" s="137"/>
      <c r="FN152" s="388" t="str">
        <f t="shared" si="210"/>
        <v/>
      </c>
      <c r="FO152" s="157" t="str">
        <f>IF(VALUE(IF('Vessel List B'!BC151=1,1,IF('Vessel List B'!BC151=2,2,IF('Vessel List B'!BC151=3,3,IF('Vessel List B'!BC151=4,4,IF('Vessel List B'!BC151=5,5,IF('Vessel List B'!BC151=6,6,IF('Vessel List B'!BC151=7,7,IF('Vessel List B'!BC151=8,8,IF('Vessel List B'!BC151=9,9,IF('Vessel List B'!BC151=10,10,IF('Vessel List B'!BC151=11,11,IF('Vessel List B'!BC151=12,12,IF('Vessel List B'!BC151=13,13,IF('Vessel List B'!BC151=14,14,IF('Vessel List B'!BC151=15,15,IF('Vessel List B'!BC151=16,16,0)))))))))))))))))=0," ",VALUE(IF('Vessel List B'!BC151=1,1,IF('Vessel List B'!BC151=2,2,IF('Vessel List B'!BC151=3,3,IF('Vessel List B'!BC151=4,4,IF('Vessel List B'!BC151=5,5,IF('Vessel List B'!BC151=6,6,IF('Vessel List B'!BC151=7,7,IF('Vessel List B'!BC151=8,8,IF('Vessel List B'!BC151=9,9,IF('Vessel List B'!BC151=10,10,IF('Vessel List B'!BC151=11,11,IF('Vessel List B'!BC151=12,12,IF('Vessel List B'!BC151=13,13,IF('Vessel List B'!BC151=14,14,IF('Vessel List B'!BC151=15,15,IF('Vessel List B'!BC151=16,16,0))))))))))))))))))</f>
        <v xml:space="preserve"> </v>
      </c>
      <c r="FP152" s="154"/>
      <c r="FQ152" s="158"/>
      <c r="FR152" s="390" t="str">
        <f t="shared" si="211"/>
        <v/>
      </c>
      <c r="FS152" s="158"/>
      <c r="FT152" s="137"/>
      <c r="FU152" s="388" t="str">
        <f t="shared" si="212"/>
        <v/>
      </c>
      <c r="FV152" s="157" t="str">
        <f>IF(VALUE(IF('Vessel List B'!BP151=1,1,IF('Vessel List B'!BP151=2,2,IF('Vessel List B'!BP151=3,3,IF('Vessel List B'!BP151=4,4,IF('Vessel List B'!BP151=5,5,IF('Vessel List B'!BP151=6,6,IF('Vessel List B'!BP151=7,7,IF('Vessel List B'!BP151=8,8,IF('Vessel List B'!BP151=9,9,IF('Vessel List B'!BP151=10,10,IF('Vessel List B'!BP151=11,11,IF('Vessel List B'!BP151=12,12,IF('Vessel List B'!BP151=13,13,IF('Vessel List B'!BP151=14,14,IF('Vessel List B'!BP151=15,15,IF('Vessel List B'!BP151=16,16,0)))))))))))))))))=0," ",VALUE(IF('Vessel List B'!BP151=1,1,IF('Vessel List B'!BP151=2,2,IF('Vessel List B'!BP151=3,3,IF('Vessel List B'!BP151=4,4,IF('Vessel List B'!BP151=5,5,IF('Vessel List B'!BP151=6,6,IF('Vessel List B'!BP151=7,7,IF('Vessel List B'!BP151=8,8,IF('Vessel List B'!BP151=9,9,IF('Vessel List B'!BP151=10,10,IF('Vessel List B'!BP151=11,11,IF('Vessel List B'!BP151=12,12,IF('Vessel List B'!BP151=13,13,IF('Vessel List B'!BP151=14,14,IF('Vessel List B'!BP151=15,15,IF('Vessel List B'!BP151=16,16,0))))))))))))))))))</f>
        <v xml:space="preserve"> </v>
      </c>
      <c r="FW152" s="154"/>
      <c r="FX152" s="158"/>
      <c r="FY152" s="390" t="str">
        <f t="shared" si="213"/>
        <v/>
      </c>
      <c r="FZ152" s="158"/>
      <c r="GA152" s="137"/>
      <c r="GB152" s="388" t="str">
        <f t="shared" si="214"/>
        <v/>
      </c>
      <c r="GC152" s="157" t="str">
        <f>IF(VALUE(IF('Vessel List B'!CC151=1,1,IF('Vessel List B'!CC151=2,2,IF('Vessel List B'!CC151=3,3,IF('Vessel List B'!CC151=4,4,IF('Vessel List B'!CC151=5,5,IF('Vessel List B'!CC151=6,6,IF('Vessel List B'!CC151=7,7,IF('Vessel List B'!CC151=8,8,IF('Vessel List B'!CC151=9,9,IF('Vessel List B'!CC151=10,10,IF('Vessel List B'!CC151=11,11,IF('Vessel List B'!CC151=12,12,IF('Vessel List B'!CC151=13,13,IF('Vessel List B'!CC151=14,14,IF('Vessel List B'!CC151=15,15,IF('Vessel List B'!CC151=16,16,0)))))))))))))))))=0," ",VALUE(IF('Vessel List B'!CC151=1,1,IF('Vessel List B'!CC151=2,2,IF('Vessel List B'!CC151=3,3,IF('Vessel List B'!CC151=4,4,IF('Vessel List B'!CC151=5,5,IF('Vessel List B'!CC151=6,6,IF('Vessel List B'!CC151=7,7,IF('Vessel List B'!CC151=8,8,IF('Vessel List B'!CC151=9,9,IF('Vessel List B'!CC151=10,10,IF('Vessel List B'!CC151=11,11,IF('Vessel List B'!CC151=12,12,IF('Vessel List B'!CC151=13,13,IF('Vessel List B'!CC151=14,14,IF('Vessel List B'!CC151=15,15,IF('Vessel List B'!CC151=16,16,0))))))))))))))))))</f>
        <v xml:space="preserve"> </v>
      </c>
      <c r="GD152" s="154"/>
      <c r="GE152" s="158"/>
      <c r="GF152" s="390" t="str">
        <f t="shared" si="215"/>
        <v/>
      </c>
      <c r="GG152" s="158"/>
      <c r="GH152" s="137"/>
      <c r="GI152" s="388" t="str">
        <f t="shared" si="216"/>
        <v/>
      </c>
      <c r="GJ152" s="157" t="str">
        <f>IF(VALUE(IF('Vessel List B'!CP151=1,1,IF('Vessel List B'!CP151=2,2,IF('Vessel List B'!CP151=3,3,IF('Vessel List B'!CP151=4,4,IF('Vessel List B'!CP151=5,5,IF('Vessel List B'!CP151=6,6,IF('Vessel List B'!CP151=7,7,IF('Vessel List B'!CP151=8,8,IF('Vessel List B'!CP151=9,9,IF('Vessel List B'!CP151=10,10,IF('Vessel List B'!CP151=11,11,IF('Vessel List B'!CP151=12,12,IF('Vessel List B'!CP151=13,13,IF('Vessel List B'!CP151=14,14,IF('Vessel List B'!CP151=15,15,IF('Vessel List B'!CP151=16,16,0)))))))))))))))))=0," ",VALUE(IF('Vessel List B'!CP151=1,1,IF('Vessel List B'!CP151=2,2,IF('Vessel List B'!CP151=3,3,IF('Vessel List B'!CP151=4,4,IF('Vessel List B'!CP151=5,5,IF('Vessel List B'!CP151=6,6,IF('Vessel List B'!CP151=7,7,IF('Vessel List B'!CP151=8,8,IF('Vessel List B'!CP151=9,9,IF('Vessel List B'!CP151=10,10,IF('Vessel List B'!CP151=11,11,IF('Vessel List B'!CP151=12,12,IF('Vessel List B'!CP151=13,13,IF('Vessel List B'!CP151=14,14,IF('Vessel List B'!CP151=15,15,IF('Vessel List B'!CP151=16,16,0))))))))))))))))))</f>
        <v xml:space="preserve"> </v>
      </c>
      <c r="GK152" s="154"/>
      <c r="GL152" s="158"/>
      <c r="GM152" s="390" t="str">
        <f t="shared" si="217"/>
        <v/>
      </c>
      <c r="GN152" s="158"/>
      <c r="GO152" s="137"/>
      <c r="GP152" s="388" t="str">
        <f t="shared" si="218"/>
        <v/>
      </c>
      <c r="GQ152" s="157" t="str">
        <f>IF(VALUE(IF('Vessel List B'!DC151=1,1,IF('Vessel List B'!DC151=2,2,IF('Vessel List B'!DC151=3,3,IF('Vessel List B'!DC151=4,4,IF('Vessel List B'!DC151=5,5,IF('Vessel List B'!DC151=6,6,IF('Vessel List B'!DC151=7,7,IF('Vessel List B'!DC151=8,8,IF('Vessel List B'!DC151=9,9,IF('Vessel List B'!DC151=10,10,IF('Vessel List B'!DC151=11,11,IF('Vessel List B'!DC151=12,12,IF('Vessel List B'!DC151=13,13,IF('Vessel List B'!DC151=14,14,IF('Vessel List B'!DC151=15,15,IF('Vessel List B'!DC151=16,16,0)))))))))))))))))=0," ",VALUE(IF('Vessel List B'!DC151=1,1,IF('Vessel List B'!DC151=2,2,IF('Vessel List B'!DC151=3,3,IF('Vessel List B'!DC151=4,4,IF('Vessel List B'!DC151=5,5,IF('Vessel List B'!DC151=6,6,IF('Vessel List B'!DC151=7,7,IF('Vessel List B'!DC151=8,8,IF('Vessel List B'!DC151=9,9,IF('Vessel List B'!DC151=10,10,IF('Vessel List B'!DC151=11,11,IF('Vessel List B'!DC151=12,12,IF('Vessel List B'!DC151=13,13,IF('Vessel List B'!DC151=14,14,IF('Vessel List B'!DC151=15,15,IF('Vessel List B'!DC151=16,16,0))))))))))))))))))</f>
        <v xml:space="preserve"> </v>
      </c>
      <c r="GR152" s="154"/>
      <c r="GS152" s="158"/>
      <c r="GT152" s="390" t="str">
        <f t="shared" si="219"/>
        <v/>
      </c>
      <c r="GU152" s="158"/>
      <c r="GV152" s="137"/>
      <c r="GW152" s="388" t="str">
        <f t="shared" si="220"/>
        <v/>
      </c>
      <c r="GX152" s="157" t="str">
        <f>IF(VALUE(IF('Vessel List B'!DP151=1,1,IF('Vessel List B'!DP151=2,2,IF('Vessel List B'!DP151=3,3,IF('Vessel List B'!DP151=4,4,IF('Vessel List B'!DP151=5,5,IF('Vessel List B'!DP151=6,6,IF('Vessel List B'!DP151=7,7,IF('Vessel List B'!DP151=8,8,IF('Vessel List B'!DP151=9,9,IF('Vessel List B'!DP151=10,10,IF('Vessel List B'!DP151=11,11,IF('Vessel List B'!DP151=12,12,IF('Vessel List B'!DP151=13,13,IF('Vessel List B'!DP151=14,14,IF('Vessel List B'!DP151=15,15,IF('Vessel List B'!DP151=16,16,0)))))))))))))))))=0," ",VALUE(IF('Vessel List B'!DP151=1,1,IF('Vessel List B'!DP151=2,2,IF('Vessel List B'!DP151=3,3,IF('Vessel List B'!DP151=4,4,IF('Vessel List B'!DP151=5,5,IF('Vessel List B'!DP151=6,6,IF('Vessel List B'!DP151=7,7,IF('Vessel List B'!DP151=8,8,IF('Vessel List B'!DP151=9,9,IF('Vessel List B'!DP151=10,10,IF('Vessel List B'!DP151=11,11,IF('Vessel List B'!DP151=12,12,IF('Vessel List B'!DP151=13,13,IF('Vessel List B'!DP151=14,14,IF('Vessel List B'!DP151=15,15,IF('Vessel List B'!DP151=16,16,0))))))))))))))))))</f>
        <v xml:space="preserve"> </v>
      </c>
      <c r="GY152" s="154"/>
      <c r="GZ152" s="158"/>
      <c r="HA152" s="390" t="str">
        <f t="shared" si="221"/>
        <v/>
      </c>
      <c r="HB152" s="158"/>
      <c r="HC152" s="137"/>
      <c r="HD152" s="388" t="str">
        <f t="shared" si="222"/>
        <v/>
      </c>
      <c r="HE152" s="157" t="str">
        <f>IF(VALUE(IF('Vessel List B'!EC151=1,1,IF('Vessel List B'!EC151=2,2,IF('Vessel List B'!EC151=3,3,IF('Vessel List B'!EC151=4,4,IF('Vessel List B'!EC151=5,5,IF('Vessel List B'!EC151=6,6,IF('Vessel List B'!EC151=7,7,IF('Vessel List B'!EC151=8,8,IF('Vessel List B'!EC151=9,9,IF('Vessel List B'!EC151=10,10,IF('Vessel List B'!EC151=11,11,IF('Vessel List B'!EC151=12,12,IF('Vessel List B'!EC151=13,13,IF('Vessel List B'!EC151=14,14,IF('Vessel List B'!EC151=15,15,IF('Vessel List B'!EC151=16,16,0)))))))))))))))))=0," ",VALUE(IF('Vessel List B'!EC151=1,1,IF('Vessel List B'!EC151=2,2,IF('Vessel List B'!EC151=3,3,IF('Vessel List B'!EC151=4,4,IF('Vessel List B'!EC151=5,5,IF('Vessel List B'!EC151=6,6,IF('Vessel List B'!EC151=7,7,IF('Vessel List B'!EC151=8,8,IF('Vessel List B'!EC151=9,9,IF('Vessel List B'!EC151=10,10,IF('Vessel List B'!EC151=11,11,IF('Vessel List B'!EC151=12,12,IF('Vessel List B'!EC151=13,13,IF('Vessel List B'!EC151=14,14,IF('Vessel List B'!EC151=15,15,IF('Vessel List B'!EC151=16,16,0))))))))))))))))))</f>
        <v xml:space="preserve"> </v>
      </c>
      <c r="HF152" s="154"/>
      <c r="HG152" s="158"/>
      <c r="HH152" s="390" t="str">
        <f t="shared" si="223"/>
        <v/>
      </c>
      <c r="HI152" s="158"/>
      <c r="HJ152" s="137"/>
      <c r="HK152" s="388" t="str">
        <f t="shared" si="224"/>
        <v/>
      </c>
      <c r="HL152" s="157" t="str">
        <f>IF(VALUE(IF('Vessel List B'!EP151=1,1,IF('Vessel List B'!EP151=2,2,IF('Vessel List B'!EP151=3,3,IF('Vessel List B'!EP151=4,4,IF('Vessel List B'!EP151=5,5,IF('Vessel List B'!EP151=6,6,IF('Vessel List B'!EP151=7,7,IF('Vessel List B'!EP151=8,8,IF('Vessel List B'!EP151=9,9,IF('Vessel List B'!EP151=10,10,IF('Vessel List B'!EP151=11,11,IF('Vessel List B'!EP151=12,12,IF('Vessel List B'!EP151=13,13,IF('Vessel List B'!EP151=14,14,IF('Vessel List B'!EP151=15,15,IF('Vessel List B'!EP151=16,16,0)))))))))))))))))=0," ",VALUE(IF('Vessel List B'!EP151=1,1,IF('Vessel List B'!EP151=2,2,IF('Vessel List B'!EP151=3,3,IF('Vessel List B'!EP151=4,4,IF('Vessel List B'!EP151=5,5,IF('Vessel List B'!EP151=6,6,IF('Vessel List B'!EP151=7,7,IF('Vessel List B'!EP151=8,8,IF('Vessel List B'!EP151=9,9,IF('Vessel List B'!EP151=10,10,IF('Vessel List B'!EP151=11,11,IF('Vessel List B'!EP151=12,12,IF('Vessel List B'!EP151=13,13,IF('Vessel List B'!EP151=14,14,IF('Vessel List B'!EP151=15,15,IF('Vessel List B'!EP151=16,16,0))))))))))))))))))</f>
        <v xml:space="preserve"> </v>
      </c>
      <c r="HM152" s="154"/>
      <c r="HN152" s="158"/>
      <c r="HO152" s="390" t="str">
        <f t="shared" si="225"/>
        <v/>
      </c>
      <c r="HP152" s="158"/>
      <c r="HQ152" s="137"/>
      <c r="HR152" s="388" t="str">
        <f t="shared" si="226"/>
        <v/>
      </c>
      <c r="HS152" s="157" t="str">
        <f>IF(VALUE(IF('Vessel List B'!FC151=1,1,IF('Vessel List B'!FC151=2,2,IF('Vessel List B'!FC151=3,3,IF('Vessel List B'!FC151=4,4,IF('Vessel List B'!FC151=5,5,IF('Vessel List B'!FC151=6,6,IF('Vessel List B'!FC151=7,7,IF('Vessel List B'!FC151=8,8,IF('Vessel List B'!FC151=9,9,IF('Vessel List B'!FC151=10,10,IF('Vessel List B'!FC151=11,11,IF('Vessel List B'!FC151=12,12,IF('Vessel List B'!FC151=13,13,IF('Vessel List B'!FC151=14,14,IF('Vessel List B'!FC151=15,15,IF('Vessel List B'!FC151=16,16,0)))))))))))))))))=0," ",VALUE(IF('Vessel List B'!FC151=1,1,IF('Vessel List B'!FC151=2,2,IF('Vessel List B'!FC151=3,3,IF('Vessel List B'!FC151=4,4,IF('Vessel List B'!FC151=5,5,IF('Vessel List B'!FC151=6,6,IF('Vessel List B'!FC151=7,7,IF('Vessel List B'!FC151=8,8,IF('Vessel List B'!FC151=9,9,IF('Vessel List B'!FC151=10,10,IF('Vessel List B'!FC151=11,11,IF('Vessel List B'!FC151=12,12,IF('Vessel List B'!FC151=13,13,IF('Vessel List B'!FC151=14,14,IF('Vessel List B'!FC151=15,15,IF('Vessel List B'!FC151=16,16,0))))))))))))))))))</f>
        <v xml:space="preserve"> </v>
      </c>
      <c r="HT152" s="154"/>
      <c r="HU152" s="158"/>
      <c r="HV152" s="390" t="str">
        <f t="shared" si="227"/>
        <v/>
      </c>
      <c r="HW152" s="158"/>
      <c r="HX152" s="137"/>
      <c r="HY152" s="388" t="str">
        <f t="shared" si="228"/>
        <v/>
      </c>
      <c r="HZ152" s="157" t="str">
        <f>IF(VALUE(IF('Vessel List B'!FP151=1,1,IF('Vessel List B'!FP151=2,2,IF('Vessel List B'!FP151=3,3,IF('Vessel List B'!FP151=4,4,IF('Vessel List B'!FP151=5,5,IF('Vessel List B'!FP151=6,6,IF('Vessel List B'!FP151=7,7,IF('Vessel List B'!FP151=8,8,IF('Vessel List B'!FP151=9,9,IF('Vessel List B'!FP151=10,10,IF('Vessel List B'!FP151=11,11,IF('Vessel List B'!FP151=12,12,IF('Vessel List B'!FP151=13,13,IF('Vessel List B'!FP151=14,14,IF('Vessel List B'!FP151=15,15,IF('Vessel List B'!FP151=16,16,0)))))))))))))))))=0," ",VALUE(IF('Vessel List B'!FP151=1,1,IF('Vessel List B'!FP151=2,2,IF('Vessel List B'!FP151=3,3,IF('Vessel List B'!FP151=4,4,IF('Vessel List B'!FP151=5,5,IF('Vessel List B'!FP151=6,6,IF('Vessel List B'!FP151=7,7,IF('Vessel List B'!FP151=8,8,IF('Vessel List B'!FP151=9,9,IF('Vessel List B'!FP151=10,10,IF('Vessel List B'!FP151=11,11,IF('Vessel List B'!FP151=12,12,IF('Vessel List B'!FP151=13,13,IF('Vessel List B'!FP151=14,14,IF('Vessel List B'!FP151=15,15,IF('Vessel List B'!FP151=16,16,0))))))))))))))))))</f>
        <v xml:space="preserve"> </v>
      </c>
      <c r="IA152" s="154"/>
      <c r="IB152" s="158"/>
      <c r="IC152" s="390" t="str">
        <f t="shared" si="229"/>
        <v/>
      </c>
      <c r="ID152" s="158"/>
      <c r="IE152" s="137"/>
      <c r="IF152" s="388" t="str">
        <f t="shared" si="230"/>
        <v/>
      </c>
      <c r="IG152" s="157" t="str">
        <f>IF(VALUE(IF('Vessel List B'!GC151=1,1,IF('Vessel List B'!GC151=2,2,IF('Vessel List B'!GC151=3,3,IF('Vessel List B'!GC151=4,4,IF('Vessel List B'!GC151=5,5,IF('Vessel List B'!GC151=6,6,IF('Vessel List B'!GC151=7,7,IF('Vessel List B'!GC151=8,8,IF('Vessel List B'!GC151=9,9,IF('Vessel List B'!GC151=10,10,IF('Vessel List B'!GC151=11,11,IF('Vessel List B'!GC151=12,12,IF('Vessel List B'!GC151=13,13,IF('Vessel List B'!GC151=14,14,IF('Vessel List B'!GC151=15,15,IF('Vessel List B'!GC151=16,16,0)))))))))))))))))=0," ",VALUE(IF('Vessel List B'!GC151=1,1,IF('Vessel List B'!GC151=2,2,IF('Vessel List B'!GC151=3,3,IF('Vessel List B'!GC151=4,4,IF('Vessel List B'!GC151=5,5,IF('Vessel List B'!GC151=6,6,IF('Vessel List B'!GC151=7,7,IF('Vessel List B'!GC151=8,8,IF('Vessel List B'!GC151=9,9,IF('Vessel List B'!GC151=10,10,IF('Vessel List B'!GC151=11,11,IF('Vessel List B'!GC151=12,12,IF('Vessel List B'!GC151=13,13,IF('Vessel List B'!GC151=14,14,IF('Vessel List B'!GC151=15,15,IF('Vessel List B'!GC151=16,16,0))))))))))))))))))</f>
        <v xml:space="preserve"> </v>
      </c>
      <c r="IH152" s="154"/>
      <c r="II152" s="158"/>
      <c r="IJ152" s="390" t="str">
        <f t="shared" si="231"/>
        <v/>
      </c>
      <c r="IK152" s="158"/>
      <c r="IL152" s="137"/>
      <c r="IM152" s="388" t="str">
        <f t="shared" si="232"/>
        <v/>
      </c>
      <c r="IN152" s="157" t="str">
        <f>IF(VALUE(IF('Vessel List B'!GP151=1,1,IF('Vessel List B'!GP151=2,2,IF('Vessel List B'!GP151=3,3,IF('Vessel List B'!GP151=4,4,IF('Vessel List B'!GP151=5,5,IF('Vessel List B'!GP151=6,6,IF('Vessel List B'!GP151=7,7,IF('Vessel List B'!GP151=8,8,IF('Vessel List B'!GP151=9,9,IF('Vessel List B'!GP151=10,10,IF('Vessel List B'!GP151=11,11,IF('Vessel List B'!GP151=12,12,IF('Vessel List B'!GP151=13,13,IF('Vessel List B'!GP151=14,14,IF('Vessel List B'!GP151=15,15,IF('Vessel List B'!GP151=16,16,0)))))))))))))))))=0," ",VALUE(IF('Vessel List B'!GP151=1,1,IF('Vessel List B'!GP151=2,2,IF('Vessel List B'!GP151=3,3,IF('Vessel List B'!GP151=4,4,IF('Vessel List B'!GP151=5,5,IF('Vessel List B'!GP151=6,6,IF('Vessel List B'!GP151=7,7,IF('Vessel List B'!GP151=8,8,IF('Vessel List B'!GP151=9,9,IF('Vessel List B'!GP151=10,10,IF('Vessel List B'!GP151=11,11,IF('Vessel List B'!GP151=12,12,IF('Vessel List B'!GP151=13,13,IF('Vessel List B'!GP151=14,14,IF('Vessel List B'!GP151=15,15,IF('Vessel List B'!GP151=16,16,0))))))))))))))))))</f>
        <v xml:space="preserve"> </v>
      </c>
      <c r="IO152" s="154"/>
      <c r="IP152" s="158"/>
      <c r="IQ152" s="390" t="str">
        <f t="shared" si="233"/>
        <v/>
      </c>
      <c r="IR152" s="158"/>
      <c r="IS152" s="137"/>
      <c r="IT152" s="388" t="str">
        <f t="shared" si="234"/>
        <v/>
      </c>
      <c r="IU152" s="157" t="str">
        <f>IF(VALUE(IF('Vessel List B'!HC151=1,1,IF('Vessel List B'!HC151=2,2,IF('Vessel List B'!HC151=3,3,IF('Vessel List B'!HC151=4,4,IF('Vessel List B'!HC151=5,5,IF('Vessel List B'!HC151=6,6,IF('Vessel List B'!HC151=7,7,IF('Vessel List B'!HC151=8,8,IF('Vessel List B'!HC151=9,9,IF('Vessel List B'!HC151=10,10,IF('Vessel List B'!HC151=11,11,IF('Vessel List B'!HC151=12,12,IF('Vessel List B'!HC151=13,13,IF('Vessel List B'!HC151=14,14,IF('Vessel List B'!HC151=15,15,IF('Vessel List B'!HC151=16,16,0)))))))))))))))))=0," ",VALUE(IF('Vessel List B'!HC151=1,1,IF('Vessel List B'!HC151=2,2,IF('Vessel List B'!HC151=3,3,IF('Vessel List B'!HC151=4,4,IF('Vessel List B'!HC151=5,5,IF('Vessel List B'!HC151=6,6,IF('Vessel List B'!HC151=7,7,IF('Vessel List B'!HC151=8,8,IF('Vessel List B'!HC151=9,9,IF('Vessel List B'!HC151=10,10,IF('Vessel List B'!HC151=11,11,IF('Vessel List B'!HC151=12,12,IF('Vessel List B'!HC151=13,13,IF('Vessel List B'!HC151=14,14,IF('Vessel List B'!HC151=15,15,IF('Vessel List B'!HC151=16,16,0))))))))))))))))))</f>
        <v xml:space="preserve"> </v>
      </c>
      <c r="IV152" s="154"/>
      <c r="IW152" s="158"/>
      <c r="IX152" s="390" t="str">
        <f t="shared" si="235"/>
        <v/>
      </c>
      <c r="IY152" s="158"/>
      <c r="IZ152" s="137"/>
      <c r="JA152" s="388" t="str">
        <f t="shared" si="236"/>
        <v/>
      </c>
      <c r="JB152" s="157" t="str">
        <f>IF(VALUE(IF('Vessel List B'!HP151=1,1,IF('Vessel List B'!HP151=2,2,IF('Vessel List B'!HP151=3,3,IF('Vessel List B'!HP151=4,4,IF('Vessel List B'!HP151=5,5,IF('Vessel List B'!HP151=6,6,IF('Vessel List B'!HP151=7,7,IF('Vessel List B'!HP151=8,8,IF('Vessel List B'!HP151=9,9,IF('Vessel List B'!HP151=10,10,IF('Vessel List B'!HP151=11,11,IF('Vessel List B'!HP151=12,12,IF('Vessel List B'!HP151=13,13,IF('Vessel List B'!HP151=14,14,IF('Vessel List B'!HP151=15,15,IF('Vessel List B'!HP151=16,16,0)))))))))))))))))=0," ",VALUE(IF('Vessel List B'!HP151=1,1,IF('Vessel List B'!HP151=2,2,IF('Vessel List B'!HP151=3,3,IF('Vessel List B'!HP151=4,4,IF('Vessel List B'!HP151=5,5,IF('Vessel List B'!HP151=6,6,IF('Vessel List B'!HP151=7,7,IF('Vessel List B'!HP151=8,8,IF('Vessel List B'!HP151=9,9,IF('Vessel List B'!HP151=10,10,IF('Vessel List B'!HP151=11,11,IF('Vessel List B'!HP151=12,12,IF('Vessel List B'!HP151=13,13,IF('Vessel List B'!HP151=14,14,IF('Vessel List B'!HP151=15,15,IF('Vessel List B'!HP151=16,16,0))))))))))))))))))</f>
        <v xml:space="preserve"> </v>
      </c>
      <c r="JC152" s="154"/>
      <c r="JD152" s="158"/>
      <c r="JE152" s="390" t="str">
        <f t="shared" si="237"/>
        <v/>
      </c>
      <c r="JF152" s="158"/>
      <c r="JG152" s="137"/>
      <c r="JH152" s="388" t="str">
        <f t="shared" si="238"/>
        <v/>
      </c>
      <c r="JI152" s="157" t="str">
        <f>IF(VALUE(IF('Vessel List B'!IC151=1,1,IF('Vessel List B'!IC151=2,2,IF('Vessel List B'!IC151=3,3,IF('Vessel List B'!IC151=4,4,IF('Vessel List B'!IC151=5,5,IF('Vessel List B'!IC151=6,6,IF('Vessel List B'!IC151=7,7,IF('Vessel List B'!IC151=8,8,IF('Vessel List B'!IC151=9,9,IF('Vessel List B'!IC151=10,10,IF('Vessel List B'!IC151=11,11,IF('Vessel List B'!IC151=12,12,IF('Vessel List B'!IC151=13,13,IF('Vessel List B'!IC151=14,14,IF('Vessel List B'!IC151=15,15,IF('Vessel List B'!IC151=16,16,0)))))))))))))))))=0," ",VALUE(IF('Vessel List B'!IC151=1,1,IF('Vessel List B'!IC151=2,2,IF('Vessel List B'!IC151=3,3,IF('Vessel List B'!IC151=4,4,IF('Vessel List B'!IC151=5,5,IF('Vessel List B'!IC151=6,6,IF('Vessel List B'!IC151=7,7,IF('Vessel List B'!IC151=8,8,IF('Vessel List B'!IC151=9,9,IF('Vessel List B'!IC151=10,10,IF('Vessel List B'!IC151=11,11,IF('Vessel List B'!IC151=12,12,IF('Vessel List B'!IC151=13,13,IF('Vessel List B'!IC151=14,14,IF('Vessel List B'!IC151=15,15,IF('Vessel List B'!IC151=16,16,0))))))))))))))))))</f>
        <v xml:space="preserve"> </v>
      </c>
      <c r="JJ152" s="154"/>
      <c r="JK152" s="158"/>
      <c r="JL152" s="390" t="str">
        <f t="shared" si="239"/>
        <v/>
      </c>
      <c r="JM152" s="158"/>
      <c r="JN152" s="137"/>
      <c r="JO152" s="388" t="str">
        <f t="shared" si="240"/>
        <v/>
      </c>
      <c r="JP152" s="157" t="str">
        <f>IF(VALUE(IF('Vessel List B'!IP151=1,1,IF('Vessel List B'!IP151=2,2,IF('Vessel List B'!IP151=3,3,IF('Vessel List B'!IP151=4,4,IF('Vessel List B'!IP151=5,5,IF('Vessel List B'!IP151=6,6,IF('Vessel List B'!IP151=7,7,IF('Vessel List B'!IP151=8,8,IF('Vessel List B'!IP151=9,9,IF('Vessel List B'!IP151=10,10,IF('Vessel List B'!IP151=11,11,IF('Vessel List B'!IP151=12,12,IF('Vessel List B'!IP151=13,13,IF('Vessel List B'!IP151=14,14,IF('Vessel List B'!IP151=15,15,IF('Vessel List B'!IP151=16,16,0)))))))))))))))))=0," ",VALUE(IF('Vessel List B'!IP151=1,1,IF('Vessel List B'!IP151=2,2,IF('Vessel List B'!IP151=3,3,IF('Vessel List B'!IP151=4,4,IF('Vessel List B'!IP151=5,5,IF('Vessel List B'!IP151=6,6,IF('Vessel List B'!IP151=7,7,IF('Vessel List B'!IP151=8,8,IF('Vessel List B'!IP151=9,9,IF('Vessel List B'!IP151=10,10,IF('Vessel List B'!IP151=11,11,IF('Vessel List B'!IP151=12,12,IF('Vessel List B'!IP151=13,13,IF('Vessel List B'!IP151=14,14,IF('Vessel List B'!IP151=15,15,IF('Vessel List B'!IP151=16,16,0))))))))))))))))))</f>
        <v xml:space="preserve"> </v>
      </c>
      <c r="JQ152" s="154"/>
      <c r="JR152" s="158"/>
      <c r="JS152" s="390" t="str">
        <f t="shared" si="241"/>
        <v/>
      </c>
      <c r="JT152" s="158"/>
      <c r="JU152" s="137"/>
      <c r="JV152" s="397" t="str">
        <f t="shared" si="242"/>
        <v/>
      </c>
      <c r="JW152" s="403"/>
    </row>
    <row r="153" spans="1:283" ht="15" x14ac:dyDescent="0.25">
      <c r="A153" s="132">
        <f>'Vessel List A'!B152</f>
        <v>41727</v>
      </c>
      <c r="B153" s="157" t="str">
        <f>IF(VALUE(IF('Vessel List A'!C152=1,1,IF('Vessel List A'!C152=2,2,IF('Vessel List A'!C152=3,3,IF('Vessel List A'!C152=4,4,IF('Vessel List A'!C152=5,5,IF('Vessel List A'!C152=6,6,IF('Vessel List A'!C152=7,7,IF('Vessel List A'!C152=8,8,IF('Vessel List A'!C152=9,9,IF('Vessel List A'!C152=10,10,IF('Vessel List A'!C152=11,11,IF('Vessel List A'!C152=12,12,IF('Vessel List A'!C152=13,13,IF('Vessel List A'!C152=14,14,IF('Vessel List A'!C152=15,15,IF('Vessel List A'!C152=16,16,0)))))))))))))))))=0," ",VALUE(IF('Vessel List A'!C152=1,1,IF('Vessel List A'!C152=2,2,IF('Vessel List A'!C152=3,3,IF('Vessel List A'!C152=4,4,IF('Vessel List A'!C152=5,5,IF('Vessel List A'!C152=6,6,IF('Vessel List A'!C152=7,7,IF('Vessel List A'!C152=8,8,IF('Vessel List A'!C152=9,9,IF('Vessel List A'!C152=10,10,IF('Vessel List A'!C152=11,11,IF('Vessel List A'!C152=12,12,IF('Vessel List A'!C152=13,13,IF('Vessel List A'!C152=14,14,IF('Vessel List A'!C152=15,15,IF('Vessel List A'!C152=16,16,0))))))))))))))))))</f>
        <v xml:space="preserve"> </v>
      </c>
      <c r="C153" s="154"/>
      <c r="D153" s="158"/>
      <c r="E153" s="390" t="str">
        <f t="shared" si="163"/>
        <v/>
      </c>
      <c r="F153" s="158"/>
      <c r="G153" s="137"/>
      <c r="H153" s="388" t="str">
        <f t="shared" si="164"/>
        <v/>
      </c>
      <c r="I153" s="157" t="str">
        <f>IF(VALUE(IF('Vessel List A'!P152=1,1,IF('Vessel List A'!P152=2,2,IF('Vessel List A'!P152=3,3,IF('Vessel List A'!P152=4,4,IF('Vessel List A'!P152=5,5,IF('Vessel List A'!P152=6,6,IF('Vessel List A'!P152=7,7,IF('Vessel List A'!P152=8,8,IF('Vessel List A'!P152=9,9,IF('Vessel List A'!P152=10,10,IF('Vessel List A'!P152=11,11,IF('Vessel List A'!P152=12,12,IF('Vessel List A'!P152=13,13,IF('Vessel List A'!P152=14,14,IF('Vessel List A'!P152=15,15,IF('Vessel List A'!P152=16,16,0)))))))))))))))))=0," ",VALUE(IF('Vessel List A'!P152=1,1,IF('Vessel List A'!P152=2,2,IF('Vessel List A'!P152=3,3,IF('Vessel List A'!P152=4,4,IF('Vessel List A'!P152=5,5,IF('Vessel List A'!P152=6,6,IF('Vessel List A'!P152=7,7,IF('Vessel List A'!P152=8,8,IF('Vessel List A'!P152=9,9,IF('Vessel List A'!P152=10,10,IF('Vessel List A'!P152=11,11,IF('Vessel List A'!P152=12,12,IF('Vessel List A'!P152=13,13,IF('Vessel List A'!P152=14,14,IF('Vessel List A'!P152=15,15,IF('Vessel List A'!P152=16,16,0))))))))))))))))))</f>
        <v xml:space="preserve"> </v>
      </c>
      <c r="J153" s="154"/>
      <c r="K153" s="158"/>
      <c r="L153" s="390" t="str">
        <f t="shared" si="165"/>
        <v/>
      </c>
      <c r="M153" s="158"/>
      <c r="N153" s="137"/>
      <c r="O153" s="388" t="str">
        <f t="shared" si="166"/>
        <v/>
      </c>
      <c r="P153" s="157" t="str">
        <f>IF(VALUE(IF('Vessel List A'!AC152=1,1,IF('Vessel List A'!AC152=2,2,IF('Vessel List A'!AC152=3,3,IF('Vessel List A'!AC152=4,4,IF('Vessel List A'!AC152=5,5,IF('Vessel List A'!AC152=6,6,IF('Vessel List A'!AC152=7,7,IF('Vessel List A'!AC152=8,8,IF('Vessel List A'!AC152=9,9,IF('Vessel List A'!AC152=10,10,IF('Vessel List A'!AC152=11,11,IF('Vessel List A'!AC152=12,12,IF('Vessel List A'!AC152=13,13,IF('Vessel List A'!AC152=14,14,IF('Vessel List A'!AC152=15,15,IF('Vessel List A'!AC152=16,16,0)))))))))))))))))=0," ",VALUE(IF('Vessel List A'!AC152=1,1,IF('Vessel List A'!AC152=2,2,IF('Vessel List A'!AC152=3,3,IF('Vessel List A'!AC152=4,4,IF('Vessel List A'!AC152=5,5,IF('Vessel List A'!AC152=6,6,IF('Vessel List A'!AC152=7,7,IF('Vessel List A'!AC152=8,8,IF('Vessel List A'!AC152=9,9,IF('Vessel List A'!AC152=10,10,IF('Vessel List A'!AC152=11,11,IF('Vessel List A'!AC152=12,12,IF('Vessel List A'!AC152=13,13,IF('Vessel List A'!AC152=14,14,IF('Vessel List A'!AC152=15,15,IF('Vessel List A'!AC152=16,16,0))))))))))))))))))</f>
        <v xml:space="preserve"> </v>
      </c>
      <c r="Q153" s="154"/>
      <c r="R153" s="158"/>
      <c r="S153" s="390" t="str">
        <f t="shared" si="167"/>
        <v/>
      </c>
      <c r="T153" s="158"/>
      <c r="U153" s="137"/>
      <c r="V153" s="388" t="str">
        <f t="shared" si="168"/>
        <v/>
      </c>
      <c r="W153" s="157" t="str">
        <f>IF(VALUE(IF('Vessel List A'!AP152=1,1,IF('Vessel List A'!AP152=2,2,IF('Vessel List A'!AP152=3,3,IF('Vessel List A'!AP152=4,4,IF('Vessel List A'!AP152=5,5,IF('Vessel List A'!AP152=6,6,IF('Vessel List A'!AP152=7,7,IF('Vessel List A'!AP152=8,8,IF('Vessel List A'!AP152=9,9,IF('Vessel List A'!AP152=10,10,IF('Vessel List A'!AP152=11,11,IF('Vessel List A'!AP152=12,12,IF('Vessel List A'!AP152=13,13,IF('Vessel List A'!AP152=14,14,IF('Vessel List A'!AP152=15,15,IF('Vessel List A'!AP152=16,16,0)))))))))))))))))=0," ",VALUE(IF('Vessel List A'!AP152=1,1,IF('Vessel List A'!AP152=2,2,IF('Vessel List A'!AP152=3,3,IF('Vessel List A'!AP152=4,4,IF('Vessel List A'!AP152=5,5,IF('Vessel List A'!AP152=6,6,IF('Vessel List A'!AP152=7,7,IF('Vessel List A'!AP152=8,8,IF('Vessel List A'!AP152=9,9,IF('Vessel List A'!AP152=10,10,IF('Vessel List A'!AP152=11,11,IF('Vessel List A'!AP152=12,12,IF('Vessel List A'!AP152=13,13,IF('Vessel List A'!AP152=14,14,IF('Vessel List A'!AP152=15,15,IF('Vessel List A'!AP152=16,16,0))))))))))))))))))</f>
        <v xml:space="preserve"> </v>
      </c>
      <c r="X153" s="154"/>
      <c r="Y153" s="158"/>
      <c r="Z153" s="390" t="str">
        <f t="shared" si="169"/>
        <v/>
      </c>
      <c r="AA153" s="158"/>
      <c r="AB153" s="137"/>
      <c r="AC153" s="388" t="str">
        <f t="shared" si="170"/>
        <v/>
      </c>
      <c r="AD153" s="157" t="str">
        <f>IF(VALUE(IF('Vessel List A'!BC152=1,1,IF('Vessel List A'!BC152=2,2,IF('Vessel List A'!BC152=3,3,IF('Vessel List A'!BC152=4,4,IF('Vessel List A'!BC152=5,5,IF('Vessel List A'!BC152=6,6,IF('Vessel List A'!BC152=7,7,IF('Vessel List A'!BC152=8,8,IF('Vessel List A'!BC152=9,9,IF('Vessel List A'!BC152=10,10,IF('Vessel List A'!BC152=11,11,IF('Vessel List A'!BC152=12,12,IF('Vessel List A'!BC152=13,13,IF('Vessel List A'!BC152=14,14,IF('Vessel List A'!BC152=15,15,IF('Vessel List A'!BC152=16,16,0)))))))))))))))))=0," ",VALUE(IF('Vessel List A'!BC152=1,1,IF('Vessel List A'!BC152=2,2,IF('Vessel List A'!BC152=3,3,IF('Vessel List A'!BC152=4,4,IF('Vessel List A'!BC152=5,5,IF('Vessel List A'!BC152=6,6,IF('Vessel List A'!BC152=7,7,IF('Vessel List A'!BC152=8,8,IF('Vessel List A'!BC152=9,9,IF('Vessel List A'!BC152=10,10,IF('Vessel List A'!BC152=11,11,IF('Vessel List A'!BC152=12,12,IF('Vessel List A'!BC152=13,13,IF('Vessel List A'!BC152=14,14,IF('Vessel List A'!BC152=15,15,IF('Vessel List A'!BC152=16,16,0))))))))))))))))))</f>
        <v xml:space="preserve"> </v>
      </c>
      <c r="AE153" s="154"/>
      <c r="AF153" s="158"/>
      <c r="AG153" s="390" t="str">
        <f t="shared" si="171"/>
        <v/>
      </c>
      <c r="AH153" s="158"/>
      <c r="AI153" s="137"/>
      <c r="AJ153" s="388" t="str">
        <f t="shared" si="172"/>
        <v/>
      </c>
      <c r="AK153" s="157" t="str">
        <f>IF(VALUE(IF('Vessel List A'!BP152=1,1,IF('Vessel List A'!BP152=2,2,IF('Vessel List A'!BP152=3,3,IF('Vessel List A'!BP152=4,4,IF('Vessel List A'!BP152=5,5,IF('Vessel List A'!BP152=6,6,IF('Vessel List A'!BP152=7,7,IF('Vessel List A'!BP152=8,8,IF('Vessel List A'!BP152=9,9,IF('Vessel List A'!BP152=10,10,IF('Vessel List A'!BP152=11,11,IF('Vessel List A'!BP152=12,12,IF('Vessel List A'!BP152=13,13,IF('Vessel List A'!BP152=14,14,IF('Vessel List A'!BP152=15,15,IF('Vessel List A'!BP152=16,16,0)))))))))))))))))=0," ",VALUE(IF('Vessel List A'!BP152=1,1,IF('Vessel List A'!BP152=2,2,IF('Vessel List A'!BP152=3,3,IF('Vessel List A'!BP152=4,4,IF('Vessel List A'!BP152=5,5,IF('Vessel List A'!BP152=6,6,IF('Vessel List A'!BP152=7,7,IF('Vessel List A'!BP152=8,8,IF('Vessel List A'!BP152=9,9,IF('Vessel List A'!BP152=10,10,IF('Vessel List A'!BP152=11,11,IF('Vessel List A'!BP152=12,12,IF('Vessel List A'!BP152=13,13,IF('Vessel List A'!BP152=14,14,IF('Vessel List A'!BP152=15,15,IF('Vessel List A'!BP152=16,16,0))))))))))))))))))</f>
        <v xml:space="preserve"> </v>
      </c>
      <c r="AL153" s="154"/>
      <c r="AM153" s="158"/>
      <c r="AN153" s="390" t="str">
        <f t="shared" si="173"/>
        <v/>
      </c>
      <c r="AO153" s="158"/>
      <c r="AP153" s="137"/>
      <c r="AQ153" s="388" t="str">
        <f t="shared" si="174"/>
        <v/>
      </c>
      <c r="AR153" s="157" t="str">
        <f>IF(VALUE(IF('Vessel List A'!CC152=1,1,IF('Vessel List A'!CC152=2,2,IF('Vessel List A'!CC152=3,3,IF('Vessel List A'!CC152=4,4,IF('Vessel List A'!CC152=5,5,IF('Vessel List A'!CC152=6,6,IF('Vessel List A'!CC152=7,7,IF('Vessel List A'!CC152=8,8,IF('Vessel List A'!CC152=9,9,IF('Vessel List A'!CC152=10,10,IF('Vessel List A'!CC152=11,11,IF('Vessel List A'!CC152=12,12,IF('Vessel List A'!CC152=13,13,IF('Vessel List A'!CC152=14,14,IF('Vessel List A'!CC152=15,15,IF('Vessel List A'!CC152=16,16,0)))))))))))))))))=0," ",VALUE(IF('Vessel List A'!CC152=1,1,IF('Vessel List A'!CC152=2,2,IF('Vessel List A'!CC152=3,3,IF('Vessel List A'!CC152=4,4,IF('Vessel List A'!CC152=5,5,IF('Vessel List A'!CC152=6,6,IF('Vessel List A'!CC152=7,7,IF('Vessel List A'!CC152=8,8,IF('Vessel List A'!CC152=9,9,IF('Vessel List A'!CC152=10,10,IF('Vessel List A'!CC152=11,11,IF('Vessel List A'!CC152=12,12,IF('Vessel List A'!CC152=13,13,IF('Vessel List A'!CC152=14,14,IF('Vessel List A'!CC152=15,15,IF('Vessel List A'!CC152=16,16,0))))))))))))))))))</f>
        <v xml:space="preserve"> </v>
      </c>
      <c r="AS153" s="154"/>
      <c r="AT153" s="158"/>
      <c r="AU153" s="390" t="str">
        <f t="shared" si="175"/>
        <v/>
      </c>
      <c r="AV153" s="158"/>
      <c r="AW153" s="137"/>
      <c r="AX153" s="388" t="str">
        <f t="shared" si="176"/>
        <v/>
      </c>
      <c r="AY153" s="157" t="str">
        <f>IF(VALUE(IF('Vessel List A'!CP152=1,1,IF('Vessel List A'!CP152=2,2,IF('Vessel List A'!CP152=3,3,IF('Vessel List A'!CP152=4,4,IF('Vessel List A'!CP152=5,5,IF('Vessel List A'!CP152=6,6,IF('Vessel List A'!CP152=7,7,IF('Vessel List A'!CP152=8,8,IF('Vessel List A'!CP152=9,9,IF('Vessel List A'!CP152=10,10,IF('Vessel List A'!CP152=11,11,IF('Vessel List A'!CP152=12,12,IF('Vessel List A'!CP152=13,13,IF('Vessel List A'!CP152=14,14,IF('Vessel List A'!CP152=15,15,IF('Vessel List A'!CP152=16,16,0)))))))))))))))))=0," ",VALUE(IF('Vessel List A'!CP152=1,1,IF('Vessel List A'!CP152=2,2,IF('Vessel List A'!CP152=3,3,IF('Vessel List A'!CP152=4,4,IF('Vessel List A'!CP152=5,5,IF('Vessel List A'!CP152=6,6,IF('Vessel List A'!CP152=7,7,IF('Vessel List A'!CP152=8,8,IF('Vessel List A'!CP152=9,9,IF('Vessel List A'!CP152=10,10,IF('Vessel List A'!CP152=11,11,IF('Vessel List A'!CP152=12,12,IF('Vessel List A'!CP152=13,13,IF('Vessel List A'!CP152=14,14,IF('Vessel List A'!CP152=15,15,IF('Vessel List A'!CP152=16,16,0))))))))))))))))))</f>
        <v xml:space="preserve"> </v>
      </c>
      <c r="AZ153" s="154"/>
      <c r="BA153" s="158"/>
      <c r="BB153" s="390" t="str">
        <f t="shared" si="177"/>
        <v/>
      </c>
      <c r="BC153" s="158"/>
      <c r="BD153" s="137"/>
      <c r="BE153" s="388" t="str">
        <f t="shared" si="178"/>
        <v/>
      </c>
      <c r="BF153" s="157" t="str">
        <f>IF(VALUE(IF('Vessel List A'!DC152=1,1,IF('Vessel List A'!DC152=2,2,IF('Vessel List A'!DC152=3,3,IF('Vessel List A'!DC152=4,4,IF('Vessel List A'!DC152=5,5,IF('Vessel List A'!DC152=6,6,IF('Vessel List A'!DC152=7,7,IF('Vessel List A'!DC152=8,8,IF('Vessel List A'!DC152=9,9,IF('Vessel List A'!DC152=10,10,IF('Vessel List A'!DC152=11,11,IF('Vessel List A'!DC152=12,12,IF('Vessel List A'!DC152=13,13,IF('Vessel List A'!DC152=14,14,IF('Vessel List A'!DC152=15,15,IF('Vessel List A'!DC152=16,16,0)))))))))))))))))=0," ",VALUE(IF('Vessel List A'!DC152=1,1,IF('Vessel List A'!DC152=2,2,IF('Vessel List A'!DC152=3,3,IF('Vessel List A'!DC152=4,4,IF('Vessel List A'!DC152=5,5,IF('Vessel List A'!DC152=6,6,IF('Vessel List A'!DC152=7,7,IF('Vessel List A'!DC152=8,8,IF('Vessel List A'!DC152=9,9,IF('Vessel List A'!DC152=10,10,IF('Vessel List A'!DC152=11,11,IF('Vessel List A'!DC152=12,12,IF('Vessel List A'!DC152=13,13,IF('Vessel List A'!DC152=14,14,IF('Vessel List A'!DC152=15,15,IF('Vessel List A'!DC152=16,16,0))))))))))))))))))</f>
        <v xml:space="preserve"> </v>
      </c>
      <c r="BG153" s="154"/>
      <c r="BH153" s="158"/>
      <c r="BI153" s="390" t="str">
        <f t="shared" si="179"/>
        <v/>
      </c>
      <c r="BJ153" s="158"/>
      <c r="BK153" s="137"/>
      <c r="BL153" s="388" t="str">
        <f t="shared" si="180"/>
        <v/>
      </c>
      <c r="BM153" s="157" t="str">
        <f>IF(VALUE(IF('Vessel List A'!DP152=1,1,IF('Vessel List A'!DP152=2,2,IF('Vessel List A'!DP152=3,3,IF('Vessel List A'!DP152=4,4,IF('Vessel List A'!DP152=5,5,IF('Vessel List A'!DP152=6,6,IF('Vessel List A'!DP152=7,7,IF('Vessel List A'!DP152=8,8,IF('Vessel List A'!DP152=9,9,IF('Vessel List A'!DP152=10,10,IF('Vessel List A'!DP152=11,11,IF('Vessel List A'!DP152=12,12,IF('Vessel List A'!DP152=13,13,IF('Vessel List A'!DP152=14,14,IF('Vessel List A'!DP152=15,15,IF('Vessel List A'!DP152=16,16,0)))))))))))))))))=0," ",VALUE(IF('Vessel List A'!DP152=1,1,IF('Vessel List A'!DP152=2,2,IF('Vessel List A'!DP152=3,3,IF('Vessel List A'!DP152=4,4,IF('Vessel List A'!DP152=5,5,IF('Vessel List A'!DP152=6,6,IF('Vessel List A'!DP152=7,7,IF('Vessel List A'!DP152=8,8,IF('Vessel List A'!DP152=9,9,IF('Vessel List A'!DP152=10,10,IF('Vessel List A'!DP152=11,11,IF('Vessel List A'!DP152=12,12,IF('Vessel List A'!DP152=13,13,IF('Vessel List A'!DP152=14,14,IF('Vessel List A'!DP152=15,15,IF('Vessel List A'!DP152=16,16,0))))))))))))))))))</f>
        <v xml:space="preserve"> </v>
      </c>
      <c r="BN153" s="154"/>
      <c r="BO153" s="158"/>
      <c r="BP153" s="390" t="str">
        <f t="shared" si="181"/>
        <v/>
      </c>
      <c r="BQ153" s="158"/>
      <c r="BR153" s="137"/>
      <c r="BS153" s="388" t="str">
        <f t="shared" si="182"/>
        <v/>
      </c>
      <c r="BT153" s="157" t="str">
        <f>IF(VALUE(IF('Vessel List A'!EC152=1,1,IF('Vessel List A'!EC152=2,2,IF('Vessel List A'!EC152=3,3,IF('Vessel List A'!EC152=4,4,IF('Vessel List A'!EC152=5,5,IF('Vessel List A'!EC152=6,6,IF('Vessel List A'!EC152=7,7,IF('Vessel List A'!EC152=8,8,IF('Vessel List A'!EC152=9,9,IF('Vessel List A'!EC152=10,10,IF('Vessel List A'!EC152=11,11,IF('Vessel List A'!EC152=12,12,IF('Vessel List A'!EC152=13,13,IF('Vessel List A'!EC152=14,14,IF('Vessel List A'!EC152=15,15,IF('Vessel List A'!EC152=16,16,0)))))))))))))))))=0," ",VALUE(IF('Vessel List A'!EC152=1,1,IF('Vessel List A'!EC152=2,2,IF('Vessel List A'!EC152=3,3,IF('Vessel List A'!EC152=4,4,IF('Vessel List A'!EC152=5,5,IF('Vessel List A'!EC152=6,6,IF('Vessel List A'!EC152=7,7,IF('Vessel List A'!EC152=8,8,IF('Vessel List A'!EC152=9,9,IF('Vessel List A'!EC152=10,10,IF('Vessel List A'!EC152=11,11,IF('Vessel List A'!EC152=12,12,IF('Vessel List A'!EC152=13,13,IF('Vessel List A'!EC152=14,14,IF('Vessel List A'!EC152=15,15,IF('Vessel List A'!EC152=16,16,0))))))))))))))))))</f>
        <v xml:space="preserve"> </v>
      </c>
      <c r="BU153" s="154"/>
      <c r="BV153" s="158"/>
      <c r="BW153" s="390" t="str">
        <f t="shared" si="183"/>
        <v/>
      </c>
      <c r="BX153" s="158"/>
      <c r="BY153" s="137"/>
      <c r="BZ153" s="388" t="str">
        <f t="shared" si="184"/>
        <v/>
      </c>
      <c r="CA153" s="157" t="str">
        <f>IF(VALUE(IF('Vessel List A'!EP152=1,1,IF('Vessel List A'!EP152=2,2,IF('Vessel List A'!EP152=3,3,IF('Vessel List A'!EP152=4,4,IF('Vessel List A'!EP152=5,5,IF('Vessel List A'!EP152=6,6,IF('Vessel List A'!EP152=7,7,IF('Vessel List A'!EP152=8,8,IF('Vessel List A'!EP152=9,9,IF('Vessel List A'!EP152=10,10,IF('Vessel List A'!EP152=11,11,IF('Vessel List A'!EP152=12,12,IF('Vessel List A'!EP152=13,13,IF('Vessel List A'!EP152=14,14,IF('Vessel List A'!EP152=15,15,IF('Vessel List A'!EP152=16,16,0)))))))))))))))))=0," ",VALUE(IF('Vessel List A'!EP152=1,1,IF('Vessel List A'!EP152=2,2,IF('Vessel List A'!EP152=3,3,IF('Vessel List A'!EP152=4,4,IF('Vessel List A'!EP152=5,5,IF('Vessel List A'!EP152=6,6,IF('Vessel List A'!EP152=7,7,IF('Vessel List A'!EP152=8,8,IF('Vessel List A'!EP152=9,9,IF('Vessel List A'!EP152=10,10,IF('Vessel List A'!EP152=11,11,IF('Vessel List A'!EP152=12,12,IF('Vessel List A'!EP152=13,13,IF('Vessel List A'!EP152=14,14,IF('Vessel List A'!EP152=15,15,IF('Vessel List A'!EP152=16,16,0))))))))))))))))))</f>
        <v xml:space="preserve"> </v>
      </c>
      <c r="CB153" s="154"/>
      <c r="CC153" s="158"/>
      <c r="CD153" s="390" t="str">
        <f t="shared" si="185"/>
        <v/>
      </c>
      <c r="CE153" s="158"/>
      <c r="CF153" s="137"/>
      <c r="CG153" s="388" t="str">
        <f t="shared" si="186"/>
        <v/>
      </c>
      <c r="CH153" s="157" t="str">
        <f>IF(VALUE(IF('Vessel List A'!FC152=1,1,IF('Vessel List A'!FC152=2,2,IF('Vessel List A'!FC152=3,3,IF('Vessel List A'!FC152=4,4,IF('Vessel List A'!FC152=5,5,IF('Vessel List A'!FC152=6,6,IF('Vessel List A'!FC152=7,7,IF('Vessel List A'!FC152=8,8,IF('Vessel List A'!FC152=9,9,IF('Vessel List A'!FC152=10,10,IF('Vessel List A'!FC152=11,11,IF('Vessel List A'!FC152=12,12,IF('Vessel List A'!FC152=13,13,IF('Vessel List A'!FC152=14,14,IF('Vessel List A'!FC152=15,15,IF('Vessel List A'!FC152=16,16,0)))))))))))))))))=0," ",VALUE(IF('Vessel List A'!FC152=1,1,IF('Vessel List A'!FC152=2,2,IF('Vessel List A'!FC152=3,3,IF('Vessel List A'!FC152=4,4,IF('Vessel List A'!FC152=5,5,IF('Vessel List A'!FC152=6,6,IF('Vessel List A'!FC152=7,7,IF('Vessel List A'!FC152=8,8,IF('Vessel List A'!FC152=9,9,IF('Vessel List A'!FC152=10,10,IF('Vessel List A'!FC152=11,11,IF('Vessel List A'!FC152=12,12,IF('Vessel List A'!FC152=13,13,IF('Vessel List A'!FC152=14,14,IF('Vessel List A'!FC152=15,15,IF('Vessel List A'!FC152=16,16,0))))))))))))))))))</f>
        <v xml:space="preserve"> </v>
      </c>
      <c r="CI153" s="154"/>
      <c r="CJ153" s="158"/>
      <c r="CK153" s="390" t="str">
        <f t="shared" si="187"/>
        <v/>
      </c>
      <c r="CL153" s="158"/>
      <c r="CM153" s="137"/>
      <c r="CN153" s="388" t="str">
        <f t="shared" si="188"/>
        <v/>
      </c>
      <c r="CO153" s="157" t="str">
        <f>IF(VALUE(IF('Vessel List A'!FP152=1,1,IF('Vessel List A'!FP152=2,2,IF('Vessel List A'!FP152=3,3,IF('Vessel List A'!FP152=4,4,IF('Vessel List A'!FP152=5,5,IF('Vessel List A'!FP152=6,6,IF('Vessel List A'!FP152=7,7,IF('Vessel List A'!FP152=8,8,IF('Vessel List A'!FP152=9,9,IF('Vessel List A'!FP152=10,10,IF('Vessel List A'!FP152=11,11,IF('Vessel List A'!FP152=12,12,IF('Vessel List A'!FP152=13,13,IF('Vessel List A'!FP152=14,14,IF('Vessel List A'!FP152=15,15,IF('Vessel List A'!FP152=16,16,0)))))))))))))))))=0," ",VALUE(IF('Vessel List A'!FP152=1,1,IF('Vessel List A'!FP152=2,2,IF('Vessel List A'!FP152=3,3,IF('Vessel List A'!FP152=4,4,IF('Vessel List A'!FP152=5,5,IF('Vessel List A'!FP152=6,6,IF('Vessel List A'!FP152=7,7,IF('Vessel List A'!FP152=8,8,IF('Vessel List A'!FP152=9,9,IF('Vessel List A'!FP152=10,10,IF('Vessel List A'!FP152=11,11,IF('Vessel List A'!FP152=12,12,IF('Vessel List A'!FP152=13,13,IF('Vessel List A'!FP152=14,14,IF('Vessel List A'!FP152=15,15,IF('Vessel List A'!FP152=16,16,0))))))))))))))))))</f>
        <v xml:space="preserve"> </v>
      </c>
      <c r="CP153" s="154"/>
      <c r="CQ153" s="158"/>
      <c r="CR153" s="390" t="str">
        <f t="shared" si="189"/>
        <v/>
      </c>
      <c r="CS153" s="158"/>
      <c r="CT153" s="137"/>
      <c r="CU153" s="388" t="str">
        <f t="shared" si="190"/>
        <v/>
      </c>
      <c r="CV153" s="157" t="str">
        <f>IF(VALUE(IF('Vessel List A'!GC152=1,1,IF('Vessel List A'!GC152=2,2,IF('Vessel List A'!GC152=3,3,IF('Vessel List A'!GC152=4,4,IF('Vessel List A'!GC152=5,5,IF('Vessel List A'!GC152=6,6,IF('Vessel List A'!GC152=7,7,IF('Vessel List A'!GC152=8,8,IF('Vessel List A'!GC152=9,9,IF('Vessel List A'!GC152=10,10,IF('Vessel List A'!GC152=11,11,IF('Vessel List A'!GC152=12,12,IF('Vessel List A'!GC152=13,13,IF('Vessel List A'!GC152=14,14,IF('Vessel List A'!GC152=15,15,IF('Vessel List A'!GC152=16,16,0)))))))))))))))))=0," ",VALUE(IF('Vessel List A'!GC152=1,1,IF('Vessel List A'!GC152=2,2,IF('Vessel List A'!GC152=3,3,IF('Vessel List A'!GC152=4,4,IF('Vessel List A'!GC152=5,5,IF('Vessel List A'!GC152=6,6,IF('Vessel List A'!GC152=7,7,IF('Vessel List A'!GC152=8,8,IF('Vessel List A'!GC152=9,9,IF('Vessel List A'!GC152=10,10,IF('Vessel List A'!GC152=11,11,IF('Vessel List A'!GC152=12,12,IF('Vessel List A'!GC152=13,13,IF('Vessel List A'!GC152=14,14,IF('Vessel List A'!GC152=15,15,IF('Vessel List A'!GC152=16,16,0))))))))))))))))))</f>
        <v xml:space="preserve"> </v>
      </c>
      <c r="CW153" s="154"/>
      <c r="CX153" s="158"/>
      <c r="CY153" s="390" t="str">
        <f t="shared" si="191"/>
        <v/>
      </c>
      <c r="CZ153" s="158"/>
      <c r="DA153" s="137"/>
      <c r="DB153" s="388" t="str">
        <f t="shared" si="192"/>
        <v/>
      </c>
      <c r="DC153" s="157" t="str">
        <f>IF(VALUE(IF('Vessel List A'!GP152=1,1,IF('Vessel List A'!GP152=2,2,IF('Vessel List A'!GP152=3,3,IF('Vessel List A'!GP152=4,4,IF('Vessel List A'!GP152=5,5,IF('Vessel List A'!GP152=6,6,IF('Vessel List A'!GP152=7,7,IF('Vessel List A'!GP152=8,8,IF('Vessel List A'!GP152=9,9,IF('Vessel List A'!GP152=10,10,IF('Vessel List A'!GP152=11,11,IF('Vessel List A'!GP152=12,12,IF('Vessel List A'!GP152=13,13,IF('Vessel List A'!GP152=14,14,IF('Vessel List A'!GP152=15,15,IF('Vessel List A'!GP152=16,16,0)))))))))))))))))=0," ",VALUE(IF('Vessel List A'!GP152=1,1,IF('Vessel List A'!GP152=2,2,IF('Vessel List A'!GP152=3,3,IF('Vessel List A'!GP152=4,4,IF('Vessel List A'!GP152=5,5,IF('Vessel List A'!GP152=6,6,IF('Vessel List A'!GP152=7,7,IF('Vessel List A'!GP152=8,8,IF('Vessel List A'!GP152=9,9,IF('Vessel List A'!GP152=10,10,IF('Vessel List A'!GP152=11,11,IF('Vessel List A'!GP152=12,12,IF('Vessel List A'!GP152=13,13,IF('Vessel List A'!GP152=14,14,IF('Vessel List A'!GP152=15,15,IF('Vessel List A'!GP152=16,16,0))))))))))))))))))</f>
        <v xml:space="preserve"> </v>
      </c>
      <c r="DD153" s="154"/>
      <c r="DE153" s="158"/>
      <c r="DF153" s="390" t="str">
        <f t="shared" si="193"/>
        <v/>
      </c>
      <c r="DG153" s="158"/>
      <c r="DH153" s="137"/>
      <c r="DI153" s="388" t="str">
        <f t="shared" si="194"/>
        <v/>
      </c>
      <c r="DJ153" s="157" t="str">
        <f>IF(VALUE(IF('Vessel List A'!HC152=1,1,IF('Vessel List A'!HC152=2,2,IF('Vessel List A'!HC152=3,3,IF('Vessel List A'!HC152=4,4,IF('Vessel List A'!HC152=5,5,IF('Vessel List A'!HC152=6,6,IF('Vessel List A'!HC152=7,7,IF('Vessel List A'!HC152=8,8,IF('Vessel List A'!HC152=9,9,IF('Vessel List A'!HC152=10,10,IF('Vessel List A'!HC152=11,11,IF('Vessel List A'!HC152=12,12,IF('Vessel List A'!HC152=13,13,IF('Vessel List A'!HC152=14,14,IF('Vessel List A'!HC152=15,15,IF('Vessel List A'!HC152=16,16,0)))))))))))))))))=0," ",VALUE(IF('Vessel List A'!HC152=1,1,IF('Vessel List A'!HC152=2,2,IF('Vessel List A'!HC152=3,3,IF('Vessel List A'!HC152=4,4,IF('Vessel List A'!HC152=5,5,IF('Vessel List A'!HC152=6,6,IF('Vessel List A'!HC152=7,7,IF('Vessel List A'!HC152=8,8,IF('Vessel List A'!HC152=9,9,IF('Vessel List A'!HC152=10,10,IF('Vessel List A'!HC152=11,11,IF('Vessel List A'!HC152=12,12,IF('Vessel List A'!HC152=13,13,IF('Vessel List A'!HC152=14,14,IF('Vessel List A'!HC152=15,15,IF('Vessel List A'!HC152=16,16,0))))))))))))))))))</f>
        <v xml:space="preserve"> </v>
      </c>
      <c r="DK153" s="154"/>
      <c r="DL153" s="158"/>
      <c r="DM153" s="390" t="str">
        <f t="shared" si="195"/>
        <v/>
      </c>
      <c r="DN153" s="158"/>
      <c r="DO153" s="137"/>
      <c r="DP153" s="388" t="str">
        <f t="shared" si="196"/>
        <v/>
      </c>
      <c r="DQ153" s="157" t="str">
        <f>IF(VALUE(IF('Vessel List A'!HP152=1,1,IF('Vessel List A'!HP152=2,2,IF('Vessel List A'!HP152=3,3,IF('Vessel List A'!HP152=4,4,IF('Vessel List A'!HP152=5,5,IF('Vessel List A'!HP152=6,6,IF('Vessel List A'!HP152=7,7,IF('Vessel List A'!HP152=8,8,IF('Vessel List A'!HP152=9,9,IF('Vessel List A'!HP152=10,10,IF('Vessel List A'!HP152=11,11,IF('Vessel List A'!HP152=12,12,IF('Vessel List A'!HP152=13,13,IF('Vessel List A'!HP152=14,14,IF('Vessel List A'!HP152=15,15,IF('Vessel List A'!HP152=16,16,0)))))))))))))))))=0," ",VALUE(IF('Vessel List A'!HP152=1,1,IF('Vessel List A'!HP152=2,2,IF('Vessel List A'!HP152=3,3,IF('Vessel List A'!HP152=4,4,IF('Vessel List A'!HP152=5,5,IF('Vessel List A'!HP152=6,6,IF('Vessel List A'!HP152=7,7,IF('Vessel List A'!HP152=8,8,IF('Vessel List A'!HP152=9,9,IF('Vessel List A'!HP152=10,10,IF('Vessel List A'!HP152=11,11,IF('Vessel List A'!HP152=12,12,IF('Vessel List A'!HP152=13,13,IF('Vessel List A'!HP152=14,14,IF('Vessel List A'!HP152=15,15,IF('Vessel List A'!HP152=16,16,0))))))))))))))))))</f>
        <v xml:space="preserve"> </v>
      </c>
      <c r="DR153" s="154"/>
      <c r="DS153" s="158"/>
      <c r="DT153" s="390" t="str">
        <f t="shared" si="197"/>
        <v/>
      </c>
      <c r="DU153" s="158"/>
      <c r="DV153" s="137"/>
      <c r="DW153" s="388" t="str">
        <f t="shared" si="198"/>
        <v/>
      </c>
      <c r="DX153" s="157" t="str">
        <f>IF(VALUE(IF('Vessel List A'!IC152=1,1,IF('Vessel List A'!IC152=2,2,IF('Vessel List A'!IC152=3,3,IF('Vessel List A'!IC152=4,4,IF('Vessel List A'!IC152=5,5,IF('Vessel List A'!IC152=6,6,IF('Vessel List A'!IC152=7,7,IF('Vessel List A'!IC152=8,8,IF('Vessel List A'!IC152=9,9,IF('Vessel List A'!IC152=10,10,IF('Vessel List A'!IC152=11,11,IF('Vessel List A'!IC152=12,12,IF('Vessel List A'!IC152=13,13,IF('Vessel List A'!IC152=14,14,IF('Vessel List A'!IC152=15,15,IF('Vessel List A'!IC152=16,16,0)))))))))))))))))=0," ",VALUE(IF('Vessel List A'!IC152=1,1,IF('Vessel List A'!IC152=2,2,IF('Vessel List A'!IC152=3,3,IF('Vessel List A'!IC152=4,4,IF('Vessel List A'!IC152=5,5,IF('Vessel List A'!IC152=6,6,IF('Vessel List A'!IC152=7,7,IF('Vessel List A'!IC152=8,8,IF('Vessel List A'!IC152=9,9,IF('Vessel List A'!IC152=10,10,IF('Vessel List A'!IC152=11,11,IF('Vessel List A'!IC152=12,12,IF('Vessel List A'!IC152=13,13,IF('Vessel List A'!IC152=14,14,IF('Vessel List A'!IC152=15,15,IF('Vessel List A'!IC152=16,16,0))))))))))))))))))</f>
        <v xml:space="preserve"> </v>
      </c>
      <c r="DY153" s="154"/>
      <c r="DZ153" s="158"/>
      <c r="EA153" s="390" t="str">
        <f t="shared" si="199"/>
        <v/>
      </c>
      <c r="EB153" s="158"/>
      <c r="EC153" s="137"/>
      <c r="ED153" s="388" t="str">
        <f t="shared" si="200"/>
        <v/>
      </c>
      <c r="EE153" s="157" t="str">
        <f>IF(VALUE(IF('Vessel List A'!IP152=1,1,IF('Vessel List A'!IP152=2,2,IF('Vessel List A'!IP152=3,3,IF('Vessel List A'!IP152=4,4,IF('Vessel List A'!IP152=5,5,IF('Vessel List A'!IP152=6,6,IF('Vessel List A'!IP152=7,7,IF('Vessel List A'!IP152=8,8,IF('Vessel List A'!IP152=9,9,IF('Vessel List A'!IP152=10,10,IF('Vessel List A'!IP152=11,11,IF('Vessel List A'!IP152=12,12,IF('Vessel List A'!IP152=13,13,IF('Vessel List A'!IP152=14,14,IF('Vessel List A'!IP152=15,15,IF('Vessel List A'!IP152=16,16,0)))))))))))))))))=0," ",VALUE(IF('Vessel List A'!IP152=1,1,IF('Vessel List A'!IP152=2,2,IF('Vessel List A'!IP152=3,3,IF('Vessel List A'!IP152=4,4,IF('Vessel List A'!IP152=5,5,IF('Vessel List A'!IP152=6,6,IF('Vessel List A'!IP152=7,7,IF('Vessel List A'!IP152=8,8,IF('Vessel List A'!IP152=9,9,IF('Vessel List A'!IP152=10,10,IF('Vessel List A'!IP152=11,11,IF('Vessel List A'!IP152=12,12,IF('Vessel List A'!IP152=13,13,IF('Vessel List A'!IP152=14,14,IF('Vessel List A'!IP152=15,15,IF('Vessel List A'!IP152=16,16,0))))))))))))))))))</f>
        <v xml:space="preserve"> </v>
      </c>
      <c r="EF153" s="154"/>
      <c r="EG153" s="158"/>
      <c r="EH153" s="390" t="str">
        <f t="shared" si="201"/>
        <v/>
      </c>
      <c r="EI153" s="158"/>
      <c r="EJ153" s="137"/>
      <c r="EK153" s="397" t="str">
        <f t="shared" si="202"/>
        <v/>
      </c>
      <c r="EL153" s="144"/>
      <c r="EM153" s="157" t="str">
        <f>IF(VALUE(IF('Vessel List B'!C152=1,1,IF('Vessel List B'!C152=2,2,IF('Vessel List B'!C152=3,3,IF('Vessel List B'!C152=4,4,IF('Vessel List B'!C152=5,5,IF('Vessel List B'!C152=6,6,IF('Vessel List B'!C152=7,7,IF('Vessel List B'!C152=8,8,IF('Vessel List B'!C152=9,9,IF('Vessel List B'!C152=10,10,IF('Vessel List B'!C152=11,11,IF('Vessel List B'!C152=12,12,IF('Vessel List B'!C152=13,13,IF('Vessel List B'!C152=14,14,IF('Vessel List B'!C152=15,15,IF('Vessel List B'!C152=16,16,0)))))))))))))))))=0," ",VALUE(IF('Vessel List B'!C152=1,1,IF('Vessel List B'!C152=2,2,IF('Vessel List B'!C152=3,3,IF('Vessel List B'!C152=4,4,IF('Vessel List B'!C152=5,5,IF('Vessel List B'!C152=6,6,IF('Vessel List B'!C152=7,7,IF('Vessel List B'!C152=8,8,IF('Vessel List B'!C152=9,9,IF('Vessel List B'!C152=10,10,IF('Vessel List B'!C152=11,11,IF('Vessel List B'!C152=12,12,IF('Vessel List B'!C152=13,13,IF('Vessel List B'!C152=14,14,IF('Vessel List B'!C152=15,15,IF('Vessel List B'!C152=16,16,0))))))))))))))))))</f>
        <v xml:space="preserve"> </v>
      </c>
      <c r="EN153" s="154"/>
      <c r="EO153" s="158"/>
      <c r="EP153" s="390" t="str">
        <f t="shared" si="203"/>
        <v/>
      </c>
      <c r="EQ153" s="158"/>
      <c r="ER153" s="137"/>
      <c r="ES153" s="388" t="str">
        <f t="shared" si="204"/>
        <v/>
      </c>
      <c r="ET153" s="157" t="str">
        <f>IF(VALUE(IF('Vessel List B'!P152=1,1,IF('Vessel List B'!P152=2,2,IF('Vessel List B'!P152=3,3,IF('Vessel List B'!P152=4,4,IF('Vessel List B'!P152=5,5,IF('Vessel List B'!P152=6,6,IF('Vessel List B'!P152=7,7,IF('Vessel List B'!P152=8,8,IF('Vessel List B'!P152=9,9,IF('Vessel List B'!P152=10,10,IF('Vessel List B'!P152=11,11,IF('Vessel List B'!P152=12,12,IF('Vessel List B'!P152=13,13,IF('Vessel List B'!P152=14,14,IF('Vessel List B'!P152=15,15,IF('Vessel List B'!P152=16,16,0)))))))))))))))))=0," ",VALUE(IF('Vessel List B'!P152=1,1,IF('Vessel List B'!P152=2,2,IF('Vessel List B'!P152=3,3,IF('Vessel List B'!P152=4,4,IF('Vessel List B'!P152=5,5,IF('Vessel List B'!P152=6,6,IF('Vessel List B'!P152=7,7,IF('Vessel List B'!P152=8,8,IF('Vessel List B'!P152=9,9,IF('Vessel List B'!P152=10,10,IF('Vessel List B'!P152=11,11,IF('Vessel List B'!P152=12,12,IF('Vessel List B'!P152=13,13,IF('Vessel List B'!P152=14,14,IF('Vessel List B'!P152=15,15,IF('Vessel List B'!P152=16,16,0))))))))))))))))))</f>
        <v xml:space="preserve"> </v>
      </c>
      <c r="EU153" s="154"/>
      <c r="EV153" s="158"/>
      <c r="EW153" s="390" t="str">
        <f t="shared" si="205"/>
        <v/>
      </c>
      <c r="EX153" s="158"/>
      <c r="EY153" s="137"/>
      <c r="EZ153" s="388" t="str">
        <f t="shared" si="206"/>
        <v/>
      </c>
      <c r="FA153" s="157" t="str">
        <f>IF(VALUE(IF('Vessel List B'!AC152=1,1,IF('Vessel List B'!AC152=2,2,IF('Vessel List B'!AC152=3,3,IF('Vessel List B'!AC152=4,4,IF('Vessel List B'!AC152=5,5,IF('Vessel List B'!AC152=6,6,IF('Vessel List B'!AC152=7,7,IF('Vessel List B'!AC152=8,8,IF('Vessel List B'!AC152=9,9,IF('Vessel List B'!AC152=10,10,IF('Vessel List B'!AC152=11,11,IF('Vessel List B'!AC152=12,12,IF('Vessel List B'!AC152=13,13,IF('Vessel List B'!AC152=14,14,IF('Vessel List B'!AC152=15,15,IF('Vessel List B'!AC152=16,16,0)))))))))))))))))=0," ",VALUE(IF('Vessel List B'!AC152=1,1,IF('Vessel List B'!AC152=2,2,IF('Vessel List B'!AC152=3,3,IF('Vessel List B'!AC152=4,4,IF('Vessel List B'!AC152=5,5,IF('Vessel List B'!AC152=6,6,IF('Vessel List B'!AC152=7,7,IF('Vessel List B'!AC152=8,8,IF('Vessel List B'!AC152=9,9,IF('Vessel List B'!AC152=10,10,IF('Vessel List B'!AC152=11,11,IF('Vessel List B'!AC152=12,12,IF('Vessel List B'!AC152=13,13,IF('Vessel List B'!AC152=14,14,IF('Vessel List B'!AC152=15,15,IF('Vessel List B'!AC152=16,16,0))))))))))))))))))</f>
        <v xml:space="preserve"> </v>
      </c>
      <c r="FB153" s="154"/>
      <c r="FC153" s="158"/>
      <c r="FD153" s="390" t="str">
        <f t="shared" si="207"/>
        <v/>
      </c>
      <c r="FE153" s="158"/>
      <c r="FF153" s="137"/>
      <c r="FG153" s="388" t="str">
        <f t="shared" si="208"/>
        <v/>
      </c>
      <c r="FH153" s="157" t="str">
        <f>IF(VALUE(IF('Vessel List B'!AP152=1,1,IF('Vessel List B'!AP152=2,2,IF('Vessel List B'!AP152=3,3,IF('Vessel List B'!AP152=4,4,IF('Vessel List B'!AP152=5,5,IF('Vessel List B'!AP152=6,6,IF('Vessel List B'!AP152=7,7,IF('Vessel List B'!AP152=8,8,IF('Vessel List B'!AP152=9,9,IF('Vessel List B'!AP152=10,10,IF('Vessel List B'!AP152=11,11,IF('Vessel List B'!AP152=12,12,IF('Vessel List B'!AP152=13,13,IF('Vessel List B'!AP152=14,14,IF('Vessel List B'!AP152=15,15,IF('Vessel List B'!AP152=16,16,0)))))))))))))))))=0," ",VALUE(IF('Vessel List B'!AP152=1,1,IF('Vessel List B'!AP152=2,2,IF('Vessel List B'!AP152=3,3,IF('Vessel List B'!AP152=4,4,IF('Vessel List B'!AP152=5,5,IF('Vessel List B'!AP152=6,6,IF('Vessel List B'!AP152=7,7,IF('Vessel List B'!AP152=8,8,IF('Vessel List B'!AP152=9,9,IF('Vessel List B'!AP152=10,10,IF('Vessel List B'!AP152=11,11,IF('Vessel List B'!AP152=12,12,IF('Vessel List B'!AP152=13,13,IF('Vessel List B'!AP152=14,14,IF('Vessel List B'!AP152=15,15,IF('Vessel List B'!AP152=16,16,0))))))))))))))))))</f>
        <v xml:space="preserve"> </v>
      </c>
      <c r="FI153" s="154"/>
      <c r="FJ153" s="158"/>
      <c r="FK153" s="390" t="str">
        <f t="shared" si="209"/>
        <v/>
      </c>
      <c r="FL153" s="158"/>
      <c r="FM153" s="137"/>
      <c r="FN153" s="388" t="str">
        <f t="shared" si="210"/>
        <v/>
      </c>
      <c r="FO153" s="157" t="str">
        <f>IF(VALUE(IF('Vessel List B'!BC152=1,1,IF('Vessel List B'!BC152=2,2,IF('Vessel List B'!BC152=3,3,IF('Vessel List B'!BC152=4,4,IF('Vessel List B'!BC152=5,5,IF('Vessel List B'!BC152=6,6,IF('Vessel List B'!BC152=7,7,IF('Vessel List B'!BC152=8,8,IF('Vessel List B'!BC152=9,9,IF('Vessel List B'!BC152=10,10,IF('Vessel List B'!BC152=11,11,IF('Vessel List B'!BC152=12,12,IF('Vessel List B'!BC152=13,13,IF('Vessel List B'!BC152=14,14,IF('Vessel List B'!BC152=15,15,IF('Vessel List B'!BC152=16,16,0)))))))))))))))))=0," ",VALUE(IF('Vessel List B'!BC152=1,1,IF('Vessel List B'!BC152=2,2,IF('Vessel List B'!BC152=3,3,IF('Vessel List B'!BC152=4,4,IF('Vessel List B'!BC152=5,5,IF('Vessel List B'!BC152=6,6,IF('Vessel List B'!BC152=7,7,IF('Vessel List B'!BC152=8,8,IF('Vessel List B'!BC152=9,9,IF('Vessel List B'!BC152=10,10,IF('Vessel List B'!BC152=11,11,IF('Vessel List B'!BC152=12,12,IF('Vessel List B'!BC152=13,13,IF('Vessel List B'!BC152=14,14,IF('Vessel List B'!BC152=15,15,IF('Vessel List B'!BC152=16,16,0))))))))))))))))))</f>
        <v xml:space="preserve"> </v>
      </c>
      <c r="FP153" s="154"/>
      <c r="FQ153" s="158"/>
      <c r="FR153" s="390" t="str">
        <f t="shared" si="211"/>
        <v/>
      </c>
      <c r="FS153" s="158"/>
      <c r="FT153" s="137"/>
      <c r="FU153" s="388" t="str">
        <f t="shared" si="212"/>
        <v/>
      </c>
      <c r="FV153" s="157" t="str">
        <f>IF(VALUE(IF('Vessel List B'!BP152=1,1,IF('Vessel List B'!BP152=2,2,IF('Vessel List B'!BP152=3,3,IF('Vessel List B'!BP152=4,4,IF('Vessel List B'!BP152=5,5,IF('Vessel List B'!BP152=6,6,IF('Vessel List B'!BP152=7,7,IF('Vessel List B'!BP152=8,8,IF('Vessel List B'!BP152=9,9,IF('Vessel List B'!BP152=10,10,IF('Vessel List B'!BP152=11,11,IF('Vessel List B'!BP152=12,12,IF('Vessel List B'!BP152=13,13,IF('Vessel List B'!BP152=14,14,IF('Vessel List B'!BP152=15,15,IF('Vessel List B'!BP152=16,16,0)))))))))))))))))=0," ",VALUE(IF('Vessel List B'!BP152=1,1,IF('Vessel List B'!BP152=2,2,IF('Vessel List B'!BP152=3,3,IF('Vessel List B'!BP152=4,4,IF('Vessel List B'!BP152=5,5,IF('Vessel List B'!BP152=6,6,IF('Vessel List B'!BP152=7,7,IF('Vessel List B'!BP152=8,8,IF('Vessel List B'!BP152=9,9,IF('Vessel List B'!BP152=10,10,IF('Vessel List B'!BP152=11,11,IF('Vessel List B'!BP152=12,12,IF('Vessel List B'!BP152=13,13,IF('Vessel List B'!BP152=14,14,IF('Vessel List B'!BP152=15,15,IF('Vessel List B'!BP152=16,16,0))))))))))))))))))</f>
        <v xml:space="preserve"> </v>
      </c>
      <c r="FW153" s="154"/>
      <c r="FX153" s="158"/>
      <c r="FY153" s="390" t="str">
        <f t="shared" si="213"/>
        <v/>
      </c>
      <c r="FZ153" s="158"/>
      <c r="GA153" s="137"/>
      <c r="GB153" s="388" t="str">
        <f t="shared" si="214"/>
        <v/>
      </c>
      <c r="GC153" s="157" t="str">
        <f>IF(VALUE(IF('Vessel List B'!CC152=1,1,IF('Vessel List B'!CC152=2,2,IF('Vessel List B'!CC152=3,3,IF('Vessel List B'!CC152=4,4,IF('Vessel List B'!CC152=5,5,IF('Vessel List B'!CC152=6,6,IF('Vessel List B'!CC152=7,7,IF('Vessel List B'!CC152=8,8,IF('Vessel List B'!CC152=9,9,IF('Vessel List B'!CC152=10,10,IF('Vessel List B'!CC152=11,11,IF('Vessel List B'!CC152=12,12,IF('Vessel List B'!CC152=13,13,IF('Vessel List B'!CC152=14,14,IF('Vessel List B'!CC152=15,15,IF('Vessel List B'!CC152=16,16,0)))))))))))))))))=0," ",VALUE(IF('Vessel List B'!CC152=1,1,IF('Vessel List B'!CC152=2,2,IF('Vessel List B'!CC152=3,3,IF('Vessel List B'!CC152=4,4,IF('Vessel List B'!CC152=5,5,IF('Vessel List B'!CC152=6,6,IF('Vessel List B'!CC152=7,7,IF('Vessel List B'!CC152=8,8,IF('Vessel List B'!CC152=9,9,IF('Vessel List B'!CC152=10,10,IF('Vessel List B'!CC152=11,11,IF('Vessel List B'!CC152=12,12,IF('Vessel List B'!CC152=13,13,IF('Vessel List B'!CC152=14,14,IF('Vessel List B'!CC152=15,15,IF('Vessel List B'!CC152=16,16,0))))))))))))))))))</f>
        <v xml:space="preserve"> </v>
      </c>
      <c r="GD153" s="154"/>
      <c r="GE153" s="158"/>
      <c r="GF153" s="390" t="str">
        <f t="shared" si="215"/>
        <v/>
      </c>
      <c r="GG153" s="158"/>
      <c r="GH153" s="137"/>
      <c r="GI153" s="388" t="str">
        <f t="shared" si="216"/>
        <v/>
      </c>
      <c r="GJ153" s="157" t="str">
        <f>IF(VALUE(IF('Vessel List B'!CP152=1,1,IF('Vessel List B'!CP152=2,2,IF('Vessel List B'!CP152=3,3,IF('Vessel List B'!CP152=4,4,IF('Vessel List B'!CP152=5,5,IF('Vessel List B'!CP152=6,6,IF('Vessel List B'!CP152=7,7,IF('Vessel List B'!CP152=8,8,IF('Vessel List B'!CP152=9,9,IF('Vessel List B'!CP152=10,10,IF('Vessel List B'!CP152=11,11,IF('Vessel List B'!CP152=12,12,IF('Vessel List B'!CP152=13,13,IF('Vessel List B'!CP152=14,14,IF('Vessel List B'!CP152=15,15,IF('Vessel List B'!CP152=16,16,0)))))))))))))))))=0," ",VALUE(IF('Vessel List B'!CP152=1,1,IF('Vessel List B'!CP152=2,2,IF('Vessel List B'!CP152=3,3,IF('Vessel List B'!CP152=4,4,IF('Vessel List B'!CP152=5,5,IF('Vessel List B'!CP152=6,6,IF('Vessel List B'!CP152=7,7,IF('Vessel List B'!CP152=8,8,IF('Vessel List B'!CP152=9,9,IF('Vessel List B'!CP152=10,10,IF('Vessel List B'!CP152=11,11,IF('Vessel List B'!CP152=12,12,IF('Vessel List B'!CP152=13,13,IF('Vessel List B'!CP152=14,14,IF('Vessel List B'!CP152=15,15,IF('Vessel List B'!CP152=16,16,0))))))))))))))))))</f>
        <v xml:space="preserve"> </v>
      </c>
      <c r="GK153" s="154"/>
      <c r="GL153" s="158"/>
      <c r="GM153" s="390" t="str">
        <f t="shared" si="217"/>
        <v/>
      </c>
      <c r="GN153" s="158"/>
      <c r="GO153" s="137"/>
      <c r="GP153" s="388" t="str">
        <f t="shared" si="218"/>
        <v/>
      </c>
      <c r="GQ153" s="157" t="str">
        <f>IF(VALUE(IF('Vessel List B'!DC152=1,1,IF('Vessel List B'!DC152=2,2,IF('Vessel List B'!DC152=3,3,IF('Vessel List B'!DC152=4,4,IF('Vessel List B'!DC152=5,5,IF('Vessel List B'!DC152=6,6,IF('Vessel List B'!DC152=7,7,IF('Vessel List B'!DC152=8,8,IF('Vessel List B'!DC152=9,9,IF('Vessel List B'!DC152=10,10,IF('Vessel List B'!DC152=11,11,IF('Vessel List B'!DC152=12,12,IF('Vessel List B'!DC152=13,13,IF('Vessel List B'!DC152=14,14,IF('Vessel List B'!DC152=15,15,IF('Vessel List B'!DC152=16,16,0)))))))))))))))))=0," ",VALUE(IF('Vessel List B'!DC152=1,1,IF('Vessel List B'!DC152=2,2,IF('Vessel List B'!DC152=3,3,IF('Vessel List B'!DC152=4,4,IF('Vessel List B'!DC152=5,5,IF('Vessel List B'!DC152=6,6,IF('Vessel List B'!DC152=7,7,IF('Vessel List B'!DC152=8,8,IF('Vessel List B'!DC152=9,9,IF('Vessel List B'!DC152=10,10,IF('Vessel List B'!DC152=11,11,IF('Vessel List B'!DC152=12,12,IF('Vessel List B'!DC152=13,13,IF('Vessel List B'!DC152=14,14,IF('Vessel List B'!DC152=15,15,IF('Vessel List B'!DC152=16,16,0))))))))))))))))))</f>
        <v xml:space="preserve"> </v>
      </c>
      <c r="GR153" s="154"/>
      <c r="GS153" s="158"/>
      <c r="GT153" s="390" t="str">
        <f t="shared" si="219"/>
        <v/>
      </c>
      <c r="GU153" s="158"/>
      <c r="GV153" s="137"/>
      <c r="GW153" s="388" t="str">
        <f t="shared" si="220"/>
        <v/>
      </c>
      <c r="GX153" s="157" t="str">
        <f>IF(VALUE(IF('Vessel List B'!DP152=1,1,IF('Vessel List B'!DP152=2,2,IF('Vessel List B'!DP152=3,3,IF('Vessel List B'!DP152=4,4,IF('Vessel List B'!DP152=5,5,IF('Vessel List B'!DP152=6,6,IF('Vessel List B'!DP152=7,7,IF('Vessel List B'!DP152=8,8,IF('Vessel List B'!DP152=9,9,IF('Vessel List B'!DP152=10,10,IF('Vessel List B'!DP152=11,11,IF('Vessel List B'!DP152=12,12,IF('Vessel List B'!DP152=13,13,IF('Vessel List B'!DP152=14,14,IF('Vessel List B'!DP152=15,15,IF('Vessel List B'!DP152=16,16,0)))))))))))))))))=0," ",VALUE(IF('Vessel List B'!DP152=1,1,IF('Vessel List B'!DP152=2,2,IF('Vessel List B'!DP152=3,3,IF('Vessel List B'!DP152=4,4,IF('Vessel List B'!DP152=5,5,IF('Vessel List B'!DP152=6,6,IF('Vessel List B'!DP152=7,7,IF('Vessel List B'!DP152=8,8,IF('Vessel List B'!DP152=9,9,IF('Vessel List B'!DP152=10,10,IF('Vessel List B'!DP152=11,11,IF('Vessel List B'!DP152=12,12,IF('Vessel List B'!DP152=13,13,IF('Vessel List B'!DP152=14,14,IF('Vessel List B'!DP152=15,15,IF('Vessel List B'!DP152=16,16,0))))))))))))))))))</f>
        <v xml:space="preserve"> </v>
      </c>
      <c r="GY153" s="154"/>
      <c r="GZ153" s="158"/>
      <c r="HA153" s="390" t="str">
        <f t="shared" si="221"/>
        <v/>
      </c>
      <c r="HB153" s="158"/>
      <c r="HC153" s="137"/>
      <c r="HD153" s="388" t="str">
        <f t="shared" si="222"/>
        <v/>
      </c>
      <c r="HE153" s="157" t="str">
        <f>IF(VALUE(IF('Vessel List B'!EC152=1,1,IF('Vessel List B'!EC152=2,2,IF('Vessel List B'!EC152=3,3,IF('Vessel List B'!EC152=4,4,IF('Vessel List B'!EC152=5,5,IF('Vessel List B'!EC152=6,6,IF('Vessel List B'!EC152=7,7,IF('Vessel List B'!EC152=8,8,IF('Vessel List B'!EC152=9,9,IF('Vessel List B'!EC152=10,10,IF('Vessel List B'!EC152=11,11,IF('Vessel List B'!EC152=12,12,IF('Vessel List B'!EC152=13,13,IF('Vessel List B'!EC152=14,14,IF('Vessel List B'!EC152=15,15,IF('Vessel List B'!EC152=16,16,0)))))))))))))))))=0," ",VALUE(IF('Vessel List B'!EC152=1,1,IF('Vessel List B'!EC152=2,2,IF('Vessel List B'!EC152=3,3,IF('Vessel List B'!EC152=4,4,IF('Vessel List B'!EC152=5,5,IF('Vessel List B'!EC152=6,6,IF('Vessel List B'!EC152=7,7,IF('Vessel List B'!EC152=8,8,IF('Vessel List B'!EC152=9,9,IF('Vessel List B'!EC152=10,10,IF('Vessel List B'!EC152=11,11,IF('Vessel List B'!EC152=12,12,IF('Vessel List B'!EC152=13,13,IF('Vessel List B'!EC152=14,14,IF('Vessel List B'!EC152=15,15,IF('Vessel List B'!EC152=16,16,0))))))))))))))))))</f>
        <v xml:space="preserve"> </v>
      </c>
      <c r="HF153" s="154"/>
      <c r="HG153" s="158"/>
      <c r="HH153" s="390" t="str">
        <f t="shared" si="223"/>
        <v/>
      </c>
      <c r="HI153" s="158"/>
      <c r="HJ153" s="137"/>
      <c r="HK153" s="388" t="str">
        <f t="shared" si="224"/>
        <v/>
      </c>
      <c r="HL153" s="157" t="str">
        <f>IF(VALUE(IF('Vessel List B'!EP152=1,1,IF('Vessel List B'!EP152=2,2,IF('Vessel List B'!EP152=3,3,IF('Vessel List B'!EP152=4,4,IF('Vessel List B'!EP152=5,5,IF('Vessel List B'!EP152=6,6,IF('Vessel List B'!EP152=7,7,IF('Vessel List B'!EP152=8,8,IF('Vessel List B'!EP152=9,9,IF('Vessel List B'!EP152=10,10,IF('Vessel List B'!EP152=11,11,IF('Vessel List B'!EP152=12,12,IF('Vessel List B'!EP152=13,13,IF('Vessel List B'!EP152=14,14,IF('Vessel List B'!EP152=15,15,IF('Vessel List B'!EP152=16,16,0)))))))))))))))))=0," ",VALUE(IF('Vessel List B'!EP152=1,1,IF('Vessel List B'!EP152=2,2,IF('Vessel List B'!EP152=3,3,IF('Vessel List B'!EP152=4,4,IF('Vessel List B'!EP152=5,5,IF('Vessel List B'!EP152=6,6,IF('Vessel List B'!EP152=7,7,IF('Vessel List B'!EP152=8,8,IF('Vessel List B'!EP152=9,9,IF('Vessel List B'!EP152=10,10,IF('Vessel List B'!EP152=11,11,IF('Vessel List B'!EP152=12,12,IF('Vessel List B'!EP152=13,13,IF('Vessel List B'!EP152=14,14,IF('Vessel List B'!EP152=15,15,IF('Vessel List B'!EP152=16,16,0))))))))))))))))))</f>
        <v xml:space="preserve"> </v>
      </c>
      <c r="HM153" s="154"/>
      <c r="HN153" s="158"/>
      <c r="HO153" s="390" t="str">
        <f t="shared" si="225"/>
        <v/>
      </c>
      <c r="HP153" s="158"/>
      <c r="HQ153" s="137"/>
      <c r="HR153" s="388" t="str">
        <f t="shared" si="226"/>
        <v/>
      </c>
      <c r="HS153" s="157" t="str">
        <f>IF(VALUE(IF('Vessel List B'!FC152=1,1,IF('Vessel List B'!FC152=2,2,IF('Vessel List B'!FC152=3,3,IF('Vessel List B'!FC152=4,4,IF('Vessel List B'!FC152=5,5,IF('Vessel List B'!FC152=6,6,IF('Vessel List B'!FC152=7,7,IF('Vessel List B'!FC152=8,8,IF('Vessel List B'!FC152=9,9,IF('Vessel List B'!FC152=10,10,IF('Vessel List B'!FC152=11,11,IF('Vessel List B'!FC152=12,12,IF('Vessel List B'!FC152=13,13,IF('Vessel List B'!FC152=14,14,IF('Vessel List B'!FC152=15,15,IF('Vessel List B'!FC152=16,16,0)))))))))))))))))=0," ",VALUE(IF('Vessel List B'!FC152=1,1,IF('Vessel List B'!FC152=2,2,IF('Vessel List B'!FC152=3,3,IF('Vessel List B'!FC152=4,4,IF('Vessel List B'!FC152=5,5,IF('Vessel List B'!FC152=6,6,IF('Vessel List B'!FC152=7,7,IF('Vessel List B'!FC152=8,8,IF('Vessel List B'!FC152=9,9,IF('Vessel List B'!FC152=10,10,IF('Vessel List B'!FC152=11,11,IF('Vessel List B'!FC152=12,12,IF('Vessel List B'!FC152=13,13,IF('Vessel List B'!FC152=14,14,IF('Vessel List B'!FC152=15,15,IF('Vessel List B'!FC152=16,16,0))))))))))))))))))</f>
        <v xml:space="preserve"> </v>
      </c>
      <c r="HT153" s="154"/>
      <c r="HU153" s="158"/>
      <c r="HV153" s="390" t="str">
        <f t="shared" si="227"/>
        <v/>
      </c>
      <c r="HW153" s="158"/>
      <c r="HX153" s="137"/>
      <c r="HY153" s="388" t="str">
        <f t="shared" si="228"/>
        <v/>
      </c>
      <c r="HZ153" s="157" t="str">
        <f>IF(VALUE(IF('Vessel List B'!FP152=1,1,IF('Vessel List B'!FP152=2,2,IF('Vessel List B'!FP152=3,3,IF('Vessel List B'!FP152=4,4,IF('Vessel List B'!FP152=5,5,IF('Vessel List B'!FP152=6,6,IF('Vessel List B'!FP152=7,7,IF('Vessel List B'!FP152=8,8,IF('Vessel List B'!FP152=9,9,IF('Vessel List B'!FP152=10,10,IF('Vessel List B'!FP152=11,11,IF('Vessel List B'!FP152=12,12,IF('Vessel List B'!FP152=13,13,IF('Vessel List B'!FP152=14,14,IF('Vessel List B'!FP152=15,15,IF('Vessel List B'!FP152=16,16,0)))))))))))))))))=0," ",VALUE(IF('Vessel List B'!FP152=1,1,IF('Vessel List B'!FP152=2,2,IF('Vessel List B'!FP152=3,3,IF('Vessel List B'!FP152=4,4,IF('Vessel List B'!FP152=5,5,IF('Vessel List B'!FP152=6,6,IF('Vessel List B'!FP152=7,7,IF('Vessel List B'!FP152=8,8,IF('Vessel List B'!FP152=9,9,IF('Vessel List B'!FP152=10,10,IF('Vessel List B'!FP152=11,11,IF('Vessel List B'!FP152=12,12,IF('Vessel List B'!FP152=13,13,IF('Vessel List B'!FP152=14,14,IF('Vessel List B'!FP152=15,15,IF('Vessel List B'!FP152=16,16,0))))))))))))))))))</f>
        <v xml:space="preserve"> </v>
      </c>
      <c r="IA153" s="154"/>
      <c r="IB153" s="158"/>
      <c r="IC153" s="390" t="str">
        <f t="shared" si="229"/>
        <v/>
      </c>
      <c r="ID153" s="158"/>
      <c r="IE153" s="137"/>
      <c r="IF153" s="388" t="str">
        <f t="shared" si="230"/>
        <v/>
      </c>
      <c r="IG153" s="157" t="str">
        <f>IF(VALUE(IF('Vessel List B'!GC152=1,1,IF('Vessel List B'!GC152=2,2,IF('Vessel List B'!GC152=3,3,IF('Vessel List B'!GC152=4,4,IF('Vessel List B'!GC152=5,5,IF('Vessel List B'!GC152=6,6,IF('Vessel List B'!GC152=7,7,IF('Vessel List B'!GC152=8,8,IF('Vessel List B'!GC152=9,9,IF('Vessel List B'!GC152=10,10,IF('Vessel List B'!GC152=11,11,IF('Vessel List B'!GC152=12,12,IF('Vessel List B'!GC152=13,13,IF('Vessel List B'!GC152=14,14,IF('Vessel List B'!GC152=15,15,IF('Vessel List B'!GC152=16,16,0)))))))))))))))))=0," ",VALUE(IF('Vessel List B'!GC152=1,1,IF('Vessel List B'!GC152=2,2,IF('Vessel List B'!GC152=3,3,IF('Vessel List B'!GC152=4,4,IF('Vessel List B'!GC152=5,5,IF('Vessel List B'!GC152=6,6,IF('Vessel List B'!GC152=7,7,IF('Vessel List B'!GC152=8,8,IF('Vessel List B'!GC152=9,9,IF('Vessel List B'!GC152=10,10,IF('Vessel List B'!GC152=11,11,IF('Vessel List B'!GC152=12,12,IF('Vessel List B'!GC152=13,13,IF('Vessel List B'!GC152=14,14,IF('Vessel List B'!GC152=15,15,IF('Vessel List B'!GC152=16,16,0))))))))))))))))))</f>
        <v xml:space="preserve"> </v>
      </c>
      <c r="IH153" s="154"/>
      <c r="II153" s="158"/>
      <c r="IJ153" s="390" t="str">
        <f t="shared" si="231"/>
        <v/>
      </c>
      <c r="IK153" s="158"/>
      <c r="IL153" s="137"/>
      <c r="IM153" s="388" t="str">
        <f t="shared" si="232"/>
        <v/>
      </c>
      <c r="IN153" s="157" t="str">
        <f>IF(VALUE(IF('Vessel List B'!GP152=1,1,IF('Vessel List B'!GP152=2,2,IF('Vessel List B'!GP152=3,3,IF('Vessel List B'!GP152=4,4,IF('Vessel List B'!GP152=5,5,IF('Vessel List B'!GP152=6,6,IF('Vessel List B'!GP152=7,7,IF('Vessel List B'!GP152=8,8,IF('Vessel List B'!GP152=9,9,IF('Vessel List B'!GP152=10,10,IF('Vessel List B'!GP152=11,11,IF('Vessel List B'!GP152=12,12,IF('Vessel List B'!GP152=13,13,IF('Vessel List B'!GP152=14,14,IF('Vessel List B'!GP152=15,15,IF('Vessel List B'!GP152=16,16,0)))))))))))))))))=0," ",VALUE(IF('Vessel List B'!GP152=1,1,IF('Vessel List B'!GP152=2,2,IF('Vessel List B'!GP152=3,3,IF('Vessel List B'!GP152=4,4,IF('Vessel List B'!GP152=5,5,IF('Vessel List B'!GP152=6,6,IF('Vessel List B'!GP152=7,7,IF('Vessel List B'!GP152=8,8,IF('Vessel List B'!GP152=9,9,IF('Vessel List B'!GP152=10,10,IF('Vessel List B'!GP152=11,11,IF('Vessel List B'!GP152=12,12,IF('Vessel List B'!GP152=13,13,IF('Vessel List B'!GP152=14,14,IF('Vessel List B'!GP152=15,15,IF('Vessel List B'!GP152=16,16,0))))))))))))))))))</f>
        <v xml:space="preserve"> </v>
      </c>
      <c r="IO153" s="154"/>
      <c r="IP153" s="158"/>
      <c r="IQ153" s="390" t="str">
        <f t="shared" si="233"/>
        <v/>
      </c>
      <c r="IR153" s="158"/>
      <c r="IS153" s="137"/>
      <c r="IT153" s="388" t="str">
        <f t="shared" si="234"/>
        <v/>
      </c>
      <c r="IU153" s="157" t="str">
        <f>IF(VALUE(IF('Vessel List B'!HC152=1,1,IF('Vessel List B'!HC152=2,2,IF('Vessel List B'!HC152=3,3,IF('Vessel List B'!HC152=4,4,IF('Vessel List B'!HC152=5,5,IF('Vessel List B'!HC152=6,6,IF('Vessel List B'!HC152=7,7,IF('Vessel List B'!HC152=8,8,IF('Vessel List B'!HC152=9,9,IF('Vessel List B'!HC152=10,10,IF('Vessel List B'!HC152=11,11,IF('Vessel List B'!HC152=12,12,IF('Vessel List B'!HC152=13,13,IF('Vessel List B'!HC152=14,14,IF('Vessel List B'!HC152=15,15,IF('Vessel List B'!HC152=16,16,0)))))))))))))))))=0," ",VALUE(IF('Vessel List B'!HC152=1,1,IF('Vessel List B'!HC152=2,2,IF('Vessel List B'!HC152=3,3,IF('Vessel List B'!HC152=4,4,IF('Vessel List B'!HC152=5,5,IF('Vessel List B'!HC152=6,6,IF('Vessel List B'!HC152=7,7,IF('Vessel List B'!HC152=8,8,IF('Vessel List B'!HC152=9,9,IF('Vessel List B'!HC152=10,10,IF('Vessel List B'!HC152=11,11,IF('Vessel List B'!HC152=12,12,IF('Vessel List B'!HC152=13,13,IF('Vessel List B'!HC152=14,14,IF('Vessel List B'!HC152=15,15,IF('Vessel List B'!HC152=16,16,0))))))))))))))))))</f>
        <v xml:space="preserve"> </v>
      </c>
      <c r="IV153" s="154"/>
      <c r="IW153" s="158"/>
      <c r="IX153" s="390" t="str">
        <f t="shared" si="235"/>
        <v/>
      </c>
      <c r="IY153" s="158"/>
      <c r="IZ153" s="137"/>
      <c r="JA153" s="388" t="str">
        <f t="shared" si="236"/>
        <v/>
      </c>
      <c r="JB153" s="157" t="str">
        <f>IF(VALUE(IF('Vessel List B'!HP152=1,1,IF('Vessel List B'!HP152=2,2,IF('Vessel List B'!HP152=3,3,IF('Vessel List B'!HP152=4,4,IF('Vessel List B'!HP152=5,5,IF('Vessel List B'!HP152=6,6,IF('Vessel List B'!HP152=7,7,IF('Vessel List B'!HP152=8,8,IF('Vessel List B'!HP152=9,9,IF('Vessel List B'!HP152=10,10,IF('Vessel List B'!HP152=11,11,IF('Vessel List B'!HP152=12,12,IF('Vessel List B'!HP152=13,13,IF('Vessel List B'!HP152=14,14,IF('Vessel List B'!HP152=15,15,IF('Vessel List B'!HP152=16,16,0)))))))))))))))))=0," ",VALUE(IF('Vessel List B'!HP152=1,1,IF('Vessel List B'!HP152=2,2,IF('Vessel List B'!HP152=3,3,IF('Vessel List B'!HP152=4,4,IF('Vessel List B'!HP152=5,5,IF('Vessel List B'!HP152=6,6,IF('Vessel List B'!HP152=7,7,IF('Vessel List B'!HP152=8,8,IF('Vessel List B'!HP152=9,9,IF('Vessel List B'!HP152=10,10,IF('Vessel List B'!HP152=11,11,IF('Vessel List B'!HP152=12,12,IF('Vessel List B'!HP152=13,13,IF('Vessel List B'!HP152=14,14,IF('Vessel List B'!HP152=15,15,IF('Vessel List B'!HP152=16,16,0))))))))))))))))))</f>
        <v xml:space="preserve"> </v>
      </c>
      <c r="JC153" s="154"/>
      <c r="JD153" s="158"/>
      <c r="JE153" s="390" t="str">
        <f t="shared" si="237"/>
        <v/>
      </c>
      <c r="JF153" s="158"/>
      <c r="JG153" s="137"/>
      <c r="JH153" s="388" t="str">
        <f t="shared" si="238"/>
        <v/>
      </c>
      <c r="JI153" s="157" t="str">
        <f>IF(VALUE(IF('Vessel List B'!IC152=1,1,IF('Vessel List B'!IC152=2,2,IF('Vessel List B'!IC152=3,3,IF('Vessel List B'!IC152=4,4,IF('Vessel List B'!IC152=5,5,IF('Vessel List B'!IC152=6,6,IF('Vessel List B'!IC152=7,7,IF('Vessel List B'!IC152=8,8,IF('Vessel List B'!IC152=9,9,IF('Vessel List B'!IC152=10,10,IF('Vessel List B'!IC152=11,11,IF('Vessel List B'!IC152=12,12,IF('Vessel List B'!IC152=13,13,IF('Vessel List B'!IC152=14,14,IF('Vessel List B'!IC152=15,15,IF('Vessel List B'!IC152=16,16,0)))))))))))))))))=0," ",VALUE(IF('Vessel List B'!IC152=1,1,IF('Vessel List B'!IC152=2,2,IF('Vessel List B'!IC152=3,3,IF('Vessel List B'!IC152=4,4,IF('Vessel List B'!IC152=5,5,IF('Vessel List B'!IC152=6,6,IF('Vessel List B'!IC152=7,7,IF('Vessel List B'!IC152=8,8,IF('Vessel List B'!IC152=9,9,IF('Vessel List B'!IC152=10,10,IF('Vessel List B'!IC152=11,11,IF('Vessel List B'!IC152=12,12,IF('Vessel List B'!IC152=13,13,IF('Vessel List B'!IC152=14,14,IF('Vessel List B'!IC152=15,15,IF('Vessel List B'!IC152=16,16,0))))))))))))))))))</f>
        <v xml:space="preserve"> </v>
      </c>
      <c r="JJ153" s="154"/>
      <c r="JK153" s="158"/>
      <c r="JL153" s="390" t="str">
        <f t="shared" si="239"/>
        <v/>
      </c>
      <c r="JM153" s="158"/>
      <c r="JN153" s="137"/>
      <c r="JO153" s="388" t="str">
        <f t="shared" si="240"/>
        <v/>
      </c>
      <c r="JP153" s="157" t="str">
        <f>IF(VALUE(IF('Vessel List B'!IP152=1,1,IF('Vessel List B'!IP152=2,2,IF('Vessel List B'!IP152=3,3,IF('Vessel List B'!IP152=4,4,IF('Vessel List B'!IP152=5,5,IF('Vessel List B'!IP152=6,6,IF('Vessel List B'!IP152=7,7,IF('Vessel List B'!IP152=8,8,IF('Vessel List B'!IP152=9,9,IF('Vessel List B'!IP152=10,10,IF('Vessel List B'!IP152=11,11,IF('Vessel List B'!IP152=12,12,IF('Vessel List B'!IP152=13,13,IF('Vessel List B'!IP152=14,14,IF('Vessel List B'!IP152=15,15,IF('Vessel List B'!IP152=16,16,0)))))))))))))))))=0," ",VALUE(IF('Vessel List B'!IP152=1,1,IF('Vessel List B'!IP152=2,2,IF('Vessel List B'!IP152=3,3,IF('Vessel List B'!IP152=4,4,IF('Vessel List B'!IP152=5,5,IF('Vessel List B'!IP152=6,6,IF('Vessel List B'!IP152=7,7,IF('Vessel List B'!IP152=8,8,IF('Vessel List B'!IP152=9,9,IF('Vessel List B'!IP152=10,10,IF('Vessel List B'!IP152=11,11,IF('Vessel List B'!IP152=12,12,IF('Vessel List B'!IP152=13,13,IF('Vessel List B'!IP152=14,14,IF('Vessel List B'!IP152=15,15,IF('Vessel List B'!IP152=16,16,0))))))))))))))))))</f>
        <v xml:space="preserve"> </v>
      </c>
      <c r="JQ153" s="154"/>
      <c r="JR153" s="158"/>
      <c r="JS153" s="390" t="str">
        <f t="shared" si="241"/>
        <v/>
      </c>
      <c r="JT153" s="158"/>
      <c r="JU153" s="137"/>
      <c r="JV153" s="397" t="str">
        <f t="shared" si="242"/>
        <v/>
      </c>
      <c r="JW153" s="403"/>
    </row>
    <row r="154" spans="1:283" ht="15" x14ac:dyDescent="0.25">
      <c r="A154" s="132">
        <f>'Vessel List A'!B153</f>
        <v>41728</v>
      </c>
      <c r="B154" s="157" t="str">
        <f>IF(VALUE(IF('Vessel List A'!C153=1,1,IF('Vessel List A'!C153=2,2,IF('Vessel List A'!C153=3,3,IF('Vessel List A'!C153=4,4,IF('Vessel List A'!C153=5,5,IF('Vessel List A'!C153=6,6,IF('Vessel List A'!C153=7,7,IF('Vessel List A'!C153=8,8,IF('Vessel List A'!C153=9,9,IF('Vessel List A'!C153=10,10,IF('Vessel List A'!C153=11,11,IF('Vessel List A'!C153=12,12,IF('Vessel List A'!C153=13,13,IF('Vessel List A'!C153=14,14,IF('Vessel List A'!C153=15,15,IF('Vessel List A'!C153=16,16,0)))))))))))))))))=0," ",VALUE(IF('Vessel List A'!C153=1,1,IF('Vessel List A'!C153=2,2,IF('Vessel List A'!C153=3,3,IF('Vessel List A'!C153=4,4,IF('Vessel List A'!C153=5,5,IF('Vessel List A'!C153=6,6,IF('Vessel List A'!C153=7,7,IF('Vessel List A'!C153=8,8,IF('Vessel List A'!C153=9,9,IF('Vessel List A'!C153=10,10,IF('Vessel List A'!C153=11,11,IF('Vessel List A'!C153=12,12,IF('Vessel List A'!C153=13,13,IF('Vessel List A'!C153=14,14,IF('Vessel List A'!C153=15,15,IF('Vessel List A'!C153=16,16,0))))))))))))))))))</f>
        <v xml:space="preserve"> </v>
      </c>
      <c r="C154" s="154"/>
      <c r="D154" s="158"/>
      <c r="E154" s="390" t="str">
        <f t="shared" si="163"/>
        <v/>
      </c>
      <c r="F154" s="158"/>
      <c r="G154" s="137"/>
      <c r="H154" s="388" t="str">
        <f t="shared" si="164"/>
        <v/>
      </c>
      <c r="I154" s="157" t="str">
        <f>IF(VALUE(IF('Vessel List A'!P153=1,1,IF('Vessel List A'!P153=2,2,IF('Vessel List A'!P153=3,3,IF('Vessel List A'!P153=4,4,IF('Vessel List A'!P153=5,5,IF('Vessel List A'!P153=6,6,IF('Vessel List A'!P153=7,7,IF('Vessel List A'!P153=8,8,IF('Vessel List A'!P153=9,9,IF('Vessel List A'!P153=10,10,IF('Vessel List A'!P153=11,11,IF('Vessel List A'!P153=12,12,IF('Vessel List A'!P153=13,13,IF('Vessel List A'!P153=14,14,IF('Vessel List A'!P153=15,15,IF('Vessel List A'!P153=16,16,0)))))))))))))))))=0," ",VALUE(IF('Vessel List A'!P153=1,1,IF('Vessel List A'!P153=2,2,IF('Vessel List A'!P153=3,3,IF('Vessel List A'!P153=4,4,IF('Vessel List A'!P153=5,5,IF('Vessel List A'!P153=6,6,IF('Vessel List A'!P153=7,7,IF('Vessel List A'!P153=8,8,IF('Vessel List A'!P153=9,9,IF('Vessel List A'!P153=10,10,IF('Vessel List A'!P153=11,11,IF('Vessel List A'!P153=12,12,IF('Vessel List A'!P153=13,13,IF('Vessel List A'!P153=14,14,IF('Vessel List A'!P153=15,15,IF('Vessel List A'!P153=16,16,0))))))))))))))))))</f>
        <v xml:space="preserve"> </v>
      </c>
      <c r="J154" s="154"/>
      <c r="K154" s="158"/>
      <c r="L154" s="390" t="str">
        <f t="shared" si="165"/>
        <v/>
      </c>
      <c r="M154" s="158"/>
      <c r="N154" s="137"/>
      <c r="O154" s="388" t="str">
        <f t="shared" si="166"/>
        <v/>
      </c>
      <c r="P154" s="157" t="str">
        <f>IF(VALUE(IF('Vessel List A'!AC153=1,1,IF('Vessel List A'!AC153=2,2,IF('Vessel List A'!AC153=3,3,IF('Vessel List A'!AC153=4,4,IF('Vessel List A'!AC153=5,5,IF('Vessel List A'!AC153=6,6,IF('Vessel List A'!AC153=7,7,IF('Vessel List A'!AC153=8,8,IF('Vessel List A'!AC153=9,9,IF('Vessel List A'!AC153=10,10,IF('Vessel List A'!AC153=11,11,IF('Vessel List A'!AC153=12,12,IF('Vessel List A'!AC153=13,13,IF('Vessel List A'!AC153=14,14,IF('Vessel List A'!AC153=15,15,IF('Vessel List A'!AC153=16,16,0)))))))))))))))))=0," ",VALUE(IF('Vessel List A'!AC153=1,1,IF('Vessel List A'!AC153=2,2,IF('Vessel List A'!AC153=3,3,IF('Vessel List A'!AC153=4,4,IF('Vessel List A'!AC153=5,5,IF('Vessel List A'!AC153=6,6,IF('Vessel List A'!AC153=7,7,IF('Vessel List A'!AC153=8,8,IF('Vessel List A'!AC153=9,9,IF('Vessel List A'!AC153=10,10,IF('Vessel List A'!AC153=11,11,IF('Vessel List A'!AC153=12,12,IF('Vessel List A'!AC153=13,13,IF('Vessel List A'!AC153=14,14,IF('Vessel List A'!AC153=15,15,IF('Vessel List A'!AC153=16,16,0))))))))))))))))))</f>
        <v xml:space="preserve"> </v>
      </c>
      <c r="Q154" s="154"/>
      <c r="R154" s="158"/>
      <c r="S154" s="390" t="str">
        <f t="shared" si="167"/>
        <v/>
      </c>
      <c r="T154" s="158"/>
      <c r="U154" s="137"/>
      <c r="V154" s="388" t="str">
        <f t="shared" si="168"/>
        <v/>
      </c>
      <c r="W154" s="157" t="str">
        <f>IF(VALUE(IF('Vessel List A'!AP153=1,1,IF('Vessel List A'!AP153=2,2,IF('Vessel List A'!AP153=3,3,IF('Vessel List A'!AP153=4,4,IF('Vessel List A'!AP153=5,5,IF('Vessel List A'!AP153=6,6,IF('Vessel List A'!AP153=7,7,IF('Vessel List A'!AP153=8,8,IF('Vessel List A'!AP153=9,9,IF('Vessel List A'!AP153=10,10,IF('Vessel List A'!AP153=11,11,IF('Vessel List A'!AP153=12,12,IF('Vessel List A'!AP153=13,13,IF('Vessel List A'!AP153=14,14,IF('Vessel List A'!AP153=15,15,IF('Vessel List A'!AP153=16,16,0)))))))))))))))))=0," ",VALUE(IF('Vessel List A'!AP153=1,1,IF('Vessel List A'!AP153=2,2,IF('Vessel List A'!AP153=3,3,IF('Vessel List A'!AP153=4,4,IF('Vessel List A'!AP153=5,5,IF('Vessel List A'!AP153=6,6,IF('Vessel List A'!AP153=7,7,IF('Vessel List A'!AP153=8,8,IF('Vessel List A'!AP153=9,9,IF('Vessel List A'!AP153=10,10,IF('Vessel List A'!AP153=11,11,IF('Vessel List A'!AP153=12,12,IF('Vessel List A'!AP153=13,13,IF('Vessel List A'!AP153=14,14,IF('Vessel List A'!AP153=15,15,IF('Vessel List A'!AP153=16,16,0))))))))))))))))))</f>
        <v xml:space="preserve"> </v>
      </c>
      <c r="X154" s="154"/>
      <c r="Y154" s="158"/>
      <c r="Z154" s="390" t="str">
        <f t="shared" si="169"/>
        <v/>
      </c>
      <c r="AA154" s="158"/>
      <c r="AB154" s="137"/>
      <c r="AC154" s="388" t="str">
        <f t="shared" si="170"/>
        <v/>
      </c>
      <c r="AD154" s="157" t="str">
        <f>IF(VALUE(IF('Vessel List A'!BC153=1,1,IF('Vessel List A'!BC153=2,2,IF('Vessel List A'!BC153=3,3,IF('Vessel List A'!BC153=4,4,IF('Vessel List A'!BC153=5,5,IF('Vessel List A'!BC153=6,6,IF('Vessel List A'!BC153=7,7,IF('Vessel List A'!BC153=8,8,IF('Vessel List A'!BC153=9,9,IF('Vessel List A'!BC153=10,10,IF('Vessel List A'!BC153=11,11,IF('Vessel List A'!BC153=12,12,IF('Vessel List A'!BC153=13,13,IF('Vessel List A'!BC153=14,14,IF('Vessel List A'!BC153=15,15,IF('Vessel List A'!BC153=16,16,0)))))))))))))))))=0," ",VALUE(IF('Vessel List A'!BC153=1,1,IF('Vessel List A'!BC153=2,2,IF('Vessel List A'!BC153=3,3,IF('Vessel List A'!BC153=4,4,IF('Vessel List A'!BC153=5,5,IF('Vessel List A'!BC153=6,6,IF('Vessel List A'!BC153=7,7,IF('Vessel List A'!BC153=8,8,IF('Vessel List A'!BC153=9,9,IF('Vessel List A'!BC153=10,10,IF('Vessel List A'!BC153=11,11,IF('Vessel List A'!BC153=12,12,IF('Vessel List A'!BC153=13,13,IF('Vessel List A'!BC153=14,14,IF('Vessel List A'!BC153=15,15,IF('Vessel List A'!BC153=16,16,0))))))))))))))))))</f>
        <v xml:space="preserve"> </v>
      </c>
      <c r="AE154" s="154"/>
      <c r="AF154" s="158"/>
      <c r="AG154" s="390" t="str">
        <f t="shared" si="171"/>
        <v/>
      </c>
      <c r="AH154" s="158"/>
      <c r="AI154" s="137"/>
      <c r="AJ154" s="388" t="str">
        <f t="shared" si="172"/>
        <v/>
      </c>
      <c r="AK154" s="157" t="str">
        <f>IF(VALUE(IF('Vessel List A'!BP153=1,1,IF('Vessel List A'!BP153=2,2,IF('Vessel List A'!BP153=3,3,IF('Vessel List A'!BP153=4,4,IF('Vessel List A'!BP153=5,5,IF('Vessel List A'!BP153=6,6,IF('Vessel List A'!BP153=7,7,IF('Vessel List A'!BP153=8,8,IF('Vessel List A'!BP153=9,9,IF('Vessel List A'!BP153=10,10,IF('Vessel List A'!BP153=11,11,IF('Vessel List A'!BP153=12,12,IF('Vessel List A'!BP153=13,13,IF('Vessel List A'!BP153=14,14,IF('Vessel List A'!BP153=15,15,IF('Vessel List A'!BP153=16,16,0)))))))))))))))))=0," ",VALUE(IF('Vessel List A'!BP153=1,1,IF('Vessel List A'!BP153=2,2,IF('Vessel List A'!BP153=3,3,IF('Vessel List A'!BP153=4,4,IF('Vessel List A'!BP153=5,5,IF('Vessel List A'!BP153=6,6,IF('Vessel List A'!BP153=7,7,IF('Vessel List A'!BP153=8,8,IF('Vessel List A'!BP153=9,9,IF('Vessel List A'!BP153=10,10,IF('Vessel List A'!BP153=11,11,IF('Vessel List A'!BP153=12,12,IF('Vessel List A'!BP153=13,13,IF('Vessel List A'!BP153=14,14,IF('Vessel List A'!BP153=15,15,IF('Vessel List A'!BP153=16,16,0))))))))))))))))))</f>
        <v xml:space="preserve"> </v>
      </c>
      <c r="AL154" s="154"/>
      <c r="AM154" s="158"/>
      <c r="AN154" s="390" t="str">
        <f t="shared" si="173"/>
        <v/>
      </c>
      <c r="AO154" s="158"/>
      <c r="AP154" s="137"/>
      <c r="AQ154" s="388" t="str">
        <f t="shared" si="174"/>
        <v/>
      </c>
      <c r="AR154" s="157" t="str">
        <f>IF(VALUE(IF('Vessel List A'!CC153=1,1,IF('Vessel List A'!CC153=2,2,IF('Vessel List A'!CC153=3,3,IF('Vessel List A'!CC153=4,4,IF('Vessel List A'!CC153=5,5,IF('Vessel List A'!CC153=6,6,IF('Vessel List A'!CC153=7,7,IF('Vessel List A'!CC153=8,8,IF('Vessel List A'!CC153=9,9,IF('Vessel List A'!CC153=10,10,IF('Vessel List A'!CC153=11,11,IF('Vessel List A'!CC153=12,12,IF('Vessel List A'!CC153=13,13,IF('Vessel List A'!CC153=14,14,IF('Vessel List A'!CC153=15,15,IF('Vessel List A'!CC153=16,16,0)))))))))))))))))=0," ",VALUE(IF('Vessel List A'!CC153=1,1,IF('Vessel List A'!CC153=2,2,IF('Vessel List A'!CC153=3,3,IF('Vessel List A'!CC153=4,4,IF('Vessel List A'!CC153=5,5,IF('Vessel List A'!CC153=6,6,IF('Vessel List A'!CC153=7,7,IF('Vessel List A'!CC153=8,8,IF('Vessel List A'!CC153=9,9,IF('Vessel List A'!CC153=10,10,IF('Vessel List A'!CC153=11,11,IF('Vessel List A'!CC153=12,12,IF('Vessel List A'!CC153=13,13,IF('Vessel List A'!CC153=14,14,IF('Vessel List A'!CC153=15,15,IF('Vessel List A'!CC153=16,16,0))))))))))))))))))</f>
        <v xml:space="preserve"> </v>
      </c>
      <c r="AS154" s="154"/>
      <c r="AT154" s="158"/>
      <c r="AU154" s="390" t="str">
        <f t="shared" si="175"/>
        <v/>
      </c>
      <c r="AV154" s="158"/>
      <c r="AW154" s="137"/>
      <c r="AX154" s="388" t="str">
        <f t="shared" si="176"/>
        <v/>
      </c>
      <c r="AY154" s="157" t="str">
        <f>IF(VALUE(IF('Vessel List A'!CP153=1,1,IF('Vessel List A'!CP153=2,2,IF('Vessel List A'!CP153=3,3,IF('Vessel List A'!CP153=4,4,IF('Vessel List A'!CP153=5,5,IF('Vessel List A'!CP153=6,6,IF('Vessel List A'!CP153=7,7,IF('Vessel List A'!CP153=8,8,IF('Vessel List A'!CP153=9,9,IF('Vessel List A'!CP153=10,10,IF('Vessel List A'!CP153=11,11,IF('Vessel List A'!CP153=12,12,IF('Vessel List A'!CP153=13,13,IF('Vessel List A'!CP153=14,14,IF('Vessel List A'!CP153=15,15,IF('Vessel List A'!CP153=16,16,0)))))))))))))))))=0," ",VALUE(IF('Vessel List A'!CP153=1,1,IF('Vessel List A'!CP153=2,2,IF('Vessel List A'!CP153=3,3,IF('Vessel List A'!CP153=4,4,IF('Vessel List A'!CP153=5,5,IF('Vessel List A'!CP153=6,6,IF('Vessel List A'!CP153=7,7,IF('Vessel List A'!CP153=8,8,IF('Vessel List A'!CP153=9,9,IF('Vessel List A'!CP153=10,10,IF('Vessel List A'!CP153=11,11,IF('Vessel List A'!CP153=12,12,IF('Vessel List A'!CP153=13,13,IF('Vessel List A'!CP153=14,14,IF('Vessel List A'!CP153=15,15,IF('Vessel List A'!CP153=16,16,0))))))))))))))))))</f>
        <v xml:space="preserve"> </v>
      </c>
      <c r="AZ154" s="154"/>
      <c r="BA154" s="158"/>
      <c r="BB154" s="390" t="str">
        <f t="shared" si="177"/>
        <v/>
      </c>
      <c r="BC154" s="158"/>
      <c r="BD154" s="137"/>
      <c r="BE154" s="388" t="str">
        <f t="shared" si="178"/>
        <v/>
      </c>
      <c r="BF154" s="157" t="str">
        <f>IF(VALUE(IF('Vessel List A'!DC153=1,1,IF('Vessel List A'!DC153=2,2,IF('Vessel List A'!DC153=3,3,IF('Vessel List A'!DC153=4,4,IF('Vessel List A'!DC153=5,5,IF('Vessel List A'!DC153=6,6,IF('Vessel List A'!DC153=7,7,IF('Vessel List A'!DC153=8,8,IF('Vessel List A'!DC153=9,9,IF('Vessel List A'!DC153=10,10,IF('Vessel List A'!DC153=11,11,IF('Vessel List A'!DC153=12,12,IF('Vessel List A'!DC153=13,13,IF('Vessel List A'!DC153=14,14,IF('Vessel List A'!DC153=15,15,IF('Vessel List A'!DC153=16,16,0)))))))))))))))))=0," ",VALUE(IF('Vessel List A'!DC153=1,1,IF('Vessel List A'!DC153=2,2,IF('Vessel List A'!DC153=3,3,IF('Vessel List A'!DC153=4,4,IF('Vessel List A'!DC153=5,5,IF('Vessel List A'!DC153=6,6,IF('Vessel List A'!DC153=7,7,IF('Vessel List A'!DC153=8,8,IF('Vessel List A'!DC153=9,9,IF('Vessel List A'!DC153=10,10,IF('Vessel List A'!DC153=11,11,IF('Vessel List A'!DC153=12,12,IF('Vessel List A'!DC153=13,13,IF('Vessel List A'!DC153=14,14,IF('Vessel List A'!DC153=15,15,IF('Vessel List A'!DC153=16,16,0))))))))))))))))))</f>
        <v xml:space="preserve"> </v>
      </c>
      <c r="BG154" s="154"/>
      <c r="BH154" s="158"/>
      <c r="BI154" s="390" t="str">
        <f t="shared" si="179"/>
        <v/>
      </c>
      <c r="BJ154" s="158"/>
      <c r="BK154" s="137"/>
      <c r="BL154" s="388" t="str">
        <f t="shared" si="180"/>
        <v/>
      </c>
      <c r="BM154" s="157" t="str">
        <f>IF(VALUE(IF('Vessel List A'!DP153=1,1,IF('Vessel List A'!DP153=2,2,IF('Vessel List A'!DP153=3,3,IF('Vessel List A'!DP153=4,4,IF('Vessel List A'!DP153=5,5,IF('Vessel List A'!DP153=6,6,IF('Vessel List A'!DP153=7,7,IF('Vessel List A'!DP153=8,8,IF('Vessel List A'!DP153=9,9,IF('Vessel List A'!DP153=10,10,IF('Vessel List A'!DP153=11,11,IF('Vessel List A'!DP153=12,12,IF('Vessel List A'!DP153=13,13,IF('Vessel List A'!DP153=14,14,IF('Vessel List A'!DP153=15,15,IF('Vessel List A'!DP153=16,16,0)))))))))))))))))=0," ",VALUE(IF('Vessel List A'!DP153=1,1,IF('Vessel List A'!DP153=2,2,IF('Vessel List A'!DP153=3,3,IF('Vessel List A'!DP153=4,4,IF('Vessel List A'!DP153=5,5,IF('Vessel List A'!DP153=6,6,IF('Vessel List A'!DP153=7,7,IF('Vessel List A'!DP153=8,8,IF('Vessel List A'!DP153=9,9,IF('Vessel List A'!DP153=10,10,IF('Vessel List A'!DP153=11,11,IF('Vessel List A'!DP153=12,12,IF('Vessel List A'!DP153=13,13,IF('Vessel List A'!DP153=14,14,IF('Vessel List A'!DP153=15,15,IF('Vessel List A'!DP153=16,16,0))))))))))))))))))</f>
        <v xml:space="preserve"> </v>
      </c>
      <c r="BN154" s="154"/>
      <c r="BO154" s="158"/>
      <c r="BP154" s="390" t="str">
        <f t="shared" si="181"/>
        <v/>
      </c>
      <c r="BQ154" s="158"/>
      <c r="BR154" s="137"/>
      <c r="BS154" s="388" t="str">
        <f t="shared" si="182"/>
        <v/>
      </c>
      <c r="BT154" s="157" t="str">
        <f>IF(VALUE(IF('Vessel List A'!EC153=1,1,IF('Vessel List A'!EC153=2,2,IF('Vessel List A'!EC153=3,3,IF('Vessel List A'!EC153=4,4,IF('Vessel List A'!EC153=5,5,IF('Vessel List A'!EC153=6,6,IF('Vessel List A'!EC153=7,7,IF('Vessel List A'!EC153=8,8,IF('Vessel List A'!EC153=9,9,IF('Vessel List A'!EC153=10,10,IF('Vessel List A'!EC153=11,11,IF('Vessel List A'!EC153=12,12,IF('Vessel List A'!EC153=13,13,IF('Vessel List A'!EC153=14,14,IF('Vessel List A'!EC153=15,15,IF('Vessel List A'!EC153=16,16,0)))))))))))))))))=0," ",VALUE(IF('Vessel List A'!EC153=1,1,IF('Vessel List A'!EC153=2,2,IF('Vessel List A'!EC153=3,3,IF('Vessel List A'!EC153=4,4,IF('Vessel List A'!EC153=5,5,IF('Vessel List A'!EC153=6,6,IF('Vessel List A'!EC153=7,7,IF('Vessel List A'!EC153=8,8,IF('Vessel List A'!EC153=9,9,IF('Vessel List A'!EC153=10,10,IF('Vessel List A'!EC153=11,11,IF('Vessel List A'!EC153=12,12,IF('Vessel List A'!EC153=13,13,IF('Vessel List A'!EC153=14,14,IF('Vessel List A'!EC153=15,15,IF('Vessel List A'!EC153=16,16,0))))))))))))))))))</f>
        <v xml:space="preserve"> </v>
      </c>
      <c r="BU154" s="154"/>
      <c r="BV154" s="158"/>
      <c r="BW154" s="390" t="str">
        <f t="shared" si="183"/>
        <v/>
      </c>
      <c r="BX154" s="158"/>
      <c r="BY154" s="137"/>
      <c r="BZ154" s="388" t="str">
        <f t="shared" si="184"/>
        <v/>
      </c>
      <c r="CA154" s="157" t="str">
        <f>IF(VALUE(IF('Vessel List A'!EP153=1,1,IF('Vessel List A'!EP153=2,2,IF('Vessel List A'!EP153=3,3,IF('Vessel List A'!EP153=4,4,IF('Vessel List A'!EP153=5,5,IF('Vessel List A'!EP153=6,6,IF('Vessel List A'!EP153=7,7,IF('Vessel List A'!EP153=8,8,IF('Vessel List A'!EP153=9,9,IF('Vessel List A'!EP153=10,10,IF('Vessel List A'!EP153=11,11,IF('Vessel List A'!EP153=12,12,IF('Vessel List A'!EP153=13,13,IF('Vessel List A'!EP153=14,14,IF('Vessel List A'!EP153=15,15,IF('Vessel List A'!EP153=16,16,0)))))))))))))))))=0," ",VALUE(IF('Vessel List A'!EP153=1,1,IF('Vessel List A'!EP153=2,2,IF('Vessel List A'!EP153=3,3,IF('Vessel List A'!EP153=4,4,IF('Vessel List A'!EP153=5,5,IF('Vessel List A'!EP153=6,6,IF('Vessel List A'!EP153=7,7,IF('Vessel List A'!EP153=8,8,IF('Vessel List A'!EP153=9,9,IF('Vessel List A'!EP153=10,10,IF('Vessel List A'!EP153=11,11,IF('Vessel List A'!EP153=12,12,IF('Vessel List A'!EP153=13,13,IF('Vessel List A'!EP153=14,14,IF('Vessel List A'!EP153=15,15,IF('Vessel List A'!EP153=16,16,0))))))))))))))))))</f>
        <v xml:space="preserve"> </v>
      </c>
      <c r="CB154" s="154"/>
      <c r="CC154" s="158"/>
      <c r="CD154" s="390" t="str">
        <f t="shared" si="185"/>
        <v/>
      </c>
      <c r="CE154" s="158"/>
      <c r="CF154" s="137"/>
      <c r="CG154" s="388" t="str">
        <f t="shared" si="186"/>
        <v/>
      </c>
      <c r="CH154" s="157" t="str">
        <f>IF(VALUE(IF('Vessel List A'!FC153=1,1,IF('Vessel List A'!FC153=2,2,IF('Vessel List A'!FC153=3,3,IF('Vessel List A'!FC153=4,4,IF('Vessel List A'!FC153=5,5,IF('Vessel List A'!FC153=6,6,IF('Vessel List A'!FC153=7,7,IF('Vessel List A'!FC153=8,8,IF('Vessel List A'!FC153=9,9,IF('Vessel List A'!FC153=10,10,IF('Vessel List A'!FC153=11,11,IF('Vessel List A'!FC153=12,12,IF('Vessel List A'!FC153=13,13,IF('Vessel List A'!FC153=14,14,IF('Vessel List A'!FC153=15,15,IF('Vessel List A'!FC153=16,16,0)))))))))))))))))=0," ",VALUE(IF('Vessel List A'!FC153=1,1,IF('Vessel List A'!FC153=2,2,IF('Vessel List A'!FC153=3,3,IF('Vessel List A'!FC153=4,4,IF('Vessel List A'!FC153=5,5,IF('Vessel List A'!FC153=6,6,IF('Vessel List A'!FC153=7,7,IF('Vessel List A'!FC153=8,8,IF('Vessel List A'!FC153=9,9,IF('Vessel List A'!FC153=10,10,IF('Vessel List A'!FC153=11,11,IF('Vessel List A'!FC153=12,12,IF('Vessel List A'!FC153=13,13,IF('Vessel List A'!FC153=14,14,IF('Vessel List A'!FC153=15,15,IF('Vessel List A'!FC153=16,16,0))))))))))))))))))</f>
        <v xml:space="preserve"> </v>
      </c>
      <c r="CI154" s="154"/>
      <c r="CJ154" s="158"/>
      <c r="CK154" s="390" t="str">
        <f t="shared" si="187"/>
        <v/>
      </c>
      <c r="CL154" s="158"/>
      <c r="CM154" s="137"/>
      <c r="CN154" s="388" t="str">
        <f t="shared" si="188"/>
        <v/>
      </c>
      <c r="CO154" s="157" t="str">
        <f>IF(VALUE(IF('Vessel List A'!FP153=1,1,IF('Vessel List A'!FP153=2,2,IF('Vessel List A'!FP153=3,3,IF('Vessel List A'!FP153=4,4,IF('Vessel List A'!FP153=5,5,IF('Vessel List A'!FP153=6,6,IF('Vessel List A'!FP153=7,7,IF('Vessel List A'!FP153=8,8,IF('Vessel List A'!FP153=9,9,IF('Vessel List A'!FP153=10,10,IF('Vessel List A'!FP153=11,11,IF('Vessel List A'!FP153=12,12,IF('Vessel List A'!FP153=13,13,IF('Vessel List A'!FP153=14,14,IF('Vessel List A'!FP153=15,15,IF('Vessel List A'!FP153=16,16,0)))))))))))))))))=0," ",VALUE(IF('Vessel List A'!FP153=1,1,IF('Vessel List A'!FP153=2,2,IF('Vessel List A'!FP153=3,3,IF('Vessel List A'!FP153=4,4,IF('Vessel List A'!FP153=5,5,IF('Vessel List A'!FP153=6,6,IF('Vessel List A'!FP153=7,7,IF('Vessel List A'!FP153=8,8,IF('Vessel List A'!FP153=9,9,IF('Vessel List A'!FP153=10,10,IF('Vessel List A'!FP153=11,11,IF('Vessel List A'!FP153=12,12,IF('Vessel List A'!FP153=13,13,IF('Vessel List A'!FP153=14,14,IF('Vessel List A'!FP153=15,15,IF('Vessel List A'!FP153=16,16,0))))))))))))))))))</f>
        <v xml:space="preserve"> </v>
      </c>
      <c r="CP154" s="154"/>
      <c r="CQ154" s="158"/>
      <c r="CR154" s="390" t="str">
        <f t="shared" si="189"/>
        <v/>
      </c>
      <c r="CS154" s="158"/>
      <c r="CT154" s="137"/>
      <c r="CU154" s="388" t="str">
        <f t="shared" si="190"/>
        <v/>
      </c>
      <c r="CV154" s="157" t="str">
        <f>IF(VALUE(IF('Vessel List A'!GC153=1,1,IF('Vessel List A'!GC153=2,2,IF('Vessel List A'!GC153=3,3,IF('Vessel List A'!GC153=4,4,IF('Vessel List A'!GC153=5,5,IF('Vessel List A'!GC153=6,6,IF('Vessel List A'!GC153=7,7,IF('Vessel List A'!GC153=8,8,IF('Vessel List A'!GC153=9,9,IF('Vessel List A'!GC153=10,10,IF('Vessel List A'!GC153=11,11,IF('Vessel List A'!GC153=12,12,IF('Vessel List A'!GC153=13,13,IF('Vessel List A'!GC153=14,14,IF('Vessel List A'!GC153=15,15,IF('Vessel List A'!GC153=16,16,0)))))))))))))))))=0," ",VALUE(IF('Vessel List A'!GC153=1,1,IF('Vessel List A'!GC153=2,2,IF('Vessel List A'!GC153=3,3,IF('Vessel List A'!GC153=4,4,IF('Vessel List A'!GC153=5,5,IF('Vessel List A'!GC153=6,6,IF('Vessel List A'!GC153=7,7,IF('Vessel List A'!GC153=8,8,IF('Vessel List A'!GC153=9,9,IF('Vessel List A'!GC153=10,10,IF('Vessel List A'!GC153=11,11,IF('Vessel List A'!GC153=12,12,IF('Vessel List A'!GC153=13,13,IF('Vessel List A'!GC153=14,14,IF('Vessel List A'!GC153=15,15,IF('Vessel List A'!GC153=16,16,0))))))))))))))))))</f>
        <v xml:space="preserve"> </v>
      </c>
      <c r="CW154" s="154"/>
      <c r="CX154" s="158"/>
      <c r="CY154" s="390" t="str">
        <f t="shared" si="191"/>
        <v/>
      </c>
      <c r="CZ154" s="158"/>
      <c r="DA154" s="137"/>
      <c r="DB154" s="388" t="str">
        <f t="shared" si="192"/>
        <v/>
      </c>
      <c r="DC154" s="157" t="str">
        <f>IF(VALUE(IF('Vessel List A'!GP153=1,1,IF('Vessel List A'!GP153=2,2,IF('Vessel List A'!GP153=3,3,IF('Vessel List A'!GP153=4,4,IF('Vessel List A'!GP153=5,5,IF('Vessel List A'!GP153=6,6,IF('Vessel List A'!GP153=7,7,IF('Vessel List A'!GP153=8,8,IF('Vessel List A'!GP153=9,9,IF('Vessel List A'!GP153=10,10,IF('Vessel List A'!GP153=11,11,IF('Vessel List A'!GP153=12,12,IF('Vessel List A'!GP153=13,13,IF('Vessel List A'!GP153=14,14,IF('Vessel List A'!GP153=15,15,IF('Vessel List A'!GP153=16,16,0)))))))))))))))))=0," ",VALUE(IF('Vessel List A'!GP153=1,1,IF('Vessel List A'!GP153=2,2,IF('Vessel List A'!GP153=3,3,IF('Vessel List A'!GP153=4,4,IF('Vessel List A'!GP153=5,5,IF('Vessel List A'!GP153=6,6,IF('Vessel List A'!GP153=7,7,IF('Vessel List A'!GP153=8,8,IF('Vessel List A'!GP153=9,9,IF('Vessel List A'!GP153=10,10,IF('Vessel List A'!GP153=11,11,IF('Vessel List A'!GP153=12,12,IF('Vessel List A'!GP153=13,13,IF('Vessel List A'!GP153=14,14,IF('Vessel List A'!GP153=15,15,IF('Vessel List A'!GP153=16,16,0))))))))))))))))))</f>
        <v xml:space="preserve"> </v>
      </c>
      <c r="DD154" s="154"/>
      <c r="DE154" s="158"/>
      <c r="DF154" s="390" t="str">
        <f t="shared" si="193"/>
        <v/>
      </c>
      <c r="DG154" s="158"/>
      <c r="DH154" s="137"/>
      <c r="DI154" s="388" t="str">
        <f t="shared" si="194"/>
        <v/>
      </c>
      <c r="DJ154" s="157" t="str">
        <f>IF(VALUE(IF('Vessel List A'!HC153=1,1,IF('Vessel List A'!HC153=2,2,IF('Vessel List A'!HC153=3,3,IF('Vessel List A'!HC153=4,4,IF('Vessel List A'!HC153=5,5,IF('Vessel List A'!HC153=6,6,IF('Vessel List A'!HC153=7,7,IF('Vessel List A'!HC153=8,8,IF('Vessel List A'!HC153=9,9,IF('Vessel List A'!HC153=10,10,IF('Vessel List A'!HC153=11,11,IF('Vessel List A'!HC153=12,12,IF('Vessel List A'!HC153=13,13,IF('Vessel List A'!HC153=14,14,IF('Vessel List A'!HC153=15,15,IF('Vessel List A'!HC153=16,16,0)))))))))))))))))=0," ",VALUE(IF('Vessel List A'!HC153=1,1,IF('Vessel List A'!HC153=2,2,IF('Vessel List A'!HC153=3,3,IF('Vessel List A'!HC153=4,4,IF('Vessel List A'!HC153=5,5,IF('Vessel List A'!HC153=6,6,IF('Vessel List A'!HC153=7,7,IF('Vessel List A'!HC153=8,8,IF('Vessel List A'!HC153=9,9,IF('Vessel List A'!HC153=10,10,IF('Vessel List A'!HC153=11,11,IF('Vessel List A'!HC153=12,12,IF('Vessel List A'!HC153=13,13,IF('Vessel List A'!HC153=14,14,IF('Vessel List A'!HC153=15,15,IF('Vessel List A'!HC153=16,16,0))))))))))))))))))</f>
        <v xml:space="preserve"> </v>
      </c>
      <c r="DK154" s="154"/>
      <c r="DL154" s="158"/>
      <c r="DM154" s="390" t="str">
        <f t="shared" si="195"/>
        <v/>
      </c>
      <c r="DN154" s="158"/>
      <c r="DO154" s="137"/>
      <c r="DP154" s="388" t="str">
        <f t="shared" si="196"/>
        <v/>
      </c>
      <c r="DQ154" s="157" t="str">
        <f>IF(VALUE(IF('Vessel List A'!HP153=1,1,IF('Vessel List A'!HP153=2,2,IF('Vessel List A'!HP153=3,3,IF('Vessel List A'!HP153=4,4,IF('Vessel List A'!HP153=5,5,IF('Vessel List A'!HP153=6,6,IF('Vessel List A'!HP153=7,7,IF('Vessel List A'!HP153=8,8,IF('Vessel List A'!HP153=9,9,IF('Vessel List A'!HP153=10,10,IF('Vessel List A'!HP153=11,11,IF('Vessel List A'!HP153=12,12,IF('Vessel List A'!HP153=13,13,IF('Vessel List A'!HP153=14,14,IF('Vessel List A'!HP153=15,15,IF('Vessel List A'!HP153=16,16,0)))))))))))))))))=0," ",VALUE(IF('Vessel List A'!HP153=1,1,IF('Vessel List A'!HP153=2,2,IF('Vessel List A'!HP153=3,3,IF('Vessel List A'!HP153=4,4,IF('Vessel List A'!HP153=5,5,IF('Vessel List A'!HP153=6,6,IF('Vessel List A'!HP153=7,7,IF('Vessel List A'!HP153=8,8,IF('Vessel List A'!HP153=9,9,IF('Vessel List A'!HP153=10,10,IF('Vessel List A'!HP153=11,11,IF('Vessel List A'!HP153=12,12,IF('Vessel List A'!HP153=13,13,IF('Vessel List A'!HP153=14,14,IF('Vessel List A'!HP153=15,15,IF('Vessel List A'!HP153=16,16,0))))))))))))))))))</f>
        <v xml:space="preserve"> </v>
      </c>
      <c r="DR154" s="154"/>
      <c r="DS154" s="158"/>
      <c r="DT154" s="390" t="str">
        <f t="shared" si="197"/>
        <v/>
      </c>
      <c r="DU154" s="158"/>
      <c r="DV154" s="137"/>
      <c r="DW154" s="388" t="str">
        <f t="shared" si="198"/>
        <v/>
      </c>
      <c r="DX154" s="157" t="str">
        <f>IF(VALUE(IF('Vessel List A'!IC153=1,1,IF('Vessel List A'!IC153=2,2,IF('Vessel List A'!IC153=3,3,IF('Vessel List A'!IC153=4,4,IF('Vessel List A'!IC153=5,5,IF('Vessel List A'!IC153=6,6,IF('Vessel List A'!IC153=7,7,IF('Vessel List A'!IC153=8,8,IF('Vessel List A'!IC153=9,9,IF('Vessel List A'!IC153=10,10,IF('Vessel List A'!IC153=11,11,IF('Vessel List A'!IC153=12,12,IF('Vessel List A'!IC153=13,13,IF('Vessel List A'!IC153=14,14,IF('Vessel List A'!IC153=15,15,IF('Vessel List A'!IC153=16,16,0)))))))))))))))))=0," ",VALUE(IF('Vessel List A'!IC153=1,1,IF('Vessel List A'!IC153=2,2,IF('Vessel List A'!IC153=3,3,IF('Vessel List A'!IC153=4,4,IF('Vessel List A'!IC153=5,5,IF('Vessel List A'!IC153=6,6,IF('Vessel List A'!IC153=7,7,IF('Vessel List A'!IC153=8,8,IF('Vessel List A'!IC153=9,9,IF('Vessel List A'!IC153=10,10,IF('Vessel List A'!IC153=11,11,IF('Vessel List A'!IC153=12,12,IF('Vessel List A'!IC153=13,13,IF('Vessel List A'!IC153=14,14,IF('Vessel List A'!IC153=15,15,IF('Vessel List A'!IC153=16,16,0))))))))))))))))))</f>
        <v xml:space="preserve"> </v>
      </c>
      <c r="DY154" s="154"/>
      <c r="DZ154" s="158"/>
      <c r="EA154" s="390" t="str">
        <f t="shared" si="199"/>
        <v/>
      </c>
      <c r="EB154" s="158"/>
      <c r="EC154" s="137"/>
      <c r="ED154" s="388" t="str">
        <f t="shared" si="200"/>
        <v/>
      </c>
      <c r="EE154" s="157" t="str">
        <f>IF(VALUE(IF('Vessel List A'!IP153=1,1,IF('Vessel List A'!IP153=2,2,IF('Vessel List A'!IP153=3,3,IF('Vessel List A'!IP153=4,4,IF('Vessel List A'!IP153=5,5,IF('Vessel List A'!IP153=6,6,IF('Vessel List A'!IP153=7,7,IF('Vessel List A'!IP153=8,8,IF('Vessel List A'!IP153=9,9,IF('Vessel List A'!IP153=10,10,IF('Vessel List A'!IP153=11,11,IF('Vessel List A'!IP153=12,12,IF('Vessel List A'!IP153=13,13,IF('Vessel List A'!IP153=14,14,IF('Vessel List A'!IP153=15,15,IF('Vessel List A'!IP153=16,16,0)))))))))))))))))=0," ",VALUE(IF('Vessel List A'!IP153=1,1,IF('Vessel List A'!IP153=2,2,IF('Vessel List A'!IP153=3,3,IF('Vessel List A'!IP153=4,4,IF('Vessel List A'!IP153=5,5,IF('Vessel List A'!IP153=6,6,IF('Vessel List A'!IP153=7,7,IF('Vessel List A'!IP153=8,8,IF('Vessel List A'!IP153=9,9,IF('Vessel List A'!IP153=10,10,IF('Vessel List A'!IP153=11,11,IF('Vessel List A'!IP153=12,12,IF('Vessel List A'!IP153=13,13,IF('Vessel List A'!IP153=14,14,IF('Vessel List A'!IP153=15,15,IF('Vessel List A'!IP153=16,16,0))))))))))))))))))</f>
        <v xml:space="preserve"> </v>
      </c>
      <c r="EF154" s="154"/>
      <c r="EG154" s="158"/>
      <c r="EH154" s="390" t="str">
        <f t="shared" si="201"/>
        <v/>
      </c>
      <c r="EI154" s="158"/>
      <c r="EJ154" s="137"/>
      <c r="EK154" s="397" t="str">
        <f t="shared" si="202"/>
        <v/>
      </c>
      <c r="EL154" s="144"/>
      <c r="EM154" s="157" t="str">
        <f>IF(VALUE(IF('Vessel List B'!C153=1,1,IF('Vessel List B'!C153=2,2,IF('Vessel List B'!C153=3,3,IF('Vessel List B'!C153=4,4,IF('Vessel List B'!C153=5,5,IF('Vessel List B'!C153=6,6,IF('Vessel List B'!C153=7,7,IF('Vessel List B'!C153=8,8,IF('Vessel List B'!C153=9,9,IF('Vessel List B'!C153=10,10,IF('Vessel List B'!C153=11,11,IF('Vessel List B'!C153=12,12,IF('Vessel List B'!C153=13,13,IF('Vessel List B'!C153=14,14,IF('Vessel List B'!C153=15,15,IF('Vessel List B'!C153=16,16,0)))))))))))))))))=0," ",VALUE(IF('Vessel List B'!C153=1,1,IF('Vessel List B'!C153=2,2,IF('Vessel List B'!C153=3,3,IF('Vessel List B'!C153=4,4,IF('Vessel List B'!C153=5,5,IF('Vessel List B'!C153=6,6,IF('Vessel List B'!C153=7,7,IF('Vessel List B'!C153=8,8,IF('Vessel List B'!C153=9,9,IF('Vessel List B'!C153=10,10,IF('Vessel List B'!C153=11,11,IF('Vessel List B'!C153=12,12,IF('Vessel List B'!C153=13,13,IF('Vessel List B'!C153=14,14,IF('Vessel List B'!C153=15,15,IF('Vessel List B'!C153=16,16,0))))))))))))))))))</f>
        <v xml:space="preserve"> </v>
      </c>
      <c r="EN154" s="154"/>
      <c r="EO154" s="158"/>
      <c r="EP154" s="390" t="str">
        <f t="shared" si="203"/>
        <v/>
      </c>
      <c r="EQ154" s="158"/>
      <c r="ER154" s="137"/>
      <c r="ES154" s="388" t="str">
        <f t="shared" si="204"/>
        <v/>
      </c>
      <c r="ET154" s="157" t="str">
        <f>IF(VALUE(IF('Vessel List B'!P153=1,1,IF('Vessel List B'!P153=2,2,IF('Vessel List B'!P153=3,3,IF('Vessel List B'!P153=4,4,IF('Vessel List B'!P153=5,5,IF('Vessel List B'!P153=6,6,IF('Vessel List B'!P153=7,7,IF('Vessel List B'!P153=8,8,IF('Vessel List B'!P153=9,9,IF('Vessel List B'!P153=10,10,IF('Vessel List B'!P153=11,11,IF('Vessel List B'!P153=12,12,IF('Vessel List B'!P153=13,13,IF('Vessel List B'!P153=14,14,IF('Vessel List B'!P153=15,15,IF('Vessel List B'!P153=16,16,0)))))))))))))))))=0," ",VALUE(IF('Vessel List B'!P153=1,1,IF('Vessel List B'!P153=2,2,IF('Vessel List B'!P153=3,3,IF('Vessel List B'!P153=4,4,IF('Vessel List B'!P153=5,5,IF('Vessel List B'!P153=6,6,IF('Vessel List B'!P153=7,7,IF('Vessel List B'!P153=8,8,IF('Vessel List B'!P153=9,9,IF('Vessel List B'!P153=10,10,IF('Vessel List B'!P153=11,11,IF('Vessel List B'!P153=12,12,IF('Vessel List B'!P153=13,13,IF('Vessel List B'!P153=14,14,IF('Vessel List B'!P153=15,15,IF('Vessel List B'!P153=16,16,0))))))))))))))))))</f>
        <v xml:space="preserve"> </v>
      </c>
      <c r="EU154" s="154"/>
      <c r="EV154" s="158"/>
      <c r="EW154" s="390" t="str">
        <f t="shared" si="205"/>
        <v/>
      </c>
      <c r="EX154" s="158"/>
      <c r="EY154" s="137"/>
      <c r="EZ154" s="388" t="str">
        <f t="shared" si="206"/>
        <v/>
      </c>
      <c r="FA154" s="157" t="str">
        <f>IF(VALUE(IF('Vessel List B'!AC153=1,1,IF('Vessel List B'!AC153=2,2,IF('Vessel List B'!AC153=3,3,IF('Vessel List B'!AC153=4,4,IF('Vessel List B'!AC153=5,5,IF('Vessel List B'!AC153=6,6,IF('Vessel List B'!AC153=7,7,IF('Vessel List B'!AC153=8,8,IF('Vessel List B'!AC153=9,9,IF('Vessel List B'!AC153=10,10,IF('Vessel List B'!AC153=11,11,IF('Vessel List B'!AC153=12,12,IF('Vessel List B'!AC153=13,13,IF('Vessel List B'!AC153=14,14,IF('Vessel List B'!AC153=15,15,IF('Vessel List B'!AC153=16,16,0)))))))))))))))))=0," ",VALUE(IF('Vessel List B'!AC153=1,1,IF('Vessel List B'!AC153=2,2,IF('Vessel List B'!AC153=3,3,IF('Vessel List B'!AC153=4,4,IF('Vessel List B'!AC153=5,5,IF('Vessel List B'!AC153=6,6,IF('Vessel List B'!AC153=7,7,IF('Vessel List B'!AC153=8,8,IF('Vessel List B'!AC153=9,9,IF('Vessel List B'!AC153=10,10,IF('Vessel List B'!AC153=11,11,IF('Vessel List B'!AC153=12,12,IF('Vessel List B'!AC153=13,13,IF('Vessel List B'!AC153=14,14,IF('Vessel List B'!AC153=15,15,IF('Vessel List B'!AC153=16,16,0))))))))))))))))))</f>
        <v xml:space="preserve"> </v>
      </c>
      <c r="FB154" s="154"/>
      <c r="FC154" s="158"/>
      <c r="FD154" s="390" t="str">
        <f t="shared" si="207"/>
        <v/>
      </c>
      <c r="FE154" s="158"/>
      <c r="FF154" s="137"/>
      <c r="FG154" s="388" t="str">
        <f t="shared" si="208"/>
        <v/>
      </c>
      <c r="FH154" s="157" t="str">
        <f>IF(VALUE(IF('Vessel List B'!AP153=1,1,IF('Vessel List B'!AP153=2,2,IF('Vessel List B'!AP153=3,3,IF('Vessel List B'!AP153=4,4,IF('Vessel List B'!AP153=5,5,IF('Vessel List B'!AP153=6,6,IF('Vessel List B'!AP153=7,7,IF('Vessel List B'!AP153=8,8,IF('Vessel List B'!AP153=9,9,IF('Vessel List B'!AP153=10,10,IF('Vessel List B'!AP153=11,11,IF('Vessel List B'!AP153=12,12,IF('Vessel List B'!AP153=13,13,IF('Vessel List B'!AP153=14,14,IF('Vessel List B'!AP153=15,15,IF('Vessel List B'!AP153=16,16,0)))))))))))))))))=0," ",VALUE(IF('Vessel List B'!AP153=1,1,IF('Vessel List B'!AP153=2,2,IF('Vessel List B'!AP153=3,3,IF('Vessel List B'!AP153=4,4,IF('Vessel List B'!AP153=5,5,IF('Vessel List B'!AP153=6,6,IF('Vessel List B'!AP153=7,7,IF('Vessel List B'!AP153=8,8,IF('Vessel List B'!AP153=9,9,IF('Vessel List B'!AP153=10,10,IF('Vessel List B'!AP153=11,11,IF('Vessel List B'!AP153=12,12,IF('Vessel List B'!AP153=13,13,IF('Vessel List B'!AP153=14,14,IF('Vessel List B'!AP153=15,15,IF('Vessel List B'!AP153=16,16,0))))))))))))))))))</f>
        <v xml:space="preserve"> </v>
      </c>
      <c r="FI154" s="154"/>
      <c r="FJ154" s="158"/>
      <c r="FK154" s="390" t="str">
        <f t="shared" si="209"/>
        <v/>
      </c>
      <c r="FL154" s="158"/>
      <c r="FM154" s="137"/>
      <c r="FN154" s="388" t="str">
        <f t="shared" si="210"/>
        <v/>
      </c>
      <c r="FO154" s="157" t="str">
        <f>IF(VALUE(IF('Vessel List B'!BC153=1,1,IF('Vessel List B'!BC153=2,2,IF('Vessel List B'!BC153=3,3,IF('Vessel List B'!BC153=4,4,IF('Vessel List B'!BC153=5,5,IF('Vessel List B'!BC153=6,6,IF('Vessel List B'!BC153=7,7,IF('Vessel List B'!BC153=8,8,IF('Vessel List B'!BC153=9,9,IF('Vessel List B'!BC153=10,10,IF('Vessel List B'!BC153=11,11,IF('Vessel List B'!BC153=12,12,IF('Vessel List B'!BC153=13,13,IF('Vessel List B'!BC153=14,14,IF('Vessel List B'!BC153=15,15,IF('Vessel List B'!BC153=16,16,0)))))))))))))))))=0," ",VALUE(IF('Vessel List B'!BC153=1,1,IF('Vessel List B'!BC153=2,2,IF('Vessel List B'!BC153=3,3,IF('Vessel List B'!BC153=4,4,IF('Vessel List B'!BC153=5,5,IF('Vessel List B'!BC153=6,6,IF('Vessel List B'!BC153=7,7,IF('Vessel List B'!BC153=8,8,IF('Vessel List B'!BC153=9,9,IF('Vessel List B'!BC153=10,10,IF('Vessel List B'!BC153=11,11,IF('Vessel List B'!BC153=12,12,IF('Vessel List B'!BC153=13,13,IF('Vessel List B'!BC153=14,14,IF('Vessel List B'!BC153=15,15,IF('Vessel List B'!BC153=16,16,0))))))))))))))))))</f>
        <v xml:space="preserve"> </v>
      </c>
      <c r="FP154" s="154"/>
      <c r="FQ154" s="158"/>
      <c r="FR154" s="390" t="str">
        <f t="shared" si="211"/>
        <v/>
      </c>
      <c r="FS154" s="158"/>
      <c r="FT154" s="137"/>
      <c r="FU154" s="388" t="str">
        <f t="shared" si="212"/>
        <v/>
      </c>
      <c r="FV154" s="157" t="str">
        <f>IF(VALUE(IF('Vessel List B'!BP153=1,1,IF('Vessel List B'!BP153=2,2,IF('Vessel List B'!BP153=3,3,IF('Vessel List B'!BP153=4,4,IF('Vessel List B'!BP153=5,5,IF('Vessel List B'!BP153=6,6,IF('Vessel List B'!BP153=7,7,IF('Vessel List B'!BP153=8,8,IF('Vessel List B'!BP153=9,9,IF('Vessel List B'!BP153=10,10,IF('Vessel List B'!BP153=11,11,IF('Vessel List B'!BP153=12,12,IF('Vessel List B'!BP153=13,13,IF('Vessel List B'!BP153=14,14,IF('Vessel List B'!BP153=15,15,IF('Vessel List B'!BP153=16,16,0)))))))))))))))))=0," ",VALUE(IF('Vessel List B'!BP153=1,1,IF('Vessel List B'!BP153=2,2,IF('Vessel List B'!BP153=3,3,IF('Vessel List B'!BP153=4,4,IF('Vessel List B'!BP153=5,5,IF('Vessel List B'!BP153=6,6,IF('Vessel List B'!BP153=7,7,IF('Vessel List B'!BP153=8,8,IF('Vessel List B'!BP153=9,9,IF('Vessel List B'!BP153=10,10,IF('Vessel List B'!BP153=11,11,IF('Vessel List B'!BP153=12,12,IF('Vessel List B'!BP153=13,13,IF('Vessel List B'!BP153=14,14,IF('Vessel List B'!BP153=15,15,IF('Vessel List B'!BP153=16,16,0))))))))))))))))))</f>
        <v xml:space="preserve"> </v>
      </c>
      <c r="FW154" s="154"/>
      <c r="FX154" s="158"/>
      <c r="FY154" s="390" t="str">
        <f t="shared" si="213"/>
        <v/>
      </c>
      <c r="FZ154" s="158"/>
      <c r="GA154" s="137"/>
      <c r="GB154" s="388" t="str">
        <f t="shared" si="214"/>
        <v/>
      </c>
      <c r="GC154" s="157" t="str">
        <f>IF(VALUE(IF('Vessel List B'!CC153=1,1,IF('Vessel List B'!CC153=2,2,IF('Vessel List B'!CC153=3,3,IF('Vessel List B'!CC153=4,4,IF('Vessel List B'!CC153=5,5,IF('Vessel List B'!CC153=6,6,IF('Vessel List B'!CC153=7,7,IF('Vessel List B'!CC153=8,8,IF('Vessel List B'!CC153=9,9,IF('Vessel List B'!CC153=10,10,IF('Vessel List B'!CC153=11,11,IF('Vessel List B'!CC153=12,12,IF('Vessel List B'!CC153=13,13,IF('Vessel List B'!CC153=14,14,IF('Vessel List B'!CC153=15,15,IF('Vessel List B'!CC153=16,16,0)))))))))))))))))=0," ",VALUE(IF('Vessel List B'!CC153=1,1,IF('Vessel List B'!CC153=2,2,IF('Vessel List B'!CC153=3,3,IF('Vessel List B'!CC153=4,4,IF('Vessel List B'!CC153=5,5,IF('Vessel List B'!CC153=6,6,IF('Vessel List B'!CC153=7,7,IF('Vessel List B'!CC153=8,8,IF('Vessel List B'!CC153=9,9,IF('Vessel List B'!CC153=10,10,IF('Vessel List B'!CC153=11,11,IF('Vessel List B'!CC153=12,12,IF('Vessel List B'!CC153=13,13,IF('Vessel List B'!CC153=14,14,IF('Vessel List B'!CC153=15,15,IF('Vessel List B'!CC153=16,16,0))))))))))))))))))</f>
        <v xml:space="preserve"> </v>
      </c>
      <c r="GD154" s="154"/>
      <c r="GE154" s="158"/>
      <c r="GF154" s="390" t="str">
        <f t="shared" si="215"/>
        <v/>
      </c>
      <c r="GG154" s="158"/>
      <c r="GH154" s="137"/>
      <c r="GI154" s="388" t="str">
        <f t="shared" si="216"/>
        <v/>
      </c>
      <c r="GJ154" s="157" t="str">
        <f>IF(VALUE(IF('Vessel List B'!CP153=1,1,IF('Vessel List B'!CP153=2,2,IF('Vessel List B'!CP153=3,3,IF('Vessel List B'!CP153=4,4,IF('Vessel List B'!CP153=5,5,IF('Vessel List B'!CP153=6,6,IF('Vessel List B'!CP153=7,7,IF('Vessel List B'!CP153=8,8,IF('Vessel List B'!CP153=9,9,IF('Vessel List B'!CP153=10,10,IF('Vessel List B'!CP153=11,11,IF('Vessel List B'!CP153=12,12,IF('Vessel List B'!CP153=13,13,IF('Vessel List B'!CP153=14,14,IF('Vessel List B'!CP153=15,15,IF('Vessel List B'!CP153=16,16,0)))))))))))))))))=0," ",VALUE(IF('Vessel List B'!CP153=1,1,IF('Vessel List B'!CP153=2,2,IF('Vessel List B'!CP153=3,3,IF('Vessel List B'!CP153=4,4,IF('Vessel List B'!CP153=5,5,IF('Vessel List B'!CP153=6,6,IF('Vessel List B'!CP153=7,7,IF('Vessel List B'!CP153=8,8,IF('Vessel List B'!CP153=9,9,IF('Vessel List B'!CP153=10,10,IF('Vessel List B'!CP153=11,11,IF('Vessel List B'!CP153=12,12,IF('Vessel List B'!CP153=13,13,IF('Vessel List B'!CP153=14,14,IF('Vessel List B'!CP153=15,15,IF('Vessel List B'!CP153=16,16,0))))))))))))))))))</f>
        <v xml:space="preserve"> </v>
      </c>
      <c r="GK154" s="154"/>
      <c r="GL154" s="158"/>
      <c r="GM154" s="390" t="str">
        <f t="shared" si="217"/>
        <v/>
      </c>
      <c r="GN154" s="158"/>
      <c r="GO154" s="137"/>
      <c r="GP154" s="388" t="str">
        <f t="shared" si="218"/>
        <v/>
      </c>
      <c r="GQ154" s="157" t="str">
        <f>IF(VALUE(IF('Vessel List B'!DC153=1,1,IF('Vessel List B'!DC153=2,2,IF('Vessel List B'!DC153=3,3,IF('Vessel List B'!DC153=4,4,IF('Vessel List B'!DC153=5,5,IF('Vessel List B'!DC153=6,6,IF('Vessel List B'!DC153=7,7,IF('Vessel List B'!DC153=8,8,IF('Vessel List B'!DC153=9,9,IF('Vessel List B'!DC153=10,10,IF('Vessel List B'!DC153=11,11,IF('Vessel List B'!DC153=12,12,IF('Vessel List B'!DC153=13,13,IF('Vessel List B'!DC153=14,14,IF('Vessel List B'!DC153=15,15,IF('Vessel List B'!DC153=16,16,0)))))))))))))))))=0," ",VALUE(IF('Vessel List B'!DC153=1,1,IF('Vessel List B'!DC153=2,2,IF('Vessel List B'!DC153=3,3,IF('Vessel List B'!DC153=4,4,IF('Vessel List B'!DC153=5,5,IF('Vessel List B'!DC153=6,6,IF('Vessel List B'!DC153=7,7,IF('Vessel List B'!DC153=8,8,IF('Vessel List B'!DC153=9,9,IF('Vessel List B'!DC153=10,10,IF('Vessel List B'!DC153=11,11,IF('Vessel List B'!DC153=12,12,IF('Vessel List B'!DC153=13,13,IF('Vessel List B'!DC153=14,14,IF('Vessel List B'!DC153=15,15,IF('Vessel List B'!DC153=16,16,0))))))))))))))))))</f>
        <v xml:space="preserve"> </v>
      </c>
      <c r="GR154" s="154"/>
      <c r="GS154" s="158"/>
      <c r="GT154" s="390" t="str">
        <f t="shared" si="219"/>
        <v/>
      </c>
      <c r="GU154" s="158"/>
      <c r="GV154" s="137"/>
      <c r="GW154" s="388" t="str">
        <f t="shared" si="220"/>
        <v/>
      </c>
      <c r="GX154" s="157" t="str">
        <f>IF(VALUE(IF('Vessel List B'!DP153=1,1,IF('Vessel List B'!DP153=2,2,IF('Vessel List B'!DP153=3,3,IF('Vessel List B'!DP153=4,4,IF('Vessel List B'!DP153=5,5,IF('Vessel List B'!DP153=6,6,IF('Vessel List B'!DP153=7,7,IF('Vessel List B'!DP153=8,8,IF('Vessel List B'!DP153=9,9,IF('Vessel List B'!DP153=10,10,IF('Vessel List B'!DP153=11,11,IF('Vessel List B'!DP153=12,12,IF('Vessel List B'!DP153=13,13,IF('Vessel List B'!DP153=14,14,IF('Vessel List B'!DP153=15,15,IF('Vessel List B'!DP153=16,16,0)))))))))))))))))=0," ",VALUE(IF('Vessel List B'!DP153=1,1,IF('Vessel List B'!DP153=2,2,IF('Vessel List B'!DP153=3,3,IF('Vessel List B'!DP153=4,4,IF('Vessel List B'!DP153=5,5,IF('Vessel List B'!DP153=6,6,IF('Vessel List B'!DP153=7,7,IF('Vessel List B'!DP153=8,8,IF('Vessel List B'!DP153=9,9,IF('Vessel List B'!DP153=10,10,IF('Vessel List B'!DP153=11,11,IF('Vessel List B'!DP153=12,12,IF('Vessel List B'!DP153=13,13,IF('Vessel List B'!DP153=14,14,IF('Vessel List B'!DP153=15,15,IF('Vessel List B'!DP153=16,16,0))))))))))))))))))</f>
        <v xml:space="preserve"> </v>
      </c>
      <c r="GY154" s="154"/>
      <c r="GZ154" s="158"/>
      <c r="HA154" s="390" t="str">
        <f t="shared" si="221"/>
        <v/>
      </c>
      <c r="HB154" s="158"/>
      <c r="HC154" s="137"/>
      <c r="HD154" s="388" t="str">
        <f t="shared" si="222"/>
        <v/>
      </c>
      <c r="HE154" s="157" t="str">
        <f>IF(VALUE(IF('Vessel List B'!EC153=1,1,IF('Vessel List B'!EC153=2,2,IF('Vessel List B'!EC153=3,3,IF('Vessel List B'!EC153=4,4,IF('Vessel List B'!EC153=5,5,IF('Vessel List B'!EC153=6,6,IF('Vessel List B'!EC153=7,7,IF('Vessel List B'!EC153=8,8,IF('Vessel List B'!EC153=9,9,IF('Vessel List B'!EC153=10,10,IF('Vessel List B'!EC153=11,11,IF('Vessel List B'!EC153=12,12,IF('Vessel List B'!EC153=13,13,IF('Vessel List B'!EC153=14,14,IF('Vessel List B'!EC153=15,15,IF('Vessel List B'!EC153=16,16,0)))))))))))))))))=0," ",VALUE(IF('Vessel List B'!EC153=1,1,IF('Vessel List B'!EC153=2,2,IF('Vessel List B'!EC153=3,3,IF('Vessel List B'!EC153=4,4,IF('Vessel List B'!EC153=5,5,IF('Vessel List B'!EC153=6,6,IF('Vessel List B'!EC153=7,7,IF('Vessel List B'!EC153=8,8,IF('Vessel List B'!EC153=9,9,IF('Vessel List B'!EC153=10,10,IF('Vessel List B'!EC153=11,11,IF('Vessel List B'!EC153=12,12,IF('Vessel List B'!EC153=13,13,IF('Vessel List B'!EC153=14,14,IF('Vessel List B'!EC153=15,15,IF('Vessel List B'!EC153=16,16,0))))))))))))))))))</f>
        <v xml:space="preserve"> </v>
      </c>
      <c r="HF154" s="154"/>
      <c r="HG154" s="158"/>
      <c r="HH154" s="390" t="str">
        <f t="shared" si="223"/>
        <v/>
      </c>
      <c r="HI154" s="158"/>
      <c r="HJ154" s="137"/>
      <c r="HK154" s="388" t="str">
        <f t="shared" si="224"/>
        <v/>
      </c>
      <c r="HL154" s="157" t="str">
        <f>IF(VALUE(IF('Vessel List B'!EP153=1,1,IF('Vessel List B'!EP153=2,2,IF('Vessel List B'!EP153=3,3,IF('Vessel List B'!EP153=4,4,IF('Vessel List B'!EP153=5,5,IF('Vessel List B'!EP153=6,6,IF('Vessel List B'!EP153=7,7,IF('Vessel List B'!EP153=8,8,IF('Vessel List B'!EP153=9,9,IF('Vessel List B'!EP153=10,10,IF('Vessel List B'!EP153=11,11,IF('Vessel List B'!EP153=12,12,IF('Vessel List B'!EP153=13,13,IF('Vessel List B'!EP153=14,14,IF('Vessel List B'!EP153=15,15,IF('Vessel List B'!EP153=16,16,0)))))))))))))))))=0," ",VALUE(IF('Vessel List B'!EP153=1,1,IF('Vessel List B'!EP153=2,2,IF('Vessel List B'!EP153=3,3,IF('Vessel List B'!EP153=4,4,IF('Vessel List B'!EP153=5,5,IF('Vessel List B'!EP153=6,6,IF('Vessel List B'!EP153=7,7,IF('Vessel List B'!EP153=8,8,IF('Vessel List B'!EP153=9,9,IF('Vessel List B'!EP153=10,10,IF('Vessel List B'!EP153=11,11,IF('Vessel List B'!EP153=12,12,IF('Vessel List B'!EP153=13,13,IF('Vessel List B'!EP153=14,14,IF('Vessel List B'!EP153=15,15,IF('Vessel List B'!EP153=16,16,0))))))))))))))))))</f>
        <v xml:space="preserve"> </v>
      </c>
      <c r="HM154" s="154"/>
      <c r="HN154" s="158"/>
      <c r="HO154" s="390" t="str">
        <f t="shared" si="225"/>
        <v/>
      </c>
      <c r="HP154" s="158"/>
      <c r="HQ154" s="137"/>
      <c r="HR154" s="388" t="str">
        <f t="shared" si="226"/>
        <v/>
      </c>
      <c r="HS154" s="157" t="str">
        <f>IF(VALUE(IF('Vessel List B'!FC153=1,1,IF('Vessel List B'!FC153=2,2,IF('Vessel List B'!FC153=3,3,IF('Vessel List B'!FC153=4,4,IF('Vessel List B'!FC153=5,5,IF('Vessel List B'!FC153=6,6,IF('Vessel List B'!FC153=7,7,IF('Vessel List B'!FC153=8,8,IF('Vessel List B'!FC153=9,9,IF('Vessel List B'!FC153=10,10,IF('Vessel List B'!FC153=11,11,IF('Vessel List B'!FC153=12,12,IF('Vessel List B'!FC153=13,13,IF('Vessel List B'!FC153=14,14,IF('Vessel List B'!FC153=15,15,IF('Vessel List B'!FC153=16,16,0)))))))))))))))))=0," ",VALUE(IF('Vessel List B'!FC153=1,1,IF('Vessel List B'!FC153=2,2,IF('Vessel List B'!FC153=3,3,IF('Vessel List B'!FC153=4,4,IF('Vessel List B'!FC153=5,5,IF('Vessel List B'!FC153=6,6,IF('Vessel List B'!FC153=7,7,IF('Vessel List B'!FC153=8,8,IF('Vessel List B'!FC153=9,9,IF('Vessel List B'!FC153=10,10,IF('Vessel List B'!FC153=11,11,IF('Vessel List B'!FC153=12,12,IF('Vessel List B'!FC153=13,13,IF('Vessel List B'!FC153=14,14,IF('Vessel List B'!FC153=15,15,IF('Vessel List B'!FC153=16,16,0))))))))))))))))))</f>
        <v xml:space="preserve"> </v>
      </c>
      <c r="HT154" s="154"/>
      <c r="HU154" s="158"/>
      <c r="HV154" s="390" t="str">
        <f t="shared" si="227"/>
        <v/>
      </c>
      <c r="HW154" s="158"/>
      <c r="HX154" s="137"/>
      <c r="HY154" s="388" t="str">
        <f t="shared" si="228"/>
        <v/>
      </c>
      <c r="HZ154" s="157" t="str">
        <f>IF(VALUE(IF('Vessel List B'!FP153=1,1,IF('Vessel List B'!FP153=2,2,IF('Vessel List B'!FP153=3,3,IF('Vessel List B'!FP153=4,4,IF('Vessel List B'!FP153=5,5,IF('Vessel List B'!FP153=6,6,IF('Vessel List B'!FP153=7,7,IF('Vessel List B'!FP153=8,8,IF('Vessel List B'!FP153=9,9,IF('Vessel List B'!FP153=10,10,IF('Vessel List B'!FP153=11,11,IF('Vessel List B'!FP153=12,12,IF('Vessel List B'!FP153=13,13,IF('Vessel List B'!FP153=14,14,IF('Vessel List B'!FP153=15,15,IF('Vessel List B'!FP153=16,16,0)))))))))))))))))=0," ",VALUE(IF('Vessel List B'!FP153=1,1,IF('Vessel List B'!FP153=2,2,IF('Vessel List B'!FP153=3,3,IF('Vessel List B'!FP153=4,4,IF('Vessel List B'!FP153=5,5,IF('Vessel List B'!FP153=6,6,IF('Vessel List B'!FP153=7,7,IF('Vessel List B'!FP153=8,8,IF('Vessel List B'!FP153=9,9,IF('Vessel List B'!FP153=10,10,IF('Vessel List B'!FP153=11,11,IF('Vessel List B'!FP153=12,12,IF('Vessel List B'!FP153=13,13,IF('Vessel List B'!FP153=14,14,IF('Vessel List B'!FP153=15,15,IF('Vessel List B'!FP153=16,16,0))))))))))))))))))</f>
        <v xml:space="preserve"> </v>
      </c>
      <c r="IA154" s="154"/>
      <c r="IB154" s="158"/>
      <c r="IC154" s="390" t="str">
        <f t="shared" si="229"/>
        <v/>
      </c>
      <c r="ID154" s="158"/>
      <c r="IE154" s="137"/>
      <c r="IF154" s="388" t="str">
        <f t="shared" si="230"/>
        <v/>
      </c>
      <c r="IG154" s="157" t="str">
        <f>IF(VALUE(IF('Vessel List B'!GC153=1,1,IF('Vessel List B'!GC153=2,2,IF('Vessel List B'!GC153=3,3,IF('Vessel List B'!GC153=4,4,IF('Vessel List B'!GC153=5,5,IF('Vessel List B'!GC153=6,6,IF('Vessel List B'!GC153=7,7,IF('Vessel List B'!GC153=8,8,IF('Vessel List B'!GC153=9,9,IF('Vessel List B'!GC153=10,10,IF('Vessel List B'!GC153=11,11,IF('Vessel List B'!GC153=12,12,IF('Vessel List B'!GC153=13,13,IF('Vessel List B'!GC153=14,14,IF('Vessel List B'!GC153=15,15,IF('Vessel List B'!GC153=16,16,0)))))))))))))))))=0," ",VALUE(IF('Vessel List B'!GC153=1,1,IF('Vessel List B'!GC153=2,2,IF('Vessel List B'!GC153=3,3,IF('Vessel List B'!GC153=4,4,IF('Vessel List B'!GC153=5,5,IF('Vessel List B'!GC153=6,6,IF('Vessel List B'!GC153=7,7,IF('Vessel List B'!GC153=8,8,IF('Vessel List B'!GC153=9,9,IF('Vessel List B'!GC153=10,10,IF('Vessel List B'!GC153=11,11,IF('Vessel List B'!GC153=12,12,IF('Vessel List B'!GC153=13,13,IF('Vessel List B'!GC153=14,14,IF('Vessel List B'!GC153=15,15,IF('Vessel List B'!GC153=16,16,0))))))))))))))))))</f>
        <v xml:space="preserve"> </v>
      </c>
      <c r="IH154" s="154"/>
      <c r="II154" s="158"/>
      <c r="IJ154" s="390" t="str">
        <f t="shared" si="231"/>
        <v/>
      </c>
      <c r="IK154" s="158"/>
      <c r="IL154" s="137"/>
      <c r="IM154" s="388" t="str">
        <f t="shared" si="232"/>
        <v/>
      </c>
      <c r="IN154" s="157" t="str">
        <f>IF(VALUE(IF('Vessel List B'!GP153=1,1,IF('Vessel List B'!GP153=2,2,IF('Vessel List B'!GP153=3,3,IF('Vessel List B'!GP153=4,4,IF('Vessel List B'!GP153=5,5,IF('Vessel List B'!GP153=6,6,IF('Vessel List B'!GP153=7,7,IF('Vessel List B'!GP153=8,8,IF('Vessel List B'!GP153=9,9,IF('Vessel List B'!GP153=10,10,IF('Vessel List B'!GP153=11,11,IF('Vessel List B'!GP153=12,12,IF('Vessel List B'!GP153=13,13,IF('Vessel List B'!GP153=14,14,IF('Vessel List B'!GP153=15,15,IF('Vessel List B'!GP153=16,16,0)))))))))))))))))=0," ",VALUE(IF('Vessel List B'!GP153=1,1,IF('Vessel List B'!GP153=2,2,IF('Vessel List B'!GP153=3,3,IF('Vessel List B'!GP153=4,4,IF('Vessel List B'!GP153=5,5,IF('Vessel List B'!GP153=6,6,IF('Vessel List B'!GP153=7,7,IF('Vessel List B'!GP153=8,8,IF('Vessel List B'!GP153=9,9,IF('Vessel List B'!GP153=10,10,IF('Vessel List B'!GP153=11,11,IF('Vessel List B'!GP153=12,12,IF('Vessel List B'!GP153=13,13,IF('Vessel List B'!GP153=14,14,IF('Vessel List B'!GP153=15,15,IF('Vessel List B'!GP153=16,16,0))))))))))))))))))</f>
        <v xml:space="preserve"> </v>
      </c>
      <c r="IO154" s="154"/>
      <c r="IP154" s="158"/>
      <c r="IQ154" s="390" t="str">
        <f t="shared" si="233"/>
        <v/>
      </c>
      <c r="IR154" s="158"/>
      <c r="IS154" s="137"/>
      <c r="IT154" s="388" t="str">
        <f t="shared" si="234"/>
        <v/>
      </c>
      <c r="IU154" s="157" t="str">
        <f>IF(VALUE(IF('Vessel List B'!HC153=1,1,IF('Vessel List B'!HC153=2,2,IF('Vessel List B'!HC153=3,3,IF('Vessel List B'!HC153=4,4,IF('Vessel List B'!HC153=5,5,IF('Vessel List B'!HC153=6,6,IF('Vessel List B'!HC153=7,7,IF('Vessel List B'!HC153=8,8,IF('Vessel List B'!HC153=9,9,IF('Vessel List B'!HC153=10,10,IF('Vessel List B'!HC153=11,11,IF('Vessel List B'!HC153=12,12,IF('Vessel List B'!HC153=13,13,IF('Vessel List B'!HC153=14,14,IF('Vessel List B'!HC153=15,15,IF('Vessel List B'!HC153=16,16,0)))))))))))))))))=0," ",VALUE(IF('Vessel List B'!HC153=1,1,IF('Vessel List B'!HC153=2,2,IF('Vessel List B'!HC153=3,3,IF('Vessel List B'!HC153=4,4,IF('Vessel List B'!HC153=5,5,IF('Vessel List B'!HC153=6,6,IF('Vessel List B'!HC153=7,7,IF('Vessel List B'!HC153=8,8,IF('Vessel List B'!HC153=9,9,IF('Vessel List B'!HC153=10,10,IF('Vessel List B'!HC153=11,11,IF('Vessel List B'!HC153=12,12,IF('Vessel List B'!HC153=13,13,IF('Vessel List B'!HC153=14,14,IF('Vessel List B'!HC153=15,15,IF('Vessel List B'!HC153=16,16,0))))))))))))))))))</f>
        <v xml:space="preserve"> </v>
      </c>
      <c r="IV154" s="154"/>
      <c r="IW154" s="158"/>
      <c r="IX154" s="390" t="str">
        <f t="shared" si="235"/>
        <v/>
      </c>
      <c r="IY154" s="158"/>
      <c r="IZ154" s="137"/>
      <c r="JA154" s="388" t="str">
        <f t="shared" si="236"/>
        <v/>
      </c>
      <c r="JB154" s="157" t="str">
        <f>IF(VALUE(IF('Vessel List B'!HP153=1,1,IF('Vessel List B'!HP153=2,2,IF('Vessel List B'!HP153=3,3,IF('Vessel List B'!HP153=4,4,IF('Vessel List B'!HP153=5,5,IF('Vessel List B'!HP153=6,6,IF('Vessel List B'!HP153=7,7,IF('Vessel List B'!HP153=8,8,IF('Vessel List B'!HP153=9,9,IF('Vessel List B'!HP153=10,10,IF('Vessel List B'!HP153=11,11,IF('Vessel List B'!HP153=12,12,IF('Vessel List B'!HP153=13,13,IF('Vessel List B'!HP153=14,14,IF('Vessel List B'!HP153=15,15,IF('Vessel List B'!HP153=16,16,0)))))))))))))))))=0," ",VALUE(IF('Vessel List B'!HP153=1,1,IF('Vessel List B'!HP153=2,2,IF('Vessel List B'!HP153=3,3,IF('Vessel List B'!HP153=4,4,IF('Vessel List B'!HP153=5,5,IF('Vessel List B'!HP153=6,6,IF('Vessel List B'!HP153=7,7,IF('Vessel List B'!HP153=8,8,IF('Vessel List B'!HP153=9,9,IF('Vessel List B'!HP153=10,10,IF('Vessel List B'!HP153=11,11,IF('Vessel List B'!HP153=12,12,IF('Vessel List B'!HP153=13,13,IF('Vessel List B'!HP153=14,14,IF('Vessel List B'!HP153=15,15,IF('Vessel List B'!HP153=16,16,0))))))))))))))))))</f>
        <v xml:space="preserve"> </v>
      </c>
      <c r="JC154" s="154"/>
      <c r="JD154" s="158"/>
      <c r="JE154" s="390" t="str">
        <f t="shared" si="237"/>
        <v/>
      </c>
      <c r="JF154" s="158"/>
      <c r="JG154" s="137"/>
      <c r="JH154" s="388" t="str">
        <f t="shared" si="238"/>
        <v/>
      </c>
      <c r="JI154" s="157" t="str">
        <f>IF(VALUE(IF('Vessel List B'!IC153=1,1,IF('Vessel List B'!IC153=2,2,IF('Vessel List B'!IC153=3,3,IF('Vessel List B'!IC153=4,4,IF('Vessel List B'!IC153=5,5,IF('Vessel List B'!IC153=6,6,IF('Vessel List B'!IC153=7,7,IF('Vessel List B'!IC153=8,8,IF('Vessel List B'!IC153=9,9,IF('Vessel List B'!IC153=10,10,IF('Vessel List B'!IC153=11,11,IF('Vessel List B'!IC153=12,12,IF('Vessel List B'!IC153=13,13,IF('Vessel List B'!IC153=14,14,IF('Vessel List B'!IC153=15,15,IF('Vessel List B'!IC153=16,16,0)))))))))))))))))=0," ",VALUE(IF('Vessel List B'!IC153=1,1,IF('Vessel List B'!IC153=2,2,IF('Vessel List B'!IC153=3,3,IF('Vessel List B'!IC153=4,4,IF('Vessel List B'!IC153=5,5,IF('Vessel List B'!IC153=6,6,IF('Vessel List B'!IC153=7,7,IF('Vessel List B'!IC153=8,8,IF('Vessel List B'!IC153=9,9,IF('Vessel List B'!IC153=10,10,IF('Vessel List B'!IC153=11,11,IF('Vessel List B'!IC153=12,12,IF('Vessel List B'!IC153=13,13,IF('Vessel List B'!IC153=14,14,IF('Vessel List B'!IC153=15,15,IF('Vessel List B'!IC153=16,16,0))))))))))))))))))</f>
        <v xml:space="preserve"> </v>
      </c>
      <c r="JJ154" s="154"/>
      <c r="JK154" s="158"/>
      <c r="JL154" s="390" t="str">
        <f t="shared" si="239"/>
        <v/>
      </c>
      <c r="JM154" s="158"/>
      <c r="JN154" s="137"/>
      <c r="JO154" s="388" t="str">
        <f t="shared" si="240"/>
        <v/>
      </c>
      <c r="JP154" s="157" t="str">
        <f>IF(VALUE(IF('Vessel List B'!IP153=1,1,IF('Vessel List B'!IP153=2,2,IF('Vessel List B'!IP153=3,3,IF('Vessel List B'!IP153=4,4,IF('Vessel List B'!IP153=5,5,IF('Vessel List B'!IP153=6,6,IF('Vessel List B'!IP153=7,7,IF('Vessel List B'!IP153=8,8,IF('Vessel List B'!IP153=9,9,IF('Vessel List B'!IP153=10,10,IF('Vessel List B'!IP153=11,11,IF('Vessel List B'!IP153=12,12,IF('Vessel List B'!IP153=13,13,IF('Vessel List B'!IP153=14,14,IF('Vessel List B'!IP153=15,15,IF('Vessel List B'!IP153=16,16,0)))))))))))))))))=0," ",VALUE(IF('Vessel List B'!IP153=1,1,IF('Vessel List B'!IP153=2,2,IF('Vessel List B'!IP153=3,3,IF('Vessel List B'!IP153=4,4,IF('Vessel List B'!IP153=5,5,IF('Vessel List B'!IP153=6,6,IF('Vessel List B'!IP153=7,7,IF('Vessel List B'!IP153=8,8,IF('Vessel List B'!IP153=9,9,IF('Vessel List B'!IP153=10,10,IF('Vessel List B'!IP153=11,11,IF('Vessel List B'!IP153=12,12,IF('Vessel List B'!IP153=13,13,IF('Vessel List B'!IP153=14,14,IF('Vessel List B'!IP153=15,15,IF('Vessel List B'!IP153=16,16,0))))))))))))))))))</f>
        <v xml:space="preserve"> </v>
      </c>
      <c r="JQ154" s="154"/>
      <c r="JR154" s="158"/>
      <c r="JS154" s="390" t="str">
        <f t="shared" si="241"/>
        <v/>
      </c>
      <c r="JT154" s="158"/>
      <c r="JU154" s="137"/>
      <c r="JV154" s="397" t="str">
        <f t="shared" si="242"/>
        <v/>
      </c>
      <c r="JW154" s="403"/>
    </row>
    <row r="155" spans="1:283" ht="15" x14ac:dyDescent="0.25">
      <c r="A155" s="132">
        <f>'Vessel List A'!B154</f>
        <v>41729</v>
      </c>
      <c r="B155" s="157" t="str">
        <f>IF(VALUE(IF('Vessel List A'!C154=1,1,IF('Vessel List A'!C154=2,2,IF('Vessel List A'!C154=3,3,IF('Vessel List A'!C154=4,4,IF('Vessel List A'!C154=5,5,IF('Vessel List A'!C154=6,6,IF('Vessel List A'!C154=7,7,IF('Vessel List A'!C154=8,8,IF('Vessel List A'!C154=9,9,IF('Vessel List A'!C154=10,10,IF('Vessel List A'!C154=11,11,IF('Vessel List A'!C154=12,12,IF('Vessel List A'!C154=13,13,IF('Vessel List A'!C154=14,14,IF('Vessel List A'!C154=15,15,IF('Vessel List A'!C154=16,16,0)))))))))))))))))=0," ",VALUE(IF('Vessel List A'!C154=1,1,IF('Vessel List A'!C154=2,2,IF('Vessel List A'!C154=3,3,IF('Vessel List A'!C154=4,4,IF('Vessel List A'!C154=5,5,IF('Vessel List A'!C154=6,6,IF('Vessel List A'!C154=7,7,IF('Vessel List A'!C154=8,8,IF('Vessel List A'!C154=9,9,IF('Vessel List A'!C154=10,10,IF('Vessel List A'!C154=11,11,IF('Vessel List A'!C154=12,12,IF('Vessel List A'!C154=13,13,IF('Vessel List A'!C154=14,14,IF('Vessel List A'!C154=15,15,IF('Vessel List A'!C154=16,16,0))))))))))))))))))</f>
        <v xml:space="preserve"> </v>
      </c>
      <c r="C155" s="154"/>
      <c r="D155" s="158"/>
      <c r="E155" s="390" t="str">
        <f t="shared" si="163"/>
        <v/>
      </c>
      <c r="F155" s="158"/>
      <c r="G155" s="137"/>
      <c r="H155" s="388" t="str">
        <f t="shared" si="164"/>
        <v/>
      </c>
      <c r="I155" s="157" t="str">
        <f>IF(VALUE(IF('Vessel List A'!P154=1,1,IF('Vessel List A'!P154=2,2,IF('Vessel List A'!P154=3,3,IF('Vessel List A'!P154=4,4,IF('Vessel List A'!P154=5,5,IF('Vessel List A'!P154=6,6,IF('Vessel List A'!P154=7,7,IF('Vessel List A'!P154=8,8,IF('Vessel List A'!P154=9,9,IF('Vessel List A'!P154=10,10,IF('Vessel List A'!P154=11,11,IF('Vessel List A'!P154=12,12,IF('Vessel List A'!P154=13,13,IF('Vessel List A'!P154=14,14,IF('Vessel List A'!P154=15,15,IF('Vessel List A'!P154=16,16,0)))))))))))))))))=0," ",VALUE(IF('Vessel List A'!P154=1,1,IF('Vessel List A'!P154=2,2,IF('Vessel List A'!P154=3,3,IF('Vessel List A'!P154=4,4,IF('Vessel List A'!P154=5,5,IF('Vessel List A'!P154=6,6,IF('Vessel List A'!P154=7,7,IF('Vessel List A'!P154=8,8,IF('Vessel List A'!P154=9,9,IF('Vessel List A'!P154=10,10,IF('Vessel List A'!P154=11,11,IF('Vessel List A'!P154=12,12,IF('Vessel List A'!P154=13,13,IF('Vessel List A'!P154=14,14,IF('Vessel List A'!P154=15,15,IF('Vessel List A'!P154=16,16,0))))))))))))))))))</f>
        <v xml:space="preserve"> </v>
      </c>
      <c r="J155" s="154"/>
      <c r="K155" s="158"/>
      <c r="L155" s="390" t="str">
        <f t="shared" si="165"/>
        <v/>
      </c>
      <c r="M155" s="158"/>
      <c r="N155" s="137"/>
      <c r="O155" s="388" t="str">
        <f t="shared" si="166"/>
        <v/>
      </c>
      <c r="P155" s="157" t="str">
        <f>IF(VALUE(IF('Vessel List A'!AC154=1,1,IF('Vessel List A'!AC154=2,2,IF('Vessel List A'!AC154=3,3,IF('Vessel List A'!AC154=4,4,IF('Vessel List A'!AC154=5,5,IF('Vessel List A'!AC154=6,6,IF('Vessel List A'!AC154=7,7,IF('Vessel List A'!AC154=8,8,IF('Vessel List A'!AC154=9,9,IF('Vessel List A'!AC154=10,10,IF('Vessel List A'!AC154=11,11,IF('Vessel List A'!AC154=12,12,IF('Vessel List A'!AC154=13,13,IF('Vessel List A'!AC154=14,14,IF('Vessel List A'!AC154=15,15,IF('Vessel List A'!AC154=16,16,0)))))))))))))))))=0," ",VALUE(IF('Vessel List A'!AC154=1,1,IF('Vessel List A'!AC154=2,2,IF('Vessel List A'!AC154=3,3,IF('Vessel List A'!AC154=4,4,IF('Vessel List A'!AC154=5,5,IF('Vessel List A'!AC154=6,6,IF('Vessel List A'!AC154=7,7,IF('Vessel List A'!AC154=8,8,IF('Vessel List A'!AC154=9,9,IF('Vessel List A'!AC154=10,10,IF('Vessel List A'!AC154=11,11,IF('Vessel List A'!AC154=12,12,IF('Vessel List A'!AC154=13,13,IF('Vessel List A'!AC154=14,14,IF('Vessel List A'!AC154=15,15,IF('Vessel List A'!AC154=16,16,0))))))))))))))))))</f>
        <v xml:space="preserve"> </v>
      </c>
      <c r="Q155" s="154"/>
      <c r="R155" s="158"/>
      <c r="S155" s="390" t="str">
        <f t="shared" si="167"/>
        <v/>
      </c>
      <c r="T155" s="158"/>
      <c r="U155" s="137"/>
      <c r="V155" s="388" t="str">
        <f t="shared" si="168"/>
        <v/>
      </c>
      <c r="W155" s="157" t="str">
        <f>IF(VALUE(IF('Vessel List A'!AP154=1,1,IF('Vessel List A'!AP154=2,2,IF('Vessel List A'!AP154=3,3,IF('Vessel List A'!AP154=4,4,IF('Vessel List A'!AP154=5,5,IF('Vessel List A'!AP154=6,6,IF('Vessel List A'!AP154=7,7,IF('Vessel List A'!AP154=8,8,IF('Vessel List A'!AP154=9,9,IF('Vessel List A'!AP154=10,10,IF('Vessel List A'!AP154=11,11,IF('Vessel List A'!AP154=12,12,IF('Vessel List A'!AP154=13,13,IF('Vessel List A'!AP154=14,14,IF('Vessel List A'!AP154=15,15,IF('Vessel List A'!AP154=16,16,0)))))))))))))))))=0," ",VALUE(IF('Vessel List A'!AP154=1,1,IF('Vessel List A'!AP154=2,2,IF('Vessel List A'!AP154=3,3,IF('Vessel List A'!AP154=4,4,IF('Vessel List A'!AP154=5,5,IF('Vessel List A'!AP154=6,6,IF('Vessel List A'!AP154=7,7,IF('Vessel List A'!AP154=8,8,IF('Vessel List A'!AP154=9,9,IF('Vessel List A'!AP154=10,10,IF('Vessel List A'!AP154=11,11,IF('Vessel List A'!AP154=12,12,IF('Vessel List A'!AP154=13,13,IF('Vessel List A'!AP154=14,14,IF('Vessel List A'!AP154=15,15,IF('Vessel List A'!AP154=16,16,0))))))))))))))))))</f>
        <v xml:space="preserve"> </v>
      </c>
      <c r="X155" s="154"/>
      <c r="Y155" s="158"/>
      <c r="Z155" s="390" t="str">
        <f t="shared" si="169"/>
        <v/>
      </c>
      <c r="AA155" s="158"/>
      <c r="AB155" s="137"/>
      <c r="AC155" s="388" t="str">
        <f t="shared" si="170"/>
        <v/>
      </c>
      <c r="AD155" s="157" t="str">
        <f>IF(VALUE(IF('Vessel List A'!BC154=1,1,IF('Vessel List A'!BC154=2,2,IF('Vessel List A'!BC154=3,3,IF('Vessel List A'!BC154=4,4,IF('Vessel List A'!BC154=5,5,IF('Vessel List A'!BC154=6,6,IF('Vessel List A'!BC154=7,7,IF('Vessel List A'!BC154=8,8,IF('Vessel List A'!BC154=9,9,IF('Vessel List A'!BC154=10,10,IF('Vessel List A'!BC154=11,11,IF('Vessel List A'!BC154=12,12,IF('Vessel List A'!BC154=13,13,IF('Vessel List A'!BC154=14,14,IF('Vessel List A'!BC154=15,15,IF('Vessel List A'!BC154=16,16,0)))))))))))))))))=0," ",VALUE(IF('Vessel List A'!BC154=1,1,IF('Vessel List A'!BC154=2,2,IF('Vessel List A'!BC154=3,3,IF('Vessel List A'!BC154=4,4,IF('Vessel List A'!BC154=5,5,IF('Vessel List A'!BC154=6,6,IF('Vessel List A'!BC154=7,7,IF('Vessel List A'!BC154=8,8,IF('Vessel List A'!BC154=9,9,IF('Vessel List A'!BC154=10,10,IF('Vessel List A'!BC154=11,11,IF('Vessel List A'!BC154=12,12,IF('Vessel List A'!BC154=13,13,IF('Vessel List A'!BC154=14,14,IF('Vessel List A'!BC154=15,15,IF('Vessel List A'!BC154=16,16,0))))))))))))))))))</f>
        <v xml:space="preserve"> </v>
      </c>
      <c r="AE155" s="154"/>
      <c r="AF155" s="158"/>
      <c r="AG155" s="390" t="str">
        <f t="shared" si="171"/>
        <v/>
      </c>
      <c r="AH155" s="158"/>
      <c r="AI155" s="137"/>
      <c r="AJ155" s="388" t="str">
        <f t="shared" si="172"/>
        <v/>
      </c>
      <c r="AK155" s="157" t="str">
        <f>IF(VALUE(IF('Vessel List A'!BP154=1,1,IF('Vessel List A'!BP154=2,2,IF('Vessel List A'!BP154=3,3,IF('Vessel List A'!BP154=4,4,IF('Vessel List A'!BP154=5,5,IF('Vessel List A'!BP154=6,6,IF('Vessel List A'!BP154=7,7,IF('Vessel List A'!BP154=8,8,IF('Vessel List A'!BP154=9,9,IF('Vessel List A'!BP154=10,10,IF('Vessel List A'!BP154=11,11,IF('Vessel List A'!BP154=12,12,IF('Vessel List A'!BP154=13,13,IF('Vessel List A'!BP154=14,14,IF('Vessel List A'!BP154=15,15,IF('Vessel List A'!BP154=16,16,0)))))))))))))))))=0," ",VALUE(IF('Vessel List A'!BP154=1,1,IF('Vessel List A'!BP154=2,2,IF('Vessel List A'!BP154=3,3,IF('Vessel List A'!BP154=4,4,IF('Vessel List A'!BP154=5,5,IF('Vessel List A'!BP154=6,6,IF('Vessel List A'!BP154=7,7,IF('Vessel List A'!BP154=8,8,IF('Vessel List A'!BP154=9,9,IF('Vessel List A'!BP154=10,10,IF('Vessel List A'!BP154=11,11,IF('Vessel List A'!BP154=12,12,IF('Vessel List A'!BP154=13,13,IF('Vessel List A'!BP154=14,14,IF('Vessel List A'!BP154=15,15,IF('Vessel List A'!BP154=16,16,0))))))))))))))))))</f>
        <v xml:space="preserve"> </v>
      </c>
      <c r="AL155" s="154"/>
      <c r="AM155" s="158"/>
      <c r="AN155" s="390" t="str">
        <f t="shared" si="173"/>
        <v/>
      </c>
      <c r="AO155" s="158"/>
      <c r="AP155" s="137"/>
      <c r="AQ155" s="388" t="str">
        <f t="shared" si="174"/>
        <v/>
      </c>
      <c r="AR155" s="157" t="str">
        <f>IF(VALUE(IF('Vessel List A'!CC154=1,1,IF('Vessel List A'!CC154=2,2,IF('Vessel List A'!CC154=3,3,IF('Vessel List A'!CC154=4,4,IF('Vessel List A'!CC154=5,5,IF('Vessel List A'!CC154=6,6,IF('Vessel List A'!CC154=7,7,IF('Vessel List A'!CC154=8,8,IF('Vessel List A'!CC154=9,9,IF('Vessel List A'!CC154=10,10,IF('Vessel List A'!CC154=11,11,IF('Vessel List A'!CC154=12,12,IF('Vessel List A'!CC154=13,13,IF('Vessel List A'!CC154=14,14,IF('Vessel List A'!CC154=15,15,IF('Vessel List A'!CC154=16,16,0)))))))))))))))))=0," ",VALUE(IF('Vessel List A'!CC154=1,1,IF('Vessel List A'!CC154=2,2,IF('Vessel List A'!CC154=3,3,IF('Vessel List A'!CC154=4,4,IF('Vessel List A'!CC154=5,5,IF('Vessel List A'!CC154=6,6,IF('Vessel List A'!CC154=7,7,IF('Vessel List A'!CC154=8,8,IF('Vessel List A'!CC154=9,9,IF('Vessel List A'!CC154=10,10,IF('Vessel List A'!CC154=11,11,IF('Vessel List A'!CC154=12,12,IF('Vessel List A'!CC154=13,13,IF('Vessel List A'!CC154=14,14,IF('Vessel List A'!CC154=15,15,IF('Vessel List A'!CC154=16,16,0))))))))))))))))))</f>
        <v xml:space="preserve"> </v>
      </c>
      <c r="AS155" s="154"/>
      <c r="AT155" s="158"/>
      <c r="AU155" s="390" t="str">
        <f t="shared" si="175"/>
        <v/>
      </c>
      <c r="AV155" s="158"/>
      <c r="AW155" s="137"/>
      <c r="AX155" s="388" t="str">
        <f t="shared" si="176"/>
        <v/>
      </c>
      <c r="AY155" s="157" t="str">
        <f>IF(VALUE(IF('Vessel List A'!CP154=1,1,IF('Vessel List A'!CP154=2,2,IF('Vessel List A'!CP154=3,3,IF('Vessel List A'!CP154=4,4,IF('Vessel List A'!CP154=5,5,IF('Vessel List A'!CP154=6,6,IF('Vessel List A'!CP154=7,7,IF('Vessel List A'!CP154=8,8,IF('Vessel List A'!CP154=9,9,IF('Vessel List A'!CP154=10,10,IF('Vessel List A'!CP154=11,11,IF('Vessel List A'!CP154=12,12,IF('Vessel List A'!CP154=13,13,IF('Vessel List A'!CP154=14,14,IF('Vessel List A'!CP154=15,15,IF('Vessel List A'!CP154=16,16,0)))))))))))))))))=0," ",VALUE(IF('Vessel List A'!CP154=1,1,IF('Vessel List A'!CP154=2,2,IF('Vessel List A'!CP154=3,3,IF('Vessel List A'!CP154=4,4,IF('Vessel List A'!CP154=5,5,IF('Vessel List A'!CP154=6,6,IF('Vessel List A'!CP154=7,7,IF('Vessel List A'!CP154=8,8,IF('Vessel List A'!CP154=9,9,IF('Vessel List A'!CP154=10,10,IF('Vessel List A'!CP154=11,11,IF('Vessel List A'!CP154=12,12,IF('Vessel List A'!CP154=13,13,IF('Vessel List A'!CP154=14,14,IF('Vessel List A'!CP154=15,15,IF('Vessel List A'!CP154=16,16,0))))))))))))))))))</f>
        <v xml:space="preserve"> </v>
      </c>
      <c r="AZ155" s="154"/>
      <c r="BA155" s="158"/>
      <c r="BB155" s="390" t="str">
        <f t="shared" si="177"/>
        <v/>
      </c>
      <c r="BC155" s="158"/>
      <c r="BD155" s="137"/>
      <c r="BE155" s="388" t="str">
        <f t="shared" si="178"/>
        <v/>
      </c>
      <c r="BF155" s="157" t="str">
        <f>IF(VALUE(IF('Vessel List A'!DC154=1,1,IF('Vessel List A'!DC154=2,2,IF('Vessel List A'!DC154=3,3,IF('Vessel List A'!DC154=4,4,IF('Vessel List A'!DC154=5,5,IF('Vessel List A'!DC154=6,6,IF('Vessel List A'!DC154=7,7,IF('Vessel List A'!DC154=8,8,IF('Vessel List A'!DC154=9,9,IF('Vessel List A'!DC154=10,10,IF('Vessel List A'!DC154=11,11,IF('Vessel List A'!DC154=12,12,IF('Vessel List A'!DC154=13,13,IF('Vessel List A'!DC154=14,14,IF('Vessel List A'!DC154=15,15,IF('Vessel List A'!DC154=16,16,0)))))))))))))))))=0," ",VALUE(IF('Vessel List A'!DC154=1,1,IF('Vessel List A'!DC154=2,2,IF('Vessel List A'!DC154=3,3,IF('Vessel List A'!DC154=4,4,IF('Vessel List A'!DC154=5,5,IF('Vessel List A'!DC154=6,6,IF('Vessel List A'!DC154=7,7,IF('Vessel List A'!DC154=8,8,IF('Vessel List A'!DC154=9,9,IF('Vessel List A'!DC154=10,10,IF('Vessel List A'!DC154=11,11,IF('Vessel List A'!DC154=12,12,IF('Vessel List A'!DC154=13,13,IF('Vessel List A'!DC154=14,14,IF('Vessel List A'!DC154=15,15,IF('Vessel List A'!DC154=16,16,0))))))))))))))))))</f>
        <v xml:space="preserve"> </v>
      </c>
      <c r="BG155" s="154"/>
      <c r="BH155" s="158"/>
      <c r="BI155" s="390" t="str">
        <f t="shared" si="179"/>
        <v/>
      </c>
      <c r="BJ155" s="158"/>
      <c r="BK155" s="137"/>
      <c r="BL155" s="388" t="str">
        <f t="shared" si="180"/>
        <v/>
      </c>
      <c r="BM155" s="157" t="str">
        <f>IF(VALUE(IF('Vessel List A'!DP154=1,1,IF('Vessel List A'!DP154=2,2,IF('Vessel List A'!DP154=3,3,IF('Vessel List A'!DP154=4,4,IF('Vessel List A'!DP154=5,5,IF('Vessel List A'!DP154=6,6,IF('Vessel List A'!DP154=7,7,IF('Vessel List A'!DP154=8,8,IF('Vessel List A'!DP154=9,9,IF('Vessel List A'!DP154=10,10,IF('Vessel List A'!DP154=11,11,IF('Vessel List A'!DP154=12,12,IF('Vessel List A'!DP154=13,13,IF('Vessel List A'!DP154=14,14,IF('Vessel List A'!DP154=15,15,IF('Vessel List A'!DP154=16,16,0)))))))))))))))))=0," ",VALUE(IF('Vessel List A'!DP154=1,1,IF('Vessel List A'!DP154=2,2,IF('Vessel List A'!DP154=3,3,IF('Vessel List A'!DP154=4,4,IF('Vessel List A'!DP154=5,5,IF('Vessel List A'!DP154=6,6,IF('Vessel List A'!DP154=7,7,IF('Vessel List A'!DP154=8,8,IF('Vessel List A'!DP154=9,9,IF('Vessel List A'!DP154=10,10,IF('Vessel List A'!DP154=11,11,IF('Vessel List A'!DP154=12,12,IF('Vessel List A'!DP154=13,13,IF('Vessel List A'!DP154=14,14,IF('Vessel List A'!DP154=15,15,IF('Vessel List A'!DP154=16,16,0))))))))))))))))))</f>
        <v xml:space="preserve"> </v>
      </c>
      <c r="BN155" s="154"/>
      <c r="BO155" s="158"/>
      <c r="BP155" s="390" t="str">
        <f t="shared" si="181"/>
        <v/>
      </c>
      <c r="BQ155" s="158"/>
      <c r="BR155" s="137"/>
      <c r="BS155" s="388" t="str">
        <f t="shared" si="182"/>
        <v/>
      </c>
      <c r="BT155" s="157" t="str">
        <f>IF(VALUE(IF('Vessel List A'!EC154=1,1,IF('Vessel List A'!EC154=2,2,IF('Vessel List A'!EC154=3,3,IF('Vessel List A'!EC154=4,4,IF('Vessel List A'!EC154=5,5,IF('Vessel List A'!EC154=6,6,IF('Vessel List A'!EC154=7,7,IF('Vessel List A'!EC154=8,8,IF('Vessel List A'!EC154=9,9,IF('Vessel List A'!EC154=10,10,IF('Vessel List A'!EC154=11,11,IF('Vessel List A'!EC154=12,12,IF('Vessel List A'!EC154=13,13,IF('Vessel List A'!EC154=14,14,IF('Vessel List A'!EC154=15,15,IF('Vessel List A'!EC154=16,16,0)))))))))))))))))=0," ",VALUE(IF('Vessel List A'!EC154=1,1,IF('Vessel List A'!EC154=2,2,IF('Vessel List A'!EC154=3,3,IF('Vessel List A'!EC154=4,4,IF('Vessel List A'!EC154=5,5,IF('Vessel List A'!EC154=6,6,IF('Vessel List A'!EC154=7,7,IF('Vessel List A'!EC154=8,8,IF('Vessel List A'!EC154=9,9,IF('Vessel List A'!EC154=10,10,IF('Vessel List A'!EC154=11,11,IF('Vessel List A'!EC154=12,12,IF('Vessel List A'!EC154=13,13,IF('Vessel List A'!EC154=14,14,IF('Vessel List A'!EC154=15,15,IF('Vessel List A'!EC154=16,16,0))))))))))))))))))</f>
        <v xml:space="preserve"> </v>
      </c>
      <c r="BU155" s="154"/>
      <c r="BV155" s="158"/>
      <c r="BW155" s="390" t="str">
        <f t="shared" si="183"/>
        <v/>
      </c>
      <c r="BX155" s="158"/>
      <c r="BY155" s="137"/>
      <c r="BZ155" s="388" t="str">
        <f t="shared" si="184"/>
        <v/>
      </c>
      <c r="CA155" s="157" t="str">
        <f>IF(VALUE(IF('Vessel List A'!EP154=1,1,IF('Vessel List A'!EP154=2,2,IF('Vessel List A'!EP154=3,3,IF('Vessel List A'!EP154=4,4,IF('Vessel List A'!EP154=5,5,IF('Vessel List A'!EP154=6,6,IF('Vessel List A'!EP154=7,7,IF('Vessel List A'!EP154=8,8,IF('Vessel List A'!EP154=9,9,IF('Vessel List A'!EP154=10,10,IF('Vessel List A'!EP154=11,11,IF('Vessel List A'!EP154=12,12,IF('Vessel List A'!EP154=13,13,IF('Vessel List A'!EP154=14,14,IF('Vessel List A'!EP154=15,15,IF('Vessel List A'!EP154=16,16,0)))))))))))))))))=0," ",VALUE(IF('Vessel List A'!EP154=1,1,IF('Vessel List A'!EP154=2,2,IF('Vessel List A'!EP154=3,3,IF('Vessel List A'!EP154=4,4,IF('Vessel List A'!EP154=5,5,IF('Vessel List A'!EP154=6,6,IF('Vessel List A'!EP154=7,7,IF('Vessel List A'!EP154=8,8,IF('Vessel List A'!EP154=9,9,IF('Vessel List A'!EP154=10,10,IF('Vessel List A'!EP154=11,11,IF('Vessel List A'!EP154=12,12,IF('Vessel List A'!EP154=13,13,IF('Vessel List A'!EP154=14,14,IF('Vessel List A'!EP154=15,15,IF('Vessel List A'!EP154=16,16,0))))))))))))))))))</f>
        <v xml:space="preserve"> </v>
      </c>
      <c r="CB155" s="154"/>
      <c r="CC155" s="158"/>
      <c r="CD155" s="390" t="str">
        <f t="shared" si="185"/>
        <v/>
      </c>
      <c r="CE155" s="158"/>
      <c r="CF155" s="137"/>
      <c r="CG155" s="388" t="str">
        <f t="shared" si="186"/>
        <v/>
      </c>
      <c r="CH155" s="157" t="str">
        <f>IF(VALUE(IF('Vessel List A'!FC154=1,1,IF('Vessel List A'!FC154=2,2,IF('Vessel List A'!FC154=3,3,IF('Vessel List A'!FC154=4,4,IF('Vessel List A'!FC154=5,5,IF('Vessel List A'!FC154=6,6,IF('Vessel List A'!FC154=7,7,IF('Vessel List A'!FC154=8,8,IF('Vessel List A'!FC154=9,9,IF('Vessel List A'!FC154=10,10,IF('Vessel List A'!FC154=11,11,IF('Vessel List A'!FC154=12,12,IF('Vessel List A'!FC154=13,13,IF('Vessel List A'!FC154=14,14,IF('Vessel List A'!FC154=15,15,IF('Vessel List A'!FC154=16,16,0)))))))))))))))))=0," ",VALUE(IF('Vessel List A'!FC154=1,1,IF('Vessel List A'!FC154=2,2,IF('Vessel List A'!FC154=3,3,IF('Vessel List A'!FC154=4,4,IF('Vessel List A'!FC154=5,5,IF('Vessel List A'!FC154=6,6,IF('Vessel List A'!FC154=7,7,IF('Vessel List A'!FC154=8,8,IF('Vessel List A'!FC154=9,9,IF('Vessel List A'!FC154=10,10,IF('Vessel List A'!FC154=11,11,IF('Vessel List A'!FC154=12,12,IF('Vessel List A'!FC154=13,13,IF('Vessel List A'!FC154=14,14,IF('Vessel List A'!FC154=15,15,IF('Vessel List A'!FC154=16,16,0))))))))))))))))))</f>
        <v xml:space="preserve"> </v>
      </c>
      <c r="CI155" s="154"/>
      <c r="CJ155" s="158"/>
      <c r="CK155" s="390" t="str">
        <f t="shared" si="187"/>
        <v/>
      </c>
      <c r="CL155" s="158"/>
      <c r="CM155" s="137"/>
      <c r="CN155" s="388" t="str">
        <f t="shared" si="188"/>
        <v/>
      </c>
      <c r="CO155" s="157" t="str">
        <f>IF(VALUE(IF('Vessel List A'!FP154=1,1,IF('Vessel List A'!FP154=2,2,IF('Vessel List A'!FP154=3,3,IF('Vessel List A'!FP154=4,4,IF('Vessel List A'!FP154=5,5,IF('Vessel List A'!FP154=6,6,IF('Vessel List A'!FP154=7,7,IF('Vessel List A'!FP154=8,8,IF('Vessel List A'!FP154=9,9,IF('Vessel List A'!FP154=10,10,IF('Vessel List A'!FP154=11,11,IF('Vessel List A'!FP154=12,12,IF('Vessel List A'!FP154=13,13,IF('Vessel List A'!FP154=14,14,IF('Vessel List A'!FP154=15,15,IF('Vessel List A'!FP154=16,16,0)))))))))))))))))=0," ",VALUE(IF('Vessel List A'!FP154=1,1,IF('Vessel List A'!FP154=2,2,IF('Vessel List A'!FP154=3,3,IF('Vessel List A'!FP154=4,4,IF('Vessel List A'!FP154=5,5,IF('Vessel List A'!FP154=6,6,IF('Vessel List A'!FP154=7,7,IF('Vessel List A'!FP154=8,8,IF('Vessel List A'!FP154=9,9,IF('Vessel List A'!FP154=10,10,IF('Vessel List A'!FP154=11,11,IF('Vessel List A'!FP154=12,12,IF('Vessel List A'!FP154=13,13,IF('Vessel List A'!FP154=14,14,IF('Vessel List A'!FP154=15,15,IF('Vessel List A'!FP154=16,16,0))))))))))))))))))</f>
        <v xml:space="preserve"> </v>
      </c>
      <c r="CP155" s="154"/>
      <c r="CQ155" s="158"/>
      <c r="CR155" s="390" t="str">
        <f t="shared" si="189"/>
        <v/>
      </c>
      <c r="CS155" s="158"/>
      <c r="CT155" s="137"/>
      <c r="CU155" s="388" t="str">
        <f t="shared" si="190"/>
        <v/>
      </c>
      <c r="CV155" s="157" t="str">
        <f>IF(VALUE(IF('Vessel List A'!GC154=1,1,IF('Vessel List A'!GC154=2,2,IF('Vessel List A'!GC154=3,3,IF('Vessel List A'!GC154=4,4,IF('Vessel List A'!GC154=5,5,IF('Vessel List A'!GC154=6,6,IF('Vessel List A'!GC154=7,7,IF('Vessel List A'!GC154=8,8,IF('Vessel List A'!GC154=9,9,IF('Vessel List A'!GC154=10,10,IF('Vessel List A'!GC154=11,11,IF('Vessel List A'!GC154=12,12,IF('Vessel List A'!GC154=13,13,IF('Vessel List A'!GC154=14,14,IF('Vessel List A'!GC154=15,15,IF('Vessel List A'!GC154=16,16,0)))))))))))))))))=0," ",VALUE(IF('Vessel List A'!GC154=1,1,IF('Vessel List A'!GC154=2,2,IF('Vessel List A'!GC154=3,3,IF('Vessel List A'!GC154=4,4,IF('Vessel List A'!GC154=5,5,IF('Vessel List A'!GC154=6,6,IF('Vessel List A'!GC154=7,7,IF('Vessel List A'!GC154=8,8,IF('Vessel List A'!GC154=9,9,IF('Vessel List A'!GC154=10,10,IF('Vessel List A'!GC154=11,11,IF('Vessel List A'!GC154=12,12,IF('Vessel List A'!GC154=13,13,IF('Vessel List A'!GC154=14,14,IF('Vessel List A'!GC154=15,15,IF('Vessel List A'!GC154=16,16,0))))))))))))))))))</f>
        <v xml:space="preserve"> </v>
      </c>
      <c r="CW155" s="154"/>
      <c r="CX155" s="158"/>
      <c r="CY155" s="390" t="str">
        <f t="shared" si="191"/>
        <v/>
      </c>
      <c r="CZ155" s="158"/>
      <c r="DA155" s="137"/>
      <c r="DB155" s="388" t="str">
        <f t="shared" si="192"/>
        <v/>
      </c>
      <c r="DC155" s="157" t="str">
        <f>IF(VALUE(IF('Vessel List A'!GP154=1,1,IF('Vessel List A'!GP154=2,2,IF('Vessel List A'!GP154=3,3,IF('Vessel List A'!GP154=4,4,IF('Vessel List A'!GP154=5,5,IF('Vessel List A'!GP154=6,6,IF('Vessel List A'!GP154=7,7,IF('Vessel List A'!GP154=8,8,IF('Vessel List A'!GP154=9,9,IF('Vessel List A'!GP154=10,10,IF('Vessel List A'!GP154=11,11,IF('Vessel List A'!GP154=12,12,IF('Vessel List A'!GP154=13,13,IF('Vessel List A'!GP154=14,14,IF('Vessel List A'!GP154=15,15,IF('Vessel List A'!GP154=16,16,0)))))))))))))))))=0," ",VALUE(IF('Vessel List A'!GP154=1,1,IF('Vessel List A'!GP154=2,2,IF('Vessel List A'!GP154=3,3,IF('Vessel List A'!GP154=4,4,IF('Vessel List A'!GP154=5,5,IF('Vessel List A'!GP154=6,6,IF('Vessel List A'!GP154=7,7,IF('Vessel List A'!GP154=8,8,IF('Vessel List A'!GP154=9,9,IF('Vessel List A'!GP154=10,10,IF('Vessel List A'!GP154=11,11,IF('Vessel List A'!GP154=12,12,IF('Vessel List A'!GP154=13,13,IF('Vessel List A'!GP154=14,14,IF('Vessel List A'!GP154=15,15,IF('Vessel List A'!GP154=16,16,0))))))))))))))))))</f>
        <v xml:space="preserve"> </v>
      </c>
      <c r="DD155" s="154"/>
      <c r="DE155" s="158"/>
      <c r="DF155" s="390" t="str">
        <f t="shared" si="193"/>
        <v/>
      </c>
      <c r="DG155" s="158"/>
      <c r="DH155" s="137"/>
      <c r="DI155" s="388" t="str">
        <f t="shared" si="194"/>
        <v/>
      </c>
      <c r="DJ155" s="157" t="str">
        <f>IF(VALUE(IF('Vessel List A'!HC154=1,1,IF('Vessel List A'!HC154=2,2,IF('Vessel List A'!HC154=3,3,IF('Vessel List A'!HC154=4,4,IF('Vessel List A'!HC154=5,5,IF('Vessel List A'!HC154=6,6,IF('Vessel List A'!HC154=7,7,IF('Vessel List A'!HC154=8,8,IF('Vessel List A'!HC154=9,9,IF('Vessel List A'!HC154=10,10,IF('Vessel List A'!HC154=11,11,IF('Vessel List A'!HC154=12,12,IF('Vessel List A'!HC154=13,13,IF('Vessel List A'!HC154=14,14,IF('Vessel List A'!HC154=15,15,IF('Vessel List A'!HC154=16,16,0)))))))))))))))))=0," ",VALUE(IF('Vessel List A'!HC154=1,1,IF('Vessel List A'!HC154=2,2,IF('Vessel List A'!HC154=3,3,IF('Vessel List A'!HC154=4,4,IF('Vessel List A'!HC154=5,5,IF('Vessel List A'!HC154=6,6,IF('Vessel List A'!HC154=7,7,IF('Vessel List A'!HC154=8,8,IF('Vessel List A'!HC154=9,9,IF('Vessel List A'!HC154=10,10,IF('Vessel List A'!HC154=11,11,IF('Vessel List A'!HC154=12,12,IF('Vessel List A'!HC154=13,13,IF('Vessel List A'!HC154=14,14,IF('Vessel List A'!HC154=15,15,IF('Vessel List A'!HC154=16,16,0))))))))))))))))))</f>
        <v xml:space="preserve"> </v>
      </c>
      <c r="DK155" s="154"/>
      <c r="DL155" s="158"/>
      <c r="DM155" s="390" t="str">
        <f t="shared" si="195"/>
        <v/>
      </c>
      <c r="DN155" s="158"/>
      <c r="DO155" s="137"/>
      <c r="DP155" s="388" t="str">
        <f t="shared" si="196"/>
        <v/>
      </c>
      <c r="DQ155" s="157" t="str">
        <f>IF(VALUE(IF('Vessel List A'!HP154=1,1,IF('Vessel List A'!HP154=2,2,IF('Vessel List A'!HP154=3,3,IF('Vessel List A'!HP154=4,4,IF('Vessel List A'!HP154=5,5,IF('Vessel List A'!HP154=6,6,IF('Vessel List A'!HP154=7,7,IF('Vessel List A'!HP154=8,8,IF('Vessel List A'!HP154=9,9,IF('Vessel List A'!HP154=10,10,IF('Vessel List A'!HP154=11,11,IF('Vessel List A'!HP154=12,12,IF('Vessel List A'!HP154=13,13,IF('Vessel List A'!HP154=14,14,IF('Vessel List A'!HP154=15,15,IF('Vessel List A'!HP154=16,16,0)))))))))))))))))=0," ",VALUE(IF('Vessel List A'!HP154=1,1,IF('Vessel List A'!HP154=2,2,IF('Vessel List A'!HP154=3,3,IF('Vessel List A'!HP154=4,4,IF('Vessel List A'!HP154=5,5,IF('Vessel List A'!HP154=6,6,IF('Vessel List A'!HP154=7,7,IF('Vessel List A'!HP154=8,8,IF('Vessel List A'!HP154=9,9,IF('Vessel List A'!HP154=10,10,IF('Vessel List A'!HP154=11,11,IF('Vessel List A'!HP154=12,12,IF('Vessel List A'!HP154=13,13,IF('Vessel List A'!HP154=14,14,IF('Vessel List A'!HP154=15,15,IF('Vessel List A'!HP154=16,16,0))))))))))))))))))</f>
        <v xml:space="preserve"> </v>
      </c>
      <c r="DR155" s="154"/>
      <c r="DS155" s="158"/>
      <c r="DT155" s="390" t="str">
        <f t="shared" si="197"/>
        <v/>
      </c>
      <c r="DU155" s="158"/>
      <c r="DV155" s="137"/>
      <c r="DW155" s="388" t="str">
        <f t="shared" si="198"/>
        <v/>
      </c>
      <c r="DX155" s="157" t="str">
        <f>IF(VALUE(IF('Vessel List A'!IC154=1,1,IF('Vessel List A'!IC154=2,2,IF('Vessel List A'!IC154=3,3,IF('Vessel List A'!IC154=4,4,IF('Vessel List A'!IC154=5,5,IF('Vessel List A'!IC154=6,6,IF('Vessel List A'!IC154=7,7,IF('Vessel List A'!IC154=8,8,IF('Vessel List A'!IC154=9,9,IF('Vessel List A'!IC154=10,10,IF('Vessel List A'!IC154=11,11,IF('Vessel List A'!IC154=12,12,IF('Vessel List A'!IC154=13,13,IF('Vessel List A'!IC154=14,14,IF('Vessel List A'!IC154=15,15,IF('Vessel List A'!IC154=16,16,0)))))))))))))))))=0," ",VALUE(IF('Vessel List A'!IC154=1,1,IF('Vessel List A'!IC154=2,2,IF('Vessel List A'!IC154=3,3,IF('Vessel List A'!IC154=4,4,IF('Vessel List A'!IC154=5,5,IF('Vessel List A'!IC154=6,6,IF('Vessel List A'!IC154=7,7,IF('Vessel List A'!IC154=8,8,IF('Vessel List A'!IC154=9,9,IF('Vessel List A'!IC154=10,10,IF('Vessel List A'!IC154=11,11,IF('Vessel List A'!IC154=12,12,IF('Vessel List A'!IC154=13,13,IF('Vessel List A'!IC154=14,14,IF('Vessel List A'!IC154=15,15,IF('Vessel List A'!IC154=16,16,0))))))))))))))))))</f>
        <v xml:space="preserve"> </v>
      </c>
      <c r="DY155" s="154"/>
      <c r="DZ155" s="158"/>
      <c r="EA155" s="390" t="str">
        <f t="shared" si="199"/>
        <v/>
      </c>
      <c r="EB155" s="158"/>
      <c r="EC155" s="137"/>
      <c r="ED155" s="388" t="str">
        <f t="shared" si="200"/>
        <v/>
      </c>
      <c r="EE155" s="157" t="str">
        <f>IF(VALUE(IF('Vessel List A'!IP154=1,1,IF('Vessel List A'!IP154=2,2,IF('Vessel List A'!IP154=3,3,IF('Vessel List A'!IP154=4,4,IF('Vessel List A'!IP154=5,5,IF('Vessel List A'!IP154=6,6,IF('Vessel List A'!IP154=7,7,IF('Vessel List A'!IP154=8,8,IF('Vessel List A'!IP154=9,9,IF('Vessel List A'!IP154=10,10,IF('Vessel List A'!IP154=11,11,IF('Vessel List A'!IP154=12,12,IF('Vessel List A'!IP154=13,13,IF('Vessel List A'!IP154=14,14,IF('Vessel List A'!IP154=15,15,IF('Vessel List A'!IP154=16,16,0)))))))))))))))))=0," ",VALUE(IF('Vessel List A'!IP154=1,1,IF('Vessel List A'!IP154=2,2,IF('Vessel List A'!IP154=3,3,IF('Vessel List A'!IP154=4,4,IF('Vessel List A'!IP154=5,5,IF('Vessel List A'!IP154=6,6,IF('Vessel List A'!IP154=7,7,IF('Vessel List A'!IP154=8,8,IF('Vessel List A'!IP154=9,9,IF('Vessel List A'!IP154=10,10,IF('Vessel List A'!IP154=11,11,IF('Vessel List A'!IP154=12,12,IF('Vessel List A'!IP154=13,13,IF('Vessel List A'!IP154=14,14,IF('Vessel List A'!IP154=15,15,IF('Vessel List A'!IP154=16,16,0))))))))))))))))))</f>
        <v xml:space="preserve"> </v>
      </c>
      <c r="EF155" s="154"/>
      <c r="EG155" s="158"/>
      <c r="EH155" s="390" t="str">
        <f t="shared" si="201"/>
        <v/>
      </c>
      <c r="EI155" s="158"/>
      <c r="EJ155" s="137"/>
      <c r="EK155" s="397" t="str">
        <f t="shared" si="202"/>
        <v/>
      </c>
      <c r="EL155" s="144"/>
      <c r="EM155" s="157" t="str">
        <f>IF(VALUE(IF('Vessel List B'!C154=1,1,IF('Vessel List B'!C154=2,2,IF('Vessel List B'!C154=3,3,IF('Vessel List B'!C154=4,4,IF('Vessel List B'!C154=5,5,IF('Vessel List B'!C154=6,6,IF('Vessel List B'!C154=7,7,IF('Vessel List B'!C154=8,8,IF('Vessel List B'!C154=9,9,IF('Vessel List B'!C154=10,10,IF('Vessel List B'!C154=11,11,IF('Vessel List B'!C154=12,12,IF('Vessel List B'!C154=13,13,IF('Vessel List B'!C154=14,14,IF('Vessel List B'!C154=15,15,IF('Vessel List B'!C154=16,16,0)))))))))))))))))=0," ",VALUE(IF('Vessel List B'!C154=1,1,IF('Vessel List B'!C154=2,2,IF('Vessel List B'!C154=3,3,IF('Vessel List B'!C154=4,4,IF('Vessel List B'!C154=5,5,IF('Vessel List B'!C154=6,6,IF('Vessel List B'!C154=7,7,IF('Vessel List B'!C154=8,8,IF('Vessel List B'!C154=9,9,IF('Vessel List B'!C154=10,10,IF('Vessel List B'!C154=11,11,IF('Vessel List B'!C154=12,12,IF('Vessel List B'!C154=13,13,IF('Vessel List B'!C154=14,14,IF('Vessel List B'!C154=15,15,IF('Vessel List B'!C154=16,16,0))))))))))))))))))</f>
        <v xml:space="preserve"> </v>
      </c>
      <c r="EN155" s="154"/>
      <c r="EO155" s="158"/>
      <c r="EP155" s="390" t="str">
        <f t="shared" si="203"/>
        <v/>
      </c>
      <c r="EQ155" s="158"/>
      <c r="ER155" s="137"/>
      <c r="ES155" s="388" t="str">
        <f t="shared" si="204"/>
        <v/>
      </c>
      <c r="ET155" s="157" t="str">
        <f>IF(VALUE(IF('Vessel List B'!P154=1,1,IF('Vessel List B'!P154=2,2,IF('Vessel List B'!P154=3,3,IF('Vessel List B'!P154=4,4,IF('Vessel List B'!P154=5,5,IF('Vessel List B'!P154=6,6,IF('Vessel List B'!P154=7,7,IF('Vessel List B'!P154=8,8,IF('Vessel List B'!P154=9,9,IF('Vessel List B'!P154=10,10,IF('Vessel List B'!P154=11,11,IF('Vessel List B'!P154=12,12,IF('Vessel List B'!P154=13,13,IF('Vessel List B'!P154=14,14,IF('Vessel List B'!P154=15,15,IF('Vessel List B'!P154=16,16,0)))))))))))))))))=0," ",VALUE(IF('Vessel List B'!P154=1,1,IF('Vessel List B'!P154=2,2,IF('Vessel List B'!P154=3,3,IF('Vessel List B'!P154=4,4,IF('Vessel List B'!P154=5,5,IF('Vessel List B'!P154=6,6,IF('Vessel List B'!P154=7,7,IF('Vessel List B'!P154=8,8,IF('Vessel List B'!P154=9,9,IF('Vessel List B'!P154=10,10,IF('Vessel List B'!P154=11,11,IF('Vessel List B'!P154=12,12,IF('Vessel List B'!P154=13,13,IF('Vessel List B'!P154=14,14,IF('Vessel List B'!P154=15,15,IF('Vessel List B'!P154=16,16,0))))))))))))))))))</f>
        <v xml:space="preserve"> </v>
      </c>
      <c r="EU155" s="154"/>
      <c r="EV155" s="158"/>
      <c r="EW155" s="390" t="str">
        <f t="shared" si="205"/>
        <v/>
      </c>
      <c r="EX155" s="158"/>
      <c r="EY155" s="137"/>
      <c r="EZ155" s="388" t="str">
        <f t="shared" si="206"/>
        <v/>
      </c>
      <c r="FA155" s="157" t="str">
        <f>IF(VALUE(IF('Vessel List B'!AC154=1,1,IF('Vessel List B'!AC154=2,2,IF('Vessel List B'!AC154=3,3,IF('Vessel List B'!AC154=4,4,IF('Vessel List B'!AC154=5,5,IF('Vessel List B'!AC154=6,6,IF('Vessel List B'!AC154=7,7,IF('Vessel List B'!AC154=8,8,IF('Vessel List B'!AC154=9,9,IF('Vessel List B'!AC154=10,10,IF('Vessel List B'!AC154=11,11,IF('Vessel List B'!AC154=12,12,IF('Vessel List B'!AC154=13,13,IF('Vessel List B'!AC154=14,14,IF('Vessel List B'!AC154=15,15,IF('Vessel List B'!AC154=16,16,0)))))))))))))))))=0," ",VALUE(IF('Vessel List B'!AC154=1,1,IF('Vessel List B'!AC154=2,2,IF('Vessel List B'!AC154=3,3,IF('Vessel List B'!AC154=4,4,IF('Vessel List B'!AC154=5,5,IF('Vessel List B'!AC154=6,6,IF('Vessel List B'!AC154=7,7,IF('Vessel List B'!AC154=8,8,IF('Vessel List B'!AC154=9,9,IF('Vessel List B'!AC154=10,10,IF('Vessel List B'!AC154=11,11,IF('Vessel List B'!AC154=12,12,IF('Vessel List B'!AC154=13,13,IF('Vessel List B'!AC154=14,14,IF('Vessel List B'!AC154=15,15,IF('Vessel List B'!AC154=16,16,0))))))))))))))))))</f>
        <v xml:space="preserve"> </v>
      </c>
      <c r="FB155" s="154"/>
      <c r="FC155" s="158"/>
      <c r="FD155" s="390" t="str">
        <f t="shared" si="207"/>
        <v/>
      </c>
      <c r="FE155" s="158"/>
      <c r="FF155" s="137"/>
      <c r="FG155" s="388" t="str">
        <f t="shared" si="208"/>
        <v/>
      </c>
      <c r="FH155" s="157" t="str">
        <f>IF(VALUE(IF('Vessel List B'!AP154=1,1,IF('Vessel List B'!AP154=2,2,IF('Vessel List B'!AP154=3,3,IF('Vessel List B'!AP154=4,4,IF('Vessel List B'!AP154=5,5,IF('Vessel List B'!AP154=6,6,IF('Vessel List B'!AP154=7,7,IF('Vessel List B'!AP154=8,8,IF('Vessel List B'!AP154=9,9,IF('Vessel List B'!AP154=10,10,IF('Vessel List B'!AP154=11,11,IF('Vessel List B'!AP154=12,12,IF('Vessel List B'!AP154=13,13,IF('Vessel List B'!AP154=14,14,IF('Vessel List B'!AP154=15,15,IF('Vessel List B'!AP154=16,16,0)))))))))))))))))=0," ",VALUE(IF('Vessel List B'!AP154=1,1,IF('Vessel List B'!AP154=2,2,IF('Vessel List B'!AP154=3,3,IF('Vessel List B'!AP154=4,4,IF('Vessel List B'!AP154=5,5,IF('Vessel List B'!AP154=6,6,IF('Vessel List B'!AP154=7,7,IF('Vessel List B'!AP154=8,8,IF('Vessel List B'!AP154=9,9,IF('Vessel List B'!AP154=10,10,IF('Vessel List B'!AP154=11,11,IF('Vessel List B'!AP154=12,12,IF('Vessel List B'!AP154=13,13,IF('Vessel List B'!AP154=14,14,IF('Vessel List B'!AP154=15,15,IF('Vessel List B'!AP154=16,16,0))))))))))))))))))</f>
        <v xml:space="preserve"> </v>
      </c>
      <c r="FI155" s="154"/>
      <c r="FJ155" s="158"/>
      <c r="FK155" s="390" t="str">
        <f t="shared" si="209"/>
        <v/>
      </c>
      <c r="FL155" s="158"/>
      <c r="FM155" s="137"/>
      <c r="FN155" s="388" t="str">
        <f t="shared" si="210"/>
        <v/>
      </c>
      <c r="FO155" s="157" t="str">
        <f>IF(VALUE(IF('Vessel List B'!BC154=1,1,IF('Vessel List B'!BC154=2,2,IF('Vessel List B'!BC154=3,3,IF('Vessel List B'!BC154=4,4,IF('Vessel List B'!BC154=5,5,IF('Vessel List B'!BC154=6,6,IF('Vessel List B'!BC154=7,7,IF('Vessel List B'!BC154=8,8,IF('Vessel List B'!BC154=9,9,IF('Vessel List B'!BC154=10,10,IF('Vessel List B'!BC154=11,11,IF('Vessel List B'!BC154=12,12,IF('Vessel List B'!BC154=13,13,IF('Vessel List B'!BC154=14,14,IF('Vessel List B'!BC154=15,15,IF('Vessel List B'!BC154=16,16,0)))))))))))))))))=0," ",VALUE(IF('Vessel List B'!BC154=1,1,IF('Vessel List B'!BC154=2,2,IF('Vessel List B'!BC154=3,3,IF('Vessel List B'!BC154=4,4,IF('Vessel List B'!BC154=5,5,IF('Vessel List B'!BC154=6,6,IF('Vessel List B'!BC154=7,7,IF('Vessel List B'!BC154=8,8,IF('Vessel List B'!BC154=9,9,IF('Vessel List B'!BC154=10,10,IF('Vessel List B'!BC154=11,11,IF('Vessel List B'!BC154=12,12,IF('Vessel List B'!BC154=13,13,IF('Vessel List B'!BC154=14,14,IF('Vessel List B'!BC154=15,15,IF('Vessel List B'!BC154=16,16,0))))))))))))))))))</f>
        <v xml:space="preserve"> </v>
      </c>
      <c r="FP155" s="154"/>
      <c r="FQ155" s="158"/>
      <c r="FR155" s="390" t="str">
        <f t="shared" si="211"/>
        <v/>
      </c>
      <c r="FS155" s="158"/>
      <c r="FT155" s="137"/>
      <c r="FU155" s="388" t="str">
        <f t="shared" si="212"/>
        <v/>
      </c>
      <c r="FV155" s="157" t="str">
        <f>IF(VALUE(IF('Vessel List B'!BP154=1,1,IF('Vessel List B'!BP154=2,2,IF('Vessel List B'!BP154=3,3,IF('Vessel List B'!BP154=4,4,IF('Vessel List B'!BP154=5,5,IF('Vessel List B'!BP154=6,6,IF('Vessel List B'!BP154=7,7,IF('Vessel List B'!BP154=8,8,IF('Vessel List B'!BP154=9,9,IF('Vessel List B'!BP154=10,10,IF('Vessel List B'!BP154=11,11,IF('Vessel List B'!BP154=12,12,IF('Vessel List B'!BP154=13,13,IF('Vessel List B'!BP154=14,14,IF('Vessel List B'!BP154=15,15,IF('Vessel List B'!BP154=16,16,0)))))))))))))))))=0," ",VALUE(IF('Vessel List B'!BP154=1,1,IF('Vessel List B'!BP154=2,2,IF('Vessel List B'!BP154=3,3,IF('Vessel List B'!BP154=4,4,IF('Vessel List B'!BP154=5,5,IF('Vessel List B'!BP154=6,6,IF('Vessel List B'!BP154=7,7,IF('Vessel List B'!BP154=8,8,IF('Vessel List B'!BP154=9,9,IF('Vessel List B'!BP154=10,10,IF('Vessel List B'!BP154=11,11,IF('Vessel List B'!BP154=12,12,IF('Vessel List B'!BP154=13,13,IF('Vessel List B'!BP154=14,14,IF('Vessel List B'!BP154=15,15,IF('Vessel List B'!BP154=16,16,0))))))))))))))))))</f>
        <v xml:space="preserve"> </v>
      </c>
      <c r="FW155" s="154"/>
      <c r="FX155" s="158"/>
      <c r="FY155" s="390" t="str">
        <f t="shared" si="213"/>
        <v/>
      </c>
      <c r="FZ155" s="158"/>
      <c r="GA155" s="137"/>
      <c r="GB155" s="388" t="str">
        <f t="shared" si="214"/>
        <v/>
      </c>
      <c r="GC155" s="157" t="str">
        <f>IF(VALUE(IF('Vessel List B'!CC154=1,1,IF('Vessel List B'!CC154=2,2,IF('Vessel List B'!CC154=3,3,IF('Vessel List B'!CC154=4,4,IF('Vessel List B'!CC154=5,5,IF('Vessel List B'!CC154=6,6,IF('Vessel List B'!CC154=7,7,IF('Vessel List B'!CC154=8,8,IF('Vessel List B'!CC154=9,9,IF('Vessel List B'!CC154=10,10,IF('Vessel List B'!CC154=11,11,IF('Vessel List B'!CC154=12,12,IF('Vessel List B'!CC154=13,13,IF('Vessel List B'!CC154=14,14,IF('Vessel List B'!CC154=15,15,IF('Vessel List B'!CC154=16,16,0)))))))))))))))))=0," ",VALUE(IF('Vessel List B'!CC154=1,1,IF('Vessel List B'!CC154=2,2,IF('Vessel List B'!CC154=3,3,IF('Vessel List B'!CC154=4,4,IF('Vessel List B'!CC154=5,5,IF('Vessel List B'!CC154=6,6,IF('Vessel List B'!CC154=7,7,IF('Vessel List B'!CC154=8,8,IF('Vessel List B'!CC154=9,9,IF('Vessel List B'!CC154=10,10,IF('Vessel List B'!CC154=11,11,IF('Vessel List B'!CC154=12,12,IF('Vessel List B'!CC154=13,13,IF('Vessel List B'!CC154=14,14,IF('Vessel List B'!CC154=15,15,IF('Vessel List B'!CC154=16,16,0))))))))))))))))))</f>
        <v xml:space="preserve"> </v>
      </c>
      <c r="GD155" s="154"/>
      <c r="GE155" s="158"/>
      <c r="GF155" s="390" t="str">
        <f t="shared" si="215"/>
        <v/>
      </c>
      <c r="GG155" s="158"/>
      <c r="GH155" s="137"/>
      <c r="GI155" s="388" t="str">
        <f t="shared" si="216"/>
        <v/>
      </c>
      <c r="GJ155" s="157" t="str">
        <f>IF(VALUE(IF('Vessel List B'!CP154=1,1,IF('Vessel List B'!CP154=2,2,IF('Vessel List B'!CP154=3,3,IF('Vessel List B'!CP154=4,4,IF('Vessel List B'!CP154=5,5,IF('Vessel List B'!CP154=6,6,IF('Vessel List B'!CP154=7,7,IF('Vessel List B'!CP154=8,8,IF('Vessel List B'!CP154=9,9,IF('Vessel List B'!CP154=10,10,IF('Vessel List B'!CP154=11,11,IF('Vessel List B'!CP154=12,12,IF('Vessel List B'!CP154=13,13,IF('Vessel List B'!CP154=14,14,IF('Vessel List B'!CP154=15,15,IF('Vessel List B'!CP154=16,16,0)))))))))))))))))=0," ",VALUE(IF('Vessel List B'!CP154=1,1,IF('Vessel List B'!CP154=2,2,IF('Vessel List B'!CP154=3,3,IF('Vessel List B'!CP154=4,4,IF('Vessel List B'!CP154=5,5,IF('Vessel List B'!CP154=6,6,IF('Vessel List B'!CP154=7,7,IF('Vessel List B'!CP154=8,8,IF('Vessel List B'!CP154=9,9,IF('Vessel List B'!CP154=10,10,IF('Vessel List B'!CP154=11,11,IF('Vessel List B'!CP154=12,12,IF('Vessel List B'!CP154=13,13,IF('Vessel List B'!CP154=14,14,IF('Vessel List B'!CP154=15,15,IF('Vessel List B'!CP154=16,16,0))))))))))))))))))</f>
        <v xml:space="preserve"> </v>
      </c>
      <c r="GK155" s="154"/>
      <c r="GL155" s="158"/>
      <c r="GM155" s="390" t="str">
        <f t="shared" si="217"/>
        <v/>
      </c>
      <c r="GN155" s="158"/>
      <c r="GO155" s="137"/>
      <c r="GP155" s="388" t="str">
        <f t="shared" si="218"/>
        <v/>
      </c>
      <c r="GQ155" s="157" t="str">
        <f>IF(VALUE(IF('Vessel List B'!DC154=1,1,IF('Vessel List B'!DC154=2,2,IF('Vessel List B'!DC154=3,3,IF('Vessel List B'!DC154=4,4,IF('Vessel List B'!DC154=5,5,IF('Vessel List B'!DC154=6,6,IF('Vessel List B'!DC154=7,7,IF('Vessel List B'!DC154=8,8,IF('Vessel List B'!DC154=9,9,IF('Vessel List B'!DC154=10,10,IF('Vessel List B'!DC154=11,11,IF('Vessel List B'!DC154=12,12,IF('Vessel List B'!DC154=13,13,IF('Vessel List B'!DC154=14,14,IF('Vessel List B'!DC154=15,15,IF('Vessel List B'!DC154=16,16,0)))))))))))))))))=0," ",VALUE(IF('Vessel List B'!DC154=1,1,IF('Vessel List B'!DC154=2,2,IF('Vessel List B'!DC154=3,3,IF('Vessel List B'!DC154=4,4,IF('Vessel List B'!DC154=5,5,IF('Vessel List B'!DC154=6,6,IF('Vessel List B'!DC154=7,7,IF('Vessel List B'!DC154=8,8,IF('Vessel List B'!DC154=9,9,IF('Vessel List B'!DC154=10,10,IF('Vessel List B'!DC154=11,11,IF('Vessel List B'!DC154=12,12,IF('Vessel List B'!DC154=13,13,IF('Vessel List B'!DC154=14,14,IF('Vessel List B'!DC154=15,15,IF('Vessel List B'!DC154=16,16,0))))))))))))))))))</f>
        <v xml:space="preserve"> </v>
      </c>
      <c r="GR155" s="154"/>
      <c r="GS155" s="158"/>
      <c r="GT155" s="390" t="str">
        <f t="shared" si="219"/>
        <v/>
      </c>
      <c r="GU155" s="158"/>
      <c r="GV155" s="137"/>
      <c r="GW155" s="388" t="str">
        <f t="shared" si="220"/>
        <v/>
      </c>
      <c r="GX155" s="157" t="str">
        <f>IF(VALUE(IF('Vessel List B'!DP154=1,1,IF('Vessel List B'!DP154=2,2,IF('Vessel List B'!DP154=3,3,IF('Vessel List B'!DP154=4,4,IF('Vessel List B'!DP154=5,5,IF('Vessel List B'!DP154=6,6,IF('Vessel List B'!DP154=7,7,IF('Vessel List B'!DP154=8,8,IF('Vessel List B'!DP154=9,9,IF('Vessel List B'!DP154=10,10,IF('Vessel List B'!DP154=11,11,IF('Vessel List B'!DP154=12,12,IF('Vessel List B'!DP154=13,13,IF('Vessel List B'!DP154=14,14,IF('Vessel List B'!DP154=15,15,IF('Vessel List B'!DP154=16,16,0)))))))))))))))))=0," ",VALUE(IF('Vessel List B'!DP154=1,1,IF('Vessel List B'!DP154=2,2,IF('Vessel List B'!DP154=3,3,IF('Vessel List B'!DP154=4,4,IF('Vessel List B'!DP154=5,5,IF('Vessel List B'!DP154=6,6,IF('Vessel List B'!DP154=7,7,IF('Vessel List B'!DP154=8,8,IF('Vessel List B'!DP154=9,9,IF('Vessel List B'!DP154=10,10,IF('Vessel List B'!DP154=11,11,IF('Vessel List B'!DP154=12,12,IF('Vessel List B'!DP154=13,13,IF('Vessel List B'!DP154=14,14,IF('Vessel List B'!DP154=15,15,IF('Vessel List B'!DP154=16,16,0))))))))))))))))))</f>
        <v xml:space="preserve"> </v>
      </c>
      <c r="GY155" s="154"/>
      <c r="GZ155" s="158"/>
      <c r="HA155" s="390" t="str">
        <f t="shared" si="221"/>
        <v/>
      </c>
      <c r="HB155" s="158"/>
      <c r="HC155" s="137"/>
      <c r="HD155" s="388" t="str">
        <f t="shared" si="222"/>
        <v/>
      </c>
      <c r="HE155" s="157" t="str">
        <f>IF(VALUE(IF('Vessel List B'!EC154=1,1,IF('Vessel List B'!EC154=2,2,IF('Vessel List B'!EC154=3,3,IF('Vessel List B'!EC154=4,4,IF('Vessel List B'!EC154=5,5,IF('Vessel List B'!EC154=6,6,IF('Vessel List B'!EC154=7,7,IF('Vessel List B'!EC154=8,8,IF('Vessel List B'!EC154=9,9,IF('Vessel List B'!EC154=10,10,IF('Vessel List B'!EC154=11,11,IF('Vessel List B'!EC154=12,12,IF('Vessel List B'!EC154=13,13,IF('Vessel List B'!EC154=14,14,IF('Vessel List B'!EC154=15,15,IF('Vessel List B'!EC154=16,16,0)))))))))))))))))=0," ",VALUE(IF('Vessel List B'!EC154=1,1,IF('Vessel List B'!EC154=2,2,IF('Vessel List B'!EC154=3,3,IF('Vessel List B'!EC154=4,4,IF('Vessel List B'!EC154=5,5,IF('Vessel List B'!EC154=6,6,IF('Vessel List B'!EC154=7,7,IF('Vessel List B'!EC154=8,8,IF('Vessel List B'!EC154=9,9,IF('Vessel List B'!EC154=10,10,IF('Vessel List B'!EC154=11,11,IF('Vessel List B'!EC154=12,12,IF('Vessel List B'!EC154=13,13,IF('Vessel List B'!EC154=14,14,IF('Vessel List B'!EC154=15,15,IF('Vessel List B'!EC154=16,16,0))))))))))))))))))</f>
        <v xml:space="preserve"> </v>
      </c>
      <c r="HF155" s="154"/>
      <c r="HG155" s="158"/>
      <c r="HH155" s="390" t="str">
        <f t="shared" si="223"/>
        <v/>
      </c>
      <c r="HI155" s="158"/>
      <c r="HJ155" s="137"/>
      <c r="HK155" s="388" t="str">
        <f t="shared" si="224"/>
        <v/>
      </c>
      <c r="HL155" s="157" t="str">
        <f>IF(VALUE(IF('Vessel List B'!EP154=1,1,IF('Vessel List B'!EP154=2,2,IF('Vessel List B'!EP154=3,3,IF('Vessel List B'!EP154=4,4,IF('Vessel List B'!EP154=5,5,IF('Vessel List B'!EP154=6,6,IF('Vessel List B'!EP154=7,7,IF('Vessel List B'!EP154=8,8,IF('Vessel List B'!EP154=9,9,IF('Vessel List B'!EP154=10,10,IF('Vessel List B'!EP154=11,11,IF('Vessel List B'!EP154=12,12,IF('Vessel List B'!EP154=13,13,IF('Vessel List B'!EP154=14,14,IF('Vessel List B'!EP154=15,15,IF('Vessel List B'!EP154=16,16,0)))))))))))))))))=0," ",VALUE(IF('Vessel List B'!EP154=1,1,IF('Vessel List B'!EP154=2,2,IF('Vessel List B'!EP154=3,3,IF('Vessel List B'!EP154=4,4,IF('Vessel List B'!EP154=5,5,IF('Vessel List B'!EP154=6,6,IF('Vessel List B'!EP154=7,7,IF('Vessel List B'!EP154=8,8,IF('Vessel List B'!EP154=9,9,IF('Vessel List B'!EP154=10,10,IF('Vessel List B'!EP154=11,11,IF('Vessel List B'!EP154=12,12,IF('Vessel List B'!EP154=13,13,IF('Vessel List B'!EP154=14,14,IF('Vessel List B'!EP154=15,15,IF('Vessel List B'!EP154=16,16,0))))))))))))))))))</f>
        <v xml:space="preserve"> </v>
      </c>
      <c r="HM155" s="154"/>
      <c r="HN155" s="158"/>
      <c r="HO155" s="390" t="str">
        <f t="shared" si="225"/>
        <v/>
      </c>
      <c r="HP155" s="158"/>
      <c r="HQ155" s="137"/>
      <c r="HR155" s="388" t="str">
        <f t="shared" si="226"/>
        <v/>
      </c>
      <c r="HS155" s="157" t="str">
        <f>IF(VALUE(IF('Vessel List B'!FC154=1,1,IF('Vessel List B'!FC154=2,2,IF('Vessel List B'!FC154=3,3,IF('Vessel List B'!FC154=4,4,IF('Vessel List B'!FC154=5,5,IF('Vessel List B'!FC154=6,6,IF('Vessel List B'!FC154=7,7,IF('Vessel List B'!FC154=8,8,IF('Vessel List B'!FC154=9,9,IF('Vessel List B'!FC154=10,10,IF('Vessel List B'!FC154=11,11,IF('Vessel List B'!FC154=12,12,IF('Vessel List B'!FC154=13,13,IF('Vessel List B'!FC154=14,14,IF('Vessel List B'!FC154=15,15,IF('Vessel List B'!FC154=16,16,0)))))))))))))))))=0," ",VALUE(IF('Vessel List B'!FC154=1,1,IF('Vessel List B'!FC154=2,2,IF('Vessel List B'!FC154=3,3,IF('Vessel List B'!FC154=4,4,IF('Vessel List B'!FC154=5,5,IF('Vessel List B'!FC154=6,6,IF('Vessel List B'!FC154=7,7,IF('Vessel List B'!FC154=8,8,IF('Vessel List B'!FC154=9,9,IF('Vessel List B'!FC154=10,10,IF('Vessel List B'!FC154=11,11,IF('Vessel List B'!FC154=12,12,IF('Vessel List B'!FC154=13,13,IF('Vessel List B'!FC154=14,14,IF('Vessel List B'!FC154=15,15,IF('Vessel List B'!FC154=16,16,0))))))))))))))))))</f>
        <v xml:space="preserve"> </v>
      </c>
      <c r="HT155" s="154"/>
      <c r="HU155" s="158"/>
      <c r="HV155" s="390" t="str">
        <f t="shared" si="227"/>
        <v/>
      </c>
      <c r="HW155" s="158"/>
      <c r="HX155" s="137"/>
      <c r="HY155" s="388" t="str">
        <f t="shared" si="228"/>
        <v/>
      </c>
      <c r="HZ155" s="157" t="str">
        <f>IF(VALUE(IF('Vessel List B'!FP154=1,1,IF('Vessel List B'!FP154=2,2,IF('Vessel List B'!FP154=3,3,IF('Vessel List B'!FP154=4,4,IF('Vessel List B'!FP154=5,5,IF('Vessel List B'!FP154=6,6,IF('Vessel List B'!FP154=7,7,IF('Vessel List B'!FP154=8,8,IF('Vessel List B'!FP154=9,9,IF('Vessel List B'!FP154=10,10,IF('Vessel List B'!FP154=11,11,IF('Vessel List B'!FP154=12,12,IF('Vessel List B'!FP154=13,13,IF('Vessel List B'!FP154=14,14,IF('Vessel List B'!FP154=15,15,IF('Vessel List B'!FP154=16,16,0)))))))))))))))))=0," ",VALUE(IF('Vessel List B'!FP154=1,1,IF('Vessel List B'!FP154=2,2,IF('Vessel List B'!FP154=3,3,IF('Vessel List B'!FP154=4,4,IF('Vessel List B'!FP154=5,5,IF('Vessel List B'!FP154=6,6,IF('Vessel List B'!FP154=7,7,IF('Vessel List B'!FP154=8,8,IF('Vessel List B'!FP154=9,9,IF('Vessel List B'!FP154=10,10,IF('Vessel List B'!FP154=11,11,IF('Vessel List B'!FP154=12,12,IF('Vessel List B'!FP154=13,13,IF('Vessel List B'!FP154=14,14,IF('Vessel List B'!FP154=15,15,IF('Vessel List B'!FP154=16,16,0))))))))))))))))))</f>
        <v xml:space="preserve"> </v>
      </c>
      <c r="IA155" s="154"/>
      <c r="IB155" s="158"/>
      <c r="IC155" s="390" t="str">
        <f t="shared" si="229"/>
        <v/>
      </c>
      <c r="ID155" s="158"/>
      <c r="IE155" s="137"/>
      <c r="IF155" s="388" t="str">
        <f t="shared" si="230"/>
        <v/>
      </c>
      <c r="IG155" s="157" t="str">
        <f>IF(VALUE(IF('Vessel List B'!GC154=1,1,IF('Vessel List B'!GC154=2,2,IF('Vessel List B'!GC154=3,3,IF('Vessel List B'!GC154=4,4,IF('Vessel List B'!GC154=5,5,IF('Vessel List B'!GC154=6,6,IF('Vessel List B'!GC154=7,7,IF('Vessel List B'!GC154=8,8,IF('Vessel List B'!GC154=9,9,IF('Vessel List B'!GC154=10,10,IF('Vessel List B'!GC154=11,11,IF('Vessel List B'!GC154=12,12,IF('Vessel List B'!GC154=13,13,IF('Vessel List B'!GC154=14,14,IF('Vessel List B'!GC154=15,15,IF('Vessel List B'!GC154=16,16,0)))))))))))))))))=0," ",VALUE(IF('Vessel List B'!GC154=1,1,IF('Vessel List B'!GC154=2,2,IF('Vessel List B'!GC154=3,3,IF('Vessel List B'!GC154=4,4,IF('Vessel List B'!GC154=5,5,IF('Vessel List B'!GC154=6,6,IF('Vessel List B'!GC154=7,7,IF('Vessel List B'!GC154=8,8,IF('Vessel List B'!GC154=9,9,IF('Vessel List B'!GC154=10,10,IF('Vessel List B'!GC154=11,11,IF('Vessel List B'!GC154=12,12,IF('Vessel List B'!GC154=13,13,IF('Vessel List B'!GC154=14,14,IF('Vessel List B'!GC154=15,15,IF('Vessel List B'!GC154=16,16,0))))))))))))))))))</f>
        <v xml:space="preserve"> </v>
      </c>
      <c r="IH155" s="154"/>
      <c r="II155" s="158"/>
      <c r="IJ155" s="390" t="str">
        <f t="shared" si="231"/>
        <v/>
      </c>
      <c r="IK155" s="158"/>
      <c r="IL155" s="137"/>
      <c r="IM155" s="388" t="str">
        <f t="shared" si="232"/>
        <v/>
      </c>
      <c r="IN155" s="157" t="str">
        <f>IF(VALUE(IF('Vessel List B'!GP154=1,1,IF('Vessel List B'!GP154=2,2,IF('Vessel List B'!GP154=3,3,IF('Vessel List B'!GP154=4,4,IF('Vessel List B'!GP154=5,5,IF('Vessel List B'!GP154=6,6,IF('Vessel List B'!GP154=7,7,IF('Vessel List B'!GP154=8,8,IF('Vessel List B'!GP154=9,9,IF('Vessel List B'!GP154=10,10,IF('Vessel List B'!GP154=11,11,IF('Vessel List B'!GP154=12,12,IF('Vessel List B'!GP154=13,13,IF('Vessel List B'!GP154=14,14,IF('Vessel List B'!GP154=15,15,IF('Vessel List B'!GP154=16,16,0)))))))))))))))))=0," ",VALUE(IF('Vessel List B'!GP154=1,1,IF('Vessel List B'!GP154=2,2,IF('Vessel List B'!GP154=3,3,IF('Vessel List B'!GP154=4,4,IF('Vessel List B'!GP154=5,5,IF('Vessel List B'!GP154=6,6,IF('Vessel List B'!GP154=7,7,IF('Vessel List B'!GP154=8,8,IF('Vessel List B'!GP154=9,9,IF('Vessel List B'!GP154=10,10,IF('Vessel List B'!GP154=11,11,IF('Vessel List B'!GP154=12,12,IF('Vessel List B'!GP154=13,13,IF('Vessel List B'!GP154=14,14,IF('Vessel List B'!GP154=15,15,IF('Vessel List B'!GP154=16,16,0))))))))))))))))))</f>
        <v xml:space="preserve"> </v>
      </c>
      <c r="IO155" s="154"/>
      <c r="IP155" s="158"/>
      <c r="IQ155" s="390" t="str">
        <f t="shared" si="233"/>
        <v/>
      </c>
      <c r="IR155" s="158"/>
      <c r="IS155" s="137"/>
      <c r="IT155" s="388" t="str">
        <f t="shared" si="234"/>
        <v/>
      </c>
      <c r="IU155" s="157" t="str">
        <f>IF(VALUE(IF('Vessel List B'!HC154=1,1,IF('Vessel List B'!HC154=2,2,IF('Vessel List B'!HC154=3,3,IF('Vessel List B'!HC154=4,4,IF('Vessel List B'!HC154=5,5,IF('Vessel List B'!HC154=6,6,IF('Vessel List B'!HC154=7,7,IF('Vessel List B'!HC154=8,8,IF('Vessel List B'!HC154=9,9,IF('Vessel List B'!HC154=10,10,IF('Vessel List B'!HC154=11,11,IF('Vessel List B'!HC154=12,12,IF('Vessel List B'!HC154=13,13,IF('Vessel List B'!HC154=14,14,IF('Vessel List B'!HC154=15,15,IF('Vessel List B'!HC154=16,16,0)))))))))))))))))=0," ",VALUE(IF('Vessel List B'!HC154=1,1,IF('Vessel List B'!HC154=2,2,IF('Vessel List B'!HC154=3,3,IF('Vessel List B'!HC154=4,4,IF('Vessel List B'!HC154=5,5,IF('Vessel List B'!HC154=6,6,IF('Vessel List B'!HC154=7,7,IF('Vessel List B'!HC154=8,8,IF('Vessel List B'!HC154=9,9,IF('Vessel List B'!HC154=10,10,IF('Vessel List B'!HC154=11,11,IF('Vessel List B'!HC154=12,12,IF('Vessel List B'!HC154=13,13,IF('Vessel List B'!HC154=14,14,IF('Vessel List B'!HC154=15,15,IF('Vessel List B'!HC154=16,16,0))))))))))))))))))</f>
        <v xml:space="preserve"> </v>
      </c>
      <c r="IV155" s="154"/>
      <c r="IW155" s="158"/>
      <c r="IX155" s="390" t="str">
        <f t="shared" si="235"/>
        <v/>
      </c>
      <c r="IY155" s="158"/>
      <c r="IZ155" s="137"/>
      <c r="JA155" s="388" t="str">
        <f t="shared" si="236"/>
        <v/>
      </c>
      <c r="JB155" s="157" t="str">
        <f>IF(VALUE(IF('Vessel List B'!HP154=1,1,IF('Vessel List B'!HP154=2,2,IF('Vessel List B'!HP154=3,3,IF('Vessel List B'!HP154=4,4,IF('Vessel List B'!HP154=5,5,IF('Vessel List B'!HP154=6,6,IF('Vessel List B'!HP154=7,7,IF('Vessel List B'!HP154=8,8,IF('Vessel List B'!HP154=9,9,IF('Vessel List B'!HP154=10,10,IF('Vessel List B'!HP154=11,11,IF('Vessel List B'!HP154=12,12,IF('Vessel List B'!HP154=13,13,IF('Vessel List B'!HP154=14,14,IF('Vessel List B'!HP154=15,15,IF('Vessel List B'!HP154=16,16,0)))))))))))))))))=0," ",VALUE(IF('Vessel List B'!HP154=1,1,IF('Vessel List B'!HP154=2,2,IF('Vessel List B'!HP154=3,3,IF('Vessel List B'!HP154=4,4,IF('Vessel List B'!HP154=5,5,IF('Vessel List B'!HP154=6,6,IF('Vessel List B'!HP154=7,7,IF('Vessel List B'!HP154=8,8,IF('Vessel List B'!HP154=9,9,IF('Vessel List B'!HP154=10,10,IF('Vessel List B'!HP154=11,11,IF('Vessel List B'!HP154=12,12,IF('Vessel List B'!HP154=13,13,IF('Vessel List B'!HP154=14,14,IF('Vessel List B'!HP154=15,15,IF('Vessel List B'!HP154=16,16,0))))))))))))))))))</f>
        <v xml:space="preserve"> </v>
      </c>
      <c r="JC155" s="154"/>
      <c r="JD155" s="158"/>
      <c r="JE155" s="390" t="str">
        <f t="shared" si="237"/>
        <v/>
      </c>
      <c r="JF155" s="158"/>
      <c r="JG155" s="137"/>
      <c r="JH155" s="388" t="str">
        <f t="shared" si="238"/>
        <v/>
      </c>
      <c r="JI155" s="157" t="str">
        <f>IF(VALUE(IF('Vessel List B'!IC154=1,1,IF('Vessel List B'!IC154=2,2,IF('Vessel List B'!IC154=3,3,IF('Vessel List B'!IC154=4,4,IF('Vessel List B'!IC154=5,5,IF('Vessel List B'!IC154=6,6,IF('Vessel List B'!IC154=7,7,IF('Vessel List B'!IC154=8,8,IF('Vessel List B'!IC154=9,9,IF('Vessel List B'!IC154=10,10,IF('Vessel List B'!IC154=11,11,IF('Vessel List B'!IC154=12,12,IF('Vessel List B'!IC154=13,13,IF('Vessel List B'!IC154=14,14,IF('Vessel List B'!IC154=15,15,IF('Vessel List B'!IC154=16,16,0)))))))))))))))))=0," ",VALUE(IF('Vessel List B'!IC154=1,1,IF('Vessel List B'!IC154=2,2,IF('Vessel List B'!IC154=3,3,IF('Vessel List B'!IC154=4,4,IF('Vessel List B'!IC154=5,5,IF('Vessel List B'!IC154=6,6,IF('Vessel List B'!IC154=7,7,IF('Vessel List B'!IC154=8,8,IF('Vessel List B'!IC154=9,9,IF('Vessel List B'!IC154=10,10,IF('Vessel List B'!IC154=11,11,IF('Vessel List B'!IC154=12,12,IF('Vessel List B'!IC154=13,13,IF('Vessel List B'!IC154=14,14,IF('Vessel List B'!IC154=15,15,IF('Vessel List B'!IC154=16,16,0))))))))))))))))))</f>
        <v xml:space="preserve"> </v>
      </c>
      <c r="JJ155" s="154"/>
      <c r="JK155" s="158"/>
      <c r="JL155" s="390" t="str">
        <f t="shared" si="239"/>
        <v/>
      </c>
      <c r="JM155" s="158"/>
      <c r="JN155" s="137"/>
      <c r="JO155" s="388" t="str">
        <f t="shared" si="240"/>
        <v/>
      </c>
      <c r="JP155" s="157" t="str">
        <f>IF(VALUE(IF('Vessel List B'!IP154=1,1,IF('Vessel List B'!IP154=2,2,IF('Vessel List B'!IP154=3,3,IF('Vessel List B'!IP154=4,4,IF('Vessel List B'!IP154=5,5,IF('Vessel List B'!IP154=6,6,IF('Vessel List B'!IP154=7,7,IF('Vessel List B'!IP154=8,8,IF('Vessel List B'!IP154=9,9,IF('Vessel List B'!IP154=10,10,IF('Vessel List B'!IP154=11,11,IF('Vessel List B'!IP154=12,12,IF('Vessel List B'!IP154=13,13,IF('Vessel List B'!IP154=14,14,IF('Vessel List B'!IP154=15,15,IF('Vessel List B'!IP154=16,16,0)))))))))))))))))=0," ",VALUE(IF('Vessel List B'!IP154=1,1,IF('Vessel List B'!IP154=2,2,IF('Vessel List B'!IP154=3,3,IF('Vessel List B'!IP154=4,4,IF('Vessel List B'!IP154=5,5,IF('Vessel List B'!IP154=6,6,IF('Vessel List B'!IP154=7,7,IF('Vessel List B'!IP154=8,8,IF('Vessel List B'!IP154=9,9,IF('Vessel List B'!IP154=10,10,IF('Vessel List B'!IP154=11,11,IF('Vessel List B'!IP154=12,12,IF('Vessel List B'!IP154=13,13,IF('Vessel List B'!IP154=14,14,IF('Vessel List B'!IP154=15,15,IF('Vessel List B'!IP154=16,16,0))))))))))))))))))</f>
        <v xml:space="preserve"> </v>
      </c>
      <c r="JQ155" s="154"/>
      <c r="JR155" s="158"/>
      <c r="JS155" s="390" t="str">
        <f t="shared" si="241"/>
        <v/>
      </c>
      <c r="JT155" s="158"/>
      <c r="JU155" s="137"/>
      <c r="JV155" s="397" t="str">
        <f t="shared" si="242"/>
        <v/>
      </c>
      <c r="JW155" s="403"/>
    </row>
    <row r="156" spans="1:283" ht="15" x14ac:dyDescent="0.25">
      <c r="A156" s="142">
        <f>'Vessel List A'!B155</f>
        <v>41730</v>
      </c>
      <c r="B156" s="159" t="str">
        <f>IF(VALUE(IF('Vessel List A'!C155=1,1,IF('Vessel List A'!C155=2,2,IF('Vessel List A'!C155=3,3,IF('Vessel List A'!C155=4,4,IF('Vessel List A'!C155=5,5,IF('Vessel List A'!C155=6,6,IF('Vessel List A'!C155=7,7,IF('Vessel List A'!C155=8,8,IF('Vessel List A'!C155=9,9,IF('Vessel List A'!C155=10,10,IF('Vessel List A'!C155=11,11,IF('Vessel List A'!C155=12,12,IF('Vessel List A'!C155=13,13,IF('Vessel List A'!C155=14,14,IF('Vessel List A'!C155=15,15,IF('Vessel List A'!C155=16,16,0)))))))))))))))))=0," ",VALUE(IF('Vessel List A'!C155=1,1,IF('Vessel List A'!C155=2,2,IF('Vessel List A'!C155=3,3,IF('Vessel List A'!C155=4,4,IF('Vessel List A'!C155=5,5,IF('Vessel List A'!C155=6,6,IF('Vessel List A'!C155=7,7,IF('Vessel List A'!C155=8,8,IF('Vessel List A'!C155=9,9,IF('Vessel List A'!C155=10,10,IF('Vessel List A'!C155=11,11,IF('Vessel List A'!C155=12,12,IF('Vessel List A'!C155=13,13,IF('Vessel List A'!C155=14,14,IF('Vessel List A'!C155=15,15,IF('Vessel List A'!C155=16,16,0))))))))))))))))))</f>
        <v xml:space="preserve"> </v>
      </c>
      <c r="C156" s="160"/>
      <c r="D156" s="161"/>
      <c r="E156" s="391" t="str">
        <f t="shared" si="163"/>
        <v/>
      </c>
      <c r="F156" s="161"/>
      <c r="G156" s="386"/>
      <c r="H156" s="389" t="str">
        <f t="shared" si="164"/>
        <v/>
      </c>
      <c r="I156" s="159" t="str">
        <f>IF(VALUE(IF('Vessel List A'!P155=1,1,IF('Vessel List A'!P155=2,2,IF('Vessel List A'!P155=3,3,IF('Vessel List A'!P155=4,4,IF('Vessel List A'!P155=5,5,IF('Vessel List A'!P155=6,6,IF('Vessel List A'!P155=7,7,IF('Vessel List A'!P155=8,8,IF('Vessel List A'!P155=9,9,IF('Vessel List A'!P155=10,10,IF('Vessel List A'!P155=11,11,IF('Vessel List A'!P155=12,12,IF('Vessel List A'!P155=13,13,IF('Vessel List A'!P155=14,14,IF('Vessel List A'!P155=15,15,IF('Vessel List A'!P155=16,16,0)))))))))))))))))=0," ",VALUE(IF('Vessel List A'!P155=1,1,IF('Vessel List A'!P155=2,2,IF('Vessel List A'!P155=3,3,IF('Vessel List A'!P155=4,4,IF('Vessel List A'!P155=5,5,IF('Vessel List A'!P155=6,6,IF('Vessel List A'!P155=7,7,IF('Vessel List A'!P155=8,8,IF('Vessel List A'!P155=9,9,IF('Vessel List A'!P155=10,10,IF('Vessel List A'!P155=11,11,IF('Vessel List A'!P155=12,12,IF('Vessel List A'!P155=13,13,IF('Vessel List A'!P155=14,14,IF('Vessel List A'!P155=15,15,IF('Vessel List A'!P155=16,16,0))))))))))))))))))</f>
        <v xml:space="preserve"> </v>
      </c>
      <c r="J156" s="160"/>
      <c r="K156" s="161"/>
      <c r="L156" s="391" t="str">
        <f t="shared" si="165"/>
        <v/>
      </c>
      <c r="M156" s="161"/>
      <c r="N156" s="386"/>
      <c r="O156" s="389" t="str">
        <f t="shared" si="166"/>
        <v/>
      </c>
      <c r="P156" s="159" t="str">
        <f>IF(VALUE(IF('Vessel List A'!AC155=1,1,IF('Vessel List A'!AC155=2,2,IF('Vessel List A'!AC155=3,3,IF('Vessel List A'!AC155=4,4,IF('Vessel List A'!AC155=5,5,IF('Vessel List A'!AC155=6,6,IF('Vessel List A'!AC155=7,7,IF('Vessel List A'!AC155=8,8,IF('Vessel List A'!AC155=9,9,IF('Vessel List A'!AC155=10,10,IF('Vessel List A'!AC155=11,11,IF('Vessel List A'!AC155=12,12,IF('Vessel List A'!AC155=13,13,IF('Vessel List A'!AC155=14,14,IF('Vessel List A'!AC155=15,15,IF('Vessel List A'!AC155=16,16,0)))))))))))))))))=0," ",VALUE(IF('Vessel List A'!AC155=1,1,IF('Vessel List A'!AC155=2,2,IF('Vessel List A'!AC155=3,3,IF('Vessel List A'!AC155=4,4,IF('Vessel List A'!AC155=5,5,IF('Vessel List A'!AC155=6,6,IF('Vessel List A'!AC155=7,7,IF('Vessel List A'!AC155=8,8,IF('Vessel List A'!AC155=9,9,IF('Vessel List A'!AC155=10,10,IF('Vessel List A'!AC155=11,11,IF('Vessel List A'!AC155=12,12,IF('Vessel List A'!AC155=13,13,IF('Vessel List A'!AC155=14,14,IF('Vessel List A'!AC155=15,15,IF('Vessel List A'!AC155=16,16,0))))))))))))))))))</f>
        <v xml:space="preserve"> </v>
      </c>
      <c r="Q156" s="160"/>
      <c r="R156" s="161"/>
      <c r="S156" s="391" t="str">
        <f t="shared" si="167"/>
        <v/>
      </c>
      <c r="T156" s="161"/>
      <c r="U156" s="386"/>
      <c r="V156" s="389" t="str">
        <f t="shared" si="168"/>
        <v/>
      </c>
      <c r="W156" s="159" t="str">
        <f>IF(VALUE(IF('Vessel List A'!AP155=1,1,IF('Vessel List A'!AP155=2,2,IF('Vessel List A'!AP155=3,3,IF('Vessel List A'!AP155=4,4,IF('Vessel List A'!AP155=5,5,IF('Vessel List A'!AP155=6,6,IF('Vessel List A'!AP155=7,7,IF('Vessel List A'!AP155=8,8,IF('Vessel List A'!AP155=9,9,IF('Vessel List A'!AP155=10,10,IF('Vessel List A'!AP155=11,11,IF('Vessel List A'!AP155=12,12,IF('Vessel List A'!AP155=13,13,IF('Vessel List A'!AP155=14,14,IF('Vessel List A'!AP155=15,15,IF('Vessel List A'!AP155=16,16,0)))))))))))))))))=0," ",VALUE(IF('Vessel List A'!AP155=1,1,IF('Vessel List A'!AP155=2,2,IF('Vessel List A'!AP155=3,3,IF('Vessel List A'!AP155=4,4,IF('Vessel List A'!AP155=5,5,IF('Vessel List A'!AP155=6,6,IF('Vessel List A'!AP155=7,7,IF('Vessel List A'!AP155=8,8,IF('Vessel List A'!AP155=9,9,IF('Vessel List A'!AP155=10,10,IF('Vessel List A'!AP155=11,11,IF('Vessel List A'!AP155=12,12,IF('Vessel List A'!AP155=13,13,IF('Vessel List A'!AP155=14,14,IF('Vessel List A'!AP155=15,15,IF('Vessel List A'!AP155=16,16,0))))))))))))))))))</f>
        <v xml:space="preserve"> </v>
      </c>
      <c r="X156" s="160"/>
      <c r="Y156" s="161"/>
      <c r="Z156" s="391" t="str">
        <f t="shared" si="169"/>
        <v/>
      </c>
      <c r="AA156" s="161"/>
      <c r="AB156" s="386"/>
      <c r="AC156" s="389" t="str">
        <f t="shared" si="170"/>
        <v/>
      </c>
      <c r="AD156" s="159" t="str">
        <f>IF(VALUE(IF('Vessel List A'!BC155=1,1,IF('Vessel List A'!BC155=2,2,IF('Vessel List A'!BC155=3,3,IF('Vessel List A'!BC155=4,4,IF('Vessel List A'!BC155=5,5,IF('Vessel List A'!BC155=6,6,IF('Vessel List A'!BC155=7,7,IF('Vessel List A'!BC155=8,8,IF('Vessel List A'!BC155=9,9,IF('Vessel List A'!BC155=10,10,IF('Vessel List A'!BC155=11,11,IF('Vessel List A'!BC155=12,12,IF('Vessel List A'!BC155=13,13,IF('Vessel List A'!BC155=14,14,IF('Vessel List A'!BC155=15,15,IF('Vessel List A'!BC155=16,16,0)))))))))))))))))=0," ",VALUE(IF('Vessel List A'!BC155=1,1,IF('Vessel List A'!BC155=2,2,IF('Vessel List A'!BC155=3,3,IF('Vessel List A'!BC155=4,4,IF('Vessel List A'!BC155=5,5,IF('Vessel List A'!BC155=6,6,IF('Vessel List A'!BC155=7,7,IF('Vessel List A'!BC155=8,8,IF('Vessel List A'!BC155=9,9,IF('Vessel List A'!BC155=10,10,IF('Vessel List A'!BC155=11,11,IF('Vessel List A'!BC155=12,12,IF('Vessel List A'!BC155=13,13,IF('Vessel List A'!BC155=14,14,IF('Vessel List A'!BC155=15,15,IF('Vessel List A'!BC155=16,16,0))))))))))))))))))</f>
        <v xml:space="preserve"> </v>
      </c>
      <c r="AE156" s="160"/>
      <c r="AF156" s="161"/>
      <c r="AG156" s="391" t="str">
        <f t="shared" si="171"/>
        <v/>
      </c>
      <c r="AH156" s="161"/>
      <c r="AI156" s="386"/>
      <c r="AJ156" s="389" t="str">
        <f t="shared" si="172"/>
        <v/>
      </c>
      <c r="AK156" s="159" t="str">
        <f>IF(VALUE(IF('Vessel List A'!BP155=1,1,IF('Vessel List A'!BP155=2,2,IF('Vessel List A'!BP155=3,3,IF('Vessel List A'!BP155=4,4,IF('Vessel List A'!BP155=5,5,IF('Vessel List A'!BP155=6,6,IF('Vessel List A'!BP155=7,7,IF('Vessel List A'!BP155=8,8,IF('Vessel List A'!BP155=9,9,IF('Vessel List A'!BP155=10,10,IF('Vessel List A'!BP155=11,11,IF('Vessel List A'!BP155=12,12,IF('Vessel List A'!BP155=13,13,IF('Vessel List A'!BP155=14,14,IF('Vessel List A'!BP155=15,15,IF('Vessel List A'!BP155=16,16,0)))))))))))))))))=0," ",VALUE(IF('Vessel List A'!BP155=1,1,IF('Vessel List A'!BP155=2,2,IF('Vessel List A'!BP155=3,3,IF('Vessel List A'!BP155=4,4,IF('Vessel List A'!BP155=5,5,IF('Vessel List A'!BP155=6,6,IF('Vessel List A'!BP155=7,7,IF('Vessel List A'!BP155=8,8,IF('Vessel List A'!BP155=9,9,IF('Vessel List A'!BP155=10,10,IF('Vessel List A'!BP155=11,11,IF('Vessel List A'!BP155=12,12,IF('Vessel List A'!BP155=13,13,IF('Vessel List A'!BP155=14,14,IF('Vessel List A'!BP155=15,15,IF('Vessel List A'!BP155=16,16,0))))))))))))))))))</f>
        <v xml:space="preserve"> </v>
      </c>
      <c r="AL156" s="160"/>
      <c r="AM156" s="161"/>
      <c r="AN156" s="391" t="str">
        <f t="shared" si="173"/>
        <v/>
      </c>
      <c r="AO156" s="161"/>
      <c r="AP156" s="386"/>
      <c r="AQ156" s="389" t="str">
        <f t="shared" si="174"/>
        <v/>
      </c>
      <c r="AR156" s="159" t="str">
        <f>IF(VALUE(IF('Vessel List A'!CC155=1,1,IF('Vessel List A'!CC155=2,2,IF('Vessel List A'!CC155=3,3,IF('Vessel List A'!CC155=4,4,IF('Vessel List A'!CC155=5,5,IF('Vessel List A'!CC155=6,6,IF('Vessel List A'!CC155=7,7,IF('Vessel List A'!CC155=8,8,IF('Vessel List A'!CC155=9,9,IF('Vessel List A'!CC155=10,10,IF('Vessel List A'!CC155=11,11,IF('Vessel List A'!CC155=12,12,IF('Vessel List A'!CC155=13,13,IF('Vessel List A'!CC155=14,14,IF('Vessel List A'!CC155=15,15,IF('Vessel List A'!CC155=16,16,0)))))))))))))))))=0," ",VALUE(IF('Vessel List A'!CC155=1,1,IF('Vessel List A'!CC155=2,2,IF('Vessel List A'!CC155=3,3,IF('Vessel List A'!CC155=4,4,IF('Vessel List A'!CC155=5,5,IF('Vessel List A'!CC155=6,6,IF('Vessel List A'!CC155=7,7,IF('Vessel List A'!CC155=8,8,IF('Vessel List A'!CC155=9,9,IF('Vessel List A'!CC155=10,10,IF('Vessel List A'!CC155=11,11,IF('Vessel List A'!CC155=12,12,IF('Vessel List A'!CC155=13,13,IF('Vessel List A'!CC155=14,14,IF('Vessel List A'!CC155=15,15,IF('Vessel List A'!CC155=16,16,0))))))))))))))))))</f>
        <v xml:space="preserve"> </v>
      </c>
      <c r="AS156" s="160"/>
      <c r="AT156" s="161"/>
      <c r="AU156" s="391" t="str">
        <f t="shared" si="175"/>
        <v/>
      </c>
      <c r="AV156" s="161"/>
      <c r="AW156" s="386"/>
      <c r="AX156" s="389" t="str">
        <f t="shared" si="176"/>
        <v/>
      </c>
      <c r="AY156" s="159" t="str">
        <f>IF(VALUE(IF('Vessel List A'!CP155=1,1,IF('Vessel List A'!CP155=2,2,IF('Vessel List A'!CP155=3,3,IF('Vessel List A'!CP155=4,4,IF('Vessel List A'!CP155=5,5,IF('Vessel List A'!CP155=6,6,IF('Vessel List A'!CP155=7,7,IF('Vessel List A'!CP155=8,8,IF('Vessel List A'!CP155=9,9,IF('Vessel List A'!CP155=10,10,IF('Vessel List A'!CP155=11,11,IF('Vessel List A'!CP155=12,12,IF('Vessel List A'!CP155=13,13,IF('Vessel List A'!CP155=14,14,IF('Vessel List A'!CP155=15,15,IF('Vessel List A'!CP155=16,16,0)))))))))))))))))=0," ",VALUE(IF('Vessel List A'!CP155=1,1,IF('Vessel List A'!CP155=2,2,IF('Vessel List A'!CP155=3,3,IF('Vessel List A'!CP155=4,4,IF('Vessel List A'!CP155=5,5,IF('Vessel List A'!CP155=6,6,IF('Vessel List A'!CP155=7,7,IF('Vessel List A'!CP155=8,8,IF('Vessel List A'!CP155=9,9,IF('Vessel List A'!CP155=10,10,IF('Vessel List A'!CP155=11,11,IF('Vessel List A'!CP155=12,12,IF('Vessel List A'!CP155=13,13,IF('Vessel List A'!CP155=14,14,IF('Vessel List A'!CP155=15,15,IF('Vessel List A'!CP155=16,16,0))))))))))))))))))</f>
        <v xml:space="preserve"> </v>
      </c>
      <c r="AZ156" s="160"/>
      <c r="BA156" s="161"/>
      <c r="BB156" s="391" t="str">
        <f t="shared" si="177"/>
        <v/>
      </c>
      <c r="BC156" s="161"/>
      <c r="BD156" s="386"/>
      <c r="BE156" s="389" t="str">
        <f t="shared" si="178"/>
        <v/>
      </c>
      <c r="BF156" s="159" t="str">
        <f>IF(VALUE(IF('Vessel List A'!DC155=1,1,IF('Vessel List A'!DC155=2,2,IF('Vessel List A'!DC155=3,3,IF('Vessel List A'!DC155=4,4,IF('Vessel List A'!DC155=5,5,IF('Vessel List A'!DC155=6,6,IF('Vessel List A'!DC155=7,7,IF('Vessel List A'!DC155=8,8,IF('Vessel List A'!DC155=9,9,IF('Vessel List A'!DC155=10,10,IF('Vessel List A'!DC155=11,11,IF('Vessel List A'!DC155=12,12,IF('Vessel List A'!DC155=13,13,IF('Vessel List A'!DC155=14,14,IF('Vessel List A'!DC155=15,15,IF('Vessel List A'!DC155=16,16,0)))))))))))))))))=0," ",VALUE(IF('Vessel List A'!DC155=1,1,IF('Vessel List A'!DC155=2,2,IF('Vessel List A'!DC155=3,3,IF('Vessel List A'!DC155=4,4,IF('Vessel List A'!DC155=5,5,IF('Vessel List A'!DC155=6,6,IF('Vessel List A'!DC155=7,7,IF('Vessel List A'!DC155=8,8,IF('Vessel List A'!DC155=9,9,IF('Vessel List A'!DC155=10,10,IF('Vessel List A'!DC155=11,11,IF('Vessel List A'!DC155=12,12,IF('Vessel List A'!DC155=13,13,IF('Vessel List A'!DC155=14,14,IF('Vessel List A'!DC155=15,15,IF('Vessel List A'!DC155=16,16,0))))))))))))))))))</f>
        <v xml:space="preserve"> </v>
      </c>
      <c r="BG156" s="160"/>
      <c r="BH156" s="161"/>
      <c r="BI156" s="391" t="str">
        <f t="shared" si="179"/>
        <v/>
      </c>
      <c r="BJ156" s="161"/>
      <c r="BK156" s="386"/>
      <c r="BL156" s="389" t="str">
        <f t="shared" si="180"/>
        <v/>
      </c>
      <c r="BM156" s="159" t="str">
        <f>IF(VALUE(IF('Vessel List A'!DP155=1,1,IF('Vessel List A'!DP155=2,2,IF('Vessel List A'!DP155=3,3,IF('Vessel List A'!DP155=4,4,IF('Vessel List A'!DP155=5,5,IF('Vessel List A'!DP155=6,6,IF('Vessel List A'!DP155=7,7,IF('Vessel List A'!DP155=8,8,IF('Vessel List A'!DP155=9,9,IF('Vessel List A'!DP155=10,10,IF('Vessel List A'!DP155=11,11,IF('Vessel List A'!DP155=12,12,IF('Vessel List A'!DP155=13,13,IF('Vessel List A'!DP155=14,14,IF('Vessel List A'!DP155=15,15,IF('Vessel List A'!DP155=16,16,0)))))))))))))))))=0," ",VALUE(IF('Vessel List A'!DP155=1,1,IF('Vessel List A'!DP155=2,2,IF('Vessel List A'!DP155=3,3,IF('Vessel List A'!DP155=4,4,IF('Vessel List A'!DP155=5,5,IF('Vessel List A'!DP155=6,6,IF('Vessel List A'!DP155=7,7,IF('Vessel List A'!DP155=8,8,IF('Vessel List A'!DP155=9,9,IF('Vessel List A'!DP155=10,10,IF('Vessel List A'!DP155=11,11,IF('Vessel List A'!DP155=12,12,IF('Vessel List A'!DP155=13,13,IF('Vessel List A'!DP155=14,14,IF('Vessel List A'!DP155=15,15,IF('Vessel List A'!DP155=16,16,0))))))))))))))))))</f>
        <v xml:space="preserve"> </v>
      </c>
      <c r="BN156" s="160"/>
      <c r="BO156" s="161"/>
      <c r="BP156" s="391" t="str">
        <f t="shared" si="181"/>
        <v/>
      </c>
      <c r="BQ156" s="161"/>
      <c r="BR156" s="386"/>
      <c r="BS156" s="389" t="str">
        <f t="shared" si="182"/>
        <v/>
      </c>
      <c r="BT156" s="159" t="str">
        <f>IF(VALUE(IF('Vessel List A'!EC155=1,1,IF('Vessel List A'!EC155=2,2,IF('Vessel List A'!EC155=3,3,IF('Vessel List A'!EC155=4,4,IF('Vessel List A'!EC155=5,5,IF('Vessel List A'!EC155=6,6,IF('Vessel List A'!EC155=7,7,IF('Vessel List A'!EC155=8,8,IF('Vessel List A'!EC155=9,9,IF('Vessel List A'!EC155=10,10,IF('Vessel List A'!EC155=11,11,IF('Vessel List A'!EC155=12,12,IF('Vessel List A'!EC155=13,13,IF('Vessel List A'!EC155=14,14,IF('Vessel List A'!EC155=15,15,IF('Vessel List A'!EC155=16,16,0)))))))))))))))))=0," ",VALUE(IF('Vessel List A'!EC155=1,1,IF('Vessel List A'!EC155=2,2,IF('Vessel List A'!EC155=3,3,IF('Vessel List A'!EC155=4,4,IF('Vessel List A'!EC155=5,5,IF('Vessel List A'!EC155=6,6,IF('Vessel List A'!EC155=7,7,IF('Vessel List A'!EC155=8,8,IF('Vessel List A'!EC155=9,9,IF('Vessel List A'!EC155=10,10,IF('Vessel List A'!EC155=11,11,IF('Vessel List A'!EC155=12,12,IF('Vessel List A'!EC155=13,13,IF('Vessel List A'!EC155=14,14,IF('Vessel List A'!EC155=15,15,IF('Vessel List A'!EC155=16,16,0))))))))))))))))))</f>
        <v xml:space="preserve"> </v>
      </c>
      <c r="BU156" s="160"/>
      <c r="BV156" s="161"/>
      <c r="BW156" s="391" t="str">
        <f t="shared" si="183"/>
        <v/>
      </c>
      <c r="BX156" s="161"/>
      <c r="BY156" s="386"/>
      <c r="BZ156" s="389" t="str">
        <f t="shared" si="184"/>
        <v/>
      </c>
      <c r="CA156" s="159" t="str">
        <f>IF(VALUE(IF('Vessel List A'!EP155=1,1,IF('Vessel List A'!EP155=2,2,IF('Vessel List A'!EP155=3,3,IF('Vessel List A'!EP155=4,4,IF('Vessel List A'!EP155=5,5,IF('Vessel List A'!EP155=6,6,IF('Vessel List A'!EP155=7,7,IF('Vessel List A'!EP155=8,8,IF('Vessel List A'!EP155=9,9,IF('Vessel List A'!EP155=10,10,IF('Vessel List A'!EP155=11,11,IF('Vessel List A'!EP155=12,12,IF('Vessel List A'!EP155=13,13,IF('Vessel List A'!EP155=14,14,IF('Vessel List A'!EP155=15,15,IF('Vessel List A'!EP155=16,16,0)))))))))))))))))=0," ",VALUE(IF('Vessel List A'!EP155=1,1,IF('Vessel List A'!EP155=2,2,IF('Vessel List A'!EP155=3,3,IF('Vessel List A'!EP155=4,4,IF('Vessel List A'!EP155=5,5,IF('Vessel List A'!EP155=6,6,IF('Vessel List A'!EP155=7,7,IF('Vessel List A'!EP155=8,8,IF('Vessel List A'!EP155=9,9,IF('Vessel List A'!EP155=10,10,IF('Vessel List A'!EP155=11,11,IF('Vessel List A'!EP155=12,12,IF('Vessel List A'!EP155=13,13,IF('Vessel List A'!EP155=14,14,IF('Vessel List A'!EP155=15,15,IF('Vessel List A'!EP155=16,16,0))))))))))))))))))</f>
        <v xml:space="preserve"> </v>
      </c>
      <c r="CB156" s="160"/>
      <c r="CC156" s="161"/>
      <c r="CD156" s="391" t="str">
        <f t="shared" si="185"/>
        <v/>
      </c>
      <c r="CE156" s="161"/>
      <c r="CF156" s="386"/>
      <c r="CG156" s="389" t="str">
        <f t="shared" si="186"/>
        <v/>
      </c>
      <c r="CH156" s="159" t="str">
        <f>IF(VALUE(IF('Vessel List A'!FC155=1,1,IF('Vessel List A'!FC155=2,2,IF('Vessel List A'!FC155=3,3,IF('Vessel List A'!FC155=4,4,IF('Vessel List A'!FC155=5,5,IF('Vessel List A'!FC155=6,6,IF('Vessel List A'!FC155=7,7,IF('Vessel List A'!FC155=8,8,IF('Vessel List A'!FC155=9,9,IF('Vessel List A'!FC155=10,10,IF('Vessel List A'!FC155=11,11,IF('Vessel List A'!FC155=12,12,IF('Vessel List A'!FC155=13,13,IF('Vessel List A'!FC155=14,14,IF('Vessel List A'!FC155=15,15,IF('Vessel List A'!FC155=16,16,0)))))))))))))))))=0," ",VALUE(IF('Vessel List A'!FC155=1,1,IF('Vessel List A'!FC155=2,2,IF('Vessel List A'!FC155=3,3,IF('Vessel List A'!FC155=4,4,IF('Vessel List A'!FC155=5,5,IF('Vessel List A'!FC155=6,6,IF('Vessel List A'!FC155=7,7,IF('Vessel List A'!FC155=8,8,IF('Vessel List A'!FC155=9,9,IF('Vessel List A'!FC155=10,10,IF('Vessel List A'!FC155=11,11,IF('Vessel List A'!FC155=12,12,IF('Vessel List A'!FC155=13,13,IF('Vessel List A'!FC155=14,14,IF('Vessel List A'!FC155=15,15,IF('Vessel List A'!FC155=16,16,0))))))))))))))))))</f>
        <v xml:space="preserve"> </v>
      </c>
      <c r="CI156" s="160"/>
      <c r="CJ156" s="161"/>
      <c r="CK156" s="391" t="str">
        <f t="shared" si="187"/>
        <v/>
      </c>
      <c r="CL156" s="161"/>
      <c r="CM156" s="386"/>
      <c r="CN156" s="389" t="str">
        <f t="shared" si="188"/>
        <v/>
      </c>
      <c r="CO156" s="159" t="str">
        <f>IF(VALUE(IF('Vessel List A'!FP155=1,1,IF('Vessel List A'!FP155=2,2,IF('Vessel List A'!FP155=3,3,IF('Vessel List A'!FP155=4,4,IF('Vessel List A'!FP155=5,5,IF('Vessel List A'!FP155=6,6,IF('Vessel List A'!FP155=7,7,IF('Vessel List A'!FP155=8,8,IF('Vessel List A'!FP155=9,9,IF('Vessel List A'!FP155=10,10,IF('Vessel List A'!FP155=11,11,IF('Vessel List A'!FP155=12,12,IF('Vessel List A'!FP155=13,13,IF('Vessel List A'!FP155=14,14,IF('Vessel List A'!FP155=15,15,IF('Vessel List A'!FP155=16,16,0)))))))))))))))))=0," ",VALUE(IF('Vessel List A'!FP155=1,1,IF('Vessel List A'!FP155=2,2,IF('Vessel List A'!FP155=3,3,IF('Vessel List A'!FP155=4,4,IF('Vessel List A'!FP155=5,5,IF('Vessel List A'!FP155=6,6,IF('Vessel List A'!FP155=7,7,IF('Vessel List A'!FP155=8,8,IF('Vessel List A'!FP155=9,9,IF('Vessel List A'!FP155=10,10,IF('Vessel List A'!FP155=11,11,IF('Vessel List A'!FP155=12,12,IF('Vessel List A'!FP155=13,13,IF('Vessel List A'!FP155=14,14,IF('Vessel List A'!FP155=15,15,IF('Vessel List A'!FP155=16,16,0))))))))))))))))))</f>
        <v xml:space="preserve"> </v>
      </c>
      <c r="CP156" s="160"/>
      <c r="CQ156" s="161"/>
      <c r="CR156" s="391" t="str">
        <f t="shared" si="189"/>
        <v/>
      </c>
      <c r="CS156" s="161"/>
      <c r="CT156" s="386"/>
      <c r="CU156" s="389" t="str">
        <f t="shared" si="190"/>
        <v/>
      </c>
      <c r="CV156" s="159" t="str">
        <f>IF(VALUE(IF('Vessel List A'!GC155=1,1,IF('Vessel List A'!GC155=2,2,IF('Vessel List A'!GC155=3,3,IF('Vessel List A'!GC155=4,4,IF('Vessel List A'!GC155=5,5,IF('Vessel List A'!GC155=6,6,IF('Vessel List A'!GC155=7,7,IF('Vessel List A'!GC155=8,8,IF('Vessel List A'!GC155=9,9,IF('Vessel List A'!GC155=10,10,IF('Vessel List A'!GC155=11,11,IF('Vessel List A'!GC155=12,12,IF('Vessel List A'!GC155=13,13,IF('Vessel List A'!GC155=14,14,IF('Vessel List A'!GC155=15,15,IF('Vessel List A'!GC155=16,16,0)))))))))))))))))=0," ",VALUE(IF('Vessel List A'!GC155=1,1,IF('Vessel List A'!GC155=2,2,IF('Vessel List A'!GC155=3,3,IF('Vessel List A'!GC155=4,4,IF('Vessel List A'!GC155=5,5,IF('Vessel List A'!GC155=6,6,IF('Vessel List A'!GC155=7,7,IF('Vessel List A'!GC155=8,8,IF('Vessel List A'!GC155=9,9,IF('Vessel List A'!GC155=10,10,IF('Vessel List A'!GC155=11,11,IF('Vessel List A'!GC155=12,12,IF('Vessel List A'!GC155=13,13,IF('Vessel List A'!GC155=14,14,IF('Vessel List A'!GC155=15,15,IF('Vessel List A'!GC155=16,16,0))))))))))))))))))</f>
        <v xml:space="preserve"> </v>
      </c>
      <c r="CW156" s="160"/>
      <c r="CX156" s="161"/>
      <c r="CY156" s="391" t="str">
        <f t="shared" si="191"/>
        <v/>
      </c>
      <c r="CZ156" s="161"/>
      <c r="DA156" s="386"/>
      <c r="DB156" s="389" t="str">
        <f t="shared" si="192"/>
        <v/>
      </c>
      <c r="DC156" s="159" t="str">
        <f>IF(VALUE(IF('Vessel List A'!GP155=1,1,IF('Vessel List A'!GP155=2,2,IF('Vessel List A'!GP155=3,3,IF('Vessel List A'!GP155=4,4,IF('Vessel List A'!GP155=5,5,IF('Vessel List A'!GP155=6,6,IF('Vessel List A'!GP155=7,7,IF('Vessel List A'!GP155=8,8,IF('Vessel List A'!GP155=9,9,IF('Vessel List A'!GP155=10,10,IF('Vessel List A'!GP155=11,11,IF('Vessel List A'!GP155=12,12,IF('Vessel List A'!GP155=13,13,IF('Vessel List A'!GP155=14,14,IF('Vessel List A'!GP155=15,15,IF('Vessel List A'!GP155=16,16,0)))))))))))))))))=0," ",VALUE(IF('Vessel List A'!GP155=1,1,IF('Vessel List A'!GP155=2,2,IF('Vessel List A'!GP155=3,3,IF('Vessel List A'!GP155=4,4,IF('Vessel List A'!GP155=5,5,IF('Vessel List A'!GP155=6,6,IF('Vessel List A'!GP155=7,7,IF('Vessel List A'!GP155=8,8,IF('Vessel List A'!GP155=9,9,IF('Vessel List A'!GP155=10,10,IF('Vessel List A'!GP155=11,11,IF('Vessel List A'!GP155=12,12,IF('Vessel List A'!GP155=13,13,IF('Vessel List A'!GP155=14,14,IF('Vessel List A'!GP155=15,15,IF('Vessel List A'!GP155=16,16,0))))))))))))))))))</f>
        <v xml:space="preserve"> </v>
      </c>
      <c r="DD156" s="160"/>
      <c r="DE156" s="161"/>
      <c r="DF156" s="391" t="str">
        <f t="shared" si="193"/>
        <v/>
      </c>
      <c r="DG156" s="161"/>
      <c r="DH156" s="386"/>
      <c r="DI156" s="389" t="str">
        <f t="shared" si="194"/>
        <v/>
      </c>
      <c r="DJ156" s="159" t="str">
        <f>IF(VALUE(IF('Vessel List A'!HC155=1,1,IF('Vessel List A'!HC155=2,2,IF('Vessel List A'!HC155=3,3,IF('Vessel List A'!HC155=4,4,IF('Vessel List A'!HC155=5,5,IF('Vessel List A'!HC155=6,6,IF('Vessel List A'!HC155=7,7,IF('Vessel List A'!HC155=8,8,IF('Vessel List A'!HC155=9,9,IF('Vessel List A'!HC155=10,10,IF('Vessel List A'!HC155=11,11,IF('Vessel List A'!HC155=12,12,IF('Vessel List A'!HC155=13,13,IF('Vessel List A'!HC155=14,14,IF('Vessel List A'!HC155=15,15,IF('Vessel List A'!HC155=16,16,0)))))))))))))))))=0," ",VALUE(IF('Vessel List A'!HC155=1,1,IF('Vessel List A'!HC155=2,2,IF('Vessel List A'!HC155=3,3,IF('Vessel List A'!HC155=4,4,IF('Vessel List A'!HC155=5,5,IF('Vessel List A'!HC155=6,6,IF('Vessel List A'!HC155=7,7,IF('Vessel List A'!HC155=8,8,IF('Vessel List A'!HC155=9,9,IF('Vessel List A'!HC155=10,10,IF('Vessel List A'!HC155=11,11,IF('Vessel List A'!HC155=12,12,IF('Vessel List A'!HC155=13,13,IF('Vessel List A'!HC155=14,14,IF('Vessel List A'!HC155=15,15,IF('Vessel List A'!HC155=16,16,0))))))))))))))))))</f>
        <v xml:space="preserve"> </v>
      </c>
      <c r="DK156" s="160"/>
      <c r="DL156" s="161"/>
      <c r="DM156" s="391" t="str">
        <f t="shared" si="195"/>
        <v/>
      </c>
      <c r="DN156" s="161"/>
      <c r="DO156" s="386"/>
      <c r="DP156" s="389" t="str">
        <f t="shared" si="196"/>
        <v/>
      </c>
      <c r="DQ156" s="159" t="str">
        <f>IF(VALUE(IF('Vessel List A'!HP155=1,1,IF('Vessel List A'!HP155=2,2,IF('Vessel List A'!HP155=3,3,IF('Vessel List A'!HP155=4,4,IF('Vessel List A'!HP155=5,5,IF('Vessel List A'!HP155=6,6,IF('Vessel List A'!HP155=7,7,IF('Vessel List A'!HP155=8,8,IF('Vessel List A'!HP155=9,9,IF('Vessel List A'!HP155=10,10,IF('Vessel List A'!HP155=11,11,IF('Vessel List A'!HP155=12,12,IF('Vessel List A'!HP155=13,13,IF('Vessel List A'!HP155=14,14,IF('Vessel List A'!HP155=15,15,IF('Vessel List A'!HP155=16,16,0)))))))))))))))))=0," ",VALUE(IF('Vessel List A'!HP155=1,1,IF('Vessel List A'!HP155=2,2,IF('Vessel List A'!HP155=3,3,IF('Vessel List A'!HP155=4,4,IF('Vessel List A'!HP155=5,5,IF('Vessel List A'!HP155=6,6,IF('Vessel List A'!HP155=7,7,IF('Vessel List A'!HP155=8,8,IF('Vessel List A'!HP155=9,9,IF('Vessel List A'!HP155=10,10,IF('Vessel List A'!HP155=11,11,IF('Vessel List A'!HP155=12,12,IF('Vessel List A'!HP155=13,13,IF('Vessel List A'!HP155=14,14,IF('Vessel List A'!HP155=15,15,IF('Vessel List A'!HP155=16,16,0))))))))))))))))))</f>
        <v xml:space="preserve"> </v>
      </c>
      <c r="DR156" s="160"/>
      <c r="DS156" s="161"/>
      <c r="DT156" s="391" t="str">
        <f t="shared" si="197"/>
        <v/>
      </c>
      <c r="DU156" s="161"/>
      <c r="DV156" s="386"/>
      <c r="DW156" s="389" t="str">
        <f t="shared" si="198"/>
        <v/>
      </c>
      <c r="DX156" s="159" t="str">
        <f>IF(VALUE(IF('Vessel List A'!IC155=1,1,IF('Vessel List A'!IC155=2,2,IF('Vessel List A'!IC155=3,3,IF('Vessel List A'!IC155=4,4,IF('Vessel List A'!IC155=5,5,IF('Vessel List A'!IC155=6,6,IF('Vessel List A'!IC155=7,7,IF('Vessel List A'!IC155=8,8,IF('Vessel List A'!IC155=9,9,IF('Vessel List A'!IC155=10,10,IF('Vessel List A'!IC155=11,11,IF('Vessel List A'!IC155=12,12,IF('Vessel List A'!IC155=13,13,IF('Vessel List A'!IC155=14,14,IF('Vessel List A'!IC155=15,15,IF('Vessel List A'!IC155=16,16,0)))))))))))))))))=0," ",VALUE(IF('Vessel List A'!IC155=1,1,IF('Vessel List A'!IC155=2,2,IF('Vessel List A'!IC155=3,3,IF('Vessel List A'!IC155=4,4,IF('Vessel List A'!IC155=5,5,IF('Vessel List A'!IC155=6,6,IF('Vessel List A'!IC155=7,7,IF('Vessel List A'!IC155=8,8,IF('Vessel List A'!IC155=9,9,IF('Vessel List A'!IC155=10,10,IF('Vessel List A'!IC155=11,11,IF('Vessel List A'!IC155=12,12,IF('Vessel List A'!IC155=13,13,IF('Vessel List A'!IC155=14,14,IF('Vessel List A'!IC155=15,15,IF('Vessel List A'!IC155=16,16,0))))))))))))))))))</f>
        <v xml:space="preserve"> </v>
      </c>
      <c r="DY156" s="160"/>
      <c r="DZ156" s="161"/>
      <c r="EA156" s="391" t="str">
        <f t="shared" si="199"/>
        <v/>
      </c>
      <c r="EB156" s="161"/>
      <c r="EC156" s="386"/>
      <c r="ED156" s="389" t="str">
        <f t="shared" si="200"/>
        <v/>
      </c>
      <c r="EE156" s="159" t="str">
        <f>IF(VALUE(IF('Vessel List A'!IP155=1,1,IF('Vessel List A'!IP155=2,2,IF('Vessel List A'!IP155=3,3,IF('Vessel List A'!IP155=4,4,IF('Vessel List A'!IP155=5,5,IF('Vessel List A'!IP155=6,6,IF('Vessel List A'!IP155=7,7,IF('Vessel List A'!IP155=8,8,IF('Vessel List A'!IP155=9,9,IF('Vessel List A'!IP155=10,10,IF('Vessel List A'!IP155=11,11,IF('Vessel List A'!IP155=12,12,IF('Vessel List A'!IP155=13,13,IF('Vessel List A'!IP155=14,14,IF('Vessel List A'!IP155=15,15,IF('Vessel List A'!IP155=16,16,0)))))))))))))))))=0," ",VALUE(IF('Vessel List A'!IP155=1,1,IF('Vessel List A'!IP155=2,2,IF('Vessel List A'!IP155=3,3,IF('Vessel List A'!IP155=4,4,IF('Vessel List A'!IP155=5,5,IF('Vessel List A'!IP155=6,6,IF('Vessel List A'!IP155=7,7,IF('Vessel List A'!IP155=8,8,IF('Vessel List A'!IP155=9,9,IF('Vessel List A'!IP155=10,10,IF('Vessel List A'!IP155=11,11,IF('Vessel List A'!IP155=12,12,IF('Vessel List A'!IP155=13,13,IF('Vessel List A'!IP155=14,14,IF('Vessel List A'!IP155=15,15,IF('Vessel List A'!IP155=16,16,0))))))))))))))))))</f>
        <v xml:space="preserve"> </v>
      </c>
      <c r="EF156" s="160"/>
      <c r="EG156" s="161"/>
      <c r="EH156" s="391" t="str">
        <f t="shared" si="201"/>
        <v/>
      </c>
      <c r="EI156" s="161"/>
      <c r="EJ156" s="386"/>
      <c r="EK156" s="398" t="str">
        <f t="shared" si="202"/>
        <v/>
      </c>
      <c r="EL156" s="144"/>
      <c r="EM156" s="159" t="str">
        <f>IF(VALUE(IF('Vessel List B'!C155=1,1,IF('Vessel List B'!C155=2,2,IF('Vessel List B'!C155=3,3,IF('Vessel List B'!C155=4,4,IF('Vessel List B'!C155=5,5,IF('Vessel List B'!C155=6,6,IF('Vessel List B'!C155=7,7,IF('Vessel List B'!C155=8,8,IF('Vessel List B'!C155=9,9,IF('Vessel List B'!C155=10,10,IF('Vessel List B'!C155=11,11,IF('Vessel List B'!C155=12,12,IF('Vessel List B'!C155=13,13,IF('Vessel List B'!C155=14,14,IF('Vessel List B'!C155=15,15,IF('Vessel List B'!C155=16,16,0)))))))))))))))))=0," ",VALUE(IF('Vessel List B'!C155=1,1,IF('Vessel List B'!C155=2,2,IF('Vessel List B'!C155=3,3,IF('Vessel List B'!C155=4,4,IF('Vessel List B'!C155=5,5,IF('Vessel List B'!C155=6,6,IF('Vessel List B'!C155=7,7,IF('Vessel List B'!C155=8,8,IF('Vessel List B'!C155=9,9,IF('Vessel List B'!C155=10,10,IF('Vessel List B'!C155=11,11,IF('Vessel List B'!C155=12,12,IF('Vessel List B'!C155=13,13,IF('Vessel List B'!C155=14,14,IF('Vessel List B'!C155=15,15,IF('Vessel List B'!C155=16,16,0))))))))))))))))))</f>
        <v xml:space="preserve"> </v>
      </c>
      <c r="EN156" s="160"/>
      <c r="EO156" s="161"/>
      <c r="EP156" s="391" t="str">
        <f t="shared" si="203"/>
        <v/>
      </c>
      <c r="EQ156" s="161"/>
      <c r="ER156" s="386"/>
      <c r="ES156" s="389" t="str">
        <f t="shared" si="204"/>
        <v/>
      </c>
      <c r="ET156" s="159" t="str">
        <f>IF(VALUE(IF('Vessel List B'!P155=1,1,IF('Vessel List B'!P155=2,2,IF('Vessel List B'!P155=3,3,IF('Vessel List B'!P155=4,4,IF('Vessel List B'!P155=5,5,IF('Vessel List B'!P155=6,6,IF('Vessel List B'!P155=7,7,IF('Vessel List B'!P155=8,8,IF('Vessel List B'!P155=9,9,IF('Vessel List B'!P155=10,10,IF('Vessel List B'!P155=11,11,IF('Vessel List B'!P155=12,12,IF('Vessel List B'!P155=13,13,IF('Vessel List B'!P155=14,14,IF('Vessel List B'!P155=15,15,IF('Vessel List B'!P155=16,16,0)))))))))))))))))=0," ",VALUE(IF('Vessel List B'!P155=1,1,IF('Vessel List B'!P155=2,2,IF('Vessel List B'!P155=3,3,IF('Vessel List B'!P155=4,4,IF('Vessel List B'!P155=5,5,IF('Vessel List B'!P155=6,6,IF('Vessel List B'!P155=7,7,IF('Vessel List B'!P155=8,8,IF('Vessel List B'!P155=9,9,IF('Vessel List B'!P155=10,10,IF('Vessel List B'!P155=11,11,IF('Vessel List B'!P155=12,12,IF('Vessel List B'!P155=13,13,IF('Vessel List B'!P155=14,14,IF('Vessel List B'!P155=15,15,IF('Vessel List B'!P155=16,16,0))))))))))))))))))</f>
        <v xml:space="preserve"> </v>
      </c>
      <c r="EU156" s="160"/>
      <c r="EV156" s="161"/>
      <c r="EW156" s="391" t="str">
        <f t="shared" si="205"/>
        <v/>
      </c>
      <c r="EX156" s="161"/>
      <c r="EY156" s="386"/>
      <c r="EZ156" s="389" t="str">
        <f t="shared" si="206"/>
        <v/>
      </c>
      <c r="FA156" s="159" t="str">
        <f>IF(VALUE(IF('Vessel List B'!AC155=1,1,IF('Vessel List B'!AC155=2,2,IF('Vessel List B'!AC155=3,3,IF('Vessel List B'!AC155=4,4,IF('Vessel List B'!AC155=5,5,IF('Vessel List B'!AC155=6,6,IF('Vessel List B'!AC155=7,7,IF('Vessel List B'!AC155=8,8,IF('Vessel List B'!AC155=9,9,IF('Vessel List B'!AC155=10,10,IF('Vessel List B'!AC155=11,11,IF('Vessel List B'!AC155=12,12,IF('Vessel List B'!AC155=13,13,IF('Vessel List B'!AC155=14,14,IF('Vessel List B'!AC155=15,15,IF('Vessel List B'!AC155=16,16,0)))))))))))))))))=0," ",VALUE(IF('Vessel List B'!AC155=1,1,IF('Vessel List B'!AC155=2,2,IF('Vessel List B'!AC155=3,3,IF('Vessel List B'!AC155=4,4,IF('Vessel List B'!AC155=5,5,IF('Vessel List B'!AC155=6,6,IF('Vessel List B'!AC155=7,7,IF('Vessel List B'!AC155=8,8,IF('Vessel List B'!AC155=9,9,IF('Vessel List B'!AC155=10,10,IF('Vessel List B'!AC155=11,11,IF('Vessel List B'!AC155=12,12,IF('Vessel List B'!AC155=13,13,IF('Vessel List B'!AC155=14,14,IF('Vessel List B'!AC155=15,15,IF('Vessel List B'!AC155=16,16,0))))))))))))))))))</f>
        <v xml:space="preserve"> </v>
      </c>
      <c r="FB156" s="160"/>
      <c r="FC156" s="161"/>
      <c r="FD156" s="391" t="str">
        <f t="shared" si="207"/>
        <v/>
      </c>
      <c r="FE156" s="161"/>
      <c r="FF156" s="386"/>
      <c r="FG156" s="389" t="str">
        <f t="shared" si="208"/>
        <v/>
      </c>
      <c r="FH156" s="159" t="str">
        <f>IF(VALUE(IF('Vessel List B'!AP155=1,1,IF('Vessel List B'!AP155=2,2,IF('Vessel List B'!AP155=3,3,IF('Vessel List B'!AP155=4,4,IF('Vessel List B'!AP155=5,5,IF('Vessel List B'!AP155=6,6,IF('Vessel List B'!AP155=7,7,IF('Vessel List B'!AP155=8,8,IF('Vessel List B'!AP155=9,9,IF('Vessel List B'!AP155=10,10,IF('Vessel List B'!AP155=11,11,IF('Vessel List B'!AP155=12,12,IF('Vessel List B'!AP155=13,13,IF('Vessel List B'!AP155=14,14,IF('Vessel List B'!AP155=15,15,IF('Vessel List B'!AP155=16,16,0)))))))))))))))))=0," ",VALUE(IF('Vessel List B'!AP155=1,1,IF('Vessel List B'!AP155=2,2,IF('Vessel List B'!AP155=3,3,IF('Vessel List B'!AP155=4,4,IF('Vessel List B'!AP155=5,5,IF('Vessel List B'!AP155=6,6,IF('Vessel List B'!AP155=7,7,IF('Vessel List B'!AP155=8,8,IF('Vessel List B'!AP155=9,9,IF('Vessel List B'!AP155=10,10,IF('Vessel List B'!AP155=11,11,IF('Vessel List B'!AP155=12,12,IF('Vessel List B'!AP155=13,13,IF('Vessel List B'!AP155=14,14,IF('Vessel List B'!AP155=15,15,IF('Vessel List B'!AP155=16,16,0))))))))))))))))))</f>
        <v xml:space="preserve"> </v>
      </c>
      <c r="FI156" s="160"/>
      <c r="FJ156" s="161"/>
      <c r="FK156" s="391" t="str">
        <f t="shared" si="209"/>
        <v/>
      </c>
      <c r="FL156" s="161"/>
      <c r="FM156" s="386"/>
      <c r="FN156" s="389" t="str">
        <f t="shared" si="210"/>
        <v/>
      </c>
      <c r="FO156" s="159" t="str">
        <f>IF(VALUE(IF('Vessel List B'!BC155=1,1,IF('Vessel List B'!BC155=2,2,IF('Vessel List B'!BC155=3,3,IF('Vessel List B'!BC155=4,4,IF('Vessel List B'!BC155=5,5,IF('Vessel List B'!BC155=6,6,IF('Vessel List B'!BC155=7,7,IF('Vessel List B'!BC155=8,8,IF('Vessel List B'!BC155=9,9,IF('Vessel List B'!BC155=10,10,IF('Vessel List B'!BC155=11,11,IF('Vessel List B'!BC155=12,12,IF('Vessel List B'!BC155=13,13,IF('Vessel List B'!BC155=14,14,IF('Vessel List B'!BC155=15,15,IF('Vessel List B'!BC155=16,16,0)))))))))))))))))=0," ",VALUE(IF('Vessel List B'!BC155=1,1,IF('Vessel List B'!BC155=2,2,IF('Vessel List B'!BC155=3,3,IF('Vessel List B'!BC155=4,4,IF('Vessel List B'!BC155=5,5,IF('Vessel List B'!BC155=6,6,IF('Vessel List B'!BC155=7,7,IF('Vessel List B'!BC155=8,8,IF('Vessel List B'!BC155=9,9,IF('Vessel List B'!BC155=10,10,IF('Vessel List B'!BC155=11,11,IF('Vessel List B'!BC155=12,12,IF('Vessel List B'!BC155=13,13,IF('Vessel List B'!BC155=14,14,IF('Vessel List B'!BC155=15,15,IF('Vessel List B'!BC155=16,16,0))))))))))))))))))</f>
        <v xml:space="preserve"> </v>
      </c>
      <c r="FP156" s="160"/>
      <c r="FQ156" s="161"/>
      <c r="FR156" s="391" t="str">
        <f t="shared" si="211"/>
        <v/>
      </c>
      <c r="FS156" s="161"/>
      <c r="FT156" s="386"/>
      <c r="FU156" s="389" t="str">
        <f t="shared" si="212"/>
        <v/>
      </c>
      <c r="FV156" s="159" t="str">
        <f>IF(VALUE(IF('Vessel List B'!BP155=1,1,IF('Vessel List B'!BP155=2,2,IF('Vessel List B'!BP155=3,3,IF('Vessel List B'!BP155=4,4,IF('Vessel List B'!BP155=5,5,IF('Vessel List B'!BP155=6,6,IF('Vessel List B'!BP155=7,7,IF('Vessel List B'!BP155=8,8,IF('Vessel List B'!BP155=9,9,IF('Vessel List B'!BP155=10,10,IF('Vessel List B'!BP155=11,11,IF('Vessel List B'!BP155=12,12,IF('Vessel List B'!BP155=13,13,IF('Vessel List B'!BP155=14,14,IF('Vessel List B'!BP155=15,15,IF('Vessel List B'!BP155=16,16,0)))))))))))))))))=0," ",VALUE(IF('Vessel List B'!BP155=1,1,IF('Vessel List B'!BP155=2,2,IF('Vessel List B'!BP155=3,3,IF('Vessel List B'!BP155=4,4,IF('Vessel List B'!BP155=5,5,IF('Vessel List B'!BP155=6,6,IF('Vessel List B'!BP155=7,7,IF('Vessel List B'!BP155=8,8,IF('Vessel List B'!BP155=9,9,IF('Vessel List B'!BP155=10,10,IF('Vessel List B'!BP155=11,11,IF('Vessel List B'!BP155=12,12,IF('Vessel List B'!BP155=13,13,IF('Vessel List B'!BP155=14,14,IF('Vessel List B'!BP155=15,15,IF('Vessel List B'!BP155=16,16,0))))))))))))))))))</f>
        <v xml:space="preserve"> </v>
      </c>
      <c r="FW156" s="160"/>
      <c r="FX156" s="161"/>
      <c r="FY156" s="391" t="str">
        <f t="shared" si="213"/>
        <v/>
      </c>
      <c r="FZ156" s="161"/>
      <c r="GA156" s="386"/>
      <c r="GB156" s="389" t="str">
        <f t="shared" si="214"/>
        <v/>
      </c>
      <c r="GC156" s="159" t="str">
        <f>IF(VALUE(IF('Vessel List B'!CC155=1,1,IF('Vessel List B'!CC155=2,2,IF('Vessel List B'!CC155=3,3,IF('Vessel List B'!CC155=4,4,IF('Vessel List B'!CC155=5,5,IF('Vessel List B'!CC155=6,6,IF('Vessel List B'!CC155=7,7,IF('Vessel List B'!CC155=8,8,IF('Vessel List B'!CC155=9,9,IF('Vessel List B'!CC155=10,10,IF('Vessel List B'!CC155=11,11,IF('Vessel List B'!CC155=12,12,IF('Vessel List B'!CC155=13,13,IF('Vessel List B'!CC155=14,14,IF('Vessel List B'!CC155=15,15,IF('Vessel List B'!CC155=16,16,0)))))))))))))))))=0," ",VALUE(IF('Vessel List B'!CC155=1,1,IF('Vessel List B'!CC155=2,2,IF('Vessel List B'!CC155=3,3,IF('Vessel List B'!CC155=4,4,IF('Vessel List B'!CC155=5,5,IF('Vessel List B'!CC155=6,6,IF('Vessel List B'!CC155=7,7,IF('Vessel List B'!CC155=8,8,IF('Vessel List B'!CC155=9,9,IF('Vessel List B'!CC155=10,10,IF('Vessel List B'!CC155=11,11,IF('Vessel List B'!CC155=12,12,IF('Vessel List B'!CC155=13,13,IF('Vessel List B'!CC155=14,14,IF('Vessel List B'!CC155=15,15,IF('Vessel List B'!CC155=16,16,0))))))))))))))))))</f>
        <v xml:space="preserve"> </v>
      </c>
      <c r="GD156" s="160"/>
      <c r="GE156" s="161"/>
      <c r="GF156" s="391" t="str">
        <f t="shared" si="215"/>
        <v/>
      </c>
      <c r="GG156" s="161"/>
      <c r="GH156" s="386"/>
      <c r="GI156" s="389" t="str">
        <f t="shared" si="216"/>
        <v/>
      </c>
      <c r="GJ156" s="159" t="str">
        <f>IF(VALUE(IF('Vessel List B'!CP155=1,1,IF('Vessel List B'!CP155=2,2,IF('Vessel List B'!CP155=3,3,IF('Vessel List B'!CP155=4,4,IF('Vessel List B'!CP155=5,5,IF('Vessel List B'!CP155=6,6,IF('Vessel List B'!CP155=7,7,IF('Vessel List B'!CP155=8,8,IF('Vessel List B'!CP155=9,9,IF('Vessel List B'!CP155=10,10,IF('Vessel List B'!CP155=11,11,IF('Vessel List B'!CP155=12,12,IF('Vessel List B'!CP155=13,13,IF('Vessel List B'!CP155=14,14,IF('Vessel List B'!CP155=15,15,IF('Vessel List B'!CP155=16,16,0)))))))))))))))))=0," ",VALUE(IF('Vessel List B'!CP155=1,1,IF('Vessel List B'!CP155=2,2,IF('Vessel List B'!CP155=3,3,IF('Vessel List B'!CP155=4,4,IF('Vessel List B'!CP155=5,5,IF('Vessel List B'!CP155=6,6,IF('Vessel List B'!CP155=7,7,IF('Vessel List B'!CP155=8,8,IF('Vessel List B'!CP155=9,9,IF('Vessel List B'!CP155=10,10,IF('Vessel List B'!CP155=11,11,IF('Vessel List B'!CP155=12,12,IF('Vessel List B'!CP155=13,13,IF('Vessel List B'!CP155=14,14,IF('Vessel List B'!CP155=15,15,IF('Vessel List B'!CP155=16,16,0))))))))))))))))))</f>
        <v xml:space="preserve"> </v>
      </c>
      <c r="GK156" s="160"/>
      <c r="GL156" s="161"/>
      <c r="GM156" s="391" t="str">
        <f t="shared" si="217"/>
        <v/>
      </c>
      <c r="GN156" s="161"/>
      <c r="GO156" s="386"/>
      <c r="GP156" s="389" t="str">
        <f t="shared" si="218"/>
        <v/>
      </c>
      <c r="GQ156" s="159" t="str">
        <f>IF(VALUE(IF('Vessel List B'!DC155=1,1,IF('Vessel List B'!DC155=2,2,IF('Vessel List B'!DC155=3,3,IF('Vessel List B'!DC155=4,4,IF('Vessel List B'!DC155=5,5,IF('Vessel List B'!DC155=6,6,IF('Vessel List B'!DC155=7,7,IF('Vessel List B'!DC155=8,8,IF('Vessel List B'!DC155=9,9,IF('Vessel List B'!DC155=10,10,IF('Vessel List B'!DC155=11,11,IF('Vessel List B'!DC155=12,12,IF('Vessel List B'!DC155=13,13,IF('Vessel List B'!DC155=14,14,IF('Vessel List B'!DC155=15,15,IF('Vessel List B'!DC155=16,16,0)))))))))))))))))=0," ",VALUE(IF('Vessel List B'!DC155=1,1,IF('Vessel List B'!DC155=2,2,IF('Vessel List B'!DC155=3,3,IF('Vessel List B'!DC155=4,4,IF('Vessel List B'!DC155=5,5,IF('Vessel List B'!DC155=6,6,IF('Vessel List B'!DC155=7,7,IF('Vessel List B'!DC155=8,8,IF('Vessel List B'!DC155=9,9,IF('Vessel List B'!DC155=10,10,IF('Vessel List B'!DC155=11,11,IF('Vessel List B'!DC155=12,12,IF('Vessel List B'!DC155=13,13,IF('Vessel List B'!DC155=14,14,IF('Vessel List B'!DC155=15,15,IF('Vessel List B'!DC155=16,16,0))))))))))))))))))</f>
        <v xml:space="preserve"> </v>
      </c>
      <c r="GR156" s="160"/>
      <c r="GS156" s="161"/>
      <c r="GT156" s="391" t="str">
        <f t="shared" si="219"/>
        <v/>
      </c>
      <c r="GU156" s="161"/>
      <c r="GV156" s="386"/>
      <c r="GW156" s="389" t="str">
        <f t="shared" si="220"/>
        <v/>
      </c>
      <c r="GX156" s="159" t="str">
        <f>IF(VALUE(IF('Vessel List B'!DP155=1,1,IF('Vessel List B'!DP155=2,2,IF('Vessel List B'!DP155=3,3,IF('Vessel List B'!DP155=4,4,IF('Vessel List B'!DP155=5,5,IF('Vessel List B'!DP155=6,6,IF('Vessel List B'!DP155=7,7,IF('Vessel List B'!DP155=8,8,IF('Vessel List B'!DP155=9,9,IF('Vessel List B'!DP155=10,10,IF('Vessel List B'!DP155=11,11,IF('Vessel List B'!DP155=12,12,IF('Vessel List B'!DP155=13,13,IF('Vessel List B'!DP155=14,14,IF('Vessel List B'!DP155=15,15,IF('Vessel List B'!DP155=16,16,0)))))))))))))))))=0," ",VALUE(IF('Vessel List B'!DP155=1,1,IF('Vessel List B'!DP155=2,2,IF('Vessel List B'!DP155=3,3,IF('Vessel List B'!DP155=4,4,IF('Vessel List B'!DP155=5,5,IF('Vessel List B'!DP155=6,6,IF('Vessel List B'!DP155=7,7,IF('Vessel List B'!DP155=8,8,IF('Vessel List B'!DP155=9,9,IF('Vessel List B'!DP155=10,10,IF('Vessel List B'!DP155=11,11,IF('Vessel List B'!DP155=12,12,IF('Vessel List B'!DP155=13,13,IF('Vessel List B'!DP155=14,14,IF('Vessel List B'!DP155=15,15,IF('Vessel List B'!DP155=16,16,0))))))))))))))))))</f>
        <v xml:space="preserve"> </v>
      </c>
      <c r="GY156" s="160"/>
      <c r="GZ156" s="161"/>
      <c r="HA156" s="391" t="str">
        <f t="shared" si="221"/>
        <v/>
      </c>
      <c r="HB156" s="161"/>
      <c r="HC156" s="386"/>
      <c r="HD156" s="389" t="str">
        <f t="shared" si="222"/>
        <v/>
      </c>
      <c r="HE156" s="159" t="str">
        <f>IF(VALUE(IF('Vessel List B'!EC155=1,1,IF('Vessel List B'!EC155=2,2,IF('Vessel List B'!EC155=3,3,IF('Vessel List B'!EC155=4,4,IF('Vessel List B'!EC155=5,5,IF('Vessel List B'!EC155=6,6,IF('Vessel List B'!EC155=7,7,IF('Vessel List B'!EC155=8,8,IF('Vessel List B'!EC155=9,9,IF('Vessel List B'!EC155=10,10,IF('Vessel List B'!EC155=11,11,IF('Vessel List B'!EC155=12,12,IF('Vessel List B'!EC155=13,13,IF('Vessel List B'!EC155=14,14,IF('Vessel List B'!EC155=15,15,IF('Vessel List B'!EC155=16,16,0)))))))))))))))))=0," ",VALUE(IF('Vessel List B'!EC155=1,1,IF('Vessel List B'!EC155=2,2,IF('Vessel List B'!EC155=3,3,IF('Vessel List B'!EC155=4,4,IF('Vessel List B'!EC155=5,5,IF('Vessel List B'!EC155=6,6,IF('Vessel List B'!EC155=7,7,IF('Vessel List B'!EC155=8,8,IF('Vessel List B'!EC155=9,9,IF('Vessel List B'!EC155=10,10,IF('Vessel List B'!EC155=11,11,IF('Vessel List B'!EC155=12,12,IF('Vessel List B'!EC155=13,13,IF('Vessel List B'!EC155=14,14,IF('Vessel List B'!EC155=15,15,IF('Vessel List B'!EC155=16,16,0))))))))))))))))))</f>
        <v xml:space="preserve"> </v>
      </c>
      <c r="HF156" s="160"/>
      <c r="HG156" s="161"/>
      <c r="HH156" s="391" t="str">
        <f t="shared" si="223"/>
        <v/>
      </c>
      <c r="HI156" s="161"/>
      <c r="HJ156" s="386"/>
      <c r="HK156" s="389" t="str">
        <f t="shared" si="224"/>
        <v/>
      </c>
      <c r="HL156" s="159" t="str">
        <f>IF(VALUE(IF('Vessel List B'!EP155=1,1,IF('Vessel List B'!EP155=2,2,IF('Vessel List B'!EP155=3,3,IF('Vessel List B'!EP155=4,4,IF('Vessel List B'!EP155=5,5,IF('Vessel List B'!EP155=6,6,IF('Vessel List B'!EP155=7,7,IF('Vessel List B'!EP155=8,8,IF('Vessel List B'!EP155=9,9,IF('Vessel List B'!EP155=10,10,IF('Vessel List B'!EP155=11,11,IF('Vessel List B'!EP155=12,12,IF('Vessel List B'!EP155=13,13,IF('Vessel List B'!EP155=14,14,IF('Vessel List B'!EP155=15,15,IF('Vessel List B'!EP155=16,16,0)))))))))))))))))=0," ",VALUE(IF('Vessel List B'!EP155=1,1,IF('Vessel List B'!EP155=2,2,IF('Vessel List B'!EP155=3,3,IF('Vessel List B'!EP155=4,4,IF('Vessel List B'!EP155=5,5,IF('Vessel List B'!EP155=6,6,IF('Vessel List B'!EP155=7,7,IF('Vessel List B'!EP155=8,8,IF('Vessel List B'!EP155=9,9,IF('Vessel List B'!EP155=10,10,IF('Vessel List B'!EP155=11,11,IF('Vessel List B'!EP155=12,12,IF('Vessel List B'!EP155=13,13,IF('Vessel List B'!EP155=14,14,IF('Vessel List B'!EP155=15,15,IF('Vessel List B'!EP155=16,16,0))))))))))))))))))</f>
        <v xml:space="preserve"> </v>
      </c>
      <c r="HM156" s="160"/>
      <c r="HN156" s="161"/>
      <c r="HO156" s="391" t="str">
        <f t="shared" si="225"/>
        <v/>
      </c>
      <c r="HP156" s="161"/>
      <c r="HQ156" s="386"/>
      <c r="HR156" s="389" t="str">
        <f t="shared" si="226"/>
        <v/>
      </c>
      <c r="HS156" s="159" t="str">
        <f>IF(VALUE(IF('Vessel List B'!FC155=1,1,IF('Vessel List B'!FC155=2,2,IF('Vessel List B'!FC155=3,3,IF('Vessel List B'!FC155=4,4,IF('Vessel List B'!FC155=5,5,IF('Vessel List B'!FC155=6,6,IF('Vessel List B'!FC155=7,7,IF('Vessel List B'!FC155=8,8,IF('Vessel List B'!FC155=9,9,IF('Vessel List B'!FC155=10,10,IF('Vessel List B'!FC155=11,11,IF('Vessel List B'!FC155=12,12,IF('Vessel List B'!FC155=13,13,IF('Vessel List B'!FC155=14,14,IF('Vessel List B'!FC155=15,15,IF('Vessel List B'!FC155=16,16,0)))))))))))))))))=0," ",VALUE(IF('Vessel List B'!FC155=1,1,IF('Vessel List B'!FC155=2,2,IF('Vessel List B'!FC155=3,3,IF('Vessel List B'!FC155=4,4,IF('Vessel List B'!FC155=5,5,IF('Vessel List B'!FC155=6,6,IF('Vessel List B'!FC155=7,7,IF('Vessel List B'!FC155=8,8,IF('Vessel List B'!FC155=9,9,IF('Vessel List B'!FC155=10,10,IF('Vessel List B'!FC155=11,11,IF('Vessel List B'!FC155=12,12,IF('Vessel List B'!FC155=13,13,IF('Vessel List B'!FC155=14,14,IF('Vessel List B'!FC155=15,15,IF('Vessel List B'!FC155=16,16,0))))))))))))))))))</f>
        <v xml:space="preserve"> </v>
      </c>
      <c r="HT156" s="160"/>
      <c r="HU156" s="161"/>
      <c r="HV156" s="391" t="str">
        <f t="shared" si="227"/>
        <v/>
      </c>
      <c r="HW156" s="161"/>
      <c r="HX156" s="386"/>
      <c r="HY156" s="389" t="str">
        <f t="shared" si="228"/>
        <v/>
      </c>
      <c r="HZ156" s="159" t="str">
        <f>IF(VALUE(IF('Vessel List B'!FP155=1,1,IF('Vessel List B'!FP155=2,2,IF('Vessel List B'!FP155=3,3,IF('Vessel List B'!FP155=4,4,IF('Vessel List B'!FP155=5,5,IF('Vessel List B'!FP155=6,6,IF('Vessel List B'!FP155=7,7,IF('Vessel List B'!FP155=8,8,IF('Vessel List B'!FP155=9,9,IF('Vessel List B'!FP155=10,10,IF('Vessel List B'!FP155=11,11,IF('Vessel List B'!FP155=12,12,IF('Vessel List B'!FP155=13,13,IF('Vessel List B'!FP155=14,14,IF('Vessel List B'!FP155=15,15,IF('Vessel List B'!FP155=16,16,0)))))))))))))))))=0," ",VALUE(IF('Vessel List B'!FP155=1,1,IF('Vessel List B'!FP155=2,2,IF('Vessel List B'!FP155=3,3,IF('Vessel List B'!FP155=4,4,IF('Vessel List B'!FP155=5,5,IF('Vessel List B'!FP155=6,6,IF('Vessel List B'!FP155=7,7,IF('Vessel List B'!FP155=8,8,IF('Vessel List B'!FP155=9,9,IF('Vessel List B'!FP155=10,10,IF('Vessel List B'!FP155=11,11,IF('Vessel List B'!FP155=12,12,IF('Vessel List B'!FP155=13,13,IF('Vessel List B'!FP155=14,14,IF('Vessel List B'!FP155=15,15,IF('Vessel List B'!FP155=16,16,0))))))))))))))))))</f>
        <v xml:space="preserve"> </v>
      </c>
      <c r="IA156" s="160"/>
      <c r="IB156" s="161"/>
      <c r="IC156" s="391" t="str">
        <f t="shared" si="229"/>
        <v/>
      </c>
      <c r="ID156" s="161"/>
      <c r="IE156" s="386"/>
      <c r="IF156" s="389" t="str">
        <f t="shared" si="230"/>
        <v/>
      </c>
      <c r="IG156" s="159" t="str">
        <f>IF(VALUE(IF('Vessel List B'!GC155=1,1,IF('Vessel List B'!GC155=2,2,IF('Vessel List B'!GC155=3,3,IF('Vessel List B'!GC155=4,4,IF('Vessel List B'!GC155=5,5,IF('Vessel List B'!GC155=6,6,IF('Vessel List B'!GC155=7,7,IF('Vessel List B'!GC155=8,8,IF('Vessel List B'!GC155=9,9,IF('Vessel List B'!GC155=10,10,IF('Vessel List B'!GC155=11,11,IF('Vessel List B'!GC155=12,12,IF('Vessel List B'!GC155=13,13,IF('Vessel List B'!GC155=14,14,IF('Vessel List B'!GC155=15,15,IF('Vessel List B'!GC155=16,16,0)))))))))))))))))=0," ",VALUE(IF('Vessel List B'!GC155=1,1,IF('Vessel List B'!GC155=2,2,IF('Vessel List B'!GC155=3,3,IF('Vessel List B'!GC155=4,4,IF('Vessel List B'!GC155=5,5,IF('Vessel List B'!GC155=6,6,IF('Vessel List B'!GC155=7,7,IF('Vessel List B'!GC155=8,8,IF('Vessel List B'!GC155=9,9,IF('Vessel List B'!GC155=10,10,IF('Vessel List B'!GC155=11,11,IF('Vessel List B'!GC155=12,12,IF('Vessel List B'!GC155=13,13,IF('Vessel List B'!GC155=14,14,IF('Vessel List B'!GC155=15,15,IF('Vessel List B'!GC155=16,16,0))))))))))))))))))</f>
        <v xml:space="preserve"> </v>
      </c>
      <c r="IH156" s="160"/>
      <c r="II156" s="161"/>
      <c r="IJ156" s="391" t="str">
        <f t="shared" si="231"/>
        <v/>
      </c>
      <c r="IK156" s="161"/>
      <c r="IL156" s="386"/>
      <c r="IM156" s="389" t="str">
        <f t="shared" si="232"/>
        <v/>
      </c>
      <c r="IN156" s="159" t="str">
        <f>IF(VALUE(IF('Vessel List B'!GP155=1,1,IF('Vessel List B'!GP155=2,2,IF('Vessel List B'!GP155=3,3,IF('Vessel List B'!GP155=4,4,IF('Vessel List B'!GP155=5,5,IF('Vessel List B'!GP155=6,6,IF('Vessel List B'!GP155=7,7,IF('Vessel List B'!GP155=8,8,IF('Vessel List B'!GP155=9,9,IF('Vessel List B'!GP155=10,10,IF('Vessel List B'!GP155=11,11,IF('Vessel List B'!GP155=12,12,IF('Vessel List B'!GP155=13,13,IF('Vessel List B'!GP155=14,14,IF('Vessel List B'!GP155=15,15,IF('Vessel List B'!GP155=16,16,0)))))))))))))))))=0," ",VALUE(IF('Vessel List B'!GP155=1,1,IF('Vessel List B'!GP155=2,2,IF('Vessel List B'!GP155=3,3,IF('Vessel List B'!GP155=4,4,IF('Vessel List B'!GP155=5,5,IF('Vessel List B'!GP155=6,6,IF('Vessel List B'!GP155=7,7,IF('Vessel List B'!GP155=8,8,IF('Vessel List B'!GP155=9,9,IF('Vessel List B'!GP155=10,10,IF('Vessel List B'!GP155=11,11,IF('Vessel List B'!GP155=12,12,IF('Vessel List B'!GP155=13,13,IF('Vessel List B'!GP155=14,14,IF('Vessel List B'!GP155=15,15,IF('Vessel List B'!GP155=16,16,0))))))))))))))))))</f>
        <v xml:space="preserve"> </v>
      </c>
      <c r="IO156" s="160"/>
      <c r="IP156" s="161"/>
      <c r="IQ156" s="391" t="str">
        <f t="shared" si="233"/>
        <v/>
      </c>
      <c r="IR156" s="161"/>
      <c r="IS156" s="386"/>
      <c r="IT156" s="389" t="str">
        <f t="shared" si="234"/>
        <v/>
      </c>
      <c r="IU156" s="159" t="str">
        <f>IF(VALUE(IF('Vessel List B'!HC155=1,1,IF('Vessel List B'!HC155=2,2,IF('Vessel List B'!HC155=3,3,IF('Vessel List B'!HC155=4,4,IF('Vessel List B'!HC155=5,5,IF('Vessel List B'!HC155=6,6,IF('Vessel List B'!HC155=7,7,IF('Vessel List B'!HC155=8,8,IF('Vessel List B'!HC155=9,9,IF('Vessel List B'!HC155=10,10,IF('Vessel List B'!HC155=11,11,IF('Vessel List B'!HC155=12,12,IF('Vessel List B'!HC155=13,13,IF('Vessel List B'!HC155=14,14,IF('Vessel List B'!HC155=15,15,IF('Vessel List B'!HC155=16,16,0)))))))))))))))))=0," ",VALUE(IF('Vessel List B'!HC155=1,1,IF('Vessel List B'!HC155=2,2,IF('Vessel List B'!HC155=3,3,IF('Vessel List B'!HC155=4,4,IF('Vessel List B'!HC155=5,5,IF('Vessel List B'!HC155=6,6,IF('Vessel List B'!HC155=7,7,IF('Vessel List B'!HC155=8,8,IF('Vessel List B'!HC155=9,9,IF('Vessel List B'!HC155=10,10,IF('Vessel List B'!HC155=11,11,IF('Vessel List B'!HC155=12,12,IF('Vessel List B'!HC155=13,13,IF('Vessel List B'!HC155=14,14,IF('Vessel List B'!HC155=15,15,IF('Vessel List B'!HC155=16,16,0))))))))))))))))))</f>
        <v xml:space="preserve"> </v>
      </c>
      <c r="IV156" s="160"/>
      <c r="IW156" s="161"/>
      <c r="IX156" s="391" t="str">
        <f t="shared" si="235"/>
        <v/>
      </c>
      <c r="IY156" s="161"/>
      <c r="IZ156" s="386"/>
      <c r="JA156" s="389" t="str">
        <f t="shared" si="236"/>
        <v/>
      </c>
      <c r="JB156" s="159" t="str">
        <f>IF(VALUE(IF('Vessel List B'!HP155=1,1,IF('Vessel List B'!HP155=2,2,IF('Vessel List B'!HP155=3,3,IF('Vessel List B'!HP155=4,4,IF('Vessel List B'!HP155=5,5,IF('Vessel List B'!HP155=6,6,IF('Vessel List B'!HP155=7,7,IF('Vessel List B'!HP155=8,8,IF('Vessel List B'!HP155=9,9,IF('Vessel List B'!HP155=10,10,IF('Vessel List B'!HP155=11,11,IF('Vessel List B'!HP155=12,12,IF('Vessel List B'!HP155=13,13,IF('Vessel List B'!HP155=14,14,IF('Vessel List B'!HP155=15,15,IF('Vessel List B'!HP155=16,16,0)))))))))))))))))=0," ",VALUE(IF('Vessel List B'!HP155=1,1,IF('Vessel List B'!HP155=2,2,IF('Vessel List B'!HP155=3,3,IF('Vessel List B'!HP155=4,4,IF('Vessel List B'!HP155=5,5,IF('Vessel List B'!HP155=6,6,IF('Vessel List B'!HP155=7,7,IF('Vessel List B'!HP155=8,8,IF('Vessel List B'!HP155=9,9,IF('Vessel List B'!HP155=10,10,IF('Vessel List B'!HP155=11,11,IF('Vessel List B'!HP155=12,12,IF('Vessel List B'!HP155=13,13,IF('Vessel List B'!HP155=14,14,IF('Vessel List B'!HP155=15,15,IF('Vessel List B'!HP155=16,16,0))))))))))))))))))</f>
        <v xml:space="preserve"> </v>
      </c>
      <c r="JC156" s="160"/>
      <c r="JD156" s="161"/>
      <c r="JE156" s="391" t="str">
        <f t="shared" si="237"/>
        <v/>
      </c>
      <c r="JF156" s="161"/>
      <c r="JG156" s="386"/>
      <c r="JH156" s="389" t="str">
        <f t="shared" si="238"/>
        <v/>
      </c>
      <c r="JI156" s="159" t="str">
        <f>IF(VALUE(IF('Vessel List B'!IC155=1,1,IF('Vessel List B'!IC155=2,2,IF('Vessel List B'!IC155=3,3,IF('Vessel List B'!IC155=4,4,IF('Vessel List B'!IC155=5,5,IF('Vessel List B'!IC155=6,6,IF('Vessel List B'!IC155=7,7,IF('Vessel List B'!IC155=8,8,IF('Vessel List B'!IC155=9,9,IF('Vessel List B'!IC155=10,10,IF('Vessel List B'!IC155=11,11,IF('Vessel List B'!IC155=12,12,IF('Vessel List B'!IC155=13,13,IF('Vessel List B'!IC155=14,14,IF('Vessel List B'!IC155=15,15,IF('Vessel List B'!IC155=16,16,0)))))))))))))))))=0," ",VALUE(IF('Vessel List B'!IC155=1,1,IF('Vessel List B'!IC155=2,2,IF('Vessel List B'!IC155=3,3,IF('Vessel List B'!IC155=4,4,IF('Vessel List B'!IC155=5,5,IF('Vessel List B'!IC155=6,6,IF('Vessel List B'!IC155=7,7,IF('Vessel List B'!IC155=8,8,IF('Vessel List B'!IC155=9,9,IF('Vessel List B'!IC155=10,10,IF('Vessel List B'!IC155=11,11,IF('Vessel List B'!IC155=12,12,IF('Vessel List B'!IC155=13,13,IF('Vessel List B'!IC155=14,14,IF('Vessel List B'!IC155=15,15,IF('Vessel List B'!IC155=16,16,0))))))))))))))))))</f>
        <v xml:space="preserve"> </v>
      </c>
      <c r="JJ156" s="160"/>
      <c r="JK156" s="161"/>
      <c r="JL156" s="391" t="str">
        <f t="shared" si="239"/>
        <v/>
      </c>
      <c r="JM156" s="161"/>
      <c r="JN156" s="386"/>
      <c r="JO156" s="389" t="str">
        <f t="shared" si="240"/>
        <v/>
      </c>
      <c r="JP156" s="159" t="str">
        <f>IF(VALUE(IF('Vessel List B'!IP155=1,1,IF('Vessel List B'!IP155=2,2,IF('Vessel List B'!IP155=3,3,IF('Vessel List B'!IP155=4,4,IF('Vessel List B'!IP155=5,5,IF('Vessel List B'!IP155=6,6,IF('Vessel List B'!IP155=7,7,IF('Vessel List B'!IP155=8,8,IF('Vessel List B'!IP155=9,9,IF('Vessel List B'!IP155=10,10,IF('Vessel List B'!IP155=11,11,IF('Vessel List B'!IP155=12,12,IF('Vessel List B'!IP155=13,13,IF('Vessel List B'!IP155=14,14,IF('Vessel List B'!IP155=15,15,IF('Vessel List B'!IP155=16,16,0)))))))))))))))))=0," ",VALUE(IF('Vessel List B'!IP155=1,1,IF('Vessel List B'!IP155=2,2,IF('Vessel List B'!IP155=3,3,IF('Vessel List B'!IP155=4,4,IF('Vessel List B'!IP155=5,5,IF('Vessel List B'!IP155=6,6,IF('Vessel List B'!IP155=7,7,IF('Vessel List B'!IP155=8,8,IF('Vessel List B'!IP155=9,9,IF('Vessel List B'!IP155=10,10,IF('Vessel List B'!IP155=11,11,IF('Vessel List B'!IP155=12,12,IF('Vessel List B'!IP155=13,13,IF('Vessel List B'!IP155=14,14,IF('Vessel List B'!IP155=15,15,IF('Vessel List B'!IP155=16,16,0))))))))))))))))))</f>
        <v xml:space="preserve"> </v>
      </c>
      <c r="JQ156" s="160"/>
      <c r="JR156" s="161"/>
      <c r="JS156" s="391" t="str">
        <f t="shared" si="241"/>
        <v/>
      </c>
      <c r="JT156" s="161"/>
      <c r="JU156" s="386"/>
      <c r="JV156" s="398" t="str">
        <f t="shared" si="242"/>
        <v/>
      </c>
      <c r="JW156" s="403"/>
    </row>
    <row r="157" spans="1:283" ht="15" x14ac:dyDescent="0.25">
      <c r="A157" s="132">
        <f>'Vessel List A'!B156</f>
        <v>41731</v>
      </c>
      <c r="B157" s="157" t="str">
        <f>IF(VALUE(IF('Vessel List A'!C156=1,1,IF('Vessel List A'!C156=2,2,IF('Vessel List A'!C156=3,3,IF('Vessel List A'!C156=4,4,IF('Vessel List A'!C156=5,5,IF('Vessel List A'!C156=6,6,IF('Vessel List A'!C156=7,7,IF('Vessel List A'!C156=8,8,IF('Vessel List A'!C156=9,9,IF('Vessel List A'!C156=10,10,IF('Vessel List A'!C156=11,11,IF('Vessel List A'!C156=12,12,IF('Vessel List A'!C156=13,13,IF('Vessel List A'!C156=14,14,IF('Vessel List A'!C156=15,15,IF('Vessel List A'!C156=16,16,0)))))))))))))))))=0," ",VALUE(IF('Vessel List A'!C156=1,1,IF('Vessel List A'!C156=2,2,IF('Vessel List A'!C156=3,3,IF('Vessel List A'!C156=4,4,IF('Vessel List A'!C156=5,5,IF('Vessel List A'!C156=6,6,IF('Vessel List A'!C156=7,7,IF('Vessel List A'!C156=8,8,IF('Vessel List A'!C156=9,9,IF('Vessel List A'!C156=10,10,IF('Vessel List A'!C156=11,11,IF('Vessel List A'!C156=12,12,IF('Vessel List A'!C156=13,13,IF('Vessel List A'!C156=14,14,IF('Vessel List A'!C156=15,15,IF('Vessel List A'!C156=16,16,0))))))))))))))))))</f>
        <v xml:space="preserve"> </v>
      </c>
      <c r="C157" s="154"/>
      <c r="D157" s="158"/>
      <c r="E157" s="390" t="str">
        <f t="shared" si="163"/>
        <v/>
      </c>
      <c r="F157" s="158"/>
      <c r="G157" s="137"/>
      <c r="H157" s="388" t="str">
        <f t="shared" si="164"/>
        <v/>
      </c>
      <c r="I157" s="157" t="str">
        <f>IF(VALUE(IF('Vessel List A'!P156=1,1,IF('Vessel List A'!P156=2,2,IF('Vessel List A'!P156=3,3,IF('Vessel List A'!P156=4,4,IF('Vessel List A'!P156=5,5,IF('Vessel List A'!P156=6,6,IF('Vessel List A'!P156=7,7,IF('Vessel List A'!P156=8,8,IF('Vessel List A'!P156=9,9,IF('Vessel List A'!P156=10,10,IF('Vessel List A'!P156=11,11,IF('Vessel List A'!P156=12,12,IF('Vessel List A'!P156=13,13,IF('Vessel List A'!P156=14,14,IF('Vessel List A'!P156=15,15,IF('Vessel List A'!P156=16,16,0)))))))))))))))))=0," ",VALUE(IF('Vessel List A'!P156=1,1,IF('Vessel List A'!P156=2,2,IF('Vessel List A'!P156=3,3,IF('Vessel List A'!P156=4,4,IF('Vessel List A'!P156=5,5,IF('Vessel List A'!P156=6,6,IF('Vessel List A'!P156=7,7,IF('Vessel List A'!P156=8,8,IF('Vessel List A'!P156=9,9,IF('Vessel List A'!P156=10,10,IF('Vessel List A'!P156=11,11,IF('Vessel List A'!P156=12,12,IF('Vessel List A'!P156=13,13,IF('Vessel List A'!P156=14,14,IF('Vessel List A'!P156=15,15,IF('Vessel List A'!P156=16,16,0))))))))))))))))))</f>
        <v xml:space="preserve"> </v>
      </c>
      <c r="J157" s="154"/>
      <c r="K157" s="158"/>
      <c r="L157" s="390" t="str">
        <f t="shared" si="165"/>
        <v/>
      </c>
      <c r="M157" s="158"/>
      <c r="N157" s="137"/>
      <c r="O157" s="388" t="str">
        <f t="shared" si="166"/>
        <v/>
      </c>
      <c r="P157" s="157" t="str">
        <f>IF(VALUE(IF('Vessel List A'!AC156=1,1,IF('Vessel List A'!AC156=2,2,IF('Vessel List A'!AC156=3,3,IF('Vessel List A'!AC156=4,4,IF('Vessel List A'!AC156=5,5,IF('Vessel List A'!AC156=6,6,IF('Vessel List A'!AC156=7,7,IF('Vessel List A'!AC156=8,8,IF('Vessel List A'!AC156=9,9,IF('Vessel List A'!AC156=10,10,IF('Vessel List A'!AC156=11,11,IF('Vessel List A'!AC156=12,12,IF('Vessel List A'!AC156=13,13,IF('Vessel List A'!AC156=14,14,IF('Vessel List A'!AC156=15,15,IF('Vessel List A'!AC156=16,16,0)))))))))))))))))=0," ",VALUE(IF('Vessel List A'!AC156=1,1,IF('Vessel List A'!AC156=2,2,IF('Vessel List A'!AC156=3,3,IF('Vessel List A'!AC156=4,4,IF('Vessel List A'!AC156=5,5,IF('Vessel List A'!AC156=6,6,IF('Vessel List A'!AC156=7,7,IF('Vessel List A'!AC156=8,8,IF('Vessel List A'!AC156=9,9,IF('Vessel List A'!AC156=10,10,IF('Vessel List A'!AC156=11,11,IF('Vessel List A'!AC156=12,12,IF('Vessel List A'!AC156=13,13,IF('Vessel List A'!AC156=14,14,IF('Vessel List A'!AC156=15,15,IF('Vessel List A'!AC156=16,16,0))))))))))))))))))</f>
        <v xml:space="preserve"> </v>
      </c>
      <c r="Q157" s="154"/>
      <c r="R157" s="158"/>
      <c r="S157" s="390" t="str">
        <f t="shared" si="167"/>
        <v/>
      </c>
      <c r="T157" s="158"/>
      <c r="U157" s="137"/>
      <c r="V157" s="388" t="str">
        <f t="shared" si="168"/>
        <v/>
      </c>
      <c r="W157" s="157" t="str">
        <f>IF(VALUE(IF('Vessel List A'!AP156=1,1,IF('Vessel List A'!AP156=2,2,IF('Vessel List A'!AP156=3,3,IF('Vessel List A'!AP156=4,4,IF('Vessel List A'!AP156=5,5,IF('Vessel List A'!AP156=6,6,IF('Vessel List A'!AP156=7,7,IF('Vessel List A'!AP156=8,8,IF('Vessel List A'!AP156=9,9,IF('Vessel List A'!AP156=10,10,IF('Vessel List A'!AP156=11,11,IF('Vessel List A'!AP156=12,12,IF('Vessel List A'!AP156=13,13,IF('Vessel List A'!AP156=14,14,IF('Vessel List A'!AP156=15,15,IF('Vessel List A'!AP156=16,16,0)))))))))))))))))=0," ",VALUE(IF('Vessel List A'!AP156=1,1,IF('Vessel List A'!AP156=2,2,IF('Vessel List A'!AP156=3,3,IF('Vessel List A'!AP156=4,4,IF('Vessel List A'!AP156=5,5,IF('Vessel List A'!AP156=6,6,IF('Vessel List A'!AP156=7,7,IF('Vessel List A'!AP156=8,8,IF('Vessel List A'!AP156=9,9,IF('Vessel List A'!AP156=10,10,IF('Vessel List A'!AP156=11,11,IF('Vessel List A'!AP156=12,12,IF('Vessel List A'!AP156=13,13,IF('Vessel List A'!AP156=14,14,IF('Vessel List A'!AP156=15,15,IF('Vessel List A'!AP156=16,16,0))))))))))))))))))</f>
        <v xml:space="preserve"> </v>
      </c>
      <c r="X157" s="154"/>
      <c r="Y157" s="158"/>
      <c r="Z157" s="390" t="str">
        <f t="shared" si="169"/>
        <v/>
      </c>
      <c r="AA157" s="158"/>
      <c r="AB157" s="137"/>
      <c r="AC157" s="388" t="str">
        <f t="shared" si="170"/>
        <v/>
      </c>
      <c r="AD157" s="157" t="str">
        <f>IF(VALUE(IF('Vessel List A'!BC156=1,1,IF('Vessel List A'!BC156=2,2,IF('Vessel List A'!BC156=3,3,IF('Vessel List A'!BC156=4,4,IF('Vessel List A'!BC156=5,5,IF('Vessel List A'!BC156=6,6,IF('Vessel List A'!BC156=7,7,IF('Vessel List A'!BC156=8,8,IF('Vessel List A'!BC156=9,9,IF('Vessel List A'!BC156=10,10,IF('Vessel List A'!BC156=11,11,IF('Vessel List A'!BC156=12,12,IF('Vessel List A'!BC156=13,13,IF('Vessel List A'!BC156=14,14,IF('Vessel List A'!BC156=15,15,IF('Vessel List A'!BC156=16,16,0)))))))))))))))))=0," ",VALUE(IF('Vessel List A'!BC156=1,1,IF('Vessel List A'!BC156=2,2,IF('Vessel List A'!BC156=3,3,IF('Vessel List A'!BC156=4,4,IF('Vessel List A'!BC156=5,5,IF('Vessel List A'!BC156=6,6,IF('Vessel List A'!BC156=7,7,IF('Vessel List A'!BC156=8,8,IF('Vessel List A'!BC156=9,9,IF('Vessel List A'!BC156=10,10,IF('Vessel List A'!BC156=11,11,IF('Vessel List A'!BC156=12,12,IF('Vessel List A'!BC156=13,13,IF('Vessel List A'!BC156=14,14,IF('Vessel List A'!BC156=15,15,IF('Vessel List A'!BC156=16,16,0))))))))))))))))))</f>
        <v xml:space="preserve"> </v>
      </c>
      <c r="AE157" s="154"/>
      <c r="AF157" s="158"/>
      <c r="AG157" s="390" t="str">
        <f t="shared" si="171"/>
        <v/>
      </c>
      <c r="AH157" s="158"/>
      <c r="AI157" s="137"/>
      <c r="AJ157" s="388" t="str">
        <f t="shared" si="172"/>
        <v/>
      </c>
      <c r="AK157" s="157" t="str">
        <f>IF(VALUE(IF('Vessel List A'!BP156=1,1,IF('Vessel List A'!BP156=2,2,IF('Vessel List A'!BP156=3,3,IF('Vessel List A'!BP156=4,4,IF('Vessel List A'!BP156=5,5,IF('Vessel List A'!BP156=6,6,IF('Vessel List A'!BP156=7,7,IF('Vessel List A'!BP156=8,8,IF('Vessel List A'!BP156=9,9,IF('Vessel List A'!BP156=10,10,IF('Vessel List A'!BP156=11,11,IF('Vessel List A'!BP156=12,12,IF('Vessel List A'!BP156=13,13,IF('Vessel List A'!BP156=14,14,IF('Vessel List A'!BP156=15,15,IF('Vessel List A'!BP156=16,16,0)))))))))))))))))=0," ",VALUE(IF('Vessel List A'!BP156=1,1,IF('Vessel List A'!BP156=2,2,IF('Vessel List A'!BP156=3,3,IF('Vessel List A'!BP156=4,4,IF('Vessel List A'!BP156=5,5,IF('Vessel List A'!BP156=6,6,IF('Vessel List A'!BP156=7,7,IF('Vessel List A'!BP156=8,8,IF('Vessel List A'!BP156=9,9,IF('Vessel List A'!BP156=10,10,IF('Vessel List A'!BP156=11,11,IF('Vessel List A'!BP156=12,12,IF('Vessel List A'!BP156=13,13,IF('Vessel List A'!BP156=14,14,IF('Vessel List A'!BP156=15,15,IF('Vessel List A'!BP156=16,16,0))))))))))))))))))</f>
        <v xml:space="preserve"> </v>
      </c>
      <c r="AL157" s="154"/>
      <c r="AM157" s="158"/>
      <c r="AN157" s="390" t="str">
        <f t="shared" si="173"/>
        <v/>
      </c>
      <c r="AO157" s="158"/>
      <c r="AP157" s="137"/>
      <c r="AQ157" s="388" t="str">
        <f t="shared" si="174"/>
        <v/>
      </c>
      <c r="AR157" s="157" t="str">
        <f>IF(VALUE(IF('Vessel List A'!CC156=1,1,IF('Vessel List A'!CC156=2,2,IF('Vessel List A'!CC156=3,3,IF('Vessel List A'!CC156=4,4,IF('Vessel List A'!CC156=5,5,IF('Vessel List A'!CC156=6,6,IF('Vessel List A'!CC156=7,7,IF('Vessel List A'!CC156=8,8,IF('Vessel List A'!CC156=9,9,IF('Vessel List A'!CC156=10,10,IF('Vessel List A'!CC156=11,11,IF('Vessel List A'!CC156=12,12,IF('Vessel List A'!CC156=13,13,IF('Vessel List A'!CC156=14,14,IF('Vessel List A'!CC156=15,15,IF('Vessel List A'!CC156=16,16,0)))))))))))))))))=0," ",VALUE(IF('Vessel List A'!CC156=1,1,IF('Vessel List A'!CC156=2,2,IF('Vessel List A'!CC156=3,3,IF('Vessel List A'!CC156=4,4,IF('Vessel List A'!CC156=5,5,IF('Vessel List A'!CC156=6,6,IF('Vessel List A'!CC156=7,7,IF('Vessel List A'!CC156=8,8,IF('Vessel List A'!CC156=9,9,IF('Vessel List A'!CC156=10,10,IF('Vessel List A'!CC156=11,11,IF('Vessel List A'!CC156=12,12,IF('Vessel List A'!CC156=13,13,IF('Vessel List A'!CC156=14,14,IF('Vessel List A'!CC156=15,15,IF('Vessel List A'!CC156=16,16,0))))))))))))))))))</f>
        <v xml:space="preserve"> </v>
      </c>
      <c r="AS157" s="154"/>
      <c r="AT157" s="158"/>
      <c r="AU157" s="390" t="str">
        <f t="shared" si="175"/>
        <v/>
      </c>
      <c r="AV157" s="158"/>
      <c r="AW157" s="137"/>
      <c r="AX157" s="388" t="str">
        <f t="shared" si="176"/>
        <v/>
      </c>
      <c r="AY157" s="157" t="str">
        <f>IF(VALUE(IF('Vessel List A'!CP156=1,1,IF('Vessel List A'!CP156=2,2,IF('Vessel List A'!CP156=3,3,IF('Vessel List A'!CP156=4,4,IF('Vessel List A'!CP156=5,5,IF('Vessel List A'!CP156=6,6,IF('Vessel List A'!CP156=7,7,IF('Vessel List A'!CP156=8,8,IF('Vessel List A'!CP156=9,9,IF('Vessel List A'!CP156=10,10,IF('Vessel List A'!CP156=11,11,IF('Vessel List A'!CP156=12,12,IF('Vessel List A'!CP156=13,13,IF('Vessel List A'!CP156=14,14,IF('Vessel List A'!CP156=15,15,IF('Vessel List A'!CP156=16,16,0)))))))))))))))))=0," ",VALUE(IF('Vessel List A'!CP156=1,1,IF('Vessel List A'!CP156=2,2,IF('Vessel List A'!CP156=3,3,IF('Vessel List A'!CP156=4,4,IF('Vessel List A'!CP156=5,5,IF('Vessel List A'!CP156=6,6,IF('Vessel List A'!CP156=7,7,IF('Vessel List A'!CP156=8,8,IF('Vessel List A'!CP156=9,9,IF('Vessel List A'!CP156=10,10,IF('Vessel List A'!CP156=11,11,IF('Vessel List A'!CP156=12,12,IF('Vessel List A'!CP156=13,13,IF('Vessel List A'!CP156=14,14,IF('Vessel List A'!CP156=15,15,IF('Vessel List A'!CP156=16,16,0))))))))))))))))))</f>
        <v xml:space="preserve"> </v>
      </c>
      <c r="AZ157" s="154"/>
      <c r="BA157" s="158"/>
      <c r="BB157" s="390" t="str">
        <f t="shared" si="177"/>
        <v/>
      </c>
      <c r="BC157" s="158"/>
      <c r="BD157" s="137"/>
      <c r="BE157" s="388" t="str">
        <f t="shared" si="178"/>
        <v/>
      </c>
      <c r="BF157" s="157" t="str">
        <f>IF(VALUE(IF('Vessel List A'!DC156=1,1,IF('Vessel List A'!DC156=2,2,IF('Vessel List A'!DC156=3,3,IF('Vessel List A'!DC156=4,4,IF('Vessel List A'!DC156=5,5,IF('Vessel List A'!DC156=6,6,IF('Vessel List A'!DC156=7,7,IF('Vessel List A'!DC156=8,8,IF('Vessel List A'!DC156=9,9,IF('Vessel List A'!DC156=10,10,IF('Vessel List A'!DC156=11,11,IF('Vessel List A'!DC156=12,12,IF('Vessel List A'!DC156=13,13,IF('Vessel List A'!DC156=14,14,IF('Vessel List A'!DC156=15,15,IF('Vessel List A'!DC156=16,16,0)))))))))))))))))=0," ",VALUE(IF('Vessel List A'!DC156=1,1,IF('Vessel List A'!DC156=2,2,IF('Vessel List A'!DC156=3,3,IF('Vessel List A'!DC156=4,4,IF('Vessel List A'!DC156=5,5,IF('Vessel List A'!DC156=6,6,IF('Vessel List A'!DC156=7,7,IF('Vessel List A'!DC156=8,8,IF('Vessel List A'!DC156=9,9,IF('Vessel List A'!DC156=10,10,IF('Vessel List A'!DC156=11,11,IF('Vessel List A'!DC156=12,12,IF('Vessel List A'!DC156=13,13,IF('Vessel List A'!DC156=14,14,IF('Vessel List A'!DC156=15,15,IF('Vessel List A'!DC156=16,16,0))))))))))))))))))</f>
        <v xml:space="preserve"> </v>
      </c>
      <c r="BG157" s="154"/>
      <c r="BH157" s="158"/>
      <c r="BI157" s="390" t="str">
        <f t="shared" si="179"/>
        <v/>
      </c>
      <c r="BJ157" s="158"/>
      <c r="BK157" s="137"/>
      <c r="BL157" s="388" t="str">
        <f t="shared" si="180"/>
        <v/>
      </c>
      <c r="BM157" s="157" t="str">
        <f>IF(VALUE(IF('Vessel List A'!DP156=1,1,IF('Vessel List A'!DP156=2,2,IF('Vessel List A'!DP156=3,3,IF('Vessel List A'!DP156=4,4,IF('Vessel List A'!DP156=5,5,IF('Vessel List A'!DP156=6,6,IF('Vessel List A'!DP156=7,7,IF('Vessel List A'!DP156=8,8,IF('Vessel List A'!DP156=9,9,IF('Vessel List A'!DP156=10,10,IF('Vessel List A'!DP156=11,11,IF('Vessel List A'!DP156=12,12,IF('Vessel List A'!DP156=13,13,IF('Vessel List A'!DP156=14,14,IF('Vessel List A'!DP156=15,15,IF('Vessel List A'!DP156=16,16,0)))))))))))))))))=0," ",VALUE(IF('Vessel List A'!DP156=1,1,IF('Vessel List A'!DP156=2,2,IF('Vessel List A'!DP156=3,3,IF('Vessel List A'!DP156=4,4,IF('Vessel List A'!DP156=5,5,IF('Vessel List A'!DP156=6,6,IF('Vessel List A'!DP156=7,7,IF('Vessel List A'!DP156=8,8,IF('Vessel List A'!DP156=9,9,IF('Vessel List A'!DP156=10,10,IF('Vessel List A'!DP156=11,11,IF('Vessel List A'!DP156=12,12,IF('Vessel List A'!DP156=13,13,IF('Vessel List A'!DP156=14,14,IF('Vessel List A'!DP156=15,15,IF('Vessel List A'!DP156=16,16,0))))))))))))))))))</f>
        <v xml:space="preserve"> </v>
      </c>
      <c r="BN157" s="154"/>
      <c r="BO157" s="158"/>
      <c r="BP157" s="390" t="str">
        <f t="shared" si="181"/>
        <v/>
      </c>
      <c r="BQ157" s="158"/>
      <c r="BR157" s="137"/>
      <c r="BS157" s="388" t="str">
        <f t="shared" si="182"/>
        <v/>
      </c>
      <c r="BT157" s="157" t="str">
        <f>IF(VALUE(IF('Vessel List A'!EC156=1,1,IF('Vessel List A'!EC156=2,2,IF('Vessel List A'!EC156=3,3,IF('Vessel List A'!EC156=4,4,IF('Vessel List A'!EC156=5,5,IF('Vessel List A'!EC156=6,6,IF('Vessel List A'!EC156=7,7,IF('Vessel List A'!EC156=8,8,IF('Vessel List A'!EC156=9,9,IF('Vessel List A'!EC156=10,10,IF('Vessel List A'!EC156=11,11,IF('Vessel List A'!EC156=12,12,IF('Vessel List A'!EC156=13,13,IF('Vessel List A'!EC156=14,14,IF('Vessel List A'!EC156=15,15,IF('Vessel List A'!EC156=16,16,0)))))))))))))))))=0," ",VALUE(IF('Vessel List A'!EC156=1,1,IF('Vessel List A'!EC156=2,2,IF('Vessel List A'!EC156=3,3,IF('Vessel List A'!EC156=4,4,IF('Vessel List A'!EC156=5,5,IF('Vessel List A'!EC156=6,6,IF('Vessel List A'!EC156=7,7,IF('Vessel List A'!EC156=8,8,IF('Vessel List A'!EC156=9,9,IF('Vessel List A'!EC156=10,10,IF('Vessel List A'!EC156=11,11,IF('Vessel List A'!EC156=12,12,IF('Vessel List A'!EC156=13,13,IF('Vessel List A'!EC156=14,14,IF('Vessel List A'!EC156=15,15,IF('Vessel List A'!EC156=16,16,0))))))))))))))))))</f>
        <v xml:space="preserve"> </v>
      </c>
      <c r="BU157" s="154"/>
      <c r="BV157" s="158"/>
      <c r="BW157" s="390" t="str">
        <f t="shared" si="183"/>
        <v/>
      </c>
      <c r="BX157" s="158"/>
      <c r="BY157" s="137"/>
      <c r="BZ157" s="388" t="str">
        <f t="shared" si="184"/>
        <v/>
      </c>
      <c r="CA157" s="157" t="str">
        <f>IF(VALUE(IF('Vessel List A'!EP156=1,1,IF('Vessel List A'!EP156=2,2,IF('Vessel List A'!EP156=3,3,IF('Vessel List A'!EP156=4,4,IF('Vessel List A'!EP156=5,5,IF('Vessel List A'!EP156=6,6,IF('Vessel List A'!EP156=7,7,IF('Vessel List A'!EP156=8,8,IF('Vessel List A'!EP156=9,9,IF('Vessel List A'!EP156=10,10,IF('Vessel List A'!EP156=11,11,IF('Vessel List A'!EP156=12,12,IF('Vessel List A'!EP156=13,13,IF('Vessel List A'!EP156=14,14,IF('Vessel List A'!EP156=15,15,IF('Vessel List A'!EP156=16,16,0)))))))))))))))))=0," ",VALUE(IF('Vessel List A'!EP156=1,1,IF('Vessel List A'!EP156=2,2,IF('Vessel List A'!EP156=3,3,IF('Vessel List A'!EP156=4,4,IF('Vessel List A'!EP156=5,5,IF('Vessel List A'!EP156=6,6,IF('Vessel List A'!EP156=7,7,IF('Vessel List A'!EP156=8,8,IF('Vessel List A'!EP156=9,9,IF('Vessel List A'!EP156=10,10,IF('Vessel List A'!EP156=11,11,IF('Vessel List A'!EP156=12,12,IF('Vessel List A'!EP156=13,13,IF('Vessel List A'!EP156=14,14,IF('Vessel List A'!EP156=15,15,IF('Vessel List A'!EP156=16,16,0))))))))))))))))))</f>
        <v xml:space="preserve"> </v>
      </c>
      <c r="CB157" s="154"/>
      <c r="CC157" s="158"/>
      <c r="CD157" s="390" t="str">
        <f t="shared" si="185"/>
        <v/>
      </c>
      <c r="CE157" s="158"/>
      <c r="CF157" s="137"/>
      <c r="CG157" s="388" t="str">
        <f t="shared" si="186"/>
        <v/>
      </c>
      <c r="CH157" s="157" t="str">
        <f>IF(VALUE(IF('Vessel List A'!FC156=1,1,IF('Vessel List A'!FC156=2,2,IF('Vessel List A'!FC156=3,3,IF('Vessel List A'!FC156=4,4,IF('Vessel List A'!FC156=5,5,IF('Vessel List A'!FC156=6,6,IF('Vessel List A'!FC156=7,7,IF('Vessel List A'!FC156=8,8,IF('Vessel List A'!FC156=9,9,IF('Vessel List A'!FC156=10,10,IF('Vessel List A'!FC156=11,11,IF('Vessel List A'!FC156=12,12,IF('Vessel List A'!FC156=13,13,IF('Vessel List A'!FC156=14,14,IF('Vessel List A'!FC156=15,15,IF('Vessel List A'!FC156=16,16,0)))))))))))))))))=0," ",VALUE(IF('Vessel List A'!FC156=1,1,IF('Vessel List A'!FC156=2,2,IF('Vessel List A'!FC156=3,3,IF('Vessel List A'!FC156=4,4,IF('Vessel List A'!FC156=5,5,IF('Vessel List A'!FC156=6,6,IF('Vessel List A'!FC156=7,7,IF('Vessel List A'!FC156=8,8,IF('Vessel List A'!FC156=9,9,IF('Vessel List A'!FC156=10,10,IF('Vessel List A'!FC156=11,11,IF('Vessel List A'!FC156=12,12,IF('Vessel List A'!FC156=13,13,IF('Vessel List A'!FC156=14,14,IF('Vessel List A'!FC156=15,15,IF('Vessel List A'!FC156=16,16,0))))))))))))))))))</f>
        <v xml:space="preserve"> </v>
      </c>
      <c r="CI157" s="154"/>
      <c r="CJ157" s="158"/>
      <c r="CK157" s="390" t="str">
        <f t="shared" si="187"/>
        <v/>
      </c>
      <c r="CL157" s="158"/>
      <c r="CM157" s="137"/>
      <c r="CN157" s="388" t="str">
        <f t="shared" si="188"/>
        <v/>
      </c>
      <c r="CO157" s="157" t="str">
        <f>IF(VALUE(IF('Vessel List A'!FP156=1,1,IF('Vessel List A'!FP156=2,2,IF('Vessel List A'!FP156=3,3,IF('Vessel List A'!FP156=4,4,IF('Vessel List A'!FP156=5,5,IF('Vessel List A'!FP156=6,6,IF('Vessel List A'!FP156=7,7,IF('Vessel List A'!FP156=8,8,IF('Vessel List A'!FP156=9,9,IF('Vessel List A'!FP156=10,10,IF('Vessel List A'!FP156=11,11,IF('Vessel List A'!FP156=12,12,IF('Vessel List A'!FP156=13,13,IF('Vessel List A'!FP156=14,14,IF('Vessel List A'!FP156=15,15,IF('Vessel List A'!FP156=16,16,0)))))))))))))))))=0," ",VALUE(IF('Vessel List A'!FP156=1,1,IF('Vessel List A'!FP156=2,2,IF('Vessel List A'!FP156=3,3,IF('Vessel List A'!FP156=4,4,IF('Vessel List A'!FP156=5,5,IF('Vessel List A'!FP156=6,6,IF('Vessel List A'!FP156=7,7,IF('Vessel List A'!FP156=8,8,IF('Vessel List A'!FP156=9,9,IF('Vessel List A'!FP156=10,10,IF('Vessel List A'!FP156=11,11,IF('Vessel List A'!FP156=12,12,IF('Vessel List A'!FP156=13,13,IF('Vessel List A'!FP156=14,14,IF('Vessel List A'!FP156=15,15,IF('Vessel List A'!FP156=16,16,0))))))))))))))))))</f>
        <v xml:space="preserve"> </v>
      </c>
      <c r="CP157" s="154"/>
      <c r="CQ157" s="158"/>
      <c r="CR157" s="390" t="str">
        <f t="shared" si="189"/>
        <v/>
      </c>
      <c r="CS157" s="158"/>
      <c r="CT157" s="137"/>
      <c r="CU157" s="388" t="str">
        <f t="shared" si="190"/>
        <v/>
      </c>
      <c r="CV157" s="157" t="str">
        <f>IF(VALUE(IF('Vessel List A'!GC156=1,1,IF('Vessel List A'!GC156=2,2,IF('Vessel List A'!GC156=3,3,IF('Vessel List A'!GC156=4,4,IF('Vessel List A'!GC156=5,5,IF('Vessel List A'!GC156=6,6,IF('Vessel List A'!GC156=7,7,IF('Vessel List A'!GC156=8,8,IF('Vessel List A'!GC156=9,9,IF('Vessel List A'!GC156=10,10,IF('Vessel List A'!GC156=11,11,IF('Vessel List A'!GC156=12,12,IF('Vessel List A'!GC156=13,13,IF('Vessel List A'!GC156=14,14,IF('Vessel List A'!GC156=15,15,IF('Vessel List A'!GC156=16,16,0)))))))))))))))))=0," ",VALUE(IF('Vessel List A'!GC156=1,1,IF('Vessel List A'!GC156=2,2,IF('Vessel List A'!GC156=3,3,IF('Vessel List A'!GC156=4,4,IF('Vessel List A'!GC156=5,5,IF('Vessel List A'!GC156=6,6,IF('Vessel List A'!GC156=7,7,IF('Vessel List A'!GC156=8,8,IF('Vessel List A'!GC156=9,9,IF('Vessel List A'!GC156=10,10,IF('Vessel List A'!GC156=11,11,IF('Vessel List A'!GC156=12,12,IF('Vessel List A'!GC156=13,13,IF('Vessel List A'!GC156=14,14,IF('Vessel List A'!GC156=15,15,IF('Vessel List A'!GC156=16,16,0))))))))))))))))))</f>
        <v xml:space="preserve"> </v>
      </c>
      <c r="CW157" s="154"/>
      <c r="CX157" s="158"/>
      <c r="CY157" s="390" t="str">
        <f t="shared" si="191"/>
        <v/>
      </c>
      <c r="CZ157" s="158"/>
      <c r="DA157" s="137"/>
      <c r="DB157" s="388" t="str">
        <f t="shared" si="192"/>
        <v/>
      </c>
      <c r="DC157" s="157" t="str">
        <f>IF(VALUE(IF('Vessel List A'!GP156=1,1,IF('Vessel List A'!GP156=2,2,IF('Vessel List A'!GP156=3,3,IF('Vessel List A'!GP156=4,4,IF('Vessel List A'!GP156=5,5,IF('Vessel List A'!GP156=6,6,IF('Vessel List A'!GP156=7,7,IF('Vessel List A'!GP156=8,8,IF('Vessel List A'!GP156=9,9,IF('Vessel List A'!GP156=10,10,IF('Vessel List A'!GP156=11,11,IF('Vessel List A'!GP156=12,12,IF('Vessel List A'!GP156=13,13,IF('Vessel List A'!GP156=14,14,IF('Vessel List A'!GP156=15,15,IF('Vessel List A'!GP156=16,16,0)))))))))))))))))=0," ",VALUE(IF('Vessel List A'!GP156=1,1,IF('Vessel List A'!GP156=2,2,IF('Vessel List A'!GP156=3,3,IF('Vessel List A'!GP156=4,4,IF('Vessel List A'!GP156=5,5,IF('Vessel List A'!GP156=6,6,IF('Vessel List A'!GP156=7,7,IF('Vessel List A'!GP156=8,8,IF('Vessel List A'!GP156=9,9,IF('Vessel List A'!GP156=10,10,IF('Vessel List A'!GP156=11,11,IF('Vessel List A'!GP156=12,12,IF('Vessel List A'!GP156=13,13,IF('Vessel List A'!GP156=14,14,IF('Vessel List A'!GP156=15,15,IF('Vessel List A'!GP156=16,16,0))))))))))))))))))</f>
        <v xml:space="preserve"> </v>
      </c>
      <c r="DD157" s="154"/>
      <c r="DE157" s="158"/>
      <c r="DF157" s="390" t="str">
        <f t="shared" si="193"/>
        <v/>
      </c>
      <c r="DG157" s="158"/>
      <c r="DH157" s="137"/>
      <c r="DI157" s="388" t="str">
        <f t="shared" si="194"/>
        <v/>
      </c>
      <c r="DJ157" s="157" t="str">
        <f>IF(VALUE(IF('Vessel List A'!HC156=1,1,IF('Vessel List A'!HC156=2,2,IF('Vessel List A'!HC156=3,3,IF('Vessel List A'!HC156=4,4,IF('Vessel List A'!HC156=5,5,IF('Vessel List A'!HC156=6,6,IF('Vessel List A'!HC156=7,7,IF('Vessel List A'!HC156=8,8,IF('Vessel List A'!HC156=9,9,IF('Vessel List A'!HC156=10,10,IF('Vessel List A'!HC156=11,11,IF('Vessel List A'!HC156=12,12,IF('Vessel List A'!HC156=13,13,IF('Vessel List A'!HC156=14,14,IF('Vessel List A'!HC156=15,15,IF('Vessel List A'!HC156=16,16,0)))))))))))))))))=0," ",VALUE(IF('Vessel List A'!HC156=1,1,IF('Vessel List A'!HC156=2,2,IF('Vessel List A'!HC156=3,3,IF('Vessel List A'!HC156=4,4,IF('Vessel List A'!HC156=5,5,IF('Vessel List A'!HC156=6,6,IF('Vessel List A'!HC156=7,7,IF('Vessel List A'!HC156=8,8,IF('Vessel List A'!HC156=9,9,IF('Vessel List A'!HC156=10,10,IF('Vessel List A'!HC156=11,11,IF('Vessel List A'!HC156=12,12,IF('Vessel List A'!HC156=13,13,IF('Vessel List A'!HC156=14,14,IF('Vessel List A'!HC156=15,15,IF('Vessel List A'!HC156=16,16,0))))))))))))))))))</f>
        <v xml:space="preserve"> </v>
      </c>
      <c r="DK157" s="154"/>
      <c r="DL157" s="158"/>
      <c r="DM157" s="390" t="str">
        <f t="shared" si="195"/>
        <v/>
      </c>
      <c r="DN157" s="158"/>
      <c r="DO157" s="137"/>
      <c r="DP157" s="388" t="str">
        <f t="shared" si="196"/>
        <v/>
      </c>
      <c r="DQ157" s="157" t="str">
        <f>IF(VALUE(IF('Vessel List A'!HP156=1,1,IF('Vessel List A'!HP156=2,2,IF('Vessel List A'!HP156=3,3,IF('Vessel List A'!HP156=4,4,IF('Vessel List A'!HP156=5,5,IF('Vessel List A'!HP156=6,6,IF('Vessel List A'!HP156=7,7,IF('Vessel List A'!HP156=8,8,IF('Vessel List A'!HP156=9,9,IF('Vessel List A'!HP156=10,10,IF('Vessel List A'!HP156=11,11,IF('Vessel List A'!HP156=12,12,IF('Vessel List A'!HP156=13,13,IF('Vessel List A'!HP156=14,14,IF('Vessel List A'!HP156=15,15,IF('Vessel List A'!HP156=16,16,0)))))))))))))))))=0," ",VALUE(IF('Vessel List A'!HP156=1,1,IF('Vessel List A'!HP156=2,2,IF('Vessel List A'!HP156=3,3,IF('Vessel List A'!HP156=4,4,IF('Vessel List A'!HP156=5,5,IF('Vessel List A'!HP156=6,6,IF('Vessel List A'!HP156=7,7,IF('Vessel List A'!HP156=8,8,IF('Vessel List A'!HP156=9,9,IF('Vessel List A'!HP156=10,10,IF('Vessel List A'!HP156=11,11,IF('Vessel List A'!HP156=12,12,IF('Vessel List A'!HP156=13,13,IF('Vessel List A'!HP156=14,14,IF('Vessel List A'!HP156=15,15,IF('Vessel List A'!HP156=16,16,0))))))))))))))))))</f>
        <v xml:space="preserve"> </v>
      </c>
      <c r="DR157" s="154"/>
      <c r="DS157" s="158"/>
      <c r="DT157" s="390" t="str">
        <f t="shared" si="197"/>
        <v/>
      </c>
      <c r="DU157" s="158"/>
      <c r="DV157" s="137"/>
      <c r="DW157" s="388" t="str">
        <f t="shared" si="198"/>
        <v/>
      </c>
      <c r="DX157" s="157" t="str">
        <f>IF(VALUE(IF('Vessel List A'!IC156=1,1,IF('Vessel List A'!IC156=2,2,IF('Vessel List A'!IC156=3,3,IF('Vessel List A'!IC156=4,4,IF('Vessel List A'!IC156=5,5,IF('Vessel List A'!IC156=6,6,IF('Vessel List A'!IC156=7,7,IF('Vessel List A'!IC156=8,8,IF('Vessel List A'!IC156=9,9,IF('Vessel List A'!IC156=10,10,IF('Vessel List A'!IC156=11,11,IF('Vessel List A'!IC156=12,12,IF('Vessel List A'!IC156=13,13,IF('Vessel List A'!IC156=14,14,IF('Vessel List A'!IC156=15,15,IF('Vessel List A'!IC156=16,16,0)))))))))))))))))=0," ",VALUE(IF('Vessel List A'!IC156=1,1,IF('Vessel List A'!IC156=2,2,IF('Vessel List A'!IC156=3,3,IF('Vessel List A'!IC156=4,4,IF('Vessel List A'!IC156=5,5,IF('Vessel List A'!IC156=6,6,IF('Vessel List A'!IC156=7,7,IF('Vessel List A'!IC156=8,8,IF('Vessel List A'!IC156=9,9,IF('Vessel List A'!IC156=10,10,IF('Vessel List A'!IC156=11,11,IF('Vessel List A'!IC156=12,12,IF('Vessel List A'!IC156=13,13,IF('Vessel List A'!IC156=14,14,IF('Vessel List A'!IC156=15,15,IF('Vessel List A'!IC156=16,16,0))))))))))))))))))</f>
        <v xml:space="preserve"> </v>
      </c>
      <c r="DY157" s="154"/>
      <c r="DZ157" s="158"/>
      <c r="EA157" s="390" t="str">
        <f t="shared" si="199"/>
        <v/>
      </c>
      <c r="EB157" s="158"/>
      <c r="EC157" s="137"/>
      <c r="ED157" s="388" t="str">
        <f t="shared" si="200"/>
        <v/>
      </c>
      <c r="EE157" s="157" t="str">
        <f>IF(VALUE(IF('Vessel List A'!IP156=1,1,IF('Vessel List A'!IP156=2,2,IF('Vessel List A'!IP156=3,3,IF('Vessel List A'!IP156=4,4,IF('Vessel List A'!IP156=5,5,IF('Vessel List A'!IP156=6,6,IF('Vessel List A'!IP156=7,7,IF('Vessel List A'!IP156=8,8,IF('Vessel List A'!IP156=9,9,IF('Vessel List A'!IP156=10,10,IF('Vessel List A'!IP156=11,11,IF('Vessel List A'!IP156=12,12,IF('Vessel List A'!IP156=13,13,IF('Vessel List A'!IP156=14,14,IF('Vessel List A'!IP156=15,15,IF('Vessel List A'!IP156=16,16,0)))))))))))))))))=0," ",VALUE(IF('Vessel List A'!IP156=1,1,IF('Vessel List A'!IP156=2,2,IF('Vessel List A'!IP156=3,3,IF('Vessel List A'!IP156=4,4,IF('Vessel List A'!IP156=5,5,IF('Vessel List A'!IP156=6,6,IF('Vessel List A'!IP156=7,7,IF('Vessel List A'!IP156=8,8,IF('Vessel List A'!IP156=9,9,IF('Vessel List A'!IP156=10,10,IF('Vessel List A'!IP156=11,11,IF('Vessel List A'!IP156=12,12,IF('Vessel List A'!IP156=13,13,IF('Vessel List A'!IP156=14,14,IF('Vessel List A'!IP156=15,15,IF('Vessel List A'!IP156=16,16,0))))))))))))))))))</f>
        <v xml:space="preserve"> </v>
      </c>
      <c r="EF157" s="154"/>
      <c r="EG157" s="158"/>
      <c r="EH157" s="390" t="str">
        <f t="shared" si="201"/>
        <v/>
      </c>
      <c r="EI157" s="158"/>
      <c r="EJ157" s="137"/>
      <c r="EK157" s="397" t="str">
        <f t="shared" si="202"/>
        <v/>
      </c>
      <c r="EL157" s="144"/>
      <c r="EM157" s="157" t="str">
        <f>IF(VALUE(IF('Vessel List B'!C156=1,1,IF('Vessel List B'!C156=2,2,IF('Vessel List B'!C156=3,3,IF('Vessel List B'!C156=4,4,IF('Vessel List B'!C156=5,5,IF('Vessel List B'!C156=6,6,IF('Vessel List B'!C156=7,7,IF('Vessel List B'!C156=8,8,IF('Vessel List B'!C156=9,9,IF('Vessel List B'!C156=10,10,IF('Vessel List B'!C156=11,11,IF('Vessel List B'!C156=12,12,IF('Vessel List B'!C156=13,13,IF('Vessel List B'!C156=14,14,IF('Vessel List B'!C156=15,15,IF('Vessel List B'!C156=16,16,0)))))))))))))))))=0," ",VALUE(IF('Vessel List B'!C156=1,1,IF('Vessel List B'!C156=2,2,IF('Vessel List B'!C156=3,3,IF('Vessel List B'!C156=4,4,IF('Vessel List B'!C156=5,5,IF('Vessel List B'!C156=6,6,IF('Vessel List B'!C156=7,7,IF('Vessel List B'!C156=8,8,IF('Vessel List B'!C156=9,9,IF('Vessel List B'!C156=10,10,IF('Vessel List B'!C156=11,11,IF('Vessel List B'!C156=12,12,IF('Vessel List B'!C156=13,13,IF('Vessel List B'!C156=14,14,IF('Vessel List B'!C156=15,15,IF('Vessel List B'!C156=16,16,0))))))))))))))))))</f>
        <v xml:space="preserve"> </v>
      </c>
      <c r="EN157" s="154"/>
      <c r="EO157" s="158"/>
      <c r="EP157" s="390" t="str">
        <f t="shared" si="203"/>
        <v/>
      </c>
      <c r="EQ157" s="158"/>
      <c r="ER157" s="137"/>
      <c r="ES157" s="388" t="str">
        <f t="shared" si="204"/>
        <v/>
      </c>
      <c r="ET157" s="157" t="str">
        <f>IF(VALUE(IF('Vessel List B'!P156=1,1,IF('Vessel List B'!P156=2,2,IF('Vessel List B'!P156=3,3,IF('Vessel List B'!P156=4,4,IF('Vessel List B'!P156=5,5,IF('Vessel List B'!P156=6,6,IF('Vessel List B'!P156=7,7,IF('Vessel List B'!P156=8,8,IF('Vessel List B'!P156=9,9,IF('Vessel List B'!P156=10,10,IF('Vessel List B'!P156=11,11,IF('Vessel List B'!P156=12,12,IF('Vessel List B'!P156=13,13,IF('Vessel List B'!P156=14,14,IF('Vessel List B'!P156=15,15,IF('Vessel List B'!P156=16,16,0)))))))))))))))))=0," ",VALUE(IF('Vessel List B'!P156=1,1,IF('Vessel List B'!P156=2,2,IF('Vessel List B'!P156=3,3,IF('Vessel List B'!P156=4,4,IF('Vessel List B'!P156=5,5,IF('Vessel List B'!P156=6,6,IF('Vessel List B'!P156=7,7,IF('Vessel List B'!P156=8,8,IF('Vessel List B'!P156=9,9,IF('Vessel List B'!P156=10,10,IF('Vessel List B'!P156=11,11,IF('Vessel List B'!P156=12,12,IF('Vessel List B'!P156=13,13,IF('Vessel List B'!P156=14,14,IF('Vessel List B'!P156=15,15,IF('Vessel List B'!P156=16,16,0))))))))))))))))))</f>
        <v xml:space="preserve"> </v>
      </c>
      <c r="EU157" s="154"/>
      <c r="EV157" s="158"/>
      <c r="EW157" s="390" t="str">
        <f t="shared" si="205"/>
        <v/>
      </c>
      <c r="EX157" s="158"/>
      <c r="EY157" s="137"/>
      <c r="EZ157" s="388" t="str">
        <f t="shared" si="206"/>
        <v/>
      </c>
      <c r="FA157" s="157" t="str">
        <f>IF(VALUE(IF('Vessel List B'!AC156=1,1,IF('Vessel List B'!AC156=2,2,IF('Vessel List B'!AC156=3,3,IF('Vessel List B'!AC156=4,4,IF('Vessel List B'!AC156=5,5,IF('Vessel List B'!AC156=6,6,IF('Vessel List B'!AC156=7,7,IF('Vessel List B'!AC156=8,8,IF('Vessel List B'!AC156=9,9,IF('Vessel List B'!AC156=10,10,IF('Vessel List B'!AC156=11,11,IF('Vessel List B'!AC156=12,12,IF('Vessel List B'!AC156=13,13,IF('Vessel List B'!AC156=14,14,IF('Vessel List B'!AC156=15,15,IF('Vessel List B'!AC156=16,16,0)))))))))))))))))=0," ",VALUE(IF('Vessel List B'!AC156=1,1,IF('Vessel List B'!AC156=2,2,IF('Vessel List B'!AC156=3,3,IF('Vessel List B'!AC156=4,4,IF('Vessel List B'!AC156=5,5,IF('Vessel List B'!AC156=6,6,IF('Vessel List B'!AC156=7,7,IF('Vessel List B'!AC156=8,8,IF('Vessel List B'!AC156=9,9,IF('Vessel List B'!AC156=10,10,IF('Vessel List B'!AC156=11,11,IF('Vessel List B'!AC156=12,12,IF('Vessel List B'!AC156=13,13,IF('Vessel List B'!AC156=14,14,IF('Vessel List B'!AC156=15,15,IF('Vessel List B'!AC156=16,16,0))))))))))))))))))</f>
        <v xml:space="preserve"> </v>
      </c>
      <c r="FB157" s="154"/>
      <c r="FC157" s="158"/>
      <c r="FD157" s="390" t="str">
        <f t="shared" si="207"/>
        <v/>
      </c>
      <c r="FE157" s="158"/>
      <c r="FF157" s="137"/>
      <c r="FG157" s="388" t="str">
        <f t="shared" si="208"/>
        <v/>
      </c>
      <c r="FH157" s="157" t="str">
        <f>IF(VALUE(IF('Vessel List B'!AP156=1,1,IF('Vessel List B'!AP156=2,2,IF('Vessel List B'!AP156=3,3,IF('Vessel List B'!AP156=4,4,IF('Vessel List B'!AP156=5,5,IF('Vessel List B'!AP156=6,6,IF('Vessel List B'!AP156=7,7,IF('Vessel List B'!AP156=8,8,IF('Vessel List B'!AP156=9,9,IF('Vessel List B'!AP156=10,10,IF('Vessel List B'!AP156=11,11,IF('Vessel List B'!AP156=12,12,IF('Vessel List B'!AP156=13,13,IF('Vessel List B'!AP156=14,14,IF('Vessel List B'!AP156=15,15,IF('Vessel List B'!AP156=16,16,0)))))))))))))))))=0," ",VALUE(IF('Vessel List B'!AP156=1,1,IF('Vessel List B'!AP156=2,2,IF('Vessel List B'!AP156=3,3,IF('Vessel List B'!AP156=4,4,IF('Vessel List B'!AP156=5,5,IF('Vessel List B'!AP156=6,6,IF('Vessel List B'!AP156=7,7,IF('Vessel List B'!AP156=8,8,IF('Vessel List B'!AP156=9,9,IF('Vessel List B'!AP156=10,10,IF('Vessel List B'!AP156=11,11,IF('Vessel List B'!AP156=12,12,IF('Vessel List B'!AP156=13,13,IF('Vessel List B'!AP156=14,14,IF('Vessel List B'!AP156=15,15,IF('Vessel List B'!AP156=16,16,0))))))))))))))))))</f>
        <v xml:space="preserve"> </v>
      </c>
      <c r="FI157" s="154"/>
      <c r="FJ157" s="158"/>
      <c r="FK157" s="390" t="str">
        <f t="shared" si="209"/>
        <v/>
      </c>
      <c r="FL157" s="158"/>
      <c r="FM157" s="137"/>
      <c r="FN157" s="388" t="str">
        <f t="shared" si="210"/>
        <v/>
      </c>
      <c r="FO157" s="157" t="str">
        <f>IF(VALUE(IF('Vessel List B'!BC156=1,1,IF('Vessel List B'!BC156=2,2,IF('Vessel List B'!BC156=3,3,IF('Vessel List B'!BC156=4,4,IF('Vessel List B'!BC156=5,5,IF('Vessel List B'!BC156=6,6,IF('Vessel List B'!BC156=7,7,IF('Vessel List B'!BC156=8,8,IF('Vessel List B'!BC156=9,9,IF('Vessel List B'!BC156=10,10,IF('Vessel List B'!BC156=11,11,IF('Vessel List B'!BC156=12,12,IF('Vessel List B'!BC156=13,13,IF('Vessel List B'!BC156=14,14,IF('Vessel List B'!BC156=15,15,IF('Vessel List B'!BC156=16,16,0)))))))))))))))))=0," ",VALUE(IF('Vessel List B'!BC156=1,1,IF('Vessel List B'!BC156=2,2,IF('Vessel List B'!BC156=3,3,IF('Vessel List B'!BC156=4,4,IF('Vessel List B'!BC156=5,5,IF('Vessel List B'!BC156=6,6,IF('Vessel List B'!BC156=7,7,IF('Vessel List B'!BC156=8,8,IF('Vessel List B'!BC156=9,9,IF('Vessel List B'!BC156=10,10,IF('Vessel List B'!BC156=11,11,IF('Vessel List B'!BC156=12,12,IF('Vessel List B'!BC156=13,13,IF('Vessel List B'!BC156=14,14,IF('Vessel List B'!BC156=15,15,IF('Vessel List B'!BC156=16,16,0))))))))))))))))))</f>
        <v xml:space="preserve"> </v>
      </c>
      <c r="FP157" s="154"/>
      <c r="FQ157" s="158"/>
      <c r="FR157" s="390" t="str">
        <f t="shared" si="211"/>
        <v/>
      </c>
      <c r="FS157" s="158"/>
      <c r="FT157" s="137"/>
      <c r="FU157" s="388" t="str">
        <f t="shared" si="212"/>
        <v/>
      </c>
      <c r="FV157" s="157" t="str">
        <f>IF(VALUE(IF('Vessel List B'!BP156=1,1,IF('Vessel List B'!BP156=2,2,IF('Vessel List B'!BP156=3,3,IF('Vessel List B'!BP156=4,4,IF('Vessel List B'!BP156=5,5,IF('Vessel List B'!BP156=6,6,IF('Vessel List B'!BP156=7,7,IF('Vessel List B'!BP156=8,8,IF('Vessel List B'!BP156=9,9,IF('Vessel List B'!BP156=10,10,IF('Vessel List B'!BP156=11,11,IF('Vessel List B'!BP156=12,12,IF('Vessel List B'!BP156=13,13,IF('Vessel List B'!BP156=14,14,IF('Vessel List B'!BP156=15,15,IF('Vessel List B'!BP156=16,16,0)))))))))))))))))=0," ",VALUE(IF('Vessel List B'!BP156=1,1,IF('Vessel List B'!BP156=2,2,IF('Vessel List B'!BP156=3,3,IF('Vessel List B'!BP156=4,4,IF('Vessel List B'!BP156=5,5,IF('Vessel List B'!BP156=6,6,IF('Vessel List B'!BP156=7,7,IF('Vessel List B'!BP156=8,8,IF('Vessel List B'!BP156=9,9,IF('Vessel List B'!BP156=10,10,IF('Vessel List B'!BP156=11,11,IF('Vessel List B'!BP156=12,12,IF('Vessel List B'!BP156=13,13,IF('Vessel List B'!BP156=14,14,IF('Vessel List B'!BP156=15,15,IF('Vessel List B'!BP156=16,16,0))))))))))))))))))</f>
        <v xml:space="preserve"> </v>
      </c>
      <c r="FW157" s="154"/>
      <c r="FX157" s="158"/>
      <c r="FY157" s="390" t="str">
        <f t="shared" si="213"/>
        <v/>
      </c>
      <c r="FZ157" s="158"/>
      <c r="GA157" s="137"/>
      <c r="GB157" s="388" t="str">
        <f t="shared" si="214"/>
        <v/>
      </c>
      <c r="GC157" s="157" t="str">
        <f>IF(VALUE(IF('Vessel List B'!CC156=1,1,IF('Vessel List B'!CC156=2,2,IF('Vessel List B'!CC156=3,3,IF('Vessel List B'!CC156=4,4,IF('Vessel List B'!CC156=5,5,IF('Vessel List B'!CC156=6,6,IF('Vessel List B'!CC156=7,7,IF('Vessel List B'!CC156=8,8,IF('Vessel List B'!CC156=9,9,IF('Vessel List B'!CC156=10,10,IF('Vessel List B'!CC156=11,11,IF('Vessel List B'!CC156=12,12,IF('Vessel List B'!CC156=13,13,IF('Vessel List B'!CC156=14,14,IF('Vessel List B'!CC156=15,15,IF('Vessel List B'!CC156=16,16,0)))))))))))))))))=0," ",VALUE(IF('Vessel List B'!CC156=1,1,IF('Vessel List B'!CC156=2,2,IF('Vessel List B'!CC156=3,3,IF('Vessel List B'!CC156=4,4,IF('Vessel List B'!CC156=5,5,IF('Vessel List B'!CC156=6,6,IF('Vessel List B'!CC156=7,7,IF('Vessel List B'!CC156=8,8,IF('Vessel List B'!CC156=9,9,IF('Vessel List B'!CC156=10,10,IF('Vessel List B'!CC156=11,11,IF('Vessel List B'!CC156=12,12,IF('Vessel List B'!CC156=13,13,IF('Vessel List B'!CC156=14,14,IF('Vessel List B'!CC156=15,15,IF('Vessel List B'!CC156=16,16,0))))))))))))))))))</f>
        <v xml:space="preserve"> </v>
      </c>
      <c r="GD157" s="154"/>
      <c r="GE157" s="158"/>
      <c r="GF157" s="390" t="str">
        <f t="shared" si="215"/>
        <v/>
      </c>
      <c r="GG157" s="158"/>
      <c r="GH157" s="137"/>
      <c r="GI157" s="388" t="str">
        <f t="shared" si="216"/>
        <v/>
      </c>
      <c r="GJ157" s="157" t="str">
        <f>IF(VALUE(IF('Vessel List B'!CP156=1,1,IF('Vessel List B'!CP156=2,2,IF('Vessel List B'!CP156=3,3,IF('Vessel List B'!CP156=4,4,IF('Vessel List B'!CP156=5,5,IF('Vessel List B'!CP156=6,6,IF('Vessel List B'!CP156=7,7,IF('Vessel List B'!CP156=8,8,IF('Vessel List B'!CP156=9,9,IF('Vessel List B'!CP156=10,10,IF('Vessel List B'!CP156=11,11,IF('Vessel List B'!CP156=12,12,IF('Vessel List B'!CP156=13,13,IF('Vessel List B'!CP156=14,14,IF('Vessel List B'!CP156=15,15,IF('Vessel List B'!CP156=16,16,0)))))))))))))))))=0," ",VALUE(IF('Vessel List B'!CP156=1,1,IF('Vessel List B'!CP156=2,2,IF('Vessel List B'!CP156=3,3,IF('Vessel List B'!CP156=4,4,IF('Vessel List B'!CP156=5,5,IF('Vessel List B'!CP156=6,6,IF('Vessel List B'!CP156=7,7,IF('Vessel List B'!CP156=8,8,IF('Vessel List B'!CP156=9,9,IF('Vessel List B'!CP156=10,10,IF('Vessel List B'!CP156=11,11,IF('Vessel List B'!CP156=12,12,IF('Vessel List B'!CP156=13,13,IF('Vessel List B'!CP156=14,14,IF('Vessel List B'!CP156=15,15,IF('Vessel List B'!CP156=16,16,0))))))))))))))))))</f>
        <v xml:space="preserve"> </v>
      </c>
      <c r="GK157" s="154"/>
      <c r="GL157" s="158"/>
      <c r="GM157" s="390" t="str">
        <f t="shared" si="217"/>
        <v/>
      </c>
      <c r="GN157" s="158"/>
      <c r="GO157" s="137"/>
      <c r="GP157" s="388" t="str">
        <f t="shared" si="218"/>
        <v/>
      </c>
      <c r="GQ157" s="157" t="str">
        <f>IF(VALUE(IF('Vessel List B'!DC156=1,1,IF('Vessel List B'!DC156=2,2,IF('Vessel List B'!DC156=3,3,IF('Vessel List B'!DC156=4,4,IF('Vessel List B'!DC156=5,5,IF('Vessel List B'!DC156=6,6,IF('Vessel List B'!DC156=7,7,IF('Vessel List B'!DC156=8,8,IF('Vessel List B'!DC156=9,9,IF('Vessel List B'!DC156=10,10,IF('Vessel List B'!DC156=11,11,IF('Vessel List B'!DC156=12,12,IF('Vessel List B'!DC156=13,13,IF('Vessel List B'!DC156=14,14,IF('Vessel List B'!DC156=15,15,IF('Vessel List B'!DC156=16,16,0)))))))))))))))))=0," ",VALUE(IF('Vessel List B'!DC156=1,1,IF('Vessel List B'!DC156=2,2,IF('Vessel List B'!DC156=3,3,IF('Vessel List B'!DC156=4,4,IF('Vessel List B'!DC156=5,5,IF('Vessel List B'!DC156=6,6,IF('Vessel List B'!DC156=7,7,IF('Vessel List B'!DC156=8,8,IF('Vessel List B'!DC156=9,9,IF('Vessel List B'!DC156=10,10,IF('Vessel List B'!DC156=11,11,IF('Vessel List B'!DC156=12,12,IF('Vessel List B'!DC156=13,13,IF('Vessel List B'!DC156=14,14,IF('Vessel List B'!DC156=15,15,IF('Vessel List B'!DC156=16,16,0))))))))))))))))))</f>
        <v xml:space="preserve"> </v>
      </c>
      <c r="GR157" s="154"/>
      <c r="GS157" s="158"/>
      <c r="GT157" s="390" t="str">
        <f t="shared" si="219"/>
        <v/>
      </c>
      <c r="GU157" s="158"/>
      <c r="GV157" s="137"/>
      <c r="GW157" s="388" t="str">
        <f t="shared" si="220"/>
        <v/>
      </c>
      <c r="GX157" s="157" t="str">
        <f>IF(VALUE(IF('Vessel List B'!DP156=1,1,IF('Vessel List B'!DP156=2,2,IF('Vessel List B'!DP156=3,3,IF('Vessel List B'!DP156=4,4,IF('Vessel List B'!DP156=5,5,IF('Vessel List B'!DP156=6,6,IF('Vessel List B'!DP156=7,7,IF('Vessel List B'!DP156=8,8,IF('Vessel List B'!DP156=9,9,IF('Vessel List B'!DP156=10,10,IF('Vessel List B'!DP156=11,11,IF('Vessel List B'!DP156=12,12,IF('Vessel List B'!DP156=13,13,IF('Vessel List B'!DP156=14,14,IF('Vessel List B'!DP156=15,15,IF('Vessel List B'!DP156=16,16,0)))))))))))))))))=0," ",VALUE(IF('Vessel List B'!DP156=1,1,IF('Vessel List B'!DP156=2,2,IF('Vessel List B'!DP156=3,3,IF('Vessel List B'!DP156=4,4,IF('Vessel List B'!DP156=5,5,IF('Vessel List B'!DP156=6,6,IF('Vessel List B'!DP156=7,7,IF('Vessel List B'!DP156=8,8,IF('Vessel List B'!DP156=9,9,IF('Vessel List B'!DP156=10,10,IF('Vessel List B'!DP156=11,11,IF('Vessel List B'!DP156=12,12,IF('Vessel List B'!DP156=13,13,IF('Vessel List B'!DP156=14,14,IF('Vessel List B'!DP156=15,15,IF('Vessel List B'!DP156=16,16,0))))))))))))))))))</f>
        <v xml:space="preserve"> </v>
      </c>
      <c r="GY157" s="154"/>
      <c r="GZ157" s="158"/>
      <c r="HA157" s="390" t="str">
        <f t="shared" si="221"/>
        <v/>
      </c>
      <c r="HB157" s="158"/>
      <c r="HC157" s="137"/>
      <c r="HD157" s="388" t="str">
        <f t="shared" si="222"/>
        <v/>
      </c>
      <c r="HE157" s="157" t="str">
        <f>IF(VALUE(IF('Vessel List B'!EC156=1,1,IF('Vessel List B'!EC156=2,2,IF('Vessel List B'!EC156=3,3,IF('Vessel List B'!EC156=4,4,IF('Vessel List B'!EC156=5,5,IF('Vessel List B'!EC156=6,6,IF('Vessel List B'!EC156=7,7,IF('Vessel List B'!EC156=8,8,IF('Vessel List B'!EC156=9,9,IF('Vessel List B'!EC156=10,10,IF('Vessel List B'!EC156=11,11,IF('Vessel List B'!EC156=12,12,IF('Vessel List B'!EC156=13,13,IF('Vessel List B'!EC156=14,14,IF('Vessel List B'!EC156=15,15,IF('Vessel List B'!EC156=16,16,0)))))))))))))))))=0," ",VALUE(IF('Vessel List B'!EC156=1,1,IF('Vessel List B'!EC156=2,2,IF('Vessel List B'!EC156=3,3,IF('Vessel List B'!EC156=4,4,IF('Vessel List B'!EC156=5,5,IF('Vessel List B'!EC156=6,6,IF('Vessel List B'!EC156=7,7,IF('Vessel List B'!EC156=8,8,IF('Vessel List B'!EC156=9,9,IF('Vessel List B'!EC156=10,10,IF('Vessel List B'!EC156=11,11,IF('Vessel List B'!EC156=12,12,IF('Vessel List B'!EC156=13,13,IF('Vessel List B'!EC156=14,14,IF('Vessel List B'!EC156=15,15,IF('Vessel List B'!EC156=16,16,0))))))))))))))))))</f>
        <v xml:space="preserve"> </v>
      </c>
      <c r="HF157" s="154"/>
      <c r="HG157" s="158"/>
      <c r="HH157" s="390" t="str">
        <f t="shared" si="223"/>
        <v/>
      </c>
      <c r="HI157" s="158"/>
      <c r="HJ157" s="137"/>
      <c r="HK157" s="388" t="str">
        <f t="shared" si="224"/>
        <v/>
      </c>
      <c r="HL157" s="157" t="str">
        <f>IF(VALUE(IF('Vessel List B'!EP156=1,1,IF('Vessel List B'!EP156=2,2,IF('Vessel List B'!EP156=3,3,IF('Vessel List B'!EP156=4,4,IF('Vessel List B'!EP156=5,5,IF('Vessel List B'!EP156=6,6,IF('Vessel List B'!EP156=7,7,IF('Vessel List B'!EP156=8,8,IF('Vessel List B'!EP156=9,9,IF('Vessel List B'!EP156=10,10,IF('Vessel List B'!EP156=11,11,IF('Vessel List B'!EP156=12,12,IF('Vessel List B'!EP156=13,13,IF('Vessel List B'!EP156=14,14,IF('Vessel List B'!EP156=15,15,IF('Vessel List B'!EP156=16,16,0)))))))))))))))))=0," ",VALUE(IF('Vessel List B'!EP156=1,1,IF('Vessel List B'!EP156=2,2,IF('Vessel List B'!EP156=3,3,IF('Vessel List B'!EP156=4,4,IF('Vessel List B'!EP156=5,5,IF('Vessel List B'!EP156=6,6,IF('Vessel List B'!EP156=7,7,IF('Vessel List B'!EP156=8,8,IF('Vessel List B'!EP156=9,9,IF('Vessel List B'!EP156=10,10,IF('Vessel List B'!EP156=11,11,IF('Vessel List B'!EP156=12,12,IF('Vessel List B'!EP156=13,13,IF('Vessel List B'!EP156=14,14,IF('Vessel List B'!EP156=15,15,IF('Vessel List B'!EP156=16,16,0))))))))))))))))))</f>
        <v xml:space="preserve"> </v>
      </c>
      <c r="HM157" s="154"/>
      <c r="HN157" s="158"/>
      <c r="HO157" s="390" t="str">
        <f t="shared" si="225"/>
        <v/>
      </c>
      <c r="HP157" s="158"/>
      <c r="HQ157" s="137"/>
      <c r="HR157" s="388" t="str">
        <f t="shared" si="226"/>
        <v/>
      </c>
      <c r="HS157" s="157" t="str">
        <f>IF(VALUE(IF('Vessel List B'!FC156=1,1,IF('Vessel List B'!FC156=2,2,IF('Vessel List B'!FC156=3,3,IF('Vessel List B'!FC156=4,4,IF('Vessel List B'!FC156=5,5,IF('Vessel List B'!FC156=6,6,IF('Vessel List B'!FC156=7,7,IF('Vessel List B'!FC156=8,8,IF('Vessel List B'!FC156=9,9,IF('Vessel List B'!FC156=10,10,IF('Vessel List B'!FC156=11,11,IF('Vessel List B'!FC156=12,12,IF('Vessel List B'!FC156=13,13,IF('Vessel List B'!FC156=14,14,IF('Vessel List B'!FC156=15,15,IF('Vessel List B'!FC156=16,16,0)))))))))))))))))=0," ",VALUE(IF('Vessel List B'!FC156=1,1,IF('Vessel List B'!FC156=2,2,IF('Vessel List B'!FC156=3,3,IF('Vessel List B'!FC156=4,4,IF('Vessel List B'!FC156=5,5,IF('Vessel List B'!FC156=6,6,IF('Vessel List B'!FC156=7,7,IF('Vessel List B'!FC156=8,8,IF('Vessel List B'!FC156=9,9,IF('Vessel List B'!FC156=10,10,IF('Vessel List B'!FC156=11,11,IF('Vessel List B'!FC156=12,12,IF('Vessel List B'!FC156=13,13,IF('Vessel List B'!FC156=14,14,IF('Vessel List B'!FC156=15,15,IF('Vessel List B'!FC156=16,16,0))))))))))))))))))</f>
        <v xml:space="preserve"> </v>
      </c>
      <c r="HT157" s="154"/>
      <c r="HU157" s="158"/>
      <c r="HV157" s="390" t="str">
        <f t="shared" si="227"/>
        <v/>
      </c>
      <c r="HW157" s="158"/>
      <c r="HX157" s="137"/>
      <c r="HY157" s="388" t="str">
        <f t="shared" si="228"/>
        <v/>
      </c>
      <c r="HZ157" s="157" t="str">
        <f>IF(VALUE(IF('Vessel List B'!FP156=1,1,IF('Vessel List B'!FP156=2,2,IF('Vessel List B'!FP156=3,3,IF('Vessel List B'!FP156=4,4,IF('Vessel List B'!FP156=5,5,IF('Vessel List B'!FP156=6,6,IF('Vessel List B'!FP156=7,7,IF('Vessel List B'!FP156=8,8,IF('Vessel List B'!FP156=9,9,IF('Vessel List B'!FP156=10,10,IF('Vessel List B'!FP156=11,11,IF('Vessel List B'!FP156=12,12,IF('Vessel List B'!FP156=13,13,IF('Vessel List B'!FP156=14,14,IF('Vessel List B'!FP156=15,15,IF('Vessel List B'!FP156=16,16,0)))))))))))))))))=0," ",VALUE(IF('Vessel List B'!FP156=1,1,IF('Vessel List B'!FP156=2,2,IF('Vessel List B'!FP156=3,3,IF('Vessel List B'!FP156=4,4,IF('Vessel List B'!FP156=5,5,IF('Vessel List B'!FP156=6,6,IF('Vessel List B'!FP156=7,7,IF('Vessel List B'!FP156=8,8,IF('Vessel List B'!FP156=9,9,IF('Vessel List B'!FP156=10,10,IF('Vessel List B'!FP156=11,11,IF('Vessel List B'!FP156=12,12,IF('Vessel List B'!FP156=13,13,IF('Vessel List B'!FP156=14,14,IF('Vessel List B'!FP156=15,15,IF('Vessel List B'!FP156=16,16,0))))))))))))))))))</f>
        <v xml:space="preserve"> </v>
      </c>
      <c r="IA157" s="154"/>
      <c r="IB157" s="158"/>
      <c r="IC157" s="390" t="str">
        <f t="shared" si="229"/>
        <v/>
      </c>
      <c r="ID157" s="158"/>
      <c r="IE157" s="137"/>
      <c r="IF157" s="388" t="str">
        <f t="shared" si="230"/>
        <v/>
      </c>
      <c r="IG157" s="157" t="str">
        <f>IF(VALUE(IF('Vessel List B'!GC156=1,1,IF('Vessel List B'!GC156=2,2,IF('Vessel List B'!GC156=3,3,IF('Vessel List B'!GC156=4,4,IF('Vessel List B'!GC156=5,5,IF('Vessel List B'!GC156=6,6,IF('Vessel List B'!GC156=7,7,IF('Vessel List B'!GC156=8,8,IF('Vessel List B'!GC156=9,9,IF('Vessel List B'!GC156=10,10,IF('Vessel List B'!GC156=11,11,IF('Vessel List B'!GC156=12,12,IF('Vessel List B'!GC156=13,13,IF('Vessel List B'!GC156=14,14,IF('Vessel List B'!GC156=15,15,IF('Vessel List B'!GC156=16,16,0)))))))))))))))))=0," ",VALUE(IF('Vessel List B'!GC156=1,1,IF('Vessel List B'!GC156=2,2,IF('Vessel List B'!GC156=3,3,IF('Vessel List B'!GC156=4,4,IF('Vessel List B'!GC156=5,5,IF('Vessel List B'!GC156=6,6,IF('Vessel List B'!GC156=7,7,IF('Vessel List B'!GC156=8,8,IF('Vessel List B'!GC156=9,9,IF('Vessel List B'!GC156=10,10,IF('Vessel List B'!GC156=11,11,IF('Vessel List B'!GC156=12,12,IF('Vessel List B'!GC156=13,13,IF('Vessel List B'!GC156=14,14,IF('Vessel List B'!GC156=15,15,IF('Vessel List B'!GC156=16,16,0))))))))))))))))))</f>
        <v xml:space="preserve"> </v>
      </c>
      <c r="IH157" s="154"/>
      <c r="II157" s="158"/>
      <c r="IJ157" s="390" t="str">
        <f t="shared" si="231"/>
        <v/>
      </c>
      <c r="IK157" s="158"/>
      <c r="IL157" s="137"/>
      <c r="IM157" s="388" t="str">
        <f t="shared" si="232"/>
        <v/>
      </c>
      <c r="IN157" s="157" t="str">
        <f>IF(VALUE(IF('Vessel List B'!GP156=1,1,IF('Vessel List B'!GP156=2,2,IF('Vessel List B'!GP156=3,3,IF('Vessel List B'!GP156=4,4,IF('Vessel List B'!GP156=5,5,IF('Vessel List B'!GP156=6,6,IF('Vessel List B'!GP156=7,7,IF('Vessel List B'!GP156=8,8,IF('Vessel List B'!GP156=9,9,IF('Vessel List B'!GP156=10,10,IF('Vessel List B'!GP156=11,11,IF('Vessel List B'!GP156=12,12,IF('Vessel List B'!GP156=13,13,IF('Vessel List B'!GP156=14,14,IF('Vessel List B'!GP156=15,15,IF('Vessel List B'!GP156=16,16,0)))))))))))))))))=0," ",VALUE(IF('Vessel List B'!GP156=1,1,IF('Vessel List B'!GP156=2,2,IF('Vessel List B'!GP156=3,3,IF('Vessel List B'!GP156=4,4,IF('Vessel List B'!GP156=5,5,IF('Vessel List B'!GP156=6,6,IF('Vessel List B'!GP156=7,7,IF('Vessel List B'!GP156=8,8,IF('Vessel List B'!GP156=9,9,IF('Vessel List B'!GP156=10,10,IF('Vessel List B'!GP156=11,11,IF('Vessel List B'!GP156=12,12,IF('Vessel List B'!GP156=13,13,IF('Vessel List B'!GP156=14,14,IF('Vessel List B'!GP156=15,15,IF('Vessel List B'!GP156=16,16,0))))))))))))))))))</f>
        <v xml:space="preserve"> </v>
      </c>
      <c r="IO157" s="154"/>
      <c r="IP157" s="158"/>
      <c r="IQ157" s="390" t="str">
        <f t="shared" si="233"/>
        <v/>
      </c>
      <c r="IR157" s="158"/>
      <c r="IS157" s="137"/>
      <c r="IT157" s="388" t="str">
        <f t="shared" si="234"/>
        <v/>
      </c>
      <c r="IU157" s="157" t="str">
        <f>IF(VALUE(IF('Vessel List B'!HC156=1,1,IF('Vessel List B'!HC156=2,2,IF('Vessel List B'!HC156=3,3,IF('Vessel List B'!HC156=4,4,IF('Vessel List B'!HC156=5,5,IF('Vessel List B'!HC156=6,6,IF('Vessel List B'!HC156=7,7,IF('Vessel List B'!HC156=8,8,IF('Vessel List B'!HC156=9,9,IF('Vessel List B'!HC156=10,10,IF('Vessel List B'!HC156=11,11,IF('Vessel List B'!HC156=12,12,IF('Vessel List B'!HC156=13,13,IF('Vessel List B'!HC156=14,14,IF('Vessel List B'!HC156=15,15,IF('Vessel List B'!HC156=16,16,0)))))))))))))))))=0," ",VALUE(IF('Vessel List B'!HC156=1,1,IF('Vessel List B'!HC156=2,2,IF('Vessel List B'!HC156=3,3,IF('Vessel List B'!HC156=4,4,IF('Vessel List B'!HC156=5,5,IF('Vessel List B'!HC156=6,6,IF('Vessel List B'!HC156=7,7,IF('Vessel List B'!HC156=8,8,IF('Vessel List B'!HC156=9,9,IF('Vessel List B'!HC156=10,10,IF('Vessel List B'!HC156=11,11,IF('Vessel List B'!HC156=12,12,IF('Vessel List B'!HC156=13,13,IF('Vessel List B'!HC156=14,14,IF('Vessel List B'!HC156=15,15,IF('Vessel List B'!HC156=16,16,0))))))))))))))))))</f>
        <v xml:space="preserve"> </v>
      </c>
      <c r="IV157" s="154"/>
      <c r="IW157" s="158"/>
      <c r="IX157" s="390" t="str">
        <f t="shared" si="235"/>
        <v/>
      </c>
      <c r="IY157" s="158"/>
      <c r="IZ157" s="137"/>
      <c r="JA157" s="388" t="str">
        <f t="shared" si="236"/>
        <v/>
      </c>
      <c r="JB157" s="157" t="str">
        <f>IF(VALUE(IF('Vessel List B'!HP156=1,1,IF('Vessel List B'!HP156=2,2,IF('Vessel List B'!HP156=3,3,IF('Vessel List B'!HP156=4,4,IF('Vessel List B'!HP156=5,5,IF('Vessel List B'!HP156=6,6,IF('Vessel List B'!HP156=7,7,IF('Vessel List B'!HP156=8,8,IF('Vessel List B'!HP156=9,9,IF('Vessel List B'!HP156=10,10,IF('Vessel List B'!HP156=11,11,IF('Vessel List B'!HP156=12,12,IF('Vessel List B'!HP156=13,13,IF('Vessel List B'!HP156=14,14,IF('Vessel List B'!HP156=15,15,IF('Vessel List B'!HP156=16,16,0)))))))))))))))))=0," ",VALUE(IF('Vessel List B'!HP156=1,1,IF('Vessel List B'!HP156=2,2,IF('Vessel List B'!HP156=3,3,IF('Vessel List B'!HP156=4,4,IF('Vessel List B'!HP156=5,5,IF('Vessel List B'!HP156=6,6,IF('Vessel List B'!HP156=7,7,IF('Vessel List B'!HP156=8,8,IF('Vessel List B'!HP156=9,9,IF('Vessel List B'!HP156=10,10,IF('Vessel List B'!HP156=11,11,IF('Vessel List B'!HP156=12,12,IF('Vessel List B'!HP156=13,13,IF('Vessel List B'!HP156=14,14,IF('Vessel List B'!HP156=15,15,IF('Vessel List B'!HP156=16,16,0))))))))))))))))))</f>
        <v xml:space="preserve"> </v>
      </c>
      <c r="JC157" s="154"/>
      <c r="JD157" s="158"/>
      <c r="JE157" s="390" t="str">
        <f t="shared" si="237"/>
        <v/>
      </c>
      <c r="JF157" s="158"/>
      <c r="JG157" s="137"/>
      <c r="JH157" s="388" t="str">
        <f t="shared" si="238"/>
        <v/>
      </c>
      <c r="JI157" s="157" t="str">
        <f>IF(VALUE(IF('Vessel List B'!IC156=1,1,IF('Vessel List B'!IC156=2,2,IF('Vessel List B'!IC156=3,3,IF('Vessel List B'!IC156=4,4,IF('Vessel List B'!IC156=5,5,IF('Vessel List B'!IC156=6,6,IF('Vessel List B'!IC156=7,7,IF('Vessel List B'!IC156=8,8,IF('Vessel List B'!IC156=9,9,IF('Vessel List B'!IC156=10,10,IF('Vessel List B'!IC156=11,11,IF('Vessel List B'!IC156=12,12,IF('Vessel List B'!IC156=13,13,IF('Vessel List B'!IC156=14,14,IF('Vessel List B'!IC156=15,15,IF('Vessel List B'!IC156=16,16,0)))))))))))))))))=0," ",VALUE(IF('Vessel List B'!IC156=1,1,IF('Vessel List B'!IC156=2,2,IF('Vessel List B'!IC156=3,3,IF('Vessel List B'!IC156=4,4,IF('Vessel List B'!IC156=5,5,IF('Vessel List B'!IC156=6,6,IF('Vessel List B'!IC156=7,7,IF('Vessel List B'!IC156=8,8,IF('Vessel List B'!IC156=9,9,IF('Vessel List B'!IC156=10,10,IF('Vessel List B'!IC156=11,11,IF('Vessel List B'!IC156=12,12,IF('Vessel List B'!IC156=13,13,IF('Vessel List B'!IC156=14,14,IF('Vessel List B'!IC156=15,15,IF('Vessel List B'!IC156=16,16,0))))))))))))))))))</f>
        <v xml:space="preserve"> </v>
      </c>
      <c r="JJ157" s="154"/>
      <c r="JK157" s="158"/>
      <c r="JL157" s="390" t="str">
        <f t="shared" si="239"/>
        <v/>
      </c>
      <c r="JM157" s="158"/>
      <c r="JN157" s="137"/>
      <c r="JO157" s="388" t="str">
        <f t="shared" si="240"/>
        <v/>
      </c>
      <c r="JP157" s="157" t="str">
        <f>IF(VALUE(IF('Vessel List B'!IP156=1,1,IF('Vessel List B'!IP156=2,2,IF('Vessel List B'!IP156=3,3,IF('Vessel List B'!IP156=4,4,IF('Vessel List B'!IP156=5,5,IF('Vessel List B'!IP156=6,6,IF('Vessel List B'!IP156=7,7,IF('Vessel List B'!IP156=8,8,IF('Vessel List B'!IP156=9,9,IF('Vessel List B'!IP156=10,10,IF('Vessel List B'!IP156=11,11,IF('Vessel List B'!IP156=12,12,IF('Vessel List B'!IP156=13,13,IF('Vessel List B'!IP156=14,14,IF('Vessel List B'!IP156=15,15,IF('Vessel List B'!IP156=16,16,0)))))))))))))))))=0," ",VALUE(IF('Vessel List B'!IP156=1,1,IF('Vessel List B'!IP156=2,2,IF('Vessel List B'!IP156=3,3,IF('Vessel List B'!IP156=4,4,IF('Vessel List B'!IP156=5,5,IF('Vessel List B'!IP156=6,6,IF('Vessel List B'!IP156=7,7,IF('Vessel List B'!IP156=8,8,IF('Vessel List B'!IP156=9,9,IF('Vessel List B'!IP156=10,10,IF('Vessel List B'!IP156=11,11,IF('Vessel List B'!IP156=12,12,IF('Vessel List B'!IP156=13,13,IF('Vessel List B'!IP156=14,14,IF('Vessel List B'!IP156=15,15,IF('Vessel List B'!IP156=16,16,0))))))))))))))))))</f>
        <v xml:space="preserve"> </v>
      </c>
      <c r="JQ157" s="154"/>
      <c r="JR157" s="158"/>
      <c r="JS157" s="390" t="str">
        <f t="shared" si="241"/>
        <v/>
      </c>
      <c r="JT157" s="158"/>
      <c r="JU157" s="137"/>
      <c r="JV157" s="397" t="str">
        <f t="shared" si="242"/>
        <v/>
      </c>
      <c r="JW157" s="403"/>
    </row>
    <row r="158" spans="1:283" ht="15" x14ac:dyDescent="0.25">
      <c r="A158" s="132">
        <f>'Vessel List A'!B157</f>
        <v>41732</v>
      </c>
      <c r="B158" s="157" t="str">
        <f>IF(VALUE(IF('Vessel List A'!C157=1,1,IF('Vessel List A'!C157=2,2,IF('Vessel List A'!C157=3,3,IF('Vessel List A'!C157=4,4,IF('Vessel List A'!C157=5,5,IF('Vessel List A'!C157=6,6,IF('Vessel List A'!C157=7,7,IF('Vessel List A'!C157=8,8,IF('Vessel List A'!C157=9,9,IF('Vessel List A'!C157=10,10,IF('Vessel List A'!C157=11,11,IF('Vessel List A'!C157=12,12,IF('Vessel List A'!C157=13,13,IF('Vessel List A'!C157=14,14,IF('Vessel List A'!C157=15,15,IF('Vessel List A'!C157=16,16,0)))))))))))))))))=0," ",VALUE(IF('Vessel List A'!C157=1,1,IF('Vessel List A'!C157=2,2,IF('Vessel List A'!C157=3,3,IF('Vessel List A'!C157=4,4,IF('Vessel List A'!C157=5,5,IF('Vessel List A'!C157=6,6,IF('Vessel List A'!C157=7,7,IF('Vessel List A'!C157=8,8,IF('Vessel List A'!C157=9,9,IF('Vessel List A'!C157=10,10,IF('Vessel List A'!C157=11,11,IF('Vessel List A'!C157=12,12,IF('Vessel List A'!C157=13,13,IF('Vessel List A'!C157=14,14,IF('Vessel List A'!C157=15,15,IF('Vessel List A'!C157=16,16,0))))))))))))))))))</f>
        <v xml:space="preserve"> </v>
      </c>
      <c r="C158" s="154"/>
      <c r="D158" s="158"/>
      <c r="E158" s="390" t="str">
        <f t="shared" si="163"/>
        <v/>
      </c>
      <c r="F158" s="158"/>
      <c r="G158" s="137"/>
      <c r="H158" s="388" t="str">
        <f t="shared" si="164"/>
        <v/>
      </c>
      <c r="I158" s="157" t="str">
        <f>IF(VALUE(IF('Vessel List A'!P157=1,1,IF('Vessel List A'!P157=2,2,IF('Vessel List A'!P157=3,3,IF('Vessel List A'!P157=4,4,IF('Vessel List A'!P157=5,5,IF('Vessel List A'!P157=6,6,IF('Vessel List A'!P157=7,7,IF('Vessel List A'!P157=8,8,IF('Vessel List A'!P157=9,9,IF('Vessel List A'!P157=10,10,IF('Vessel List A'!P157=11,11,IF('Vessel List A'!P157=12,12,IF('Vessel List A'!P157=13,13,IF('Vessel List A'!P157=14,14,IF('Vessel List A'!P157=15,15,IF('Vessel List A'!P157=16,16,0)))))))))))))))))=0," ",VALUE(IF('Vessel List A'!P157=1,1,IF('Vessel List A'!P157=2,2,IF('Vessel List A'!P157=3,3,IF('Vessel List A'!P157=4,4,IF('Vessel List A'!P157=5,5,IF('Vessel List A'!P157=6,6,IF('Vessel List A'!P157=7,7,IF('Vessel List A'!P157=8,8,IF('Vessel List A'!P157=9,9,IF('Vessel List A'!P157=10,10,IF('Vessel List A'!P157=11,11,IF('Vessel List A'!P157=12,12,IF('Vessel List A'!P157=13,13,IF('Vessel List A'!P157=14,14,IF('Vessel List A'!P157=15,15,IF('Vessel List A'!P157=16,16,0))))))))))))))))))</f>
        <v xml:space="preserve"> </v>
      </c>
      <c r="J158" s="154"/>
      <c r="K158" s="158"/>
      <c r="L158" s="390" t="str">
        <f t="shared" si="165"/>
        <v/>
      </c>
      <c r="M158" s="158"/>
      <c r="N158" s="137"/>
      <c r="O158" s="388" t="str">
        <f t="shared" si="166"/>
        <v/>
      </c>
      <c r="P158" s="157" t="str">
        <f>IF(VALUE(IF('Vessel List A'!AC157=1,1,IF('Vessel List A'!AC157=2,2,IF('Vessel List A'!AC157=3,3,IF('Vessel List A'!AC157=4,4,IF('Vessel List A'!AC157=5,5,IF('Vessel List A'!AC157=6,6,IF('Vessel List A'!AC157=7,7,IF('Vessel List A'!AC157=8,8,IF('Vessel List A'!AC157=9,9,IF('Vessel List A'!AC157=10,10,IF('Vessel List A'!AC157=11,11,IF('Vessel List A'!AC157=12,12,IF('Vessel List A'!AC157=13,13,IF('Vessel List A'!AC157=14,14,IF('Vessel List A'!AC157=15,15,IF('Vessel List A'!AC157=16,16,0)))))))))))))))))=0," ",VALUE(IF('Vessel List A'!AC157=1,1,IF('Vessel List A'!AC157=2,2,IF('Vessel List A'!AC157=3,3,IF('Vessel List A'!AC157=4,4,IF('Vessel List A'!AC157=5,5,IF('Vessel List A'!AC157=6,6,IF('Vessel List A'!AC157=7,7,IF('Vessel List A'!AC157=8,8,IF('Vessel List A'!AC157=9,9,IF('Vessel List A'!AC157=10,10,IF('Vessel List A'!AC157=11,11,IF('Vessel List A'!AC157=12,12,IF('Vessel List A'!AC157=13,13,IF('Vessel List A'!AC157=14,14,IF('Vessel List A'!AC157=15,15,IF('Vessel List A'!AC157=16,16,0))))))))))))))))))</f>
        <v xml:space="preserve"> </v>
      </c>
      <c r="Q158" s="154"/>
      <c r="R158" s="158"/>
      <c r="S158" s="390" t="str">
        <f t="shared" si="167"/>
        <v/>
      </c>
      <c r="T158" s="158"/>
      <c r="U158" s="137"/>
      <c r="V158" s="388" t="str">
        <f t="shared" si="168"/>
        <v/>
      </c>
      <c r="W158" s="157" t="str">
        <f>IF(VALUE(IF('Vessel List A'!AP157=1,1,IF('Vessel List A'!AP157=2,2,IF('Vessel List A'!AP157=3,3,IF('Vessel List A'!AP157=4,4,IF('Vessel List A'!AP157=5,5,IF('Vessel List A'!AP157=6,6,IF('Vessel List A'!AP157=7,7,IF('Vessel List A'!AP157=8,8,IF('Vessel List A'!AP157=9,9,IF('Vessel List A'!AP157=10,10,IF('Vessel List A'!AP157=11,11,IF('Vessel List A'!AP157=12,12,IF('Vessel List A'!AP157=13,13,IF('Vessel List A'!AP157=14,14,IF('Vessel List A'!AP157=15,15,IF('Vessel List A'!AP157=16,16,0)))))))))))))))))=0," ",VALUE(IF('Vessel List A'!AP157=1,1,IF('Vessel List A'!AP157=2,2,IF('Vessel List A'!AP157=3,3,IF('Vessel List A'!AP157=4,4,IF('Vessel List A'!AP157=5,5,IF('Vessel List A'!AP157=6,6,IF('Vessel List A'!AP157=7,7,IF('Vessel List A'!AP157=8,8,IF('Vessel List A'!AP157=9,9,IF('Vessel List A'!AP157=10,10,IF('Vessel List A'!AP157=11,11,IF('Vessel List A'!AP157=12,12,IF('Vessel List A'!AP157=13,13,IF('Vessel List A'!AP157=14,14,IF('Vessel List A'!AP157=15,15,IF('Vessel List A'!AP157=16,16,0))))))))))))))))))</f>
        <v xml:space="preserve"> </v>
      </c>
      <c r="X158" s="154"/>
      <c r="Y158" s="158"/>
      <c r="Z158" s="390" t="str">
        <f t="shared" si="169"/>
        <v/>
      </c>
      <c r="AA158" s="158"/>
      <c r="AB158" s="137"/>
      <c r="AC158" s="388" t="str">
        <f t="shared" si="170"/>
        <v/>
      </c>
      <c r="AD158" s="157" t="str">
        <f>IF(VALUE(IF('Vessel List A'!BC157=1,1,IF('Vessel List A'!BC157=2,2,IF('Vessel List A'!BC157=3,3,IF('Vessel List A'!BC157=4,4,IF('Vessel List A'!BC157=5,5,IF('Vessel List A'!BC157=6,6,IF('Vessel List A'!BC157=7,7,IF('Vessel List A'!BC157=8,8,IF('Vessel List A'!BC157=9,9,IF('Vessel List A'!BC157=10,10,IF('Vessel List A'!BC157=11,11,IF('Vessel List A'!BC157=12,12,IF('Vessel List A'!BC157=13,13,IF('Vessel List A'!BC157=14,14,IF('Vessel List A'!BC157=15,15,IF('Vessel List A'!BC157=16,16,0)))))))))))))))))=0," ",VALUE(IF('Vessel List A'!BC157=1,1,IF('Vessel List A'!BC157=2,2,IF('Vessel List A'!BC157=3,3,IF('Vessel List A'!BC157=4,4,IF('Vessel List A'!BC157=5,5,IF('Vessel List A'!BC157=6,6,IF('Vessel List A'!BC157=7,7,IF('Vessel List A'!BC157=8,8,IF('Vessel List A'!BC157=9,9,IF('Vessel List A'!BC157=10,10,IF('Vessel List A'!BC157=11,11,IF('Vessel List A'!BC157=12,12,IF('Vessel List A'!BC157=13,13,IF('Vessel List A'!BC157=14,14,IF('Vessel List A'!BC157=15,15,IF('Vessel List A'!BC157=16,16,0))))))))))))))))))</f>
        <v xml:space="preserve"> </v>
      </c>
      <c r="AE158" s="154"/>
      <c r="AF158" s="158"/>
      <c r="AG158" s="390" t="str">
        <f t="shared" si="171"/>
        <v/>
      </c>
      <c r="AH158" s="158"/>
      <c r="AI158" s="137"/>
      <c r="AJ158" s="388" t="str">
        <f t="shared" si="172"/>
        <v/>
      </c>
      <c r="AK158" s="157" t="str">
        <f>IF(VALUE(IF('Vessel List A'!BP157=1,1,IF('Vessel List A'!BP157=2,2,IF('Vessel List A'!BP157=3,3,IF('Vessel List A'!BP157=4,4,IF('Vessel List A'!BP157=5,5,IF('Vessel List A'!BP157=6,6,IF('Vessel List A'!BP157=7,7,IF('Vessel List A'!BP157=8,8,IF('Vessel List A'!BP157=9,9,IF('Vessel List A'!BP157=10,10,IF('Vessel List A'!BP157=11,11,IF('Vessel List A'!BP157=12,12,IF('Vessel List A'!BP157=13,13,IF('Vessel List A'!BP157=14,14,IF('Vessel List A'!BP157=15,15,IF('Vessel List A'!BP157=16,16,0)))))))))))))))))=0," ",VALUE(IF('Vessel List A'!BP157=1,1,IF('Vessel List A'!BP157=2,2,IF('Vessel List A'!BP157=3,3,IF('Vessel List A'!BP157=4,4,IF('Vessel List A'!BP157=5,5,IF('Vessel List A'!BP157=6,6,IF('Vessel List A'!BP157=7,7,IF('Vessel List A'!BP157=8,8,IF('Vessel List A'!BP157=9,9,IF('Vessel List A'!BP157=10,10,IF('Vessel List A'!BP157=11,11,IF('Vessel List A'!BP157=12,12,IF('Vessel List A'!BP157=13,13,IF('Vessel List A'!BP157=14,14,IF('Vessel List A'!BP157=15,15,IF('Vessel List A'!BP157=16,16,0))))))))))))))))))</f>
        <v xml:space="preserve"> </v>
      </c>
      <c r="AL158" s="154"/>
      <c r="AM158" s="158"/>
      <c r="AN158" s="390" t="str">
        <f t="shared" si="173"/>
        <v/>
      </c>
      <c r="AO158" s="158"/>
      <c r="AP158" s="137"/>
      <c r="AQ158" s="388" t="str">
        <f t="shared" si="174"/>
        <v/>
      </c>
      <c r="AR158" s="157" t="str">
        <f>IF(VALUE(IF('Vessel List A'!CC157=1,1,IF('Vessel List A'!CC157=2,2,IF('Vessel List A'!CC157=3,3,IF('Vessel List A'!CC157=4,4,IF('Vessel List A'!CC157=5,5,IF('Vessel List A'!CC157=6,6,IF('Vessel List A'!CC157=7,7,IF('Vessel List A'!CC157=8,8,IF('Vessel List A'!CC157=9,9,IF('Vessel List A'!CC157=10,10,IF('Vessel List A'!CC157=11,11,IF('Vessel List A'!CC157=12,12,IF('Vessel List A'!CC157=13,13,IF('Vessel List A'!CC157=14,14,IF('Vessel List A'!CC157=15,15,IF('Vessel List A'!CC157=16,16,0)))))))))))))))))=0," ",VALUE(IF('Vessel List A'!CC157=1,1,IF('Vessel List A'!CC157=2,2,IF('Vessel List A'!CC157=3,3,IF('Vessel List A'!CC157=4,4,IF('Vessel List A'!CC157=5,5,IF('Vessel List A'!CC157=6,6,IF('Vessel List A'!CC157=7,7,IF('Vessel List A'!CC157=8,8,IF('Vessel List A'!CC157=9,9,IF('Vessel List A'!CC157=10,10,IF('Vessel List A'!CC157=11,11,IF('Vessel List A'!CC157=12,12,IF('Vessel List A'!CC157=13,13,IF('Vessel List A'!CC157=14,14,IF('Vessel List A'!CC157=15,15,IF('Vessel List A'!CC157=16,16,0))))))))))))))))))</f>
        <v xml:space="preserve"> </v>
      </c>
      <c r="AS158" s="154"/>
      <c r="AT158" s="158"/>
      <c r="AU158" s="390" t="str">
        <f t="shared" si="175"/>
        <v/>
      </c>
      <c r="AV158" s="158"/>
      <c r="AW158" s="137"/>
      <c r="AX158" s="388" t="str">
        <f t="shared" si="176"/>
        <v/>
      </c>
      <c r="AY158" s="157" t="str">
        <f>IF(VALUE(IF('Vessel List A'!CP157=1,1,IF('Vessel List A'!CP157=2,2,IF('Vessel List A'!CP157=3,3,IF('Vessel List A'!CP157=4,4,IF('Vessel List A'!CP157=5,5,IF('Vessel List A'!CP157=6,6,IF('Vessel List A'!CP157=7,7,IF('Vessel List A'!CP157=8,8,IF('Vessel List A'!CP157=9,9,IF('Vessel List A'!CP157=10,10,IF('Vessel List A'!CP157=11,11,IF('Vessel List A'!CP157=12,12,IF('Vessel List A'!CP157=13,13,IF('Vessel List A'!CP157=14,14,IF('Vessel List A'!CP157=15,15,IF('Vessel List A'!CP157=16,16,0)))))))))))))))))=0," ",VALUE(IF('Vessel List A'!CP157=1,1,IF('Vessel List A'!CP157=2,2,IF('Vessel List A'!CP157=3,3,IF('Vessel List A'!CP157=4,4,IF('Vessel List A'!CP157=5,5,IF('Vessel List A'!CP157=6,6,IF('Vessel List A'!CP157=7,7,IF('Vessel List A'!CP157=8,8,IF('Vessel List A'!CP157=9,9,IF('Vessel List A'!CP157=10,10,IF('Vessel List A'!CP157=11,11,IF('Vessel List A'!CP157=12,12,IF('Vessel List A'!CP157=13,13,IF('Vessel List A'!CP157=14,14,IF('Vessel List A'!CP157=15,15,IF('Vessel List A'!CP157=16,16,0))))))))))))))))))</f>
        <v xml:space="preserve"> </v>
      </c>
      <c r="AZ158" s="154"/>
      <c r="BA158" s="158"/>
      <c r="BB158" s="390" t="str">
        <f t="shared" si="177"/>
        <v/>
      </c>
      <c r="BC158" s="158"/>
      <c r="BD158" s="137"/>
      <c r="BE158" s="388" t="str">
        <f t="shared" si="178"/>
        <v/>
      </c>
      <c r="BF158" s="157" t="str">
        <f>IF(VALUE(IF('Vessel List A'!DC157=1,1,IF('Vessel List A'!DC157=2,2,IF('Vessel List A'!DC157=3,3,IF('Vessel List A'!DC157=4,4,IF('Vessel List A'!DC157=5,5,IF('Vessel List A'!DC157=6,6,IF('Vessel List A'!DC157=7,7,IF('Vessel List A'!DC157=8,8,IF('Vessel List A'!DC157=9,9,IF('Vessel List A'!DC157=10,10,IF('Vessel List A'!DC157=11,11,IF('Vessel List A'!DC157=12,12,IF('Vessel List A'!DC157=13,13,IF('Vessel List A'!DC157=14,14,IF('Vessel List A'!DC157=15,15,IF('Vessel List A'!DC157=16,16,0)))))))))))))))))=0," ",VALUE(IF('Vessel List A'!DC157=1,1,IF('Vessel List A'!DC157=2,2,IF('Vessel List A'!DC157=3,3,IF('Vessel List A'!DC157=4,4,IF('Vessel List A'!DC157=5,5,IF('Vessel List A'!DC157=6,6,IF('Vessel List A'!DC157=7,7,IF('Vessel List A'!DC157=8,8,IF('Vessel List A'!DC157=9,9,IF('Vessel List A'!DC157=10,10,IF('Vessel List A'!DC157=11,11,IF('Vessel List A'!DC157=12,12,IF('Vessel List A'!DC157=13,13,IF('Vessel List A'!DC157=14,14,IF('Vessel List A'!DC157=15,15,IF('Vessel List A'!DC157=16,16,0))))))))))))))))))</f>
        <v xml:space="preserve"> </v>
      </c>
      <c r="BG158" s="154"/>
      <c r="BH158" s="158"/>
      <c r="BI158" s="390" t="str">
        <f t="shared" si="179"/>
        <v/>
      </c>
      <c r="BJ158" s="158"/>
      <c r="BK158" s="137"/>
      <c r="BL158" s="388" t="str">
        <f t="shared" si="180"/>
        <v/>
      </c>
      <c r="BM158" s="157" t="str">
        <f>IF(VALUE(IF('Vessel List A'!DP157=1,1,IF('Vessel List A'!DP157=2,2,IF('Vessel List A'!DP157=3,3,IF('Vessel List A'!DP157=4,4,IF('Vessel List A'!DP157=5,5,IF('Vessel List A'!DP157=6,6,IF('Vessel List A'!DP157=7,7,IF('Vessel List A'!DP157=8,8,IF('Vessel List A'!DP157=9,9,IF('Vessel List A'!DP157=10,10,IF('Vessel List A'!DP157=11,11,IF('Vessel List A'!DP157=12,12,IF('Vessel List A'!DP157=13,13,IF('Vessel List A'!DP157=14,14,IF('Vessel List A'!DP157=15,15,IF('Vessel List A'!DP157=16,16,0)))))))))))))))))=0," ",VALUE(IF('Vessel List A'!DP157=1,1,IF('Vessel List A'!DP157=2,2,IF('Vessel List A'!DP157=3,3,IF('Vessel List A'!DP157=4,4,IF('Vessel List A'!DP157=5,5,IF('Vessel List A'!DP157=6,6,IF('Vessel List A'!DP157=7,7,IF('Vessel List A'!DP157=8,8,IF('Vessel List A'!DP157=9,9,IF('Vessel List A'!DP157=10,10,IF('Vessel List A'!DP157=11,11,IF('Vessel List A'!DP157=12,12,IF('Vessel List A'!DP157=13,13,IF('Vessel List A'!DP157=14,14,IF('Vessel List A'!DP157=15,15,IF('Vessel List A'!DP157=16,16,0))))))))))))))))))</f>
        <v xml:space="preserve"> </v>
      </c>
      <c r="BN158" s="154"/>
      <c r="BO158" s="158"/>
      <c r="BP158" s="390" t="str">
        <f t="shared" si="181"/>
        <v/>
      </c>
      <c r="BQ158" s="158"/>
      <c r="BR158" s="137"/>
      <c r="BS158" s="388" t="str">
        <f t="shared" si="182"/>
        <v/>
      </c>
      <c r="BT158" s="157" t="str">
        <f>IF(VALUE(IF('Vessel List A'!EC157=1,1,IF('Vessel List A'!EC157=2,2,IF('Vessel List A'!EC157=3,3,IF('Vessel List A'!EC157=4,4,IF('Vessel List A'!EC157=5,5,IF('Vessel List A'!EC157=6,6,IF('Vessel List A'!EC157=7,7,IF('Vessel List A'!EC157=8,8,IF('Vessel List A'!EC157=9,9,IF('Vessel List A'!EC157=10,10,IF('Vessel List A'!EC157=11,11,IF('Vessel List A'!EC157=12,12,IF('Vessel List A'!EC157=13,13,IF('Vessel List A'!EC157=14,14,IF('Vessel List A'!EC157=15,15,IF('Vessel List A'!EC157=16,16,0)))))))))))))))))=0," ",VALUE(IF('Vessel List A'!EC157=1,1,IF('Vessel List A'!EC157=2,2,IF('Vessel List A'!EC157=3,3,IF('Vessel List A'!EC157=4,4,IF('Vessel List A'!EC157=5,5,IF('Vessel List A'!EC157=6,6,IF('Vessel List A'!EC157=7,7,IF('Vessel List A'!EC157=8,8,IF('Vessel List A'!EC157=9,9,IF('Vessel List A'!EC157=10,10,IF('Vessel List A'!EC157=11,11,IF('Vessel List A'!EC157=12,12,IF('Vessel List A'!EC157=13,13,IF('Vessel List A'!EC157=14,14,IF('Vessel List A'!EC157=15,15,IF('Vessel List A'!EC157=16,16,0))))))))))))))))))</f>
        <v xml:space="preserve"> </v>
      </c>
      <c r="BU158" s="154"/>
      <c r="BV158" s="158"/>
      <c r="BW158" s="390" t="str">
        <f t="shared" si="183"/>
        <v/>
      </c>
      <c r="BX158" s="158"/>
      <c r="BY158" s="137"/>
      <c r="BZ158" s="388" t="str">
        <f t="shared" si="184"/>
        <v/>
      </c>
      <c r="CA158" s="157" t="str">
        <f>IF(VALUE(IF('Vessel List A'!EP157=1,1,IF('Vessel List A'!EP157=2,2,IF('Vessel List A'!EP157=3,3,IF('Vessel List A'!EP157=4,4,IF('Vessel List A'!EP157=5,5,IF('Vessel List A'!EP157=6,6,IF('Vessel List A'!EP157=7,7,IF('Vessel List A'!EP157=8,8,IF('Vessel List A'!EP157=9,9,IF('Vessel List A'!EP157=10,10,IF('Vessel List A'!EP157=11,11,IF('Vessel List A'!EP157=12,12,IF('Vessel List A'!EP157=13,13,IF('Vessel List A'!EP157=14,14,IF('Vessel List A'!EP157=15,15,IF('Vessel List A'!EP157=16,16,0)))))))))))))))))=0," ",VALUE(IF('Vessel List A'!EP157=1,1,IF('Vessel List A'!EP157=2,2,IF('Vessel List A'!EP157=3,3,IF('Vessel List A'!EP157=4,4,IF('Vessel List A'!EP157=5,5,IF('Vessel List A'!EP157=6,6,IF('Vessel List A'!EP157=7,7,IF('Vessel List A'!EP157=8,8,IF('Vessel List A'!EP157=9,9,IF('Vessel List A'!EP157=10,10,IF('Vessel List A'!EP157=11,11,IF('Vessel List A'!EP157=12,12,IF('Vessel List A'!EP157=13,13,IF('Vessel List A'!EP157=14,14,IF('Vessel List A'!EP157=15,15,IF('Vessel List A'!EP157=16,16,0))))))))))))))))))</f>
        <v xml:space="preserve"> </v>
      </c>
      <c r="CB158" s="154"/>
      <c r="CC158" s="158"/>
      <c r="CD158" s="390" t="str">
        <f t="shared" si="185"/>
        <v/>
      </c>
      <c r="CE158" s="158"/>
      <c r="CF158" s="137"/>
      <c r="CG158" s="388" t="str">
        <f t="shared" si="186"/>
        <v/>
      </c>
      <c r="CH158" s="157" t="str">
        <f>IF(VALUE(IF('Vessel List A'!FC157=1,1,IF('Vessel List A'!FC157=2,2,IF('Vessel List A'!FC157=3,3,IF('Vessel List A'!FC157=4,4,IF('Vessel List A'!FC157=5,5,IF('Vessel List A'!FC157=6,6,IF('Vessel List A'!FC157=7,7,IF('Vessel List A'!FC157=8,8,IF('Vessel List A'!FC157=9,9,IF('Vessel List A'!FC157=10,10,IF('Vessel List A'!FC157=11,11,IF('Vessel List A'!FC157=12,12,IF('Vessel List A'!FC157=13,13,IF('Vessel List A'!FC157=14,14,IF('Vessel List A'!FC157=15,15,IF('Vessel List A'!FC157=16,16,0)))))))))))))))))=0," ",VALUE(IF('Vessel List A'!FC157=1,1,IF('Vessel List A'!FC157=2,2,IF('Vessel List A'!FC157=3,3,IF('Vessel List A'!FC157=4,4,IF('Vessel List A'!FC157=5,5,IF('Vessel List A'!FC157=6,6,IF('Vessel List A'!FC157=7,7,IF('Vessel List A'!FC157=8,8,IF('Vessel List A'!FC157=9,9,IF('Vessel List A'!FC157=10,10,IF('Vessel List A'!FC157=11,11,IF('Vessel List A'!FC157=12,12,IF('Vessel List A'!FC157=13,13,IF('Vessel List A'!FC157=14,14,IF('Vessel List A'!FC157=15,15,IF('Vessel List A'!FC157=16,16,0))))))))))))))))))</f>
        <v xml:space="preserve"> </v>
      </c>
      <c r="CI158" s="154"/>
      <c r="CJ158" s="158"/>
      <c r="CK158" s="390" t="str">
        <f t="shared" si="187"/>
        <v/>
      </c>
      <c r="CL158" s="158"/>
      <c r="CM158" s="137"/>
      <c r="CN158" s="388" t="str">
        <f t="shared" si="188"/>
        <v/>
      </c>
      <c r="CO158" s="157" t="str">
        <f>IF(VALUE(IF('Vessel List A'!FP157=1,1,IF('Vessel List A'!FP157=2,2,IF('Vessel List A'!FP157=3,3,IF('Vessel List A'!FP157=4,4,IF('Vessel List A'!FP157=5,5,IF('Vessel List A'!FP157=6,6,IF('Vessel List A'!FP157=7,7,IF('Vessel List A'!FP157=8,8,IF('Vessel List A'!FP157=9,9,IF('Vessel List A'!FP157=10,10,IF('Vessel List A'!FP157=11,11,IF('Vessel List A'!FP157=12,12,IF('Vessel List A'!FP157=13,13,IF('Vessel List A'!FP157=14,14,IF('Vessel List A'!FP157=15,15,IF('Vessel List A'!FP157=16,16,0)))))))))))))))))=0," ",VALUE(IF('Vessel List A'!FP157=1,1,IF('Vessel List A'!FP157=2,2,IF('Vessel List A'!FP157=3,3,IF('Vessel List A'!FP157=4,4,IF('Vessel List A'!FP157=5,5,IF('Vessel List A'!FP157=6,6,IF('Vessel List A'!FP157=7,7,IF('Vessel List A'!FP157=8,8,IF('Vessel List A'!FP157=9,9,IF('Vessel List A'!FP157=10,10,IF('Vessel List A'!FP157=11,11,IF('Vessel List A'!FP157=12,12,IF('Vessel List A'!FP157=13,13,IF('Vessel List A'!FP157=14,14,IF('Vessel List A'!FP157=15,15,IF('Vessel List A'!FP157=16,16,0))))))))))))))))))</f>
        <v xml:space="preserve"> </v>
      </c>
      <c r="CP158" s="154"/>
      <c r="CQ158" s="158"/>
      <c r="CR158" s="390" t="str">
        <f t="shared" si="189"/>
        <v/>
      </c>
      <c r="CS158" s="158"/>
      <c r="CT158" s="137"/>
      <c r="CU158" s="388" t="str">
        <f t="shared" si="190"/>
        <v/>
      </c>
      <c r="CV158" s="157" t="str">
        <f>IF(VALUE(IF('Vessel List A'!GC157=1,1,IF('Vessel List A'!GC157=2,2,IF('Vessel List A'!GC157=3,3,IF('Vessel List A'!GC157=4,4,IF('Vessel List A'!GC157=5,5,IF('Vessel List A'!GC157=6,6,IF('Vessel List A'!GC157=7,7,IF('Vessel List A'!GC157=8,8,IF('Vessel List A'!GC157=9,9,IF('Vessel List A'!GC157=10,10,IF('Vessel List A'!GC157=11,11,IF('Vessel List A'!GC157=12,12,IF('Vessel List A'!GC157=13,13,IF('Vessel List A'!GC157=14,14,IF('Vessel List A'!GC157=15,15,IF('Vessel List A'!GC157=16,16,0)))))))))))))))))=0," ",VALUE(IF('Vessel List A'!GC157=1,1,IF('Vessel List A'!GC157=2,2,IF('Vessel List A'!GC157=3,3,IF('Vessel List A'!GC157=4,4,IF('Vessel List A'!GC157=5,5,IF('Vessel List A'!GC157=6,6,IF('Vessel List A'!GC157=7,7,IF('Vessel List A'!GC157=8,8,IF('Vessel List A'!GC157=9,9,IF('Vessel List A'!GC157=10,10,IF('Vessel List A'!GC157=11,11,IF('Vessel List A'!GC157=12,12,IF('Vessel List A'!GC157=13,13,IF('Vessel List A'!GC157=14,14,IF('Vessel List A'!GC157=15,15,IF('Vessel List A'!GC157=16,16,0))))))))))))))))))</f>
        <v xml:space="preserve"> </v>
      </c>
      <c r="CW158" s="154"/>
      <c r="CX158" s="158"/>
      <c r="CY158" s="390" t="str">
        <f t="shared" si="191"/>
        <v/>
      </c>
      <c r="CZ158" s="158"/>
      <c r="DA158" s="137"/>
      <c r="DB158" s="388" t="str">
        <f t="shared" si="192"/>
        <v/>
      </c>
      <c r="DC158" s="157" t="str">
        <f>IF(VALUE(IF('Vessel List A'!GP157=1,1,IF('Vessel List A'!GP157=2,2,IF('Vessel List A'!GP157=3,3,IF('Vessel List A'!GP157=4,4,IF('Vessel List A'!GP157=5,5,IF('Vessel List A'!GP157=6,6,IF('Vessel List A'!GP157=7,7,IF('Vessel List A'!GP157=8,8,IF('Vessel List A'!GP157=9,9,IF('Vessel List A'!GP157=10,10,IF('Vessel List A'!GP157=11,11,IF('Vessel List A'!GP157=12,12,IF('Vessel List A'!GP157=13,13,IF('Vessel List A'!GP157=14,14,IF('Vessel List A'!GP157=15,15,IF('Vessel List A'!GP157=16,16,0)))))))))))))))))=0," ",VALUE(IF('Vessel List A'!GP157=1,1,IF('Vessel List A'!GP157=2,2,IF('Vessel List A'!GP157=3,3,IF('Vessel List A'!GP157=4,4,IF('Vessel List A'!GP157=5,5,IF('Vessel List A'!GP157=6,6,IF('Vessel List A'!GP157=7,7,IF('Vessel List A'!GP157=8,8,IF('Vessel List A'!GP157=9,9,IF('Vessel List A'!GP157=10,10,IF('Vessel List A'!GP157=11,11,IF('Vessel List A'!GP157=12,12,IF('Vessel List A'!GP157=13,13,IF('Vessel List A'!GP157=14,14,IF('Vessel List A'!GP157=15,15,IF('Vessel List A'!GP157=16,16,0))))))))))))))))))</f>
        <v xml:space="preserve"> </v>
      </c>
      <c r="DD158" s="154"/>
      <c r="DE158" s="158"/>
      <c r="DF158" s="390" t="str">
        <f t="shared" si="193"/>
        <v/>
      </c>
      <c r="DG158" s="158"/>
      <c r="DH158" s="137"/>
      <c r="DI158" s="388" t="str">
        <f t="shared" si="194"/>
        <v/>
      </c>
      <c r="DJ158" s="157" t="str">
        <f>IF(VALUE(IF('Vessel List A'!HC157=1,1,IF('Vessel List A'!HC157=2,2,IF('Vessel List A'!HC157=3,3,IF('Vessel List A'!HC157=4,4,IF('Vessel List A'!HC157=5,5,IF('Vessel List A'!HC157=6,6,IF('Vessel List A'!HC157=7,7,IF('Vessel List A'!HC157=8,8,IF('Vessel List A'!HC157=9,9,IF('Vessel List A'!HC157=10,10,IF('Vessel List A'!HC157=11,11,IF('Vessel List A'!HC157=12,12,IF('Vessel List A'!HC157=13,13,IF('Vessel List A'!HC157=14,14,IF('Vessel List A'!HC157=15,15,IF('Vessel List A'!HC157=16,16,0)))))))))))))))))=0," ",VALUE(IF('Vessel List A'!HC157=1,1,IF('Vessel List A'!HC157=2,2,IF('Vessel List A'!HC157=3,3,IF('Vessel List A'!HC157=4,4,IF('Vessel List A'!HC157=5,5,IF('Vessel List A'!HC157=6,6,IF('Vessel List A'!HC157=7,7,IF('Vessel List A'!HC157=8,8,IF('Vessel List A'!HC157=9,9,IF('Vessel List A'!HC157=10,10,IF('Vessel List A'!HC157=11,11,IF('Vessel List A'!HC157=12,12,IF('Vessel List A'!HC157=13,13,IF('Vessel List A'!HC157=14,14,IF('Vessel List A'!HC157=15,15,IF('Vessel List A'!HC157=16,16,0))))))))))))))))))</f>
        <v xml:space="preserve"> </v>
      </c>
      <c r="DK158" s="154"/>
      <c r="DL158" s="158"/>
      <c r="DM158" s="390" t="str">
        <f t="shared" si="195"/>
        <v/>
      </c>
      <c r="DN158" s="158"/>
      <c r="DO158" s="137"/>
      <c r="DP158" s="388" t="str">
        <f t="shared" si="196"/>
        <v/>
      </c>
      <c r="DQ158" s="157" t="str">
        <f>IF(VALUE(IF('Vessel List A'!HP157=1,1,IF('Vessel List A'!HP157=2,2,IF('Vessel List A'!HP157=3,3,IF('Vessel List A'!HP157=4,4,IF('Vessel List A'!HP157=5,5,IF('Vessel List A'!HP157=6,6,IF('Vessel List A'!HP157=7,7,IF('Vessel List A'!HP157=8,8,IF('Vessel List A'!HP157=9,9,IF('Vessel List A'!HP157=10,10,IF('Vessel List A'!HP157=11,11,IF('Vessel List A'!HP157=12,12,IF('Vessel List A'!HP157=13,13,IF('Vessel List A'!HP157=14,14,IF('Vessel List A'!HP157=15,15,IF('Vessel List A'!HP157=16,16,0)))))))))))))))))=0," ",VALUE(IF('Vessel List A'!HP157=1,1,IF('Vessel List A'!HP157=2,2,IF('Vessel List A'!HP157=3,3,IF('Vessel List A'!HP157=4,4,IF('Vessel List A'!HP157=5,5,IF('Vessel List A'!HP157=6,6,IF('Vessel List A'!HP157=7,7,IF('Vessel List A'!HP157=8,8,IF('Vessel List A'!HP157=9,9,IF('Vessel List A'!HP157=10,10,IF('Vessel List A'!HP157=11,11,IF('Vessel List A'!HP157=12,12,IF('Vessel List A'!HP157=13,13,IF('Vessel List A'!HP157=14,14,IF('Vessel List A'!HP157=15,15,IF('Vessel List A'!HP157=16,16,0))))))))))))))))))</f>
        <v xml:space="preserve"> </v>
      </c>
      <c r="DR158" s="154"/>
      <c r="DS158" s="158"/>
      <c r="DT158" s="390" t="str">
        <f t="shared" si="197"/>
        <v/>
      </c>
      <c r="DU158" s="158"/>
      <c r="DV158" s="137"/>
      <c r="DW158" s="388" t="str">
        <f t="shared" si="198"/>
        <v/>
      </c>
      <c r="DX158" s="157" t="str">
        <f>IF(VALUE(IF('Vessel List A'!IC157=1,1,IF('Vessel List A'!IC157=2,2,IF('Vessel List A'!IC157=3,3,IF('Vessel List A'!IC157=4,4,IF('Vessel List A'!IC157=5,5,IF('Vessel List A'!IC157=6,6,IF('Vessel List A'!IC157=7,7,IF('Vessel List A'!IC157=8,8,IF('Vessel List A'!IC157=9,9,IF('Vessel List A'!IC157=10,10,IF('Vessel List A'!IC157=11,11,IF('Vessel List A'!IC157=12,12,IF('Vessel List A'!IC157=13,13,IF('Vessel List A'!IC157=14,14,IF('Vessel List A'!IC157=15,15,IF('Vessel List A'!IC157=16,16,0)))))))))))))))))=0," ",VALUE(IF('Vessel List A'!IC157=1,1,IF('Vessel List A'!IC157=2,2,IF('Vessel List A'!IC157=3,3,IF('Vessel List A'!IC157=4,4,IF('Vessel List A'!IC157=5,5,IF('Vessel List A'!IC157=6,6,IF('Vessel List A'!IC157=7,7,IF('Vessel List A'!IC157=8,8,IF('Vessel List A'!IC157=9,9,IF('Vessel List A'!IC157=10,10,IF('Vessel List A'!IC157=11,11,IF('Vessel List A'!IC157=12,12,IF('Vessel List A'!IC157=13,13,IF('Vessel List A'!IC157=14,14,IF('Vessel List A'!IC157=15,15,IF('Vessel List A'!IC157=16,16,0))))))))))))))))))</f>
        <v xml:space="preserve"> </v>
      </c>
      <c r="DY158" s="154"/>
      <c r="DZ158" s="158"/>
      <c r="EA158" s="390" t="str">
        <f t="shared" si="199"/>
        <v/>
      </c>
      <c r="EB158" s="158"/>
      <c r="EC158" s="137"/>
      <c r="ED158" s="388" t="str">
        <f t="shared" si="200"/>
        <v/>
      </c>
      <c r="EE158" s="157" t="str">
        <f>IF(VALUE(IF('Vessel List A'!IP157=1,1,IF('Vessel List A'!IP157=2,2,IF('Vessel List A'!IP157=3,3,IF('Vessel List A'!IP157=4,4,IF('Vessel List A'!IP157=5,5,IF('Vessel List A'!IP157=6,6,IF('Vessel List A'!IP157=7,7,IF('Vessel List A'!IP157=8,8,IF('Vessel List A'!IP157=9,9,IF('Vessel List A'!IP157=10,10,IF('Vessel List A'!IP157=11,11,IF('Vessel List A'!IP157=12,12,IF('Vessel List A'!IP157=13,13,IF('Vessel List A'!IP157=14,14,IF('Vessel List A'!IP157=15,15,IF('Vessel List A'!IP157=16,16,0)))))))))))))))))=0," ",VALUE(IF('Vessel List A'!IP157=1,1,IF('Vessel List A'!IP157=2,2,IF('Vessel List A'!IP157=3,3,IF('Vessel List A'!IP157=4,4,IF('Vessel List A'!IP157=5,5,IF('Vessel List A'!IP157=6,6,IF('Vessel List A'!IP157=7,7,IF('Vessel List A'!IP157=8,8,IF('Vessel List A'!IP157=9,9,IF('Vessel List A'!IP157=10,10,IF('Vessel List A'!IP157=11,11,IF('Vessel List A'!IP157=12,12,IF('Vessel List A'!IP157=13,13,IF('Vessel List A'!IP157=14,14,IF('Vessel List A'!IP157=15,15,IF('Vessel List A'!IP157=16,16,0))))))))))))))))))</f>
        <v xml:space="preserve"> </v>
      </c>
      <c r="EF158" s="154"/>
      <c r="EG158" s="158"/>
      <c r="EH158" s="390" t="str">
        <f t="shared" si="201"/>
        <v/>
      </c>
      <c r="EI158" s="158"/>
      <c r="EJ158" s="137"/>
      <c r="EK158" s="397" t="str">
        <f t="shared" si="202"/>
        <v/>
      </c>
      <c r="EL158" s="144"/>
      <c r="EM158" s="157" t="str">
        <f>IF(VALUE(IF('Vessel List B'!C157=1,1,IF('Vessel List B'!C157=2,2,IF('Vessel List B'!C157=3,3,IF('Vessel List B'!C157=4,4,IF('Vessel List B'!C157=5,5,IF('Vessel List B'!C157=6,6,IF('Vessel List B'!C157=7,7,IF('Vessel List B'!C157=8,8,IF('Vessel List B'!C157=9,9,IF('Vessel List B'!C157=10,10,IF('Vessel List B'!C157=11,11,IF('Vessel List B'!C157=12,12,IF('Vessel List B'!C157=13,13,IF('Vessel List B'!C157=14,14,IF('Vessel List B'!C157=15,15,IF('Vessel List B'!C157=16,16,0)))))))))))))))))=0," ",VALUE(IF('Vessel List B'!C157=1,1,IF('Vessel List B'!C157=2,2,IF('Vessel List B'!C157=3,3,IF('Vessel List B'!C157=4,4,IF('Vessel List B'!C157=5,5,IF('Vessel List B'!C157=6,6,IF('Vessel List B'!C157=7,7,IF('Vessel List B'!C157=8,8,IF('Vessel List B'!C157=9,9,IF('Vessel List B'!C157=10,10,IF('Vessel List B'!C157=11,11,IF('Vessel List B'!C157=12,12,IF('Vessel List B'!C157=13,13,IF('Vessel List B'!C157=14,14,IF('Vessel List B'!C157=15,15,IF('Vessel List B'!C157=16,16,0))))))))))))))))))</f>
        <v xml:space="preserve"> </v>
      </c>
      <c r="EN158" s="154"/>
      <c r="EO158" s="158"/>
      <c r="EP158" s="390" t="str">
        <f t="shared" si="203"/>
        <v/>
      </c>
      <c r="EQ158" s="158"/>
      <c r="ER158" s="137"/>
      <c r="ES158" s="388" t="str">
        <f t="shared" si="204"/>
        <v/>
      </c>
      <c r="ET158" s="157" t="str">
        <f>IF(VALUE(IF('Vessel List B'!P157=1,1,IF('Vessel List B'!P157=2,2,IF('Vessel List B'!P157=3,3,IF('Vessel List B'!P157=4,4,IF('Vessel List B'!P157=5,5,IF('Vessel List B'!P157=6,6,IF('Vessel List B'!P157=7,7,IF('Vessel List B'!P157=8,8,IF('Vessel List B'!P157=9,9,IF('Vessel List B'!P157=10,10,IF('Vessel List B'!P157=11,11,IF('Vessel List B'!P157=12,12,IF('Vessel List B'!P157=13,13,IF('Vessel List B'!P157=14,14,IF('Vessel List B'!P157=15,15,IF('Vessel List B'!P157=16,16,0)))))))))))))))))=0," ",VALUE(IF('Vessel List B'!P157=1,1,IF('Vessel List B'!P157=2,2,IF('Vessel List B'!P157=3,3,IF('Vessel List B'!P157=4,4,IF('Vessel List B'!P157=5,5,IF('Vessel List B'!P157=6,6,IF('Vessel List B'!P157=7,7,IF('Vessel List B'!P157=8,8,IF('Vessel List B'!P157=9,9,IF('Vessel List B'!P157=10,10,IF('Vessel List B'!P157=11,11,IF('Vessel List B'!P157=12,12,IF('Vessel List B'!P157=13,13,IF('Vessel List B'!P157=14,14,IF('Vessel List B'!P157=15,15,IF('Vessel List B'!P157=16,16,0))))))))))))))))))</f>
        <v xml:space="preserve"> </v>
      </c>
      <c r="EU158" s="154"/>
      <c r="EV158" s="158"/>
      <c r="EW158" s="390" t="str">
        <f t="shared" si="205"/>
        <v/>
      </c>
      <c r="EX158" s="158"/>
      <c r="EY158" s="137"/>
      <c r="EZ158" s="388" t="str">
        <f t="shared" si="206"/>
        <v/>
      </c>
      <c r="FA158" s="157" t="str">
        <f>IF(VALUE(IF('Vessel List B'!AC157=1,1,IF('Vessel List B'!AC157=2,2,IF('Vessel List B'!AC157=3,3,IF('Vessel List B'!AC157=4,4,IF('Vessel List B'!AC157=5,5,IF('Vessel List B'!AC157=6,6,IF('Vessel List B'!AC157=7,7,IF('Vessel List B'!AC157=8,8,IF('Vessel List B'!AC157=9,9,IF('Vessel List B'!AC157=10,10,IF('Vessel List B'!AC157=11,11,IF('Vessel List B'!AC157=12,12,IF('Vessel List B'!AC157=13,13,IF('Vessel List B'!AC157=14,14,IF('Vessel List B'!AC157=15,15,IF('Vessel List B'!AC157=16,16,0)))))))))))))))))=0," ",VALUE(IF('Vessel List B'!AC157=1,1,IF('Vessel List B'!AC157=2,2,IF('Vessel List B'!AC157=3,3,IF('Vessel List B'!AC157=4,4,IF('Vessel List B'!AC157=5,5,IF('Vessel List B'!AC157=6,6,IF('Vessel List B'!AC157=7,7,IF('Vessel List B'!AC157=8,8,IF('Vessel List B'!AC157=9,9,IF('Vessel List B'!AC157=10,10,IF('Vessel List B'!AC157=11,11,IF('Vessel List B'!AC157=12,12,IF('Vessel List B'!AC157=13,13,IF('Vessel List B'!AC157=14,14,IF('Vessel List B'!AC157=15,15,IF('Vessel List B'!AC157=16,16,0))))))))))))))))))</f>
        <v xml:space="preserve"> </v>
      </c>
      <c r="FB158" s="154"/>
      <c r="FC158" s="158"/>
      <c r="FD158" s="390" t="str">
        <f t="shared" si="207"/>
        <v/>
      </c>
      <c r="FE158" s="158"/>
      <c r="FF158" s="137"/>
      <c r="FG158" s="388" t="str">
        <f t="shared" si="208"/>
        <v/>
      </c>
      <c r="FH158" s="157" t="str">
        <f>IF(VALUE(IF('Vessel List B'!AP157=1,1,IF('Vessel List B'!AP157=2,2,IF('Vessel List B'!AP157=3,3,IF('Vessel List B'!AP157=4,4,IF('Vessel List B'!AP157=5,5,IF('Vessel List B'!AP157=6,6,IF('Vessel List B'!AP157=7,7,IF('Vessel List B'!AP157=8,8,IF('Vessel List B'!AP157=9,9,IF('Vessel List B'!AP157=10,10,IF('Vessel List B'!AP157=11,11,IF('Vessel List B'!AP157=12,12,IF('Vessel List B'!AP157=13,13,IF('Vessel List B'!AP157=14,14,IF('Vessel List B'!AP157=15,15,IF('Vessel List B'!AP157=16,16,0)))))))))))))))))=0," ",VALUE(IF('Vessel List B'!AP157=1,1,IF('Vessel List B'!AP157=2,2,IF('Vessel List B'!AP157=3,3,IF('Vessel List B'!AP157=4,4,IF('Vessel List B'!AP157=5,5,IF('Vessel List B'!AP157=6,6,IF('Vessel List B'!AP157=7,7,IF('Vessel List B'!AP157=8,8,IF('Vessel List B'!AP157=9,9,IF('Vessel List B'!AP157=10,10,IF('Vessel List B'!AP157=11,11,IF('Vessel List B'!AP157=12,12,IF('Vessel List B'!AP157=13,13,IF('Vessel List B'!AP157=14,14,IF('Vessel List B'!AP157=15,15,IF('Vessel List B'!AP157=16,16,0))))))))))))))))))</f>
        <v xml:space="preserve"> </v>
      </c>
      <c r="FI158" s="154"/>
      <c r="FJ158" s="158"/>
      <c r="FK158" s="390" t="str">
        <f t="shared" si="209"/>
        <v/>
      </c>
      <c r="FL158" s="158"/>
      <c r="FM158" s="137"/>
      <c r="FN158" s="388" t="str">
        <f t="shared" si="210"/>
        <v/>
      </c>
      <c r="FO158" s="157" t="str">
        <f>IF(VALUE(IF('Vessel List B'!BC157=1,1,IF('Vessel List B'!BC157=2,2,IF('Vessel List B'!BC157=3,3,IF('Vessel List B'!BC157=4,4,IF('Vessel List B'!BC157=5,5,IF('Vessel List B'!BC157=6,6,IF('Vessel List B'!BC157=7,7,IF('Vessel List B'!BC157=8,8,IF('Vessel List B'!BC157=9,9,IF('Vessel List B'!BC157=10,10,IF('Vessel List B'!BC157=11,11,IF('Vessel List B'!BC157=12,12,IF('Vessel List B'!BC157=13,13,IF('Vessel List B'!BC157=14,14,IF('Vessel List B'!BC157=15,15,IF('Vessel List B'!BC157=16,16,0)))))))))))))))))=0," ",VALUE(IF('Vessel List B'!BC157=1,1,IF('Vessel List B'!BC157=2,2,IF('Vessel List B'!BC157=3,3,IF('Vessel List B'!BC157=4,4,IF('Vessel List B'!BC157=5,5,IF('Vessel List B'!BC157=6,6,IF('Vessel List B'!BC157=7,7,IF('Vessel List B'!BC157=8,8,IF('Vessel List B'!BC157=9,9,IF('Vessel List B'!BC157=10,10,IF('Vessel List B'!BC157=11,11,IF('Vessel List B'!BC157=12,12,IF('Vessel List B'!BC157=13,13,IF('Vessel List B'!BC157=14,14,IF('Vessel List B'!BC157=15,15,IF('Vessel List B'!BC157=16,16,0))))))))))))))))))</f>
        <v xml:space="preserve"> </v>
      </c>
      <c r="FP158" s="154"/>
      <c r="FQ158" s="158"/>
      <c r="FR158" s="390" t="str">
        <f t="shared" si="211"/>
        <v/>
      </c>
      <c r="FS158" s="158"/>
      <c r="FT158" s="137"/>
      <c r="FU158" s="388" t="str">
        <f t="shared" si="212"/>
        <v/>
      </c>
      <c r="FV158" s="157" t="str">
        <f>IF(VALUE(IF('Vessel List B'!BP157=1,1,IF('Vessel List B'!BP157=2,2,IF('Vessel List B'!BP157=3,3,IF('Vessel List B'!BP157=4,4,IF('Vessel List B'!BP157=5,5,IF('Vessel List B'!BP157=6,6,IF('Vessel List B'!BP157=7,7,IF('Vessel List B'!BP157=8,8,IF('Vessel List B'!BP157=9,9,IF('Vessel List B'!BP157=10,10,IF('Vessel List B'!BP157=11,11,IF('Vessel List B'!BP157=12,12,IF('Vessel List B'!BP157=13,13,IF('Vessel List B'!BP157=14,14,IF('Vessel List B'!BP157=15,15,IF('Vessel List B'!BP157=16,16,0)))))))))))))))))=0," ",VALUE(IF('Vessel List B'!BP157=1,1,IF('Vessel List B'!BP157=2,2,IF('Vessel List B'!BP157=3,3,IF('Vessel List B'!BP157=4,4,IF('Vessel List B'!BP157=5,5,IF('Vessel List B'!BP157=6,6,IF('Vessel List B'!BP157=7,7,IF('Vessel List B'!BP157=8,8,IF('Vessel List B'!BP157=9,9,IF('Vessel List B'!BP157=10,10,IF('Vessel List B'!BP157=11,11,IF('Vessel List B'!BP157=12,12,IF('Vessel List B'!BP157=13,13,IF('Vessel List B'!BP157=14,14,IF('Vessel List B'!BP157=15,15,IF('Vessel List B'!BP157=16,16,0))))))))))))))))))</f>
        <v xml:space="preserve"> </v>
      </c>
      <c r="FW158" s="154"/>
      <c r="FX158" s="158"/>
      <c r="FY158" s="390" t="str">
        <f t="shared" si="213"/>
        <v/>
      </c>
      <c r="FZ158" s="158"/>
      <c r="GA158" s="137"/>
      <c r="GB158" s="388" t="str">
        <f t="shared" si="214"/>
        <v/>
      </c>
      <c r="GC158" s="157" t="str">
        <f>IF(VALUE(IF('Vessel List B'!CC157=1,1,IF('Vessel List B'!CC157=2,2,IF('Vessel List B'!CC157=3,3,IF('Vessel List B'!CC157=4,4,IF('Vessel List B'!CC157=5,5,IF('Vessel List B'!CC157=6,6,IF('Vessel List B'!CC157=7,7,IF('Vessel List B'!CC157=8,8,IF('Vessel List B'!CC157=9,9,IF('Vessel List B'!CC157=10,10,IF('Vessel List B'!CC157=11,11,IF('Vessel List B'!CC157=12,12,IF('Vessel List B'!CC157=13,13,IF('Vessel List B'!CC157=14,14,IF('Vessel List B'!CC157=15,15,IF('Vessel List B'!CC157=16,16,0)))))))))))))))))=0," ",VALUE(IF('Vessel List B'!CC157=1,1,IF('Vessel List B'!CC157=2,2,IF('Vessel List B'!CC157=3,3,IF('Vessel List B'!CC157=4,4,IF('Vessel List B'!CC157=5,5,IF('Vessel List B'!CC157=6,6,IF('Vessel List B'!CC157=7,7,IF('Vessel List B'!CC157=8,8,IF('Vessel List B'!CC157=9,9,IF('Vessel List B'!CC157=10,10,IF('Vessel List B'!CC157=11,11,IF('Vessel List B'!CC157=12,12,IF('Vessel List B'!CC157=13,13,IF('Vessel List B'!CC157=14,14,IF('Vessel List B'!CC157=15,15,IF('Vessel List B'!CC157=16,16,0))))))))))))))))))</f>
        <v xml:space="preserve"> </v>
      </c>
      <c r="GD158" s="154"/>
      <c r="GE158" s="158"/>
      <c r="GF158" s="390" t="str">
        <f t="shared" si="215"/>
        <v/>
      </c>
      <c r="GG158" s="158"/>
      <c r="GH158" s="137"/>
      <c r="GI158" s="388" t="str">
        <f t="shared" si="216"/>
        <v/>
      </c>
      <c r="GJ158" s="157" t="str">
        <f>IF(VALUE(IF('Vessel List B'!CP157=1,1,IF('Vessel List B'!CP157=2,2,IF('Vessel List B'!CP157=3,3,IF('Vessel List B'!CP157=4,4,IF('Vessel List B'!CP157=5,5,IF('Vessel List B'!CP157=6,6,IF('Vessel List B'!CP157=7,7,IF('Vessel List B'!CP157=8,8,IF('Vessel List B'!CP157=9,9,IF('Vessel List B'!CP157=10,10,IF('Vessel List B'!CP157=11,11,IF('Vessel List B'!CP157=12,12,IF('Vessel List B'!CP157=13,13,IF('Vessel List B'!CP157=14,14,IF('Vessel List B'!CP157=15,15,IF('Vessel List B'!CP157=16,16,0)))))))))))))))))=0," ",VALUE(IF('Vessel List B'!CP157=1,1,IF('Vessel List B'!CP157=2,2,IF('Vessel List B'!CP157=3,3,IF('Vessel List B'!CP157=4,4,IF('Vessel List B'!CP157=5,5,IF('Vessel List B'!CP157=6,6,IF('Vessel List B'!CP157=7,7,IF('Vessel List B'!CP157=8,8,IF('Vessel List B'!CP157=9,9,IF('Vessel List B'!CP157=10,10,IF('Vessel List B'!CP157=11,11,IF('Vessel List B'!CP157=12,12,IF('Vessel List B'!CP157=13,13,IF('Vessel List B'!CP157=14,14,IF('Vessel List B'!CP157=15,15,IF('Vessel List B'!CP157=16,16,0))))))))))))))))))</f>
        <v xml:space="preserve"> </v>
      </c>
      <c r="GK158" s="154"/>
      <c r="GL158" s="158"/>
      <c r="GM158" s="390" t="str">
        <f t="shared" si="217"/>
        <v/>
      </c>
      <c r="GN158" s="158"/>
      <c r="GO158" s="137"/>
      <c r="GP158" s="388" t="str">
        <f t="shared" si="218"/>
        <v/>
      </c>
      <c r="GQ158" s="157" t="str">
        <f>IF(VALUE(IF('Vessel List B'!DC157=1,1,IF('Vessel List B'!DC157=2,2,IF('Vessel List B'!DC157=3,3,IF('Vessel List B'!DC157=4,4,IF('Vessel List B'!DC157=5,5,IF('Vessel List B'!DC157=6,6,IF('Vessel List B'!DC157=7,7,IF('Vessel List B'!DC157=8,8,IF('Vessel List B'!DC157=9,9,IF('Vessel List B'!DC157=10,10,IF('Vessel List B'!DC157=11,11,IF('Vessel List B'!DC157=12,12,IF('Vessel List B'!DC157=13,13,IF('Vessel List B'!DC157=14,14,IF('Vessel List B'!DC157=15,15,IF('Vessel List B'!DC157=16,16,0)))))))))))))))))=0," ",VALUE(IF('Vessel List B'!DC157=1,1,IF('Vessel List B'!DC157=2,2,IF('Vessel List B'!DC157=3,3,IF('Vessel List B'!DC157=4,4,IF('Vessel List B'!DC157=5,5,IF('Vessel List B'!DC157=6,6,IF('Vessel List B'!DC157=7,7,IF('Vessel List B'!DC157=8,8,IF('Vessel List B'!DC157=9,9,IF('Vessel List B'!DC157=10,10,IF('Vessel List B'!DC157=11,11,IF('Vessel List B'!DC157=12,12,IF('Vessel List B'!DC157=13,13,IF('Vessel List B'!DC157=14,14,IF('Vessel List B'!DC157=15,15,IF('Vessel List B'!DC157=16,16,0))))))))))))))))))</f>
        <v xml:space="preserve"> </v>
      </c>
      <c r="GR158" s="154"/>
      <c r="GS158" s="158"/>
      <c r="GT158" s="390" t="str">
        <f t="shared" si="219"/>
        <v/>
      </c>
      <c r="GU158" s="158"/>
      <c r="GV158" s="137"/>
      <c r="GW158" s="388" t="str">
        <f t="shared" si="220"/>
        <v/>
      </c>
      <c r="GX158" s="157" t="str">
        <f>IF(VALUE(IF('Vessel List B'!DP157=1,1,IF('Vessel List B'!DP157=2,2,IF('Vessel List B'!DP157=3,3,IF('Vessel List B'!DP157=4,4,IF('Vessel List B'!DP157=5,5,IF('Vessel List B'!DP157=6,6,IF('Vessel List B'!DP157=7,7,IF('Vessel List B'!DP157=8,8,IF('Vessel List B'!DP157=9,9,IF('Vessel List B'!DP157=10,10,IF('Vessel List B'!DP157=11,11,IF('Vessel List B'!DP157=12,12,IF('Vessel List B'!DP157=13,13,IF('Vessel List B'!DP157=14,14,IF('Vessel List B'!DP157=15,15,IF('Vessel List B'!DP157=16,16,0)))))))))))))))))=0," ",VALUE(IF('Vessel List B'!DP157=1,1,IF('Vessel List B'!DP157=2,2,IF('Vessel List B'!DP157=3,3,IF('Vessel List B'!DP157=4,4,IF('Vessel List B'!DP157=5,5,IF('Vessel List B'!DP157=6,6,IF('Vessel List B'!DP157=7,7,IF('Vessel List B'!DP157=8,8,IF('Vessel List B'!DP157=9,9,IF('Vessel List B'!DP157=10,10,IF('Vessel List B'!DP157=11,11,IF('Vessel List B'!DP157=12,12,IF('Vessel List B'!DP157=13,13,IF('Vessel List B'!DP157=14,14,IF('Vessel List B'!DP157=15,15,IF('Vessel List B'!DP157=16,16,0))))))))))))))))))</f>
        <v xml:space="preserve"> </v>
      </c>
      <c r="GY158" s="154"/>
      <c r="GZ158" s="158"/>
      <c r="HA158" s="390" t="str">
        <f t="shared" si="221"/>
        <v/>
      </c>
      <c r="HB158" s="158"/>
      <c r="HC158" s="137"/>
      <c r="HD158" s="388" t="str">
        <f t="shared" si="222"/>
        <v/>
      </c>
      <c r="HE158" s="157" t="str">
        <f>IF(VALUE(IF('Vessel List B'!EC157=1,1,IF('Vessel List B'!EC157=2,2,IF('Vessel List B'!EC157=3,3,IF('Vessel List B'!EC157=4,4,IF('Vessel List B'!EC157=5,5,IF('Vessel List B'!EC157=6,6,IF('Vessel List B'!EC157=7,7,IF('Vessel List B'!EC157=8,8,IF('Vessel List B'!EC157=9,9,IF('Vessel List B'!EC157=10,10,IF('Vessel List B'!EC157=11,11,IF('Vessel List B'!EC157=12,12,IF('Vessel List B'!EC157=13,13,IF('Vessel List B'!EC157=14,14,IF('Vessel List B'!EC157=15,15,IF('Vessel List B'!EC157=16,16,0)))))))))))))))))=0," ",VALUE(IF('Vessel List B'!EC157=1,1,IF('Vessel List B'!EC157=2,2,IF('Vessel List B'!EC157=3,3,IF('Vessel List B'!EC157=4,4,IF('Vessel List B'!EC157=5,5,IF('Vessel List B'!EC157=6,6,IF('Vessel List B'!EC157=7,7,IF('Vessel List B'!EC157=8,8,IF('Vessel List B'!EC157=9,9,IF('Vessel List B'!EC157=10,10,IF('Vessel List B'!EC157=11,11,IF('Vessel List B'!EC157=12,12,IF('Vessel List B'!EC157=13,13,IF('Vessel List B'!EC157=14,14,IF('Vessel List B'!EC157=15,15,IF('Vessel List B'!EC157=16,16,0))))))))))))))))))</f>
        <v xml:space="preserve"> </v>
      </c>
      <c r="HF158" s="154"/>
      <c r="HG158" s="158"/>
      <c r="HH158" s="390" t="str">
        <f t="shared" si="223"/>
        <v/>
      </c>
      <c r="HI158" s="158"/>
      <c r="HJ158" s="137"/>
      <c r="HK158" s="388" t="str">
        <f t="shared" si="224"/>
        <v/>
      </c>
      <c r="HL158" s="157" t="str">
        <f>IF(VALUE(IF('Vessel List B'!EP157=1,1,IF('Vessel List B'!EP157=2,2,IF('Vessel List B'!EP157=3,3,IF('Vessel List B'!EP157=4,4,IF('Vessel List B'!EP157=5,5,IF('Vessel List B'!EP157=6,6,IF('Vessel List B'!EP157=7,7,IF('Vessel List B'!EP157=8,8,IF('Vessel List B'!EP157=9,9,IF('Vessel List B'!EP157=10,10,IF('Vessel List B'!EP157=11,11,IF('Vessel List B'!EP157=12,12,IF('Vessel List B'!EP157=13,13,IF('Vessel List B'!EP157=14,14,IF('Vessel List B'!EP157=15,15,IF('Vessel List B'!EP157=16,16,0)))))))))))))))))=0," ",VALUE(IF('Vessel List B'!EP157=1,1,IF('Vessel List B'!EP157=2,2,IF('Vessel List B'!EP157=3,3,IF('Vessel List B'!EP157=4,4,IF('Vessel List B'!EP157=5,5,IF('Vessel List B'!EP157=6,6,IF('Vessel List B'!EP157=7,7,IF('Vessel List B'!EP157=8,8,IF('Vessel List B'!EP157=9,9,IF('Vessel List B'!EP157=10,10,IF('Vessel List B'!EP157=11,11,IF('Vessel List B'!EP157=12,12,IF('Vessel List B'!EP157=13,13,IF('Vessel List B'!EP157=14,14,IF('Vessel List B'!EP157=15,15,IF('Vessel List B'!EP157=16,16,0))))))))))))))))))</f>
        <v xml:space="preserve"> </v>
      </c>
      <c r="HM158" s="154"/>
      <c r="HN158" s="158"/>
      <c r="HO158" s="390" t="str">
        <f t="shared" si="225"/>
        <v/>
      </c>
      <c r="HP158" s="158"/>
      <c r="HQ158" s="137"/>
      <c r="HR158" s="388" t="str">
        <f t="shared" si="226"/>
        <v/>
      </c>
      <c r="HS158" s="157" t="str">
        <f>IF(VALUE(IF('Vessel List B'!FC157=1,1,IF('Vessel List B'!FC157=2,2,IF('Vessel List B'!FC157=3,3,IF('Vessel List B'!FC157=4,4,IF('Vessel List B'!FC157=5,5,IF('Vessel List B'!FC157=6,6,IF('Vessel List B'!FC157=7,7,IF('Vessel List B'!FC157=8,8,IF('Vessel List B'!FC157=9,9,IF('Vessel List B'!FC157=10,10,IF('Vessel List B'!FC157=11,11,IF('Vessel List B'!FC157=12,12,IF('Vessel List B'!FC157=13,13,IF('Vessel List B'!FC157=14,14,IF('Vessel List B'!FC157=15,15,IF('Vessel List B'!FC157=16,16,0)))))))))))))))))=0," ",VALUE(IF('Vessel List B'!FC157=1,1,IF('Vessel List B'!FC157=2,2,IF('Vessel List B'!FC157=3,3,IF('Vessel List B'!FC157=4,4,IF('Vessel List B'!FC157=5,5,IF('Vessel List B'!FC157=6,6,IF('Vessel List B'!FC157=7,7,IF('Vessel List B'!FC157=8,8,IF('Vessel List B'!FC157=9,9,IF('Vessel List B'!FC157=10,10,IF('Vessel List B'!FC157=11,11,IF('Vessel List B'!FC157=12,12,IF('Vessel List B'!FC157=13,13,IF('Vessel List B'!FC157=14,14,IF('Vessel List B'!FC157=15,15,IF('Vessel List B'!FC157=16,16,0))))))))))))))))))</f>
        <v xml:space="preserve"> </v>
      </c>
      <c r="HT158" s="154"/>
      <c r="HU158" s="158"/>
      <c r="HV158" s="390" t="str">
        <f t="shared" si="227"/>
        <v/>
      </c>
      <c r="HW158" s="158"/>
      <c r="HX158" s="137"/>
      <c r="HY158" s="388" t="str">
        <f t="shared" si="228"/>
        <v/>
      </c>
      <c r="HZ158" s="157" t="str">
        <f>IF(VALUE(IF('Vessel List B'!FP157=1,1,IF('Vessel List B'!FP157=2,2,IF('Vessel List B'!FP157=3,3,IF('Vessel List B'!FP157=4,4,IF('Vessel List B'!FP157=5,5,IF('Vessel List B'!FP157=6,6,IF('Vessel List B'!FP157=7,7,IF('Vessel List B'!FP157=8,8,IF('Vessel List B'!FP157=9,9,IF('Vessel List B'!FP157=10,10,IF('Vessel List B'!FP157=11,11,IF('Vessel List B'!FP157=12,12,IF('Vessel List B'!FP157=13,13,IF('Vessel List B'!FP157=14,14,IF('Vessel List B'!FP157=15,15,IF('Vessel List B'!FP157=16,16,0)))))))))))))))))=0," ",VALUE(IF('Vessel List B'!FP157=1,1,IF('Vessel List B'!FP157=2,2,IF('Vessel List B'!FP157=3,3,IF('Vessel List B'!FP157=4,4,IF('Vessel List B'!FP157=5,5,IF('Vessel List B'!FP157=6,6,IF('Vessel List B'!FP157=7,7,IF('Vessel List B'!FP157=8,8,IF('Vessel List B'!FP157=9,9,IF('Vessel List B'!FP157=10,10,IF('Vessel List B'!FP157=11,11,IF('Vessel List B'!FP157=12,12,IF('Vessel List B'!FP157=13,13,IF('Vessel List B'!FP157=14,14,IF('Vessel List B'!FP157=15,15,IF('Vessel List B'!FP157=16,16,0))))))))))))))))))</f>
        <v xml:space="preserve"> </v>
      </c>
      <c r="IA158" s="154"/>
      <c r="IB158" s="158"/>
      <c r="IC158" s="390" t="str">
        <f t="shared" si="229"/>
        <v/>
      </c>
      <c r="ID158" s="158"/>
      <c r="IE158" s="137"/>
      <c r="IF158" s="388" t="str">
        <f t="shared" si="230"/>
        <v/>
      </c>
      <c r="IG158" s="157" t="str">
        <f>IF(VALUE(IF('Vessel List B'!GC157=1,1,IF('Vessel List B'!GC157=2,2,IF('Vessel List B'!GC157=3,3,IF('Vessel List B'!GC157=4,4,IF('Vessel List B'!GC157=5,5,IF('Vessel List B'!GC157=6,6,IF('Vessel List B'!GC157=7,7,IF('Vessel List B'!GC157=8,8,IF('Vessel List B'!GC157=9,9,IF('Vessel List B'!GC157=10,10,IF('Vessel List B'!GC157=11,11,IF('Vessel List B'!GC157=12,12,IF('Vessel List B'!GC157=13,13,IF('Vessel List B'!GC157=14,14,IF('Vessel List B'!GC157=15,15,IF('Vessel List B'!GC157=16,16,0)))))))))))))))))=0," ",VALUE(IF('Vessel List B'!GC157=1,1,IF('Vessel List B'!GC157=2,2,IF('Vessel List B'!GC157=3,3,IF('Vessel List B'!GC157=4,4,IF('Vessel List B'!GC157=5,5,IF('Vessel List B'!GC157=6,6,IF('Vessel List B'!GC157=7,7,IF('Vessel List B'!GC157=8,8,IF('Vessel List B'!GC157=9,9,IF('Vessel List B'!GC157=10,10,IF('Vessel List B'!GC157=11,11,IF('Vessel List B'!GC157=12,12,IF('Vessel List B'!GC157=13,13,IF('Vessel List B'!GC157=14,14,IF('Vessel List B'!GC157=15,15,IF('Vessel List B'!GC157=16,16,0))))))))))))))))))</f>
        <v xml:space="preserve"> </v>
      </c>
      <c r="IH158" s="154"/>
      <c r="II158" s="158"/>
      <c r="IJ158" s="390" t="str">
        <f t="shared" si="231"/>
        <v/>
      </c>
      <c r="IK158" s="158"/>
      <c r="IL158" s="137"/>
      <c r="IM158" s="388" t="str">
        <f t="shared" si="232"/>
        <v/>
      </c>
      <c r="IN158" s="157" t="str">
        <f>IF(VALUE(IF('Vessel List B'!GP157=1,1,IF('Vessel List B'!GP157=2,2,IF('Vessel List B'!GP157=3,3,IF('Vessel List B'!GP157=4,4,IF('Vessel List B'!GP157=5,5,IF('Vessel List B'!GP157=6,6,IF('Vessel List B'!GP157=7,7,IF('Vessel List B'!GP157=8,8,IF('Vessel List B'!GP157=9,9,IF('Vessel List B'!GP157=10,10,IF('Vessel List B'!GP157=11,11,IF('Vessel List B'!GP157=12,12,IF('Vessel List B'!GP157=13,13,IF('Vessel List B'!GP157=14,14,IF('Vessel List B'!GP157=15,15,IF('Vessel List B'!GP157=16,16,0)))))))))))))))))=0," ",VALUE(IF('Vessel List B'!GP157=1,1,IF('Vessel List B'!GP157=2,2,IF('Vessel List B'!GP157=3,3,IF('Vessel List B'!GP157=4,4,IF('Vessel List B'!GP157=5,5,IF('Vessel List B'!GP157=6,6,IF('Vessel List B'!GP157=7,7,IF('Vessel List B'!GP157=8,8,IF('Vessel List B'!GP157=9,9,IF('Vessel List B'!GP157=10,10,IF('Vessel List B'!GP157=11,11,IF('Vessel List B'!GP157=12,12,IF('Vessel List B'!GP157=13,13,IF('Vessel List B'!GP157=14,14,IF('Vessel List B'!GP157=15,15,IF('Vessel List B'!GP157=16,16,0))))))))))))))))))</f>
        <v xml:space="preserve"> </v>
      </c>
      <c r="IO158" s="154"/>
      <c r="IP158" s="158"/>
      <c r="IQ158" s="390" t="str">
        <f t="shared" si="233"/>
        <v/>
      </c>
      <c r="IR158" s="158"/>
      <c r="IS158" s="137"/>
      <c r="IT158" s="388" t="str">
        <f t="shared" si="234"/>
        <v/>
      </c>
      <c r="IU158" s="157" t="str">
        <f>IF(VALUE(IF('Vessel List B'!HC157=1,1,IF('Vessel List B'!HC157=2,2,IF('Vessel List B'!HC157=3,3,IF('Vessel List B'!HC157=4,4,IF('Vessel List B'!HC157=5,5,IF('Vessel List B'!HC157=6,6,IF('Vessel List B'!HC157=7,7,IF('Vessel List B'!HC157=8,8,IF('Vessel List B'!HC157=9,9,IF('Vessel List B'!HC157=10,10,IF('Vessel List B'!HC157=11,11,IF('Vessel List B'!HC157=12,12,IF('Vessel List B'!HC157=13,13,IF('Vessel List B'!HC157=14,14,IF('Vessel List B'!HC157=15,15,IF('Vessel List B'!HC157=16,16,0)))))))))))))))))=0," ",VALUE(IF('Vessel List B'!HC157=1,1,IF('Vessel List B'!HC157=2,2,IF('Vessel List B'!HC157=3,3,IF('Vessel List B'!HC157=4,4,IF('Vessel List B'!HC157=5,5,IF('Vessel List B'!HC157=6,6,IF('Vessel List B'!HC157=7,7,IF('Vessel List B'!HC157=8,8,IF('Vessel List B'!HC157=9,9,IF('Vessel List B'!HC157=10,10,IF('Vessel List B'!HC157=11,11,IF('Vessel List B'!HC157=12,12,IF('Vessel List B'!HC157=13,13,IF('Vessel List B'!HC157=14,14,IF('Vessel List B'!HC157=15,15,IF('Vessel List B'!HC157=16,16,0))))))))))))))))))</f>
        <v xml:space="preserve"> </v>
      </c>
      <c r="IV158" s="154"/>
      <c r="IW158" s="158"/>
      <c r="IX158" s="390" t="str">
        <f t="shared" si="235"/>
        <v/>
      </c>
      <c r="IY158" s="158"/>
      <c r="IZ158" s="137"/>
      <c r="JA158" s="388" t="str">
        <f t="shared" si="236"/>
        <v/>
      </c>
      <c r="JB158" s="157" t="str">
        <f>IF(VALUE(IF('Vessel List B'!HP157=1,1,IF('Vessel List B'!HP157=2,2,IF('Vessel List B'!HP157=3,3,IF('Vessel List B'!HP157=4,4,IF('Vessel List B'!HP157=5,5,IF('Vessel List B'!HP157=6,6,IF('Vessel List B'!HP157=7,7,IF('Vessel List B'!HP157=8,8,IF('Vessel List B'!HP157=9,9,IF('Vessel List B'!HP157=10,10,IF('Vessel List B'!HP157=11,11,IF('Vessel List B'!HP157=12,12,IF('Vessel List B'!HP157=13,13,IF('Vessel List B'!HP157=14,14,IF('Vessel List B'!HP157=15,15,IF('Vessel List B'!HP157=16,16,0)))))))))))))))))=0," ",VALUE(IF('Vessel List B'!HP157=1,1,IF('Vessel List B'!HP157=2,2,IF('Vessel List B'!HP157=3,3,IF('Vessel List B'!HP157=4,4,IF('Vessel List B'!HP157=5,5,IF('Vessel List B'!HP157=6,6,IF('Vessel List B'!HP157=7,7,IF('Vessel List B'!HP157=8,8,IF('Vessel List B'!HP157=9,9,IF('Vessel List B'!HP157=10,10,IF('Vessel List B'!HP157=11,11,IF('Vessel List B'!HP157=12,12,IF('Vessel List B'!HP157=13,13,IF('Vessel List B'!HP157=14,14,IF('Vessel List B'!HP157=15,15,IF('Vessel List B'!HP157=16,16,0))))))))))))))))))</f>
        <v xml:space="preserve"> </v>
      </c>
      <c r="JC158" s="154"/>
      <c r="JD158" s="158"/>
      <c r="JE158" s="390" t="str">
        <f t="shared" si="237"/>
        <v/>
      </c>
      <c r="JF158" s="158"/>
      <c r="JG158" s="137"/>
      <c r="JH158" s="388" t="str">
        <f t="shared" si="238"/>
        <v/>
      </c>
      <c r="JI158" s="157" t="str">
        <f>IF(VALUE(IF('Vessel List B'!IC157=1,1,IF('Vessel List B'!IC157=2,2,IF('Vessel List B'!IC157=3,3,IF('Vessel List B'!IC157=4,4,IF('Vessel List B'!IC157=5,5,IF('Vessel List B'!IC157=6,6,IF('Vessel List B'!IC157=7,7,IF('Vessel List B'!IC157=8,8,IF('Vessel List B'!IC157=9,9,IF('Vessel List B'!IC157=10,10,IF('Vessel List B'!IC157=11,11,IF('Vessel List B'!IC157=12,12,IF('Vessel List B'!IC157=13,13,IF('Vessel List B'!IC157=14,14,IF('Vessel List B'!IC157=15,15,IF('Vessel List B'!IC157=16,16,0)))))))))))))))))=0," ",VALUE(IF('Vessel List B'!IC157=1,1,IF('Vessel List B'!IC157=2,2,IF('Vessel List B'!IC157=3,3,IF('Vessel List B'!IC157=4,4,IF('Vessel List B'!IC157=5,5,IF('Vessel List B'!IC157=6,6,IF('Vessel List B'!IC157=7,7,IF('Vessel List B'!IC157=8,8,IF('Vessel List B'!IC157=9,9,IF('Vessel List B'!IC157=10,10,IF('Vessel List B'!IC157=11,11,IF('Vessel List B'!IC157=12,12,IF('Vessel List B'!IC157=13,13,IF('Vessel List B'!IC157=14,14,IF('Vessel List B'!IC157=15,15,IF('Vessel List B'!IC157=16,16,0))))))))))))))))))</f>
        <v xml:space="preserve"> </v>
      </c>
      <c r="JJ158" s="154"/>
      <c r="JK158" s="158"/>
      <c r="JL158" s="390" t="str">
        <f t="shared" si="239"/>
        <v/>
      </c>
      <c r="JM158" s="158"/>
      <c r="JN158" s="137"/>
      <c r="JO158" s="388" t="str">
        <f t="shared" si="240"/>
        <v/>
      </c>
      <c r="JP158" s="157" t="str">
        <f>IF(VALUE(IF('Vessel List B'!IP157=1,1,IF('Vessel List B'!IP157=2,2,IF('Vessel List B'!IP157=3,3,IF('Vessel List B'!IP157=4,4,IF('Vessel List B'!IP157=5,5,IF('Vessel List B'!IP157=6,6,IF('Vessel List B'!IP157=7,7,IF('Vessel List B'!IP157=8,8,IF('Vessel List B'!IP157=9,9,IF('Vessel List B'!IP157=10,10,IF('Vessel List B'!IP157=11,11,IF('Vessel List B'!IP157=12,12,IF('Vessel List B'!IP157=13,13,IF('Vessel List B'!IP157=14,14,IF('Vessel List B'!IP157=15,15,IF('Vessel List B'!IP157=16,16,0)))))))))))))))))=0," ",VALUE(IF('Vessel List B'!IP157=1,1,IF('Vessel List B'!IP157=2,2,IF('Vessel List B'!IP157=3,3,IF('Vessel List B'!IP157=4,4,IF('Vessel List B'!IP157=5,5,IF('Vessel List B'!IP157=6,6,IF('Vessel List B'!IP157=7,7,IF('Vessel List B'!IP157=8,8,IF('Vessel List B'!IP157=9,9,IF('Vessel List B'!IP157=10,10,IF('Vessel List B'!IP157=11,11,IF('Vessel List B'!IP157=12,12,IF('Vessel List B'!IP157=13,13,IF('Vessel List B'!IP157=14,14,IF('Vessel List B'!IP157=15,15,IF('Vessel List B'!IP157=16,16,0))))))))))))))))))</f>
        <v xml:space="preserve"> </v>
      </c>
      <c r="JQ158" s="154"/>
      <c r="JR158" s="158"/>
      <c r="JS158" s="390" t="str">
        <f t="shared" si="241"/>
        <v/>
      </c>
      <c r="JT158" s="158"/>
      <c r="JU158" s="137"/>
      <c r="JV158" s="397" t="str">
        <f t="shared" si="242"/>
        <v/>
      </c>
      <c r="JW158" s="403"/>
    </row>
    <row r="159" spans="1:283" ht="15" x14ac:dyDescent="0.25">
      <c r="A159" s="132">
        <f>'Vessel List A'!B158</f>
        <v>41733</v>
      </c>
      <c r="B159" s="157" t="str">
        <f>IF(VALUE(IF('Vessel List A'!C158=1,1,IF('Vessel List A'!C158=2,2,IF('Vessel List A'!C158=3,3,IF('Vessel List A'!C158=4,4,IF('Vessel List A'!C158=5,5,IF('Vessel List A'!C158=6,6,IF('Vessel List A'!C158=7,7,IF('Vessel List A'!C158=8,8,IF('Vessel List A'!C158=9,9,IF('Vessel List A'!C158=10,10,IF('Vessel List A'!C158=11,11,IF('Vessel List A'!C158=12,12,IF('Vessel List A'!C158=13,13,IF('Vessel List A'!C158=14,14,IF('Vessel List A'!C158=15,15,IF('Vessel List A'!C158=16,16,0)))))))))))))))))=0," ",VALUE(IF('Vessel List A'!C158=1,1,IF('Vessel List A'!C158=2,2,IF('Vessel List A'!C158=3,3,IF('Vessel List A'!C158=4,4,IF('Vessel List A'!C158=5,5,IF('Vessel List A'!C158=6,6,IF('Vessel List A'!C158=7,7,IF('Vessel List A'!C158=8,8,IF('Vessel List A'!C158=9,9,IF('Vessel List A'!C158=10,10,IF('Vessel List A'!C158=11,11,IF('Vessel List A'!C158=12,12,IF('Vessel List A'!C158=13,13,IF('Vessel List A'!C158=14,14,IF('Vessel List A'!C158=15,15,IF('Vessel List A'!C158=16,16,0))))))))))))))))))</f>
        <v xml:space="preserve"> </v>
      </c>
      <c r="C159" s="154"/>
      <c r="D159" s="158"/>
      <c r="E159" s="390" t="str">
        <f t="shared" si="163"/>
        <v/>
      </c>
      <c r="F159" s="158"/>
      <c r="G159" s="137"/>
      <c r="H159" s="388" t="str">
        <f t="shared" si="164"/>
        <v/>
      </c>
      <c r="I159" s="157" t="str">
        <f>IF(VALUE(IF('Vessel List A'!P158=1,1,IF('Vessel List A'!P158=2,2,IF('Vessel List A'!P158=3,3,IF('Vessel List A'!P158=4,4,IF('Vessel List A'!P158=5,5,IF('Vessel List A'!P158=6,6,IF('Vessel List A'!P158=7,7,IF('Vessel List A'!P158=8,8,IF('Vessel List A'!P158=9,9,IF('Vessel List A'!P158=10,10,IF('Vessel List A'!P158=11,11,IF('Vessel List A'!P158=12,12,IF('Vessel List A'!P158=13,13,IF('Vessel List A'!P158=14,14,IF('Vessel List A'!P158=15,15,IF('Vessel List A'!P158=16,16,0)))))))))))))))))=0," ",VALUE(IF('Vessel List A'!P158=1,1,IF('Vessel List A'!P158=2,2,IF('Vessel List A'!P158=3,3,IF('Vessel List A'!P158=4,4,IF('Vessel List A'!P158=5,5,IF('Vessel List A'!P158=6,6,IF('Vessel List A'!P158=7,7,IF('Vessel List A'!P158=8,8,IF('Vessel List A'!P158=9,9,IF('Vessel List A'!P158=10,10,IF('Vessel List A'!P158=11,11,IF('Vessel List A'!P158=12,12,IF('Vessel List A'!P158=13,13,IF('Vessel List A'!P158=14,14,IF('Vessel List A'!P158=15,15,IF('Vessel List A'!P158=16,16,0))))))))))))))))))</f>
        <v xml:space="preserve"> </v>
      </c>
      <c r="J159" s="154"/>
      <c r="K159" s="158"/>
      <c r="L159" s="390" t="str">
        <f t="shared" si="165"/>
        <v/>
      </c>
      <c r="M159" s="158"/>
      <c r="N159" s="137"/>
      <c r="O159" s="388" t="str">
        <f t="shared" si="166"/>
        <v/>
      </c>
      <c r="P159" s="157" t="str">
        <f>IF(VALUE(IF('Vessel List A'!AC158=1,1,IF('Vessel List A'!AC158=2,2,IF('Vessel List A'!AC158=3,3,IF('Vessel List A'!AC158=4,4,IF('Vessel List A'!AC158=5,5,IF('Vessel List A'!AC158=6,6,IF('Vessel List A'!AC158=7,7,IF('Vessel List A'!AC158=8,8,IF('Vessel List A'!AC158=9,9,IF('Vessel List A'!AC158=10,10,IF('Vessel List A'!AC158=11,11,IF('Vessel List A'!AC158=12,12,IF('Vessel List A'!AC158=13,13,IF('Vessel List A'!AC158=14,14,IF('Vessel List A'!AC158=15,15,IF('Vessel List A'!AC158=16,16,0)))))))))))))))))=0," ",VALUE(IF('Vessel List A'!AC158=1,1,IF('Vessel List A'!AC158=2,2,IF('Vessel List A'!AC158=3,3,IF('Vessel List A'!AC158=4,4,IF('Vessel List A'!AC158=5,5,IF('Vessel List A'!AC158=6,6,IF('Vessel List A'!AC158=7,7,IF('Vessel List A'!AC158=8,8,IF('Vessel List A'!AC158=9,9,IF('Vessel List A'!AC158=10,10,IF('Vessel List A'!AC158=11,11,IF('Vessel List A'!AC158=12,12,IF('Vessel List A'!AC158=13,13,IF('Vessel List A'!AC158=14,14,IF('Vessel List A'!AC158=15,15,IF('Vessel List A'!AC158=16,16,0))))))))))))))))))</f>
        <v xml:space="preserve"> </v>
      </c>
      <c r="Q159" s="154"/>
      <c r="R159" s="158"/>
      <c r="S159" s="390" t="str">
        <f t="shared" si="167"/>
        <v/>
      </c>
      <c r="T159" s="158"/>
      <c r="U159" s="137"/>
      <c r="V159" s="388" t="str">
        <f t="shared" si="168"/>
        <v/>
      </c>
      <c r="W159" s="157" t="str">
        <f>IF(VALUE(IF('Vessel List A'!AP158=1,1,IF('Vessel List A'!AP158=2,2,IF('Vessel List A'!AP158=3,3,IF('Vessel List A'!AP158=4,4,IF('Vessel List A'!AP158=5,5,IF('Vessel List A'!AP158=6,6,IF('Vessel List A'!AP158=7,7,IF('Vessel List A'!AP158=8,8,IF('Vessel List A'!AP158=9,9,IF('Vessel List A'!AP158=10,10,IF('Vessel List A'!AP158=11,11,IF('Vessel List A'!AP158=12,12,IF('Vessel List A'!AP158=13,13,IF('Vessel List A'!AP158=14,14,IF('Vessel List A'!AP158=15,15,IF('Vessel List A'!AP158=16,16,0)))))))))))))))))=0," ",VALUE(IF('Vessel List A'!AP158=1,1,IF('Vessel List A'!AP158=2,2,IF('Vessel List A'!AP158=3,3,IF('Vessel List A'!AP158=4,4,IF('Vessel List A'!AP158=5,5,IF('Vessel List A'!AP158=6,6,IF('Vessel List A'!AP158=7,7,IF('Vessel List A'!AP158=8,8,IF('Vessel List A'!AP158=9,9,IF('Vessel List A'!AP158=10,10,IF('Vessel List A'!AP158=11,11,IF('Vessel List A'!AP158=12,12,IF('Vessel List A'!AP158=13,13,IF('Vessel List A'!AP158=14,14,IF('Vessel List A'!AP158=15,15,IF('Vessel List A'!AP158=16,16,0))))))))))))))))))</f>
        <v xml:space="preserve"> </v>
      </c>
      <c r="X159" s="154"/>
      <c r="Y159" s="158"/>
      <c r="Z159" s="390" t="str">
        <f t="shared" si="169"/>
        <v/>
      </c>
      <c r="AA159" s="158"/>
      <c r="AB159" s="137"/>
      <c r="AC159" s="388" t="str">
        <f t="shared" si="170"/>
        <v/>
      </c>
      <c r="AD159" s="157" t="str">
        <f>IF(VALUE(IF('Vessel List A'!BC158=1,1,IF('Vessel List A'!BC158=2,2,IF('Vessel List A'!BC158=3,3,IF('Vessel List A'!BC158=4,4,IF('Vessel List A'!BC158=5,5,IF('Vessel List A'!BC158=6,6,IF('Vessel List A'!BC158=7,7,IF('Vessel List A'!BC158=8,8,IF('Vessel List A'!BC158=9,9,IF('Vessel List A'!BC158=10,10,IF('Vessel List A'!BC158=11,11,IF('Vessel List A'!BC158=12,12,IF('Vessel List A'!BC158=13,13,IF('Vessel List A'!BC158=14,14,IF('Vessel List A'!BC158=15,15,IF('Vessel List A'!BC158=16,16,0)))))))))))))))))=0," ",VALUE(IF('Vessel List A'!BC158=1,1,IF('Vessel List A'!BC158=2,2,IF('Vessel List A'!BC158=3,3,IF('Vessel List A'!BC158=4,4,IF('Vessel List A'!BC158=5,5,IF('Vessel List A'!BC158=6,6,IF('Vessel List A'!BC158=7,7,IF('Vessel List A'!BC158=8,8,IF('Vessel List A'!BC158=9,9,IF('Vessel List A'!BC158=10,10,IF('Vessel List A'!BC158=11,11,IF('Vessel List A'!BC158=12,12,IF('Vessel List A'!BC158=13,13,IF('Vessel List A'!BC158=14,14,IF('Vessel List A'!BC158=15,15,IF('Vessel List A'!BC158=16,16,0))))))))))))))))))</f>
        <v xml:space="preserve"> </v>
      </c>
      <c r="AE159" s="154"/>
      <c r="AF159" s="158"/>
      <c r="AG159" s="390" t="str">
        <f t="shared" si="171"/>
        <v/>
      </c>
      <c r="AH159" s="158"/>
      <c r="AI159" s="137"/>
      <c r="AJ159" s="388" t="str">
        <f t="shared" si="172"/>
        <v/>
      </c>
      <c r="AK159" s="157" t="str">
        <f>IF(VALUE(IF('Vessel List A'!BP158=1,1,IF('Vessel List A'!BP158=2,2,IF('Vessel List A'!BP158=3,3,IF('Vessel List A'!BP158=4,4,IF('Vessel List A'!BP158=5,5,IF('Vessel List A'!BP158=6,6,IF('Vessel List A'!BP158=7,7,IF('Vessel List A'!BP158=8,8,IF('Vessel List A'!BP158=9,9,IF('Vessel List A'!BP158=10,10,IF('Vessel List A'!BP158=11,11,IF('Vessel List A'!BP158=12,12,IF('Vessel List A'!BP158=13,13,IF('Vessel List A'!BP158=14,14,IF('Vessel List A'!BP158=15,15,IF('Vessel List A'!BP158=16,16,0)))))))))))))))))=0," ",VALUE(IF('Vessel List A'!BP158=1,1,IF('Vessel List A'!BP158=2,2,IF('Vessel List A'!BP158=3,3,IF('Vessel List A'!BP158=4,4,IF('Vessel List A'!BP158=5,5,IF('Vessel List A'!BP158=6,6,IF('Vessel List A'!BP158=7,7,IF('Vessel List A'!BP158=8,8,IF('Vessel List A'!BP158=9,9,IF('Vessel List A'!BP158=10,10,IF('Vessel List A'!BP158=11,11,IF('Vessel List A'!BP158=12,12,IF('Vessel List A'!BP158=13,13,IF('Vessel List A'!BP158=14,14,IF('Vessel List A'!BP158=15,15,IF('Vessel List A'!BP158=16,16,0))))))))))))))))))</f>
        <v xml:space="preserve"> </v>
      </c>
      <c r="AL159" s="154"/>
      <c r="AM159" s="158"/>
      <c r="AN159" s="390" t="str">
        <f t="shared" si="173"/>
        <v/>
      </c>
      <c r="AO159" s="158"/>
      <c r="AP159" s="137"/>
      <c r="AQ159" s="388" t="str">
        <f t="shared" si="174"/>
        <v/>
      </c>
      <c r="AR159" s="157" t="str">
        <f>IF(VALUE(IF('Vessel List A'!CC158=1,1,IF('Vessel List A'!CC158=2,2,IF('Vessel List A'!CC158=3,3,IF('Vessel List A'!CC158=4,4,IF('Vessel List A'!CC158=5,5,IF('Vessel List A'!CC158=6,6,IF('Vessel List A'!CC158=7,7,IF('Vessel List A'!CC158=8,8,IF('Vessel List A'!CC158=9,9,IF('Vessel List A'!CC158=10,10,IF('Vessel List A'!CC158=11,11,IF('Vessel List A'!CC158=12,12,IF('Vessel List A'!CC158=13,13,IF('Vessel List A'!CC158=14,14,IF('Vessel List A'!CC158=15,15,IF('Vessel List A'!CC158=16,16,0)))))))))))))))))=0," ",VALUE(IF('Vessel List A'!CC158=1,1,IF('Vessel List A'!CC158=2,2,IF('Vessel List A'!CC158=3,3,IF('Vessel List A'!CC158=4,4,IF('Vessel List A'!CC158=5,5,IF('Vessel List A'!CC158=6,6,IF('Vessel List A'!CC158=7,7,IF('Vessel List A'!CC158=8,8,IF('Vessel List A'!CC158=9,9,IF('Vessel List A'!CC158=10,10,IF('Vessel List A'!CC158=11,11,IF('Vessel List A'!CC158=12,12,IF('Vessel List A'!CC158=13,13,IF('Vessel List A'!CC158=14,14,IF('Vessel List A'!CC158=15,15,IF('Vessel List A'!CC158=16,16,0))))))))))))))))))</f>
        <v xml:space="preserve"> </v>
      </c>
      <c r="AS159" s="154"/>
      <c r="AT159" s="158"/>
      <c r="AU159" s="390" t="str">
        <f t="shared" si="175"/>
        <v/>
      </c>
      <c r="AV159" s="158"/>
      <c r="AW159" s="137"/>
      <c r="AX159" s="388" t="str">
        <f t="shared" si="176"/>
        <v/>
      </c>
      <c r="AY159" s="157" t="str">
        <f>IF(VALUE(IF('Vessel List A'!CP158=1,1,IF('Vessel List A'!CP158=2,2,IF('Vessel List A'!CP158=3,3,IF('Vessel List A'!CP158=4,4,IF('Vessel List A'!CP158=5,5,IF('Vessel List A'!CP158=6,6,IF('Vessel List A'!CP158=7,7,IF('Vessel List A'!CP158=8,8,IF('Vessel List A'!CP158=9,9,IF('Vessel List A'!CP158=10,10,IF('Vessel List A'!CP158=11,11,IF('Vessel List A'!CP158=12,12,IF('Vessel List A'!CP158=13,13,IF('Vessel List A'!CP158=14,14,IF('Vessel List A'!CP158=15,15,IF('Vessel List A'!CP158=16,16,0)))))))))))))))))=0," ",VALUE(IF('Vessel List A'!CP158=1,1,IF('Vessel List A'!CP158=2,2,IF('Vessel List A'!CP158=3,3,IF('Vessel List A'!CP158=4,4,IF('Vessel List A'!CP158=5,5,IF('Vessel List A'!CP158=6,6,IF('Vessel List A'!CP158=7,7,IF('Vessel List A'!CP158=8,8,IF('Vessel List A'!CP158=9,9,IF('Vessel List A'!CP158=10,10,IF('Vessel List A'!CP158=11,11,IF('Vessel List A'!CP158=12,12,IF('Vessel List A'!CP158=13,13,IF('Vessel List A'!CP158=14,14,IF('Vessel List A'!CP158=15,15,IF('Vessel List A'!CP158=16,16,0))))))))))))))))))</f>
        <v xml:space="preserve"> </v>
      </c>
      <c r="AZ159" s="154"/>
      <c r="BA159" s="158"/>
      <c r="BB159" s="390" t="str">
        <f t="shared" si="177"/>
        <v/>
      </c>
      <c r="BC159" s="158"/>
      <c r="BD159" s="137"/>
      <c r="BE159" s="388" t="str">
        <f t="shared" si="178"/>
        <v/>
      </c>
      <c r="BF159" s="157" t="str">
        <f>IF(VALUE(IF('Vessel List A'!DC158=1,1,IF('Vessel List A'!DC158=2,2,IF('Vessel List A'!DC158=3,3,IF('Vessel List A'!DC158=4,4,IF('Vessel List A'!DC158=5,5,IF('Vessel List A'!DC158=6,6,IF('Vessel List A'!DC158=7,7,IF('Vessel List A'!DC158=8,8,IF('Vessel List A'!DC158=9,9,IF('Vessel List A'!DC158=10,10,IF('Vessel List A'!DC158=11,11,IF('Vessel List A'!DC158=12,12,IF('Vessel List A'!DC158=13,13,IF('Vessel List A'!DC158=14,14,IF('Vessel List A'!DC158=15,15,IF('Vessel List A'!DC158=16,16,0)))))))))))))))))=0," ",VALUE(IF('Vessel List A'!DC158=1,1,IF('Vessel List A'!DC158=2,2,IF('Vessel List A'!DC158=3,3,IF('Vessel List A'!DC158=4,4,IF('Vessel List A'!DC158=5,5,IF('Vessel List A'!DC158=6,6,IF('Vessel List A'!DC158=7,7,IF('Vessel List A'!DC158=8,8,IF('Vessel List A'!DC158=9,9,IF('Vessel List A'!DC158=10,10,IF('Vessel List A'!DC158=11,11,IF('Vessel List A'!DC158=12,12,IF('Vessel List A'!DC158=13,13,IF('Vessel List A'!DC158=14,14,IF('Vessel List A'!DC158=15,15,IF('Vessel List A'!DC158=16,16,0))))))))))))))))))</f>
        <v xml:space="preserve"> </v>
      </c>
      <c r="BG159" s="154"/>
      <c r="BH159" s="158"/>
      <c r="BI159" s="390" t="str">
        <f t="shared" si="179"/>
        <v/>
      </c>
      <c r="BJ159" s="158"/>
      <c r="BK159" s="137"/>
      <c r="BL159" s="388" t="str">
        <f t="shared" si="180"/>
        <v/>
      </c>
      <c r="BM159" s="157" t="str">
        <f>IF(VALUE(IF('Vessel List A'!DP158=1,1,IF('Vessel List A'!DP158=2,2,IF('Vessel List A'!DP158=3,3,IF('Vessel List A'!DP158=4,4,IF('Vessel List A'!DP158=5,5,IF('Vessel List A'!DP158=6,6,IF('Vessel List A'!DP158=7,7,IF('Vessel List A'!DP158=8,8,IF('Vessel List A'!DP158=9,9,IF('Vessel List A'!DP158=10,10,IF('Vessel List A'!DP158=11,11,IF('Vessel List A'!DP158=12,12,IF('Vessel List A'!DP158=13,13,IF('Vessel List A'!DP158=14,14,IF('Vessel List A'!DP158=15,15,IF('Vessel List A'!DP158=16,16,0)))))))))))))))))=0," ",VALUE(IF('Vessel List A'!DP158=1,1,IF('Vessel List A'!DP158=2,2,IF('Vessel List A'!DP158=3,3,IF('Vessel List A'!DP158=4,4,IF('Vessel List A'!DP158=5,5,IF('Vessel List A'!DP158=6,6,IF('Vessel List A'!DP158=7,7,IF('Vessel List A'!DP158=8,8,IF('Vessel List A'!DP158=9,9,IF('Vessel List A'!DP158=10,10,IF('Vessel List A'!DP158=11,11,IF('Vessel List A'!DP158=12,12,IF('Vessel List A'!DP158=13,13,IF('Vessel List A'!DP158=14,14,IF('Vessel List A'!DP158=15,15,IF('Vessel List A'!DP158=16,16,0))))))))))))))))))</f>
        <v xml:space="preserve"> </v>
      </c>
      <c r="BN159" s="154"/>
      <c r="BO159" s="158"/>
      <c r="BP159" s="390" t="str">
        <f t="shared" si="181"/>
        <v/>
      </c>
      <c r="BQ159" s="158"/>
      <c r="BR159" s="137"/>
      <c r="BS159" s="388" t="str">
        <f t="shared" si="182"/>
        <v/>
      </c>
      <c r="BT159" s="157" t="str">
        <f>IF(VALUE(IF('Vessel List A'!EC158=1,1,IF('Vessel List A'!EC158=2,2,IF('Vessel List A'!EC158=3,3,IF('Vessel List A'!EC158=4,4,IF('Vessel List A'!EC158=5,5,IF('Vessel List A'!EC158=6,6,IF('Vessel List A'!EC158=7,7,IF('Vessel List A'!EC158=8,8,IF('Vessel List A'!EC158=9,9,IF('Vessel List A'!EC158=10,10,IF('Vessel List A'!EC158=11,11,IF('Vessel List A'!EC158=12,12,IF('Vessel List A'!EC158=13,13,IF('Vessel List A'!EC158=14,14,IF('Vessel List A'!EC158=15,15,IF('Vessel List A'!EC158=16,16,0)))))))))))))))))=0," ",VALUE(IF('Vessel List A'!EC158=1,1,IF('Vessel List A'!EC158=2,2,IF('Vessel List A'!EC158=3,3,IF('Vessel List A'!EC158=4,4,IF('Vessel List A'!EC158=5,5,IF('Vessel List A'!EC158=6,6,IF('Vessel List A'!EC158=7,7,IF('Vessel List A'!EC158=8,8,IF('Vessel List A'!EC158=9,9,IF('Vessel List A'!EC158=10,10,IF('Vessel List A'!EC158=11,11,IF('Vessel List A'!EC158=12,12,IF('Vessel List A'!EC158=13,13,IF('Vessel List A'!EC158=14,14,IF('Vessel List A'!EC158=15,15,IF('Vessel List A'!EC158=16,16,0))))))))))))))))))</f>
        <v xml:space="preserve"> </v>
      </c>
      <c r="BU159" s="154"/>
      <c r="BV159" s="158"/>
      <c r="BW159" s="390" t="str">
        <f t="shared" si="183"/>
        <v/>
      </c>
      <c r="BX159" s="158"/>
      <c r="BY159" s="137"/>
      <c r="BZ159" s="388" t="str">
        <f t="shared" si="184"/>
        <v/>
      </c>
      <c r="CA159" s="157" t="str">
        <f>IF(VALUE(IF('Vessel List A'!EP158=1,1,IF('Vessel List A'!EP158=2,2,IF('Vessel List A'!EP158=3,3,IF('Vessel List A'!EP158=4,4,IF('Vessel List A'!EP158=5,5,IF('Vessel List A'!EP158=6,6,IF('Vessel List A'!EP158=7,7,IF('Vessel List A'!EP158=8,8,IF('Vessel List A'!EP158=9,9,IF('Vessel List A'!EP158=10,10,IF('Vessel List A'!EP158=11,11,IF('Vessel List A'!EP158=12,12,IF('Vessel List A'!EP158=13,13,IF('Vessel List A'!EP158=14,14,IF('Vessel List A'!EP158=15,15,IF('Vessel List A'!EP158=16,16,0)))))))))))))))))=0," ",VALUE(IF('Vessel List A'!EP158=1,1,IF('Vessel List A'!EP158=2,2,IF('Vessel List A'!EP158=3,3,IF('Vessel List A'!EP158=4,4,IF('Vessel List A'!EP158=5,5,IF('Vessel List A'!EP158=6,6,IF('Vessel List A'!EP158=7,7,IF('Vessel List A'!EP158=8,8,IF('Vessel List A'!EP158=9,9,IF('Vessel List A'!EP158=10,10,IF('Vessel List A'!EP158=11,11,IF('Vessel List A'!EP158=12,12,IF('Vessel List A'!EP158=13,13,IF('Vessel List A'!EP158=14,14,IF('Vessel List A'!EP158=15,15,IF('Vessel List A'!EP158=16,16,0))))))))))))))))))</f>
        <v xml:space="preserve"> </v>
      </c>
      <c r="CB159" s="154"/>
      <c r="CC159" s="158"/>
      <c r="CD159" s="390" t="str">
        <f t="shared" si="185"/>
        <v/>
      </c>
      <c r="CE159" s="158"/>
      <c r="CF159" s="137"/>
      <c r="CG159" s="388" t="str">
        <f t="shared" si="186"/>
        <v/>
      </c>
      <c r="CH159" s="157" t="str">
        <f>IF(VALUE(IF('Vessel List A'!FC158=1,1,IF('Vessel List A'!FC158=2,2,IF('Vessel List A'!FC158=3,3,IF('Vessel List A'!FC158=4,4,IF('Vessel List A'!FC158=5,5,IF('Vessel List A'!FC158=6,6,IF('Vessel List A'!FC158=7,7,IF('Vessel List A'!FC158=8,8,IF('Vessel List A'!FC158=9,9,IF('Vessel List A'!FC158=10,10,IF('Vessel List A'!FC158=11,11,IF('Vessel List A'!FC158=12,12,IF('Vessel List A'!FC158=13,13,IF('Vessel List A'!FC158=14,14,IF('Vessel List A'!FC158=15,15,IF('Vessel List A'!FC158=16,16,0)))))))))))))))))=0," ",VALUE(IF('Vessel List A'!FC158=1,1,IF('Vessel List A'!FC158=2,2,IF('Vessel List A'!FC158=3,3,IF('Vessel List A'!FC158=4,4,IF('Vessel List A'!FC158=5,5,IF('Vessel List A'!FC158=6,6,IF('Vessel List A'!FC158=7,7,IF('Vessel List A'!FC158=8,8,IF('Vessel List A'!FC158=9,9,IF('Vessel List A'!FC158=10,10,IF('Vessel List A'!FC158=11,11,IF('Vessel List A'!FC158=12,12,IF('Vessel List A'!FC158=13,13,IF('Vessel List A'!FC158=14,14,IF('Vessel List A'!FC158=15,15,IF('Vessel List A'!FC158=16,16,0))))))))))))))))))</f>
        <v xml:space="preserve"> </v>
      </c>
      <c r="CI159" s="154"/>
      <c r="CJ159" s="158"/>
      <c r="CK159" s="390" t="str">
        <f t="shared" si="187"/>
        <v/>
      </c>
      <c r="CL159" s="158"/>
      <c r="CM159" s="137"/>
      <c r="CN159" s="388" t="str">
        <f t="shared" si="188"/>
        <v/>
      </c>
      <c r="CO159" s="157" t="str">
        <f>IF(VALUE(IF('Vessel List A'!FP158=1,1,IF('Vessel List A'!FP158=2,2,IF('Vessel List A'!FP158=3,3,IF('Vessel List A'!FP158=4,4,IF('Vessel List A'!FP158=5,5,IF('Vessel List A'!FP158=6,6,IF('Vessel List A'!FP158=7,7,IF('Vessel List A'!FP158=8,8,IF('Vessel List A'!FP158=9,9,IF('Vessel List A'!FP158=10,10,IF('Vessel List A'!FP158=11,11,IF('Vessel List A'!FP158=12,12,IF('Vessel List A'!FP158=13,13,IF('Vessel List A'!FP158=14,14,IF('Vessel List A'!FP158=15,15,IF('Vessel List A'!FP158=16,16,0)))))))))))))))))=0," ",VALUE(IF('Vessel List A'!FP158=1,1,IF('Vessel List A'!FP158=2,2,IF('Vessel List A'!FP158=3,3,IF('Vessel List A'!FP158=4,4,IF('Vessel List A'!FP158=5,5,IF('Vessel List A'!FP158=6,6,IF('Vessel List A'!FP158=7,7,IF('Vessel List A'!FP158=8,8,IF('Vessel List A'!FP158=9,9,IF('Vessel List A'!FP158=10,10,IF('Vessel List A'!FP158=11,11,IF('Vessel List A'!FP158=12,12,IF('Vessel List A'!FP158=13,13,IF('Vessel List A'!FP158=14,14,IF('Vessel List A'!FP158=15,15,IF('Vessel List A'!FP158=16,16,0))))))))))))))))))</f>
        <v xml:space="preserve"> </v>
      </c>
      <c r="CP159" s="154"/>
      <c r="CQ159" s="158"/>
      <c r="CR159" s="390" t="str">
        <f t="shared" si="189"/>
        <v/>
      </c>
      <c r="CS159" s="158"/>
      <c r="CT159" s="137"/>
      <c r="CU159" s="388" t="str">
        <f t="shared" si="190"/>
        <v/>
      </c>
      <c r="CV159" s="157" t="str">
        <f>IF(VALUE(IF('Vessel List A'!GC158=1,1,IF('Vessel List A'!GC158=2,2,IF('Vessel List A'!GC158=3,3,IF('Vessel List A'!GC158=4,4,IF('Vessel List A'!GC158=5,5,IF('Vessel List A'!GC158=6,6,IF('Vessel List A'!GC158=7,7,IF('Vessel List A'!GC158=8,8,IF('Vessel List A'!GC158=9,9,IF('Vessel List A'!GC158=10,10,IF('Vessel List A'!GC158=11,11,IF('Vessel List A'!GC158=12,12,IF('Vessel List A'!GC158=13,13,IF('Vessel List A'!GC158=14,14,IF('Vessel List A'!GC158=15,15,IF('Vessel List A'!GC158=16,16,0)))))))))))))))))=0," ",VALUE(IF('Vessel List A'!GC158=1,1,IF('Vessel List A'!GC158=2,2,IF('Vessel List A'!GC158=3,3,IF('Vessel List A'!GC158=4,4,IF('Vessel List A'!GC158=5,5,IF('Vessel List A'!GC158=6,6,IF('Vessel List A'!GC158=7,7,IF('Vessel List A'!GC158=8,8,IF('Vessel List A'!GC158=9,9,IF('Vessel List A'!GC158=10,10,IF('Vessel List A'!GC158=11,11,IF('Vessel List A'!GC158=12,12,IF('Vessel List A'!GC158=13,13,IF('Vessel List A'!GC158=14,14,IF('Vessel List A'!GC158=15,15,IF('Vessel List A'!GC158=16,16,0))))))))))))))))))</f>
        <v xml:space="preserve"> </v>
      </c>
      <c r="CW159" s="154"/>
      <c r="CX159" s="158"/>
      <c r="CY159" s="390" t="str">
        <f t="shared" si="191"/>
        <v/>
      </c>
      <c r="CZ159" s="158"/>
      <c r="DA159" s="137"/>
      <c r="DB159" s="388" t="str">
        <f t="shared" si="192"/>
        <v/>
      </c>
      <c r="DC159" s="157" t="str">
        <f>IF(VALUE(IF('Vessel List A'!GP158=1,1,IF('Vessel List A'!GP158=2,2,IF('Vessel List A'!GP158=3,3,IF('Vessel List A'!GP158=4,4,IF('Vessel List A'!GP158=5,5,IF('Vessel List A'!GP158=6,6,IF('Vessel List A'!GP158=7,7,IF('Vessel List A'!GP158=8,8,IF('Vessel List A'!GP158=9,9,IF('Vessel List A'!GP158=10,10,IF('Vessel List A'!GP158=11,11,IF('Vessel List A'!GP158=12,12,IF('Vessel List A'!GP158=13,13,IF('Vessel List A'!GP158=14,14,IF('Vessel List A'!GP158=15,15,IF('Vessel List A'!GP158=16,16,0)))))))))))))))))=0," ",VALUE(IF('Vessel List A'!GP158=1,1,IF('Vessel List A'!GP158=2,2,IF('Vessel List A'!GP158=3,3,IF('Vessel List A'!GP158=4,4,IF('Vessel List A'!GP158=5,5,IF('Vessel List A'!GP158=6,6,IF('Vessel List A'!GP158=7,7,IF('Vessel List A'!GP158=8,8,IF('Vessel List A'!GP158=9,9,IF('Vessel List A'!GP158=10,10,IF('Vessel List A'!GP158=11,11,IF('Vessel List A'!GP158=12,12,IF('Vessel List A'!GP158=13,13,IF('Vessel List A'!GP158=14,14,IF('Vessel List A'!GP158=15,15,IF('Vessel List A'!GP158=16,16,0))))))))))))))))))</f>
        <v xml:space="preserve"> </v>
      </c>
      <c r="DD159" s="154"/>
      <c r="DE159" s="158"/>
      <c r="DF159" s="390" t="str">
        <f t="shared" si="193"/>
        <v/>
      </c>
      <c r="DG159" s="158"/>
      <c r="DH159" s="137"/>
      <c r="DI159" s="388" t="str">
        <f t="shared" si="194"/>
        <v/>
      </c>
      <c r="DJ159" s="157" t="str">
        <f>IF(VALUE(IF('Vessel List A'!HC158=1,1,IF('Vessel List A'!HC158=2,2,IF('Vessel List A'!HC158=3,3,IF('Vessel List A'!HC158=4,4,IF('Vessel List A'!HC158=5,5,IF('Vessel List A'!HC158=6,6,IF('Vessel List A'!HC158=7,7,IF('Vessel List A'!HC158=8,8,IF('Vessel List A'!HC158=9,9,IF('Vessel List A'!HC158=10,10,IF('Vessel List A'!HC158=11,11,IF('Vessel List A'!HC158=12,12,IF('Vessel List A'!HC158=13,13,IF('Vessel List A'!HC158=14,14,IF('Vessel List A'!HC158=15,15,IF('Vessel List A'!HC158=16,16,0)))))))))))))))))=0," ",VALUE(IF('Vessel List A'!HC158=1,1,IF('Vessel List A'!HC158=2,2,IF('Vessel List A'!HC158=3,3,IF('Vessel List A'!HC158=4,4,IF('Vessel List A'!HC158=5,5,IF('Vessel List A'!HC158=6,6,IF('Vessel List A'!HC158=7,7,IF('Vessel List A'!HC158=8,8,IF('Vessel List A'!HC158=9,9,IF('Vessel List A'!HC158=10,10,IF('Vessel List A'!HC158=11,11,IF('Vessel List A'!HC158=12,12,IF('Vessel List A'!HC158=13,13,IF('Vessel List A'!HC158=14,14,IF('Vessel List A'!HC158=15,15,IF('Vessel List A'!HC158=16,16,0))))))))))))))))))</f>
        <v xml:space="preserve"> </v>
      </c>
      <c r="DK159" s="154"/>
      <c r="DL159" s="158"/>
      <c r="DM159" s="390" t="str">
        <f t="shared" si="195"/>
        <v/>
      </c>
      <c r="DN159" s="158"/>
      <c r="DO159" s="137"/>
      <c r="DP159" s="388" t="str">
        <f t="shared" si="196"/>
        <v/>
      </c>
      <c r="DQ159" s="157" t="str">
        <f>IF(VALUE(IF('Vessel List A'!HP158=1,1,IF('Vessel List A'!HP158=2,2,IF('Vessel List A'!HP158=3,3,IF('Vessel List A'!HP158=4,4,IF('Vessel List A'!HP158=5,5,IF('Vessel List A'!HP158=6,6,IF('Vessel List A'!HP158=7,7,IF('Vessel List A'!HP158=8,8,IF('Vessel List A'!HP158=9,9,IF('Vessel List A'!HP158=10,10,IF('Vessel List A'!HP158=11,11,IF('Vessel List A'!HP158=12,12,IF('Vessel List A'!HP158=13,13,IF('Vessel List A'!HP158=14,14,IF('Vessel List A'!HP158=15,15,IF('Vessel List A'!HP158=16,16,0)))))))))))))))))=0," ",VALUE(IF('Vessel List A'!HP158=1,1,IF('Vessel List A'!HP158=2,2,IF('Vessel List A'!HP158=3,3,IF('Vessel List A'!HP158=4,4,IF('Vessel List A'!HP158=5,5,IF('Vessel List A'!HP158=6,6,IF('Vessel List A'!HP158=7,7,IF('Vessel List A'!HP158=8,8,IF('Vessel List A'!HP158=9,9,IF('Vessel List A'!HP158=10,10,IF('Vessel List A'!HP158=11,11,IF('Vessel List A'!HP158=12,12,IF('Vessel List A'!HP158=13,13,IF('Vessel List A'!HP158=14,14,IF('Vessel List A'!HP158=15,15,IF('Vessel List A'!HP158=16,16,0))))))))))))))))))</f>
        <v xml:space="preserve"> </v>
      </c>
      <c r="DR159" s="154"/>
      <c r="DS159" s="158"/>
      <c r="DT159" s="390" t="str">
        <f t="shared" si="197"/>
        <v/>
      </c>
      <c r="DU159" s="158"/>
      <c r="DV159" s="137"/>
      <c r="DW159" s="388" t="str">
        <f t="shared" si="198"/>
        <v/>
      </c>
      <c r="DX159" s="157" t="str">
        <f>IF(VALUE(IF('Vessel List A'!IC158=1,1,IF('Vessel List A'!IC158=2,2,IF('Vessel List A'!IC158=3,3,IF('Vessel List A'!IC158=4,4,IF('Vessel List A'!IC158=5,5,IF('Vessel List A'!IC158=6,6,IF('Vessel List A'!IC158=7,7,IF('Vessel List A'!IC158=8,8,IF('Vessel List A'!IC158=9,9,IF('Vessel List A'!IC158=10,10,IF('Vessel List A'!IC158=11,11,IF('Vessel List A'!IC158=12,12,IF('Vessel List A'!IC158=13,13,IF('Vessel List A'!IC158=14,14,IF('Vessel List A'!IC158=15,15,IF('Vessel List A'!IC158=16,16,0)))))))))))))))))=0," ",VALUE(IF('Vessel List A'!IC158=1,1,IF('Vessel List A'!IC158=2,2,IF('Vessel List A'!IC158=3,3,IF('Vessel List A'!IC158=4,4,IF('Vessel List A'!IC158=5,5,IF('Vessel List A'!IC158=6,6,IF('Vessel List A'!IC158=7,7,IF('Vessel List A'!IC158=8,8,IF('Vessel List A'!IC158=9,9,IF('Vessel List A'!IC158=10,10,IF('Vessel List A'!IC158=11,11,IF('Vessel List A'!IC158=12,12,IF('Vessel List A'!IC158=13,13,IF('Vessel List A'!IC158=14,14,IF('Vessel List A'!IC158=15,15,IF('Vessel List A'!IC158=16,16,0))))))))))))))))))</f>
        <v xml:space="preserve"> </v>
      </c>
      <c r="DY159" s="154"/>
      <c r="DZ159" s="158"/>
      <c r="EA159" s="390" t="str">
        <f t="shared" si="199"/>
        <v/>
      </c>
      <c r="EB159" s="158"/>
      <c r="EC159" s="137"/>
      <c r="ED159" s="388" t="str">
        <f t="shared" si="200"/>
        <v/>
      </c>
      <c r="EE159" s="157" t="str">
        <f>IF(VALUE(IF('Vessel List A'!IP158=1,1,IF('Vessel List A'!IP158=2,2,IF('Vessel List A'!IP158=3,3,IF('Vessel List A'!IP158=4,4,IF('Vessel List A'!IP158=5,5,IF('Vessel List A'!IP158=6,6,IF('Vessel List A'!IP158=7,7,IF('Vessel List A'!IP158=8,8,IF('Vessel List A'!IP158=9,9,IF('Vessel List A'!IP158=10,10,IF('Vessel List A'!IP158=11,11,IF('Vessel List A'!IP158=12,12,IF('Vessel List A'!IP158=13,13,IF('Vessel List A'!IP158=14,14,IF('Vessel List A'!IP158=15,15,IF('Vessel List A'!IP158=16,16,0)))))))))))))))))=0," ",VALUE(IF('Vessel List A'!IP158=1,1,IF('Vessel List A'!IP158=2,2,IF('Vessel List A'!IP158=3,3,IF('Vessel List A'!IP158=4,4,IF('Vessel List A'!IP158=5,5,IF('Vessel List A'!IP158=6,6,IF('Vessel List A'!IP158=7,7,IF('Vessel List A'!IP158=8,8,IF('Vessel List A'!IP158=9,9,IF('Vessel List A'!IP158=10,10,IF('Vessel List A'!IP158=11,11,IF('Vessel List A'!IP158=12,12,IF('Vessel List A'!IP158=13,13,IF('Vessel List A'!IP158=14,14,IF('Vessel List A'!IP158=15,15,IF('Vessel List A'!IP158=16,16,0))))))))))))))))))</f>
        <v xml:space="preserve"> </v>
      </c>
      <c r="EF159" s="154"/>
      <c r="EG159" s="158"/>
      <c r="EH159" s="390" t="str">
        <f t="shared" si="201"/>
        <v/>
      </c>
      <c r="EI159" s="158"/>
      <c r="EJ159" s="137"/>
      <c r="EK159" s="397" t="str">
        <f t="shared" si="202"/>
        <v/>
      </c>
      <c r="EL159" s="144"/>
      <c r="EM159" s="157" t="str">
        <f>IF(VALUE(IF('Vessel List B'!C158=1,1,IF('Vessel List B'!C158=2,2,IF('Vessel List B'!C158=3,3,IF('Vessel List B'!C158=4,4,IF('Vessel List B'!C158=5,5,IF('Vessel List B'!C158=6,6,IF('Vessel List B'!C158=7,7,IF('Vessel List B'!C158=8,8,IF('Vessel List B'!C158=9,9,IF('Vessel List B'!C158=10,10,IF('Vessel List B'!C158=11,11,IF('Vessel List B'!C158=12,12,IF('Vessel List B'!C158=13,13,IF('Vessel List B'!C158=14,14,IF('Vessel List B'!C158=15,15,IF('Vessel List B'!C158=16,16,0)))))))))))))))))=0," ",VALUE(IF('Vessel List B'!C158=1,1,IF('Vessel List B'!C158=2,2,IF('Vessel List B'!C158=3,3,IF('Vessel List B'!C158=4,4,IF('Vessel List B'!C158=5,5,IF('Vessel List B'!C158=6,6,IF('Vessel List B'!C158=7,7,IF('Vessel List B'!C158=8,8,IF('Vessel List B'!C158=9,9,IF('Vessel List B'!C158=10,10,IF('Vessel List B'!C158=11,11,IF('Vessel List B'!C158=12,12,IF('Vessel List B'!C158=13,13,IF('Vessel List B'!C158=14,14,IF('Vessel List B'!C158=15,15,IF('Vessel List B'!C158=16,16,0))))))))))))))))))</f>
        <v xml:space="preserve"> </v>
      </c>
      <c r="EN159" s="154"/>
      <c r="EO159" s="158"/>
      <c r="EP159" s="390" t="str">
        <f t="shared" si="203"/>
        <v/>
      </c>
      <c r="EQ159" s="158"/>
      <c r="ER159" s="137"/>
      <c r="ES159" s="388" t="str">
        <f t="shared" si="204"/>
        <v/>
      </c>
      <c r="ET159" s="157" t="str">
        <f>IF(VALUE(IF('Vessel List B'!P158=1,1,IF('Vessel List B'!P158=2,2,IF('Vessel List B'!P158=3,3,IF('Vessel List B'!P158=4,4,IF('Vessel List B'!P158=5,5,IF('Vessel List B'!P158=6,6,IF('Vessel List B'!P158=7,7,IF('Vessel List B'!P158=8,8,IF('Vessel List B'!P158=9,9,IF('Vessel List B'!P158=10,10,IF('Vessel List B'!P158=11,11,IF('Vessel List B'!P158=12,12,IF('Vessel List B'!P158=13,13,IF('Vessel List B'!P158=14,14,IF('Vessel List B'!P158=15,15,IF('Vessel List B'!P158=16,16,0)))))))))))))))))=0," ",VALUE(IF('Vessel List B'!P158=1,1,IF('Vessel List B'!P158=2,2,IF('Vessel List B'!P158=3,3,IF('Vessel List B'!P158=4,4,IF('Vessel List B'!P158=5,5,IF('Vessel List B'!P158=6,6,IF('Vessel List B'!P158=7,7,IF('Vessel List B'!P158=8,8,IF('Vessel List B'!P158=9,9,IF('Vessel List B'!P158=10,10,IF('Vessel List B'!P158=11,11,IF('Vessel List B'!P158=12,12,IF('Vessel List B'!P158=13,13,IF('Vessel List B'!P158=14,14,IF('Vessel List B'!P158=15,15,IF('Vessel List B'!P158=16,16,0))))))))))))))))))</f>
        <v xml:space="preserve"> </v>
      </c>
      <c r="EU159" s="154"/>
      <c r="EV159" s="158"/>
      <c r="EW159" s="390" t="str">
        <f t="shared" si="205"/>
        <v/>
      </c>
      <c r="EX159" s="158"/>
      <c r="EY159" s="137"/>
      <c r="EZ159" s="388" t="str">
        <f t="shared" si="206"/>
        <v/>
      </c>
      <c r="FA159" s="157" t="str">
        <f>IF(VALUE(IF('Vessel List B'!AC158=1,1,IF('Vessel List B'!AC158=2,2,IF('Vessel List B'!AC158=3,3,IF('Vessel List B'!AC158=4,4,IF('Vessel List B'!AC158=5,5,IF('Vessel List B'!AC158=6,6,IF('Vessel List B'!AC158=7,7,IF('Vessel List B'!AC158=8,8,IF('Vessel List B'!AC158=9,9,IF('Vessel List B'!AC158=10,10,IF('Vessel List B'!AC158=11,11,IF('Vessel List B'!AC158=12,12,IF('Vessel List B'!AC158=13,13,IF('Vessel List B'!AC158=14,14,IF('Vessel List B'!AC158=15,15,IF('Vessel List B'!AC158=16,16,0)))))))))))))))))=0," ",VALUE(IF('Vessel List B'!AC158=1,1,IF('Vessel List B'!AC158=2,2,IF('Vessel List B'!AC158=3,3,IF('Vessel List B'!AC158=4,4,IF('Vessel List B'!AC158=5,5,IF('Vessel List B'!AC158=6,6,IF('Vessel List B'!AC158=7,7,IF('Vessel List B'!AC158=8,8,IF('Vessel List B'!AC158=9,9,IF('Vessel List B'!AC158=10,10,IF('Vessel List B'!AC158=11,11,IF('Vessel List B'!AC158=12,12,IF('Vessel List B'!AC158=13,13,IF('Vessel List B'!AC158=14,14,IF('Vessel List B'!AC158=15,15,IF('Vessel List B'!AC158=16,16,0))))))))))))))))))</f>
        <v xml:space="preserve"> </v>
      </c>
      <c r="FB159" s="154"/>
      <c r="FC159" s="158"/>
      <c r="FD159" s="390" t="str">
        <f t="shared" si="207"/>
        <v/>
      </c>
      <c r="FE159" s="158"/>
      <c r="FF159" s="137"/>
      <c r="FG159" s="388" t="str">
        <f t="shared" si="208"/>
        <v/>
      </c>
      <c r="FH159" s="157" t="str">
        <f>IF(VALUE(IF('Vessel List B'!AP158=1,1,IF('Vessel List B'!AP158=2,2,IF('Vessel List B'!AP158=3,3,IF('Vessel List B'!AP158=4,4,IF('Vessel List B'!AP158=5,5,IF('Vessel List B'!AP158=6,6,IF('Vessel List B'!AP158=7,7,IF('Vessel List B'!AP158=8,8,IF('Vessel List B'!AP158=9,9,IF('Vessel List B'!AP158=10,10,IF('Vessel List B'!AP158=11,11,IF('Vessel List B'!AP158=12,12,IF('Vessel List B'!AP158=13,13,IF('Vessel List B'!AP158=14,14,IF('Vessel List B'!AP158=15,15,IF('Vessel List B'!AP158=16,16,0)))))))))))))))))=0," ",VALUE(IF('Vessel List B'!AP158=1,1,IF('Vessel List B'!AP158=2,2,IF('Vessel List B'!AP158=3,3,IF('Vessel List B'!AP158=4,4,IF('Vessel List B'!AP158=5,5,IF('Vessel List B'!AP158=6,6,IF('Vessel List B'!AP158=7,7,IF('Vessel List B'!AP158=8,8,IF('Vessel List B'!AP158=9,9,IF('Vessel List B'!AP158=10,10,IF('Vessel List B'!AP158=11,11,IF('Vessel List B'!AP158=12,12,IF('Vessel List B'!AP158=13,13,IF('Vessel List B'!AP158=14,14,IF('Vessel List B'!AP158=15,15,IF('Vessel List B'!AP158=16,16,0))))))))))))))))))</f>
        <v xml:space="preserve"> </v>
      </c>
      <c r="FI159" s="154"/>
      <c r="FJ159" s="158"/>
      <c r="FK159" s="390" t="str">
        <f t="shared" si="209"/>
        <v/>
      </c>
      <c r="FL159" s="158"/>
      <c r="FM159" s="137"/>
      <c r="FN159" s="388" t="str">
        <f t="shared" si="210"/>
        <v/>
      </c>
      <c r="FO159" s="157" t="str">
        <f>IF(VALUE(IF('Vessel List B'!BC158=1,1,IF('Vessel List B'!BC158=2,2,IF('Vessel List B'!BC158=3,3,IF('Vessel List B'!BC158=4,4,IF('Vessel List B'!BC158=5,5,IF('Vessel List B'!BC158=6,6,IF('Vessel List B'!BC158=7,7,IF('Vessel List B'!BC158=8,8,IF('Vessel List B'!BC158=9,9,IF('Vessel List B'!BC158=10,10,IF('Vessel List B'!BC158=11,11,IF('Vessel List B'!BC158=12,12,IF('Vessel List B'!BC158=13,13,IF('Vessel List B'!BC158=14,14,IF('Vessel List B'!BC158=15,15,IF('Vessel List B'!BC158=16,16,0)))))))))))))))))=0," ",VALUE(IF('Vessel List B'!BC158=1,1,IF('Vessel List B'!BC158=2,2,IF('Vessel List B'!BC158=3,3,IF('Vessel List B'!BC158=4,4,IF('Vessel List B'!BC158=5,5,IF('Vessel List B'!BC158=6,6,IF('Vessel List B'!BC158=7,7,IF('Vessel List B'!BC158=8,8,IF('Vessel List B'!BC158=9,9,IF('Vessel List B'!BC158=10,10,IF('Vessel List B'!BC158=11,11,IF('Vessel List B'!BC158=12,12,IF('Vessel List B'!BC158=13,13,IF('Vessel List B'!BC158=14,14,IF('Vessel List B'!BC158=15,15,IF('Vessel List B'!BC158=16,16,0))))))))))))))))))</f>
        <v xml:space="preserve"> </v>
      </c>
      <c r="FP159" s="154"/>
      <c r="FQ159" s="158"/>
      <c r="FR159" s="390" t="str">
        <f t="shared" si="211"/>
        <v/>
      </c>
      <c r="FS159" s="158"/>
      <c r="FT159" s="137"/>
      <c r="FU159" s="388" t="str">
        <f t="shared" si="212"/>
        <v/>
      </c>
      <c r="FV159" s="157" t="str">
        <f>IF(VALUE(IF('Vessel List B'!BP158=1,1,IF('Vessel List B'!BP158=2,2,IF('Vessel List B'!BP158=3,3,IF('Vessel List B'!BP158=4,4,IF('Vessel List B'!BP158=5,5,IF('Vessel List B'!BP158=6,6,IF('Vessel List B'!BP158=7,7,IF('Vessel List B'!BP158=8,8,IF('Vessel List B'!BP158=9,9,IF('Vessel List B'!BP158=10,10,IF('Vessel List B'!BP158=11,11,IF('Vessel List B'!BP158=12,12,IF('Vessel List B'!BP158=13,13,IF('Vessel List B'!BP158=14,14,IF('Vessel List B'!BP158=15,15,IF('Vessel List B'!BP158=16,16,0)))))))))))))))))=0," ",VALUE(IF('Vessel List B'!BP158=1,1,IF('Vessel List B'!BP158=2,2,IF('Vessel List B'!BP158=3,3,IF('Vessel List B'!BP158=4,4,IF('Vessel List B'!BP158=5,5,IF('Vessel List B'!BP158=6,6,IF('Vessel List B'!BP158=7,7,IF('Vessel List B'!BP158=8,8,IF('Vessel List B'!BP158=9,9,IF('Vessel List B'!BP158=10,10,IF('Vessel List B'!BP158=11,11,IF('Vessel List B'!BP158=12,12,IF('Vessel List B'!BP158=13,13,IF('Vessel List B'!BP158=14,14,IF('Vessel List B'!BP158=15,15,IF('Vessel List B'!BP158=16,16,0))))))))))))))))))</f>
        <v xml:space="preserve"> </v>
      </c>
      <c r="FW159" s="154"/>
      <c r="FX159" s="158"/>
      <c r="FY159" s="390" t="str">
        <f t="shared" si="213"/>
        <v/>
      </c>
      <c r="FZ159" s="158"/>
      <c r="GA159" s="137"/>
      <c r="GB159" s="388" t="str">
        <f t="shared" si="214"/>
        <v/>
      </c>
      <c r="GC159" s="157" t="str">
        <f>IF(VALUE(IF('Vessel List B'!CC158=1,1,IF('Vessel List B'!CC158=2,2,IF('Vessel List B'!CC158=3,3,IF('Vessel List B'!CC158=4,4,IF('Vessel List B'!CC158=5,5,IF('Vessel List B'!CC158=6,6,IF('Vessel List B'!CC158=7,7,IF('Vessel List B'!CC158=8,8,IF('Vessel List B'!CC158=9,9,IF('Vessel List B'!CC158=10,10,IF('Vessel List B'!CC158=11,11,IF('Vessel List B'!CC158=12,12,IF('Vessel List B'!CC158=13,13,IF('Vessel List B'!CC158=14,14,IF('Vessel List B'!CC158=15,15,IF('Vessel List B'!CC158=16,16,0)))))))))))))))))=0," ",VALUE(IF('Vessel List B'!CC158=1,1,IF('Vessel List B'!CC158=2,2,IF('Vessel List B'!CC158=3,3,IF('Vessel List B'!CC158=4,4,IF('Vessel List B'!CC158=5,5,IF('Vessel List B'!CC158=6,6,IF('Vessel List B'!CC158=7,7,IF('Vessel List B'!CC158=8,8,IF('Vessel List B'!CC158=9,9,IF('Vessel List B'!CC158=10,10,IF('Vessel List B'!CC158=11,11,IF('Vessel List B'!CC158=12,12,IF('Vessel List B'!CC158=13,13,IF('Vessel List B'!CC158=14,14,IF('Vessel List B'!CC158=15,15,IF('Vessel List B'!CC158=16,16,0))))))))))))))))))</f>
        <v xml:space="preserve"> </v>
      </c>
      <c r="GD159" s="154"/>
      <c r="GE159" s="158"/>
      <c r="GF159" s="390" t="str">
        <f t="shared" si="215"/>
        <v/>
      </c>
      <c r="GG159" s="158"/>
      <c r="GH159" s="137"/>
      <c r="GI159" s="388" t="str">
        <f t="shared" si="216"/>
        <v/>
      </c>
      <c r="GJ159" s="157" t="str">
        <f>IF(VALUE(IF('Vessel List B'!CP158=1,1,IF('Vessel List B'!CP158=2,2,IF('Vessel List B'!CP158=3,3,IF('Vessel List B'!CP158=4,4,IF('Vessel List B'!CP158=5,5,IF('Vessel List B'!CP158=6,6,IF('Vessel List B'!CP158=7,7,IF('Vessel List B'!CP158=8,8,IF('Vessel List B'!CP158=9,9,IF('Vessel List B'!CP158=10,10,IF('Vessel List B'!CP158=11,11,IF('Vessel List B'!CP158=12,12,IF('Vessel List B'!CP158=13,13,IF('Vessel List B'!CP158=14,14,IF('Vessel List B'!CP158=15,15,IF('Vessel List B'!CP158=16,16,0)))))))))))))))))=0," ",VALUE(IF('Vessel List B'!CP158=1,1,IF('Vessel List B'!CP158=2,2,IF('Vessel List B'!CP158=3,3,IF('Vessel List B'!CP158=4,4,IF('Vessel List B'!CP158=5,5,IF('Vessel List B'!CP158=6,6,IF('Vessel List B'!CP158=7,7,IF('Vessel List B'!CP158=8,8,IF('Vessel List B'!CP158=9,9,IF('Vessel List B'!CP158=10,10,IF('Vessel List B'!CP158=11,11,IF('Vessel List B'!CP158=12,12,IF('Vessel List B'!CP158=13,13,IF('Vessel List B'!CP158=14,14,IF('Vessel List B'!CP158=15,15,IF('Vessel List B'!CP158=16,16,0))))))))))))))))))</f>
        <v xml:space="preserve"> </v>
      </c>
      <c r="GK159" s="154"/>
      <c r="GL159" s="158"/>
      <c r="GM159" s="390" t="str">
        <f t="shared" si="217"/>
        <v/>
      </c>
      <c r="GN159" s="158"/>
      <c r="GO159" s="137"/>
      <c r="GP159" s="388" t="str">
        <f t="shared" si="218"/>
        <v/>
      </c>
      <c r="GQ159" s="157" t="str">
        <f>IF(VALUE(IF('Vessel List B'!DC158=1,1,IF('Vessel List B'!DC158=2,2,IF('Vessel List B'!DC158=3,3,IF('Vessel List B'!DC158=4,4,IF('Vessel List B'!DC158=5,5,IF('Vessel List B'!DC158=6,6,IF('Vessel List B'!DC158=7,7,IF('Vessel List B'!DC158=8,8,IF('Vessel List B'!DC158=9,9,IF('Vessel List B'!DC158=10,10,IF('Vessel List B'!DC158=11,11,IF('Vessel List B'!DC158=12,12,IF('Vessel List B'!DC158=13,13,IF('Vessel List B'!DC158=14,14,IF('Vessel List B'!DC158=15,15,IF('Vessel List B'!DC158=16,16,0)))))))))))))))))=0," ",VALUE(IF('Vessel List B'!DC158=1,1,IF('Vessel List B'!DC158=2,2,IF('Vessel List B'!DC158=3,3,IF('Vessel List B'!DC158=4,4,IF('Vessel List B'!DC158=5,5,IF('Vessel List B'!DC158=6,6,IF('Vessel List B'!DC158=7,7,IF('Vessel List B'!DC158=8,8,IF('Vessel List B'!DC158=9,9,IF('Vessel List B'!DC158=10,10,IF('Vessel List B'!DC158=11,11,IF('Vessel List B'!DC158=12,12,IF('Vessel List B'!DC158=13,13,IF('Vessel List B'!DC158=14,14,IF('Vessel List B'!DC158=15,15,IF('Vessel List B'!DC158=16,16,0))))))))))))))))))</f>
        <v xml:space="preserve"> </v>
      </c>
      <c r="GR159" s="154"/>
      <c r="GS159" s="158"/>
      <c r="GT159" s="390" t="str">
        <f t="shared" si="219"/>
        <v/>
      </c>
      <c r="GU159" s="158"/>
      <c r="GV159" s="137"/>
      <c r="GW159" s="388" t="str">
        <f t="shared" si="220"/>
        <v/>
      </c>
      <c r="GX159" s="157" t="str">
        <f>IF(VALUE(IF('Vessel List B'!DP158=1,1,IF('Vessel List B'!DP158=2,2,IF('Vessel List B'!DP158=3,3,IF('Vessel List B'!DP158=4,4,IF('Vessel List B'!DP158=5,5,IF('Vessel List B'!DP158=6,6,IF('Vessel List B'!DP158=7,7,IF('Vessel List B'!DP158=8,8,IF('Vessel List B'!DP158=9,9,IF('Vessel List B'!DP158=10,10,IF('Vessel List B'!DP158=11,11,IF('Vessel List B'!DP158=12,12,IF('Vessel List B'!DP158=13,13,IF('Vessel List B'!DP158=14,14,IF('Vessel List B'!DP158=15,15,IF('Vessel List B'!DP158=16,16,0)))))))))))))))))=0," ",VALUE(IF('Vessel List B'!DP158=1,1,IF('Vessel List B'!DP158=2,2,IF('Vessel List B'!DP158=3,3,IF('Vessel List B'!DP158=4,4,IF('Vessel List B'!DP158=5,5,IF('Vessel List B'!DP158=6,6,IF('Vessel List B'!DP158=7,7,IF('Vessel List B'!DP158=8,8,IF('Vessel List B'!DP158=9,9,IF('Vessel List B'!DP158=10,10,IF('Vessel List B'!DP158=11,11,IF('Vessel List B'!DP158=12,12,IF('Vessel List B'!DP158=13,13,IF('Vessel List B'!DP158=14,14,IF('Vessel List B'!DP158=15,15,IF('Vessel List B'!DP158=16,16,0))))))))))))))))))</f>
        <v xml:space="preserve"> </v>
      </c>
      <c r="GY159" s="154"/>
      <c r="GZ159" s="158"/>
      <c r="HA159" s="390" t="str">
        <f t="shared" si="221"/>
        <v/>
      </c>
      <c r="HB159" s="158"/>
      <c r="HC159" s="137"/>
      <c r="HD159" s="388" t="str">
        <f t="shared" si="222"/>
        <v/>
      </c>
      <c r="HE159" s="157" t="str">
        <f>IF(VALUE(IF('Vessel List B'!EC158=1,1,IF('Vessel List B'!EC158=2,2,IF('Vessel List B'!EC158=3,3,IF('Vessel List B'!EC158=4,4,IF('Vessel List B'!EC158=5,5,IF('Vessel List B'!EC158=6,6,IF('Vessel List B'!EC158=7,7,IF('Vessel List B'!EC158=8,8,IF('Vessel List B'!EC158=9,9,IF('Vessel List B'!EC158=10,10,IF('Vessel List B'!EC158=11,11,IF('Vessel List B'!EC158=12,12,IF('Vessel List B'!EC158=13,13,IF('Vessel List B'!EC158=14,14,IF('Vessel List B'!EC158=15,15,IF('Vessel List B'!EC158=16,16,0)))))))))))))))))=0," ",VALUE(IF('Vessel List B'!EC158=1,1,IF('Vessel List B'!EC158=2,2,IF('Vessel List B'!EC158=3,3,IF('Vessel List B'!EC158=4,4,IF('Vessel List B'!EC158=5,5,IF('Vessel List B'!EC158=6,6,IF('Vessel List B'!EC158=7,7,IF('Vessel List B'!EC158=8,8,IF('Vessel List B'!EC158=9,9,IF('Vessel List B'!EC158=10,10,IF('Vessel List B'!EC158=11,11,IF('Vessel List B'!EC158=12,12,IF('Vessel List B'!EC158=13,13,IF('Vessel List B'!EC158=14,14,IF('Vessel List B'!EC158=15,15,IF('Vessel List B'!EC158=16,16,0))))))))))))))))))</f>
        <v xml:space="preserve"> </v>
      </c>
      <c r="HF159" s="154"/>
      <c r="HG159" s="158"/>
      <c r="HH159" s="390" t="str">
        <f t="shared" si="223"/>
        <v/>
      </c>
      <c r="HI159" s="158"/>
      <c r="HJ159" s="137"/>
      <c r="HK159" s="388" t="str">
        <f t="shared" si="224"/>
        <v/>
      </c>
      <c r="HL159" s="157" t="str">
        <f>IF(VALUE(IF('Vessel List B'!EP158=1,1,IF('Vessel List B'!EP158=2,2,IF('Vessel List B'!EP158=3,3,IF('Vessel List B'!EP158=4,4,IF('Vessel List B'!EP158=5,5,IF('Vessel List B'!EP158=6,6,IF('Vessel List B'!EP158=7,7,IF('Vessel List B'!EP158=8,8,IF('Vessel List B'!EP158=9,9,IF('Vessel List B'!EP158=10,10,IF('Vessel List B'!EP158=11,11,IF('Vessel List B'!EP158=12,12,IF('Vessel List B'!EP158=13,13,IF('Vessel List B'!EP158=14,14,IF('Vessel List B'!EP158=15,15,IF('Vessel List B'!EP158=16,16,0)))))))))))))))))=0," ",VALUE(IF('Vessel List B'!EP158=1,1,IF('Vessel List B'!EP158=2,2,IF('Vessel List B'!EP158=3,3,IF('Vessel List B'!EP158=4,4,IF('Vessel List B'!EP158=5,5,IF('Vessel List B'!EP158=6,6,IF('Vessel List B'!EP158=7,7,IF('Vessel List B'!EP158=8,8,IF('Vessel List B'!EP158=9,9,IF('Vessel List B'!EP158=10,10,IF('Vessel List B'!EP158=11,11,IF('Vessel List B'!EP158=12,12,IF('Vessel List B'!EP158=13,13,IF('Vessel List B'!EP158=14,14,IF('Vessel List B'!EP158=15,15,IF('Vessel List B'!EP158=16,16,0))))))))))))))))))</f>
        <v xml:space="preserve"> </v>
      </c>
      <c r="HM159" s="154"/>
      <c r="HN159" s="158"/>
      <c r="HO159" s="390" t="str">
        <f t="shared" si="225"/>
        <v/>
      </c>
      <c r="HP159" s="158"/>
      <c r="HQ159" s="137"/>
      <c r="HR159" s="388" t="str">
        <f t="shared" si="226"/>
        <v/>
      </c>
      <c r="HS159" s="157" t="str">
        <f>IF(VALUE(IF('Vessel List B'!FC158=1,1,IF('Vessel List B'!FC158=2,2,IF('Vessel List B'!FC158=3,3,IF('Vessel List B'!FC158=4,4,IF('Vessel List B'!FC158=5,5,IF('Vessel List B'!FC158=6,6,IF('Vessel List B'!FC158=7,7,IF('Vessel List B'!FC158=8,8,IF('Vessel List B'!FC158=9,9,IF('Vessel List B'!FC158=10,10,IF('Vessel List B'!FC158=11,11,IF('Vessel List B'!FC158=12,12,IF('Vessel List B'!FC158=13,13,IF('Vessel List B'!FC158=14,14,IF('Vessel List B'!FC158=15,15,IF('Vessel List B'!FC158=16,16,0)))))))))))))))))=0," ",VALUE(IF('Vessel List B'!FC158=1,1,IF('Vessel List B'!FC158=2,2,IF('Vessel List B'!FC158=3,3,IF('Vessel List B'!FC158=4,4,IF('Vessel List B'!FC158=5,5,IF('Vessel List B'!FC158=6,6,IF('Vessel List B'!FC158=7,7,IF('Vessel List B'!FC158=8,8,IF('Vessel List B'!FC158=9,9,IF('Vessel List B'!FC158=10,10,IF('Vessel List B'!FC158=11,11,IF('Vessel List B'!FC158=12,12,IF('Vessel List B'!FC158=13,13,IF('Vessel List B'!FC158=14,14,IF('Vessel List B'!FC158=15,15,IF('Vessel List B'!FC158=16,16,0))))))))))))))))))</f>
        <v xml:space="preserve"> </v>
      </c>
      <c r="HT159" s="154"/>
      <c r="HU159" s="158"/>
      <c r="HV159" s="390" t="str">
        <f t="shared" si="227"/>
        <v/>
      </c>
      <c r="HW159" s="158"/>
      <c r="HX159" s="137"/>
      <c r="HY159" s="388" t="str">
        <f t="shared" si="228"/>
        <v/>
      </c>
      <c r="HZ159" s="157" t="str">
        <f>IF(VALUE(IF('Vessel List B'!FP158=1,1,IF('Vessel List B'!FP158=2,2,IF('Vessel List B'!FP158=3,3,IF('Vessel List B'!FP158=4,4,IF('Vessel List B'!FP158=5,5,IF('Vessel List B'!FP158=6,6,IF('Vessel List B'!FP158=7,7,IF('Vessel List B'!FP158=8,8,IF('Vessel List B'!FP158=9,9,IF('Vessel List B'!FP158=10,10,IF('Vessel List B'!FP158=11,11,IF('Vessel List B'!FP158=12,12,IF('Vessel List B'!FP158=13,13,IF('Vessel List B'!FP158=14,14,IF('Vessel List B'!FP158=15,15,IF('Vessel List B'!FP158=16,16,0)))))))))))))))))=0," ",VALUE(IF('Vessel List B'!FP158=1,1,IF('Vessel List B'!FP158=2,2,IF('Vessel List B'!FP158=3,3,IF('Vessel List B'!FP158=4,4,IF('Vessel List B'!FP158=5,5,IF('Vessel List B'!FP158=6,6,IF('Vessel List B'!FP158=7,7,IF('Vessel List B'!FP158=8,8,IF('Vessel List B'!FP158=9,9,IF('Vessel List B'!FP158=10,10,IF('Vessel List B'!FP158=11,11,IF('Vessel List B'!FP158=12,12,IF('Vessel List B'!FP158=13,13,IF('Vessel List B'!FP158=14,14,IF('Vessel List B'!FP158=15,15,IF('Vessel List B'!FP158=16,16,0))))))))))))))))))</f>
        <v xml:space="preserve"> </v>
      </c>
      <c r="IA159" s="154"/>
      <c r="IB159" s="158"/>
      <c r="IC159" s="390" t="str">
        <f t="shared" si="229"/>
        <v/>
      </c>
      <c r="ID159" s="158"/>
      <c r="IE159" s="137"/>
      <c r="IF159" s="388" t="str">
        <f t="shared" si="230"/>
        <v/>
      </c>
      <c r="IG159" s="157" t="str">
        <f>IF(VALUE(IF('Vessel List B'!GC158=1,1,IF('Vessel List B'!GC158=2,2,IF('Vessel List B'!GC158=3,3,IF('Vessel List B'!GC158=4,4,IF('Vessel List B'!GC158=5,5,IF('Vessel List B'!GC158=6,6,IF('Vessel List B'!GC158=7,7,IF('Vessel List B'!GC158=8,8,IF('Vessel List B'!GC158=9,9,IF('Vessel List B'!GC158=10,10,IF('Vessel List B'!GC158=11,11,IF('Vessel List B'!GC158=12,12,IF('Vessel List B'!GC158=13,13,IF('Vessel List B'!GC158=14,14,IF('Vessel List B'!GC158=15,15,IF('Vessel List B'!GC158=16,16,0)))))))))))))))))=0," ",VALUE(IF('Vessel List B'!GC158=1,1,IF('Vessel List B'!GC158=2,2,IF('Vessel List B'!GC158=3,3,IF('Vessel List B'!GC158=4,4,IF('Vessel List B'!GC158=5,5,IF('Vessel List B'!GC158=6,6,IF('Vessel List B'!GC158=7,7,IF('Vessel List B'!GC158=8,8,IF('Vessel List B'!GC158=9,9,IF('Vessel List B'!GC158=10,10,IF('Vessel List B'!GC158=11,11,IF('Vessel List B'!GC158=12,12,IF('Vessel List B'!GC158=13,13,IF('Vessel List B'!GC158=14,14,IF('Vessel List B'!GC158=15,15,IF('Vessel List B'!GC158=16,16,0))))))))))))))))))</f>
        <v xml:space="preserve"> </v>
      </c>
      <c r="IH159" s="154"/>
      <c r="II159" s="158"/>
      <c r="IJ159" s="390" t="str">
        <f t="shared" si="231"/>
        <v/>
      </c>
      <c r="IK159" s="158"/>
      <c r="IL159" s="137"/>
      <c r="IM159" s="388" t="str">
        <f t="shared" si="232"/>
        <v/>
      </c>
      <c r="IN159" s="157" t="str">
        <f>IF(VALUE(IF('Vessel List B'!GP158=1,1,IF('Vessel List B'!GP158=2,2,IF('Vessel List B'!GP158=3,3,IF('Vessel List B'!GP158=4,4,IF('Vessel List B'!GP158=5,5,IF('Vessel List B'!GP158=6,6,IF('Vessel List B'!GP158=7,7,IF('Vessel List B'!GP158=8,8,IF('Vessel List B'!GP158=9,9,IF('Vessel List B'!GP158=10,10,IF('Vessel List B'!GP158=11,11,IF('Vessel List B'!GP158=12,12,IF('Vessel List B'!GP158=13,13,IF('Vessel List B'!GP158=14,14,IF('Vessel List B'!GP158=15,15,IF('Vessel List B'!GP158=16,16,0)))))))))))))))))=0," ",VALUE(IF('Vessel List B'!GP158=1,1,IF('Vessel List B'!GP158=2,2,IF('Vessel List B'!GP158=3,3,IF('Vessel List B'!GP158=4,4,IF('Vessel List B'!GP158=5,5,IF('Vessel List B'!GP158=6,6,IF('Vessel List B'!GP158=7,7,IF('Vessel List B'!GP158=8,8,IF('Vessel List B'!GP158=9,9,IF('Vessel List B'!GP158=10,10,IF('Vessel List B'!GP158=11,11,IF('Vessel List B'!GP158=12,12,IF('Vessel List B'!GP158=13,13,IF('Vessel List B'!GP158=14,14,IF('Vessel List B'!GP158=15,15,IF('Vessel List B'!GP158=16,16,0))))))))))))))))))</f>
        <v xml:space="preserve"> </v>
      </c>
      <c r="IO159" s="154"/>
      <c r="IP159" s="158"/>
      <c r="IQ159" s="390" t="str">
        <f t="shared" si="233"/>
        <v/>
      </c>
      <c r="IR159" s="158"/>
      <c r="IS159" s="137"/>
      <c r="IT159" s="388" t="str">
        <f t="shared" si="234"/>
        <v/>
      </c>
      <c r="IU159" s="157" t="str">
        <f>IF(VALUE(IF('Vessel List B'!HC158=1,1,IF('Vessel List B'!HC158=2,2,IF('Vessel List B'!HC158=3,3,IF('Vessel List B'!HC158=4,4,IF('Vessel List B'!HC158=5,5,IF('Vessel List B'!HC158=6,6,IF('Vessel List B'!HC158=7,7,IF('Vessel List B'!HC158=8,8,IF('Vessel List B'!HC158=9,9,IF('Vessel List B'!HC158=10,10,IF('Vessel List B'!HC158=11,11,IF('Vessel List B'!HC158=12,12,IF('Vessel List B'!HC158=13,13,IF('Vessel List B'!HC158=14,14,IF('Vessel List B'!HC158=15,15,IF('Vessel List B'!HC158=16,16,0)))))))))))))))))=0," ",VALUE(IF('Vessel List B'!HC158=1,1,IF('Vessel List B'!HC158=2,2,IF('Vessel List B'!HC158=3,3,IF('Vessel List B'!HC158=4,4,IF('Vessel List B'!HC158=5,5,IF('Vessel List B'!HC158=6,6,IF('Vessel List B'!HC158=7,7,IF('Vessel List B'!HC158=8,8,IF('Vessel List B'!HC158=9,9,IF('Vessel List B'!HC158=10,10,IF('Vessel List B'!HC158=11,11,IF('Vessel List B'!HC158=12,12,IF('Vessel List B'!HC158=13,13,IF('Vessel List B'!HC158=14,14,IF('Vessel List B'!HC158=15,15,IF('Vessel List B'!HC158=16,16,0))))))))))))))))))</f>
        <v xml:space="preserve"> </v>
      </c>
      <c r="IV159" s="154"/>
      <c r="IW159" s="158"/>
      <c r="IX159" s="390" t="str">
        <f t="shared" si="235"/>
        <v/>
      </c>
      <c r="IY159" s="158"/>
      <c r="IZ159" s="137"/>
      <c r="JA159" s="388" t="str">
        <f t="shared" si="236"/>
        <v/>
      </c>
      <c r="JB159" s="157" t="str">
        <f>IF(VALUE(IF('Vessel List B'!HP158=1,1,IF('Vessel List B'!HP158=2,2,IF('Vessel List B'!HP158=3,3,IF('Vessel List B'!HP158=4,4,IF('Vessel List B'!HP158=5,5,IF('Vessel List B'!HP158=6,6,IF('Vessel List B'!HP158=7,7,IF('Vessel List B'!HP158=8,8,IF('Vessel List B'!HP158=9,9,IF('Vessel List B'!HP158=10,10,IF('Vessel List B'!HP158=11,11,IF('Vessel List B'!HP158=12,12,IF('Vessel List B'!HP158=13,13,IF('Vessel List B'!HP158=14,14,IF('Vessel List B'!HP158=15,15,IF('Vessel List B'!HP158=16,16,0)))))))))))))))))=0," ",VALUE(IF('Vessel List B'!HP158=1,1,IF('Vessel List B'!HP158=2,2,IF('Vessel List B'!HP158=3,3,IF('Vessel List B'!HP158=4,4,IF('Vessel List B'!HP158=5,5,IF('Vessel List B'!HP158=6,6,IF('Vessel List B'!HP158=7,7,IF('Vessel List B'!HP158=8,8,IF('Vessel List B'!HP158=9,9,IF('Vessel List B'!HP158=10,10,IF('Vessel List B'!HP158=11,11,IF('Vessel List B'!HP158=12,12,IF('Vessel List B'!HP158=13,13,IF('Vessel List B'!HP158=14,14,IF('Vessel List B'!HP158=15,15,IF('Vessel List B'!HP158=16,16,0))))))))))))))))))</f>
        <v xml:space="preserve"> </v>
      </c>
      <c r="JC159" s="154"/>
      <c r="JD159" s="158"/>
      <c r="JE159" s="390" t="str">
        <f t="shared" si="237"/>
        <v/>
      </c>
      <c r="JF159" s="158"/>
      <c r="JG159" s="137"/>
      <c r="JH159" s="388" t="str">
        <f t="shared" si="238"/>
        <v/>
      </c>
      <c r="JI159" s="157" t="str">
        <f>IF(VALUE(IF('Vessel List B'!IC158=1,1,IF('Vessel List B'!IC158=2,2,IF('Vessel List B'!IC158=3,3,IF('Vessel List B'!IC158=4,4,IF('Vessel List B'!IC158=5,5,IF('Vessel List B'!IC158=6,6,IF('Vessel List B'!IC158=7,7,IF('Vessel List B'!IC158=8,8,IF('Vessel List B'!IC158=9,9,IF('Vessel List B'!IC158=10,10,IF('Vessel List B'!IC158=11,11,IF('Vessel List B'!IC158=12,12,IF('Vessel List B'!IC158=13,13,IF('Vessel List B'!IC158=14,14,IF('Vessel List B'!IC158=15,15,IF('Vessel List B'!IC158=16,16,0)))))))))))))))))=0," ",VALUE(IF('Vessel List B'!IC158=1,1,IF('Vessel List B'!IC158=2,2,IF('Vessel List B'!IC158=3,3,IF('Vessel List B'!IC158=4,4,IF('Vessel List B'!IC158=5,5,IF('Vessel List B'!IC158=6,6,IF('Vessel List B'!IC158=7,7,IF('Vessel List B'!IC158=8,8,IF('Vessel List B'!IC158=9,9,IF('Vessel List B'!IC158=10,10,IF('Vessel List B'!IC158=11,11,IF('Vessel List B'!IC158=12,12,IF('Vessel List B'!IC158=13,13,IF('Vessel List B'!IC158=14,14,IF('Vessel List B'!IC158=15,15,IF('Vessel List B'!IC158=16,16,0))))))))))))))))))</f>
        <v xml:space="preserve"> </v>
      </c>
      <c r="JJ159" s="154"/>
      <c r="JK159" s="158"/>
      <c r="JL159" s="390" t="str">
        <f t="shared" si="239"/>
        <v/>
      </c>
      <c r="JM159" s="158"/>
      <c r="JN159" s="137"/>
      <c r="JO159" s="388" t="str">
        <f t="shared" si="240"/>
        <v/>
      </c>
      <c r="JP159" s="157" t="str">
        <f>IF(VALUE(IF('Vessel List B'!IP158=1,1,IF('Vessel List B'!IP158=2,2,IF('Vessel List B'!IP158=3,3,IF('Vessel List B'!IP158=4,4,IF('Vessel List B'!IP158=5,5,IF('Vessel List B'!IP158=6,6,IF('Vessel List B'!IP158=7,7,IF('Vessel List B'!IP158=8,8,IF('Vessel List B'!IP158=9,9,IF('Vessel List B'!IP158=10,10,IF('Vessel List B'!IP158=11,11,IF('Vessel List B'!IP158=12,12,IF('Vessel List B'!IP158=13,13,IF('Vessel List B'!IP158=14,14,IF('Vessel List B'!IP158=15,15,IF('Vessel List B'!IP158=16,16,0)))))))))))))))))=0," ",VALUE(IF('Vessel List B'!IP158=1,1,IF('Vessel List B'!IP158=2,2,IF('Vessel List B'!IP158=3,3,IF('Vessel List B'!IP158=4,4,IF('Vessel List B'!IP158=5,5,IF('Vessel List B'!IP158=6,6,IF('Vessel List B'!IP158=7,7,IF('Vessel List B'!IP158=8,8,IF('Vessel List B'!IP158=9,9,IF('Vessel List B'!IP158=10,10,IF('Vessel List B'!IP158=11,11,IF('Vessel List B'!IP158=12,12,IF('Vessel List B'!IP158=13,13,IF('Vessel List B'!IP158=14,14,IF('Vessel List B'!IP158=15,15,IF('Vessel List B'!IP158=16,16,0))))))))))))))))))</f>
        <v xml:space="preserve"> </v>
      </c>
      <c r="JQ159" s="154"/>
      <c r="JR159" s="158"/>
      <c r="JS159" s="390" t="str">
        <f t="shared" si="241"/>
        <v/>
      </c>
      <c r="JT159" s="158"/>
      <c r="JU159" s="137"/>
      <c r="JV159" s="397" t="str">
        <f t="shared" si="242"/>
        <v/>
      </c>
      <c r="JW159" s="403"/>
    </row>
    <row r="160" spans="1:283" ht="15" x14ac:dyDescent="0.25">
      <c r="A160" s="132">
        <f>'Vessel List A'!B159</f>
        <v>41734</v>
      </c>
      <c r="B160" s="157" t="str">
        <f>IF(VALUE(IF('Vessel List A'!C159=1,1,IF('Vessel List A'!C159=2,2,IF('Vessel List A'!C159=3,3,IF('Vessel List A'!C159=4,4,IF('Vessel List A'!C159=5,5,IF('Vessel List A'!C159=6,6,IF('Vessel List A'!C159=7,7,IF('Vessel List A'!C159=8,8,IF('Vessel List A'!C159=9,9,IF('Vessel List A'!C159=10,10,IF('Vessel List A'!C159=11,11,IF('Vessel List A'!C159=12,12,IF('Vessel List A'!C159=13,13,IF('Vessel List A'!C159=14,14,IF('Vessel List A'!C159=15,15,IF('Vessel List A'!C159=16,16,0)))))))))))))))))=0," ",VALUE(IF('Vessel List A'!C159=1,1,IF('Vessel List A'!C159=2,2,IF('Vessel List A'!C159=3,3,IF('Vessel List A'!C159=4,4,IF('Vessel List A'!C159=5,5,IF('Vessel List A'!C159=6,6,IF('Vessel List A'!C159=7,7,IF('Vessel List A'!C159=8,8,IF('Vessel List A'!C159=9,9,IF('Vessel List A'!C159=10,10,IF('Vessel List A'!C159=11,11,IF('Vessel List A'!C159=12,12,IF('Vessel List A'!C159=13,13,IF('Vessel List A'!C159=14,14,IF('Vessel List A'!C159=15,15,IF('Vessel List A'!C159=16,16,0))))))))))))))))))</f>
        <v xml:space="preserve"> </v>
      </c>
      <c r="C160" s="154"/>
      <c r="D160" s="158"/>
      <c r="E160" s="390" t="str">
        <f t="shared" si="163"/>
        <v/>
      </c>
      <c r="F160" s="158"/>
      <c r="G160" s="137"/>
      <c r="H160" s="388" t="str">
        <f t="shared" si="164"/>
        <v/>
      </c>
      <c r="I160" s="157" t="str">
        <f>IF(VALUE(IF('Vessel List A'!P159=1,1,IF('Vessel List A'!P159=2,2,IF('Vessel List A'!P159=3,3,IF('Vessel List A'!P159=4,4,IF('Vessel List A'!P159=5,5,IF('Vessel List A'!P159=6,6,IF('Vessel List A'!P159=7,7,IF('Vessel List A'!P159=8,8,IF('Vessel List A'!P159=9,9,IF('Vessel List A'!P159=10,10,IF('Vessel List A'!P159=11,11,IF('Vessel List A'!P159=12,12,IF('Vessel List A'!P159=13,13,IF('Vessel List A'!P159=14,14,IF('Vessel List A'!P159=15,15,IF('Vessel List A'!P159=16,16,0)))))))))))))))))=0," ",VALUE(IF('Vessel List A'!P159=1,1,IF('Vessel List A'!P159=2,2,IF('Vessel List A'!P159=3,3,IF('Vessel List A'!P159=4,4,IF('Vessel List A'!P159=5,5,IF('Vessel List A'!P159=6,6,IF('Vessel List A'!P159=7,7,IF('Vessel List A'!P159=8,8,IF('Vessel List A'!P159=9,9,IF('Vessel List A'!P159=10,10,IF('Vessel List A'!P159=11,11,IF('Vessel List A'!P159=12,12,IF('Vessel List A'!P159=13,13,IF('Vessel List A'!P159=14,14,IF('Vessel List A'!P159=15,15,IF('Vessel List A'!P159=16,16,0))))))))))))))))))</f>
        <v xml:space="preserve"> </v>
      </c>
      <c r="J160" s="154"/>
      <c r="K160" s="158"/>
      <c r="L160" s="390" t="str">
        <f t="shared" si="165"/>
        <v/>
      </c>
      <c r="M160" s="158"/>
      <c r="N160" s="137"/>
      <c r="O160" s="388" t="str">
        <f t="shared" si="166"/>
        <v/>
      </c>
      <c r="P160" s="157" t="str">
        <f>IF(VALUE(IF('Vessel List A'!AC159=1,1,IF('Vessel List A'!AC159=2,2,IF('Vessel List A'!AC159=3,3,IF('Vessel List A'!AC159=4,4,IF('Vessel List A'!AC159=5,5,IF('Vessel List A'!AC159=6,6,IF('Vessel List A'!AC159=7,7,IF('Vessel List A'!AC159=8,8,IF('Vessel List A'!AC159=9,9,IF('Vessel List A'!AC159=10,10,IF('Vessel List A'!AC159=11,11,IF('Vessel List A'!AC159=12,12,IF('Vessel List A'!AC159=13,13,IF('Vessel List A'!AC159=14,14,IF('Vessel List A'!AC159=15,15,IF('Vessel List A'!AC159=16,16,0)))))))))))))))))=0," ",VALUE(IF('Vessel List A'!AC159=1,1,IF('Vessel List A'!AC159=2,2,IF('Vessel List A'!AC159=3,3,IF('Vessel List A'!AC159=4,4,IF('Vessel List A'!AC159=5,5,IF('Vessel List A'!AC159=6,6,IF('Vessel List A'!AC159=7,7,IF('Vessel List A'!AC159=8,8,IF('Vessel List A'!AC159=9,9,IF('Vessel List A'!AC159=10,10,IF('Vessel List A'!AC159=11,11,IF('Vessel List A'!AC159=12,12,IF('Vessel List A'!AC159=13,13,IF('Vessel List A'!AC159=14,14,IF('Vessel List A'!AC159=15,15,IF('Vessel List A'!AC159=16,16,0))))))))))))))))))</f>
        <v xml:space="preserve"> </v>
      </c>
      <c r="Q160" s="154"/>
      <c r="R160" s="158"/>
      <c r="S160" s="390" t="str">
        <f t="shared" si="167"/>
        <v/>
      </c>
      <c r="T160" s="158"/>
      <c r="U160" s="137"/>
      <c r="V160" s="388" t="str">
        <f t="shared" si="168"/>
        <v/>
      </c>
      <c r="W160" s="157" t="str">
        <f>IF(VALUE(IF('Vessel List A'!AP159=1,1,IF('Vessel List A'!AP159=2,2,IF('Vessel List A'!AP159=3,3,IF('Vessel List A'!AP159=4,4,IF('Vessel List A'!AP159=5,5,IF('Vessel List A'!AP159=6,6,IF('Vessel List A'!AP159=7,7,IF('Vessel List A'!AP159=8,8,IF('Vessel List A'!AP159=9,9,IF('Vessel List A'!AP159=10,10,IF('Vessel List A'!AP159=11,11,IF('Vessel List A'!AP159=12,12,IF('Vessel List A'!AP159=13,13,IF('Vessel List A'!AP159=14,14,IF('Vessel List A'!AP159=15,15,IF('Vessel List A'!AP159=16,16,0)))))))))))))))))=0," ",VALUE(IF('Vessel List A'!AP159=1,1,IF('Vessel List A'!AP159=2,2,IF('Vessel List A'!AP159=3,3,IF('Vessel List A'!AP159=4,4,IF('Vessel List A'!AP159=5,5,IF('Vessel List A'!AP159=6,6,IF('Vessel List A'!AP159=7,7,IF('Vessel List A'!AP159=8,8,IF('Vessel List A'!AP159=9,9,IF('Vessel List A'!AP159=10,10,IF('Vessel List A'!AP159=11,11,IF('Vessel List A'!AP159=12,12,IF('Vessel List A'!AP159=13,13,IF('Vessel List A'!AP159=14,14,IF('Vessel List A'!AP159=15,15,IF('Vessel List A'!AP159=16,16,0))))))))))))))))))</f>
        <v xml:space="preserve"> </v>
      </c>
      <c r="X160" s="154"/>
      <c r="Y160" s="158"/>
      <c r="Z160" s="390" t="str">
        <f t="shared" si="169"/>
        <v/>
      </c>
      <c r="AA160" s="158"/>
      <c r="AB160" s="137"/>
      <c r="AC160" s="388" t="str">
        <f t="shared" si="170"/>
        <v/>
      </c>
      <c r="AD160" s="157" t="str">
        <f>IF(VALUE(IF('Vessel List A'!BC159=1,1,IF('Vessel List A'!BC159=2,2,IF('Vessel List A'!BC159=3,3,IF('Vessel List A'!BC159=4,4,IF('Vessel List A'!BC159=5,5,IF('Vessel List A'!BC159=6,6,IF('Vessel List A'!BC159=7,7,IF('Vessel List A'!BC159=8,8,IF('Vessel List A'!BC159=9,9,IF('Vessel List A'!BC159=10,10,IF('Vessel List A'!BC159=11,11,IF('Vessel List A'!BC159=12,12,IF('Vessel List A'!BC159=13,13,IF('Vessel List A'!BC159=14,14,IF('Vessel List A'!BC159=15,15,IF('Vessel List A'!BC159=16,16,0)))))))))))))))))=0," ",VALUE(IF('Vessel List A'!BC159=1,1,IF('Vessel List A'!BC159=2,2,IF('Vessel List A'!BC159=3,3,IF('Vessel List A'!BC159=4,4,IF('Vessel List A'!BC159=5,5,IF('Vessel List A'!BC159=6,6,IF('Vessel List A'!BC159=7,7,IF('Vessel List A'!BC159=8,8,IF('Vessel List A'!BC159=9,9,IF('Vessel List A'!BC159=10,10,IF('Vessel List A'!BC159=11,11,IF('Vessel List A'!BC159=12,12,IF('Vessel List A'!BC159=13,13,IF('Vessel List A'!BC159=14,14,IF('Vessel List A'!BC159=15,15,IF('Vessel List A'!BC159=16,16,0))))))))))))))))))</f>
        <v xml:space="preserve"> </v>
      </c>
      <c r="AE160" s="154"/>
      <c r="AF160" s="158"/>
      <c r="AG160" s="390" t="str">
        <f t="shared" si="171"/>
        <v/>
      </c>
      <c r="AH160" s="158"/>
      <c r="AI160" s="137"/>
      <c r="AJ160" s="388" t="str">
        <f t="shared" si="172"/>
        <v/>
      </c>
      <c r="AK160" s="157" t="str">
        <f>IF(VALUE(IF('Vessel List A'!BP159=1,1,IF('Vessel List A'!BP159=2,2,IF('Vessel List A'!BP159=3,3,IF('Vessel List A'!BP159=4,4,IF('Vessel List A'!BP159=5,5,IF('Vessel List A'!BP159=6,6,IF('Vessel List A'!BP159=7,7,IF('Vessel List A'!BP159=8,8,IF('Vessel List A'!BP159=9,9,IF('Vessel List A'!BP159=10,10,IF('Vessel List A'!BP159=11,11,IF('Vessel List A'!BP159=12,12,IF('Vessel List A'!BP159=13,13,IF('Vessel List A'!BP159=14,14,IF('Vessel List A'!BP159=15,15,IF('Vessel List A'!BP159=16,16,0)))))))))))))))))=0," ",VALUE(IF('Vessel List A'!BP159=1,1,IF('Vessel List A'!BP159=2,2,IF('Vessel List A'!BP159=3,3,IF('Vessel List A'!BP159=4,4,IF('Vessel List A'!BP159=5,5,IF('Vessel List A'!BP159=6,6,IF('Vessel List A'!BP159=7,7,IF('Vessel List A'!BP159=8,8,IF('Vessel List A'!BP159=9,9,IF('Vessel List A'!BP159=10,10,IF('Vessel List A'!BP159=11,11,IF('Vessel List A'!BP159=12,12,IF('Vessel List A'!BP159=13,13,IF('Vessel List A'!BP159=14,14,IF('Vessel List A'!BP159=15,15,IF('Vessel List A'!BP159=16,16,0))))))))))))))))))</f>
        <v xml:space="preserve"> </v>
      </c>
      <c r="AL160" s="154"/>
      <c r="AM160" s="158"/>
      <c r="AN160" s="390" t="str">
        <f t="shared" si="173"/>
        <v/>
      </c>
      <c r="AO160" s="158"/>
      <c r="AP160" s="137"/>
      <c r="AQ160" s="388" t="str">
        <f t="shared" si="174"/>
        <v/>
      </c>
      <c r="AR160" s="157" t="str">
        <f>IF(VALUE(IF('Vessel List A'!CC159=1,1,IF('Vessel List A'!CC159=2,2,IF('Vessel List A'!CC159=3,3,IF('Vessel List A'!CC159=4,4,IF('Vessel List A'!CC159=5,5,IF('Vessel List A'!CC159=6,6,IF('Vessel List A'!CC159=7,7,IF('Vessel List A'!CC159=8,8,IF('Vessel List A'!CC159=9,9,IF('Vessel List A'!CC159=10,10,IF('Vessel List A'!CC159=11,11,IF('Vessel List A'!CC159=12,12,IF('Vessel List A'!CC159=13,13,IF('Vessel List A'!CC159=14,14,IF('Vessel List A'!CC159=15,15,IF('Vessel List A'!CC159=16,16,0)))))))))))))))))=0," ",VALUE(IF('Vessel List A'!CC159=1,1,IF('Vessel List A'!CC159=2,2,IF('Vessel List A'!CC159=3,3,IF('Vessel List A'!CC159=4,4,IF('Vessel List A'!CC159=5,5,IF('Vessel List A'!CC159=6,6,IF('Vessel List A'!CC159=7,7,IF('Vessel List A'!CC159=8,8,IF('Vessel List A'!CC159=9,9,IF('Vessel List A'!CC159=10,10,IF('Vessel List A'!CC159=11,11,IF('Vessel List A'!CC159=12,12,IF('Vessel List A'!CC159=13,13,IF('Vessel List A'!CC159=14,14,IF('Vessel List A'!CC159=15,15,IF('Vessel List A'!CC159=16,16,0))))))))))))))))))</f>
        <v xml:space="preserve"> </v>
      </c>
      <c r="AS160" s="154"/>
      <c r="AT160" s="158"/>
      <c r="AU160" s="390" t="str">
        <f t="shared" si="175"/>
        <v/>
      </c>
      <c r="AV160" s="158"/>
      <c r="AW160" s="137"/>
      <c r="AX160" s="388" t="str">
        <f t="shared" si="176"/>
        <v/>
      </c>
      <c r="AY160" s="157" t="str">
        <f>IF(VALUE(IF('Vessel List A'!CP159=1,1,IF('Vessel List A'!CP159=2,2,IF('Vessel List A'!CP159=3,3,IF('Vessel List A'!CP159=4,4,IF('Vessel List A'!CP159=5,5,IF('Vessel List A'!CP159=6,6,IF('Vessel List A'!CP159=7,7,IF('Vessel List A'!CP159=8,8,IF('Vessel List A'!CP159=9,9,IF('Vessel List A'!CP159=10,10,IF('Vessel List A'!CP159=11,11,IF('Vessel List A'!CP159=12,12,IF('Vessel List A'!CP159=13,13,IF('Vessel List A'!CP159=14,14,IF('Vessel List A'!CP159=15,15,IF('Vessel List A'!CP159=16,16,0)))))))))))))))))=0," ",VALUE(IF('Vessel List A'!CP159=1,1,IF('Vessel List A'!CP159=2,2,IF('Vessel List A'!CP159=3,3,IF('Vessel List A'!CP159=4,4,IF('Vessel List A'!CP159=5,5,IF('Vessel List A'!CP159=6,6,IF('Vessel List A'!CP159=7,7,IF('Vessel List A'!CP159=8,8,IF('Vessel List A'!CP159=9,9,IF('Vessel List A'!CP159=10,10,IF('Vessel List A'!CP159=11,11,IF('Vessel List A'!CP159=12,12,IF('Vessel List A'!CP159=13,13,IF('Vessel List A'!CP159=14,14,IF('Vessel List A'!CP159=15,15,IF('Vessel List A'!CP159=16,16,0))))))))))))))))))</f>
        <v xml:space="preserve"> </v>
      </c>
      <c r="AZ160" s="154"/>
      <c r="BA160" s="158"/>
      <c r="BB160" s="390" t="str">
        <f t="shared" si="177"/>
        <v/>
      </c>
      <c r="BC160" s="158"/>
      <c r="BD160" s="137"/>
      <c r="BE160" s="388" t="str">
        <f t="shared" si="178"/>
        <v/>
      </c>
      <c r="BF160" s="157" t="str">
        <f>IF(VALUE(IF('Vessel List A'!DC159=1,1,IF('Vessel List A'!DC159=2,2,IF('Vessel List A'!DC159=3,3,IF('Vessel List A'!DC159=4,4,IF('Vessel List A'!DC159=5,5,IF('Vessel List A'!DC159=6,6,IF('Vessel List A'!DC159=7,7,IF('Vessel List A'!DC159=8,8,IF('Vessel List A'!DC159=9,9,IF('Vessel List A'!DC159=10,10,IF('Vessel List A'!DC159=11,11,IF('Vessel List A'!DC159=12,12,IF('Vessel List A'!DC159=13,13,IF('Vessel List A'!DC159=14,14,IF('Vessel List A'!DC159=15,15,IF('Vessel List A'!DC159=16,16,0)))))))))))))))))=0," ",VALUE(IF('Vessel List A'!DC159=1,1,IF('Vessel List A'!DC159=2,2,IF('Vessel List A'!DC159=3,3,IF('Vessel List A'!DC159=4,4,IF('Vessel List A'!DC159=5,5,IF('Vessel List A'!DC159=6,6,IF('Vessel List A'!DC159=7,7,IF('Vessel List A'!DC159=8,8,IF('Vessel List A'!DC159=9,9,IF('Vessel List A'!DC159=10,10,IF('Vessel List A'!DC159=11,11,IF('Vessel List A'!DC159=12,12,IF('Vessel List A'!DC159=13,13,IF('Vessel List A'!DC159=14,14,IF('Vessel List A'!DC159=15,15,IF('Vessel List A'!DC159=16,16,0))))))))))))))))))</f>
        <v xml:space="preserve"> </v>
      </c>
      <c r="BG160" s="154"/>
      <c r="BH160" s="158"/>
      <c r="BI160" s="390" t="str">
        <f t="shared" si="179"/>
        <v/>
      </c>
      <c r="BJ160" s="158"/>
      <c r="BK160" s="137"/>
      <c r="BL160" s="388" t="str">
        <f t="shared" si="180"/>
        <v/>
      </c>
      <c r="BM160" s="157" t="str">
        <f>IF(VALUE(IF('Vessel List A'!DP159=1,1,IF('Vessel List A'!DP159=2,2,IF('Vessel List A'!DP159=3,3,IF('Vessel List A'!DP159=4,4,IF('Vessel List A'!DP159=5,5,IF('Vessel List A'!DP159=6,6,IF('Vessel List A'!DP159=7,7,IF('Vessel List A'!DP159=8,8,IF('Vessel List A'!DP159=9,9,IF('Vessel List A'!DP159=10,10,IF('Vessel List A'!DP159=11,11,IF('Vessel List A'!DP159=12,12,IF('Vessel List A'!DP159=13,13,IF('Vessel List A'!DP159=14,14,IF('Vessel List A'!DP159=15,15,IF('Vessel List A'!DP159=16,16,0)))))))))))))))))=0," ",VALUE(IF('Vessel List A'!DP159=1,1,IF('Vessel List A'!DP159=2,2,IF('Vessel List A'!DP159=3,3,IF('Vessel List A'!DP159=4,4,IF('Vessel List A'!DP159=5,5,IF('Vessel List A'!DP159=6,6,IF('Vessel List A'!DP159=7,7,IF('Vessel List A'!DP159=8,8,IF('Vessel List A'!DP159=9,9,IF('Vessel List A'!DP159=10,10,IF('Vessel List A'!DP159=11,11,IF('Vessel List A'!DP159=12,12,IF('Vessel List A'!DP159=13,13,IF('Vessel List A'!DP159=14,14,IF('Vessel List A'!DP159=15,15,IF('Vessel List A'!DP159=16,16,0))))))))))))))))))</f>
        <v xml:space="preserve"> </v>
      </c>
      <c r="BN160" s="154"/>
      <c r="BO160" s="158"/>
      <c r="BP160" s="390" t="str">
        <f t="shared" si="181"/>
        <v/>
      </c>
      <c r="BQ160" s="158"/>
      <c r="BR160" s="137"/>
      <c r="BS160" s="388" t="str">
        <f t="shared" si="182"/>
        <v/>
      </c>
      <c r="BT160" s="157" t="str">
        <f>IF(VALUE(IF('Vessel List A'!EC159=1,1,IF('Vessel List A'!EC159=2,2,IF('Vessel List A'!EC159=3,3,IF('Vessel List A'!EC159=4,4,IF('Vessel List A'!EC159=5,5,IF('Vessel List A'!EC159=6,6,IF('Vessel List A'!EC159=7,7,IF('Vessel List A'!EC159=8,8,IF('Vessel List A'!EC159=9,9,IF('Vessel List A'!EC159=10,10,IF('Vessel List A'!EC159=11,11,IF('Vessel List A'!EC159=12,12,IF('Vessel List A'!EC159=13,13,IF('Vessel List A'!EC159=14,14,IF('Vessel List A'!EC159=15,15,IF('Vessel List A'!EC159=16,16,0)))))))))))))))))=0," ",VALUE(IF('Vessel List A'!EC159=1,1,IF('Vessel List A'!EC159=2,2,IF('Vessel List A'!EC159=3,3,IF('Vessel List A'!EC159=4,4,IF('Vessel List A'!EC159=5,5,IF('Vessel List A'!EC159=6,6,IF('Vessel List A'!EC159=7,7,IF('Vessel List A'!EC159=8,8,IF('Vessel List A'!EC159=9,9,IF('Vessel List A'!EC159=10,10,IF('Vessel List A'!EC159=11,11,IF('Vessel List A'!EC159=12,12,IF('Vessel List A'!EC159=13,13,IF('Vessel List A'!EC159=14,14,IF('Vessel List A'!EC159=15,15,IF('Vessel List A'!EC159=16,16,0))))))))))))))))))</f>
        <v xml:space="preserve"> </v>
      </c>
      <c r="BU160" s="154"/>
      <c r="BV160" s="158"/>
      <c r="BW160" s="390" t="str">
        <f t="shared" si="183"/>
        <v/>
      </c>
      <c r="BX160" s="158"/>
      <c r="BY160" s="137"/>
      <c r="BZ160" s="388" t="str">
        <f t="shared" si="184"/>
        <v/>
      </c>
      <c r="CA160" s="157" t="str">
        <f>IF(VALUE(IF('Vessel List A'!EP159=1,1,IF('Vessel List A'!EP159=2,2,IF('Vessel List A'!EP159=3,3,IF('Vessel List A'!EP159=4,4,IF('Vessel List A'!EP159=5,5,IF('Vessel List A'!EP159=6,6,IF('Vessel List A'!EP159=7,7,IF('Vessel List A'!EP159=8,8,IF('Vessel List A'!EP159=9,9,IF('Vessel List A'!EP159=10,10,IF('Vessel List A'!EP159=11,11,IF('Vessel List A'!EP159=12,12,IF('Vessel List A'!EP159=13,13,IF('Vessel List A'!EP159=14,14,IF('Vessel List A'!EP159=15,15,IF('Vessel List A'!EP159=16,16,0)))))))))))))))))=0," ",VALUE(IF('Vessel List A'!EP159=1,1,IF('Vessel List A'!EP159=2,2,IF('Vessel List A'!EP159=3,3,IF('Vessel List A'!EP159=4,4,IF('Vessel List A'!EP159=5,5,IF('Vessel List A'!EP159=6,6,IF('Vessel List A'!EP159=7,7,IF('Vessel List A'!EP159=8,8,IF('Vessel List A'!EP159=9,9,IF('Vessel List A'!EP159=10,10,IF('Vessel List A'!EP159=11,11,IF('Vessel List A'!EP159=12,12,IF('Vessel List A'!EP159=13,13,IF('Vessel List A'!EP159=14,14,IF('Vessel List A'!EP159=15,15,IF('Vessel List A'!EP159=16,16,0))))))))))))))))))</f>
        <v xml:space="preserve"> </v>
      </c>
      <c r="CB160" s="154"/>
      <c r="CC160" s="158"/>
      <c r="CD160" s="390" t="str">
        <f t="shared" si="185"/>
        <v/>
      </c>
      <c r="CE160" s="158"/>
      <c r="CF160" s="137"/>
      <c r="CG160" s="388" t="str">
        <f t="shared" si="186"/>
        <v/>
      </c>
      <c r="CH160" s="157" t="str">
        <f>IF(VALUE(IF('Vessel List A'!FC159=1,1,IF('Vessel List A'!FC159=2,2,IF('Vessel List A'!FC159=3,3,IF('Vessel List A'!FC159=4,4,IF('Vessel List A'!FC159=5,5,IF('Vessel List A'!FC159=6,6,IF('Vessel List A'!FC159=7,7,IF('Vessel List A'!FC159=8,8,IF('Vessel List A'!FC159=9,9,IF('Vessel List A'!FC159=10,10,IF('Vessel List A'!FC159=11,11,IF('Vessel List A'!FC159=12,12,IF('Vessel List A'!FC159=13,13,IF('Vessel List A'!FC159=14,14,IF('Vessel List A'!FC159=15,15,IF('Vessel List A'!FC159=16,16,0)))))))))))))))))=0," ",VALUE(IF('Vessel List A'!FC159=1,1,IF('Vessel List A'!FC159=2,2,IF('Vessel List A'!FC159=3,3,IF('Vessel List A'!FC159=4,4,IF('Vessel List A'!FC159=5,5,IF('Vessel List A'!FC159=6,6,IF('Vessel List A'!FC159=7,7,IF('Vessel List A'!FC159=8,8,IF('Vessel List A'!FC159=9,9,IF('Vessel List A'!FC159=10,10,IF('Vessel List A'!FC159=11,11,IF('Vessel List A'!FC159=12,12,IF('Vessel List A'!FC159=13,13,IF('Vessel List A'!FC159=14,14,IF('Vessel List A'!FC159=15,15,IF('Vessel List A'!FC159=16,16,0))))))))))))))))))</f>
        <v xml:space="preserve"> </v>
      </c>
      <c r="CI160" s="154"/>
      <c r="CJ160" s="158"/>
      <c r="CK160" s="390" t="str">
        <f t="shared" si="187"/>
        <v/>
      </c>
      <c r="CL160" s="158"/>
      <c r="CM160" s="137"/>
      <c r="CN160" s="388" t="str">
        <f t="shared" si="188"/>
        <v/>
      </c>
      <c r="CO160" s="157" t="str">
        <f>IF(VALUE(IF('Vessel List A'!FP159=1,1,IF('Vessel List A'!FP159=2,2,IF('Vessel List A'!FP159=3,3,IF('Vessel List A'!FP159=4,4,IF('Vessel List A'!FP159=5,5,IF('Vessel List A'!FP159=6,6,IF('Vessel List A'!FP159=7,7,IF('Vessel List A'!FP159=8,8,IF('Vessel List A'!FP159=9,9,IF('Vessel List A'!FP159=10,10,IF('Vessel List A'!FP159=11,11,IF('Vessel List A'!FP159=12,12,IF('Vessel List A'!FP159=13,13,IF('Vessel List A'!FP159=14,14,IF('Vessel List A'!FP159=15,15,IF('Vessel List A'!FP159=16,16,0)))))))))))))))))=0," ",VALUE(IF('Vessel List A'!FP159=1,1,IF('Vessel List A'!FP159=2,2,IF('Vessel List A'!FP159=3,3,IF('Vessel List A'!FP159=4,4,IF('Vessel List A'!FP159=5,5,IF('Vessel List A'!FP159=6,6,IF('Vessel List A'!FP159=7,7,IF('Vessel List A'!FP159=8,8,IF('Vessel List A'!FP159=9,9,IF('Vessel List A'!FP159=10,10,IF('Vessel List A'!FP159=11,11,IF('Vessel List A'!FP159=12,12,IF('Vessel List A'!FP159=13,13,IF('Vessel List A'!FP159=14,14,IF('Vessel List A'!FP159=15,15,IF('Vessel List A'!FP159=16,16,0))))))))))))))))))</f>
        <v xml:space="preserve"> </v>
      </c>
      <c r="CP160" s="154"/>
      <c r="CQ160" s="158"/>
      <c r="CR160" s="390" t="str">
        <f t="shared" si="189"/>
        <v/>
      </c>
      <c r="CS160" s="158"/>
      <c r="CT160" s="137"/>
      <c r="CU160" s="388" t="str">
        <f t="shared" si="190"/>
        <v/>
      </c>
      <c r="CV160" s="157" t="str">
        <f>IF(VALUE(IF('Vessel List A'!GC159=1,1,IF('Vessel List A'!GC159=2,2,IF('Vessel List A'!GC159=3,3,IF('Vessel List A'!GC159=4,4,IF('Vessel List A'!GC159=5,5,IF('Vessel List A'!GC159=6,6,IF('Vessel List A'!GC159=7,7,IF('Vessel List A'!GC159=8,8,IF('Vessel List A'!GC159=9,9,IF('Vessel List A'!GC159=10,10,IF('Vessel List A'!GC159=11,11,IF('Vessel List A'!GC159=12,12,IF('Vessel List A'!GC159=13,13,IF('Vessel List A'!GC159=14,14,IF('Vessel List A'!GC159=15,15,IF('Vessel List A'!GC159=16,16,0)))))))))))))))))=0," ",VALUE(IF('Vessel List A'!GC159=1,1,IF('Vessel List A'!GC159=2,2,IF('Vessel List A'!GC159=3,3,IF('Vessel List A'!GC159=4,4,IF('Vessel List A'!GC159=5,5,IF('Vessel List A'!GC159=6,6,IF('Vessel List A'!GC159=7,7,IF('Vessel List A'!GC159=8,8,IF('Vessel List A'!GC159=9,9,IF('Vessel List A'!GC159=10,10,IF('Vessel List A'!GC159=11,11,IF('Vessel List A'!GC159=12,12,IF('Vessel List A'!GC159=13,13,IF('Vessel List A'!GC159=14,14,IF('Vessel List A'!GC159=15,15,IF('Vessel List A'!GC159=16,16,0))))))))))))))))))</f>
        <v xml:space="preserve"> </v>
      </c>
      <c r="CW160" s="154"/>
      <c r="CX160" s="158"/>
      <c r="CY160" s="390" t="str">
        <f t="shared" si="191"/>
        <v/>
      </c>
      <c r="CZ160" s="158"/>
      <c r="DA160" s="137"/>
      <c r="DB160" s="388" t="str">
        <f t="shared" si="192"/>
        <v/>
      </c>
      <c r="DC160" s="157" t="str">
        <f>IF(VALUE(IF('Vessel List A'!GP159=1,1,IF('Vessel List A'!GP159=2,2,IF('Vessel List A'!GP159=3,3,IF('Vessel List A'!GP159=4,4,IF('Vessel List A'!GP159=5,5,IF('Vessel List A'!GP159=6,6,IF('Vessel List A'!GP159=7,7,IF('Vessel List A'!GP159=8,8,IF('Vessel List A'!GP159=9,9,IF('Vessel List A'!GP159=10,10,IF('Vessel List A'!GP159=11,11,IF('Vessel List A'!GP159=12,12,IF('Vessel List A'!GP159=13,13,IF('Vessel List A'!GP159=14,14,IF('Vessel List A'!GP159=15,15,IF('Vessel List A'!GP159=16,16,0)))))))))))))))))=0," ",VALUE(IF('Vessel List A'!GP159=1,1,IF('Vessel List A'!GP159=2,2,IF('Vessel List A'!GP159=3,3,IF('Vessel List A'!GP159=4,4,IF('Vessel List A'!GP159=5,5,IF('Vessel List A'!GP159=6,6,IF('Vessel List A'!GP159=7,7,IF('Vessel List A'!GP159=8,8,IF('Vessel List A'!GP159=9,9,IF('Vessel List A'!GP159=10,10,IF('Vessel List A'!GP159=11,11,IF('Vessel List A'!GP159=12,12,IF('Vessel List A'!GP159=13,13,IF('Vessel List A'!GP159=14,14,IF('Vessel List A'!GP159=15,15,IF('Vessel List A'!GP159=16,16,0))))))))))))))))))</f>
        <v xml:space="preserve"> </v>
      </c>
      <c r="DD160" s="154"/>
      <c r="DE160" s="158"/>
      <c r="DF160" s="390" t="str">
        <f t="shared" si="193"/>
        <v/>
      </c>
      <c r="DG160" s="158"/>
      <c r="DH160" s="137"/>
      <c r="DI160" s="388" t="str">
        <f t="shared" si="194"/>
        <v/>
      </c>
      <c r="DJ160" s="157" t="str">
        <f>IF(VALUE(IF('Vessel List A'!HC159=1,1,IF('Vessel List A'!HC159=2,2,IF('Vessel List A'!HC159=3,3,IF('Vessel List A'!HC159=4,4,IF('Vessel List A'!HC159=5,5,IF('Vessel List A'!HC159=6,6,IF('Vessel List A'!HC159=7,7,IF('Vessel List A'!HC159=8,8,IF('Vessel List A'!HC159=9,9,IF('Vessel List A'!HC159=10,10,IF('Vessel List A'!HC159=11,11,IF('Vessel List A'!HC159=12,12,IF('Vessel List A'!HC159=13,13,IF('Vessel List A'!HC159=14,14,IF('Vessel List A'!HC159=15,15,IF('Vessel List A'!HC159=16,16,0)))))))))))))))))=0," ",VALUE(IF('Vessel List A'!HC159=1,1,IF('Vessel List A'!HC159=2,2,IF('Vessel List A'!HC159=3,3,IF('Vessel List A'!HC159=4,4,IF('Vessel List A'!HC159=5,5,IF('Vessel List A'!HC159=6,6,IF('Vessel List A'!HC159=7,7,IF('Vessel List A'!HC159=8,8,IF('Vessel List A'!HC159=9,9,IF('Vessel List A'!HC159=10,10,IF('Vessel List A'!HC159=11,11,IF('Vessel List A'!HC159=12,12,IF('Vessel List A'!HC159=13,13,IF('Vessel List A'!HC159=14,14,IF('Vessel List A'!HC159=15,15,IF('Vessel List A'!HC159=16,16,0))))))))))))))))))</f>
        <v xml:space="preserve"> </v>
      </c>
      <c r="DK160" s="154"/>
      <c r="DL160" s="158"/>
      <c r="DM160" s="390" t="str">
        <f t="shared" si="195"/>
        <v/>
      </c>
      <c r="DN160" s="158"/>
      <c r="DO160" s="137"/>
      <c r="DP160" s="388" t="str">
        <f t="shared" si="196"/>
        <v/>
      </c>
      <c r="DQ160" s="157" t="str">
        <f>IF(VALUE(IF('Vessel List A'!HP159=1,1,IF('Vessel List A'!HP159=2,2,IF('Vessel List A'!HP159=3,3,IF('Vessel List A'!HP159=4,4,IF('Vessel List A'!HP159=5,5,IF('Vessel List A'!HP159=6,6,IF('Vessel List A'!HP159=7,7,IF('Vessel List A'!HP159=8,8,IF('Vessel List A'!HP159=9,9,IF('Vessel List A'!HP159=10,10,IF('Vessel List A'!HP159=11,11,IF('Vessel List A'!HP159=12,12,IF('Vessel List A'!HP159=13,13,IF('Vessel List A'!HP159=14,14,IF('Vessel List A'!HP159=15,15,IF('Vessel List A'!HP159=16,16,0)))))))))))))))))=0," ",VALUE(IF('Vessel List A'!HP159=1,1,IF('Vessel List A'!HP159=2,2,IF('Vessel List A'!HP159=3,3,IF('Vessel List A'!HP159=4,4,IF('Vessel List A'!HP159=5,5,IF('Vessel List A'!HP159=6,6,IF('Vessel List A'!HP159=7,7,IF('Vessel List A'!HP159=8,8,IF('Vessel List A'!HP159=9,9,IF('Vessel List A'!HP159=10,10,IF('Vessel List A'!HP159=11,11,IF('Vessel List A'!HP159=12,12,IF('Vessel List A'!HP159=13,13,IF('Vessel List A'!HP159=14,14,IF('Vessel List A'!HP159=15,15,IF('Vessel List A'!HP159=16,16,0))))))))))))))))))</f>
        <v xml:space="preserve"> </v>
      </c>
      <c r="DR160" s="154"/>
      <c r="DS160" s="158"/>
      <c r="DT160" s="390" t="str">
        <f t="shared" si="197"/>
        <v/>
      </c>
      <c r="DU160" s="158"/>
      <c r="DV160" s="137"/>
      <c r="DW160" s="388" t="str">
        <f t="shared" si="198"/>
        <v/>
      </c>
      <c r="DX160" s="157" t="str">
        <f>IF(VALUE(IF('Vessel List A'!IC159=1,1,IF('Vessel List A'!IC159=2,2,IF('Vessel List A'!IC159=3,3,IF('Vessel List A'!IC159=4,4,IF('Vessel List A'!IC159=5,5,IF('Vessel List A'!IC159=6,6,IF('Vessel List A'!IC159=7,7,IF('Vessel List A'!IC159=8,8,IF('Vessel List A'!IC159=9,9,IF('Vessel List A'!IC159=10,10,IF('Vessel List A'!IC159=11,11,IF('Vessel List A'!IC159=12,12,IF('Vessel List A'!IC159=13,13,IF('Vessel List A'!IC159=14,14,IF('Vessel List A'!IC159=15,15,IF('Vessel List A'!IC159=16,16,0)))))))))))))))))=0," ",VALUE(IF('Vessel List A'!IC159=1,1,IF('Vessel List A'!IC159=2,2,IF('Vessel List A'!IC159=3,3,IF('Vessel List A'!IC159=4,4,IF('Vessel List A'!IC159=5,5,IF('Vessel List A'!IC159=6,6,IF('Vessel List A'!IC159=7,7,IF('Vessel List A'!IC159=8,8,IF('Vessel List A'!IC159=9,9,IF('Vessel List A'!IC159=10,10,IF('Vessel List A'!IC159=11,11,IF('Vessel List A'!IC159=12,12,IF('Vessel List A'!IC159=13,13,IF('Vessel List A'!IC159=14,14,IF('Vessel List A'!IC159=15,15,IF('Vessel List A'!IC159=16,16,0))))))))))))))))))</f>
        <v xml:space="preserve"> </v>
      </c>
      <c r="DY160" s="154"/>
      <c r="DZ160" s="158"/>
      <c r="EA160" s="390" t="str">
        <f t="shared" si="199"/>
        <v/>
      </c>
      <c r="EB160" s="158"/>
      <c r="EC160" s="137"/>
      <c r="ED160" s="388" t="str">
        <f t="shared" si="200"/>
        <v/>
      </c>
      <c r="EE160" s="157" t="str">
        <f>IF(VALUE(IF('Vessel List A'!IP159=1,1,IF('Vessel List A'!IP159=2,2,IF('Vessel List A'!IP159=3,3,IF('Vessel List A'!IP159=4,4,IF('Vessel List A'!IP159=5,5,IF('Vessel List A'!IP159=6,6,IF('Vessel List A'!IP159=7,7,IF('Vessel List A'!IP159=8,8,IF('Vessel List A'!IP159=9,9,IF('Vessel List A'!IP159=10,10,IF('Vessel List A'!IP159=11,11,IF('Vessel List A'!IP159=12,12,IF('Vessel List A'!IP159=13,13,IF('Vessel List A'!IP159=14,14,IF('Vessel List A'!IP159=15,15,IF('Vessel List A'!IP159=16,16,0)))))))))))))))))=0," ",VALUE(IF('Vessel List A'!IP159=1,1,IF('Vessel List A'!IP159=2,2,IF('Vessel List A'!IP159=3,3,IF('Vessel List A'!IP159=4,4,IF('Vessel List A'!IP159=5,5,IF('Vessel List A'!IP159=6,6,IF('Vessel List A'!IP159=7,7,IF('Vessel List A'!IP159=8,8,IF('Vessel List A'!IP159=9,9,IF('Vessel List A'!IP159=10,10,IF('Vessel List A'!IP159=11,11,IF('Vessel List A'!IP159=12,12,IF('Vessel List A'!IP159=13,13,IF('Vessel List A'!IP159=14,14,IF('Vessel List A'!IP159=15,15,IF('Vessel List A'!IP159=16,16,0))))))))))))))))))</f>
        <v xml:space="preserve"> </v>
      </c>
      <c r="EF160" s="154"/>
      <c r="EG160" s="158"/>
      <c r="EH160" s="390" t="str">
        <f t="shared" si="201"/>
        <v/>
      </c>
      <c r="EI160" s="158"/>
      <c r="EJ160" s="137"/>
      <c r="EK160" s="397" t="str">
        <f t="shared" si="202"/>
        <v/>
      </c>
      <c r="EL160" s="144"/>
      <c r="EM160" s="157" t="str">
        <f>IF(VALUE(IF('Vessel List B'!C159=1,1,IF('Vessel List B'!C159=2,2,IF('Vessel List B'!C159=3,3,IF('Vessel List B'!C159=4,4,IF('Vessel List B'!C159=5,5,IF('Vessel List B'!C159=6,6,IF('Vessel List B'!C159=7,7,IF('Vessel List B'!C159=8,8,IF('Vessel List B'!C159=9,9,IF('Vessel List B'!C159=10,10,IF('Vessel List B'!C159=11,11,IF('Vessel List B'!C159=12,12,IF('Vessel List B'!C159=13,13,IF('Vessel List B'!C159=14,14,IF('Vessel List B'!C159=15,15,IF('Vessel List B'!C159=16,16,0)))))))))))))))))=0," ",VALUE(IF('Vessel List B'!C159=1,1,IF('Vessel List B'!C159=2,2,IF('Vessel List B'!C159=3,3,IF('Vessel List B'!C159=4,4,IF('Vessel List B'!C159=5,5,IF('Vessel List B'!C159=6,6,IF('Vessel List B'!C159=7,7,IF('Vessel List B'!C159=8,8,IF('Vessel List B'!C159=9,9,IF('Vessel List B'!C159=10,10,IF('Vessel List B'!C159=11,11,IF('Vessel List B'!C159=12,12,IF('Vessel List B'!C159=13,13,IF('Vessel List B'!C159=14,14,IF('Vessel List B'!C159=15,15,IF('Vessel List B'!C159=16,16,0))))))))))))))))))</f>
        <v xml:space="preserve"> </v>
      </c>
      <c r="EN160" s="154"/>
      <c r="EO160" s="158"/>
      <c r="EP160" s="390" t="str">
        <f t="shared" si="203"/>
        <v/>
      </c>
      <c r="EQ160" s="158"/>
      <c r="ER160" s="137"/>
      <c r="ES160" s="388" t="str">
        <f t="shared" si="204"/>
        <v/>
      </c>
      <c r="ET160" s="157" t="str">
        <f>IF(VALUE(IF('Vessel List B'!P159=1,1,IF('Vessel List B'!P159=2,2,IF('Vessel List B'!P159=3,3,IF('Vessel List B'!P159=4,4,IF('Vessel List B'!P159=5,5,IF('Vessel List B'!P159=6,6,IF('Vessel List B'!P159=7,7,IF('Vessel List B'!P159=8,8,IF('Vessel List B'!P159=9,9,IF('Vessel List B'!P159=10,10,IF('Vessel List B'!P159=11,11,IF('Vessel List B'!P159=12,12,IF('Vessel List B'!P159=13,13,IF('Vessel List B'!P159=14,14,IF('Vessel List B'!P159=15,15,IF('Vessel List B'!P159=16,16,0)))))))))))))))))=0," ",VALUE(IF('Vessel List B'!P159=1,1,IF('Vessel List B'!P159=2,2,IF('Vessel List B'!P159=3,3,IF('Vessel List B'!P159=4,4,IF('Vessel List B'!P159=5,5,IF('Vessel List B'!P159=6,6,IF('Vessel List B'!P159=7,7,IF('Vessel List B'!P159=8,8,IF('Vessel List B'!P159=9,9,IF('Vessel List B'!P159=10,10,IF('Vessel List B'!P159=11,11,IF('Vessel List B'!P159=12,12,IF('Vessel List B'!P159=13,13,IF('Vessel List B'!P159=14,14,IF('Vessel List B'!P159=15,15,IF('Vessel List B'!P159=16,16,0))))))))))))))))))</f>
        <v xml:space="preserve"> </v>
      </c>
      <c r="EU160" s="154"/>
      <c r="EV160" s="158"/>
      <c r="EW160" s="390" t="str">
        <f t="shared" si="205"/>
        <v/>
      </c>
      <c r="EX160" s="158"/>
      <c r="EY160" s="137"/>
      <c r="EZ160" s="388" t="str">
        <f t="shared" si="206"/>
        <v/>
      </c>
      <c r="FA160" s="157" t="str">
        <f>IF(VALUE(IF('Vessel List B'!AC159=1,1,IF('Vessel List B'!AC159=2,2,IF('Vessel List B'!AC159=3,3,IF('Vessel List B'!AC159=4,4,IF('Vessel List B'!AC159=5,5,IF('Vessel List B'!AC159=6,6,IF('Vessel List B'!AC159=7,7,IF('Vessel List B'!AC159=8,8,IF('Vessel List B'!AC159=9,9,IF('Vessel List B'!AC159=10,10,IF('Vessel List B'!AC159=11,11,IF('Vessel List B'!AC159=12,12,IF('Vessel List B'!AC159=13,13,IF('Vessel List B'!AC159=14,14,IF('Vessel List B'!AC159=15,15,IF('Vessel List B'!AC159=16,16,0)))))))))))))))))=0," ",VALUE(IF('Vessel List B'!AC159=1,1,IF('Vessel List B'!AC159=2,2,IF('Vessel List B'!AC159=3,3,IF('Vessel List B'!AC159=4,4,IF('Vessel List B'!AC159=5,5,IF('Vessel List B'!AC159=6,6,IF('Vessel List B'!AC159=7,7,IF('Vessel List B'!AC159=8,8,IF('Vessel List B'!AC159=9,9,IF('Vessel List B'!AC159=10,10,IF('Vessel List B'!AC159=11,11,IF('Vessel List B'!AC159=12,12,IF('Vessel List B'!AC159=13,13,IF('Vessel List B'!AC159=14,14,IF('Vessel List B'!AC159=15,15,IF('Vessel List B'!AC159=16,16,0))))))))))))))))))</f>
        <v xml:space="preserve"> </v>
      </c>
      <c r="FB160" s="154"/>
      <c r="FC160" s="158"/>
      <c r="FD160" s="390" t="str">
        <f t="shared" si="207"/>
        <v/>
      </c>
      <c r="FE160" s="158"/>
      <c r="FF160" s="137"/>
      <c r="FG160" s="388" t="str">
        <f t="shared" si="208"/>
        <v/>
      </c>
      <c r="FH160" s="157" t="str">
        <f>IF(VALUE(IF('Vessel List B'!AP159=1,1,IF('Vessel List B'!AP159=2,2,IF('Vessel List B'!AP159=3,3,IF('Vessel List B'!AP159=4,4,IF('Vessel List B'!AP159=5,5,IF('Vessel List B'!AP159=6,6,IF('Vessel List B'!AP159=7,7,IF('Vessel List B'!AP159=8,8,IF('Vessel List B'!AP159=9,9,IF('Vessel List B'!AP159=10,10,IF('Vessel List B'!AP159=11,11,IF('Vessel List B'!AP159=12,12,IF('Vessel List B'!AP159=13,13,IF('Vessel List B'!AP159=14,14,IF('Vessel List B'!AP159=15,15,IF('Vessel List B'!AP159=16,16,0)))))))))))))))))=0," ",VALUE(IF('Vessel List B'!AP159=1,1,IF('Vessel List B'!AP159=2,2,IF('Vessel List B'!AP159=3,3,IF('Vessel List B'!AP159=4,4,IF('Vessel List B'!AP159=5,5,IF('Vessel List B'!AP159=6,6,IF('Vessel List B'!AP159=7,7,IF('Vessel List B'!AP159=8,8,IF('Vessel List B'!AP159=9,9,IF('Vessel List B'!AP159=10,10,IF('Vessel List B'!AP159=11,11,IF('Vessel List B'!AP159=12,12,IF('Vessel List B'!AP159=13,13,IF('Vessel List B'!AP159=14,14,IF('Vessel List B'!AP159=15,15,IF('Vessel List B'!AP159=16,16,0))))))))))))))))))</f>
        <v xml:space="preserve"> </v>
      </c>
      <c r="FI160" s="154"/>
      <c r="FJ160" s="158"/>
      <c r="FK160" s="390" t="str">
        <f t="shared" si="209"/>
        <v/>
      </c>
      <c r="FL160" s="158"/>
      <c r="FM160" s="137"/>
      <c r="FN160" s="388" t="str">
        <f t="shared" si="210"/>
        <v/>
      </c>
      <c r="FO160" s="157" t="str">
        <f>IF(VALUE(IF('Vessel List B'!BC159=1,1,IF('Vessel List B'!BC159=2,2,IF('Vessel List B'!BC159=3,3,IF('Vessel List B'!BC159=4,4,IF('Vessel List B'!BC159=5,5,IF('Vessel List B'!BC159=6,6,IF('Vessel List B'!BC159=7,7,IF('Vessel List B'!BC159=8,8,IF('Vessel List B'!BC159=9,9,IF('Vessel List B'!BC159=10,10,IF('Vessel List B'!BC159=11,11,IF('Vessel List B'!BC159=12,12,IF('Vessel List B'!BC159=13,13,IF('Vessel List B'!BC159=14,14,IF('Vessel List B'!BC159=15,15,IF('Vessel List B'!BC159=16,16,0)))))))))))))))))=0," ",VALUE(IF('Vessel List B'!BC159=1,1,IF('Vessel List B'!BC159=2,2,IF('Vessel List B'!BC159=3,3,IF('Vessel List B'!BC159=4,4,IF('Vessel List B'!BC159=5,5,IF('Vessel List B'!BC159=6,6,IF('Vessel List B'!BC159=7,7,IF('Vessel List B'!BC159=8,8,IF('Vessel List B'!BC159=9,9,IF('Vessel List B'!BC159=10,10,IF('Vessel List B'!BC159=11,11,IF('Vessel List B'!BC159=12,12,IF('Vessel List B'!BC159=13,13,IF('Vessel List B'!BC159=14,14,IF('Vessel List B'!BC159=15,15,IF('Vessel List B'!BC159=16,16,0))))))))))))))))))</f>
        <v xml:space="preserve"> </v>
      </c>
      <c r="FP160" s="154"/>
      <c r="FQ160" s="158"/>
      <c r="FR160" s="390" t="str">
        <f t="shared" si="211"/>
        <v/>
      </c>
      <c r="FS160" s="158"/>
      <c r="FT160" s="137"/>
      <c r="FU160" s="388" t="str">
        <f t="shared" si="212"/>
        <v/>
      </c>
      <c r="FV160" s="157" t="str">
        <f>IF(VALUE(IF('Vessel List B'!BP159=1,1,IF('Vessel List B'!BP159=2,2,IF('Vessel List B'!BP159=3,3,IF('Vessel List B'!BP159=4,4,IF('Vessel List B'!BP159=5,5,IF('Vessel List B'!BP159=6,6,IF('Vessel List B'!BP159=7,7,IF('Vessel List B'!BP159=8,8,IF('Vessel List B'!BP159=9,9,IF('Vessel List B'!BP159=10,10,IF('Vessel List B'!BP159=11,11,IF('Vessel List B'!BP159=12,12,IF('Vessel List B'!BP159=13,13,IF('Vessel List B'!BP159=14,14,IF('Vessel List B'!BP159=15,15,IF('Vessel List B'!BP159=16,16,0)))))))))))))))))=0," ",VALUE(IF('Vessel List B'!BP159=1,1,IF('Vessel List B'!BP159=2,2,IF('Vessel List B'!BP159=3,3,IF('Vessel List B'!BP159=4,4,IF('Vessel List B'!BP159=5,5,IF('Vessel List B'!BP159=6,6,IF('Vessel List B'!BP159=7,7,IF('Vessel List B'!BP159=8,8,IF('Vessel List B'!BP159=9,9,IF('Vessel List B'!BP159=10,10,IF('Vessel List B'!BP159=11,11,IF('Vessel List B'!BP159=12,12,IF('Vessel List B'!BP159=13,13,IF('Vessel List B'!BP159=14,14,IF('Vessel List B'!BP159=15,15,IF('Vessel List B'!BP159=16,16,0))))))))))))))))))</f>
        <v xml:space="preserve"> </v>
      </c>
      <c r="FW160" s="154"/>
      <c r="FX160" s="158"/>
      <c r="FY160" s="390" t="str">
        <f t="shared" si="213"/>
        <v/>
      </c>
      <c r="FZ160" s="158"/>
      <c r="GA160" s="137"/>
      <c r="GB160" s="388" t="str">
        <f t="shared" si="214"/>
        <v/>
      </c>
      <c r="GC160" s="157" t="str">
        <f>IF(VALUE(IF('Vessel List B'!CC159=1,1,IF('Vessel List B'!CC159=2,2,IF('Vessel List B'!CC159=3,3,IF('Vessel List B'!CC159=4,4,IF('Vessel List B'!CC159=5,5,IF('Vessel List B'!CC159=6,6,IF('Vessel List B'!CC159=7,7,IF('Vessel List B'!CC159=8,8,IF('Vessel List B'!CC159=9,9,IF('Vessel List B'!CC159=10,10,IF('Vessel List B'!CC159=11,11,IF('Vessel List B'!CC159=12,12,IF('Vessel List B'!CC159=13,13,IF('Vessel List B'!CC159=14,14,IF('Vessel List B'!CC159=15,15,IF('Vessel List B'!CC159=16,16,0)))))))))))))))))=0," ",VALUE(IF('Vessel List B'!CC159=1,1,IF('Vessel List B'!CC159=2,2,IF('Vessel List B'!CC159=3,3,IF('Vessel List B'!CC159=4,4,IF('Vessel List B'!CC159=5,5,IF('Vessel List B'!CC159=6,6,IF('Vessel List B'!CC159=7,7,IF('Vessel List B'!CC159=8,8,IF('Vessel List B'!CC159=9,9,IF('Vessel List B'!CC159=10,10,IF('Vessel List B'!CC159=11,11,IF('Vessel List B'!CC159=12,12,IF('Vessel List B'!CC159=13,13,IF('Vessel List B'!CC159=14,14,IF('Vessel List B'!CC159=15,15,IF('Vessel List B'!CC159=16,16,0))))))))))))))))))</f>
        <v xml:space="preserve"> </v>
      </c>
      <c r="GD160" s="154"/>
      <c r="GE160" s="158"/>
      <c r="GF160" s="390" t="str">
        <f t="shared" si="215"/>
        <v/>
      </c>
      <c r="GG160" s="158"/>
      <c r="GH160" s="137"/>
      <c r="GI160" s="388" t="str">
        <f t="shared" si="216"/>
        <v/>
      </c>
      <c r="GJ160" s="157" t="str">
        <f>IF(VALUE(IF('Vessel List B'!CP159=1,1,IF('Vessel List B'!CP159=2,2,IF('Vessel List B'!CP159=3,3,IF('Vessel List B'!CP159=4,4,IF('Vessel List B'!CP159=5,5,IF('Vessel List B'!CP159=6,6,IF('Vessel List B'!CP159=7,7,IF('Vessel List B'!CP159=8,8,IF('Vessel List B'!CP159=9,9,IF('Vessel List B'!CP159=10,10,IF('Vessel List B'!CP159=11,11,IF('Vessel List B'!CP159=12,12,IF('Vessel List B'!CP159=13,13,IF('Vessel List B'!CP159=14,14,IF('Vessel List B'!CP159=15,15,IF('Vessel List B'!CP159=16,16,0)))))))))))))))))=0," ",VALUE(IF('Vessel List B'!CP159=1,1,IF('Vessel List B'!CP159=2,2,IF('Vessel List B'!CP159=3,3,IF('Vessel List B'!CP159=4,4,IF('Vessel List B'!CP159=5,5,IF('Vessel List B'!CP159=6,6,IF('Vessel List B'!CP159=7,7,IF('Vessel List B'!CP159=8,8,IF('Vessel List B'!CP159=9,9,IF('Vessel List B'!CP159=10,10,IF('Vessel List B'!CP159=11,11,IF('Vessel List B'!CP159=12,12,IF('Vessel List B'!CP159=13,13,IF('Vessel List B'!CP159=14,14,IF('Vessel List B'!CP159=15,15,IF('Vessel List B'!CP159=16,16,0))))))))))))))))))</f>
        <v xml:space="preserve"> </v>
      </c>
      <c r="GK160" s="154"/>
      <c r="GL160" s="158"/>
      <c r="GM160" s="390" t="str">
        <f t="shared" si="217"/>
        <v/>
      </c>
      <c r="GN160" s="158"/>
      <c r="GO160" s="137"/>
      <c r="GP160" s="388" t="str">
        <f t="shared" si="218"/>
        <v/>
      </c>
      <c r="GQ160" s="157" t="str">
        <f>IF(VALUE(IF('Vessel List B'!DC159=1,1,IF('Vessel List B'!DC159=2,2,IF('Vessel List B'!DC159=3,3,IF('Vessel List B'!DC159=4,4,IF('Vessel List B'!DC159=5,5,IF('Vessel List B'!DC159=6,6,IF('Vessel List B'!DC159=7,7,IF('Vessel List B'!DC159=8,8,IF('Vessel List B'!DC159=9,9,IF('Vessel List B'!DC159=10,10,IF('Vessel List B'!DC159=11,11,IF('Vessel List B'!DC159=12,12,IF('Vessel List B'!DC159=13,13,IF('Vessel List B'!DC159=14,14,IF('Vessel List B'!DC159=15,15,IF('Vessel List B'!DC159=16,16,0)))))))))))))))))=0," ",VALUE(IF('Vessel List B'!DC159=1,1,IF('Vessel List B'!DC159=2,2,IF('Vessel List B'!DC159=3,3,IF('Vessel List B'!DC159=4,4,IF('Vessel List B'!DC159=5,5,IF('Vessel List B'!DC159=6,6,IF('Vessel List B'!DC159=7,7,IF('Vessel List B'!DC159=8,8,IF('Vessel List B'!DC159=9,9,IF('Vessel List B'!DC159=10,10,IF('Vessel List B'!DC159=11,11,IF('Vessel List B'!DC159=12,12,IF('Vessel List B'!DC159=13,13,IF('Vessel List B'!DC159=14,14,IF('Vessel List B'!DC159=15,15,IF('Vessel List B'!DC159=16,16,0))))))))))))))))))</f>
        <v xml:space="preserve"> </v>
      </c>
      <c r="GR160" s="154"/>
      <c r="GS160" s="158"/>
      <c r="GT160" s="390" t="str">
        <f t="shared" si="219"/>
        <v/>
      </c>
      <c r="GU160" s="158"/>
      <c r="GV160" s="137"/>
      <c r="GW160" s="388" t="str">
        <f t="shared" si="220"/>
        <v/>
      </c>
      <c r="GX160" s="157" t="str">
        <f>IF(VALUE(IF('Vessel List B'!DP159=1,1,IF('Vessel List B'!DP159=2,2,IF('Vessel List B'!DP159=3,3,IF('Vessel List B'!DP159=4,4,IF('Vessel List B'!DP159=5,5,IF('Vessel List B'!DP159=6,6,IF('Vessel List B'!DP159=7,7,IF('Vessel List B'!DP159=8,8,IF('Vessel List B'!DP159=9,9,IF('Vessel List B'!DP159=10,10,IF('Vessel List B'!DP159=11,11,IF('Vessel List B'!DP159=12,12,IF('Vessel List B'!DP159=13,13,IF('Vessel List B'!DP159=14,14,IF('Vessel List B'!DP159=15,15,IF('Vessel List B'!DP159=16,16,0)))))))))))))))))=0," ",VALUE(IF('Vessel List B'!DP159=1,1,IF('Vessel List B'!DP159=2,2,IF('Vessel List B'!DP159=3,3,IF('Vessel List B'!DP159=4,4,IF('Vessel List B'!DP159=5,5,IF('Vessel List B'!DP159=6,6,IF('Vessel List B'!DP159=7,7,IF('Vessel List B'!DP159=8,8,IF('Vessel List B'!DP159=9,9,IF('Vessel List B'!DP159=10,10,IF('Vessel List B'!DP159=11,11,IF('Vessel List B'!DP159=12,12,IF('Vessel List B'!DP159=13,13,IF('Vessel List B'!DP159=14,14,IF('Vessel List B'!DP159=15,15,IF('Vessel List B'!DP159=16,16,0))))))))))))))))))</f>
        <v xml:space="preserve"> </v>
      </c>
      <c r="GY160" s="154"/>
      <c r="GZ160" s="158"/>
      <c r="HA160" s="390" t="str">
        <f t="shared" si="221"/>
        <v/>
      </c>
      <c r="HB160" s="158"/>
      <c r="HC160" s="137"/>
      <c r="HD160" s="388" t="str">
        <f t="shared" si="222"/>
        <v/>
      </c>
      <c r="HE160" s="157" t="str">
        <f>IF(VALUE(IF('Vessel List B'!EC159=1,1,IF('Vessel List B'!EC159=2,2,IF('Vessel List B'!EC159=3,3,IF('Vessel List B'!EC159=4,4,IF('Vessel List B'!EC159=5,5,IF('Vessel List B'!EC159=6,6,IF('Vessel List B'!EC159=7,7,IF('Vessel List B'!EC159=8,8,IF('Vessel List B'!EC159=9,9,IF('Vessel List B'!EC159=10,10,IF('Vessel List B'!EC159=11,11,IF('Vessel List B'!EC159=12,12,IF('Vessel List B'!EC159=13,13,IF('Vessel List B'!EC159=14,14,IF('Vessel List B'!EC159=15,15,IF('Vessel List B'!EC159=16,16,0)))))))))))))))))=0," ",VALUE(IF('Vessel List B'!EC159=1,1,IF('Vessel List B'!EC159=2,2,IF('Vessel List B'!EC159=3,3,IF('Vessel List B'!EC159=4,4,IF('Vessel List B'!EC159=5,5,IF('Vessel List B'!EC159=6,6,IF('Vessel List B'!EC159=7,7,IF('Vessel List B'!EC159=8,8,IF('Vessel List B'!EC159=9,9,IF('Vessel List B'!EC159=10,10,IF('Vessel List B'!EC159=11,11,IF('Vessel List B'!EC159=12,12,IF('Vessel List B'!EC159=13,13,IF('Vessel List B'!EC159=14,14,IF('Vessel List B'!EC159=15,15,IF('Vessel List B'!EC159=16,16,0))))))))))))))))))</f>
        <v xml:space="preserve"> </v>
      </c>
      <c r="HF160" s="154"/>
      <c r="HG160" s="158"/>
      <c r="HH160" s="390" t="str">
        <f t="shared" si="223"/>
        <v/>
      </c>
      <c r="HI160" s="158"/>
      <c r="HJ160" s="137"/>
      <c r="HK160" s="388" t="str">
        <f t="shared" si="224"/>
        <v/>
      </c>
      <c r="HL160" s="157" t="str">
        <f>IF(VALUE(IF('Vessel List B'!EP159=1,1,IF('Vessel List B'!EP159=2,2,IF('Vessel List B'!EP159=3,3,IF('Vessel List B'!EP159=4,4,IF('Vessel List B'!EP159=5,5,IF('Vessel List B'!EP159=6,6,IF('Vessel List B'!EP159=7,7,IF('Vessel List B'!EP159=8,8,IF('Vessel List B'!EP159=9,9,IF('Vessel List B'!EP159=10,10,IF('Vessel List B'!EP159=11,11,IF('Vessel List B'!EP159=12,12,IF('Vessel List B'!EP159=13,13,IF('Vessel List B'!EP159=14,14,IF('Vessel List B'!EP159=15,15,IF('Vessel List B'!EP159=16,16,0)))))))))))))))))=0," ",VALUE(IF('Vessel List B'!EP159=1,1,IF('Vessel List B'!EP159=2,2,IF('Vessel List B'!EP159=3,3,IF('Vessel List B'!EP159=4,4,IF('Vessel List B'!EP159=5,5,IF('Vessel List B'!EP159=6,6,IF('Vessel List B'!EP159=7,7,IF('Vessel List B'!EP159=8,8,IF('Vessel List B'!EP159=9,9,IF('Vessel List B'!EP159=10,10,IF('Vessel List B'!EP159=11,11,IF('Vessel List B'!EP159=12,12,IF('Vessel List B'!EP159=13,13,IF('Vessel List B'!EP159=14,14,IF('Vessel List B'!EP159=15,15,IF('Vessel List B'!EP159=16,16,0))))))))))))))))))</f>
        <v xml:space="preserve"> </v>
      </c>
      <c r="HM160" s="154"/>
      <c r="HN160" s="158"/>
      <c r="HO160" s="390" t="str">
        <f t="shared" si="225"/>
        <v/>
      </c>
      <c r="HP160" s="158"/>
      <c r="HQ160" s="137"/>
      <c r="HR160" s="388" t="str">
        <f t="shared" si="226"/>
        <v/>
      </c>
      <c r="HS160" s="157" t="str">
        <f>IF(VALUE(IF('Vessel List B'!FC159=1,1,IF('Vessel List B'!FC159=2,2,IF('Vessel List B'!FC159=3,3,IF('Vessel List B'!FC159=4,4,IF('Vessel List B'!FC159=5,5,IF('Vessel List B'!FC159=6,6,IF('Vessel List B'!FC159=7,7,IF('Vessel List B'!FC159=8,8,IF('Vessel List B'!FC159=9,9,IF('Vessel List B'!FC159=10,10,IF('Vessel List B'!FC159=11,11,IF('Vessel List B'!FC159=12,12,IF('Vessel List B'!FC159=13,13,IF('Vessel List B'!FC159=14,14,IF('Vessel List B'!FC159=15,15,IF('Vessel List B'!FC159=16,16,0)))))))))))))))))=0," ",VALUE(IF('Vessel List B'!FC159=1,1,IF('Vessel List B'!FC159=2,2,IF('Vessel List B'!FC159=3,3,IF('Vessel List B'!FC159=4,4,IF('Vessel List B'!FC159=5,5,IF('Vessel List B'!FC159=6,6,IF('Vessel List B'!FC159=7,7,IF('Vessel List B'!FC159=8,8,IF('Vessel List B'!FC159=9,9,IF('Vessel List B'!FC159=10,10,IF('Vessel List B'!FC159=11,11,IF('Vessel List B'!FC159=12,12,IF('Vessel List B'!FC159=13,13,IF('Vessel List B'!FC159=14,14,IF('Vessel List B'!FC159=15,15,IF('Vessel List B'!FC159=16,16,0))))))))))))))))))</f>
        <v xml:space="preserve"> </v>
      </c>
      <c r="HT160" s="154"/>
      <c r="HU160" s="158"/>
      <c r="HV160" s="390" t="str">
        <f t="shared" si="227"/>
        <v/>
      </c>
      <c r="HW160" s="158"/>
      <c r="HX160" s="137"/>
      <c r="HY160" s="388" t="str">
        <f t="shared" si="228"/>
        <v/>
      </c>
      <c r="HZ160" s="157" t="str">
        <f>IF(VALUE(IF('Vessel List B'!FP159=1,1,IF('Vessel List B'!FP159=2,2,IF('Vessel List B'!FP159=3,3,IF('Vessel List B'!FP159=4,4,IF('Vessel List B'!FP159=5,5,IF('Vessel List B'!FP159=6,6,IF('Vessel List B'!FP159=7,7,IF('Vessel List B'!FP159=8,8,IF('Vessel List B'!FP159=9,9,IF('Vessel List B'!FP159=10,10,IF('Vessel List B'!FP159=11,11,IF('Vessel List B'!FP159=12,12,IF('Vessel List B'!FP159=13,13,IF('Vessel List B'!FP159=14,14,IF('Vessel List B'!FP159=15,15,IF('Vessel List B'!FP159=16,16,0)))))))))))))))))=0," ",VALUE(IF('Vessel List B'!FP159=1,1,IF('Vessel List B'!FP159=2,2,IF('Vessel List B'!FP159=3,3,IF('Vessel List B'!FP159=4,4,IF('Vessel List B'!FP159=5,5,IF('Vessel List B'!FP159=6,6,IF('Vessel List B'!FP159=7,7,IF('Vessel List B'!FP159=8,8,IF('Vessel List B'!FP159=9,9,IF('Vessel List B'!FP159=10,10,IF('Vessel List B'!FP159=11,11,IF('Vessel List B'!FP159=12,12,IF('Vessel List B'!FP159=13,13,IF('Vessel List B'!FP159=14,14,IF('Vessel List B'!FP159=15,15,IF('Vessel List B'!FP159=16,16,0))))))))))))))))))</f>
        <v xml:space="preserve"> </v>
      </c>
      <c r="IA160" s="154"/>
      <c r="IB160" s="158"/>
      <c r="IC160" s="390" t="str">
        <f t="shared" si="229"/>
        <v/>
      </c>
      <c r="ID160" s="158"/>
      <c r="IE160" s="137"/>
      <c r="IF160" s="388" t="str">
        <f t="shared" si="230"/>
        <v/>
      </c>
      <c r="IG160" s="157" t="str">
        <f>IF(VALUE(IF('Vessel List B'!GC159=1,1,IF('Vessel List B'!GC159=2,2,IF('Vessel List B'!GC159=3,3,IF('Vessel List B'!GC159=4,4,IF('Vessel List B'!GC159=5,5,IF('Vessel List B'!GC159=6,6,IF('Vessel List B'!GC159=7,7,IF('Vessel List B'!GC159=8,8,IF('Vessel List B'!GC159=9,9,IF('Vessel List B'!GC159=10,10,IF('Vessel List B'!GC159=11,11,IF('Vessel List B'!GC159=12,12,IF('Vessel List B'!GC159=13,13,IF('Vessel List B'!GC159=14,14,IF('Vessel List B'!GC159=15,15,IF('Vessel List B'!GC159=16,16,0)))))))))))))))))=0," ",VALUE(IF('Vessel List B'!GC159=1,1,IF('Vessel List B'!GC159=2,2,IF('Vessel List B'!GC159=3,3,IF('Vessel List B'!GC159=4,4,IF('Vessel List B'!GC159=5,5,IF('Vessel List B'!GC159=6,6,IF('Vessel List B'!GC159=7,7,IF('Vessel List B'!GC159=8,8,IF('Vessel List B'!GC159=9,9,IF('Vessel List B'!GC159=10,10,IF('Vessel List B'!GC159=11,11,IF('Vessel List B'!GC159=12,12,IF('Vessel List B'!GC159=13,13,IF('Vessel List B'!GC159=14,14,IF('Vessel List B'!GC159=15,15,IF('Vessel List B'!GC159=16,16,0))))))))))))))))))</f>
        <v xml:space="preserve"> </v>
      </c>
      <c r="IH160" s="154"/>
      <c r="II160" s="158"/>
      <c r="IJ160" s="390" t="str">
        <f t="shared" si="231"/>
        <v/>
      </c>
      <c r="IK160" s="158"/>
      <c r="IL160" s="137"/>
      <c r="IM160" s="388" t="str">
        <f t="shared" si="232"/>
        <v/>
      </c>
      <c r="IN160" s="157" t="str">
        <f>IF(VALUE(IF('Vessel List B'!GP159=1,1,IF('Vessel List B'!GP159=2,2,IF('Vessel List B'!GP159=3,3,IF('Vessel List B'!GP159=4,4,IF('Vessel List B'!GP159=5,5,IF('Vessel List B'!GP159=6,6,IF('Vessel List B'!GP159=7,7,IF('Vessel List B'!GP159=8,8,IF('Vessel List B'!GP159=9,9,IF('Vessel List B'!GP159=10,10,IF('Vessel List B'!GP159=11,11,IF('Vessel List B'!GP159=12,12,IF('Vessel List B'!GP159=13,13,IF('Vessel List B'!GP159=14,14,IF('Vessel List B'!GP159=15,15,IF('Vessel List B'!GP159=16,16,0)))))))))))))))))=0," ",VALUE(IF('Vessel List B'!GP159=1,1,IF('Vessel List B'!GP159=2,2,IF('Vessel List B'!GP159=3,3,IF('Vessel List B'!GP159=4,4,IF('Vessel List B'!GP159=5,5,IF('Vessel List B'!GP159=6,6,IF('Vessel List B'!GP159=7,7,IF('Vessel List B'!GP159=8,8,IF('Vessel List B'!GP159=9,9,IF('Vessel List B'!GP159=10,10,IF('Vessel List B'!GP159=11,11,IF('Vessel List B'!GP159=12,12,IF('Vessel List B'!GP159=13,13,IF('Vessel List B'!GP159=14,14,IF('Vessel List B'!GP159=15,15,IF('Vessel List B'!GP159=16,16,0))))))))))))))))))</f>
        <v xml:space="preserve"> </v>
      </c>
      <c r="IO160" s="154"/>
      <c r="IP160" s="158"/>
      <c r="IQ160" s="390" t="str">
        <f t="shared" si="233"/>
        <v/>
      </c>
      <c r="IR160" s="158"/>
      <c r="IS160" s="137"/>
      <c r="IT160" s="388" t="str">
        <f t="shared" si="234"/>
        <v/>
      </c>
      <c r="IU160" s="157" t="str">
        <f>IF(VALUE(IF('Vessel List B'!HC159=1,1,IF('Vessel List B'!HC159=2,2,IF('Vessel List B'!HC159=3,3,IF('Vessel List B'!HC159=4,4,IF('Vessel List B'!HC159=5,5,IF('Vessel List B'!HC159=6,6,IF('Vessel List B'!HC159=7,7,IF('Vessel List B'!HC159=8,8,IF('Vessel List B'!HC159=9,9,IF('Vessel List B'!HC159=10,10,IF('Vessel List B'!HC159=11,11,IF('Vessel List B'!HC159=12,12,IF('Vessel List B'!HC159=13,13,IF('Vessel List B'!HC159=14,14,IF('Vessel List B'!HC159=15,15,IF('Vessel List B'!HC159=16,16,0)))))))))))))))))=0," ",VALUE(IF('Vessel List B'!HC159=1,1,IF('Vessel List B'!HC159=2,2,IF('Vessel List B'!HC159=3,3,IF('Vessel List B'!HC159=4,4,IF('Vessel List B'!HC159=5,5,IF('Vessel List B'!HC159=6,6,IF('Vessel List B'!HC159=7,7,IF('Vessel List B'!HC159=8,8,IF('Vessel List B'!HC159=9,9,IF('Vessel List B'!HC159=10,10,IF('Vessel List B'!HC159=11,11,IF('Vessel List B'!HC159=12,12,IF('Vessel List B'!HC159=13,13,IF('Vessel List B'!HC159=14,14,IF('Vessel List B'!HC159=15,15,IF('Vessel List B'!HC159=16,16,0))))))))))))))))))</f>
        <v xml:space="preserve"> </v>
      </c>
      <c r="IV160" s="154"/>
      <c r="IW160" s="158"/>
      <c r="IX160" s="390" t="str">
        <f t="shared" si="235"/>
        <v/>
      </c>
      <c r="IY160" s="158"/>
      <c r="IZ160" s="137"/>
      <c r="JA160" s="388" t="str">
        <f t="shared" si="236"/>
        <v/>
      </c>
      <c r="JB160" s="157" t="str">
        <f>IF(VALUE(IF('Vessel List B'!HP159=1,1,IF('Vessel List B'!HP159=2,2,IF('Vessel List B'!HP159=3,3,IF('Vessel List B'!HP159=4,4,IF('Vessel List B'!HP159=5,5,IF('Vessel List B'!HP159=6,6,IF('Vessel List B'!HP159=7,7,IF('Vessel List B'!HP159=8,8,IF('Vessel List B'!HP159=9,9,IF('Vessel List B'!HP159=10,10,IF('Vessel List B'!HP159=11,11,IF('Vessel List B'!HP159=12,12,IF('Vessel List B'!HP159=13,13,IF('Vessel List B'!HP159=14,14,IF('Vessel List B'!HP159=15,15,IF('Vessel List B'!HP159=16,16,0)))))))))))))))))=0," ",VALUE(IF('Vessel List B'!HP159=1,1,IF('Vessel List B'!HP159=2,2,IF('Vessel List B'!HP159=3,3,IF('Vessel List B'!HP159=4,4,IF('Vessel List B'!HP159=5,5,IF('Vessel List B'!HP159=6,6,IF('Vessel List B'!HP159=7,7,IF('Vessel List B'!HP159=8,8,IF('Vessel List B'!HP159=9,9,IF('Vessel List B'!HP159=10,10,IF('Vessel List B'!HP159=11,11,IF('Vessel List B'!HP159=12,12,IF('Vessel List B'!HP159=13,13,IF('Vessel List B'!HP159=14,14,IF('Vessel List B'!HP159=15,15,IF('Vessel List B'!HP159=16,16,0))))))))))))))))))</f>
        <v xml:space="preserve"> </v>
      </c>
      <c r="JC160" s="154"/>
      <c r="JD160" s="158"/>
      <c r="JE160" s="390" t="str">
        <f t="shared" si="237"/>
        <v/>
      </c>
      <c r="JF160" s="158"/>
      <c r="JG160" s="137"/>
      <c r="JH160" s="388" t="str">
        <f t="shared" si="238"/>
        <v/>
      </c>
      <c r="JI160" s="157" t="str">
        <f>IF(VALUE(IF('Vessel List B'!IC159=1,1,IF('Vessel List B'!IC159=2,2,IF('Vessel List B'!IC159=3,3,IF('Vessel List B'!IC159=4,4,IF('Vessel List B'!IC159=5,5,IF('Vessel List B'!IC159=6,6,IF('Vessel List B'!IC159=7,7,IF('Vessel List B'!IC159=8,8,IF('Vessel List B'!IC159=9,9,IF('Vessel List B'!IC159=10,10,IF('Vessel List B'!IC159=11,11,IF('Vessel List B'!IC159=12,12,IF('Vessel List B'!IC159=13,13,IF('Vessel List B'!IC159=14,14,IF('Vessel List B'!IC159=15,15,IF('Vessel List B'!IC159=16,16,0)))))))))))))))))=0," ",VALUE(IF('Vessel List B'!IC159=1,1,IF('Vessel List B'!IC159=2,2,IF('Vessel List B'!IC159=3,3,IF('Vessel List B'!IC159=4,4,IF('Vessel List B'!IC159=5,5,IF('Vessel List B'!IC159=6,6,IF('Vessel List B'!IC159=7,7,IF('Vessel List B'!IC159=8,8,IF('Vessel List B'!IC159=9,9,IF('Vessel List B'!IC159=10,10,IF('Vessel List B'!IC159=11,11,IF('Vessel List B'!IC159=12,12,IF('Vessel List B'!IC159=13,13,IF('Vessel List B'!IC159=14,14,IF('Vessel List B'!IC159=15,15,IF('Vessel List B'!IC159=16,16,0))))))))))))))))))</f>
        <v xml:space="preserve"> </v>
      </c>
      <c r="JJ160" s="154"/>
      <c r="JK160" s="158"/>
      <c r="JL160" s="390" t="str">
        <f t="shared" si="239"/>
        <v/>
      </c>
      <c r="JM160" s="158"/>
      <c r="JN160" s="137"/>
      <c r="JO160" s="388" t="str">
        <f t="shared" si="240"/>
        <v/>
      </c>
      <c r="JP160" s="157" t="str">
        <f>IF(VALUE(IF('Vessel List B'!IP159=1,1,IF('Vessel List B'!IP159=2,2,IF('Vessel List B'!IP159=3,3,IF('Vessel List B'!IP159=4,4,IF('Vessel List B'!IP159=5,5,IF('Vessel List B'!IP159=6,6,IF('Vessel List B'!IP159=7,7,IF('Vessel List B'!IP159=8,8,IF('Vessel List B'!IP159=9,9,IF('Vessel List B'!IP159=10,10,IF('Vessel List B'!IP159=11,11,IF('Vessel List B'!IP159=12,12,IF('Vessel List B'!IP159=13,13,IF('Vessel List B'!IP159=14,14,IF('Vessel List B'!IP159=15,15,IF('Vessel List B'!IP159=16,16,0)))))))))))))))))=0," ",VALUE(IF('Vessel List B'!IP159=1,1,IF('Vessel List B'!IP159=2,2,IF('Vessel List B'!IP159=3,3,IF('Vessel List B'!IP159=4,4,IF('Vessel List B'!IP159=5,5,IF('Vessel List B'!IP159=6,6,IF('Vessel List B'!IP159=7,7,IF('Vessel List B'!IP159=8,8,IF('Vessel List B'!IP159=9,9,IF('Vessel List B'!IP159=10,10,IF('Vessel List B'!IP159=11,11,IF('Vessel List B'!IP159=12,12,IF('Vessel List B'!IP159=13,13,IF('Vessel List B'!IP159=14,14,IF('Vessel List B'!IP159=15,15,IF('Vessel List B'!IP159=16,16,0))))))))))))))))))</f>
        <v xml:space="preserve"> </v>
      </c>
      <c r="JQ160" s="154"/>
      <c r="JR160" s="158"/>
      <c r="JS160" s="390" t="str">
        <f t="shared" si="241"/>
        <v/>
      </c>
      <c r="JT160" s="158"/>
      <c r="JU160" s="137"/>
      <c r="JV160" s="397" t="str">
        <f t="shared" si="242"/>
        <v/>
      </c>
      <c r="JW160" s="403"/>
    </row>
    <row r="161" spans="1:283" ht="15" x14ac:dyDescent="0.25">
      <c r="A161" s="132">
        <f>'Vessel List A'!B160</f>
        <v>41735</v>
      </c>
      <c r="B161" s="157" t="str">
        <f>IF(VALUE(IF('Vessel List A'!C160=1,1,IF('Vessel List A'!C160=2,2,IF('Vessel List A'!C160=3,3,IF('Vessel List A'!C160=4,4,IF('Vessel List A'!C160=5,5,IF('Vessel List A'!C160=6,6,IF('Vessel List A'!C160=7,7,IF('Vessel List A'!C160=8,8,IF('Vessel List A'!C160=9,9,IF('Vessel List A'!C160=10,10,IF('Vessel List A'!C160=11,11,IF('Vessel List A'!C160=12,12,IF('Vessel List A'!C160=13,13,IF('Vessel List A'!C160=14,14,IF('Vessel List A'!C160=15,15,IF('Vessel List A'!C160=16,16,0)))))))))))))))))=0," ",VALUE(IF('Vessel List A'!C160=1,1,IF('Vessel List A'!C160=2,2,IF('Vessel List A'!C160=3,3,IF('Vessel List A'!C160=4,4,IF('Vessel List A'!C160=5,5,IF('Vessel List A'!C160=6,6,IF('Vessel List A'!C160=7,7,IF('Vessel List A'!C160=8,8,IF('Vessel List A'!C160=9,9,IF('Vessel List A'!C160=10,10,IF('Vessel List A'!C160=11,11,IF('Vessel List A'!C160=12,12,IF('Vessel List A'!C160=13,13,IF('Vessel List A'!C160=14,14,IF('Vessel List A'!C160=15,15,IF('Vessel List A'!C160=16,16,0))))))))))))))))))</f>
        <v xml:space="preserve"> </v>
      </c>
      <c r="C161" s="154"/>
      <c r="D161" s="158"/>
      <c r="E161" s="390" t="str">
        <f t="shared" si="163"/>
        <v/>
      </c>
      <c r="F161" s="158"/>
      <c r="G161" s="137"/>
      <c r="H161" s="388" t="str">
        <f t="shared" si="164"/>
        <v/>
      </c>
      <c r="I161" s="157" t="str">
        <f>IF(VALUE(IF('Vessel List A'!P160=1,1,IF('Vessel List A'!P160=2,2,IF('Vessel List A'!P160=3,3,IF('Vessel List A'!P160=4,4,IF('Vessel List A'!P160=5,5,IF('Vessel List A'!P160=6,6,IF('Vessel List A'!P160=7,7,IF('Vessel List A'!P160=8,8,IF('Vessel List A'!P160=9,9,IF('Vessel List A'!P160=10,10,IF('Vessel List A'!P160=11,11,IF('Vessel List A'!P160=12,12,IF('Vessel List A'!P160=13,13,IF('Vessel List A'!P160=14,14,IF('Vessel List A'!P160=15,15,IF('Vessel List A'!P160=16,16,0)))))))))))))))))=0," ",VALUE(IF('Vessel List A'!P160=1,1,IF('Vessel List A'!P160=2,2,IF('Vessel List A'!P160=3,3,IF('Vessel List A'!P160=4,4,IF('Vessel List A'!P160=5,5,IF('Vessel List A'!P160=6,6,IF('Vessel List A'!P160=7,7,IF('Vessel List A'!P160=8,8,IF('Vessel List A'!P160=9,9,IF('Vessel List A'!P160=10,10,IF('Vessel List A'!P160=11,11,IF('Vessel List A'!P160=12,12,IF('Vessel List A'!P160=13,13,IF('Vessel List A'!P160=14,14,IF('Vessel List A'!P160=15,15,IF('Vessel List A'!P160=16,16,0))))))))))))))))))</f>
        <v xml:space="preserve"> </v>
      </c>
      <c r="J161" s="154"/>
      <c r="K161" s="158"/>
      <c r="L161" s="390" t="str">
        <f t="shared" si="165"/>
        <v/>
      </c>
      <c r="M161" s="158"/>
      <c r="N161" s="137"/>
      <c r="O161" s="388" t="str">
        <f t="shared" si="166"/>
        <v/>
      </c>
      <c r="P161" s="157" t="str">
        <f>IF(VALUE(IF('Vessel List A'!AC160=1,1,IF('Vessel List A'!AC160=2,2,IF('Vessel List A'!AC160=3,3,IF('Vessel List A'!AC160=4,4,IF('Vessel List A'!AC160=5,5,IF('Vessel List A'!AC160=6,6,IF('Vessel List A'!AC160=7,7,IF('Vessel List A'!AC160=8,8,IF('Vessel List A'!AC160=9,9,IF('Vessel List A'!AC160=10,10,IF('Vessel List A'!AC160=11,11,IF('Vessel List A'!AC160=12,12,IF('Vessel List A'!AC160=13,13,IF('Vessel List A'!AC160=14,14,IF('Vessel List A'!AC160=15,15,IF('Vessel List A'!AC160=16,16,0)))))))))))))))))=0," ",VALUE(IF('Vessel List A'!AC160=1,1,IF('Vessel List A'!AC160=2,2,IF('Vessel List A'!AC160=3,3,IF('Vessel List A'!AC160=4,4,IF('Vessel List A'!AC160=5,5,IF('Vessel List A'!AC160=6,6,IF('Vessel List A'!AC160=7,7,IF('Vessel List A'!AC160=8,8,IF('Vessel List A'!AC160=9,9,IF('Vessel List A'!AC160=10,10,IF('Vessel List A'!AC160=11,11,IF('Vessel List A'!AC160=12,12,IF('Vessel List A'!AC160=13,13,IF('Vessel List A'!AC160=14,14,IF('Vessel List A'!AC160=15,15,IF('Vessel List A'!AC160=16,16,0))))))))))))))))))</f>
        <v xml:space="preserve"> </v>
      </c>
      <c r="Q161" s="154"/>
      <c r="R161" s="158"/>
      <c r="S161" s="390" t="str">
        <f t="shared" si="167"/>
        <v/>
      </c>
      <c r="T161" s="158"/>
      <c r="U161" s="137"/>
      <c r="V161" s="388" t="str">
        <f t="shared" si="168"/>
        <v/>
      </c>
      <c r="W161" s="157" t="str">
        <f>IF(VALUE(IF('Vessel List A'!AP160=1,1,IF('Vessel List A'!AP160=2,2,IF('Vessel List A'!AP160=3,3,IF('Vessel List A'!AP160=4,4,IF('Vessel List A'!AP160=5,5,IF('Vessel List A'!AP160=6,6,IF('Vessel List A'!AP160=7,7,IF('Vessel List A'!AP160=8,8,IF('Vessel List A'!AP160=9,9,IF('Vessel List A'!AP160=10,10,IF('Vessel List A'!AP160=11,11,IF('Vessel List A'!AP160=12,12,IF('Vessel List A'!AP160=13,13,IF('Vessel List A'!AP160=14,14,IF('Vessel List A'!AP160=15,15,IF('Vessel List A'!AP160=16,16,0)))))))))))))))))=0," ",VALUE(IF('Vessel List A'!AP160=1,1,IF('Vessel List A'!AP160=2,2,IF('Vessel List A'!AP160=3,3,IF('Vessel List A'!AP160=4,4,IF('Vessel List A'!AP160=5,5,IF('Vessel List A'!AP160=6,6,IF('Vessel List A'!AP160=7,7,IF('Vessel List A'!AP160=8,8,IF('Vessel List A'!AP160=9,9,IF('Vessel List A'!AP160=10,10,IF('Vessel List A'!AP160=11,11,IF('Vessel List A'!AP160=12,12,IF('Vessel List A'!AP160=13,13,IF('Vessel List A'!AP160=14,14,IF('Vessel List A'!AP160=15,15,IF('Vessel List A'!AP160=16,16,0))))))))))))))))))</f>
        <v xml:space="preserve"> </v>
      </c>
      <c r="X161" s="154"/>
      <c r="Y161" s="158"/>
      <c r="Z161" s="390" t="str">
        <f t="shared" si="169"/>
        <v/>
      </c>
      <c r="AA161" s="158"/>
      <c r="AB161" s="137"/>
      <c r="AC161" s="388" t="str">
        <f t="shared" si="170"/>
        <v/>
      </c>
      <c r="AD161" s="157" t="str">
        <f>IF(VALUE(IF('Vessel List A'!BC160=1,1,IF('Vessel List A'!BC160=2,2,IF('Vessel List A'!BC160=3,3,IF('Vessel List A'!BC160=4,4,IF('Vessel List A'!BC160=5,5,IF('Vessel List A'!BC160=6,6,IF('Vessel List A'!BC160=7,7,IF('Vessel List A'!BC160=8,8,IF('Vessel List A'!BC160=9,9,IF('Vessel List A'!BC160=10,10,IF('Vessel List A'!BC160=11,11,IF('Vessel List A'!BC160=12,12,IF('Vessel List A'!BC160=13,13,IF('Vessel List A'!BC160=14,14,IF('Vessel List A'!BC160=15,15,IF('Vessel List A'!BC160=16,16,0)))))))))))))))))=0," ",VALUE(IF('Vessel List A'!BC160=1,1,IF('Vessel List A'!BC160=2,2,IF('Vessel List A'!BC160=3,3,IF('Vessel List A'!BC160=4,4,IF('Vessel List A'!BC160=5,5,IF('Vessel List A'!BC160=6,6,IF('Vessel List A'!BC160=7,7,IF('Vessel List A'!BC160=8,8,IF('Vessel List A'!BC160=9,9,IF('Vessel List A'!BC160=10,10,IF('Vessel List A'!BC160=11,11,IF('Vessel List A'!BC160=12,12,IF('Vessel List A'!BC160=13,13,IF('Vessel List A'!BC160=14,14,IF('Vessel List A'!BC160=15,15,IF('Vessel List A'!BC160=16,16,0))))))))))))))))))</f>
        <v xml:space="preserve"> </v>
      </c>
      <c r="AE161" s="154"/>
      <c r="AF161" s="158"/>
      <c r="AG161" s="390" t="str">
        <f t="shared" si="171"/>
        <v/>
      </c>
      <c r="AH161" s="158"/>
      <c r="AI161" s="137"/>
      <c r="AJ161" s="388" t="str">
        <f t="shared" si="172"/>
        <v/>
      </c>
      <c r="AK161" s="157" t="str">
        <f>IF(VALUE(IF('Vessel List A'!BP160=1,1,IF('Vessel List A'!BP160=2,2,IF('Vessel List A'!BP160=3,3,IF('Vessel List A'!BP160=4,4,IF('Vessel List A'!BP160=5,5,IF('Vessel List A'!BP160=6,6,IF('Vessel List A'!BP160=7,7,IF('Vessel List A'!BP160=8,8,IF('Vessel List A'!BP160=9,9,IF('Vessel List A'!BP160=10,10,IF('Vessel List A'!BP160=11,11,IF('Vessel List A'!BP160=12,12,IF('Vessel List A'!BP160=13,13,IF('Vessel List A'!BP160=14,14,IF('Vessel List A'!BP160=15,15,IF('Vessel List A'!BP160=16,16,0)))))))))))))))))=0," ",VALUE(IF('Vessel List A'!BP160=1,1,IF('Vessel List A'!BP160=2,2,IF('Vessel List A'!BP160=3,3,IF('Vessel List A'!BP160=4,4,IF('Vessel List A'!BP160=5,5,IF('Vessel List A'!BP160=6,6,IF('Vessel List A'!BP160=7,7,IF('Vessel List A'!BP160=8,8,IF('Vessel List A'!BP160=9,9,IF('Vessel List A'!BP160=10,10,IF('Vessel List A'!BP160=11,11,IF('Vessel List A'!BP160=12,12,IF('Vessel List A'!BP160=13,13,IF('Vessel List A'!BP160=14,14,IF('Vessel List A'!BP160=15,15,IF('Vessel List A'!BP160=16,16,0))))))))))))))))))</f>
        <v xml:space="preserve"> </v>
      </c>
      <c r="AL161" s="154"/>
      <c r="AM161" s="158"/>
      <c r="AN161" s="390" t="str">
        <f t="shared" si="173"/>
        <v/>
      </c>
      <c r="AO161" s="158"/>
      <c r="AP161" s="137"/>
      <c r="AQ161" s="388" t="str">
        <f t="shared" si="174"/>
        <v/>
      </c>
      <c r="AR161" s="157" t="str">
        <f>IF(VALUE(IF('Vessel List A'!CC160=1,1,IF('Vessel List A'!CC160=2,2,IF('Vessel List A'!CC160=3,3,IF('Vessel List A'!CC160=4,4,IF('Vessel List A'!CC160=5,5,IF('Vessel List A'!CC160=6,6,IF('Vessel List A'!CC160=7,7,IF('Vessel List A'!CC160=8,8,IF('Vessel List A'!CC160=9,9,IF('Vessel List A'!CC160=10,10,IF('Vessel List A'!CC160=11,11,IF('Vessel List A'!CC160=12,12,IF('Vessel List A'!CC160=13,13,IF('Vessel List A'!CC160=14,14,IF('Vessel List A'!CC160=15,15,IF('Vessel List A'!CC160=16,16,0)))))))))))))))))=0," ",VALUE(IF('Vessel List A'!CC160=1,1,IF('Vessel List A'!CC160=2,2,IF('Vessel List A'!CC160=3,3,IF('Vessel List A'!CC160=4,4,IF('Vessel List A'!CC160=5,5,IF('Vessel List A'!CC160=6,6,IF('Vessel List A'!CC160=7,7,IF('Vessel List A'!CC160=8,8,IF('Vessel List A'!CC160=9,9,IF('Vessel List A'!CC160=10,10,IF('Vessel List A'!CC160=11,11,IF('Vessel List A'!CC160=12,12,IF('Vessel List A'!CC160=13,13,IF('Vessel List A'!CC160=14,14,IF('Vessel List A'!CC160=15,15,IF('Vessel List A'!CC160=16,16,0))))))))))))))))))</f>
        <v xml:space="preserve"> </v>
      </c>
      <c r="AS161" s="154"/>
      <c r="AT161" s="158"/>
      <c r="AU161" s="390" t="str">
        <f t="shared" si="175"/>
        <v/>
      </c>
      <c r="AV161" s="158"/>
      <c r="AW161" s="137"/>
      <c r="AX161" s="388" t="str">
        <f t="shared" si="176"/>
        <v/>
      </c>
      <c r="AY161" s="157" t="str">
        <f>IF(VALUE(IF('Vessel List A'!CP160=1,1,IF('Vessel List A'!CP160=2,2,IF('Vessel List A'!CP160=3,3,IF('Vessel List A'!CP160=4,4,IF('Vessel List A'!CP160=5,5,IF('Vessel List A'!CP160=6,6,IF('Vessel List A'!CP160=7,7,IF('Vessel List A'!CP160=8,8,IF('Vessel List A'!CP160=9,9,IF('Vessel List A'!CP160=10,10,IF('Vessel List A'!CP160=11,11,IF('Vessel List A'!CP160=12,12,IF('Vessel List A'!CP160=13,13,IF('Vessel List A'!CP160=14,14,IF('Vessel List A'!CP160=15,15,IF('Vessel List A'!CP160=16,16,0)))))))))))))))))=0," ",VALUE(IF('Vessel List A'!CP160=1,1,IF('Vessel List A'!CP160=2,2,IF('Vessel List A'!CP160=3,3,IF('Vessel List A'!CP160=4,4,IF('Vessel List A'!CP160=5,5,IF('Vessel List A'!CP160=6,6,IF('Vessel List A'!CP160=7,7,IF('Vessel List A'!CP160=8,8,IF('Vessel List A'!CP160=9,9,IF('Vessel List A'!CP160=10,10,IF('Vessel List A'!CP160=11,11,IF('Vessel List A'!CP160=12,12,IF('Vessel List A'!CP160=13,13,IF('Vessel List A'!CP160=14,14,IF('Vessel List A'!CP160=15,15,IF('Vessel List A'!CP160=16,16,0))))))))))))))))))</f>
        <v xml:space="preserve"> </v>
      </c>
      <c r="AZ161" s="154"/>
      <c r="BA161" s="158"/>
      <c r="BB161" s="390" t="str">
        <f t="shared" si="177"/>
        <v/>
      </c>
      <c r="BC161" s="158"/>
      <c r="BD161" s="137"/>
      <c r="BE161" s="388" t="str">
        <f t="shared" si="178"/>
        <v/>
      </c>
      <c r="BF161" s="157" t="str">
        <f>IF(VALUE(IF('Vessel List A'!DC160=1,1,IF('Vessel List A'!DC160=2,2,IF('Vessel List A'!DC160=3,3,IF('Vessel List A'!DC160=4,4,IF('Vessel List A'!DC160=5,5,IF('Vessel List A'!DC160=6,6,IF('Vessel List A'!DC160=7,7,IF('Vessel List A'!DC160=8,8,IF('Vessel List A'!DC160=9,9,IF('Vessel List A'!DC160=10,10,IF('Vessel List A'!DC160=11,11,IF('Vessel List A'!DC160=12,12,IF('Vessel List A'!DC160=13,13,IF('Vessel List A'!DC160=14,14,IF('Vessel List A'!DC160=15,15,IF('Vessel List A'!DC160=16,16,0)))))))))))))))))=0," ",VALUE(IF('Vessel List A'!DC160=1,1,IF('Vessel List A'!DC160=2,2,IF('Vessel List A'!DC160=3,3,IF('Vessel List A'!DC160=4,4,IF('Vessel List A'!DC160=5,5,IF('Vessel List A'!DC160=6,6,IF('Vessel List A'!DC160=7,7,IF('Vessel List A'!DC160=8,8,IF('Vessel List A'!DC160=9,9,IF('Vessel List A'!DC160=10,10,IF('Vessel List A'!DC160=11,11,IF('Vessel List A'!DC160=12,12,IF('Vessel List A'!DC160=13,13,IF('Vessel List A'!DC160=14,14,IF('Vessel List A'!DC160=15,15,IF('Vessel List A'!DC160=16,16,0))))))))))))))))))</f>
        <v xml:space="preserve"> </v>
      </c>
      <c r="BG161" s="154"/>
      <c r="BH161" s="158"/>
      <c r="BI161" s="390" t="str">
        <f t="shared" si="179"/>
        <v/>
      </c>
      <c r="BJ161" s="158"/>
      <c r="BK161" s="137"/>
      <c r="BL161" s="388" t="str">
        <f t="shared" si="180"/>
        <v/>
      </c>
      <c r="BM161" s="157" t="str">
        <f>IF(VALUE(IF('Vessel List A'!DP160=1,1,IF('Vessel List A'!DP160=2,2,IF('Vessel List A'!DP160=3,3,IF('Vessel List A'!DP160=4,4,IF('Vessel List A'!DP160=5,5,IF('Vessel List A'!DP160=6,6,IF('Vessel List A'!DP160=7,7,IF('Vessel List A'!DP160=8,8,IF('Vessel List A'!DP160=9,9,IF('Vessel List A'!DP160=10,10,IF('Vessel List A'!DP160=11,11,IF('Vessel List A'!DP160=12,12,IF('Vessel List A'!DP160=13,13,IF('Vessel List A'!DP160=14,14,IF('Vessel List A'!DP160=15,15,IF('Vessel List A'!DP160=16,16,0)))))))))))))))))=0," ",VALUE(IF('Vessel List A'!DP160=1,1,IF('Vessel List A'!DP160=2,2,IF('Vessel List A'!DP160=3,3,IF('Vessel List A'!DP160=4,4,IF('Vessel List A'!DP160=5,5,IF('Vessel List A'!DP160=6,6,IF('Vessel List A'!DP160=7,7,IF('Vessel List A'!DP160=8,8,IF('Vessel List A'!DP160=9,9,IF('Vessel List A'!DP160=10,10,IF('Vessel List A'!DP160=11,11,IF('Vessel List A'!DP160=12,12,IF('Vessel List A'!DP160=13,13,IF('Vessel List A'!DP160=14,14,IF('Vessel List A'!DP160=15,15,IF('Vessel List A'!DP160=16,16,0))))))))))))))))))</f>
        <v xml:space="preserve"> </v>
      </c>
      <c r="BN161" s="154"/>
      <c r="BO161" s="158"/>
      <c r="BP161" s="390" t="str">
        <f t="shared" si="181"/>
        <v/>
      </c>
      <c r="BQ161" s="158"/>
      <c r="BR161" s="137"/>
      <c r="BS161" s="388" t="str">
        <f t="shared" si="182"/>
        <v/>
      </c>
      <c r="BT161" s="157" t="str">
        <f>IF(VALUE(IF('Vessel List A'!EC160=1,1,IF('Vessel List A'!EC160=2,2,IF('Vessel List A'!EC160=3,3,IF('Vessel List A'!EC160=4,4,IF('Vessel List A'!EC160=5,5,IF('Vessel List A'!EC160=6,6,IF('Vessel List A'!EC160=7,7,IF('Vessel List A'!EC160=8,8,IF('Vessel List A'!EC160=9,9,IF('Vessel List A'!EC160=10,10,IF('Vessel List A'!EC160=11,11,IF('Vessel List A'!EC160=12,12,IF('Vessel List A'!EC160=13,13,IF('Vessel List A'!EC160=14,14,IF('Vessel List A'!EC160=15,15,IF('Vessel List A'!EC160=16,16,0)))))))))))))))))=0," ",VALUE(IF('Vessel List A'!EC160=1,1,IF('Vessel List A'!EC160=2,2,IF('Vessel List A'!EC160=3,3,IF('Vessel List A'!EC160=4,4,IF('Vessel List A'!EC160=5,5,IF('Vessel List A'!EC160=6,6,IF('Vessel List A'!EC160=7,7,IF('Vessel List A'!EC160=8,8,IF('Vessel List A'!EC160=9,9,IF('Vessel List A'!EC160=10,10,IF('Vessel List A'!EC160=11,11,IF('Vessel List A'!EC160=12,12,IF('Vessel List A'!EC160=13,13,IF('Vessel List A'!EC160=14,14,IF('Vessel List A'!EC160=15,15,IF('Vessel List A'!EC160=16,16,0))))))))))))))))))</f>
        <v xml:space="preserve"> </v>
      </c>
      <c r="BU161" s="154"/>
      <c r="BV161" s="158"/>
      <c r="BW161" s="390" t="str">
        <f t="shared" si="183"/>
        <v/>
      </c>
      <c r="BX161" s="158"/>
      <c r="BY161" s="137"/>
      <c r="BZ161" s="388" t="str">
        <f t="shared" si="184"/>
        <v/>
      </c>
      <c r="CA161" s="157" t="str">
        <f>IF(VALUE(IF('Vessel List A'!EP160=1,1,IF('Vessel List A'!EP160=2,2,IF('Vessel List A'!EP160=3,3,IF('Vessel List A'!EP160=4,4,IF('Vessel List A'!EP160=5,5,IF('Vessel List A'!EP160=6,6,IF('Vessel List A'!EP160=7,7,IF('Vessel List A'!EP160=8,8,IF('Vessel List A'!EP160=9,9,IF('Vessel List A'!EP160=10,10,IF('Vessel List A'!EP160=11,11,IF('Vessel List A'!EP160=12,12,IF('Vessel List A'!EP160=13,13,IF('Vessel List A'!EP160=14,14,IF('Vessel List A'!EP160=15,15,IF('Vessel List A'!EP160=16,16,0)))))))))))))))))=0," ",VALUE(IF('Vessel List A'!EP160=1,1,IF('Vessel List A'!EP160=2,2,IF('Vessel List A'!EP160=3,3,IF('Vessel List A'!EP160=4,4,IF('Vessel List A'!EP160=5,5,IF('Vessel List A'!EP160=6,6,IF('Vessel List A'!EP160=7,7,IF('Vessel List A'!EP160=8,8,IF('Vessel List A'!EP160=9,9,IF('Vessel List A'!EP160=10,10,IF('Vessel List A'!EP160=11,11,IF('Vessel List A'!EP160=12,12,IF('Vessel List A'!EP160=13,13,IF('Vessel List A'!EP160=14,14,IF('Vessel List A'!EP160=15,15,IF('Vessel List A'!EP160=16,16,0))))))))))))))))))</f>
        <v xml:space="preserve"> </v>
      </c>
      <c r="CB161" s="154"/>
      <c r="CC161" s="158"/>
      <c r="CD161" s="390" t="str">
        <f t="shared" si="185"/>
        <v/>
      </c>
      <c r="CE161" s="158"/>
      <c r="CF161" s="137"/>
      <c r="CG161" s="388" t="str">
        <f t="shared" si="186"/>
        <v/>
      </c>
      <c r="CH161" s="157" t="str">
        <f>IF(VALUE(IF('Vessel List A'!FC160=1,1,IF('Vessel List A'!FC160=2,2,IF('Vessel List A'!FC160=3,3,IF('Vessel List A'!FC160=4,4,IF('Vessel List A'!FC160=5,5,IF('Vessel List A'!FC160=6,6,IF('Vessel List A'!FC160=7,7,IF('Vessel List A'!FC160=8,8,IF('Vessel List A'!FC160=9,9,IF('Vessel List A'!FC160=10,10,IF('Vessel List A'!FC160=11,11,IF('Vessel List A'!FC160=12,12,IF('Vessel List A'!FC160=13,13,IF('Vessel List A'!FC160=14,14,IF('Vessel List A'!FC160=15,15,IF('Vessel List A'!FC160=16,16,0)))))))))))))))))=0," ",VALUE(IF('Vessel List A'!FC160=1,1,IF('Vessel List A'!FC160=2,2,IF('Vessel List A'!FC160=3,3,IF('Vessel List A'!FC160=4,4,IF('Vessel List A'!FC160=5,5,IF('Vessel List A'!FC160=6,6,IF('Vessel List A'!FC160=7,7,IF('Vessel List A'!FC160=8,8,IF('Vessel List A'!FC160=9,9,IF('Vessel List A'!FC160=10,10,IF('Vessel List A'!FC160=11,11,IF('Vessel List A'!FC160=12,12,IF('Vessel List A'!FC160=13,13,IF('Vessel List A'!FC160=14,14,IF('Vessel List A'!FC160=15,15,IF('Vessel List A'!FC160=16,16,0))))))))))))))))))</f>
        <v xml:space="preserve"> </v>
      </c>
      <c r="CI161" s="154"/>
      <c r="CJ161" s="158"/>
      <c r="CK161" s="390" t="str">
        <f t="shared" si="187"/>
        <v/>
      </c>
      <c r="CL161" s="158"/>
      <c r="CM161" s="137"/>
      <c r="CN161" s="388" t="str">
        <f t="shared" si="188"/>
        <v/>
      </c>
      <c r="CO161" s="157" t="str">
        <f>IF(VALUE(IF('Vessel List A'!FP160=1,1,IF('Vessel List A'!FP160=2,2,IF('Vessel List A'!FP160=3,3,IF('Vessel List A'!FP160=4,4,IF('Vessel List A'!FP160=5,5,IF('Vessel List A'!FP160=6,6,IF('Vessel List A'!FP160=7,7,IF('Vessel List A'!FP160=8,8,IF('Vessel List A'!FP160=9,9,IF('Vessel List A'!FP160=10,10,IF('Vessel List A'!FP160=11,11,IF('Vessel List A'!FP160=12,12,IF('Vessel List A'!FP160=13,13,IF('Vessel List A'!FP160=14,14,IF('Vessel List A'!FP160=15,15,IF('Vessel List A'!FP160=16,16,0)))))))))))))))))=0," ",VALUE(IF('Vessel List A'!FP160=1,1,IF('Vessel List A'!FP160=2,2,IF('Vessel List A'!FP160=3,3,IF('Vessel List A'!FP160=4,4,IF('Vessel List A'!FP160=5,5,IF('Vessel List A'!FP160=6,6,IF('Vessel List A'!FP160=7,7,IF('Vessel List A'!FP160=8,8,IF('Vessel List A'!FP160=9,9,IF('Vessel List A'!FP160=10,10,IF('Vessel List A'!FP160=11,11,IF('Vessel List A'!FP160=12,12,IF('Vessel List A'!FP160=13,13,IF('Vessel List A'!FP160=14,14,IF('Vessel List A'!FP160=15,15,IF('Vessel List A'!FP160=16,16,0))))))))))))))))))</f>
        <v xml:space="preserve"> </v>
      </c>
      <c r="CP161" s="154"/>
      <c r="CQ161" s="158"/>
      <c r="CR161" s="390" t="str">
        <f t="shared" si="189"/>
        <v/>
      </c>
      <c r="CS161" s="158"/>
      <c r="CT161" s="137"/>
      <c r="CU161" s="388" t="str">
        <f t="shared" si="190"/>
        <v/>
      </c>
      <c r="CV161" s="157" t="str">
        <f>IF(VALUE(IF('Vessel List A'!GC160=1,1,IF('Vessel List A'!GC160=2,2,IF('Vessel List A'!GC160=3,3,IF('Vessel List A'!GC160=4,4,IF('Vessel List A'!GC160=5,5,IF('Vessel List A'!GC160=6,6,IF('Vessel List A'!GC160=7,7,IF('Vessel List A'!GC160=8,8,IF('Vessel List A'!GC160=9,9,IF('Vessel List A'!GC160=10,10,IF('Vessel List A'!GC160=11,11,IF('Vessel List A'!GC160=12,12,IF('Vessel List A'!GC160=13,13,IF('Vessel List A'!GC160=14,14,IF('Vessel List A'!GC160=15,15,IF('Vessel List A'!GC160=16,16,0)))))))))))))))))=0," ",VALUE(IF('Vessel List A'!GC160=1,1,IF('Vessel List A'!GC160=2,2,IF('Vessel List A'!GC160=3,3,IF('Vessel List A'!GC160=4,4,IF('Vessel List A'!GC160=5,5,IF('Vessel List A'!GC160=6,6,IF('Vessel List A'!GC160=7,7,IF('Vessel List A'!GC160=8,8,IF('Vessel List A'!GC160=9,9,IF('Vessel List A'!GC160=10,10,IF('Vessel List A'!GC160=11,11,IF('Vessel List A'!GC160=12,12,IF('Vessel List A'!GC160=13,13,IF('Vessel List A'!GC160=14,14,IF('Vessel List A'!GC160=15,15,IF('Vessel List A'!GC160=16,16,0))))))))))))))))))</f>
        <v xml:space="preserve"> </v>
      </c>
      <c r="CW161" s="154"/>
      <c r="CX161" s="158"/>
      <c r="CY161" s="390" t="str">
        <f t="shared" si="191"/>
        <v/>
      </c>
      <c r="CZ161" s="158"/>
      <c r="DA161" s="137"/>
      <c r="DB161" s="388" t="str">
        <f t="shared" si="192"/>
        <v/>
      </c>
      <c r="DC161" s="157" t="str">
        <f>IF(VALUE(IF('Vessel List A'!GP160=1,1,IF('Vessel List A'!GP160=2,2,IF('Vessel List A'!GP160=3,3,IF('Vessel List A'!GP160=4,4,IF('Vessel List A'!GP160=5,5,IF('Vessel List A'!GP160=6,6,IF('Vessel List A'!GP160=7,7,IF('Vessel List A'!GP160=8,8,IF('Vessel List A'!GP160=9,9,IF('Vessel List A'!GP160=10,10,IF('Vessel List A'!GP160=11,11,IF('Vessel List A'!GP160=12,12,IF('Vessel List A'!GP160=13,13,IF('Vessel List A'!GP160=14,14,IF('Vessel List A'!GP160=15,15,IF('Vessel List A'!GP160=16,16,0)))))))))))))))))=0," ",VALUE(IF('Vessel List A'!GP160=1,1,IF('Vessel List A'!GP160=2,2,IF('Vessel List A'!GP160=3,3,IF('Vessel List A'!GP160=4,4,IF('Vessel List A'!GP160=5,5,IF('Vessel List A'!GP160=6,6,IF('Vessel List A'!GP160=7,7,IF('Vessel List A'!GP160=8,8,IF('Vessel List A'!GP160=9,9,IF('Vessel List A'!GP160=10,10,IF('Vessel List A'!GP160=11,11,IF('Vessel List A'!GP160=12,12,IF('Vessel List A'!GP160=13,13,IF('Vessel List A'!GP160=14,14,IF('Vessel List A'!GP160=15,15,IF('Vessel List A'!GP160=16,16,0))))))))))))))))))</f>
        <v xml:space="preserve"> </v>
      </c>
      <c r="DD161" s="154"/>
      <c r="DE161" s="158"/>
      <c r="DF161" s="390" t="str">
        <f t="shared" si="193"/>
        <v/>
      </c>
      <c r="DG161" s="158"/>
      <c r="DH161" s="137"/>
      <c r="DI161" s="388" t="str">
        <f t="shared" si="194"/>
        <v/>
      </c>
      <c r="DJ161" s="157" t="str">
        <f>IF(VALUE(IF('Vessel List A'!HC160=1,1,IF('Vessel List A'!HC160=2,2,IF('Vessel List A'!HC160=3,3,IF('Vessel List A'!HC160=4,4,IF('Vessel List A'!HC160=5,5,IF('Vessel List A'!HC160=6,6,IF('Vessel List A'!HC160=7,7,IF('Vessel List A'!HC160=8,8,IF('Vessel List A'!HC160=9,9,IF('Vessel List A'!HC160=10,10,IF('Vessel List A'!HC160=11,11,IF('Vessel List A'!HC160=12,12,IF('Vessel List A'!HC160=13,13,IF('Vessel List A'!HC160=14,14,IF('Vessel List A'!HC160=15,15,IF('Vessel List A'!HC160=16,16,0)))))))))))))))))=0," ",VALUE(IF('Vessel List A'!HC160=1,1,IF('Vessel List A'!HC160=2,2,IF('Vessel List A'!HC160=3,3,IF('Vessel List A'!HC160=4,4,IF('Vessel List A'!HC160=5,5,IF('Vessel List A'!HC160=6,6,IF('Vessel List A'!HC160=7,7,IF('Vessel List A'!HC160=8,8,IF('Vessel List A'!HC160=9,9,IF('Vessel List A'!HC160=10,10,IF('Vessel List A'!HC160=11,11,IF('Vessel List A'!HC160=12,12,IF('Vessel List A'!HC160=13,13,IF('Vessel List A'!HC160=14,14,IF('Vessel List A'!HC160=15,15,IF('Vessel List A'!HC160=16,16,0))))))))))))))))))</f>
        <v xml:space="preserve"> </v>
      </c>
      <c r="DK161" s="154"/>
      <c r="DL161" s="158"/>
      <c r="DM161" s="390" t="str">
        <f t="shared" si="195"/>
        <v/>
      </c>
      <c r="DN161" s="158"/>
      <c r="DO161" s="137"/>
      <c r="DP161" s="388" t="str">
        <f t="shared" si="196"/>
        <v/>
      </c>
      <c r="DQ161" s="157" t="str">
        <f>IF(VALUE(IF('Vessel List A'!HP160=1,1,IF('Vessel List A'!HP160=2,2,IF('Vessel List A'!HP160=3,3,IF('Vessel List A'!HP160=4,4,IF('Vessel List A'!HP160=5,5,IF('Vessel List A'!HP160=6,6,IF('Vessel List A'!HP160=7,7,IF('Vessel List A'!HP160=8,8,IF('Vessel List A'!HP160=9,9,IF('Vessel List A'!HP160=10,10,IF('Vessel List A'!HP160=11,11,IF('Vessel List A'!HP160=12,12,IF('Vessel List A'!HP160=13,13,IF('Vessel List A'!HP160=14,14,IF('Vessel List A'!HP160=15,15,IF('Vessel List A'!HP160=16,16,0)))))))))))))))))=0," ",VALUE(IF('Vessel List A'!HP160=1,1,IF('Vessel List A'!HP160=2,2,IF('Vessel List A'!HP160=3,3,IF('Vessel List A'!HP160=4,4,IF('Vessel List A'!HP160=5,5,IF('Vessel List A'!HP160=6,6,IF('Vessel List A'!HP160=7,7,IF('Vessel List A'!HP160=8,8,IF('Vessel List A'!HP160=9,9,IF('Vessel List A'!HP160=10,10,IF('Vessel List A'!HP160=11,11,IF('Vessel List A'!HP160=12,12,IF('Vessel List A'!HP160=13,13,IF('Vessel List A'!HP160=14,14,IF('Vessel List A'!HP160=15,15,IF('Vessel List A'!HP160=16,16,0))))))))))))))))))</f>
        <v xml:space="preserve"> </v>
      </c>
      <c r="DR161" s="154"/>
      <c r="DS161" s="158"/>
      <c r="DT161" s="390" t="str">
        <f t="shared" si="197"/>
        <v/>
      </c>
      <c r="DU161" s="158"/>
      <c r="DV161" s="137"/>
      <c r="DW161" s="388" t="str">
        <f t="shared" si="198"/>
        <v/>
      </c>
      <c r="DX161" s="157" t="str">
        <f>IF(VALUE(IF('Vessel List A'!IC160=1,1,IF('Vessel List A'!IC160=2,2,IF('Vessel List A'!IC160=3,3,IF('Vessel List A'!IC160=4,4,IF('Vessel List A'!IC160=5,5,IF('Vessel List A'!IC160=6,6,IF('Vessel List A'!IC160=7,7,IF('Vessel List A'!IC160=8,8,IF('Vessel List A'!IC160=9,9,IF('Vessel List A'!IC160=10,10,IF('Vessel List A'!IC160=11,11,IF('Vessel List A'!IC160=12,12,IF('Vessel List A'!IC160=13,13,IF('Vessel List A'!IC160=14,14,IF('Vessel List A'!IC160=15,15,IF('Vessel List A'!IC160=16,16,0)))))))))))))))))=0," ",VALUE(IF('Vessel List A'!IC160=1,1,IF('Vessel List A'!IC160=2,2,IF('Vessel List A'!IC160=3,3,IF('Vessel List A'!IC160=4,4,IF('Vessel List A'!IC160=5,5,IF('Vessel List A'!IC160=6,6,IF('Vessel List A'!IC160=7,7,IF('Vessel List A'!IC160=8,8,IF('Vessel List A'!IC160=9,9,IF('Vessel List A'!IC160=10,10,IF('Vessel List A'!IC160=11,11,IF('Vessel List A'!IC160=12,12,IF('Vessel List A'!IC160=13,13,IF('Vessel List A'!IC160=14,14,IF('Vessel List A'!IC160=15,15,IF('Vessel List A'!IC160=16,16,0))))))))))))))))))</f>
        <v xml:space="preserve"> </v>
      </c>
      <c r="DY161" s="154"/>
      <c r="DZ161" s="158"/>
      <c r="EA161" s="390" t="str">
        <f t="shared" si="199"/>
        <v/>
      </c>
      <c r="EB161" s="158"/>
      <c r="EC161" s="137"/>
      <c r="ED161" s="388" t="str">
        <f t="shared" si="200"/>
        <v/>
      </c>
      <c r="EE161" s="157" t="str">
        <f>IF(VALUE(IF('Vessel List A'!IP160=1,1,IF('Vessel List A'!IP160=2,2,IF('Vessel List A'!IP160=3,3,IF('Vessel List A'!IP160=4,4,IF('Vessel List A'!IP160=5,5,IF('Vessel List A'!IP160=6,6,IF('Vessel List A'!IP160=7,7,IF('Vessel List A'!IP160=8,8,IF('Vessel List A'!IP160=9,9,IF('Vessel List A'!IP160=10,10,IF('Vessel List A'!IP160=11,11,IF('Vessel List A'!IP160=12,12,IF('Vessel List A'!IP160=13,13,IF('Vessel List A'!IP160=14,14,IF('Vessel List A'!IP160=15,15,IF('Vessel List A'!IP160=16,16,0)))))))))))))))))=0," ",VALUE(IF('Vessel List A'!IP160=1,1,IF('Vessel List A'!IP160=2,2,IF('Vessel List A'!IP160=3,3,IF('Vessel List A'!IP160=4,4,IF('Vessel List A'!IP160=5,5,IF('Vessel List A'!IP160=6,6,IF('Vessel List A'!IP160=7,7,IF('Vessel List A'!IP160=8,8,IF('Vessel List A'!IP160=9,9,IF('Vessel List A'!IP160=10,10,IF('Vessel List A'!IP160=11,11,IF('Vessel List A'!IP160=12,12,IF('Vessel List A'!IP160=13,13,IF('Vessel List A'!IP160=14,14,IF('Vessel List A'!IP160=15,15,IF('Vessel List A'!IP160=16,16,0))))))))))))))))))</f>
        <v xml:space="preserve"> </v>
      </c>
      <c r="EF161" s="154"/>
      <c r="EG161" s="158"/>
      <c r="EH161" s="390" t="str">
        <f t="shared" si="201"/>
        <v/>
      </c>
      <c r="EI161" s="158"/>
      <c r="EJ161" s="137"/>
      <c r="EK161" s="397" t="str">
        <f t="shared" si="202"/>
        <v/>
      </c>
      <c r="EL161" s="144"/>
      <c r="EM161" s="157" t="str">
        <f>IF(VALUE(IF('Vessel List B'!C160=1,1,IF('Vessel List B'!C160=2,2,IF('Vessel List B'!C160=3,3,IF('Vessel List B'!C160=4,4,IF('Vessel List B'!C160=5,5,IF('Vessel List B'!C160=6,6,IF('Vessel List B'!C160=7,7,IF('Vessel List B'!C160=8,8,IF('Vessel List B'!C160=9,9,IF('Vessel List B'!C160=10,10,IF('Vessel List B'!C160=11,11,IF('Vessel List B'!C160=12,12,IF('Vessel List B'!C160=13,13,IF('Vessel List B'!C160=14,14,IF('Vessel List B'!C160=15,15,IF('Vessel List B'!C160=16,16,0)))))))))))))))))=0," ",VALUE(IF('Vessel List B'!C160=1,1,IF('Vessel List B'!C160=2,2,IF('Vessel List B'!C160=3,3,IF('Vessel List B'!C160=4,4,IF('Vessel List B'!C160=5,5,IF('Vessel List B'!C160=6,6,IF('Vessel List B'!C160=7,7,IF('Vessel List B'!C160=8,8,IF('Vessel List B'!C160=9,9,IF('Vessel List B'!C160=10,10,IF('Vessel List B'!C160=11,11,IF('Vessel List B'!C160=12,12,IF('Vessel List B'!C160=13,13,IF('Vessel List B'!C160=14,14,IF('Vessel List B'!C160=15,15,IF('Vessel List B'!C160=16,16,0))))))))))))))))))</f>
        <v xml:space="preserve"> </v>
      </c>
      <c r="EN161" s="154"/>
      <c r="EO161" s="158"/>
      <c r="EP161" s="390" t="str">
        <f t="shared" si="203"/>
        <v/>
      </c>
      <c r="EQ161" s="158"/>
      <c r="ER161" s="137"/>
      <c r="ES161" s="388" t="str">
        <f t="shared" si="204"/>
        <v/>
      </c>
      <c r="ET161" s="157" t="str">
        <f>IF(VALUE(IF('Vessel List B'!P160=1,1,IF('Vessel List B'!P160=2,2,IF('Vessel List B'!P160=3,3,IF('Vessel List B'!P160=4,4,IF('Vessel List B'!P160=5,5,IF('Vessel List B'!P160=6,6,IF('Vessel List B'!P160=7,7,IF('Vessel List B'!P160=8,8,IF('Vessel List B'!P160=9,9,IF('Vessel List B'!P160=10,10,IF('Vessel List B'!P160=11,11,IF('Vessel List B'!P160=12,12,IF('Vessel List B'!P160=13,13,IF('Vessel List B'!P160=14,14,IF('Vessel List B'!P160=15,15,IF('Vessel List B'!P160=16,16,0)))))))))))))))))=0," ",VALUE(IF('Vessel List B'!P160=1,1,IF('Vessel List B'!P160=2,2,IF('Vessel List B'!P160=3,3,IF('Vessel List B'!P160=4,4,IF('Vessel List B'!P160=5,5,IF('Vessel List B'!P160=6,6,IF('Vessel List B'!P160=7,7,IF('Vessel List B'!P160=8,8,IF('Vessel List B'!P160=9,9,IF('Vessel List B'!P160=10,10,IF('Vessel List B'!P160=11,11,IF('Vessel List B'!P160=12,12,IF('Vessel List B'!P160=13,13,IF('Vessel List B'!P160=14,14,IF('Vessel List B'!P160=15,15,IF('Vessel List B'!P160=16,16,0))))))))))))))))))</f>
        <v xml:space="preserve"> </v>
      </c>
      <c r="EU161" s="154"/>
      <c r="EV161" s="158"/>
      <c r="EW161" s="390" t="str">
        <f t="shared" si="205"/>
        <v/>
      </c>
      <c r="EX161" s="158"/>
      <c r="EY161" s="137"/>
      <c r="EZ161" s="388" t="str">
        <f t="shared" si="206"/>
        <v/>
      </c>
      <c r="FA161" s="157" t="str">
        <f>IF(VALUE(IF('Vessel List B'!AC160=1,1,IF('Vessel List B'!AC160=2,2,IF('Vessel List B'!AC160=3,3,IF('Vessel List B'!AC160=4,4,IF('Vessel List B'!AC160=5,5,IF('Vessel List B'!AC160=6,6,IF('Vessel List B'!AC160=7,7,IF('Vessel List B'!AC160=8,8,IF('Vessel List B'!AC160=9,9,IF('Vessel List B'!AC160=10,10,IF('Vessel List B'!AC160=11,11,IF('Vessel List B'!AC160=12,12,IF('Vessel List B'!AC160=13,13,IF('Vessel List B'!AC160=14,14,IF('Vessel List B'!AC160=15,15,IF('Vessel List B'!AC160=16,16,0)))))))))))))))))=0," ",VALUE(IF('Vessel List B'!AC160=1,1,IF('Vessel List B'!AC160=2,2,IF('Vessel List B'!AC160=3,3,IF('Vessel List B'!AC160=4,4,IF('Vessel List B'!AC160=5,5,IF('Vessel List B'!AC160=6,6,IF('Vessel List B'!AC160=7,7,IF('Vessel List B'!AC160=8,8,IF('Vessel List B'!AC160=9,9,IF('Vessel List B'!AC160=10,10,IF('Vessel List B'!AC160=11,11,IF('Vessel List B'!AC160=12,12,IF('Vessel List B'!AC160=13,13,IF('Vessel List B'!AC160=14,14,IF('Vessel List B'!AC160=15,15,IF('Vessel List B'!AC160=16,16,0))))))))))))))))))</f>
        <v xml:space="preserve"> </v>
      </c>
      <c r="FB161" s="154"/>
      <c r="FC161" s="158"/>
      <c r="FD161" s="390" t="str">
        <f t="shared" si="207"/>
        <v/>
      </c>
      <c r="FE161" s="158"/>
      <c r="FF161" s="137"/>
      <c r="FG161" s="388" t="str">
        <f t="shared" si="208"/>
        <v/>
      </c>
      <c r="FH161" s="157" t="str">
        <f>IF(VALUE(IF('Vessel List B'!AP160=1,1,IF('Vessel List B'!AP160=2,2,IF('Vessel List B'!AP160=3,3,IF('Vessel List B'!AP160=4,4,IF('Vessel List B'!AP160=5,5,IF('Vessel List B'!AP160=6,6,IF('Vessel List B'!AP160=7,7,IF('Vessel List B'!AP160=8,8,IF('Vessel List B'!AP160=9,9,IF('Vessel List B'!AP160=10,10,IF('Vessel List B'!AP160=11,11,IF('Vessel List B'!AP160=12,12,IF('Vessel List B'!AP160=13,13,IF('Vessel List B'!AP160=14,14,IF('Vessel List B'!AP160=15,15,IF('Vessel List B'!AP160=16,16,0)))))))))))))))))=0," ",VALUE(IF('Vessel List B'!AP160=1,1,IF('Vessel List B'!AP160=2,2,IF('Vessel List B'!AP160=3,3,IF('Vessel List B'!AP160=4,4,IF('Vessel List B'!AP160=5,5,IF('Vessel List B'!AP160=6,6,IF('Vessel List B'!AP160=7,7,IF('Vessel List B'!AP160=8,8,IF('Vessel List B'!AP160=9,9,IF('Vessel List B'!AP160=10,10,IF('Vessel List B'!AP160=11,11,IF('Vessel List B'!AP160=12,12,IF('Vessel List B'!AP160=13,13,IF('Vessel List B'!AP160=14,14,IF('Vessel List B'!AP160=15,15,IF('Vessel List B'!AP160=16,16,0))))))))))))))))))</f>
        <v xml:space="preserve"> </v>
      </c>
      <c r="FI161" s="154"/>
      <c r="FJ161" s="158"/>
      <c r="FK161" s="390" t="str">
        <f t="shared" si="209"/>
        <v/>
      </c>
      <c r="FL161" s="158"/>
      <c r="FM161" s="137"/>
      <c r="FN161" s="388" t="str">
        <f t="shared" si="210"/>
        <v/>
      </c>
      <c r="FO161" s="157" t="str">
        <f>IF(VALUE(IF('Vessel List B'!BC160=1,1,IF('Vessel List B'!BC160=2,2,IF('Vessel List B'!BC160=3,3,IF('Vessel List B'!BC160=4,4,IF('Vessel List B'!BC160=5,5,IF('Vessel List B'!BC160=6,6,IF('Vessel List B'!BC160=7,7,IF('Vessel List B'!BC160=8,8,IF('Vessel List B'!BC160=9,9,IF('Vessel List B'!BC160=10,10,IF('Vessel List B'!BC160=11,11,IF('Vessel List B'!BC160=12,12,IF('Vessel List B'!BC160=13,13,IF('Vessel List B'!BC160=14,14,IF('Vessel List B'!BC160=15,15,IF('Vessel List B'!BC160=16,16,0)))))))))))))))))=0," ",VALUE(IF('Vessel List B'!BC160=1,1,IF('Vessel List B'!BC160=2,2,IF('Vessel List B'!BC160=3,3,IF('Vessel List B'!BC160=4,4,IF('Vessel List B'!BC160=5,5,IF('Vessel List B'!BC160=6,6,IF('Vessel List B'!BC160=7,7,IF('Vessel List B'!BC160=8,8,IF('Vessel List B'!BC160=9,9,IF('Vessel List B'!BC160=10,10,IF('Vessel List B'!BC160=11,11,IF('Vessel List B'!BC160=12,12,IF('Vessel List B'!BC160=13,13,IF('Vessel List B'!BC160=14,14,IF('Vessel List B'!BC160=15,15,IF('Vessel List B'!BC160=16,16,0))))))))))))))))))</f>
        <v xml:space="preserve"> </v>
      </c>
      <c r="FP161" s="154"/>
      <c r="FQ161" s="158"/>
      <c r="FR161" s="390" t="str">
        <f t="shared" si="211"/>
        <v/>
      </c>
      <c r="FS161" s="158"/>
      <c r="FT161" s="137"/>
      <c r="FU161" s="388" t="str">
        <f t="shared" si="212"/>
        <v/>
      </c>
      <c r="FV161" s="157" t="str">
        <f>IF(VALUE(IF('Vessel List B'!BP160=1,1,IF('Vessel List B'!BP160=2,2,IF('Vessel List B'!BP160=3,3,IF('Vessel List B'!BP160=4,4,IF('Vessel List B'!BP160=5,5,IF('Vessel List B'!BP160=6,6,IF('Vessel List B'!BP160=7,7,IF('Vessel List B'!BP160=8,8,IF('Vessel List B'!BP160=9,9,IF('Vessel List B'!BP160=10,10,IF('Vessel List B'!BP160=11,11,IF('Vessel List B'!BP160=12,12,IF('Vessel List B'!BP160=13,13,IF('Vessel List B'!BP160=14,14,IF('Vessel List B'!BP160=15,15,IF('Vessel List B'!BP160=16,16,0)))))))))))))))))=0," ",VALUE(IF('Vessel List B'!BP160=1,1,IF('Vessel List B'!BP160=2,2,IF('Vessel List B'!BP160=3,3,IF('Vessel List B'!BP160=4,4,IF('Vessel List B'!BP160=5,5,IF('Vessel List B'!BP160=6,6,IF('Vessel List B'!BP160=7,7,IF('Vessel List B'!BP160=8,8,IF('Vessel List B'!BP160=9,9,IF('Vessel List B'!BP160=10,10,IF('Vessel List B'!BP160=11,11,IF('Vessel List B'!BP160=12,12,IF('Vessel List B'!BP160=13,13,IF('Vessel List B'!BP160=14,14,IF('Vessel List B'!BP160=15,15,IF('Vessel List B'!BP160=16,16,0))))))))))))))))))</f>
        <v xml:space="preserve"> </v>
      </c>
      <c r="FW161" s="154"/>
      <c r="FX161" s="158"/>
      <c r="FY161" s="390" t="str">
        <f t="shared" si="213"/>
        <v/>
      </c>
      <c r="FZ161" s="158"/>
      <c r="GA161" s="137"/>
      <c r="GB161" s="388" t="str">
        <f t="shared" si="214"/>
        <v/>
      </c>
      <c r="GC161" s="157" t="str">
        <f>IF(VALUE(IF('Vessel List B'!CC160=1,1,IF('Vessel List B'!CC160=2,2,IF('Vessel List B'!CC160=3,3,IF('Vessel List B'!CC160=4,4,IF('Vessel List B'!CC160=5,5,IF('Vessel List B'!CC160=6,6,IF('Vessel List B'!CC160=7,7,IF('Vessel List B'!CC160=8,8,IF('Vessel List B'!CC160=9,9,IF('Vessel List B'!CC160=10,10,IF('Vessel List B'!CC160=11,11,IF('Vessel List B'!CC160=12,12,IF('Vessel List B'!CC160=13,13,IF('Vessel List B'!CC160=14,14,IF('Vessel List B'!CC160=15,15,IF('Vessel List B'!CC160=16,16,0)))))))))))))))))=0," ",VALUE(IF('Vessel List B'!CC160=1,1,IF('Vessel List B'!CC160=2,2,IF('Vessel List B'!CC160=3,3,IF('Vessel List B'!CC160=4,4,IF('Vessel List B'!CC160=5,5,IF('Vessel List B'!CC160=6,6,IF('Vessel List B'!CC160=7,7,IF('Vessel List B'!CC160=8,8,IF('Vessel List B'!CC160=9,9,IF('Vessel List B'!CC160=10,10,IF('Vessel List B'!CC160=11,11,IF('Vessel List B'!CC160=12,12,IF('Vessel List B'!CC160=13,13,IF('Vessel List B'!CC160=14,14,IF('Vessel List B'!CC160=15,15,IF('Vessel List B'!CC160=16,16,0))))))))))))))))))</f>
        <v xml:space="preserve"> </v>
      </c>
      <c r="GD161" s="154"/>
      <c r="GE161" s="158"/>
      <c r="GF161" s="390" t="str">
        <f t="shared" si="215"/>
        <v/>
      </c>
      <c r="GG161" s="158"/>
      <c r="GH161" s="137"/>
      <c r="GI161" s="388" t="str">
        <f t="shared" si="216"/>
        <v/>
      </c>
      <c r="GJ161" s="157" t="str">
        <f>IF(VALUE(IF('Vessel List B'!CP160=1,1,IF('Vessel List B'!CP160=2,2,IF('Vessel List B'!CP160=3,3,IF('Vessel List B'!CP160=4,4,IF('Vessel List B'!CP160=5,5,IF('Vessel List B'!CP160=6,6,IF('Vessel List B'!CP160=7,7,IF('Vessel List B'!CP160=8,8,IF('Vessel List B'!CP160=9,9,IF('Vessel List B'!CP160=10,10,IF('Vessel List B'!CP160=11,11,IF('Vessel List B'!CP160=12,12,IF('Vessel List B'!CP160=13,13,IF('Vessel List B'!CP160=14,14,IF('Vessel List B'!CP160=15,15,IF('Vessel List B'!CP160=16,16,0)))))))))))))))))=0," ",VALUE(IF('Vessel List B'!CP160=1,1,IF('Vessel List B'!CP160=2,2,IF('Vessel List B'!CP160=3,3,IF('Vessel List B'!CP160=4,4,IF('Vessel List B'!CP160=5,5,IF('Vessel List B'!CP160=6,6,IF('Vessel List B'!CP160=7,7,IF('Vessel List B'!CP160=8,8,IF('Vessel List B'!CP160=9,9,IF('Vessel List B'!CP160=10,10,IF('Vessel List B'!CP160=11,11,IF('Vessel List B'!CP160=12,12,IF('Vessel List B'!CP160=13,13,IF('Vessel List B'!CP160=14,14,IF('Vessel List B'!CP160=15,15,IF('Vessel List B'!CP160=16,16,0))))))))))))))))))</f>
        <v xml:space="preserve"> </v>
      </c>
      <c r="GK161" s="154"/>
      <c r="GL161" s="158"/>
      <c r="GM161" s="390" t="str">
        <f t="shared" si="217"/>
        <v/>
      </c>
      <c r="GN161" s="158"/>
      <c r="GO161" s="137"/>
      <c r="GP161" s="388" t="str">
        <f t="shared" si="218"/>
        <v/>
      </c>
      <c r="GQ161" s="157" t="str">
        <f>IF(VALUE(IF('Vessel List B'!DC160=1,1,IF('Vessel List B'!DC160=2,2,IF('Vessel List B'!DC160=3,3,IF('Vessel List B'!DC160=4,4,IF('Vessel List B'!DC160=5,5,IF('Vessel List B'!DC160=6,6,IF('Vessel List B'!DC160=7,7,IF('Vessel List B'!DC160=8,8,IF('Vessel List B'!DC160=9,9,IF('Vessel List B'!DC160=10,10,IF('Vessel List B'!DC160=11,11,IF('Vessel List B'!DC160=12,12,IF('Vessel List B'!DC160=13,13,IF('Vessel List B'!DC160=14,14,IF('Vessel List B'!DC160=15,15,IF('Vessel List B'!DC160=16,16,0)))))))))))))))))=0," ",VALUE(IF('Vessel List B'!DC160=1,1,IF('Vessel List B'!DC160=2,2,IF('Vessel List B'!DC160=3,3,IF('Vessel List B'!DC160=4,4,IF('Vessel List B'!DC160=5,5,IF('Vessel List B'!DC160=6,6,IF('Vessel List B'!DC160=7,7,IF('Vessel List B'!DC160=8,8,IF('Vessel List B'!DC160=9,9,IF('Vessel List B'!DC160=10,10,IF('Vessel List B'!DC160=11,11,IF('Vessel List B'!DC160=12,12,IF('Vessel List B'!DC160=13,13,IF('Vessel List B'!DC160=14,14,IF('Vessel List B'!DC160=15,15,IF('Vessel List B'!DC160=16,16,0))))))))))))))))))</f>
        <v xml:space="preserve"> </v>
      </c>
      <c r="GR161" s="154"/>
      <c r="GS161" s="158"/>
      <c r="GT161" s="390" t="str">
        <f t="shared" si="219"/>
        <v/>
      </c>
      <c r="GU161" s="158"/>
      <c r="GV161" s="137"/>
      <c r="GW161" s="388" t="str">
        <f t="shared" si="220"/>
        <v/>
      </c>
      <c r="GX161" s="157" t="str">
        <f>IF(VALUE(IF('Vessel List B'!DP160=1,1,IF('Vessel List B'!DP160=2,2,IF('Vessel List B'!DP160=3,3,IF('Vessel List B'!DP160=4,4,IF('Vessel List B'!DP160=5,5,IF('Vessel List B'!DP160=6,6,IF('Vessel List B'!DP160=7,7,IF('Vessel List B'!DP160=8,8,IF('Vessel List B'!DP160=9,9,IF('Vessel List B'!DP160=10,10,IF('Vessel List B'!DP160=11,11,IF('Vessel List B'!DP160=12,12,IF('Vessel List B'!DP160=13,13,IF('Vessel List B'!DP160=14,14,IF('Vessel List B'!DP160=15,15,IF('Vessel List B'!DP160=16,16,0)))))))))))))))))=0," ",VALUE(IF('Vessel List B'!DP160=1,1,IF('Vessel List B'!DP160=2,2,IF('Vessel List B'!DP160=3,3,IF('Vessel List B'!DP160=4,4,IF('Vessel List B'!DP160=5,5,IF('Vessel List B'!DP160=6,6,IF('Vessel List B'!DP160=7,7,IF('Vessel List B'!DP160=8,8,IF('Vessel List B'!DP160=9,9,IF('Vessel List B'!DP160=10,10,IF('Vessel List B'!DP160=11,11,IF('Vessel List B'!DP160=12,12,IF('Vessel List B'!DP160=13,13,IF('Vessel List B'!DP160=14,14,IF('Vessel List B'!DP160=15,15,IF('Vessel List B'!DP160=16,16,0))))))))))))))))))</f>
        <v xml:space="preserve"> </v>
      </c>
      <c r="GY161" s="154"/>
      <c r="GZ161" s="158"/>
      <c r="HA161" s="390" t="str">
        <f t="shared" si="221"/>
        <v/>
      </c>
      <c r="HB161" s="158"/>
      <c r="HC161" s="137"/>
      <c r="HD161" s="388" t="str">
        <f t="shared" si="222"/>
        <v/>
      </c>
      <c r="HE161" s="157" t="str">
        <f>IF(VALUE(IF('Vessel List B'!EC160=1,1,IF('Vessel List B'!EC160=2,2,IF('Vessel List B'!EC160=3,3,IF('Vessel List B'!EC160=4,4,IF('Vessel List B'!EC160=5,5,IF('Vessel List B'!EC160=6,6,IF('Vessel List B'!EC160=7,7,IF('Vessel List B'!EC160=8,8,IF('Vessel List B'!EC160=9,9,IF('Vessel List B'!EC160=10,10,IF('Vessel List B'!EC160=11,11,IF('Vessel List B'!EC160=12,12,IF('Vessel List B'!EC160=13,13,IF('Vessel List B'!EC160=14,14,IF('Vessel List B'!EC160=15,15,IF('Vessel List B'!EC160=16,16,0)))))))))))))))))=0," ",VALUE(IF('Vessel List B'!EC160=1,1,IF('Vessel List B'!EC160=2,2,IF('Vessel List B'!EC160=3,3,IF('Vessel List B'!EC160=4,4,IF('Vessel List B'!EC160=5,5,IF('Vessel List B'!EC160=6,6,IF('Vessel List B'!EC160=7,7,IF('Vessel List B'!EC160=8,8,IF('Vessel List B'!EC160=9,9,IF('Vessel List B'!EC160=10,10,IF('Vessel List B'!EC160=11,11,IF('Vessel List B'!EC160=12,12,IF('Vessel List B'!EC160=13,13,IF('Vessel List B'!EC160=14,14,IF('Vessel List B'!EC160=15,15,IF('Vessel List B'!EC160=16,16,0))))))))))))))))))</f>
        <v xml:space="preserve"> </v>
      </c>
      <c r="HF161" s="154"/>
      <c r="HG161" s="158"/>
      <c r="HH161" s="390" t="str">
        <f t="shared" si="223"/>
        <v/>
      </c>
      <c r="HI161" s="158"/>
      <c r="HJ161" s="137"/>
      <c r="HK161" s="388" t="str">
        <f t="shared" si="224"/>
        <v/>
      </c>
      <c r="HL161" s="157" t="str">
        <f>IF(VALUE(IF('Vessel List B'!EP160=1,1,IF('Vessel List B'!EP160=2,2,IF('Vessel List B'!EP160=3,3,IF('Vessel List B'!EP160=4,4,IF('Vessel List B'!EP160=5,5,IF('Vessel List B'!EP160=6,6,IF('Vessel List B'!EP160=7,7,IF('Vessel List B'!EP160=8,8,IF('Vessel List B'!EP160=9,9,IF('Vessel List B'!EP160=10,10,IF('Vessel List B'!EP160=11,11,IF('Vessel List B'!EP160=12,12,IF('Vessel List B'!EP160=13,13,IF('Vessel List B'!EP160=14,14,IF('Vessel List B'!EP160=15,15,IF('Vessel List B'!EP160=16,16,0)))))))))))))))))=0," ",VALUE(IF('Vessel List B'!EP160=1,1,IF('Vessel List B'!EP160=2,2,IF('Vessel List B'!EP160=3,3,IF('Vessel List B'!EP160=4,4,IF('Vessel List B'!EP160=5,5,IF('Vessel List B'!EP160=6,6,IF('Vessel List B'!EP160=7,7,IF('Vessel List B'!EP160=8,8,IF('Vessel List B'!EP160=9,9,IF('Vessel List B'!EP160=10,10,IF('Vessel List B'!EP160=11,11,IF('Vessel List B'!EP160=12,12,IF('Vessel List B'!EP160=13,13,IF('Vessel List B'!EP160=14,14,IF('Vessel List B'!EP160=15,15,IF('Vessel List B'!EP160=16,16,0))))))))))))))))))</f>
        <v xml:space="preserve"> </v>
      </c>
      <c r="HM161" s="154"/>
      <c r="HN161" s="158"/>
      <c r="HO161" s="390" t="str">
        <f t="shared" si="225"/>
        <v/>
      </c>
      <c r="HP161" s="158"/>
      <c r="HQ161" s="137"/>
      <c r="HR161" s="388" t="str">
        <f t="shared" si="226"/>
        <v/>
      </c>
      <c r="HS161" s="157" t="str">
        <f>IF(VALUE(IF('Vessel List B'!FC160=1,1,IF('Vessel List B'!FC160=2,2,IF('Vessel List B'!FC160=3,3,IF('Vessel List B'!FC160=4,4,IF('Vessel List B'!FC160=5,5,IF('Vessel List B'!FC160=6,6,IF('Vessel List B'!FC160=7,7,IF('Vessel List B'!FC160=8,8,IF('Vessel List B'!FC160=9,9,IF('Vessel List B'!FC160=10,10,IF('Vessel List B'!FC160=11,11,IF('Vessel List B'!FC160=12,12,IF('Vessel List B'!FC160=13,13,IF('Vessel List B'!FC160=14,14,IF('Vessel List B'!FC160=15,15,IF('Vessel List B'!FC160=16,16,0)))))))))))))))))=0," ",VALUE(IF('Vessel List B'!FC160=1,1,IF('Vessel List B'!FC160=2,2,IF('Vessel List B'!FC160=3,3,IF('Vessel List B'!FC160=4,4,IF('Vessel List B'!FC160=5,5,IF('Vessel List B'!FC160=6,6,IF('Vessel List B'!FC160=7,7,IF('Vessel List B'!FC160=8,8,IF('Vessel List B'!FC160=9,9,IF('Vessel List B'!FC160=10,10,IF('Vessel List B'!FC160=11,11,IF('Vessel List B'!FC160=12,12,IF('Vessel List B'!FC160=13,13,IF('Vessel List B'!FC160=14,14,IF('Vessel List B'!FC160=15,15,IF('Vessel List B'!FC160=16,16,0))))))))))))))))))</f>
        <v xml:space="preserve"> </v>
      </c>
      <c r="HT161" s="154"/>
      <c r="HU161" s="158"/>
      <c r="HV161" s="390" t="str">
        <f t="shared" si="227"/>
        <v/>
      </c>
      <c r="HW161" s="158"/>
      <c r="HX161" s="137"/>
      <c r="HY161" s="388" t="str">
        <f t="shared" si="228"/>
        <v/>
      </c>
      <c r="HZ161" s="157" t="str">
        <f>IF(VALUE(IF('Vessel List B'!FP160=1,1,IF('Vessel List B'!FP160=2,2,IF('Vessel List B'!FP160=3,3,IF('Vessel List B'!FP160=4,4,IF('Vessel List B'!FP160=5,5,IF('Vessel List B'!FP160=6,6,IF('Vessel List B'!FP160=7,7,IF('Vessel List B'!FP160=8,8,IF('Vessel List B'!FP160=9,9,IF('Vessel List B'!FP160=10,10,IF('Vessel List B'!FP160=11,11,IF('Vessel List B'!FP160=12,12,IF('Vessel List B'!FP160=13,13,IF('Vessel List B'!FP160=14,14,IF('Vessel List B'!FP160=15,15,IF('Vessel List B'!FP160=16,16,0)))))))))))))))))=0," ",VALUE(IF('Vessel List B'!FP160=1,1,IF('Vessel List B'!FP160=2,2,IF('Vessel List B'!FP160=3,3,IF('Vessel List B'!FP160=4,4,IF('Vessel List B'!FP160=5,5,IF('Vessel List B'!FP160=6,6,IF('Vessel List B'!FP160=7,7,IF('Vessel List B'!FP160=8,8,IF('Vessel List B'!FP160=9,9,IF('Vessel List B'!FP160=10,10,IF('Vessel List B'!FP160=11,11,IF('Vessel List B'!FP160=12,12,IF('Vessel List B'!FP160=13,13,IF('Vessel List B'!FP160=14,14,IF('Vessel List B'!FP160=15,15,IF('Vessel List B'!FP160=16,16,0))))))))))))))))))</f>
        <v xml:space="preserve"> </v>
      </c>
      <c r="IA161" s="154"/>
      <c r="IB161" s="158"/>
      <c r="IC161" s="390" t="str">
        <f t="shared" si="229"/>
        <v/>
      </c>
      <c r="ID161" s="158"/>
      <c r="IE161" s="137"/>
      <c r="IF161" s="388" t="str">
        <f t="shared" si="230"/>
        <v/>
      </c>
      <c r="IG161" s="157" t="str">
        <f>IF(VALUE(IF('Vessel List B'!GC160=1,1,IF('Vessel List B'!GC160=2,2,IF('Vessel List B'!GC160=3,3,IF('Vessel List B'!GC160=4,4,IF('Vessel List B'!GC160=5,5,IF('Vessel List B'!GC160=6,6,IF('Vessel List B'!GC160=7,7,IF('Vessel List B'!GC160=8,8,IF('Vessel List B'!GC160=9,9,IF('Vessel List B'!GC160=10,10,IF('Vessel List B'!GC160=11,11,IF('Vessel List B'!GC160=12,12,IF('Vessel List B'!GC160=13,13,IF('Vessel List B'!GC160=14,14,IF('Vessel List B'!GC160=15,15,IF('Vessel List B'!GC160=16,16,0)))))))))))))))))=0," ",VALUE(IF('Vessel List B'!GC160=1,1,IF('Vessel List B'!GC160=2,2,IF('Vessel List B'!GC160=3,3,IF('Vessel List B'!GC160=4,4,IF('Vessel List B'!GC160=5,5,IF('Vessel List B'!GC160=6,6,IF('Vessel List B'!GC160=7,7,IF('Vessel List B'!GC160=8,8,IF('Vessel List B'!GC160=9,9,IF('Vessel List B'!GC160=10,10,IF('Vessel List B'!GC160=11,11,IF('Vessel List B'!GC160=12,12,IF('Vessel List B'!GC160=13,13,IF('Vessel List B'!GC160=14,14,IF('Vessel List B'!GC160=15,15,IF('Vessel List B'!GC160=16,16,0))))))))))))))))))</f>
        <v xml:space="preserve"> </v>
      </c>
      <c r="IH161" s="154"/>
      <c r="II161" s="158"/>
      <c r="IJ161" s="390" t="str">
        <f t="shared" si="231"/>
        <v/>
      </c>
      <c r="IK161" s="158"/>
      <c r="IL161" s="137"/>
      <c r="IM161" s="388" t="str">
        <f t="shared" si="232"/>
        <v/>
      </c>
      <c r="IN161" s="157" t="str">
        <f>IF(VALUE(IF('Vessel List B'!GP160=1,1,IF('Vessel List B'!GP160=2,2,IF('Vessel List B'!GP160=3,3,IF('Vessel List B'!GP160=4,4,IF('Vessel List B'!GP160=5,5,IF('Vessel List B'!GP160=6,6,IF('Vessel List B'!GP160=7,7,IF('Vessel List B'!GP160=8,8,IF('Vessel List B'!GP160=9,9,IF('Vessel List B'!GP160=10,10,IF('Vessel List B'!GP160=11,11,IF('Vessel List B'!GP160=12,12,IF('Vessel List B'!GP160=13,13,IF('Vessel List B'!GP160=14,14,IF('Vessel List B'!GP160=15,15,IF('Vessel List B'!GP160=16,16,0)))))))))))))))))=0," ",VALUE(IF('Vessel List B'!GP160=1,1,IF('Vessel List B'!GP160=2,2,IF('Vessel List B'!GP160=3,3,IF('Vessel List B'!GP160=4,4,IF('Vessel List B'!GP160=5,5,IF('Vessel List B'!GP160=6,6,IF('Vessel List B'!GP160=7,7,IF('Vessel List B'!GP160=8,8,IF('Vessel List B'!GP160=9,9,IF('Vessel List B'!GP160=10,10,IF('Vessel List B'!GP160=11,11,IF('Vessel List B'!GP160=12,12,IF('Vessel List B'!GP160=13,13,IF('Vessel List B'!GP160=14,14,IF('Vessel List B'!GP160=15,15,IF('Vessel List B'!GP160=16,16,0))))))))))))))))))</f>
        <v xml:space="preserve"> </v>
      </c>
      <c r="IO161" s="154"/>
      <c r="IP161" s="158"/>
      <c r="IQ161" s="390" t="str">
        <f t="shared" si="233"/>
        <v/>
      </c>
      <c r="IR161" s="158"/>
      <c r="IS161" s="137"/>
      <c r="IT161" s="388" t="str">
        <f t="shared" si="234"/>
        <v/>
      </c>
      <c r="IU161" s="157" t="str">
        <f>IF(VALUE(IF('Vessel List B'!HC160=1,1,IF('Vessel List B'!HC160=2,2,IF('Vessel List B'!HC160=3,3,IF('Vessel List B'!HC160=4,4,IF('Vessel List B'!HC160=5,5,IF('Vessel List B'!HC160=6,6,IF('Vessel List B'!HC160=7,7,IF('Vessel List B'!HC160=8,8,IF('Vessel List B'!HC160=9,9,IF('Vessel List B'!HC160=10,10,IF('Vessel List B'!HC160=11,11,IF('Vessel List B'!HC160=12,12,IF('Vessel List B'!HC160=13,13,IF('Vessel List B'!HC160=14,14,IF('Vessel List B'!HC160=15,15,IF('Vessel List B'!HC160=16,16,0)))))))))))))))))=0," ",VALUE(IF('Vessel List B'!HC160=1,1,IF('Vessel List B'!HC160=2,2,IF('Vessel List B'!HC160=3,3,IF('Vessel List B'!HC160=4,4,IF('Vessel List B'!HC160=5,5,IF('Vessel List B'!HC160=6,6,IF('Vessel List B'!HC160=7,7,IF('Vessel List B'!HC160=8,8,IF('Vessel List B'!HC160=9,9,IF('Vessel List B'!HC160=10,10,IF('Vessel List B'!HC160=11,11,IF('Vessel List B'!HC160=12,12,IF('Vessel List B'!HC160=13,13,IF('Vessel List B'!HC160=14,14,IF('Vessel List B'!HC160=15,15,IF('Vessel List B'!HC160=16,16,0))))))))))))))))))</f>
        <v xml:space="preserve"> </v>
      </c>
      <c r="IV161" s="154"/>
      <c r="IW161" s="158"/>
      <c r="IX161" s="390" t="str">
        <f t="shared" si="235"/>
        <v/>
      </c>
      <c r="IY161" s="158"/>
      <c r="IZ161" s="137"/>
      <c r="JA161" s="388" t="str">
        <f t="shared" si="236"/>
        <v/>
      </c>
      <c r="JB161" s="157" t="str">
        <f>IF(VALUE(IF('Vessel List B'!HP160=1,1,IF('Vessel List B'!HP160=2,2,IF('Vessel List B'!HP160=3,3,IF('Vessel List B'!HP160=4,4,IF('Vessel List B'!HP160=5,5,IF('Vessel List B'!HP160=6,6,IF('Vessel List B'!HP160=7,7,IF('Vessel List B'!HP160=8,8,IF('Vessel List B'!HP160=9,9,IF('Vessel List B'!HP160=10,10,IF('Vessel List B'!HP160=11,11,IF('Vessel List B'!HP160=12,12,IF('Vessel List B'!HP160=13,13,IF('Vessel List B'!HP160=14,14,IF('Vessel List B'!HP160=15,15,IF('Vessel List B'!HP160=16,16,0)))))))))))))))))=0," ",VALUE(IF('Vessel List B'!HP160=1,1,IF('Vessel List B'!HP160=2,2,IF('Vessel List B'!HP160=3,3,IF('Vessel List B'!HP160=4,4,IF('Vessel List B'!HP160=5,5,IF('Vessel List B'!HP160=6,6,IF('Vessel List B'!HP160=7,7,IF('Vessel List B'!HP160=8,8,IF('Vessel List B'!HP160=9,9,IF('Vessel List B'!HP160=10,10,IF('Vessel List B'!HP160=11,11,IF('Vessel List B'!HP160=12,12,IF('Vessel List B'!HP160=13,13,IF('Vessel List B'!HP160=14,14,IF('Vessel List B'!HP160=15,15,IF('Vessel List B'!HP160=16,16,0))))))))))))))))))</f>
        <v xml:space="preserve"> </v>
      </c>
      <c r="JC161" s="154"/>
      <c r="JD161" s="158"/>
      <c r="JE161" s="390" t="str">
        <f t="shared" si="237"/>
        <v/>
      </c>
      <c r="JF161" s="158"/>
      <c r="JG161" s="137"/>
      <c r="JH161" s="388" t="str">
        <f t="shared" si="238"/>
        <v/>
      </c>
      <c r="JI161" s="157" t="str">
        <f>IF(VALUE(IF('Vessel List B'!IC160=1,1,IF('Vessel List B'!IC160=2,2,IF('Vessel List B'!IC160=3,3,IF('Vessel List B'!IC160=4,4,IF('Vessel List B'!IC160=5,5,IF('Vessel List B'!IC160=6,6,IF('Vessel List B'!IC160=7,7,IF('Vessel List B'!IC160=8,8,IF('Vessel List B'!IC160=9,9,IF('Vessel List B'!IC160=10,10,IF('Vessel List B'!IC160=11,11,IF('Vessel List B'!IC160=12,12,IF('Vessel List B'!IC160=13,13,IF('Vessel List B'!IC160=14,14,IF('Vessel List B'!IC160=15,15,IF('Vessel List B'!IC160=16,16,0)))))))))))))))))=0," ",VALUE(IF('Vessel List B'!IC160=1,1,IF('Vessel List B'!IC160=2,2,IF('Vessel List B'!IC160=3,3,IF('Vessel List B'!IC160=4,4,IF('Vessel List B'!IC160=5,5,IF('Vessel List B'!IC160=6,6,IF('Vessel List B'!IC160=7,7,IF('Vessel List B'!IC160=8,8,IF('Vessel List B'!IC160=9,9,IF('Vessel List B'!IC160=10,10,IF('Vessel List B'!IC160=11,11,IF('Vessel List B'!IC160=12,12,IF('Vessel List B'!IC160=13,13,IF('Vessel List B'!IC160=14,14,IF('Vessel List B'!IC160=15,15,IF('Vessel List B'!IC160=16,16,0))))))))))))))))))</f>
        <v xml:space="preserve"> </v>
      </c>
      <c r="JJ161" s="154"/>
      <c r="JK161" s="158"/>
      <c r="JL161" s="390" t="str">
        <f t="shared" si="239"/>
        <v/>
      </c>
      <c r="JM161" s="158"/>
      <c r="JN161" s="137"/>
      <c r="JO161" s="388" t="str">
        <f t="shared" si="240"/>
        <v/>
      </c>
      <c r="JP161" s="157" t="str">
        <f>IF(VALUE(IF('Vessel List B'!IP160=1,1,IF('Vessel List B'!IP160=2,2,IF('Vessel List B'!IP160=3,3,IF('Vessel List B'!IP160=4,4,IF('Vessel List B'!IP160=5,5,IF('Vessel List B'!IP160=6,6,IF('Vessel List B'!IP160=7,7,IF('Vessel List B'!IP160=8,8,IF('Vessel List B'!IP160=9,9,IF('Vessel List B'!IP160=10,10,IF('Vessel List B'!IP160=11,11,IF('Vessel List B'!IP160=12,12,IF('Vessel List B'!IP160=13,13,IF('Vessel List B'!IP160=14,14,IF('Vessel List B'!IP160=15,15,IF('Vessel List B'!IP160=16,16,0)))))))))))))))))=0," ",VALUE(IF('Vessel List B'!IP160=1,1,IF('Vessel List B'!IP160=2,2,IF('Vessel List B'!IP160=3,3,IF('Vessel List B'!IP160=4,4,IF('Vessel List B'!IP160=5,5,IF('Vessel List B'!IP160=6,6,IF('Vessel List B'!IP160=7,7,IF('Vessel List B'!IP160=8,8,IF('Vessel List B'!IP160=9,9,IF('Vessel List B'!IP160=10,10,IF('Vessel List B'!IP160=11,11,IF('Vessel List B'!IP160=12,12,IF('Vessel List B'!IP160=13,13,IF('Vessel List B'!IP160=14,14,IF('Vessel List B'!IP160=15,15,IF('Vessel List B'!IP160=16,16,0))))))))))))))))))</f>
        <v xml:space="preserve"> </v>
      </c>
      <c r="JQ161" s="154"/>
      <c r="JR161" s="158"/>
      <c r="JS161" s="390" t="str">
        <f t="shared" si="241"/>
        <v/>
      </c>
      <c r="JT161" s="158"/>
      <c r="JU161" s="137"/>
      <c r="JV161" s="397" t="str">
        <f t="shared" si="242"/>
        <v/>
      </c>
      <c r="JW161" s="403"/>
    </row>
    <row r="162" spans="1:283" ht="15" x14ac:dyDescent="0.25">
      <c r="A162" s="132">
        <f>'Vessel List A'!B161</f>
        <v>41736</v>
      </c>
      <c r="B162" s="157" t="str">
        <f>IF(VALUE(IF('Vessel List A'!C161=1,1,IF('Vessel List A'!C161=2,2,IF('Vessel List A'!C161=3,3,IF('Vessel List A'!C161=4,4,IF('Vessel List A'!C161=5,5,IF('Vessel List A'!C161=6,6,IF('Vessel List A'!C161=7,7,IF('Vessel List A'!C161=8,8,IF('Vessel List A'!C161=9,9,IF('Vessel List A'!C161=10,10,IF('Vessel List A'!C161=11,11,IF('Vessel List A'!C161=12,12,IF('Vessel List A'!C161=13,13,IF('Vessel List A'!C161=14,14,IF('Vessel List A'!C161=15,15,IF('Vessel List A'!C161=16,16,0)))))))))))))))))=0," ",VALUE(IF('Vessel List A'!C161=1,1,IF('Vessel List A'!C161=2,2,IF('Vessel List A'!C161=3,3,IF('Vessel List A'!C161=4,4,IF('Vessel List A'!C161=5,5,IF('Vessel List A'!C161=6,6,IF('Vessel List A'!C161=7,7,IF('Vessel List A'!C161=8,8,IF('Vessel List A'!C161=9,9,IF('Vessel List A'!C161=10,10,IF('Vessel List A'!C161=11,11,IF('Vessel List A'!C161=12,12,IF('Vessel List A'!C161=13,13,IF('Vessel List A'!C161=14,14,IF('Vessel List A'!C161=15,15,IF('Vessel List A'!C161=16,16,0))))))))))))))))))</f>
        <v xml:space="preserve"> </v>
      </c>
      <c r="C162" s="154"/>
      <c r="D162" s="158"/>
      <c r="E162" s="390" t="str">
        <f t="shared" si="163"/>
        <v/>
      </c>
      <c r="F162" s="158"/>
      <c r="G162" s="137"/>
      <c r="H162" s="388" t="str">
        <f t="shared" si="164"/>
        <v/>
      </c>
      <c r="I162" s="157" t="str">
        <f>IF(VALUE(IF('Vessel List A'!P161=1,1,IF('Vessel List A'!P161=2,2,IF('Vessel List A'!P161=3,3,IF('Vessel List A'!P161=4,4,IF('Vessel List A'!P161=5,5,IF('Vessel List A'!P161=6,6,IF('Vessel List A'!P161=7,7,IF('Vessel List A'!P161=8,8,IF('Vessel List A'!P161=9,9,IF('Vessel List A'!P161=10,10,IF('Vessel List A'!P161=11,11,IF('Vessel List A'!P161=12,12,IF('Vessel List A'!P161=13,13,IF('Vessel List A'!P161=14,14,IF('Vessel List A'!P161=15,15,IF('Vessel List A'!P161=16,16,0)))))))))))))))))=0," ",VALUE(IF('Vessel List A'!P161=1,1,IF('Vessel List A'!P161=2,2,IF('Vessel List A'!P161=3,3,IF('Vessel List A'!P161=4,4,IF('Vessel List A'!P161=5,5,IF('Vessel List A'!P161=6,6,IF('Vessel List A'!P161=7,7,IF('Vessel List A'!P161=8,8,IF('Vessel List A'!P161=9,9,IF('Vessel List A'!P161=10,10,IF('Vessel List A'!P161=11,11,IF('Vessel List A'!P161=12,12,IF('Vessel List A'!P161=13,13,IF('Vessel List A'!P161=14,14,IF('Vessel List A'!P161=15,15,IF('Vessel List A'!P161=16,16,0))))))))))))))))))</f>
        <v xml:space="preserve"> </v>
      </c>
      <c r="J162" s="154"/>
      <c r="K162" s="158"/>
      <c r="L162" s="390" t="str">
        <f t="shared" si="165"/>
        <v/>
      </c>
      <c r="M162" s="158"/>
      <c r="N162" s="137"/>
      <c r="O162" s="388" t="str">
        <f t="shared" si="166"/>
        <v/>
      </c>
      <c r="P162" s="157" t="str">
        <f>IF(VALUE(IF('Vessel List A'!AC161=1,1,IF('Vessel List A'!AC161=2,2,IF('Vessel List A'!AC161=3,3,IF('Vessel List A'!AC161=4,4,IF('Vessel List A'!AC161=5,5,IF('Vessel List A'!AC161=6,6,IF('Vessel List A'!AC161=7,7,IF('Vessel List A'!AC161=8,8,IF('Vessel List A'!AC161=9,9,IF('Vessel List A'!AC161=10,10,IF('Vessel List A'!AC161=11,11,IF('Vessel List A'!AC161=12,12,IF('Vessel List A'!AC161=13,13,IF('Vessel List A'!AC161=14,14,IF('Vessel List A'!AC161=15,15,IF('Vessel List A'!AC161=16,16,0)))))))))))))))))=0," ",VALUE(IF('Vessel List A'!AC161=1,1,IF('Vessel List A'!AC161=2,2,IF('Vessel List A'!AC161=3,3,IF('Vessel List A'!AC161=4,4,IF('Vessel List A'!AC161=5,5,IF('Vessel List A'!AC161=6,6,IF('Vessel List A'!AC161=7,7,IF('Vessel List A'!AC161=8,8,IF('Vessel List A'!AC161=9,9,IF('Vessel List A'!AC161=10,10,IF('Vessel List A'!AC161=11,11,IF('Vessel List A'!AC161=12,12,IF('Vessel List A'!AC161=13,13,IF('Vessel List A'!AC161=14,14,IF('Vessel List A'!AC161=15,15,IF('Vessel List A'!AC161=16,16,0))))))))))))))))))</f>
        <v xml:space="preserve"> </v>
      </c>
      <c r="Q162" s="154"/>
      <c r="R162" s="158"/>
      <c r="S162" s="390" t="str">
        <f t="shared" si="167"/>
        <v/>
      </c>
      <c r="T162" s="158"/>
      <c r="U162" s="137"/>
      <c r="V162" s="388" t="str">
        <f t="shared" si="168"/>
        <v/>
      </c>
      <c r="W162" s="157" t="str">
        <f>IF(VALUE(IF('Vessel List A'!AP161=1,1,IF('Vessel List A'!AP161=2,2,IF('Vessel List A'!AP161=3,3,IF('Vessel List A'!AP161=4,4,IF('Vessel List A'!AP161=5,5,IF('Vessel List A'!AP161=6,6,IF('Vessel List A'!AP161=7,7,IF('Vessel List A'!AP161=8,8,IF('Vessel List A'!AP161=9,9,IF('Vessel List A'!AP161=10,10,IF('Vessel List A'!AP161=11,11,IF('Vessel List A'!AP161=12,12,IF('Vessel List A'!AP161=13,13,IF('Vessel List A'!AP161=14,14,IF('Vessel List A'!AP161=15,15,IF('Vessel List A'!AP161=16,16,0)))))))))))))))))=0," ",VALUE(IF('Vessel List A'!AP161=1,1,IF('Vessel List A'!AP161=2,2,IF('Vessel List A'!AP161=3,3,IF('Vessel List A'!AP161=4,4,IF('Vessel List A'!AP161=5,5,IF('Vessel List A'!AP161=6,6,IF('Vessel List A'!AP161=7,7,IF('Vessel List A'!AP161=8,8,IF('Vessel List A'!AP161=9,9,IF('Vessel List A'!AP161=10,10,IF('Vessel List A'!AP161=11,11,IF('Vessel List A'!AP161=12,12,IF('Vessel List A'!AP161=13,13,IF('Vessel List A'!AP161=14,14,IF('Vessel List A'!AP161=15,15,IF('Vessel List A'!AP161=16,16,0))))))))))))))))))</f>
        <v xml:space="preserve"> </v>
      </c>
      <c r="X162" s="154"/>
      <c r="Y162" s="158"/>
      <c r="Z162" s="390" t="str">
        <f t="shared" si="169"/>
        <v/>
      </c>
      <c r="AA162" s="158"/>
      <c r="AB162" s="137"/>
      <c r="AC162" s="388" t="str">
        <f t="shared" si="170"/>
        <v/>
      </c>
      <c r="AD162" s="157" t="str">
        <f>IF(VALUE(IF('Vessel List A'!BC161=1,1,IF('Vessel List A'!BC161=2,2,IF('Vessel List A'!BC161=3,3,IF('Vessel List A'!BC161=4,4,IF('Vessel List A'!BC161=5,5,IF('Vessel List A'!BC161=6,6,IF('Vessel List A'!BC161=7,7,IF('Vessel List A'!BC161=8,8,IF('Vessel List A'!BC161=9,9,IF('Vessel List A'!BC161=10,10,IF('Vessel List A'!BC161=11,11,IF('Vessel List A'!BC161=12,12,IF('Vessel List A'!BC161=13,13,IF('Vessel List A'!BC161=14,14,IF('Vessel List A'!BC161=15,15,IF('Vessel List A'!BC161=16,16,0)))))))))))))))))=0," ",VALUE(IF('Vessel List A'!BC161=1,1,IF('Vessel List A'!BC161=2,2,IF('Vessel List A'!BC161=3,3,IF('Vessel List A'!BC161=4,4,IF('Vessel List A'!BC161=5,5,IF('Vessel List A'!BC161=6,6,IF('Vessel List A'!BC161=7,7,IF('Vessel List A'!BC161=8,8,IF('Vessel List A'!BC161=9,9,IF('Vessel List A'!BC161=10,10,IF('Vessel List A'!BC161=11,11,IF('Vessel List A'!BC161=12,12,IF('Vessel List A'!BC161=13,13,IF('Vessel List A'!BC161=14,14,IF('Vessel List A'!BC161=15,15,IF('Vessel List A'!BC161=16,16,0))))))))))))))))))</f>
        <v xml:space="preserve"> </v>
      </c>
      <c r="AE162" s="154"/>
      <c r="AF162" s="158"/>
      <c r="AG162" s="390" t="str">
        <f t="shared" si="171"/>
        <v/>
      </c>
      <c r="AH162" s="158"/>
      <c r="AI162" s="137"/>
      <c r="AJ162" s="388" t="str">
        <f t="shared" si="172"/>
        <v/>
      </c>
      <c r="AK162" s="157" t="str">
        <f>IF(VALUE(IF('Vessel List A'!BP161=1,1,IF('Vessel List A'!BP161=2,2,IF('Vessel List A'!BP161=3,3,IF('Vessel List A'!BP161=4,4,IF('Vessel List A'!BP161=5,5,IF('Vessel List A'!BP161=6,6,IF('Vessel List A'!BP161=7,7,IF('Vessel List A'!BP161=8,8,IF('Vessel List A'!BP161=9,9,IF('Vessel List A'!BP161=10,10,IF('Vessel List A'!BP161=11,11,IF('Vessel List A'!BP161=12,12,IF('Vessel List A'!BP161=13,13,IF('Vessel List A'!BP161=14,14,IF('Vessel List A'!BP161=15,15,IF('Vessel List A'!BP161=16,16,0)))))))))))))))))=0," ",VALUE(IF('Vessel List A'!BP161=1,1,IF('Vessel List A'!BP161=2,2,IF('Vessel List A'!BP161=3,3,IF('Vessel List A'!BP161=4,4,IF('Vessel List A'!BP161=5,5,IF('Vessel List A'!BP161=6,6,IF('Vessel List A'!BP161=7,7,IF('Vessel List A'!BP161=8,8,IF('Vessel List A'!BP161=9,9,IF('Vessel List A'!BP161=10,10,IF('Vessel List A'!BP161=11,11,IF('Vessel List A'!BP161=12,12,IF('Vessel List A'!BP161=13,13,IF('Vessel List A'!BP161=14,14,IF('Vessel List A'!BP161=15,15,IF('Vessel List A'!BP161=16,16,0))))))))))))))))))</f>
        <v xml:space="preserve"> </v>
      </c>
      <c r="AL162" s="154"/>
      <c r="AM162" s="158"/>
      <c r="AN162" s="390" t="str">
        <f t="shared" si="173"/>
        <v/>
      </c>
      <c r="AO162" s="158"/>
      <c r="AP162" s="137"/>
      <c r="AQ162" s="388" t="str">
        <f t="shared" si="174"/>
        <v/>
      </c>
      <c r="AR162" s="157" t="str">
        <f>IF(VALUE(IF('Vessel List A'!CC161=1,1,IF('Vessel List A'!CC161=2,2,IF('Vessel List A'!CC161=3,3,IF('Vessel List A'!CC161=4,4,IF('Vessel List A'!CC161=5,5,IF('Vessel List A'!CC161=6,6,IF('Vessel List A'!CC161=7,7,IF('Vessel List A'!CC161=8,8,IF('Vessel List A'!CC161=9,9,IF('Vessel List A'!CC161=10,10,IF('Vessel List A'!CC161=11,11,IF('Vessel List A'!CC161=12,12,IF('Vessel List A'!CC161=13,13,IF('Vessel List A'!CC161=14,14,IF('Vessel List A'!CC161=15,15,IF('Vessel List A'!CC161=16,16,0)))))))))))))))))=0," ",VALUE(IF('Vessel List A'!CC161=1,1,IF('Vessel List A'!CC161=2,2,IF('Vessel List A'!CC161=3,3,IF('Vessel List A'!CC161=4,4,IF('Vessel List A'!CC161=5,5,IF('Vessel List A'!CC161=6,6,IF('Vessel List A'!CC161=7,7,IF('Vessel List A'!CC161=8,8,IF('Vessel List A'!CC161=9,9,IF('Vessel List A'!CC161=10,10,IF('Vessel List A'!CC161=11,11,IF('Vessel List A'!CC161=12,12,IF('Vessel List A'!CC161=13,13,IF('Vessel List A'!CC161=14,14,IF('Vessel List A'!CC161=15,15,IF('Vessel List A'!CC161=16,16,0))))))))))))))))))</f>
        <v xml:space="preserve"> </v>
      </c>
      <c r="AS162" s="154"/>
      <c r="AT162" s="158"/>
      <c r="AU162" s="390" t="str">
        <f t="shared" si="175"/>
        <v/>
      </c>
      <c r="AV162" s="158"/>
      <c r="AW162" s="137"/>
      <c r="AX162" s="388" t="str">
        <f t="shared" si="176"/>
        <v/>
      </c>
      <c r="AY162" s="157" t="str">
        <f>IF(VALUE(IF('Vessel List A'!CP161=1,1,IF('Vessel List A'!CP161=2,2,IF('Vessel List A'!CP161=3,3,IF('Vessel List A'!CP161=4,4,IF('Vessel List A'!CP161=5,5,IF('Vessel List A'!CP161=6,6,IF('Vessel List A'!CP161=7,7,IF('Vessel List A'!CP161=8,8,IF('Vessel List A'!CP161=9,9,IF('Vessel List A'!CP161=10,10,IF('Vessel List A'!CP161=11,11,IF('Vessel List A'!CP161=12,12,IF('Vessel List A'!CP161=13,13,IF('Vessel List A'!CP161=14,14,IF('Vessel List A'!CP161=15,15,IF('Vessel List A'!CP161=16,16,0)))))))))))))))))=0," ",VALUE(IF('Vessel List A'!CP161=1,1,IF('Vessel List A'!CP161=2,2,IF('Vessel List A'!CP161=3,3,IF('Vessel List A'!CP161=4,4,IF('Vessel List A'!CP161=5,5,IF('Vessel List A'!CP161=6,6,IF('Vessel List A'!CP161=7,7,IF('Vessel List A'!CP161=8,8,IF('Vessel List A'!CP161=9,9,IF('Vessel List A'!CP161=10,10,IF('Vessel List A'!CP161=11,11,IF('Vessel List A'!CP161=12,12,IF('Vessel List A'!CP161=13,13,IF('Vessel List A'!CP161=14,14,IF('Vessel List A'!CP161=15,15,IF('Vessel List A'!CP161=16,16,0))))))))))))))))))</f>
        <v xml:space="preserve"> </v>
      </c>
      <c r="AZ162" s="154"/>
      <c r="BA162" s="158"/>
      <c r="BB162" s="390" t="str">
        <f t="shared" si="177"/>
        <v/>
      </c>
      <c r="BC162" s="158"/>
      <c r="BD162" s="137"/>
      <c r="BE162" s="388" t="str">
        <f t="shared" si="178"/>
        <v/>
      </c>
      <c r="BF162" s="157" t="str">
        <f>IF(VALUE(IF('Vessel List A'!DC161=1,1,IF('Vessel List A'!DC161=2,2,IF('Vessel List A'!DC161=3,3,IF('Vessel List A'!DC161=4,4,IF('Vessel List A'!DC161=5,5,IF('Vessel List A'!DC161=6,6,IF('Vessel List A'!DC161=7,7,IF('Vessel List A'!DC161=8,8,IF('Vessel List A'!DC161=9,9,IF('Vessel List A'!DC161=10,10,IF('Vessel List A'!DC161=11,11,IF('Vessel List A'!DC161=12,12,IF('Vessel List A'!DC161=13,13,IF('Vessel List A'!DC161=14,14,IF('Vessel List A'!DC161=15,15,IF('Vessel List A'!DC161=16,16,0)))))))))))))))))=0," ",VALUE(IF('Vessel List A'!DC161=1,1,IF('Vessel List A'!DC161=2,2,IF('Vessel List A'!DC161=3,3,IF('Vessel List A'!DC161=4,4,IF('Vessel List A'!DC161=5,5,IF('Vessel List A'!DC161=6,6,IF('Vessel List A'!DC161=7,7,IF('Vessel List A'!DC161=8,8,IF('Vessel List A'!DC161=9,9,IF('Vessel List A'!DC161=10,10,IF('Vessel List A'!DC161=11,11,IF('Vessel List A'!DC161=12,12,IF('Vessel List A'!DC161=13,13,IF('Vessel List A'!DC161=14,14,IF('Vessel List A'!DC161=15,15,IF('Vessel List A'!DC161=16,16,0))))))))))))))))))</f>
        <v xml:space="preserve"> </v>
      </c>
      <c r="BG162" s="154"/>
      <c r="BH162" s="158"/>
      <c r="BI162" s="390" t="str">
        <f t="shared" si="179"/>
        <v/>
      </c>
      <c r="BJ162" s="158"/>
      <c r="BK162" s="137"/>
      <c r="BL162" s="388" t="str">
        <f t="shared" si="180"/>
        <v/>
      </c>
      <c r="BM162" s="157" t="str">
        <f>IF(VALUE(IF('Vessel List A'!DP161=1,1,IF('Vessel List A'!DP161=2,2,IF('Vessel List A'!DP161=3,3,IF('Vessel List A'!DP161=4,4,IF('Vessel List A'!DP161=5,5,IF('Vessel List A'!DP161=6,6,IF('Vessel List A'!DP161=7,7,IF('Vessel List A'!DP161=8,8,IF('Vessel List A'!DP161=9,9,IF('Vessel List A'!DP161=10,10,IF('Vessel List A'!DP161=11,11,IF('Vessel List A'!DP161=12,12,IF('Vessel List A'!DP161=13,13,IF('Vessel List A'!DP161=14,14,IF('Vessel List A'!DP161=15,15,IF('Vessel List A'!DP161=16,16,0)))))))))))))))))=0," ",VALUE(IF('Vessel List A'!DP161=1,1,IF('Vessel List A'!DP161=2,2,IF('Vessel List A'!DP161=3,3,IF('Vessel List A'!DP161=4,4,IF('Vessel List A'!DP161=5,5,IF('Vessel List A'!DP161=6,6,IF('Vessel List A'!DP161=7,7,IF('Vessel List A'!DP161=8,8,IF('Vessel List A'!DP161=9,9,IF('Vessel List A'!DP161=10,10,IF('Vessel List A'!DP161=11,11,IF('Vessel List A'!DP161=12,12,IF('Vessel List A'!DP161=13,13,IF('Vessel List A'!DP161=14,14,IF('Vessel List A'!DP161=15,15,IF('Vessel List A'!DP161=16,16,0))))))))))))))))))</f>
        <v xml:space="preserve"> </v>
      </c>
      <c r="BN162" s="154"/>
      <c r="BO162" s="158"/>
      <c r="BP162" s="390" t="str">
        <f t="shared" si="181"/>
        <v/>
      </c>
      <c r="BQ162" s="158"/>
      <c r="BR162" s="137"/>
      <c r="BS162" s="388" t="str">
        <f t="shared" si="182"/>
        <v/>
      </c>
      <c r="BT162" s="157" t="str">
        <f>IF(VALUE(IF('Vessel List A'!EC161=1,1,IF('Vessel List A'!EC161=2,2,IF('Vessel List A'!EC161=3,3,IF('Vessel List A'!EC161=4,4,IF('Vessel List A'!EC161=5,5,IF('Vessel List A'!EC161=6,6,IF('Vessel List A'!EC161=7,7,IF('Vessel List A'!EC161=8,8,IF('Vessel List A'!EC161=9,9,IF('Vessel List A'!EC161=10,10,IF('Vessel List A'!EC161=11,11,IF('Vessel List A'!EC161=12,12,IF('Vessel List A'!EC161=13,13,IF('Vessel List A'!EC161=14,14,IF('Vessel List A'!EC161=15,15,IF('Vessel List A'!EC161=16,16,0)))))))))))))))))=0," ",VALUE(IF('Vessel List A'!EC161=1,1,IF('Vessel List A'!EC161=2,2,IF('Vessel List A'!EC161=3,3,IF('Vessel List A'!EC161=4,4,IF('Vessel List A'!EC161=5,5,IF('Vessel List A'!EC161=6,6,IF('Vessel List A'!EC161=7,7,IF('Vessel List A'!EC161=8,8,IF('Vessel List A'!EC161=9,9,IF('Vessel List A'!EC161=10,10,IF('Vessel List A'!EC161=11,11,IF('Vessel List A'!EC161=12,12,IF('Vessel List A'!EC161=13,13,IF('Vessel List A'!EC161=14,14,IF('Vessel List A'!EC161=15,15,IF('Vessel List A'!EC161=16,16,0))))))))))))))))))</f>
        <v xml:space="preserve"> </v>
      </c>
      <c r="BU162" s="154"/>
      <c r="BV162" s="158"/>
      <c r="BW162" s="390" t="str">
        <f t="shared" si="183"/>
        <v/>
      </c>
      <c r="BX162" s="158"/>
      <c r="BY162" s="137"/>
      <c r="BZ162" s="388" t="str">
        <f t="shared" si="184"/>
        <v/>
      </c>
      <c r="CA162" s="157" t="str">
        <f>IF(VALUE(IF('Vessel List A'!EP161=1,1,IF('Vessel List A'!EP161=2,2,IF('Vessel List A'!EP161=3,3,IF('Vessel List A'!EP161=4,4,IF('Vessel List A'!EP161=5,5,IF('Vessel List A'!EP161=6,6,IF('Vessel List A'!EP161=7,7,IF('Vessel List A'!EP161=8,8,IF('Vessel List A'!EP161=9,9,IF('Vessel List A'!EP161=10,10,IF('Vessel List A'!EP161=11,11,IF('Vessel List A'!EP161=12,12,IF('Vessel List A'!EP161=13,13,IF('Vessel List A'!EP161=14,14,IF('Vessel List A'!EP161=15,15,IF('Vessel List A'!EP161=16,16,0)))))))))))))))))=0," ",VALUE(IF('Vessel List A'!EP161=1,1,IF('Vessel List A'!EP161=2,2,IF('Vessel List A'!EP161=3,3,IF('Vessel List A'!EP161=4,4,IF('Vessel List A'!EP161=5,5,IF('Vessel List A'!EP161=6,6,IF('Vessel List A'!EP161=7,7,IF('Vessel List A'!EP161=8,8,IF('Vessel List A'!EP161=9,9,IF('Vessel List A'!EP161=10,10,IF('Vessel List A'!EP161=11,11,IF('Vessel List A'!EP161=12,12,IF('Vessel List A'!EP161=13,13,IF('Vessel List A'!EP161=14,14,IF('Vessel List A'!EP161=15,15,IF('Vessel List A'!EP161=16,16,0))))))))))))))))))</f>
        <v xml:space="preserve"> </v>
      </c>
      <c r="CB162" s="154"/>
      <c r="CC162" s="158"/>
      <c r="CD162" s="390" t="str">
        <f t="shared" si="185"/>
        <v/>
      </c>
      <c r="CE162" s="158"/>
      <c r="CF162" s="137"/>
      <c r="CG162" s="388" t="str">
        <f t="shared" si="186"/>
        <v/>
      </c>
      <c r="CH162" s="157" t="str">
        <f>IF(VALUE(IF('Vessel List A'!FC161=1,1,IF('Vessel List A'!FC161=2,2,IF('Vessel List A'!FC161=3,3,IF('Vessel List A'!FC161=4,4,IF('Vessel List A'!FC161=5,5,IF('Vessel List A'!FC161=6,6,IF('Vessel List A'!FC161=7,7,IF('Vessel List A'!FC161=8,8,IF('Vessel List A'!FC161=9,9,IF('Vessel List A'!FC161=10,10,IF('Vessel List A'!FC161=11,11,IF('Vessel List A'!FC161=12,12,IF('Vessel List A'!FC161=13,13,IF('Vessel List A'!FC161=14,14,IF('Vessel List A'!FC161=15,15,IF('Vessel List A'!FC161=16,16,0)))))))))))))))))=0," ",VALUE(IF('Vessel List A'!FC161=1,1,IF('Vessel List A'!FC161=2,2,IF('Vessel List A'!FC161=3,3,IF('Vessel List A'!FC161=4,4,IF('Vessel List A'!FC161=5,5,IF('Vessel List A'!FC161=6,6,IF('Vessel List A'!FC161=7,7,IF('Vessel List A'!FC161=8,8,IF('Vessel List A'!FC161=9,9,IF('Vessel List A'!FC161=10,10,IF('Vessel List A'!FC161=11,11,IF('Vessel List A'!FC161=12,12,IF('Vessel List A'!FC161=13,13,IF('Vessel List A'!FC161=14,14,IF('Vessel List A'!FC161=15,15,IF('Vessel List A'!FC161=16,16,0))))))))))))))))))</f>
        <v xml:space="preserve"> </v>
      </c>
      <c r="CI162" s="154"/>
      <c r="CJ162" s="158"/>
      <c r="CK162" s="390" t="str">
        <f t="shared" si="187"/>
        <v/>
      </c>
      <c r="CL162" s="158"/>
      <c r="CM162" s="137"/>
      <c r="CN162" s="388" t="str">
        <f t="shared" si="188"/>
        <v/>
      </c>
      <c r="CO162" s="157" t="str">
        <f>IF(VALUE(IF('Vessel List A'!FP161=1,1,IF('Vessel List A'!FP161=2,2,IF('Vessel List A'!FP161=3,3,IF('Vessel List A'!FP161=4,4,IF('Vessel List A'!FP161=5,5,IF('Vessel List A'!FP161=6,6,IF('Vessel List A'!FP161=7,7,IF('Vessel List A'!FP161=8,8,IF('Vessel List A'!FP161=9,9,IF('Vessel List A'!FP161=10,10,IF('Vessel List A'!FP161=11,11,IF('Vessel List A'!FP161=12,12,IF('Vessel List A'!FP161=13,13,IF('Vessel List A'!FP161=14,14,IF('Vessel List A'!FP161=15,15,IF('Vessel List A'!FP161=16,16,0)))))))))))))))))=0," ",VALUE(IF('Vessel List A'!FP161=1,1,IF('Vessel List A'!FP161=2,2,IF('Vessel List A'!FP161=3,3,IF('Vessel List A'!FP161=4,4,IF('Vessel List A'!FP161=5,5,IF('Vessel List A'!FP161=6,6,IF('Vessel List A'!FP161=7,7,IF('Vessel List A'!FP161=8,8,IF('Vessel List A'!FP161=9,9,IF('Vessel List A'!FP161=10,10,IF('Vessel List A'!FP161=11,11,IF('Vessel List A'!FP161=12,12,IF('Vessel List A'!FP161=13,13,IF('Vessel List A'!FP161=14,14,IF('Vessel List A'!FP161=15,15,IF('Vessel List A'!FP161=16,16,0))))))))))))))))))</f>
        <v xml:space="preserve"> </v>
      </c>
      <c r="CP162" s="154"/>
      <c r="CQ162" s="158"/>
      <c r="CR162" s="390" t="str">
        <f t="shared" si="189"/>
        <v/>
      </c>
      <c r="CS162" s="158"/>
      <c r="CT162" s="137"/>
      <c r="CU162" s="388" t="str">
        <f t="shared" si="190"/>
        <v/>
      </c>
      <c r="CV162" s="157" t="str">
        <f>IF(VALUE(IF('Vessel List A'!GC161=1,1,IF('Vessel List A'!GC161=2,2,IF('Vessel List A'!GC161=3,3,IF('Vessel List A'!GC161=4,4,IF('Vessel List A'!GC161=5,5,IF('Vessel List A'!GC161=6,6,IF('Vessel List A'!GC161=7,7,IF('Vessel List A'!GC161=8,8,IF('Vessel List A'!GC161=9,9,IF('Vessel List A'!GC161=10,10,IF('Vessel List A'!GC161=11,11,IF('Vessel List A'!GC161=12,12,IF('Vessel List A'!GC161=13,13,IF('Vessel List A'!GC161=14,14,IF('Vessel List A'!GC161=15,15,IF('Vessel List A'!GC161=16,16,0)))))))))))))))))=0," ",VALUE(IF('Vessel List A'!GC161=1,1,IF('Vessel List A'!GC161=2,2,IF('Vessel List A'!GC161=3,3,IF('Vessel List A'!GC161=4,4,IF('Vessel List A'!GC161=5,5,IF('Vessel List A'!GC161=6,6,IF('Vessel List A'!GC161=7,7,IF('Vessel List A'!GC161=8,8,IF('Vessel List A'!GC161=9,9,IF('Vessel List A'!GC161=10,10,IF('Vessel List A'!GC161=11,11,IF('Vessel List A'!GC161=12,12,IF('Vessel List A'!GC161=13,13,IF('Vessel List A'!GC161=14,14,IF('Vessel List A'!GC161=15,15,IF('Vessel List A'!GC161=16,16,0))))))))))))))))))</f>
        <v xml:space="preserve"> </v>
      </c>
      <c r="CW162" s="154"/>
      <c r="CX162" s="158"/>
      <c r="CY162" s="390" t="str">
        <f t="shared" si="191"/>
        <v/>
      </c>
      <c r="CZ162" s="158"/>
      <c r="DA162" s="137"/>
      <c r="DB162" s="388" t="str">
        <f t="shared" si="192"/>
        <v/>
      </c>
      <c r="DC162" s="157" t="str">
        <f>IF(VALUE(IF('Vessel List A'!GP161=1,1,IF('Vessel List A'!GP161=2,2,IF('Vessel List A'!GP161=3,3,IF('Vessel List A'!GP161=4,4,IF('Vessel List A'!GP161=5,5,IF('Vessel List A'!GP161=6,6,IF('Vessel List A'!GP161=7,7,IF('Vessel List A'!GP161=8,8,IF('Vessel List A'!GP161=9,9,IF('Vessel List A'!GP161=10,10,IF('Vessel List A'!GP161=11,11,IF('Vessel List A'!GP161=12,12,IF('Vessel List A'!GP161=13,13,IF('Vessel List A'!GP161=14,14,IF('Vessel List A'!GP161=15,15,IF('Vessel List A'!GP161=16,16,0)))))))))))))))))=0," ",VALUE(IF('Vessel List A'!GP161=1,1,IF('Vessel List A'!GP161=2,2,IF('Vessel List A'!GP161=3,3,IF('Vessel List A'!GP161=4,4,IF('Vessel List A'!GP161=5,5,IF('Vessel List A'!GP161=6,6,IF('Vessel List A'!GP161=7,7,IF('Vessel List A'!GP161=8,8,IF('Vessel List A'!GP161=9,9,IF('Vessel List A'!GP161=10,10,IF('Vessel List A'!GP161=11,11,IF('Vessel List A'!GP161=12,12,IF('Vessel List A'!GP161=13,13,IF('Vessel List A'!GP161=14,14,IF('Vessel List A'!GP161=15,15,IF('Vessel List A'!GP161=16,16,0))))))))))))))))))</f>
        <v xml:space="preserve"> </v>
      </c>
      <c r="DD162" s="154"/>
      <c r="DE162" s="158"/>
      <c r="DF162" s="390" t="str">
        <f t="shared" si="193"/>
        <v/>
      </c>
      <c r="DG162" s="158"/>
      <c r="DH162" s="137"/>
      <c r="DI162" s="388" t="str">
        <f t="shared" si="194"/>
        <v/>
      </c>
      <c r="DJ162" s="157" t="str">
        <f>IF(VALUE(IF('Vessel List A'!HC161=1,1,IF('Vessel List A'!HC161=2,2,IF('Vessel List A'!HC161=3,3,IF('Vessel List A'!HC161=4,4,IF('Vessel List A'!HC161=5,5,IF('Vessel List A'!HC161=6,6,IF('Vessel List A'!HC161=7,7,IF('Vessel List A'!HC161=8,8,IF('Vessel List A'!HC161=9,9,IF('Vessel List A'!HC161=10,10,IF('Vessel List A'!HC161=11,11,IF('Vessel List A'!HC161=12,12,IF('Vessel List A'!HC161=13,13,IF('Vessel List A'!HC161=14,14,IF('Vessel List A'!HC161=15,15,IF('Vessel List A'!HC161=16,16,0)))))))))))))))))=0," ",VALUE(IF('Vessel List A'!HC161=1,1,IF('Vessel List A'!HC161=2,2,IF('Vessel List A'!HC161=3,3,IF('Vessel List A'!HC161=4,4,IF('Vessel List A'!HC161=5,5,IF('Vessel List A'!HC161=6,6,IF('Vessel List A'!HC161=7,7,IF('Vessel List A'!HC161=8,8,IF('Vessel List A'!HC161=9,9,IF('Vessel List A'!HC161=10,10,IF('Vessel List A'!HC161=11,11,IF('Vessel List A'!HC161=12,12,IF('Vessel List A'!HC161=13,13,IF('Vessel List A'!HC161=14,14,IF('Vessel List A'!HC161=15,15,IF('Vessel List A'!HC161=16,16,0))))))))))))))))))</f>
        <v xml:space="preserve"> </v>
      </c>
      <c r="DK162" s="154"/>
      <c r="DL162" s="158"/>
      <c r="DM162" s="390" t="str">
        <f t="shared" si="195"/>
        <v/>
      </c>
      <c r="DN162" s="158"/>
      <c r="DO162" s="137"/>
      <c r="DP162" s="388" t="str">
        <f t="shared" si="196"/>
        <v/>
      </c>
      <c r="DQ162" s="157" t="str">
        <f>IF(VALUE(IF('Vessel List A'!HP161=1,1,IF('Vessel List A'!HP161=2,2,IF('Vessel List A'!HP161=3,3,IF('Vessel List A'!HP161=4,4,IF('Vessel List A'!HP161=5,5,IF('Vessel List A'!HP161=6,6,IF('Vessel List A'!HP161=7,7,IF('Vessel List A'!HP161=8,8,IF('Vessel List A'!HP161=9,9,IF('Vessel List A'!HP161=10,10,IF('Vessel List A'!HP161=11,11,IF('Vessel List A'!HP161=12,12,IF('Vessel List A'!HP161=13,13,IF('Vessel List A'!HP161=14,14,IF('Vessel List A'!HP161=15,15,IF('Vessel List A'!HP161=16,16,0)))))))))))))))))=0," ",VALUE(IF('Vessel List A'!HP161=1,1,IF('Vessel List A'!HP161=2,2,IF('Vessel List A'!HP161=3,3,IF('Vessel List A'!HP161=4,4,IF('Vessel List A'!HP161=5,5,IF('Vessel List A'!HP161=6,6,IF('Vessel List A'!HP161=7,7,IF('Vessel List A'!HP161=8,8,IF('Vessel List A'!HP161=9,9,IF('Vessel List A'!HP161=10,10,IF('Vessel List A'!HP161=11,11,IF('Vessel List A'!HP161=12,12,IF('Vessel List A'!HP161=13,13,IF('Vessel List A'!HP161=14,14,IF('Vessel List A'!HP161=15,15,IF('Vessel List A'!HP161=16,16,0))))))))))))))))))</f>
        <v xml:space="preserve"> </v>
      </c>
      <c r="DR162" s="154"/>
      <c r="DS162" s="158"/>
      <c r="DT162" s="390" t="str">
        <f t="shared" si="197"/>
        <v/>
      </c>
      <c r="DU162" s="158"/>
      <c r="DV162" s="137"/>
      <c r="DW162" s="388" t="str">
        <f t="shared" si="198"/>
        <v/>
      </c>
      <c r="DX162" s="157" t="str">
        <f>IF(VALUE(IF('Vessel List A'!IC161=1,1,IF('Vessel List A'!IC161=2,2,IF('Vessel List A'!IC161=3,3,IF('Vessel List A'!IC161=4,4,IF('Vessel List A'!IC161=5,5,IF('Vessel List A'!IC161=6,6,IF('Vessel List A'!IC161=7,7,IF('Vessel List A'!IC161=8,8,IF('Vessel List A'!IC161=9,9,IF('Vessel List A'!IC161=10,10,IF('Vessel List A'!IC161=11,11,IF('Vessel List A'!IC161=12,12,IF('Vessel List A'!IC161=13,13,IF('Vessel List A'!IC161=14,14,IF('Vessel List A'!IC161=15,15,IF('Vessel List A'!IC161=16,16,0)))))))))))))))))=0," ",VALUE(IF('Vessel List A'!IC161=1,1,IF('Vessel List A'!IC161=2,2,IF('Vessel List A'!IC161=3,3,IF('Vessel List A'!IC161=4,4,IF('Vessel List A'!IC161=5,5,IF('Vessel List A'!IC161=6,6,IF('Vessel List A'!IC161=7,7,IF('Vessel List A'!IC161=8,8,IF('Vessel List A'!IC161=9,9,IF('Vessel List A'!IC161=10,10,IF('Vessel List A'!IC161=11,11,IF('Vessel List A'!IC161=12,12,IF('Vessel List A'!IC161=13,13,IF('Vessel List A'!IC161=14,14,IF('Vessel List A'!IC161=15,15,IF('Vessel List A'!IC161=16,16,0))))))))))))))))))</f>
        <v xml:space="preserve"> </v>
      </c>
      <c r="DY162" s="154"/>
      <c r="DZ162" s="158"/>
      <c r="EA162" s="390" t="str">
        <f t="shared" si="199"/>
        <v/>
      </c>
      <c r="EB162" s="158"/>
      <c r="EC162" s="137"/>
      <c r="ED162" s="388" t="str">
        <f t="shared" si="200"/>
        <v/>
      </c>
      <c r="EE162" s="157" t="str">
        <f>IF(VALUE(IF('Vessel List A'!IP161=1,1,IF('Vessel List A'!IP161=2,2,IF('Vessel List A'!IP161=3,3,IF('Vessel List A'!IP161=4,4,IF('Vessel List A'!IP161=5,5,IF('Vessel List A'!IP161=6,6,IF('Vessel List A'!IP161=7,7,IF('Vessel List A'!IP161=8,8,IF('Vessel List A'!IP161=9,9,IF('Vessel List A'!IP161=10,10,IF('Vessel List A'!IP161=11,11,IF('Vessel List A'!IP161=12,12,IF('Vessel List A'!IP161=13,13,IF('Vessel List A'!IP161=14,14,IF('Vessel List A'!IP161=15,15,IF('Vessel List A'!IP161=16,16,0)))))))))))))))))=0," ",VALUE(IF('Vessel List A'!IP161=1,1,IF('Vessel List A'!IP161=2,2,IF('Vessel List A'!IP161=3,3,IF('Vessel List A'!IP161=4,4,IF('Vessel List A'!IP161=5,5,IF('Vessel List A'!IP161=6,6,IF('Vessel List A'!IP161=7,7,IF('Vessel List A'!IP161=8,8,IF('Vessel List A'!IP161=9,9,IF('Vessel List A'!IP161=10,10,IF('Vessel List A'!IP161=11,11,IF('Vessel List A'!IP161=12,12,IF('Vessel List A'!IP161=13,13,IF('Vessel List A'!IP161=14,14,IF('Vessel List A'!IP161=15,15,IF('Vessel List A'!IP161=16,16,0))))))))))))))))))</f>
        <v xml:space="preserve"> </v>
      </c>
      <c r="EF162" s="154"/>
      <c r="EG162" s="158"/>
      <c r="EH162" s="390" t="str">
        <f t="shared" si="201"/>
        <v/>
      </c>
      <c r="EI162" s="158"/>
      <c r="EJ162" s="137"/>
      <c r="EK162" s="397" t="str">
        <f t="shared" si="202"/>
        <v/>
      </c>
      <c r="EL162" s="144"/>
      <c r="EM162" s="157" t="str">
        <f>IF(VALUE(IF('Vessel List B'!C161=1,1,IF('Vessel List B'!C161=2,2,IF('Vessel List B'!C161=3,3,IF('Vessel List B'!C161=4,4,IF('Vessel List B'!C161=5,5,IF('Vessel List B'!C161=6,6,IF('Vessel List B'!C161=7,7,IF('Vessel List B'!C161=8,8,IF('Vessel List B'!C161=9,9,IF('Vessel List B'!C161=10,10,IF('Vessel List B'!C161=11,11,IF('Vessel List B'!C161=12,12,IF('Vessel List B'!C161=13,13,IF('Vessel List B'!C161=14,14,IF('Vessel List B'!C161=15,15,IF('Vessel List B'!C161=16,16,0)))))))))))))))))=0," ",VALUE(IF('Vessel List B'!C161=1,1,IF('Vessel List B'!C161=2,2,IF('Vessel List B'!C161=3,3,IF('Vessel List B'!C161=4,4,IF('Vessel List B'!C161=5,5,IF('Vessel List B'!C161=6,6,IF('Vessel List B'!C161=7,7,IF('Vessel List B'!C161=8,8,IF('Vessel List B'!C161=9,9,IF('Vessel List B'!C161=10,10,IF('Vessel List B'!C161=11,11,IF('Vessel List B'!C161=12,12,IF('Vessel List B'!C161=13,13,IF('Vessel List B'!C161=14,14,IF('Vessel List B'!C161=15,15,IF('Vessel List B'!C161=16,16,0))))))))))))))))))</f>
        <v xml:space="preserve"> </v>
      </c>
      <c r="EN162" s="154"/>
      <c r="EO162" s="158"/>
      <c r="EP162" s="390" t="str">
        <f t="shared" si="203"/>
        <v/>
      </c>
      <c r="EQ162" s="158"/>
      <c r="ER162" s="137"/>
      <c r="ES162" s="388" t="str">
        <f t="shared" si="204"/>
        <v/>
      </c>
      <c r="ET162" s="157" t="str">
        <f>IF(VALUE(IF('Vessel List B'!P161=1,1,IF('Vessel List B'!P161=2,2,IF('Vessel List B'!P161=3,3,IF('Vessel List B'!P161=4,4,IF('Vessel List B'!P161=5,5,IF('Vessel List B'!P161=6,6,IF('Vessel List B'!P161=7,7,IF('Vessel List B'!P161=8,8,IF('Vessel List B'!P161=9,9,IF('Vessel List B'!P161=10,10,IF('Vessel List B'!P161=11,11,IF('Vessel List B'!P161=12,12,IF('Vessel List B'!P161=13,13,IF('Vessel List B'!P161=14,14,IF('Vessel List B'!P161=15,15,IF('Vessel List B'!P161=16,16,0)))))))))))))))))=0," ",VALUE(IF('Vessel List B'!P161=1,1,IF('Vessel List B'!P161=2,2,IF('Vessel List B'!P161=3,3,IF('Vessel List B'!P161=4,4,IF('Vessel List B'!P161=5,5,IF('Vessel List B'!P161=6,6,IF('Vessel List B'!P161=7,7,IF('Vessel List B'!P161=8,8,IF('Vessel List B'!P161=9,9,IF('Vessel List B'!P161=10,10,IF('Vessel List B'!P161=11,11,IF('Vessel List B'!P161=12,12,IF('Vessel List B'!P161=13,13,IF('Vessel List B'!P161=14,14,IF('Vessel List B'!P161=15,15,IF('Vessel List B'!P161=16,16,0))))))))))))))))))</f>
        <v xml:space="preserve"> </v>
      </c>
      <c r="EU162" s="154"/>
      <c r="EV162" s="158"/>
      <c r="EW162" s="390" t="str">
        <f t="shared" si="205"/>
        <v/>
      </c>
      <c r="EX162" s="158"/>
      <c r="EY162" s="137"/>
      <c r="EZ162" s="388" t="str">
        <f t="shared" si="206"/>
        <v/>
      </c>
      <c r="FA162" s="157" t="str">
        <f>IF(VALUE(IF('Vessel List B'!AC161=1,1,IF('Vessel List B'!AC161=2,2,IF('Vessel List B'!AC161=3,3,IF('Vessel List B'!AC161=4,4,IF('Vessel List B'!AC161=5,5,IF('Vessel List B'!AC161=6,6,IF('Vessel List B'!AC161=7,7,IF('Vessel List B'!AC161=8,8,IF('Vessel List B'!AC161=9,9,IF('Vessel List B'!AC161=10,10,IF('Vessel List B'!AC161=11,11,IF('Vessel List B'!AC161=12,12,IF('Vessel List B'!AC161=13,13,IF('Vessel List B'!AC161=14,14,IF('Vessel List B'!AC161=15,15,IF('Vessel List B'!AC161=16,16,0)))))))))))))))))=0," ",VALUE(IF('Vessel List B'!AC161=1,1,IF('Vessel List B'!AC161=2,2,IF('Vessel List B'!AC161=3,3,IF('Vessel List B'!AC161=4,4,IF('Vessel List B'!AC161=5,5,IF('Vessel List B'!AC161=6,6,IF('Vessel List B'!AC161=7,7,IF('Vessel List B'!AC161=8,8,IF('Vessel List B'!AC161=9,9,IF('Vessel List B'!AC161=10,10,IF('Vessel List B'!AC161=11,11,IF('Vessel List B'!AC161=12,12,IF('Vessel List B'!AC161=13,13,IF('Vessel List B'!AC161=14,14,IF('Vessel List B'!AC161=15,15,IF('Vessel List B'!AC161=16,16,0))))))))))))))))))</f>
        <v xml:space="preserve"> </v>
      </c>
      <c r="FB162" s="154"/>
      <c r="FC162" s="158"/>
      <c r="FD162" s="390" t="str">
        <f t="shared" si="207"/>
        <v/>
      </c>
      <c r="FE162" s="158"/>
      <c r="FF162" s="137"/>
      <c r="FG162" s="388" t="str">
        <f t="shared" si="208"/>
        <v/>
      </c>
      <c r="FH162" s="157" t="str">
        <f>IF(VALUE(IF('Vessel List B'!AP161=1,1,IF('Vessel List B'!AP161=2,2,IF('Vessel List B'!AP161=3,3,IF('Vessel List B'!AP161=4,4,IF('Vessel List B'!AP161=5,5,IF('Vessel List B'!AP161=6,6,IF('Vessel List B'!AP161=7,7,IF('Vessel List B'!AP161=8,8,IF('Vessel List B'!AP161=9,9,IF('Vessel List B'!AP161=10,10,IF('Vessel List B'!AP161=11,11,IF('Vessel List B'!AP161=12,12,IF('Vessel List B'!AP161=13,13,IF('Vessel List B'!AP161=14,14,IF('Vessel List B'!AP161=15,15,IF('Vessel List B'!AP161=16,16,0)))))))))))))))))=0," ",VALUE(IF('Vessel List B'!AP161=1,1,IF('Vessel List B'!AP161=2,2,IF('Vessel List B'!AP161=3,3,IF('Vessel List B'!AP161=4,4,IF('Vessel List B'!AP161=5,5,IF('Vessel List B'!AP161=6,6,IF('Vessel List B'!AP161=7,7,IF('Vessel List B'!AP161=8,8,IF('Vessel List B'!AP161=9,9,IF('Vessel List B'!AP161=10,10,IF('Vessel List B'!AP161=11,11,IF('Vessel List B'!AP161=12,12,IF('Vessel List B'!AP161=13,13,IF('Vessel List B'!AP161=14,14,IF('Vessel List B'!AP161=15,15,IF('Vessel List B'!AP161=16,16,0))))))))))))))))))</f>
        <v xml:space="preserve"> </v>
      </c>
      <c r="FI162" s="154"/>
      <c r="FJ162" s="158"/>
      <c r="FK162" s="390" t="str">
        <f t="shared" si="209"/>
        <v/>
      </c>
      <c r="FL162" s="158"/>
      <c r="FM162" s="137"/>
      <c r="FN162" s="388" t="str">
        <f t="shared" si="210"/>
        <v/>
      </c>
      <c r="FO162" s="157" t="str">
        <f>IF(VALUE(IF('Vessel List B'!BC161=1,1,IF('Vessel List B'!BC161=2,2,IF('Vessel List B'!BC161=3,3,IF('Vessel List B'!BC161=4,4,IF('Vessel List B'!BC161=5,5,IF('Vessel List B'!BC161=6,6,IF('Vessel List B'!BC161=7,7,IF('Vessel List B'!BC161=8,8,IF('Vessel List B'!BC161=9,9,IF('Vessel List B'!BC161=10,10,IF('Vessel List B'!BC161=11,11,IF('Vessel List B'!BC161=12,12,IF('Vessel List B'!BC161=13,13,IF('Vessel List B'!BC161=14,14,IF('Vessel List B'!BC161=15,15,IF('Vessel List B'!BC161=16,16,0)))))))))))))))))=0," ",VALUE(IF('Vessel List B'!BC161=1,1,IF('Vessel List B'!BC161=2,2,IF('Vessel List B'!BC161=3,3,IF('Vessel List B'!BC161=4,4,IF('Vessel List B'!BC161=5,5,IF('Vessel List B'!BC161=6,6,IF('Vessel List B'!BC161=7,7,IF('Vessel List B'!BC161=8,8,IF('Vessel List B'!BC161=9,9,IF('Vessel List B'!BC161=10,10,IF('Vessel List B'!BC161=11,11,IF('Vessel List B'!BC161=12,12,IF('Vessel List B'!BC161=13,13,IF('Vessel List B'!BC161=14,14,IF('Vessel List B'!BC161=15,15,IF('Vessel List B'!BC161=16,16,0))))))))))))))))))</f>
        <v xml:space="preserve"> </v>
      </c>
      <c r="FP162" s="154"/>
      <c r="FQ162" s="158"/>
      <c r="FR162" s="390" t="str">
        <f t="shared" si="211"/>
        <v/>
      </c>
      <c r="FS162" s="158"/>
      <c r="FT162" s="137"/>
      <c r="FU162" s="388" t="str">
        <f t="shared" si="212"/>
        <v/>
      </c>
      <c r="FV162" s="157" t="str">
        <f>IF(VALUE(IF('Vessel List B'!BP161=1,1,IF('Vessel List B'!BP161=2,2,IF('Vessel List B'!BP161=3,3,IF('Vessel List B'!BP161=4,4,IF('Vessel List B'!BP161=5,5,IF('Vessel List B'!BP161=6,6,IF('Vessel List B'!BP161=7,7,IF('Vessel List B'!BP161=8,8,IF('Vessel List B'!BP161=9,9,IF('Vessel List B'!BP161=10,10,IF('Vessel List B'!BP161=11,11,IF('Vessel List B'!BP161=12,12,IF('Vessel List B'!BP161=13,13,IF('Vessel List B'!BP161=14,14,IF('Vessel List B'!BP161=15,15,IF('Vessel List B'!BP161=16,16,0)))))))))))))))))=0," ",VALUE(IF('Vessel List B'!BP161=1,1,IF('Vessel List B'!BP161=2,2,IF('Vessel List B'!BP161=3,3,IF('Vessel List B'!BP161=4,4,IF('Vessel List B'!BP161=5,5,IF('Vessel List B'!BP161=6,6,IF('Vessel List B'!BP161=7,7,IF('Vessel List B'!BP161=8,8,IF('Vessel List B'!BP161=9,9,IF('Vessel List B'!BP161=10,10,IF('Vessel List B'!BP161=11,11,IF('Vessel List B'!BP161=12,12,IF('Vessel List B'!BP161=13,13,IF('Vessel List B'!BP161=14,14,IF('Vessel List B'!BP161=15,15,IF('Vessel List B'!BP161=16,16,0))))))))))))))))))</f>
        <v xml:space="preserve"> </v>
      </c>
      <c r="FW162" s="154"/>
      <c r="FX162" s="158"/>
      <c r="FY162" s="390" t="str">
        <f t="shared" si="213"/>
        <v/>
      </c>
      <c r="FZ162" s="158"/>
      <c r="GA162" s="137"/>
      <c r="GB162" s="388" t="str">
        <f t="shared" si="214"/>
        <v/>
      </c>
      <c r="GC162" s="157" t="str">
        <f>IF(VALUE(IF('Vessel List B'!CC161=1,1,IF('Vessel List B'!CC161=2,2,IF('Vessel List B'!CC161=3,3,IF('Vessel List B'!CC161=4,4,IF('Vessel List B'!CC161=5,5,IF('Vessel List B'!CC161=6,6,IF('Vessel List B'!CC161=7,7,IF('Vessel List B'!CC161=8,8,IF('Vessel List B'!CC161=9,9,IF('Vessel List B'!CC161=10,10,IF('Vessel List B'!CC161=11,11,IF('Vessel List B'!CC161=12,12,IF('Vessel List B'!CC161=13,13,IF('Vessel List B'!CC161=14,14,IF('Vessel List B'!CC161=15,15,IF('Vessel List B'!CC161=16,16,0)))))))))))))))))=0," ",VALUE(IF('Vessel List B'!CC161=1,1,IF('Vessel List B'!CC161=2,2,IF('Vessel List B'!CC161=3,3,IF('Vessel List B'!CC161=4,4,IF('Vessel List B'!CC161=5,5,IF('Vessel List B'!CC161=6,6,IF('Vessel List B'!CC161=7,7,IF('Vessel List B'!CC161=8,8,IF('Vessel List B'!CC161=9,9,IF('Vessel List B'!CC161=10,10,IF('Vessel List B'!CC161=11,11,IF('Vessel List B'!CC161=12,12,IF('Vessel List B'!CC161=13,13,IF('Vessel List B'!CC161=14,14,IF('Vessel List B'!CC161=15,15,IF('Vessel List B'!CC161=16,16,0))))))))))))))))))</f>
        <v xml:space="preserve"> </v>
      </c>
      <c r="GD162" s="154"/>
      <c r="GE162" s="158"/>
      <c r="GF162" s="390" t="str">
        <f t="shared" si="215"/>
        <v/>
      </c>
      <c r="GG162" s="158"/>
      <c r="GH162" s="137"/>
      <c r="GI162" s="388" t="str">
        <f t="shared" si="216"/>
        <v/>
      </c>
      <c r="GJ162" s="157" t="str">
        <f>IF(VALUE(IF('Vessel List B'!CP161=1,1,IF('Vessel List B'!CP161=2,2,IF('Vessel List B'!CP161=3,3,IF('Vessel List B'!CP161=4,4,IF('Vessel List B'!CP161=5,5,IF('Vessel List B'!CP161=6,6,IF('Vessel List B'!CP161=7,7,IF('Vessel List B'!CP161=8,8,IF('Vessel List B'!CP161=9,9,IF('Vessel List B'!CP161=10,10,IF('Vessel List B'!CP161=11,11,IF('Vessel List B'!CP161=12,12,IF('Vessel List B'!CP161=13,13,IF('Vessel List B'!CP161=14,14,IF('Vessel List B'!CP161=15,15,IF('Vessel List B'!CP161=16,16,0)))))))))))))))))=0," ",VALUE(IF('Vessel List B'!CP161=1,1,IF('Vessel List B'!CP161=2,2,IF('Vessel List B'!CP161=3,3,IF('Vessel List B'!CP161=4,4,IF('Vessel List B'!CP161=5,5,IF('Vessel List B'!CP161=6,6,IF('Vessel List B'!CP161=7,7,IF('Vessel List B'!CP161=8,8,IF('Vessel List B'!CP161=9,9,IF('Vessel List B'!CP161=10,10,IF('Vessel List B'!CP161=11,11,IF('Vessel List B'!CP161=12,12,IF('Vessel List B'!CP161=13,13,IF('Vessel List B'!CP161=14,14,IF('Vessel List B'!CP161=15,15,IF('Vessel List B'!CP161=16,16,0))))))))))))))))))</f>
        <v xml:space="preserve"> </v>
      </c>
      <c r="GK162" s="154"/>
      <c r="GL162" s="158"/>
      <c r="GM162" s="390" t="str">
        <f t="shared" si="217"/>
        <v/>
      </c>
      <c r="GN162" s="158"/>
      <c r="GO162" s="137"/>
      <c r="GP162" s="388" t="str">
        <f t="shared" si="218"/>
        <v/>
      </c>
      <c r="GQ162" s="157" t="str">
        <f>IF(VALUE(IF('Vessel List B'!DC161=1,1,IF('Vessel List B'!DC161=2,2,IF('Vessel List B'!DC161=3,3,IF('Vessel List B'!DC161=4,4,IF('Vessel List B'!DC161=5,5,IF('Vessel List B'!DC161=6,6,IF('Vessel List B'!DC161=7,7,IF('Vessel List B'!DC161=8,8,IF('Vessel List B'!DC161=9,9,IF('Vessel List B'!DC161=10,10,IF('Vessel List B'!DC161=11,11,IF('Vessel List B'!DC161=12,12,IF('Vessel List B'!DC161=13,13,IF('Vessel List B'!DC161=14,14,IF('Vessel List B'!DC161=15,15,IF('Vessel List B'!DC161=16,16,0)))))))))))))))))=0," ",VALUE(IF('Vessel List B'!DC161=1,1,IF('Vessel List B'!DC161=2,2,IF('Vessel List B'!DC161=3,3,IF('Vessel List B'!DC161=4,4,IF('Vessel List B'!DC161=5,5,IF('Vessel List B'!DC161=6,6,IF('Vessel List B'!DC161=7,7,IF('Vessel List B'!DC161=8,8,IF('Vessel List B'!DC161=9,9,IF('Vessel List B'!DC161=10,10,IF('Vessel List B'!DC161=11,11,IF('Vessel List B'!DC161=12,12,IF('Vessel List B'!DC161=13,13,IF('Vessel List B'!DC161=14,14,IF('Vessel List B'!DC161=15,15,IF('Vessel List B'!DC161=16,16,0))))))))))))))))))</f>
        <v xml:space="preserve"> </v>
      </c>
      <c r="GR162" s="154"/>
      <c r="GS162" s="158"/>
      <c r="GT162" s="390" t="str">
        <f t="shared" si="219"/>
        <v/>
      </c>
      <c r="GU162" s="158"/>
      <c r="GV162" s="137"/>
      <c r="GW162" s="388" t="str">
        <f t="shared" si="220"/>
        <v/>
      </c>
      <c r="GX162" s="157" t="str">
        <f>IF(VALUE(IF('Vessel List B'!DP161=1,1,IF('Vessel List B'!DP161=2,2,IF('Vessel List B'!DP161=3,3,IF('Vessel List B'!DP161=4,4,IF('Vessel List B'!DP161=5,5,IF('Vessel List B'!DP161=6,6,IF('Vessel List B'!DP161=7,7,IF('Vessel List B'!DP161=8,8,IF('Vessel List B'!DP161=9,9,IF('Vessel List B'!DP161=10,10,IF('Vessel List B'!DP161=11,11,IF('Vessel List B'!DP161=12,12,IF('Vessel List B'!DP161=13,13,IF('Vessel List B'!DP161=14,14,IF('Vessel List B'!DP161=15,15,IF('Vessel List B'!DP161=16,16,0)))))))))))))))))=0," ",VALUE(IF('Vessel List B'!DP161=1,1,IF('Vessel List B'!DP161=2,2,IF('Vessel List B'!DP161=3,3,IF('Vessel List B'!DP161=4,4,IF('Vessel List B'!DP161=5,5,IF('Vessel List B'!DP161=6,6,IF('Vessel List B'!DP161=7,7,IF('Vessel List B'!DP161=8,8,IF('Vessel List B'!DP161=9,9,IF('Vessel List B'!DP161=10,10,IF('Vessel List B'!DP161=11,11,IF('Vessel List B'!DP161=12,12,IF('Vessel List B'!DP161=13,13,IF('Vessel List B'!DP161=14,14,IF('Vessel List B'!DP161=15,15,IF('Vessel List B'!DP161=16,16,0))))))))))))))))))</f>
        <v xml:space="preserve"> </v>
      </c>
      <c r="GY162" s="154"/>
      <c r="GZ162" s="158"/>
      <c r="HA162" s="390" t="str">
        <f t="shared" si="221"/>
        <v/>
      </c>
      <c r="HB162" s="158"/>
      <c r="HC162" s="137"/>
      <c r="HD162" s="388" t="str">
        <f t="shared" si="222"/>
        <v/>
      </c>
      <c r="HE162" s="157" t="str">
        <f>IF(VALUE(IF('Vessel List B'!EC161=1,1,IF('Vessel List B'!EC161=2,2,IF('Vessel List B'!EC161=3,3,IF('Vessel List B'!EC161=4,4,IF('Vessel List B'!EC161=5,5,IF('Vessel List B'!EC161=6,6,IF('Vessel List B'!EC161=7,7,IF('Vessel List B'!EC161=8,8,IF('Vessel List B'!EC161=9,9,IF('Vessel List B'!EC161=10,10,IF('Vessel List B'!EC161=11,11,IF('Vessel List B'!EC161=12,12,IF('Vessel List B'!EC161=13,13,IF('Vessel List B'!EC161=14,14,IF('Vessel List B'!EC161=15,15,IF('Vessel List B'!EC161=16,16,0)))))))))))))))))=0," ",VALUE(IF('Vessel List B'!EC161=1,1,IF('Vessel List B'!EC161=2,2,IF('Vessel List B'!EC161=3,3,IF('Vessel List B'!EC161=4,4,IF('Vessel List B'!EC161=5,5,IF('Vessel List B'!EC161=6,6,IF('Vessel List B'!EC161=7,7,IF('Vessel List B'!EC161=8,8,IF('Vessel List B'!EC161=9,9,IF('Vessel List B'!EC161=10,10,IF('Vessel List B'!EC161=11,11,IF('Vessel List B'!EC161=12,12,IF('Vessel List B'!EC161=13,13,IF('Vessel List B'!EC161=14,14,IF('Vessel List B'!EC161=15,15,IF('Vessel List B'!EC161=16,16,0))))))))))))))))))</f>
        <v xml:space="preserve"> </v>
      </c>
      <c r="HF162" s="154"/>
      <c r="HG162" s="158"/>
      <c r="HH162" s="390" t="str">
        <f t="shared" si="223"/>
        <v/>
      </c>
      <c r="HI162" s="158"/>
      <c r="HJ162" s="137"/>
      <c r="HK162" s="388" t="str">
        <f t="shared" si="224"/>
        <v/>
      </c>
      <c r="HL162" s="157" t="str">
        <f>IF(VALUE(IF('Vessel List B'!EP161=1,1,IF('Vessel List B'!EP161=2,2,IF('Vessel List B'!EP161=3,3,IF('Vessel List B'!EP161=4,4,IF('Vessel List B'!EP161=5,5,IF('Vessel List B'!EP161=6,6,IF('Vessel List B'!EP161=7,7,IF('Vessel List B'!EP161=8,8,IF('Vessel List B'!EP161=9,9,IF('Vessel List B'!EP161=10,10,IF('Vessel List B'!EP161=11,11,IF('Vessel List B'!EP161=12,12,IF('Vessel List B'!EP161=13,13,IF('Vessel List B'!EP161=14,14,IF('Vessel List B'!EP161=15,15,IF('Vessel List B'!EP161=16,16,0)))))))))))))))))=0," ",VALUE(IF('Vessel List B'!EP161=1,1,IF('Vessel List B'!EP161=2,2,IF('Vessel List B'!EP161=3,3,IF('Vessel List B'!EP161=4,4,IF('Vessel List B'!EP161=5,5,IF('Vessel List B'!EP161=6,6,IF('Vessel List B'!EP161=7,7,IF('Vessel List B'!EP161=8,8,IF('Vessel List B'!EP161=9,9,IF('Vessel List B'!EP161=10,10,IF('Vessel List B'!EP161=11,11,IF('Vessel List B'!EP161=12,12,IF('Vessel List B'!EP161=13,13,IF('Vessel List B'!EP161=14,14,IF('Vessel List B'!EP161=15,15,IF('Vessel List B'!EP161=16,16,0))))))))))))))))))</f>
        <v xml:space="preserve"> </v>
      </c>
      <c r="HM162" s="154"/>
      <c r="HN162" s="158"/>
      <c r="HO162" s="390" t="str">
        <f t="shared" si="225"/>
        <v/>
      </c>
      <c r="HP162" s="158"/>
      <c r="HQ162" s="137"/>
      <c r="HR162" s="388" t="str">
        <f t="shared" si="226"/>
        <v/>
      </c>
      <c r="HS162" s="157" t="str">
        <f>IF(VALUE(IF('Vessel List B'!FC161=1,1,IF('Vessel List B'!FC161=2,2,IF('Vessel List B'!FC161=3,3,IF('Vessel List B'!FC161=4,4,IF('Vessel List B'!FC161=5,5,IF('Vessel List B'!FC161=6,6,IF('Vessel List B'!FC161=7,7,IF('Vessel List B'!FC161=8,8,IF('Vessel List B'!FC161=9,9,IF('Vessel List B'!FC161=10,10,IF('Vessel List B'!FC161=11,11,IF('Vessel List B'!FC161=12,12,IF('Vessel List B'!FC161=13,13,IF('Vessel List B'!FC161=14,14,IF('Vessel List B'!FC161=15,15,IF('Vessel List B'!FC161=16,16,0)))))))))))))))))=0," ",VALUE(IF('Vessel List B'!FC161=1,1,IF('Vessel List B'!FC161=2,2,IF('Vessel List B'!FC161=3,3,IF('Vessel List B'!FC161=4,4,IF('Vessel List B'!FC161=5,5,IF('Vessel List B'!FC161=6,6,IF('Vessel List B'!FC161=7,7,IF('Vessel List B'!FC161=8,8,IF('Vessel List B'!FC161=9,9,IF('Vessel List B'!FC161=10,10,IF('Vessel List B'!FC161=11,11,IF('Vessel List B'!FC161=12,12,IF('Vessel List B'!FC161=13,13,IF('Vessel List B'!FC161=14,14,IF('Vessel List B'!FC161=15,15,IF('Vessel List B'!FC161=16,16,0))))))))))))))))))</f>
        <v xml:space="preserve"> </v>
      </c>
      <c r="HT162" s="154"/>
      <c r="HU162" s="158"/>
      <c r="HV162" s="390" t="str">
        <f t="shared" si="227"/>
        <v/>
      </c>
      <c r="HW162" s="158"/>
      <c r="HX162" s="137"/>
      <c r="HY162" s="388" t="str">
        <f t="shared" si="228"/>
        <v/>
      </c>
      <c r="HZ162" s="157" t="str">
        <f>IF(VALUE(IF('Vessel List B'!FP161=1,1,IF('Vessel List B'!FP161=2,2,IF('Vessel List B'!FP161=3,3,IF('Vessel List B'!FP161=4,4,IF('Vessel List B'!FP161=5,5,IF('Vessel List B'!FP161=6,6,IF('Vessel List B'!FP161=7,7,IF('Vessel List B'!FP161=8,8,IF('Vessel List B'!FP161=9,9,IF('Vessel List B'!FP161=10,10,IF('Vessel List B'!FP161=11,11,IF('Vessel List B'!FP161=12,12,IF('Vessel List B'!FP161=13,13,IF('Vessel List B'!FP161=14,14,IF('Vessel List B'!FP161=15,15,IF('Vessel List B'!FP161=16,16,0)))))))))))))))))=0," ",VALUE(IF('Vessel List B'!FP161=1,1,IF('Vessel List B'!FP161=2,2,IF('Vessel List B'!FP161=3,3,IF('Vessel List B'!FP161=4,4,IF('Vessel List B'!FP161=5,5,IF('Vessel List B'!FP161=6,6,IF('Vessel List B'!FP161=7,7,IF('Vessel List B'!FP161=8,8,IF('Vessel List B'!FP161=9,9,IF('Vessel List B'!FP161=10,10,IF('Vessel List B'!FP161=11,11,IF('Vessel List B'!FP161=12,12,IF('Vessel List B'!FP161=13,13,IF('Vessel List B'!FP161=14,14,IF('Vessel List B'!FP161=15,15,IF('Vessel List B'!FP161=16,16,0))))))))))))))))))</f>
        <v xml:space="preserve"> </v>
      </c>
      <c r="IA162" s="154"/>
      <c r="IB162" s="158"/>
      <c r="IC162" s="390" t="str">
        <f t="shared" si="229"/>
        <v/>
      </c>
      <c r="ID162" s="158"/>
      <c r="IE162" s="137"/>
      <c r="IF162" s="388" t="str">
        <f t="shared" si="230"/>
        <v/>
      </c>
      <c r="IG162" s="157" t="str">
        <f>IF(VALUE(IF('Vessel List B'!GC161=1,1,IF('Vessel List B'!GC161=2,2,IF('Vessel List B'!GC161=3,3,IF('Vessel List B'!GC161=4,4,IF('Vessel List B'!GC161=5,5,IF('Vessel List B'!GC161=6,6,IF('Vessel List B'!GC161=7,7,IF('Vessel List B'!GC161=8,8,IF('Vessel List B'!GC161=9,9,IF('Vessel List B'!GC161=10,10,IF('Vessel List B'!GC161=11,11,IF('Vessel List B'!GC161=12,12,IF('Vessel List B'!GC161=13,13,IF('Vessel List B'!GC161=14,14,IF('Vessel List B'!GC161=15,15,IF('Vessel List B'!GC161=16,16,0)))))))))))))))))=0," ",VALUE(IF('Vessel List B'!GC161=1,1,IF('Vessel List B'!GC161=2,2,IF('Vessel List B'!GC161=3,3,IF('Vessel List B'!GC161=4,4,IF('Vessel List B'!GC161=5,5,IF('Vessel List B'!GC161=6,6,IF('Vessel List B'!GC161=7,7,IF('Vessel List B'!GC161=8,8,IF('Vessel List B'!GC161=9,9,IF('Vessel List B'!GC161=10,10,IF('Vessel List B'!GC161=11,11,IF('Vessel List B'!GC161=12,12,IF('Vessel List B'!GC161=13,13,IF('Vessel List B'!GC161=14,14,IF('Vessel List B'!GC161=15,15,IF('Vessel List B'!GC161=16,16,0))))))))))))))))))</f>
        <v xml:space="preserve"> </v>
      </c>
      <c r="IH162" s="154"/>
      <c r="II162" s="158"/>
      <c r="IJ162" s="390" t="str">
        <f t="shared" si="231"/>
        <v/>
      </c>
      <c r="IK162" s="158"/>
      <c r="IL162" s="137"/>
      <c r="IM162" s="388" t="str">
        <f t="shared" si="232"/>
        <v/>
      </c>
      <c r="IN162" s="157" t="str">
        <f>IF(VALUE(IF('Vessel List B'!GP161=1,1,IF('Vessel List B'!GP161=2,2,IF('Vessel List B'!GP161=3,3,IF('Vessel List B'!GP161=4,4,IF('Vessel List B'!GP161=5,5,IF('Vessel List B'!GP161=6,6,IF('Vessel List B'!GP161=7,7,IF('Vessel List B'!GP161=8,8,IF('Vessel List B'!GP161=9,9,IF('Vessel List B'!GP161=10,10,IF('Vessel List B'!GP161=11,11,IF('Vessel List B'!GP161=12,12,IF('Vessel List B'!GP161=13,13,IF('Vessel List B'!GP161=14,14,IF('Vessel List B'!GP161=15,15,IF('Vessel List B'!GP161=16,16,0)))))))))))))))))=0," ",VALUE(IF('Vessel List B'!GP161=1,1,IF('Vessel List B'!GP161=2,2,IF('Vessel List B'!GP161=3,3,IF('Vessel List B'!GP161=4,4,IF('Vessel List B'!GP161=5,5,IF('Vessel List B'!GP161=6,6,IF('Vessel List B'!GP161=7,7,IF('Vessel List B'!GP161=8,8,IF('Vessel List B'!GP161=9,9,IF('Vessel List B'!GP161=10,10,IF('Vessel List B'!GP161=11,11,IF('Vessel List B'!GP161=12,12,IF('Vessel List B'!GP161=13,13,IF('Vessel List B'!GP161=14,14,IF('Vessel List B'!GP161=15,15,IF('Vessel List B'!GP161=16,16,0))))))))))))))))))</f>
        <v xml:space="preserve"> </v>
      </c>
      <c r="IO162" s="154"/>
      <c r="IP162" s="158"/>
      <c r="IQ162" s="390" t="str">
        <f t="shared" si="233"/>
        <v/>
      </c>
      <c r="IR162" s="158"/>
      <c r="IS162" s="137"/>
      <c r="IT162" s="388" t="str">
        <f t="shared" si="234"/>
        <v/>
      </c>
      <c r="IU162" s="157" t="str">
        <f>IF(VALUE(IF('Vessel List B'!HC161=1,1,IF('Vessel List B'!HC161=2,2,IF('Vessel List B'!HC161=3,3,IF('Vessel List B'!HC161=4,4,IF('Vessel List B'!HC161=5,5,IF('Vessel List B'!HC161=6,6,IF('Vessel List B'!HC161=7,7,IF('Vessel List B'!HC161=8,8,IF('Vessel List B'!HC161=9,9,IF('Vessel List B'!HC161=10,10,IF('Vessel List B'!HC161=11,11,IF('Vessel List B'!HC161=12,12,IF('Vessel List B'!HC161=13,13,IF('Vessel List B'!HC161=14,14,IF('Vessel List B'!HC161=15,15,IF('Vessel List B'!HC161=16,16,0)))))))))))))))))=0," ",VALUE(IF('Vessel List B'!HC161=1,1,IF('Vessel List B'!HC161=2,2,IF('Vessel List B'!HC161=3,3,IF('Vessel List B'!HC161=4,4,IF('Vessel List B'!HC161=5,5,IF('Vessel List B'!HC161=6,6,IF('Vessel List B'!HC161=7,7,IF('Vessel List B'!HC161=8,8,IF('Vessel List B'!HC161=9,9,IF('Vessel List B'!HC161=10,10,IF('Vessel List B'!HC161=11,11,IF('Vessel List B'!HC161=12,12,IF('Vessel List B'!HC161=13,13,IF('Vessel List B'!HC161=14,14,IF('Vessel List B'!HC161=15,15,IF('Vessel List B'!HC161=16,16,0))))))))))))))))))</f>
        <v xml:space="preserve"> </v>
      </c>
      <c r="IV162" s="154"/>
      <c r="IW162" s="158"/>
      <c r="IX162" s="390" t="str">
        <f t="shared" si="235"/>
        <v/>
      </c>
      <c r="IY162" s="158"/>
      <c r="IZ162" s="137"/>
      <c r="JA162" s="388" t="str">
        <f t="shared" si="236"/>
        <v/>
      </c>
      <c r="JB162" s="157" t="str">
        <f>IF(VALUE(IF('Vessel List B'!HP161=1,1,IF('Vessel List B'!HP161=2,2,IF('Vessel List B'!HP161=3,3,IF('Vessel List B'!HP161=4,4,IF('Vessel List B'!HP161=5,5,IF('Vessel List B'!HP161=6,6,IF('Vessel List B'!HP161=7,7,IF('Vessel List B'!HP161=8,8,IF('Vessel List B'!HP161=9,9,IF('Vessel List B'!HP161=10,10,IF('Vessel List B'!HP161=11,11,IF('Vessel List B'!HP161=12,12,IF('Vessel List B'!HP161=13,13,IF('Vessel List B'!HP161=14,14,IF('Vessel List B'!HP161=15,15,IF('Vessel List B'!HP161=16,16,0)))))))))))))))))=0," ",VALUE(IF('Vessel List B'!HP161=1,1,IF('Vessel List B'!HP161=2,2,IF('Vessel List B'!HP161=3,3,IF('Vessel List B'!HP161=4,4,IF('Vessel List B'!HP161=5,5,IF('Vessel List B'!HP161=6,6,IF('Vessel List B'!HP161=7,7,IF('Vessel List B'!HP161=8,8,IF('Vessel List B'!HP161=9,9,IF('Vessel List B'!HP161=10,10,IF('Vessel List B'!HP161=11,11,IF('Vessel List B'!HP161=12,12,IF('Vessel List B'!HP161=13,13,IF('Vessel List B'!HP161=14,14,IF('Vessel List B'!HP161=15,15,IF('Vessel List B'!HP161=16,16,0))))))))))))))))))</f>
        <v xml:space="preserve"> </v>
      </c>
      <c r="JC162" s="154"/>
      <c r="JD162" s="158"/>
      <c r="JE162" s="390" t="str">
        <f t="shared" si="237"/>
        <v/>
      </c>
      <c r="JF162" s="158"/>
      <c r="JG162" s="137"/>
      <c r="JH162" s="388" t="str">
        <f t="shared" si="238"/>
        <v/>
      </c>
      <c r="JI162" s="157" t="str">
        <f>IF(VALUE(IF('Vessel List B'!IC161=1,1,IF('Vessel List B'!IC161=2,2,IF('Vessel List B'!IC161=3,3,IF('Vessel List B'!IC161=4,4,IF('Vessel List B'!IC161=5,5,IF('Vessel List B'!IC161=6,6,IF('Vessel List B'!IC161=7,7,IF('Vessel List B'!IC161=8,8,IF('Vessel List B'!IC161=9,9,IF('Vessel List B'!IC161=10,10,IF('Vessel List B'!IC161=11,11,IF('Vessel List B'!IC161=12,12,IF('Vessel List B'!IC161=13,13,IF('Vessel List B'!IC161=14,14,IF('Vessel List B'!IC161=15,15,IF('Vessel List B'!IC161=16,16,0)))))))))))))))))=0," ",VALUE(IF('Vessel List B'!IC161=1,1,IF('Vessel List B'!IC161=2,2,IF('Vessel List B'!IC161=3,3,IF('Vessel List B'!IC161=4,4,IF('Vessel List B'!IC161=5,5,IF('Vessel List B'!IC161=6,6,IF('Vessel List B'!IC161=7,7,IF('Vessel List B'!IC161=8,8,IF('Vessel List B'!IC161=9,9,IF('Vessel List B'!IC161=10,10,IF('Vessel List B'!IC161=11,11,IF('Vessel List B'!IC161=12,12,IF('Vessel List B'!IC161=13,13,IF('Vessel List B'!IC161=14,14,IF('Vessel List B'!IC161=15,15,IF('Vessel List B'!IC161=16,16,0))))))))))))))))))</f>
        <v xml:space="preserve"> </v>
      </c>
      <c r="JJ162" s="154"/>
      <c r="JK162" s="158"/>
      <c r="JL162" s="390" t="str">
        <f t="shared" si="239"/>
        <v/>
      </c>
      <c r="JM162" s="158"/>
      <c r="JN162" s="137"/>
      <c r="JO162" s="388" t="str">
        <f t="shared" si="240"/>
        <v/>
      </c>
      <c r="JP162" s="157" t="str">
        <f>IF(VALUE(IF('Vessel List B'!IP161=1,1,IF('Vessel List B'!IP161=2,2,IF('Vessel List B'!IP161=3,3,IF('Vessel List B'!IP161=4,4,IF('Vessel List B'!IP161=5,5,IF('Vessel List B'!IP161=6,6,IF('Vessel List B'!IP161=7,7,IF('Vessel List B'!IP161=8,8,IF('Vessel List B'!IP161=9,9,IF('Vessel List B'!IP161=10,10,IF('Vessel List B'!IP161=11,11,IF('Vessel List B'!IP161=12,12,IF('Vessel List B'!IP161=13,13,IF('Vessel List B'!IP161=14,14,IF('Vessel List B'!IP161=15,15,IF('Vessel List B'!IP161=16,16,0)))))))))))))))))=0," ",VALUE(IF('Vessel List B'!IP161=1,1,IF('Vessel List B'!IP161=2,2,IF('Vessel List B'!IP161=3,3,IF('Vessel List B'!IP161=4,4,IF('Vessel List B'!IP161=5,5,IF('Vessel List B'!IP161=6,6,IF('Vessel List B'!IP161=7,7,IF('Vessel List B'!IP161=8,8,IF('Vessel List B'!IP161=9,9,IF('Vessel List B'!IP161=10,10,IF('Vessel List B'!IP161=11,11,IF('Vessel List B'!IP161=12,12,IF('Vessel List B'!IP161=13,13,IF('Vessel List B'!IP161=14,14,IF('Vessel List B'!IP161=15,15,IF('Vessel List B'!IP161=16,16,0))))))))))))))))))</f>
        <v xml:space="preserve"> </v>
      </c>
      <c r="JQ162" s="154"/>
      <c r="JR162" s="158"/>
      <c r="JS162" s="390" t="str">
        <f t="shared" si="241"/>
        <v/>
      </c>
      <c r="JT162" s="158"/>
      <c r="JU162" s="137"/>
      <c r="JV162" s="397" t="str">
        <f t="shared" si="242"/>
        <v/>
      </c>
      <c r="JW162" s="403"/>
    </row>
    <row r="163" spans="1:283" ht="15" x14ac:dyDescent="0.25">
      <c r="A163" s="132">
        <f>'Vessel List A'!B162</f>
        <v>41737</v>
      </c>
      <c r="B163" s="157" t="str">
        <f>IF(VALUE(IF('Vessel List A'!C162=1,1,IF('Vessel List A'!C162=2,2,IF('Vessel List A'!C162=3,3,IF('Vessel List A'!C162=4,4,IF('Vessel List A'!C162=5,5,IF('Vessel List A'!C162=6,6,IF('Vessel List A'!C162=7,7,IF('Vessel List A'!C162=8,8,IF('Vessel List A'!C162=9,9,IF('Vessel List A'!C162=10,10,IF('Vessel List A'!C162=11,11,IF('Vessel List A'!C162=12,12,IF('Vessel List A'!C162=13,13,IF('Vessel List A'!C162=14,14,IF('Vessel List A'!C162=15,15,IF('Vessel List A'!C162=16,16,0)))))))))))))))))=0," ",VALUE(IF('Vessel List A'!C162=1,1,IF('Vessel List A'!C162=2,2,IF('Vessel List A'!C162=3,3,IF('Vessel List A'!C162=4,4,IF('Vessel List A'!C162=5,5,IF('Vessel List A'!C162=6,6,IF('Vessel List A'!C162=7,7,IF('Vessel List A'!C162=8,8,IF('Vessel List A'!C162=9,9,IF('Vessel List A'!C162=10,10,IF('Vessel List A'!C162=11,11,IF('Vessel List A'!C162=12,12,IF('Vessel List A'!C162=13,13,IF('Vessel List A'!C162=14,14,IF('Vessel List A'!C162=15,15,IF('Vessel List A'!C162=16,16,0))))))))))))))))))</f>
        <v xml:space="preserve"> </v>
      </c>
      <c r="C163" s="154"/>
      <c r="D163" s="158"/>
      <c r="E163" s="390" t="str">
        <f t="shared" si="163"/>
        <v/>
      </c>
      <c r="F163" s="158"/>
      <c r="G163" s="137"/>
      <c r="H163" s="388" t="str">
        <f t="shared" si="164"/>
        <v/>
      </c>
      <c r="I163" s="157" t="str">
        <f>IF(VALUE(IF('Vessel List A'!P162=1,1,IF('Vessel List A'!P162=2,2,IF('Vessel List A'!P162=3,3,IF('Vessel List A'!P162=4,4,IF('Vessel List A'!P162=5,5,IF('Vessel List A'!P162=6,6,IF('Vessel List A'!P162=7,7,IF('Vessel List A'!P162=8,8,IF('Vessel List A'!P162=9,9,IF('Vessel List A'!P162=10,10,IF('Vessel List A'!P162=11,11,IF('Vessel List A'!P162=12,12,IF('Vessel List A'!P162=13,13,IF('Vessel List A'!P162=14,14,IF('Vessel List A'!P162=15,15,IF('Vessel List A'!P162=16,16,0)))))))))))))))))=0," ",VALUE(IF('Vessel List A'!P162=1,1,IF('Vessel List A'!P162=2,2,IF('Vessel List A'!P162=3,3,IF('Vessel List A'!P162=4,4,IF('Vessel List A'!P162=5,5,IF('Vessel List A'!P162=6,6,IF('Vessel List A'!P162=7,7,IF('Vessel List A'!P162=8,8,IF('Vessel List A'!P162=9,9,IF('Vessel List A'!P162=10,10,IF('Vessel List A'!P162=11,11,IF('Vessel List A'!P162=12,12,IF('Vessel List A'!P162=13,13,IF('Vessel List A'!P162=14,14,IF('Vessel List A'!P162=15,15,IF('Vessel List A'!P162=16,16,0))))))))))))))))))</f>
        <v xml:space="preserve"> </v>
      </c>
      <c r="J163" s="154"/>
      <c r="K163" s="158"/>
      <c r="L163" s="390" t="str">
        <f t="shared" si="165"/>
        <v/>
      </c>
      <c r="M163" s="158"/>
      <c r="N163" s="137"/>
      <c r="O163" s="388" t="str">
        <f t="shared" si="166"/>
        <v/>
      </c>
      <c r="P163" s="157" t="str">
        <f>IF(VALUE(IF('Vessel List A'!AC162=1,1,IF('Vessel List A'!AC162=2,2,IF('Vessel List A'!AC162=3,3,IF('Vessel List A'!AC162=4,4,IF('Vessel List A'!AC162=5,5,IF('Vessel List A'!AC162=6,6,IF('Vessel List A'!AC162=7,7,IF('Vessel List A'!AC162=8,8,IF('Vessel List A'!AC162=9,9,IF('Vessel List A'!AC162=10,10,IF('Vessel List A'!AC162=11,11,IF('Vessel List A'!AC162=12,12,IF('Vessel List A'!AC162=13,13,IF('Vessel List A'!AC162=14,14,IF('Vessel List A'!AC162=15,15,IF('Vessel List A'!AC162=16,16,0)))))))))))))))))=0," ",VALUE(IF('Vessel List A'!AC162=1,1,IF('Vessel List A'!AC162=2,2,IF('Vessel List A'!AC162=3,3,IF('Vessel List A'!AC162=4,4,IF('Vessel List A'!AC162=5,5,IF('Vessel List A'!AC162=6,6,IF('Vessel List A'!AC162=7,7,IF('Vessel List A'!AC162=8,8,IF('Vessel List A'!AC162=9,9,IF('Vessel List A'!AC162=10,10,IF('Vessel List A'!AC162=11,11,IF('Vessel List A'!AC162=12,12,IF('Vessel List A'!AC162=13,13,IF('Vessel List A'!AC162=14,14,IF('Vessel List A'!AC162=15,15,IF('Vessel List A'!AC162=16,16,0))))))))))))))))))</f>
        <v xml:space="preserve"> </v>
      </c>
      <c r="Q163" s="154"/>
      <c r="R163" s="158"/>
      <c r="S163" s="390" t="str">
        <f t="shared" si="167"/>
        <v/>
      </c>
      <c r="T163" s="158"/>
      <c r="U163" s="137"/>
      <c r="V163" s="388" t="str">
        <f t="shared" si="168"/>
        <v/>
      </c>
      <c r="W163" s="157" t="str">
        <f>IF(VALUE(IF('Vessel List A'!AP162=1,1,IF('Vessel List A'!AP162=2,2,IF('Vessel List A'!AP162=3,3,IF('Vessel List A'!AP162=4,4,IF('Vessel List A'!AP162=5,5,IF('Vessel List A'!AP162=6,6,IF('Vessel List A'!AP162=7,7,IF('Vessel List A'!AP162=8,8,IF('Vessel List A'!AP162=9,9,IF('Vessel List A'!AP162=10,10,IF('Vessel List A'!AP162=11,11,IF('Vessel List A'!AP162=12,12,IF('Vessel List A'!AP162=13,13,IF('Vessel List A'!AP162=14,14,IF('Vessel List A'!AP162=15,15,IF('Vessel List A'!AP162=16,16,0)))))))))))))))))=0," ",VALUE(IF('Vessel List A'!AP162=1,1,IF('Vessel List A'!AP162=2,2,IF('Vessel List A'!AP162=3,3,IF('Vessel List A'!AP162=4,4,IF('Vessel List A'!AP162=5,5,IF('Vessel List A'!AP162=6,6,IF('Vessel List A'!AP162=7,7,IF('Vessel List A'!AP162=8,8,IF('Vessel List A'!AP162=9,9,IF('Vessel List A'!AP162=10,10,IF('Vessel List A'!AP162=11,11,IF('Vessel List A'!AP162=12,12,IF('Vessel List A'!AP162=13,13,IF('Vessel List A'!AP162=14,14,IF('Vessel List A'!AP162=15,15,IF('Vessel List A'!AP162=16,16,0))))))))))))))))))</f>
        <v xml:space="preserve"> </v>
      </c>
      <c r="X163" s="154"/>
      <c r="Y163" s="158"/>
      <c r="Z163" s="390" t="str">
        <f t="shared" si="169"/>
        <v/>
      </c>
      <c r="AA163" s="158"/>
      <c r="AB163" s="137"/>
      <c r="AC163" s="388" t="str">
        <f t="shared" si="170"/>
        <v/>
      </c>
      <c r="AD163" s="157" t="str">
        <f>IF(VALUE(IF('Vessel List A'!BC162=1,1,IF('Vessel List A'!BC162=2,2,IF('Vessel List A'!BC162=3,3,IF('Vessel List A'!BC162=4,4,IF('Vessel List A'!BC162=5,5,IF('Vessel List A'!BC162=6,6,IF('Vessel List A'!BC162=7,7,IF('Vessel List A'!BC162=8,8,IF('Vessel List A'!BC162=9,9,IF('Vessel List A'!BC162=10,10,IF('Vessel List A'!BC162=11,11,IF('Vessel List A'!BC162=12,12,IF('Vessel List A'!BC162=13,13,IF('Vessel List A'!BC162=14,14,IF('Vessel List A'!BC162=15,15,IF('Vessel List A'!BC162=16,16,0)))))))))))))))))=0," ",VALUE(IF('Vessel List A'!BC162=1,1,IF('Vessel List A'!BC162=2,2,IF('Vessel List A'!BC162=3,3,IF('Vessel List A'!BC162=4,4,IF('Vessel List A'!BC162=5,5,IF('Vessel List A'!BC162=6,6,IF('Vessel List A'!BC162=7,7,IF('Vessel List A'!BC162=8,8,IF('Vessel List A'!BC162=9,9,IF('Vessel List A'!BC162=10,10,IF('Vessel List A'!BC162=11,11,IF('Vessel List A'!BC162=12,12,IF('Vessel List A'!BC162=13,13,IF('Vessel List A'!BC162=14,14,IF('Vessel List A'!BC162=15,15,IF('Vessel List A'!BC162=16,16,0))))))))))))))))))</f>
        <v xml:space="preserve"> </v>
      </c>
      <c r="AE163" s="154"/>
      <c r="AF163" s="158"/>
      <c r="AG163" s="390" t="str">
        <f t="shared" si="171"/>
        <v/>
      </c>
      <c r="AH163" s="158"/>
      <c r="AI163" s="137"/>
      <c r="AJ163" s="388" t="str">
        <f t="shared" si="172"/>
        <v/>
      </c>
      <c r="AK163" s="157" t="str">
        <f>IF(VALUE(IF('Vessel List A'!BP162=1,1,IF('Vessel List A'!BP162=2,2,IF('Vessel List A'!BP162=3,3,IF('Vessel List A'!BP162=4,4,IF('Vessel List A'!BP162=5,5,IF('Vessel List A'!BP162=6,6,IF('Vessel List A'!BP162=7,7,IF('Vessel List A'!BP162=8,8,IF('Vessel List A'!BP162=9,9,IF('Vessel List A'!BP162=10,10,IF('Vessel List A'!BP162=11,11,IF('Vessel List A'!BP162=12,12,IF('Vessel List A'!BP162=13,13,IF('Vessel List A'!BP162=14,14,IF('Vessel List A'!BP162=15,15,IF('Vessel List A'!BP162=16,16,0)))))))))))))))))=0," ",VALUE(IF('Vessel List A'!BP162=1,1,IF('Vessel List A'!BP162=2,2,IF('Vessel List A'!BP162=3,3,IF('Vessel List A'!BP162=4,4,IF('Vessel List A'!BP162=5,5,IF('Vessel List A'!BP162=6,6,IF('Vessel List A'!BP162=7,7,IF('Vessel List A'!BP162=8,8,IF('Vessel List A'!BP162=9,9,IF('Vessel List A'!BP162=10,10,IF('Vessel List A'!BP162=11,11,IF('Vessel List A'!BP162=12,12,IF('Vessel List A'!BP162=13,13,IF('Vessel List A'!BP162=14,14,IF('Vessel List A'!BP162=15,15,IF('Vessel List A'!BP162=16,16,0))))))))))))))))))</f>
        <v xml:space="preserve"> </v>
      </c>
      <c r="AL163" s="154"/>
      <c r="AM163" s="158"/>
      <c r="AN163" s="390" t="str">
        <f t="shared" si="173"/>
        <v/>
      </c>
      <c r="AO163" s="158"/>
      <c r="AP163" s="137"/>
      <c r="AQ163" s="388" t="str">
        <f t="shared" si="174"/>
        <v/>
      </c>
      <c r="AR163" s="157" t="str">
        <f>IF(VALUE(IF('Vessel List A'!CC162=1,1,IF('Vessel List A'!CC162=2,2,IF('Vessel List A'!CC162=3,3,IF('Vessel List A'!CC162=4,4,IF('Vessel List A'!CC162=5,5,IF('Vessel List A'!CC162=6,6,IF('Vessel List A'!CC162=7,7,IF('Vessel List A'!CC162=8,8,IF('Vessel List A'!CC162=9,9,IF('Vessel List A'!CC162=10,10,IF('Vessel List A'!CC162=11,11,IF('Vessel List A'!CC162=12,12,IF('Vessel List A'!CC162=13,13,IF('Vessel List A'!CC162=14,14,IF('Vessel List A'!CC162=15,15,IF('Vessel List A'!CC162=16,16,0)))))))))))))))))=0," ",VALUE(IF('Vessel List A'!CC162=1,1,IF('Vessel List A'!CC162=2,2,IF('Vessel List A'!CC162=3,3,IF('Vessel List A'!CC162=4,4,IF('Vessel List A'!CC162=5,5,IF('Vessel List A'!CC162=6,6,IF('Vessel List A'!CC162=7,7,IF('Vessel List A'!CC162=8,8,IF('Vessel List A'!CC162=9,9,IF('Vessel List A'!CC162=10,10,IF('Vessel List A'!CC162=11,11,IF('Vessel List A'!CC162=12,12,IF('Vessel List A'!CC162=13,13,IF('Vessel List A'!CC162=14,14,IF('Vessel List A'!CC162=15,15,IF('Vessel List A'!CC162=16,16,0))))))))))))))))))</f>
        <v xml:space="preserve"> </v>
      </c>
      <c r="AS163" s="154"/>
      <c r="AT163" s="158"/>
      <c r="AU163" s="390" t="str">
        <f t="shared" si="175"/>
        <v/>
      </c>
      <c r="AV163" s="158"/>
      <c r="AW163" s="137"/>
      <c r="AX163" s="388" t="str">
        <f t="shared" si="176"/>
        <v/>
      </c>
      <c r="AY163" s="157" t="str">
        <f>IF(VALUE(IF('Vessel List A'!CP162=1,1,IF('Vessel List A'!CP162=2,2,IF('Vessel List A'!CP162=3,3,IF('Vessel List A'!CP162=4,4,IF('Vessel List A'!CP162=5,5,IF('Vessel List A'!CP162=6,6,IF('Vessel List A'!CP162=7,7,IF('Vessel List A'!CP162=8,8,IF('Vessel List A'!CP162=9,9,IF('Vessel List A'!CP162=10,10,IF('Vessel List A'!CP162=11,11,IF('Vessel List A'!CP162=12,12,IF('Vessel List A'!CP162=13,13,IF('Vessel List A'!CP162=14,14,IF('Vessel List A'!CP162=15,15,IF('Vessel List A'!CP162=16,16,0)))))))))))))))))=0," ",VALUE(IF('Vessel List A'!CP162=1,1,IF('Vessel List A'!CP162=2,2,IF('Vessel List A'!CP162=3,3,IF('Vessel List A'!CP162=4,4,IF('Vessel List A'!CP162=5,5,IF('Vessel List A'!CP162=6,6,IF('Vessel List A'!CP162=7,7,IF('Vessel List A'!CP162=8,8,IF('Vessel List A'!CP162=9,9,IF('Vessel List A'!CP162=10,10,IF('Vessel List A'!CP162=11,11,IF('Vessel List A'!CP162=12,12,IF('Vessel List A'!CP162=13,13,IF('Vessel List A'!CP162=14,14,IF('Vessel List A'!CP162=15,15,IF('Vessel List A'!CP162=16,16,0))))))))))))))))))</f>
        <v xml:space="preserve"> </v>
      </c>
      <c r="AZ163" s="154"/>
      <c r="BA163" s="158"/>
      <c r="BB163" s="390" t="str">
        <f t="shared" si="177"/>
        <v/>
      </c>
      <c r="BC163" s="158"/>
      <c r="BD163" s="137"/>
      <c r="BE163" s="388" t="str">
        <f t="shared" si="178"/>
        <v/>
      </c>
      <c r="BF163" s="157" t="str">
        <f>IF(VALUE(IF('Vessel List A'!DC162=1,1,IF('Vessel List A'!DC162=2,2,IF('Vessel List A'!DC162=3,3,IF('Vessel List A'!DC162=4,4,IF('Vessel List A'!DC162=5,5,IF('Vessel List A'!DC162=6,6,IF('Vessel List A'!DC162=7,7,IF('Vessel List A'!DC162=8,8,IF('Vessel List A'!DC162=9,9,IF('Vessel List A'!DC162=10,10,IF('Vessel List A'!DC162=11,11,IF('Vessel List A'!DC162=12,12,IF('Vessel List A'!DC162=13,13,IF('Vessel List A'!DC162=14,14,IF('Vessel List A'!DC162=15,15,IF('Vessel List A'!DC162=16,16,0)))))))))))))))))=0," ",VALUE(IF('Vessel List A'!DC162=1,1,IF('Vessel List A'!DC162=2,2,IF('Vessel List A'!DC162=3,3,IF('Vessel List A'!DC162=4,4,IF('Vessel List A'!DC162=5,5,IF('Vessel List A'!DC162=6,6,IF('Vessel List A'!DC162=7,7,IF('Vessel List A'!DC162=8,8,IF('Vessel List A'!DC162=9,9,IF('Vessel List A'!DC162=10,10,IF('Vessel List A'!DC162=11,11,IF('Vessel List A'!DC162=12,12,IF('Vessel List A'!DC162=13,13,IF('Vessel List A'!DC162=14,14,IF('Vessel List A'!DC162=15,15,IF('Vessel List A'!DC162=16,16,0))))))))))))))))))</f>
        <v xml:space="preserve"> </v>
      </c>
      <c r="BG163" s="154"/>
      <c r="BH163" s="158"/>
      <c r="BI163" s="390" t="str">
        <f t="shared" si="179"/>
        <v/>
      </c>
      <c r="BJ163" s="158"/>
      <c r="BK163" s="137"/>
      <c r="BL163" s="388" t="str">
        <f t="shared" si="180"/>
        <v/>
      </c>
      <c r="BM163" s="157" t="str">
        <f>IF(VALUE(IF('Vessel List A'!DP162=1,1,IF('Vessel List A'!DP162=2,2,IF('Vessel List A'!DP162=3,3,IF('Vessel List A'!DP162=4,4,IF('Vessel List A'!DP162=5,5,IF('Vessel List A'!DP162=6,6,IF('Vessel List A'!DP162=7,7,IF('Vessel List A'!DP162=8,8,IF('Vessel List A'!DP162=9,9,IF('Vessel List A'!DP162=10,10,IF('Vessel List A'!DP162=11,11,IF('Vessel List A'!DP162=12,12,IF('Vessel List A'!DP162=13,13,IF('Vessel List A'!DP162=14,14,IF('Vessel List A'!DP162=15,15,IF('Vessel List A'!DP162=16,16,0)))))))))))))))))=0," ",VALUE(IF('Vessel List A'!DP162=1,1,IF('Vessel List A'!DP162=2,2,IF('Vessel List A'!DP162=3,3,IF('Vessel List A'!DP162=4,4,IF('Vessel List A'!DP162=5,5,IF('Vessel List A'!DP162=6,6,IF('Vessel List A'!DP162=7,7,IF('Vessel List A'!DP162=8,8,IF('Vessel List A'!DP162=9,9,IF('Vessel List A'!DP162=10,10,IF('Vessel List A'!DP162=11,11,IF('Vessel List A'!DP162=12,12,IF('Vessel List A'!DP162=13,13,IF('Vessel List A'!DP162=14,14,IF('Vessel List A'!DP162=15,15,IF('Vessel List A'!DP162=16,16,0))))))))))))))))))</f>
        <v xml:space="preserve"> </v>
      </c>
      <c r="BN163" s="154"/>
      <c r="BO163" s="158"/>
      <c r="BP163" s="390" t="str">
        <f t="shared" si="181"/>
        <v/>
      </c>
      <c r="BQ163" s="158"/>
      <c r="BR163" s="137"/>
      <c r="BS163" s="388" t="str">
        <f t="shared" si="182"/>
        <v/>
      </c>
      <c r="BT163" s="157" t="str">
        <f>IF(VALUE(IF('Vessel List A'!EC162=1,1,IF('Vessel List A'!EC162=2,2,IF('Vessel List A'!EC162=3,3,IF('Vessel List A'!EC162=4,4,IF('Vessel List A'!EC162=5,5,IF('Vessel List A'!EC162=6,6,IF('Vessel List A'!EC162=7,7,IF('Vessel List A'!EC162=8,8,IF('Vessel List A'!EC162=9,9,IF('Vessel List A'!EC162=10,10,IF('Vessel List A'!EC162=11,11,IF('Vessel List A'!EC162=12,12,IF('Vessel List A'!EC162=13,13,IF('Vessel List A'!EC162=14,14,IF('Vessel List A'!EC162=15,15,IF('Vessel List A'!EC162=16,16,0)))))))))))))))))=0," ",VALUE(IF('Vessel List A'!EC162=1,1,IF('Vessel List A'!EC162=2,2,IF('Vessel List A'!EC162=3,3,IF('Vessel List A'!EC162=4,4,IF('Vessel List A'!EC162=5,5,IF('Vessel List A'!EC162=6,6,IF('Vessel List A'!EC162=7,7,IF('Vessel List A'!EC162=8,8,IF('Vessel List A'!EC162=9,9,IF('Vessel List A'!EC162=10,10,IF('Vessel List A'!EC162=11,11,IF('Vessel List A'!EC162=12,12,IF('Vessel List A'!EC162=13,13,IF('Vessel List A'!EC162=14,14,IF('Vessel List A'!EC162=15,15,IF('Vessel List A'!EC162=16,16,0))))))))))))))))))</f>
        <v xml:space="preserve"> </v>
      </c>
      <c r="BU163" s="154"/>
      <c r="BV163" s="158"/>
      <c r="BW163" s="390" t="str">
        <f t="shared" si="183"/>
        <v/>
      </c>
      <c r="BX163" s="158"/>
      <c r="BY163" s="137"/>
      <c r="BZ163" s="388" t="str">
        <f t="shared" si="184"/>
        <v/>
      </c>
      <c r="CA163" s="157" t="str">
        <f>IF(VALUE(IF('Vessel List A'!EP162=1,1,IF('Vessel List A'!EP162=2,2,IF('Vessel List A'!EP162=3,3,IF('Vessel List A'!EP162=4,4,IF('Vessel List A'!EP162=5,5,IF('Vessel List A'!EP162=6,6,IF('Vessel List A'!EP162=7,7,IF('Vessel List A'!EP162=8,8,IF('Vessel List A'!EP162=9,9,IF('Vessel List A'!EP162=10,10,IF('Vessel List A'!EP162=11,11,IF('Vessel List A'!EP162=12,12,IF('Vessel List A'!EP162=13,13,IF('Vessel List A'!EP162=14,14,IF('Vessel List A'!EP162=15,15,IF('Vessel List A'!EP162=16,16,0)))))))))))))))))=0," ",VALUE(IF('Vessel List A'!EP162=1,1,IF('Vessel List A'!EP162=2,2,IF('Vessel List A'!EP162=3,3,IF('Vessel List A'!EP162=4,4,IF('Vessel List A'!EP162=5,5,IF('Vessel List A'!EP162=6,6,IF('Vessel List A'!EP162=7,7,IF('Vessel List A'!EP162=8,8,IF('Vessel List A'!EP162=9,9,IF('Vessel List A'!EP162=10,10,IF('Vessel List A'!EP162=11,11,IF('Vessel List A'!EP162=12,12,IF('Vessel List A'!EP162=13,13,IF('Vessel List A'!EP162=14,14,IF('Vessel List A'!EP162=15,15,IF('Vessel List A'!EP162=16,16,0))))))))))))))))))</f>
        <v xml:space="preserve"> </v>
      </c>
      <c r="CB163" s="154"/>
      <c r="CC163" s="158"/>
      <c r="CD163" s="390" t="str">
        <f t="shared" si="185"/>
        <v/>
      </c>
      <c r="CE163" s="158"/>
      <c r="CF163" s="137"/>
      <c r="CG163" s="388" t="str">
        <f t="shared" si="186"/>
        <v/>
      </c>
      <c r="CH163" s="157" t="str">
        <f>IF(VALUE(IF('Vessel List A'!FC162=1,1,IF('Vessel List A'!FC162=2,2,IF('Vessel List A'!FC162=3,3,IF('Vessel List A'!FC162=4,4,IF('Vessel List A'!FC162=5,5,IF('Vessel List A'!FC162=6,6,IF('Vessel List A'!FC162=7,7,IF('Vessel List A'!FC162=8,8,IF('Vessel List A'!FC162=9,9,IF('Vessel List A'!FC162=10,10,IF('Vessel List A'!FC162=11,11,IF('Vessel List A'!FC162=12,12,IF('Vessel List A'!FC162=13,13,IF('Vessel List A'!FC162=14,14,IF('Vessel List A'!FC162=15,15,IF('Vessel List A'!FC162=16,16,0)))))))))))))))))=0," ",VALUE(IF('Vessel List A'!FC162=1,1,IF('Vessel List A'!FC162=2,2,IF('Vessel List A'!FC162=3,3,IF('Vessel List A'!FC162=4,4,IF('Vessel List A'!FC162=5,5,IF('Vessel List A'!FC162=6,6,IF('Vessel List A'!FC162=7,7,IF('Vessel List A'!FC162=8,8,IF('Vessel List A'!FC162=9,9,IF('Vessel List A'!FC162=10,10,IF('Vessel List A'!FC162=11,11,IF('Vessel List A'!FC162=12,12,IF('Vessel List A'!FC162=13,13,IF('Vessel List A'!FC162=14,14,IF('Vessel List A'!FC162=15,15,IF('Vessel List A'!FC162=16,16,0))))))))))))))))))</f>
        <v xml:space="preserve"> </v>
      </c>
      <c r="CI163" s="154"/>
      <c r="CJ163" s="158"/>
      <c r="CK163" s="390" t="str">
        <f t="shared" si="187"/>
        <v/>
      </c>
      <c r="CL163" s="158"/>
      <c r="CM163" s="137"/>
      <c r="CN163" s="388" t="str">
        <f t="shared" si="188"/>
        <v/>
      </c>
      <c r="CO163" s="157" t="str">
        <f>IF(VALUE(IF('Vessel List A'!FP162=1,1,IF('Vessel List A'!FP162=2,2,IF('Vessel List A'!FP162=3,3,IF('Vessel List A'!FP162=4,4,IF('Vessel List A'!FP162=5,5,IF('Vessel List A'!FP162=6,6,IF('Vessel List A'!FP162=7,7,IF('Vessel List A'!FP162=8,8,IF('Vessel List A'!FP162=9,9,IF('Vessel List A'!FP162=10,10,IF('Vessel List A'!FP162=11,11,IF('Vessel List A'!FP162=12,12,IF('Vessel List A'!FP162=13,13,IF('Vessel List A'!FP162=14,14,IF('Vessel List A'!FP162=15,15,IF('Vessel List A'!FP162=16,16,0)))))))))))))))))=0," ",VALUE(IF('Vessel List A'!FP162=1,1,IF('Vessel List A'!FP162=2,2,IF('Vessel List A'!FP162=3,3,IF('Vessel List A'!FP162=4,4,IF('Vessel List A'!FP162=5,5,IF('Vessel List A'!FP162=6,6,IF('Vessel List A'!FP162=7,7,IF('Vessel List A'!FP162=8,8,IF('Vessel List A'!FP162=9,9,IF('Vessel List A'!FP162=10,10,IF('Vessel List A'!FP162=11,11,IF('Vessel List A'!FP162=12,12,IF('Vessel List A'!FP162=13,13,IF('Vessel List A'!FP162=14,14,IF('Vessel List A'!FP162=15,15,IF('Vessel List A'!FP162=16,16,0))))))))))))))))))</f>
        <v xml:space="preserve"> </v>
      </c>
      <c r="CP163" s="154"/>
      <c r="CQ163" s="158"/>
      <c r="CR163" s="390" t="str">
        <f t="shared" si="189"/>
        <v/>
      </c>
      <c r="CS163" s="158"/>
      <c r="CT163" s="137"/>
      <c r="CU163" s="388" t="str">
        <f t="shared" si="190"/>
        <v/>
      </c>
      <c r="CV163" s="157" t="str">
        <f>IF(VALUE(IF('Vessel List A'!GC162=1,1,IF('Vessel List A'!GC162=2,2,IF('Vessel List A'!GC162=3,3,IF('Vessel List A'!GC162=4,4,IF('Vessel List A'!GC162=5,5,IF('Vessel List A'!GC162=6,6,IF('Vessel List A'!GC162=7,7,IF('Vessel List A'!GC162=8,8,IF('Vessel List A'!GC162=9,9,IF('Vessel List A'!GC162=10,10,IF('Vessel List A'!GC162=11,11,IF('Vessel List A'!GC162=12,12,IF('Vessel List A'!GC162=13,13,IF('Vessel List A'!GC162=14,14,IF('Vessel List A'!GC162=15,15,IF('Vessel List A'!GC162=16,16,0)))))))))))))))))=0," ",VALUE(IF('Vessel List A'!GC162=1,1,IF('Vessel List A'!GC162=2,2,IF('Vessel List A'!GC162=3,3,IF('Vessel List A'!GC162=4,4,IF('Vessel List A'!GC162=5,5,IF('Vessel List A'!GC162=6,6,IF('Vessel List A'!GC162=7,7,IF('Vessel List A'!GC162=8,8,IF('Vessel List A'!GC162=9,9,IF('Vessel List A'!GC162=10,10,IF('Vessel List A'!GC162=11,11,IF('Vessel List A'!GC162=12,12,IF('Vessel List A'!GC162=13,13,IF('Vessel List A'!GC162=14,14,IF('Vessel List A'!GC162=15,15,IF('Vessel List A'!GC162=16,16,0))))))))))))))))))</f>
        <v xml:space="preserve"> </v>
      </c>
      <c r="CW163" s="154"/>
      <c r="CX163" s="158"/>
      <c r="CY163" s="390" t="str">
        <f t="shared" si="191"/>
        <v/>
      </c>
      <c r="CZ163" s="158"/>
      <c r="DA163" s="137"/>
      <c r="DB163" s="388" t="str">
        <f t="shared" si="192"/>
        <v/>
      </c>
      <c r="DC163" s="157" t="str">
        <f>IF(VALUE(IF('Vessel List A'!GP162=1,1,IF('Vessel List A'!GP162=2,2,IF('Vessel List A'!GP162=3,3,IF('Vessel List A'!GP162=4,4,IF('Vessel List A'!GP162=5,5,IF('Vessel List A'!GP162=6,6,IF('Vessel List A'!GP162=7,7,IF('Vessel List A'!GP162=8,8,IF('Vessel List A'!GP162=9,9,IF('Vessel List A'!GP162=10,10,IF('Vessel List A'!GP162=11,11,IF('Vessel List A'!GP162=12,12,IF('Vessel List A'!GP162=13,13,IF('Vessel List A'!GP162=14,14,IF('Vessel List A'!GP162=15,15,IF('Vessel List A'!GP162=16,16,0)))))))))))))))))=0," ",VALUE(IF('Vessel List A'!GP162=1,1,IF('Vessel List A'!GP162=2,2,IF('Vessel List A'!GP162=3,3,IF('Vessel List A'!GP162=4,4,IF('Vessel List A'!GP162=5,5,IF('Vessel List A'!GP162=6,6,IF('Vessel List A'!GP162=7,7,IF('Vessel List A'!GP162=8,8,IF('Vessel List A'!GP162=9,9,IF('Vessel List A'!GP162=10,10,IF('Vessel List A'!GP162=11,11,IF('Vessel List A'!GP162=12,12,IF('Vessel List A'!GP162=13,13,IF('Vessel List A'!GP162=14,14,IF('Vessel List A'!GP162=15,15,IF('Vessel List A'!GP162=16,16,0))))))))))))))))))</f>
        <v xml:space="preserve"> </v>
      </c>
      <c r="DD163" s="154"/>
      <c r="DE163" s="158"/>
      <c r="DF163" s="390" t="str">
        <f t="shared" si="193"/>
        <v/>
      </c>
      <c r="DG163" s="158"/>
      <c r="DH163" s="137"/>
      <c r="DI163" s="388" t="str">
        <f t="shared" si="194"/>
        <v/>
      </c>
      <c r="DJ163" s="157" t="str">
        <f>IF(VALUE(IF('Vessel List A'!HC162=1,1,IF('Vessel List A'!HC162=2,2,IF('Vessel List A'!HC162=3,3,IF('Vessel List A'!HC162=4,4,IF('Vessel List A'!HC162=5,5,IF('Vessel List A'!HC162=6,6,IF('Vessel List A'!HC162=7,7,IF('Vessel List A'!HC162=8,8,IF('Vessel List A'!HC162=9,9,IF('Vessel List A'!HC162=10,10,IF('Vessel List A'!HC162=11,11,IF('Vessel List A'!HC162=12,12,IF('Vessel List A'!HC162=13,13,IF('Vessel List A'!HC162=14,14,IF('Vessel List A'!HC162=15,15,IF('Vessel List A'!HC162=16,16,0)))))))))))))))))=0," ",VALUE(IF('Vessel List A'!HC162=1,1,IF('Vessel List A'!HC162=2,2,IF('Vessel List A'!HC162=3,3,IF('Vessel List A'!HC162=4,4,IF('Vessel List A'!HC162=5,5,IF('Vessel List A'!HC162=6,6,IF('Vessel List A'!HC162=7,7,IF('Vessel List A'!HC162=8,8,IF('Vessel List A'!HC162=9,9,IF('Vessel List A'!HC162=10,10,IF('Vessel List A'!HC162=11,11,IF('Vessel List A'!HC162=12,12,IF('Vessel List A'!HC162=13,13,IF('Vessel List A'!HC162=14,14,IF('Vessel List A'!HC162=15,15,IF('Vessel List A'!HC162=16,16,0))))))))))))))))))</f>
        <v xml:space="preserve"> </v>
      </c>
      <c r="DK163" s="154"/>
      <c r="DL163" s="158"/>
      <c r="DM163" s="390" t="str">
        <f t="shared" si="195"/>
        <v/>
      </c>
      <c r="DN163" s="158"/>
      <c r="DO163" s="137"/>
      <c r="DP163" s="388" t="str">
        <f t="shared" si="196"/>
        <v/>
      </c>
      <c r="DQ163" s="157" t="str">
        <f>IF(VALUE(IF('Vessel List A'!HP162=1,1,IF('Vessel List A'!HP162=2,2,IF('Vessel List A'!HP162=3,3,IF('Vessel List A'!HP162=4,4,IF('Vessel List A'!HP162=5,5,IF('Vessel List A'!HP162=6,6,IF('Vessel List A'!HP162=7,7,IF('Vessel List A'!HP162=8,8,IF('Vessel List A'!HP162=9,9,IF('Vessel List A'!HP162=10,10,IF('Vessel List A'!HP162=11,11,IF('Vessel List A'!HP162=12,12,IF('Vessel List A'!HP162=13,13,IF('Vessel List A'!HP162=14,14,IF('Vessel List A'!HP162=15,15,IF('Vessel List A'!HP162=16,16,0)))))))))))))))))=0," ",VALUE(IF('Vessel List A'!HP162=1,1,IF('Vessel List A'!HP162=2,2,IF('Vessel List A'!HP162=3,3,IF('Vessel List A'!HP162=4,4,IF('Vessel List A'!HP162=5,5,IF('Vessel List A'!HP162=6,6,IF('Vessel List A'!HP162=7,7,IF('Vessel List A'!HP162=8,8,IF('Vessel List A'!HP162=9,9,IF('Vessel List A'!HP162=10,10,IF('Vessel List A'!HP162=11,11,IF('Vessel List A'!HP162=12,12,IF('Vessel List A'!HP162=13,13,IF('Vessel List A'!HP162=14,14,IF('Vessel List A'!HP162=15,15,IF('Vessel List A'!HP162=16,16,0))))))))))))))))))</f>
        <v xml:space="preserve"> </v>
      </c>
      <c r="DR163" s="154"/>
      <c r="DS163" s="158"/>
      <c r="DT163" s="390" t="str">
        <f t="shared" si="197"/>
        <v/>
      </c>
      <c r="DU163" s="158"/>
      <c r="DV163" s="137"/>
      <c r="DW163" s="388" t="str">
        <f t="shared" si="198"/>
        <v/>
      </c>
      <c r="DX163" s="157" t="str">
        <f>IF(VALUE(IF('Vessel List A'!IC162=1,1,IF('Vessel List A'!IC162=2,2,IF('Vessel List A'!IC162=3,3,IF('Vessel List A'!IC162=4,4,IF('Vessel List A'!IC162=5,5,IF('Vessel List A'!IC162=6,6,IF('Vessel List A'!IC162=7,7,IF('Vessel List A'!IC162=8,8,IF('Vessel List A'!IC162=9,9,IF('Vessel List A'!IC162=10,10,IF('Vessel List A'!IC162=11,11,IF('Vessel List A'!IC162=12,12,IF('Vessel List A'!IC162=13,13,IF('Vessel List A'!IC162=14,14,IF('Vessel List A'!IC162=15,15,IF('Vessel List A'!IC162=16,16,0)))))))))))))))))=0," ",VALUE(IF('Vessel List A'!IC162=1,1,IF('Vessel List A'!IC162=2,2,IF('Vessel List A'!IC162=3,3,IF('Vessel List A'!IC162=4,4,IF('Vessel List A'!IC162=5,5,IF('Vessel List A'!IC162=6,6,IF('Vessel List A'!IC162=7,7,IF('Vessel List A'!IC162=8,8,IF('Vessel List A'!IC162=9,9,IF('Vessel List A'!IC162=10,10,IF('Vessel List A'!IC162=11,11,IF('Vessel List A'!IC162=12,12,IF('Vessel List A'!IC162=13,13,IF('Vessel List A'!IC162=14,14,IF('Vessel List A'!IC162=15,15,IF('Vessel List A'!IC162=16,16,0))))))))))))))))))</f>
        <v xml:space="preserve"> </v>
      </c>
      <c r="DY163" s="154"/>
      <c r="DZ163" s="158"/>
      <c r="EA163" s="390" t="str">
        <f t="shared" si="199"/>
        <v/>
      </c>
      <c r="EB163" s="158"/>
      <c r="EC163" s="137"/>
      <c r="ED163" s="388" t="str">
        <f t="shared" si="200"/>
        <v/>
      </c>
      <c r="EE163" s="157" t="str">
        <f>IF(VALUE(IF('Vessel List A'!IP162=1,1,IF('Vessel List A'!IP162=2,2,IF('Vessel List A'!IP162=3,3,IF('Vessel List A'!IP162=4,4,IF('Vessel List A'!IP162=5,5,IF('Vessel List A'!IP162=6,6,IF('Vessel List A'!IP162=7,7,IF('Vessel List A'!IP162=8,8,IF('Vessel List A'!IP162=9,9,IF('Vessel List A'!IP162=10,10,IF('Vessel List A'!IP162=11,11,IF('Vessel List A'!IP162=12,12,IF('Vessel List A'!IP162=13,13,IF('Vessel List A'!IP162=14,14,IF('Vessel List A'!IP162=15,15,IF('Vessel List A'!IP162=16,16,0)))))))))))))))))=0," ",VALUE(IF('Vessel List A'!IP162=1,1,IF('Vessel List A'!IP162=2,2,IF('Vessel List A'!IP162=3,3,IF('Vessel List A'!IP162=4,4,IF('Vessel List A'!IP162=5,5,IF('Vessel List A'!IP162=6,6,IF('Vessel List A'!IP162=7,7,IF('Vessel List A'!IP162=8,8,IF('Vessel List A'!IP162=9,9,IF('Vessel List A'!IP162=10,10,IF('Vessel List A'!IP162=11,11,IF('Vessel List A'!IP162=12,12,IF('Vessel List A'!IP162=13,13,IF('Vessel List A'!IP162=14,14,IF('Vessel List A'!IP162=15,15,IF('Vessel List A'!IP162=16,16,0))))))))))))))))))</f>
        <v xml:space="preserve"> </v>
      </c>
      <c r="EF163" s="154"/>
      <c r="EG163" s="158"/>
      <c r="EH163" s="390" t="str">
        <f t="shared" si="201"/>
        <v/>
      </c>
      <c r="EI163" s="158"/>
      <c r="EJ163" s="137"/>
      <c r="EK163" s="397" t="str">
        <f t="shared" si="202"/>
        <v/>
      </c>
      <c r="EL163" s="144"/>
      <c r="EM163" s="157" t="str">
        <f>IF(VALUE(IF('Vessel List B'!C162=1,1,IF('Vessel List B'!C162=2,2,IF('Vessel List B'!C162=3,3,IF('Vessel List B'!C162=4,4,IF('Vessel List B'!C162=5,5,IF('Vessel List B'!C162=6,6,IF('Vessel List B'!C162=7,7,IF('Vessel List B'!C162=8,8,IF('Vessel List B'!C162=9,9,IF('Vessel List B'!C162=10,10,IF('Vessel List B'!C162=11,11,IF('Vessel List B'!C162=12,12,IF('Vessel List B'!C162=13,13,IF('Vessel List B'!C162=14,14,IF('Vessel List B'!C162=15,15,IF('Vessel List B'!C162=16,16,0)))))))))))))))))=0," ",VALUE(IF('Vessel List B'!C162=1,1,IF('Vessel List B'!C162=2,2,IF('Vessel List B'!C162=3,3,IF('Vessel List B'!C162=4,4,IF('Vessel List B'!C162=5,5,IF('Vessel List B'!C162=6,6,IF('Vessel List B'!C162=7,7,IF('Vessel List B'!C162=8,8,IF('Vessel List B'!C162=9,9,IF('Vessel List B'!C162=10,10,IF('Vessel List B'!C162=11,11,IF('Vessel List B'!C162=12,12,IF('Vessel List B'!C162=13,13,IF('Vessel List B'!C162=14,14,IF('Vessel List B'!C162=15,15,IF('Vessel List B'!C162=16,16,0))))))))))))))))))</f>
        <v xml:space="preserve"> </v>
      </c>
      <c r="EN163" s="154"/>
      <c r="EO163" s="158"/>
      <c r="EP163" s="390" t="str">
        <f t="shared" si="203"/>
        <v/>
      </c>
      <c r="EQ163" s="158"/>
      <c r="ER163" s="137"/>
      <c r="ES163" s="388" t="str">
        <f t="shared" si="204"/>
        <v/>
      </c>
      <c r="ET163" s="157" t="str">
        <f>IF(VALUE(IF('Vessel List B'!P162=1,1,IF('Vessel List B'!P162=2,2,IF('Vessel List B'!P162=3,3,IF('Vessel List B'!P162=4,4,IF('Vessel List B'!P162=5,5,IF('Vessel List B'!P162=6,6,IF('Vessel List B'!P162=7,7,IF('Vessel List B'!P162=8,8,IF('Vessel List B'!P162=9,9,IF('Vessel List B'!P162=10,10,IF('Vessel List B'!P162=11,11,IF('Vessel List B'!P162=12,12,IF('Vessel List B'!P162=13,13,IF('Vessel List B'!P162=14,14,IF('Vessel List B'!P162=15,15,IF('Vessel List B'!P162=16,16,0)))))))))))))))))=0," ",VALUE(IF('Vessel List B'!P162=1,1,IF('Vessel List B'!P162=2,2,IF('Vessel List B'!P162=3,3,IF('Vessel List B'!P162=4,4,IF('Vessel List B'!P162=5,5,IF('Vessel List B'!P162=6,6,IF('Vessel List B'!P162=7,7,IF('Vessel List B'!P162=8,8,IF('Vessel List B'!P162=9,9,IF('Vessel List B'!P162=10,10,IF('Vessel List B'!P162=11,11,IF('Vessel List B'!P162=12,12,IF('Vessel List B'!P162=13,13,IF('Vessel List B'!P162=14,14,IF('Vessel List B'!P162=15,15,IF('Vessel List B'!P162=16,16,0))))))))))))))))))</f>
        <v xml:space="preserve"> </v>
      </c>
      <c r="EU163" s="154"/>
      <c r="EV163" s="158"/>
      <c r="EW163" s="390" t="str">
        <f t="shared" si="205"/>
        <v/>
      </c>
      <c r="EX163" s="158"/>
      <c r="EY163" s="137"/>
      <c r="EZ163" s="388" t="str">
        <f t="shared" si="206"/>
        <v/>
      </c>
      <c r="FA163" s="157" t="str">
        <f>IF(VALUE(IF('Vessel List B'!AC162=1,1,IF('Vessel List B'!AC162=2,2,IF('Vessel List B'!AC162=3,3,IF('Vessel List B'!AC162=4,4,IF('Vessel List B'!AC162=5,5,IF('Vessel List B'!AC162=6,6,IF('Vessel List B'!AC162=7,7,IF('Vessel List B'!AC162=8,8,IF('Vessel List B'!AC162=9,9,IF('Vessel List B'!AC162=10,10,IF('Vessel List B'!AC162=11,11,IF('Vessel List B'!AC162=12,12,IF('Vessel List B'!AC162=13,13,IF('Vessel List B'!AC162=14,14,IF('Vessel List B'!AC162=15,15,IF('Vessel List B'!AC162=16,16,0)))))))))))))))))=0," ",VALUE(IF('Vessel List B'!AC162=1,1,IF('Vessel List B'!AC162=2,2,IF('Vessel List B'!AC162=3,3,IF('Vessel List B'!AC162=4,4,IF('Vessel List B'!AC162=5,5,IF('Vessel List B'!AC162=6,6,IF('Vessel List B'!AC162=7,7,IF('Vessel List B'!AC162=8,8,IF('Vessel List B'!AC162=9,9,IF('Vessel List B'!AC162=10,10,IF('Vessel List B'!AC162=11,11,IF('Vessel List B'!AC162=12,12,IF('Vessel List B'!AC162=13,13,IF('Vessel List B'!AC162=14,14,IF('Vessel List B'!AC162=15,15,IF('Vessel List B'!AC162=16,16,0))))))))))))))))))</f>
        <v xml:space="preserve"> </v>
      </c>
      <c r="FB163" s="154"/>
      <c r="FC163" s="158"/>
      <c r="FD163" s="390" t="str">
        <f t="shared" si="207"/>
        <v/>
      </c>
      <c r="FE163" s="158"/>
      <c r="FF163" s="137"/>
      <c r="FG163" s="388" t="str">
        <f t="shared" si="208"/>
        <v/>
      </c>
      <c r="FH163" s="157" t="str">
        <f>IF(VALUE(IF('Vessel List B'!AP162=1,1,IF('Vessel List B'!AP162=2,2,IF('Vessel List B'!AP162=3,3,IF('Vessel List B'!AP162=4,4,IF('Vessel List B'!AP162=5,5,IF('Vessel List B'!AP162=6,6,IF('Vessel List B'!AP162=7,7,IF('Vessel List B'!AP162=8,8,IF('Vessel List B'!AP162=9,9,IF('Vessel List B'!AP162=10,10,IF('Vessel List B'!AP162=11,11,IF('Vessel List B'!AP162=12,12,IF('Vessel List B'!AP162=13,13,IF('Vessel List B'!AP162=14,14,IF('Vessel List B'!AP162=15,15,IF('Vessel List B'!AP162=16,16,0)))))))))))))))))=0," ",VALUE(IF('Vessel List B'!AP162=1,1,IF('Vessel List B'!AP162=2,2,IF('Vessel List B'!AP162=3,3,IF('Vessel List B'!AP162=4,4,IF('Vessel List B'!AP162=5,5,IF('Vessel List B'!AP162=6,6,IF('Vessel List B'!AP162=7,7,IF('Vessel List B'!AP162=8,8,IF('Vessel List B'!AP162=9,9,IF('Vessel List B'!AP162=10,10,IF('Vessel List B'!AP162=11,11,IF('Vessel List B'!AP162=12,12,IF('Vessel List B'!AP162=13,13,IF('Vessel List B'!AP162=14,14,IF('Vessel List B'!AP162=15,15,IF('Vessel List B'!AP162=16,16,0))))))))))))))))))</f>
        <v xml:space="preserve"> </v>
      </c>
      <c r="FI163" s="154"/>
      <c r="FJ163" s="158"/>
      <c r="FK163" s="390" t="str">
        <f t="shared" si="209"/>
        <v/>
      </c>
      <c r="FL163" s="158"/>
      <c r="FM163" s="137"/>
      <c r="FN163" s="388" t="str">
        <f t="shared" si="210"/>
        <v/>
      </c>
      <c r="FO163" s="157" t="str">
        <f>IF(VALUE(IF('Vessel List B'!BC162=1,1,IF('Vessel List B'!BC162=2,2,IF('Vessel List B'!BC162=3,3,IF('Vessel List B'!BC162=4,4,IF('Vessel List B'!BC162=5,5,IF('Vessel List B'!BC162=6,6,IF('Vessel List B'!BC162=7,7,IF('Vessel List B'!BC162=8,8,IF('Vessel List B'!BC162=9,9,IF('Vessel List B'!BC162=10,10,IF('Vessel List B'!BC162=11,11,IF('Vessel List B'!BC162=12,12,IF('Vessel List B'!BC162=13,13,IF('Vessel List B'!BC162=14,14,IF('Vessel List B'!BC162=15,15,IF('Vessel List B'!BC162=16,16,0)))))))))))))))))=0," ",VALUE(IF('Vessel List B'!BC162=1,1,IF('Vessel List B'!BC162=2,2,IF('Vessel List B'!BC162=3,3,IF('Vessel List B'!BC162=4,4,IF('Vessel List B'!BC162=5,5,IF('Vessel List B'!BC162=6,6,IF('Vessel List B'!BC162=7,7,IF('Vessel List B'!BC162=8,8,IF('Vessel List B'!BC162=9,9,IF('Vessel List B'!BC162=10,10,IF('Vessel List B'!BC162=11,11,IF('Vessel List B'!BC162=12,12,IF('Vessel List B'!BC162=13,13,IF('Vessel List B'!BC162=14,14,IF('Vessel List B'!BC162=15,15,IF('Vessel List B'!BC162=16,16,0))))))))))))))))))</f>
        <v xml:space="preserve"> </v>
      </c>
      <c r="FP163" s="154"/>
      <c r="FQ163" s="158"/>
      <c r="FR163" s="390" t="str">
        <f t="shared" si="211"/>
        <v/>
      </c>
      <c r="FS163" s="158"/>
      <c r="FT163" s="137"/>
      <c r="FU163" s="388" t="str">
        <f t="shared" si="212"/>
        <v/>
      </c>
      <c r="FV163" s="157" t="str">
        <f>IF(VALUE(IF('Vessel List B'!BP162=1,1,IF('Vessel List B'!BP162=2,2,IF('Vessel List B'!BP162=3,3,IF('Vessel List B'!BP162=4,4,IF('Vessel List B'!BP162=5,5,IF('Vessel List B'!BP162=6,6,IF('Vessel List B'!BP162=7,7,IF('Vessel List B'!BP162=8,8,IF('Vessel List B'!BP162=9,9,IF('Vessel List B'!BP162=10,10,IF('Vessel List B'!BP162=11,11,IF('Vessel List B'!BP162=12,12,IF('Vessel List B'!BP162=13,13,IF('Vessel List B'!BP162=14,14,IF('Vessel List B'!BP162=15,15,IF('Vessel List B'!BP162=16,16,0)))))))))))))))))=0," ",VALUE(IF('Vessel List B'!BP162=1,1,IF('Vessel List B'!BP162=2,2,IF('Vessel List B'!BP162=3,3,IF('Vessel List B'!BP162=4,4,IF('Vessel List B'!BP162=5,5,IF('Vessel List B'!BP162=6,6,IF('Vessel List B'!BP162=7,7,IF('Vessel List B'!BP162=8,8,IF('Vessel List B'!BP162=9,9,IF('Vessel List B'!BP162=10,10,IF('Vessel List B'!BP162=11,11,IF('Vessel List B'!BP162=12,12,IF('Vessel List B'!BP162=13,13,IF('Vessel List B'!BP162=14,14,IF('Vessel List B'!BP162=15,15,IF('Vessel List B'!BP162=16,16,0))))))))))))))))))</f>
        <v xml:space="preserve"> </v>
      </c>
      <c r="FW163" s="154"/>
      <c r="FX163" s="158"/>
      <c r="FY163" s="390" t="str">
        <f t="shared" si="213"/>
        <v/>
      </c>
      <c r="FZ163" s="158"/>
      <c r="GA163" s="137"/>
      <c r="GB163" s="388" t="str">
        <f t="shared" si="214"/>
        <v/>
      </c>
      <c r="GC163" s="157" t="str">
        <f>IF(VALUE(IF('Vessel List B'!CC162=1,1,IF('Vessel List B'!CC162=2,2,IF('Vessel List B'!CC162=3,3,IF('Vessel List B'!CC162=4,4,IF('Vessel List B'!CC162=5,5,IF('Vessel List B'!CC162=6,6,IF('Vessel List B'!CC162=7,7,IF('Vessel List B'!CC162=8,8,IF('Vessel List B'!CC162=9,9,IF('Vessel List B'!CC162=10,10,IF('Vessel List B'!CC162=11,11,IF('Vessel List B'!CC162=12,12,IF('Vessel List B'!CC162=13,13,IF('Vessel List B'!CC162=14,14,IF('Vessel List B'!CC162=15,15,IF('Vessel List B'!CC162=16,16,0)))))))))))))))))=0," ",VALUE(IF('Vessel List B'!CC162=1,1,IF('Vessel List B'!CC162=2,2,IF('Vessel List B'!CC162=3,3,IF('Vessel List B'!CC162=4,4,IF('Vessel List B'!CC162=5,5,IF('Vessel List B'!CC162=6,6,IF('Vessel List B'!CC162=7,7,IF('Vessel List B'!CC162=8,8,IF('Vessel List B'!CC162=9,9,IF('Vessel List B'!CC162=10,10,IF('Vessel List B'!CC162=11,11,IF('Vessel List B'!CC162=12,12,IF('Vessel List B'!CC162=13,13,IF('Vessel List B'!CC162=14,14,IF('Vessel List B'!CC162=15,15,IF('Vessel List B'!CC162=16,16,0))))))))))))))))))</f>
        <v xml:space="preserve"> </v>
      </c>
      <c r="GD163" s="154"/>
      <c r="GE163" s="158"/>
      <c r="GF163" s="390" t="str">
        <f t="shared" si="215"/>
        <v/>
      </c>
      <c r="GG163" s="158"/>
      <c r="GH163" s="137"/>
      <c r="GI163" s="388" t="str">
        <f t="shared" si="216"/>
        <v/>
      </c>
      <c r="GJ163" s="157" t="str">
        <f>IF(VALUE(IF('Vessel List B'!CP162=1,1,IF('Vessel List B'!CP162=2,2,IF('Vessel List B'!CP162=3,3,IF('Vessel List B'!CP162=4,4,IF('Vessel List B'!CP162=5,5,IF('Vessel List B'!CP162=6,6,IF('Vessel List B'!CP162=7,7,IF('Vessel List B'!CP162=8,8,IF('Vessel List B'!CP162=9,9,IF('Vessel List B'!CP162=10,10,IF('Vessel List B'!CP162=11,11,IF('Vessel List B'!CP162=12,12,IF('Vessel List B'!CP162=13,13,IF('Vessel List B'!CP162=14,14,IF('Vessel List B'!CP162=15,15,IF('Vessel List B'!CP162=16,16,0)))))))))))))))))=0," ",VALUE(IF('Vessel List B'!CP162=1,1,IF('Vessel List B'!CP162=2,2,IF('Vessel List B'!CP162=3,3,IF('Vessel List B'!CP162=4,4,IF('Vessel List B'!CP162=5,5,IF('Vessel List B'!CP162=6,6,IF('Vessel List B'!CP162=7,7,IF('Vessel List B'!CP162=8,8,IF('Vessel List B'!CP162=9,9,IF('Vessel List B'!CP162=10,10,IF('Vessel List B'!CP162=11,11,IF('Vessel List B'!CP162=12,12,IF('Vessel List B'!CP162=13,13,IF('Vessel List B'!CP162=14,14,IF('Vessel List B'!CP162=15,15,IF('Vessel List B'!CP162=16,16,0))))))))))))))))))</f>
        <v xml:space="preserve"> </v>
      </c>
      <c r="GK163" s="154"/>
      <c r="GL163" s="158"/>
      <c r="GM163" s="390" t="str">
        <f t="shared" si="217"/>
        <v/>
      </c>
      <c r="GN163" s="158"/>
      <c r="GO163" s="137"/>
      <c r="GP163" s="388" t="str">
        <f t="shared" si="218"/>
        <v/>
      </c>
      <c r="GQ163" s="157" t="str">
        <f>IF(VALUE(IF('Vessel List B'!DC162=1,1,IF('Vessel List B'!DC162=2,2,IF('Vessel List B'!DC162=3,3,IF('Vessel List B'!DC162=4,4,IF('Vessel List B'!DC162=5,5,IF('Vessel List B'!DC162=6,6,IF('Vessel List B'!DC162=7,7,IF('Vessel List B'!DC162=8,8,IF('Vessel List B'!DC162=9,9,IF('Vessel List B'!DC162=10,10,IF('Vessel List B'!DC162=11,11,IF('Vessel List B'!DC162=12,12,IF('Vessel List B'!DC162=13,13,IF('Vessel List B'!DC162=14,14,IF('Vessel List B'!DC162=15,15,IF('Vessel List B'!DC162=16,16,0)))))))))))))))))=0," ",VALUE(IF('Vessel List B'!DC162=1,1,IF('Vessel List B'!DC162=2,2,IF('Vessel List B'!DC162=3,3,IF('Vessel List B'!DC162=4,4,IF('Vessel List B'!DC162=5,5,IF('Vessel List B'!DC162=6,6,IF('Vessel List B'!DC162=7,7,IF('Vessel List B'!DC162=8,8,IF('Vessel List B'!DC162=9,9,IF('Vessel List B'!DC162=10,10,IF('Vessel List B'!DC162=11,11,IF('Vessel List B'!DC162=12,12,IF('Vessel List B'!DC162=13,13,IF('Vessel List B'!DC162=14,14,IF('Vessel List B'!DC162=15,15,IF('Vessel List B'!DC162=16,16,0))))))))))))))))))</f>
        <v xml:space="preserve"> </v>
      </c>
      <c r="GR163" s="154"/>
      <c r="GS163" s="158"/>
      <c r="GT163" s="390" t="str">
        <f t="shared" si="219"/>
        <v/>
      </c>
      <c r="GU163" s="158"/>
      <c r="GV163" s="137"/>
      <c r="GW163" s="388" t="str">
        <f t="shared" si="220"/>
        <v/>
      </c>
      <c r="GX163" s="157" t="str">
        <f>IF(VALUE(IF('Vessel List B'!DP162=1,1,IF('Vessel List B'!DP162=2,2,IF('Vessel List B'!DP162=3,3,IF('Vessel List B'!DP162=4,4,IF('Vessel List B'!DP162=5,5,IF('Vessel List B'!DP162=6,6,IF('Vessel List B'!DP162=7,7,IF('Vessel List B'!DP162=8,8,IF('Vessel List B'!DP162=9,9,IF('Vessel List B'!DP162=10,10,IF('Vessel List B'!DP162=11,11,IF('Vessel List B'!DP162=12,12,IF('Vessel List B'!DP162=13,13,IF('Vessel List B'!DP162=14,14,IF('Vessel List B'!DP162=15,15,IF('Vessel List B'!DP162=16,16,0)))))))))))))))))=0," ",VALUE(IF('Vessel List B'!DP162=1,1,IF('Vessel List B'!DP162=2,2,IF('Vessel List B'!DP162=3,3,IF('Vessel List B'!DP162=4,4,IF('Vessel List B'!DP162=5,5,IF('Vessel List B'!DP162=6,6,IF('Vessel List B'!DP162=7,7,IF('Vessel List B'!DP162=8,8,IF('Vessel List B'!DP162=9,9,IF('Vessel List B'!DP162=10,10,IF('Vessel List B'!DP162=11,11,IF('Vessel List B'!DP162=12,12,IF('Vessel List B'!DP162=13,13,IF('Vessel List B'!DP162=14,14,IF('Vessel List B'!DP162=15,15,IF('Vessel List B'!DP162=16,16,0))))))))))))))))))</f>
        <v xml:space="preserve"> </v>
      </c>
      <c r="GY163" s="154"/>
      <c r="GZ163" s="158"/>
      <c r="HA163" s="390" t="str">
        <f t="shared" si="221"/>
        <v/>
      </c>
      <c r="HB163" s="158"/>
      <c r="HC163" s="137"/>
      <c r="HD163" s="388" t="str">
        <f t="shared" si="222"/>
        <v/>
      </c>
      <c r="HE163" s="157" t="str">
        <f>IF(VALUE(IF('Vessel List B'!EC162=1,1,IF('Vessel List B'!EC162=2,2,IF('Vessel List B'!EC162=3,3,IF('Vessel List B'!EC162=4,4,IF('Vessel List B'!EC162=5,5,IF('Vessel List B'!EC162=6,6,IF('Vessel List B'!EC162=7,7,IF('Vessel List B'!EC162=8,8,IF('Vessel List B'!EC162=9,9,IF('Vessel List B'!EC162=10,10,IF('Vessel List B'!EC162=11,11,IF('Vessel List B'!EC162=12,12,IF('Vessel List B'!EC162=13,13,IF('Vessel List B'!EC162=14,14,IF('Vessel List B'!EC162=15,15,IF('Vessel List B'!EC162=16,16,0)))))))))))))))))=0," ",VALUE(IF('Vessel List B'!EC162=1,1,IF('Vessel List B'!EC162=2,2,IF('Vessel List B'!EC162=3,3,IF('Vessel List B'!EC162=4,4,IF('Vessel List B'!EC162=5,5,IF('Vessel List B'!EC162=6,6,IF('Vessel List B'!EC162=7,7,IF('Vessel List B'!EC162=8,8,IF('Vessel List B'!EC162=9,9,IF('Vessel List B'!EC162=10,10,IF('Vessel List B'!EC162=11,11,IF('Vessel List B'!EC162=12,12,IF('Vessel List B'!EC162=13,13,IF('Vessel List B'!EC162=14,14,IF('Vessel List B'!EC162=15,15,IF('Vessel List B'!EC162=16,16,0))))))))))))))))))</f>
        <v xml:space="preserve"> </v>
      </c>
      <c r="HF163" s="154"/>
      <c r="HG163" s="158"/>
      <c r="HH163" s="390" t="str">
        <f t="shared" si="223"/>
        <v/>
      </c>
      <c r="HI163" s="158"/>
      <c r="HJ163" s="137"/>
      <c r="HK163" s="388" t="str">
        <f t="shared" si="224"/>
        <v/>
      </c>
      <c r="HL163" s="157" t="str">
        <f>IF(VALUE(IF('Vessel List B'!EP162=1,1,IF('Vessel List B'!EP162=2,2,IF('Vessel List B'!EP162=3,3,IF('Vessel List B'!EP162=4,4,IF('Vessel List B'!EP162=5,5,IF('Vessel List B'!EP162=6,6,IF('Vessel List B'!EP162=7,7,IF('Vessel List B'!EP162=8,8,IF('Vessel List B'!EP162=9,9,IF('Vessel List B'!EP162=10,10,IF('Vessel List B'!EP162=11,11,IF('Vessel List B'!EP162=12,12,IF('Vessel List B'!EP162=13,13,IF('Vessel List B'!EP162=14,14,IF('Vessel List B'!EP162=15,15,IF('Vessel List B'!EP162=16,16,0)))))))))))))))))=0," ",VALUE(IF('Vessel List B'!EP162=1,1,IF('Vessel List B'!EP162=2,2,IF('Vessel List B'!EP162=3,3,IF('Vessel List B'!EP162=4,4,IF('Vessel List B'!EP162=5,5,IF('Vessel List B'!EP162=6,6,IF('Vessel List B'!EP162=7,7,IF('Vessel List B'!EP162=8,8,IF('Vessel List B'!EP162=9,9,IF('Vessel List B'!EP162=10,10,IF('Vessel List B'!EP162=11,11,IF('Vessel List B'!EP162=12,12,IF('Vessel List B'!EP162=13,13,IF('Vessel List B'!EP162=14,14,IF('Vessel List B'!EP162=15,15,IF('Vessel List B'!EP162=16,16,0))))))))))))))))))</f>
        <v xml:space="preserve"> </v>
      </c>
      <c r="HM163" s="154"/>
      <c r="HN163" s="158"/>
      <c r="HO163" s="390" t="str">
        <f t="shared" si="225"/>
        <v/>
      </c>
      <c r="HP163" s="158"/>
      <c r="HQ163" s="137"/>
      <c r="HR163" s="388" t="str">
        <f t="shared" si="226"/>
        <v/>
      </c>
      <c r="HS163" s="157" t="str">
        <f>IF(VALUE(IF('Vessel List B'!FC162=1,1,IF('Vessel List B'!FC162=2,2,IF('Vessel List B'!FC162=3,3,IF('Vessel List B'!FC162=4,4,IF('Vessel List B'!FC162=5,5,IF('Vessel List B'!FC162=6,6,IF('Vessel List B'!FC162=7,7,IF('Vessel List B'!FC162=8,8,IF('Vessel List B'!FC162=9,9,IF('Vessel List B'!FC162=10,10,IF('Vessel List B'!FC162=11,11,IF('Vessel List B'!FC162=12,12,IF('Vessel List B'!FC162=13,13,IF('Vessel List B'!FC162=14,14,IF('Vessel List B'!FC162=15,15,IF('Vessel List B'!FC162=16,16,0)))))))))))))))))=0," ",VALUE(IF('Vessel List B'!FC162=1,1,IF('Vessel List B'!FC162=2,2,IF('Vessel List B'!FC162=3,3,IF('Vessel List B'!FC162=4,4,IF('Vessel List B'!FC162=5,5,IF('Vessel List B'!FC162=6,6,IF('Vessel List B'!FC162=7,7,IF('Vessel List B'!FC162=8,8,IF('Vessel List B'!FC162=9,9,IF('Vessel List B'!FC162=10,10,IF('Vessel List B'!FC162=11,11,IF('Vessel List B'!FC162=12,12,IF('Vessel List B'!FC162=13,13,IF('Vessel List B'!FC162=14,14,IF('Vessel List B'!FC162=15,15,IF('Vessel List B'!FC162=16,16,0))))))))))))))))))</f>
        <v xml:space="preserve"> </v>
      </c>
      <c r="HT163" s="154"/>
      <c r="HU163" s="158"/>
      <c r="HV163" s="390" t="str">
        <f t="shared" si="227"/>
        <v/>
      </c>
      <c r="HW163" s="158"/>
      <c r="HX163" s="137"/>
      <c r="HY163" s="388" t="str">
        <f t="shared" si="228"/>
        <v/>
      </c>
      <c r="HZ163" s="157" t="str">
        <f>IF(VALUE(IF('Vessel List B'!FP162=1,1,IF('Vessel List B'!FP162=2,2,IF('Vessel List B'!FP162=3,3,IF('Vessel List B'!FP162=4,4,IF('Vessel List B'!FP162=5,5,IF('Vessel List B'!FP162=6,6,IF('Vessel List B'!FP162=7,7,IF('Vessel List B'!FP162=8,8,IF('Vessel List B'!FP162=9,9,IF('Vessel List B'!FP162=10,10,IF('Vessel List B'!FP162=11,11,IF('Vessel List B'!FP162=12,12,IF('Vessel List B'!FP162=13,13,IF('Vessel List B'!FP162=14,14,IF('Vessel List B'!FP162=15,15,IF('Vessel List B'!FP162=16,16,0)))))))))))))))))=0," ",VALUE(IF('Vessel List B'!FP162=1,1,IF('Vessel List B'!FP162=2,2,IF('Vessel List B'!FP162=3,3,IF('Vessel List B'!FP162=4,4,IF('Vessel List B'!FP162=5,5,IF('Vessel List B'!FP162=6,6,IF('Vessel List B'!FP162=7,7,IF('Vessel List B'!FP162=8,8,IF('Vessel List B'!FP162=9,9,IF('Vessel List B'!FP162=10,10,IF('Vessel List B'!FP162=11,11,IF('Vessel List B'!FP162=12,12,IF('Vessel List B'!FP162=13,13,IF('Vessel List B'!FP162=14,14,IF('Vessel List B'!FP162=15,15,IF('Vessel List B'!FP162=16,16,0))))))))))))))))))</f>
        <v xml:space="preserve"> </v>
      </c>
      <c r="IA163" s="154"/>
      <c r="IB163" s="158"/>
      <c r="IC163" s="390" t="str">
        <f t="shared" si="229"/>
        <v/>
      </c>
      <c r="ID163" s="158"/>
      <c r="IE163" s="137"/>
      <c r="IF163" s="388" t="str">
        <f t="shared" si="230"/>
        <v/>
      </c>
      <c r="IG163" s="157" t="str">
        <f>IF(VALUE(IF('Vessel List B'!GC162=1,1,IF('Vessel List B'!GC162=2,2,IF('Vessel List B'!GC162=3,3,IF('Vessel List B'!GC162=4,4,IF('Vessel List B'!GC162=5,5,IF('Vessel List B'!GC162=6,6,IF('Vessel List B'!GC162=7,7,IF('Vessel List B'!GC162=8,8,IF('Vessel List B'!GC162=9,9,IF('Vessel List B'!GC162=10,10,IF('Vessel List B'!GC162=11,11,IF('Vessel List B'!GC162=12,12,IF('Vessel List B'!GC162=13,13,IF('Vessel List B'!GC162=14,14,IF('Vessel List B'!GC162=15,15,IF('Vessel List B'!GC162=16,16,0)))))))))))))))))=0," ",VALUE(IF('Vessel List B'!GC162=1,1,IF('Vessel List B'!GC162=2,2,IF('Vessel List B'!GC162=3,3,IF('Vessel List B'!GC162=4,4,IF('Vessel List B'!GC162=5,5,IF('Vessel List B'!GC162=6,6,IF('Vessel List B'!GC162=7,7,IF('Vessel List B'!GC162=8,8,IF('Vessel List B'!GC162=9,9,IF('Vessel List B'!GC162=10,10,IF('Vessel List B'!GC162=11,11,IF('Vessel List B'!GC162=12,12,IF('Vessel List B'!GC162=13,13,IF('Vessel List B'!GC162=14,14,IF('Vessel List B'!GC162=15,15,IF('Vessel List B'!GC162=16,16,0))))))))))))))))))</f>
        <v xml:space="preserve"> </v>
      </c>
      <c r="IH163" s="154"/>
      <c r="II163" s="158"/>
      <c r="IJ163" s="390" t="str">
        <f t="shared" si="231"/>
        <v/>
      </c>
      <c r="IK163" s="158"/>
      <c r="IL163" s="137"/>
      <c r="IM163" s="388" t="str">
        <f t="shared" si="232"/>
        <v/>
      </c>
      <c r="IN163" s="157" t="str">
        <f>IF(VALUE(IF('Vessel List B'!GP162=1,1,IF('Vessel List B'!GP162=2,2,IF('Vessel List B'!GP162=3,3,IF('Vessel List B'!GP162=4,4,IF('Vessel List B'!GP162=5,5,IF('Vessel List B'!GP162=6,6,IF('Vessel List B'!GP162=7,7,IF('Vessel List B'!GP162=8,8,IF('Vessel List B'!GP162=9,9,IF('Vessel List B'!GP162=10,10,IF('Vessel List B'!GP162=11,11,IF('Vessel List B'!GP162=12,12,IF('Vessel List B'!GP162=13,13,IF('Vessel List B'!GP162=14,14,IF('Vessel List B'!GP162=15,15,IF('Vessel List B'!GP162=16,16,0)))))))))))))))))=0," ",VALUE(IF('Vessel List B'!GP162=1,1,IF('Vessel List B'!GP162=2,2,IF('Vessel List B'!GP162=3,3,IF('Vessel List B'!GP162=4,4,IF('Vessel List B'!GP162=5,5,IF('Vessel List B'!GP162=6,6,IF('Vessel List B'!GP162=7,7,IF('Vessel List B'!GP162=8,8,IF('Vessel List B'!GP162=9,9,IF('Vessel List B'!GP162=10,10,IF('Vessel List B'!GP162=11,11,IF('Vessel List B'!GP162=12,12,IF('Vessel List B'!GP162=13,13,IF('Vessel List B'!GP162=14,14,IF('Vessel List B'!GP162=15,15,IF('Vessel List B'!GP162=16,16,0))))))))))))))))))</f>
        <v xml:space="preserve"> </v>
      </c>
      <c r="IO163" s="154"/>
      <c r="IP163" s="158"/>
      <c r="IQ163" s="390" t="str">
        <f t="shared" si="233"/>
        <v/>
      </c>
      <c r="IR163" s="158"/>
      <c r="IS163" s="137"/>
      <c r="IT163" s="388" t="str">
        <f t="shared" si="234"/>
        <v/>
      </c>
      <c r="IU163" s="157" t="str">
        <f>IF(VALUE(IF('Vessel List B'!HC162=1,1,IF('Vessel List B'!HC162=2,2,IF('Vessel List B'!HC162=3,3,IF('Vessel List B'!HC162=4,4,IF('Vessel List B'!HC162=5,5,IF('Vessel List B'!HC162=6,6,IF('Vessel List B'!HC162=7,7,IF('Vessel List B'!HC162=8,8,IF('Vessel List B'!HC162=9,9,IF('Vessel List B'!HC162=10,10,IF('Vessel List B'!HC162=11,11,IF('Vessel List B'!HC162=12,12,IF('Vessel List B'!HC162=13,13,IF('Vessel List B'!HC162=14,14,IF('Vessel List B'!HC162=15,15,IF('Vessel List B'!HC162=16,16,0)))))))))))))))))=0," ",VALUE(IF('Vessel List B'!HC162=1,1,IF('Vessel List B'!HC162=2,2,IF('Vessel List B'!HC162=3,3,IF('Vessel List B'!HC162=4,4,IF('Vessel List B'!HC162=5,5,IF('Vessel List B'!HC162=6,6,IF('Vessel List B'!HC162=7,7,IF('Vessel List B'!HC162=8,8,IF('Vessel List B'!HC162=9,9,IF('Vessel List B'!HC162=10,10,IF('Vessel List B'!HC162=11,11,IF('Vessel List B'!HC162=12,12,IF('Vessel List B'!HC162=13,13,IF('Vessel List B'!HC162=14,14,IF('Vessel List B'!HC162=15,15,IF('Vessel List B'!HC162=16,16,0))))))))))))))))))</f>
        <v xml:space="preserve"> </v>
      </c>
      <c r="IV163" s="154"/>
      <c r="IW163" s="158"/>
      <c r="IX163" s="390" t="str">
        <f t="shared" si="235"/>
        <v/>
      </c>
      <c r="IY163" s="158"/>
      <c r="IZ163" s="137"/>
      <c r="JA163" s="388" t="str">
        <f t="shared" si="236"/>
        <v/>
      </c>
      <c r="JB163" s="157" t="str">
        <f>IF(VALUE(IF('Vessel List B'!HP162=1,1,IF('Vessel List B'!HP162=2,2,IF('Vessel List B'!HP162=3,3,IF('Vessel List B'!HP162=4,4,IF('Vessel List B'!HP162=5,5,IF('Vessel List B'!HP162=6,6,IF('Vessel List B'!HP162=7,7,IF('Vessel List B'!HP162=8,8,IF('Vessel List B'!HP162=9,9,IF('Vessel List B'!HP162=10,10,IF('Vessel List B'!HP162=11,11,IF('Vessel List B'!HP162=12,12,IF('Vessel List B'!HP162=13,13,IF('Vessel List B'!HP162=14,14,IF('Vessel List B'!HP162=15,15,IF('Vessel List B'!HP162=16,16,0)))))))))))))))))=0," ",VALUE(IF('Vessel List B'!HP162=1,1,IF('Vessel List B'!HP162=2,2,IF('Vessel List B'!HP162=3,3,IF('Vessel List B'!HP162=4,4,IF('Vessel List B'!HP162=5,5,IF('Vessel List B'!HP162=6,6,IF('Vessel List B'!HP162=7,7,IF('Vessel List B'!HP162=8,8,IF('Vessel List B'!HP162=9,9,IF('Vessel List B'!HP162=10,10,IF('Vessel List B'!HP162=11,11,IF('Vessel List B'!HP162=12,12,IF('Vessel List B'!HP162=13,13,IF('Vessel List B'!HP162=14,14,IF('Vessel List B'!HP162=15,15,IF('Vessel List B'!HP162=16,16,0))))))))))))))))))</f>
        <v xml:space="preserve"> </v>
      </c>
      <c r="JC163" s="154"/>
      <c r="JD163" s="158"/>
      <c r="JE163" s="390" t="str">
        <f t="shared" si="237"/>
        <v/>
      </c>
      <c r="JF163" s="158"/>
      <c r="JG163" s="137"/>
      <c r="JH163" s="388" t="str">
        <f t="shared" si="238"/>
        <v/>
      </c>
      <c r="JI163" s="157" t="str">
        <f>IF(VALUE(IF('Vessel List B'!IC162=1,1,IF('Vessel List B'!IC162=2,2,IF('Vessel List B'!IC162=3,3,IF('Vessel List B'!IC162=4,4,IF('Vessel List B'!IC162=5,5,IF('Vessel List B'!IC162=6,6,IF('Vessel List B'!IC162=7,7,IF('Vessel List B'!IC162=8,8,IF('Vessel List B'!IC162=9,9,IF('Vessel List B'!IC162=10,10,IF('Vessel List B'!IC162=11,11,IF('Vessel List B'!IC162=12,12,IF('Vessel List B'!IC162=13,13,IF('Vessel List B'!IC162=14,14,IF('Vessel List B'!IC162=15,15,IF('Vessel List B'!IC162=16,16,0)))))))))))))))))=0," ",VALUE(IF('Vessel List B'!IC162=1,1,IF('Vessel List B'!IC162=2,2,IF('Vessel List B'!IC162=3,3,IF('Vessel List B'!IC162=4,4,IF('Vessel List B'!IC162=5,5,IF('Vessel List B'!IC162=6,6,IF('Vessel List B'!IC162=7,7,IF('Vessel List B'!IC162=8,8,IF('Vessel List B'!IC162=9,9,IF('Vessel List B'!IC162=10,10,IF('Vessel List B'!IC162=11,11,IF('Vessel List B'!IC162=12,12,IF('Vessel List B'!IC162=13,13,IF('Vessel List B'!IC162=14,14,IF('Vessel List B'!IC162=15,15,IF('Vessel List B'!IC162=16,16,0))))))))))))))))))</f>
        <v xml:space="preserve"> </v>
      </c>
      <c r="JJ163" s="154"/>
      <c r="JK163" s="158"/>
      <c r="JL163" s="390" t="str">
        <f t="shared" si="239"/>
        <v/>
      </c>
      <c r="JM163" s="158"/>
      <c r="JN163" s="137"/>
      <c r="JO163" s="388" t="str">
        <f t="shared" si="240"/>
        <v/>
      </c>
      <c r="JP163" s="157" t="str">
        <f>IF(VALUE(IF('Vessel List B'!IP162=1,1,IF('Vessel List B'!IP162=2,2,IF('Vessel List B'!IP162=3,3,IF('Vessel List B'!IP162=4,4,IF('Vessel List B'!IP162=5,5,IF('Vessel List B'!IP162=6,6,IF('Vessel List B'!IP162=7,7,IF('Vessel List B'!IP162=8,8,IF('Vessel List B'!IP162=9,9,IF('Vessel List B'!IP162=10,10,IF('Vessel List B'!IP162=11,11,IF('Vessel List B'!IP162=12,12,IF('Vessel List B'!IP162=13,13,IF('Vessel List B'!IP162=14,14,IF('Vessel List B'!IP162=15,15,IF('Vessel List B'!IP162=16,16,0)))))))))))))))))=0," ",VALUE(IF('Vessel List B'!IP162=1,1,IF('Vessel List B'!IP162=2,2,IF('Vessel List B'!IP162=3,3,IF('Vessel List B'!IP162=4,4,IF('Vessel List B'!IP162=5,5,IF('Vessel List B'!IP162=6,6,IF('Vessel List B'!IP162=7,7,IF('Vessel List B'!IP162=8,8,IF('Vessel List B'!IP162=9,9,IF('Vessel List B'!IP162=10,10,IF('Vessel List B'!IP162=11,11,IF('Vessel List B'!IP162=12,12,IF('Vessel List B'!IP162=13,13,IF('Vessel List B'!IP162=14,14,IF('Vessel List B'!IP162=15,15,IF('Vessel List B'!IP162=16,16,0))))))))))))))))))</f>
        <v xml:space="preserve"> </v>
      </c>
      <c r="JQ163" s="154"/>
      <c r="JR163" s="158"/>
      <c r="JS163" s="390" t="str">
        <f t="shared" si="241"/>
        <v/>
      </c>
      <c r="JT163" s="158"/>
      <c r="JU163" s="137"/>
      <c r="JV163" s="397" t="str">
        <f t="shared" si="242"/>
        <v/>
      </c>
      <c r="JW163" s="403"/>
    </row>
    <row r="164" spans="1:283" ht="15" x14ac:dyDescent="0.25">
      <c r="A164" s="132">
        <f>'Vessel List A'!B163</f>
        <v>41738</v>
      </c>
      <c r="B164" s="157" t="str">
        <f>IF(VALUE(IF('Vessel List A'!C163=1,1,IF('Vessel List A'!C163=2,2,IF('Vessel List A'!C163=3,3,IF('Vessel List A'!C163=4,4,IF('Vessel List A'!C163=5,5,IF('Vessel List A'!C163=6,6,IF('Vessel List A'!C163=7,7,IF('Vessel List A'!C163=8,8,IF('Vessel List A'!C163=9,9,IF('Vessel List A'!C163=10,10,IF('Vessel List A'!C163=11,11,IF('Vessel List A'!C163=12,12,IF('Vessel List A'!C163=13,13,IF('Vessel List A'!C163=14,14,IF('Vessel List A'!C163=15,15,IF('Vessel List A'!C163=16,16,0)))))))))))))))))=0," ",VALUE(IF('Vessel List A'!C163=1,1,IF('Vessel List A'!C163=2,2,IF('Vessel List A'!C163=3,3,IF('Vessel List A'!C163=4,4,IF('Vessel List A'!C163=5,5,IF('Vessel List A'!C163=6,6,IF('Vessel List A'!C163=7,7,IF('Vessel List A'!C163=8,8,IF('Vessel List A'!C163=9,9,IF('Vessel List A'!C163=10,10,IF('Vessel List A'!C163=11,11,IF('Vessel List A'!C163=12,12,IF('Vessel List A'!C163=13,13,IF('Vessel List A'!C163=14,14,IF('Vessel List A'!C163=15,15,IF('Vessel List A'!C163=16,16,0))))))))))))))))))</f>
        <v xml:space="preserve"> </v>
      </c>
      <c r="C164" s="154"/>
      <c r="D164" s="158"/>
      <c r="E164" s="390" t="str">
        <f t="shared" si="163"/>
        <v/>
      </c>
      <c r="F164" s="158"/>
      <c r="G164" s="137"/>
      <c r="H164" s="388" t="str">
        <f t="shared" si="164"/>
        <v/>
      </c>
      <c r="I164" s="157" t="str">
        <f>IF(VALUE(IF('Vessel List A'!P163=1,1,IF('Vessel List A'!P163=2,2,IF('Vessel List A'!P163=3,3,IF('Vessel List A'!P163=4,4,IF('Vessel List A'!P163=5,5,IF('Vessel List A'!P163=6,6,IF('Vessel List A'!P163=7,7,IF('Vessel List A'!P163=8,8,IF('Vessel List A'!P163=9,9,IF('Vessel List A'!P163=10,10,IF('Vessel List A'!P163=11,11,IF('Vessel List A'!P163=12,12,IF('Vessel List A'!P163=13,13,IF('Vessel List A'!P163=14,14,IF('Vessel List A'!P163=15,15,IF('Vessel List A'!P163=16,16,0)))))))))))))))))=0," ",VALUE(IF('Vessel List A'!P163=1,1,IF('Vessel List A'!P163=2,2,IF('Vessel List A'!P163=3,3,IF('Vessel List A'!P163=4,4,IF('Vessel List A'!P163=5,5,IF('Vessel List A'!P163=6,6,IF('Vessel List A'!P163=7,7,IF('Vessel List A'!P163=8,8,IF('Vessel List A'!P163=9,9,IF('Vessel List A'!P163=10,10,IF('Vessel List A'!P163=11,11,IF('Vessel List A'!P163=12,12,IF('Vessel List A'!P163=13,13,IF('Vessel List A'!P163=14,14,IF('Vessel List A'!P163=15,15,IF('Vessel List A'!P163=16,16,0))))))))))))))))))</f>
        <v xml:space="preserve"> </v>
      </c>
      <c r="J164" s="154"/>
      <c r="K164" s="158"/>
      <c r="L164" s="390" t="str">
        <f t="shared" si="165"/>
        <v/>
      </c>
      <c r="M164" s="158"/>
      <c r="N164" s="137"/>
      <c r="O164" s="388" t="str">
        <f t="shared" si="166"/>
        <v/>
      </c>
      <c r="P164" s="157" t="str">
        <f>IF(VALUE(IF('Vessel List A'!AC163=1,1,IF('Vessel List A'!AC163=2,2,IF('Vessel List A'!AC163=3,3,IF('Vessel List A'!AC163=4,4,IF('Vessel List A'!AC163=5,5,IF('Vessel List A'!AC163=6,6,IF('Vessel List A'!AC163=7,7,IF('Vessel List A'!AC163=8,8,IF('Vessel List A'!AC163=9,9,IF('Vessel List A'!AC163=10,10,IF('Vessel List A'!AC163=11,11,IF('Vessel List A'!AC163=12,12,IF('Vessel List A'!AC163=13,13,IF('Vessel List A'!AC163=14,14,IF('Vessel List A'!AC163=15,15,IF('Vessel List A'!AC163=16,16,0)))))))))))))))))=0," ",VALUE(IF('Vessel List A'!AC163=1,1,IF('Vessel List A'!AC163=2,2,IF('Vessel List A'!AC163=3,3,IF('Vessel List A'!AC163=4,4,IF('Vessel List A'!AC163=5,5,IF('Vessel List A'!AC163=6,6,IF('Vessel List A'!AC163=7,7,IF('Vessel List A'!AC163=8,8,IF('Vessel List A'!AC163=9,9,IF('Vessel List A'!AC163=10,10,IF('Vessel List A'!AC163=11,11,IF('Vessel List A'!AC163=12,12,IF('Vessel List A'!AC163=13,13,IF('Vessel List A'!AC163=14,14,IF('Vessel List A'!AC163=15,15,IF('Vessel List A'!AC163=16,16,0))))))))))))))))))</f>
        <v xml:space="preserve"> </v>
      </c>
      <c r="Q164" s="154"/>
      <c r="R164" s="158"/>
      <c r="S164" s="390" t="str">
        <f t="shared" si="167"/>
        <v/>
      </c>
      <c r="T164" s="158"/>
      <c r="U164" s="137"/>
      <c r="V164" s="388" t="str">
        <f t="shared" si="168"/>
        <v/>
      </c>
      <c r="W164" s="157" t="str">
        <f>IF(VALUE(IF('Vessel List A'!AP163=1,1,IF('Vessel List A'!AP163=2,2,IF('Vessel List A'!AP163=3,3,IF('Vessel List A'!AP163=4,4,IF('Vessel List A'!AP163=5,5,IF('Vessel List A'!AP163=6,6,IF('Vessel List A'!AP163=7,7,IF('Vessel List A'!AP163=8,8,IF('Vessel List A'!AP163=9,9,IF('Vessel List A'!AP163=10,10,IF('Vessel List A'!AP163=11,11,IF('Vessel List A'!AP163=12,12,IF('Vessel List A'!AP163=13,13,IF('Vessel List A'!AP163=14,14,IF('Vessel List A'!AP163=15,15,IF('Vessel List A'!AP163=16,16,0)))))))))))))))))=0," ",VALUE(IF('Vessel List A'!AP163=1,1,IF('Vessel List A'!AP163=2,2,IF('Vessel List A'!AP163=3,3,IF('Vessel List A'!AP163=4,4,IF('Vessel List A'!AP163=5,5,IF('Vessel List A'!AP163=6,6,IF('Vessel List A'!AP163=7,7,IF('Vessel List A'!AP163=8,8,IF('Vessel List A'!AP163=9,9,IF('Vessel List A'!AP163=10,10,IF('Vessel List A'!AP163=11,11,IF('Vessel List A'!AP163=12,12,IF('Vessel List A'!AP163=13,13,IF('Vessel List A'!AP163=14,14,IF('Vessel List A'!AP163=15,15,IF('Vessel List A'!AP163=16,16,0))))))))))))))))))</f>
        <v xml:space="preserve"> </v>
      </c>
      <c r="X164" s="154"/>
      <c r="Y164" s="158"/>
      <c r="Z164" s="390" t="str">
        <f t="shared" si="169"/>
        <v/>
      </c>
      <c r="AA164" s="158"/>
      <c r="AB164" s="137"/>
      <c r="AC164" s="388" t="str">
        <f t="shared" si="170"/>
        <v/>
      </c>
      <c r="AD164" s="157" t="str">
        <f>IF(VALUE(IF('Vessel List A'!BC163=1,1,IF('Vessel List A'!BC163=2,2,IF('Vessel List A'!BC163=3,3,IF('Vessel List A'!BC163=4,4,IF('Vessel List A'!BC163=5,5,IF('Vessel List A'!BC163=6,6,IF('Vessel List A'!BC163=7,7,IF('Vessel List A'!BC163=8,8,IF('Vessel List A'!BC163=9,9,IF('Vessel List A'!BC163=10,10,IF('Vessel List A'!BC163=11,11,IF('Vessel List A'!BC163=12,12,IF('Vessel List A'!BC163=13,13,IF('Vessel List A'!BC163=14,14,IF('Vessel List A'!BC163=15,15,IF('Vessel List A'!BC163=16,16,0)))))))))))))))))=0," ",VALUE(IF('Vessel List A'!BC163=1,1,IF('Vessel List A'!BC163=2,2,IF('Vessel List A'!BC163=3,3,IF('Vessel List A'!BC163=4,4,IF('Vessel List A'!BC163=5,5,IF('Vessel List A'!BC163=6,6,IF('Vessel List A'!BC163=7,7,IF('Vessel List A'!BC163=8,8,IF('Vessel List A'!BC163=9,9,IF('Vessel List A'!BC163=10,10,IF('Vessel List A'!BC163=11,11,IF('Vessel List A'!BC163=12,12,IF('Vessel List A'!BC163=13,13,IF('Vessel List A'!BC163=14,14,IF('Vessel List A'!BC163=15,15,IF('Vessel List A'!BC163=16,16,0))))))))))))))))))</f>
        <v xml:space="preserve"> </v>
      </c>
      <c r="AE164" s="154"/>
      <c r="AF164" s="158"/>
      <c r="AG164" s="390" t="str">
        <f t="shared" si="171"/>
        <v/>
      </c>
      <c r="AH164" s="158"/>
      <c r="AI164" s="137"/>
      <c r="AJ164" s="388" t="str">
        <f t="shared" si="172"/>
        <v/>
      </c>
      <c r="AK164" s="157" t="str">
        <f>IF(VALUE(IF('Vessel List A'!BP163=1,1,IF('Vessel List A'!BP163=2,2,IF('Vessel List A'!BP163=3,3,IF('Vessel List A'!BP163=4,4,IF('Vessel List A'!BP163=5,5,IF('Vessel List A'!BP163=6,6,IF('Vessel List A'!BP163=7,7,IF('Vessel List A'!BP163=8,8,IF('Vessel List A'!BP163=9,9,IF('Vessel List A'!BP163=10,10,IF('Vessel List A'!BP163=11,11,IF('Vessel List A'!BP163=12,12,IF('Vessel List A'!BP163=13,13,IF('Vessel List A'!BP163=14,14,IF('Vessel List A'!BP163=15,15,IF('Vessel List A'!BP163=16,16,0)))))))))))))))))=0," ",VALUE(IF('Vessel List A'!BP163=1,1,IF('Vessel List A'!BP163=2,2,IF('Vessel List A'!BP163=3,3,IF('Vessel List A'!BP163=4,4,IF('Vessel List A'!BP163=5,5,IF('Vessel List A'!BP163=6,6,IF('Vessel List A'!BP163=7,7,IF('Vessel List A'!BP163=8,8,IF('Vessel List A'!BP163=9,9,IF('Vessel List A'!BP163=10,10,IF('Vessel List A'!BP163=11,11,IF('Vessel List A'!BP163=12,12,IF('Vessel List A'!BP163=13,13,IF('Vessel List A'!BP163=14,14,IF('Vessel List A'!BP163=15,15,IF('Vessel List A'!BP163=16,16,0))))))))))))))))))</f>
        <v xml:space="preserve"> </v>
      </c>
      <c r="AL164" s="154"/>
      <c r="AM164" s="158"/>
      <c r="AN164" s="390" t="str">
        <f t="shared" si="173"/>
        <v/>
      </c>
      <c r="AO164" s="158"/>
      <c r="AP164" s="137"/>
      <c r="AQ164" s="388" t="str">
        <f t="shared" si="174"/>
        <v/>
      </c>
      <c r="AR164" s="157" t="str">
        <f>IF(VALUE(IF('Vessel List A'!CC163=1,1,IF('Vessel List A'!CC163=2,2,IF('Vessel List A'!CC163=3,3,IF('Vessel List A'!CC163=4,4,IF('Vessel List A'!CC163=5,5,IF('Vessel List A'!CC163=6,6,IF('Vessel List A'!CC163=7,7,IF('Vessel List A'!CC163=8,8,IF('Vessel List A'!CC163=9,9,IF('Vessel List A'!CC163=10,10,IF('Vessel List A'!CC163=11,11,IF('Vessel List A'!CC163=12,12,IF('Vessel List A'!CC163=13,13,IF('Vessel List A'!CC163=14,14,IF('Vessel List A'!CC163=15,15,IF('Vessel List A'!CC163=16,16,0)))))))))))))))))=0," ",VALUE(IF('Vessel List A'!CC163=1,1,IF('Vessel List A'!CC163=2,2,IF('Vessel List A'!CC163=3,3,IF('Vessel List A'!CC163=4,4,IF('Vessel List A'!CC163=5,5,IF('Vessel List A'!CC163=6,6,IF('Vessel List A'!CC163=7,7,IF('Vessel List A'!CC163=8,8,IF('Vessel List A'!CC163=9,9,IF('Vessel List A'!CC163=10,10,IF('Vessel List A'!CC163=11,11,IF('Vessel List A'!CC163=12,12,IF('Vessel List A'!CC163=13,13,IF('Vessel List A'!CC163=14,14,IF('Vessel List A'!CC163=15,15,IF('Vessel List A'!CC163=16,16,0))))))))))))))))))</f>
        <v xml:space="preserve"> </v>
      </c>
      <c r="AS164" s="154"/>
      <c r="AT164" s="158"/>
      <c r="AU164" s="390" t="str">
        <f t="shared" si="175"/>
        <v/>
      </c>
      <c r="AV164" s="158"/>
      <c r="AW164" s="137"/>
      <c r="AX164" s="388" t="str">
        <f t="shared" si="176"/>
        <v/>
      </c>
      <c r="AY164" s="157" t="str">
        <f>IF(VALUE(IF('Vessel List A'!CP163=1,1,IF('Vessel List A'!CP163=2,2,IF('Vessel List A'!CP163=3,3,IF('Vessel List A'!CP163=4,4,IF('Vessel List A'!CP163=5,5,IF('Vessel List A'!CP163=6,6,IF('Vessel List A'!CP163=7,7,IF('Vessel List A'!CP163=8,8,IF('Vessel List A'!CP163=9,9,IF('Vessel List A'!CP163=10,10,IF('Vessel List A'!CP163=11,11,IF('Vessel List A'!CP163=12,12,IF('Vessel List A'!CP163=13,13,IF('Vessel List A'!CP163=14,14,IF('Vessel List A'!CP163=15,15,IF('Vessel List A'!CP163=16,16,0)))))))))))))))))=0," ",VALUE(IF('Vessel List A'!CP163=1,1,IF('Vessel List A'!CP163=2,2,IF('Vessel List A'!CP163=3,3,IF('Vessel List A'!CP163=4,4,IF('Vessel List A'!CP163=5,5,IF('Vessel List A'!CP163=6,6,IF('Vessel List A'!CP163=7,7,IF('Vessel List A'!CP163=8,8,IF('Vessel List A'!CP163=9,9,IF('Vessel List A'!CP163=10,10,IF('Vessel List A'!CP163=11,11,IF('Vessel List A'!CP163=12,12,IF('Vessel List A'!CP163=13,13,IF('Vessel List A'!CP163=14,14,IF('Vessel List A'!CP163=15,15,IF('Vessel List A'!CP163=16,16,0))))))))))))))))))</f>
        <v xml:space="preserve"> </v>
      </c>
      <c r="AZ164" s="154"/>
      <c r="BA164" s="158"/>
      <c r="BB164" s="390" t="str">
        <f t="shared" si="177"/>
        <v/>
      </c>
      <c r="BC164" s="158"/>
      <c r="BD164" s="137"/>
      <c r="BE164" s="388" t="str">
        <f t="shared" si="178"/>
        <v/>
      </c>
      <c r="BF164" s="157" t="str">
        <f>IF(VALUE(IF('Vessel List A'!DC163=1,1,IF('Vessel List A'!DC163=2,2,IF('Vessel List A'!DC163=3,3,IF('Vessel List A'!DC163=4,4,IF('Vessel List A'!DC163=5,5,IF('Vessel List A'!DC163=6,6,IF('Vessel List A'!DC163=7,7,IF('Vessel List A'!DC163=8,8,IF('Vessel List A'!DC163=9,9,IF('Vessel List A'!DC163=10,10,IF('Vessel List A'!DC163=11,11,IF('Vessel List A'!DC163=12,12,IF('Vessel List A'!DC163=13,13,IF('Vessel List A'!DC163=14,14,IF('Vessel List A'!DC163=15,15,IF('Vessel List A'!DC163=16,16,0)))))))))))))))))=0," ",VALUE(IF('Vessel List A'!DC163=1,1,IF('Vessel List A'!DC163=2,2,IF('Vessel List A'!DC163=3,3,IF('Vessel List A'!DC163=4,4,IF('Vessel List A'!DC163=5,5,IF('Vessel List A'!DC163=6,6,IF('Vessel List A'!DC163=7,7,IF('Vessel List A'!DC163=8,8,IF('Vessel List A'!DC163=9,9,IF('Vessel List A'!DC163=10,10,IF('Vessel List A'!DC163=11,11,IF('Vessel List A'!DC163=12,12,IF('Vessel List A'!DC163=13,13,IF('Vessel List A'!DC163=14,14,IF('Vessel List A'!DC163=15,15,IF('Vessel List A'!DC163=16,16,0))))))))))))))))))</f>
        <v xml:space="preserve"> </v>
      </c>
      <c r="BG164" s="154"/>
      <c r="BH164" s="158"/>
      <c r="BI164" s="390" t="str">
        <f t="shared" si="179"/>
        <v/>
      </c>
      <c r="BJ164" s="158"/>
      <c r="BK164" s="137"/>
      <c r="BL164" s="388" t="str">
        <f t="shared" si="180"/>
        <v/>
      </c>
      <c r="BM164" s="157" t="str">
        <f>IF(VALUE(IF('Vessel List A'!DP163=1,1,IF('Vessel List A'!DP163=2,2,IF('Vessel List A'!DP163=3,3,IF('Vessel List A'!DP163=4,4,IF('Vessel List A'!DP163=5,5,IF('Vessel List A'!DP163=6,6,IF('Vessel List A'!DP163=7,7,IF('Vessel List A'!DP163=8,8,IF('Vessel List A'!DP163=9,9,IF('Vessel List A'!DP163=10,10,IF('Vessel List A'!DP163=11,11,IF('Vessel List A'!DP163=12,12,IF('Vessel List A'!DP163=13,13,IF('Vessel List A'!DP163=14,14,IF('Vessel List A'!DP163=15,15,IF('Vessel List A'!DP163=16,16,0)))))))))))))))))=0," ",VALUE(IF('Vessel List A'!DP163=1,1,IF('Vessel List A'!DP163=2,2,IF('Vessel List A'!DP163=3,3,IF('Vessel List A'!DP163=4,4,IF('Vessel List A'!DP163=5,5,IF('Vessel List A'!DP163=6,6,IF('Vessel List A'!DP163=7,7,IF('Vessel List A'!DP163=8,8,IF('Vessel List A'!DP163=9,9,IF('Vessel List A'!DP163=10,10,IF('Vessel List A'!DP163=11,11,IF('Vessel List A'!DP163=12,12,IF('Vessel List A'!DP163=13,13,IF('Vessel List A'!DP163=14,14,IF('Vessel List A'!DP163=15,15,IF('Vessel List A'!DP163=16,16,0))))))))))))))))))</f>
        <v xml:space="preserve"> </v>
      </c>
      <c r="BN164" s="154"/>
      <c r="BO164" s="158"/>
      <c r="BP164" s="390" t="str">
        <f t="shared" si="181"/>
        <v/>
      </c>
      <c r="BQ164" s="158"/>
      <c r="BR164" s="137"/>
      <c r="BS164" s="388" t="str">
        <f t="shared" si="182"/>
        <v/>
      </c>
      <c r="BT164" s="157" t="str">
        <f>IF(VALUE(IF('Vessel List A'!EC163=1,1,IF('Vessel List A'!EC163=2,2,IF('Vessel List A'!EC163=3,3,IF('Vessel List A'!EC163=4,4,IF('Vessel List A'!EC163=5,5,IF('Vessel List A'!EC163=6,6,IF('Vessel List A'!EC163=7,7,IF('Vessel List A'!EC163=8,8,IF('Vessel List A'!EC163=9,9,IF('Vessel List A'!EC163=10,10,IF('Vessel List A'!EC163=11,11,IF('Vessel List A'!EC163=12,12,IF('Vessel List A'!EC163=13,13,IF('Vessel List A'!EC163=14,14,IF('Vessel List A'!EC163=15,15,IF('Vessel List A'!EC163=16,16,0)))))))))))))))))=0," ",VALUE(IF('Vessel List A'!EC163=1,1,IF('Vessel List A'!EC163=2,2,IF('Vessel List A'!EC163=3,3,IF('Vessel List A'!EC163=4,4,IF('Vessel List A'!EC163=5,5,IF('Vessel List A'!EC163=6,6,IF('Vessel List A'!EC163=7,7,IF('Vessel List A'!EC163=8,8,IF('Vessel List A'!EC163=9,9,IF('Vessel List A'!EC163=10,10,IF('Vessel List A'!EC163=11,11,IF('Vessel List A'!EC163=12,12,IF('Vessel List A'!EC163=13,13,IF('Vessel List A'!EC163=14,14,IF('Vessel List A'!EC163=15,15,IF('Vessel List A'!EC163=16,16,0))))))))))))))))))</f>
        <v xml:space="preserve"> </v>
      </c>
      <c r="BU164" s="154"/>
      <c r="BV164" s="158"/>
      <c r="BW164" s="390" t="str">
        <f t="shared" si="183"/>
        <v/>
      </c>
      <c r="BX164" s="158"/>
      <c r="BY164" s="137"/>
      <c r="BZ164" s="388" t="str">
        <f t="shared" si="184"/>
        <v/>
      </c>
      <c r="CA164" s="157" t="str">
        <f>IF(VALUE(IF('Vessel List A'!EP163=1,1,IF('Vessel List A'!EP163=2,2,IF('Vessel List A'!EP163=3,3,IF('Vessel List A'!EP163=4,4,IF('Vessel List A'!EP163=5,5,IF('Vessel List A'!EP163=6,6,IF('Vessel List A'!EP163=7,7,IF('Vessel List A'!EP163=8,8,IF('Vessel List A'!EP163=9,9,IF('Vessel List A'!EP163=10,10,IF('Vessel List A'!EP163=11,11,IF('Vessel List A'!EP163=12,12,IF('Vessel List A'!EP163=13,13,IF('Vessel List A'!EP163=14,14,IF('Vessel List A'!EP163=15,15,IF('Vessel List A'!EP163=16,16,0)))))))))))))))))=0," ",VALUE(IF('Vessel List A'!EP163=1,1,IF('Vessel List A'!EP163=2,2,IF('Vessel List A'!EP163=3,3,IF('Vessel List A'!EP163=4,4,IF('Vessel List A'!EP163=5,5,IF('Vessel List A'!EP163=6,6,IF('Vessel List A'!EP163=7,7,IF('Vessel List A'!EP163=8,8,IF('Vessel List A'!EP163=9,9,IF('Vessel List A'!EP163=10,10,IF('Vessel List A'!EP163=11,11,IF('Vessel List A'!EP163=12,12,IF('Vessel List A'!EP163=13,13,IF('Vessel List A'!EP163=14,14,IF('Vessel List A'!EP163=15,15,IF('Vessel List A'!EP163=16,16,0))))))))))))))))))</f>
        <v xml:space="preserve"> </v>
      </c>
      <c r="CB164" s="154"/>
      <c r="CC164" s="158"/>
      <c r="CD164" s="390" t="str">
        <f t="shared" si="185"/>
        <v/>
      </c>
      <c r="CE164" s="158"/>
      <c r="CF164" s="137"/>
      <c r="CG164" s="388" t="str">
        <f t="shared" si="186"/>
        <v/>
      </c>
      <c r="CH164" s="157" t="str">
        <f>IF(VALUE(IF('Vessel List A'!FC163=1,1,IF('Vessel List A'!FC163=2,2,IF('Vessel List A'!FC163=3,3,IF('Vessel List A'!FC163=4,4,IF('Vessel List A'!FC163=5,5,IF('Vessel List A'!FC163=6,6,IF('Vessel List A'!FC163=7,7,IF('Vessel List A'!FC163=8,8,IF('Vessel List A'!FC163=9,9,IF('Vessel List A'!FC163=10,10,IF('Vessel List A'!FC163=11,11,IF('Vessel List A'!FC163=12,12,IF('Vessel List A'!FC163=13,13,IF('Vessel List A'!FC163=14,14,IF('Vessel List A'!FC163=15,15,IF('Vessel List A'!FC163=16,16,0)))))))))))))))))=0," ",VALUE(IF('Vessel List A'!FC163=1,1,IF('Vessel List A'!FC163=2,2,IF('Vessel List A'!FC163=3,3,IF('Vessel List A'!FC163=4,4,IF('Vessel List A'!FC163=5,5,IF('Vessel List A'!FC163=6,6,IF('Vessel List A'!FC163=7,7,IF('Vessel List A'!FC163=8,8,IF('Vessel List A'!FC163=9,9,IF('Vessel List A'!FC163=10,10,IF('Vessel List A'!FC163=11,11,IF('Vessel List A'!FC163=12,12,IF('Vessel List A'!FC163=13,13,IF('Vessel List A'!FC163=14,14,IF('Vessel List A'!FC163=15,15,IF('Vessel List A'!FC163=16,16,0))))))))))))))))))</f>
        <v xml:space="preserve"> </v>
      </c>
      <c r="CI164" s="154"/>
      <c r="CJ164" s="158"/>
      <c r="CK164" s="390" t="str">
        <f t="shared" si="187"/>
        <v/>
      </c>
      <c r="CL164" s="158"/>
      <c r="CM164" s="137"/>
      <c r="CN164" s="388" t="str">
        <f t="shared" si="188"/>
        <v/>
      </c>
      <c r="CO164" s="157" t="str">
        <f>IF(VALUE(IF('Vessel List A'!FP163=1,1,IF('Vessel List A'!FP163=2,2,IF('Vessel List A'!FP163=3,3,IF('Vessel List A'!FP163=4,4,IF('Vessel List A'!FP163=5,5,IF('Vessel List A'!FP163=6,6,IF('Vessel List A'!FP163=7,7,IF('Vessel List A'!FP163=8,8,IF('Vessel List A'!FP163=9,9,IF('Vessel List A'!FP163=10,10,IF('Vessel List A'!FP163=11,11,IF('Vessel List A'!FP163=12,12,IF('Vessel List A'!FP163=13,13,IF('Vessel List A'!FP163=14,14,IF('Vessel List A'!FP163=15,15,IF('Vessel List A'!FP163=16,16,0)))))))))))))))))=0," ",VALUE(IF('Vessel List A'!FP163=1,1,IF('Vessel List A'!FP163=2,2,IF('Vessel List A'!FP163=3,3,IF('Vessel List A'!FP163=4,4,IF('Vessel List A'!FP163=5,5,IF('Vessel List A'!FP163=6,6,IF('Vessel List A'!FP163=7,7,IF('Vessel List A'!FP163=8,8,IF('Vessel List A'!FP163=9,9,IF('Vessel List A'!FP163=10,10,IF('Vessel List A'!FP163=11,11,IF('Vessel List A'!FP163=12,12,IF('Vessel List A'!FP163=13,13,IF('Vessel List A'!FP163=14,14,IF('Vessel List A'!FP163=15,15,IF('Vessel List A'!FP163=16,16,0))))))))))))))))))</f>
        <v xml:space="preserve"> </v>
      </c>
      <c r="CP164" s="154"/>
      <c r="CQ164" s="158"/>
      <c r="CR164" s="390" t="str">
        <f t="shared" si="189"/>
        <v/>
      </c>
      <c r="CS164" s="158"/>
      <c r="CT164" s="137"/>
      <c r="CU164" s="388" t="str">
        <f t="shared" si="190"/>
        <v/>
      </c>
      <c r="CV164" s="157" t="str">
        <f>IF(VALUE(IF('Vessel List A'!GC163=1,1,IF('Vessel List A'!GC163=2,2,IF('Vessel List A'!GC163=3,3,IF('Vessel List A'!GC163=4,4,IF('Vessel List A'!GC163=5,5,IF('Vessel List A'!GC163=6,6,IF('Vessel List A'!GC163=7,7,IF('Vessel List A'!GC163=8,8,IF('Vessel List A'!GC163=9,9,IF('Vessel List A'!GC163=10,10,IF('Vessel List A'!GC163=11,11,IF('Vessel List A'!GC163=12,12,IF('Vessel List A'!GC163=13,13,IF('Vessel List A'!GC163=14,14,IF('Vessel List A'!GC163=15,15,IF('Vessel List A'!GC163=16,16,0)))))))))))))))))=0," ",VALUE(IF('Vessel List A'!GC163=1,1,IF('Vessel List A'!GC163=2,2,IF('Vessel List A'!GC163=3,3,IF('Vessel List A'!GC163=4,4,IF('Vessel List A'!GC163=5,5,IF('Vessel List A'!GC163=6,6,IF('Vessel List A'!GC163=7,7,IF('Vessel List A'!GC163=8,8,IF('Vessel List A'!GC163=9,9,IF('Vessel List A'!GC163=10,10,IF('Vessel List A'!GC163=11,11,IF('Vessel List A'!GC163=12,12,IF('Vessel List A'!GC163=13,13,IF('Vessel List A'!GC163=14,14,IF('Vessel List A'!GC163=15,15,IF('Vessel List A'!GC163=16,16,0))))))))))))))))))</f>
        <v xml:space="preserve"> </v>
      </c>
      <c r="CW164" s="154"/>
      <c r="CX164" s="158"/>
      <c r="CY164" s="390" t="str">
        <f t="shared" si="191"/>
        <v/>
      </c>
      <c r="CZ164" s="158"/>
      <c r="DA164" s="137"/>
      <c r="DB164" s="388" t="str">
        <f t="shared" si="192"/>
        <v/>
      </c>
      <c r="DC164" s="157" t="str">
        <f>IF(VALUE(IF('Vessel List A'!GP163=1,1,IF('Vessel List A'!GP163=2,2,IF('Vessel List A'!GP163=3,3,IF('Vessel List A'!GP163=4,4,IF('Vessel List A'!GP163=5,5,IF('Vessel List A'!GP163=6,6,IF('Vessel List A'!GP163=7,7,IF('Vessel List A'!GP163=8,8,IF('Vessel List A'!GP163=9,9,IF('Vessel List A'!GP163=10,10,IF('Vessel List A'!GP163=11,11,IF('Vessel List A'!GP163=12,12,IF('Vessel List A'!GP163=13,13,IF('Vessel List A'!GP163=14,14,IF('Vessel List A'!GP163=15,15,IF('Vessel List A'!GP163=16,16,0)))))))))))))))))=0," ",VALUE(IF('Vessel List A'!GP163=1,1,IF('Vessel List A'!GP163=2,2,IF('Vessel List A'!GP163=3,3,IF('Vessel List A'!GP163=4,4,IF('Vessel List A'!GP163=5,5,IF('Vessel List A'!GP163=6,6,IF('Vessel List A'!GP163=7,7,IF('Vessel List A'!GP163=8,8,IF('Vessel List A'!GP163=9,9,IF('Vessel List A'!GP163=10,10,IF('Vessel List A'!GP163=11,11,IF('Vessel List A'!GP163=12,12,IF('Vessel List A'!GP163=13,13,IF('Vessel List A'!GP163=14,14,IF('Vessel List A'!GP163=15,15,IF('Vessel List A'!GP163=16,16,0))))))))))))))))))</f>
        <v xml:space="preserve"> </v>
      </c>
      <c r="DD164" s="154"/>
      <c r="DE164" s="158"/>
      <c r="DF164" s="390" t="str">
        <f t="shared" si="193"/>
        <v/>
      </c>
      <c r="DG164" s="158"/>
      <c r="DH164" s="137"/>
      <c r="DI164" s="388" t="str">
        <f t="shared" si="194"/>
        <v/>
      </c>
      <c r="DJ164" s="157" t="str">
        <f>IF(VALUE(IF('Vessel List A'!HC163=1,1,IF('Vessel List A'!HC163=2,2,IF('Vessel List A'!HC163=3,3,IF('Vessel List A'!HC163=4,4,IF('Vessel List A'!HC163=5,5,IF('Vessel List A'!HC163=6,6,IF('Vessel List A'!HC163=7,7,IF('Vessel List A'!HC163=8,8,IF('Vessel List A'!HC163=9,9,IF('Vessel List A'!HC163=10,10,IF('Vessel List A'!HC163=11,11,IF('Vessel List A'!HC163=12,12,IF('Vessel List A'!HC163=13,13,IF('Vessel List A'!HC163=14,14,IF('Vessel List A'!HC163=15,15,IF('Vessel List A'!HC163=16,16,0)))))))))))))))))=0," ",VALUE(IF('Vessel List A'!HC163=1,1,IF('Vessel List A'!HC163=2,2,IF('Vessel List A'!HC163=3,3,IF('Vessel List A'!HC163=4,4,IF('Vessel List A'!HC163=5,5,IF('Vessel List A'!HC163=6,6,IF('Vessel List A'!HC163=7,7,IF('Vessel List A'!HC163=8,8,IF('Vessel List A'!HC163=9,9,IF('Vessel List A'!HC163=10,10,IF('Vessel List A'!HC163=11,11,IF('Vessel List A'!HC163=12,12,IF('Vessel List A'!HC163=13,13,IF('Vessel List A'!HC163=14,14,IF('Vessel List A'!HC163=15,15,IF('Vessel List A'!HC163=16,16,0))))))))))))))))))</f>
        <v xml:space="preserve"> </v>
      </c>
      <c r="DK164" s="154"/>
      <c r="DL164" s="158"/>
      <c r="DM164" s="390" t="str">
        <f t="shared" si="195"/>
        <v/>
      </c>
      <c r="DN164" s="158"/>
      <c r="DO164" s="137"/>
      <c r="DP164" s="388" t="str">
        <f t="shared" si="196"/>
        <v/>
      </c>
      <c r="DQ164" s="157" t="str">
        <f>IF(VALUE(IF('Vessel List A'!HP163=1,1,IF('Vessel List A'!HP163=2,2,IF('Vessel List A'!HP163=3,3,IF('Vessel List A'!HP163=4,4,IF('Vessel List A'!HP163=5,5,IF('Vessel List A'!HP163=6,6,IF('Vessel List A'!HP163=7,7,IF('Vessel List A'!HP163=8,8,IF('Vessel List A'!HP163=9,9,IF('Vessel List A'!HP163=10,10,IF('Vessel List A'!HP163=11,11,IF('Vessel List A'!HP163=12,12,IF('Vessel List A'!HP163=13,13,IF('Vessel List A'!HP163=14,14,IF('Vessel List A'!HP163=15,15,IF('Vessel List A'!HP163=16,16,0)))))))))))))))))=0," ",VALUE(IF('Vessel List A'!HP163=1,1,IF('Vessel List A'!HP163=2,2,IF('Vessel List A'!HP163=3,3,IF('Vessel List A'!HP163=4,4,IF('Vessel List A'!HP163=5,5,IF('Vessel List A'!HP163=6,6,IF('Vessel List A'!HP163=7,7,IF('Vessel List A'!HP163=8,8,IF('Vessel List A'!HP163=9,9,IF('Vessel List A'!HP163=10,10,IF('Vessel List A'!HP163=11,11,IF('Vessel List A'!HP163=12,12,IF('Vessel List A'!HP163=13,13,IF('Vessel List A'!HP163=14,14,IF('Vessel List A'!HP163=15,15,IF('Vessel List A'!HP163=16,16,0))))))))))))))))))</f>
        <v xml:space="preserve"> </v>
      </c>
      <c r="DR164" s="154"/>
      <c r="DS164" s="158"/>
      <c r="DT164" s="390" t="str">
        <f t="shared" si="197"/>
        <v/>
      </c>
      <c r="DU164" s="158"/>
      <c r="DV164" s="137"/>
      <c r="DW164" s="388" t="str">
        <f t="shared" si="198"/>
        <v/>
      </c>
      <c r="DX164" s="157" t="str">
        <f>IF(VALUE(IF('Vessel List A'!IC163=1,1,IF('Vessel List A'!IC163=2,2,IF('Vessel List A'!IC163=3,3,IF('Vessel List A'!IC163=4,4,IF('Vessel List A'!IC163=5,5,IF('Vessel List A'!IC163=6,6,IF('Vessel List A'!IC163=7,7,IF('Vessel List A'!IC163=8,8,IF('Vessel List A'!IC163=9,9,IF('Vessel List A'!IC163=10,10,IF('Vessel List A'!IC163=11,11,IF('Vessel List A'!IC163=12,12,IF('Vessel List A'!IC163=13,13,IF('Vessel List A'!IC163=14,14,IF('Vessel List A'!IC163=15,15,IF('Vessel List A'!IC163=16,16,0)))))))))))))))))=0," ",VALUE(IF('Vessel List A'!IC163=1,1,IF('Vessel List A'!IC163=2,2,IF('Vessel List A'!IC163=3,3,IF('Vessel List A'!IC163=4,4,IF('Vessel List A'!IC163=5,5,IF('Vessel List A'!IC163=6,6,IF('Vessel List A'!IC163=7,7,IF('Vessel List A'!IC163=8,8,IF('Vessel List A'!IC163=9,9,IF('Vessel List A'!IC163=10,10,IF('Vessel List A'!IC163=11,11,IF('Vessel List A'!IC163=12,12,IF('Vessel List A'!IC163=13,13,IF('Vessel List A'!IC163=14,14,IF('Vessel List A'!IC163=15,15,IF('Vessel List A'!IC163=16,16,0))))))))))))))))))</f>
        <v xml:space="preserve"> </v>
      </c>
      <c r="DY164" s="154"/>
      <c r="DZ164" s="158"/>
      <c r="EA164" s="390" t="str">
        <f t="shared" si="199"/>
        <v/>
      </c>
      <c r="EB164" s="158"/>
      <c r="EC164" s="137"/>
      <c r="ED164" s="388" t="str">
        <f t="shared" si="200"/>
        <v/>
      </c>
      <c r="EE164" s="157" t="str">
        <f>IF(VALUE(IF('Vessel List A'!IP163=1,1,IF('Vessel List A'!IP163=2,2,IF('Vessel List A'!IP163=3,3,IF('Vessel List A'!IP163=4,4,IF('Vessel List A'!IP163=5,5,IF('Vessel List A'!IP163=6,6,IF('Vessel List A'!IP163=7,7,IF('Vessel List A'!IP163=8,8,IF('Vessel List A'!IP163=9,9,IF('Vessel List A'!IP163=10,10,IF('Vessel List A'!IP163=11,11,IF('Vessel List A'!IP163=12,12,IF('Vessel List A'!IP163=13,13,IF('Vessel List A'!IP163=14,14,IF('Vessel List A'!IP163=15,15,IF('Vessel List A'!IP163=16,16,0)))))))))))))))))=0," ",VALUE(IF('Vessel List A'!IP163=1,1,IF('Vessel List A'!IP163=2,2,IF('Vessel List A'!IP163=3,3,IF('Vessel List A'!IP163=4,4,IF('Vessel List A'!IP163=5,5,IF('Vessel List A'!IP163=6,6,IF('Vessel List A'!IP163=7,7,IF('Vessel List A'!IP163=8,8,IF('Vessel List A'!IP163=9,9,IF('Vessel List A'!IP163=10,10,IF('Vessel List A'!IP163=11,11,IF('Vessel List A'!IP163=12,12,IF('Vessel List A'!IP163=13,13,IF('Vessel List A'!IP163=14,14,IF('Vessel List A'!IP163=15,15,IF('Vessel List A'!IP163=16,16,0))))))))))))))))))</f>
        <v xml:space="preserve"> </v>
      </c>
      <c r="EF164" s="154"/>
      <c r="EG164" s="158"/>
      <c r="EH164" s="390" t="str">
        <f t="shared" si="201"/>
        <v/>
      </c>
      <c r="EI164" s="158"/>
      <c r="EJ164" s="137"/>
      <c r="EK164" s="397" t="str">
        <f t="shared" si="202"/>
        <v/>
      </c>
      <c r="EL164" s="144"/>
      <c r="EM164" s="157" t="str">
        <f>IF(VALUE(IF('Vessel List B'!C163=1,1,IF('Vessel List B'!C163=2,2,IF('Vessel List B'!C163=3,3,IF('Vessel List B'!C163=4,4,IF('Vessel List B'!C163=5,5,IF('Vessel List B'!C163=6,6,IF('Vessel List B'!C163=7,7,IF('Vessel List B'!C163=8,8,IF('Vessel List B'!C163=9,9,IF('Vessel List B'!C163=10,10,IF('Vessel List B'!C163=11,11,IF('Vessel List B'!C163=12,12,IF('Vessel List B'!C163=13,13,IF('Vessel List B'!C163=14,14,IF('Vessel List B'!C163=15,15,IF('Vessel List B'!C163=16,16,0)))))))))))))))))=0," ",VALUE(IF('Vessel List B'!C163=1,1,IF('Vessel List B'!C163=2,2,IF('Vessel List B'!C163=3,3,IF('Vessel List B'!C163=4,4,IF('Vessel List B'!C163=5,5,IF('Vessel List B'!C163=6,6,IF('Vessel List B'!C163=7,7,IF('Vessel List B'!C163=8,8,IF('Vessel List B'!C163=9,9,IF('Vessel List B'!C163=10,10,IF('Vessel List B'!C163=11,11,IF('Vessel List B'!C163=12,12,IF('Vessel List B'!C163=13,13,IF('Vessel List B'!C163=14,14,IF('Vessel List B'!C163=15,15,IF('Vessel List B'!C163=16,16,0))))))))))))))))))</f>
        <v xml:space="preserve"> </v>
      </c>
      <c r="EN164" s="154"/>
      <c r="EO164" s="158"/>
      <c r="EP164" s="390" t="str">
        <f t="shared" si="203"/>
        <v/>
      </c>
      <c r="EQ164" s="158"/>
      <c r="ER164" s="137"/>
      <c r="ES164" s="388" t="str">
        <f t="shared" si="204"/>
        <v/>
      </c>
      <c r="ET164" s="157" t="str">
        <f>IF(VALUE(IF('Vessel List B'!P163=1,1,IF('Vessel List B'!P163=2,2,IF('Vessel List B'!P163=3,3,IF('Vessel List B'!P163=4,4,IF('Vessel List B'!P163=5,5,IF('Vessel List B'!P163=6,6,IF('Vessel List B'!P163=7,7,IF('Vessel List B'!P163=8,8,IF('Vessel List B'!P163=9,9,IF('Vessel List B'!P163=10,10,IF('Vessel List B'!P163=11,11,IF('Vessel List B'!P163=12,12,IF('Vessel List B'!P163=13,13,IF('Vessel List B'!P163=14,14,IF('Vessel List B'!P163=15,15,IF('Vessel List B'!P163=16,16,0)))))))))))))))))=0," ",VALUE(IF('Vessel List B'!P163=1,1,IF('Vessel List B'!P163=2,2,IF('Vessel List B'!P163=3,3,IF('Vessel List B'!P163=4,4,IF('Vessel List B'!P163=5,5,IF('Vessel List B'!P163=6,6,IF('Vessel List B'!P163=7,7,IF('Vessel List B'!P163=8,8,IF('Vessel List B'!P163=9,9,IF('Vessel List B'!P163=10,10,IF('Vessel List B'!P163=11,11,IF('Vessel List B'!P163=12,12,IF('Vessel List B'!P163=13,13,IF('Vessel List B'!P163=14,14,IF('Vessel List B'!P163=15,15,IF('Vessel List B'!P163=16,16,0))))))))))))))))))</f>
        <v xml:space="preserve"> </v>
      </c>
      <c r="EU164" s="154"/>
      <c r="EV164" s="158"/>
      <c r="EW164" s="390" t="str">
        <f t="shared" si="205"/>
        <v/>
      </c>
      <c r="EX164" s="158"/>
      <c r="EY164" s="137"/>
      <c r="EZ164" s="388" t="str">
        <f t="shared" si="206"/>
        <v/>
      </c>
      <c r="FA164" s="157" t="str">
        <f>IF(VALUE(IF('Vessel List B'!AC163=1,1,IF('Vessel List B'!AC163=2,2,IF('Vessel List B'!AC163=3,3,IF('Vessel List B'!AC163=4,4,IF('Vessel List B'!AC163=5,5,IF('Vessel List B'!AC163=6,6,IF('Vessel List B'!AC163=7,7,IF('Vessel List B'!AC163=8,8,IF('Vessel List B'!AC163=9,9,IF('Vessel List B'!AC163=10,10,IF('Vessel List B'!AC163=11,11,IF('Vessel List B'!AC163=12,12,IF('Vessel List B'!AC163=13,13,IF('Vessel List B'!AC163=14,14,IF('Vessel List B'!AC163=15,15,IF('Vessel List B'!AC163=16,16,0)))))))))))))))))=0," ",VALUE(IF('Vessel List B'!AC163=1,1,IF('Vessel List B'!AC163=2,2,IF('Vessel List B'!AC163=3,3,IF('Vessel List B'!AC163=4,4,IF('Vessel List B'!AC163=5,5,IF('Vessel List B'!AC163=6,6,IF('Vessel List B'!AC163=7,7,IF('Vessel List B'!AC163=8,8,IF('Vessel List B'!AC163=9,9,IF('Vessel List B'!AC163=10,10,IF('Vessel List B'!AC163=11,11,IF('Vessel List B'!AC163=12,12,IF('Vessel List B'!AC163=13,13,IF('Vessel List B'!AC163=14,14,IF('Vessel List B'!AC163=15,15,IF('Vessel List B'!AC163=16,16,0))))))))))))))))))</f>
        <v xml:space="preserve"> </v>
      </c>
      <c r="FB164" s="154"/>
      <c r="FC164" s="158"/>
      <c r="FD164" s="390" t="str">
        <f t="shared" si="207"/>
        <v/>
      </c>
      <c r="FE164" s="158"/>
      <c r="FF164" s="137"/>
      <c r="FG164" s="388" t="str">
        <f t="shared" si="208"/>
        <v/>
      </c>
      <c r="FH164" s="157" t="str">
        <f>IF(VALUE(IF('Vessel List B'!AP163=1,1,IF('Vessel List B'!AP163=2,2,IF('Vessel List B'!AP163=3,3,IF('Vessel List B'!AP163=4,4,IF('Vessel List B'!AP163=5,5,IF('Vessel List B'!AP163=6,6,IF('Vessel List B'!AP163=7,7,IF('Vessel List B'!AP163=8,8,IF('Vessel List B'!AP163=9,9,IF('Vessel List B'!AP163=10,10,IF('Vessel List B'!AP163=11,11,IF('Vessel List B'!AP163=12,12,IF('Vessel List B'!AP163=13,13,IF('Vessel List B'!AP163=14,14,IF('Vessel List B'!AP163=15,15,IF('Vessel List B'!AP163=16,16,0)))))))))))))))))=0," ",VALUE(IF('Vessel List B'!AP163=1,1,IF('Vessel List B'!AP163=2,2,IF('Vessel List B'!AP163=3,3,IF('Vessel List B'!AP163=4,4,IF('Vessel List B'!AP163=5,5,IF('Vessel List B'!AP163=6,6,IF('Vessel List B'!AP163=7,7,IF('Vessel List B'!AP163=8,8,IF('Vessel List B'!AP163=9,9,IF('Vessel List B'!AP163=10,10,IF('Vessel List B'!AP163=11,11,IF('Vessel List B'!AP163=12,12,IF('Vessel List B'!AP163=13,13,IF('Vessel List B'!AP163=14,14,IF('Vessel List B'!AP163=15,15,IF('Vessel List B'!AP163=16,16,0))))))))))))))))))</f>
        <v xml:space="preserve"> </v>
      </c>
      <c r="FI164" s="154"/>
      <c r="FJ164" s="158"/>
      <c r="FK164" s="390" t="str">
        <f t="shared" si="209"/>
        <v/>
      </c>
      <c r="FL164" s="158"/>
      <c r="FM164" s="137"/>
      <c r="FN164" s="388" t="str">
        <f t="shared" si="210"/>
        <v/>
      </c>
      <c r="FO164" s="157" t="str">
        <f>IF(VALUE(IF('Vessel List B'!BC163=1,1,IF('Vessel List B'!BC163=2,2,IF('Vessel List B'!BC163=3,3,IF('Vessel List B'!BC163=4,4,IF('Vessel List B'!BC163=5,5,IF('Vessel List B'!BC163=6,6,IF('Vessel List B'!BC163=7,7,IF('Vessel List B'!BC163=8,8,IF('Vessel List B'!BC163=9,9,IF('Vessel List B'!BC163=10,10,IF('Vessel List B'!BC163=11,11,IF('Vessel List B'!BC163=12,12,IF('Vessel List B'!BC163=13,13,IF('Vessel List B'!BC163=14,14,IF('Vessel List B'!BC163=15,15,IF('Vessel List B'!BC163=16,16,0)))))))))))))))))=0," ",VALUE(IF('Vessel List B'!BC163=1,1,IF('Vessel List B'!BC163=2,2,IF('Vessel List B'!BC163=3,3,IF('Vessel List B'!BC163=4,4,IF('Vessel List B'!BC163=5,5,IF('Vessel List B'!BC163=6,6,IF('Vessel List B'!BC163=7,7,IF('Vessel List B'!BC163=8,8,IF('Vessel List B'!BC163=9,9,IF('Vessel List B'!BC163=10,10,IF('Vessel List B'!BC163=11,11,IF('Vessel List B'!BC163=12,12,IF('Vessel List B'!BC163=13,13,IF('Vessel List B'!BC163=14,14,IF('Vessel List B'!BC163=15,15,IF('Vessel List B'!BC163=16,16,0))))))))))))))))))</f>
        <v xml:space="preserve"> </v>
      </c>
      <c r="FP164" s="154"/>
      <c r="FQ164" s="158"/>
      <c r="FR164" s="390" t="str">
        <f t="shared" si="211"/>
        <v/>
      </c>
      <c r="FS164" s="158"/>
      <c r="FT164" s="137"/>
      <c r="FU164" s="388" t="str">
        <f t="shared" si="212"/>
        <v/>
      </c>
      <c r="FV164" s="157" t="str">
        <f>IF(VALUE(IF('Vessel List B'!BP163=1,1,IF('Vessel List B'!BP163=2,2,IF('Vessel List B'!BP163=3,3,IF('Vessel List B'!BP163=4,4,IF('Vessel List B'!BP163=5,5,IF('Vessel List B'!BP163=6,6,IF('Vessel List B'!BP163=7,7,IF('Vessel List B'!BP163=8,8,IF('Vessel List B'!BP163=9,9,IF('Vessel List B'!BP163=10,10,IF('Vessel List B'!BP163=11,11,IF('Vessel List B'!BP163=12,12,IF('Vessel List B'!BP163=13,13,IF('Vessel List B'!BP163=14,14,IF('Vessel List B'!BP163=15,15,IF('Vessel List B'!BP163=16,16,0)))))))))))))))))=0," ",VALUE(IF('Vessel List B'!BP163=1,1,IF('Vessel List B'!BP163=2,2,IF('Vessel List B'!BP163=3,3,IF('Vessel List B'!BP163=4,4,IF('Vessel List B'!BP163=5,5,IF('Vessel List B'!BP163=6,6,IF('Vessel List B'!BP163=7,7,IF('Vessel List B'!BP163=8,8,IF('Vessel List B'!BP163=9,9,IF('Vessel List B'!BP163=10,10,IF('Vessel List B'!BP163=11,11,IF('Vessel List B'!BP163=12,12,IF('Vessel List B'!BP163=13,13,IF('Vessel List B'!BP163=14,14,IF('Vessel List B'!BP163=15,15,IF('Vessel List B'!BP163=16,16,0))))))))))))))))))</f>
        <v xml:space="preserve"> </v>
      </c>
      <c r="FW164" s="154"/>
      <c r="FX164" s="158"/>
      <c r="FY164" s="390" t="str">
        <f t="shared" si="213"/>
        <v/>
      </c>
      <c r="FZ164" s="158"/>
      <c r="GA164" s="137"/>
      <c r="GB164" s="388" t="str">
        <f t="shared" si="214"/>
        <v/>
      </c>
      <c r="GC164" s="157" t="str">
        <f>IF(VALUE(IF('Vessel List B'!CC163=1,1,IF('Vessel List B'!CC163=2,2,IF('Vessel List B'!CC163=3,3,IF('Vessel List B'!CC163=4,4,IF('Vessel List B'!CC163=5,5,IF('Vessel List B'!CC163=6,6,IF('Vessel List B'!CC163=7,7,IF('Vessel List B'!CC163=8,8,IF('Vessel List B'!CC163=9,9,IF('Vessel List B'!CC163=10,10,IF('Vessel List B'!CC163=11,11,IF('Vessel List B'!CC163=12,12,IF('Vessel List B'!CC163=13,13,IF('Vessel List B'!CC163=14,14,IF('Vessel List B'!CC163=15,15,IF('Vessel List B'!CC163=16,16,0)))))))))))))))))=0," ",VALUE(IF('Vessel List B'!CC163=1,1,IF('Vessel List B'!CC163=2,2,IF('Vessel List B'!CC163=3,3,IF('Vessel List B'!CC163=4,4,IF('Vessel List B'!CC163=5,5,IF('Vessel List B'!CC163=6,6,IF('Vessel List B'!CC163=7,7,IF('Vessel List B'!CC163=8,8,IF('Vessel List B'!CC163=9,9,IF('Vessel List B'!CC163=10,10,IF('Vessel List B'!CC163=11,11,IF('Vessel List B'!CC163=12,12,IF('Vessel List B'!CC163=13,13,IF('Vessel List B'!CC163=14,14,IF('Vessel List B'!CC163=15,15,IF('Vessel List B'!CC163=16,16,0))))))))))))))))))</f>
        <v xml:space="preserve"> </v>
      </c>
      <c r="GD164" s="154"/>
      <c r="GE164" s="158"/>
      <c r="GF164" s="390" t="str">
        <f t="shared" si="215"/>
        <v/>
      </c>
      <c r="GG164" s="158"/>
      <c r="GH164" s="137"/>
      <c r="GI164" s="388" t="str">
        <f t="shared" si="216"/>
        <v/>
      </c>
      <c r="GJ164" s="157" t="str">
        <f>IF(VALUE(IF('Vessel List B'!CP163=1,1,IF('Vessel List B'!CP163=2,2,IF('Vessel List B'!CP163=3,3,IF('Vessel List B'!CP163=4,4,IF('Vessel List B'!CP163=5,5,IF('Vessel List B'!CP163=6,6,IF('Vessel List B'!CP163=7,7,IF('Vessel List B'!CP163=8,8,IF('Vessel List B'!CP163=9,9,IF('Vessel List B'!CP163=10,10,IF('Vessel List B'!CP163=11,11,IF('Vessel List B'!CP163=12,12,IF('Vessel List B'!CP163=13,13,IF('Vessel List B'!CP163=14,14,IF('Vessel List B'!CP163=15,15,IF('Vessel List B'!CP163=16,16,0)))))))))))))))))=0," ",VALUE(IF('Vessel List B'!CP163=1,1,IF('Vessel List B'!CP163=2,2,IF('Vessel List B'!CP163=3,3,IF('Vessel List B'!CP163=4,4,IF('Vessel List B'!CP163=5,5,IF('Vessel List B'!CP163=6,6,IF('Vessel List B'!CP163=7,7,IF('Vessel List B'!CP163=8,8,IF('Vessel List B'!CP163=9,9,IF('Vessel List B'!CP163=10,10,IF('Vessel List B'!CP163=11,11,IF('Vessel List B'!CP163=12,12,IF('Vessel List B'!CP163=13,13,IF('Vessel List B'!CP163=14,14,IF('Vessel List B'!CP163=15,15,IF('Vessel List B'!CP163=16,16,0))))))))))))))))))</f>
        <v xml:space="preserve"> </v>
      </c>
      <c r="GK164" s="154"/>
      <c r="GL164" s="158"/>
      <c r="GM164" s="390" t="str">
        <f t="shared" si="217"/>
        <v/>
      </c>
      <c r="GN164" s="158"/>
      <c r="GO164" s="137"/>
      <c r="GP164" s="388" t="str">
        <f t="shared" si="218"/>
        <v/>
      </c>
      <c r="GQ164" s="157" t="str">
        <f>IF(VALUE(IF('Vessel List B'!DC163=1,1,IF('Vessel List B'!DC163=2,2,IF('Vessel List B'!DC163=3,3,IF('Vessel List B'!DC163=4,4,IF('Vessel List B'!DC163=5,5,IF('Vessel List B'!DC163=6,6,IF('Vessel List B'!DC163=7,7,IF('Vessel List B'!DC163=8,8,IF('Vessel List B'!DC163=9,9,IF('Vessel List B'!DC163=10,10,IF('Vessel List B'!DC163=11,11,IF('Vessel List B'!DC163=12,12,IF('Vessel List B'!DC163=13,13,IF('Vessel List B'!DC163=14,14,IF('Vessel List B'!DC163=15,15,IF('Vessel List B'!DC163=16,16,0)))))))))))))))))=0," ",VALUE(IF('Vessel List B'!DC163=1,1,IF('Vessel List B'!DC163=2,2,IF('Vessel List B'!DC163=3,3,IF('Vessel List B'!DC163=4,4,IF('Vessel List B'!DC163=5,5,IF('Vessel List B'!DC163=6,6,IF('Vessel List B'!DC163=7,7,IF('Vessel List B'!DC163=8,8,IF('Vessel List B'!DC163=9,9,IF('Vessel List B'!DC163=10,10,IF('Vessel List B'!DC163=11,11,IF('Vessel List B'!DC163=12,12,IF('Vessel List B'!DC163=13,13,IF('Vessel List B'!DC163=14,14,IF('Vessel List B'!DC163=15,15,IF('Vessel List B'!DC163=16,16,0))))))))))))))))))</f>
        <v xml:space="preserve"> </v>
      </c>
      <c r="GR164" s="154"/>
      <c r="GS164" s="158"/>
      <c r="GT164" s="390" t="str">
        <f t="shared" si="219"/>
        <v/>
      </c>
      <c r="GU164" s="158"/>
      <c r="GV164" s="137"/>
      <c r="GW164" s="388" t="str">
        <f t="shared" si="220"/>
        <v/>
      </c>
      <c r="GX164" s="157" t="str">
        <f>IF(VALUE(IF('Vessel List B'!DP163=1,1,IF('Vessel List B'!DP163=2,2,IF('Vessel List B'!DP163=3,3,IF('Vessel List B'!DP163=4,4,IF('Vessel List B'!DP163=5,5,IF('Vessel List B'!DP163=6,6,IF('Vessel List B'!DP163=7,7,IF('Vessel List B'!DP163=8,8,IF('Vessel List B'!DP163=9,9,IF('Vessel List B'!DP163=10,10,IF('Vessel List B'!DP163=11,11,IF('Vessel List B'!DP163=12,12,IF('Vessel List B'!DP163=13,13,IF('Vessel List B'!DP163=14,14,IF('Vessel List B'!DP163=15,15,IF('Vessel List B'!DP163=16,16,0)))))))))))))))))=0," ",VALUE(IF('Vessel List B'!DP163=1,1,IF('Vessel List B'!DP163=2,2,IF('Vessel List B'!DP163=3,3,IF('Vessel List B'!DP163=4,4,IF('Vessel List B'!DP163=5,5,IF('Vessel List B'!DP163=6,6,IF('Vessel List B'!DP163=7,7,IF('Vessel List B'!DP163=8,8,IF('Vessel List B'!DP163=9,9,IF('Vessel List B'!DP163=10,10,IF('Vessel List B'!DP163=11,11,IF('Vessel List B'!DP163=12,12,IF('Vessel List B'!DP163=13,13,IF('Vessel List B'!DP163=14,14,IF('Vessel List B'!DP163=15,15,IF('Vessel List B'!DP163=16,16,0))))))))))))))))))</f>
        <v xml:space="preserve"> </v>
      </c>
      <c r="GY164" s="154"/>
      <c r="GZ164" s="158"/>
      <c r="HA164" s="390" t="str">
        <f t="shared" si="221"/>
        <v/>
      </c>
      <c r="HB164" s="158"/>
      <c r="HC164" s="137"/>
      <c r="HD164" s="388" t="str">
        <f t="shared" si="222"/>
        <v/>
      </c>
      <c r="HE164" s="157" t="str">
        <f>IF(VALUE(IF('Vessel List B'!EC163=1,1,IF('Vessel List B'!EC163=2,2,IF('Vessel List B'!EC163=3,3,IF('Vessel List B'!EC163=4,4,IF('Vessel List B'!EC163=5,5,IF('Vessel List B'!EC163=6,6,IF('Vessel List B'!EC163=7,7,IF('Vessel List B'!EC163=8,8,IF('Vessel List B'!EC163=9,9,IF('Vessel List B'!EC163=10,10,IF('Vessel List B'!EC163=11,11,IF('Vessel List B'!EC163=12,12,IF('Vessel List B'!EC163=13,13,IF('Vessel List B'!EC163=14,14,IF('Vessel List B'!EC163=15,15,IF('Vessel List B'!EC163=16,16,0)))))))))))))))))=0," ",VALUE(IF('Vessel List B'!EC163=1,1,IF('Vessel List B'!EC163=2,2,IF('Vessel List B'!EC163=3,3,IF('Vessel List B'!EC163=4,4,IF('Vessel List B'!EC163=5,5,IF('Vessel List B'!EC163=6,6,IF('Vessel List B'!EC163=7,7,IF('Vessel List B'!EC163=8,8,IF('Vessel List B'!EC163=9,9,IF('Vessel List B'!EC163=10,10,IF('Vessel List B'!EC163=11,11,IF('Vessel List B'!EC163=12,12,IF('Vessel List B'!EC163=13,13,IF('Vessel List B'!EC163=14,14,IF('Vessel List B'!EC163=15,15,IF('Vessel List B'!EC163=16,16,0))))))))))))))))))</f>
        <v xml:space="preserve"> </v>
      </c>
      <c r="HF164" s="154"/>
      <c r="HG164" s="158"/>
      <c r="HH164" s="390" t="str">
        <f t="shared" si="223"/>
        <v/>
      </c>
      <c r="HI164" s="158"/>
      <c r="HJ164" s="137"/>
      <c r="HK164" s="388" t="str">
        <f t="shared" si="224"/>
        <v/>
      </c>
      <c r="HL164" s="157" t="str">
        <f>IF(VALUE(IF('Vessel List B'!EP163=1,1,IF('Vessel List B'!EP163=2,2,IF('Vessel List B'!EP163=3,3,IF('Vessel List B'!EP163=4,4,IF('Vessel List B'!EP163=5,5,IF('Vessel List B'!EP163=6,6,IF('Vessel List B'!EP163=7,7,IF('Vessel List B'!EP163=8,8,IF('Vessel List B'!EP163=9,9,IF('Vessel List B'!EP163=10,10,IF('Vessel List B'!EP163=11,11,IF('Vessel List B'!EP163=12,12,IF('Vessel List B'!EP163=13,13,IF('Vessel List B'!EP163=14,14,IF('Vessel List B'!EP163=15,15,IF('Vessel List B'!EP163=16,16,0)))))))))))))))))=0," ",VALUE(IF('Vessel List B'!EP163=1,1,IF('Vessel List B'!EP163=2,2,IF('Vessel List B'!EP163=3,3,IF('Vessel List B'!EP163=4,4,IF('Vessel List B'!EP163=5,5,IF('Vessel List B'!EP163=6,6,IF('Vessel List B'!EP163=7,7,IF('Vessel List B'!EP163=8,8,IF('Vessel List B'!EP163=9,9,IF('Vessel List B'!EP163=10,10,IF('Vessel List B'!EP163=11,11,IF('Vessel List B'!EP163=12,12,IF('Vessel List B'!EP163=13,13,IF('Vessel List B'!EP163=14,14,IF('Vessel List B'!EP163=15,15,IF('Vessel List B'!EP163=16,16,0))))))))))))))))))</f>
        <v xml:space="preserve"> </v>
      </c>
      <c r="HM164" s="154"/>
      <c r="HN164" s="158"/>
      <c r="HO164" s="390" t="str">
        <f t="shared" si="225"/>
        <v/>
      </c>
      <c r="HP164" s="158"/>
      <c r="HQ164" s="137"/>
      <c r="HR164" s="388" t="str">
        <f t="shared" si="226"/>
        <v/>
      </c>
      <c r="HS164" s="157" t="str">
        <f>IF(VALUE(IF('Vessel List B'!FC163=1,1,IF('Vessel List B'!FC163=2,2,IF('Vessel List B'!FC163=3,3,IF('Vessel List B'!FC163=4,4,IF('Vessel List B'!FC163=5,5,IF('Vessel List B'!FC163=6,6,IF('Vessel List B'!FC163=7,7,IF('Vessel List B'!FC163=8,8,IF('Vessel List B'!FC163=9,9,IF('Vessel List B'!FC163=10,10,IF('Vessel List B'!FC163=11,11,IF('Vessel List B'!FC163=12,12,IF('Vessel List B'!FC163=13,13,IF('Vessel List B'!FC163=14,14,IF('Vessel List B'!FC163=15,15,IF('Vessel List B'!FC163=16,16,0)))))))))))))))))=0," ",VALUE(IF('Vessel List B'!FC163=1,1,IF('Vessel List B'!FC163=2,2,IF('Vessel List B'!FC163=3,3,IF('Vessel List B'!FC163=4,4,IF('Vessel List B'!FC163=5,5,IF('Vessel List B'!FC163=6,6,IF('Vessel List B'!FC163=7,7,IF('Vessel List B'!FC163=8,8,IF('Vessel List B'!FC163=9,9,IF('Vessel List B'!FC163=10,10,IF('Vessel List B'!FC163=11,11,IF('Vessel List B'!FC163=12,12,IF('Vessel List B'!FC163=13,13,IF('Vessel List B'!FC163=14,14,IF('Vessel List B'!FC163=15,15,IF('Vessel List B'!FC163=16,16,0))))))))))))))))))</f>
        <v xml:space="preserve"> </v>
      </c>
      <c r="HT164" s="154"/>
      <c r="HU164" s="158"/>
      <c r="HV164" s="390" t="str">
        <f t="shared" si="227"/>
        <v/>
      </c>
      <c r="HW164" s="158"/>
      <c r="HX164" s="137"/>
      <c r="HY164" s="388" t="str">
        <f t="shared" si="228"/>
        <v/>
      </c>
      <c r="HZ164" s="157" t="str">
        <f>IF(VALUE(IF('Vessel List B'!FP163=1,1,IF('Vessel List B'!FP163=2,2,IF('Vessel List B'!FP163=3,3,IF('Vessel List B'!FP163=4,4,IF('Vessel List B'!FP163=5,5,IF('Vessel List B'!FP163=6,6,IF('Vessel List B'!FP163=7,7,IF('Vessel List B'!FP163=8,8,IF('Vessel List B'!FP163=9,9,IF('Vessel List B'!FP163=10,10,IF('Vessel List B'!FP163=11,11,IF('Vessel List B'!FP163=12,12,IF('Vessel List B'!FP163=13,13,IF('Vessel List B'!FP163=14,14,IF('Vessel List B'!FP163=15,15,IF('Vessel List B'!FP163=16,16,0)))))))))))))))))=0," ",VALUE(IF('Vessel List B'!FP163=1,1,IF('Vessel List B'!FP163=2,2,IF('Vessel List B'!FP163=3,3,IF('Vessel List B'!FP163=4,4,IF('Vessel List B'!FP163=5,5,IF('Vessel List B'!FP163=6,6,IF('Vessel List B'!FP163=7,7,IF('Vessel List B'!FP163=8,8,IF('Vessel List B'!FP163=9,9,IF('Vessel List B'!FP163=10,10,IF('Vessel List B'!FP163=11,11,IF('Vessel List B'!FP163=12,12,IF('Vessel List B'!FP163=13,13,IF('Vessel List B'!FP163=14,14,IF('Vessel List B'!FP163=15,15,IF('Vessel List B'!FP163=16,16,0))))))))))))))))))</f>
        <v xml:space="preserve"> </v>
      </c>
      <c r="IA164" s="154"/>
      <c r="IB164" s="158"/>
      <c r="IC164" s="390" t="str">
        <f t="shared" si="229"/>
        <v/>
      </c>
      <c r="ID164" s="158"/>
      <c r="IE164" s="137"/>
      <c r="IF164" s="388" t="str">
        <f t="shared" si="230"/>
        <v/>
      </c>
      <c r="IG164" s="157" t="str">
        <f>IF(VALUE(IF('Vessel List B'!GC163=1,1,IF('Vessel List B'!GC163=2,2,IF('Vessel List B'!GC163=3,3,IF('Vessel List B'!GC163=4,4,IF('Vessel List B'!GC163=5,5,IF('Vessel List B'!GC163=6,6,IF('Vessel List B'!GC163=7,7,IF('Vessel List B'!GC163=8,8,IF('Vessel List B'!GC163=9,9,IF('Vessel List B'!GC163=10,10,IF('Vessel List B'!GC163=11,11,IF('Vessel List B'!GC163=12,12,IF('Vessel List B'!GC163=13,13,IF('Vessel List B'!GC163=14,14,IF('Vessel List B'!GC163=15,15,IF('Vessel List B'!GC163=16,16,0)))))))))))))))))=0," ",VALUE(IF('Vessel List B'!GC163=1,1,IF('Vessel List B'!GC163=2,2,IF('Vessel List B'!GC163=3,3,IF('Vessel List B'!GC163=4,4,IF('Vessel List B'!GC163=5,5,IF('Vessel List B'!GC163=6,6,IF('Vessel List B'!GC163=7,7,IF('Vessel List B'!GC163=8,8,IF('Vessel List B'!GC163=9,9,IF('Vessel List B'!GC163=10,10,IF('Vessel List B'!GC163=11,11,IF('Vessel List B'!GC163=12,12,IF('Vessel List B'!GC163=13,13,IF('Vessel List B'!GC163=14,14,IF('Vessel List B'!GC163=15,15,IF('Vessel List B'!GC163=16,16,0))))))))))))))))))</f>
        <v xml:space="preserve"> </v>
      </c>
      <c r="IH164" s="154"/>
      <c r="II164" s="158"/>
      <c r="IJ164" s="390" t="str">
        <f t="shared" si="231"/>
        <v/>
      </c>
      <c r="IK164" s="158"/>
      <c r="IL164" s="137"/>
      <c r="IM164" s="388" t="str">
        <f t="shared" si="232"/>
        <v/>
      </c>
      <c r="IN164" s="157" t="str">
        <f>IF(VALUE(IF('Vessel List B'!GP163=1,1,IF('Vessel List B'!GP163=2,2,IF('Vessel List B'!GP163=3,3,IF('Vessel List B'!GP163=4,4,IF('Vessel List B'!GP163=5,5,IF('Vessel List B'!GP163=6,6,IF('Vessel List B'!GP163=7,7,IF('Vessel List B'!GP163=8,8,IF('Vessel List B'!GP163=9,9,IF('Vessel List B'!GP163=10,10,IF('Vessel List B'!GP163=11,11,IF('Vessel List B'!GP163=12,12,IF('Vessel List B'!GP163=13,13,IF('Vessel List B'!GP163=14,14,IF('Vessel List B'!GP163=15,15,IF('Vessel List B'!GP163=16,16,0)))))))))))))))))=0," ",VALUE(IF('Vessel List B'!GP163=1,1,IF('Vessel List B'!GP163=2,2,IF('Vessel List B'!GP163=3,3,IF('Vessel List B'!GP163=4,4,IF('Vessel List B'!GP163=5,5,IF('Vessel List B'!GP163=6,6,IF('Vessel List B'!GP163=7,7,IF('Vessel List B'!GP163=8,8,IF('Vessel List B'!GP163=9,9,IF('Vessel List B'!GP163=10,10,IF('Vessel List B'!GP163=11,11,IF('Vessel List B'!GP163=12,12,IF('Vessel List B'!GP163=13,13,IF('Vessel List B'!GP163=14,14,IF('Vessel List B'!GP163=15,15,IF('Vessel List B'!GP163=16,16,0))))))))))))))))))</f>
        <v xml:space="preserve"> </v>
      </c>
      <c r="IO164" s="154"/>
      <c r="IP164" s="158"/>
      <c r="IQ164" s="390" t="str">
        <f t="shared" si="233"/>
        <v/>
      </c>
      <c r="IR164" s="158"/>
      <c r="IS164" s="137"/>
      <c r="IT164" s="388" t="str">
        <f t="shared" si="234"/>
        <v/>
      </c>
      <c r="IU164" s="157" t="str">
        <f>IF(VALUE(IF('Vessel List B'!HC163=1,1,IF('Vessel List B'!HC163=2,2,IF('Vessel List B'!HC163=3,3,IF('Vessel List B'!HC163=4,4,IF('Vessel List B'!HC163=5,5,IF('Vessel List B'!HC163=6,6,IF('Vessel List B'!HC163=7,7,IF('Vessel List B'!HC163=8,8,IF('Vessel List B'!HC163=9,9,IF('Vessel List B'!HC163=10,10,IF('Vessel List B'!HC163=11,11,IF('Vessel List B'!HC163=12,12,IF('Vessel List B'!HC163=13,13,IF('Vessel List B'!HC163=14,14,IF('Vessel List B'!HC163=15,15,IF('Vessel List B'!HC163=16,16,0)))))))))))))))))=0," ",VALUE(IF('Vessel List B'!HC163=1,1,IF('Vessel List B'!HC163=2,2,IF('Vessel List B'!HC163=3,3,IF('Vessel List B'!HC163=4,4,IF('Vessel List B'!HC163=5,5,IF('Vessel List B'!HC163=6,6,IF('Vessel List B'!HC163=7,7,IF('Vessel List B'!HC163=8,8,IF('Vessel List B'!HC163=9,9,IF('Vessel List B'!HC163=10,10,IF('Vessel List B'!HC163=11,11,IF('Vessel List B'!HC163=12,12,IF('Vessel List B'!HC163=13,13,IF('Vessel List B'!HC163=14,14,IF('Vessel List B'!HC163=15,15,IF('Vessel List B'!HC163=16,16,0))))))))))))))))))</f>
        <v xml:space="preserve"> </v>
      </c>
      <c r="IV164" s="154"/>
      <c r="IW164" s="158"/>
      <c r="IX164" s="390" t="str">
        <f t="shared" si="235"/>
        <v/>
      </c>
      <c r="IY164" s="158"/>
      <c r="IZ164" s="137"/>
      <c r="JA164" s="388" t="str">
        <f t="shared" si="236"/>
        <v/>
      </c>
      <c r="JB164" s="157" t="str">
        <f>IF(VALUE(IF('Vessel List B'!HP163=1,1,IF('Vessel List B'!HP163=2,2,IF('Vessel List B'!HP163=3,3,IF('Vessel List B'!HP163=4,4,IF('Vessel List B'!HP163=5,5,IF('Vessel List B'!HP163=6,6,IF('Vessel List B'!HP163=7,7,IF('Vessel List B'!HP163=8,8,IF('Vessel List B'!HP163=9,9,IF('Vessel List B'!HP163=10,10,IF('Vessel List B'!HP163=11,11,IF('Vessel List B'!HP163=12,12,IF('Vessel List B'!HP163=13,13,IF('Vessel List B'!HP163=14,14,IF('Vessel List B'!HP163=15,15,IF('Vessel List B'!HP163=16,16,0)))))))))))))))))=0," ",VALUE(IF('Vessel List B'!HP163=1,1,IF('Vessel List B'!HP163=2,2,IF('Vessel List B'!HP163=3,3,IF('Vessel List B'!HP163=4,4,IF('Vessel List B'!HP163=5,5,IF('Vessel List B'!HP163=6,6,IF('Vessel List B'!HP163=7,7,IF('Vessel List B'!HP163=8,8,IF('Vessel List B'!HP163=9,9,IF('Vessel List B'!HP163=10,10,IF('Vessel List B'!HP163=11,11,IF('Vessel List B'!HP163=12,12,IF('Vessel List B'!HP163=13,13,IF('Vessel List B'!HP163=14,14,IF('Vessel List B'!HP163=15,15,IF('Vessel List B'!HP163=16,16,0))))))))))))))))))</f>
        <v xml:space="preserve"> </v>
      </c>
      <c r="JC164" s="154"/>
      <c r="JD164" s="158"/>
      <c r="JE164" s="390" t="str">
        <f t="shared" si="237"/>
        <v/>
      </c>
      <c r="JF164" s="158"/>
      <c r="JG164" s="137"/>
      <c r="JH164" s="388" t="str">
        <f t="shared" si="238"/>
        <v/>
      </c>
      <c r="JI164" s="157" t="str">
        <f>IF(VALUE(IF('Vessel List B'!IC163=1,1,IF('Vessel List B'!IC163=2,2,IF('Vessel List B'!IC163=3,3,IF('Vessel List B'!IC163=4,4,IF('Vessel List B'!IC163=5,5,IF('Vessel List B'!IC163=6,6,IF('Vessel List B'!IC163=7,7,IF('Vessel List B'!IC163=8,8,IF('Vessel List B'!IC163=9,9,IF('Vessel List B'!IC163=10,10,IF('Vessel List B'!IC163=11,11,IF('Vessel List B'!IC163=12,12,IF('Vessel List B'!IC163=13,13,IF('Vessel List B'!IC163=14,14,IF('Vessel List B'!IC163=15,15,IF('Vessel List B'!IC163=16,16,0)))))))))))))))))=0," ",VALUE(IF('Vessel List B'!IC163=1,1,IF('Vessel List B'!IC163=2,2,IF('Vessel List B'!IC163=3,3,IF('Vessel List B'!IC163=4,4,IF('Vessel List B'!IC163=5,5,IF('Vessel List B'!IC163=6,6,IF('Vessel List B'!IC163=7,7,IF('Vessel List B'!IC163=8,8,IF('Vessel List B'!IC163=9,9,IF('Vessel List B'!IC163=10,10,IF('Vessel List B'!IC163=11,11,IF('Vessel List B'!IC163=12,12,IF('Vessel List B'!IC163=13,13,IF('Vessel List B'!IC163=14,14,IF('Vessel List B'!IC163=15,15,IF('Vessel List B'!IC163=16,16,0))))))))))))))))))</f>
        <v xml:space="preserve"> </v>
      </c>
      <c r="JJ164" s="154"/>
      <c r="JK164" s="158"/>
      <c r="JL164" s="390" t="str">
        <f t="shared" si="239"/>
        <v/>
      </c>
      <c r="JM164" s="158"/>
      <c r="JN164" s="137"/>
      <c r="JO164" s="388" t="str">
        <f t="shared" si="240"/>
        <v/>
      </c>
      <c r="JP164" s="157" t="str">
        <f>IF(VALUE(IF('Vessel List B'!IP163=1,1,IF('Vessel List B'!IP163=2,2,IF('Vessel List B'!IP163=3,3,IF('Vessel List B'!IP163=4,4,IF('Vessel List B'!IP163=5,5,IF('Vessel List B'!IP163=6,6,IF('Vessel List B'!IP163=7,7,IF('Vessel List B'!IP163=8,8,IF('Vessel List B'!IP163=9,9,IF('Vessel List B'!IP163=10,10,IF('Vessel List B'!IP163=11,11,IF('Vessel List B'!IP163=12,12,IF('Vessel List B'!IP163=13,13,IF('Vessel List B'!IP163=14,14,IF('Vessel List B'!IP163=15,15,IF('Vessel List B'!IP163=16,16,0)))))))))))))))))=0," ",VALUE(IF('Vessel List B'!IP163=1,1,IF('Vessel List B'!IP163=2,2,IF('Vessel List B'!IP163=3,3,IF('Vessel List B'!IP163=4,4,IF('Vessel List B'!IP163=5,5,IF('Vessel List B'!IP163=6,6,IF('Vessel List B'!IP163=7,7,IF('Vessel List B'!IP163=8,8,IF('Vessel List B'!IP163=9,9,IF('Vessel List B'!IP163=10,10,IF('Vessel List B'!IP163=11,11,IF('Vessel List B'!IP163=12,12,IF('Vessel List B'!IP163=13,13,IF('Vessel List B'!IP163=14,14,IF('Vessel List B'!IP163=15,15,IF('Vessel List B'!IP163=16,16,0))))))))))))))))))</f>
        <v xml:space="preserve"> </v>
      </c>
      <c r="JQ164" s="154"/>
      <c r="JR164" s="158"/>
      <c r="JS164" s="390" t="str">
        <f t="shared" si="241"/>
        <v/>
      </c>
      <c r="JT164" s="158"/>
      <c r="JU164" s="137"/>
      <c r="JV164" s="397" t="str">
        <f t="shared" si="242"/>
        <v/>
      </c>
      <c r="JW164" s="403"/>
    </row>
    <row r="165" spans="1:283" ht="15" x14ac:dyDescent="0.25">
      <c r="A165" s="132">
        <f>'Vessel List A'!B164</f>
        <v>41739</v>
      </c>
      <c r="B165" s="157" t="str">
        <f>IF(VALUE(IF('Vessel List A'!C164=1,1,IF('Vessel List A'!C164=2,2,IF('Vessel List A'!C164=3,3,IF('Vessel List A'!C164=4,4,IF('Vessel List A'!C164=5,5,IF('Vessel List A'!C164=6,6,IF('Vessel List A'!C164=7,7,IF('Vessel List A'!C164=8,8,IF('Vessel List A'!C164=9,9,IF('Vessel List A'!C164=10,10,IF('Vessel List A'!C164=11,11,IF('Vessel List A'!C164=12,12,IF('Vessel List A'!C164=13,13,IF('Vessel List A'!C164=14,14,IF('Vessel List A'!C164=15,15,IF('Vessel List A'!C164=16,16,0)))))))))))))))))=0," ",VALUE(IF('Vessel List A'!C164=1,1,IF('Vessel List A'!C164=2,2,IF('Vessel List A'!C164=3,3,IF('Vessel List A'!C164=4,4,IF('Vessel List A'!C164=5,5,IF('Vessel List A'!C164=6,6,IF('Vessel List A'!C164=7,7,IF('Vessel List A'!C164=8,8,IF('Vessel List A'!C164=9,9,IF('Vessel List A'!C164=10,10,IF('Vessel List A'!C164=11,11,IF('Vessel List A'!C164=12,12,IF('Vessel List A'!C164=13,13,IF('Vessel List A'!C164=14,14,IF('Vessel List A'!C164=15,15,IF('Vessel List A'!C164=16,16,0))))))))))))))))))</f>
        <v xml:space="preserve"> </v>
      </c>
      <c r="C165" s="154"/>
      <c r="D165" s="158"/>
      <c r="E165" s="390" t="str">
        <f t="shared" si="163"/>
        <v/>
      </c>
      <c r="F165" s="158"/>
      <c r="G165" s="137"/>
      <c r="H165" s="388" t="str">
        <f t="shared" si="164"/>
        <v/>
      </c>
      <c r="I165" s="157" t="str">
        <f>IF(VALUE(IF('Vessel List A'!P164=1,1,IF('Vessel List A'!P164=2,2,IF('Vessel List A'!P164=3,3,IF('Vessel List A'!P164=4,4,IF('Vessel List A'!P164=5,5,IF('Vessel List A'!P164=6,6,IF('Vessel List A'!P164=7,7,IF('Vessel List A'!P164=8,8,IF('Vessel List A'!P164=9,9,IF('Vessel List A'!P164=10,10,IF('Vessel List A'!P164=11,11,IF('Vessel List A'!P164=12,12,IF('Vessel List A'!P164=13,13,IF('Vessel List A'!P164=14,14,IF('Vessel List A'!P164=15,15,IF('Vessel List A'!P164=16,16,0)))))))))))))))))=0," ",VALUE(IF('Vessel List A'!P164=1,1,IF('Vessel List A'!P164=2,2,IF('Vessel List A'!P164=3,3,IF('Vessel List A'!P164=4,4,IF('Vessel List A'!P164=5,5,IF('Vessel List A'!P164=6,6,IF('Vessel List A'!P164=7,7,IF('Vessel List A'!P164=8,8,IF('Vessel List A'!P164=9,9,IF('Vessel List A'!P164=10,10,IF('Vessel List A'!P164=11,11,IF('Vessel List A'!P164=12,12,IF('Vessel List A'!P164=13,13,IF('Vessel List A'!P164=14,14,IF('Vessel List A'!P164=15,15,IF('Vessel List A'!P164=16,16,0))))))))))))))))))</f>
        <v xml:space="preserve"> </v>
      </c>
      <c r="J165" s="154"/>
      <c r="K165" s="158"/>
      <c r="L165" s="390" t="str">
        <f t="shared" si="165"/>
        <v/>
      </c>
      <c r="M165" s="158"/>
      <c r="N165" s="137"/>
      <c r="O165" s="388" t="str">
        <f t="shared" si="166"/>
        <v/>
      </c>
      <c r="P165" s="157" t="str">
        <f>IF(VALUE(IF('Vessel List A'!AC164=1,1,IF('Vessel List A'!AC164=2,2,IF('Vessel List A'!AC164=3,3,IF('Vessel List A'!AC164=4,4,IF('Vessel List A'!AC164=5,5,IF('Vessel List A'!AC164=6,6,IF('Vessel List A'!AC164=7,7,IF('Vessel List A'!AC164=8,8,IF('Vessel List A'!AC164=9,9,IF('Vessel List A'!AC164=10,10,IF('Vessel List A'!AC164=11,11,IF('Vessel List A'!AC164=12,12,IF('Vessel List A'!AC164=13,13,IF('Vessel List A'!AC164=14,14,IF('Vessel List A'!AC164=15,15,IF('Vessel List A'!AC164=16,16,0)))))))))))))))))=0," ",VALUE(IF('Vessel List A'!AC164=1,1,IF('Vessel List A'!AC164=2,2,IF('Vessel List A'!AC164=3,3,IF('Vessel List A'!AC164=4,4,IF('Vessel List A'!AC164=5,5,IF('Vessel List A'!AC164=6,6,IF('Vessel List A'!AC164=7,7,IF('Vessel List A'!AC164=8,8,IF('Vessel List A'!AC164=9,9,IF('Vessel List A'!AC164=10,10,IF('Vessel List A'!AC164=11,11,IF('Vessel List A'!AC164=12,12,IF('Vessel List A'!AC164=13,13,IF('Vessel List A'!AC164=14,14,IF('Vessel List A'!AC164=15,15,IF('Vessel List A'!AC164=16,16,0))))))))))))))))))</f>
        <v xml:space="preserve"> </v>
      </c>
      <c r="Q165" s="154"/>
      <c r="R165" s="158"/>
      <c r="S165" s="390" t="str">
        <f t="shared" si="167"/>
        <v/>
      </c>
      <c r="T165" s="158"/>
      <c r="U165" s="137"/>
      <c r="V165" s="388" t="str">
        <f t="shared" si="168"/>
        <v/>
      </c>
      <c r="W165" s="157" t="str">
        <f>IF(VALUE(IF('Vessel List A'!AP164=1,1,IF('Vessel List A'!AP164=2,2,IF('Vessel List A'!AP164=3,3,IF('Vessel List A'!AP164=4,4,IF('Vessel List A'!AP164=5,5,IF('Vessel List A'!AP164=6,6,IF('Vessel List A'!AP164=7,7,IF('Vessel List A'!AP164=8,8,IF('Vessel List A'!AP164=9,9,IF('Vessel List A'!AP164=10,10,IF('Vessel List A'!AP164=11,11,IF('Vessel List A'!AP164=12,12,IF('Vessel List A'!AP164=13,13,IF('Vessel List A'!AP164=14,14,IF('Vessel List A'!AP164=15,15,IF('Vessel List A'!AP164=16,16,0)))))))))))))))))=0," ",VALUE(IF('Vessel List A'!AP164=1,1,IF('Vessel List A'!AP164=2,2,IF('Vessel List A'!AP164=3,3,IF('Vessel List A'!AP164=4,4,IF('Vessel List A'!AP164=5,5,IF('Vessel List A'!AP164=6,6,IF('Vessel List A'!AP164=7,7,IF('Vessel List A'!AP164=8,8,IF('Vessel List A'!AP164=9,9,IF('Vessel List A'!AP164=10,10,IF('Vessel List A'!AP164=11,11,IF('Vessel List A'!AP164=12,12,IF('Vessel List A'!AP164=13,13,IF('Vessel List A'!AP164=14,14,IF('Vessel List A'!AP164=15,15,IF('Vessel List A'!AP164=16,16,0))))))))))))))))))</f>
        <v xml:space="preserve"> </v>
      </c>
      <c r="X165" s="154"/>
      <c r="Y165" s="158"/>
      <c r="Z165" s="390" t="str">
        <f t="shared" si="169"/>
        <v/>
      </c>
      <c r="AA165" s="158"/>
      <c r="AB165" s="137"/>
      <c r="AC165" s="388" t="str">
        <f t="shared" si="170"/>
        <v/>
      </c>
      <c r="AD165" s="157" t="str">
        <f>IF(VALUE(IF('Vessel List A'!BC164=1,1,IF('Vessel List A'!BC164=2,2,IF('Vessel List A'!BC164=3,3,IF('Vessel List A'!BC164=4,4,IF('Vessel List A'!BC164=5,5,IF('Vessel List A'!BC164=6,6,IF('Vessel List A'!BC164=7,7,IF('Vessel List A'!BC164=8,8,IF('Vessel List A'!BC164=9,9,IF('Vessel List A'!BC164=10,10,IF('Vessel List A'!BC164=11,11,IF('Vessel List A'!BC164=12,12,IF('Vessel List A'!BC164=13,13,IF('Vessel List A'!BC164=14,14,IF('Vessel List A'!BC164=15,15,IF('Vessel List A'!BC164=16,16,0)))))))))))))))))=0," ",VALUE(IF('Vessel List A'!BC164=1,1,IF('Vessel List A'!BC164=2,2,IF('Vessel List A'!BC164=3,3,IF('Vessel List A'!BC164=4,4,IF('Vessel List A'!BC164=5,5,IF('Vessel List A'!BC164=6,6,IF('Vessel List A'!BC164=7,7,IF('Vessel List A'!BC164=8,8,IF('Vessel List A'!BC164=9,9,IF('Vessel List A'!BC164=10,10,IF('Vessel List A'!BC164=11,11,IF('Vessel List A'!BC164=12,12,IF('Vessel List A'!BC164=13,13,IF('Vessel List A'!BC164=14,14,IF('Vessel List A'!BC164=15,15,IF('Vessel List A'!BC164=16,16,0))))))))))))))))))</f>
        <v xml:space="preserve"> </v>
      </c>
      <c r="AE165" s="154"/>
      <c r="AF165" s="158"/>
      <c r="AG165" s="390" t="str">
        <f t="shared" si="171"/>
        <v/>
      </c>
      <c r="AH165" s="158"/>
      <c r="AI165" s="137"/>
      <c r="AJ165" s="388" t="str">
        <f t="shared" si="172"/>
        <v/>
      </c>
      <c r="AK165" s="157" t="str">
        <f>IF(VALUE(IF('Vessel List A'!BP164=1,1,IF('Vessel List A'!BP164=2,2,IF('Vessel List A'!BP164=3,3,IF('Vessel List A'!BP164=4,4,IF('Vessel List A'!BP164=5,5,IF('Vessel List A'!BP164=6,6,IF('Vessel List A'!BP164=7,7,IF('Vessel List A'!BP164=8,8,IF('Vessel List A'!BP164=9,9,IF('Vessel List A'!BP164=10,10,IF('Vessel List A'!BP164=11,11,IF('Vessel List A'!BP164=12,12,IF('Vessel List A'!BP164=13,13,IF('Vessel List A'!BP164=14,14,IF('Vessel List A'!BP164=15,15,IF('Vessel List A'!BP164=16,16,0)))))))))))))))))=0," ",VALUE(IF('Vessel List A'!BP164=1,1,IF('Vessel List A'!BP164=2,2,IF('Vessel List A'!BP164=3,3,IF('Vessel List A'!BP164=4,4,IF('Vessel List A'!BP164=5,5,IF('Vessel List A'!BP164=6,6,IF('Vessel List A'!BP164=7,7,IF('Vessel List A'!BP164=8,8,IF('Vessel List A'!BP164=9,9,IF('Vessel List A'!BP164=10,10,IF('Vessel List A'!BP164=11,11,IF('Vessel List A'!BP164=12,12,IF('Vessel List A'!BP164=13,13,IF('Vessel List A'!BP164=14,14,IF('Vessel List A'!BP164=15,15,IF('Vessel List A'!BP164=16,16,0))))))))))))))))))</f>
        <v xml:space="preserve"> </v>
      </c>
      <c r="AL165" s="154"/>
      <c r="AM165" s="158"/>
      <c r="AN165" s="390" t="str">
        <f t="shared" si="173"/>
        <v/>
      </c>
      <c r="AO165" s="158"/>
      <c r="AP165" s="137"/>
      <c r="AQ165" s="388" t="str">
        <f t="shared" si="174"/>
        <v/>
      </c>
      <c r="AR165" s="157" t="str">
        <f>IF(VALUE(IF('Vessel List A'!CC164=1,1,IF('Vessel List A'!CC164=2,2,IF('Vessel List A'!CC164=3,3,IF('Vessel List A'!CC164=4,4,IF('Vessel List A'!CC164=5,5,IF('Vessel List A'!CC164=6,6,IF('Vessel List A'!CC164=7,7,IF('Vessel List A'!CC164=8,8,IF('Vessel List A'!CC164=9,9,IF('Vessel List A'!CC164=10,10,IF('Vessel List A'!CC164=11,11,IF('Vessel List A'!CC164=12,12,IF('Vessel List A'!CC164=13,13,IF('Vessel List A'!CC164=14,14,IF('Vessel List A'!CC164=15,15,IF('Vessel List A'!CC164=16,16,0)))))))))))))))))=0," ",VALUE(IF('Vessel List A'!CC164=1,1,IF('Vessel List A'!CC164=2,2,IF('Vessel List A'!CC164=3,3,IF('Vessel List A'!CC164=4,4,IF('Vessel List A'!CC164=5,5,IF('Vessel List A'!CC164=6,6,IF('Vessel List A'!CC164=7,7,IF('Vessel List A'!CC164=8,8,IF('Vessel List A'!CC164=9,9,IF('Vessel List A'!CC164=10,10,IF('Vessel List A'!CC164=11,11,IF('Vessel List A'!CC164=12,12,IF('Vessel List A'!CC164=13,13,IF('Vessel List A'!CC164=14,14,IF('Vessel List A'!CC164=15,15,IF('Vessel List A'!CC164=16,16,0))))))))))))))))))</f>
        <v xml:space="preserve"> </v>
      </c>
      <c r="AS165" s="154"/>
      <c r="AT165" s="158"/>
      <c r="AU165" s="390" t="str">
        <f t="shared" si="175"/>
        <v/>
      </c>
      <c r="AV165" s="158"/>
      <c r="AW165" s="137"/>
      <c r="AX165" s="388" t="str">
        <f t="shared" si="176"/>
        <v/>
      </c>
      <c r="AY165" s="157" t="str">
        <f>IF(VALUE(IF('Vessel List A'!CP164=1,1,IF('Vessel List A'!CP164=2,2,IF('Vessel List A'!CP164=3,3,IF('Vessel List A'!CP164=4,4,IF('Vessel List A'!CP164=5,5,IF('Vessel List A'!CP164=6,6,IF('Vessel List A'!CP164=7,7,IF('Vessel List A'!CP164=8,8,IF('Vessel List A'!CP164=9,9,IF('Vessel List A'!CP164=10,10,IF('Vessel List A'!CP164=11,11,IF('Vessel List A'!CP164=12,12,IF('Vessel List A'!CP164=13,13,IF('Vessel List A'!CP164=14,14,IF('Vessel List A'!CP164=15,15,IF('Vessel List A'!CP164=16,16,0)))))))))))))))))=0," ",VALUE(IF('Vessel List A'!CP164=1,1,IF('Vessel List A'!CP164=2,2,IF('Vessel List A'!CP164=3,3,IF('Vessel List A'!CP164=4,4,IF('Vessel List A'!CP164=5,5,IF('Vessel List A'!CP164=6,6,IF('Vessel List A'!CP164=7,7,IF('Vessel List A'!CP164=8,8,IF('Vessel List A'!CP164=9,9,IF('Vessel List A'!CP164=10,10,IF('Vessel List A'!CP164=11,11,IF('Vessel List A'!CP164=12,12,IF('Vessel List A'!CP164=13,13,IF('Vessel List A'!CP164=14,14,IF('Vessel List A'!CP164=15,15,IF('Vessel List A'!CP164=16,16,0))))))))))))))))))</f>
        <v xml:space="preserve"> </v>
      </c>
      <c r="AZ165" s="154"/>
      <c r="BA165" s="158"/>
      <c r="BB165" s="390" t="str">
        <f t="shared" si="177"/>
        <v/>
      </c>
      <c r="BC165" s="158"/>
      <c r="BD165" s="137"/>
      <c r="BE165" s="388" t="str">
        <f t="shared" si="178"/>
        <v/>
      </c>
      <c r="BF165" s="157" t="str">
        <f>IF(VALUE(IF('Vessel List A'!DC164=1,1,IF('Vessel List A'!DC164=2,2,IF('Vessel List A'!DC164=3,3,IF('Vessel List A'!DC164=4,4,IF('Vessel List A'!DC164=5,5,IF('Vessel List A'!DC164=6,6,IF('Vessel List A'!DC164=7,7,IF('Vessel List A'!DC164=8,8,IF('Vessel List A'!DC164=9,9,IF('Vessel List A'!DC164=10,10,IF('Vessel List A'!DC164=11,11,IF('Vessel List A'!DC164=12,12,IF('Vessel List A'!DC164=13,13,IF('Vessel List A'!DC164=14,14,IF('Vessel List A'!DC164=15,15,IF('Vessel List A'!DC164=16,16,0)))))))))))))))))=0," ",VALUE(IF('Vessel List A'!DC164=1,1,IF('Vessel List A'!DC164=2,2,IF('Vessel List A'!DC164=3,3,IF('Vessel List A'!DC164=4,4,IF('Vessel List A'!DC164=5,5,IF('Vessel List A'!DC164=6,6,IF('Vessel List A'!DC164=7,7,IF('Vessel List A'!DC164=8,8,IF('Vessel List A'!DC164=9,9,IF('Vessel List A'!DC164=10,10,IF('Vessel List A'!DC164=11,11,IF('Vessel List A'!DC164=12,12,IF('Vessel List A'!DC164=13,13,IF('Vessel List A'!DC164=14,14,IF('Vessel List A'!DC164=15,15,IF('Vessel List A'!DC164=16,16,0))))))))))))))))))</f>
        <v xml:space="preserve"> </v>
      </c>
      <c r="BG165" s="154"/>
      <c r="BH165" s="158"/>
      <c r="BI165" s="390" t="str">
        <f t="shared" si="179"/>
        <v/>
      </c>
      <c r="BJ165" s="158"/>
      <c r="BK165" s="137"/>
      <c r="BL165" s="388" t="str">
        <f t="shared" si="180"/>
        <v/>
      </c>
      <c r="BM165" s="157" t="str">
        <f>IF(VALUE(IF('Vessel List A'!DP164=1,1,IF('Vessel List A'!DP164=2,2,IF('Vessel List A'!DP164=3,3,IF('Vessel List A'!DP164=4,4,IF('Vessel List A'!DP164=5,5,IF('Vessel List A'!DP164=6,6,IF('Vessel List A'!DP164=7,7,IF('Vessel List A'!DP164=8,8,IF('Vessel List A'!DP164=9,9,IF('Vessel List A'!DP164=10,10,IF('Vessel List A'!DP164=11,11,IF('Vessel List A'!DP164=12,12,IF('Vessel List A'!DP164=13,13,IF('Vessel List A'!DP164=14,14,IF('Vessel List A'!DP164=15,15,IF('Vessel List A'!DP164=16,16,0)))))))))))))))))=0," ",VALUE(IF('Vessel List A'!DP164=1,1,IF('Vessel List A'!DP164=2,2,IF('Vessel List A'!DP164=3,3,IF('Vessel List A'!DP164=4,4,IF('Vessel List A'!DP164=5,5,IF('Vessel List A'!DP164=6,6,IF('Vessel List A'!DP164=7,7,IF('Vessel List A'!DP164=8,8,IF('Vessel List A'!DP164=9,9,IF('Vessel List A'!DP164=10,10,IF('Vessel List A'!DP164=11,11,IF('Vessel List A'!DP164=12,12,IF('Vessel List A'!DP164=13,13,IF('Vessel List A'!DP164=14,14,IF('Vessel List A'!DP164=15,15,IF('Vessel List A'!DP164=16,16,0))))))))))))))))))</f>
        <v xml:space="preserve"> </v>
      </c>
      <c r="BN165" s="154"/>
      <c r="BO165" s="158"/>
      <c r="BP165" s="390" t="str">
        <f t="shared" si="181"/>
        <v/>
      </c>
      <c r="BQ165" s="158"/>
      <c r="BR165" s="137"/>
      <c r="BS165" s="388" t="str">
        <f t="shared" si="182"/>
        <v/>
      </c>
      <c r="BT165" s="157" t="str">
        <f>IF(VALUE(IF('Vessel List A'!EC164=1,1,IF('Vessel List A'!EC164=2,2,IF('Vessel List A'!EC164=3,3,IF('Vessel List A'!EC164=4,4,IF('Vessel List A'!EC164=5,5,IF('Vessel List A'!EC164=6,6,IF('Vessel List A'!EC164=7,7,IF('Vessel List A'!EC164=8,8,IF('Vessel List A'!EC164=9,9,IF('Vessel List A'!EC164=10,10,IF('Vessel List A'!EC164=11,11,IF('Vessel List A'!EC164=12,12,IF('Vessel List A'!EC164=13,13,IF('Vessel List A'!EC164=14,14,IF('Vessel List A'!EC164=15,15,IF('Vessel List A'!EC164=16,16,0)))))))))))))))))=0," ",VALUE(IF('Vessel List A'!EC164=1,1,IF('Vessel List A'!EC164=2,2,IF('Vessel List A'!EC164=3,3,IF('Vessel List A'!EC164=4,4,IF('Vessel List A'!EC164=5,5,IF('Vessel List A'!EC164=6,6,IF('Vessel List A'!EC164=7,7,IF('Vessel List A'!EC164=8,8,IF('Vessel List A'!EC164=9,9,IF('Vessel List A'!EC164=10,10,IF('Vessel List A'!EC164=11,11,IF('Vessel List A'!EC164=12,12,IF('Vessel List A'!EC164=13,13,IF('Vessel List A'!EC164=14,14,IF('Vessel List A'!EC164=15,15,IF('Vessel List A'!EC164=16,16,0))))))))))))))))))</f>
        <v xml:space="preserve"> </v>
      </c>
      <c r="BU165" s="154"/>
      <c r="BV165" s="158"/>
      <c r="BW165" s="390" t="str">
        <f t="shared" si="183"/>
        <v/>
      </c>
      <c r="BX165" s="158"/>
      <c r="BY165" s="137"/>
      <c r="BZ165" s="388" t="str">
        <f t="shared" si="184"/>
        <v/>
      </c>
      <c r="CA165" s="157" t="str">
        <f>IF(VALUE(IF('Vessel List A'!EP164=1,1,IF('Vessel List A'!EP164=2,2,IF('Vessel List A'!EP164=3,3,IF('Vessel List A'!EP164=4,4,IF('Vessel List A'!EP164=5,5,IF('Vessel List A'!EP164=6,6,IF('Vessel List A'!EP164=7,7,IF('Vessel List A'!EP164=8,8,IF('Vessel List A'!EP164=9,9,IF('Vessel List A'!EP164=10,10,IF('Vessel List A'!EP164=11,11,IF('Vessel List A'!EP164=12,12,IF('Vessel List A'!EP164=13,13,IF('Vessel List A'!EP164=14,14,IF('Vessel List A'!EP164=15,15,IF('Vessel List A'!EP164=16,16,0)))))))))))))))))=0," ",VALUE(IF('Vessel List A'!EP164=1,1,IF('Vessel List A'!EP164=2,2,IF('Vessel List A'!EP164=3,3,IF('Vessel List A'!EP164=4,4,IF('Vessel List A'!EP164=5,5,IF('Vessel List A'!EP164=6,6,IF('Vessel List A'!EP164=7,7,IF('Vessel List A'!EP164=8,8,IF('Vessel List A'!EP164=9,9,IF('Vessel List A'!EP164=10,10,IF('Vessel List A'!EP164=11,11,IF('Vessel List A'!EP164=12,12,IF('Vessel List A'!EP164=13,13,IF('Vessel List A'!EP164=14,14,IF('Vessel List A'!EP164=15,15,IF('Vessel List A'!EP164=16,16,0))))))))))))))))))</f>
        <v xml:space="preserve"> </v>
      </c>
      <c r="CB165" s="154"/>
      <c r="CC165" s="158"/>
      <c r="CD165" s="390" t="str">
        <f t="shared" si="185"/>
        <v/>
      </c>
      <c r="CE165" s="158"/>
      <c r="CF165" s="137"/>
      <c r="CG165" s="388" t="str">
        <f t="shared" si="186"/>
        <v/>
      </c>
      <c r="CH165" s="157" t="str">
        <f>IF(VALUE(IF('Vessel List A'!FC164=1,1,IF('Vessel List A'!FC164=2,2,IF('Vessel List A'!FC164=3,3,IF('Vessel List A'!FC164=4,4,IF('Vessel List A'!FC164=5,5,IF('Vessel List A'!FC164=6,6,IF('Vessel List A'!FC164=7,7,IF('Vessel List A'!FC164=8,8,IF('Vessel List A'!FC164=9,9,IF('Vessel List A'!FC164=10,10,IF('Vessel List A'!FC164=11,11,IF('Vessel List A'!FC164=12,12,IF('Vessel List A'!FC164=13,13,IF('Vessel List A'!FC164=14,14,IF('Vessel List A'!FC164=15,15,IF('Vessel List A'!FC164=16,16,0)))))))))))))))))=0," ",VALUE(IF('Vessel List A'!FC164=1,1,IF('Vessel List A'!FC164=2,2,IF('Vessel List A'!FC164=3,3,IF('Vessel List A'!FC164=4,4,IF('Vessel List A'!FC164=5,5,IF('Vessel List A'!FC164=6,6,IF('Vessel List A'!FC164=7,7,IF('Vessel List A'!FC164=8,8,IF('Vessel List A'!FC164=9,9,IF('Vessel List A'!FC164=10,10,IF('Vessel List A'!FC164=11,11,IF('Vessel List A'!FC164=12,12,IF('Vessel List A'!FC164=13,13,IF('Vessel List A'!FC164=14,14,IF('Vessel List A'!FC164=15,15,IF('Vessel List A'!FC164=16,16,0))))))))))))))))))</f>
        <v xml:space="preserve"> </v>
      </c>
      <c r="CI165" s="154"/>
      <c r="CJ165" s="158"/>
      <c r="CK165" s="390" t="str">
        <f t="shared" si="187"/>
        <v/>
      </c>
      <c r="CL165" s="158"/>
      <c r="CM165" s="137"/>
      <c r="CN165" s="388" t="str">
        <f t="shared" si="188"/>
        <v/>
      </c>
      <c r="CO165" s="157" t="str">
        <f>IF(VALUE(IF('Vessel List A'!FP164=1,1,IF('Vessel List A'!FP164=2,2,IF('Vessel List A'!FP164=3,3,IF('Vessel List A'!FP164=4,4,IF('Vessel List A'!FP164=5,5,IF('Vessel List A'!FP164=6,6,IF('Vessel List A'!FP164=7,7,IF('Vessel List A'!FP164=8,8,IF('Vessel List A'!FP164=9,9,IF('Vessel List A'!FP164=10,10,IF('Vessel List A'!FP164=11,11,IF('Vessel List A'!FP164=12,12,IF('Vessel List A'!FP164=13,13,IF('Vessel List A'!FP164=14,14,IF('Vessel List A'!FP164=15,15,IF('Vessel List A'!FP164=16,16,0)))))))))))))))))=0," ",VALUE(IF('Vessel List A'!FP164=1,1,IF('Vessel List A'!FP164=2,2,IF('Vessel List A'!FP164=3,3,IF('Vessel List A'!FP164=4,4,IF('Vessel List A'!FP164=5,5,IF('Vessel List A'!FP164=6,6,IF('Vessel List A'!FP164=7,7,IF('Vessel List A'!FP164=8,8,IF('Vessel List A'!FP164=9,9,IF('Vessel List A'!FP164=10,10,IF('Vessel List A'!FP164=11,11,IF('Vessel List A'!FP164=12,12,IF('Vessel List A'!FP164=13,13,IF('Vessel List A'!FP164=14,14,IF('Vessel List A'!FP164=15,15,IF('Vessel List A'!FP164=16,16,0))))))))))))))))))</f>
        <v xml:space="preserve"> </v>
      </c>
      <c r="CP165" s="154"/>
      <c r="CQ165" s="158"/>
      <c r="CR165" s="390" t="str">
        <f t="shared" si="189"/>
        <v/>
      </c>
      <c r="CS165" s="158"/>
      <c r="CT165" s="137"/>
      <c r="CU165" s="388" t="str">
        <f t="shared" si="190"/>
        <v/>
      </c>
      <c r="CV165" s="157" t="str">
        <f>IF(VALUE(IF('Vessel List A'!GC164=1,1,IF('Vessel List A'!GC164=2,2,IF('Vessel List A'!GC164=3,3,IF('Vessel List A'!GC164=4,4,IF('Vessel List A'!GC164=5,5,IF('Vessel List A'!GC164=6,6,IF('Vessel List A'!GC164=7,7,IF('Vessel List A'!GC164=8,8,IF('Vessel List A'!GC164=9,9,IF('Vessel List A'!GC164=10,10,IF('Vessel List A'!GC164=11,11,IF('Vessel List A'!GC164=12,12,IF('Vessel List A'!GC164=13,13,IF('Vessel List A'!GC164=14,14,IF('Vessel List A'!GC164=15,15,IF('Vessel List A'!GC164=16,16,0)))))))))))))))))=0," ",VALUE(IF('Vessel List A'!GC164=1,1,IF('Vessel List A'!GC164=2,2,IF('Vessel List A'!GC164=3,3,IF('Vessel List A'!GC164=4,4,IF('Vessel List A'!GC164=5,5,IF('Vessel List A'!GC164=6,6,IF('Vessel List A'!GC164=7,7,IF('Vessel List A'!GC164=8,8,IF('Vessel List A'!GC164=9,9,IF('Vessel List A'!GC164=10,10,IF('Vessel List A'!GC164=11,11,IF('Vessel List A'!GC164=12,12,IF('Vessel List A'!GC164=13,13,IF('Vessel List A'!GC164=14,14,IF('Vessel List A'!GC164=15,15,IF('Vessel List A'!GC164=16,16,0))))))))))))))))))</f>
        <v xml:space="preserve"> </v>
      </c>
      <c r="CW165" s="154"/>
      <c r="CX165" s="158"/>
      <c r="CY165" s="390" t="str">
        <f t="shared" si="191"/>
        <v/>
      </c>
      <c r="CZ165" s="158"/>
      <c r="DA165" s="137"/>
      <c r="DB165" s="388" t="str">
        <f t="shared" si="192"/>
        <v/>
      </c>
      <c r="DC165" s="157" t="str">
        <f>IF(VALUE(IF('Vessel List A'!GP164=1,1,IF('Vessel List A'!GP164=2,2,IF('Vessel List A'!GP164=3,3,IF('Vessel List A'!GP164=4,4,IF('Vessel List A'!GP164=5,5,IF('Vessel List A'!GP164=6,6,IF('Vessel List A'!GP164=7,7,IF('Vessel List A'!GP164=8,8,IF('Vessel List A'!GP164=9,9,IF('Vessel List A'!GP164=10,10,IF('Vessel List A'!GP164=11,11,IF('Vessel List A'!GP164=12,12,IF('Vessel List A'!GP164=13,13,IF('Vessel List A'!GP164=14,14,IF('Vessel List A'!GP164=15,15,IF('Vessel List A'!GP164=16,16,0)))))))))))))))))=0," ",VALUE(IF('Vessel List A'!GP164=1,1,IF('Vessel List A'!GP164=2,2,IF('Vessel List A'!GP164=3,3,IF('Vessel List A'!GP164=4,4,IF('Vessel List A'!GP164=5,5,IF('Vessel List A'!GP164=6,6,IF('Vessel List A'!GP164=7,7,IF('Vessel List A'!GP164=8,8,IF('Vessel List A'!GP164=9,9,IF('Vessel List A'!GP164=10,10,IF('Vessel List A'!GP164=11,11,IF('Vessel List A'!GP164=12,12,IF('Vessel List A'!GP164=13,13,IF('Vessel List A'!GP164=14,14,IF('Vessel List A'!GP164=15,15,IF('Vessel List A'!GP164=16,16,0))))))))))))))))))</f>
        <v xml:space="preserve"> </v>
      </c>
      <c r="DD165" s="154"/>
      <c r="DE165" s="158"/>
      <c r="DF165" s="390" t="str">
        <f t="shared" si="193"/>
        <v/>
      </c>
      <c r="DG165" s="158"/>
      <c r="DH165" s="137"/>
      <c r="DI165" s="388" t="str">
        <f t="shared" si="194"/>
        <v/>
      </c>
      <c r="DJ165" s="157" t="str">
        <f>IF(VALUE(IF('Vessel List A'!HC164=1,1,IF('Vessel List A'!HC164=2,2,IF('Vessel List A'!HC164=3,3,IF('Vessel List A'!HC164=4,4,IF('Vessel List A'!HC164=5,5,IF('Vessel List A'!HC164=6,6,IF('Vessel List A'!HC164=7,7,IF('Vessel List A'!HC164=8,8,IF('Vessel List A'!HC164=9,9,IF('Vessel List A'!HC164=10,10,IF('Vessel List A'!HC164=11,11,IF('Vessel List A'!HC164=12,12,IF('Vessel List A'!HC164=13,13,IF('Vessel List A'!HC164=14,14,IF('Vessel List A'!HC164=15,15,IF('Vessel List A'!HC164=16,16,0)))))))))))))))))=0," ",VALUE(IF('Vessel List A'!HC164=1,1,IF('Vessel List A'!HC164=2,2,IF('Vessel List A'!HC164=3,3,IF('Vessel List A'!HC164=4,4,IF('Vessel List A'!HC164=5,5,IF('Vessel List A'!HC164=6,6,IF('Vessel List A'!HC164=7,7,IF('Vessel List A'!HC164=8,8,IF('Vessel List A'!HC164=9,9,IF('Vessel List A'!HC164=10,10,IF('Vessel List A'!HC164=11,11,IF('Vessel List A'!HC164=12,12,IF('Vessel List A'!HC164=13,13,IF('Vessel List A'!HC164=14,14,IF('Vessel List A'!HC164=15,15,IF('Vessel List A'!HC164=16,16,0))))))))))))))))))</f>
        <v xml:space="preserve"> </v>
      </c>
      <c r="DK165" s="154"/>
      <c r="DL165" s="158"/>
      <c r="DM165" s="390" t="str">
        <f t="shared" si="195"/>
        <v/>
      </c>
      <c r="DN165" s="158"/>
      <c r="DO165" s="137"/>
      <c r="DP165" s="388" t="str">
        <f t="shared" si="196"/>
        <v/>
      </c>
      <c r="DQ165" s="157" t="str">
        <f>IF(VALUE(IF('Vessel List A'!HP164=1,1,IF('Vessel List A'!HP164=2,2,IF('Vessel List A'!HP164=3,3,IF('Vessel List A'!HP164=4,4,IF('Vessel List A'!HP164=5,5,IF('Vessel List A'!HP164=6,6,IF('Vessel List A'!HP164=7,7,IF('Vessel List A'!HP164=8,8,IF('Vessel List A'!HP164=9,9,IF('Vessel List A'!HP164=10,10,IF('Vessel List A'!HP164=11,11,IF('Vessel List A'!HP164=12,12,IF('Vessel List A'!HP164=13,13,IF('Vessel List A'!HP164=14,14,IF('Vessel List A'!HP164=15,15,IF('Vessel List A'!HP164=16,16,0)))))))))))))))))=0," ",VALUE(IF('Vessel List A'!HP164=1,1,IF('Vessel List A'!HP164=2,2,IF('Vessel List A'!HP164=3,3,IF('Vessel List A'!HP164=4,4,IF('Vessel List A'!HP164=5,5,IF('Vessel List A'!HP164=6,6,IF('Vessel List A'!HP164=7,7,IF('Vessel List A'!HP164=8,8,IF('Vessel List A'!HP164=9,9,IF('Vessel List A'!HP164=10,10,IF('Vessel List A'!HP164=11,11,IF('Vessel List A'!HP164=12,12,IF('Vessel List A'!HP164=13,13,IF('Vessel List A'!HP164=14,14,IF('Vessel List A'!HP164=15,15,IF('Vessel List A'!HP164=16,16,0))))))))))))))))))</f>
        <v xml:space="preserve"> </v>
      </c>
      <c r="DR165" s="154"/>
      <c r="DS165" s="158"/>
      <c r="DT165" s="390" t="str">
        <f t="shared" si="197"/>
        <v/>
      </c>
      <c r="DU165" s="158"/>
      <c r="DV165" s="137"/>
      <c r="DW165" s="388" t="str">
        <f t="shared" si="198"/>
        <v/>
      </c>
      <c r="DX165" s="157" t="str">
        <f>IF(VALUE(IF('Vessel List A'!IC164=1,1,IF('Vessel List A'!IC164=2,2,IF('Vessel List A'!IC164=3,3,IF('Vessel List A'!IC164=4,4,IF('Vessel List A'!IC164=5,5,IF('Vessel List A'!IC164=6,6,IF('Vessel List A'!IC164=7,7,IF('Vessel List A'!IC164=8,8,IF('Vessel List A'!IC164=9,9,IF('Vessel List A'!IC164=10,10,IF('Vessel List A'!IC164=11,11,IF('Vessel List A'!IC164=12,12,IF('Vessel List A'!IC164=13,13,IF('Vessel List A'!IC164=14,14,IF('Vessel List A'!IC164=15,15,IF('Vessel List A'!IC164=16,16,0)))))))))))))))))=0," ",VALUE(IF('Vessel List A'!IC164=1,1,IF('Vessel List A'!IC164=2,2,IF('Vessel List A'!IC164=3,3,IF('Vessel List A'!IC164=4,4,IF('Vessel List A'!IC164=5,5,IF('Vessel List A'!IC164=6,6,IF('Vessel List A'!IC164=7,7,IF('Vessel List A'!IC164=8,8,IF('Vessel List A'!IC164=9,9,IF('Vessel List A'!IC164=10,10,IF('Vessel List A'!IC164=11,11,IF('Vessel List A'!IC164=12,12,IF('Vessel List A'!IC164=13,13,IF('Vessel List A'!IC164=14,14,IF('Vessel List A'!IC164=15,15,IF('Vessel List A'!IC164=16,16,0))))))))))))))))))</f>
        <v xml:space="preserve"> </v>
      </c>
      <c r="DY165" s="154"/>
      <c r="DZ165" s="158"/>
      <c r="EA165" s="390" t="str">
        <f t="shared" si="199"/>
        <v/>
      </c>
      <c r="EB165" s="158"/>
      <c r="EC165" s="137"/>
      <c r="ED165" s="388" t="str">
        <f t="shared" si="200"/>
        <v/>
      </c>
      <c r="EE165" s="157" t="str">
        <f>IF(VALUE(IF('Vessel List A'!IP164=1,1,IF('Vessel List A'!IP164=2,2,IF('Vessel List A'!IP164=3,3,IF('Vessel List A'!IP164=4,4,IF('Vessel List A'!IP164=5,5,IF('Vessel List A'!IP164=6,6,IF('Vessel List A'!IP164=7,7,IF('Vessel List A'!IP164=8,8,IF('Vessel List A'!IP164=9,9,IF('Vessel List A'!IP164=10,10,IF('Vessel List A'!IP164=11,11,IF('Vessel List A'!IP164=12,12,IF('Vessel List A'!IP164=13,13,IF('Vessel List A'!IP164=14,14,IF('Vessel List A'!IP164=15,15,IF('Vessel List A'!IP164=16,16,0)))))))))))))))))=0," ",VALUE(IF('Vessel List A'!IP164=1,1,IF('Vessel List A'!IP164=2,2,IF('Vessel List A'!IP164=3,3,IF('Vessel List A'!IP164=4,4,IF('Vessel List A'!IP164=5,5,IF('Vessel List A'!IP164=6,6,IF('Vessel List A'!IP164=7,7,IF('Vessel List A'!IP164=8,8,IF('Vessel List A'!IP164=9,9,IF('Vessel List A'!IP164=10,10,IF('Vessel List A'!IP164=11,11,IF('Vessel List A'!IP164=12,12,IF('Vessel List A'!IP164=13,13,IF('Vessel List A'!IP164=14,14,IF('Vessel List A'!IP164=15,15,IF('Vessel List A'!IP164=16,16,0))))))))))))))))))</f>
        <v xml:space="preserve"> </v>
      </c>
      <c r="EF165" s="154"/>
      <c r="EG165" s="158"/>
      <c r="EH165" s="390" t="str">
        <f t="shared" si="201"/>
        <v/>
      </c>
      <c r="EI165" s="158"/>
      <c r="EJ165" s="137"/>
      <c r="EK165" s="397" t="str">
        <f t="shared" si="202"/>
        <v/>
      </c>
      <c r="EL165" s="144"/>
      <c r="EM165" s="157" t="str">
        <f>IF(VALUE(IF('Vessel List B'!C164=1,1,IF('Vessel List B'!C164=2,2,IF('Vessel List B'!C164=3,3,IF('Vessel List B'!C164=4,4,IF('Vessel List B'!C164=5,5,IF('Vessel List B'!C164=6,6,IF('Vessel List B'!C164=7,7,IF('Vessel List B'!C164=8,8,IF('Vessel List B'!C164=9,9,IF('Vessel List B'!C164=10,10,IF('Vessel List B'!C164=11,11,IF('Vessel List B'!C164=12,12,IF('Vessel List B'!C164=13,13,IF('Vessel List B'!C164=14,14,IF('Vessel List B'!C164=15,15,IF('Vessel List B'!C164=16,16,0)))))))))))))))))=0," ",VALUE(IF('Vessel List B'!C164=1,1,IF('Vessel List B'!C164=2,2,IF('Vessel List B'!C164=3,3,IF('Vessel List B'!C164=4,4,IF('Vessel List B'!C164=5,5,IF('Vessel List B'!C164=6,6,IF('Vessel List B'!C164=7,7,IF('Vessel List B'!C164=8,8,IF('Vessel List B'!C164=9,9,IF('Vessel List B'!C164=10,10,IF('Vessel List B'!C164=11,11,IF('Vessel List B'!C164=12,12,IF('Vessel List B'!C164=13,13,IF('Vessel List B'!C164=14,14,IF('Vessel List B'!C164=15,15,IF('Vessel List B'!C164=16,16,0))))))))))))))))))</f>
        <v xml:space="preserve"> </v>
      </c>
      <c r="EN165" s="154"/>
      <c r="EO165" s="158"/>
      <c r="EP165" s="390" t="str">
        <f t="shared" si="203"/>
        <v/>
      </c>
      <c r="EQ165" s="158"/>
      <c r="ER165" s="137"/>
      <c r="ES165" s="388" t="str">
        <f t="shared" si="204"/>
        <v/>
      </c>
      <c r="ET165" s="157" t="str">
        <f>IF(VALUE(IF('Vessel List B'!P164=1,1,IF('Vessel List B'!P164=2,2,IF('Vessel List B'!P164=3,3,IF('Vessel List B'!P164=4,4,IF('Vessel List B'!P164=5,5,IF('Vessel List B'!P164=6,6,IF('Vessel List B'!P164=7,7,IF('Vessel List B'!P164=8,8,IF('Vessel List B'!P164=9,9,IF('Vessel List B'!P164=10,10,IF('Vessel List B'!P164=11,11,IF('Vessel List B'!P164=12,12,IF('Vessel List B'!P164=13,13,IF('Vessel List B'!P164=14,14,IF('Vessel List B'!P164=15,15,IF('Vessel List B'!P164=16,16,0)))))))))))))))))=0," ",VALUE(IF('Vessel List B'!P164=1,1,IF('Vessel List B'!P164=2,2,IF('Vessel List B'!P164=3,3,IF('Vessel List B'!P164=4,4,IF('Vessel List B'!P164=5,5,IF('Vessel List B'!P164=6,6,IF('Vessel List B'!P164=7,7,IF('Vessel List B'!P164=8,8,IF('Vessel List B'!P164=9,9,IF('Vessel List B'!P164=10,10,IF('Vessel List B'!P164=11,11,IF('Vessel List B'!P164=12,12,IF('Vessel List B'!P164=13,13,IF('Vessel List B'!P164=14,14,IF('Vessel List B'!P164=15,15,IF('Vessel List B'!P164=16,16,0))))))))))))))))))</f>
        <v xml:space="preserve"> </v>
      </c>
      <c r="EU165" s="154"/>
      <c r="EV165" s="158"/>
      <c r="EW165" s="390" t="str">
        <f t="shared" si="205"/>
        <v/>
      </c>
      <c r="EX165" s="158"/>
      <c r="EY165" s="137"/>
      <c r="EZ165" s="388" t="str">
        <f t="shared" si="206"/>
        <v/>
      </c>
      <c r="FA165" s="157" t="str">
        <f>IF(VALUE(IF('Vessel List B'!AC164=1,1,IF('Vessel List B'!AC164=2,2,IF('Vessel List B'!AC164=3,3,IF('Vessel List B'!AC164=4,4,IF('Vessel List B'!AC164=5,5,IF('Vessel List B'!AC164=6,6,IF('Vessel List B'!AC164=7,7,IF('Vessel List B'!AC164=8,8,IF('Vessel List B'!AC164=9,9,IF('Vessel List B'!AC164=10,10,IF('Vessel List B'!AC164=11,11,IF('Vessel List B'!AC164=12,12,IF('Vessel List B'!AC164=13,13,IF('Vessel List B'!AC164=14,14,IF('Vessel List B'!AC164=15,15,IF('Vessel List B'!AC164=16,16,0)))))))))))))))))=0," ",VALUE(IF('Vessel List B'!AC164=1,1,IF('Vessel List B'!AC164=2,2,IF('Vessel List B'!AC164=3,3,IF('Vessel List B'!AC164=4,4,IF('Vessel List B'!AC164=5,5,IF('Vessel List B'!AC164=6,6,IF('Vessel List B'!AC164=7,7,IF('Vessel List B'!AC164=8,8,IF('Vessel List B'!AC164=9,9,IF('Vessel List B'!AC164=10,10,IF('Vessel List B'!AC164=11,11,IF('Vessel List B'!AC164=12,12,IF('Vessel List B'!AC164=13,13,IF('Vessel List B'!AC164=14,14,IF('Vessel List B'!AC164=15,15,IF('Vessel List B'!AC164=16,16,0))))))))))))))))))</f>
        <v xml:space="preserve"> </v>
      </c>
      <c r="FB165" s="154"/>
      <c r="FC165" s="158"/>
      <c r="FD165" s="390" t="str">
        <f t="shared" si="207"/>
        <v/>
      </c>
      <c r="FE165" s="158"/>
      <c r="FF165" s="137"/>
      <c r="FG165" s="388" t="str">
        <f t="shared" si="208"/>
        <v/>
      </c>
      <c r="FH165" s="157" t="str">
        <f>IF(VALUE(IF('Vessel List B'!AP164=1,1,IF('Vessel List B'!AP164=2,2,IF('Vessel List B'!AP164=3,3,IF('Vessel List B'!AP164=4,4,IF('Vessel List B'!AP164=5,5,IF('Vessel List B'!AP164=6,6,IF('Vessel List B'!AP164=7,7,IF('Vessel List B'!AP164=8,8,IF('Vessel List B'!AP164=9,9,IF('Vessel List B'!AP164=10,10,IF('Vessel List B'!AP164=11,11,IF('Vessel List B'!AP164=12,12,IF('Vessel List B'!AP164=13,13,IF('Vessel List B'!AP164=14,14,IF('Vessel List B'!AP164=15,15,IF('Vessel List B'!AP164=16,16,0)))))))))))))))))=0," ",VALUE(IF('Vessel List B'!AP164=1,1,IF('Vessel List B'!AP164=2,2,IF('Vessel List B'!AP164=3,3,IF('Vessel List B'!AP164=4,4,IF('Vessel List B'!AP164=5,5,IF('Vessel List B'!AP164=6,6,IF('Vessel List B'!AP164=7,7,IF('Vessel List B'!AP164=8,8,IF('Vessel List B'!AP164=9,9,IF('Vessel List B'!AP164=10,10,IF('Vessel List B'!AP164=11,11,IF('Vessel List B'!AP164=12,12,IF('Vessel List B'!AP164=13,13,IF('Vessel List B'!AP164=14,14,IF('Vessel List B'!AP164=15,15,IF('Vessel List B'!AP164=16,16,0))))))))))))))))))</f>
        <v xml:space="preserve"> </v>
      </c>
      <c r="FI165" s="154"/>
      <c r="FJ165" s="158"/>
      <c r="FK165" s="390" t="str">
        <f t="shared" si="209"/>
        <v/>
      </c>
      <c r="FL165" s="158"/>
      <c r="FM165" s="137"/>
      <c r="FN165" s="388" t="str">
        <f t="shared" si="210"/>
        <v/>
      </c>
      <c r="FO165" s="157" t="str">
        <f>IF(VALUE(IF('Vessel List B'!BC164=1,1,IF('Vessel List B'!BC164=2,2,IF('Vessel List B'!BC164=3,3,IF('Vessel List B'!BC164=4,4,IF('Vessel List B'!BC164=5,5,IF('Vessel List B'!BC164=6,6,IF('Vessel List B'!BC164=7,7,IF('Vessel List B'!BC164=8,8,IF('Vessel List B'!BC164=9,9,IF('Vessel List B'!BC164=10,10,IF('Vessel List B'!BC164=11,11,IF('Vessel List B'!BC164=12,12,IF('Vessel List B'!BC164=13,13,IF('Vessel List B'!BC164=14,14,IF('Vessel List B'!BC164=15,15,IF('Vessel List B'!BC164=16,16,0)))))))))))))))))=0," ",VALUE(IF('Vessel List B'!BC164=1,1,IF('Vessel List B'!BC164=2,2,IF('Vessel List B'!BC164=3,3,IF('Vessel List B'!BC164=4,4,IF('Vessel List B'!BC164=5,5,IF('Vessel List B'!BC164=6,6,IF('Vessel List B'!BC164=7,7,IF('Vessel List B'!BC164=8,8,IF('Vessel List B'!BC164=9,9,IF('Vessel List B'!BC164=10,10,IF('Vessel List B'!BC164=11,11,IF('Vessel List B'!BC164=12,12,IF('Vessel List B'!BC164=13,13,IF('Vessel List B'!BC164=14,14,IF('Vessel List B'!BC164=15,15,IF('Vessel List B'!BC164=16,16,0))))))))))))))))))</f>
        <v xml:space="preserve"> </v>
      </c>
      <c r="FP165" s="154"/>
      <c r="FQ165" s="158"/>
      <c r="FR165" s="390" t="str">
        <f t="shared" si="211"/>
        <v/>
      </c>
      <c r="FS165" s="158"/>
      <c r="FT165" s="137"/>
      <c r="FU165" s="388" t="str">
        <f t="shared" si="212"/>
        <v/>
      </c>
      <c r="FV165" s="157" t="str">
        <f>IF(VALUE(IF('Vessel List B'!BP164=1,1,IF('Vessel List B'!BP164=2,2,IF('Vessel List B'!BP164=3,3,IF('Vessel List B'!BP164=4,4,IF('Vessel List B'!BP164=5,5,IF('Vessel List B'!BP164=6,6,IF('Vessel List B'!BP164=7,7,IF('Vessel List B'!BP164=8,8,IF('Vessel List B'!BP164=9,9,IF('Vessel List B'!BP164=10,10,IF('Vessel List B'!BP164=11,11,IF('Vessel List B'!BP164=12,12,IF('Vessel List B'!BP164=13,13,IF('Vessel List B'!BP164=14,14,IF('Vessel List B'!BP164=15,15,IF('Vessel List B'!BP164=16,16,0)))))))))))))))))=0," ",VALUE(IF('Vessel List B'!BP164=1,1,IF('Vessel List B'!BP164=2,2,IF('Vessel List B'!BP164=3,3,IF('Vessel List B'!BP164=4,4,IF('Vessel List B'!BP164=5,5,IF('Vessel List B'!BP164=6,6,IF('Vessel List B'!BP164=7,7,IF('Vessel List B'!BP164=8,8,IF('Vessel List B'!BP164=9,9,IF('Vessel List B'!BP164=10,10,IF('Vessel List B'!BP164=11,11,IF('Vessel List B'!BP164=12,12,IF('Vessel List B'!BP164=13,13,IF('Vessel List B'!BP164=14,14,IF('Vessel List B'!BP164=15,15,IF('Vessel List B'!BP164=16,16,0))))))))))))))))))</f>
        <v xml:space="preserve"> </v>
      </c>
      <c r="FW165" s="154"/>
      <c r="FX165" s="158"/>
      <c r="FY165" s="390" t="str">
        <f t="shared" si="213"/>
        <v/>
      </c>
      <c r="FZ165" s="158"/>
      <c r="GA165" s="137"/>
      <c r="GB165" s="388" t="str">
        <f t="shared" si="214"/>
        <v/>
      </c>
      <c r="GC165" s="157" t="str">
        <f>IF(VALUE(IF('Vessel List B'!CC164=1,1,IF('Vessel List B'!CC164=2,2,IF('Vessel List B'!CC164=3,3,IF('Vessel List B'!CC164=4,4,IF('Vessel List B'!CC164=5,5,IF('Vessel List B'!CC164=6,6,IF('Vessel List B'!CC164=7,7,IF('Vessel List B'!CC164=8,8,IF('Vessel List B'!CC164=9,9,IF('Vessel List B'!CC164=10,10,IF('Vessel List B'!CC164=11,11,IF('Vessel List B'!CC164=12,12,IF('Vessel List B'!CC164=13,13,IF('Vessel List B'!CC164=14,14,IF('Vessel List B'!CC164=15,15,IF('Vessel List B'!CC164=16,16,0)))))))))))))))))=0," ",VALUE(IF('Vessel List B'!CC164=1,1,IF('Vessel List B'!CC164=2,2,IF('Vessel List B'!CC164=3,3,IF('Vessel List B'!CC164=4,4,IF('Vessel List B'!CC164=5,5,IF('Vessel List B'!CC164=6,6,IF('Vessel List B'!CC164=7,7,IF('Vessel List B'!CC164=8,8,IF('Vessel List B'!CC164=9,9,IF('Vessel List B'!CC164=10,10,IF('Vessel List B'!CC164=11,11,IF('Vessel List B'!CC164=12,12,IF('Vessel List B'!CC164=13,13,IF('Vessel List B'!CC164=14,14,IF('Vessel List B'!CC164=15,15,IF('Vessel List B'!CC164=16,16,0))))))))))))))))))</f>
        <v xml:space="preserve"> </v>
      </c>
      <c r="GD165" s="154"/>
      <c r="GE165" s="158"/>
      <c r="GF165" s="390" t="str">
        <f t="shared" si="215"/>
        <v/>
      </c>
      <c r="GG165" s="158"/>
      <c r="GH165" s="137"/>
      <c r="GI165" s="388" t="str">
        <f t="shared" si="216"/>
        <v/>
      </c>
      <c r="GJ165" s="157" t="str">
        <f>IF(VALUE(IF('Vessel List B'!CP164=1,1,IF('Vessel List B'!CP164=2,2,IF('Vessel List B'!CP164=3,3,IF('Vessel List B'!CP164=4,4,IF('Vessel List B'!CP164=5,5,IF('Vessel List B'!CP164=6,6,IF('Vessel List B'!CP164=7,7,IF('Vessel List B'!CP164=8,8,IF('Vessel List B'!CP164=9,9,IF('Vessel List B'!CP164=10,10,IF('Vessel List B'!CP164=11,11,IF('Vessel List B'!CP164=12,12,IF('Vessel List B'!CP164=13,13,IF('Vessel List B'!CP164=14,14,IF('Vessel List B'!CP164=15,15,IF('Vessel List B'!CP164=16,16,0)))))))))))))))))=0," ",VALUE(IF('Vessel List B'!CP164=1,1,IF('Vessel List B'!CP164=2,2,IF('Vessel List B'!CP164=3,3,IF('Vessel List B'!CP164=4,4,IF('Vessel List B'!CP164=5,5,IF('Vessel List B'!CP164=6,6,IF('Vessel List B'!CP164=7,7,IF('Vessel List B'!CP164=8,8,IF('Vessel List B'!CP164=9,9,IF('Vessel List B'!CP164=10,10,IF('Vessel List B'!CP164=11,11,IF('Vessel List B'!CP164=12,12,IF('Vessel List B'!CP164=13,13,IF('Vessel List B'!CP164=14,14,IF('Vessel List B'!CP164=15,15,IF('Vessel List B'!CP164=16,16,0))))))))))))))))))</f>
        <v xml:space="preserve"> </v>
      </c>
      <c r="GK165" s="154"/>
      <c r="GL165" s="158"/>
      <c r="GM165" s="390" t="str">
        <f t="shared" si="217"/>
        <v/>
      </c>
      <c r="GN165" s="158"/>
      <c r="GO165" s="137"/>
      <c r="GP165" s="388" t="str">
        <f t="shared" si="218"/>
        <v/>
      </c>
      <c r="GQ165" s="157" t="str">
        <f>IF(VALUE(IF('Vessel List B'!DC164=1,1,IF('Vessel List B'!DC164=2,2,IF('Vessel List B'!DC164=3,3,IF('Vessel List B'!DC164=4,4,IF('Vessel List B'!DC164=5,5,IF('Vessel List B'!DC164=6,6,IF('Vessel List B'!DC164=7,7,IF('Vessel List B'!DC164=8,8,IF('Vessel List B'!DC164=9,9,IF('Vessel List B'!DC164=10,10,IF('Vessel List B'!DC164=11,11,IF('Vessel List B'!DC164=12,12,IF('Vessel List B'!DC164=13,13,IF('Vessel List B'!DC164=14,14,IF('Vessel List B'!DC164=15,15,IF('Vessel List B'!DC164=16,16,0)))))))))))))))))=0," ",VALUE(IF('Vessel List B'!DC164=1,1,IF('Vessel List B'!DC164=2,2,IF('Vessel List B'!DC164=3,3,IF('Vessel List B'!DC164=4,4,IF('Vessel List B'!DC164=5,5,IF('Vessel List B'!DC164=6,6,IF('Vessel List B'!DC164=7,7,IF('Vessel List B'!DC164=8,8,IF('Vessel List B'!DC164=9,9,IF('Vessel List B'!DC164=10,10,IF('Vessel List B'!DC164=11,11,IF('Vessel List B'!DC164=12,12,IF('Vessel List B'!DC164=13,13,IF('Vessel List B'!DC164=14,14,IF('Vessel List B'!DC164=15,15,IF('Vessel List B'!DC164=16,16,0))))))))))))))))))</f>
        <v xml:space="preserve"> </v>
      </c>
      <c r="GR165" s="154"/>
      <c r="GS165" s="158"/>
      <c r="GT165" s="390" t="str">
        <f t="shared" si="219"/>
        <v/>
      </c>
      <c r="GU165" s="158"/>
      <c r="GV165" s="137"/>
      <c r="GW165" s="388" t="str">
        <f t="shared" si="220"/>
        <v/>
      </c>
      <c r="GX165" s="157" t="str">
        <f>IF(VALUE(IF('Vessel List B'!DP164=1,1,IF('Vessel List B'!DP164=2,2,IF('Vessel List B'!DP164=3,3,IF('Vessel List B'!DP164=4,4,IF('Vessel List B'!DP164=5,5,IF('Vessel List B'!DP164=6,6,IF('Vessel List B'!DP164=7,7,IF('Vessel List B'!DP164=8,8,IF('Vessel List B'!DP164=9,9,IF('Vessel List B'!DP164=10,10,IF('Vessel List B'!DP164=11,11,IF('Vessel List B'!DP164=12,12,IF('Vessel List B'!DP164=13,13,IF('Vessel List B'!DP164=14,14,IF('Vessel List B'!DP164=15,15,IF('Vessel List B'!DP164=16,16,0)))))))))))))))))=0," ",VALUE(IF('Vessel List B'!DP164=1,1,IF('Vessel List B'!DP164=2,2,IF('Vessel List B'!DP164=3,3,IF('Vessel List B'!DP164=4,4,IF('Vessel List B'!DP164=5,5,IF('Vessel List B'!DP164=6,6,IF('Vessel List B'!DP164=7,7,IF('Vessel List B'!DP164=8,8,IF('Vessel List B'!DP164=9,9,IF('Vessel List B'!DP164=10,10,IF('Vessel List B'!DP164=11,11,IF('Vessel List B'!DP164=12,12,IF('Vessel List B'!DP164=13,13,IF('Vessel List B'!DP164=14,14,IF('Vessel List B'!DP164=15,15,IF('Vessel List B'!DP164=16,16,0))))))))))))))))))</f>
        <v xml:space="preserve"> </v>
      </c>
      <c r="GY165" s="154"/>
      <c r="GZ165" s="158"/>
      <c r="HA165" s="390" t="str">
        <f t="shared" si="221"/>
        <v/>
      </c>
      <c r="HB165" s="158"/>
      <c r="HC165" s="137"/>
      <c r="HD165" s="388" t="str">
        <f t="shared" si="222"/>
        <v/>
      </c>
      <c r="HE165" s="157" t="str">
        <f>IF(VALUE(IF('Vessel List B'!EC164=1,1,IF('Vessel List B'!EC164=2,2,IF('Vessel List B'!EC164=3,3,IF('Vessel List B'!EC164=4,4,IF('Vessel List B'!EC164=5,5,IF('Vessel List B'!EC164=6,6,IF('Vessel List B'!EC164=7,7,IF('Vessel List B'!EC164=8,8,IF('Vessel List B'!EC164=9,9,IF('Vessel List B'!EC164=10,10,IF('Vessel List B'!EC164=11,11,IF('Vessel List B'!EC164=12,12,IF('Vessel List B'!EC164=13,13,IF('Vessel List B'!EC164=14,14,IF('Vessel List B'!EC164=15,15,IF('Vessel List B'!EC164=16,16,0)))))))))))))))))=0," ",VALUE(IF('Vessel List B'!EC164=1,1,IF('Vessel List B'!EC164=2,2,IF('Vessel List B'!EC164=3,3,IF('Vessel List B'!EC164=4,4,IF('Vessel List B'!EC164=5,5,IF('Vessel List B'!EC164=6,6,IF('Vessel List B'!EC164=7,7,IF('Vessel List B'!EC164=8,8,IF('Vessel List B'!EC164=9,9,IF('Vessel List B'!EC164=10,10,IF('Vessel List B'!EC164=11,11,IF('Vessel List B'!EC164=12,12,IF('Vessel List B'!EC164=13,13,IF('Vessel List B'!EC164=14,14,IF('Vessel List B'!EC164=15,15,IF('Vessel List B'!EC164=16,16,0))))))))))))))))))</f>
        <v xml:space="preserve"> </v>
      </c>
      <c r="HF165" s="154"/>
      <c r="HG165" s="158"/>
      <c r="HH165" s="390" t="str">
        <f t="shared" si="223"/>
        <v/>
      </c>
      <c r="HI165" s="158"/>
      <c r="HJ165" s="137"/>
      <c r="HK165" s="388" t="str">
        <f t="shared" si="224"/>
        <v/>
      </c>
      <c r="HL165" s="157" t="str">
        <f>IF(VALUE(IF('Vessel List B'!EP164=1,1,IF('Vessel List B'!EP164=2,2,IF('Vessel List B'!EP164=3,3,IF('Vessel List B'!EP164=4,4,IF('Vessel List B'!EP164=5,5,IF('Vessel List B'!EP164=6,6,IF('Vessel List B'!EP164=7,7,IF('Vessel List B'!EP164=8,8,IF('Vessel List B'!EP164=9,9,IF('Vessel List B'!EP164=10,10,IF('Vessel List B'!EP164=11,11,IF('Vessel List B'!EP164=12,12,IF('Vessel List B'!EP164=13,13,IF('Vessel List B'!EP164=14,14,IF('Vessel List B'!EP164=15,15,IF('Vessel List B'!EP164=16,16,0)))))))))))))))))=0," ",VALUE(IF('Vessel List B'!EP164=1,1,IF('Vessel List B'!EP164=2,2,IF('Vessel List B'!EP164=3,3,IF('Vessel List B'!EP164=4,4,IF('Vessel List B'!EP164=5,5,IF('Vessel List B'!EP164=6,6,IF('Vessel List B'!EP164=7,7,IF('Vessel List B'!EP164=8,8,IF('Vessel List B'!EP164=9,9,IF('Vessel List B'!EP164=10,10,IF('Vessel List B'!EP164=11,11,IF('Vessel List B'!EP164=12,12,IF('Vessel List B'!EP164=13,13,IF('Vessel List B'!EP164=14,14,IF('Vessel List B'!EP164=15,15,IF('Vessel List B'!EP164=16,16,0))))))))))))))))))</f>
        <v xml:space="preserve"> </v>
      </c>
      <c r="HM165" s="154"/>
      <c r="HN165" s="158"/>
      <c r="HO165" s="390" t="str">
        <f t="shared" si="225"/>
        <v/>
      </c>
      <c r="HP165" s="158"/>
      <c r="HQ165" s="137"/>
      <c r="HR165" s="388" t="str">
        <f t="shared" si="226"/>
        <v/>
      </c>
      <c r="HS165" s="157" t="str">
        <f>IF(VALUE(IF('Vessel List B'!FC164=1,1,IF('Vessel List B'!FC164=2,2,IF('Vessel List B'!FC164=3,3,IF('Vessel List B'!FC164=4,4,IF('Vessel List B'!FC164=5,5,IF('Vessel List B'!FC164=6,6,IF('Vessel List B'!FC164=7,7,IF('Vessel List B'!FC164=8,8,IF('Vessel List B'!FC164=9,9,IF('Vessel List B'!FC164=10,10,IF('Vessel List B'!FC164=11,11,IF('Vessel List B'!FC164=12,12,IF('Vessel List B'!FC164=13,13,IF('Vessel List B'!FC164=14,14,IF('Vessel List B'!FC164=15,15,IF('Vessel List B'!FC164=16,16,0)))))))))))))))))=0," ",VALUE(IF('Vessel List B'!FC164=1,1,IF('Vessel List B'!FC164=2,2,IF('Vessel List B'!FC164=3,3,IF('Vessel List B'!FC164=4,4,IF('Vessel List B'!FC164=5,5,IF('Vessel List B'!FC164=6,6,IF('Vessel List B'!FC164=7,7,IF('Vessel List B'!FC164=8,8,IF('Vessel List B'!FC164=9,9,IF('Vessel List B'!FC164=10,10,IF('Vessel List B'!FC164=11,11,IF('Vessel List B'!FC164=12,12,IF('Vessel List B'!FC164=13,13,IF('Vessel List B'!FC164=14,14,IF('Vessel List B'!FC164=15,15,IF('Vessel List B'!FC164=16,16,0))))))))))))))))))</f>
        <v xml:space="preserve"> </v>
      </c>
      <c r="HT165" s="154"/>
      <c r="HU165" s="158"/>
      <c r="HV165" s="390" t="str">
        <f t="shared" si="227"/>
        <v/>
      </c>
      <c r="HW165" s="158"/>
      <c r="HX165" s="137"/>
      <c r="HY165" s="388" t="str">
        <f t="shared" si="228"/>
        <v/>
      </c>
      <c r="HZ165" s="157" t="str">
        <f>IF(VALUE(IF('Vessel List B'!FP164=1,1,IF('Vessel List B'!FP164=2,2,IF('Vessel List B'!FP164=3,3,IF('Vessel List B'!FP164=4,4,IF('Vessel List B'!FP164=5,5,IF('Vessel List B'!FP164=6,6,IF('Vessel List B'!FP164=7,7,IF('Vessel List B'!FP164=8,8,IF('Vessel List B'!FP164=9,9,IF('Vessel List B'!FP164=10,10,IF('Vessel List B'!FP164=11,11,IF('Vessel List B'!FP164=12,12,IF('Vessel List B'!FP164=13,13,IF('Vessel List B'!FP164=14,14,IF('Vessel List B'!FP164=15,15,IF('Vessel List B'!FP164=16,16,0)))))))))))))))))=0," ",VALUE(IF('Vessel List B'!FP164=1,1,IF('Vessel List B'!FP164=2,2,IF('Vessel List B'!FP164=3,3,IF('Vessel List B'!FP164=4,4,IF('Vessel List B'!FP164=5,5,IF('Vessel List B'!FP164=6,6,IF('Vessel List B'!FP164=7,7,IF('Vessel List B'!FP164=8,8,IF('Vessel List B'!FP164=9,9,IF('Vessel List B'!FP164=10,10,IF('Vessel List B'!FP164=11,11,IF('Vessel List B'!FP164=12,12,IF('Vessel List B'!FP164=13,13,IF('Vessel List B'!FP164=14,14,IF('Vessel List B'!FP164=15,15,IF('Vessel List B'!FP164=16,16,0))))))))))))))))))</f>
        <v xml:space="preserve"> </v>
      </c>
      <c r="IA165" s="154"/>
      <c r="IB165" s="158"/>
      <c r="IC165" s="390" t="str">
        <f t="shared" si="229"/>
        <v/>
      </c>
      <c r="ID165" s="158"/>
      <c r="IE165" s="137"/>
      <c r="IF165" s="388" t="str">
        <f t="shared" si="230"/>
        <v/>
      </c>
      <c r="IG165" s="157" t="str">
        <f>IF(VALUE(IF('Vessel List B'!GC164=1,1,IF('Vessel List B'!GC164=2,2,IF('Vessel List B'!GC164=3,3,IF('Vessel List B'!GC164=4,4,IF('Vessel List B'!GC164=5,5,IF('Vessel List B'!GC164=6,6,IF('Vessel List B'!GC164=7,7,IF('Vessel List B'!GC164=8,8,IF('Vessel List B'!GC164=9,9,IF('Vessel List B'!GC164=10,10,IF('Vessel List B'!GC164=11,11,IF('Vessel List B'!GC164=12,12,IF('Vessel List B'!GC164=13,13,IF('Vessel List B'!GC164=14,14,IF('Vessel List B'!GC164=15,15,IF('Vessel List B'!GC164=16,16,0)))))))))))))))))=0," ",VALUE(IF('Vessel List B'!GC164=1,1,IF('Vessel List B'!GC164=2,2,IF('Vessel List B'!GC164=3,3,IF('Vessel List B'!GC164=4,4,IF('Vessel List B'!GC164=5,5,IF('Vessel List B'!GC164=6,6,IF('Vessel List B'!GC164=7,7,IF('Vessel List B'!GC164=8,8,IF('Vessel List B'!GC164=9,9,IF('Vessel List B'!GC164=10,10,IF('Vessel List B'!GC164=11,11,IF('Vessel List B'!GC164=12,12,IF('Vessel List B'!GC164=13,13,IF('Vessel List B'!GC164=14,14,IF('Vessel List B'!GC164=15,15,IF('Vessel List B'!GC164=16,16,0))))))))))))))))))</f>
        <v xml:space="preserve"> </v>
      </c>
      <c r="IH165" s="154"/>
      <c r="II165" s="158"/>
      <c r="IJ165" s="390" t="str">
        <f t="shared" si="231"/>
        <v/>
      </c>
      <c r="IK165" s="158"/>
      <c r="IL165" s="137"/>
      <c r="IM165" s="388" t="str">
        <f t="shared" si="232"/>
        <v/>
      </c>
      <c r="IN165" s="157" t="str">
        <f>IF(VALUE(IF('Vessel List B'!GP164=1,1,IF('Vessel List B'!GP164=2,2,IF('Vessel List B'!GP164=3,3,IF('Vessel List B'!GP164=4,4,IF('Vessel List B'!GP164=5,5,IF('Vessel List B'!GP164=6,6,IF('Vessel List B'!GP164=7,7,IF('Vessel List B'!GP164=8,8,IF('Vessel List B'!GP164=9,9,IF('Vessel List B'!GP164=10,10,IF('Vessel List B'!GP164=11,11,IF('Vessel List B'!GP164=12,12,IF('Vessel List B'!GP164=13,13,IF('Vessel List B'!GP164=14,14,IF('Vessel List B'!GP164=15,15,IF('Vessel List B'!GP164=16,16,0)))))))))))))))))=0," ",VALUE(IF('Vessel List B'!GP164=1,1,IF('Vessel List B'!GP164=2,2,IF('Vessel List B'!GP164=3,3,IF('Vessel List B'!GP164=4,4,IF('Vessel List B'!GP164=5,5,IF('Vessel List B'!GP164=6,6,IF('Vessel List B'!GP164=7,7,IF('Vessel List B'!GP164=8,8,IF('Vessel List B'!GP164=9,9,IF('Vessel List B'!GP164=10,10,IF('Vessel List B'!GP164=11,11,IF('Vessel List B'!GP164=12,12,IF('Vessel List B'!GP164=13,13,IF('Vessel List B'!GP164=14,14,IF('Vessel List B'!GP164=15,15,IF('Vessel List B'!GP164=16,16,0))))))))))))))))))</f>
        <v xml:space="preserve"> </v>
      </c>
      <c r="IO165" s="154"/>
      <c r="IP165" s="158"/>
      <c r="IQ165" s="390" t="str">
        <f t="shared" si="233"/>
        <v/>
      </c>
      <c r="IR165" s="158"/>
      <c r="IS165" s="137"/>
      <c r="IT165" s="388" t="str">
        <f t="shared" si="234"/>
        <v/>
      </c>
      <c r="IU165" s="157" t="str">
        <f>IF(VALUE(IF('Vessel List B'!HC164=1,1,IF('Vessel List B'!HC164=2,2,IF('Vessel List B'!HC164=3,3,IF('Vessel List B'!HC164=4,4,IF('Vessel List B'!HC164=5,5,IF('Vessel List B'!HC164=6,6,IF('Vessel List B'!HC164=7,7,IF('Vessel List B'!HC164=8,8,IF('Vessel List B'!HC164=9,9,IF('Vessel List B'!HC164=10,10,IF('Vessel List B'!HC164=11,11,IF('Vessel List B'!HC164=12,12,IF('Vessel List B'!HC164=13,13,IF('Vessel List B'!HC164=14,14,IF('Vessel List B'!HC164=15,15,IF('Vessel List B'!HC164=16,16,0)))))))))))))))))=0," ",VALUE(IF('Vessel List B'!HC164=1,1,IF('Vessel List B'!HC164=2,2,IF('Vessel List B'!HC164=3,3,IF('Vessel List B'!HC164=4,4,IF('Vessel List B'!HC164=5,5,IF('Vessel List B'!HC164=6,6,IF('Vessel List B'!HC164=7,7,IF('Vessel List B'!HC164=8,8,IF('Vessel List B'!HC164=9,9,IF('Vessel List B'!HC164=10,10,IF('Vessel List B'!HC164=11,11,IF('Vessel List B'!HC164=12,12,IF('Vessel List B'!HC164=13,13,IF('Vessel List B'!HC164=14,14,IF('Vessel List B'!HC164=15,15,IF('Vessel List B'!HC164=16,16,0))))))))))))))))))</f>
        <v xml:space="preserve"> </v>
      </c>
      <c r="IV165" s="154"/>
      <c r="IW165" s="158"/>
      <c r="IX165" s="390" t="str">
        <f t="shared" si="235"/>
        <v/>
      </c>
      <c r="IY165" s="158"/>
      <c r="IZ165" s="137"/>
      <c r="JA165" s="388" t="str">
        <f t="shared" si="236"/>
        <v/>
      </c>
      <c r="JB165" s="157" t="str">
        <f>IF(VALUE(IF('Vessel List B'!HP164=1,1,IF('Vessel List B'!HP164=2,2,IF('Vessel List B'!HP164=3,3,IF('Vessel List B'!HP164=4,4,IF('Vessel List B'!HP164=5,5,IF('Vessel List B'!HP164=6,6,IF('Vessel List B'!HP164=7,7,IF('Vessel List B'!HP164=8,8,IF('Vessel List B'!HP164=9,9,IF('Vessel List B'!HP164=10,10,IF('Vessel List B'!HP164=11,11,IF('Vessel List B'!HP164=12,12,IF('Vessel List B'!HP164=13,13,IF('Vessel List B'!HP164=14,14,IF('Vessel List B'!HP164=15,15,IF('Vessel List B'!HP164=16,16,0)))))))))))))))))=0," ",VALUE(IF('Vessel List B'!HP164=1,1,IF('Vessel List B'!HP164=2,2,IF('Vessel List B'!HP164=3,3,IF('Vessel List B'!HP164=4,4,IF('Vessel List B'!HP164=5,5,IF('Vessel List B'!HP164=6,6,IF('Vessel List B'!HP164=7,7,IF('Vessel List B'!HP164=8,8,IF('Vessel List B'!HP164=9,9,IF('Vessel List B'!HP164=10,10,IF('Vessel List B'!HP164=11,11,IF('Vessel List B'!HP164=12,12,IF('Vessel List B'!HP164=13,13,IF('Vessel List B'!HP164=14,14,IF('Vessel List B'!HP164=15,15,IF('Vessel List B'!HP164=16,16,0))))))))))))))))))</f>
        <v xml:space="preserve"> </v>
      </c>
      <c r="JC165" s="154"/>
      <c r="JD165" s="158"/>
      <c r="JE165" s="390" t="str">
        <f t="shared" si="237"/>
        <v/>
      </c>
      <c r="JF165" s="158"/>
      <c r="JG165" s="137"/>
      <c r="JH165" s="388" t="str">
        <f t="shared" si="238"/>
        <v/>
      </c>
      <c r="JI165" s="157" t="str">
        <f>IF(VALUE(IF('Vessel List B'!IC164=1,1,IF('Vessel List B'!IC164=2,2,IF('Vessel List B'!IC164=3,3,IF('Vessel List B'!IC164=4,4,IF('Vessel List B'!IC164=5,5,IF('Vessel List B'!IC164=6,6,IF('Vessel List B'!IC164=7,7,IF('Vessel List B'!IC164=8,8,IF('Vessel List B'!IC164=9,9,IF('Vessel List B'!IC164=10,10,IF('Vessel List B'!IC164=11,11,IF('Vessel List B'!IC164=12,12,IF('Vessel List B'!IC164=13,13,IF('Vessel List B'!IC164=14,14,IF('Vessel List B'!IC164=15,15,IF('Vessel List B'!IC164=16,16,0)))))))))))))))))=0," ",VALUE(IF('Vessel List B'!IC164=1,1,IF('Vessel List B'!IC164=2,2,IF('Vessel List B'!IC164=3,3,IF('Vessel List B'!IC164=4,4,IF('Vessel List B'!IC164=5,5,IF('Vessel List B'!IC164=6,6,IF('Vessel List B'!IC164=7,7,IF('Vessel List B'!IC164=8,8,IF('Vessel List B'!IC164=9,9,IF('Vessel List B'!IC164=10,10,IF('Vessel List B'!IC164=11,11,IF('Vessel List B'!IC164=12,12,IF('Vessel List B'!IC164=13,13,IF('Vessel List B'!IC164=14,14,IF('Vessel List B'!IC164=15,15,IF('Vessel List B'!IC164=16,16,0))))))))))))))))))</f>
        <v xml:space="preserve"> </v>
      </c>
      <c r="JJ165" s="154"/>
      <c r="JK165" s="158"/>
      <c r="JL165" s="390" t="str">
        <f t="shared" si="239"/>
        <v/>
      </c>
      <c r="JM165" s="158"/>
      <c r="JN165" s="137"/>
      <c r="JO165" s="388" t="str">
        <f t="shared" si="240"/>
        <v/>
      </c>
      <c r="JP165" s="157" t="str">
        <f>IF(VALUE(IF('Vessel List B'!IP164=1,1,IF('Vessel List B'!IP164=2,2,IF('Vessel List B'!IP164=3,3,IF('Vessel List B'!IP164=4,4,IF('Vessel List B'!IP164=5,5,IF('Vessel List B'!IP164=6,6,IF('Vessel List B'!IP164=7,7,IF('Vessel List B'!IP164=8,8,IF('Vessel List B'!IP164=9,9,IF('Vessel List B'!IP164=10,10,IF('Vessel List B'!IP164=11,11,IF('Vessel List B'!IP164=12,12,IF('Vessel List B'!IP164=13,13,IF('Vessel List B'!IP164=14,14,IF('Vessel List B'!IP164=15,15,IF('Vessel List B'!IP164=16,16,0)))))))))))))))))=0," ",VALUE(IF('Vessel List B'!IP164=1,1,IF('Vessel List B'!IP164=2,2,IF('Vessel List B'!IP164=3,3,IF('Vessel List B'!IP164=4,4,IF('Vessel List B'!IP164=5,5,IF('Vessel List B'!IP164=6,6,IF('Vessel List B'!IP164=7,7,IF('Vessel List B'!IP164=8,8,IF('Vessel List B'!IP164=9,9,IF('Vessel List B'!IP164=10,10,IF('Vessel List B'!IP164=11,11,IF('Vessel List B'!IP164=12,12,IF('Vessel List B'!IP164=13,13,IF('Vessel List B'!IP164=14,14,IF('Vessel List B'!IP164=15,15,IF('Vessel List B'!IP164=16,16,0))))))))))))))))))</f>
        <v xml:space="preserve"> </v>
      </c>
      <c r="JQ165" s="154"/>
      <c r="JR165" s="158"/>
      <c r="JS165" s="390" t="str">
        <f t="shared" si="241"/>
        <v/>
      </c>
      <c r="JT165" s="158"/>
      <c r="JU165" s="137"/>
      <c r="JV165" s="397" t="str">
        <f t="shared" si="242"/>
        <v/>
      </c>
      <c r="JW165" s="403"/>
    </row>
    <row r="166" spans="1:283" ht="15" x14ac:dyDescent="0.25">
      <c r="A166" s="132">
        <f>'Vessel List A'!B165</f>
        <v>41740</v>
      </c>
      <c r="B166" s="157" t="str">
        <f>IF(VALUE(IF('Vessel List A'!C165=1,1,IF('Vessel List A'!C165=2,2,IF('Vessel List A'!C165=3,3,IF('Vessel List A'!C165=4,4,IF('Vessel List A'!C165=5,5,IF('Vessel List A'!C165=6,6,IF('Vessel List A'!C165=7,7,IF('Vessel List A'!C165=8,8,IF('Vessel List A'!C165=9,9,IF('Vessel List A'!C165=10,10,IF('Vessel List A'!C165=11,11,IF('Vessel List A'!C165=12,12,IF('Vessel List A'!C165=13,13,IF('Vessel List A'!C165=14,14,IF('Vessel List A'!C165=15,15,IF('Vessel List A'!C165=16,16,0)))))))))))))))))=0," ",VALUE(IF('Vessel List A'!C165=1,1,IF('Vessel List A'!C165=2,2,IF('Vessel List A'!C165=3,3,IF('Vessel List A'!C165=4,4,IF('Vessel List A'!C165=5,5,IF('Vessel List A'!C165=6,6,IF('Vessel List A'!C165=7,7,IF('Vessel List A'!C165=8,8,IF('Vessel List A'!C165=9,9,IF('Vessel List A'!C165=10,10,IF('Vessel List A'!C165=11,11,IF('Vessel List A'!C165=12,12,IF('Vessel List A'!C165=13,13,IF('Vessel List A'!C165=14,14,IF('Vessel List A'!C165=15,15,IF('Vessel List A'!C165=16,16,0))))))))))))))))))</f>
        <v xml:space="preserve"> </v>
      </c>
      <c r="C166" s="154"/>
      <c r="D166" s="158"/>
      <c r="E166" s="390" t="str">
        <f t="shared" si="163"/>
        <v/>
      </c>
      <c r="F166" s="158"/>
      <c r="G166" s="137"/>
      <c r="H166" s="388" t="str">
        <f t="shared" si="164"/>
        <v/>
      </c>
      <c r="I166" s="157" t="str">
        <f>IF(VALUE(IF('Vessel List A'!P165=1,1,IF('Vessel List A'!P165=2,2,IF('Vessel List A'!P165=3,3,IF('Vessel List A'!P165=4,4,IF('Vessel List A'!P165=5,5,IF('Vessel List A'!P165=6,6,IF('Vessel List A'!P165=7,7,IF('Vessel List A'!P165=8,8,IF('Vessel List A'!P165=9,9,IF('Vessel List A'!P165=10,10,IF('Vessel List A'!P165=11,11,IF('Vessel List A'!P165=12,12,IF('Vessel List A'!P165=13,13,IF('Vessel List A'!P165=14,14,IF('Vessel List A'!P165=15,15,IF('Vessel List A'!P165=16,16,0)))))))))))))))))=0," ",VALUE(IF('Vessel List A'!P165=1,1,IF('Vessel List A'!P165=2,2,IF('Vessel List A'!P165=3,3,IF('Vessel List A'!P165=4,4,IF('Vessel List A'!P165=5,5,IF('Vessel List A'!P165=6,6,IF('Vessel List A'!P165=7,7,IF('Vessel List A'!P165=8,8,IF('Vessel List A'!P165=9,9,IF('Vessel List A'!P165=10,10,IF('Vessel List A'!P165=11,11,IF('Vessel List A'!P165=12,12,IF('Vessel List A'!P165=13,13,IF('Vessel List A'!P165=14,14,IF('Vessel List A'!P165=15,15,IF('Vessel List A'!P165=16,16,0))))))))))))))))))</f>
        <v xml:space="preserve"> </v>
      </c>
      <c r="J166" s="154"/>
      <c r="K166" s="158"/>
      <c r="L166" s="390" t="str">
        <f t="shared" si="165"/>
        <v/>
      </c>
      <c r="M166" s="158"/>
      <c r="N166" s="137"/>
      <c r="O166" s="388" t="str">
        <f t="shared" si="166"/>
        <v/>
      </c>
      <c r="P166" s="157" t="str">
        <f>IF(VALUE(IF('Vessel List A'!AC165=1,1,IF('Vessel List A'!AC165=2,2,IF('Vessel List A'!AC165=3,3,IF('Vessel List A'!AC165=4,4,IF('Vessel List A'!AC165=5,5,IF('Vessel List A'!AC165=6,6,IF('Vessel List A'!AC165=7,7,IF('Vessel List A'!AC165=8,8,IF('Vessel List A'!AC165=9,9,IF('Vessel List A'!AC165=10,10,IF('Vessel List A'!AC165=11,11,IF('Vessel List A'!AC165=12,12,IF('Vessel List A'!AC165=13,13,IF('Vessel List A'!AC165=14,14,IF('Vessel List A'!AC165=15,15,IF('Vessel List A'!AC165=16,16,0)))))))))))))))))=0," ",VALUE(IF('Vessel List A'!AC165=1,1,IF('Vessel List A'!AC165=2,2,IF('Vessel List A'!AC165=3,3,IF('Vessel List A'!AC165=4,4,IF('Vessel List A'!AC165=5,5,IF('Vessel List A'!AC165=6,6,IF('Vessel List A'!AC165=7,7,IF('Vessel List A'!AC165=8,8,IF('Vessel List A'!AC165=9,9,IF('Vessel List A'!AC165=10,10,IF('Vessel List A'!AC165=11,11,IF('Vessel List A'!AC165=12,12,IF('Vessel List A'!AC165=13,13,IF('Vessel List A'!AC165=14,14,IF('Vessel List A'!AC165=15,15,IF('Vessel List A'!AC165=16,16,0))))))))))))))))))</f>
        <v xml:space="preserve"> </v>
      </c>
      <c r="Q166" s="154"/>
      <c r="R166" s="158"/>
      <c r="S166" s="390" t="str">
        <f t="shared" si="167"/>
        <v/>
      </c>
      <c r="T166" s="158"/>
      <c r="U166" s="137"/>
      <c r="V166" s="388" t="str">
        <f t="shared" si="168"/>
        <v/>
      </c>
      <c r="W166" s="157" t="str">
        <f>IF(VALUE(IF('Vessel List A'!AP165=1,1,IF('Vessel List A'!AP165=2,2,IF('Vessel List A'!AP165=3,3,IF('Vessel List A'!AP165=4,4,IF('Vessel List A'!AP165=5,5,IF('Vessel List A'!AP165=6,6,IF('Vessel List A'!AP165=7,7,IF('Vessel List A'!AP165=8,8,IF('Vessel List A'!AP165=9,9,IF('Vessel List A'!AP165=10,10,IF('Vessel List A'!AP165=11,11,IF('Vessel List A'!AP165=12,12,IF('Vessel List A'!AP165=13,13,IF('Vessel List A'!AP165=14,14,IF('Vessel List A'!AP165=15,15,IF('Vessel List A'!AP165=16,16,0)))))))))))))))))=0," ",VALUE(IF('Vessel List A'!AP165=1,1,IF('Vessel List A'!AP165=2,2,IF('Vessel List A'!AP165=3,3,IF('Vessel List A'!AP165=4,4,IF('Vessel List A'!AP165=5,5,IF('Vessel List A'!AP165=6,6,IF('Vessel List A'!AP165=7,7,IF('Vessel List A'!AP165=8,8,IF('Vessel List A'!AP165=9,9,IF('Vessel List A'!AP165=10,10,IF('Vessel List A'!AP165=11,11,IF('Vessel List A'!AP165=12,12,IF('Vessel List A'!AP165=13,13,IF('Vessel List A'!AP165=14,14,IF('Vessel List A'!AP165=15,15,IF('Vessel List A'!AP165=16,16,0))))))))))))))))))</f>
        <v xml:space="preserve"> </v>
      </c>
      <c r="X166" s="154"/>
      <c r="Y166" s="158"/>
      <c r="Z166" s="390" t="str">
        <f t="shared" si="169"/>
        <v/>
      </c>
      <c r="AA166" s="158"/>
      <c r="AB166" s="137"/>
      <c r="AC166" s="388" t="str">
        <f t="shared" si="170"/>
        <v/>
      </c>
      <c r="AD166" s="157" t="str">
        <f>IF(VALUE(IF('Vessel List A'!BC165=1,1,IF('Vessel List A'!BC165=2,2,IF('Vessel List A'!BC165=3,3,IF('Vessel List A'!BC165=4,4,IF('Vessel List A'!BC165=5,5,IF('Vessel List A'!BC165=6,6,IF('Vessel List A'!BC165=7,7,IF('Vessel List A'!BC165=8,8,IF('Vessel List A'!BC165=9,9,IF('Vessel List A'!BC165=10,10,IF('Vessel List A'!BC165=11,11,IF('Vessel List A'!BC165=12,12,IF('Vessel List A'!BC165=13,13,IF('Vessel List A'!BC165=14,14,IF('Vessel List A'!BC165=15,15,IF('Vessel List A'!BC165=16,16,0)))))))))))))))))=0," ",VALUE(IF('Vessel List A'!BC165=1,1,IF('Vessel List A'!BC165=2,2,IF('Vessel List A'!BC165=3,3,IF('Vessel List A'!BC165=4,4,IF('Vessel List A'!BC165=5,5,IF('Vessel List A'!BC165=6,6,IF('Vessel List A'!BC165=7,7,IF('Vessel List A'!BC165=8,8,IF('Vessel List A'!BC165=9,9,IF('Vessel List A'!BC165=10,10,IF('Vessel List A'!BC165=11,11,IF('Vessel List A'!BC165=12,12,IF('Vessel List A'!BC165=13,13,IF('Vessel List A'!BC165=14,14,IF('Vessel List A'!BC165=15,15,IF('Vessel List A'!BC165=16,16,0))))))))))))))))))</f>
        <v xml:space="preserve"> </v>
      </c>
      <c r="AE166" s="154"/>
      <c r="AF166" s="158"/>
      <c r="AG166" s="390" t="str">
        <f t="shared" si="171"/>
        <v/>
      </c>
      <c r="AH166" s="158"/>
      <c r="AI166" s="137"/>
      <c r="AJ166" s="388" t="str">
        <f t="shared" si="172"/>
        <v/>
      </c>
      <c r="AK166" s="157" t="str">
        <f>IF(VALUE(IF('Vessel List A'!BP165=1,1,IF('Vessel List A'!BP165=2,2,IF('Vessel List A'!BP165=3,3,IF('Vessel List A'!BP165=4,4,IF('Vessel List A'!BP165=5,5,IF('Vessel List A'!BP165=6,6,IF('Vessel List A'!BP165=7,7,IF('Vessel List A'!BP165=8,8,IF('Vessel List A'!BP165=9,9,IF('Vessel List A'!BP165=10,10,IF('Vessel List A'!BP165=11,11,IF('Vessel List A'!BP165=12,12,IF('Vessel List A'!BP165=13,13,IF('Vessel List A'!BP165=14,14,IF('Vessel List A'!BP165=15,15,IF('Vessel List A'!BP165=16,16,0)))))))))))))))))=0," ",VALUE(IF('Vessel List A'!BP165=1,1,IF('Vessel List A'!BP165=2,2,IF('Vessel List A'!BP165=3,3,IF('Vessel List A'!BP165=4,4,IF('Vessel List A'!BP165=5,5,IF('Vessel List A'!BP165=6,6,IF('Vessel List A'!BP165=7,7,IF('Vessel List A'!BP165=8,8,IF('Vessel List A'!BP165=9,9,IF('Vessel List A'!BP165=10,10,IF('Vessel List A'!BP165=11,11,IF('Vessel List A'!BP165=12,12,IF('Vessel List A'!BP165=13,13,IF('Vessel List A'!BP165=14,14,IF('Vessel List A'!BP165=15,15,IF('Vessel List A'!BP165=16,16,0))))))))))))))))))</f>
        <v xml:space="preserve"> </v>
      </c>
      <c r="AL166" s="154"/>
      <c r="AM166" s="158"/>
      <c r="AN166" s="390" t="str">
        <f t="shared" si="173"/>
        <v/>
      </c>
      <c r="AO166" s="158"/>
      <c r="AP166" s="137"/>
      <c r="AQ166" s="388" t="str">
        <f t="shared" si="174"/>
        <v/>
      </c>
      <c r="AR166" s="157" t="str">
        <f>IF(VALUE(IF('Vessel List A'!CC165=1,1,IF('Vessel List A'!CC165=2,2,IF('Vessel List A'!CC165=3,3,IF('Vessel List A'!CC165=4,4,IF('Vessel List A'!CC165=5,5,IF('Vessel List A'!CC165=6,6,IF('Vessel List A'!CC165=7,7,IF('Vessel List A'!CC165=8,8,IF('Vessel List A'!CC165=9,9,IF('Vessel List A'!CC165=10,10,IF('Vessel List A'!CC165=11,11,IF('Vessel List A'!CC165=12,12,IF('Vessel List A'!CC165=13,13,IF('Vessel List A'!CC165=14,14,IF('Vessel List A'!CC165=15,15,IF('Vessel List A'!CC165=16,16,0)))))))))))))))))=0," ",VALUE(IF('Vessel List A'!CC165=1,1,IF('Vessel List A'!CC165=2,2,IF('Vessel List A'!CC165=3,3,IF('Vessel List A'!CC165=4,4,IF('Vessel List A'!CC165=5,5,IF('Vessel List A'!CC165=6,6,IF('Vessel List A'!CC165=7,7,IF('Vessel List A'!CC165=8,8,IF('Vessel List A'!CC165=9,9,IF('Vessel List A'!CC165=10,10,IF('Vessel List A'!CC165=11,11,IF('Vessel List A'!CC165=12,12,IF('Vessel List A'!CC165=13,13,IF('Vessel List A'!CC165=14,14,IF('Vessel List A'!CC165=15,15,IF('Vessel List A'!CC165=16,16,0))))))))))))))))))</f>
        <v xml:space="preserve"> </v>
      </c>
      <c r="AS166" s="154"/>
      <c r="AT166" s="158"/>
      <c r="AU166" s="390" t="str">
        <f t="shared" si="175"/>
        <v/>
      </c>
      <c r="AV166" s="158"/>
      <c r="AW166" s="137"/>
      <c r="AX166" s="388" t="str">
        <f t="shared" si="176"/>
        <v/>
      </c>
      <c r="AY166" s="157" t="str">
        <f>IF(VALUE(IF('Vessel List A'!CP165=1,1,IF('Vessel List A'!CP165=2,2,IF('Vessel List A'!CP165=3,3,IF('Vessel List A'!CP165=4,4,IF('Vessel List A'!CP165=5,5,IF('Vessel List A'!CP165=6,6,IF('Vessel List A'!CP165=7,7,IF('Vessel List A'!CP165=8,8,IF('Vessel List A'!CP165=9,9,IF('Vessel List A'!CP165=10,10,IF('Vessel List A'!CP165=11,11,IF('Vessel List A'!CP165=12,12,IF('Vessel List A'!CP165=13,13,IF('Vessel List A'!CP165=14,14,IF('Vessel List A'!CP165=15,15,IF('Vessel List A'!CP165=16,16,0)))))))))))))))))=0," ",VALUE(IF('Vessel List A'!CP165=1,1,IF('Vessel List A'!CP165=2,2,IF('Vessel List A'!CP165=3,3,IF('Vessel List A'!CP165=4,4,IF('Vessel List A'!CP165=5,5,IF('Vessel List A'!CP165=6,6,IF('Vessel List A'!CP165=7,7,IF('Vessel List A'!CP165=8,8,IF('Vessel List A'!CP165=9,9,IF('Vessel List A'!CP165=10,10,IF('Vessel List A'!CP165=11,11,IF('Vessel List A'!CP165=12,12,IF('Vessel List A'!CP165=13,13,IF('Vessel List A'!CP165=14,14,IF('Vessel List A'!CP165=15,15,IF('Vessel List A'!CP165=16,16,0))))))))))))))))))</f>
        <v xml:space="preserve"> </v>
      </c>
      <c r="AZ166" s="154"/>
      <c r="BA166" s="158"/>
      <c r="BB166" s="390" t="str">
        <f t="shared" si="177"/>
        <v/>
      </c>
      <c r="BC166" s="158"/>
      <c r="BD166" s="137"/>
      <c r="BE166" s="388" t="str">
        <f t="shared" si="178"/>
        <v/>
      </c>
      <c r="BF166" s="157" t="str">
        <f>IF(VALUE(IF('Vessel List A'!DC165=1,1,IF('Vessel List A'!DC165=2,2,IF('Vessel List A'!DC165=3,3,IF('Vessel List A'!DC165=4,4,IF('Vessel List A'!DC165=5,5,IF('Vessel List A'!DC165=6,6,IF('Vessel List A'!DC165=7,7,IF('Vessel List A'!DC165=8,8,IF('Vessel List A'!DC165=9,9,IF('Vessel List A'!DC165=10,10,IF('Vessel List A'!DC165=11,11,IF('Vessel List A'!DC165=12,12,IF('Vessel List A'!DC165=13,13,IF('Vessel List A'!DC165=14,14,IF('Vessel List A'!DC165=15,15,IF('Vessel List A'!DC165=16,16,0)))))))))))))))))=0," ",VALUE(IF('Vessel List A'!DC165=1,1,IF('Vessel List A'!DC165=2,2,IF('Vessel List A'!DC165=3,3,IF('Vessel List A'!DC165=4,4,IF('Vessel List A'!DC165=5,5,IF('Vessel List A'!DC165=6,6,IF('Vessel List A'!DC165=7,7,IF('Vessel List A'!DC165=8,8,IF('Vessel List A'!DC165=9,9,IF('Vessel List A'!DC165=10,10,IF('Vessel List A'!DC165=11,11,IF('Vessel List A'!DC165=12,12,IF('Vessel List A'!DC165=13,13,IF('Vessel List A'!DC165=14,14,IF('Vessel List A'!DC165=15,15,IF('Vessel List A'!DC165=16,16,0))))))))))))))))))</f>
        <v xml:space="preserve"> </v>
      </c>
      <c r="BG166" s="154"/>
      <c r="BH166" s="158"/>
      <c r="BI166" s="390" t="str">
        <f t="shared" si="179"/>
        <v/>
      </c>
      <c r="BJ166" s="158"/>
      <c r="BK166" s="137"/>
      <c r="BL166" s="388" t="str">
        <f t="shared" si="180"/>
        <v/>
      </c>
      <c r="BM166" s="157" t="str">
        <f>IF(VALUE(IF('Vessel List A'!DP165=1,1,IF('Vessel List A'!DP165=2,2,IF('Vessel List A'!DP165=3,3,IF('Vessel List A'!DP165=4,4,IF('Vessel List A'!DP165=5,5,IF('Vessel List A'!DP165=6,6,IF('Vessel List A'!DP165=7,7,IF('Vessel List A'!DP165=8,8,IF('Vessel List A'!DP165=9,9,IF('Vessel List A'!DP165=10,10,IF('Vessel List A'!DP165=11,11,IF('Vessel List A'!DP165=12,12,IF('Vessel List A'!DP165=13,13,IF('Vessel List A'!DP165=14,14,IF('Vessel List A'!DP165=15,15,IF('Vessel List A'!DP165=16,16,0)))))))))))))))))=0," ",VALUE(IF('Vessel List A'!DP165=1,1,IF('Vessel List A'!DP165=2,2,IF('Vessel List A'!DP165=3,3,IF('Vessel List A'!DP165=4,4,IF('Vessel List A'!DP165=5,5,IF('Vessel List A'!DP165=6,6,IF('Vessel List A'!DP165=7,7,IF('Vessel List A'!DP165=8,8,IF('Vessel List A'!DP165=9,9,IF('Vessel List A'!DP165=10,10,IF('Vessel List A'!DP165=11,11,IF('Vessel List A'!DP165=12,12,IF('Vessel List A'!DP165=13,13,IF('Vessel List A'!DP165=14,14,IF('Vessel List A'!DP165=15,15,IF('Vessel List A'!DP165=16,16,0))))))))))))))))))</f>
        <v xml:space="preserve"> </v>
      </c>
      <c r="BN166" s="154"/>
      <c r="BO166" s="158"/>
      <c r="BP166" s="390" t="str">
        <f t="shared" si="181"/>
        <v/>
      </c>
      <c r="BQ166" s="158"/>
      <c r="BR166" s="137"/>
      <c r="BS166" s="388" t="str">
        <f t="shared" si="182"/>
        <v/>
      </c>
      <c r="BT166" s="157" t="str">
        <f>IF(VALUE(IF('Vessel List A'!EC165=1,1,IF('Vessel List A'!EC165=2,2,IF('Vessel List A'!EC165=3,3,IF('Vessel List A'!EC165=4,4,IF('Vessel List A'!EC165=5,5,IF('Vessel List A'!EC165=6,6,IF('Vessel List A'!EC165=7,7,IF('Vessel List A'!EC165=8,8,IF('Vessel List A'!EC165=9,9,IF('Vessel List A'!EC165=10,10,IF('Vessel List A'!EC165=11,11,IF('Vessel List A'!EC165=12,12,IF('Vessel List A'!EC165=13,13,IF('Vessel List A'!EC165=14,14,IF('Vessel List A'!EC165=15,15,IF('Vessel List A'!EC165=16,16,0)))))))))))))))))=0," ",VALUE(IF('Vessel List A'!EC165=1,1,IF('Vessel List A'!EC165=2,2,IF('Vessel List A'!EC165=3,3,IF('Vessel List A'!EC165=4,4,IF('Vessel List A'!EC165=5,5,IF('Vessel List A'!EC165=6,6,IF('Vessel List A'!EC165=7,7,IF('Vessel List A'!EC165=8,8,IF('Vessel List A'!EC165=9,9,IF('Vessel List A'!EC165=10,10,IF('Vessel List A'!EC165=11,11,IF('Vessel List A'!EC165=12,12,IF('Vessel List A'!EC165=13,13,IF('Vessel List A'!EC165=14,14,IF('Vessel List A'!EC165=15,15,IF('Vessel List A'!EC165=16,16,0))))))))))))))))))</f>
        <v xml:space="preserve"> </v>
      </c>
      <c r="BU166" s="154"/>
      <c r="BV166" s="158"/>
      <c r="BW166" s="390" t="str">
        <f t="shared" si="183"/>
        <v/>
      </c>
      <c r="BX166" s="158"/>
      <c r="BY166" s="137"/>
      <c r="BZ166" s="388" t="str">
        <f t="shared" si="184"/>
        <v/>
      </c>
      <c r="CA166" s="157" t="str">
        <f>IF(VALUE(IF('Vessel List A'!EP165=1,1,IF('Vessel List A'!EP165=2,2,IF('Vessel List A'!EP165=3,3,IF('Vessel List A'!EP165=4,4,IF('Vessel List A'!EP165=5,5,IF('Vessel List A'!EP165=6,6,IF('Vessel List A'!EP165=7,7,IF('Vessel List A'!EP165=8,8,IF('Vessel List A'!EP165=9,9,IF('Vessel List A'!EP165=10,10,IF('Vessel List A'!EP165=11,11,IF('Vessel List A'!EP165=12,12,IF('Vessel List A'!EP165=13,13,IF('Vessel List A'!EP165=14,14,IF('Vessel List A'!EP165=15,15,IF('Vessel List A'!EP165=16,16,0)))))))))))))))))=0," ",VALUE(IF('Vessel List A'!EP165=1,1,IF('Vessel List A'!EP165=2,2,IF('Vessel List A'!EP165=3,3,IF('Vessel List A'!EP165=4,4,IF('Vessel List A'!EP165=5,5,IF('Vessel List A'!EP165=6,6,IF('Vessel List A'!EP165=7,7,IF('Vessel List A'!EP165=8,8,IF('Vessel List A'!EP165=9,9,IF('Vessel List A'!EP165=10,10,IF('Vessel List A'!EP165=11,11,IF('Vessel List A'!EP165=12,12,IF('Vessel List A'!EP165=13,13,IF('Vessel List A'!EP165=14,14,IF('Vessel List A'!EP165=15,15,IF('Vessel List A'!EP165=16,16,0))))))))))))))))))</f>
        <v xml:space="preserve"> </v>
      </c>
      <c r="CB166" s="154"/>
      <c r="CC166" s="158"/>
      <c r="CD166" s="390" t="str">
        <f t="shared" si="185"/>
        <v/>
      </c>
      <c r="CE166" s="158"/>
      <c r="CF166" s="137"/>
      <c r="CG166" s="388" t="str">
        <f t="shared" si="186"/>
        <v/>
      </c>
      <c r="CH166" s="157" t="str">
        <f>IF(VALUE(IF('Vessel List A'!FC165=1,1,IF('Vessel List A'!FC165=2,2,IF('Vessel List A'!FC165=3,3,IF('Vessel List A'!FC165=4,4,IF('Vessel List A'!FC165=5,5,IF('Vessel List A'!FC165=6,6,IF('Vessel List A'!FC165=7,7,IF('Vessel List A'!FC165=8,8,IF('Vessel List A'!FC165=9,9,IF('Vessel List A'!FC165=10,10,IF('Vessel List A'!FC165=11,11,IF('Vessel List A'!FC165=12,12,IF('Vessel List A'!FC165=13,13,IF('Vessel List A'!FC165=14,14,IF('Vessel List A'!FC165=15,15,IF('Vessel List A'!FC165=16,16,0)))))))))))))))))=0," ",VALUE(IF('Vessel List A'!FC165=1,1,IF('Vessel List A'!FC165=2,2,IF('Vessel List A'!FC165=3,3,IF('Vessel List A'!FC165=4,4,IF('Vessel List A'!FC165=5,5,IF('Vessel List A'!FC165=6,6,IF('Vessel List A'!FC165=7,7,IF('Vessel List A'!FC165=8,8,IF('Vessel List A'!FC165=9,9,IF('Vessel List A'!FC165=10,10,IF('Vessel List A'!FC165=11,11,IF('Vessel List A'!FC165=12,12,IF('Vessel List A'!FC165=13,13,IF('Vessel List A'!FC165=14,14,IF('Vessel List A'!FC165=15,15,IF('Vessel List A'!FC165=16,16,0))))))))))))))))))</f>
        <v xml:space="preserve"> </v>
      </c>
      <c r="CI166" s="154"/>
      <c r="CJ166" s="158"/>
      <c r="CK166" s="390" t="str">
        <f t="shared" si="187"/>
        <v/>
      </c>
      <c r="CL166" s="158"/>
      <c r="CM166" s="137"/>
      <c r="CN166" s="388" t="str">
        <f t="shared" si="188"/>
        <v/>
      </c>
      <c r="CO166" s="157" t="str">
        <f>IF(VALUE(IF('Vessel List A'!FP165=1,1,IF('Vessel List A'!FP165=2,2,IF('Vessel List A'!FP165=3,3,IF('Vessel List A'!FP165=4,4,IF('Vessel List A'!FP165=5,5,IF('Vessel List A'!FP165=6,6,IF('Vessel List A'!FP165=7,7,IF('Vessel List A'!FP165=8,8,IF('Vessel List A'!FP165=9,9,IF('Vessel List A'!FP165=10,10,IF('Vessel List A'!FP165=11,11,IF('Vessel List A'!FP165=12,12,IF('Vessel List A'!FP165=13,13,IF('Vessel List A'!FP165=14,14,IF('Vessel List A'!FP165=15,15,IF('Vessel List A'!FP165=16,16,0)))))))))))))))))=0," ",VALUE(IF('Vessel List A'!FP165=1,1,IF('Vessel List A'!FP165=2,2,IF('Vessel List A'!FP165=3,3,IF('Vessel List A'!FP165=4,4,IF('Vessel List A'!FP165=5,5,IF('Vessel List A'!FP165=6,6,IF('Vessel List A'!FP165=7,7,IF('Vessel List A'!FP165=8,8,IF('Vessel List A'!FP165=9,9,IF('Vessel List A'!FP165=10,10,IF('Vessel List A'!FP165=11,11,IF('Vessel List A'!FP165=12,12,IF('Vessel List A'!FP165=13,13,IF('Vessel List A'!FP165=14,14,IF('Vessel List A'!FP165=15,15,IF('Vessel List A'!FP165=16,16,0))))))))))))))))))</f>
        <v xml:space="preserve"> </v>
      </c>
      <c r="CP166" s="154"/>
      <c r="CQ166" s="158"/>
      <c r="CR166" s="390" t="str">
        <f t="shared" si="189"/>
        <v/>
      </c>
      <c r="CS166" s="158"/>
      <c r="CT166" s="137"/>
      <c r="CU166" s="388" t="str">
        <f t="shared" si="190"/>
        <v/>
      </c>
      <c r="CV166" s="157" t="str">
        <f>IF(VALUE(IF('Vessel List A'!GC165=1,1,IF('Vessel List A'!GC165=2,2,IF('Vessel List A'!GC165=3,3,IF('Vessel List A'!GC165=4,4,IF('Vessel List A'!GC165=5,5,IF('Vessel List A'!GC165=6,6,IF('Vessel List A'!GC165=7,7,IF('Vessel List A'!GC165=8,8,IF('Vessel List A'!GC165=9,9,IF('Vessel List A'!GC165=10,10,IF('Vessel List A'!GC165=11,11,IF('Vessel List A'!GC165=12,12,IF('Vessel List A'!GC165=13,13,IF('Vessel List A'!GC165=14,14,IF('Vessel List A'!GC165=15,15,IF('Vessel List A'!GC165=16,16,0)))))))))))))))))=0," ",VALUE(IF('Vessel List A'!GC165=1,1,IF('Vessel List A'!GC165=2,2,IF('Vessel List A'!GC165=3,3,IF('Vessel List A'!GC165=4,4,IF('Vessel List A'!GC165=5,5,IF('Vessel List A'!GC165=6,6,IF('Vessel List A'!GC165=7,7,IF('Vessel List A'!GC165=8,8,IF('Vessel List A'!GC165=9,9,IF('Vessel List A'!GC165=10,10,IF('Vessel List A'!GC165=11,11,IF('Vessel List A'!GC165=12,12,IF('Vessel List A'!GC165=13,13,IF('Vessel List A'!GC165=14,14,IF('Vessel List A'!GC165=15,15,IF('Vessel List A'!GC165=16,16,0))))))))))))))))))</f>
        <v xml:space="preserve"> </v>
      </c>
      <c r="CW166" s="154"/>
      <c r="CX166" s="158"/>
      <c r="CY166" s="390" t="str">
        <f t="shared" si="191"/>
        <v/>
      </c>
      <c r="CZ166" s="158"/>
      <c r="DA166" s="137"/>
      <c r="DB166" s="388" t="str">
        <f t="shared" si="192"/>
        <v/>
      </c>
      <c r="DC166" s="157" t="str">
        <f>IF(VALUE(IF('Vessel List A'!GP165=1,1,IF('Vessel List A'!GP165=2,2,IF('Vessel List A'!GP165=3,3,IF('Vessel List A'!GP165=4,4,IF('Vessel List A'!GP165=5,5,IF('Vessel List A'!GP165=6,6,IF('Vessel List A'!GP165=7,7,IF('Vessel List A'!GP165=8,8,IF('Vessel List A'!GP165=9,9,IF('Vessel List A'!GP165=10,10,IF('Vessel List A'!GP165=11,11,IF('Vessel List A'!GP165=12,12,IF('Vessel List A'!GP165=13,13,IF('Vessel List A'!GP165=14,14,IF('Vessel List A'!GP165=15,15,IF('Vessel List A'!GP165=16,16,0)))))))))))))))))=0," ",VALUE(IF('Vessel List A'!GP165=1,1,IF('Vessel List A'!GP165=2,2,IF('Vessel List A'!GP165=3,3,IF('Vessel List A'!GP165=4,4,IF('Vessel List A'!GP165=5,5,IF('Vessel List A'!GP165=6,6,IF('Vessel List A'!GP165=7,7,IF('Vessel List A'!GP165=8,8,IF('Vessel List A'!GP165=9,9,IF('Vessel List A'!GP165=10,10,IF('Vessel List A'!GP165=11,11,IF('Vessel List A'!GP165=12,12,IF('Vessel List A'!GP165=13,13,IF('Vessel List A'!GP165=14,14,IF('Vessel List A'!GP165=15,15,IF('Vessel List A'!GP165=16,16,0))))))))))))))))))</f>
        <v xml:space="preserve"> </v>
      </c>
      <c r="DD166" s="154"/>
      <c r="DE166" s="158"/>
      <c r="DF166" s="390" t="str">
        <f t="shared" si="193"/>
        <v/>
      </c>
      <c r="DG166" s="158"/>
      <c r="DH166" s="137"/>
      <c r="DI166" s="388" t="str">
        <f t="shared" si="194"/>
        <v/>
      </c>
      <c r="DJ166" s="157" t="str">
        <f>IF(VALUE(IF('Vessel List A'!HC165=1,1,IF('Vessel List A'!HC165=2,2,IF('Vessel List A'!HC165=3,3,IF('Vessel List A'!HC165=4,4,IF('Vessel List A'!HC165=5,5,IF('Vessel List A'!HC165=6,6,IF('Vessel List A'!HC165=7,7,IF('Vessel List A'!HC165=8,8,IF('Vessel List A'!HC165=9,9,IF('Vessel List A'!HC165=10,10,IF('Vessel List A'!HC165=11,11,IF('Vessel List A'!HC165=12,12,IF('Vessel List A'!HC165=13,13,IF('Vessel List A'!HC165=14,14,IF('Vessel List A'!HC165=15,15,IF('Vessel List A'!HC165=16,16,0)))))))))))))))))=0," ",VALUE(IF('Vessel List A'!HC165=1,1,IF('Vessel List A'!HC165=2,2,IF('Vessel List A'!HC165=3,3,IF('Vessel List A'!HC165=4,4,IF('Vessel List A'!HC165=5,5,IF('Vessel List A'!HC165=6,6,IF('Vessel List A'!HC165=7,7,IF('Vessel List A'!HC165=8,8,IF('Vessel List A'!HC165=9,9,IF('Vessel List A'!HC165=10,10,IF('Vessel List A'!HC165=11,11,IF('Vessel List A'!HC165=12,12,IF('Vessel List A'!HC165=13,13,IF('Vessel List A'!HC165=14,14,IF('Vessel List A'!HC165=15,15,IF('Vessel List A'!HC165=16,16,0))))))))))))))))))</f>
        <v xml:space="preserve"> </v>
      </c>
      <c r="DK166" s="154"/>
      <c r="DL166" s="158"/>
      <c r="DM166" s="390" t="str">
        <f t="shared" si="195"/>
        <v/>
      </c>
      <c r="DN166" s="158"/>
      <c r="DO166" s="137"/>
      <c r="DP166" s="388" t="str">
        <f t="shared" si="196"/>
        <v/>
      </c>
      <c r="DQ166" s="157" t="str">
        <f>IF(VALUE(IF('Vessel List A'!HP165=1,1,IF('Vessel List A'!HP165=2,2,IF('Vessel List A'!HP165=3,3,IF('Vessel List A'!HP165=4,4,IF('Vessel List A'!HP165=5,5,IF('Vessel List A'!HP165=6,6,IF('Vessel List A'!HP165=7,7,IF('Vessel List A'!HP165=8,8,IF('Vessel List A'!HP165=9,9,IF('Vessel List A'!HP165=10,10,IF('Vessel List A'!HP165=11,11,IF('Vessel List A'!HP165=12,12,IF('Vessel List A'!HP165=13,13,IF('Vessel List A'!HP165=14,14,IF('Vessel List A'!HP165=15,15,IF('Vessel List A'!HP165=16,16,0)))))))))))))))))=0," ",VALUE(IF('Vessel List A'!HP165=1,1,IF('Vessel List A'!HP165=2,2,IF('Vessel List A'!HP165=3,3,IF('Vessel List A'!HP165=4,4,IF('Vessel List A'!HP165=5,5,IF('Vessel List A'!HP165=6,6,IF('Vessel List A'!HP165=7,7,IF('Vessel List A'!HP165=8,8,IF('Vessel List A'!HP165=9,9,IF('Vessel List A'!HP165=10,10,IF('Vessel List A'!HP165=11,11,IF('Vessel List A'!HP165=12,12,IF('Vessel List A'!HP165=13,13,IF('Vessel List A'!HP165=14,14,IF('Vessel List A'!HP165=15,15,IF('Vessel List A'!HP165=16,16,0))))))))))))))))))</f>
        <v xml:space="preserve"> </v>
      </c>
      <c r="DR166" s="154"/>
      <c r="DS166" s="158"/>
      <c r="DT166" s="390" t="str">
        <f t="shared" si="197"/>
        <v/>
      </c>
      <c r="DU166" s="158"/>
      <c r="DV166" s="137"/>
      <c r="DW166" s="388" t="str">
        <f t="shared" si="198"/>
        <v/>
      </c>
      <c r="DX166" s="157" t="str">
        <f>IF(VALUE(IF('Vessel List A'!IC165=1,1,IF('Vessel List A'!IC165=2,2,IF('Vessel List A'!IC165=3,3,IF('Vessel List A'!IC165=4,4,IF('Vessel List A'!IC165=5,5,IF('Vessel List A'!IC165=6,6,IF('Vessel List A'!IC165=7,7,IF('Vessel List A'!IC165=8,8,IF('Vessel List A'!IC165=9,9,IF('Vessel List A'!IC165=10,10,IF('Vessel List A'!IC165=11,11,IF('Vessel List A'!IC165=12,12,IF('Vessel List A'!IC165=13,13,IF('Vessel List A'!IC165=14,14,IF('Vessel List A'!IC165=15,15,IF('Vessel List A'!IC165=16,16,0)))))))))))))))))=0," ",VALUE(IF('Vessel List A'!IC165=1,1,IF('Vessel List A'!IC165=2,2,IF('Vessel List A'!IC165=3,3,IF('Vessel List A'!IC165=4,4,IF('Vessel List A'!IC165=5,5,IF('Vessel List A'!IC165=6,6,IF('Vessel List A'!IC165=7,7,IF('Vessel List A'!IC165=8,8,IF('Vessel List A'!IC165=9,9,IF('Vessel List A'!IC165=10,10,IF('Vessel List A'!IC165=11,11,IF('Vessel List A'!IC165=12,12,IF('Vessel List A'!IC165=13,13,IF('Vessel List A'!IC165=14,14,IF('Vessel List A'!IC165=15,15,IF('Vessel List A'!IC165=16,16,0))))))))))))))))))</f>
        <v xml:space="preserve"> </v>
      </c>
      <c r="DY166" s="154"/>
      <c r="DZ166" s="158"/>
      <c r="EA166" s="390" t="str">
        <f t="shared" si="199"/>
        <v/>
      </c>
      <c r="EB166" s="158"/>
      <c r="EC166" s="137"/>
      <c r="ED166" s="388" t="str">
        <f t="shared" si="200"/>
        <v/>
      </c>
      <c r="EE166" s="157" t="str">
        <f>IF(VALUE(IF('Vessel List A'!IP165=1,1,IF('Vessel List A'!IP165=2,2,IF('Vessel List A'!IP165=3,3,IF('Vessel List A'!IP165=4,4,IF('Vessel List A'!IP165=5,5,IF('Vessel List A'!IP165=6,6,IF('Vessel List A'!IP165=7,7,IF('Vessel List A'!IP165=8,8,IF('Vessel List A'!IP165=9,9,IF('Vessel List A'!IP165=10,10,IF('Vessel List A'!IP165=11,11,IF('Vessel List A'!IP165=12,12,IF('Vessel List A'!IP165=13,13,IF('Vessel List A'!IP165=14,14,IF('Vessel List A'!IP165=15,15,IF('Vessel List A'!IP165=16,16,0)))))))))))))))))=0," ",VALUE(IF('Vessel List A'!IP165=1,1,IF('Vessel List A'!IP165=2,2,IF('Vessel List A'!IP165=3,3,IF('Vessel List A'!IP165=4,4,IF('Vessel List A'!IP165=5,5,IF('Vessel List A'!IP165=6,6,IF('Vessel List A'!IP165=7,7,IF('Vessel List A'!IP165=8,8,IF('Vessel List A'!IP165=9,9,IF('Vessel List A'!IP165=10,10,IF('Vessel List A'!IP165=11,11,IF('Vessel List A'!IP165=12,12,IF('Vessel List A'!IP165=13,13,IF('Vessel List A'!IP165=14,14,IF('Vessel List A'!IP165=15,15,IF('Vessel List A'!IP165=16,16,0))))))))))))))))))</f>
        <v xml:space="preserve"> </v>
      </c>
      <c r="EF166" s="154"/>
      <c r="EG166" s="158"/>
      <c r="EH166" s="390" t="str">
        <f t="shared" si="201"/>
        <v/>
      </c>
      <c r="EI166" s="158"/>
      <c r="EJ166" s="137"/>
      <c r="EK166" s="397" t="str">
        <f t="shared" si="202"/>
        <v/>
      </c>
      <c r="EL166" s="144"/>
      <c r="EM166" s="157" t="str">
        <f>IF(VALUE(IF('Vessel List B'!C165=1,1,IF('Vessel List B'!C165=2,2,IF('Vessel List B'!C165=3,3,IF('Vessel List B'!C165=4,4,IF('Vessel List B'!C165=5,5,IF('Vessel List B'!C165=6,6,IF('Vessel List B'!C165=7,7,IF('Vessel List B'!C165=8,8,IF('Vessel List B'!C165=9,9,IF('Vessel List B'!C165=10,10,IF('Vessel List B'!C165=11,11,IF('Vessel List B'!C165=12,12,IF('Vessel List B'!C165=13,13,IF('Vessel List B'!C165=14,14,IF('Vessel List B'!C165=15,15,IF('Vessel List B'!C165=16,16,0)))))))))))))))))=0," ",VALUE(IF('Vessel List B'!C165=1,1,IF('Vessel List B'!C165=2,2,IF('Vessel List B'!C165=3,3,IF('Vessel List B'!C165=4,4,IF('Vessel List B'!C165=5,5,IF('Vessel List B'!C165=6,6,IF('Vessel List B'!C165=7,7,IF('Vessel List B'!C165=8,8,IF('Vessel List B'!C165=9,9,IF('Vessel List B'!C165=10,10,IF('Vessel List B'!C165=11,11,IF('Vessel List B'!C165=12,12,IF('Vessel List B'!C165=13,13,IF('Vessel List B'!C165=14,14,IF('Vessel List B'!C165=15,15,IF('Vessel List B'!C165=16,16,0))))))))))))))))))</f>
        <v xml:space="preserve"> </v>
      </c>
      <c r="EN166" s="154"/>
      <c r="EO166" s="158"/>
      <c r="EP166" s="390" t="str">
        <f t="shared" si="203"/>
        <v/>
      </c>
      <c r="EQ166" s="158"/>
      <c r="ER166" s="137"/>
      <c r="ES166" s="388" t="str">
        <f t="shared" si="204"/>
        <v/>
      </c>
      <c r="ET166" s="157" t="str">
        <f>IF(VALUE(IF('Vessel List B'!P165=1,1,IF('Vessel List B'!P165=2,2,IF('Vessel List B'!P165=3,3,IF('Vessel List B'!P165=4,4,IF('Vessel List B'!P165=5,5,IF('Vessel List B'!P165=6,6,IF('Vessel List B'!P165=7,7,IF('Vessel List B'!P165=8,8,IF('Vessel List B'!P165=9,9,IF('Vessel List B'!P165=10,10,IF('Vessel List B'!P165=11,11,IF('Vessel List B'!P165=12,12,IF('Vessel List B'!P165=13,13,IF('Vessel List B'!P165=14,14,IF('Vessel List B'!P165=15,15,IF('Vessel List B'!P165=16,16,0)))))))))))))))))=0," ",VALUE(IF('Vessel List B'!P165=1,1,IF('Vessel List B'!P165=2,2,IF('Vessel List B'!P165=3,3,IF('Vessel List B'!P165=4,4,IF('Vessel List B'!P165=5,5,IF('Vessel List B'!P165=6,6,IF('Vessel List B'!P165=7,7,IF('Vessel List B'!P165=8,8,IF('Vessel List B'!P165=9,9,IF('Vessel List B'!P165=10,10,IF('Vessel List B'!P165=11,11,IF('Vessel List B'!P165=12,12,IF('Vessel List B'!P165=13,13,IF('Vessel List B'!P165=14,14,IF('Vessel List B'!P165=15,15,IF('Vessel List B'!P165=16,16,0))))))))))))))))))</f>
        <v xml:space="preserve"> </v>
      </c>
      <c r="EU166" s="154"/>
      <c r="EV166" s="158"/>
      <c r="EW166" s="390" t="str">
        <f t="shared" si="205"/>
        <v/>
      </c>
      <c r="EX166" s="158"/>
      <c r="EY166" s="137"/>
      <c r="EZ166" s="388" t="str">
        <f t="shared" si="206"/>
        <v/>
      </c>
      <c r="FA166" s="157" t="str">
        <f>IF(VALUE(IF('Vessel List B'!AC165=1,1,IF('Vessel List B'!AC165=2,2,IF('Vessel List B'!AC165=3,3,IF('Vessel List B'!AC165=4,4,IF('Vessel List B'!AC165=5,5,IF('Vessel List B'!AC165=6,6,IF('Vessel List B'!AC165=7,7,IF('Vessel List B'!AC165=8,8,IF('Vessel List B'!AC165=9,9,IF('Vessel List B'!AC165=10,10,IF('Vessel List B'!AC165=11,11,IF('Vessel List B'!AC165=12,12,IF('Vessel List B'!AC165=13,13,IF('Vessel List B'!AC165=14,14,IF('Vessel List B'!AC165=15,15,IF('Vessel List B'!AC165=16,16,0)))))))))))))))))=0," ",VALUE(IF('Vessel List B'!AC165=1,1,IF('Vessel List B'!AC165=2,2,IF('Vessel List B'!AC165=3,3,IF('Vessel List B'!AC165=4,4,IF('Vessel List B'!AC165=5,5,IF('Vessel List B'!AC165=6,6,IF('Vessel List B'!AC165=7,7,IF('Vessel List B'!AC165=8,8,IF('Vessel List B'!AC165=9,9,IF('Vessel List B'!AC165=10,10,IF('Vessel List B'!AC165=11,11,IF('Vessel List B'!AC165=12,12,IF('Vessel List B'!AC165=13,13,IF('Vessel List B'!AC165=14,14,IF('Vessel List B'!AC165=15,15,IF('Vessel List B'!AC165=16,16,0))))))))))))))))))</f>
        <v xml:space="preserve"> </v>
      </c>
      <c r="FB166" s="154"/>
      <c r="FC166" s="158"/>
      <c r="FD166" s="390" t="str">
        <f t="shared" si="207"/>
        <v/>
      </c>
      <c r="FE166" s="158"/>
      <c r="FF166" s="137"/>
      <c r="FG166" s="388" t="str">
        <f t="shared" si="208"/>
        <v/>
      </c>
      <c r="FH166" s="157" t="str">
        <f>IF(VALUE(IF('Vessel List B'!AP165=1,1,IF('Vessel List B'!AP165=2,2,IF('Vessel List B'!AP165=3,3,IF('Vessel List B'!AP165=4,4,IF('Vessel List B'!AP165=5,5,IF('Vessel List B'!AP165=6,6,IF('Vessel List B'!AP165=7,7,IF('Vessel List B'!AP165=8,8,IF('Vessel List B'!AP165=9,9,IF('Vessel List B'!AP165=10,10,IF('Vessel List B'!AP165=11,11,IF('Vessel List B'!AP165=12,12,IF('Vessel List B'!AP165=13,13,IF('Vessel List B'!AP165=14,14,IF('Vessel List B'!AP165=15,15,IF('Vessel List B'!AP165=16,16,0)))))))))))))))))=0," ",VALUE(IF('Vessel List B'!AP165=1,1,IF('Vessel List B'!AP165=2,2,IF('Vessel List B'!AP165=3,3,IF('Vessel List B'!AP165=4,4,IF('Vessel List B'!AP165=5,5,IF('Vessel List B'!AP165=6,6,IF('Vessel List B'!AP165=7,7,IF('Vessel List B'!AP165=8,8,IF('Vessel List B'!AP165=9,9,IF('Vessel List B'!AP165=10,10,IF('Vessel List B'!AP165=11,11,IF('Vessel List B'!AP165=12,12,IF('Vessel List B'!AP165=13,13,IF('Vessel List B'!AP165=14,14,IF('Vessel List B'!AP165=15,15,IF('Vessel List B'!AP165=16,16,0))))))))))))))))))</f>
        <v xml:space="preserve"> </v>
      </c>
      <c r="FI166" s="154"/>
      <c r="FJ166" s="158"/>
      <c r="FK166" s="390" t="str">
        <f t="shared" si="209"/>
        <v/>
      </c>
      <c r="FL166" s="158"/>
      <c r="FM166" s="137"/>
      <c r="FN166" s="388" t="str">
        <f t="shared" si="210"/>
        <v/>
      </c>
      <c r="FO166" s="157" t="str">
        <f>IF(VALUE(IF('Vessel List B'!BC165=1,1,IF('Vessel List B'!BC165=2,2,IF('Vessel List B'!BC165=3,3,IF('Vessel List B'!BC165=4,4,IF('Vessel List B'!BC165=5,5,IF('Vessel List B'!BC165=6,6,IF('Vessel List B'!BC165=7,7,IF('Vessel List B'!BC165=8,8,IF('Vessel List B'!BC165=9,9,IF('Vessel List B'!BC165=10,10,IF('Vessel List B'!BC165=11,11,IF('Vessel List B'!BC165=12,12,IF('Vessel List B'!BC165=13,13,IF('Vessel List B'!BC165=14,14,IF('Vessel List B'!BC165=15,15,IF('Vessel List B'!BC165=16,16,0)))))))))))))))))=0," ",VALUE(IF('Vessel List B'!BC165=1,1,IF('Vessel List B'!BC165=2,2,IF('Vessel List B'!BC165=3,3,IF('Vessel List B'!BC165=4,4,IF('Vessel List B'!BC165=5,5,IF('Vessel List B'!BC165=6,6,IF('Vessel List B'!BC165=7,7,IF('Vessel List B'!BC165=8,8,IF('Vessel List B'!BC165=9,9,IF('Vessel List B'!BC165=10,10,IF('Vessel List B'!BC165=11,11,IF('Vessel List B'!BC165=12,12,IF('Vessel List B'!BC165=13,13,IF('Vessel List B'!BC165=14,14,IF('Vessel List B'!BC165=15,15,IF('Vessel List B'!BC165=16,16,0))))))))))))))))))</f>
        <v xml:space="preserve"> </v>
      </c>
      <c r="FP166" s="154"/>
      <c r="FQ166" s="158"/>
      <c r="FR166" s="390" t="str">
        <f t="shared" si="211"/>
        <v/>
      </c>
      <c r="FS166" s="158"/>
      <c r="FT166" s="137"/>
      <c r="FU166" s="388" t="str">
        <f t="shared" si="212"/>
        <v/>
      </c>
      <c r="FV166" s="157" t="str">
        <f>IF(VALUE(IF('Vessel List B'!BP165=1,1,IF('Vessel List B'!BP165=2,2,IF('Vessel List B'!BP165=3,3,IF('Vessel List B'!BP165=4,4,IF('Vessel List B'!BP165=5,5,IF('Vessel List B'!BP165=6,6,IF('Vessel List B'!BP165=7,7,IF('Vessel List B'!BP165=8,8,IF('Vessel List B'!BP165=9,9,IF('Vessel List B'!BP165=10,10,IF('Vessel List B'!BP165=11,11,IF('Vessel List B'!BP165=12,12,IF('Vessel List B'!BP165=13,13,IF('Vessel List B'!BP165=14,14,IF('Vessel List B'!BP165=15,15,IF('Vessel List B'!BP165=16,16,0)))))))))))))))))=0," ",VALUE(IF('Vessel List B'!BP165=1,1,IF('Vessel List B'!BP165=2,2,IF('Vessel List B'!BP165=3,3,IF('Vessel List B'!BP165=4,4,IF('Vessel List B'!BP165=5,5,IF('Vessel List B'!BP165=6,6,IF('Vessel List B'!BP165=7,7,IF('Vessel List B'!BP165=8,8,IF('Vessel List B'!BP165=9,9,IF('Vessel List B'!BP165=10,10,IF('Vessel List B'!BP165=11,11,IF('Vessel List B'!BP165=12,12,IF('Vessel List B'!BP165=13,13,IF('Vessel List B'!BP165=14,14,IF('Vessel List B'!BP165=15,15,IF('Vessel List B'!BP165=16,16,0))))))))))))))))))</f>
        <v xml:space="preserve"> </v>
      </c>
      <c r="FW166" s="154"/>
      <c r="FX166" s="158"/>
      <c r="FY166" s="390" t="str">
        <f t="shared" si="213"/>
        <v/>
      </c>
      <c r="FZ166" s="158"/>
      <c r="GA166" s="137"/>
      <c r="GB166" s="388" t="str">
        <f t="shared" si="214"/>
        <v/>
      </c>
      <c r="GC166" s="157" t="str">
        <f>IF(VALUE(IF('Vessel List B'!CC165=1,1,IF('Vessel List B'!CC165=2,2,IF('Vessel List B'!CC165=3,3,IF('Vessel List B'!CC165=4,4,IF('Vessel List B'!CC165=5,5,IF('Vessel List B'!CC165=6,6,IF('Vessel List B'!CC165=7,7,IF('Vessel List B'!CC165=8,8,IF('Vessel List B'!CC165=9,9,IF('Vessel List B'!CC165=10,10,IF('Vessel List B'!CC165=11,11,IF('Vessel List B'!CC165=12,12,IF('Vessel List B'!CC165=13,13,IF('Vessel List B'!CC165=14,14,IF('Vessel List B'!CC165=15,15,IF('Vessel List B'!CC165=16,16,0)))))))))))))))))=0," ",VALUE(IF('Vessel List B'!CC165=1,1,IF('Vessel List B'!CC165=2,2,IF('Vessel List B'!CC165=3,3,IF('Vessel List B'!CC165=4,4,IF('Vessel List B'!CC165=5,5,IF('Vessel List B'!CC165=6,6,IF('Vessel List B'!CC165=7,7,IF('Vessel List B'!CC165=8,8,IF('Vessel List B'!CC165=9,9,IF('Vessel List B'!CC165=10,10,IF('Vessel List B'!CC165=11,11,IF('Vessel List B'!CC165=12,12,IF('Vessel List B'!CC165=13,13,IF('Vessel List B'!CC165=14,14,IF('Vessel List B'!CC165=15,15,IF('Vessel List B'!CC165=16,16,0))))))))))))))))))</f>
        <v xml:space="preserve"> </v>
      </c>
      <c r="GD166" s="154"/>
      <c r="GE166" s="158"/>
      <c r="GF166" s="390" t="str">
        <f t="shared" si="215"/>
        <v/>
      </c>
      <c r="GG166" s="158"/>
      <c r="GH166" s="137"/>
      <c r="GI166" s="388" t="str">
        <f t="shared" si="216"/>
        <v/>
      </c>
      <c r="GJ166" s="157" t="str">
        <f>IF(VALUE(IF('Vessel List B'!CP165=1,1,IF('Vessel List B'!CP165=2,2,IF('Vessel List B'!CP165=3,3,IF('Vessel List B'!CP165=4,4,IF('Vessel List B'!CP165=5,5,IF('Vessel List B'!CP165=6,6,IF('Vessel List B'!CP165=7,7,IF('Vessel List B'!CP165=8,8,IF('Vessel List B'!CP165=9,9,IF('Vessel List B'!CP165=10,10,IF('Vessel List B'!CP165=11,11,IF('Vessel List B'!CP165=12,12,IF('Vessel List B'!CP165=13,13,IF('Vessel List B'!CP165=14,14,IF('Vessel List B'!CP165=15,15,IF('Vessel List B'!CP165=16,16,0)))))))))))))))))=0," ",VALUE(IF('Vessel List B'!CP165=1,1,IF('Vessel List B'!CP165=2,2,IF('Vessel List B'!CP165=3,3,IF('Vessel List B'!CP165=4,4,IF('Vessel List B'!CP165=5,5,IF('Vessel List B'!CP165=6,6,IF('Vessel List B'!CP165=7,7,IF('Vessel List B'!CP165=8,8,IF('Vessel List B'!CP165=9,9,IF('Vessel List B'!CP165=10,10,IF('Vessel List B'!CP165=11,11,IF('Vessel List B'!CP165=12,12,IF('Vessel List B'!CP165=13,13,IF('Vessel List B'!CP165=14,14,IF('Vessel List B'!CP165=15,15,IF('Vessel List B'!CP165=16,16,0))))))))))))))))))</f>
        <v xml:space="preserve"> </v>
      </c>
      <c r="GK166" s="154"/>
      <c r="GL166" s="158"/>
      <c r="GM166" s="390" t="str">
        <f t="shared" si="217"/>
        <v/>
      </c>
      <c r="GN166" s="158"/>
      <c r="GO166" s="137"/>
      <c r="GP166" s="388" t="str">
        <f t="shared" si="218"/>
        <v/>
      </c>
      <c r="GQ166" s="157" t="str">
        <f>IF(VALUE(IF('Vessel List B'!DC165=1,1,IF('Vessel List B'!DC165=2,2,IF('Vessel List B'!DC165=3,3,IF('Vessel List B'!DC165=4,4,IF('Vessel List B'!DC165=5,5,IF('Vessel List B'!DC165=6,6,IF('Vessel List B'!DC165=7,7,IF('Vessel List B'!DC165=8,8,IF('Vessel List B'!DC165=9,9,IF('Vessel List B'!DC165=10,10,IF('Vessel List B'!DC165=11,11,IF('Vessel List B'!DC165=12,12,IF('Vessel List B'!DC165=13,13,IF('Vessel List B'!DC165=14,14,IF('Vessel List B'!DC165=15,15,IF('Vessel List B'!DC165=16,16,0)))))))))))))))))=0," ",VALUE(IF('Vessel List B'!DC165=1,1,IF('Vessel List B'!DC165=2,2,IF('Vessel List B'!DC165=3,3,IF('Vessel List B'!DC165=4,4,IF('Vessel List B'!DC165=5,5,IF('Vessel List B'!DC165=6,6,IF('Vessel List B'!DC165=7,7,IF('Vessel List B'!DC165=8,8,IF('Vessel List B'!DC165=9,9,IF('Vessel List B'!DC165=10,10,IF('Vessel List B'!DC165=11,11,IF('Vessel List B'!DC165=12,12,IF('Vessel List B'!DC165=13,13,IF('Vessel List B'!DC165=14,14,IF('Vessel List B'!DC165=15,15,IF('Vessel List B'!DC165=16,16,0))))))))))))))))))</f>
        <v xml:space="preserve"> </v>
      </c>
      <c r="GR166" s="154"/>
      <c r="GS166" s="158"/>
      <c r="GT166" s="390" t="str">
        <f t="shared" si="219"/>
        <v/>
      </c>
      <c r="GU166" s="158"/>
      <c r="GV166" s="137"/>
      <c r="GW166" s="388" t="str">
        <f t="shared" si="220"/>
        <v/>
      </c>
      <c r="GX166" s="157" t="str">
        <f>IF(VALUE(IF('Vessel List B'!DP165=1,1,IF('Vessel List B'!DP165=2,2,IF('Vessel List B'!DP165=3,3,IF('Vessel List B'!DP165=4,4,IF('Vessel List B'!DP165=5,5,IF('Vessel List B'!DP165=6,6,IF('Vessel List B'!DP165=7,7,IF('Vessel List B'!DP165=8,8,IF('Vessel List B'!DP165=9,9,IF('Vessel List B'!DP165=10,10,IF('Vessel List B'!DP165=11,11,IF('Vessel List B'!DP165=12,12,IF('Vessel List B'!DP165=13,13,IF('Vessel List B'!DP165=14,14,IF('Vessel List B'!DP165=15,15,IF('Vessel List B'!DP165=16,16,0)))))))))))))))))=0," ",VALUE(IF('Vessel List B'!DP165=1,1,IF('Vessel List B'!DP165=2,2,IF('Vessel List B'!DP165=3,3,IF('Vessel List B'!DP165=4,4,IF('Vessel List B'!DP165=5,5,IF('Vessel List B'!DP165=6,6,IF('Vessel List B'!DP165=7,7,IF('Vessel List B'!DP165=8,8,IF('Vessel List B'!DP165=9,9,IF('Vessel List B'!DP165=10,10,IF('Vessel List B'!DP165=11,11,IF('Vessel List B'!DP165=12,12,IF('Vessel List B'!DP165=13,13,IF('Vessel List B'!DP165=14,14,IF('Vessel List B'!DP165=15,15,IF('Vessel List B'!DP165=16,16,0))))))))))))))))))</f>
        <v xml:space="preserve"> </v>
      </c>
      <c r="GY166" s="154"/>
      <c r="GZ166" s="158"/>
      <c r="HA166" s="390" t="str">
        <f t="shared" si="221"/>
        <v/>
      </c>
      <c r="HB166" s="158"/>
      <c r="HC166" s="137"/>
      <c r="HD166" s="388" t="str">
        <f t="shared" si="222"/>
        <v/>
      </c>
      <c r="HE166" s="157" t="str">
        <f>IF(VALUE(IF('Vessel List B'!EC165=1,1,IF('Vessel List B'!EC165=2,2,IF('Vessel List B'!EC165=3,3,IF('Vessel List B'!EC165=4,4,IF('Vessel List B'!EC165=5,5,IF('Vessel List B'!EC165=6,6,IF('Vessel List B'!EC165=7,7,IF('Vessel List B'!EC165=8,8,IF('Vessel List B'!EC165=9,9,IF('Vessel List B'!EC165=10,10,IF('Vessel List B'!EC165=11,11,IF('Vessel List B'!EC165=12,12,IF('Vessel List B'!EC165=13,13,IF('Vessel List B'!EC165=14,14,IF('Vessel List B'!EC165=15,15,IF('Vessel List B'!EC165=16,16,0)))))))))))))))))=0," ",VALUE(IF('Vessel List B'!EC165=1,1,IF('Vessel List B'!EC165=2,2,IF('Vessel List B'!EC165=3,3,IF('Vessel List B'!EC165=4,4,IF('Vessel List B'!EC165=5,5,IF('Vessel List B'!EC165=6,6,IF('Vessel List B'!EC165=7,7,IF('Vessel List B'!EC165=8,8,IF('Vessel List B'!EC165=9,9,IF('Vessel List B'!EC165=10,10,IF('Vessel List B'!EC165=11,11,IF('Vessel List B'!EC165=12,12,IF('Vessel List B'!EC165=13,13,IF('Vessel List B'!EC165=14,14,IF('Vessel List B'!EC165=15,15,IF('Vessel List B'!EC165=16,16,0))))))))))))))))))</f>
        <v xml:space="preserve"> </v>
      </c>
      <c r="HF166" s="154"/>
      <c r="HG166" s="158"/>
      <c r="HH166" s="390" t="str">
        <f t="shared" si="223"/>
        <v/>
      </c>
      <c r="HI166" s="158"/>
      <c r="HJ166" s="137"/>
      <c r="HK166" s="388" t="str">
        <f t="shared" si="224"/>
        <v/>
      </c>
      <c r="HL166" s="157" t="str">
        <f>IF(VALUE(IF('Vessel List B'!EP165=1,1,IF('Vessel List B'!EP165=2,2,IF('Vessel List B'!EP165=3,3,IF('Vessel List B'!EP165=4,4,IF('Vessel List B'!EP165=5,5,IF('Vessel List B'!EP165=6,6,IF('Vessel List B'!EP165=7,7,IF('Vessel List B'!EP165=8,8,IF('Vessel List B'!EP165=9,9,IF('Vessel List B'!EP165=10,10,IF('Vessel List B'!EP165=11,11,IF('Vessel List B'!EP165=12,12,IF('Vessel List B'!EP165=13,13,IF('Vessel List B'!EP165=14,14,IF('Vessel List B'!EP165=15,15,IF('Vessel List B'!EP165=16,16,0)))))))))))))))))=0," ",VALUE(IF('Vessel List B'!EP165=1,1,IF('Vessel List B'!EP165=2,2,IF('Vessel List B'!EP165=3,3,IF('Vessel List B'!EP165=4,4,IF('Vessel List B'!EP165=5,5,IF('Vessel List B'!EP165=6,6,IF('Vessel List B'!EP165=7,7,IF('Vessel List B'!EP165=8,8,IF('Vessel List B'!EP165=9,9,IF('Vessel List B'!EP165=10,10,IF('Vessel List B'!EP165=11,11,IF('Vessel List B'!EP165=12,12,IF('Vessel List B'!EP165=13,13,IF('Vessel List B'!EP165=14,14,IF('Vessel List B'!EP165=15,15,IF('Vessel List B'!EP165=16,16,0))))))))))))))))))</f>
        <v xml:space="preserve"> </v>
      </c>
      <c r="HM166" s="154"/>
      <c r="HN166" s="158"/>
      <c r="HO166" s="390" t="str">
        <f t="shared" si="225"/>
        <v/>
      </c>
      <c r="HP166" s="158"/>
      <c r="HQ166" s="137"/>
      <c r="HR166" s="388" t="str">
        <f t="shared" si="226"/>
        <v/>
      </c>
      <c r="HS166" s="157" t="str">
        <f>IF(VALUE(IF('Vessel List B'!FC165=1,1,IF('Vessel List B'!FC165=2,2,IF('Vessel List B'!FC165=3,3,IF('Vessel List B'!FC165=4,4,IF('Vessel List B'!FC165=5,5,IF('Vessel List B'!FC165=6,6,IF('Vessel List B'!FC165=7,7,IF('Vessel List B'!FC165=8,8,IF('Vessel List B'!FC165=9,9,IF('Vessel List B'!FC165=10,10,IF('Vessel List B'!FC165=11,11,IF('Vessel List B'!FC165=12,12,IF('Vessel List B'!FC165=13,13,IF('Vessel List B'!FC165=14,14,IF('Vessel List B'!FC165=15,15,IF('Vessel List B'!FC165=16,16,0)))))))))))))))))=0," ",VALUE(IF('Vessel List B'!FC165=1,1,IF('Vessel List B'!FC165=2,2,IF('Vessel List B'!FC165=3,3,IF('Vessel List B'!FC165=4,4,IF('Vessel List B'!FC165=5,5,IF('Vessel List B'!FC165=6,6,IF('Vessel List B'!FC165=7,7,IF('Vessel List B'!FC165=8,8,IF('Vessel List B'!FC165=9,9,IF('Vessel List B'!FC165=10,10,IF('Vessel List B'!FC165=11,11,IF('Vessel List B'!FC165=12,12,IF('Vessel List B'!FC165=13,13,IF('Vessel List B'!FC165=14,14,IF('Vessel List B'!FC165=15,15,IF('Vessel List B'!FC165=16,16,0))))))))))))))))))</f>
        <v xml:space="preserve"> </v>
      </c>
      <c r="HT166" s="154"/>
      <c r="HU166" s="158"/>
      <c r="HV166" s="390" t="str">
        <f t="shared" si="227"/>
        <v/>
      </c>
      <c r="HW166" s="158"/>
      <c r="HX166" s="137"/>
      <c r="HY166" s="388" t="str">
        <f t="shared" si="228"/>
        <v/>
      </c>
      <c r="HZ166" s="157" t="str">
        <f>IF(VALUE(IF('Vessel List B'!FP165=1,1,IF('Vessel List B'!FP165=2,2,IF('Vessel List B'!FP165=3,3,IF('Vessel List B'!FP165=4,4,IF('Vessel List B'!FP165=5,5,IF('Vessel List B'!FP165=6,6,IF('Vessel List B'!FP165=7,7,IF('Vessel List B'!FP165=8,8,IF('Vessel List B'!FP165=9,9,IF('Vessel List B'!FP165=10,10,IF('Vessel List B'!FP165=11,11,IF('Vessel List B'!FP165=12,12,IF('Vessel List B'!FP165=13,13,IF('Vessel List B'!FP165=14,14,IF('Vessel List B'!FP165=15,15,IF('Vessel List B'!FP165=16,16,0)))))))))))))))))=0," ",VALUE(IF('Vessel List B'!FP165=1,1,IF('Vessel List B'!FP165=2,2,IF('Vessel List B'!FP165=3,3,IF('Vessel List B'!FP165=4,4,IF('Vessel List B'!FP165=5,5,IF('Vessel List B'!FP165=6,6,IF('Vessel List B'!FP165=7,7,IF('Vessel List B'!FP165=8,8,IF('Vessel List B'!FP165=9,9,IF('Vessel List B'!FP165=10,10,IF('Vessel List B'!FP165=11,11,IF('Vessel List B'!FP165=12,12,IF('Vessel List B'!FP165=13,13,IF('Vessel List B'!FP165=14,14,IF('Vessel List B'!FP165=15,15,IF('Vessel List B'!FP165=16,16,0))))))))))))))))))</f>
        <v xml:space="preserve"> </v>
      </c>
      <c r="IA166" s="154"/>
      <c r="IB166" s="158"/>
      <c r="IC166" s="390" t="str">
        <f t="shared" si="229"/>
        <v/>
      </c>
      <c r="ID166" s="158"/>
      <c r="IE166" s="137"/>
      <c r="IF166" s="388" t="str">
        <f t="shared" si="230"/>
        <v/>
      </c>
      <c r="IG166" s="157" t="str">
        <f>IF(VALUE(IF('Vessel List B'!GC165=1,1,IF('Vessel List B'!GC165=2,2,IF('Vessel List B'!GC165=3,3,IF('Vessel List B'!GC165=4,4,IF('Vessel List B'!GC165=5,5,IF('Vessel List B'!GC165=6,6,IF('Vessel List B'!GC165=7,7,IF('Vessel List B'!GC165=8,8,IF('Vessel List B'!GC165=9,9,IF('Vessel List B'!GC165=10,10,IF('Vessel List B'!GC165=11,11,IF('Vessel List B'!GC165=12,12,IF('Vessel List B'!GC165=13,13,IF('Vessel List B'!GC165=14,14,IF('Vessel List B'!GC165=15,15,IF('Vessel List B'!GC165=16,16,0)))))))))))))))))=0," ",VALUE(IF('Vessel List B'!GC165=1,1,IF('Vessel List B'!GC165=2,2,IF('Vessel List B'!GC165=3,3,IF('Vessel List B'!GC165=4,4,IF('Vessel List B'!GC165=5,5,IF('Vessel List B'!GC165=6,6,IF('Vessel List B'!GC165=7,7,IF('Vessel List B'!GC165=8,8,IF('Vessel List B'!GC165=9,9,IF('Vessel List B'!GC165=10,10,IF('Vessel List B'!GC165=11,11,IF('Vessel List B'!GC165=12,12,IF('Vessel List B'!GC165=13,13,IF('Vessel List B'!GC165=14,14,IF('Vessel List B'!GC165=15,15,IF('Vessel List B'!GC165=16,16,0))))))))))))))))))</f>
        <v xml:space="preserve"> </v>
      </c>
      <c r="IH166" s="154"/>
      <c r="II166" s="158"/>
      <c r="IJ166" s="390" t="str">
        <f t="shared" si="231"/>
        <v/>
      </c>
      <c r="IK166" s="158"/>
      <c r="IL166" s="137"/>
      <c r="IM166" s="388" t="str">
        <f t="shared" si="232"/>
        <v/>
      </c>
      <c r="IN166" s="157" t="str">
        <f>IF(VALUE(IF('Vessel List B'!GP165=1,1,IF('Vessel List B'!GP165=2,2,IF('Vessel List B'!GP165=3,3,IF('Vessel List B'!GP165=4,4,IF('Vessel List B'!GP165=5,5,IF('Vessel List B'!GP165=6,6,IF('Vessel List B'!GP165=7,7,IF('Vessel List B'!GP165=8,8,IF('Vessel List B'!GP165=9,9,IF('Vessel List B'!GP165=10,10,IF('Vessel List B'!GP165=11,11,IF('Vessel List B'!GP165=12,12,IF('Vessel List B'!GP165=13,13,IF('Vessel List B'!GP165=14,14,IF('Vessel List B'!GP165=15,15,IF('Vessel List B'!GP165=16,16,0)))))))))))))))))=0," ",VALUE(IF('Vessel List B'!GP165=1,1,IF('Vessel List B'!GP165=2,2,IF('Vessel List B'!GP165=3,3,IF('Vessel List B'!GP165=4,4,IF('Vessel List B'!GP165=5,5,IF('Vessel List B'!GP165=6,6,IF('Vessel List B'!GP165=7,7,IF('Vessel List B'!GP165=8,8,IF('Vessel List B'!GP165=9,9,IF('Vessel List B'!GP165=10,10,IF('Vessel List B'!GP165=11,11,IF('Vessel List B'!GP165=12,12,IF('Vessel List B'!GP165=13,13,IF('Vessel List B'!GP165=14,14,IF('Vessel List B'!GP165=15,15,IF('Vessel List B'!GP165=16,16,0))))))))))))))))))</f>
        <v xml:space="preserve"> </v>
      </c>
      <c r="IO166" s="154"/>
      <c r="IP166" s="158"/>
      <c r="IQ166" s="390" t="str">
        <f t="shared" si="233"/>
        <v/>
      </c>
      <c r="IR166" s="158"/>
      <c r="IS166" s="137"/>
      <c r="IT166" s="388" t="str">
        <f t="shared" si="234"/>
        <v/>
      </c>
      <c r="IU166" s="157" t="str">
        <f>IF(VALUE(IF('Vessel List B'!HC165=1,1,IF('Vessel List B'!HC165=2,2,IF('Vessel List B'!HC165=3,3,IF('Vessel List B'!HC165=4,4,IF('Vessel List B'!HC165=5,5,IF('Vessel List B'!HC165=6,6,IF('Vessel List B'!HC165=7,7,IF('Vessel List B'!HC165=8,8,IF('Vessel List B'!HC165=9,9,IF('Vessel List B'!HC165=10,10,IF('Vessel List B'!HC165=11,11,IF('Vessel List B'!HC165=12,12,IF('Vessel List B'!HC165=13,13,IF('Vessel List B'!HC165=14,14,IF('Vessel List B'!HC165=15,15,IF('Vessel List B'!HC165=16,16,0)))))))))))))))))=0," ",VALUE(IF('Vessel List B'!HC165=1,1,IF('Vessel List B'!HC165=2,2,IF('Vessel List B'!HC165=3,3,IF('Vessel List B'!HC165=4,4,IF('Vessel List B'!HC165=5,5,IF('Vessel List B'!HC165=6,6,IF('Vessel List B'!HC165=7,7,IF('Vessel List B'!HC165=8,8,IF('Vessel List B'!HC165=9,9,IF('Vessel List B'!HC165=10,10,IF('Vessel List B'!HC165=11,11,IF('Vessel List B'!HC165=12,12,IF('Vessel List B'!HC165=13,13,IF('Vessel List B'!HC165=14,14,IF('Vessel List B'!HC165=15,15,IF('Vessel List B'!HC165=16,16,0))))))))))))))))))</f>
        <v xml:space="preserve"> </v>
      </c>
      <c r="IV166" s="154"/>
      <c r="IW166" s="158"/>
      <c r="IX166" s="390" t="str">
        <f t="shared" si="235"/>
        <v/>
      </c>
      <c r="IY166" s="158"/>
      <c r="IZ166" s="137"/>
      <c r="JA166" s="388" t="str">
        <f t="shared" si="236"/>
        <v/>
      </c>
      <c r="JB166" s="157" t="str">
        <f>IF(VALUE(IF('Vessel List B'!HP165=1,1,IF('Vessel List B'!HP165=2,2,IF('Vessel List B'!HP165=3,3,IF('Vessel List B'!HP165=4,4,IF('Vessel List B'!HP165=5,5,IF('Vessel List B'!HP165=6,6,IF('Vessel List B'!HP165=7,7,IF('Vessel List B'!HP165=8,8,IF('Vessel List B'!HP165=9,9,IF('Vessel List B'!HP165=10,10,IF('Vessel List B'!HP165=11,11,IF('Vessel List B'!HP165=12,12,IF('Vessel List B'!HP165=13,13,IF('Vessel List B'!HP165=14,14,IF('Vessel List B'!HP165=15,15,IF('Vessel List B'!HP165=16,16,0)))))))))))))))))=0," ",VALUE(IF('Vessel List B'!HP165=1,1,IF('Vessel List B'!HP165=2,2,IF('Vessel List B'!HP165=3,3,IF('Vessel List B'!HP165=4,4,IF('Vessel List B'!HP165=5,5,IF('Vessel List B'!HP165=6,6,IF('Vessel List B'!HP165=7,7,IF('Vessel List B'!HP165=8,8,IF('Vessel List B'!HP165=9,9,IF('Vessel List B'!HP165=10,10,IF('Vessel List B'!HP165=11,11,IF('Vessel List B'!HP165=12,12,IF('Vessel List B'!HP165=13,13,IF('Vessel List B'!HP165=14,14,IF('Vessel List B'!HP165=15,15,IF('Vessel List B'!HP165=16,16,0))))))))))))))))))</f>
        <v xml:space="preserve"> </v>
      </c>
      <c r="JC166" s="154"/>
      <c r="JD166" s="158"/>
      <c r="JE166" s="390" t="str">
        <f t="shared" si="237"/>
        <v/>
      </c>
      <c r="JF166" s="158"/>
      <c r="JG166" s="137"/>
      <c r="JH166" s="388" t="str">
        <f t="shared" si="238"/>
        <v/>
      </c>
      <c r="JI166" s="157" t="str">
        <f>IF(VALUE(IF('Vessel List B'!IC165=1,1,IF('Vessel List B'!IC165=2,2,IF('Vessel List B'!IC165=3,3,IF('Vessel List B'!IC165=4,4,IF('Vessel List B'!IC165=5,5,IF('Vessel List B'!IC165=6,6,IF('Vessel List B'!IC165=7,7,IF('Vessel List B'!IC165=8,8,IF('Vessel List B'!IC165=9,9,IF('Vessel List B'!IC165=10,10,IF('Vessel List B'!IC165=11,11,IF('Vessel List B'!IC165=12,12,IF('Vessel List B'!IC165=13,13,IF('Vessel List B'!IC165=14,14,IF('Vessel List B'!IC165=15,15,IF('Vessel List B'!IC165=16,16,0)))))))))))))))))=0," ",VALUE(IF('Vessel List B'!IC165=1,1,IF('Vessel List B'!IC165=2,2,IF('Vessel List B'!IC165=3,3,IF('Vessel List B'!IC165=4,4,IF('Vessel List B'!IC165=5,5,IF('Vessel List B'!IC165=6,6,IF('Vessel List B'!IC165=7,7,IF('Vessel List B'!IC165=8,8,IF('Vessel List B'!IC165=9,9,IF('Vessel List B'!IC165=10,10,IF('Vessel List B'!IC165=11,11,IF('Vessel List B'!IC165=12,12,IF('Vessel List B'!IC165=13,13,IF('Vessel List B'!IC165=14,14,IF('Vessel List B'!IC165=15,15,IF('Vessel List B'!IC165=16,16,0))))))))))))))))))</f>
        <v xml:space="preserve"> </v>
      </c>
      <c r="JJ166" s="154"/>
      <c r="JK166" s="158"/>
      <c r="JL166" s="390" t="str">
        <f t="shared" si="239"/>
        <v/>
      </c>
      <c r="JM166" s="158"/>
      <c r="JN166" s="137"/>
      <c r="JO166" s="388" t="str">
        <f t="shared" si="240"/>
        <v/>
      </c>
      <c r="JP166" s="157" t="str">
        <f>IF(VALUE(IF('Vessel List B'!IP165=1,1,IF('Vessel List B'!IP165=2,2,IF('Vessel List B'!IP165=3,3,IF('Vessel List B'!IP165=4,4,IF('Vessel List B'!IP165=5,5,IF('Vessel List B'!IP165=6,6,IF('Vessel List B'!IP165=7,7,IF('Vessel List B'!IP165=8,8,IF('Vessel List B'!IP165=9,9,IF('Vessel List B'!IP165=10,10,IF('Vessel List B'!IP165=11,11,IF('Vessel List B'!IP165=12,12,IF('Vessel List B'!IP165=13,13,IF('Vessel List B'!IP165=14,14,IF('Vessel List B'!IP165=15,15,IF('Vessel List B'!IP165=16,16,0)))))))))))))))))=0," ",VALUE(IF('Vessel List B'!IP165=1,1,IF('Vessel List B'!IP165=2,2,IF('Vessel List B'!IP165=3,3,IF('Vessel List B'!IP165=4,4,IF('Vessel List B'!IP165=5,5,IF('Vessel List B'!IP165=6,6,IF('Vessel List B'!IP165=7,7,IF('Vessel List B'!IP165=8,8,IF('Vessel List B'!IP165=9,9,IF('Vessel List B'!IP165=10,10,IF('Vessel List B'!IP165=11,11,IF('Vessel List B'!IP165=12,12,IF('Vessel List B'!IP165=13,13,IF('Vessel List B'!IP165=14,14,IF('Vessel List B'!IP165=15,15,IF('Vessel List B'!IP165=16,16,0))))))))))))))))))</f>
        <v xml:space="preserve"> </v>
      </c>
      <c r="JQ166" s="154"/>
      <c r="JR166" s="158"/>
      <c r="JS166" s="390" t="str">
        <f t="shared" si="241"/>
        <v/>
      </c>
      <c r="JT166" s="158"/>
      <c r="JU166" s="137"/>
      <c r="JV166" s="397" t="str">
        <f t="shared" si="242"/>
        <v/>
      </c>
      <c r="JW166" s="403"/>
    </row>
    <row r="167" spans="1:283" ht="15" x14ac:dyDescent="0.25">
      <c r="A167" s="132">
        <f>'Vessel List A'!B166</f>
        <v>41741</v>
      </c>
      <c r="B167" s="157" t="str">
        <f>IF(VALUE(IF('Vessel List A'!C166=1,1,IF('Vessel List A'!C166=2,2,IF('Vessel List A'!C166=3,3,IF('Vessel List A'!C166=4,4,IF('Vessel List A'!C166=5,5,IF('Vessel List A'!C166=6,6,IF('Vessel List A'!C166=7,7,IF('Vessel List A'!C166=8,8,IF('Vessel List A'!C166=9,9,IF('Vessel List A'!C166=10,10,IF('Vessel List A'!C166=11,11,IF('Vessel List A'!C166=12,12,IF('Vessel List A'!C166=13,13,IF('Vessel List A'!C166=14,14,IF('Vessel List A'!C166=15,15,IF('Vessel List A'!C166=16,16,0)))))))))))))))))=0," ",VALUE(IF('Vessel List A'!C166=1,1,IF('Vessel List A'!C166=2,2,IF('Vessel List A'!C166=3,3,IF('Vessel List A'!C166=4,4,IF('Vessel List A'!C166=5,5,IF('Vessel List A'!C166=6,6,IF('Vessel List A'!C166=7,7,IF('Vessel List A'!C166=8,8,IF('Vessel List A'!C166=9,9,IF('Vessel List A'!C166=10,10,IF('Vessel List A'!C166=11,11,IF('Vessel List A'!C166=12,12,IF('Vessel List A'!C166=13,13,IF('Vessel List A'!C166=14,14,IF('Vessel List A'!C166=15,15,IF('Vessel List A'!C166=16,16,0))))))))))))))))))</f>
        <v xml:space="preserve"> </v>
      </c>
      <c r="C167" s="154"/>
      <c r="D167" s="158"/>
      <c r="E167" s="390" t="str">
        <f t="shared" si="163"/>
        <v/>
      </c>
      <c r="F167" s="158"/>
      <c r="G167" s="137"/>
      <c r="H167" s="388" t="str">
        <f t="shared" si="164"/>
        <v/>
      </c>
      <c r="I167" s="157" t="str">
        <f>IF(VALUE(IF('Vessel List A'!P166=1,1,IF('Vessel List A'!P166=2,2,IF('Vessel List A'!P166=3,3,IF('Vessel List A'!P166=4,4,IF('Vessel List A'!P166=5,5,IF('Vessel List A'!P166=6,6,IF('Vessel List A'!P166=7,7,IF('Vessel List A'!P166=8,8,IF('Vessel List A'!P166=9,9,IF('Vessel List A'!P166=10,10,IF('Vessel List A'!P166=11,11,IF('Vessel List A'!P166=12,12,IF('Vessel List A'!P166=13,13,IF('Vessel List A'!P166=14,14,IF('Vessel List A'!P166=15,15,IF('Vessel List A'!P166=16,16,0)))))))))))))))))=0," ",VALUE(IF('Vessel List A'!P166=1,1,IF('Vessel List A'!P166=2,2,IF('Vessel List A'!P166=3,3,IF('Vessel List A'!P166=4,4,IF('Vessel List A'!P166=5,5,IF('Vessel List A'!P166=6,6,IF('Vessel List A'!P166=7,7,IF('Vessel List A'!P166=8,8,IF('Vessel List A'!P166=9,9,IF('Vessel List A'!P166=10,10,IF('Vessel List A'!P166=11,11,IF('Vessel List A'!P166=12,12,IF('Vessel List A'!P166=13,13,IF('Vessel List A'!P166=14,14,IF('Vessel List A'!P166=15,15,IF('Vessel List A'!P166=16,16,0))))))))))))))))))</f>
        <v xml:space="preserve"> </v>
      </c>
      <c r="J167" s="154"/>
      <c r="K167" s="158"/>
      <c r="L167" s="390" t="str">
        <f t="shared" si="165"/>
        <v/>
      </c>
      <c r="M167" s="158"/>
      <c r="N167" s="137"/>
      <c r="O167" s="388" t="str">
        <f t="shared" si="166"/>
        <v/>
      </c>
      <c r="P167" s="157" t="str">
        <f>IF(VALUE(IF('Vessel List A'!AC166=1,1,IF('Vessel List A'!AC166=2,2,IF('Vessel List A'!AC166=3,3,IF('Vessel List A'!AC166=4,4,IF('Vessel List A'!AC166=5,5,IF('Vessel List A'!AC166=6,6,IF('Vessel List A'!AC166=7,7,IF('Vessel List A'!AC166=8,8,IF('Vessel List A'!AC166=9,9,IF('Vessel List A'!AC166=10,10,IF('Vessel List A'!AC166=11,11,IF('Vessel List A'!AC166=12,12,IF('Vessel List A'!AC166=13,13,IF('Vessel List A'!AC166=14,14,IF('Vessel List A'!AC166=15,15,IF('Vessel List A'!AC166=16,16,0)))))))))))))))))=0," ",VALUE(IF('Vessel List A'!AC166=1,1,IF('Vessel List A'!AC166=2,2,IF('Vessel List A'!AC166=3,3,IF('Vessel List A'!AC166=4,4,IF('Vessel List A'!AC166=5,5,IF('Vessel List A'!AC166=6,6,IF('Vessel List A'!AC166=7,7,IF('Vessel List A'!AC166=8,8,IF('Vessel List A'!AC166=9,9,IF('Vessel List A'!AC166=10,10,IF('Vessel List A'!AC166=11,11,IF('Vessel List A'!AC166=12,12,IF('Vessel List A'!AC166=13,13,IF('Vessel List A'!AC166=14,14,IF('Vessel List A'!AC166=15,15,IF('Vessel List A'!AC166=16,16,0))))))))))))))))))</f>
        <v xml:space="preserve"> </v>
      </c>
      <c r="Q167" s="154"/>
      <c r="R167" s="158"/>
      <c r="S167" s="390" t="str">
        <f t="shared" si="167"/>
        <v/>
      </c>
      <c r="T167" s="158"/>
      <c r="U167" s="137"/>
      <c r="V167" s="388" t="str">
        <f t="shared" si="168"/>
        <v/>
      </c>
      <c r="W167" s="157" t="str">
        <f>IF(VALUE(IF('Vessel List A'!AP166=1,1,IF('Vessel List A'!AP166=2,2,IF('Vessel List A'!AP166=3,3,IF('Vessel List A'!AP166=4,4,IF('Vessel List A'!AP166=5,5,IF('Vessel List A'!AP166=6,6,IF('Vessel List A'!AP166=7,7,IF('Vessel List A'!AP166=8,8,IF('Vessel List A'!AP166=9,9,IF('Vessel List A'!AP166=10,10,IF('Vessel List A'!AP166=11,11,IF('Vessel List A'!AP166=12,12,IF('Vessel List A'!AP166=13,13,IF('Vessel List A'!AP166=14,14,IF('Vessel List A'!AP166=15,15,IF('Vessel List A'!AP166=16,16,0)))))))))))))))))=0," ",VALUE(IF('Vessel List A'!AP166=1,1,IF('Vessel List A'!AP166=2,2,IF('Vessel List A'!AP166=3,3,IF('Vessel List A'!AP166=4,4,IF('Vessel List A'!AP166=5,5,IF('Vessel List A'!AP166=6,6,IF('Vessel List A'!AP166=7,7,IF('Vessel List A'!AP166=8,8,IF('Vessel List A'!AP166=9,9,IF('Vessel List A'!AP166=10,10,IF('Vessel List A'!AP166=11,11,IF('Vessel List A'!AP166=12,12,IF('Vessel List A'!AP166=13,13,IF('Vessel List A'!AP166=14,14,IF('Vessel List A'!AP166=15,15,IF('Vessel List A'!AP166=16,16,0))))))))))))))))))</f>
        <v xml:space="preserve"> </v>
      </c>
      <c r="X167" s="154"/>
      <c r="Y167" s="158"/>
      <c r="Z167" s="390" t="str">
        <f t="shared" si="169"/>
        <v/>
      </c>
      <c r="AA167" s="158"/>
      <c r="AB167" s="137"/>
      <c r="AC167" s="388" t="str">
        <f t="shared" si="170"/>
        <v/>
      </c>
      <c r="AD167" s="157" t="str">
        <f>IF(VALUE(IF('Vessel List A'!BC166=1,1,IF('Vessel List A'!BC166=2,2,IF('Vessel List A'!BC166=3,3,IF('Vessel List A'!BC166=4,4,IF('Vessel List A'!BC166=5,5,IF('Vessel List A'!BC166=6,6,IF('Vessel List A'!BC166=7,7,IF('Vessel List A'!BC166=8,8,IF('Vessel List A'!BC166=9,9,IF('Vessel List A'!BC166=10,10,IF('Vessel List A'!BC166=11,11,IF('Vessel List A'!BC166=12,12,IF('Vessel List A'!BC166=13,13,IF('Vessel List A'!BC166=14,14,IF('Vessel List A'!BC166=15,15,IF('Vessel List A'!BC166=16,16,0)))))))))))))))))=0," ",VALUE(IF('Vessel List A'!BC166=1,1,IF('Vessel List A'!BC166=2,2,IF('Vessel List A'!BC166=3,3,IF('Vessel List A'!BC166=4,4,IF('Vessel List A'!BC166=5,5,IF('Vessel List A'!BC166=6,6,IF('Vessel List A'!BC166=7,7,IF('Vessel List A'!BC166=8,8,IF('Vessel List A'!BC166=9,9,IF('Vessel List A'!BC166=10,10,IF('Vessel List A'!BC166=11,11,IF('Vessel List A'!BC166=12,12,IF('Vessel List A'!BC166=13,13,IF('Vessel List A'!BC166=14,14,IF('Vessel List A'!BC166=15,15,IF('Vessel List A'!BC166=16,16,0))))))))))))))))))</f>
        <v xml:space="preserve"> </v>
      </c>
      <c r="AE167" s="154"/>
      <c r="AF167" s="158"/>
      <c r="AG167" s="390" t="str">
        <f t="shared" si="171"/>
        <v/>
      </c>
      <c r="AH167" s="158"/>
      <c r="AI167" s="137"/>
      <c r="AJ167" s="388" t="str">
        <f t="shared" si="172"/>
        <v/>
      </c>
      <c r="AK167" s="157" t="str">
        <f>IF(VALUE(IF('Vessel List A'!BP166=1,1,IF('Vessel List A'!BP166=2,2,IF('Vessel List A'!BP166=3,3,IF('Vessel List A'!BP166=4,4,IF('Vessel List A'!BP166=5,5,IF('Vessel List A'!BP166=6,6,IF('Vessel List A'!BP166=7,7,IF('Vessel List A'!BP166=8,8,IF('Vessel List A'!BP166=9,9,IF('Vessel List A'!BP166=10,10,IF('Vessel List A'!BP166=11,11,IF('Vessel List A'!BP166=12,12,IF('Vessel List A'!BP166=13,13,IF('Vessel List A'!BP166=14,14,IF('Vessel List A'!BP166=15,15,IF('Vessel List A'!BP166=16,16,0)))))))))))))))))=0," ",VALUE(IF('Vessel List A'!BP166=1,1,IF('Vessel List A'!BP166=2,2,IF('Vessel List A'!BP166=3,3,IF('Vessel List A'!BP166=4,4,IF('Vessel List A'!BP166=5,5,IF('Vessel List A'!BP166=6,6,IF('Vessel List A'!BP166=7,7,IF('Vessel List A'!BP166=8,8,IF('Vessel List A'!BP166=9,9,IF('Vessel List A'!BP166=10,10,IF('Vessel List A'!BP166=11,11,IF('Vessel List A'!BP166=12,12,IF('Vessel List A'!BP166=13,13,IF('Vessel List A'!BP166=14,14,IF('Vessel List A'!BP166=15,15,IF('Vessel List A'!BP166=16,16,0))))))))))))))))))</f>
        <v xml:space="preserve"> </v>
      </c>
      <c r="AL167" s="154"/>
      <c r="AM167" s="158"/>
      <c r="AN167" s="390" t="str">
        <f t="shared" si="173"/>
        <v/>
      </c>
      <c r="AO167" s="158"/>
      <c r="AP167" s="137"/>
      <c r="AQ167" s="388" t="str">
        <f t="shared" si="174"/>
        <v/>
      </c>
      <c r="AR167" s="157" t="str">
        <f>IF(VALUE(IF('Vessel List A'!CC166=1,1,IF('Vessel List A'!CC166=2,2,IF('Vessel List A'!CC166=3,3,IF('Vessel List A'!CC166=4,4,IF('Vessel List A'!CC166=5,5,IF('Vessel List A'!CC166=6,6,IF('Vessel List A'!CC166=7,7,IF('Vessel List A'!CC166=8,8,IF('Vessel List A'!CC166=9,9,IF('Vessel List A'!CC166=10,10,IF('Vessel List A'!CC166=11,11,IF('Vessel List A'!CC166=12,12,IF('Vessel List A'!CC166=13,13,IF('Vessel List A'!CC166=14,14,IF('Vessel List A'!CC166=15,15,IF('Vessel List A'!CC166=16,16,0)))))))))))))))))=0," ",VALUE(IF('Vessel List A'!CC166=1,1,IF('Vessel List A'!CC166=2,2,IF('Vessel List A'!CC166=3,3,IF('Vessel List A'!CC166=4,4,IF('Vessel List A'!CC166=5,5,IF('Vessel List A'!CC166=6,6,IF('Vessel List A'!CC166=7,7,IF('Vessel List A'!CC166=8,8,IF('Vessel List A'!CC166=9,9,IF('Vessel List A'!CC166=10,10,IF('Vessel List A'!CC166=11,11,IF('Vessel List A'!CC166=12,12,IF('Vessel List A'!CC166=13,13,IF('Vessel List A'!CC166=14,14,IF('Vessel List A'!CC166=15,15,IF('Vessel List A'!CC166=16,16,0))))))))))))))))))</f>
        <v xml:space="preserve"> </v>
      </c>
      <c r="AS167" s="154"/>
      <c r="AT167" s="158"/>
      <c r="AU167" s="390" t="str">
        <f t="shared" si="175"/>
        <v/>
      </c>
      <c r="AV167" s="158"/>
      <c r="AW167" s="137"/>
      <c r="AX167" s="388" t="str">
        <f t="shared" si="176"/>
        <v/>
      </c>
      <c r="AY167" s="157" t="str">
        <f>IF(VALUE(IF('Vessel List A'!CP166=1,1,IF('Vessel List A'!CP166=2,2,IF('Vessel List A'!CP166=3,3,IF('Vessel List A'!CP166=4,4,IF('Vessel List A'!CP166=5,5,IF('Vessel List A'!CP166=6,6,IF('Vessel List A'!CP166=7,7,IF('Vessel List A'!CP166=8,8,IF('Vessel List A'!CP166=9,9,IF('Vessel List A'!CP166=10,10,IF('Vessel List A'!CP166=11,11,IF('Vessel List A'!CP166=12,12,IF('Vessel List A'!CP166=13,13,IF('Vessel List A'!CP166=14,14,IF('Vessel List A'!CP166=15,15,IF('Vessel List A'!CP166=16,16,0)))))))))))))))))=0," ",VALUE(IF('Vessel List A'!CP166=1,1,IF('Vessel List A'!CP166=2,2,IF('Vessel List A'!CP166=3,3,IF('Vessel List A'!CP166=4,4,IF('Vessel List A'!CP166=5,5,IF('Vessel List A'!CP166=6,6,IF('Vessel List A'!CP166=7,7,IF('Vessel List A'!CP166=8,8,IF('Vessel List A'!CP166=9,9,IF('Vessel List A'!CP166=10,10,IF('Vessel List A'!CP166=11,11,IF('Vessel List A'!CP166=12,12,IF('Vessel List A'!CP166=13,13,IF('Vessel List A'!CP166=14,14,IF('Vessel List A'!CP166=15,15,IF('Vessel List A'!CP166=16,16,0))))))))))))))))))</f>
        <v xml:space="preserve"> </v>
      </c>
      <c r="AZ167" s="154"/>
      <c r="BA167" s="158"/>
      <c r="BB167" s="390" t="str">
        <f t="shared" si="177"/>
        <v/>
      </c>
      <c r="BC167" s="158"/>
      <c r="BD167" s="137"/>
      <c r="BE167" s="388" t="str">
        <f t="shared" si="178"/>
        <v/>
      </c>
      <c r="BF167" s="157" t="str">
        <f>IF(VALUE(IF('Vessel List A'!DC166=1,1,IF('Vessel List A'!DC166=2,2,IF('Vessel List A'!DC166=3,3,IF('Vessel List A'!DC166=4,4,IF('Vessel List A'!DC166=5,5,IF('Vessel List A'!DC166=6,6,IF('Vessel List A'!DC166=7,7,IF('Vessel List A'!DC166=8,8,IF('Vessel List A'!DC166=9,9,IF('Vessel List A'!DC166=10,10,IF('Vessel List A'!DC166=11,11,IF('Vessel List A'!DC166=12,12,IF('Vessel List A'!DC166=13,13,IF('Vessel List A'!DC166=14,14,IF('Vessel List A'!DC166=15,15,IF('Vessel List A'!DC166=16,16,0)))))))))))))))))=0," ",VALUE(IF('Vessel List A'!DC166=1,1,IF('Vessel List A'!DC166=2,2,IF('Vessel List A'!DC166=3,3,IF('Vessel List A'!DC166=4,4,IF('Vessel List A'!DC166=5,5,IF('Vessel List A'!DC166=6,6,IF('Vessel List A'!DC166=7,7,IF('Vessel List A'!DC166=8,8,IF('Vessel List A'!DC166=9,9,IF('Vessel List A'!DC166=10,10,IF('Vessel List A'!DC166=11,11,IF('Vessel List A'!DC166=12,12,IF('Vessel List A'!DC166=13,13,IF('Vessel List A'!DC166=14,14,IF('Vessel List A'!DC166=15,15,IF('Vessel List A'!DC166=16,16,0))))))))))))))))))</f>
        <v xml:space="preserve"> </v>
      </c>
      <c r="BG167" s="154"/>
      <c r="BH167" s="158"/>
      <c r="BI167" s="390" t="str">
        <f t="shared" si="179"/>
        <v/>
      </c>
      <c r="BJ167" s="158"/>
      <c r="BK167" s="137"/>
      <c r="BL167" s="388" t="str">
        <f t="shared" si="180"/>
        <v/>
      </c>
      <c r="BM167" s="157" t="str">
        <f>IF(VALUE(IF('Vessel List A'!DP166=1,1,IF('Vessel List A'!DP166=2,2,IF('Vessel List A'!DP166=3,3,IF('Vessel List A'!DP166=4,4,IF('Vessel List A'!DP166=5,5,IF('Vessel List A'!DP166=6,6,IF('Vessel List A'!DP166=7,7,IF('Vessel List A'!DP166=8,8,IF('Vessel List A'!DP166=9,9,IF('Vessel List A'!DP166=10,10,IF('Vessel List A'!DP166=11,11,IF('Vessel List A'!DP166=12,12,IF('Vessel List A'!DP166=13,13,IF('Vessel List A'!DP166=14,14,IF('Vessel List A'!DP166=15,15,IF('Vessel List A'!DP166=16,16,0)))))))))))))))))=0," ",VALUE(IF('Vessel List A'!DP166=1,1,IF('Vessel List A'!DP166=2,2,IF('Vessel List A'!DP166=3,3,IF('Vessel List A'!DP166=4,4,IF('Vessel List A'!DP166=5,5,IF('Vessel List A'!DP166=6,6,IF('Vessel List A'!DP166=7,7,IF('Vessel List A'!DP166=8,8,IF('Vessel List A'!DP166=9,9,IF('Vessel List A'!DP166=10,10,IF('Vessel List A'!DP166=11,11,IF('Vessel List A'!DP166=12,12,IF('Vessel List A'!DP166=13,13,IF('Vessel List A'!DP166=14,14,IF('Vessel List A'!DP166=15,15,IF('Vessel List A'!DP166=16,16,0))))))))))))))))))</f>
        <v xml:space="preserve"> </v>
      </c>
      <c r="BN167" s="154"/>
      <c r="BO167" s="158"/>
      <c r="BP167" s="390" t="str">
        <f t="shared" si="181"/>
        <v/>
      </c>
      <c r="BQ167" s="158"/>
      <c r="BR167" s="137"/>
      <c r="BS167" s="388" t="str">
        <f t="shared" si="182"/>
        <v/>
      </c>
      <c r="BT167" s="157" t="str">
        <f>IF(VALUE(IF('Vessel List A'!EC166=1,1,IF('Vessel List A'!EC166=2,2,IF('Vessel List A'!EC166=3,3,IF('Vessel List A'!EC166=4,4,IF('Vessel List A'!EC166=5,5,IF('Vessel List A'!EC166=6,6,IF('Vessel List A'!EC166=7,7,IF('Vessel List A'!EC166=8,8,IF('Vessel List A'!EC166=9,9,IF('Vessel List A'!EC166=10,10,IF('Vessel List A'!EC166=11,11,IF('Vessel List A'!EC166=12,12,IF('Vessel List A'!EC166=13,13,IF('Vessel List A'!EC166=14,14,IF('Vessel List A'!EC166=15,15,IF('Vessel List A'!EC166=16,16,0)))))))))))))))))=0," ",VALUE(IF('Vessel List A'!EC166=1,1,IF('Vessel List A'!EC166=2,2,IF('Vessel List A'!EC166=3,3,IF('Vessel List A'!EC166=4,4,IF('Vessel List A'!EC166=5,5,IF('Vessel List A'!EC166=6,6,IF('Vessel List A'!EC166=7,7,IF('Vessel List A'!EC166=8,8,IF('Vessel List A'!EC166=9,9,IF('Vessel List A'!EC166=10,10,IF('Vessel List A'!EC166=11,11,IF('Vessel List A'!EC166=12,12,IF('Vessel List A'!EC166=13,13,IF('Vessel List A'!EC166=14,14,IF('Vessel List A'!EC166=15,15,IF('Vessel List A'!EC166=16,16,0))))))))))))))))))</f>
        <v xml:space="preserve"> </v>
      </c>
      <c r="BU167" s="154"/>
      <c r="BV167" s="158"/>
      <c r="BW167" s="390" t="str">
        <f t="shared" si="183"/>
        <v/>
      </c>
      <c r="BX167" s="158"/>
      <c r="BY167" s="137"/>
      <c r="BZ167" s="388" t="str">
        <f t="shared" si="184"/>
        <v/>
      </c>
      <c r="CA167" s="157" t="str">
        <f>IF(VALUE(IF('Vessel List A'!EP166=1,1,IF('Vessel List A'!EP166=2,2,IF('Vessel List A'!EP166=3,3,IF('Vessel List A'!EP166=4,4,IF('Vessel List A'!EP166=5,5,IF('Vessel List A'!EP166=6,6,IF('Vessel List A'!EP166=7,7,IF('Vessel List A'!EP166=8,8,IF('Vessel List A'!EP166=9,9,IF('Vessel List A'!EP166=10,10,IF('Vessel List A'!EP166=11,11,IF('Vessel List A'!EP166=12,12,IF('Vessel List A'!EP166=13,13,IF('Vessel List A'!EP166=14,14,IF('Vessel List A'!EP166=15,15,IF('Vessel List A'!EP166=16,16,0)))))))))))))))))=0," ",VALUE(IF('Vessel List A'!EP166=1,1,IF('Vessel List A'!EP166=2,2,IF('Vessel List A'!EP166=3,3,IF('Vessel List A'!EP166=4,4,IF('Vessel List A'!EP166=5,5,IF('Vessel List A'!EP166=6,6,IF('Vessel List A'!EP166=7,7,IF('Vessel List A'!EP166=8,8,IF('Vessel List A'!EP166=9,9,IF('Vessel List A'!EP166=10,10,IF('Vessel List A'!EP166=11,11,IF('Vessel List A'!EP166=12,12,IF('Vessel List A'!EP166=13,13,IF('Vessel List A'!EP166=14,14,IF('Vessel List A'!EP166=15,15,IF('Vessel List A'!EP166=16,16,0))))))))))))))))))</f>
        <v xml:space="preserve"> </v>
      </c>
      <c r="CB167" s="154"/>
      <c r="CC167" s="158"/>
      <c r="CD167" s="390" t="str">
        <f t="shared" si="185"/>
        <v/>
      </c>
      <c r="CE167" s="158"/>
      <c r="CF167" s="137"/>
      <c r="CG167" s="388" t="str">
        <f t="shared" si="186"/>
        <v/>
      </c>
      <c r="CH167" s="157" t="str">
        <f>IF(VALUE(IF('Vessel List A'!FC166=1,1,IF('Vessel List A'!FC166=2,2,IF('Vessel List A'!FC166=3,3,IF('Vessel List A'!FC166=4,4,IF('Vessel List A'!FC166=5,5,IF('Vessel List A'!FC166=6,6,IF('Vessel List A'!FC166=7,7,IF('Vessel List A'!FC166=8,8,IF('Vessel List A'!FC166=9,9,IF('Vessel List A'!FC166=10,10,IF('Vessel List A'!FC166=11,11,IF('Vessel List A'!FC166=12,12,IF('Vessel List A'!FC166=13,13,IF('Vessel List A'!FC166=14,14,IF('Vessel List A'!FC166=15,15,IF('Vessel List A'!FC166=16,16,0)))))))))))))))))=0," ",VALUE(IF('Vessel List A'!FC166=1,1,IF('Vessel List A'!FC166=2,2,IF('Vessel List A'!FC166=3,3,IF('Vessel List A'!FC166=4,4,IF('Vessel List A'!FC166=5,5,IF('Vessel List A'!FC166=6,6,IF('Vessel List A'!FC166=7,7,IF('Vessel List A'!FC166=8,8,IF('Vessel List A'!FC166=9,9,IF('Vessel List A'!FC166=10,10,IF('Vessel List A'!FC166=11,11,IF('Vessel List A'!FC166=12,12,IF('Vessel List A'!FC166=13,13,IF('Vessel List A'!FC166=14,14,IF('Vessel List A'!FC166=15,15,IF('Vessel List A'!FC166=16,16,0))))))))))))))))))</f>
        <v xml:space="preserve"> </v>
      </c>
      <c r="CI167" s="154"/>
      <c r="CJ167" s="158"/>
      <c r="CK167" s="390" t="str">
        <f t="shared" si="187"/>
        <v/>
      </c>
      <c r="CL167" s="158"/>
      <c r="CM167" s="137"/>
      <c r="CN167" s="388" t="str">
        <f t="shared" si="188"/>
        <v/>
      </c>
      <c r="CO167" s="157" t="str">
        <f>IF(VALUE(IF('Vessel List A'!FP166=1,1,IF('Vessel List A'!FP166=2,2,IF('Vessel List A'!FP166=3,3,IF('Vessel List A'!FP166=4,4,IF('Vessel List A'!FP166=5,5,IF('Vessel List A'!FP166=6,6,IF('Vessel List A'!FP166=7,7,IF('Vessel List A'!FP166=8,8,IF('Vessel List A'!FP166=9,9,IF('Vessel List A'!FP166=10,10,IF('Vessel List A'!FP166=11,11,IF('Vessel List A'!FP166=12,12,IF('Vessel List A'!FP166=13,13,IF('Vessel List A'!FP166=14,14,IF('Vessel List A'!FP166=15,15,IF('Vessel List A'!FP166=16,16,0)))))))))))))))))=0," ",VALUE(IF('Vessel List A'!FP166=1,1,IF('Vessel List A'!FP166=2,2,IF('Vessel List A'!FP166=3,3,IF('Vessel List A'!FP166=4,4,IF('Vessel List A'!FP166=5,5,IF('Vessel List A'!FP166=6,6,IF('Vessel List A'!FP166=7,7,IF('Vessel List A'!FP166=8,8,IF('Vessel List A'!FP166=9,9,IF('Vessel List A'!FP166=10,10,IF('Vessel List A'!FP166=11,11,IF('Vessel List A'!FP166=12,12,IF('Vessel List A'!FP166=13,13,IF('Vessel List A'!FP166=14,14,IF('Vessel List A'!FP166=15,15,IF('Vessel List A'!FP166=16,16,0))))))))))))))))))</f>
        <v xml:space="preserve"> </v>
      </c>
      <c r="CP167" s="154"/>
      <c r="CQ167" s="158"/>
      <c r="CR167" s="390" t="str">
        <f t="shared" si="189"/>
        <v/>
      </c>
      <c r="CS167" s="158"/>
      <c r="CT167" s="137"/>
      <c r="CU167" s="388" t="str">
        <f t="shared" si="190"/>
        <v/>
      </c>
      <c r="CV167" s="157" t="str">
        <f>IF(VALUE(IF('Vessel List A'!GC166=1,1,IF('Vessel List A'!GC166=2,2,IF('Vessel List A'!GC166=3,3,IF('Vessel List A'!GC166=4,4,IF('Vessel List A'!GC166=5,5,IF('Vessel List A'!GC166=6,6,IF('Vessel List A'!GC166=7,7,IF('Vessel List A'!GC166=8,8,IF('Vessel List A'!GC166=9,9,IF('Vessel List A'!GC166=10,10,IF('Vessel List A'!GC166=11,11,IF('Vessel List A'!GC166=12,12,IF('Vessel List A'!GC166=13,13,IF('Vessel List A'!GC166=14,14,IF('Vessel List A'!GC166=15,15,IF('Vessel List A'!GC166=16,16,0)))))))))))))))))=0," ",VALUE(IF('Vessel List A'!GC166=1,1,IF('Vessel List A'!GC166=2,2,IF('Vessel List A'!GC166=3,3,IF('Vessel List A'!GC166=4,4,IF('Vessel List A'!GC166=5,5,IF('Vessel List A'!GC166=6,6,IF('Vessel List A'!GC166=7,7,IF('Vessel List A'!GC166=8,8,IF('Vessel List A'!GC166=9,9,IF('Vessel List A'!GC166=10,10,IF('Vessel List A'!GC166=11,11,IF('Vessel List A'!GC166=12,12,IF('Vessel List A'!GC166=13,13,IF('Vessel List A'!GC166=14,14,IF('Vessel List A'!GC166=15,15,IF('Vessel List A'!GC166=16,16,0))))))))))))))))))</f>
        <v xml:space="preserve"> </v>
      </c>
      <c r="CW167" s="154"/>
      <c r="CX167" s="158"/>
      <c r="CY167" s="390" t="str">
        <f t="shared" si="191"/>
        <v/>
      </c>
      <c r="CZ167" s="158"/>
      <c r="DA167" s="137"/>
      <c r="DB167" s="388" t="str">
        <f t="shared" si="192"/>
        <v/>
      </c>
      <c r="DC167" s="157" t="str">
        <f>IF(VALUE(IF('Vessel List A'!GP166=1,1,IF('Vessel List A'!GP166=2,2,IF('Vessel List A'!GP166=3,3,IF('Vessel List A'!GP166=4,4,IF('Vessel List A'!GP166=5,5,IF('Vessel List A'!GP166=6,6,IF('Vessel List A'!GP166=7,7,IF('Vessel List A'!GP166=8,8,IF('Vessel List A'!GP166=9,9,IF('Vessel List A'!GP166=10,10,IF('Vessel List A'!GP166=11,11,IF('Vessel List A'!GP166=12,12,IF('Vessel List A'!GP166=13,13,IF('Vessel List A'!GP166=14,14,IF('Vessel List A'!GP166=15,15,IF('Vessel List A'!GP166=16,16,0)))))))))))))))))=0," ",VALUE(IF('Vessel List A'!GP166=1,1,IF('Vessel List A'!GP166=2,2,IF('Vessel List A'!GP166=3,3,IF('Vessel List A'!GP166=4,4,IF('Vessel List A'!GP166=5,5,IF('Vessel List A'!GP166=6,6,IF('Vessel List A'!GP166=7,7,IF('Vessel List A'!GP166=8,8,IF('Vessel List A'!GP166=9,9,IF('Vessel List A'!GP166=10,10,IF('Vessel List A'!GP166=11,11,IF('Vessel List A'!GP166=12,12,IF('Vessel List A'!GP166=13,13,IF('Vessel List A'!GP166=14,14,IF('Vessel List A'!GP166=15,15,IF('Vessel List A'!GP166=16,16,0))))))))))))))))))</f>
        <v xml:space="preserve"> </v>
      </c>
      <c r="DD167" s="154"/>
      <c r="DE167" s="158"/>
      <c r="DF167" s="390" t="str">
        <f t="shared" si="193"/>
        <v/>
      </c>
      <c r="DG167" s="158"/>
      <c r="DH167" s="137"/>
      <c r="DI167" s="388" t="str">
        <f t="shared" si="194"/>
        <v/>
      </c>
      <c r="DJ167" s="157" t="str">
        <f>IF(VALUE(IF('Vessel List A'!HC166=1,1,IF('Vessel List A'!HC166=2,2,IF('Vessel List A'!HC166=3,3,IF('Vessel List A'!HC166=4,4,IF('Vessel List A'!HC166=5,5,IF('Vessel List A'!HC166=6,6,IF('Vessel List A'!HC166=7,7,IF('Vessel List A'!HC166=8,8,IF('Vessel List A'!HC166=9,9,IF('Vessel List A'!HC166=10,10,IF('Vessel List A'!HC166=11,11,IF('Vessel List A'!HC166=12,12,IF('Vessel List A'!HC166=13,13,IF('Vessel List A'!HC166=14,14,IF('Vessel List A'!HC166=15,15,IF('Vessel List A'!HC166=16,16,0)))))))))))))))))=0," ",VALUE(IF('Vessel List A'!HC166=1,1,IF('Vessel List A'!HC166=2,2,IF('Vessel List A'!HC166=3,3,IF('Vessel List A'!HC166=4,4,IF('Vessel List A'!HC166=5,5,IF('Vessel List A'!HC166=6,6,IF('Vessel List A'!HC166=7,7,IF('Vessel List A'!HC166=8,8,IF('Vessel List A'!HC166=9,9,IF('Vessel List A'!HC166=10,10,IF('Vessel List A'!HC166=11,11,IF('Vessel List A'!HC166=12,12,IF('Vessel List A'!HC166=13,13,IF('Vessel List A'!HC166=14,14,IF('Vessel List A'!HC166=15,15,IF('Vessel List A'!HC166=16,16,0))))))))))))))))))</f>
        <v xml:space="preserve"> </v>
      </c>
      <c r="DK167" s="154"/>
      <c r="DL167" s="158"/>
      <c r="DM167" s="390" t="str">
        <f t="shared" si="195"/>
        <v/>
      </c>
      <c r="DN167" s="158"/>
      <c r="DO167" s="137"/>
      <c r="DP167" s="388" t="str">
        <f t="shared" si="196"/>
        <v/>
      </c>
      <c r="DQ167" s="157" t="str">
        <f>IF(VALUE(IF('Vessel List A'!HP166=1,1,IF('Vessel List A'!HP166=2,2,IF('Vessel List A'!HP166=3,3,IF('Vessel List A'!HP166=4,4,IF('Vessel List A'!HP166=5,5,IF('Vessel List A'!HP166=6,6,IF('Vessel List A'!HP166=7,7,IF('Vessel List A'!HP166=8,8,IF('Vessel List A'!HP166=9,9,IF('Vessel List A'!HP166=10,10,IF('Vessel List A'!HP166=11,11,IF('Vessel List A'!HP166=12,12,IF('Vessel List A'!HP166=13,13,IF('Vessel List A'!HP166=14,14,IF('Vessel List A'!HP166=15,15,IF('Vessel List A'!HP166=16,16,0)))))))))))))))))=0," ",VALUE(IF('Vessel List A'!HP166=1,1,IF('Vessel List A'!HP166=2,2,IF('Vessel List A'!HP166=3,3,IF('Vessel List A'!HP166=4,4,IF('Vessel List A'!HP166=5,5,IF('Vessel List A'!HP166=6,6,IF('Vessel List A'!HP166=7,7,IF('Vessel List A'!HP166=8,8,IF('Vessel List A'!HP166=9,9,IF('Vessel List A'!HP166=10,10,IF('Vessel List A'!HP166=11,11,IF('Vessel List A'!HP166=12,12,IF('Vessel List A'!HP166=13,13,IF('Vessel List A'!HP166=14,14,IF('Vessel List A'!HP166=15,15,IF('Vessel List A'!HP166=16,16,0))))))))))))))))))</f>
        <v xml:space="preserve"> </v>
      </c>
      <c r="DR167" s="154"/>
      <c r="DS167" s="158"/>
      <c r="DT167" s="390" t="str">
        <f t="shared" si="197"/>
        <v/>
      </c>
      <c r="DU167" s="158"/>
      <c r="DV167" s="137"/>
      <c r="DW167" s="388" t="str">
        <f t="shared" si="198"/>
        <v/>
      </c>
      <c r="DX167" s="157" t="str">
        <f>IF(VALUE(IF('Vessel List A'!IC166=1,1,IF('Vessel List A'!IC166=2,2,IF('Vessel List A'!IC166=3,3,IF('Vessel List A'!IC166=4,4,IF('Vessel List A'!IC166=5,5,IF('Vessel List A'!IC166=6,6,IF('Vessel List A'!IC166=7,7,IF('Vessel List A'!IC166=8,8,IF('Vessel List A'!IC166=9,9,IF('Vessel List A'!IC166=10,10,IF('Vessel List A'!IC166=11,11,IF('Vessel List A'!IC166=12,12,IF('Vessel List A'!IC166=13,13,IF('Vessel List A'!IC166=14,14,IF('Vessel List A'!IC166=15,15,IF('Vessel List A'!IC166=16,16,0)))))))))))))))))=0," ",VALUE(IF('Vessel List A'!IC166=1,1,IF('Vessel List A'!IC166=2,2,IF('Vessel List A'!IC166=3,3,IF('Vessel List A'!IC166=4,4,IF('Vessel List A'!IC166=5,5,IF('Vessel List A'!IC166=6,6,IF('Vessel List A'!IC166=7,7,IF('Vessel List A'!IC166=8,8,IF('Vessel List A'!IC166=9,9,IF('Vessel List A'!IC166=10,10,IF('Vessel List A'!IC166=11,11,IF('Vessel List A'!IC166=12,12,IF('Vessel List A'!IC166=13,13,IF('Vessel List A'!IC166=14,14,IF('Vessel List A'!IC166=15,15,IF('Vessel List A'!IC166=16,16,0))))))))))))))))))</f>
        <v xml:space="preserve"> </v>
      </c>
      <c r="DY167" s="154"/>
      <c r="DZ167" s="158"/>
      <c r="EA167" s="390" t="str">
        <f t="shared" si="199"/>
        <v/>
      </c>
      <c r="EB167" s="158"/>
      <c r="EC167" s="137"/>
      <c r="ED167" s="388" t="str">
        <f t="shared" si="200"/>
        <v/>
      </c>
      <c r="EE167" s="157" t="str">
        <f>IF(VALUE(IF('Vessel List A'!IP166=1,1,IF('Vessel List A'!IP166=2,2,IF('Vessel List A'!IP166=3,3,IF('Vessel List A'!IP166=4,4,IF('Vessel List A'!IP166=5,5,IF('Vessel List A'!IP166=6,6,IF('Vessel List A'!IP166=7,7,IF('Vessel List A'!IP166=8,8,IF('Vessel List A'!IP166=9,9,IF('Vessel List A'!IP166=10,10,IF('Vessel List A'!IP166=11,11,IF('Vessel List A'!IP166=12,12,IF('Vessel List A'!IP166=13,13,IF('Vessel List A'!IP166=14,14,IF('Vessel List A'!IP166=15,15,IF('Vessel List A'!IP166=16,16,0)))))))))))))))))=0," ",VALUE(IF('Vessel List A'!IP166=1,1,IF('Vessel List A'!IP166=2,2,IF('Vessel List A'!IP166=3,3,IF('Vessel List A'!IP166=4,4,IF('Vessel List A'!IP166=5,5,IF('Vessel List A'!IP166=6,6,IF('Vessel List A'!IP166=7,7,IF('Vessel List A'!IP166=8,8,IF('Vessel List A'!IP166=9,9,IF('Vessel List A'!IP166=10,10,IF('Vessel List A'!IP166=11,11,IF('Vessel List A'!IP166=12,12,IF('Vessel List A'!IP166=13,13,IF('Vessel List A'!IP166=14,14,IF('Vessel List A'!IP166=15,15,IF('Vessel List A'!IP166=16,16,0))))))))))))))))))</f>
        <v xml:space="preserve"> </v>
      </c>
      <c r="EF167" s="154"/>
      <c r="EG167" s="158"/>
      <c r="EH167" s="390" t="str">
        <f t="shared" si="201"/>
        <v/>
      </c>
      <c r="EI167" s="158"/>
      <c r="EJ167" s="137"/>
      <c r="EK167" s="397" t="str">
        <f t="shared" si="202"/>
        <v/>
      </c>
      <c r="EL167" s="144"/>
      <c r="EM167" s="157" t="str">
        <f>IF(VALUE(IF('Vessel List B'!C166=1,1,IF('Vessel List B'!C166=2,2,IF('Vessel List B'!C166=3,3,IF('Vessel List B'!C166=4,4,IF('Vessel List B'!C166=5,5,IF('Vessel List B'!C166=6,6,IF('Vessel List B'!C166=7,7,IF('Vessel List B'!C166=8,8,IF('Vessel List B'!C166=9,9,IF('Vessel List B'!C166=10,10,IF('Vessel List B'!C166=11,11,IF('Vessel List B'!C166=12,12,IF('Vessel List B'!C166=13,13,IF('Vessel List B'!C166=14,14,IF('Vessel List B'!C166=15,15,IF('Vessel List B'!C166=16,16,0)))))))))))))))))=0," ",VALUE(IF('Vessel List B'!C166=1,1,IF('Vessel List B'!C166=2,2,IF('Vessel List B'!C166=3,3,IF('Vessel List B'!C166=4,4,IF('Vessel List B'!C166=5,5,IF('Vessel List B'!C166=6,6,IF('Vessel List B'!C166=7,7,IF('Vessel List B'!C166=8,8,IF('Vessel List B'!C166=9,9,IF('Vessel List B'!C166=10,10,IF('Vessel List B'!C166=11,11,IF('Vessel List B'!C166=12,12,IF('Vessel List B'!C166=13,13,IF('Vessel List B'!C166=14,14,IF('Vessel List B'!C166=15,15,IF('Vessel List B'!C166=16,16,0))))))))))))))))))</f>
        <v xml:space="preserve"> </v>
      </c>
      <c r="EN167" s="154"/>
      <c r="EO167" s="158"/>
      <c r="EP167" s="390" t="str">
        <f t="shared" si="203"/>
        <v/>
      </c>
      <c r="EQ167" s="158"/>
      <c r="ER167" s="137"/>
      <c r="ES167" s="388" t="str">
        <f t="shared" si="204"/>
        <v/>
      </c>
      <c r="ET167" s="157" t="str">
        <f>IF(VALUE(IF('Vessel List B'!P166=1,1,IF('Vessel List B'!P166=2,2,IF('Vessel List B'!P166=3,3,IF('Vessel List B'!P166=4,4,IF('Vessel List B'!P166=5,5,IF('Vessel List B'!P166=6,6,IF('Vessel List B'!P166=7,7,IF('Vessel List B'!P166=8,8,IF('Vessel List B'!P166=9,9,IF('Vessel List B'!P166=10,10,IF('Vessel List B'!P166=11,11,IF('Vessel List B'!P166=12,12,IF('Vessel List B'!P166=13,13,IF('Vessel List B'!P166=14,14,IF('Vessel List B'!P166=15,15,IF('Vessel List B'!P166=16,16,0)))))))))))))))))=0," ",VALUE(IF('Vessel List B'!P166=1,1,IF('Vessel List B'!P166=2,2,IF('Vessel List B'!P166=3,3,IF('Vessel List B'!P166=4,4,IF('Vessel List B'!P166=5,5,IF('Vessel List B'!P166=6,6,IF('Vessel List B'!P166=7,7,IF('Vessel List B'!P166=8,8,IF('Vessel List B'!P166=9,9,IF('Vessel List B'!P166=10,10,IF('Vessel List B'!P166=11,11,IF('Vessel List B'!P166=12,12,IF('Vessel List B'!P166=13,13,IF('Vessel List B'!P166=14,14,IF('Vessel List B'!P166=15,15,IF('Vessel List B'!P166=16,16,0))))))))))))))))))</f>
        <v xml:space="preserve"> </v>
      </c>
      <c r="EU167" s="154"/>
      <c r="EV167" s="158"/>
      <c r="EW167" s="390" t="str">
        <f t="shared" si="205"/>
        <v/>
      </c>
      <c r="EX167" s="158"/>
      <c r="EY167" s="137"/>
      <c r="EZ167" s="388" t="str">
        <f t="shared" si="206"/>
        <v/>
      </c>
      <c r="FA167" s="157" t="str">
        <f>IF(VALUE(IF('Vessel List B'!AC166=1,1,IF('Vessel List B'!AC166=2,2,IF('Vessel List B'!AC166=3,3,IF('Vessel List B'!AC166=4,4,IF('Vessel List B'!AC166=5,5,IF('Vessel List B'!AC166=6,6,IF('Vessel List B'!AC166=7,7,IF('Vessel List B'!AC166=8,8,IF('Vessel List B'!AC166=9,9,IF('Vessel List B'!AC166=10,10,IF('Vessel List B'!AC166=11,11,IF('Vessel List B'!AC166=12,12,IF('Vessel List B'!AC166=13,13,IF('Vessel List B'!AC166=14,14,IF('Vessel List B'!AC166=15,15,IF('Vessel List B'!AC166=16,16,0)))))))))))))))))=0," ",VALUE(IF('Vessel List B'!AC166=1,1,IF('Vessel List B'!AC166=2,2,IF('Vessel List B'!AC166=3,3,IF('Vessel List B'!AC166=4,4,IF('Vessel List B'!AC166=5,5,IF('Vessel List B'!AC166=6,6,IF('Vessel List B'!AC166=7,7,IF('Vessel List B'!AC166=8,8,IF('Vessel List B'!AC166=9,9,IF('Vessel List B'!AC166=10,10,IF('Vessel List B'!AC166=11,11,IF('Vessel List B'!AC166=12,12,IF('Vessel List B'!AC166=13,13,IF('Vessel List B'!AC166=14,14,IF('Vessel List B'!AC166=15,15,IF('Vessel List B'!AC166=16,16,0))))))))))))))))))</f>
        <v xml:space="preserve"> </v>
      </c>
      <c r="FB167" s="154"/>
      <c r="FC167" s="158"/>
      <c r="FD167" s="390" t="str">
        <f t="shared" si="207"/>
        <v/>
      </c>
      <c r="FE167" s="158"/>
      <c r="FF167" s="137"/>
      <c r="FG167" s="388" t="str">
        <f t="shared" si="208"/>
        <v/>
      </c>
      <c r="FH167" s="157" t="str">
        <f>IF(VALUE(IF('Vessel List B'!AP166=1,1,IF('Vessel List B'!AP166=2,2,IF('Vessel List B'!AP166=3,3,IF('Vessel List B'!AP166=4,4,IF('Vessel List B'!AP166=5,5,IF('Vessel List B'!AP166=6,6,IF('Vessel List B'!AP166=7,7,IF('Vessel List B'!AP166=8,8,IF('Vessel List B'!AP166=9,9,IF('Vessel List B'!AP166=10,10,IF('Vessel List B'!AP166=11,11,IF('Vessel List B'!AP166=12,12,IF('Vessel List B'!AP166=13,13,IF('Vessel List B'!AP166=14,14,IF('Vessel List B'!AP166=15,15,IF('Vessel List B'!AP166=16,16,0)))))))))))))))))=0," ",VALUE(IF('Vessel List B'!AP166=1,1,IF('Vessel List B'!AP166=2,2,IF('Vessel List B'!AP166=3,3,IF('Vessel List B'!AP166=4,4,IF('Vessel List B'!AP166=5,5,IF('Vessel List B'!AP166=6,6,IF('Vessel List B'!AP166=7,7,IF('Vessel List B'!AP166=8,8,IF('Vessel List B'!AP166=9,9,IF('Vessel List B'!AP166=10,10,IF('Vessel List B'!AP166=11,11,IF('Vessel List B'!AP166=12,12,IF('Vessel List B'!AP166=13,13,IF('Vessel List B'!AP166=14,14,IF('Vessel List B'!AP166=15,15,IF('Vessel List B'!AP166=16,16,0))))))))))))))))))</f>
        <v xml:space="preserve"> </v>
      </c>
      <c r="FI167" s="154"/>
      <c r="FJ167" s="158"/>
      <c r="FK167" s="390" t="str">
        <f t="shared" si="209"/>
        <v/>
      </c>
      <c r="FL167" s="158"/>
      <c r="FM167" s="137"/>
      <c r="FN167" s="388" t="str">
        <f t="shared" si="210"/>
        <v/>
      </c>
      <c r="FO167" s="157" t="str">
        <f>IF(VALUE(IF('Vessel List B'!BC166=1,1,IF('Vessel List B'!BC166=2,2,IF('Vessel List B'!BC166=3,3,IF('Vessel List B'!BC166=4,4,IF('Vessel List B'!BC166=5,5,IF('Vessel List B'!BC166=6,6,IF('Vessel List B'!BC166=7,7,IF('Vessel List B'!BC166=8,8,IF('Vessel List B'!BC166=9,9,IF('Vessel List B'!BC166=10,10,IF('Vessel List B'!BC166=11,11,IF('Vessel List B'!BC166=12,12,IF('Vessel List B'!BC166=13,13,IF('Vessel List B'!BC166=14,14,IF('Vessel List B'!BC166=15,15,IF('Vessel List B'!BC166=16,16,0)))))))))))))))))=0," ",VALUE(IF('Vessel List B'!BC166=1,1,IF('Vessel List B'!BC166=2,2,IF('Vessel List B'!BC166=3,3,IF('Vessel List B'!BC166=4,4,IF('Vessel List B'!BC166=5,5,IF('Vessel List B'!BC166=6,6,IF('Vessel List B'!BC166=7,7,IF('Vessel List B'!BC166=8,8,IF('Vessel List B'!BC166=9,9,IF('Vessel List B'!BC166=10,10,IF('Vessel List B'!BC166=11,11,IF('Vessel List B'!BC166=12,12,IF('Vessel List B'!BC166=13,13,IF('Vessel List B'!BC166=14,14,IF('Vessel List B'!BC166=15,15,IF('Vessel List B'!BC166=16,16,0))))))))))))))))))</f>
        <v xml:space="preserve"> </v>
      </c>
      <c r="FP167" s="154"/>
      <c r="FQ167" s="158"/>
      <c r="FR167" s="390" t="str">
        <f t="shared" si="211"/>
        <v/>
      </c>
      <c r="FS167" s="158"/>
      <c r="FT167" s="137"/>
      <c r="FU167" s="388" t="str">
        <f t="shared" si="212"/>
        <v/>
      </c>
      <c r="FV167" s="157" t="str">
        <f>IF(VALUE(IF('Vessel List B'!BP166=1,1,IF('Vessel List B'!BP166=2,2,IF('Vessel List B'!BP166=3,3,IF('Vessel List B'!BP166=4,4,IF('Vessel List B'!BP166=5,5,IF('Vessel List B'!BP166=6,6,IF('Vessel List B'!BP166=7,7,IF('Vessel List B'!BP166=8,8,IF('Vessel List B'!BP166=9,9,IF('Vessel List B'!BP166=10,10,IF('Vessel List B'!BP166=11,11,IF('Vessel List B'!BP166=12,12,IF('Vessel List B'!BP166=13,13,IF('Vessel List B'!BP166=14,14,IF('Vessel List B'!BP166=15,15,IF('Vessel List B'!BP166=16,16,0)))))))))))))))))=0," ",VALUE(IF('Vessel List B'!BP166=1,1,IF('Vessel List B'!BP166=2,2,IF('Vessel List B'!BP166=3,3,IF('Vessel List B'!BP166=4,4,IF('Vessel List B'!BP166=5,5,IF('Vessel List B'!BP166=6,6,IF('Vessel List B'!BP166=7,7,IF('Vessel List B'!BP166=8,8,IF('Vessel List B'!BP166=9,9,IF('Vessel List B'!BP166=10,10,IF('Vessel List B'!BP166=11,11,IF('Vessel List B'!BP166=12,12,IF('Vessel List B'!BP166=13,13,IF('Vessel List B'!BP166=14,14,IF('Vessel List B'!BP166=15,15,IF('Vessel List B'!BP166=16,16,0))))))))))))))))))</f>
        <v xml:space="preserve"> </v>
      </c>
      <c r="FW167" s="154"/>
      <c r="FX167" s="158"/>
      <c r="FY167" s="390" t="str">
        <f t="shared" si="213"/>
        <v/>
      </c>
      <c r="FZ167" s="158"/>
      <c r="GA167" s="137"/>
      <c r="GB167" s="388" t="str">
        <f t="shared" si="214"/>
        <v/>
      </c>
      <c r="GC167" s="157" t="str">
        <f>IF(VALUE(IF('Vessel List B'!CC166=1,1,IF('Vessel List B'!CC166=2,2,IF('Vessel List B'!CC166=3,3,IF('Vessel List B'!CC166=4,4,IF('Vessel List B'!CC166=5,5,IF('Vessel List B'!CC166=6,6,IF('Vessel List B'!CC166=7,7,IF('Vessel List B'!CC166=8,8,IF('Vessel List B'!CC166=9,9,IF('Vessel List B'!CC166=10,10,IF('Vessel List B'!CC166=11,11,IF('Vessel List B'!CC166=12,12,IF('Vessel List B'!CC166=13,13,IF('Vessel List B'!CC166=14,14,IF('Vessel List B'!CC166=15,15,IF('Vessel List B'!CC166=16,16,0)))))))))))))))))=0," ",VALUE(IF('Vessel List B'!CC166=1,1,IF('Vessel List B'!CC166=2,2,IF('Vessel List B'!CC166=3,3,IF('Vessel List B'!CC166=4,4,IF('Vessel List B'!CC166=5,5,IF('Vessel List B'!CC166=6,6,IF('Vessel List B'!CC166=7,7,IF('Vessel List B'!CC166=8,8,IF('Vessel List B'!CC166=9,9,IF('Vessel List B'!CC166=10,10,IF('Vessel List B'!CC166=11,11,IF('Vessel List B'!CC166=12,12,IF('Vessel List B'!CC166=13,13,IF('Vessel List B'!CC166=14,14,IF('Vessel List B'!CC166=15,15,IF('Vessel List B'!CC166=16,16,0))))))))))))))))))</f>
        <v xml:space="preserve"> </v>
      </c>
      <c r="GD167" s="154"/>
      <c r="GE167" s="158"/>
      <c r="GF167" s="390" t="str">
        <f t="shared" si="215"/>
        <v/>
      </c>
      <c r="GG167" s="158"/>
      <c r="GH167" s="137"/>
      <c r="GI167" s="388" t="str">
        <f t="shared" si="216"/>
        <v/>
      </c>
      <c r="GJ167" s="157" t="str">
        <f>IF(VALUE(IF('Vessel List B'!CP166=1,1,IF('Vessel List B'!CP166=2,2,IF('Vessel List B'!CP166=3,3,IF('Vessel List B'!CP166=4,4,IF('Vessel List B'!CP166=5,5,IF('Vessel List B'!CP166=6,6,IF('Vessel List B'!CP166=7,7,IF('Vessel List B'!CP166=8,8,IF('Vessel List B'!CP166=9,9,IF('Vessel List B'!CP166=10,10,IF('Vessel List B'!CP166=11,11,IF('Vessel List B'!CP166=12,12,IF('Vessel List B'!CP166=13,13,IF('Vessel List B'!CP166=14,14,IF('Vessel List B'!CP166=15,15,IF('Vessel List B'!CP166=16,16,0)))))))))))))))))=0," ",VALUE(IF('Vessel List B'!CP166=1,1,IF('Vessel List B'!CP166=2,2,IF('Vessel List B'!CP166=3,3,IF('Vessel List B'!CP166=4,4,IF('Vessel List B'!CP166=5,5,IF('Vessel List B'!CP166=6,6,IF('Vessel List B'!CP166=7,7,IF('Vessel List B'!CP166=8,8,IF('Vessel List B'!CP166=9,9,IF('Vessel List B'!CP166=10,10,IF('Vessel List B'!CP166=11,11,IF('Vessel List B'!CP166=12,12,IF('Vessel List B'!CP166=13,13,IF('Vessel List B'!CP166=14,14,IF('Vessel List B'!CP166=15,15,IF('Vessel List B'!CP166=16,16,0))))))))))))))))))</f>
        <v xml:space="preserve"> </v>
      </c>
      <c r="GK167" s="154"/>
      <c r="GL167" s="158"/>
      <c r="GM167" s="390" t="str">
        <f t="shared" si="217"/>
        <v/>
      </c>
      <c r="GN167" s="158"/>
      <c r="GO167" s="137"/>
      <c r="GP167" s="388" t="str">
        <f t="shared" si="218"/>
        <v/>
      </c>
      <c r="GQ167" s="157" t="str">
        <f>IF(VALUE(IF('Vessel List B'!DC166=1,1,IF('Vessel List B'!DC166=2,2,IF('Vessel List B'!DC166=3,3,IF('Vessel List B'!DC166=4,4,IF('Vessel List B'!DC166=5,5,IF('Vessel List B'!DC166=6,6,IF('Vessel List B'!DC166=7,7,IF('Vessel List B'!DC166=8,8,IF('Vessel List B'!DC166=9,9,IF('Vessel List B'!DC166=10,10,IF('Vessel List B'!DC166=11,11,IF('Vessel List B'!DC166=12,12,IF('Vessel List B'!DC166=13,13,IF('Vessel List B'!DC166=14,14,IF('Vessel List B'!DC166=15,15,IF('Vessel List B'!DC166=16,16,0)))))))))))))))))=0," ",VALUE(IF('Vessel List B'!DC166=1,1,IF('Vessel List B'!DC166=2,2,IF('Vessel List B'!DC166=3,3,IF('Vessel List B'!DC166=4,4,IF('Vessel List B'!DC166=5,5,IF('Vessel List B'!DC166=6,6,IF('Vessel List B'!DC166=7,7,IF('Vessel List B'!DC166=8,8,IF('Vessel List B'!DC166=9,9,IF('Vessel List B'!DC166=10,10,IF('Vessel List B'!DC166=11,11,IF('Vessel List B'!DC166=12,12,IF('Vessel List B'!DC166=13,13,IF('Vessel List B'!DC166=14,14,IF('Vessel List B'!DC166=15,15,IF('Vessel List B'!DC166=16,16,0))))))))))))))))))</f>
        <v xml:space="preserve"> </v>
      </c>
      <c r="GR167" s="154"/>
      <c r="GS167" s="158"/>
      <c r="GT167" s="390" t="str">
        <f t="shared" si="219"/>
        <v/>
      </c>
      <c r="GU167" s="158"/>
      <c r="GV167" s="137"/>
      <c r="GW167" s="388" t="str">
        <f t="shared" si="220"/>
        <v/>
      </c>
      <c r="GX167" s="157" t="str">
        <f>IF(VALUE(IF('Vessel List B'!DP166=1,1,IF('Vessel List B'!DP166=2,2,IF('Vessel List B'!DP166=3,3,IF('Vessel List B'!DP166=4,4,IF('Vessel List B'!DP166=5,5,IF('Vessel List B'!DP166=6,6,IF('Vessel List B'!DP166=7,7,IF('Vessel List B'!DP166=8,8,IF('Vessel List B'!DP166=9,9,IF('Vessel List B'!DP166=10,10,IF('Vessel List B'!DP166=11,11,IF('Vessel List B'!DP166=12,12,IF('Vessel List B'!DP166=13,13,IF('Vessel List B'!DP166=14,14,IF('Vessel List B'!DP166=15,15,IF('Vessel List B'!DP166=16,16,0)))))))))))))))))=0," ",VALUE(IF('Vessel List B'!DP166=1,1,IF('Vessel List B'!DP166=2,2,IF('Vessel List B'!DP166=3,3,IF('Vessel List B'!DP166=4,4,IF('Vessel List B'!DP166=5,5,IF('Vessel List B'!DP166=6,6,IF('Vessel List B'!DP166=7,7,IF('Vessel List B'!DP166=8,8,IF('Vessel List B'!DP166=9,9,IF('Vessel List B'!DP166=10,10,IF('Vessel List B'!DP166=11,11,IF('Vessel List B'!DP166=12,12,IF('Vessel List B'!DP166=13,13,IF('Vessel List B'!DP166=14,14,IF('Vessel List B'!DP166=15,15,IF('Vessel List B'!DP166=16,16,0))))))))))))))))))</f>
        <v xml:space="preserve"> </v>
      </c>
      <c r="GY167" s="154"/>
      <c r="GZ167" s="158"/>
      <c r="HA167" s="390" t="str">
        <f t="shared" si="221"/>
        <v/>
      </c>
      <c r="HB167" s="158"/>
      <c r="HC167" s="137"/>
      <c r="HD167" s="388" t="str">
        <f t="shared" si="222"/>
        <v/>
      </c>
      <c r="HE167" s="157" t="str">
        <f>IF(VALUE(IF('Vessel List B'!EC166=1,1,IF('Vessel List B'!EC166=2,2,IF('Vessel List B'!EC166=3,3,IF('Vessel List B'!EC166=4,4,IF('Vessel List B'!EC166=5,5,IF('Vessel List B'!EC166=6,6,IF('Vessel List B'!EC166=7,7,IF('Vessel List B'!EC166=8,8,IF('Vessel List B'!EC166=9,9,IF('Vessel List B'!EC166=10,10,IF('Vessel List B'!EC166=11,11,IF('Vessel List B'!EC166=12,12,IF('Vessel List B'!EC166=13,13,IF('Vessel List B'!EC166=14,14,IF('Vessel List B'!EC166=15,15,IF('Vessel List B'!EC166=16,16,0)))))))))))))))))=0," ",VALUE(IF('Vessel List B'!EC166=1,1,IF('Vessel List B'!EC166=2,2,IF('Vessel List B'!EC166=3,3,IF('Vessel List B'!EC166=4,4,IF('Vessel List B'!EC166=5,5,IF('Vessel List B'!EC166=6,6,IF('Vessel List B'!EC166=7,7,IF('Vessel List B'!EC166=8,8,IF('Vessel List B'!EC166=9,9,IF('Vessel List B'!EC166=10,10,IF('Vessel List B'!EC166=11,11,IF('Vessel List B'!EC166=12,12,IF('Vessel List B'!EC166=13,13,IF('Vessel List B'!EC166=14,14,IF('Vessel List B'!EC166=15,15,IF('Vessel List B'!EC166=16,16,0))))))))))))))))))</f>
        <v xml:space="preserve"> </v>
      </c>
      <c r="HF167" s="154"/>
      <c r="HG167" s="158"/>
      <c r="HH167" s="390" t="str">
        <f t="shared" si="223"/>
        <v/>
      </c>
      <c r="HI167" s="158"/>
      <c r="HJ167" s="137"/>
      <c r="HK167" s="388" t="str">
        <f t="shared" si="224"/>
        <v/>
      </c>
      <c r="HL167" s="157" t="str">
        <f>IF(VALUE(IF('Vessel List B'!EP166=1,1,IF('Vessel List B'!EP166=2,2,IF('Vessel List B'!EP166=3,3,IF('Vessel List B'!EP166=4,4,IF('Vessel List B'!EP166=5,5,IF('Vessel List B'!EP166=6,6,IF('Vessel List B'!EP166=7,7,IF('Vessel List B'!EP166=8,8,IF('Vessel List B'!EP166=9,9,IF('Vessel List B'!EP166=10,10,IF('Vessel List B'!EP166=11,11,IF('Vessel List B'!EP166=12,12,IF('Vessel List B'!EP166=13,13,IF('Vessel List B'!EP166=14,14,IF('Vessel List B'!EP166=15,15,IF('Vessel List B'!EP166=16,16,0)))))))))))))))))=0," ",VALUE(IF('Vessel List B'!EP166=1,1,IF('Vessel List B'!EP166=2,2,IF('Vessel List B'!EP166=3,3,IF('Vessel List B'!EP166=4,4,IF('Vessel List B'!EP166=5,5,IF('Vessel List B'!EP166=6,6,IF('Vessel List B'!EP166=7,7,IF('Vessel List B'!EP166=8,8,IF('Vessel List B'!EP166=9,9,IF('Vessel List B'!EP166=10,10,IF('Vessel List B'!EP166=11,11,IF('Vessel List B'!EP166=12,12,IF('Vessel List B'!EP166=13,13,IF('Vessel List B'!EP166=14,14,IF('Vessel List B'!EP166=15,15,IF('Vessel List B'!EP166=16,16,0))))))))))))))))))</f>
        <v xml:space="preserve"> </v>
      </c>
      <c r="HM167" s="154"/>
      <c r="HN167" s="158"/>
      <c r="HO167" s="390" t="str">
        <f t="shared" si="225"/>
        <v/>
      </c>
      <c r="HP167" s="158"/>
      <c r="HQ167" s="137"/>
      <c r="HR167" s="388" t="str">
        <f t="shared" si="226"/>
        <v/>
      </c>
      <c r="HS167" s="157" t="str">
        <f>IF(VALUE(IF('Vessel List B'!FC166=1,1,IF('Vessel List B'!FC166=2,2,IF('Vessel List B'!FC166=3,3,IF('Vessel List B'!FC166=4,4,IF('Vessel List B'!FC166=5,5,IF('Vessel List B'!FC166=6,6,IF('Vessel List B'!FC166=7,7,IF('Vessel List B'!FC166=8,8,IF('Vessel List B'!FC166=9,9,IF('Vessel List B'!FC166=10,10,IF('Vessel List B'!FC166=11,11,IF('Vessel List B'!FC166=12,12,IF('Vessel List B'!FC166=13,13,IF('Vessel List B'!FC166=14,14,IF('Vessel List B'!FC166=15,15,IF('Vessel List B'!FC166=16,16,0)))))))))))))))))=0," ",VALUE(IF('Vessel List B'!FC166=1,1,IF('Vessel List B'!FC166=2,2,IF('Vessel List B'!FC166=3,3,IF('Vessel List B'!FC166=4,4,IF('Vessel List B'!FC166=5,5,IF('Vessel List B'!FC166=6,6,IF('Vessel List B'!FC166=7,7,IF('Vessel List B'!FC166=8,8,IF('Vessel List B'!FC166=9,9,IF('Vessel List B'!FC166=10,10,IF('Vessel List B'!FC166=11,11,IF('Vessel List B'!FC166=12,12,IF('Vessel List B'!FC166=13,13,IF('Vessel List B'!FC166=14,14,IF('Vessel List B'!FC166=15,15,IF('Vessel List B'!FC166=16,16,0))))))))))))))))))</f>
        <v xml:space="preserve"> </v>
      </c>
      <c r="HT167" s="154"/>
      <c r="HU167" s="158"/>
      <c r="HV167" s="390" t="str">
        <f t="shared" si="227"/>
        <v/>
      </c>
      <c r="HW167" s="158"/>
      <c r="HX167" s="137"/>
      <c r="HY167" s="388" t="str">
        <f t="shared" si="228"/>
        <v/>
      </c>
      <c r="HZ167" s="157" t="str">
        <f>IF(VALUE(IF('Vessel List B'!FP166=1,1,IF('Vessel List B'!FP166=2,2,IF('Vessel List B'!FP166=3,3,IF('Vessel List B'!FP166=4,4,IF('Vessel List B'!FP166=5,5,IF('Vessel List B'!FP166=6,6,IF('Vessel List B'!FP166=7,7,IF('Vessel List B'!FP166=8,8,IF('Vessel List B'!FP166=9,9,IF('Vessel List B'!FP166=10,10,IF('Vessel List B'!FP166=11,11,IF('Vessel List B'!FP166=12,12,IF('Vessel List B'!FP166=13,13,IF('Vessel List B'!FP166=14,14,IF('Vessel List B'!FP166=15,15,IF('Vessel List B'!FP166=16,16,0)))))))))))))))))=0," ",VALUE(IF('Vessel List B'!FP166=1,1,IF('Vessel List B'!FP166=2,2,IF('Vessel List B'!FP166=3,3,IF('Vessel List B'!FP166=4,4,IF('Vessel List B'!FP166=5,5,IF('Vessel List B'!FP166=6,6,IF('Vessel List B'!FP166=7,7,IF('Vessel List B'!FP166=8,8,IF('Vessel List B'!FP166=9,9,IF('Vessel List B'!FP166=10,10,IF('Vessel List B'!FP166=11,11,IF('Vessel List B'!FP166=12,12,IF('Vessel List B'!FP166=13,13,IF('Vessel List B'!FP166=14,14,IF('Vessel List B'!FP166=15,15,IF('Vessel List B'!FP166=16,16,0))))))))))))))))))</f>
        <v xml:space="preserve"> </v>
      </c>
      <c r="IA167" s="154"/>
      <c r="IB167" s="158"/>
      <c r="IC167" s="390" t="str">
        <f t="shared" si="229"/>
        <v/>
      </c>
      <c r="ID167" s="158"/>
      <c r="IE167" s="137"/>
      <c r="IF167" s="388" t="str">
        <f t="shared" si="230"/>
        <v/>
      </c>
      <c r="IG167" s="157" t="str">
        <f>IF(VALUE(IF('Vessel List B'!GC166=1,1,IF('Vessel List B'!GC166=2,2,IF('Vessel List B'!GC166=3,3,IF('Vessel List B'!GC166=4,4,IF('Vessel List B'!GC166=5,5,IF('Vessel List B'!GC166=6,6,IF('Vessel List B'!GC166=7,7,IF('Vessel List B'!GC166=8,8,IF('Vessel List B'!GC166=9,9,IF('Vessel List B'!GC166=10,10,IF('Vessel List B'!GC166=11,11,IF('Vessel List B'!GC166=12,12,IF('Vessel List B'!GC166=13,13,IF('Vessel List B'!GC166=14,14,IF('Vessel List B'!GC166=15,15,IF('Vessel List B'!GC166=16,16,0)))))))))))))))))=0," ",VALUE(IF('Vessel List B'!GC166=1,1,IF('Vessel List B'!GC166=2,2,IF('Vessel List B'!GC166=3,3,IF('Vessel List B'!GC166=4,4,IF('Vessel List B'!GC166=5,5,IF('Vessel List B'!GC166=6,6,IF('Vessel List B'!GC166=7,7,IF('Vessel List B'!GC166=8,8,IF('Vessel List B'!GC166=9,9,IF('Vessel List B'!GC166=10,10,IF('Vessel List B'!GC166=11,11,IF('Vessel List B'!GC166=12,12,IF('Vessel List B'!GC166=13,13,IF('Vessel List B'!GC166=14,14,IF('Vessel List B'!GC166=15,15,IF('Vessel List B'!GC166=16,16,0))))))))))))))))))</f>
        <v xml:space="preserve"> </v>
      </c>
      <c r="IH167" s="154"/>
      <c r="II167" s="158"/>
      <c r="IJ167" s="390" t="str">
        <f t="shared" si="231"/>
        <v/>
      </c>
      <c r="IK167" s="158"/>
      <c r="IL167" s="137"/>
      <c r="IM167" s="388" t="str">
        <f t="shared" si="232"/>
        <v/>
      </c>
      <c r="IN167" s="157" t="str">
        <f>IF(VALUE(IF('Vessel List B'!GP166=1,1,IF('Vessel List B'!GP166=2,2,IF('Vessel List B'!GP166=3,3,IF('Vessel List B'!GP166=4,4,IF('Vessel List B'!GP166=5,5,IF('Vessel List B'!GP166=6,6,IF('Vessel List B'!GP166=7,7,IF('Vessel List B'!GP166=8,8,IF('Vessel List B'!GP166=9,9,IF('Vessel List B'!GP166=10,10,IF('Vessel List B'!GP166=11,11,IF('Vessel List B'!GP166=12,12,IF('Vessel List B'!GP166=13,13,IF('Vessel List B'!GP166=14,14,IF('Vessel List B'!GP166=15,15,IF('Vessel List B'!GP166=16,16,0)))))))))))))))))=0," ",VALUE(IF('Vessel List B'!GP166=1,1,IF('Vessel List B'!GP166=2,2,IF('Vessel List B'!GP166=3,3,IF('Vessel List B'!GP166=4,4,IF('Vessel List B'!GP166=5,5,IF('Vessel List B'!GP166=6,6,IF('Vessel List B'!GP166=7,7,IF('Vessel List B'!GP166=8,8,IF('Vessel List B'!GP166=9,9,IF('Vessel List B'!GP166=10,10,IF('Vessel List B'!GP166=11,11,IF('Vessel List B'!GP166=12,12,IF('Vessel List B'!GP166=13,13,IF('Vessel List B'!GP166=14,14,IF('Vessel List B'!GP166=15,15,IF('Vessel List B'!GP166=16,16,0))))))))))))))))))</f>
        <v xml:space="preserve"> </v>
      </c>
      <c r="IO167" s="154"/>
      <c r="IP167" s="158"/>
      <c r="IQ167" s="390" t="str">
        <f t="shared" si="233"/>
        <v/>
      </c>
      <c r="IR167" s="158"/>
      <c r="IS167" s="137"/>
      <c r="IT167" s="388" t="str">
        <f t="shared" si="234"/>
        <v/>
      </c>
      <c r="IU167" s="157" t="str">
        <f>IF(VALUE(IF('Vessel List B'!HC166=1,1,IF('Vessel List B'!HC166=2,2,IF('Vessel List B'!HC166=3,3,IF('Vessel List B'!HC166=4,4,IF('Vessel List B'!HC166=5,5,IF('Vessel List B'!HC166=6,6,IF('Vessel List B'!HC166=7,7,IF('Vessel List B'!HC166=8,8,IF('Vessel List B'!HC166=9,9,IF('Vessel List B'!HC166=10,10,IF('Vessel List B'!HC166=11,11,IF('Vessel List B'!HC166=12,12,IF('Vessel List B'!HC166=13,13,IF('Vessel List B'!HC166=14,14,IF('Vessel List B'!HC166=15,15,IF('Vessel List B'!HC166=16,16,0)))))))))))))))))=0," ",VALUE(IF('Vessel List B'!HC166=1,1,IF('Vessel List B'!HC166=2,2,IF('Vessel List B'!HC166=3,3,IF('Vessel List B'!HC166=4,4,IF('Vessel List B'!HC166=5,5,IF('Vessel List B'!HC166=6,6,IF('Vessel List B'!HC166=7,7,IF('Vessel List B'!HC166=8,8,IF('Vessel List B'!HC166=9,9,IF('Vessel List B'!HC166=10,10,IF('Vessel List B'!HC166=11,11,IF('Vessel List B'!HC166=12,12,IF('Vessel List B'!HC166=13,13,IF('Vessel List B'!HC166=14,14,IF('Vessel List B'!HC166=15,15,IF('Vessel List B'!HC166=16,16,0))))))))))))))))))</f>
        <v xml:space="preserve"> </v>
      </c>
      <c r="IV167" s="154"/>
      <c r="IW167" s="158"/>
      <c r="IX167" s="390" t="str">
        <f t="shared" si="235"/>
        <v/>
      </c>
      <c r="IY167" s="158"/>
      <c r="IZ167" s="137"/>
      <c r="JA167" s="388" t="str">
        <f t="shared" si="236"/>
        <v/>
      </c>
      <c r="JB167" s="157" t="str">
        <f>IF(VALUE(IF('Vessel List B'!HP166=1,1,IF('Vessel List B'!HP166=2,2,IF('Vessel List B'!HP166=3,3,IF('Vessel List B'!HP166=4,4,IF('Vessel List B'!HP166=5,5,IF('Vessel List B'!HP166=6,6,IF('Vessel List B'!HP166=7,7,IF('Vessel List B'!HP166=8,8,IF('Vessel List B'!HP166=9,9,IF('Vessel List B'!HP166=10,10,IF('Vessel List B'!HP166=11,11,IF('Vessel List B'!HP166=12,12,IF('Vessel List B'!HP166=13,13,IF('Vessel List B'!HP166=14,14,IF('Vessel List B'!HP166=15,15,IF('Vessel List B'!HP166=16,16,0)))))))))))))))))=0," ",VALUE(IF('Vessel List B'!HP166=1,1,IF('Vessel List B'!HP166=2,2,IF('Vessel List B'!HP166=3,3,IF('Vessel List B'!HP166=4,4,IF('Vessel List B'!HP166=5,5,IF('Vessel List B'!HP166=6,6,IF('Vessel List B'!HP166=7,7,IF('Vessel List B'!HP166=8,8,IF('Vessel List B'!HP166=9,9,IF('Vessel List B'!HP166=10,10,IF('Vessel List B'!HP166=11,11,IF('Vessel List B'!HP166=12,12,IF('Vessel List B'!HP166=13,13,IF('Vessel List B'!HP166=14,14,IF('Vessel List B'!HP166=15,15,IF('Vessel List B'!HP166=16,16,0))))))))))))))))))</f>
        <v xml:space="preserve"> </v>
      </c>
      <c r="JC167" s="154"/>
      <c r="JD167" s="158"/>
      <c r="JE167" s="390" t="str">
        <f t="shared" si="237"/>
        <v/>
      </c>
      <c r="JF167" s="158"/>
      <c r="JG167" s="137"/>
      <c r="JH167" s="388" t="str">
        <f t="shared" si="238"/>
        <v/>
      </c>
      <c r="JI167" s="157" t="str">
        <f>IF(VALUE(IF('Vessel List B'!IC166=1,1,IF('Vessel List B'!IC166=2,2,IF('Vessel List B'!IC166=3,3,IF('Vessel List B'!IC166=4,4,IF('Vessel List B'!IC166=5,5,IF('Vessel List B'!IC166=6,6,IF('Vessel List B'!IC166=7,7,IF('Vessel List B'!IC166=8,8,IF('Vessel List B'!IC166=9,9,IF('Vessel List B'!IC166=10,10,IF('Vessel List B'!IC166=11,11,IF('Vessel List B'!IC166=12,12,IF('Vessel List B'!IC166=13,13,IF('Vessel List B'!IC166=14,14,IF('Vessel List B'!IC166=15,15,IF('Vessel List B'!IC166=16,16,0)))))))))))))))))=0," ",VALUE(IF('Vessel List B'!IC166=1,1,IF('Vessel List B'!IC166=2,2,IF('Vessel List B'!IC166=3,3,IF('Vessel List B'!IC166=4,4,IF('Vessel List B'!IC166=5,5,IF('Vessel List B'!IC166=6,6,IF('Vessel List B'!IC166=7,7,IF('Vessel List B'!IC166=8,8,IF('Vessel List B'!IC166=9,9,IF('Vessel List B'!IC166=10,10,IF('Vessel List B'!IC166=11,11,IF('Vessel List B'!IC166=12,12,IF('Vessel List B'!IC166=13,13,IF('Vessel List B'!IC166=14,14,IF('Vessel List B'!IC166=15,15,IF('Vessel List B'!IC166=16,16,0))))))))))))))))))</f>
        <v xml:space="preserve"> </v>
      </c>
      <c r="JJ167" s="154"/>
      <c r="JK167" s="158"/>
      <c r="JL167" s="390" t="str">
        <f t="shared" si="239"/>
        <v/>
      </c>
      <c r="JM167" s="158"/>
      <c r="JN167" s="137"/>
      <c r="JO167" s="388" t="str">
        <f t="shared" si="240"/>
        <v/>
      </c>
      <c r="JP167" s="157" t="str">
        <f>IF(VALUE(IF('Vessel List B'!IP166=1,1,IF('Vessel List B'!IP166=2,2,IF('Vessel List B'!IP166=3,3,IF('Vessel List B'!IP166=4,4,IF('Vessel List B'!IP166=5,5,IF('Vessel List B'!IP166=6,6,IF('Vessel List B'!IP166=7,7,IF('Vessel List B'!IP166=8,8,IF('Vessel List B'!IP166=9,9,IF('Vessel List B'!IP166=10,10,IF('Vessel List B'!IP166=11,11,IF('Vessel List B'!IP166=12,12,IF('Vessel List B'!IP166=13,13,IF('Vessel List B'!IP166=14,14,IF('Vessel List B'!IP166=15,15,IF('Vessel List B'!IP166=16,16,0)))))))))))))))))=0," ",VALUE(IF('Vessel List B'!IP166=1,1,IF('Vessel List B'!IP166=2,2,IF('Vessel List B'!IP166=3,3,IF('Vessel List B'!IP166=4,4,IF('Vessel List B'!IP166=5,5,IF('Vessel List B'!IP166=6,6,IF('Vessel List B'!IP166=7,7,IF('Vessel List B'!IP166=8,8,IF('Vessel List B'!IP166=9,9,IF('Vessel List B'!IP166=10,10,IF('Vessel List B'!IP166=11,11,IF('Vessel List B'!IP166=12,12,IF('Vessel List B'!IP166=13,13,IF('Vessel List B'!IP166=14,14,IF('Vessel List B'!IP166=15,15,IF('Vessel List B'!IP166=16,16,0))))))))))))))))))</f>
        <v xml:space="preserve"> </v>
      </c>
      <c r="JQ167" s="154"/>
      <c r="JR167" s="158"/>
      <c r="JS167" s="390" t="str">
        <f t="shared" si="241"/>
        <v/>
      </c>
      <c r="JT167" s="158"/>
      <c r="JU167" s="137"/>
      <c r="JV167" s="397" t="str">
        <f t="shared" si="242"/>
        <v/>
      </c>
      <c r="JW167" s="403"/>
    </row>
    <row r="168" spans="1:283" ht="15" x14ac:dyDescent="0.25">
      <c r="A168" s="132">
        <f>'Vessel List A'!B167</f>
        <v>41742</v>
      </c>
      <c r="B168" s="157" t="str">
        <f>IF(VALUE(IF('Vessel List A'!C167=1,1,IF('Vessel List A'!C167=2,2,IF('Vessel List A'!C167=3,3,IF('Vessel List A'!C167=4,4,IF('Vessel List A'!C167=5,5,IF('Vessel List A'!C167=6,6,IF('Vessel List A'!C167=7,7,IF('Vessel List A'!C167=8,8,IF('Vessel List A'!C167=9,9,IF('Vessel List A'!C167=10,10,IF('Vessel List A'!C167=11,11,IF('Vessel List A'!C167=12,12,IF('Vessel List A'!C167=13,13,IF('Vessel List A'!C167=14,14,IF('Vessel List A'!C167=15,15,IF('Vessel List A'!C167=16,16,0)))))))))))))))))=0," ",VALUE(IF('Vessel List A'!C167=1,1,IF('Vessel List A'!C167=2,2,IF('Vessel List A'!C167=3,3,IF('Vessel List A'!C167=4,4,IF('Vessel List A'!C167=5,5,IF('Vessel List A'!C167=6,6,IF('Vessel List A'!C167=7,7,IF('Vessel List A'!C167=8,8,IF('Vessel List A'!C167=9,9,IF('Vessel List A'!C167=10,10,IF('Vessel List A'!C167=11,11,IF('Vessel List A'!C167=12,12,IF('Vessel List A'!C167=13,13,IF('Vessel List A'!C167=14,14,IF('Vessel List A'!C167=15,15,IF('Vessel List A'!C167=16,16,0))))))))))))))))))</f>
        <v xml:space="preserve"> </v>
      </c>
      <c r="C168" s="154"/>
      <c r="D168" s="158"/>
      <c r="E168" s="390" t="str">
        <f t="shared" si="163"/>
        <v/>
      </c>
      <c r="F168" s="158"/>
      <c r="G168" s="137"/>
      <c r="H168" s="388" t="str">
        <f t="shared" si="164"/>
        <v/>
      </c>
      <c r="I168" s="157" t="str">
        <f>IF(VALUE(IF('Vessel List A'!P167=1,1,IF('Vessel List A'!P167=2,2,IF('Vessel List A'!P167=3,3,IF('Vessel List A'!P167=4,4,IF('Vessel List A'!P167=5,5,IF('Vessel List A'!P167=6,6,IF('Vessel List A'!P167=7,7,IF('Vessel List A'!P167=8,8,IF('Vessel List A'!P167=9,9,IF('Vessel List A'!P167=10,10,IF('Vessel List A'!P167=11,11,IF('Vessel List A'!P167=12,12,IF('Vessel List A'!P167=13,13,IF('Vessel List A'!P167=14,14,IF('Vessel List A'!P167=15,15,IF('Vessel List A'!P167=16,16,0)))))))))))))))))=0," ",VALUE(IF('Vessel List A'!P167=1,1,IF('Vessel List A'!P167=2,2,IF('Vessel List A'!P167=3,3,IF('Vessel List A'!P167=4,4,IF('Vessel List A'!P167=5,5,IF('Vessel List A'!P167=6,6,IF('Vessel List A'!P167=7,7,IF('Vessel List A'!P167=8,8,IF('Vessel List A'!P167=9,9,IF('Vessel List A'!P167=10,10,IF('Vessel List A'!P167=11,11,IF('Vessel List A'!P167=12,12,IF('Vessel List A'!P167=13,13,IF('Vessel List A'!P167=14,14,IF('Vessel List A'!P167=15,15,IF('Vessel List A'!P167=16,16,0))))))))))))))))))</f>
        <v xml:space="preserve"> </v>
      </c>
      <c r="J168" s="154"/>
      <c r="K168" s="158"/>
      <c r="L168" s="390" t="str">
        <f t="shared" si="165"/>
        <v/>
      </c>
      <c r="M168" s="158"/>
      <c r="N168" s="137"/>
      <c r="O168" s="388" t="str">
        <f t="shared" si="166"/>
        <v/>
      </c>
      <c r="P168" s="157" t="str">
        <f>IF(VALUE(IF('Vessel List A'!AC167=1,1,IF('Vessel List A'!AC167=2,2,IF('Vessel List A'!AC167=3,3,IF('Vessel List A'!AC167=4,4,IF('Vessel List A'!AC167=5,5,IF('Vessel List A'!AC167=6,6,IF('Vessel List A'!AC167=7,7,IF('Vessel List A'!AC167=8,8,IF('Vessel List A'!AC167=9,9,IF('Vessel List A'!AC167=10,10,IF('Vessel List A'!AC167=11,11,IF('Vessel List A'!AC167=12,12,IF('Vessel List A'!AC167=13,13,IF('Vessel List A'!AC167=14,14,IF('Vessel List A'!AC167=15,15,IF('Vessel List A'!AC167=16,16,0)))))))))))))))))=0," ",VALUE(IF('Vessel List A'!AC167=1,1,IF('Vessel List A'!AC167=2,2,IF('Vessel List A'!AC167=3,3,IF('Vessel List A'!AC167=4,4,IF('Vessel List A'!AC167=5,5,IF('Vessel List A'!AC167=6,6,IF('Vessel List A'!AC167=7,7,IF('Vessel List A'!AC167=8,8,IF('Vessel List A'!AC167=9,9,IF('Vessel List A'!AC167=10,10,IF('Vessel List A'!AC167=11,11,IF('Vessel List A'!AC167=12,12,IF('Vessel List A'!AC167=13,13,IF('Vessel List A'!AC167=14,14,IF('Vessel List A'!AC167=15,15,IF('Vessel List A'!AC167=16,16,0))))))))))))))))))</f>
        <v xml:space="preserve"> </v>
      </c>
      <c r="Q168" s="154"/>
      <c r="R168" s="158"/>
      <c r="S168" s="390" t="str">
        <f t="shared" si="167"/>
        <v/>
      </c>
      <c r="T168" s="158"/>
      <c r="U168" s="137"/>
      <c r="V168" s="388" t="str">
        <f t="shared" si="168"/>
        <v/>
      </c>
      <c r="W168" s="157" t="str">
        <f>IF(VALUE(IF('Vessel List A'!AP167=1,1,IF('Vessel List A'!AP167=2,2,IF('Vessel List A'!AP167=3,3,IF('Vessel List A'!AP167=4,4,IF('Vessel List A'!AP167=5,5,IF('Vessel List A'!AP167=6,6,IF('Vessel List A'!AP167=7,7,IF('Vessel List A'!AP167=8,8,IF('Vessel List A'!AP167=9,9,IF('Vessel List A'!AP167=10,10,IF('Vessel List A'!AP167=11,11,IF('Vessel List A'!AP167=12,12,IF('Vessel List A'!AP167=13,13,IF('Vessel List A'!AP167=14,14,IF('Vessel List A'!AP167=15,15,IF('Vessel List A'!AP167=16,16,0)))))))))))))))))=0," ",VALUE(IF('Vessel List A'!AP167=1,1,IF('Vessel List A'!AP167=2,2,IF('Vessel List A'!AP167=3,3,IF('Vessel List A'!AP167=4,4,IF('Vessel List A'!AP167=5,5,IF('Vessel List A'!AP167=6,6,IF('Vessel List A'!AP167=7,7,IF('Vessel List A'!AP167=8,8,IF('Vessel List A'!AP167=9,9,IF('Vessel List A'!AP167=10,10,IF('Vessel List A'!AP167=11,11,IF('Vessel List A'!AP167=12,12,IF('Vessel List A'!AP167=13,13,IF('Vessel List A'!AP167=14,14,IF('Vessel List A'!AP167=15,15,IF('Vessel List A'!AP167=16,16,0))))))))))))))))))</f>
        <v xml:space="preserve"> </v>
      </c>
      <c r="X168" s="154"/>
      <c r="Y168" s="158"/>
      <c r="Z168" s="390" t="str">
        <f t="shared" si="169"/>
        <v/>
      </c>
      <c r="AA168" s="158"/>
      <c r="AB168" s="137"/>
      <c r="AC168" s="388" t="str">
        <f t="shared" si="170"/>
        <v/>
      </c>
      <c r="AD168" s="157" t="str">
        <f>IF(VALUE(IF('Vessel List A'!BC167=1,1,IF('Vessel List A'!BC167=2,2,IF('Vessel List A'!BC167=3,3,IF('Vessel List A'!BC167=4,4,IF('Vessel List A'!BC167=5,5,IF('Vessel List A'!BC167=6,6,IF('Vessel List A'!BC167=7,7,IF('Vessel List A'!BC167=8,8,IF('Vessel List A'!BC167=9,9,IF('Vessel List A'!BC167=10,10,IF('Vessel List A'!BC167=11,11,IF('Vessel List A'!BC167=12,12,IF('Vessel List A'!BC167=13,13,IF('Vessel List A'!BC167=14,14,IF('Vessel List A'!BC167=15,15,IF('Vessel List A'!BC167=16,16,0)))))))))))))))))=0," ",VALUE(IF('Vessel List A'!BC167=1,1,IF('Vessel List A'!BC167=2,2,IF('Vessel List A'!BC167=3,3,IF('Vessel List A'!BC167=4,4,IF('Vessel List A'!BC167=5,5,IF('Vessel List A'!BC167=6,6,IF('Vessel List A'!BC167=7,7,IF('Vessel List A'!BC167=8,8,IF('Vessel List A'!BC167=9,9,IF('Vessel List A'!BC167=10,10,IF('Vessel List A'!BC167=11,11,IF('Vessel List A'!BC167=12,12,IF('Vessel List A'!BC167=13,13,IF('Vessel List A'!BC167=14,14,IF('Vessel List A'!BC167=15,15,IF('Vessel List A'!BC167=16,16,0))))))))))))))))))</f>
        <v xml:space="preserve"> </v>
      </c>
      <c r="AE168" s="154"/>
      <c r="AF168" s="158"/>
      <c r="AG168" s="390" t="str">
        <f t="shared" si="171"/>
        <v/>
      </c>
      <c r="AH168" s="158"/>
      <c r="AI168" s="137"/>
      <c r="AJ168" s="388" t="str">
        <f t="shared" si="172"/>
        <v/>
      </c>
      <c r="AK168" s="157" t="str">
        <f>IF(VALUE(IF('Vessel List A'!BP167=1,1,IF('Vessel List A'!BP167=2,2,IF('Vessel List A'!BP167=3,3,IF('Vessel List A'!BP167=4,4,IF('Vessel List A'!BP167=5,5,IF('Vessel List A'!BP167=6,6,IF('Vessel List A'!BP167=7,7,IF('Vessel List A'!BP167=8,8,IF('Vessel List A'!BP167=9,9,IF('Vessel List A'!BP167=10,10,IF('Vessel List A'!BP167=11,11,IF('Vessel List A'!BP167=12,12,IF('Vessel List A'!BP167=13,13,IF('Vessel List A'!BP167=14,14,IF('Vessel List A'!BP167=15,15,IF('Vessel List A'!BP167=16,16,0)))))))))))))))))=0," ",VALUE(IF('Vessel List A'!BP167=1,1,IF('Vessel List A'!BP167=2,2,IF('Vessel List A'!BP167=3,3,IF('Vessel List A'!BP167=4,4,IF('Vessel List A'!BP167=5,5,IF('Vessel List A'!BP167=6,6,IF('Vessel List A'!BP167=7,7,IF('Vessel List A'!BP167=8,8,IF('Vessel List A'!BP167=9,9,IF('Vessel List A'!BP167=10,10,IF('Vessel List A'!BP167=11,11,IF('Vessel List A'!BP167=12,12,IF('Vessel List A'!BP167=13,13,IF('Vessel List A'!BP167=14,14,IF('Vessel List A'!BP167=15,15,IF('Vessel List A'!BP167=16,16,0))))))))))))))))))</f>
        <v xml:space="preserve"> </v>
      </c>
      <c r="AL168" s="154"/>
      <c r="AM168" s="158"/>
      <c r="AN168" s="390" t="str">
        <f t="shared" si="173"/>
        <v/>
      </c>
      <c r="AO168" s="158"/>
      <c r="AP168" s="137"/>
      <c r="AQ168" s="388" t="str">
        <f t="shared" si="174"/>
        <v/>
      </c>
      <c r="AR168" s="157" t="str">
        <f>IF(VALUE(IF('Vessel List A'!CC167=1,1,IF('Vessel List A'!CC167=2,2,IF('Vessel List A'!CC167=3,3,IF('Vessel List A'!CC167=4,4,IF('Vessel List A'!CC167=5,5,IF('Vessel List A'!CC167=6,6,IF('Vessel List A'!CC167=7,7,IF('Vessel List A'!CC167=8,8,IF('Vessel List A'!CC167=9,9,IF('Vessel List A'!CC167=10,10,IF('Vessel List A'!CC167=11,11,IF('Vessel List A'!CC167=12,12,IF('Vessel List A'!CC167=13,13,IF('Vessel List A'!CC167=14,14,IF('Vessel List A'!CC167=15,15,IF('Vessel List A'!CC167=16,16,0)))))))))))))))))=0," ",VALUE(IF('Vessel List A'!CC167=1,1,IF('Vessel List A'!CC167=2,2,IF('Vessel List A'!CC167=3,3,IF('Vessel List A'!CC167=4,4,IF('Vessel List A'!CC167=5,5,IF('Vessel List A'!CC167=6,6,IF('Vessel List A'!CC167=7,7,IF('Vessel List A'!CC167=8,8,IF('Vessel List A'!CC167=9,9,IF('Vessel List A'!CC167=10,10,IF('Vessel List A'!CC167=11,11,IF('Vessel List A'!CC167=12,12,IF('Vessel List A'!CC167=13,13,IF('Vessel List A'!CC167=14,14,IF('Vessel List A'!CC167=15,15,IF('Vessel List A'!CC167=16,16,0))))))))))))))))))</f>
        <v xml:space="preserve"> </v>
      </c>
      <c r="AS168" s="154"/>
      <c r="AT168" s="158"/>
      <c r="AU168" s="390" t="str">
        <f t="shared" si="175"/>
        <v/>
      </c>
      <c r="AV168" s="158"/>
      <c r="AW168" s="137"/>
      <c r="AX168" s="388" t="str">
        <f t="shared" si="176"/>
        <v/>
      </c>
      <c r="AY168" s="157" t="str">
        <f>IF(VALUE(IF('Vessel List A'!CP167=1,1,IF('Vessel List A'!CP167=2,2,IF('Vessel List A'!CP167=3,3,IF('Vessel List A'!CP167=4,4,IF('Vessel List A'!CP167=5,5,IF('Vessel List A'!CP167=6,6,IF('Vessel List A'!CP167=7,7,IF('Vessel List A'!CP167=8,8,IF('Vessel List A'!CP167=9,9,IF('Vessel List A'!CP167=10,10,IF('Vessel List A'!CP167=11,11,IF('Vessel List A'!CP167=12,12,IF('Vessel List A'!CP167=13,13,IF('Vessel List A'!CP167=14,14,IF('Vessel List A'!CP167=15,15,IF('Vessel List A'!CP167=16,16,0)))))))))))))))))=0," ",VALUE(IF('Vessel List A'!CP167=1,1,IF('Vessel List A'!CP167=2,2,IF('Vessel List A'!CP167=3,3,IF('Vessel List A'!CP167=4,4,IF('Vessel List A'!CP167=5,5,IF('Vessel List A'!CP167=6,6,IF('Vessel List A'!CP167=7,7,IF('Vessel List A'!CP167=8,8,IF('Vessel List A'!CP167=9,9,IF('Vessel List A'!CP167=10,10,IF('Vessel List A'!CP167=11,11,IF('Vessel List A'!CP167=12,12,IF('Vessel List A'!CP167=13,13,IF('Vessel List A'!CP167=14,14,IF('Vessel List A'!CP167=15,15,IF('Vessel List A'!CP167=16,16,0))))))))))))))))))</f>
        <v xml:space="preserve"> </v>
      </c>
      <c r="AZ168" s="154"/>
      <c r="BA168" s="158"/>
      <c r="BB168" s="390" t="str">
        <f t="shared" si="177"/>
        <v/>
      </c>
      <c r="BC168" s="158"/>
      <c r="BD168" s="137"/>
      <c r="BE168" s="388" t="str">
        <f t="shared" si="178"/>
        <v/>
      </c>
      <c r="BF168" s="157" t="str">
        <f>IF(VALUE(IF('Vessel List A'!DC167=1,1,IF('Vessel List A'!DC167=2,2,IF('Vessel List A'!DC167=3,3,IF('Vessel List A'!DC167=4,4,IF('Vessel List A'!DC167=5,5,IF('Vessel List A'!DC167=6,6,IF('Vessel List A'!DC167=7,7,IF('Vessel List A'!DC167=8,8,IF('Vessel List A'!DC167=9,9,IF('Vessel List A'!DC167=10,10,IF('Vessel List A'!DC167=11,11,IF('Vessel List A'!DC167=12,12,IF('Vessel List A'!DC167=13,13,IF('Vessel List A'!DC167=14,14,IF('Vessel List A'!DC167=15,15,IF('Vessel List A'!DC167=16,16,0)))))))))))))))))=0," ",VALUE(IF('Vessel List A'!DC167=1,1,IF('Vessel List A'!DC167=2,2,IF('Vessel List A'!DC167=3,3,IF('Vessel List A'!DC167=4,4,IF('Vessel List A'!DC167=5,5,IF('Vessel List A'!DC167=6,6,IF('Vessel List A'!DC167=7,7,IF('Vessel List A'!DC167=8,8,IF('Vessel List A'!DC167=9,9,IF('Vessel List A'!DC167=10,10,IF('Vessel List A'!DC167=11,11,IF('Vessel List A'!DC167=12,12,IF('Vessel List A'!DC167=13,13,IF('Vessel List A'!DC167=14,14,IF('Vessel List A'!DC167=15,15,IF('Vessel List A'!DC167=16,16,0))))))))))))))))))</f>
        <v xml:space="preserve"> </v>
      </c>
      <c r="BG168" s="154"/>
      <c r="BH168" s="158"/>
      <c r="BI168" s="390" t="str">
        <f t="shared" si="179"/>
        <v/>
      </c>
      <c r="BJ168" s="158"/>
      <c r="BK168" s="137"/>
      <c r="BL168" s="388" t="str">
        <f t="shared" si="180"/>
        <v/>
      </c>
      <c r="BM168" s="157" t="str">
        <f>IF(VALUE(IF('Vessel List A'!DP167=1,1,IF('Vessel List A'!DP167=2,2,IF('Vessel List A'!DP167=3,3,IF('Vessel List A'!DP167=4,4,IF('Vessel List A'!DP167=5,5,IF('Vessel List A'!DP167=6,6,IF('Vessel List A'!DP167=7,7,IF('Vessel List A'!DP167=8,8,IF('Vessel List A'!DP167=9,9,IF('Vessel List A'!DP167=10,10,IF('Vessel List A'!DP167=11,11,IF('Vessel List A'!DP167=12,12,IF('Vessel List A'!DP167=13,13,IF('Vessel List A'!DP167=14,14,IF('Vessel List A'!DP167=15,15,IF('Vessel List A'!DP167=16,16,0)))))))))))))))))=0," ",VALUE(IF('Vessel List A'!DP167=1,1,IF('Vessel List A'!DP167=2,2,IF('Vessel List A'!DP167=3,3,IF('Vessel List A'!DP167=4,4,IF('Vessel List A'!DP167=5,5,IF('Vessel List A'!DP167=6,6,IF('Vessel List A'!DP167=7,7,IF('Vessel List A'!DP167=8,8,IF('Vessel List A'!DP167=9,9,IF('Vessel List A'!DP167=10,10,IF('Vessel List A'!DP167=11,11,IF('Vessel List A'!DP167=12,12,IF('Vessel List A'!DP167=13,13,IF('Vessel List A'!DP167=14,14,IF('Vessel List A'!DP167=15,15,IF('Vessel List A'!DP167=16,16,0))))))))))))))))))</f>
        <v xml:space="preserve"> </v>
      </c>
      <c r="BN168" s="154"/>
      <c r="BO168" s="158"/>
      <c r="BP168" s="390" t="str">
        <f t="shared" si="181"/>
        <v/>
      </c>
      <c r="BQ168" s="158"/>
      <c r="BR168" s="137"/>
      <c r="BS168" s="388" t="str">
        <f t="shared" si="182"/>
        <v/>
      </c>
      <c r="BT168" s="157" t="str">
        <f>IF(VALUE(IF('Vessel List A'!EC167=1,1,IF('Vessel List A'!EC167=2,2,IF('Vessel List A'!EC167=3,3,IF('Vessel List A'!EC167=4,4,IF('Vessel List A'!EC167=5,5,IF('Vessel List A'!EC167=6,6,IF('Vessel List A'!EC167=7,7,IF('Vessel List A'!EC167=8,8,IF('Vessel List A'!EC167=9,9,IF('Vessel List A'!EC167=10,10,IF('Vessel List A'!EC167=11,11,IF('Vessel List A'!EC167=12,12,IF('Vessel List A'!EC167=13,13,IF('Vessel List A'!EC167=14,14,IF('Vessel List A'!EC167=15,15,IF('Vessel List A'!EC167=16,16,0)))))))))))))))))=0," ",VALUE(IF('Vessel List A'!EC167=1,1,IF('Vessel List A'!EC167=2,2,IF('Vessel List A'!EC167=3,3,IF('Vessel List A'!EC167=4,4,IF('Vessel List A'!EC167=5,5,IF('Vessel List A'!EC167=6,6,IF('Vessel List A'!EC167=7,7,IF('Vessel List A'!EC167=8,8,IF('Vessel List A'!EC167=9,9,IF('Vessel List A'!EC167=10,10,IF('Vessel List A'!EC167=11,11,IF('Vessel List A'!EC167=12,12,IF('Vessel List A'!EC167=13,13,IF('Vessel List A'!EC167=14,14,IF('Vessel List A'!EC167=15,15,IF('Vessel List A'!EC167=16,16,0))))))))))))))))))</f>
        <v xml:space="preserve"> </v>
      </c>
      <c r="BU168" s="154"/>
      <c r="BV168" s="158"/>
      <c r="BW168" s="390" t="str">
        <f t="shared" si="183"/>
        <v/>
      </c>
      <c r="BX168" s="158"/>
      <c r="BY168" s="137"/>
      <c r="BZ168" s="388" t="str">
        <f t="shared" si="184"/>
        <v/>
      </c>
      <c r="CA168" s="157" t="str">
        <f>IF(VALUE(IF('Vessel List A'!EP167=1,1,IF('Vessel List A'!EP167=2,2,IF('Vessel List A'!EP167=3,3,IF('Vessel List A'!EP167=4,4,IF('Vessel List A'!EP167=5,5,IF('Vessel List A'!EP167=6,6,IF('Vessel List A'!EP167=7,7,IF('Vessel List A'!EP167=8,8,IF('Vessel List A'!EP167=9,9,IF('Vessel List A'!EP167=10,10,IF('Vessel List A'!EP167=11,11,IF('Vessel List A'!EP167=12,12,IF('Vessel List A'!EP167=13,13,IF('Vessel List A'!EP167=14,14,IF('Vessel List A'!EP167=15,15,IF('Vessel List A'!EP167=16,16,0)))))))))))))))))=0," ",VALUE(IF('Vessel List A'!EP167=1,1,IF('Vessel List A'!EP167=2,2,IF('Vessel List A'!EP167=3,3,IF('Vessel List A'!EP167=4,4,IF('Vessel List A'!EP167=5,5,IF('Vessel List A'!EP167=6,6,IF('Vessel List A'!EP167=7,7,IF('Vessel List A'!EP167=8,8,IF('Vessel List A'!EP167=9,9,IF('Vessel List A'!EP167=10,10,IF('Vessel List A'!EP167=11,11,IF('Vessel List A'!EP167=12,12,IF('Vessel List A'!EP167=13,13,IF('Vessel List A'!EP167=14,14,IF('Vessel List A'!EP167=15,15,IF('Vessel List A'!EP167=16,16,0))))))))))))))))))</f>
        <v xml:space="preserve"> </v>
      </c>
      <c r="CB168" s="154"/>
      <c r="CC168" s="158"/>
      <c r="CD168" s="390" t="str">
        <f t="shared" si="185"/>
        <v/>
      </c>
      <c r="CE168" s="158"/>
      <c r="CF168" s="137"/>
      <c r="CG168" s="388" t="str">
        <f t="shared" si="186"/>
        <v/>
      </c>
      <c r="CH168" s="157" t="str">
        <f>IF(VALUE(IF('Vessel List A'!FC167=1,1,IF('Vessel List A'!FC167=2,2,IF('Vessel List A'!FC167=3,3,IF('Vessel List A'!FC167=4,4,IF('Vessel List A'!FC167=5,5,IF('Vessel List A'!FC167=6,6,IF('Vessel List A'!FC167=7,7,IF('Vessel List A'!FC167=8,8,IF('Vessel List A'!FC167=9,9,IF('Vessel List A'!FC167=10,10,IF('Vessel List A'!FC167=11,11,IF('Vessel List A'!FC167=12,12,IF('Vessel List A'!FC167=13,13,IF('Vessel List A'!FC167=14,14,IF('Vessel List A'!FC167=15,15,IF('Vessel List A'!FC167=16,16,0)))))))))))))))))=0," ",VALUE(IF('Vessel List A'!FC167=1,1,IF('Vessel List A'!FC167=2,2,IF('Vessel List A'!FC167=3,3,IF('Vessel List A'!FC167=4,4,IF('Vessel List A'!FC167=5,5,IF('Vessel List A'!FC167=6,6,IF('Vessel List A'!FC167=7,7,IF('Vessel List A'!FC167=8,8,IF('Vessel List A'!FC167=9,9,IF('Vessel List A'!FC167=10,10,IF('Vessel List A'!FC167=11,11,IF('Vessel List A'!FC167=12,12,IF('Vessel List A'!FC167=13,13,IF('Vessel List A'!FC167=14,14,IF('Vessel List A'!FC167=15,15,IF('Vessel List A'!FC167=16,16,0))))))))))))))))))</f>
        <v xml:space="preserve"> </v>
      </c>
      <c r="CI168" s="154"/>
      <c r="CJ168" s="158"/>
      <c r="CK168" s="390" t="str">
        <f t="shared" si="187"/>
        <v/>
      </c>
      <c r="CL168" s="158"/>
      <c r="CM168" s="137"/>
      <c r="CN168" s="388" t="str">
        <f t="shared" si="188"/>
        <v/>
      </c>
      <c r="CO168" s="157" t="str">
        <f>IF(VALUE(IF('Vessel List A'!FP167=1,1,IF('Vessel List A'!FP167=2,2,IF('Vessel List A'!FP167=3,3,IF('Vessel List A'!FP167=4,4,IF('Vessel List A'!FP167=5,5,IF('Vessel List A'!FP167=6,6,IF('Vessel List A'!FP167=7,7,IF('Vessel List A'!FP167=8,8,IF('Vessel List A'!FP167=9,9,IF('Vessel List A'!FP167=10,10,IF('Vessel List A'!FP167=11,11,IF('Vessel List A'!FP167=12,12,IF('Vessel List A'!FP167=13,13,IF('Vessel List A'!FP167=14,14,IF('Vessel List A'!FP167=15,15,IF('Vessel List A'!FP167=16,16,0)))))))))))))))))=0," ",VALUE(IF('Vessel List A'!FP167=1,1,IF('Vessel List A'!FP167=2,2,IF('Vessel List A'!FP167=3,3,IF('Vessel List A'!FP167=4,4,IF('Vessel List A'!FP167=5,5,IF('Vessel List A'!FP167=6,6,IF('Vessel List A'!FP167=7,7,IF('Vessel List A'!FP167=8,8,IF('Vessel List A'!FP167=9,9,IF('Vessel List A'!FP167=10,10,IF('Vessel List A'!FP167=11,11,IF('Vessel List A'!FP167=12,12,IF('Vessel List A'!FP167=13,13,IF('Vessel List A'!FP167=14,14,IF('Vessel List A'!FP167=15,15,IF('Vessel List A'!FP167=16,16,0))))))))))))))))))</f>
        <v xml:space="preserve"> </v>
      </c>
      <c r="CP168" s="154"/>
      <c r="CQ168" s="158"/>
      <c r="CR168" s="390" t="str">
        <f t="shared" si="189"/>
        <v/>
      </c>
      <c r="CS168" s="158"/>
      <c r="CT168" s="137"/>
      <c r="CU168" s="388" t="str">
        <f t="shared" si="190"/>
        <v/>
      </c>
      <c r="CV168" s="157" t="str">
        <f>IF(VALUE(IF('Vessel List A'!GC167=1,1,IF('Vessel List A'!GC167=2,2,IF('Vessel List A'!GC167=3,3,IF('Vessel List A'!GC167=4,4,IF('Vessel List A'!GC167=5,5,IF('Vessel List A'!GC167=6,6,IF('Vessel List A'!GC167=7,7,IF('Vessel List A'!GC167=8,8,IF('Vessel List A'!GC167=9,9,IF('Vessel List A'!GC167=10,10,IF('Vessel List A'!GC167=11,11,IF('Vessel List A'!GC167=12,12,IF('Vessel List A'!GC167=13,13,IF('Vessel List A'!GC167=14,14,IF('Vessel List A'!GC167=15,15,IF('Vessel List A'!GC167=16,16,0)))))))))))))))))=0," ",VALUE(IF('Vessel List A'!GC167=1,1,IF('Vessel List A'!GC167=2,2,IF('Vessel List A'!GC167=3,3,IF('Vessel List A'!GC167=4,4,IF('Vessel List A'!GC167=5,5,IF('Vessel List A'!GC167=6,6,IF('Vessel List A'!GC167=7,7,IF('Vessel List A'!GC167=8,8,IF('Vessel List A'!GC167=9,9,IF('Vessel List A'!GC167=10,10,IF('Vessel List A'!GC167=11,11,IF('Vessel List A'!GC167=12,12,IF('Vessel List A'!GC167=13,13,IF('Vessel List A'!GC167=14,14,IF('Vessel List A'!GC167=15,15,IF('Vessel List A'!GC167=16,16,0))))))))))))))))))</f>
        <v xml:space="preserve"> </v>
      </c>
      <c r="CW168" s="154"/>
      <c r="CX168" s="158"/>
      <c r="CY168" s="390" t="str">
        <f t="shared" si="191"/>
        <v/>
      </c>
      <c r="CZ168" s="158"/>
      <c r="DA168" s="137"/>
      <c r="DB168" s="388" t="str">
        <f t="shared" si="192"/>
        <v/>
      </c>
      <c r="DC168" s="157" t="str">
        <f>IF(VALUE(IF('Vessel List A'!GP167=1,1,IF('Vessel List A'!GP167=2,2,IF('Vessel List A'!GP167=3,3,IF('Vessel List A'!GP167=4,4,IF('Vessel List A'!GP167=5,5,IF('Vessel List A'!GP167=6,6,IF('Vessel List A'!GP167=7,7,IF('Vessel List A'!GP167=8,8,IF('Vessel List A'!GP167=9,9,IF('Vessel List A'!GP167=10,10,IF('Vessel List A'!GP167=11,11,IF('Vessel List A'!GP167=12,12,IF('Vessel List A'!GP167=13,13,IF('Vessel List A'!GP167=14,14,IF('Vessel List A'!GP167=15,15,IF('Vessel List A'!GP167=16,16,0)))))))))))))))))=0," ",VALUE(IF('Vessel List A'!GP167=1,1,IF('Vessel List A'!GP167=2,2,IF('Vessel List A'!GP167=3,3,IF('Vessel List A'!GP167=4,4,IF('Vessel List A'!GP167=5,5,IF('Vessel List A'!GP167=6,6,IF('Vessel List A'!GP167=7,7,IF('Vessel List A'!GP167=8,8,IF('Vessel List A'!GP167=9,9,IF('Vessel List A'!GP167=10,10,IF('Vessel List A'!GP167=11,11,IF('Vessel List A'!GP167=12,12,IF('Vessel List A'!GP167=13,13,IF('Vessel List A'!GP167=14,14,IF('Vessel List A'!GP167=15,15,IF('Vessel List A'!GP167=16,16,0))))))))))))))))))</f>
        <v xml:space="preserve"> </v>
      </c>
      <c r="DD168" s="154"/>
      <c r="DE168" s="158"/>
      <c r="DF168" s="390" t="str">
        <f t="shared" si="193"/>
        <v/>
      </c>
      <c r="DG168" s="158"/>
      <c r="DH168" s="137"/>
      <c r="DI168" s="388" t="str">
        <f t="shared" si="194"/>
        <v/>
      </c>
      <c r="DJ168" s="157" t="str">
        <f>IF(VALUE(IF('Vessel List A'!HC167=1,1,IF('Vessel List A'!HC167=2,2,IF('Vessel List A'!HC167=3,3,IF('Vessel List A'!HC167=4,4,IF('Vessel List A'!HC167=5,5,IF('Vessel List A'!HC167=6,6,IF('Vessel List A'!HC167=7,7,IF('Vessel List A'!HC167=8,8,IF('Vessel List A'!HC167=9,9,IF('Vessel List A'!HC167=10,10,IF('Vessel List A'!HC167=11,11,IF('Vessel List A'!HC167=12,12,IF('Vessel List A'!HC167=13,13,IF('Vessel List A'!HC167=14,14,IF('Vessel List A'!HC167=15,15,IF('Vessel List A'!HC167=16,16,0)))))))))))))))))=0," ",VALUE(IF('Vessel List A'!HC167=1,1,IF('Vessel List A'!HC167=2,2,IF('Vessel List A'!HC167=3,3,IF('Vessel List A'!HC167=4,4,IF('Vessel List A'!HC167=5,5,IF('Vessel List A'!HC167=6,6,IF('Vessel List A'!HC167=7,7,IF('Vessel List A'!HC167=8,8,IF('Vessel List A'!HC167=9,9,IF('Vessel List A'!HC167=10,10,IF('Vessel List A'!HC167=11,11,IF('Vessel List A'!HC167=12,12,IF('Vessel List A'!HC167=13,13,IF('Vessel List A'!HC167=14,14,IF('Vessel List A'!HC167=15,15,IF('Vessel List A'!HC167=16,16,0))))))))))))))))))</f>
        <v xml:space="preserve"> </v>
      </c>
      <c r="DK168" s="154"/>
      <c r="DL168" s="158"/>
      <c r="DM168" s="390" t="str">
        <f t="shared" si="195"/>
        <v/>
      </c>
      <c r="DN168" s="158"/>
      <c r="DO168" s="137"/>
      <c r="DP168" s="388" t="str">
        <f t="shared" si="196"/>
        <v/>
      </c>
      <c r="DQ168" s="157" t="str">
        <f>IF(VALUE(IF('Vessel List A'!HP167=1,1,IF('Vessel List A'!HP167=2,2,IF('Vessel List A'!HP167=3,3,IF('Vessel List A'!HP167=4,4,IF('Vessel List A'!HP167=5,5,IF('Vessel List A'!HP167=6,6,IF('Vessel List A'!HP167=7,7,IF('Vessel List A'!HP167=8,8,IF('Vessel List A'!HP167=9,9,IF('Vessel List A'!HP167=10,10,IF('Vessel List A'!HP167=11,11,IF('Vessel List A'!HP167=12,12,IF('Vessel List A'!HP167=13,13,IF('Vessel List A'!HP167=14,14,IF('Vessel List A'!HP167=15,15,IF('Vessel List A'!HP167=16,16,0)))))))))))))))))=0," ",VALUE(IF('Vessel List A'!HP167=1,1,IF('Vessel List A'!HP167=2,2,IF('Vessel List A'!HP167=3,3,IF('Vessel List A'!HP167=4,4,IF('Vessel List A'!HP167=5,5,IF('Vessel List A'!HP167=6,6,IF('Vessel List A'!HP167=7,7,IF('Vessel List A'!HP167=8,8,IF('Vessel List A'!HP167=9,9,IF('Vessel List A'!HP167=10,10,IF('Vessel List A'!HP167=11,11,IF('Vessel List A'!HP167=12,12,IF('Vessel List A'!HP167=13,13,IF('Vessel List A'!HP167=14,14,IF('Vessel List A'!HP167=15,15,IF('Vessel List A'!HP167=16,16,0))))))))))))))))))</f>
        <v xml:space="preserve"> </v>
      </c>
      <c r="DR168" s="154"/>
      <c r="DS168" s="158"/>
      <c r="DT168" s="390" t="str">
        <f t="shared" si="197"/>
        <v/>
      </c>
      <c r="DU168" s="158"/>
      <c r="DV168" s="137"/>
      <c r="DW168" s="388" t="str">
        <f t="shared" si="198"/>
        <v/>
      </c>
      <c r="DX168" s="157" t="str">
        <f>IF(VALUE(IF('Vessel List A'!IC167=1,1,IF('Vessel List A'!IC167=2,2,IF('Vessel List A'!IC167=3,3,IF('Vessel List A'!IC167=4,4,IF('Vessel List A'!IC167=5,5,IF('Vessel List A'!IC167=6,6,IF('Vessel List A'!IC167=7,7,IF('Vessel List A'!IC167=8,8,IF('Vessel List A'!IC167=9,9,IF('Vessel List A'!IC167=10,10,IF('Vessel List A'!IC167=11,11,IF('Vessel List A'!IC167=12,12,IF('Vessel List A'!IC167=13,13,IF('Vessel List A'!IC167=14,14,IF('Vessel List A'!IC167=15,15,IF('Vessel List A'!IC167=16,16,0)))))))))))))))))=0," ",VALUE(IF('Vessel List A'!IC167=1,1,IF('Vessel List A'!IC167=2,2,IF('Vessel List A'!IC167=3,3,IF('Vessel List A'!IC167=4,4,IF('Vessel List A'!IC167=5,5,IF('Vessel List A'!IC167=6,6,IF('Vessel List A'!IC167=7,7,IF('Vessel List A'!IC167=8,8,IF('Vessel List A'!IC167=9,9,IF('Vessel List A'!IC167=10,10,IF('Vessel List A'!IC167=11,11,IF('Vessel List A'!IC167=12,12,IF('Vessel List A'!IC167=13,13,IF('Vessel List A'!IC167=14,14,IF('Vessel List A'!IC167=15,15,IF('Vessel List A'!IC167=16,16,0))))))))))))))))))</f>
        <v xml:space="preserve"> </v>
      </c>
      <c r="DY168" s="154"/>
      <c r="DZ168" s="158"/>
      <c r="EA168" s="390" t="str">
        <f t="shared" si="199"/>
        <v/>
      </c>
      <c r="EB168" s="158"/>
      <c r="EC168" s="137"/>
      <c r="ED168" s="388" t="str">
        <f t="shared" si="200"/>
        <v/>
      </c>
      <c r="EE168" s="157" t="str">
        <f>IF(VALUE(IF('Vessel List A'!IP167=1,1,IF('Vessel List A'!IP167=2,2,IF('Vessel List A'!IP167=3,3,IF('Vessel List A'!IP167=4,4,IF('Vessel List A'!IP167=5,5,IF('Vessel List A'!IP167=6,6,IF('Vessel List A'!IP167=7,7,IF('Vessel List A'!IP167=8,8,IF('Vessel List A'!IP167=9,9,IF('Vessel List A'!IP167=10,10,IF('Vessel List A'!IP167=11,11,IF('Vessel List A'!IP167=12,12,IF('Vessel List A'!IP167=13,13,IF('Vessel List A'!IP167=14,14,IF('Vessel List A'!IP167=15,15,IF('Vessel List A'!IP167=16,16,0)))))))))))))))))=0," ",VALUE(IF('Vessel List A'!IP167=1,1,IF('Vessel List A'!IP167=2,2,IF('Vessel List A'!IP167=3,3,IF('Vessel List A'!IP167=4,4,IF('Vessel List A'!IP167=5,5,IF('Vessel List A'!IP167=6,6,IF('Vessel List A'!IP167=7,7,IF('Vessel List A'!IP167=8,8,IF('Vessel List A'!IP167=9,9,IF('Vessel List A'!IP167=10,10,IF('Vessel List A'!IP167=11,11,IF('Vessel List A'!IP167=12,12,IF('Vessel List A'!IP167=13,13,IF('Vessel List A'!IP167=14,14,IF('Vessel List A'!IP167=15,15,IF('Vessel List A'!IP167=16,16,0))))))))))))))))))</f>
        <v xml:space="preserve"> </v>
      </c>
      <c r="EF168" s="154"/>
      <c r="EG168" s="158"/>
      <c r="EH168" s="390" t="str">
        <f t="shared" si="201"/>
        <v/>
      </c>
      <c r="EI168" s="158"/>
      <c r="EJ168" s="137"/>
      <c r="EK168" s="397" t="str">
        <f t="shared" si="202"/>
        <v/>
      </c>
      <c r="EL168" s="144"/>
      <c r="EM168" s="157" t="str">
        <f>IF(VALUE(IF('Vessel List B'!C167=1,1,IF('Vessel List B'!C167=2,2,IF('Vessel List B'!C167=3,3,IF('Vessel List B'!C167=4,4,IF('Vessel List B'!C167=5,5,IF('Vessel List B'!C167=6,6,IF('Vessel List B'!C167=7,7,IF('Vessel List B'!C167=8,8,IF('Vessel List B'!C167=9,9,IF('Vessel List B'!C167=10,10,IF('Vessel List B'!C167=11,11,IF('Vessel List B'!C167=12,12,IF('Vessel List B'!C167=13,13,IF('Vessel List B'!C167=14,14,IF('Vessel List B'!C167=15,15,IF('Vessel List B'!C167=16,16,0)))))))))))))))))=0," ",VALUE(IF('Vessel List B'!C167=1,1,IF('Vessel List B'!C167=2,2,IF('Vessel List B'!C167=3,3,IF('Vessel List B'!C167=4,4,IF('Vessel List B'!C167=5,5,IF('Vessel List B'!C167=6,6,IF('Vessel List B'!C167=7,7,IF('Vessel List B'!C167=8,8,IF('Vessel List B'!C167=9,9,IF('Vessel List B'!C167=10,10,IF('Vessel List B'!C167=11,11,IF('Vessel List B'!C167=12,12,IF('Vessel List B'!C167=13,13,IF('Vessel List B'!C167=14,14,IF('Vessel List B'!C167=15,15,IF('Vessel List B'!C167=16,16,0))))))))))))))))))</f>
        <v xml:space="preserve"> </v>
      </c>
      <c r="EN168" s="154"/>
      <c r="EO168" s="158"/>
      <c r="EP168" s="390" t="str">
        <f t="shared" si="203"/>
        <v/>
      </c>
      <c r="EQ168" s="158"/>
      <c r="ER168" s="137"/>
      <c r="ES168" s="388" t="str">
        <f t="shared" si="204"/>
        <v/>
      </c>
      <c r="ET168" s="157" t="str">
        <f>IF(VALUE(IF('Vessel List B'!P167=1,1,IF('Vessel List B'!P167=2,2,IF('Vessel List B'!P167=3,3,IF('Vessel List B'!P167=4,4,IF('Vessel List B'!P167=5,5,IF('Vessel List B'!P167=6,6,IF('Vessel List B'!P167=7,7,IF('Vessel List B'!P167=8,8,IF('Vessel List B'!P167=9,9,IF('Vessel List B'!P167=10,10,IF('Vessel List B'!P167=11,11,IF('Vessel List B'!P167=12,12,IF('Vessel List B'!P167=13,13,IF('Vessel List B'!P167=14,14,IF('Vessel List B'!P167=15,15,IF('Vessel List B'!P167=16,16,0)))))))))))))))))=0," ",VALUE(IF('Vessel List B'!P167=1,1,IF('Vessel List B'!P167=2,2,IF('Vessel List B'!P167=3,3,IF('Vessel List B'!P167=4,4,IF('Vessel List B'!P167=5,5,IF('Vessel List B'!P167=6,6,IF('Vessel List B'!P167=7,7,IF('Vessel List B'!P167=8,8,IF('Vessel List B'!P167=9,9,IF('Vessel List B'!P167=10,10,IF('Vessel List B'!P167=11,11,IF('Vessel List B'!P167=12,12,IF('Vessel List B'!P167=13,13,IF('Vessel List B'!P167=14,14,IF('Vessel List B'!P167=15,15,IF('Vessel List B'!P167=16,16,0))))))))))))))))))</f>
        <v xml:space="preserve"> </v>
      </c>
      <c r="EU168" s="154"/>
      <c r="EV168" s="158"/>
      <c r="EW168" s="390" t="str">
        <f t="shared" si="205"/>
        <v/>
      </c>
      <c r="EX168" s="158"/>
      <c r="EY168" s="137"/>
      <c r="EZ168" s="388" t="str">
        <f t="shared" si="206"/>
        <v/>
      </c>
      <c r="FA168" s="157" t="str">
        <f>IF(VALUE(IF('Vessel List B'!AC167=1,1,IF('Vessel List B'!AC167=2,2,IF('Vessel List B'!AC167=3,3,IF('Vessel List B'!AC167=4,4,IF('Vessel List B'!AC167=5,5,IF('Vessel List B'!AC167=6,6,IF('Vessel List B'!AC167=7,7,IF('Vessel List B'!AC167=8,8,IF('Vessel List B'!AC167=9,9,IF('Vessel List B'!AC167=10,10,IF('Vessel List B'!AC167=11,11,IF('Vessel List B'!AC167=12,12,IF('Vessel List B'!AC167=13,13,IF('Vessel List B'!AC167=14,14,IF('Vessel List B'!AC167=15,15,IF('Vessel List B'!AC167=16,16,0)))))))))))))))))=0," ",VALUE(IF('Vessel List B'!AC167=1,1,IF('Vessel List B'!AC167=2,2,IF('Vessel List B'!AC167=3,3,IF('Vessel List B'!AC167=4,4,IF('Vessel List B'!AC167=5,5,IF('Vessel List B'!AC167=6,6,IF('Vessel List B'!AC167=7,7,IF('Vessel List B'!AC167=8,8,IF('Vessel List B'!AC167=9,9,IF('Vessel List B'!AC167=10,10,IF('Vessel List B'!AC167=11,11,IF('Vessel List B'!AC167=12,12,IF('Vessel List B'!AC167=13,13,IF('Vessel List B'!AC167=14,14,IF('Vessel List B'!AC167=15,15,IF('Vessel List B'!AC167=16,16,0))))))))))))))))))</f>
        <v xml:space="preserve"> </v>
      </c>
      <c r="FB168" s="154"/>
      <c r="FC168" s="158"/>
      <c r="FD168" s="390" t="str">
        <f t="shared" si="207"/>
        <v/>
      </c>
      <c r="FE168" s="158"/>
      <c r="FF168" s="137"/>
      <c r="FG168" s="388" t="str">
        <f t="shared" si="208"/>
        <v/>
      </c>
      <c r="FH168" s="157" t="str">
        <f>IF(VALUE(IF('Vessel List B'!AP167=1,1,IF('Vessel List B'!AP167=2,2,IF('Vessel List B'!AP167=3,3,IF('Vessel List B'!AP167=4,4,IF('Vessel List B'!AP167=5,5,IF('Vessel List B'!AP167=6,6,IF('Vessel List B'!AP167=7,7,IF('Vessel List B'!AP167=8,8,IF('Vessel List B'!AP167=9,9,IF('Vessel List B'!AP167=10,10,IF('Vessel List B'!AP167=11,11,IF('Vessel List B'!AP167=12,12,IF('Vessel List B'!AP167=13,13,IF('Vessel List B'!AP167=14,14,IF('Vessel List B'!AP167=15,15,IF('Vessel List B'!AP167=16,16,0)))))))))))))))))=0," ",VALUE(IF('Vessel List B'!AP167=1,1,IF('Vessel List B'!AP167=2,2,IF('Vessel List B'!AP167=3,3,IF('Vessel List B'!AP167=4,4,IF('Vessel List B'!AP167=5,5,IF('Vessel List B'!AP167=6,6,IF('Vessel List B'!AP167=7,7,IF('Vessel List B'!AP167=8,8,IF('Vessel List B'!AP167=9,9,IF('Vessel List B'!AP167=10,10,IF('Vessel List B'!AP167=11,11,IF('Vessel List B'!AP167=12,12,IF('Vessel List B'!AP167=13,13,IF('Vessel List B'!AP167=14,14,IF('Vessel List B'!AP167=15,15,IF('Vessel List B'!AP167=16,16,0))))))))))))))))))</f>
        <v xml:space="preserve"> </v>
      </c>
      <c r="FI168" s="154"/>
      <c r="FJ168" s="158"/>
      <c r="FK168" s="390" t="str">
        <f t="shared" si="209"/>
        <v/>
      </c>
      <c r="FL168" s="158"/>
      <c r="FM168" s="137"/>
      <c r="FN168" s="388" t="str">
        <f t="shared" si="210"/>
        <v/>
      </c>
      <c r="FO168" s="157" t="str">
        <f>IF(VALUE(IF('Vessel List B'!BC167=1,1,IF('Vessel List B'!BC167=2,2,IF('Vessel List B'!BC167=3,3,IF('Vessel List B'!BC167=4,4,IF('Vessel List B'!BC167=5,5,IF('Vessel List B'!BC167=6,6,IF('Vessel List B'!BC167=7,7,IF('Vessel List B'!BC167=8,8,IF('Vessel List B'!BC167=9,9,IF('Vessel List B'!BC167=10,10,IF('Vessel List B'!BC167=11,11,IF('Vessel List B'!BC167=12,12,IF('Vessel List B'!BC167=13,13,IF('Vessel List B'!BC167=14,14,IF('Vessel List B'!BC167=15,15,IF('Vessel List B'!BC167=16,16,0)))))))))))))))))=0," ",VALUE(IF('Vessel List B'!BC167=1,1,IF('Vessel List B'!BC167=2,2,IF('Vessel List B'!BC167=3,3,IF('Vessel List B'!BC167=4,4,IF('Vessel List B'!BC167=5,5,IF('Vessel List B'!BC167=6,6,IF('Vessel List B'!BC167=7,7,IF('Vessel List B'!BC167=8,8,IF('Vessel List B'!BC167=9,9,IF('Vessel List B'!BC167=10,10,IF('Vessel List B'!BC167=11,11,IF('Vessel List B'!BC167=12,12,IF('Vessel List B'!BC167=13,13,IF('Vessel List B'!BC167=14,14,IF('Vessel List B'!BC167=15,15,IF('Vessel List B'!BC167=16,16,0))))))))))))))))))</f>
        <v xml:space="preserve"> </v>
      </c>
      <c r="FP168" s="154"/>
      <c r="FQ168" s="158"/>
      <c r="FR168" s="390" t="str">
        <f t="shared" si="211"/>
        <v/>
      </c>
      <c r="FS168" s="158"/>
      <c r="FT168" s="137"/>
      <c r="FU168" s="388" t="str">
        <f t="shared" si="212"/>
        <v/>
      </c>
      <c r="FV168" s="157" t="str">
        <f>IF(VALUE(IF('Vessel List B'!BP167=1,1,IF('Vessel List B'!BP167=2,2,IF('Vessel List B'!BP167=3,3,IF('Vessel List B'!BP167=4,4,IF('Vessel List B'!BP167=5,5,IF('Vessel List B'!BP167=6,6,IF('Vessel List B'!BP167=7,7,IF('Vessel List B'!BP167=8,8,IF('Vessel List B'!BP167=9,9,IF('Vessel List B'!BP167=10,10,IF('Vessel List B'!BP167=11,11,IF('Vessel List B'!BP167=12,12,IF('Vessel List B'!BP167=13,13,IF('Vessel List B'!BP167=14,14,IF('Vessel List B'!BP167=15,15,IF('Vessel List B'!BP167=16,16,0)))))))))))))))))=0," ",VALUE(IF('Vessel List B'!BP167=1,1,IF('Vessel List B'!BP167=2,2,IF('Vessel List B'!BP167=3,3,IF('Vessel List B'!BP167=4,4,IF('Vessel List B'!BP167=5,5,IF('Vessel List B'!BP167=6,6,IF('Vessel List B'!BP167=7,7,IF('Vessel List B'!BP167=8,8,IF('Vessel List B'!BP167=9,9,IF('Vessel List B'!BP167=10,10,IF('Vessel List B'!BP167=11,11,IF('Vessel List B'!BP167=12,12,IF('Vessel List B'!BP167=13,13,IF('Vessel List B'!BP167=14,14,IF('Vessel List B'!BP167=15,15,IF('Vessel List B'!BP167=16,16,0))))))))))))))))))</f>
        <v xml:space="preserve"> </v>
      </c>
      <c r="FW168" s="154"/>
      <c r="FX168" s="158"/>
      <c r="FY168" s="390" t="str">
        <f t="shared" si="213"/>
        <v/>
      </c>
      <c r="FZ168" s="158"/>
      <c r="GA168" s="137"/>
      <c r="GB168" s="388" t="str">
        <f t="shared" si="214"/>
        <v/>
      </c>
      <c r="GC168" s="157" t="str">
        <f>IF(VALUE(IF('Vessel List B'!CC167=1,1,IF('Vessel List B'!CC167=2,2,IF('Vessel List B'!CC167=3,3,IF('Vessel List B'!CC167=4,4,IF('Vessel List B'!CC167=5,5,IF('Vessel List B'!CC167=6,6,IF('Vessel List B'!CC167=7,7,IF('Vessel List B'!CC167=8,8,IF('Vessel List B'!CC167=9,9,IF('Vessel List B'!CC167=10,10,IF('Vessel List B'!CC167=11,11,IF('Vessel List B'!CC167=12,12,IF('Vessel List B'!CC167=13,13,IF('Vessel List B'!CC167=14,14,IF('Vessel List B'!CC167=15,15,IF('Vessel List B'!CC167=16,16,0)))))))))))))))))=0," ",VALUE(IF('Vessel List B'!CC167=1,1,IF('Vessel List B'!CC167=2,2,IF('Vessel List B'!CC167=3,3,IF('Vessel List B'!CC167=4,4,IF('Vessel List B'!CC167=5,5,IF('Vessel List B'!CC167=6,6,IF('Vessel List B'!CC167=7,7,IF('Vessel List B'!CC167=8,8,IF('Vessel List B'!CC167=9,9,IF('Vessel List B'!CC167=10,10,IF('Vessel List B'!CC167=11,11,IF('Vessel List B'!CC167=12,12,IF('Vessel List B'!CC167=13,13,IF('Vessel List B'!CC167=14,14,IF('Vessel List B'!CC167=15,15,IF('Vessel List B'!CC167=16,16,0))))))))))))))))))</f>
        <v xml:space="preserve"> </v>
      </c>
      <c r="GD168" s="154"/>
      <c r="GE168" s="158"/>
      <c r="GF168" s="390" t="str">
        <f t="shared" si="215"/>
        <v/>
      </c>
      <c r="GG168" s="158"/>
      <c r="GH168" s="137"/>
      <c r="GI168" s="388" t="str">
        <f t="shared" si="216"/>
        <v/>
      </c>
      <c r="GJ168" s="157" t="str">
        <f>IF(VALUE(IF('Vessel List B'!CP167=1,1,IF('Vessel List B'!CP167=2,2,IF('Vessel List B'!CP167=3,3,IF('Vessel List B'!CP167=4,4,IF('Vessel List B'!CP167=5,5,IF('Vessel List B'!CP167=6,6,IF('Vessel List B'!CP167=7,7,IF('Vessel List B'!CP167=8,8,IF('Vessel List B'!CP167=9,9,IF('Vessel List B'!CP167=10,10,IF('Vessel List B'!CP167=11,11,IF('Vessel List B'!CP167=12,12,IF('Vessel List B'!CP167=13,13,IF('Vessel List B'!CP167=14,14,IF('Vessel List B'!CP167=15,15,IF('Vessel List B'!CP167=16,16,0)))))))))))))))))=0," ",VALUE(IF('Vessel List B'!CP167=1,1,IF('Vessel List B'!CP167=2,2,IF('Vessel List B'!CP167=3,3,IF('Vessel List B'!CP167=4,4,IF('Vessel List B'!CP167=5,5,IF('Vessel List B'!CP167=6,6,IF('Vessel List B'!CP167=7,7,IF('Vessel List B'!CP167=8,8,IF('Vessel List B'!CP167=9,9,IF('Vessel List B'!CP167=10,10,IF('Vessel List B'!CP167=11,11,IF('Vessel List B'!CP167=12,12,IF('Vessel List B'!CP167=13,13,IF('Vessel List B'!CP167=14,14,IF('Vessel List B'!CP167=15,15,IF('Vessel List B'!CP167=16,16,0))))))))))))))))))</f>
        <v xml:space="preserve"> </v>
      </c>
      <c r="GK168" s="154"/>
      <c r="GL168" s="158"/>
      <c r="GM168" s="390" t="str">
        <f t="shared" si="217"/>
        <v/>
      </c>
      <c r="GN168" s="158"/>
      <c r="GO168" s="137"/>
      <c r="GP168" s="388" t="str">
        <f t="shared" si="218"/>
        <v/>
      </c>
      <c r="GQ168" s="157" t="str">
        <f>IF(VALUE(IF('Vessel List B'!DC167=1,1,IF('Vessel List B'!DC167=2,2,IF('Vessel List B'!DC167=3,3,IF('Vessel List B'!DC167=4,4,IF('Vessel List B'!DC167=5,5,IF('Vessel List B'!DC167=6,6,IF('Vessel List B'!DC167=7,7,IF('Vessel List B'!DC167=8,8,IF('Vessel List B'!DC167=9,9,IF('Vessel List B'!DC167=10,10,IF('Vessel List B'!DC167=11,11,IF('Vessel List B'!DC167=12,12,IF('Vessel List B'!DC167=13,13,IF('Vessel List B'!DC167=14,14,IF('Vessel List B'!DC167=15,15,IF('Vessel List B'!DC167=16,16,0)))))))))))))))))=0," ",VALUE(IF('Vessel List B'!DC167=1,1,IF('Vessel List B'!DC167=2,2,IF('Vessel List B'!DC167=3,3,IF('Vessel List B'!DC167=4,4,IF('Vessel List B'!DC167=5,5,IF('Vessel List B'!DC167=6,6,IF('Vessel List B'!DC167=7,7,IF('Vessel List B'!DC167=8,8,IF('Vessel List B'!DC167=9,9,IF('Vessel List B'!DC167=10,10,IF('Vessel List B'!DC167=11,11,IF('Vessel List B'!DC167=12,12,IF('Vessel List B'!DC167=13,13,IF('Vessel List B'!DC167=14,14,IF('Vessel List B'!DC167=15,15,IF('Vessel List B'!DC167=16,16,0))))))))))))))))))</f>
        <v xml:space="preserve"> </v>
      </c>
      <c r="GR168" s="154"/>
      <c r="GS168" s="158"/>
      <c r="GT168" s="390" t="str">
        <f t="shared" si="219"/>
        <v/>
      </c>
      <c r="GU168" s="158"/>
      <c r="GV168" s="137"/>
      <c r="GW168" s="388" t="str">
        <f t="shared" si="220"/>
        <v/>
      </c>
      <c r="GX168" s="157" t="str">
        <f>IF(VALUE(IF('Vessel List B'!DP167=1,1,IF('Vessel List B'!DP167=2,2,IF('Vessel List B'!DP167=3,3,IF('Vessel List B'!DP167=4,4,IF('Vessel List B'!DP167=5,5,IF('Vessel List B'!DP167=6,6,IF('Vessel List B'!DP167=7,7,IF('Vessel List B'!DP167=8,8,IF('Vessel List B'!DP167=9,9,IF('Vessel List B'!DP167=10,10,IF('Vessel List B'!DP167=11,11,IF('Vessel List B'!DP167=12,12,IF('Vessel List B'!DP167=13,13,IF('Vessel List B'!DP167=14,14,IF('Vessel List B'!DP167=15,15,IF('Vessel List B'!DP167=16,16,0)))))))))))))))))=0," ",VALUE(IF('Vessel List B'!DP167=1,1,IF('Vessel List B'!DP167=2,2,IF('Vessel List B'!DP167=3,3,IF('Vessel List B'!DP167=4,4,IF('Vessel List B'!DP167=5,5,IF('Vessel List B'!DP167=6,6,IF('Vessel List B'!DP167=7,7,IF('Vessel List B'!DP167=8,8,IF('Vessel List B'!DP167=9,9,IF('Vessel List B'!DP167=10,10,IF('Vessel List B'!DP167=11,11,IF('Vessel List B'!DP167=12,12,IF('Vessel List B'!DP167=13,13,IF('Vessel List B'!DP167=14,14,IF('Vessel List B'!DP167=15,15,IF('Vessel List B'!DP167=16,16,0))))))))))))))))))</f>
        <v xml:space="preserve"> </v>
      </c>
      <c r="GY168" s="154"/>
      <c r="GZ168" s="158"/>
      <c r="HA168" s="390" t="str">
        <f t="shared" si="221"/>
        <v/>
      </c>
      <c r="HB168" s="158"/>
      <c r="HC168" s="137"/>
      <c r="HD168" s="388" t="str">
        <f t="shared" si="222"/>
        <v/>
      </c>
      <c r="HE168" s="157" t="str">
        <f>IF(VALUE(IF('Vessel List B'!EC167=1,1,IF('Vessel List B'!EC167=2,2,IF('Vessel List B'!EC167=3,3,IF('Vessel List B'!EC167=4,4,IF('Vessel List B'!EC167=5,5,IF('Vessel List B'!EC167=6,6,IF('Vessel List B'!EC167=7,7,IF('Vessel List B'!EC167=8,8,IF('Vessel List B'!EC167=9,9,IF('Vessel List B'!EC167=10,10,IF('Vessel List B'!EC167=11,11,IF('Vessel List B'!EC167=12,12,IF('Vessel List B'!EC167=13,13,IF('Vessel List B'!EC167=14,14,IF('Vessel List B'!EC167=15,15,IF('Vessel List B'!EC167=16,16,0)))))))))))))))))=0," ",VALUE(IF('Vessel List B'!EC167=1,1,IF('Vessel List B'!EC167=2,2,IF('Vessel List B'!EC167=3,3,IF('Vessel List B'!EC167=4,4,IF('Vessel List B'!EC167=5,5,IF('Vessel List B'!EC167=6,6,IF('Vessel List B'!EC167=7,7,IF('Vessel List B'!EC167=8,8,IF('Vessel List B'!EC167=9,9,IF('Vessel List B'!EC167=10,10,IF('Vessel List B'!EC167=11,11,IF('Vessel List B'!EC167=12,12,IF('Vessel List B'!EC167=13,13,IF('Vessel List B'!EC167=14,14,IF('Vessel List B'!EC167=15,15,IF('Vessel List B'!EC167=16,16,0))))))))))))))))))</f>
        <v xml:space="preserve"> </v>
      </c>
      <c r="HF168" s="154"/>
      <c r="HG168" s="158"/>
      <c r="HH168" s="390" t="str">
        <f t="shared" si="223"/>
        <v/>
      </c>
      <c r="HI168" s="158"/>
      <c r="HJ168" s="137"/>
      <c r="HK168" s="388" t="str">
        <f t="shared" si="224"/>
        <v/>
      </c>
      <c r="HL168" s="157" t="str">
        <f>IF(VALUE(IF('Vessel List B'!EP167=1,1,IF('Vessel List B'!EP167=2,2,IF('Vessel List B'!EP167=3,3,IF('Vessel List B'!EP167=4,4,IF('Vessel List B'!EP167=5,5,IF('Vessel List B'!EP167=6,6,IF('Vessel List B'!EP167=7,7,IF('Vessel List B'!EP167=8,8,IF('Vessel List B'!EP167=9,9,IF('Vessel List B'!EP167=10,10,IF('Vessel List B'!EP167=11,11,IF('Vessel List B'!EP167=12,12,IF('Vessel List B'!EP167=13,13,IF('Vessel List B'!EP167=14,14,IF('Vessel List B'!EP167=15,15,IF('Vessel List B'!EP167=16,16,0)))))))))))))))))=0," ",VALUE(IF('Vessel List B'!EP167=1,1,IF('Vessel List B'!EP167=2,2,IF('Vessel List B'!EP167=3,3,IF('Vessel List B'!EP167=4,4,IF('Vessel List B'!EP167=5,5,IF('Vessel List B'!EP167=6,6,IF('Vessel List B'!EP167=7,7,IF('Vessel List B'!EP167=8,8,IF('Vessel List B'!EP167=9,9,IF('Vessel List B'!EP167=10,10,IF('Vessel List B'!EP167=11,11,IF('Vessel List B'!EP167=12,12,IF('Vessel List B'!EP167=13,13,IF('Vessel List B'!EP167=14,14,IF('Vessel List B'!EP167=15,15,IF('Vessel List B'!EP167=16,16,0))))))))))))))))))</f>
        <v xml:space="preserve"> </v>
      </c>
      <c r="HM168" s="154"/>
      <c r="HN168" s="158"/>
      <c r="HO168" s="390" t="str">
        <f t="shared" si="225"/>
        <v/>
      </c>
      <c r="HP168" s="158"/>
      <c r="HQ168" s="137"/>
      <c r="HR168" s="388" t="str">
        <f t="shared" si="226"/>
        <v/>
      </c>
      <c r="HS168" s="157" t="str">
        <f>IF(VALUE(IF('Vessel List B'!FC167=1,1,IF('Vessel List B'!FC167=2,2,IF('Vessel List B'!FC167=3,3,IF('Vessel List B'!FC167=4,4,IF('Vessel List B'!FC167=5,5,IF('Vessel List B'!FC167=6,6,IF('Vessel List B'!FC167=7,7,IF('Vessel List B'!FC167=8,8,IF('Vessel List B'!FC167=9,9,IF('Vessel List B'!FC167=10,10,IF('Vessel List B'!FC167=11,11,IF('Vessel List B'!FC167=12,12,IF('Vessel List B'!FC167=13,13,IF('Vessel List B'!FC167=14,14,IF('Vessel List B'!FC167=15,15,IF('Vessel List B'!FC167=16,16,0)))))))))))))))))=0," ",VALUE(IF('Vessel List B'!FC167=1,1,IF('Vessel List B'!FC167=2,2,IF('Vessel List B'!FC167=3,3,IF('Vessel List B'!FC167=4,4,IF('Vessel List B'!FC167=5,5,IF('Vessel List B'!FC167=6,6,IF('Vessel List B'!FC167=7,7,IF('Vessel List B'!FC167=8,8,IF('Vessel List B'!FC167=9,9,IF('Vessel List B'!FC167=10,10,IF('Vessel List B'!FC167=11,11,IF('Vessel List B'!FC167=12,12,IF('Vessel List B'!FC167=13,13,IF('Vessel List B'!FC167=14,14,IF('Vessel List B'!FC167=15,15,IF('Vessel List B'!FC167=16,16,0))))))))))))))))))</f>
        <v xml:space="preserve"> </v>
      </c>
      <c r="HT168" s="154"/>
      <c r="HU168" s="158"/>
      <c r="HV168" s="390" t="str">
        <f t="shared" si="227"/>
        <v/>
      </c>
      <c r="HW168" s="158"/>
      <c r="HX168" s="137"/>
      <c r="HY168" s="388" t="str">
        <f t="shared" si="228"/>
        <v/>
      </c>
      <c r="HZ168" s="157" t="str">
        <f>IF(VALUE(IF('Vessel List B'!FP167=1,1,IF('Vessel List B'!FP167=2,2,IF('Vessel List B'!FP167=3,3,IF('Vessel List B'!FP167=4,4,IF('Vessel List B'!FP167=5,5,IF('Vessel List B'!FP167=6,6,IF('Vessel List B'!FP167=7,7,IF('Vessel List B'!FP167=8,8,IF('Vessel List B'!FP167=9,9,IF('Vessel List B'!FP167=10,10,IF('Vessel List B'!FP167=11,11,IF('Vessel List B'!FP167=12,12,IF('Vessel List B'!FP167=13,13,IF('Vessel List B'!FP167=14,14,IF('Vessel List B'!FP167=15,15,IF('Vessel List B'!FP167=16,16,0)))))))))))))))))=0," ",VALUE(IF('Vessel List B'!FP167=1,1,IF('Vessel List B'!FP167=2,2,IF('Vessel List B'!FP167=3,3,IF('Vessel List B'!FP167=4,4,IF('Vessel List B'!FP167=5,5,IF('Vessel List B'!FP167=6,6,IF('Vessel List B'!FP167=7,7,IF('Vessel List B'!FP167=8,8,IF('Vessel List B'!FP167=9,9,IF('Vessel List B'!FP167=10,10,IF('Vessel List B'!FP167=11,11,IF('Vessel List B'!FP167=12,12,IF('Vessel List B'!FP167=13,13,IF('Vessel List B'!FP167=14,14,IF('Vessel List B'!FP167=15,15,IF('Vessel List B'!FP167=16,16,0))))))))))))))))))</f>
        <v xml:space="preserve"> </v>
      </c>
      <c r="IA168" s="154"/>
      <c r="IB168" s="158"/>
      <c r="IC168" s="390" t="str">
        <f t="shared" si="229"/>
        <v/>
      </c>
      <c r="ID168" s="158"/>
      <c r="IE168" s="137"/>
      <c r="IF168" s="388" t="str">
        <f t="shared" si="230"/>
        <v/>
      </c>
      <c r="IG168" s="157" t="str">
        <f>IF(VALUE(IF('Vessel List B'!GC167=1,1,IF('Vessel List B'!GC167=2,2,IF('Vessel List B'!GC167=3,3,IF('Vessel List B'!GC167=4,4,IF('Vessel List B'!GC167=5,5,IF('Vessel List B'!GC167=6,6,IF('Vessel List B'!GC167=7,7,IF('Vessel List B'!GC167=8,8,IF('Vessel List B'!GC167=9,9,IF('Vessel List B'!GC167=10,10,IF('Vessel List B'!GC167=11,11,IF('Vessel List B'!GC167=12,12,IF('Vessel List B'!GC167=13,13,IF('Vessel List B'!GC167=14,14,IF('Vessel List B'!GC167=15,15,IF('Vessel List B'!GC167=16,16,0)))))))))))))))))=0," ",VALUE(IF('Vessel List B'!GC167=1,1,IF('Vessel List B'!GC167=2,2,IF('Vessel List B'!GC167=3,3,IF('Vessel List B'!GC167=4,4,IF('Vessel List B'!GC167=5,5,IF('Vessel List B'!GC167=6,6,IF('Vessel List B'!GC167=7,7,IF('Vessel List B'!GC167=8,8,IF('Vessel List B'!GC167=9,9,IF('Vessel List B'!GC167=10,10,IF('Vessel List B'!GC167=11,11,IF('Vessel List B'!GC167=12,12,IF('Vessel List B'!GC167=13,13,IF('Vessel List B'!GC167=14,14,IF('Vessel List B'!GC167=15,15,IF('Vessel List B'!GC167=16,16,0))))))))))))))))))</f>
        <v xml:space="preserve"> </v>
      </c>
      <c r="IH168" s="154"/>
      <c r="II168" s="158"/>
      <c r="IJ168" s="390" t="str">
        <f t="shared" si="231"/>
        <v/>
      </c>
      <c r="IK168" s="158"/>
      <c r="IL168" s="137"/>
      <c r="IM168" s="388" t="str">
        <f t="shared" si="232"/>
        <v/>
      </c>
      <c r="IN168" s="157" t="str">
        <f>IF(VALUE(IF('Vessel List B'!GP167=1,1,IF('Vessel List B'!GP167=2,2,IF('Vessel List B'!GP167=3,3,IF('Vessel List B'!GP167=4,4,IF('Vessel List B'!GP167=5,5,IF('Vessel List B'!GP167=6,6,IF('Vessel List B'!GP167=7,7,IF('Vessel List B'!GP167=8,8,IF('Vessel List B'!GP167=9,9,IF('Vessel List B'!GP167=10,10,IF('Vessel List B'!GP167=11,11,IF('Vessel List B'!GP167=12,12,IF('Vessel List B'!GP167=13,13,IF('Vessel List B'!GP167=14,14,IF('Vessel List B'!GP167=15,15,IF('Vessel List B'!GP167=16,16,0)))))))))))))))))=0," ",VALUE(IF('Vessel List B'!GP167=1,1,IF('Vessel List B'!GP167=2,2,IF('Vessel List B'!GP167=3,3,IF('Vessel List B'!GP167=4,4,IF('Vessel List B'!GP167=5,5,IF('Vessel List B'!GP167=6,6,IF('Vessel List B'!GP167=7,7,IF('Vessel List B'!GP167=8,8,IF('Vessel List B'!GP167=9,9,IF('Vessel List B'!GP167=10,10,IF('Vessel List B'!GP167=11,11,IF('Vessel List B'!GP167=12,12,IF('Vessel List B'!GP167=13,13,IF('Vessel List B'!GP167=14,14,IF('Vessel List B'!GP167=15,15,IF('Vessel List B'!GP167=16,16,0))))))))))))))))))</f>
        <v xml:space="preserve"> </v>
      </c>
      <c r="IO168" s="154"/>
      <c r="IP168" s="158"/>
      <c r="IQ168" s="390" t="str">
        <f t="shared" si="233"/>
        <v/>
      </c>
      <c r="IR168" s="158"/>
      <c r="IS168" s="137"/>
      <c r="IT168" s="388" t="str">
        <f t="shared" si="234"/>
        <v/>
      </c>
      <c r="IU168" s="157" t="str">
        <f>IF(VALUE(IF('Vessel List B'!HC167=1,1,IF('Vessel List B'!HC167=2,2,IF('Vessel List B'!HC167=3,3,IF('Vessel List B'!HC167=4,4,IF('Vessel List B'!HC167=5,5,IF('Vessel List B'!HC167=6,6,IF('Vessel List B'!HC167=7,7,IF('Vessel List B'!HC167=8,8,IF('Vessel List B'!HC167=9,9,IF('Vessel List B'!HC167=10,10,IF('Vessel List B'!HC167=11,11,IF('Vessel List B'!HC167=12,12,IF('Vessel List B'!HC167=13,13,IF('Vessel List B'!HC167=14,14,IF('Vessel List B'!HC167=15,15,IF('Vessel List B'!HC167=16,16,0)))))))))))))))))=0," ",VALUE(IF('Vessel List B'!HC167=1,1,IF('Vessel List B'!HC167=2,2,IF('Vessel List B'!HC167=3,3,IF('Vessel List B'!HC167=4,4,IF('Vessel List B'!HC167=5,5,IF('Vessel List B'!HC167=6,6,IF('Vessel List B'!HC167=7,7,IF('Vessel List B'!HC167=8,8,IF('Vessel List B'!HC167=9,9,IF('Vessel List B'!HC167=10,10,IF('Vessel List B'!HC167=11,11,IF('Vessel List B'!HC167=12,12,IF('Vessel List B'!HC167=13,13,IF('Vessel List B'!HC167=14,14,IF('Vessel List B'!HC167=15,15,IF('Vessel List B'!HC167=16,16,0))))))))))))))))))</f>
        <v xml:space="preserve"> </v>
      </c>
      <c r="IV168" s="154"/>
      <c r="IW168" s="158"/>
      <c r="IX168" s="390" t="str">
        <f t="shared" si="235"/>
        <v/>
      </c>
      <c r="IY168" s="158"/>
      <c r="IZ168" s="137"/>
      <c r="JA168" s="388" t="str">
        <f t="shared" si="236"/>
        <v/>
      </c>
      <c r="JB168" s="157" t="str">
        <f>IF(VALUE(IF('Vessel List B'!HP167=1,1,IF('Vessel List B'!HP167=2,2,IF('Vessel List B'!HP167=3,3,IF('Vessel List B'!HP167=4,4,IF('Vessel List B'!HP167=5,5,IF('Vessel List B'!HP167=6,6,IF('Vessel List B'!HP167=7,7,IF('Vessel List B'!HP167=8,8,IF('Vessel List B'!HP167=9,9,IF('Vessel List B'!HP167=10,10,IF('Vessel List B'!HP167=11,11,IF('Vessel List B'!HP167=12,12,IF('Vessel List B'!HP167=13,13,IF('Vessel List B'!HP167=14,14,IF('Vessel List B'!HP167=15,15,IF('Vessel List B'!HP167=16,16,0)))))))))))))))))=0," ",VALUE(IF('Vessel List B'!HP167=1,1,IF('Vessel List B'!HP167=2,2,IF('Vessel List B'!HP167=3,3,IF('Vessel List B'!HP167=4,4,IF('Vessel List B'!HP167=5,5,IF('Vessel List B'!HP167=6,6,IF('Vessel List B'!HP167=7,7,IF('Vessel List B'!HP167=8,8,IF('Vessel List B'!HP167=9,9,IF('Vessel List B'!HP167=10,10,IF('Vessel List B'!HP167=11,11,IF('Vessel List B'!HP167=12,12,IF('Vessel List B'!HP167=13,13,IF('Vessel List B'!HP167=14,14,IF('Vessel List B'!HP167=15,15,IF('Vessel List B'!HP167=16,16,0))))))))))))))))))</f>
        <v xml:space="preserve"> </v>
      </c>
      <c r="JC168" s="154"/>
      <c r="JD168" s="158"/>
      <c r="JE168" s="390" t="str">
        <f t="shared" si="237"/>
        <v/>
      </c>
      <c r="JF168" s="158"/>
      <c r="JG168" s="137"/>
      <c r="JH168" s="388" t="str">
        <f t="shared" si="238"/>
        <v/>
      </c>
      <c r="JI168" s="157" t="str">
        <f>IF(VALUE(IF('Vessel List B'!IC167=1,1,IF('Vessel List B'!IC167=2,2,IF('Vessel List B'!IC167=3,3,IF('Vessel List B'!IC167=4,4,IF('Vessel List B'!IC167=5,5,IF('Vessel List B'!IC167=6,6,IF('Vessel List B'!IC167=7,7,IF('Vessel List B'!IC167=8,8,IF('Vessel List B'!IC167=9,9,IF('Vessel List B'!IC167=10,10,IF('Vessel List B'!IC167=11,11,IF('Vessel List B'!IC167=12,12,IF('Vessel List B'!IC167=13,13,IF('Vessel List B'!IC167=14,14,IF('Vessel List B'!IC167=15,15,IF('Vessel List B'!IC167=16,16,0)))))))))))))))))=0," ",VALUE(IF('Vessel List B'!IC167=1,1,IF('Vessel List B'!IC167=2,2,IF('Vessel List B'!IC167=3,3,IF('Vessel List B'!IC167=4,4,IF('Vessel List B'!IC167=5,5,IF('Vessel List B'!IC167=6,6,IF('Vessel List B'!IC167=7,7,IF('Vessel List B'!IC167=8,8,IF('Vessel List B'!IC167=9,9,IF('Vessel List B'!IC167=10,10,IF('Vessel List B'!IC167=11,11,IF('Vessel List B'!IC167=12,12,IF('Vessel List B'!IC167=13,13,IF('Vessel List B'!IC167=14,14,IF('Vessel List B'!IC167=15,15,IF('Vessel List B'!IC167=16,16,0))))))))))))))))))</f>
        <v xml:space="preserve"> </v>
      </c>
      <c r="JJ168" s="154"/>
      <c r="JK168" s="158"/>
      <c r="JL168" s="390" t="str">
        <f t="shared" si="239"/>
        <v/>
      </c>
      <c r="JM168" s="158"/>
      <c r="JN168" s="137"/>
      <c r="JO168" s="388" t="str">
        <f t="shared" si="240"/>
        <v/>
      </c>
      <c r="JP168" s="157" t="str">
        <f>IF(VALUE(IF('Vessel List B'!IP167=1,1,IF('Vessel List B'!IP167=2,2,IF('Vessel List B'!IP167=3,3,IF('Vessel List B'!IP167=4,4,IF('Vessel List B'!IP167=5,5,IF('Vessel List B'!IP167=6,6,IF('Vessel List B'!IP167=7,7,IF('Vessel List B'!IP167=8,8,IF('Vessel List B'!IP167=9,9,IF('Vessel List B'!IP167=10,10,IF('Vessel List B'!IP167=11,11,IF('Vessel List B'!IP167=12,12,IF('Vessel List B'!IP167=13,13,IF('Vessel List B'!IP167=14,14,IF('Vessel List B'!IP167=15,15,IF('Vessel List B'!IP167=16,16,0)))))))))))))))))=0," ",VALUE(IF('Vessel List B'!IP167=1,1,IF('Vessel List B'!IP167=2,2,IF('Vessel List B'!IP167=3,3,IF('Vessel List B'!IP167=4,4,IF('Vessel List B'!IP167=5,5,IF('Vessel List B'!IP167=6,6,IF('Vessel List B'!IP167=7,7,IF('Vessel List B'!IP167=8,8,IF('Vessel List B'!IP167=9,9,IF('Vessel List B'!IP167=10,10,IF('Vessel List B'!IP167=11,11,IF('Vessel List B'!IP167=12,12,IF('Vessel List B'!IP167=13,13,IF('Vessel List B'!IP167=14,14,IF('Vessel List B'!IP167=15,15,IF('Vessel List B'!IP167=16,16,0))))))))))))))))))</f>
        <v xml:space="preserve"> </v>
      </c>
      <c r="JQ168" s="154"/>
      <c r="JR168" s="158"/>
      <c r="JS168" s="390" t="str">
        <f t="shared" si="241"/>
        <v/>
      </c>
      <c r="JT168" s="158"/>
      <c r="JU168" s="137"/>
      <c r="JV168" s="397" t="str">
        <f t="shared" si="242"/>
        <v/>
      </c>
      <c r="JW168" s="403"/>
    </row>
    <row r="169" spans="1:283" ht="15" x14ac:dyDescent="0.25">
      <c r="A169" s="132">
        <f>'Vessel List A'!B168</f>
        <v>41743</v>
      </c>
      <c r="B169" s="157" t="str">
        <f>IF(VALUE(IF('Vessel List A'!C168=1,1,IF('Vessel List A'!C168=2,2,IF('Vessel List A'!C168=3,3,IF('Vessel List A'!C168=4,4,IF('Vessel List A'!C168=5,5,IF('Vessel List A'!C168=6,6,IF('Vessel List A'!C168=7,7,IF('Vessel List A'!C168=8,8,IF('Vessel List A'!C168=9,9,IF('Vessel List A'!C168=10,10,IF('Vessel List A'!C168=11,11,IF('Vessel List A'!C168=12,12,IF('Vessel List A'!C168=13,13,IF('Vessel List A'!C168=14,14,IF('Vessel List A'!C168=15,15,IF('Vessel List A'!C168=16,16,0)))))))))))))))))=0," ",VALUE(IF('Vessel List A'!C168=1,1,IF('Vessel List A'!C168=2,2,IF('Vessel List A'!C168=3,3,IF('Vessel List A'!C168=4,4,IF('Vessel List A'!C168=5,5,IF('Vessel List A'!C168=6,6,IF('Vessel List A'!C168=7,7,IF('Vessel List A'!C168=8,8,IF('Vessel List A'!C168=9,9,IF('Vessel List A'!C168=10,10,IF('Vessel List A'!C168=11,11,IF('Vessel List A'!C168=12,12,IF('Vessel List A'!C168=13,13,IF('Vessel List A'!C168=14,14,IF('Vessel List A'!C168=15,15,IF('Vessel List A'!C168=16,16,0))))))))))))))))))</f>
        <v xml:space="preserve"> </v>
      </c>
      <c r="C169" s="154"/>
      <c r="D169" s="158"/>
      <c r="E169" s="390" t="str">
        <f t="shared" si="163"/>
        <v/>
      </c>
      <c r="F169" s="158"/>
      <c r="G169" s="137"/>
      <c r="H169" s="388" t="str">
        <f t="shared" si="164"/>
        <v/>
      </c>
      <c r="I169" s="157" t="str">
        <f>IF(VALUE(IF('Vessel List A'!P168=1,1,IF('Vessel List A'!P168=2,2,IF('Vessel List A'!P168=3,3,IF('Vessel List A'!P168=4,4,IF('Vessel List A'!P168=5,5,IF('Vessel List A'!P168=6,6,IF('Vessel List A'!P168=7,7,IF('Vessel List A'!P168=8,8,IF('Vessel List A'!P168=9,9,IF('Vessel List A'!P168=10,10,IF('Vessel List A'!P168=11,11,IF('Vessel List A'!P168=12,12,IF('Vessel List A'!P168=13,13,IF('Vessel List A'!P168=14,14,IF('Vessel List A'!P168=15,15,IF('Vessel List A'!P168=16,16,0)))))))))))))))))=0," ",VALUE(IF('Vessel List A'!P168=1,1,IF('Vessel List A'!P168=2,2,IF('Vessel List A'!P168=3,3,IF('Vessel List A'!P168=4,4,IF('Vessel List A'!P168=5,5,IF('Vessel List A'!P168=6,6,IF('Vessel List A'!P168=7,7,IF('Vessel List A'!P168=8,8,IF('Vessel List A'!P168=9,9,IF('Vessel List A'!P168=10,10,IF('Vessel List A'!P168=11,11,IF('Vessel List A'!P168=12,12,IF('Vessel List A'!P168=13,13,IF('Vessel List A'!P168=14,14,IF('Vessel List A'!P168=15,15,IF('Vessel List A'!P168=16,16,0))))))))))))))))))</f>
        <v xml:space="preserve"> </v>
      </c>
      <c r="J169" s="154"/>
      <c r="K169" s="158"/>
      <c r="L169" s="390" t="str">
        <f t="shared" si="165"/>
        <v/>
      </c>
      <c r="M169" s="158"/>
      <c r="N169" s="137"/>
      <c r="O169" s="388" t="str">
        <f t="shared" si="166"/>
        <v/>
      </c>
      <c r="P169" s="157" t="str">
        <f>IF(VALUE(IF('Vessel List A'!AC168=1,1,IF('Vessel List A'!AC168=2,2,IF('Vessel List A'!AC168=3,3,IF('Vessel List A'!AC168=4,4,IF('Vessel List A'!AC168=5,5,IF('Vessel List A'!AC168=6,6,IF('Vessel List A'!AC168=7,7,IF('Vessel List A'!AC168=8,8,IF('Vessel List A'!AC168=9,9,IF('Vessel List A'!AC168=10,10,IF('Vessel List A'!AC168=11,11,IF('Vessel List A'!AC168=12,12,IF('Vessel List A'!AC168=13,13,IF('Vessel List A'!AC168=14,14,IF('Vessel List A'!AC168=15,15,IF('Vessel List A'!AC168=16,16,0)))))))))))))))))=0," ",VALUE(IF('Vessel List A'!AC168=1,1,IF('Vessel List A'!AC168=2,2,IF('Vessel List A'!AC168=3,3,IF('Vessel List A'!AC168=4,4,IF('Vessel List A'!AC168=5,5,IF('Vessel List A'!AC168=6,6,IF('Vessel List A'!AC168=7,7,IF('Vessel List A'!AC168=8,8,IF('Vessel List A'!AC168=9,9,IF('Vessel List A'!AC168=10,10,IF('Vessel List A'!AC168=11,11,IF('Vessel List A'!AC168=12,12,IF('Vessel List A'!AC168=13,13,IF('Vessel List A'!AC168=14,14,IF('Vessel List A'!AC168=15,15,IF('Vessel List A'!AC168=16,16,0))))))))))))))))))</f>
        <v xml:space="preserve"> </v>
      </c>
      <c r="Q169" s="154"/>
      <c r="R169" s="158"/>
      <c r="S169" s="390" t="str">
        <f t="shared" si="167"/>
        <v/>
      </c>
      <c r="T169" s="158"/>
      <c r="U169" s="137"/>
      <c r="V169" s="388" t="str">
        <f t="shared" si="168"/>
        <v/>
      </c>
      <c r="W169" s="157" t="str">
        <f>IF(VALUE(IF('Vessel List A'!AP168=1,1,IF('Vessel List A'!AP168=2,2,IF('Vessel List A'!AP168=3,3,IF('Vessel List A'!AP168=4,4,IF('Vessel List A'!AP168=5,5,IF('Vessel List A'!AP168=6,6,IF('Vessel List A'!AP168=7,7,IF('Vessel List A'!AP168=8,8,IF('Vessel List A'!AP168=9,9,IF('Vessel List A'!AP168=10,10,IF('Vessel List A'!AP168=11,11,IF('Vessel List A'!AP168=12,12,IF('Vessel List A'!AP168=13,13,IF('Vessel List A'!AP168=14,14,IF('Vessel List A'!AP168=15,15,IF('Vessel List A'!AP168=16,16,0)))))))))))))))))=0," ",VALUE(IF('Vessel List A'!AP168=1,1,IF('Vessel List A'!AP168=2,2,IF('Vessel List A'!AP168=3,3,IF('Vessel List A'!AP168=4,4,IF('Vessel List A'!AP168=5,5,IF('Vessel List A'!AP168=6,6,IF('Vessel List A'!AP168=7,7,IF('Vessel List A'!AP168=8,8,IF('Vessel List A'!AP168=9,9,IF('Vessel List A'!AP168=10,10,IF('Vessel List A'!AP168=11,11,IF('Vessel List A'!AP168=12,12,IF('Vessel List A'!AP168=13,13,IF('Vessel List A'!AP168=14,14,IF('Vessel List A'!AP168=15,15,IF('Vessel List A'!AP168=16,16,0))))))))))))))))))</f>
        <v xml:space="preserve"> </v>
      </c>
      <c r="X169" s="154"/>
      <c r="Y169" s="158"/>
      <c r="Z169" s="390" t="str">
        <f t="shared" si="169"/>
        <v/>
      </c>
      <c r="AA169" s="158"/>
      <c r="AB169" s="137"/>
      <c r="AC169" s="388" t="str">
        <f t="shared" si="170"/>
        <v/>
      </c>
      <c r="AD169" s="157" t="str">
        <f>IF(VALUE(IF('Vessel List A'!BC168=1,1,IF('Vessel List A'!BC168=2,2,IF('Vessel List A'!BC168=3,3,IF('Vessel List A'!BC168=4,4,IF('Vessel List A'!BC168=5,5,IF('Vessel List A'!BC168=6,6,IF('Vessel List A'!BC168=7,7,IF('Vessel List A'!BC168=8,8,IF('Vessel List A'!BC168=9,9,IF('Vessel List A'!BC168=10,10,IF('Vessel List A'!BC168=11,11,IF('Vessel List A'!BC168=12,12,IF('Vessel List A'!BC168=13,13,IF('Vessel List A'!BC168=14,14,IF('Vessel List A'!BC168=15,15,IF('Vessel List A'!BC168=16,16,0)))))))))))))))))=0," ",VALUE(IF('Vessel List A'!BC168=1,1,IF('Vessel List A'!BC168=2,2,IF('Vessel List A'!BC168=3,3,IF('Vessel List A'!BC168=4,4,IF('Vessel List A'!BC168=5,5,IF('Vessel List A'!BC168=6,6,IF('Vessel List A'!BC168=7,7,IF('Vessel List A'!BC168=8,8,IF('Vessel List A'!BC168=9,9,IF('Vessel List A'!BC168=10,10,IF('Vessel List A'!BC168=11,11,IF('Vessel List A'!BC168=12,12,IF('Vessel List A'!BC168=13,13,IF('Vessel List A'!BC168=14,14,IF('Vessel List A'!BC168=15,15,IF('Vessel List A'!BC168=16,16,0))))))))))))))))))</f>
        <v xml:space="preserve"> </v>
      </c>
      <c r="AE169" s="154"/>
      <c r="AF169" s="158"/>
      <c r="AG169" s="390" t="str">
        <f t="shared" si="171"/>
        <v/>
      </c>
      <c r="AH169" s="158"/>
      <c r="AI169" s="137"/>
      <c r="AJ169" s="388" t="str">
        <f t="shared" si="172"/>
        <v/>
      </c>
      <c r="AK169" s="157" t="str">
        <f>IF(VALUE(IF('Vessel List A'!BP168=1,1,IF('Vessel List A'!BP168=2,2,IF('Vessel List A'!BP168=3,3,IF('Vessel List A'!BP168=4,4,IF('Vessel List A'!BP168=5,5,IF('Vessel List A'!BP168=6,6,IF('Vessel List A'!BP168=7,7,IF('Vessel List A'!BP168=8,8,IF('Vessel List A'!BP168=9,9,IF('Vessel List A'!BP168=10,10,IF('Vessel List A'!BP168=11,11,IF('Vessel List A'!BP168=12,12,IF('Vessel List A'!BP168=13,13,IF('Vessel List A'!BP168=14,14,IF('Vessel List A'!BP168=15,15,IF('Vessel List A'!BP168=16,16,0)))))))))))))))))=0," ",VALUE(IF('Vessel List A'!BP168=1,1,IF('Vessel List A'!BP168=2,2,IF('Vessel List A'!BP168=3,3,IF('Vessel List A'!BP168=4,4,IF('Vessel List A'!BP168=5,5,IF('Vessel List A'!BP168=6,6,IF('Vessel List A'!BP168=7,7,IF('Vessel List A'!BP168=8,8,IF('Vessel List A'!BP168=9,9,IF('Vessel List A'!BP168=10,10,IF('Vessel List A'!BP168=11,11,IF('Vessel List A'!BP168=12,12,IF('Vessel List A'!BP168=13,13,IF('Vessel List A'!BP168=14,14,IF('Vessel List A'!BP168=15,15,IF('Vessel List A'!BP168=16,16,0))))))))))))))))))</f>
        <v xml:space="preserve"> </v>
      </c>
      <c r="AL169" s="154"/>
      <c r="AM169" s="158"/>
      <c r="AN169" s="390" t="str">
        <f t="shared" si="173"/>
        <v/>
      </c>
      <c r="AO169" s="158"/>
      <c r="AP169" s="137"/>
      <c r="AQ169" s="388" t="str">
        <f t="shared" si="174"/>
        <v/>
      </c>
      <c r="AR169" s="157" t="str">
        <f>IF(VALUE(IF('Vessel List A'!CC168=1,1,IF('Vessel List A'!CC168=2,2,IF('Vessel List A'!CC168=3,3,IF('Vessel List A'!CC168=4,4,IF('Vessel List A'!CC168=5,5,IF('Vessel List A'!CC168=6,6,IF('Vessel List A'!CC168=7,7,IF('Vessel List A'!CC168=8,8,IF('Vessel List A'!CC168=9,9,IF('Vessel List A'!CC168=10,10,IF('Vessel List A'!CC168=11,11,IF('Vessel List A'!CC168=12,12,IF('Vessel List A'!CC168=13,13,IF('Vessel List A'!CC168=14,14,IF('Vessel List A'!CC168=15,15,IF('Vessel List A'!CC168=16,16,0)))))))))))))))))=0," ",VALUE(IF('Vessel List A'!CC168=1,1,IF('Vessel List A'!CC168=2,2,IF('Vessel List A'!CC168=3,3,IF('Vessel List A'!CC168=4,4,IF('Vessel List A'!CC168=5,5,IF('Vessel List A'!CC168=6,6,IF('Vessel List A'!CC168=7,7,IF('Vessel List A'!CC168=8,8,IF('Vessel List A'!CC168=9,9,IF('Vessel List A'!CC168=10,10,IF('Vessel List A'!CC168=11,11,IF('Vessel List A'!CC168=12,12,IF('Vessel List A'!CC168=13,13,IF('Vessel List A'!CC168=14,14,IF('Vessel List A'!CC168=15,15,IF('Vessel List A'!CC168=16,16,0))))))))))))))))))</f>
        <v xml:space="preserve"> </v>
      </c>
      <c r="AS169" s="154"/>
      <c r="AT169" s="158"/>
      <c r="AU169" s="390" t="str">
        <f t="shared" si="175"/>
        <v/>
      </c>
      <c r="AV169" s="158"/>
      <c r="AW169" s="137"/>
      <c r="AX169" s="388" t="str">
        <f t="shared" si="176"/>
        <v/>
      </c>
      <c r="AY169" s="157" t="str">
        <f>IF(VALUE(IF('Vessel List A'!CP168=1,1,IF('Vessel List A'!CP168=2,2,IF('Vessel List A'!CP168=3,3,IF('Vessel List A'!CP168=4,4,IF('Vessel List A'!CP168=5,5,IF('Vessel List A'!CP168=6,6,IF('Vessel List A'!CP168=7,7,IF('Vessel List A'!CP168=8,8,IF('Vessel List A'!CP168=9,9,IF('Vessel List A'!CP168=10,10,IF('Vessel List A'!CP168=11,11,IF('Vessel List A'!CP168=12,12,IF('Vessel List A'!CP168=13,13,IF('Vessel List A'!CP168=14,14,IF('Vessel List A'!CP168=15,15,IF('Vessel List A'!CP168=16,16,0)))))))))))))))))=0," ",VALUE(IF('Vessel List A'!CP168=1,1,IF('Vessel List A'!CP168=2,2,IF('Vessel List A'!CP168=3,3,IF('Vessel List A'!CP168=4,4,IF('Vessel List A'!CP168=5,5,IF('Vessel List A'!CP168=6,6,IF('Vessel List A'!CP168=7,7,IF('Vessel List A'!CP168=8,8,IF('Vessel List A'!CP168=9,9,IF('Vessel List A'!CP168=10,10,IF('Vessel List A'!CP168=11,11,IF('Vessel List A'!CP168=12,12,IF('Vessel List A'!CP168=13,13,IF('Vessel List A'!CP168=14,14,IF('Vessel List A'!CP168=15,15,IF('Vessel List A'!CP168=16,16,0))))))))))))))))))</f>
        <v xml:space="preserve"> </v>
      </c>
      <c r="AZ169" s="154"/>
      <c r="BA169" s="158"/>
      <c r="BB169" s="390" t="str">
        <f t="shared" si="177"/>
        <v/>
      </c>
      <c r="BC169" s="158"/>
      <c r="BD169" s="137"/>
      <c r="BE169" s="388" t="str">
        <f t="shared" si="178"/>
        <v/>
      </c>
      <c r="BF169" s="157" t="str">
        <f>IF(VALUE(IF('Vessel List A'!DC168=1,1,IF('Vessel List A'!DC168=2,2,IF('Vessel List A'!DC168=3,3,IF('Vessel List A'!DC168=4,4,IF('Vessel List A'!DC168=5,5,IF('Vessel List A'!DC168=6,6,IF('Vessel List A'!DC168=7,7,IF('Vessel List A'!DC168=8,8,IF('Vessel List A'!DC168=9,9,IF('Vessel List A'!DC168=10,10,IF('Vessel List A'!DC168=11,11,IF('Vessel List A'!DC168=12,12,IF('Vessel List A'!DC168=13,13,IF('Vessel List A'!DC168=14,14,IF('Vessel List A'!DC168=15,15,IF('Vessel List A'!DC168=16,16,0)))))))))))))))))=0," ",VALUE(IF('Vessel List A'!DC168=1,1,IF('Vessel List A'!DC168=2,2,IF('Vessel List A'!DC168=3,3,IF('Vessel List A'!DC168=4,4,IF('Vessel List A'!DC168=5,5,IF('Vessel List A'!DC168=6,6,IF('Vessel List A'!DC168=7,7,IF('Vessel List A'!DC168=8,8,IF('Vessel List A'!DC168=9,9,IF('Vessel List A'!DC168=10,10,IF('Vessel List A'!DC168=11,11,IF('Vessel List A'!DC168=12,12,IF('Vessel List A'!DC168=13,13,IF('Vessel List A'!DC168=14,14,IF('Vessel List A'!DC168=15,15,IF('Vessel List A'!DC168=16,16,0))))))))))))))))))</f>
        <v xml:space="preserve"> </v>
      </c>
      <c r="BG169" s="154"/>
      <c r="BH169" s="158"/>
      <c r="BI169" s="390" t="str">
        <f t="shared" si="179"/>
        <v/>
      </c>
      <c r="BJ169" s="158"/>
      <c r="BK169" s="137"/>
      <c r="BL169" s="388" t="str">
        <f t="shared" si="180"/>
        <v/>
      </c>
      <c r="BM169" s="157" t="str">
        <f>IF(VALUE(IF('Vessel List A'!DP168=1,1,IF('Vessel List A'!DP168=2,2,IF('Vessel List A'!DP168=3,3,IF('Vessel List A'!DP168=4,4,IF('Vessel List A'!DP168=5,5,IF('Vessel List A'!DP168=6,6,IF('Vessel List A'!DP168=7,7,IF('Vessel List A'!DP168=8,8,IF('Vessel List A'!DP168=9,9,IF('Vessel List A'!DP168=10,10,IF('Vessel List A'!DP168=11,11,IF('Vessel List A'!DP168=12,12,IF('Vessel List A'!DP168=13,13,IF('Vessel List A'!DP168=14,14,IF('Vessel List A'!DP168=15,15,IF('Vessel List A'!DP168=16,16,0)))))))))))))))))=0," ",VALUE(IF('Vessel List A'!DP168=1,1,IF('Vessel List A'!DP168=2,2,IF('Vessel List A'!DP168=3,3,IF('Vessel List A'!DP168=4,4,IF('Vessel List A'!DP168=5,5,IF('Vessel List A'!DP168=6,6,IF('Vessel List A'!DP168=7,7,IF('Vessel List A'!DP168=8,8,IF('Vessel List A'!DP168=9,9,IF('Vessel List A'!DP168=10,10,IF('Vessel List A'!DP168=11,11,IF('Vessel List A'!DP168=12,12,IF('Vessel List A'!DP168=13,13,IF('Vessel List A'!DP168=14,14,IF('Vessel List A'!DP168=15,15,IF('Vessel List A'!DP168=16,16,0))))))))))))))))))</f>
        <v xml:space="preserve"> </v>
      </c>
      <c r="BN169" s="154"/>
      <c r="BO169" s="158"/>
      <c r="BP169" s="390" t="str">
        <f t="shared" si="181"/>
        <v/>
      </c>
      <c r="BQ169" s="158"/>
      <c r="BR169" s="137"/>
      <c r="BS169" s="388" t="str">
        <f t="shared" si="182"/>
        <v/>
      </c>
      <c r="BT169" s="157" t="str">
        <f>IF(VALUE(IF('Vessel List A'!EC168=1,1,IF('Vessel List A'!EC168=2,2,IF('Vessel List A'!EC168=3,3,IF('Vessel List A'!EC168=4,4,IF('Vessel List A'!EC168=5,5,IF('Vessel List A'!EC168=6,6,IF('Vessel List A'!EC168=7,7,IF('Vessel List A'!EC168=8,8,IF('Vessel List A'!EC168=9,9,IF('Vessel List A'!EC168=10,10,IF('Vessel List A'!EC168=11,11,IF('Vessel List A'!EC168=12,12,IF('Vessel List A'!EC168=13,13,IF('Vessel List A'!EC168=14,14,IF('Vessel List A'!EC168=15,15,IF('Vessel List A'!EC168=16,16,0)))))))))))))))))=0," ",VALUE(IF('Vessel List A'!EC168=1,1,IF('Vessel List A'!EC168=2,2,IF('Vessel List A'!EC168=3,3,IF('Vessel List A'!EC168=4,4,IF('Vessel List A'!EC168=5,5,IF('Vessel List A'!EC168=6,6,IF('Vessel List A'!EC168=7,7,IF('Vessel List A'!EC168=8,8,IF('Vessel List A'!EC168=9,9,IF('Vessel List A'!EC168=10,10,IF('Vessel List A'!EC168=11,11,IF('Vessel List A'!EC168=12,12,IF('Vessel List A'!EC168=13,13,IF('Vessel List A'!EC168=14,14,IF('Vessel List A'!EC168=15,15,IF('Vessel List A'!EC168=16,16,0))))))))))))))))))</f>
        <v xml:space="preserve"> </v>
      </c>
      <c r="BU169" s="154"/>
      <c r="BV169" s="158"/>
      <c r="BW169" s="390" t="str">
        <f t="shared" si="183"/>
        <v/>
      </c>
      <c r="BX169" s="158"/>
      <c r="BY169" s="137"/>
      <c r="BZ169" s="388" t="str">
        <f t="shared" si="184"/>
        <v/>
      </c>
      <c r="CA169" s="157" t="str">
        <f>IF(VALUE(IF('Vessel List A'!EP168=1,1,IF('Vessel List A'!EP168=2,2,IF('Vessel List A'!EP168=3,3,IF('Vessel List A'!EP168=4,4,IF('Vessel List A'!EP168=5,5,IF('Vessel List A'!EP168=6,6,IF('Vessel List A'!EP168=7,7,IF('Vessel List A'!EP168=8,8,IF('Vessel List A'!EP168=9,9,IF('Vessel List A'!EP168=10,10,IF('Vessel List A'!EP168=11,11,IF('Vessel List A'!EP168=12,12,IF('Vessel List A'!EP168=13,13,IF('Vessel List A'!EP168=14,14,IF('Vessel List A'!EP168=15,15,IF('Vessel List A'!EP168=16,16,0)))))))))))))))))=0," ",VALUE(IF('Vessel List A'!EP168=1,1,IF('Vessel List A'!EP168=2,2,IF('Vessel List A'!EP168=3,3,IF('Vessel List A'!EP168=4,4,IF('Vessel List A'!EP168=5,5,IF('Vessel List A'!EP168=6,6,IF('Vessel List A'!EP168=7,7,IF('Vessel List A'!EP168=8,8,IF('Vessel List A'!EP168=9,9,IF('Vessel List A'!EP168=10,10,IF('Vessel List A'!EP168=11,11,IF('Vessel List A'!EP168=12,12,IF('Vessel List A'!EP168=13,13,IF('Vessel List A'!EP168=14,14,IF('Vessel List A'!EP168=15,15,IF('Vessel List A'!EP168=16,16,0))))))))))))))))))</f>
        <v xml:space="preserve"> </v>
      </c>
      <c r="CB169" s="154"/>
      <c r="CC169" s="158"/>
      <c r="CD169" s="390" t="str">
        <f t="shared" si="185"/>
        <v/>
      </c>
      <c r="CE169" s="158"/>
      <c r="CF169" s="137"/>
      <c r="CG169" s="388" t="str">
        <f t="shared" si="186"/>
        <v/>
      </c>
      <c r="CH169" s="157" t="str">
        <f>IF(VALUE(IF('Vessel List A'!FC168=1,1,IF('Vessel List A'!FC168=2,2,IF('Vessel List A'!FC168=3,3,IF('Vessel List A'!FC168=4,4,IF('Vessel List A'!FC168=5,5,IF('Vessel List A'!FC168=6,6,IF('Vessel List A'!FC168=7,7,IF('Vessel List A'!FC168=8,8,IF('Vessel List A'!FC168=9,9,IF('Vessel List A'!FC168=10,10,IF('Vessel List A'!FC168=11,11,IF('Vessel List A'!FC168=12,12,IF('Vessel List A'!FC168=13,13,IF('Vessel List A'!FC168=14,14,IF('Vessel List A'!FC168=15,15,IF('Vessel List A'!FC168=16,16,0)))))))))))))))))=0," ",VALUE(IF('Vessel List A'!FC168=1,1,IF('Vessel List A'!FC168=2,2,IF('Vessel List A'!FC168=3,3,IF('Vessel List A'!FC168=4,4,IF('Vessel List A'!FC168=5,5,IF('Vessel List A'!FC168=6,6,IF('Vessel List A'!FC168=7,7,IF('Vessel List A'!FC168=8,8,IF('Vessel List A'!FC168=9,9,IF('Vessel List A'!FC168=10,10,IF('Vessel List A'!FC168=11,11,IF('Vessel List A'!FC168=12,12,IF('Vessel List A'!FC168=13,13,IF('Vessel List A'!FC168=14,14,IF('Vessel List A'!FC168=15,15,IF('Vessel List A'!FC168=16,16,0))))))))))))))))))</f>
        <v xml:space="preserve"> </v>
      </c>
      <c r="CI169" s="154"/>
      <c r="CJ169" s="158"/>
      <c r="CK169" s="390" t="str">
        <f t="shared" si="187"/>
        <v/>
      </c>
      <c r="CL169" s="158"/>
      <c r="CM169" s="137"/>
      <c r="CN169" s="388" t="str">
        <f t="shared" si="188"/>
        <v/>
      </c>
      <c r="CO169" s="157" t="str">
        <f>IF(VALUE(IF('Vessel List A'!FP168=1,1,IF('Vessel List A'!FP168=2,2,IF('Vessel List A'!FP168=3,3,IF('Vessel List A'!FP168=4,4,IF('Vessel List A'!FP168=5,5,IF('Vessel List A'!FP168=6,6,IF('Vessel List A'!FP168=7,7,IF('Vessel List A'!FP168=8,8,IF('Vessel List A'!FP168=9,9,IF('Vessel List A'!FP168=10,10,IF('Vessel List A'!FP168=11,11,IF('Vessel List A'!FP168=12,12,IF('Vessel List A'!FP168=13,13,IF('Vessel List A'!FP168=14,14,IF('Vessel List A'!FP168=15,15,IF('Vessel List A'!FP168=16,16,0)))))))))))))))))=0," ",VALUE(IF('Vessel List A'!FP168=1,1,IF('Vessel List A'!FP168=2,2,IF('Vessel List A'!FP168=3,3,IF('Vessel List A'!FP168=4,4,IF('Vessel List A'!FP168=5,5,IF('Vessel List A'!FP168=6,6,IF('Vessel List A'!FP168=7,7,IF('Vessel List A'!FP168=8,8,IF('Vessel List A'!FP168=9,9,IF('Vessel List A'!FP168=10,10,IF('Vessel List A'!FP168=11,11,IF('Vessel List A'!FP168=12,12,IF('Vessel List A'!FP168=13,13,IF('Vessel List A'!FP168=14,14,IF('Vessel List A'!FP168=15,15,IF('Vessel List A'!FP168=16,16,0))))))))))))))))))</f>
        <v xml:space="preserve"> </v>
      </c>
      <c r="CP169" s="154"/>
      <c r="CQ169" s="158"/>
      <c r="CR169" s="390" t="str">
        <f t="shared" si="189"/>
        <v/>
      </c>
      <c r="CS169" s="158"/>
      <c r="CT169" s="137"/>
      <c r="CU169" s="388" t="str">
        <f t="shared" si="190"/>
        <v/>
      </c>
      <c r="CV169" s="157" t="str">
        <f>IF(VALUE(IF('Vessel List A'!GC168=1,1,IF('Vessel List A'!GC168=2,2,IF('Vessel List A'!GC168=3,3,IF('Vessel List A'!GC168=4,4,IF('Vessel List A'!GC168=5,5,IF('Vessel List A'!GC168=6,6,IF('Vessel List A'!GC168=7,7,IF('Vessel List A'!GC168=8,8,IF('Vessel List A'!GC168=9,9,IF('Vessel List A'!GC168=10,10,IF('Vessel List A'!GC168=11,11,IF('Vessel List A'!GC168=12,12,IF('Vessel List A'!GC168=13,13,IF('Vessel List A'!GC168=14,14,IF('Vessel List A'!GC168=15,15,IF('Vessel List A'!GC168=16,16,0)))))))))))))))))=0," ",VALUE(IF('Vessel List A'!GC168=1,1,IF('Vessel List A'!GC168=2,2,IF('Vessel List A'!GC168=3,3,IF('Vessel List A'!GC168=4,4,IF('Vessel List A'!GC168=5,5,IF('Vessel List A'!GC168=6,6,IF('Vessel List A'!GC168=7,7,IF('Vessel List A'!GC168=8,8,IF('Vessel List A'!GC168=9,9,IF('Vessel List A'!GC168=10,10,IF('Vessel List A'!GC168=11,11,IF('Vessel List A'!GC168=12,12,IF('Vessel List A'!GC168=13,13,IF('Vessel List A'!GC168=14,14,IF('Vessel List A'!GC168=15,15,IF('Vessel List A'!GC168=16,16,0))))))))))))))))))</f>
        <v xml:space="preserve"> </v>
      </c>
      <c r="CW169" s="154"/>
      <c r="CX169" s="158"/>
      <c r="CY169" s="390" t="str">
        <f t="shared" si="191"/>
        <v/>
      </c>
      <c r="CZ169" s="158"/>
      <c r="DA169" s="137"/>
      <c r="DB169" s="388" t="str">
        <f t="shared" si="192"/>
        <v/>
      </c>
      <c r="DC169" s="157" t="str">
        <f>IF(VALUE(IF('Vessel List A'!GP168=1,1,IF('Vessel List A'!GP168=2,2,IF('Vessel List A'!GP168=3,3,IF('Vessel List A'!GP168=4,4,IF('Vessel List A'!GP168=5,5,IF('Vessel List A'!GP168=6,6,IF('Vessel List A'!GP168=7,7,IF('Vessel List A'!GP168=8,8,IF('Vessel List A'!GP168=9,9,IF('Vessel List A'!GP168=10,10,IF('Vessel List A'!GP168=11,11,IF('Vessel List A'!GP168=12,12,IF('Vessel List A'!GP168=13,13,IF('Vessel List A'!GP168=14,14,IF('Vessel List A'!GP168=15,15,IF('Vessel List A'!GP168=16,16,0)))))))))))))))))=0," ",VALUE(IF('Vessel List A'!GP168=1,1,IF('Vessel List A'!GP168=2,2,IF('Vessel List A'!GP168=3,3,IF('Vessel List A'!GP168=4,4,IF('Vessel List A'!GP168=5,5,IF('Vessel List A'!GP168=6,6,IF('Vessel List A'!GP168=7,7,IF('Vessel List A'!GP168=8,8,IF('Vessel List A'!GP168=9,9,IF('Vessel List A'!GP168=10,10,IF('Vessel List A'!GP168=11,11,IF('Vessel List A'!GP168=12,12,IF('Vessel List A'!GP168=13,13,IF('Vessel List A'!GP168=14,14,IF('Vessel List A'!GP168=15,15,IF('Vessel List A'!GP168=16,16,0))))))))))))))))))</f>
        <v xml:space="preserve"> </v>
      </c>
      <c r="DD169" s="154"/>
      <c r="DE169" s="158"/>
      <c r="DF169" s="390" t="str">
        <f t="shared" si="193"/>
        <v/>
      </c>
      <c r="DG169" s="158"/>
      <c r="DH169" s="137"/>
      <c r="DI169" s="388" t="str">
        <f t="shared" si="194"/>
        <v/>
      </c>
      <c r="DJ169" s="157" t="str">
        <f>IF(VALUE(IF('Vessel List A'!HC168=1,1,IF('Vessel List A'!HC168=2,2,IF('Vessel List A'!HC168=3,3,IF('Vessel List A'!HC168=4,4,IF('Vessel List A'!HC168=5,5,IF('Vessel List A'!HC168=6,6,IF('Vessel List A'!HC168=7,7,IF('Vessel List A'!HC168=8,8,IF('Vessel List A'!HC168=9,9,IF('Vessel List A'!HC168=10,10,IF('Vessel List A'!HC168=11,11,IF('Vessel List A'!HC168=12,12,IF('Vessel List A'!HC168=13,13,IF('Vessel List A'!HC168=14,14,IF('Vessel List A'!HC168=15,15,IF('Vessel List A'!HC168=16,16,0)))))))))))))))))=0," ",VALUE(IF('Vessel List A'!HC168=1,1,IF('Vessel List A'!HC168=2,2,IF('Vessel List A'!HC168=3,3,IF('Vessel List A'!HC168=4,4,IF('Vessel List A'!HC168=5,5,IF('Vessel List A'!HC168=6,6,IF('Vessel List A'!HC168=7,7,IF('Vessel List A'!HC168=8,8,IF('Vessel List A'!HC168=9,9,IF('Vessel List A'!HC168=10,10,IF('Vessel List A'!HC168=11,11,IF('Vessel List A'!HC168=12,12,IF('Vessel List A'!HC168=13,13,IF('Vessel List A'!HC168=14,14,IF('Vessel List A'!HC168=15,15,IF('Vessel List A'!HC168=16,16,0))))))))))))))))))</f>
        <v xml:space="preserve"> </v>
      </c>
      <c r="DK169" s="154"/>
      <c r="DL169" s="158"/>
      <c r="DM169" s="390" t="str">
        <f t="shared" si="195"/>
        <v/>
      </c>
      <c r="DN169" s="158"/>
      <c r="DO169" s="137"/>
      <c r="DP169" s="388" t="str">
        <f t="shared" si="196"/>
        <v/>
      </c>
      <c r="DQ169" s="157" t="str">
        <f>IF(VALUE(IF('Vessel List A'!HP168=1,1,IF('Vessel List A'!HP168=2,2,IF('Vessel List A'!HP168=3,3,IF('Vessel List A'!HP168=4,4,IF('Vessel List A'!HP168=5,5,IF('Vessel List A'!HP168=6,6,IF('Vessel List A'!HP168=7,7,IF('Vessel List A'!HP168=8,8,IF('Vessel List A'!HP168=9,9,IF('Vessel List A'!HP168=10,10,IF('Vessel List A'!HP168=11,11,IF('Vessel List A'!HP168=12,12,IF('Vessel List A'!HP168=13,13,IF('Vessel List A'!HP168=14,14,IF('Vessel List A'!HP168=15,15,IF('Vessel List A'!HP168=16,16,0)))))))))))))))))=0," ",VALUE(IF('Vessel List A'!HP168=1,1,IF('Vessel List A'!HP168=2,2,IF('Vessel List A'!HP168=3,3,IF('Vessel List A'!HP168=4,4,IF('Vessel List A'!HP168=5,5,IF('Vessel List A'!HP168=6,6,IF('Vessel List A'!HP168=7,7,IF('Vessel List A'!HP168=8,8,IF('Vessel List A'!HP168=9,9,IF('Vessel List A'!HP168=10,10,IF('Vessel List A'!HP168=11,11,IF('Vessel List A'!HP168=12,12,IF('Vessel List A'!HP168=13,13,IF('Vessel List A'!HP168=14,14,IF('Vessel List A'!HP168=15,15,IF('Vessel List A'!HP168=16,16,0))))))))))))))))))</f>
        <v xml:space="preserve"> </v>
      </c>
      <c r="DR169" s="154"/>
      <c r="DS169" s="158"/>
      <c r="DT169" s="390" t="str">
        <f t="shared" si="197"/>
        <v/>
      </c>
      <c r="DU169" s="158"/>
      <c r="DV169" s="137"/>
      <c r="DW169" s="388" t="str">
        <f t="shared" si="198"/>
        <v/>
      </c>
      <c r="DX169" s="157" t="str">
        <f>IF(VALUE(IF('Vessel List A'!IC168=1,1,IF('Vessel List A'!IC168=2,2,IF('Vessel List A'!IC168=3,3,IF('Vessel List A'!IC168=4,4,IF('Vessel List A'!IC168=5,5,IF('Vessel List A'!IC168=6,6,IF('Vessel List A'!IC168=7,7,IF('Vessel List A'!IC168=8,8,IF('Vessel List A'!IC168=9,9,IF('Vessel List A'!IC168=10,10,IF('Vessel List A'!IC168=11,11,IF('Vessel List A'!IC168=12,12,IF('Vessel List A'!IC168=13,13,IF('Vessel List A'!IC168=14,14,IF('Vessel List A'!IC168=15,15,IF('Vessel List A'!IC168=16,16,0)))))))))))))))))=0," ",VALUE(IF('Vessel List A'!IC168=1,1,IF('Vessel List A'!IC168=2,2,IF('Vessel List A'!IC168=3,3,IF('Vessel List A'!IC168=4,4,IF('Vessel List A'!IC168=5,5,IF('Vessel List A'!IC168=6,6,IF('Vessel List A'!IC168=7,7,IF('Vessel List A'!IC168=8,8,IF('Vessel List A'!IC168=9,9,IF('Vessel List A'!IC168=10,10,IF('Vessel List A'!IC168=11,11,IF('Vessel List A'!IC168=12,12,IF('Vessel List A'!IC168=13,13,IF('Vessel List A'!IC168=14,14,IF('Vessel List A'!IC168=15,15,IF('Vessel List A'!IC168=16,16,0))))))))))))))))))</f>
        <v xml:space="preserve"> </v>
      </c>
      <c r="DY169" s="154"/>
      <c r="DZ169" s="158"/>
      <c r="EA169" s="390" t="str">
        <f t="shared" si="199"/>
        <v/>
      </c>
      <c r="EB169" s="158"/>
      <c r="EC169" s="137"/>
      <c r="ED169" s="388" t="str">
        <f t="shared" si="200"/>
        <v/>
      </c>
      <c r="EE169" s="157" t="str">
        <f>IF(VALUE(IF('Vessel List A'!IP168=1,1,IF('Vessel List A'!IP168=2,2,IF('Vessel List A'!IP168=3,3,IF('Vessel List A'!IP168=4,4,IF('Vessel List A'!IP168=5,5,IF('Vessel List A'!IP168=6,6,IF('Vessel List A'!IP168=7,7,IF('Vessel List A'!IP168=8,8,IF('Vessel List A'!IP168=9,9,IF('Vessel List A'!IP168=10,10,IF('Vessel List A'!IP168=11,11,IF('Vessel List A'!IP168=12,12,IF('Vessel List A'!IP168=13,13,IF('Vessel List A'!IP168=14,14,IF('Vessel List A'!IP168=15,15,IF('Vessel List A'!IP168=16,16,0)))))))))))))))))=0," ",VALUE(IF('Vessel List A'!IP168=1,1,IF('Vessel List A'!IP168=2,2,IF('Vessel List A'!IP168=3,3,IF('Vessel List A'!IP168=4,4,IF('Vessel List A'!IP168=5,5,IF('Vessel List A'!IP168=6,6,IF('Vessel List A'!IP168=7,7,IF('Vessel List A'!IP168=8,8,IF('Vessel List A'!IP168=9,9,IF('Vessel List A'!IP168=10,10,IF('Vessel List A'!IP168=11,11,IF('Vessel List A'!IP168=12,12,IF('Vessel List A'!IP168=13,13,IF('Vessel List A'!IP168=14,14,IF('Vessel List A'!IP168=15,15,IF('Vessel List A'!IP168=16,16,0))))))))))))))))))</f>
        <v xml:space="preserve"> </v>
      </c>
      <c r="EF169" s="154"/>
      <c r="EG169" s="158"/>
      <c r="EH169" s="390" t="str">
        <f t="shared" si="201"/>
        <v/>
      </c>
      <c r="EI169" s="158"/>
      <c r="EJ169" s="137"/>
      <c r="EK169" s="397" t="str">
        <f t="shared" si="202"/>
        <v/>
      </c>
      <c r="EL169" s="144"/>
      <c r="EM169" s="157" t="str">
        <f>IF(VALUE(IF('Vessel List B'!C168=1,1,IF('Vessel List B'!C168=2,2,IF('Vessel List B'!C168=3,3,IF('Vessel List B'!C168=4,4,IF('Vessel List B'!C168=5,5,IF('Vessel List B'!C168=6,6,IF('Vessel List B'!C168=7,7,IF('Vessel List B'!C168=8,8,IF('Vessel List B'!C168=9,9,IF('Vessel List B'!C168=10,10,IF('Vessel List B'!C168=11,11,IF('Vessel List B'!C168=12,12,IF('Vessel List B'!C168=13,13,IF('Vessel List B'!C168=14,14,IF('Vessel List B'!C168=15,15,IF('Vessel List B'!C168=16,16,0)))))))))))))))))=0," ",VALUE(IF('Vessel List B'!C168=1,1,IF('Vessel List B'!C168=2,2,IF('Vessel List B'!C168=3,3,IF('Vessel List B'!C168=4,4,IF('Vessel List B'!C168=5,5,IF('Vessel List B'!C168=6,6,IF('Vessel List B'!C168=7,7,IF('Vessel List B'!C168=8,8,IF('Vessel List B'!C168=9,9,IF('Vessel List B'!C168=10,10,IF('Vessel List B'!C168=11,11,IF('Vessel List B'!C168=12,12,IF('Vessel List B'!C168=13,13,IF('Vessel List B'!C168=14,14,IF('Vessel List B'!C168=15,15,IF('Vessel List B'!C168=16,16,0))))))))))))))))))</f>
        <v xml:space="preserve"> </v>
      </c>
      <c r="EN169" s="154"/>
      <c r="EO169" s="158"/>
      <c r="EP169" s="390" t="str">
        <f t="shared" si="203"/>
        <v/>
      </c>
      <c r="EQ169" s="158"/>
      <c r="ER169" s="137"/>
      <c r="ES169" s="388" t="str">
        <f t="shared" si="204"/>
        <v/>
      </c>
      <c r="ET169" s="157" t="str">
        <f>IF(VALUE(IF('Vessel List B'!P168=1,1,IF('Vessel List B'!P168=2,2,IF('Vessel List B'!P168=3,3,IF('Vessel List B'!P168=4,4,IF('Vessel List B'!P168=5,5,IF('Vessel List B'!P168=6,6,IF('Vessel List B'!P168=7,7,IF('Vessel List B'!P168=8,8,IF('Vessel List B'!P168=9,9,IF('Vessel List B'!P168=10,10,IF('Vessel List B'!P168=11,11,IF('Vessel List B'!P168=12,12,IF('Vessel List B'!P168=13,13,IF('Vessel List B'!P168=14,14,IF('Vessel List B'!P168=15,15,IF('Vessel List B'!P168=16,16,0)))))))))))))))))=0," ",VALUE(IF('Vessel List B'!P168=1,1,IF('Vessel List B'!P168=2,2,IF('Vessel List B'!P168=3,3,IF('Vessel List B'!P168=4,4,IF('Vessel List B'!P168=5,5,IF('Vessel List B'!P168=6,6,IF('Vessel List B'!P168=7,7,IF('Vessel List B'!P168=8,8,IF('Vessel List B'!P168=9,9,IF('Vessel List B'!P168=10,10,IF('Vessel List B'!P168=11,11,IF('Vessel List B'!P168=12,12,IF('Vessel List B'!P168=13,13,IF('Vessel List B'!P168=14,14,IF('Vessel List B'!P168=15,15,IF('Vessel List B'!P168=16,16,0))))))))))))))))))</f>
        <v xml:space="preserve"> </v>
      </c>
      <c r="EU169" s="154"/>
      <c r="EV169" s="158"/>
      <c r="EW169" s="390" t="str">
        <f t="shared" si="205"/>
        <v/>
      </c>
      <c r="EX169" s="158"/>
      <c r="EY169" s="137"/>
      <c r="EZ169" s="388" t="str">
        <f t="shared" si="206"/>
        <v/>
      </c>
      <c r="FA169" s="157" t="str">
        <f>IF(VALUE(IF('Vessel List B'!AC168=1,1,IF('Vessel List B'!AC168=2,2,IF('Vessel List B'!AC168=3,3,IF('Vessel List B'!AC168=4,4,IF('Vessel List B'!AC168=5,5,IF('Vessel List B'!AC168=6,6,IF('Vessel List B'!AC168=7,7,IF('Vessel List B'!AC168=8,8,IF('Vessel List B'!AC168=9,9,IF('Vessel List B'!AC168=10,10,IF('Vessel List B'!AC168=11,11,IF('Vessel List B'!AC168=12,12,IF('Vessel List B'!AC168=13,13,IF('Vessel List B'!AC168=14,14,IF('Vessel List B'!AC168=15,15,IF('Vessel List B'!AC168=16,16,0)))))))))))))))))=0," ",VALUE(IF('Vessel List B'!AC168=1,1,IF('Vessel List B'!AC168=2,2,IF('Vessel List B'!AC168=3,3,IF('Vessel List B'!AC168=4,4,IF('Vessel List B'!AC168=5,5,IF('Vessel List B'!AC168=6,6,IF('Vessel List B'!AC168=7,7,IF('Vessel List B'!AC168=8,8,IF('Vessel List B'!AC168=9,9,IF('Vessel List B'!AC168=10,10,IF('Vessel List B'!AC168=11,11,IF('Vessel List B'!AC168=12,12,IF('Vessel List B'!AC168=13,13,IF('Vessel List B'!AC168=14,14,IF('Vessel List B'!AC168=15,15,IF('Vessel List B'!AC168=16,16,0))))))))))))))))))</f>
        <v xml:space="preserve"> </v>
      </c>
      <c r="FB169" s="154"/>
      <c r="FC169" s="158"/>
      <c r="FD169" s="390" t="str">
        <f t="shared" si="207"/>
        <v/>
      </c>
      <c r="FE169" s="158"/>
      <c r="FF169" s="137"/>
      <c r="FG169" s="388" t="str">
        <f t="shared" si="208"/>
        <v/>
      </c>
      <c r="FH169" s="157" t="str">
        <f>IF(VALUE(IF('Vessel List B'!AP168=1,1,IF('Vessel List B'!AP168=2,2,IF('Vessel List B'!AP168=3,3,IF('Vessel List B'!AP168=4,4,IF('Vessel List B'!AP168=5,5,IF('Vessel List B'!AP168=6,6,IF('Vessel List B'!AP168=7,7,IF('Vessel List B'!AP168=8,8,IF('Vessel List B'!AP168=9,9,IF('Vessel List B'!AP168=10,10,IF('Vessel List B'!AP168=11,11,IF('Vessel List B'!AP168=12,12,IF('Vessel List B'!AP168=13,13,IF('Vessel List B'!AP168=14,14,IF('Vessel List B'!AP168=15,15,IF('Vessel List B'!AP168=16,16,0)))))))))))))))))=0," ",VALUE(IF('Vessel List B'!AP168=1,1,IF('Vessel List B'!AP168=2,2,IF('Vessel List B'!AP168=3,3,IF('Vessel List B'!AP168=4,4,IF('Vessel List B'!AP168=5,5,IF('Vessel List B'!AP168=6,6,IF('Vessel List B'!AP168=7,7,IF('Vessel List B'!AP168=8,8,IF('Vessel List B'!AP168=9,9,IF('Vessel List B'!AP168=10,10,IF('Vessel List B'!AP168=11,11,IF('Vessel List B'!AP168=12,12,IF('Vessel List B'!AP168=13,13,IF('Vessel List B'!AP168=14,14,IF('Vessel List B'!AP168=15,15,IF('Vessel List B'!AP168=16,16,0))))))))))))))))))</f>
        <v xml:space="preserve"> </v>
      </c>
      <c r="FI169" s="154"/>
      <c r="FJ169" s="158"/>
      <c r="FK169" s="390" t="str">
        <f t="shared" si="209"/>
        <v/>
      </c>
      <c r="FL169" s="158"/>
      <c r="FM169" s="137"/>
      <c r="FN169" s="388" t="str">
        <f t="shared" si="210"/>
        <v/>
      </c>
      <c r="FO169" s="157" t="str">
        <f>IF(VALUE(IF('Vessel List B'!BC168=1,1,IF('Vessel List B'!BC168=2,2,IF('Vessel List B'!BC168=3,3,IF('Vessel List B'!BC168=4,4,IF('Vessel List B'!BC168=5,5,IF('Vessel List B'!BC168=6,6,IF('Vessel List B'!BC168=7,7,IF('Vessel List B'!BC168=8,8,IF('Vessel List B'!BC168=9,9,IF('Vessel List B'!BC168=10,10,IF('Vessel List B'!BC168=11,11,IF('Vessel List B'!BC168=12,12,IF('Vessel List B'!BC168=13,13,IF('Vessel List B'!BC168=14,14,IF('Vessel List B'!BC168=15,15,IF('Vessel List B'!BC168=16,16,0)))))))))))))))))=0," ",VALUE(IF('Vessel List B'!BC168=1,1,IF('Vessel List B'!BC168=2,2,IF('Vessel List B'!BC168=3,3,IF('Vessel List B'!BC168=4,4,IF('Vessel List B'!BC168=5,5,IF('Vessel List B'!BC168=6,6,IF('Vessel List B'!BC168=7,7,IF('Vessel List B'!BC168=8,8,IF('Vessel List B'!BC168=9,9,IF('Vessel List B'!BC168=10,10,IF('Vessel List B'!BC168=11,11,IF('Vessel List B'!BC168=12,12,IF('Vessel List B'!BC168=13,13,IF('Vessel List B'!BC168=14,14,IF('Vessel List B'!BC168=15,15,IF('Vessel List B'!BC168=16,16,0))))))))))))))))))</f>
        <v xml:space="preserve"> </v>
      </c>
      <c r="FP169" s="154"/>
      <c r="FQ169" s="158"/>
      <c r="FR169" s="390" t="str">
        <f t="shared" si="211"/>
        <v/>
      </c>
      <c r="FS169" s="158"/>
      <c r="FT169" s="137"/>
      <c r="FU169" s="388" t="str">
        <f t="shared" si="212"/>
        <v/>
      </c>
      <c r="FV169" s="157" t="str">
        <f>IF(VALUE(IF('Vessel List B'!BP168=1,1,IF('Vessel List B'!BP168=2,2,IF('Vessel List B'!BP168=3,3,IF('Vessel List B'!BP168=4,4,IF('Vessel List B'!BP168=5,5,IF('Vessel List B'!BP168=6,6,IF('Vessel List B'!BP168=7,7,IF('Vessel List B'!BP168=8,8,IF('Vessel List B'!BP168=9,9,IF('Vessel List B'!BP168=10,10,IF('Vessel List B'!BP168=11,11,IF('Vessel List B'!BP168=12,12,IF('Vessel List B'!BP168=13,13,IF('Vessel List B'!BP168=14,14,IF('Vessel List B'!BP168=15,15,IF('Vessel List B'!BP168=16,16,0)))))))))))))))))=0," ",VALUE(IF('Vessel List B'!BP168=1,1,IF('Vessel List B'!BP168=2,2,IF('Vessel List B'!BP168=3,3,IF('Vessel List B'!BP168=4,4,IF('Vessel List B'!BP168=5,5,IF('Vessel List B'!BP168=6,6,IF('Vessel List B'!BP168=7,7,IF('Vessel List B'!BP168=8,8,IF('Vessel List B'!BP168=9,9,IF('Vessel List B'!BP168=10,10,IF('Vessel List B'!BP168=11,11,IF('Vessel List B'!BP168=12,12,IF('Vessel List B'!BP168=13,13,IF('Vessel List B'!BP168=14,14,IF('Vessel List B'!BP168=15,15,IF('Vessel List B'!BP168=16,16,0))))))))))))))))))</f>
        <v xml:space="preserve"> </v>
      </c>
      <c r="FW169" s="154"/>
      <c r="FX169" s="158"/>
      <c r="FY169" s="390" t="str">
        <f t="shared" si="213"/>
        <v/>
      </c>
      <c r="FZ169" s="158"/>
      <c r="GA169" s="137"/>
      <c r="GB169" s="388" t="str">
        <f t="shared" si="214"/>
        <v/>
      </c>
      <c r="GC169" s="157" t="str">
        <f>IF(VALUE(IF('Vessel List B'!CC168=1,1,IF('Vessel List B'!CC168=2,2,IF('Vessel List B'!CC168=3,3,IF('Vessel List B'!CC168=4,4,IF('Vessel List B'!CC168=5,5,IF('Vessel List B'!CC168=6,6,IF('Vessel List B'!CC168=7,7,IF('Vessel List B'!CC168=8,8,IF('Vessel List B'!CC168=9,9,IF('Vessel List B'!CC168=10,10,IF('Vessel List B'!CC168=11,11,IF('Vessel List B'!CC168=12,12,IF('Vessel List B'!CC168=13,13,IF('Vessel List B'!CC168=14,14,IF('Vessel List B'!CC168=15,15,IF('Vessel List B'!CC168=16,16,0)))))))))))))))))=0," ",VALUE(IF('Vessel List B'!CC168=1,1,IF('Vessel List B'!CC168=2,2,IF('Vessel List B'!CC168=3,3,IF('Vessel List B'!CC168=4,4,IF('Vessel List B'!CC168=5,5,IF('Vessel List B'!CC168=6,6,IF('Vessel List B'!CC168=7,7,IF('Vessel List B'!CC168=8,8,IF('Vessel List B'!CC168=9,9,IF('Vessel List B'!CC168=10,10,IF('Vessel List B'!CC168=11,11,IF('Vessel List B'!CC168=12,12,IF('Vessel List B'!CC168=13,13,IF('Vessel List B'!CC168=14,14,IF('Vessel List B'!CC168=15,15,IF('Vessel List B'!CC168=16,16,0))))))))))))))))))</f>
        <v xml:space="preserve"> </v>
      </c>
      <c r="GD169" s="154"/>
      <c r="GE169" s="158"/>
      <c r="GF169" s="390" t="str">
        <f t="shared" si="215"/>
        <v/>
      </c>
      <c r="GG169" s="158"/>
      <c r="GH169" s="137"/>
      <c r="GI169" s="388" t="str">
        <f t="shared" si="216"/>
        <v/>
      </c>
      <c r="GJ169" s="157" t="str">
        <f>IF(VALUE(IF('Vessel List B'!CP168=1,1,IF('Vessel List B'!CP168=2,2,IF('Vessel List B'!CP168=3,3,IF('Vessel List B'!CP168=4,4,IF('Vessel List B'!CP168=5,5,IF('Vessel List B'!CP168=6,6,IF('Vessel List B'!CP168=7,7,IF('Vessel List B'!CP168=8,8,IF('Vessel List B'!CP168=9,9,IF('Vessel List B'!CP168=10,10,IF('Vessel List B'!CP168=11,11,IF('Vessel List B'!CP168=12,12,IF('Vessel List B'!CP168=13,13,IF('Vessel List B'!CP168=14,14,IF('Vessel List B'!CP168=15,15,IF('Vessel List B'!CP168=16,16,0)))))))))))))))))=0," ",VALUE(IF('Vessel List B'!CP168=1,1,IF('Vessel List B'!CP168=2,2,IF('Vessel List B'!CP168=3,3,IF('Vessel List B'!CP168=4,4,IF('Vessel List B'!CP168=5,5,IF('Vessel List B'!CP168=6,6,IF('Vessel List B'!CP168=7,7,IF('Vessel List B'!CP168=8,8,IF('Vessel List B'!CP168=9,9,IF('Vessel List B'!CP168=10,10,IF('Vessel List B'!CP168=11,11,IF('Vessel List B'!CP168=12,12,IF('Vessel List B'!CP168=13,13,IF('Vessel List B'!CP168=14,14,IF('Vessel List B'!CP168=15,15,IF('Vessel List B'!CP168=16,16,0))))))))))))))))))</f>
        <v xml:space="preserve"> </v>
      </c>
      <c r="GK169" s="154"/>
      <c r="GL169" s="158"/>
      <c r="GM169" s="390" t="str">
        <f t="shared" si="217"/>
        <v/>
      </c>
      <c r="GN169" s="158"/>
      <c r="GO169" s="137"/>
      <c r="GP169" s="388" t="str">
        <f t="shared" si="218"/>
        <v/>
      </c>
      <c r="GQ169" s="157" t="str">
        <f>IF(VALUE(IF('Vessel List B'!DC168=1,1,IF('Vessel List B'!DC168=2,2,IF('Vessel List B'!DC168=3,3,IF('Vessel List B'!DC168=4,4,IF('Vessel List B'!DC168=5,5,IF('Vessel List B'!DC168=6,6,IF('Vessel List B'!DC168=7,7,IF('Vessel List B'!DC168=8,8,IF('Vessel List B'!DC168=9,9,IF('Vessel List B'!DC168=10,10,IF('Vessel List B'!DC168=11,11,IF('Vessel List B'!DC168=12,12,IF('Vessel List B'!DC168=13,13,IF('Vessel List B'!DC168=14,14,IF('Vessel List B'!DC168=15,15,IF('Vessel List B'!DC168=16,16,0)))))))))))))))))=0," ",VALUE(IF('Vessel List B'!DC168=1,1,IF('Vessel List B'!DC168=2,2,IF('Vessel List B'!DC168=3,3,IF('Vessel List B'!DC168=4,4,IF('Vessel List B'!DC168=5,5,IF('Vessel List B'!DC168=6,6,IF('Vessel List B'!DC168=7,7,IF('Vessel List B'!DC168=8,8,IF('Vessel List B'!DC168=9,9,IF('Vessel List B'!DC168=10,10,IF('Vessel List B'!DC168=11,11,IF('Vessel List B'!DC168=12,12,IF('Vessel List B'!DC168=13,13,IF('Vessel List B'!DC168=14,14,IF('Vessel List B'!DC168=15,15,IF('Vessel List B'!DC168=16,16,0))))))))))))))))))</f>
        <v xml:space="preserve"> </v>
      </c>
      <c r="GR169" s="154"/>
      <c r="GS169" s="158"/>
      <c r="GT169" s="390" t="str">
        <f t="shared" si="219"/>
        <v/>
      </c>
      <c r="GU169" s="158"/>
      <c r="GV169" s="137"/>
      <c r="GW169" s="388" t="str">
        <f t="shared" si="220"/>
        <v/>
      </c>
      <c r="GX169" s="157" t="str">
        <f>IF(VALUE(IF('Vessel List B'!DP168=1,1,IF('Vessel List B'!DP168=2,2,IF('Vessel List B'!DP168=3,3,IF('Vessel List B'!DP168=4,4,IF('Vessel List B'!DP168=5,5,IF('Vessel List B'!DP168=6,6,IF('Vessel List B'!DP168=7,7,IF('Vessel List B'!DP168=8,8,IF('Vessel List B'!DP168=9,9,IF('Vessel List B'!DP168=10,10,IF('Vessel List B'!DP168=11,11,IF('Vessel List B'!DP168=12,12,IF('Vessel List B'!DP168=13,13,IF('Vessel List B'!DP168=14,14,IF('Vessel List B'!DP168=15,15,IF('Vessel List B'!DP168=16,16,0)))))))))))))))))=0," ",VALUE(IF('Vessel List B'!DP168=1,1,IF('Vessel List B'!DP168=2,2,IF('Vessel List B'!DP168=3,3,IF('Vessel List B'!DP168=4,4,IF('Vessel List B'!DP168=5,5,IF('Vessel List B'!DP168=6,6,IF('Vessel List B'!DP168=7,7,IF('Vessel List B'!DP168=8,8,IF('Vessel List B'!DP168=9,9,IF('Vessel List B'!DP168=10,10,IF('Vessel List B'!DP168=11,11,IF('Vessel List B'!DP168=12,12,IF('Vessel List B'!DP168=13,13,IF('Vessel List B'!DP168=14,14,IF('Vessel List B'!DP168=15,15,IF('Vessel List B'!DP168=16,16,0))))))))))))))))))</f>
        <v xml:space="preserve"> </v>
      </c>
      <c r="GY169" s="154"/>
      <c r="GZ169" s="158"/>
      <c r="HA169" s="390" t="str">
        <f t="shared" si="221"/>
        <v/>
      </c>
      <c r="HB169" s="158"/>
      <c r="HC169" s="137"/>
      <c r="HD169" s="388" t="str">
        <f t="shared" si="222"/>
        <v/>
      </c>
      <c r="HE169" s="157" t="str">
        <f>IF(VALUE(IF('Vessel List B'!EC168=1,1,IF('Vessel List B'!EC168=2,2,IF('Vessel List B'!EC168=3,3,IF('Vessel List B'!EC168=4,4,IF('Vessel List B'!EC168=5,5,IF('Vessel List B'!EC168=6,6,IF('Vessel List B'!EC168=7,7,IF('Vessel List B'!EC168=8,8,IF('Vessel List B'!EC168=9,9,IF('Vessel List B'!EC168=10,10,IF('Vessel List B'!EC168=11,11,IF('Vessel List B'!EC168=12,12,IF('Vessel List B'!EC168=13,13,IF('Vessel List B'!EC168=14,14,IF('Vessel List B'!EC168=15,15,IF('Vessel List B'!EC168=16,16,0)))))))))))))))))=0," ",VALUE(IF('Vessel List B'!EC168=1,1,IF('Vessel List B'!EC168=2,2,IF('Vessel List B'!EC168=3,3,IF('Vessel List B'!EC168=4,4,IF('Vessel List B'!EC168=5,5,IF('Vessel List B'!EC168=6,6,IF('Vessel List B'!EC168=7,7,IF('Vessel List B'!EC168=8,8,IF('Vessel List B'!EC168=9,9,IF('Vessel List B'!EC168=10,10,IF('Vessel List B'!EC168=11,11,IF('Vessel List B'!EC168=12,12,IF('Vessel List B'!EC168=13,13,IF('Vessel List B'!EC168=14,14,IF('Vessel List B'!EC168=15,15,IF('Vessel List B'!EC168=16,16,0))))))))))))))))))</f>
        <v xml:space="preserve"> </v>
      </c>
      <c r="HF169" s="154"/>
      <c r="HG169" s="158"/>
      <c r="HH169" s="390" t="str">
        <f t="shared" si="223"/>
        <v/>
      </c>
      <c r="HI169" s="158"/>
      <c r="HJ169" s="137"/>
      <c r="HK169" s="388" t="str">
        <f t="shared" si="224"/>
        <v/>
      </c>
      <c r="HL169" s="157" t="str">
        <f>IF(VALUE(IF('Vessel List B'!EP168=1,1,IF('Vessel List B'!EP168=2,2,IF('Vessel List B'!EP168=3,3,IF('Vessel List B'!EP168=4,4,IF('Vessel List B'!EP168=5,5,IF('Vessel List B'!EP168=6,6,IF('Vessel List B'!EP168=7,7,IF('Vessel List B'!EP168=8,8,IF('Vessel List B'!EP168=9,9,IF('Vessel List B'!EP168=10,10,IF('Vessel List B'!EP168=11,11,IF('Vessel List B'!EP168=12,12,IF('Vessel List B'!EP168=13,13,IF('Vessel List B'!EP168=14,14,IF('Vessel List B'!EP168=15,15,IF('Vessel List B'!EP168=16,16,0)))))))))))))))))=0," ",VALUE(IF('Vessel List B'!EP168=1,1,IF('Vessel List B'!EP168=2,2,IF('Vessel List B'!EP168=3,3,IF('Vessel List B'!EP168=4,4,IF('Vessel List B'!EP168=5,5,IF('Vessel List B'!EP168=6,6,IF('Vessel List B'!EP168=7,7,IF('Vessel List B'!EP168=8,8,IF('Vessel List B'!EP168=9,9,IF('Vessel List B'!EP168=10,10,IF('Vessel List B'!EP168=11,11,IF('Vessel List B'!EP168=12,12,IF('Vessel List B'!EP168=13,13,IF('Vessel List B'!EP168=14,14,IF('Vessel List B'!EP168=15,15,IF('Vessel List B'!EP168=16,16,0))))))))))))))))))</f>
        <v xml:space="preserve"> </v>
      </c>
      <c r="HM169" s="154"/>
      <c r="HN169" s="158"/>
      <c r="HO169" s="390" t="str">
        <f t="shared" si="225"/>
        <v/>
      </c>
      <c r="HP169" s="158"/>
      <c r="HQ169" s="137"/>
      <c r="HR169" s="388" t="str">
        <f t="shared" si="226"/>
        <v/>
      </c>
      <c r="HS169" s="157" t="str">
        <f>IF(VALUE(IF('Vessel List B'!FC168=1,1,IF('Vessel List B'!FC168=2,2,IF('Vessel List B'!FC168=3,3,IF('Vessel List B'!FC168=4,4,IF('Vessel List B'!FC168=5,5,IF('Vessel List B'!FC168=6,6,IF('Vessel List B'!FC168=7,7,IF('Vessel List B'!FC168=8,8,IF('Vessel List B'!FC168=9,9,IF('Vessel List B'!FC168=10,10,IF('Vessel List B'!FC168=11,11,IF('Vessel List B'!FC168=12,12,IF('Vessel List B'!FC168=13,13,IF('Vessel List B'!FC168=14,14,IF('Vessel List B'!FC168=15,15,IF('Vessel List B'!FC168=16,16,0)))))))))))))))))=0," ",VALUE(IF('Vessel List B'!FC168=1,1,IF('Vessel List B'!FC168=2,2,IF('Vessel List B'!FC168=3,3,IF('Vessel List B'!FC168=4,4,IF('Vessel List B'!FC168=5,5,IF('Vessel List B'!FC168=6,6,IF('Vessel List B'!FC168=7,7,IF('Vessel List B'!FC168=8,8,IF('Vessel List B'!FC168=9,9,IF('Vessel List B'!FC168=10,10,IF('Vessel List B'!FC168=11,11,IF('Vessel List B'!FC168=12,12,IF('Vessel List B'!FC168=13,13,IF('Vessel List B'!FC168=14,14,IF('Vessel List B'!FC168=15,15,IF('Vessel List B'!FC168=16,16,0))))))))))))))))))</f>
        <v xml:space="preserve"> </v>
      </c>
      <c r="HT169" s="154"/>
      <c r="HU169" s="158"/>
      <c r="HV169" s="390" t="str">
        <f t="shared" si="227"/>
        <v/>
      </c>
      <c r="HW169" s="158"/>
      <c r="HX169" s="137"/>
      <c r="HY169" s="388" t="str">
        <f t="shared" si="228"/>
        <v/>
      </c>
      <c r="HZ169" s="157" t="str">
        <f>IF(VALUE(IF('Vessel List B'!FP168=1,1,IF('Vessel List B'!FP168=2,2,IF('Vessel List B'!FP168=3,3,IF('Vessel List B'!FP168=4,4,IF('Vessel List B'!FP168=5,5,IF('Vessel List B'!FP168=6,6,IF('Vessel List B'!FP168=7,7,IF('Vessel List B'!FP168=8,8,IF('Vessel List B'!FP168=9,9,IF('Vessel List B'!FP168=10,10,IF('Vessel List B'!FP168=11,11,IF('Vessel List B'!FP168=12,12,IF('Vessel List B'!FP168=13,13,IF('Vessel List B'!FP168=14,14,IF('Vessel List B'!FP168=15,15,IF('Vessel List B'!FP168=16,16,0)))))))))))))))))=0," ",VALUE(IF('Vessel List B'!FP168=1,1,IF('Vessel List B'!FP168=2,2,IF('Vessel List B'!FP168=3,3,IF('Vessel List B'!FP168=4,4,IF('Vessel List B'!FP168=5,5,IF('Vessel List B'!FP168=6,6,IF('Vessel List B'!FP168=7,7,IF('Vessel List B'!FP168=8,8,IF('Vessel List B'!FP168=9,9,IF('Vessel List B'!FP168=10,10,IF('Vessel List B'!FP168=11,11,IF('Vessel List B'!FP168=12,12,IF('Vessel List B'!FP168=13,13,IF('Vessel List B'!FP168=14,14,IF('Vessel List B'!FP168=15,15,IF('Vessel List B'!FP168=16,16,0))))))))))))))))))</f>
        <v xml:space="preserve"> </v>
      </c>
      <c r="IA169" s="154"/>
      <c r="IB169" s="158"/>
      <c r="IC169" s="390" t="str">
        <f t="shared" si="229"/>
        <v/>
      </c>
      <c r="ID169" s="158"/>
      <c r="IE169" s="137"/>
      <c r="IF169" s="388" t="str">
        <f t="shared" si="230"/>
        <v/>
      </c>
      <c r="IG169" s="157" t="str">
        <f>IF(VALUE(IF('Vessel List B'!GC168=1,1,IF('Vessel List B'!GC168=2,2,IF('Vessel List B'!GC168=3,3,IF('Vessel List B'!GC168=4,4,IF('Vessel List B'!GC168=5,5,IF('Vessel List B'!GC168=6,6,IF('Vessel List B'!GC168=7,7,IF('Vessel List B'!GC168=8,8,IF('Vessel List B'!GC168=9,9,IF('Vessel List B'!GC168=10,10,IF('Vessel List B'!GC168=11,11,IF('Vessel List B'!GC168=12,12,IF('Vessel List B'!GC168=13,13,IF('Vessel List B'!GC168=14,14,IF('Vessel List B'!GC168=15,15,IF('Vessel List B'!GC168=16,16,0)))))))))))))))))=0," ",VALUE(IF('Vessel List B'!GC168=1,1,IF('Vessel List B'!GC168=2,2,IF('Vessel List B'!GC168=3,3,IF('Vessel List B'!GC168=4,4,IF('Vessel List B'!GC168=5,5,IF('Vessel List B'!GC168=6,6,IF('Vessel List B'!GC168=7,7,IF('Vessel List B'!GC168=8,8,IF('Vessel List B'!GC168=9,9,IF('Vessel List B'!GC168=10,10,IF('Vessel List B'!GC168=11,11,IF('Vessel List B'!GC168=12,12,IF('Vessel List B'!GC168=13,13,IF('Vessel List B'!GC168=14,14,IF('Vessel List B'!GC168=15,15,IF('Vessel List B'!GC168=16,16,0))))))))))))))))))</f>
        <v xml:space="preserve"> </v>
      </c>
      <c r="IH169" s="154"/>
      <c r="II169" s="158"/>
      <c r="IJ169" s="390" t="str">
        <f t="shared" si="231"/>
        <v/>
      </c>
      <c r="IK169" s="158"/>
      <c r="IL169" s="137"/>
      <c r="IM169" s="388" t="str">
        <f t="shared" si="232"/>
        <v/>
      </c>
      <c r="IN169" s="157" t="str">
        <f>IF(VALUE(IF('Vessel List B'!GP168=1,1,IF('Vessel List B'!GP168=2,2,IF('Vessel List B'!GP168=3,3,IF('Vessel List B'!GP168=4,4,IF('Vessel List B'!GP168=5,5,IF('Vessel List B'!GP168=6,6,IF('Vessel List B'!GP168=7,7,IF('Vessel List B'!GP168=8,8,IF('Vessel List B'!GP168=9,9,IF('Vessel List B'!GP168=10,10,IF('Vessel List B'!GP168=11,11,IF('Vessel List B'!GP168=12,12,IF('Vessel List B'!GP168=13,13,IF('Vessel List B'!GP168=14,14,IF('Vessel List B'!GP168=15,15,IF('Vessel List B'!GP168=16,16,0)))))))))))))))))=0," ",VALUE(IF('Vessel List B'!GP168=1,1,IF('Vessel List B'!GP168=2,2,IF('Vessel List B'!GP168=3,3,IF('Vessel List B'!GP168=4,4,IF('Vessel List B'!GP168=5,5,IF('Vessel List B'!GP168=6,6,IF('Vessel List B'!GP168=7,7,IF('Vessel List B'!GP168=8,8,IF('Vessel List B'!GP168=9,9,IF('Vessel List B'!GP168=10,10,IF('Vessel List B'!GP168=11,11,IF('Vessel List B'!GP168=12,12,IF('Vessel List B'!GP168=13,13,IF('Vessel List B'!GP168=14,14,IF('Vessel List B'!GP168=15,15,IF('Vessel List B'!GP168=16,16,0))))))))))))))))))</f>
        <v xml:space="preserve"> </v>
      </c>
      <c r="IO169" s="154"/>
      <c r="IP169" s="158"/>
      <c r="IQ169" s="390" t="str">
        <f t="shared" si="233"/>
        <v/>
      </c>
      <c r="IR169" s="158"/>
      <c r="IS169" s="137"/>
      <c r="IT169" s="388" t="str">
        <f t="shared" si="234"/>
        <v/>
      </c>
      <c r="IU169" s="157" t="str">
        <f>IF(VALUE(IF('Vessel List B'!HC168=1,1,IF('Vessel List B'!HC168=2,2,IF('Vessel List B'!HC168=3,3,IF('Vessel List B'!HC168=4,4,IF('Vessel List B'!HC168=5,5,IF('Vessel List B'!HC168=6,6,IF('Vessel List B'!HC168=7,7,IF('Vessel List B'!HC168=8,8,IF('Vessel List B'!HC168=9,9,IF('Vessel List B'!HC168=10,10,IF('Vessel List B'!HC168=11,11,IF('Vessel List B'!HC168=12,12,IF('Vessel List B'!HC168=13,13,IF('Vessel List B'!HC168=14,14,IF('Vessel List B'!HC168=15,15,IF('Vessel List B'!HC168=16,16,0)))))))))))))))))=0," ",VALUE(IF('Vessel List B'!HC168=1,1,IF('Vessel List B'!HC168=2,2,IF('Vessel List B'!HC168=3,3,IF('Vessel List B'!HC168=4,4,IF('Vessel List B'!HC168=5,5,IF('Vessel List B'!HC168=6,6,IF('Vessel List B'!HC168=7,7,IF('Vessel List B'!HC168=8,8,IF('Vessel List B'!HC168=9,9,IF('Vessel List B'!HC168=10,10,IF('Vessel List B'!HC168=11,11,IF('Vessel List B'!HC168=12,12,IF('Vessel List B'!HC168=13,13,IF('Vessel List B'!HC168=14,14,IF('Vessel List B'!HC168=15,15,IF('Vessel List B'!HC168=16,16,0))))))))))))))))))</f>
        <v xml:space="preserve"> </v>
      </c>
      <c r="IV169" s="154"/>
      <c r="IW169" s="158"/>
      <c r="IX169" s="390" t="str">
        <f t="shared" si="235"/>
        <v/>
      </c>
      <c r="IY169" s="158"/>
      <c r="IZ169" s="137"/>
      <c r="JA169" s="388" t="str">
        <f t="shared" si="236"/>
        <v/>
      </c>
      <c r="JB169" s="157" t="str">
        <f>IF(VALUE(IF('Vessel List B'!HP168=1,1,IF('Vessel List B'!HP168=2,2,IF('Vessel List B'!HP168=3,3,IF('Vessel List B'!HP168=4,4,IF('Vessel List B'!HP168=5,5,IF('Vessel List B'!HP168=6,6,IF('Vessel List B'!HP168=7,7,IF('Vessel List B'!HP168=8,8,IF('Vessel List B'!HP168=9,9,IF('Vessel List B'!HP168=10,10,IF('Vessel List B'!HP168=11,11,IF('Vessel List B'!HP168=12,12,IF('Vessel List B'!HP168=13,13,IF('Vessel List B'!HP168=14,14,IF('Vessel List B'!HP168=15,15,IF('Vessel List B'!HP168=16,16,0)))))))))))))))))=0," ",VALUE(IF('Vessel List B'!HP168=1,1,IF('Vessel List B'!HP168=2,2,IF('Vessel List B'!HP168=3,3,IF('Vessel List B'!HP168=4,4,IF('Vessel List B'!HP168=5,5,IF('Vessel List B'!HP168=6,6,IF('Vessel List B'!HP168=7,7,IF('Vessel List B'!HP168=8,8,IF('Vessel List B'!HP168=9,9,IF('Vessel List B'!HP168=10,10,IF('Vessel List B'!HP168=11,11,IF('Vessel List B'!HP168=12,12,IF('Vessel List B'!HP168=13,13,IF('Vessel List B'!HP168=14,14,IF('Vessel List B'!HP168=15,15,IF('Vessel List B'!HP168=16,16,0))))))))))))))))))</f>
        <v xml:space="preserve"> </v>
      </c>
      <c r="JC169" s="154"/>
      <c r="JD169" s="158"/>
      <c r="JE169" s="390" t="str">
        <f t="shared" si="237"/>
        <v/>
      </c>
      <c r="JF169" s="158"/>
      <c r="JG169" s="137"/>
      <c r="JH169" s="388" t="str">
        <f t="shared" si="238"/>
        <v/>
      </c>
      <c r="JI169" s="157" t="str">
        <f>IF(VALUE(IF('Vessel List B'!IC168=1,1,IF('Vessel List B'!IC168=2,2,IF('Vessel List B'!IC168=3,3,IF('Vessel List B'!IC168=4,4,IF('Vessel List B'!IC168=5,5,IF('Vessel List B'!IC168=6,6,IF('Vessel List B'!IC168=7,7,IF('Vessel List B'!IC168=8,8,IF('Vessel List B'!IC168=9,9,IF('Vessel List B'!IC168=10,10,IF('Vessel List B'!IC168=11,11,IF('Vessel List B'!IC168=12,12,IF('Vessel List B'!IC168=13,13,IF('Vessel List B'!IC168=14,14,IF('Vessel List B'!IC168=15,15,IF('Vessel List B'!IC168=16,16,0)))))))))))))))))=0," ",VALUE(IF('Vessel List B'!IC168=1,1,IF('Vessel List B'!IC168=2,2,IF('Vessel List B'!IC168=3,3,IF('Vessel List B'!IC168=4,4,IF('Vessel List B'!IC168=5,5,IF('Vessel List B'!IC168=6,6,IF('Vessel List B'!IC168=7,7,IF('Vessel List B'!IC168=8,8,IF('Vessel List B'!IC168=9,9,IF('Vessel List B'!IC168=10,10,IF('Vessel List B'!IC168=11,11,IF('Vessel List B'!IC168=12,12,IF('Vessel List B'!IC168=13,13,IF('Vessel List B'!IC168=14,14,IF('Vessel List B'!IC168=15,15,IF('Vessel List B'!IC168=16,16,0))))))))))))))))))</f>
        <v xml:space="preserve"> </v>
      </c>
      <c r="JJ169" s="154"/>
      <c r="JK169" s="158"/>
      <c r="JL169" s="390" t="str">
        <f t="shared" si="239"/>
        <v/>
      </c>
      <c r="JM169" s="158"/>
      <c r="JN169" s="137"/>
      <c r="JO169" s="388" t="str">
        <f t="shared" si="240"/>
        <v/>
      </c>
      <c r="JP169" s="157" t="str">
        <f>IF(VALUE(IF('Vessel List B'!IP168=1,1,IF('Vessel List B'!IP168=2,2,IF('Vessel List B'!IP168=3,3,IF('Vessel List B'!IP168=4,4,IF('Vessel List B'!IP168=5,5,IF('Vessel List B'!IP168=6,6,IF('Vessel List B'!IP168=7,7,IF('Vessel List B'!IP168=8,8,IF('Vessel List B'!IP168=9,9,IF('Vessel List B'!IP168=10,10,IF('Vessel List B'!IP168=11,11,IF('Vessel List B'!IP168=12,12,IF('Vessel List B'!IP168=13,13,IF('Vessel List B'!IP168=14,14,IF('Vessel List B'!IP168=15,15,IF('Vessel List B'!IP168=16,16,0)))))))))))))))))=0," ",VALUE(IF('Vessel List B'!IP168=1,1,IF('Vessel List B'!IP168=2,2,IF('Vessel List B'!IP168=3,3,IF('Vessel List B'!IP168=4,4,IF('Vessel List B'!IP168=5,5,IF('Vessel List B'!IP168=6,6,IF('Vessel List B'!IP168=7,7,IF('Vessel List B'!IP168=8,8,IF('Vessel List B'!IP168=9,9,IF('Vessel List B'!IP168=10,10,IF('Vessel List B'!IP168=11,11,IF('Vessel List B'!IP168=12,12,IF('Vessel List B'!IP168=13,13,IF('Vessel List B'!IP168=14,14,IF('Vessel List B'!IP168=15,15,IF('Vessel List B'!IP168=16,16,0))))))))))))))))))</f>
        <v xml:space="preserve"> </v>
      </c>
      <c r="JQ169" s="154"/>
      <c r="JR169" s="158"/>
      <c r="JS169" s="390" t="str">
        <f t="shared" si="241"/>
        <v/>
      </c>
      <c r="JT169" s="158"/>
      <c r="JU169" s="137"/>
      <c r="JV169" s="397" t="str">
        <f t="shared" si="242"/>
        <v/>
      </c>
      <c r="JW169" s="403"/>
    </row>
    <row r="170" spans="1:283" ht="15" x14ac:dyDescent="0.25">
      <c r="A170" s="132">
        <f>'Vessel List A'!B169</f>
        <v>41744</v>
      </c>
      <c r="B170" s="157" t="str">
        <f>IF(VALUE(IF('Vessel List A'!C169=1,1,IF('Vessel List A'!C169=2,2,IF('Vessel List A'!C169=3,3,IF('Vessel List A'!C169=4,4,IF('Vessel List A'!C169=5,5,IF('Vessel List A'!C169=6,6,IF('Vessel List A'!C169=7,7,IF('Vessel List A'!C169=8,8,IF('Vessel List A'!C169=9,9,IF('Vessel List A'!C169=10,10,IF('Vessel List A'!C169=11,11,IF('Vessel List A'!C169=12,12,IF('Vessel List A'!C169=13,13,IF('Vessel List A'!C169=14,14,IF('Vessel List A'!C169=15,15,IF('Vessel List A'!C169=16,16,0)))))))))))))))))=0," ",VALUE(IF('Vessel List A'!C169=1,1,IF('Vessel List A'!C169=2,2,IF('Vessel List A'!C169=3,3,IF('Vessel List A'!C169=4,4,IF('Vessel List A'!C169=5,5,IF('Vessel List A'!C169=6,6,IF('Vessel List A'!C169=7,7,IF('Vessel List A'!C169=8,8,IF('Vessel List A'!C169=9,9,IF('Vessel List A'!C169=10,10,IF('Vessel List A'!C169=11,11,IF('Vessel List A'!C169=12,12,IF('Vessel List A'!C169=13,13,IF('Vessel List A'!C169=14,14,IF('Vessel List A'!C169=15,15,IF('Vessel List A'!C169=16,16,0))))))))))))))))))</f>
        <v xml:space="preserve"> </v>
      </c>
      <c r="C170" s="154"/>
      <c r="D170" s="158"/>
      <c r="E170" s="390" t="str">
        <f t="shared" si="163"/>
        <v/>
      </c>
      <c r="F170" s="158"/>
      <c r="G170" s="137"/>
      <c r="H170" s="388" t="str">
        <f t="shared" si="164"/>
        <v/>
      </c>
      <c r="I170" s="157" t="str">
        <f>IF(VALUE(IF('Vessel List A'!P169=1,1,IF('Vessel List A'!P169=2,2,IF('Vessel List A'!P169=3,3,IF('Vessel List A'!P169=4,4,IF('Vessel List A'!P169=5,5,IF('Vessel List A'!P169=6,6,IF('Vessel List A'!P169=7,7,IF('Vessel List A'!P169=8,8,IF('Vessel List A'!P169=9,9,IF('Vessel List A'!P169=10,10,IF('Vessel List A'!P169=11,11,IF('Vessel List A'!P169=12,12,IF('Vessel List A'!P169=13,13,IF('Vessel List A'!P169=14,14,IF('Vessel List A'!P169=15,15,IF('Vessel List A'!P169=16,16,0)))))))))))))))))=0," ",VALUE(IF('Vessel List A'!P169=1,1,IF('Vessel List A'!P169=2,2,IF('Vessel List A'!P169=3,3,IF('Vessel List A'!P169=4,4,IF('Vessel List A'!P169=5,5,IF('Vessel List A'!P169=6,6,IF('Vessel List A'!P169=7,7,IF('Vessel List A'!P169=8,8,IF('Vessel List A'!P169=9,9,IF('Vessel List A'!P169=10,10,IF('Vessel List A'!P169=11,11,IF('Vessel List A'!P169=12,12,IF('Vessel List A'!P169=13,13,IF('Vessel List A'!P169=14,14,IF('Vessel List A'!P169=15,15,IF('Vessel List A'!P169=16,16,0))))))))))))))))))</f>
        <v xml:space="preserve"> </v>
      </c>
      <c r="J170" s="154"/>
      <c r="K170" s="158"/>
      <c r="L170" s="390" t="str">
        <f t="shared" si="165"/>
        <v/>
      </c>
      <c r="M170" s="158"/>
      <c r="N170" s="137"/>
      <c r="O170" s="388" t="str">
        <f t="shared" si="166"/>
        <v/>
      </c>
      <c r="P170" s="157" t="str">
        <f>IF(VALUE(IF('Vessel List A'!AC169=1,1,IF('Vessel List A'!AC169=2,2,IF('Vessel List A'!AC169=3,3,IF('Vessel List A'!AC169=4,4,IF('Vessel List A'!AC169=5,5,IF('Vessel List A'!AC169=6,6,IF('Vessel List A'!AC169=7,7,IF('Vessel List A'!AC169=8,8,IF('Vessel List A'!AC169=9,9,IF('Vessel List A'!AC169=10,10,IF('Vessel List A'!AC169=11,11,IF('Vessel List A'!AC169=12,12,IF('Vessel List A'!AC169=13,13,IF('Vessel List A'!AC169=14,14,IF('Vessel List A'!AC169=15,15,IF('Vessel List A'!AC169=16,16,0)))))))))))))))))=0," ",VALUE(IF('Vessel List A'!AC169=1,1,IF('Vessel List A'!AC169=2,2,IF('Vessel List A'!AC169=3,3,IF('Vessel List A'!AC169=4,4,IF('Vessel List A'!AC169=5,5,IF('Vessel List A'!AC169=6,6,IF('Vessel List A'!AC169=7,7,IF('Vessel List A'!AC169=8,8,IF('Vessel List A'!AC169=9,9,IF('Vessel List A'!AC169=10,10,IF('Vessel List A'!AC169=11,11,IF('Vessel List A'!AC169=12,12,IF('Vessel List A'!AC169=13,13,IF('Vessel List A'!AC169=14,14,IF('Vessel List A'!AC169=15,15,IF('Vessel List A'!AC169=16,16,0))))))))))))))))))</f>
        <v xml:space="preserve"> </v>
      </c>
      <c r="Q170" s="154"/>
      <c r="R170" s="158"/>
      <c r="S170" s="390" t="str">
        <f t="shared" si="167"/>
        <v/>
      </c>
      <c r="T170" s="158"/>
      <c r="U170" s="137"/>
      <c r="V170" s="388" t="str">
        <f t="shared" si="168"/>
        <v/>
      </c>
      <c r="W170" s="157" t="str">
        <f>IF(VALUE(IF('Vessel List A'!AP169=1,1,IF('Vessel List A'!AP169=2,2,IF('Vessel List A'!AP169=3,3,IF('Vessel List A'!AP169=4,4,IF('Vessel List A'!AP169=5,5,IF('Vessel List A'!AP169=6,6,IF('Vessel List A'!AP169=7,7,IF('Vessel List A'!AP169=8,8,IF('Vessel List A'!AP169=9,9,IF('Vessel List A'!AP169=10,10,IF('Vessel List A'!AP169=11,11,IF('Vessel List A'!AP169=12,12,IF('Vessel List A'!AP169=13,13,IF('Vessel List A'!AP169=14,14,IF('Vessel List A'!AP169=15,15,IF('Vessel List A'!AP169=16,16,0)))))))))))))))))=0," ",VALUE(IF('Vessel List A'!AP169=1,1,IF('Vessel List A'!AP169=2,2,IF('Vessel List A'!AP169=3,3,IF('Vessel List A'!AP169=4,4,IF('Vessel List A'!AP169=5,5,IF('Vessel List A'!AP169=6,6,IF('Vessel List A'!AP169=7,7,IF('Vessel List A'!AP169=8,8,IF('Vessel List A'!AP169=9,9,IF('Vessel List A'!AP169=10,10,IF('Vessel List A'!AP169=11,11,IF('Vessel List A'!AP169=12,12,IF('Vessel List A'!AP169=13,13,IF('Vessel List A'!AP169=14,14,IF('Vessel List A'!AP169=15,15,IF('Vessel List A'!AP169=16,16,0))))))))))))))))))</f>
        <v xml:space="preserve"> </v>
      </c>
      <c r="X170" s="154"/>
      <c r="Y170" s="158"/>
      <c r="Z170" s="390" t="str">
        <f t="shared" si="169"/>
        <v/>
      </c>
      <c r="AA170" s="158"/>
      <c r="AB170" s="137"/>
      <c r="AC170" s="388" t="str">
        <f t="shared" si="170"/>
        <v/>
      </c>
      <c r="AD170" s="157" t="str">
        <f>IF(VALUE(IF('Vessel List A'!BC169=1,1,IF('Vessel List A'!BC169=2,2,IF('Vessel List A'!BC169=3,3,IF('Vessel List A'!BC169=4,4,IF('Vessel List A'!BC169=5,5,IF('Vessel List A'!BC169=6,6,IF('Vessel List A'!BC169=7,7,IF('Vessel List A'!BC169=8,8,IF('Vessel List A'!BC169=9,9,IF('Vessel List A'!BC169=10,10,IF('Vessel List A'!BC169=11,11,IF('Vessel List A'!BC169=12,12,IF('Vessel List A'!BC169=13,13,IF('Vessel List A'!BC169=14,14,IF('Vessel List A'!BC169=15,15,IF('Vessel List A'!BC169=16,16,0)))))))))))))))))=0," ",VALUE(IF('Vessel List A'!BC169=1,1,IF('Vessel List A'!BC169=2,2,IF('Vessel List A'!BC169=3,3,IF('Vessel List A'!BC169=4,4,IF('Vessel List A'!BC169=5,5,IF('Vessel List A'!BC169=6,6,IF('Vessel List A'!BC169=7,7,IF('Vessel List A'!BC169=8,8,IF('Vessel List A'!BC169=9,9,IF('Vessel List A'!BC169=10,10,IF('Vessel List A'!BC169=11,11,IF('Vessel List A'!BC169=12,12,IF('Vessel List A'!BC169=13,13,IF('Vessel List A'!BC169=14,14,IF('Vessel List A'!BC169=15,15,IF('Vessel List A'!BC169=16,16,0))))))))))))))))))</f>
        <v xml:space="preserve"> </v>
      </c>
      <c r="AE170" s="154"/>
      <c r="AF170" s="158"/>
      <c r="AG170" s="390" t="str">
        <f t="shared" si="171"/>
        <v/>
      </c>
      <c r="AH170" s="158"/>
      <c r="AI170" s="137"/>
      <c r="AJ170" s="388" t="str">
        <f t="shared" si="172"/>
        <v/>
      </c>
      <c r="AK170" s="157" t="str">
        <f>IF(VALUE(IF('Vessel List A'!BP169=1,1,IF('Vessel List A'!BP169=2,2,IF('Vessel List A'!BP169=3,3,IF('Vessel List A'!BP169=4,4,IF('Vessel List A'!BP169=5,5,IF('Vessel List A'!BP169=6,6,IF('Vessel List A'!BP169=7,7,IF('Vessel List A'!BP169=8,8,IF('Vessel List A'!BP169=9,9,IF('Vessel List A'!BP169=10,10,IF('Vessel List A'!BP169=11,11,IF('Vessel List A'!BP169=12,12,IF('Vessel List A'!BP169=13,13,IF('Vessel List A'!BP169=14,14,IF('Vessel List A'!BP169=15,15,IF('Vessel List A'!BP169=16,16,0)))))))))))))))))=0," ",VALUE(IF('Vessel List A'!BP169=1,1,IF('Vessel List A'!BP169=2,2,IF('Vessel List A'!BP169=3,3,IF('Vessel List A'!BP169=4,4,IF('Vessel List A'!BP169=5,5,IF('Vessel List A'!BP169=6,6,IF('Vessel List A'!BP169=7,7,IF('Vessel List A'!BP169=8,8,IF('Vessel List A'!BP169=9,9,IF('Vessel List A'!BP169=10,10,IF('Vessel List A'!BP169=11,11,IF('Vessel List A'!BP169=12,12,IF('Vessel List A'!BP169=13,13,IF('Vessel List A'!BP169=14,14,IF('Vessel List A'!BP169=15,15,IF('Vessel List A'!BP169=16,16,0))))))))))))))))))</f>
        <v xml:space="preserve"> </v>
      </c>
      <c r="AL170" s="154"/>
      <c r="AM170" s="158"/>
      <c r="AN170" s="390" t="str">
        <f t="shared" si="173"/>
        <v/>
      </c>
      <c r="AO170" s="158"/>
      <c r="AP170" s="137"/>
      <c r="AQ170" s="388" t="str">
        <f t="shared" si="174"/>
        <v/>
      </c>
      <c r="AR170" s="157" t="str">
        <f>IF(VALUE(IF('Vessel List A'!CC169=1,1,IF('Vessel List A'!CC169=2,2,IF('Vessel List A'!CC169=3,3,IF('Vessel List A'!CC169=4,4,IF('Vessel List A'!CC169=5,5,IF('Vessel List A'!CC169=6,6,IF('Vessel List A'!CC169=7,7,IF('Vessel List A'!CC169=8,8,IF('Vessel List A'!CC169=9,9,IF('Vessel List A'!CC169=10,10,IF('Vessel List A'!CC169=11,11,IF('Vessel List A'!CC169=12,12,IF('Vessel List A'!CC169=13,13,IF('Vessel List A'!CC169=14,14,IF('Vessel List A'!CC169=15,15,IF('Vessel List A'!CC169=16,16,0)))))))))))))))))=0," ",VALUE(IF('Vessel List A'!CC169=1,1,IF('Vessel List A'!CC169=2,2,IF('Vessel List A'!CC169=3,3,IF('Vessel List A'!CC169=4,4,IF('Vessel List A'!CC169=5,5,IF('Vessel List A'!CC169=6,6,IF('Vessel List A'!CC169=7,7,IF('Vessel List A'!CC169=8,8,IF('Vessel List A'!CC169=9,9,IF('Vessel List A'!CC169=10,10,IF('Vessel List A'!CC169=11,11,IF('Vessel List A'!CC169=12,12,IF('Vessel List A'!CC169=13,13,IF('Vessel List A'!CC169=14,14,IF('Vessel List A'!CC169=15,15,IF('Vessel List A'!CC169=16,16,0))))))))))))))))))</f>
        <v xml:space="preserve"> </v>
      </c>
      <c r="AS170" s="154"/>
      <c r="AT170" s="158"/>
      <c r="AU170" s="390" t="str">
        <f t="shared" si="175"/>
        <v/>
      </c>
      <c r="AV170" s="158"/>
      <c r="AW170" s="137"/>
      <c r="AX170" s="388" t="str">
        <f t="shared" si="176"/>
        <v/>
      </c>
      <c r="AY170" s="157" t="str">
        <f>IF(VALUE(IF('Vessel List A'!CP169=1,1,IF('Vessel List A'!CP169=2,2,IF('Vessel List A'!CP169=3,3,IF('Vessel List A'!CP169=4,4,IF('Vessel List A'!CP169=5,5,IF('Vessel List A'!CP169=6,6,IF('Vessel List A'!CP169=7,7,IF('Vessel List A'!CP169=8,8,IF('Vessel List A'!CP169=9,9,IF('Vessel List A'!CP169=10,10,IF('Vessel List A'!CP169=11,11,IF('Vessel List A'!CP169=12,12,IF('Vessel List A'!CP169=13,13,IF('Vessel List A'!CP169=14,14,IF('Vessel List A'!CP169=15,15,IF('Vessel List A'!CP169=16,16,0)))))))))))))))))=0," ",VALUE(IF('Vessel List A'!CP169=1,1,IF('Vessel List A'!CP169=2,2,IF('Vessel List A'!CP169=3,3,IF('Vessel List A'!CP169=4,4,IF('Vessel List A'!CP169=5,5,IF('Vessel List A'!CP169=6,6,IF('Vessel List A'!CP169=7,7,IF('Vessel List A'!CP169=8,8,IF('Vessel List A'!CP169=9,9,IF('Vessel List A'!CP169=10,10,IF('Vessel List A'!CP169=11,11,IF('Vessel List A'!CP169=12,12,IF('Vessel List A'!CP169=13,13,IF('Vessel List A'!CP169=14,14,IF('Vessel List A'!CP169=15,15,IF('Vessel List A'!CP169=16,16,0))))))))))))))))))</f>
        <v xml:space="preserve"> </v>
      </c>
      <c r="AZ170" s="154"/>
      <c r="BA170" s="158"/>
      <c r="BB170" s="390" t="str">
        <f t="shared" si="177"/>
        <v/>
      </c>
      <c r="BC170" s="158"/>
      <c r="BD170" s="137"/>
      <c r="BE170" s="388" t="str">
        <f t="shared" si="178"/>
        <v/>
      </c>
      <c r="BF170" s="157" t="str">
        <f>IF(VALUE(IF('Vessel List A'!DC169=1,1,IF('Vessel List A'!DC169=2,2,IF('Vessel List A'!DC169=3,3,IF('Vessel List A'!DC169=4,4,IF('Vessel List A'!DC169=5,5,IF('Vessel List A'!DC169=6,6,IF('Vessel List A'!DC169=7,7,IF('Vessel List A'!DC169=8,8,IF('Vessel List A'!DC169=9,9,IF('Vessel List A'!DC169=10,10,IF('Vessel List A'!DC169=11,11,IF('Vessel List A'!DC169=12,12,IF('Vessel List A'!DC169=13,13,IF('Vessel List A'!DC169=14,14,IF('Vessel List A'!DC169=15,15,IF('Vessel List A'!DC169=16,16,0)))))))))))))))))=0," ",VALUE(IF('Vessel List A'!DC169=1,1,IF('Vessel List A'!DC169=2,2,IF('Vessel List A'!DC169=3,3,IF('Vessel List A'!DC169=4,4,IF('Vessel List A'!DC169=5,5,IF('Vessel List A'!DC169=6,6,IF('Vessel List A'!DC169=7,7,IF('Vessel List A'!DC169=8,8,IF('Vessel List A'!DC169=9,9,IF('Vessel List A'!DC169=10,10,IF('Vessel List A'!DC169=11,11,IF('Vessel List A'!DC169=12,12,IF('Vessel List A'!DC169=13,13,IF('Vessel List A'!DC169=14,14,IF('Vessel List A'!DC169=15,15,IF('Vessel List A'!DC169=16,16,0))))))))))))))))))</f>
        <v xml:space="preserve"> </v>
      </c>
      <c r="BG170" s="154"/>
      <c r="BH170" s="158"/>
      <c r="BI170" s="390" t="str">
        <f t="shared" si="179"/>
        <v/>
      </c>
      <c r="BJ170" s="158"/>
      <c r="BK170" s="137"/>
      <c r="BL170" s="388" t="str">
        <f t="shared" si="180"/>
        <v/>
      </c>
      <c r="BM170" s="157" t="str">
        <f>IF(VALUE(IF('Vessel List A'!DP169=1,1,IF('Vessel List A'!DP169=2,2,IF('Vessel List A'!DP169=3,3,IF('Vessel List A'!DP169=4,4,IF('Vessel List A'!DP169=5,5,IF('Vessel List A'!DP169=6,6,IF('Vessel List A'!DP169=7,7,IF('Vessel List A'!DP169=8,8,IF('Vessel List A'!DP169=9,9,IF('Vessel List A'!DP169=10,10,IF('Vessel List A'!DP169=11,11,IF('Vessel List A'!DP169=12,12,IF('Vessel List A'!DP169=13,13,IF('Vessel List A'!DP169=14,14,IF('Vessel List A'!DP169=15,15,IF('Vessel List A'!DP169=16,16,0)))))))))))))))))=0," ",VALUE(IF('Vessel List A'!DP169=1,1,IF('Vessel List A'!DP169=2,2,IF('Vessel List A'!DP169=3,3,IF('Vessel List A'!DP169=4,4,IF('Vessel List A'!DP169=5,5,IF('Vessel List A'!DP169=6,6,IF('Vessel List A'!DP169=7,7,IF('Vessel List A'!DP169=8,8,IF('Vessel List A'!DP169=9,9,IF('Vessel List A'!DP169=10,10,IF('Vessel List A'!DP169=11,11,IF('Vessel List A'!DP169=12,12,IF('Vessel List A'!DP169=13,13,IF('Vessel List A'!DP169=14,14,IF('Vessel List A'!DP169=15,15,IF('Vessel List A'!DP169=16,16,0))))))))))))))))))</f>
        <v xml:space="preserve"> </v>
      </c>
      <c r="BN170" s="154"/>
      <c r="BO170" s="158"/>
      <c r="BP170" s="390" t="str">
        <f t="shared" si="181"/>
        <v/>
      </c>
      <c r="BQ170" s="158"/>
      <c r="BR170" s="137"/>
      <c r="BS170" s="388" t="str">
        <f t="shared" si="182"/>
        <v/>
      </c>
      <c r="BT170" s="157" t="str">
        <f>IF(VALUE(IF('Vessel List A'!EC169=1,1,IF('Vessel List A'!EC169=2,2,IF('Vessel List A'!EC169=3,3,IF('Vessel List A'!EC169=4,4,IF('Vessel List A'!EC169=5,5,IF('Vessel List A'!EC169=6,6,IF('Vessel List A'!EC169=7,7,IF('Vessel List A'!EC169=8,8,IF('Vessel List A'!EC169=9,9,IF('Vessel List A'!EC169=10,10,IF('Vessel List A'!EC169=11,11,IF('Vessel List A'!EC169=12,12,IF('Vessel List A'!EC169=13,13,IF('Vessel List A'!EC169=14,14,IF('Vessel List A'!EC169=15,15,IF('Vessel List A'!EC169=16,16,0)))))))))))))))))=0," ",VALUE(IF('Vessel List A'!EC169=1,1,IF('Vessel List A'!EC169=2,2,IF('Vessel List A'!EC169=3,3,IF('Vessel List A'!EC169=4,4,IF('Vessel List A'!EC169=5,5,IF('Vessel List A'!EC169=6,6,IF('Vessel List A'!EC169=7,7,IF('Vessel List A'!EC169=8,8,IF('Vessel List A'!EC169=9,9,IF('Vessel List A'!EC169=10,10,IF('Vessel List A'!EC169=11,11,IF('Vessel List A'!EC169=12,12,IF('Vessel List A'!EC169=13,13,IF('Vessel List A'!EC169=14,14,IF('Vessel List A'!EC169=15,15,IF('Vessel List A'!EC169=16,16,0))))))))))))))))))</f>
        <v xml:space="preserve"> </v>
      </c>
      <c r="BU170" s="154"/>
      <c r="BV170" s="158"/>
      <c r="BW170" s="390" t="str">
        <f t="shared" si="183"/>
        <v/>
      </c>
      <c r="BX170" s="158"/>
      <c r="BY170" s="137"/>
      <c r="BZ170" s="388" t="str">
        <f t="shared" si="184"/>
        <v/>
      </c>
      <c r="CA170" s="157" t="str">
        <f>IF(VALUE(IF('Vessel List A'!EP169=1,1,IF('Vessel List A'!EP169=2,2,IF('Vessel List A'!EP169=3,3,IF('Vessel List A'!EP169=4,4,IF('Vessel List A'!EP169=5,5,IF('Vessel List A'!EP169=6,6,IF('Vessel List A'!EP169=7,7,IF('Vessel List A'!EP169=8,8,IF('Vessel List A'!EP169=9,9,IF('Vessel List A'!EP169=10,10,IF('Vessel List A'!EP169=11,11,IF('Vessel List A'!EP169=12,12,IF('Vessel List A'!EP169=13,13,IF('Vessel List A'!EP169=14,14,IF('Vessel List A'!EP169=15,15,IF('Vessel List A'!EP169=16,16,0)))))))))))))))))=0," ",VALUE(IF('Vessel List A'!EP169=1,1,IF('Vessel List A'!EP169=2,2,IF('Vessel List A'!EP169=3,3,IF('Vessel List A'!EP169=4,4,IF('Vessel List A'!EP169=5,5,IF('Vessel List A'!EP169=6,6,IF('Vessel List A'!EP169=7,7,IF('Vessel List A'!EP169=8,8,IF('Vessel List A'!EP169=9,9,IF('Vessel List A'!EP169=10,10,IF('Vessel List A'!EP169=11,11,IF('Vessel List A'!EP169=12,12,IF('Vessel List A'!EP169=13,13,IF('Vessel List A'!EP169=14,14,IF('Vessel List A'!EP169=15,15,IF('Vessel List A'!EP169=16,16,0))))))))))))))))))</f>
        <v xml:space="preserve"> </v>
      </c>
      <c r="CB170" s="154"/>
      <c r="CC170" s="158"/>
      <c r="CD170" s="390" t="str">
        <f t="shared" si="185"/>
        <v/>
      </c>
      <c r="CE170" s="158"/>
      <c r="CF170" s="137"/>
      <c r="CG170" s="388" t="str">
        <f t="shared" si="186"/>
        <v/>
      </c>
      <c r="CH170" s="157" t="str">
        <f>IF(VALUE(IF('Vessel List A'!FC169=1,1,IF('Vessel List A'!FC169=2,2,IF('Vessel List A'!FC169=3,3,IF('Vessel List A'!FC169=4,4,IF('Vessel List A'!FC169=5,5,IF('Vessel List A'!FC169=6,6,IF('Vessel List A'!FC169=7,7,IF('Vessel List A'!FC169=8,8,IF('Vessel List A'!FC169=9,9,IF('Vessel List A'!FC169=10,10,IF('Vessel List A'!FC169=11,11,IF('Vessel List A'!FC169=12,12,IF('Vessel List A'!FC169=13,13,IF('Vessel List A'!FC169=14,14,IF('Vessel List A'!FC169=15,15,IF('Vessel List A'!FC169=16,16,0)))))))))))))))))=0," ",VALUE(IF('Vessel List A'!FC169=1,1,IF('Vessel List A'!FC169=2,2,IF('Vessel List A'!FC169=3,3,IF('Vessel List A'!FC169=4,4,IF('Vessel List A'!FC169=5,5,IF('Vessel List A'!FC169=6,6,IF('Vessel List A'!FC169=7,7,IF('Vessel List A'!FC169=8,8,IF('Vessel List A'!FC169=9,9,IF('Vessel List A'!FC169=10,10,IF('Vessel List A'!FC169=11,11,IF('Vessel List A'!FC169=12,12,IF('Vessel List A'!FC169=13,13,IF('Vessel List A'!FC169=14,14,IF('Vessel List A'!FC169=15,15,IF('Vessel List A'!FC169=16,16,0))))))))))))))))))</f>
        <v xml:space="preserve"> </v>
      </c>
      <c r="CI170" s="154"/>
      <c r="CJ170" s="158"/>
      <c r="CK170" s="390" t="str">
        <f t="shared" si="187"/>
        <v/>
      </c>
      <c r="CL170" s="158"/>
      <c r="CM170" s="137"/>
      <c r="CN170" s="388" t="str">
        <f t="shared" si="188"/>
        <v/>
      </c>
      <c r="CO170" s="157" t="str">
        <f>IF(VALUE(IF('Vessel List A'!FP169=1,1,IF('Vessel List A'!FP169=2,2,IF('Vessel List A'!FP169=3,3,IF('Vessel List A'!FP169=4,4,IF('Vessel List A'!FP169=5,5,IF('Vessel List A'!FP169=6,6,IF('Vessel List A'!FP169=7,7,IF('Vessel List A'!FP169=8,8,IF('Vessel List A'!FP169=9,9,IF('Vessel List A'!FP169=10,10,IF('Vessel List A'!FP169=11,11,IF('Vessel List A'!FP169=12,12,IF('Vessel List A'!FP169=13,13,IF('Vessel List A'!FP169=14,14,IF('Vessel List A'!FP169=15,15,IF('Vessel List A'!FP169=16,16,0)))))))))))))))))=0," ",VALUE(IF('Vessel List A'!FP169=1,1,IF('Vessel List A'!FP169=2,2,IF('Vessel List A'!FP169=3,3,IF('Vessel List A'!FP169=4,4,IF('Vessel List A'!FP169=5,5,IF('Vessel List A'!FP169=6,6,IF('Vessel List A'!FP169=7,7,IF('Vessel List A'!FP169=8,8,IF('Vessel List A'!FP169=9,9,IF('Vessel List A'!FP169=10,10,IF('Vessel List A'!FP169=11,11,IF('Vessel List A'!FP169=12,12,IF('Vessel List A'!FP169=13,13,IF('Vessel List A'!FP169=14,14,IF('Vessel List A'!FP169=15,15,IF('Vessel List A'!FP169=16,16,0))))))))))))))))))</f>
        <v xml:space="preserve"> </v>
      </c>
      <c r="CP170" s="154"/>
      <c r="CQ170" s="158"/>
      <c r="CR170" s="390" t="str">
        <f t="shared" si="189"/>
        <v/>
      </c>
      <c r="CS170" s="158"/>
      <c r="CT170" s="137"/>
      <c r="CU170" s="388" t="str">
        <f t="shared" si="190"/>
        <v/>
      </c>
      <c r="CV170" s="157" t="str">
        <f>IF(VALUE(IF('Vessel List A'!GC169=1,1,IF('Vessel List A'!GC169=2,2,IF('Vessel List A'!GC169=3,3,IF('Vessel List A'!GC169=4,4,IF('Vessel List A'!GC169=5,5,IF('Vessel List A'!GC169=6,6,IF('Vessel List A'!GC169=7,7,IF('Vessel List A'!GC169=8,8,IF('Vessel List A'!GC169=9,9,IF('Vessel List A'!GC169=10,10,IF('Vessel List A'!GC169=11,11,IF('Vessel List A'!GC169=12,12,IF('Vessel List A'!GC169=13,13,IF('Vessel List A'!GC169=14,14,IF('Vessel List A'!GC169=15,15,IF('Vessel List A'!GC169=16,16,0)))))))))))))))))=0," ",VALUE(IF('Vessel List A'!GC169=1,1,IF('Vessel List A'!GC169=2,2,IF('Vessel List A'!GC169=3,3,IF('Vessel List A'!GC169=4,4,IF('Vessel List A'!GC169=5,5,IF('Vessel List A'!GC169=6,6,IF('Vessel List A'!GC169=7,7,IF('Vessel List A'!GC169=8,8,IF('Vessel List A'!GC169=9,9,IF('Vessel List A'!GC169=10,10,IF('Vessel List A'!GC169=11,11,IF('Vessel List A'!GC169=12,12,IF('Vessel List A'!GC169=13,13,IF('Vessel List A'!GC169=14,14,IF('Vessel List A'!GC169=15,15,IF('Vessel List A'!GC169=16,16,0))))))))))))))))))</f>
        <v xml:space="preserve"> </v>
      </c>
      <c r="CW170" s="154"/>
      <c r="CX170" s="158"/>
      <c r="CY170" s="390" t="str">
        <f t="shared" si="191"/>
        <v/>
      </c>
      <c r="CZ170" s="158"/>
      <c r="DA170" s="137"/>
      <c r="DB170" s="388" t="str">
        <f t="shared" si="192"/>
        <v/>
      </c>
      <c r="DC170" s="157" t="str">
        <f>IF(VALUE(IF('Vessel List A'!GP169=1,1,IF('Vessel List A'!GP169=2,2,IF('Vessel List A'!GP169=3,3,IF('Vessel List A'!GP169=4,4,IF('Vessel List A'!GP169=5,5,IF('Vessel List A'!GP169=6,6,IF('Vessel List A'!GP169=7,7,IF('Vessel List A'!GP169=8,8,IF('Vessel List A'!GP169=9,9,IF('Vessel List A'!GP169=10,10,IF('Vessel List A'!GP169=11,11,IF('Vessel List A'!GP169=12,12,IF('Vessel List A'!GP169=13,13,IF('Vessel List A'!GP169=14,14,IF('Vessel List A'!GP169=15,15,IF('Vessel List A'!GP169=16,16,0)))))))))))))))))=0," ",VALUE(IF('Vessel List A'!GP169=1,1,IF('Vessel List A'!GP169=2,2,IF('Vessel List A'!GP169=3,3,IF('Vessel List A'!GP169=4,4,IF('Vessel List A'!GP169=5,5,IF('Vessel List A'!GP169=6,6,IF('Vessel List A'!GP169=7,7,IF('Vessel List A'!GP169=8,8,IF('Vessel List A'!GP169=9,9,IF('Vessel List A'!GP169=10,10,IF('Vessel List A'!GP169=11,11,IF('Vessel List A'!GP169=12,12,IF('Vessel List A'!GP169=13,13,IF('Vessel List A'!GP169=14,14,IF('Vessel List A'!GP169=15,15,IF('Vessel List A'!GP169=16,16,0))))))))))))))))))</f>
        <v xml:space="preserve"> </v>
      </c>
      <c r="DD170" s="154"/>
      <c r="DE170" s="158"/>
      <c r="DF170" s="390" t="str">
        <f t="shared" si="193"/>
        <v/>
      </c>
      <c r="DG170" s="158"/>
      <c r="DH170" s="137"/>
      <c r="DI170" s="388" t="str">
        <f t="shared" si="194"/>
        <v/>
      </c>
      <c r="DJ170" s="157" t="str">
        <f>IF(VALUE(IF('Vessel List A'!HC169=1,1,IF('Vessel List A'!HC169=2,2,IF('Vessel List A'!HC169=3,3,IF('Vessel List A'!HC169=4,4,IF('Vessel List A'!HC169=5,5,IF('Vessel List A'!HC169=6,6,IF('Vessel List A'!HC169=7,7,IF('Vessel List A'!HC169=8,8,IF('Vessel List A'!HC169=9,9,IF('Vessel List A'!HC169=10,10,IF('Vessel List A'!HC169=11,11,IF('Vessel List A'!HC169=12,12,IF('Vessel List A'!HC169=13,13,IF('Vessel List A'!HC169=14,14,IF('Vessel List A'!HC169=15,15,IF('Vessel List A'!HC169=16,16,0)))))))))))))))))=0," ",VALUE(IF('Vessel List A'!HC169=1,1,IF('Vessel List A'!HC169=2,2,IF('Vessel List A'!HC169=3,3,IF('Vessel List A'!HC169=4,4,IF('Vessel List A'!HC169=5,5,IF('Vessel List A'!HC169=6,6,IF('Vessel List A'!HC169=7,7,IF('Vessel List A'!HC169=8,8,IF('Vessel List A'!HC169=9,9,IF('Vessel List A'!HC169=10,10,IF('Vessel List A'!HC169=11,11,IF('Vessel List A'!HC169=12,12,IF('Vessel List A'!HC169=13,13,IF('Vessel List A'!HC169=14,14,IF('Vessel List A'!HC169=15,15,IF('Vessel List A'!HC169=16,16,0))))))))))))))))))</f>
        <v xml:space="preserve"> </v>
      </c>
      <c r="DK170" s="154"/>
      <c r="DL170" s="158"/>
      <c r="DM170" s="390" t="str">
        <f t="shared" si="195"/>
        <v/>
      </c>
      <c r="DN170" s="158"/>
      <c r="DO170" s="137"/>
      <c r="DP170" s="388" t="str">
        <f t="shared" si="196"/>
        <v/>
      </c>
      <c r="DQ170" s="157" t="str">
        <f>IF(VALUE(IF('Vessel List A'!HP169=1,1,IF('Vessel List A'!HP169=2,2,IF('Vessel List A'!HP169=3,3,IF('Vessel List A'!HP169=4,4,IF('Vessel List A'!HP169=5,5,IF('Vessel List A'!HP169=6,6,IF('Vessel List A'!HP169=7,7,IF('Vessel List A'!HP169=8,8,IF('Vessel List A'!HP169=9,9,IF('Vessel List A'!HP169=10,10,IF('Vessel List A'!HP169=11,11,IF('Vessel List A'!HP169=12,12,IF('Vessel List A'!HP169=13,13,IF('Vessel List A'!HP169=14,14,IF('Vessel List A'!HP169=15,15,IF('Vessel List A'!HP169=16,16,0)))))))))))))))))=0," ",VALUE(IF('Vessel List A'!HP169=1,1,IF('Vessel List A'!HP169=2,2,IF('Vessel List A'!HP169=3,3,IF('Vessel List A'!HP169=4,4,IF('Vessel List A'!HP169=5,5,IF('Vessel List A'!HP169=6,6,IF('Vessel List A'!HP169=7,7,IF('Vessel List A'!HP169=8,8,IF('Vessel List A'!HP169=9,9,IF('Vessel List A'!HP169=10,10,IF('Vessel List A'!HP169=11,11,IF('Vessel List A'!HP169=12,12,IF('Vessel List A'!HP169=13,13,IF('Vessel List A'!HP169=14,14,IF('Vessel List A'!HP169=15,15,IF('Vessel List A'!HP169=16,16,0))))))))))))))))))</f>
        <v xml:space="preserve"> </v>
      </c>
      <c r="DR170" s="154"/>
      <c r="DS170" s="158"/>
      <c r="DT170" s="390" t="str">
        <f t="shared" si="197"/>
        <v/>
      </c>
      <c r="DU170" s="158"/>
      <c r="DV170" s="137"/>
      <c r="DW170" s="388" t="str">
        <f t="shared" si="198"/>
        <v/>
      </c>
      <c r="DX170" s="157" t="str">
        <f>IF(VALUE(IF('Vessel List A'!IC169=1,1,IF('Vessel List A'!IC169=2,2,IF('Vessel List A'!IC169=3,3,IF('Vessel List A'!IC169=4,4,IF('Vessel List A'!IC169=5,5,IF('Vessel List A'!IC169=6,6,IF('Vessel List A'!IC169=7,7,IF('Vessel List A'!IC169=8,8,IF('Vessel List A'!IC169=9,9,IF('Vessel List A'!IC169=10,10,IF('Vessel List A'!IC169=11,11,IF('Vessel List A'!IC169=12,12,IF('Vessel List A'!IC169=13,13,IF('Vessel List A'!IC169=14,14,IF('Vessel List A'!IC169=15,15,IF('Vessel List A'!IC169=16,16,0)))))))))))))))))=0," ",VALUE(IF('Vessel List A'!IC169=1,1,IF('Vessel List A'!IC169=2,2,IF('Vessel List A'!IC169=3,3,IF('Vessel List A'!IC169=4,4,IF('Vessel List A'!IC169=5,5,IF('Vessel List A'!IC169=6,6,IF('Vessel List A'!IC169=7,7,IF('Vessel List A'!IC169=8,8,IF('Vessel List A'!IC169=9,9,IF('Vessel List A'!IC169=10,10,IF('Vessel List A'!IC169=11,11,IF('Vessel List A'!IC169=12,12,IF('Vessel List A'!IC169=13,13,IF('Vessel List A'!IC169=14,14,IF('Vessel List A'!IC169=15,15,IF('Vessel List A'!IC169=16,16,0))))))))))))))))))</f>
        <v xml:space="preserve"> </v>
      </c>
      <c r="DY170" s="154"/>
      <c r="DZ170" s="158"/>
      <c r="EA170" s="390" t="str">
        <f t="shared" si="199"/>
        <v/>
      </c>
      <c r="EB170" s="158"/>
      <c r="EC170" s="137"/>
      <c r="ED170" s="388" t="str">
        <f t="shared" si="200"/>
        <v/>
      </c>
      <c r="EE170" s="157" t="str">
        <f>IF(VALUE(IF('Vessel List A'!IP169=1,1,IF('Vessel List A'!IP169=2,2,IF('Vessel List A'!IP169=3,3,IF('Vessel List A'!IP169=4,4,IF('Vessel List A'!IP169=5,5,IF('Vessel List A'!IP169=6,6,IF('Vessel List A'!IP169=7,7,IF('Vessel List A'!IP169=8,8,IF('Vessel List A'!IP169=9,9,IF('Vessel List A'!IP169=10,10,IF('Vessel List A'!IP169=11,11,IF('Vessel List A'!IP169=12,12,IF('Vessel List A'!IP169=13,13,IF('Vessel List A'!IP169=14,14,IF('Vessel List A'!IP169=15,15,IF('Vessel List A'!IP169=16,16,0)))))))))))))))))=0," ",VALUE(IF('Vessel List A'!IP169=1,1,IF('Vessel List A'!IP169=2,2,IF('Vessel List A'!IP169=3,3,IF('Vessel List A'!IP169=4,4,IF('Vessel List A'!IP169=5,5,IF('Vessel List A'!IP169=6,6,IF('Vessel List A'!IP169=7,7,IF('Vessel List A'!IP169=8,8,IF('Vessel List A'!IP169=9,9,IF('Vessel List A'!IP169=10,10,IF('Vessel List A'!IP169=11,11,IF('Vessel List A'!IP169=12,12,IF('Vessel List A'!IP169=13,13,IF('Vessel List A'!IP169=14,14,IF('Vessel List A'!IP169=15,15,IF('Vessel List A'!IP169=16,16,0))))))))))))))))))</f>
        <v xml:space="preserve"> </v>
      </c>
      <c r="EF170" s="154"/>
      <c r="EG170" s="158"/>
      <c r="EH170" s="390" t="str">
        <f t="shared" si="201"/>
        <v/>
      </c>
      <c r="EI170" s="158"/>
      <c r="EJ170" s="137"/>
      <c r="EK170" s="397" t="str">
        <f t="shared" si="202"/>
        <v/>
      </c>
      <c r="EL170" s="144"/>
      <c r="EM170" s="157" t="str">
        <f>IF(VALUE(IF('Vessel List B'!C169=1,1,IF('Vessel List B'!C169=2,2,IF('Vessel List B'!C169=3,3,IF('Vessel List B'!C169=4,4,IF('Vessel List B'!C169=5,5,IF('Vessel List B'!C169=6,6,IF('Vessel List B'!C169=7,7,IF('Vessel List B'!C169=8,8,IF('Vessel List B'!C169=9,9,IF('Vessel List B'!C169=10,10,IF('Vessel List B'!C169=11,11,IF('Vessel List B'!C169=12,12,IF('Vessel List B'!C169=13,13,IF('Vessel List B'!C169=14,14,IF('Vessel List B'!C169=15,15,IF('Vessel List B'!C169=16,16,0)))))))))))))))))=0," ",VALUE(IF('Vessel List B'!C169=1,1,IF('Vessel List B'!C169=2,2,IF('Vessel List B'!C169=3,3,IF('Vessel List B'!C169=4,4,IF('Vessel List B'!C169=5,5,IF('Vessel List B'!C169=6,6,IF('Vessel List B'!C169=7,7,IF('Vessel List B'!C169=8,8,IF('Vessel List B'!C169=9,9,IF('Vessel List B'!C169=10,10,IF('Vessel List B'!C169=11,11,IF('Vessel List B'!C169=12,12,IF('Vessel List B'!C169=13,13,IF('Vessel List B'!C169=14,14,IF('Vessel List B'!C169=15,15,IF('Vessel List B'!C169=16,16,0))))))))))))))))))</f>
        <v xml:space="preserve"> </v>
      </c>
      <c r="EN170" s="154"/>
      <c r="EO170" s="158"/>
      <c r="EP170" s="390" t="str">
        <f t="shared" si="203"/>
        <v/>
      </c>
      <c r="EQ170" s="158"/>
      <c r="ER170" s="137"/>
      <c r="ES170" s="388" t="str">
        <f t="shared" si="204"/>
        <v/>
      </c>
      <c r="ET170" s="157" t="str">
        <f>IF(VALUE(IF('Vessel List B'!P169=1,1,IF('Vessel List B'!P169=2,2,IF('Vessel List B'!P169=3,3,IF('Vessel List B'!P169=4,4,IF('Vessel List B'!P169=5,5,IF('Vessel List B'!P169=6,6,IF('Vessel List B'!P169=7,7,IF('Vessel List B'!P169=8,8,IF('Vessel List B'!P169=9,9,IF('Vessel List B'!P169=10,10,IF('Vessel List B'!P169=11,11,IF('Vessel List B'!P169=12,12,IF('Vessel List B'!P169=13,13,IF('Vessel List B'!P169=14,14,IF('Vessel List B'!P169=15,15,IF('Vessel List B'!P169=16,16,0)))))))))))))))))=0," ",VALUE(IF('Vessel List B'!P169=1,1,IF('Vessel List B'!P169=2,2,IF('Vessel List B'!P169=3,3,IF('Vessel List B'!P169=4,4,IF('Vessel List B'!P169=5,5,IF('Vessel List B'!P169=6,6,IF('Vessel List B'!P169=7,7,IF('Vessel List B'!P169=8,8,IF('Vessel List B'!P169=9,9,IF('Vessel List B'!P169=10,10,IF('Vessel List B'!P169=11,11,IF('Vessel List B'!P169=12,12,IF('Vessel List B'!P169=13,13,IF('Vessel List B'!P169=14,14,IF('Vessel List B'!P169=15,15,IF('Vessel List B'!P169=16,16,0))))))))))))))))))</f>
        <v xml:space="preserve"> </v>
      </c>
      <c r="EU170" s="154"/>
      <c r="EV170" s="158"/>
      <c r="EW170" s="390" t="str">
        <f t="shared" si="205"/>
        <v/>
      </c>
      <c r="EX170" s="158"/>
      <c r="EY170" s="137"/>
      <c r="EZ170" s="388" t="str">
        <f t="shared" si="206"/>
        <v/>
      </c>
      <c r="FA170" s="157" t="str">
        <f>IF(VALUE(IF('Vessel List B'!AC169=1,1,IF('Vessel List B'!AC169=2,2,IF('Vessel List B'!AC169=3,3,IF('Vessel List B'!AC169=4,4,IF('Vessel List B'!AC169=5,5,IF('Vessel List B'!AC169=6,6,IF('Vessel List B'!AC169=7,7,IF('Vessel List B'!AC169=8,8,IF('Vessel List B'!AC169=9,9,IF('Vessel List B'!AC169=10,10,IF('Vessel List B'!AC169=11,11,IF('Vessel List B'!AC169=12,12,IF('Vessel List B'!AC169=13,13,IF('Vessel List B'!AC169=14,14,IF('Vessel List B'!AC169=15,15,IF('Vessel List B'!AC169=16,16,0)))))))))))))))))=0," ",VALUE(IF('Vessel List B'!AC169=1,1,IF('Vessel List B'!AC169=2,2,IF('Vessel List B'!AC169=3,3,IF('Vessel List B'!AC169=4,4,IF('Vessel List B'!AC169=5,5,IF('Vessel List B'!AC169=6,6,IF('Vessel List B'!AC169=7,7,IF('Vessel List B'!AC169=8,8,IF('Vessel List B'!AC169=9,9,IF('Vessel List B'!AC169=10,10,IF('Vessel List B'!AC169=11,11,IF('Vessel List B'!AC169=12,12,IF('Vessel List B'!AC169=13,13,IF('Vessel List B'!AC169=14,14,IF('Vessel List B'!AC169=15,15,IF('Vessel List B'!AC169=16,16,0))))))))))))))))))</f>
        <v xml:space="preserve"> </v>
      </c>
      <c r="FB170" s="154"/>
      <c r="FC170" s="158"/>
      <c r="FD170" s="390" t="str">
        <f t="shared" si="207"/>
        <v/>
      </c>
      <c r="FE170" s="158"/>
      <c r="FF170" s="137"/>
      <c r="FG170" s="388" t="str">
        <f t="shared" si="208"/>
        <v/>
      </c>
      <c r="FH170" s="157" t="str">
        <f>IF(VALUE(IF('Vessel List B'!AP169=1,1,IF('Vessel List B'!AP169=2,2,IF('Vessel List B'!AP169=3,3,IF('Vessel List B'!AP169=4,4,IF('Vessel List B'!AP169=5,5,IF('Vessel List B'!AP169=6,6,IF('Vessel List B'!AP169=7,7,IF('Vessel List B'!AP169=8,8,IF('Vessel List B'!AP169=9,9,IF('Vessel List B'!AP169=10,10,IF('Vessel List B'!AP169=11,11,IF('Vessel List B'!AP169=12,12,IF('Vessel List B'!AP169=13,13,IF('Vessel List B'!AP169=14,14,IF('Vessel List B'!AP169=15,15,IF('Vessel List B'!AP169=16,16,0)))))))))))))))))=0," ",VALUE(IF('Vessel List B'!AP169=1,1,IF('Vessel List B'!AP169=2,2,IF('Vessel List B'!AP169=3,3,IF('Vessel List B'!AP169=4,4,IF('Vessel List B'!AP169=5,5,IF('Vessel List B'!AP169=6,6,IF('Vessel List B'!AP169=7,7,IF('Vessel List B'!AP169=8,8,IF('Vessel List B'!AP169=9,9,IF('Vessel List B'!AP169=10,10,IF('Vessel List B'!AP169=11,11,IF('Vessel List B'!AP169=12,12,IF('Vessel List B'!AP169=13,13,IF('Vessel List B'!AP169=14,14,IF('Vessel List B'!AP169=15,15,IF('Vessel List B'!AP169=16,16,0))))))))))))))))))</f>
        <v xml:space="preserve"> </v>
      </c>
      <c r="FI170" s="154"/>
      <c r="FJ170" s="158"/>
      <c r="FK170" s="390" t="str">
        <f t="shared" si="209"/>
        <v/>
      </c>
      <c r="FL170" s="158"/>
      <c r="FM170" s="137"/>
      <c r="FN170" s="388" t="str">
        <f t="shared" si="210"/>
        <v/>
      </c>
      <c r="FO170" s="157" t="str">
        <f>IF(VALUE(IF('Vessel List B'!BC169=1,1,IF('Vessel List B'!BC169=2,2,IF('Vessel List B'!BC169=3,3,IF('Vessel List B'!BC169=4,4,IF('Vessel List B'!BC169=5,5,IF('Vessel List B'!BC169=6,6,IF('Vessel List B'!BC169=7,7,IF('Vessel List B'!BC169=8,8,IF('Vessel List B'!BC169=9,9,IF('Vessel List B'!BC169=10,10,IF('Vessel List B'!BC169=11,11,IF('Vessel List B'!BC169=12,12,IF('Vessel List B'!BC169=13,13,IF('Vessel List B'!BC169=14,14,IF('Vessel List B'!BC169=15,15,IF('Vessel List B'!BC169=16,16,0)))))))))))))))))=0," ",VALUE(IF('Vessel List B'!BC169=1,1,IF('Vessel List B'!BC169=2,2,IF('Vessel List B'!BC169=3,3,IF('Vessel List B'!BC169=4,4,IF('Vessel List B'!BC169=5,5,IF('Vessel List B'!BC169=6,6,IF('Vessel List B'!BC169=7,7,IF('Vessel List B'!BC169=8,8,IF('Vessel List B'!BC169=9,9,IF('Vessel List B'!BC169=10,10,IF('Vessel List B'!BC169=11,11,IF('Vessel List B'!BC169=12,12,IF('Vessel List B'!BC169=13,13,IF('Vessel List B'!BC169=14,14,IF('Vessel List B'!BC169=15,15,IF('Vessel List B'!BC169=16,16,0))))))))))))))))))</f>
        <v xml:space="preserve"> </v>
      </c>
      <c r="FP170" s="154"/>
      <c r="FQ170" s="158"/>
      <c r="FR170" s="390" t="str">
        <f t="shared" si="211"/>
        <v/>
      </c>
      <c r="FS170" s="158"/>
      <c r="FT170" s="137"/>
      <c r="FU170" s="388" t="str">
        <f t="shared" si="212"/>
        <v/>
      </c>
      <c r="FV170" s="157" t="str">
        <f>IF(VALUE(IF('Vessel List B'!BP169=1,1,IF('Vessel List B'!BP169=2,2,IF('Vessel List B'!BP169=3,3,IF('Vessel List B'!BP169=4,4,IF('Vessel List B'!BP169=5,5,IF('Vessel List B'!BP169=6,6,IF('Vessel List B'!BP169=7,7,IF('Vessel List B'!BP169=8,8,IF('Vessel List B'!BP169=9,9,IF('Vessel List B'!BP169=10,10,IF('Vessel List B'!BP169=11,11,IF('Vessel List B'!BP169=12,12,IF('Vessel List B'!BP169=13,13,IF('Vessel List B'!BP169=14,14,IF('Vessel List B'!BP169=15,15,IF('Vessel List B'!BP169=16,16,0)))))))))))))))))=0," ",VALUE(IF('Vessel List B'!BP169=1,1,IF('Vessel List B'!BP169=2,2,IF('Vessel List B'!BP169=3,3,IF('Vessel List B'!BP169=4,4,IF('Vessel List B'!BP169=5,5,IF('Vessel List B'!BP169=6,6,IF('Vessel List B'!BP169=7,7,IF('Vessel List B'!BP169=8,8,IF('Vessel List B'!BP169=9,9,IF('Vessel List B'!BP169=10,10,IF('Vessel List B'!BP169=11,11,IF('Vessel List B'!BP169=12,12,IF('Vessel List B'!BP169=13,13,IF('Vessel List B'!BP169=14,14,IF('Vessel List B'!BP169=15,15,IF('Vessel List B'!BP169=16,16,0))))))))))))))))))</f>
        <v xml:space="preserve"> </v>
      </c>
      <c r="FW170" s="154"/>
      <c r="FX170" s="158"/>
      <c r="FY170" s="390" t="str">
        <f t="shared" si="213"/>
        <v/>
      </c>
      <c r="FZ170" s="158"/>
      <c r="GA170" s="137"/>
      <c r="GB170" s="388" t="str">
        <f t="shared" si="214"/>
        <v/>
      </c>
      <c r="GC170" s="157" t="str">
        <f>IF(VALUE(IF('Vessel List B'!CC169=1,1,IF('Vessel List B'!CC169=2,2,IF('Vessel List B'!CC169=3,3,IF('Vessel List B'!CC169=4,4,IF('Vessel List B'!CC169=5,5,IF('Vessel List B'!CC169=6,6,IF('Vessel List B'!CC169=7,7,IF('Vessel List B'!CC169=8,8,IF('Vessel List B'!CC169=9,9,IF('Vessel List B'!CC169=10,10,IF('Vessel List B'!CC169=11,11,IF('Vessel List B'!CC169=12,12,IF('Vessel List B'!CC169=13,13,IF('Vessel List B'!CC169=14,14,IF('Vessel List B'!CC169=15,15,IF('Vessel List B'!CC169=16,16,0)))))))))))))))))=0," ",VALUE(IF('Vessel List B'!CC169=1,1,IF('Vessel List B'!CC169=2,2,IF('Vessel List B'!CC169=3,3,IF('Vessel List B'!CC169=4,4,IF('Vessel List B'!CC169=5,5,IF('Vessel List B'!CC169=6,6,IF('Vessel List B'!CC169=7,7,IF('Vessel List B'!CC169=8,8,IF('Vessel List B'!CC169=9,9,IF('Vessel List B'!CC169=10,10,IF('Vessel List B'!CC169=11,11,IF('Vessel List B'!CC169=12,12,IF('Vessel List B'!CC169=13,13,IF('Vessel List B'!CC169=14,14,IF('Vessel List B'!CC169=15,15,IF('Vessel List B'!CC169=16,16,0))))))))))))))))))</f>
        <v xml:space="preserve"> </v>
      </c>
      <c r="GD170" s="154"/>
      <c r="GE170" s="158"/>
      <c r="GF170" s="390" t="str">
        <f t="shared" si="215"/>
        <v/>
      </c>
      <c r="GG170" s="158"/>
      <c r="GH170" s="137"/>
      <c r="GI170" s="388" t="str">
        <f t="shared" si="216"/>
        <v/>
      </c>
      <c r="GJ170" s="157" t="str">
        <f>IF(VALUE(IF('Vessel List B'!CP169=1,1,IF('Vessel List B'!CP169=2,2,IF('Vessel List B'!CP169=3,3,IF('Vessel List B'!CP169=4,4,IF('Vessel List B'!CP169=5,5,IF('Vessel List B'!CP169=6,6,IF('Vessel List B'!CP169=7,7,IF('Vessel List B'!CP169=8,8,IF('Vessel List B'!CP169=9,9,IF('Vessel List B'!CP169=10,10,IF('Vessel List B'!CP169=11,11,IF('Vessel List B'!CP169=12,12,IF('Vessel List B'!CP169=13,13,IF('Vessel List B'!CP169=14,14,IF('Vessel List B'!CP169=15,15,IF('Vessel List B'!CP169=16,16,0)))))))))))))))))=0," ",VALUE(IF('Vessel List B'!CP169=1,1,IF('Vessel List B'!CP169=2,2,IF('Vessel List B'!CP169=3,3,IF('Vessel List B'!CP169=4,4,IF('Vessel List B'!CP169=5,5,IF('Vessel List B'!CP169=6,6,IF('Vessel List B'!CP169=7,7,IF('Vessel List B'!CP169=8,8,IF('Vessel List B'!CP169=9,9,IF('Vessel List B'!CP169=10,10,IF('Vessel List B'!CP169=11,11,IF('Vessel List B'!CP169=12,12,IF('Vessel List B'!CP169=13,13,IF('Vessel List B'!CP169=14,14,IF('Vessel List B'!CP169=15,15,IF('Vessel List B'!CP169=16,16,0))))))))))))))))))</f>
        <v xml:space="preserve"> </v>
      </c>
      <c r="GK170" s="154"/>
      <c r="GL170" s="158"/>
      <c r="GM170" s="390" t="str">
        <f t="shared" si="217"/>
        <v/>
      </c>
      <c r="GN170" s="158"/>
      <c r="GO170" s="137"/>
      <c r="GP170" s="388" t="str">
        <f t="shared" si="218"/>
        <v/>
      </c>
      <c r="GQ170" s="157" t="str">
        <f>IF(VALUE(IF('Vessel List B'!DC169=1,1,IF('Vessel List B'!DC169=2,2,IF('Vessel List B'!DC169=3,3,IF('Vessel List B'!DC169=4,4,IF('Vessel List B'!DC169=5,5,IF('Vessel List B'!DC169=6,6,IF('Vessel List B'!DC169=7,7,IF('Vessel List B'!DC169=8,8,IF('Vessel List B'!DC169=9,9,IF('Vessel List B'!DC169=10,10,IF('Vessel List B'!DC169=11,11,IF('Vessel List B'!DC169=12,12,IF('Vessel List B'!DC169=13,13,IF('Vessel List B'!DC169=14,14,IF('Vessel List B'!DC169=15,15,IF('Vessel List B'!DC169=16,16,0)))))))))))))))))=0," ",VALUE(IF('Vessel List B'!DC169=1,1,IF('Vessel List B'!DC169=2,2,IF('Vessel List B'!DC169=3,3,IF('Vessel List B'!DC169=4,4,IF('Vessel List B'!DC169=5,5,IF('Vessel List B'!DC169=6,6,IF('Vessel List B'!DC169=7,7,IF('Vessel List B'!DC169=8,8,IF('Vessel List B'!DC169=9,9,IF('Vessel List B'!DC169=10,10,IF('Vessel List B'!DC169=11,11,IF('Vessel List B'!DC169=12,12,IF('Vessel List B'!DC169=13,13,IF('Vessel List B'!DC169=14,14,IF('Vessel List B'!DC169=15,15,IF('Vessel List B'!DC169=16,16,0))))))))))))))))))</f>
        <v xml:space="preserve"> </v>
      </c>
      <c r="GR170" s="154"/>
      <c r="GS170" s="158"/>
      <c r="GT170" s="390" t="str">
        <f t="shared" si="219"/>
        <v/>
      </c>
      <c r="GU170" s="158"/>
      <c r="GV170" s="137"/>
      <c r="GW170" s="388" t="str">
        <f t="shared" si="220"/>
        <v/>
      </c>
      <c r="GX170" s="157" t="str">
        <f>IF(VALUE(IF('Vessel List B'!DP169=1,1,IF('Vessel List B'!DP169=2,2,IF('Vessel List B'!DP169=3,3,IF('Vessel List B'!DP169=4,4,IF('Vessel List B'!DP169=5,5,IF('Vessel List B'!DP169=6,6,IF('Vessel List B'!DP169=7,7,IF('Vessel List B'!DP169=8,8,IF('Vessel List B'!DP169=9,9,IF('Vessel List B'!DP169=10,10,IF('Vessel List B'!DP169=11,11,IF('Vessel List B'!DP169=12,12,IF('Vessel List B'!DP169=13,13,IF('Vessel List B'!DP169=14,14,IF('Vessel List B'!DP169=15,15,IF('Vessel List B'!DP169=16,16,0)))))))))))))))))=0," ",VALUE(IF('Vessel List B'!DP169=1,1,IF('Vessel List B'!DP169=2,2,IF('Vessel List B'!DP169=3,3,IF('Vessel List B'!DP169=4,4,IF('Vessel List B'!DP169=5,5,IF('Vessel List B'!DP169=6,6,IF('Vessel List B'!DP169=7,7,IF('Vessel List B'!DP169=8,8,IF('Vessel List B'!DP169=9,9,IF('Vessel List B'!DP169=10,10,IF('Vessel List B'!DP169=11,11,IF('Vessel List B'!DP169=12,12,IF('Vessel List B'!DP169=13,13,IF('Vessel List B'!DP169=14,14,IF('Vessel List B'!DP169=15,15,IF('Vessel List B'!DP169=16,16,0))))))))))))))))))</f>
        <v xml:space="preserve"> </v>
      </c>
      <c r="GY170" s="154"/>
      <c r="GZ170" s="158"/>
      <c r="HA170" s="390" t="str">
        <f t="shared" si="221"/>
        <v/>
      </c>
      <c r="HB170" s="158"/>
      <c r="HC170" s="137"/>
      <c r="HD170" s="388" t="str">
        <f t="shared" si="222"/>
        <v/>
      </c>
      <c r="HE170" s="157" t="str">
        <f>IF(VALUE(IF('Vessel List B'!EC169=1,1,IF('Vessel List B'!EC169=2,2,IF('Vessel List B'!EC169=3,3,IF('Vessel List B'!EC169=4,4,IF('Vessel List B'!EC169=5,5,IF('Vessel List B'!EC169=6,6,IF('Vessel List B'!EC169=7,7,IF('Vessel List B'!EC169=8,8,IF('Vessel List B'!EC169=9,9,IF('Vessel List B'!EC169=10,10,IF('Vessel List B'!EC169=11,11,IF('Vessel List B'!EC169=12,12,IF('Vessel List B'!EC169=13,13,IF('Vessel List B'!EC169=14,14,IF('Vessel List B'!EC169=15,15,IF('Vessel List B'!EC169=16,16,0)))))))))))))))))=0," ",VALUE(IF('Vessel List B'!EC169=1,1,IF('Vessel List B'!EC169=2,2,IF('Vessel List B'!EC169=3,3,IF('Vessel List B'!EC169=4,4,IF('Vessel List B'!EC169=5,5,IF('Vessel List B'!EC169=6,6,IF('Vessel List B'!EC169=7,7,IF('Vessel List B'!EC169=8,8,IF('Vessel List B'!EC169=9,9,IF('Vessel List B'!EC169=10,10,IF('Vessel List B'!EC169=11,11,IF('Vessel List B'!EC169=12,12,IF('Vessel List B'!EC169=13,13,IF('Vessel List B'!EC169=14,14,IF('Vessel List B'!EC169=15,15,IF('Vessel List B'!EC169=16,16,0))))))))))))))))))</f>
        <v xml:space="preserve"> </v>
      </c>
      <c r="HF170" s="154"/>
      <c r="HG170" s="158"/>
      <c r="HH170" s="390" t="str">
        <f t="shared" si="223"/>
        <v/>
      </c>
      <c r="HI170" s="158"/>
      <c r="HJ170" s="137"/>
      <c r="HK170" s="388" t="str">
        <f t="shared" si="224"/>
        <v/>
      </c>
      <c r="HL170" s="157" t="str">
        <f>IF(VALUE(IF('Vessel List B'!EP169=1,1,IF('Vessel List B'!EP169=2,2,IF('Vessel List B'!EP169=3,3,IF('Vessel List B'!EP169=4,4,IF('Vessel List B'!EP169=5,5,IF('Vessel List B'!EP169=6,6,IF('Vessel List B'!EP169=7,7,IF('Vessel List B'!EP169=8,8,IF('Vessel List B'!EP169=9,9,IF('Vessel List B'!EP169=10,10,IF('Vessel List B'!EP169=11,11,IF('Vessel List B'!EP169=12,12,IF('Vessel List B'!EP169=13,13,IF('Vessel List B'!EP169=14,14,IF('Vessel List B'!EP169=15,15,IF('Vessel List B'!EP169=16,16,0)))))))))))))))))=0," ",VALUE(IF('Vessel List B'!EP169=1,1,IF('Vessel List B'!EP169=2,2,IF('Vessel List B'!EP169=3,3,IF('Vessel List B'!EP169=4,4,IF('Vessel List B'!EP169=5,5,IF('Vessel List B'!EP169=6,6,IF('Vessel List B'!EP169=7,7,IF('Vessel List B'!EP169=8,8,IF('Vessel List B'!EP169=9,9,IF('Vessel List B'!EP169=10,10,IF('Vessel List B'!EP169=11,11,IF('Vessel List B'!EP169=12,12,IF('Vessel List B'!EP169=13,13,IF('Vessel List B'!EP169=14,14,IF('Vessel List B'!EP169=15,15,IF('Vessel List B'!EP169=16,16,0))))))))))))))))))</f>
        <v xml:space="preserve"> </v>
      </c>
      <c r="HM170" s="154"/>
      <c r="HN170" s="158"/>
      <c r="HO170" s="390" t="str">
        <f t="shared" si="225"/>
        <v/>
      </c>
      <c r="HP170" s="158"/>
      <c r="HQ170" s="137"/>
      <c r="HR170" s="388" t="str">
        <f t="shared" si="226"/>
        <v/>
      </c>
      <c r="HS170" s="157" t="str">
        <f>IF(VALUE(IF('Vessel List B'!FC169=1,1,IF('Vessel List B'!FC169=2,2,IF('Vessel List B'!FC169=3,3,IF('Vessel List B'!FC169=4,4,IF('Vessel List B'!FC169=5,5,IF('Vessel List B'!FC169=6,6,IF('Vessel List B'!FC169=7,7,IF('Vessel List B'!FC169=8,8,IF('Vessel List B'!FC169=9,9,IF('Vessel List B'!FC169=10,10,IF('Vessel List B'!FC169=11,11,IF('Vessel List B'!FC169=12,12,IF('Vessel List B'!FC169=13,13,IF('Vessel List B'!FC169=14,14,IF('Vessel List B'!FC169=15,15,IF('Vessel List B'!FC169=16,16,0)))))))))))))))))=0," ",VALUE(IF('Vessel List B'!FC169=1,1,IF('Vessel List B'!FC169=2,2,IF('Vessel List B'!FC169=3,3,IF('Vessel List B'!FC169=4,4,IF('Vessel List B'!FC169=5,5,IF('Vessel List B'!FC169=6,6,IF('Vessel List B'!FC169=7,7,IF('Vessel List B'!FC169=8,8,IF('Vessel List B'!FC169=9,9,IF('Vessel List B'!FC169=10,10,IF('Vessel List B'!FC169=11,11,IF('Vessel List B'!FC169=12,12,IF('Vessel List B'!FC169=13,13,IF('Vessel List B'!FC169=14,14,IF('Vessel List B'!FC169=15,15,IF('Vessel List B'!FC169=16,16,0))))))))))))))))))</f>
        <v xml:space="preserve"> </v>
      </c>
      <c r="HT170" s="154"/>
      <c r="HU170" s="158"/>
      <c r="HV170" s="390" t="str">
        <f t="shared" si="227"/>
        <v/>
      </c>
      <c r="HW170" s="158"/>
      <c r="HX170" s="137"/>
      <c r="HY170" s="388" t="str">
        <f t="shared" si="228"/>
        <v/>
      </c>
      <c r="HZ170" s="157" t="str">
        <f>IF(VALUE(IF('Vessel List B'!FP169=1,1,IF('Vessel List B'!FP169=2,2,IF('Vessel List B'!FP169=3,3,IF('Vessel List B'!FP169=4,4,IF('Vessel List B'!FP169=5,5,IF('Vessel List B'!FP169=6,6,IF('Vessel List B'!FP169=7,7,IF('Vessel List B'!FP169=8,8,IF('Vessel List B'!FP169=9,9,IF('Vessel List B'!FP169=10,10,IF('Vessel List B'!FP169=11,11,IF('Vessel List B'!FP169=12,12,IF('Vessel List B'!FP169=13,13,IF('Vessel List B'!FP169=14,14,IF('Vessel List B'!FP169=15,15,IF('Vessel List B'!FP169=16,16,0)))))))))))))))))=0," ",VALUE(IF('Vessel List B'!FP169=1,1,IF('Vessel List B'!FP169=2,2,IF('Vessel List B'!FP169=3,3,IF('Vessel List B'!FP169=4,4,IF('Vessel List B'!FP169=5,5,IF('Vessel List B'!FP169=6,6,IF('Vessel List B'!FP169=7,7,IF('Vessel List B'!FP169=8,8,IF('Vessel List B'!FP169=9,9,IF('Vessel List B'!FP169=10,10,IF('Vessel List B'!FP169=11,11,IF('Vessel List B'!FP169=12,12,IF('Vessel List B'!FP169=13,13,IF('Vessel List B'!FP169=14,14,IF('Vessel List B'!FP169=15,15,IF('Vessel List B'!FP169=16,16,0))))))))))))))))))</f>
        <v xml:space="preserve"> </v>
      </c>
      <c r="IA170" s="154"/>
      <c r="IB170" s="158"/>
      <c r="IC170" s="390" t="str">
        <f t="shared" si="229"/>
        <v/>
      </c>
      <c r="ID170" s="158"/>
      <c r="IE170" s="137"/>
      <c r="IF170" s="388" t="str">
        <f t="shared" si="230"/>
        <v/>
      </c>
      <c r="IG170" s="157" t="str">
        <f>IF(VALUE(IF('Vessel List B'!GC169=1,1,IF('Vessel List B'!GC169=2,2,IF('Vessel List B'!GC169=3,3,IF('Vessel List B'!GC169=4,4,IF('Vessel List B'!GC169=5,5,IF('Vessel List B'!GC169=6,6,IF('Vessel List B'!GC169=7,7,IF('Vessel List B'!GC169=8,8,IF('Vessel List B'!GC169=9,9,IF('Vessel List B'!GC169=10,10,IF('Vessel List B'!GC169=11,11,IF('Vessel List B'!GC169=12,12,IF('Vessel List B'!GC169=13,13,IF('Vessel List B'!GC169=14,14,IF('Vessel List B'!GC169=15,15,IF('Vessel List B'!GC169=16,16,0)))))))))))))))))=0," ",VALUE(IF('Vessel List B'!GC169=1,1,IF('Vessel List B'!GC169=2,2,IF('Vessel List B'!GC169=3,3,IF('Vessel List B'!GC169=4,4,IF('Vessel List B'!GC169=5,5,IF('Vessel List B'!GC169=6,6,IF('Vessel List B'!GC169=7,7,IF('Vessel List B'!GC169=8,8,IF('Vessel List B'!GC169=9,9,IF('Vessel List B'!GC169=10,10,IF('Vessel List B'!GC169=11,11,IF('Vessel List B'!GC169=12,12,IF('Vessel List B'!GC169=13,13,IF('Vessel List B'!GC169=14,14,IF('Vessel List B'!GC169=15,15,IF('Vessel List B'!GC169=16,16,0))))))))))))))))))</f>
        <v xml:space="preserve"> </v>
      </c>
      <c r="IH170" s="154"/>
      <c r="II170" s="158"/>
      <c r="IJ170" s="390" t="str">
        <f t="shared" si="231"/>
        <v/>
      </c>
      <c r="IK170" s="158"/>
      <c r="IL170" s="137"/>
      <c r="IM170" s="388" t="str">
        <f t="shared" si="232"/>
        <v/>
      </c>
      <c r="IN170" s="157" t="str">
        <f>IF(VALUE(IF('Vessel List B'!GP169=1,1,IF('Vessel List B'!GP169=2,2,IF('Vessel List B'!GP169=3,3,IF('Vessel List B'!GP169=4,4,IF('Vessel List B'!GP169=5,5,IF('Vessel List B'!GP169=6,6,IF('Vessel List B'!GP169=7,7,IF('Vessel List B'!GP169=8,8,IF('Vessel List B'!GP169=9,9,IF('Vessel List B'!GP169=10,10,IF('Vessel List B'!GP169=11,11,IF('Vessel List B'!GP169=12,12,IF('Vessel List B'!GP169=13,13,IF('Vessel List B'!GP169=14,14,IF('Vessel List B'!GP169=15,15,IF('Vessel List B'!GP169=16,16,0)))))))))))))))))=0," ",VALUE(IF('Vessel List B'!GP169=1,1,IF('Vessel List B'!GP169=2,2,IF('Vessel List B'!GP169=3,3,IF('Vessel List B'!GP169=4,4,IF('Vessel List B'!GP169=5,5,IF('Vessel List B'!GP169=6,6,IF('Vessel List B'!GP169=7,7,IF('Vessel List B'!GP169=8,8,IF('Vessel List B'!GP169=9,9,IF('Vessel List B'!GP169=10,10,IF('Vessel List B'!GP169=11,11,IF('Vessel List B'!GP169=12,12,IF('Vessel List B'!GP169=13,13,IF('Vessel List B'!GP169=14,14,IF('Vessel List B'!GP169=15,15,IF('Vessel List B'!GP169=16,16,0))))))))))))))))))</f>
        <v xml:space="preserve"> </v>
      </c>
      <c r="IO170" s="154"/>
      <c r="IP170" s="158"/>
      <c r="IQ170" s="390" t="str">
        <f t="shared" si="233"/>
        <v/>
      </c>
      <c r="IR170" s="158"/>
      <c r="IS170" s="137"/>
      <c r="IT170" s="388" t="str">
        <f t="shared" si="234"/>
        <v/>
      </c>
      <c r="IU170" s="157" t="str">
        <f>IF(VALUE(IF('Vessel List B'!HC169=1,1,IF('Vessel List B'!HC169=2,2,IF('Vessel List B'!HC169=3,3,IF('Vessel List B'!HC169=4,4,IF('Vessel List B'!HC169=5,5,IF('Vessel List B'!HC169=6,6,IF('Vessel List B'!HC169=7,7,IF('Vessel List B'!HC169=8,8,IF('Vessel List B'!HC169=9,9,IF('Vessel List B'!HC169=10,10,IF('Vessel List B'!HC169=11,11,IF('Vessel List B'!HC169=12,12,IF('Vessel List B'!HC169=13,13,IF('Vessel List B'!HC169=14,14,IF('Vessel List B'!HC169=15,15,IF('Vessel List B'!HC169=16,16,0)))))))))))))))))=0," ",VALUE(IF('Vessel List B'!HC169=1,1,IF('Vessel List B'!HC169=2,2,IF('Vessel List B'!HC169=3,3,IF('Vessel List B'!HC169=4,4,IF('Vessel List B'!HC169=5,5,IF('Vessel List B'!HC169=6,6,IF('Vessel List B'!HC169=7,7,IF('Vessel List B'!HC169=8,8,IF('Vessel List B'!HC169=9,9,IF('Vessel List B'!HC169=10,10,IF('Vessel List B'!HC169=11,11,IF('Vessel List B'!HC169=12,12,IF('Vessel List B'!HC169=13,13,IF('Vessel List B'!HC169=14,14,IF('Vessel List B'!HC169=15,15,IF('Vessel List B'!HC169=16,16,0))))))))))))))))))</f>
        <v xml:space="preserve"> </v>
      </c>
      <c r="IV170" s="154"/>
      <c r="IW170" s="158"/>
      <c r="IX170" s="390" t="str">
        <f t="shared" si="235"/>
        <v/>
      </c>
      <c r="IY170" s="158"/>
      <c r="IZ170" s="137"/>
      <c r="JA170" s="388" t="str">
        <f t="shared" si="236"/>
        <v/>
      </c>
      <c r="JB170" s="157" t="str">
        <f>IF(VALUE(IF('Vessel List B'!HP169=1,1,IF('Vessel List B'!HP169=2,2,IF('Vessel List B'!HP169=3,3,IF('Vessel List B'!HP169=4,4,IF('Vessel List B'!HP169=5,5,IF('Vessel List B'!HP169=6,6,IF('Vessel List B'!HP169=7,7,IF('Vessel List B'!HP169=8,8,IF('Vessel List B'!HP169=9,9,IF('Vessel List B'!HP169=10,10,IF('Vessel List B'!HP169=11,11,IF('Vessel List B'!HP169=12,12,IF('Vessel List B'!HP169=13,13,IF('Vessel List B'!HP169=14,14,IF('Vessel List B'!HP169=15,15,IF('Vessel List B'!HP169=16,16,0)))))))))))))))))=0," ",VALUE(IF('Vessel List B'!HP169=1,1,IF('Vessel List B'!HP169=2,2,IF('Vessel List B'!HP169=3,3,IF('Vessel List B'!HP169=4,4,IF('Vessel List B'!HP169=5,5,IF('Vessel List B'!HP169=6,6,IF('Vessel List B'!HP169=7,7,IF('Vessel List B'!HP169=8,8,IF('Vessel List B'!HP169=9,9,IF('Vessel List B'!HP169=10,10,IF('Vessel List B'!HP169=11,11,IF('Vessel List B'!HP169=12,12,IF('Vessel List B'!HP169=13,13,IF('Vessel List B'!HP169=14,14,IF('Vessel List B'!HP169=15,15,IF('Vessel List B'!HP169=16,16,0))))))))))))))))))</f>
        <v xml:space="preserve"> </v>
      </c>
      <c r="JC170" s="154"/>
      <c r="JD170" s="158"/>
      <c r="JE170" s="390" t="str">
        <f t="shared" si="237"/>
        <v/>
      </c>
      <c r="JF170" s="158"/>
      <c r="JG170" s="137"/>
      <c r="JH170" s="388" t="str">
        <f t="shared" si="238"/>
        <v/>
      </c>
      <c r="JI170" s="157" t="str">
        <f>IF(VALUE(IF('Vessel List B'!IC169=1,1,IF('Vessel List B'!IC169=2,2,IF('Vessel List B'!IC169=3,3,IF('Vessel List B'!IC169=4,4,IF('Vessel List B'!IC169=5,5,IF('Vessel List B'!IC169=6,6,IF('Vessel List B'!IC169=7,7,IF('Vessel List B'!IC169=8,8,IF('Vessel List B'!IC169=9,9,IF('Vessel List B'!IC169=10,10,IF('Vessel List B'!IC169=11,11,IF('Vessel List B'!IC169=12,12,IF('Vessel List B'!IC169=13,13,IF('Vessel List B'!IC169=14,14,IF('Vessel List B'!IC169=15,15,IF('Vessel List B'!IC169=16,16,0)))))))))))))))))=0," ",VALUE(IF('Vessel List B'!IC169=1,1,IF('Vessel List B'!IC169=2,2,IF('Vessel List B'!IC169=3,3,IF('Vessel List B'!IC169=4,4,IF('Vessel List B'!IC169=5,5,IF('Vessel List B'!IC169=6,6,IF('Vessel List B'!IC169=7,7,IF('Vessel List B'!IC169=8,8,IF('Vessel List B'!IC169=9,9,IF('Vessel List B'!IC169=10,10,IF('Vessel List B'!IC169=11,11,IF('Vessel List B'!IC169=12,12,IF('Vessel List B'!IC169=13,13,IF('Vessel List B'!IC169=14,14,IF('Vessel List B'!IC169=15,15,IF('Vessel List B'!IC169=16,16,0))))))))))))))))))</f>
        <v xml:space="preserve"> </v>
      </c>
      <c r="JJ170" s="154"/>
      <c r="JK170" s="158"/>
      <c r="JL170" s="390" t="str">
        <f t="shared" si="239"/>
        <v/>
      </c>
      <c r="JM170" s="158"/>
      <c r="JN170" s="137"/>
      <c r="JO170" s="388" t="str">
        <f t="shared" si="240"/>
        <v/>
      </c>
      <c r="JP170" s="157" t="str">
        <f>IF(VALUE(IF('Vessel List B'!IP169=1,1,IF('Vessel List B'!IP169=2,2,IF('Vessel List B'!IP169=3,3,IF('Vessel List B'!IP169=4,4,IF('Vessel List B'!IP169=5,5,IF('Vessel List B'!IP169=6,6,IF('Vessel List B'!IP169=7,7,IF('Vessel List B'!IP169=8,8,IF('Vessel List B'!IP169=9,9,IF('Vessel List B'!IP169=10,10,IF('Vessel List B'!IP169=11,11,IF('Vessel List B'!IP169=12,12,IF('Vessel List B'!IP169=13,13,IF('Vessel List B'!IP169=14,14,IF('Vessel List B'!IP169=15,15,IF('Vessel List B'!IP169=16,16,0)))))))))))))))))=0," ",VALUE(IF('Vessel List B'!IP169=1,1,IF('Vessel List B'!IP169=2,2,IF('Vessel List B'!IP169=3,3,IF('Vessel List B'!IP169=4,4,IF('Vessel List B'!IP169=5,5,IF('Vessel List B'!IP169=6,6,IF('Vessel List B'!IP169=7,7,IF('Vessel List B'!IP169=8,8,IF('Vessel List B'!IP169=9,9,IF('Vessel List B'!IP169=10,10,IF('Vessel List B'!IP169=11,11,IF('Vessel List B'!IP169=12,12,IF('Vessel List B'!IP169=13,13,IF('Vessel List B'!IP169=14,14,IF('Vessel List B'!IP169=15,15,IF('Vessel List B'!IP169=16,16,0))))))))))))))))))</f>
        <v xml:space="preserve"> </v>
      </c>
      <c r="JQ170" s="154"/>
      <c r="JR170" s="158"/>
      <c r="JS170" s="390" t="str">
        <f t="shared" si="241"/>
        <v/>
      </c>
      <c r="JT170" s="158"/>
      <c r="JU170" s="137"/>
      <c r="JV170" s="397" t="str">
        <f t="shared" si="242"/>
        <v/>
      </c>
      <c r="JW170" s="403"/>
    </row>
    <row r="171" spans="1:283" ht="15" x14ac:dyDescent="0.25">
      <c r="A171" s="132">
        <f>'Vessel List A'!B170</f>
        <v>41745</v>
      </c>
      <c r="B171" s="157" t="str">
        <f>IF(VALUE(IF('Vessel List A'!C170=1,1,IF('Vessel List A'!C170=2,2,IF('Vessel List A'!C170=3,3,IF('Vessel List A'!C170=4,4,IF('Vessel List A'!C170=5,5,IF('Vessel List A'!C170=6,6,IF('Vessel List A'!C170=7,7,IF('Vessel List A'!C170=8,8,IF('Vessel List A'!C170=9,9,IF('Vessel List A'!C170=10,10,IF('Vessel List A'!C170=11,11,IF('Vessel List A'!C170=12,12,IF('Vessel List A'!C170=13,13,IF('Vessel List A'!C170=14,14,IF('Vessel List A'!C170=15,15,IF('Vessel List A'!C170=16,16,0)))))))))))))))))=0," ",VALUE(IF('Vessel List A'!C170=1,1,IF('Vessel List A'!C170=2,2,IF('Vessel List A'!C170=3,3,IF('Vessel List A'!C170=4,4,IF('Vessel List A'!C170=5,5,IF('Vessel List A'!C170=6,6,IF('Vessel List A'!C170=7,7,IF('Vessel List A'!C170=8,8,IF('Vessel List A'!C170=9,9,IF('Vessel List A'!C170=10,10,IF('Vessel List A'!C170=11,11,IF('Vessel List A'!C170=12,12,IF('Vessel List A'!C170=13,13,IF('Vessel List A'!C170=14,14,IF('Vessel List A'!C170=15,15,IF('Vessel List A'!C170=16,16,0))))))))))))))))))</f>
        <v xml:space="preserve"> </v>
      </c>
      <c r="C171" s="154"/>
      <c r="D171" s="158"/>
      <c r="E171" s="390" t="str">
        <f t="shared" si="163"/>
        <v/>
      </c>
      <c r="F171" s="158"/>
      <c r="G171" s="137"/>
      <c r="H171" s="388" t="str">
        <f t="shared" si="164"/>
        <v/>
      </c>
      <c r="I171" s="157" t="str">
        <f>IF(VALUE(IF('Vessel List A'!P170=1,1,IF('Vessel List A'!P170=2,2,IF('Vessel List A'!P170=3,3,IF('Vessel List A'!P170=4,4,IF('Vessel List A'!P170=5,5,IF('Vessel List A'!P170=6,6,IF('Vessel List A'!P170=7,7,IF('Vessel List A'!P170=8,8,IF('Vessel List A'!P170=9,9,IF('Vessel List A'!P170=10,10,IF('Vessel List A'!P170=11,11,IF('Vessel List A'!P170=12,12,IF('Vessel List A'!P170=13,13,IF('Vessel List A'!P170=14,14,IF('Vessel List A'!P170=15,15,IF('Vessel List A'!P170=16,16,0)))))))))))))))))=0," ",VALUE(IF('Vessel List A'!P170=1,1,IF('Vessel List A'!P170=2,2,IF('Vessel List A'!P170=3,3,IF('Vessel List A'!P170=4,4,IF('Vessel List A'!P170=5,5,IF('Vessel List A'!P170=6,6,IF('Vessel List A'!P170=7,7,IF('Vessel List A'!P170=8,8,IF('Vessel List A'!P170=9,9,IF('Vessel List A'!P170=10,10,IF('Vessel List A'!P170=11,11,IF('Vessel List A'!P170=12,12,IF('Vessel List A'!P170=13,13,IF('Vessel List A'!P170=14,14,IF('Vessel List A'!P170=15,15,IF('Vessel List A'!P170=16,16,0))))))))))))))))))</f>
        <v xml:space="preserve"> </v>
      </c>
      <c r="J171" s="154"/>
      <c r="K171" s="158"/>
      <c r="L171" s="390" t="str">
        <f t="shared" si="165"/>
        <v/>
      </c>
      <c r="M171" s="158"/>
      <c r="N171" s="137"/>
      <c r="O171" s="388" t="str">
        <f t="shared" si="166"/>
        <v/>
      </c>
      <c r="P171" s="157" t="str">
        <f>IF(VALUE(IF('Vessel List A'!AC170=1,1,IF('Vessel List A'!AC170=2,2,IF('Vessel List A'!AC170=3,3,IF('Vessel List A'!AC170=4,4,IF('Vessel List A'!AC170=5,5,IF('Vessel List A'!AC170=6,6,IF('Vessel List A'!AC170=7,7,IF('Vessel List A'!AC170=8,8,IF('Vessel List A'!AC170=9,9,IF('Vessel List A'!AC170=10,10,IF('Vessel List A'!AC170=11,11,IF('Vessel List A'!AC170=12,12,IF('Vessel List A'!AC170=13,13,IF('Vessel List A'!AC170=14,14,IF('Vessel List A'!AC170=15,15,IF('Vessel List A'!AC170=16,16,0)))))))))))))))))=0," ",VALUE(IF('Vessel List A'!AC170=1,1,IF('Vessel List A'!AC170=2,2,IF('Vessel List A'!AC170=3,3,IF('Vessel List A'!AC170=4,4,IF('Vessel List A'!AC170=5,5,IF('Vessel List A'!AC170=6,6,IF('Vessel List A'!AC170=7,7,IF('Vessel List A'!AC170=8,8,IF('Vessel List A'!AC170=9,9,IF('Vessel List A'!AC170=10,10,IF('Vessel List A'!AC170=11,11,IF('Vessel List A'!AC170=12,12,IF('Vessel List A'!AC170=13,13,IF('Vessel List A'!AC170=14,14,IF('Vessel List A'!AC170=15,15,IF('Vessel List A'!AC170=16,16,0))))))))))))))))))</f>
        <v xml:space="preserve"> </v>
      </c>
      <c r="Q171" s="154"/>
      <c r="R171" s="158"/>
      <c r="S171" s="390" t="str">
        <f t="shared" si="167"/>
        <v/>
      </c>
      <c r="T171" s="158"/>
      <c r="U171" s="137"/>
      <c r="V171" s="388" t="str">
        <f t="shared" si="168"/>
        <v/>
      </c>
      <c r="W171" s="157" t="str">
        <f>IF(VALUE(IF('Vessel List A'!AP170=1,1,IF('Vessel List A'!AP170=2,2,IF('Vessel List A'!AP170=3,3,IF('Vessel List A'!AP170=4,4,IF('Vessel List A'!AP170=5,5,IF('Vessel List A'!AP170=6,6,IF('Vessel List A'!AP170=7,7,IF('Vessel List A'!AP170=8,8,IF('Vessel List A'!AP170=9,9,IF('Vessel List A'!AP170=10,10,IF('Vessel List A'!AP170=11,11,IF('Vessel List A'!AP170=12,12,IF('Vessel List A'!AP170=13,13,IF('Vessel List A'!AP170=14,14,IF('Vessel List A'!AP170=15,15,IF('Vessel List A'!AP170=16,16,0)))))))))))))))))=0," ",VALUE(IF('Vessel List A'!AP170=1,1,IF('Vessel List A'!AP170=2,2,IF('Vessel List A'!AP170=3,3,IF('Vessel List A'!AP170=4,4,IF('Vessel List A'!AP170=5,5,IF('Vessel List A'!AP170=6,6,IF('Vessel List A'!AP170=7,7,IF('Vessel List A'!AP170=8,8,IF('Vessel List A'!AP170=9,9,IF('Vessel List A'!AP170=10,10,IF('Vessel List A'!AP170=11,11,IF('Vessel List A'!AP170=12,12,IF('Vessel List A'!AP170=13,13,IF('Vessel List A'!AP170=14,14,IF('Vessel List A'!AP170=15,15,IF('Vessel List A'!AP170=16,16,0))))))))))))))))))</f>
        <v xml:space="preserve"> </v>
      </c>
      <c r="X171" s="154"/>
      <c r="Y171" s="158"/>
      <c r="Z171" s="390" t="str">
        <f t="shared" si="169"/>
        <v/>
      </c>
      <c r="AA171" s="158"/>
      <c r="AB171" s="137"/>
      <c r="AC171" s="388" t="str">
        <f t="shared" si="170"/>
        <v/>
      </c>
      <c r="AD171" s="157" t="str">
        <f>IF(VALUE(IF('Vessel List A'!BC170=1,1,IF('Vessel List A'!BC170=2,2,IF('Vessel List A'!BC170=3,3,IF('Vessel List A'!BC170=4,4,IF('Vessel List A'!BC170=5,5,IF('Vessel List A'!BC170=6,6,IF('Vessel List A'!BC170=7,7,IF('Vessel List A'!BC170=8,8,IF('Vessel List A'!BC170=9,9,IF('Vessel List A'!BC170=10,10,IF('Vessel List A'!BC170=11,11,IF('Vessel List A'!BC170=12,12,IF('Vessel List A'!BC170=13,13,IF('Vessel List A'!BC170=14,14,IF('Vessel List A'!BC170=15,15,IF('Vessel List A'!BC170=16,16,0)))))))))))))))))=0," ",VALUE(IF('Vessel List A'!BC170=1,1,IF('Vessel List A'!BC170=2,2,IF('Vessel List A'!BC170=3,3,IF('Vessel List A'!BC170=4,4,IF('Vessel List A'!BC170=5,5,IF('Vessel List A'!BC170=6,6,IF('Vessel List A'!BC170=7,7,IF('Vessel List A'!BC170=8,8,IF('Vessel List A'!BC170=9,9,IF('Vessel List A'!BC170=10,10,IF('Vessel List A'!BC170=11,11,IF('Vessel List A'!BC170=12,12,IF('Vessel List A'!BC170=13,13,IF('Vessel List A'!BC170=14,14,IF('Vessel List A'!BC170=15,15,IF('Vessel List A'!BC170=16,16,0))))))))))))))))))</f>
        <v xml:space="preserve"> </v>
      </c>
      <c r="AE171" s="154"/>
      <c r="AF171" s="158"/>
      <c r="AG171" s="390" t="str">
        <f t="shared" si="171"/>
        <v/>
      </c>
      <c r="AH171" s="158"/>
      <c r="AI171" s="137"/>
      <c r="AJ171" s="388" t="str">
        <f t="shared" si="172"/>
        <v/>
      </c>
      <c r="AK171" s="157" t="str">
        <f>IF(VALUE(IF('Vessel List A'!BP170=1,1,IF('Vessel List A'!BP170=2,2,IF('Vessel List A'!BP170=3,3,IF('Vessel List A'!BP170=4,4,IF('Vessel List A'!BP170=5,5,IF('Vessel List A'!BP170=6,6,IF('Vessel List A'!BP170=7,7,IF('Vessel List A'!BP170=8,8,IF('Vessel List A'!BP170=9,9,IF('Vessel List A'!BP170=10,10,IF('Vessel List A'!BP170=11,11,IF('Vessel List A'!BP170=12,12,IF('Vessel List A'!BP170=13,13,IF('Vessel List A'!BP170=14,14,IF('Vessel List A'!BP170=15,15,IF('Vessel List A'!BP170=16,16,0)))))))))))))))))=0," ",VALUE(IF('Vessel List A'!BP170=1,1,IF('Vessel List A'!BP170=2,2,IF('Vessel List A'!BP170=3,3,IF('Vessel List A'!BP170=4,4,IF('Vessel List A'!BP170=5,5,IF('Vessel List A'!BP170=6,6,IF('Vessel List A'!BP170=7,7,IF('Vessel List A'!BP170=8,8,IF('Vessel List A'!BP170=9,9,IF('Vessel List A'!BP170=10,10,IF('Vessel List A'!BP170=11,11,IF('Vessel List A'!BP170=12,12,IF('Vessel List A'!BP170=13,13,IF('Vessel List A'!BP170=14,14,IF('Vessel List A'!BP170=15,15,IF('Vessel List A'!BP170=16,16,0))))))))))))))))))</f>
        <v xml:space="preserve"> </v>
      </c>
      <c r="AL171" s="154"/>
      <c r="AM171" s="158"/>
      <c r="AN171" s="390" t="str">
        <f t="shared" si="173"/>
        <v/>
      </c>
      <c r="AO171" s="158"/>
      <c r="AP171" s="137"/>
      <c r="AQ171" s="388" t="str">
        <f t="shared" si="174"/>
        <v/>
      </c>
      <c r="AR171" s="157" t="str">
        <f>IF(VALUE(IF('Vessel List A'!CC170=1,1,IF('Vessel List A'!CC170=2,2,IF('Vessel List A'!CC170=3,3,IF('Vessel List A'!CC170=4,4,IF('Vessel List A'!CC170=5,5,IF('Vessel List A'!CC170=6,6,IF('Vessel List A'!CC170=7,7,IF('Vessel List A'!CC170=8,8,IF('Vessel List A'!CC170=9,9,IF('Vessel List A'!CC170=10,10,IF('Vessel List A'!CC170=11,11,IF('Vessel List A'!CC170=12,12,IF('Vessel List A'!CC170=13,13,IF('Vessel List A'!CC170=14,14,IF('Vessel List A'!CC170=15,15,IF('Vessel List A'!CC170=16,16,0)))))))))))))))))=0," ",VALUE(IF('Vessel List A'!CC170=1,1,IF('Vessel List A'!CC170=2,2,IF('Vessel List A'!CC170=3,3,IF('Vessel List A'!CC170=4,4,IF('Vessel List A'!CC170=5,5,IF('Vessel List A'!CC170=6,6,IF('Vessel List A'!CC170=7,7,IF('Vessel List A'!CC170=8,8,IF('Vessel List A'!CC170=9,9,IF('Vessel List A'!CC170=10,10,IF('Vessel List A'!CC170=11,11,IF('Vessel List A'!CC170=12,12,IF('Vessel List A'!CC170=13,13,IF('Vessel List A'!CC170=14,14,IF('Vessel List A'!CC170=15,15,IF('Vessel List A'!CC170=16,16,0))))))))))))))))))</f>
        <v xml:space="preserve"> </v>
      </c>
      <c r="AS171" s="154"/>
      <c r="AT171" s="158"/>
      <c r="AU171" s="390" t="str">
        <f t="shared" si="175"/>
        <v/>
      </c>
      <c r="AV171" s="158"/>
      <c r="AW171" s="137"/>
      <c r="AX171" s="388" t="str">
        <f t="shared" si="176"/>
        <v/>
      </c>
      <c r="AY171" s="157" t="str">
        <f>IF(VALUE(IF('Vessel List A'!CP170=1,1,IF('Vessel List A'!CP170=2,2,IF('Vessel List A'!CP170=3,3,IF('Vessel List A'!CP170=4,4,IF('Vessel List A'!CP170=5,5,IF('Vessel List A'!CP170=6,6,IF('Vessel List A'!CP170=7,7,IF('Vessel List A'!CP170=8,8,IF('Vessel List A'!CP170=9,9,IF('Vessel List A'!CP170=10,10,IF('Vessel List A'!CP170=11,11,IF('Vessel List A'!CP170=12,12,IF('Vessel List A'!CP170=13,13,IF('Vessel List A'!CP170=14,14,IF('Vessel List A'!CP170=15,15,IF('Vessel List A'!CP170=16,16,0)))))))))))))))))=0," ",VALUE(IF('Vessel List A'!CP170=1,1,IF('Vessel List A'!CP170=2,2,IF('Vessel List A'!CP170=3,3,IF('Vessel List A'!CP170=4,4,IF('Vessel List A'!CP170=5,5,IF('Vessel List A'!CP170=6,6,IF('Vessel List A'!CP170=7,7,IF('Vessel List A'!CP170=8,8,IF('Vessel List A'!CP170=9,9,IF('Vessel List A'!CP170=10,10,IF('Vessel List A'!CP170=11,11,IF('Vessel List A'!CP170=12,12,IF('Vessel List A'!CP170=13,13,IF('Vessel List A'!CP170=14,14,IF('Vessel List A'!CP170=15,15,IF('Vessel List A'!CP170=16,16,0))))))))))))))))))</f>
        <v xml:space="preserve"> </v>
      </c>
      <c r="AZ171" s="154"/>
      <c r="BA171" s="158"/>
      <c r="BB171" s="390" t="str">
        <f t="shared" si="177"/>
        <v/>
      </c>
      <c r="BC171" s="158"/>
      <c r="BD171" s="137"/>
      <c r="BE171" s="388" t="str">
        <f t="shared" si="178"/>
        <v/>
      </c>
      <c r="BF171" s="157" t="str">
        <f>IF(VALUE(IF('Vessel List A'!DC170=1,1,IF('Vessel List A'!DC170=2,2,IF('Vessel List A'!DC170=3,3,IF('Vessel List A'!DC170=4,4,IF('Vessel List A'!DC170=5,5,IF('Vessel List A'!DC170=6,6,IF('Vessel List A'!DC170=7,7,IF('Vessel List A'!DC170=8,8,IF('Vessel List A'!DC170=9,9,IF('Vessel List A'!DC170=10,10,IF('Vessel List A'!DC170=11,11,IF('Vessel List A'!DC170=12,12,IF('Vessel List A'!DC170=13,13,IF('Vessel List A'!DC170=14,14,IF('Vessel List A'!DC170=15,15,IF('Vessel List A'!DC170=16,16,0)))))))))))))))))=0," ",VALUE(IF('Vessel List A'!DC170=1,1,IF('Vessel List A'!DC170=2,2,IF('Vessel List A'!DC170=3,3,IF('Vessel List A'!DC170=4,4,IF('Vessel List A'!DC170=5,5,IF('Vessel List A'!DC170=6,6,IF('Vessel List A'!DC170=7,7,IF('Vessel List A'!DC170=8,8,IF('Vessel List A'!DC170=9,9,IF('Vessel List A'!DC170=10,10,IF('Vessel List A'!DC170=11,11,IF('Vessel List A'!DC170=12,12,IF('Vessel List A'!DC170=13,13,IF('Vessel List A'!DC170=14,14,IF('Vessel List A'!DC170=15,15,IF('Vessel List A'!DC170=16,16,0))))))))))))))))))</f>
        <v xml:space="preserve"> </v>
      </c>
      <c r="BG171" s="154"/>
      <c r="BH171" s="158"/>
      <c r="BI171" s="390" t="str">
        <f t="shared" si="179"/>
        <v/>
      </c>
      <c r="BJ171" s="158"/>
      <c r="BK171" s="137"/>
      <c r="BL171" s="388" t="str">
        <f t="shared" si="180"/>
        <v/>
      </c>
      <c r="BM171" s="157" t="str">
        <f>IF(VALUE(IF('Vessel List A'!DP170=1,1,IF('Vessel List A'!DP170=2,2,IF('Vessel List A'!DP170=3,3,IF('Vessel List A'!DP170=4,4,IF('Vessel List A'!DP170=5,5,IF('Vessel List A'!DP170=6,6,IF('Vessel List A'!DP170=7,7,IF('Vessel List A'!DP170=8,8,IF('Vessel List A'!DP170=9,9,IF('Vessel List A'!DP170=10,10,IF('Vessel List A'!DP170=11,11,IF('Vessel List A'!DP170=12,12,IF('Vessel List A'!DP170=13,13,IF('Vessel List A'!DP170=14,14,IF('Vessel List A'!DP170=15,15,IF('Vessel List A'!DP170=16,16,0)))))))))))))))))=0," ",VALUE(IF('Vessel List A'!DP170=1,1,IF('Vessel List A'!DP170=2,2,IF('Vessel List A'!DP170=3,3,IF('Vessel List A'!DP170=4,4,IF('Vessel List A'!DP170=5,5,IF('Vessel List A'!DP170=6,6,IF('Vessel List A'!DP170=7,7,IF('Vessel List A'!DP170=8,8,IF('Vessel List A'!DP170=9,9,IF('Vessel List A'!DP170=10,10,IF('Vessel List A'!DP170=11,11,IF('Vessel List A'!DP170=12,12,IF('Vessel List A'!DP170=13,13,IF('Vessel List A'!DP170=14,14,IF('Vessel List A'!DP170=15,15,IF('Vessel List A'!DP170=16,16,0))))))))))))))))))</f>
        <v xml:space="preserve"> </v>
      </c>
      <c r="BN171" s="154"/>
      <c r="BO171" s="158"/>
      <c r="BP171" s="390" t="str">
        <f t="shared" si="181"/>
        <v/>
      </c>
      <c r="BQ171" s="158"/>
      <c r="BR171" s="137"/>
      <c r="BS171" s="388" t="str">
        <f t="shared" si="182"/>
        <v/>
      </c>
      <c r="BT171" s="157" t="str">
        <f>IF(VALUE(IF('Vessel List A'!EC170=1,1,IF('Vessel List A'!EC170=2,2,IF('Vessel List A'!EC170=3,3,IF('Vessel List A'!EC170=4,4,IF('Vessel List A'!EC170=5,5,IF('Vessel List A'!EC170=6,6,IF('Vessel List A'!EC170=7,7,IF('Vessel List A'!EC170=8,8,IF('Vessel List A'!EC170=9,9,IF('Vessel List A'!EC170=10,10,IF('Vessel List A'!EC170=11,11,IF('Vessel List A'!EC170=12,12,IF('Vessel List A'!EC170=13,13,IF('Vessel List A'!EC170=14,14,IF('Vessel List A'!EC170=15,15,IF('Vessel List A'!EC170=16,16,0)))))))))))))))))=0," ",VALUE(IF('Vessel List A'!EC170=1,1,IF('Vessel List A'!EC170=2,2,IF('Vessel List A'!EC170=3,3,IF('Vessel List A'!EC170=4,4,IF('Vessel List A'!EC170=5,5,IF('Vessel List A'!EC170=6,6,IF('Vessel List A'!EC170=7,7,IF('Vessel List A'!EC170=8,8,IF('Vessel List A'!EC170=9,9,IF('Vessel List A'!EC170=10,10,IF('Vessel List A'!EC170=11,11,IF('Vessel List A'!EC170=12,12,IF('Vessel List A'!EC170=13,13,IF('Vessel List A'!EC170=14,14,IF('Vessel List A'!EC170=15,15,IF('Vessel List A'!EC170=16,16,0))))))))))))))))))</f>
        <v xml:space="preserve"> </v>
      </c>
      <c r="BU171" s="154"/>
      <c r="BV171" s="158"/>
      <c r="BW171" s="390" t="str">
        <f t="shared" si="183"/>
        <v/>
      </c>
      <c r="BX171" s="158"/>
      <c r="BY171" s="137"/>
      <c r="BZ171" s="388" t="str">
        <f t="shared" si="184"/>
        <v/>
      </c>
      <c r="CA171" s="157" t="str">
        <f>IF(VALUE(IF('Vessel List A'!EP170=1,1,IF('Vessel List A'!EP170=2,2,IF('Vessel List A'!EP170=3,3,IF('Vessel List A'!EP170=4,4,IF('Vessel List A'!EP170=5,5,IF('Vessel List A'!EP170=6,6,IF('Vessel List A'!EP170=7,7,IF('Vessel List A'!EP170=8,8,IF('Vessel List A'!EP170=9,9,IF('Vessel List A'!EP170=10,10,IF('Vessel List A'!EP170=11,11,IF('Vessel List A'!EP170=12,12,IF('Vessel List A'!EP170=13,13,IF('Vessel List A'!EP170=14,14,IF('Vessel List A'!EP170=15,15,IF('Vessel List A'!EP170=16,16,0)))))))))))))))))=0," ",VALUE(IF('Vessel List A'!EP170=1,1,IF('Vessel List A'!EP170=2,2,IF('Vessel List A'!EP170=3,3,IF('Vessel List A'!EP170=4,4,IF('Vessel List A'!EP170=5,5,IF('Vessel List A'!EP170=6,6,IF('Vessel List A'!EP170=7,7,IF('Vessel List A'!EP170=8,8,IF('Vessel List A'!EP170=9,9,IF('Vessel List A'!EP170=10,10,IF('Vessel List A'!EP170=11,11,IF('Vessel List A'!EP170=12,12,IF('Vessel List A'!EP170=13,13,IF('Vessel List A'!EP170=14,14,IF('Vessel List A'!EP170=15,15,IF('Vessel List A'!EP170=16,16,0))))))))))))))))))</f>
        <v xml:space="preserve"> </v>
      </c>
      <c r="CB171" s="154"/>
      <c r="CC171" s="158"/>
      <c r="CD171" s="390" t="str">
        <f t="shared" si="185"/>
        <v/>
      </c>
      <c r="CE171" s="158"/>
      <c r="CF171" s="137"/>
      <c r="CG171" s="388" t="str">
        <f t="shared" si="186"/>
        <v/>
      </c>
      <c r="CH171" s="157" t="str">
        <f>IF(VALUE(IF('Vessel List A'!FC170=1,1,IF('Vessel List A'!FC170=2,2,IF('Vessel List A'!FC170=3,3,IF('Vessel List A'!FC170=4,4,IF('Vessel List A'!FC170=5,5,IF('Vessel List A'!FC170=6,6,IF('Vessel List A'!FC170=7,7,IF('Vessel List A'!FC170=8,8,IF('Vessel List A'!FC170=9,9,IF('Vessel List A'!FC170=10,10,IF('Vessel List A'!FC170=11,11,IF('Vessel List A'!FC170=12,12,IF('Vessel List A'!FC170=13,13,IF('Vessel List A'!FC170=14,14,IF('Vessel List A'!FC170=15,15,IF('Vessel List A'!FC170=16,16,0)))))))))))))))))=0," ",VALUE(IF('Vessel List A'!FC170=1,1,IF('Vessel List A'!FC170=2,2,IF('Vessel List A'!FC170=3,3,IF('Vessel List A'!FC170=4,4,IF('Vessel List A'!FC170=5,5,IF('Vessel List A'!FC170=6,6,IF('Vessel List A'!FC170=7,7,IF('Vessel List A'!FC170=8,8,IF('Vessel List A'!FC170=9,9,IF('Vessel List A'!FC170=10,10,IF('Vessel List A'!FC170=11,11,IF('Vessel List A'!FC170=12,12,IF('Vessel List A'!FC170=13,13,IF('Vessel List A'!FC170=14,14,IF('Vessel List A'!FC170=15,15,IF('Vessel List A'!FC170=16,16,0))))))))))))))))))</f>
        <v xml:space="preserve"> </v>
      </c>
      <c r="CI171" s="154"/>
      <c r="CJ171" s="158"/>
      <c r="CK171" s="390" t="str">
        <f t="shared" si="187"/>
        <v/>
      </c>
      <c r="CL171" s="158"/>
      <c r="CM171" s="137"/>
      <c r="CN171" s="388" t="str">
        <f t="shared" si="188"/>
        <v/>
      </c>
      <c r="CO171" s="157" t="str">
        <f>IF(VALUE(IF('Vessel List A'!FP170=1,1,IF('Vessel List A'!FP170=2,2,IF('Vessel List A'!FP170=3,3,IF('Vessel List A'!FP170=4,4,IF('Vessel List A'!FP170=5,5,IF('Vessel List A'!FP170=6,6,IF('Vessel List A'!FP170=7,7,IF('Vessel List A'!FP170=8,8,IF('Vessel List A'!FP170=9,9,IF('Vessel List A'!FP170=10,10,IF('Vessel List A'!FP170=11,11,IF('Vessel List A'!FP170=12,12,IF('Vessel List A'!FP170=13,13,IF('Vessel List A'!FP170=14,14,IF('Vessel List A'!FP170=15,15,IF('Vessel List A'!FP170=16,16,0)))))))))))))))))=0," ",VALUE(IF('Vessel List A'!FP170=1,1,IF('Vessel List A'!FP170=2,2,IF('Vessel List A'!FP170=3,3,IF('Vessel List A'!FP170=4,4,IF('Vessel List A'!FP170=5,5,IF('Vessel List A'!FP170=6,6,IF('Vessel List A'!FP170=7,7,IF('Vessel List A'!FP170=8,8,IF('Vessel List A'!FP170=9,9,IF('Vessel List A'!FP170=10,10,IF('Vessel List A'!FP170=11,11,IF('Vessel List A'!FP170=12,12,IF('Vessel List A'!FP170=13,13,IF('Vessel List A'!FP170=14,14,IF('Vessel List A'!FP170=15,15,IF('Vessel List A'!FP170=16,16,0))))))))))))))))))</f>
        <v xml:space="preserve"> </v>
      </c>
      <c r="CP171" s="154"/>
      <c r="CQ171" s="158"/>
      <c r="CR171" s="390" t="str">
        <f t="shared" si="189"/>
        <v/>
      </c>
      <c r="CS171" s="158"/>
      <c r="CT171" s="137"/>
      <c r="CU171" s="388" t="str">
        <f t="shared" si="190"/>
        <v/>
      </c>
      <c r="CV171" s="157" t="str">
        <f>IF(VALUE(IF('Vessel List A'!GC170=1,1,IF('Vessel List A'!GC170=2,2,IF('Vessel List A'!GC170=3,3,IF('Vessel List A'!GC170=4,4,IF('Vessel List A'!GC170=5,5,IF('Vessel List A'!GC170=6,6,IF('Vessel List A'!GC170=7,7,IF('Vessel List A'!GC170=8,8,IF('Vessel List A'!GC170=9,9,IF('Vessel List A'!GC170=10,10,IF('Vessel List A'!GC170=11,11,IF('Vessel List A'!GC170=12,12,IF('Vessel List A'!GC170=13,13,IF('Vessel List A'!GC170=14,14,IF('Vessel List A'!GC170=15,15,IF('Vessel List A'!GC170=16,16,0)))))))))))))))))=0," ",VALUE(IF('Vessel List A'!GC170=1,1,IF('Vessel List A'!GC170=2,2,IF('Vessel List A'!GC170=3,3,IF('Vessel List A'!GC170=4,4,IF('Vessel List A'!GC170=5,5,IF('Vessel List A'!GC170=6,6,IF('Vessel List A'!GC170=7,7,IF('Vessel List A'!GC170=8,8,IF('Vessel List A'!GC170=9,9,IF('Vessel List A'!GC170=10,10,IF('Vessel List A'!GC170=11,11,IF('Vessel List A'!GC170=12,12,IF('Vessel List A'!GC170=13,13,IF('Vessel List A'!GC170=14,14,IF('Vessel List A'!GC170=15,15,IF('Vessel List A'!GC170=16,16,0))))))))))))))))))</f>
        <v xml:space="preserve"> </v>
      </c>
      <c r="CW171" s="154"/>
      <c r="CX171" s="158"/>
      <c r="CY171" s="390" t="str">
        <f t="shared" si="191"/>
        <v/>
      </c>
      <c r="CZ171" s="158"/>
      <c r="DA171" s="137"/>
      <c r="DB171" s="388" t="str">
        <f t="shared" si="192"/>
        <v/>
      </c>
      <c r="DC171" s="157" t="str">
        <f>IF(VALUE(IF('Vessel List A'!GP170=1,1,IF('Vessel List A'!GP170=2,2,IF('Vessel List A'!GP170=3,3,IF('Vessel List A'!GP170=4,4,IF('Vessel List A'!GP170=5,5,IF('Vessel List A'!GP170=6,6,IF('Vessel List A'!GP170=7,7,IF('Vessel List A'!GP170=8,8,IF('Vessel List A'!GP170=9,9,IF('Vessel List A'!GP170=10,10,IF('Vessel List A'!GP170=11,11,IF('Vessel List A'!GP170=12,12,IF('Vessel List A'!GP170=13,13,IF('Vessel List A'!GP170=14,14,IF('Vessel List A'!GP170=15,15,IF('Vessel List A'!GP170=16,16,0)))))))))))))))))=0," ",VALUE(IF('Vessel List A'!GP170=1,1,IF('Vessel List A'!GP170=2,2,IF('Vessel List A'!GP170=3,3,IF('Vessel List A'!GP170=4,4,IF('Vessel List A'!GP170=5,5,IF('Vessel List A'!GP170=6,6,IF('Vessel List A'!GP170=7,7,IF('Vessel List A'!GP170=8,8,IF('Vessel List A'!GP170=9,9,IF('Vessel List A'!GP170=10,10,IF('Vessel List A'!GP170=11,11,IF('Vessel List A'!GP170=12,12,IF('Vessel List A'!GP170=13,13,IF('Vessel List A'!GP170=14,14,IF('Vessel List A'!GP170=15,15,IF('Vessel List A'!GP170=16,16,0))))))))))))))))))</f>
        <v xml:space="preserve"> </v>
      </c>
      <c r="DD171" s="154"/>
      <c r="DE171" s="158"/>
      <c r="DF171" s="390" t="str">
        <f t="shared" si="193"/>
        <v/>
      </c>
      <c r="DG171" s="158"/>
      <c r="DH171" s="137"/>
      <c r="DI171" s="388" t="str">
        <f t="shared" si="194"/>
        <v/>
      </c>
      <c r="DJ171" s="157" t="str">
        <f>IF(VALUE(IF('Vessel List A'!HC170=1,1,IF('Vessel List A'!HC170=2,2,IF('Vessel List A'!HC170=3,3,IF('Vessel List A'!HC170=4,4,IF('Vessel List A'!HC170=5,5,IF('Vessel List A'!HC170=6,6,IF('Vessel List A'!HC170=7,7,IF('Vessel List A'!HC170=8,8,IF('Vessel List A'!HC170=9,9,IF('Vessel List A'!HC170=10,10,IF('Vessel List A'!HC170=11,11,IF('Vessel List A'!HC170=12,12,IF('Vessel List A'!HC170=13,13,IF('Vessel List A'!HC170=14,14,IF('Vessel List A'!HC170=15,15,IF('Vessel List A'!HC170=16,16,0)))))))))))))))))=0," ",VALUE(IF('Vessel List A'!HC170=1,1,IF('Vessel List A'!HC170=2,2,IF('Vessel List A'!HC170=3,3,IF('Vessel List A'!HC170=4,4,IF('Vessel List A'!HC170=5,5,IF('Vessel List A'!HC170=6,6,IF('Vessel List A'!HC170=7,7,IF('Vessel List A'!HC170=8,8,IF('Vessel List A'!HC170=9,9,IF('Vessel List A'!HC170=10,10,IF('Vessel List A'!HC170=11,11,IF('Vessel List A'!HC170=12,12,IF('Vessel List A'!HC170=13,13,IF('Vessel List A'!HC170=14,14,IF('Vessel List A'!HC170=15,15,IF('Vessel List A'!HC170=16,16,0))))))))))))))))))</f>
        <v xml:space="preserve"> </v>
      </c>
      <c r="DK171" s="154"/>
      <c r="DL171" s="158"/>
      <c r="DM171" s="390" t="str">
        <f t="shared" si="195"/>
        <v/>
      </c>
      <c r="DN171" s="158"/>
      <c r="DO171" s="137"/>
      <c r="DP171" s="388" t="str">
        <f t="shared" si="196"/>
        <v/>
      </c>
      <c r="DQ171" s="157" t="str">
        <f>IF(VALUE(IF('Vessel List A'!HP170=1,1,IF('Vessel List A'!HP170=2,2,IF('Vessel List A'!HP170=3,3,IF('Vessel List A'!HP170=4,4,IF('Vessel List A'!HP170=5,5,IF('Vessel List A'!HP170=6,6,IF('Vessel List A'!HP170=7,7,IF('Vessel List A'!HP170=8,8,IF('Vessel List A'!HP170=9,9,IF('Vessel List A'!HP170=10,10,IF('Vessel List A'!HP170=11,11,IF('Vessel List A'!HP170=12,12,IF('Vessel List A'!HP170=13,13,IF('Vessel List A'!HP170=14,14,IF('Vessel List A'!HP170=15,15,IF('Vessel List A'!HP170=16,16,0)))))))))))))))))=0," ",VALUE(IF('Vessel List A'!HP170=1,1,IF('Vessel List A'!HP170=2,2,IF('Vessel List A'!HP170=3,3,IF('Vessel List A'!HP170=4,4,IF('Vessel List A'!HP170=5,5,IF('Vessel List A'!HP170=6,6,IF('Vessel List A'!HP170=7,7,IF('Vessel List A'!HP170=8,8,IF('Vessel List A'!HP170=9,9,IF('Vessel List A'!HP170=10,10,IF('Vessel List A'!HP170=11,11,IF('Vessel List A'!HP170=12,12,IF('Vessel List A'!HP170=13,13,IF('Vessel List A'!HP170=14,14,IF('Vessel List A'!HP170=15,15,IF('Vessel List A'!HP170=16,16,0))))))))))))))))))</f>
        <v xml:space="preserve"> </v>
      </c>
      <c r="DR171" s="154"/>
      <c r="DS171" s="158"/>
      <c r="DT171" s="390" t="str">
        <f t="shared" si="197"/>
        <v/>
      </c>
      <c r="DU171" s="158"/>
      <c r="DV171" s="137"/>
      <c r="DW171" s="388" t="str">
        <f t="shared" si="198"/>
        <v/>
      </c>
      <c r="DX171" s="157" t="str">
        <f>IF(VALUE(IF('Vessel List A'!IC170=1,1,IF('Vessel List A'!IC170=2,2,IF('Vessel List A'!IC170=3,3,IF('Vessel List A'!IC170=4,4,IF('Vessel List A'!IC170=5,5,IF('Vessel List A'!IC170=6,6,IF('Vessel List A'!IC170=7,7,IF('Vessel List A'!IC170=8,8,IF('Vessel List A'!IC170=9,9,IF('Vessel List A'!IC170=10,10,IF('Vessel List A'!IC170=11,11,IF('Vessel List A'!IC170=12,12,IF('Vessel List A'!IC170=13,13,IF('Vessel List A'!IC170=14,14,IF('Vessel List A'!IC170=15,15,IF('Vessel List A'!IC170=16,16,0)))))))))))))))))=0," ",VALUE(IF('Vessel List A'!IC170=1,1,IF('Vessel List A'!IC170=2,2,IF('Vessel List A'!IC170=3,3,IF('Vessel List A'!IC170=4,4,IF('Vessel List A'!IC170=5,5,IF('Vessel List A'!IC170=6,6,IF('Vessel List A'!IC170=7,7,IF('Vessel List A'!IC170=8,8,IF('Vessel List A'!IC170=9,9,IF('Vessel List A'!IC170=10,10,IF('Vessel List A'!IC170=11,11,IF('Vessel List A'!IC170=12,12,IF('Vessel List A'!IC170=13,13,IF('Vessel List A'!IC170=14,14,IF('Vessel List A'!IC170=15,15,IF('Vessel List A'!IC170=16,16,0))))))))))))))))))</f>
        <v xml:space="preserve"> </v>
      </c>
      <c r="DY171" s="154"/>
      <c r="DZ171" s="158"/>
      <c r="EA171" s="390" t="str">
        <f t="shared" si="199"/>
        <v/>
      </c>
      <c r="EB171" s="158"/>
      <c r="EC171" s="137"/>
      <c r="ED171" s="388" t="str">
        <f t="shared" si="200"/>
        <v/>
      </c>
      <c r="EE171" s="157" t="str">
        <f>IF(VALUE(IF('Vessel List A'!IP170=1,1,IF('Vessel List A'!IP170=2,2,IF('Vessel List A'!IP170=3,3,IF('Vessel List A'!IP170=4,4,IF('Vessel List A'!IP170=5,5,IF('Vessel List A'!IP170=6,6,IF('Vessel List A'!IP170=7,7,IF('Vessel List A'!IP170=8,8,IF('Vessel List A'!IP170=9,9,IF('Vessel List A'!IP170=10,10,IF('Vessel List A'!IP170=11,11,IF('Vessel List A'!IP170=12,12,IF('Vessel List A'!IP170=13,13,IF('Vessel List A'!IP170=14,14,IF('Vessel List A'!IP170=15,15,IF('Vessel List A'!IP170=16,16,0)))))))))))))))))=0," ",VALUE(IF('Vessel List A'!IP170=1,1,IF('Vessel List A'!IP170=2,2,IF('Vessel List A'!IP170=3,3,IF('Vessel List A'!IP170=4,4,IF('Vessel List A'!IP170=5,5,IF('Vessel List A'!IP170=6,6,IF('Vessel List A'!IP170=7,7,IF('Vessel List A'!IP170=8,8,IF('Vessel List A'!IP170=9,9,IF('Vessel List A'!IP170=10,10,IF('Vessel List A'!IP170=11,11,IF('Vessel List A'!IP170=12,12,IF('Vessel List A'!IP170=13,13,IF('Vessel List A'!IP170=14,14,IF('Vessel List A'!IP170=15,15,IF('Vessel List A'!IP170=16,16,0))))))))))))))))))</f>
        <v xml:space="preserve"> </v>
      </c>
      <c r="EF171" s="154"/>
      <c r="EG171" s="158"/>
      <c r="EH171" s="390" t="str">
        <f t="shared" si="201"/>
        <v/>
      </c>
      <c r="EI171" s="158"/>
      <c r="EJ171" s="137"/>
      <c r="EK171" s="397" t="str">
        <f t="shared" si="202"/>
        <v/>
      </c>
      <c r="EL171" s="144"/>
      <c r="EM171" s="157" t="str">
        <f>IF(VALUE(IF('Vessel List B'!C170=1,1,IF('Vessel List B'!C170=2,2,IF('Vessel List B'!C170=3,3,IF('Vessel List B'!C170=4,4,IF('Vessel List B'!C170=5,5,IF('Vessel List B'!C170=6,6,IF('Vessel List B'!C170=7,7,IF('Vessel List B'!C170=8,8,IF('Vessel List B'!C170=9,9,IF('Vessel List B'!C170=10,10,IF('Vessel List B'!C170=11,11,IF('Vessel List B'!C170=12,12,IF('Vessel List B'!C170=13,13,IF('Vessel List B'!C170=14,14,IF('Vessel List B'!C170=15,15,IF('Vessel List B'!C170=16,16,0)))))))))))))))))=0," ",VALUE(IF('Vessel List B'!C170=1,1,IF('Vessel List B'!C170=2,2,IF('Vessel List B'!C170=3,3,IF('Vessel List B'!C170=4,4,IF('Vessel List B'!C170=5,5,IF('Vessel List B'!C170=6,6,IF('Vessel List B'!C170=7,7,IF('Vessel List B'!C170=8,8,IF('Vessel List B'!C170=9,9,IF('Vessel List B'!C170=10,10,IF('Vessel List B'!C170=11,11,IF('Vessel List B'!C170=12,12,IF('Vessel List B'!C170=13,13,IF('Vessel List B'!C170=14,14,IF('Vessel List B'!C170=15,15,IF('Vessel List B'!C170=16,16,0))))))))))))))))))</f>
        <v xml:space="preserve"> </v>
      </c>
      <c r="EN171" s="154"/>
      <c r="EO171" s="158"/>
      <c r="EP171" s="390" t="str">
        <f t="shared" si="203"/>
        <v/>
      </c>
      <c r="EQ171" s="158"/>
      <c r="ER171" s="137"/>
      <c r="ES171" s="388" t="str">
        <f t="shared" si="204"/>
        <v/>
      </c>
      <c r="ET171" s="157" t="str">
        <f>IF(VALUE(IF('Vessel List B'!P170=1,1,IF('Vessel List B'!P170=2,2,IF('Vessel List B'!P170=3,3,IF('Vessel List B'!P170=4,4,IF('Vessel List B'!P170=5,5,IF('Vessel List B'!P170=6,6,IF('Vessel List B'!P170=7,7,IF('Vessel List B'!P170=8,8,IF('Vessel List B'!P170=9,9,IF('Vessel List B'!P170=10,10,IF('Vessel List B'!P170=11,11,IF('Vessel List B'!P170=12,12,IF('Vessel List B'!P170=13,13,IF('Vessel List B'!P170=14,14,IF('Vessel List B'!P170=15,15,IF('Vessel List B'!P170=16,16,0)))))))))))))))))=0," ",VALUE(IF('Vessel List B'!P170=1,1,IF('Vessel List B'!P170=2,2,IF('Vessel List B'!P170=3,3,IF('Vessel List B'!P170=4,4,IF('Vessel List B'!P170=5,5,IF('Vessel List B'!P170=6,6,IF('Vessel List B'!P170=7,7,IF('Vessel List B'!P170=8,8,IF('Vessel List B'!P170=9,9,IF('Vessel List B'!P170=10,10,IF('Vessel List B'!P170=11,11,IF('Vessel List B'!P170=12,12,IF('Vessel List B'!P170=13,13,IF('Vessel List B'!P170=14,14,IF('Vessel List B'!P170=15,15,IF('Vessel List B'!P170=16,16,0))))))))))))))))))</f>
        <v xml:space="preserve"> </v>
      </c>
      <c r="EU171" s="154"/>
      <c r="EV171" s="158"/>
      <c r="EW171" s="390" t="str">
        <f t="shared" si="205"/>
        <v/>
      </c>
      <c r="EX171" s="158"/>
      <c r="EY171" s="137"/>
      <c r="EZ171" s="388" t="str">
        <f t="shared" si="206"/>
        <v/>
      </c>
      <c r="FA171" s="157" t="str">
        <f>IF(VALUE(IF('Vessel List B'!AC170=1,1,IF('Vessel List B'!AC170=2,2,IF('Vessel List B'!AC170=3,3,IF('Vessel List B'!AC170=4,4,IF('Vessel List B'!AC170=5,5,IF('Vessel List B'!AC170=6,6,IF('Vessel List B'!AC170=7,7,IF('Vessel List B'!AC170=8,8,IF('Vessel List B'!AC170=9,9,IF('Vessel List B'!AC170=10,10,IF('Vessel List B'!AC170=11,11,IF('Vessel List B'!AC170=12,12,IF('Vessel List B'!AC170=13,13,IF('Vessel List B'!AC170=14,14,IF('Vessel List B'!AC170=15,15,IF('Vessel List B'!AC170=16,16,0)))))))))))))))))=0," ",VALUE(IF('Vessel List B'!AC170=1,1,IF('Vessel List B'!AC170=2,2,IF('Vessel List B'!AC170=3,3,IF('Vessel List B'!AC170=4,4,IF('Vessel List B'!AC170=5,5,IF('Vessel List B'!AC170=6,6,IF('Vessel List B'!AC170=7,7,IF('Vessel List B'!AC170=8,8,IF('Vessel List B'!AC170=9,9,IF('Vessel List B'!AC170=10,10,IF('Vessel List B'!AC170=11,11,IF('Vessel List B'!AC170=12,12,IF('Vessel List B'!AC170=13,13,IF('Vessel List B'!AC170=14,14,IF('Vessel List B'!AC170=15,15,IF('Vessel List B'!AC170=16,16,0))))))))))))))))))</f>
        <v xml:space="preserve"> </v>
      </c>
      <c r="FB171" s="154"/>
      <c r="FC171" s="158"/>
      <c r="FD171" s="390" t="str">
        <f t="shared" si="207"/>
        <v/>
      </c>
      <c r="FE171" s="158"/>
      <c r="FF171" s="137"/>
      <c r="FG171" s="388" t="str">
        <f t="shared" si="208"/>
        <v/>
      </c>
      <c r="FH171" s="157" t="str">
        <f>IF(VALUE(IF('Vessel List B'!AP170=1,1,IF('Vessel List B'!AP170=2,2,IF('Vessel List B'!AP170=3,3,IF('Vessel List B'!AP170=4,4,IF('Vessel List B'!AP170=5,5,IF('Vessel List B'!AP170=6,6,IF('Vessel List B'!AP170=7,7,IF('Vessel List B'!AP170=8,8,IF('Vessel List B'!AP170=9,9,IF('Vessel List B'!AP170=10,10,IF('Vessel List B'!AP170=11,11,IF('Vessel List B'!AP170=12,12,IF('Vessel List B'!AP170=13,13,IF('Vessel List B'!AP170=14,14,IF('Vessel List B'!AP170=15,15,IF('Vessel List B'!AP170=16,16,0)))))))))))))))))=0," ",VALUE(IF('Vessel List B'!AP170=1,1,IF('Vessel List B'!AP170=2,2,IF('Vessel List B'!AP170=3,3,IF('Vessel List B'!AP170=4,4,IF('Vessel List B'!AP170=5,5,IF('Vessel List B'!AP170=6,6,IF('Vessel List B'!AP170=7,7,IF('Vessel List B'!AP170=8,8,IF('Vessel List B'!AP170=9,9,IF('Vessel List B'!AP170=10,10,IF('Vessel List B'!AP170=11,11,IF('Vessel List B'!AP170=12,12,IF('Vessel List B'!AP170=13,13,IF('Vessel List B'!AP170=14,14,IF('Vessel List B'!AP170=15,15,IF('Vessel List B'!AP170=16,16,0))))))))))))))))))</f>
        <v xml:space="preserve"> </v>
      </c>
      <c r="FI171" s="154"/>
      <c r="FJ171" s="158"/>
      <c r="FK171" s="390" t="str">
        <f t="shared" si="209"/>
        <v/>
      </c>
      <c r="FL171" s="158"/>
      <c r="FM171" s="137"/>
      <c r="FN171" s="388" t="str">
        <f t="shared" si="210"/>
        <v/>
      </c>
      <c r="FO171" s="157" t="str">
        <f>IF(VALUE(IF('Vessel List B'!BC170=1,1,IF('Vessel List B'!BC170=2,2,IF('Vessel List B'!BC170=3,3,IF('Vessel List B'!BC170=4,4,IF('Vessel List B'!BC170=5,5,IF('Vessel List B'!BC170=6,6,IF('Vessel List B'!BC170=7,7,IF('Vessel List B'!BC170=8,8,IF('Vessel List B'!BC170=9,9,IF('Vessel List B'!BC170=10,10,IF('Vessel List B'!BC170=11,11,IF('Vessel List B'!BC170=12,12,IF('Vessel List B'!BC170=13,13,IF('Vessel List B'!BC170=14,14,IF('Vessel List B'!BC170=15,15,IF('Vessel List B'!BC170=16,16,0)))))))))))))))))=0," ",VALUE(IF('Vessel List B'!BC170=1,1,IF('Vessel List B'!BC170=2,2,IF('Vessel List B'!BC170=3,3,IF('Vessel List B'!BC170=4,4,IF('Vessel List B'!BC170=5,5,IF('Vessel List B'!BC170=6,6,IF('Vessel List B'!BC170=7,7,IF('Vessel List B'!BC170=8,8,IF('Vessel List B'!BC170=9,9,IF('Vessel List B'!BC170=10,10,IF('Vessel List B'!BC170=11,11,IF('Vessel List B'!BC170=12,12,IF('Vessel List B'!BC170=13,13,IF('Vessel List B'!BC170=14,14,IF('Vessel List B'!BC170=15,15,IF('Vessel List B'!BC170=16,16,0))))))))))))))))))</f>
        <v xml:space="preserve"> </v>
      </c>
      <c r="FP171" s="154"/>
      <c r="FQ171" s="158"/>
      <c r="FR171" s="390" t="str">
        <f t="shared" si="211"/>
        <v/>
      </c>
      <c r="FS171" s="158"/>
      <c r="FT171" s="137"/>
      <c r="FU171" s="388" t="str">
        <f t="shared" si="212"/>
        <v/>
      </c>
      <c r="FV171" s="157" t="str">
        <f>IF(VALUE(IF('Vessel List B'!BP170=1,1,IF('Vessel List B'!BP170=2,2,IF('Vessel List B'!BP170=3,3,IF('Vessel List B'!BP170=4,4,IF('Vessel List B'!BP170=5,5,IF('Vessel List B'!BP170=6,6,IF('Vessel List B'!BP170=7,7,IF('Vessel List B'!BP170=8,8,IF('Vessel List B'!BP170=9,9,IF('Vessel List B'!BP170=10,10,IF('Vessel List B'!BP170=11,11,IF('Vessel List B'!BP170=12,12,IF('Vessel List B'!BP170=13,13,IF('Vessel List B'!BP170=14,14,IF('Vessel List B'!BP170=15,15,IF('Vessel List B'!BP170=16,16,0)))))))))))))))))=0," ",VALUE(IF('Vessel List B'!BP170=1,1,IF('Vessel List B'!BP170=2,2,IF('Vessel List B'!BP170=3,3,IF('Vessel List B'!BP170=4,4,IF('Vessel List B'!BP170=5,5,IF('Vessel List B'!BP170=6,6,IF('Vessel List B'!BP170=7,7,IF('Vessel List B'!BP170=8,8,IF('Vessel List B'!BP170=9,9,IF('Vessel List B'!BP170=10,10,IF('Vessel List B'!BP170=11,11,IF('Vessel List B'!BP170=12,12,IF('Vessel List B'!BP170=13,13,IF('Vessel List B'!BP170=14,14,IF('Vessel List B'!BP170=15,15,IF('Vessel List B'!BP170=16,16,0))))))))))))))))))</f>
        <v xml:space="preserve"> </v>
      </c>
      <c r="FW171" s="154"/>
      <c r="FX171" s="158"/>
      <c r="FY171" s="390" t="str">
        <f t="shared" si="213"/>
        <v/>
      </c>
      <c r="FZ171" s="158"/>
      <c r="GA171" s="137"/>
      <c r="GB171" s="388" t="str">
        <f t="shared" si="214"/>
        <v/>
      </c>
      <c r="GC171" s="157" t="str">
        <f>IF(VALUE(IF('Vessel List B'!CC170=1,1,IF('Vessel List B'!CC170=2,2,IF('Vessel List B'!CC170=3,3,IF('Vessel List B'!CC170=4,4,IF('Vessel List B'!CC170=5,5,IF('Vessel List B'!CC170=6,6,IF('Vessel List B'!CC170=7,7,IF('Vessel List B'!CC170=8,8,IF('Vessel List B'!CC170=9,9,IF('Vessel List B'!CC170=10,10,IF('Vessel List B'!CC170=11,11,IF('Vessel List B'!CC170=12,12,IF('Vessel List B'!CC170=13,13,IF('Vessel List B'!CC170=14,14,IF('Vessel List B'!CC170=15,15,IF('Vessel List B'!CC170=16,16,0)))))))))))))))))=0," ",VALUE(IF('Vessel List B'!CC170=1,1,IF('Vessel List B'!CC170=2,2,IF('Vessel List B'!CC170=3,3,IF('Vessel List B'!CC170=4,4,IF('Vessel List B'!CC170=5,5,IF('Vessel List B'!CC170=6,6,IF('Vessel List B'!CC170=7,7,IF('Vessel List B'!CC170=8,8,IF('Vessel List B'!CC170=9,9,IF('Vessel List B'!CC170=10,10,IF('Vessel List B'!CC170=11,11,IF('Vessel List B'!CC170=12,12,IF('Vessel List B'!CC170=13,13,IF('Vessel List B'!CC170=14,14,IF('Vessel List B'!CC170=15,15,IF('Vessel List B'!CC170=16,16,0))))))))))))))))))</f>
        <v xml:space="preserve"> </v>
      </c>
      <c r="GD171" s="154"/>
      <c r="GE171" s="158"/>
      <c r="GF171" s="390" t="str">
        <f t="shared" si="215"/>
        <v/>
      </c>
      <c r="GG171" s="158"/>
      <c r="GH171" s="137"/>
      <c r="GI171" s="388" t="str">
        <f t="shared" si="216"/>
        <v/>
      </c>
      <c r="GJ171" s="157" t="str">
        <f>IF(VALUE(IF('Vessel List B'!CP170=1,1,IF('Vessel List B'!CP170=2,2,IF('Vessel List B'!CP170=3,3,IF('Vessel List B'!CP170=4,4,IF('Vessel List B'!CP170=5,5,IF('Vessel List B'!CP170=6,6,IF('Vessel List B'!CP170=7,7,IF('Vessel List B'!CP170=8,8,IF('Vessel List B'!CP170=9,9,IF('Vessel List B'!CP170=10,10,IF('Vessel List B'!CP170=11,11,IF('Vessel List B'!CP170=12,12,IF('Vessel List B'!CP170=13,13,IF('Vessel List B'!CP170=14,14,IF('Vessel List B'!CP170=15,15,IF('Vessel List B'!CP170=16,16,0)))))))))))))))))=0," ",VALUE(IF('Vessel List B'!CP170=1,1,IF('Vessel List B'!CP170=2,2,IF('Vessel List B'!CP170=3,3,IF('Vessel List B'!CP170=4,4,IF('Vessel List B'!CP170=5,5,IF('Vessel List B'!CP170=6,6,IF('Vessel List B'!CP170=7,7,IF('Vessel List B'!CP170=8,8,IF('Vessel List B'!CP170=9,9,IF('Vessel List B'!CP170=10,10,IF('Vessel List B'!CP170=11,11,IF('Vessel List B'!CP170=12,12,IF('Vessel List B'!CP170=13,13,IF('Vessel List B'!CP170=14,14,IF('Vessel List B'!CP170=15,15,IF('Vessel List B'!CP170=16,16,0))))))))))))))))))</f>
        <v xml:space="preserve"> </v>
      </c>
      <c r="GK171" s="154"/>
      <c r="GL171" s="158"/>
      <c r="GM171" s="390" t="str">
        <f t="shared" si="217"/>
        <v/>
      </c>
      <c r="GN171" s="158"/>
      <c r="GO171" s="137"/>
      <c r="GP171" s="388" t="str">
        <f t="shared" si="218"/>
        <v/>
      </c>
      <c r="GQ171" s="157" t="str">
        <f>IF(VALUE(IF('Vessel List B'!DC170=1,1,IF('Vessel List B'!DC170=2,2,IF('Vessel List B'!DC170=3,3,IF('Vessel List B'!DC170=4,4,IF('Vessel List B'!DC170=5,5,IF('Vessel List B'!DC170=6,6,IF('Vessel List B'!DC170=7,7,IF('Vessel List B'!DC170=8,8,IF('Vessel List B'!DC170=9,9,IF('Vessel List B'!DC170=10,10,IF('Vessel List B'!DC170=11,11,IF('Vessel List B'!DC170=12,12,IF('Vessel List B'!DC170=13,13,IF('Vessel List B'!DC170=14,14,IF('Vessel List B'!DC170=15,15,IF('Vessel List B'!DC170=16,16,0)))))))))))))))))=0," ",VALUE(IF('Vessel List B'!DC170=1,1,IF('Vessel List B'!DC170=2,2,IF('Vessel List B'!DC170=3,3,IF('Vessel List B'!DC170=4,4,IF('Vessel List B'!DC170=5,5,IF('Vessel List B'!DC170=6,6,IF('Vessel List B'!DC170=7,7,IF('Vessel List B'!DC170=8,8,IF('Vessel List B'!DC170=9,9,IF('Vessel List B'!DC170=10,10,IF('Vessel List B'!DC170=11,11,IF('Vessel List B'!DC170=12,12,IF('Vessel List B'!DC170=13,13,IF('Vessel List B'!DC170=14,14,IF('Vessel List B'!DC170=15,15,IF('Vessel List B'!DC170=16,16,0))))))))))))))))))</f>
        <v xml:space="preserve"> </v>
      </c>
      <c r="GR171" s="154"/>
      <c r="GS171" s="158"/>
      <c r="GT171" s="390" t="str">
        <f t="shared" si="219"/>
        <v/>
      </c>
      <c r="GU171" s="158"/>
      <c r="GV171" s="137"/>
      <c r="GW171" s="388" t="str">
        <f t="shared" si="220"/>
        <v/>
      </c>
      <c r="GX171" s="157" t="str">
        <f>IF(VALUE(IF('Vessel List B'!DP170=1,1,IF('Vessel List B'!DP170=2,2,IF('Vessel List B'!DP170=3,3,IF('Vessel List B'!DP170=4,4,IF('Vessel List B'!DP170=5,5,IF('Vessel List B'!DP170=6,6,IF('Vessel List B'!DP170=7,7,IF('Vessel List B'!DP170=8,8,IF('Vessel List B'!DP170=9,9,IF('Vessel List B'!DP170=10,10,IF('Vessel List B'!DP170=11,11,IF('Vessel List B'!DP170=12,12,IF('Vessel List B'!DP170=13,13,IF('Vessel List B'!DP170=14,14,IF('Vessel List B'!DP170=15,15,IF('Vessel List B'!DP170=16,16,0)))))))))))))))))=0," ",VALUE(IF('Vessel List B'!DP170=1,1,IF('Vessel List B'!DP170=2,2,IF('Vessel List B'!DP170=3,3,IF('Vessel List B'!DP170=4,4,IF('Vessel List B'!DP170=5,5,IF('Vessel List B'!DP170=6,6,IF('Vessel List B'!DP170=7,7,IF('Vessel List B'!DP170=8,8,IF('Vessel List B'!DP170=9,9,IF('Vessel List B'!DP170=10,10,IF('Vessel List B'!DP170=11,11,IF('Vessel List B'!DP170=12,12,IF('Vessel List B'!DP170=13,13,IF('Vessel List B'!DP170=14,14,IF('Vessel List B'!DP170=15,15,IF('Vessel List B'!DP170=16,16,0))))))))))))))))))</f>
        <v xml:space="preserve"> </v>
      </c>
      <c r="GY171" s="154"/>
      <c r="GZ171" s="158"/>
      <c r="HA171" s="390" t="str">
        <f t="shared" si="221"/>
        <v/>
      </c>
      <c r="HB171" s="158"/>
      <c r="HC171" s="137"/>
      <c r="HD171" s="388" t="str">
        <f t="shared" si="222"/>
        <v/>
      </c>
      <c r="HE171" s="157" t="str">
        <f>IF(VALUE(IF('Vessel List B'!EC170=1,1,IF('Vessel List B'!EC170=2,2,IF('Vessel List B'!EC170=3,3,IF('Vessel List B'!EC170=4,4,IF('Vessel List B'!EC170=5,5,IF('Vessel List B'!EC170=6,6,IF('Vessel List B'!EC170=7,7,IF('Vessel List B'!EC170=8,8,IF('Vessel List B'!EC170=9,9,IF('Vessel List B'!EC170=10,10,IF('Vessel List B'!EC170=11,11,IF('Vessel List B'!EC170=12,12,IF('Vessel List B'!EC170=13,13,IF('Vessel List B'!EC170=14,14,IF('Vessel List B'!EC170=15,15,IF('Vessel List B'!EC170=16,16,0)))))))))))))))))=0," ",VALUE(IF('Vessel List B'!EC170=1,1,IF('Vessel List B'!EC170=2,2,IF('Vessel List B'!EC170=3,3,IF('Vessel List B'!EC170=4,4,IF('Vessel List B'!EC170=5,5,IF('Vessel List B'!EC170=6,6,IF('Vessel List B'!EC170=7,7,IF('Vessel List B'!EC170=8,8,IF('Vessel List B'!EC170=9,9,IF('Vessel List B'!EC170=10,10,IF('Vessel List B'!EC170=11,11,IF('Vessel List B'!EC170=12,12,IF('Vessel List B'!EC170=13,13,IF('Vessel List B'!EC170=14,14,IF('Vessel List B'!EC170=15,15,IF('Vessel List B'!EC170=16,16,0))))))))))))))))))</f>
        <v xml:space="preserve"> </v>
      </c>
      <c r="HF171" s="154"/>
      <c r="HG171" s="158"/>
      <c r="HH171" s="390" t="str">
        <f t="shared" si="223"/>
        <v/>
      </c>
      <c r="HI171" s="158"/>
      <c r="HJ171" s="137"/>
      <c r="HK171" s="388" t="str">
        <f t="shared" si="224"/>
        <v/>
      </c>
      <c r="HL171" s="157" t="str">
        <f>IF(VALUE(IF('Vessel List B'!EP170=1,1,IF('Vessel List B'!EP170=2,2,IF('Vessel List B'!EP170=3,3,IF('Vessel List B'!EP170=4,4,IF('Vessel List B'!EP170=5,5,IF('Vessel List B'!EP170=6,6,IF('Vessel List B'!EP170=7,7,IF('Vessel List B'!EP170=8,8,IF('Vessel List B'!EP170=9,9,IF('Vessel List B'!EP170=10,10,IF('Vessel List B'!EP170=11,11,IF('Vessel List B'!EP170=12,12,IF('Vessel List B'!EP170=13,13,IF('Vessel List B'!EP170=14,14,IF('Vessel List B'!EP170=15,15,IF('Vessel List B'!EP170=16,16,0)))))))))))))))))=0," ",VALUE(IF('Vessel List B'!EP170=1,1,IF('Vessel List B'!EP170=2,2,IF('Vessel List B'!EP170=3,3,IF('Vessel List B'!EP170=4,4,IF('Vessel List B'!EP170=5,5,IF('Vessel List B'!EP170=6,6,IF('Vessel List B'!EP170=7,7,IF('Vessel List B'!EP170=8,8,IF('Vessel List B'!EP170=9,9,IF('Vessel List B'!EP170=10,10,IF('Vessel List B'!EP170=11,11,IF('Vessel List B'!EP170=12,12,IF('Vessel List B'!EP170=13,13,IF('Vessel List B'!EP170=14,14,IF('Vessel List B'!EP170=15,15,IF('Vessel List B'!EP170=16,16,0))))))))))))))))))</f>
        <v xml:space="preserve"> </v>
      </c>
      <c r="HM171" s="154"/>
      <c r="HN171" s="158"/>
      <c r="HO171" s="390" t="str">
        <f t="shared" si="225"/>
        <v/>
      </c>
      <c r="HP171" s="158"/>
      <c r="HQ171" s="137"/>
      <c r="HR171" s="388" t="str">
        <f t="shared" si="226"/>
        <v/>
      </c>
      <c r="HS171" s="157" t="str">
        <f>IF(VALUE(IF('Vessel List B'!FC170=1,1,IF('Vessel List B'!FC170=2,2,IF('Vessel List B'!FC170=3,3,IF('Vessel List B'!FC170=4,4,IF('Vessel List B'!FC170=5,5,IF('Vessel List B'!FC170=6,6,IF('Vessel List B'!FC170=7,7,IF('Vessel List B'!FC170=8,8,IF('Vessel List B'!FC170=9,9,IF('Vessel List B'!FC170=10,10,IF('Vessel List B'!FC170=11,11,IF('Vessel List B'!FC170=12,12,IF('Vessel List B'!FC170=13,13,IF('Vessel List B'!FC170=14,14,IF('Vessel List B'!FC170=15,15,IF('Vessel List B'!FC170=16,16,0)))))))))))))))))=0," ",VALUE(IF('Vessel List B'!FC170=1,1,IF('Vessel List B'!FC170=2,2,IF('Vessel List B'!FC170=3,3,IF('Vessel List B'!FC170=4,4,IF('Vessel List B'!FC170=5,5,IF('Vessel List B'!FC170=6,6,IF('Vessel List B'!FC170=7,7,IF('Vessel List B'!FC170=8,8,IF('Vessel List B'!FC170=9,9,IF('Vessel List B'!FC170=10,10,IF('Vessel List B'!FC170=11,11,IF('Vessel List B'!FC170=12,12,IF('Vessel List B'!FC170=13,13,IF('Vessel List B'!FC170=14,14,IF('Vessel List B'!FC170=15,15,IF('Vessel List B'!FC170=16,16,0))))))))))))))))))</f>
        <v xml:space="preserve"> </v>
      </c>
      <c r="HT171" s="154"/>
      <c r="HU171" s="158"/>
      <c r="HV171" s="390" t="str">
        <f t="shared" si="227"/>
        <v/>
      </c>
      <c r="HW171" s="158"/>
      <c r="HX171" s="137"/>
      <c r="HY171" s="388" t="str">
        <f t="shared" si="228"/>
        <v/>
      </c>
      <c r="HZ171" s="157" t="str">
        <f>IF(VALUE(IF('Vessel List B'!FP170=1,1,IF('Vessel List B'!FP170=2,2,IF('Vessel List B'!FP170=3,3,IF('Vessel List B'!FP170=4,4,IF('Vessel List B'!FP170=5,5,IF('Vessel List B'!FP170=6,6,IF('Vessel List B'!FP170=7,7,IF('Vessel List B'!FP170=8,8,IF('Vessel List B'!FP170=9,9,IF('Vessel List B'!FP170=10,10,IF('Vessel List B'!FP170=11,11,IF('Vessel List B'!FP170=12,12,IF('Vessel List B'!FP170=13,13,IF('Vessel List B'!FP170=14,14,IF('Vessel List B'!FP170=15,15,IF('Vessel List B'!FP170=16,16,0)))))))))))))))))=0," ",VALUE(IF('Vessel List B'!FP170=1,1,IF('Vessel List B'!FP170=2,2,IF('Vessel List B'!FP170=3,3,IF('Vessel List B'!FP170=4,4,IF('Vessel List B'!FP170=5,5,IF('Vessel List B'!FP170=6,6,IF('Vessel List B'!FP170=7,7,IF('Vessel List B'!FP170=8,8,IF('Vessel List B'!FP170=9,9,IF('Vessel List B'!FP170=10,10,IF('Vessel List B'!FP170=11,11,IF('Vessel List B'!FP170=12,12,IF('Vessel List B'!FP170=13,13,IF('Vessel List B'!FP170=14,14,IF('Vessel List B'!FP170=15,15,IF('Vessel List B'!FP170=16,16,0))))))))))))))))))</f>
        <v xml:space="preserve"> </v>
      </c>
      <c r="IA171" s="154"/>
      <c r="IB171" s="158"/>
      <c r="IC171" s="390" t="str">
        <f t="shared" si="229"/>
        <v/>
      </c>
      <c r="ID171" s="158"/>
      <c r="IE171" s="137"/>
      <c r="IF171" s="388" t="str">
        <f t="shared" si="230"/>
        <v/>
      </c>
      <c r="IG171" s="157" t="str">
        <f>IF(VALUE(IF('Vessel List B'!GC170=1,1,IF('Vessel List B'!GC170=2,2,IF('Vessel List B'!GC170=3,3,IF('Vessel List B'!GC170=4,4,IF('Vessel List B'!GC170=5,5,IF('Vessel List B'!GC170=6,6,IF('Vessel List B'!GC170=7,7,IF('Vessel List B'!GC170=8,8,IF('Vessel List B'!GC170=9,9,IF('Vessel List B'!GC170=10,10,IF('Vessel List B'!GC170=11,11,IF('Vessel List B'!GC170=12,12,IF('Vessel List B'!GC170=13,13,IF('Vessel List B'!GC170=14,14,IF('Vessel List B'!GC170=15,15,IF('Vessel List B'!GC170=16,16,0)))))))))))))))))=0," ",VALUE(IF('Vessel List B'!GC170=1,1,IF('Vessel List B'!GC170=2,2,IF('Vessel List B'!GC170=3,3,IF('Vessel List B'!GC170=4,4,IF('Vessel List B'!GC170=5,5,IF('Vessel List B'!GC170=6,6,IF('Vessel List B'!GC170=7,7,IF('Vessel List B'!GC170=8,8,IF('Vessel List B'!GC170=9,9,IF('Vessel List B'!GC170=10,10,IF('Vessel List B'!GC170=11,11,IF('Vessel List B'!GC170=12,12,IF('Vessel List B'!GC170=13,13,IF('Vessel List B'!GC170=14,14,IF('Vessel List B'!GC170=15,15,IF('Vessel List B'!GC170=16,16,0))))))))))))))))))</f>
        <v xml:space="preserve"> </v>
      </c>
      <c r="IH171" s="154"/>
      <c r="II171" s="158"/>
      <c r="IJ171" s="390" t="str">
        <f t="shared" si="231"/>
        <v/>
      </c>
      <c r="IK171" s="158"/>
      <c r="IL171" s="137"/>
      <c r="IM171" s="388" t="str">
        <f t="shared" si="232"/>
        <v/>
      </c>
      <c r="IN171" s="157" t="str">
        <f>IF(VALUE(IF('Vessel List B'!GP170=1,1,IF('Vessel List B'!GP170=2,2,IF('Vessel List B'!GP170=3,3,IF('Vessel List B'!GP170=4,4,IF('Vessel List B'!GP170=5,5,IF('Vessel List B'!GP170=6,6,IF('Vessel List B'!GP170=7,7,IF('Vessel List B'!GP170=8,8,IF('Vessel List B'!GP170=9,9,IF('Vessel List B'!GP170=10,10,IF('Vessel List B'!GP170=11,11,IF('Vessel List B'!GP170=12,12,IF('Vessel List B'!GP170=13,13,IF('Vessel List B'!GP170=14,14,IF('Vessel List B'!GP170=15,15,IF('Vessel List B'!GP170=16,16,0)))))))))))))))))=0," ",VALUE(IF('Vessel List B'!GP170=1,1,IF('Vessel List B'!GP170=2,2,IF('Vessel List B'!GP170=3,3,IF('Vessel List B'!GP170=4,4,IF('Vessel List B'!GP170=5,5,IF('Vessel List B'!GP170=6,6,IF('Vessel List B'!GP170=7,7,IF('Vessel List B'!GP170=8,8,IF('Vessel List B'!GP170=9,9,IF('Vessel List B'!GP170=10,10,IF('Vessel List B'!GP170=11,11,IF('Vessel List B'!GP170=12,12,IF('Vessel List B'!GP170=13,13,IF('Vessel List B'!GP170=14,14,IF('Vessel List B'!GP170=15,15,IF('Vessel List B'!GP170=16,16,0))))))))))))))))))</f>
        <v xml:space="preserve"> </v>
      </c>
      <c r="IO171" s="154"/>
      <c r="IP171" s="158"/>
      <c r="IQ171" s="390" t="str">
        <f t="shared" si="233"/>
        <v/>
      </c>
      <c r="IR171" s="158"/>
      <c r="IS171" s="137"/>
      <c r="IT171" s="388" t="str">
        <f t="shared" si="234"/>
        <v/>
      </c>
      <c r="IU171" s="157" t="str">
        <f>IF(VALUE(IF('Vessel List B'!HC170=1,1,IF('Vessel List B'!HC170=2,2,IF('Vessel List B'!HC170=3,3,IF('Vessel List B'!HC170=4,4,IF('Vessel List B'!HC170=5,5,IF('Vessel List B'!HC170=6,6,IF('Vessel List B'!HC170=7,7,IF('Vessel List B'!HC170=8,8,IF('Vessel List B'!HC170=9,9,IF('Vessel List B'!HC170=10,10,IF('Vessel List B'!HC170=11,11,IF('Vessel List B'!HC170=12,12,IF('Vessel List B'!HC170=13,13,IF('Vessel List B'!HC170=14,14,IF('Vessel List B'!HC170=15,15,IF('Vessel List B'!HC170=16,16,0)))))))))))))))))=0," ",VALUE(IF('Vessel List B'!HC170=1,1,IF('Vessel List B'!HC170=2,2,IF('Vessel List B'!HC170=3,3,IF('Vessel List B'!HC170=4,4,IF('Vessel List B'!HC170=5,5,IF('Vessel List B'!HC170=6,6,IF('Vessel List B'!HC170=7,7,IF('Vessel List B'!HC170=8,8,IF('Vessel List B'!HC170=9,9,IF('Vessel List B'!HC170=10,10,IF('Vessel List B'!HC170=11,11,IF('Vessel List B'!HC170=12,12,IF('Vessel List B'!HC170=13,13,IF('Vessel List B'!HC170=14,14,IF('Vessel List B'!HC170=15,15,IF('Vessel List B'!HC170=16,16,0))))))))))))))))))</f>
        <v xml:space="preserve"> </v>
      </c>
      <c r="IV171" s="154"/>
      <c r="IW171" s="158"/>
      <c r="IX171" s="390" t="str">
        <f t="shared" si="235"/>
        <v/>
      </c>
      <c r="IY171" s="158"/>
      <c r="IZ171" s="137"/>
      <c r="JA171" s="388" t="str">
        <f t="shared" si="236"/>
        <v/>
      </c>
      <c r="JB171" s="157" t="str">
        <f>IF(VALUE(IF('Vessel List B'!HP170=1,1,IF('Vessel List B'!HP170=2,2,IF('Vessel List B'!HP170=3,3,IF('Vessel List B'!HP170=4,4,IF('Vessel List B'!HP170=5,5,IF('Vessel List B'!HP170=6,6,IF('Vessel List B'!HP170=7,7,IF('Vessel List B'!HP170=8,8,IF('Vessel List B'!HP170=9,9,IF('Vessel List B'!HP170=10,10,IF('Vessel List B'!HP170=11,11,IF('Vessel List B'!HP170=12,12,IF('Vessel List B'!HP170=13,13,IF('Vessel List B'!HP170=14,14,IF('Vessel List B'!HP170=15,15,IF('Vessel List B'!HP170=16,16,0)))))))))))))))))=0," ",VALUE(IF('Vessel List B'!HP170=1,1,IF('Vessel List B'!HP170=2,2,IF('Vessel List B'!HP170=3,3,IF('Vessel List B'!HP170=4,4,IF('Vessel List B'!HP170=5,5,IF('Vessel List B'!HP170=6,6,IF('Vessel List B'!HP170=7,7,IF('Vessel List B'!HP170=8,8,IF('Vessel List B'!HP170=9,9,IF('Vessel List B'!HP170=10,10,IF('Vessel List B'!HP170=11,11,IF('Vessel List B'!HP170=12,12,IF('Vessel List B'!HP170=13,13,IF('Vessel List B'!HP170=14,14,IF('Vessel List B'!HP170=15,15,IF('Vessel List B'!HP170=16,16,0))))))))))))))))))</f>
        <v xml:space="preserve"> </v>
      </c>
      <c r="JC171" s="154"/>
      <c r="JD171" s="158"/>
      <c r="JE171" s="390" t="str">
        <f t="shared" si="237"/>
        <v/>
      </c>
      <c r="JF171" s="158"/>
      <c r="JG171" s="137"/>
      <c r="JH171" s="388" t="str">
        <f t="shared" si="238"/>
        <v/>
      </c>
      <c r="JI171" s="157" t="str">
        <f>IF(VALUE(IF('Vessel List B'!IC170=1,1,IF('Vessel List B'!IC170=2,2,IF('Vessel List B'!IC170=3,3,IF('Vessel List B'!IC170=4,4,IF('Vessel List B'!IC170=5,5,IF('Vessel List B'!IC170=6,6,IF('Vessel List B'!IC170=7,7,IF('Vessel List B'!IC170=8,8,IF('Vessel List B'!IC170=9,9,IF('Vessel List B'!IC170=10,10,IF('Vessel List B'!IC170=11,11,IF('Vessel List B'!IC170=12,12,IF('Vessel List B'!IC170=13,13,IF('Vessel List B'!IC170=14,14,IF('Vessel List B'!IC170=15,15,IF('Vessel List B'!IC170=16,16,0)))))))))))))))))=0," ",VALUE(IF('Vessel List B'!IC170=1,1,IF('Vessel List B'!IC170=2,2,IF('Vessel List B'!IC170=3,3,IF('Vessel List B'!IC170=4,4,IF('Vessel List B'!IC170=5,5,IF('Vessel List B'!IC170=6,6,IF('Vessel List B'!IC170=7,7,IF('Vessel List B'!IC170=8,8,IF('Vessel List B'!IC170=9,9,IF('Vessel List B'!IC170=10,10,IF('Vessel List B'!IC170=11,11,IF('Vessel List B'!IC170=12,12,IF('Vessel List B'!IC170=13,13,IF('Vessel List B'!IC170=14,14,IF('Vessel List B'!IC170=15,15,IF('Vessel List B'!IC170=16,16,0))))))))))))))))))</f>
        <v xml:space="preserve"> </v>
      </c>
      <c r="JJ171" s="154"/>
      <c r="JK171" s="158"/>
      <c r="JL171" s="390" t="str">
        <f t="shared" si="239"/>
        <v/>
      </c>
      <c r="JM171" s="158"/>
      <c r="JN171" s="137"/>
      <c r="JO171" s="388" t="str">
        <f t="shared" si="240"/>
        <v/>
      </c>
      <c r="JP171" s="157" t="str">
        <f>IF(VALUE(IF('Vessel List B'!IP170=1,1,IF('Vessel List B'!IP170=2,2,IF('Vessel List B'!IP170=3,3,IF('Vessel List B'!IP170=4,4,IF('Vessel List B'!IP170=5,5,IF('Vessel List B'!IP170=6,6,IF('Vessel List B'!IP170=7,7,IF('Vessel List B'!IP170=8,8,IF('Vessel List B'!IP170=9,9,IF('Vessel List B'!IP170=10,10,IF('Vessel List B'!IP170=11,11,IF('Vessel List B'!IP170=12,12,IF('Vessel List B'!IP170=13,13,IF('Vessel List B'!IP170=14,14,IF('Vessel List B'!IP170=15,15,IF('Vessel List B'!IP170=16,16,0)))))))))))))))))=0," ",VALUE(IF('Vessel List B'!IP170=1,1,IF('Vessel List B'!IP170=2,2,IF('Vessel List B'!IP170=3,3,IF('Vessel List B'!IP170=4,4,IF('Vessel List B'!IP170=5,5,IF('Vessel List B'!IP170=6,6,IF('Vessel List B'!IP170=7,7,IF('Vessel List B'!IP170=8,8,IF('Vessel List B'!IP170=9,9,IF('Vessel List B'!IP170=10,10,IF('Vessel List B'!IP170=11,11,IF('Vessel List B'!IP170=12,12,IF('Vessel List B'!IP170=13,13,IF('Vessel List B'!IP170=14,14,IF('Vessel List B'!IP170=15,15,IF('Vessel List B'!IP170=16,16,0))))))))))))))))))</f>
        <v xml:space="preserve"> </v>
      </c>
      <c r="JQ171" s="154"/>
      <c r="JR171" s="158"/>
      <c r="JS171" s="390" t="str">
        <f t="shared" si="241"/>
        <v/>
      </c>
      <c r="JT171" s="158"/>
      <c r="JU171" s="137"/>
      <c r="JV171" s="397" t="str">
        <f t="shared" si="242"/>
        <v/>
      </c>
      <c r="JW171" s="403"/>
    </row>
    <row r="172" spans="1:283" ht="15" x14ac:dyDescent="0.25">
      <c r="A172" s="132">
        <f>'Vessel List A'!B171</f>
        <v>41746</v>
      </c>
      <c r="B172" s="157" t="str">
        <f>IF(VALUE(IF('Vessel List A'!C171=1,1,IF('Vessel List A'!C171=2,2,IF('Vessel List A'!C171=3,3,IF('Vessel List A'!C171=4,4,IF('Vessel List A'!C171=5,5,IF('Vessel List A'!C171=6,6,IF('Vessel List A'!C171=7,7,IF('Vessel List A'!C171=8,8,IF('Vessel List A'!C171=9,9,IF('Vessel List A'!C171=10,10,IF('Vessel List A'!C171=11,11,IF('Vessel List A'!C171=12,12,IF('Vessel List A'!C171=13,13,IF('Vessel List A'!C171=14,14,IF('Vessel List A'!C171=15,15,IF('Vessel List A'!C171=16,16,0)))))))))))))))))=0," ",VALUE(IF('Vessel List A'!C171=1,1,IF('Vessel List A'!C171=2,2,IF('Vessel List A'!C171=3,3,IF('Vessel List A'!C171=4,4,IF('Vessel List A'!C171=5,5,IF('Vessel List A'!C171=6,6,IF('Vessel List A'!C171=7,7,IF('Vessel List A'!C171=8,8,IF('Vessel List A'!C171=9,9,IF('Vessel List A'!C171=10,10,IF('Vessel List A'!C171=11,11,IF('Vessel List A'!C171=12,12,IF('Vessel List A'!C171=13,13,IF('Vessel List A'!C171=14,14,IF('Vessel List A'!C171=15,15,IF('Vessel List A'!C171=16,16,0))))))))))))))))))</f>
        <v xml:space="preserve"> </v>
      </c>
      <c r="C172" s="154"/>
      <c r="D172" s="158"/>
      <c r="E172" s="390" t="str">
        <f t="shared" si="163"/>
        <v/>
      </c>
      <c r="F172" s="158"/>
      <c r="G172" s="137"/>
      <c r="H172" s="388" t="str">
        <f t="shared" si="164"/>
        <v/>
      </c>
      <c r="I172" s="157" t="str">
        <f>IF(VALUE(IF('Vessel List A'!P171=1,1,IF('Vessel List A'!P171=2,2,IF('Vessel List A'!P171=3,3,IF('Vessel List A'!P171=4,4,IF('Vessel List A'!P171=5,5,IF('Vessel List A'!P171=6,6,IF('Vessel List A'!P171=7,7,IF('Vessel List A'!P171=8,8,IF('Vessel List A'!P171=9,9,IF('Vessel List A'!P171=10,10,IF('Vessel List A'!P171=11,11,IF('Vessel List A'!P171=12,12,IF('Vessel List A'!P171=13,13,IF('Vessel List A'!P171=14,14,IF('Vessel List A'!P171=15,15,IF('Vessel List A'!P171=16,16,0)))))))))))))))))=0," ",VALUE(IF('Vessel List A'!P171=1,1,IF('Vessel List A'!P171=2,2,IF('Vessel List A'!P171=3,3,IF('Vessel List A'!P171=4,4,IF('Vessel List A'!P171=5,5,IF('Vessel List A'!P171=6,6,IF('Vessel List A'!P171=7,7,IF('Vessel List A'!P171=8,8,IF('Vessel List A'!P171=9,9,IF('Vessel List A'!P171=10,10,IF('Vessel List A'!P171=11,11,IF('Vessel List A'!P171=12,12,IF('Vessel List A'!P171=13,13,IF('Vessel List A'!P171=14,14,IF('Vessel List A'!P171=15,15,IF('Vessel List A'!P171=16,16,0))))))))))))))))))</f>
        <v xml:space="preserve"> </v>
      </c>
      <c r="J172" s="154"/>
      <c r="K172" s="158"/>
      <c r="L172" s="390" t="str">
        <f t="shared" si="165"/>
        <v/>
      </c>
      <c r="M172" s="158"/>
      <c r="N172" s="137"/>
      <c r="O172" s="388" t="str">
        <f t="shared" si="166"/>
        <v/>
      </c>
      <c r="P172" s="157" t="str">
        <f>IF(VALUE(IF('Vessel List A'!AC171=1,1,IF('Vessel List A'!AC171=2,2,IF('Vessel List A'!AC171=3,3,IF('Vessel List A'!AC171=4,4,IF('Vessel List A'!AC171=5,5,IF('Vessel List A'!AC171=6,6,IF('Vessel List A'!AC171=7,7,IF('Vessel List A'!AC171=8,8,IF('Vessel List A'!AC171=9,9,IF('Vessel List A'!AC171=10,10,IF('Vessel List A'!AC171=11,11,IF('Vessel List A'!AC171=12,12,IF('Vessel List A'!AC171=13,13,IF('Vessel List A'!AC171=14,14,IF('Vessel List A'!AC171=15,15,IF('Vessel List A'!AC171=16,16,0)))))))))))))))))=0," ",VALUE(IF('Vessel List A'!AC171=1,1,IF('Vessel List A'!AC171=2,2,IF('Vessel List A'!AC171=3,3,IF('Vessel List A'!AC171=4,4,IF('Vessel List A'!AC171=5,5,IF('Vessel List A'!AC171=6,6,IF('Vessel List A'!AC171=7,7,IF('Vessel List A'!AC171=8,8,IF('Vessel List A'!AC171=9,9,IF('Vessel List A'!AC171=10,10,IF('Vessel List A'!AC171=11,11,IF('Vessel List A'!AC171=12,12,IF('Vessel List A'!AC171=13,13,IF('Vessel List A'!AC171=14,14,IF('Vessel List A'!AC171=15,15,IF('Vessel List A'!AC171=16,16,0))))))))))))))))))</f>
        <v xml:space="preserve"> </v>
      </c>
      <c r="Q172" s="154"/>
      <c r="R172" s="158"/>
      <c r="S172" s="390" t="str">
        <f t="shared" si="167"/>
        <v/>
      </c>
      <c r="T172" s="158"/>
      <c r="U172" s="137"/>
      <c r="V172" s="388" t="str">
        <f t="shared" si="168"/>
        <v/>
      </c>
      <c r="W172" s="157" t="str">
        <f>IF(VALUE(IF('Vessel List A'!AP171=1,1,IF('Vessel List A'!AP171=2,2,IF('Vessel List A'!AP171=3,3,IF('Vessel List A'!AP171=4,4,IF('Vessel List A'!AP171=5,5,IF('Vessel List A'!AP171=6,6,IF('Vessel List A'!AP171=7,7,IF('Vessel List A'!AP171=8,8,IF('Vessel List A'!AP171=9,9,IF('Vessel List A'!AP171=10,10,IF('Vessel List A'!AP171=11,11,IF('Vessel List A'!AP171=12,12,IF('Vessel List A'!AP171=13,13,IF('Vessel List A'!AP171=14,14,IF('Vessel List A'!AP171=15,15,IF('Vessel List A'!AP171=16,16,0)))))))))))))))))=0," ",VALUE(IF('Vessel List A'!AP171=1,1,IF('Vessel List A'!AP171=2,2,IF('Vessel List A'!AP171=3,3,IF('Vessel List A'!AP171=4,4,IF('Vessel List A'!AP171=5,5,IF('Vessel List A'!AP171=6,6,IF('Vessel List A'!AP171=7,7,IF('Vessel List A'!AP171=8,8,IF('Vessel List A'!AP171=9,9,IF('Vessel List A'!AP171=10,10,IF('Vessel List A'!AP171=11,11,IF('Vessel List A'!AP171=12,12,IF('Vessel List A'!AP171=13,13,IF('Vessel List A'!AP171=14,14,IF('Vessel List A'!AP171=15,15,IF('Vessel List A'!AP171=16,16,0))))))))))))))))))</f>
        <v xml:space="preserve"> </v>
      </c>
      <c r="X172" s="154"/>
      <c r="Y172" s="158"/>
      <c r="Z172" s="390" t="str">
        <f t="shared" si="169"/>
        <v/>
      </c>
      <c r="AA172" s="158"/>
      <c r="AB172" s="137"/>
      <c r="AC172" s="388" t="str">
        <f t="shared" si="170"/>
        <v/>
      </c>
      <c r="AD172" s="157" t="str">
        <f>IF(VALUE(IF('Vessel List A'!BC171=1,1,IF('Vessel List A'!BC171=2,2,IF('Vessel List A'!BC171=3,3,IF('Vessel List A'!BC171=4,4,IF('Vessel List A'!BC171=5,5,IF('Vessel List A'!BC171=6,6,IF('Vessel List A'!BC171=7,7,IF('Vessel List A'!BC171=8,8,IF('Vessel List A'!BC171=9,9,IF('Vessel List A'!BC171=10,10,IF('Vessel List A'!BC171=11,11,IF('Vessel List A'!BC171=12,12,IF('Vessel List A'!BC171=13,13,IF('Vessel List A'!BC171=14,14,IF('Vessel List A'!BC171=15,15,IF('Vessel List A'!BC171=16,16,0)))))))))))))))))=0," ",VALUE(IF('Vessel List A'!BC171=1,1,IF('Vessel List A'!BC171=2,2,IF('Vessel List A'!BC171=3,3,IF('Vessel List A'!BC171=4,4,IF('Vessel List A'!BC171=5,5,IF('Vessel List A'!BC171=6,6,IF('Vessel List A'!BC171=7,7,IF('Vessel List A'!BC171=8,8,IF('Vessel List A'!BC171=9,9,IF('Vessel List A'!BC171=10,10,IF('Vessel List A'!BC171=11,11,IF('Vessel List A'!BC171=12,12,IF('Vessel List A'!BC171=13,13,IF('Vessel List A'!BC171=14,14,IF('Vessel List A'!BC171=15,15,IF('Vessel List A'!BC171=16,16,0))))))))))))))))))</f>
        <v xml:space="preserve"> </v>
      </c>
      <c r="AE172" s="154"/>
      <c r="AF172" s="158"/>
      <c r="AG172" s="390" t="str">
        <f t="shared" si="171"/>
        <v/>
      </c>
      <c r="AH172" s="158"/>
      <c r="AI172" s="137"/>
      <c r="AJ172" s="388" t="str">
        <f t="shared" si="172"/>
        <v/>
      </c>
      <c r="AK172" s="157" t="str">
        <f>IF(VALUE(IF('Vessel List A'!BP171=1,1,IF('Vessel List A'!BP171=2,2,IF('Vessel List A'!BP171=3,3,IF('Vessel List A'!BP171=4,4,IF('Vessel List A'!BP171=5,5,IF('Vessel List A'!BP171=6,6,IF('Vessel List A'!BP171=7,7,IF('Vessel List A'!BP171=8,8,IF('Vessel List A'!BP171=9,9,IF('Vessel List A'!BP171=10,10,IF('Vessel List A'!BP171=11,11,IF('Vessel List A'!BP171=12,12,IF('Vessel List A'!BP171=13,13,IF('Vessel List A'!BP171=14,14,IF('Vessel List A'!BP171=15,15,IF('Vessel List A'!BP171=16,16,0)))))))))))))))))=0," ",VALUE(IF('Vessel List A'!BP171=1,1,IF('Vessel List A'!BP171=2,2,IF('Vessel List A'!BP171=3,3,IF('Vessel List A'!BP171=4,4,IF('Vessel List A'!BP171=5,5,IF('Vessel List A'!BP171=6,6,IF('Vessel List A'!BP171=7,7,IF('Vessel List A'!BP171=8,8,IF('Vessel List A'!BP171=9,9,IF('Vessel List A'!BP171=10,10,IF('Vessel List A'!BP171=11,11,IF('Vessel List A'!BP171=12,12,IF('Vessel List A'!BP171=13,13,IF('Vessel List A'!BP171=14,14,IF('Vessel List A'!BP171=15,15,IF('Vessel List A'!BP171=16,16,0))))))))))))))))))</f>
        <v xml:space="preserve"> </v>
      </c>
      <c r="AL172" s="154"/>
      <c r="AM172" s="158"/>
      <c r="AN172" s="390" t="str">
        <f t="shared" si="173"/>
        <v/>
      </c>
      <c r="AO172" s="158"/>
      <c r="AP172" s="137"/>
      <c r="AQ172" s="388" t="str">
        <f t="shared" si="174"/>
        <v/>
      </c>
      <c r="AR172" s="157" t="str">
        <f>IF(VALUE(IF('Vessel List A'!CC171=1,1,IF('Vessel List A'!CC171=2,2,IF('Vessel List A'!CC171=3,3,IF('Vessel List A'!CC171=4,4,IF('Vessel List A'!CC171=5,5,IF('Vessel List A'!CC171=6,6,IF('Vessel List A'!CC171=7,7,IF('Vessel List A'!CC171=8,8,IF('Vessel List A'!CC171=9,9,IF('Vessel List A'!CC171=10,10,IF('Vessel List A'!CC171=11,11,IF('Vessel List A'!CC171=12,12,IF('Vessel List A'!CC171=13,13,IF('Vessel List A'!CC171=14,14,IF('Vessel List A'!CC171=15,15,IF('Vessel List A'!CC171=16,16,0)))))))))))))))))=0," ",VALUE(IF('Vessel List A'!CC171=1,1,IF('Vessel List A'!CC171=2,2,IF('Vessel List A'!CC171=3,3,IF('Vessel List A'!CC171=4,4,IF('Vessel List A'!CC171=5,5,IF('Vessel List A'!CC171=6,6,IF('Vessel List A'!CC171=7,7,IF('Vessel List A'!CC171=8,8,IF('Vessel List A'!CC171=9,9,IF('Vessel List A'!CC171=10,10,IF('Vessel List A'!CC171=11,11,IF('Vessel List A'!CC171=12,12,IF('Vessel List A'!CC171=13,13,IF('Vessel List A'!CC171=14,14,IF('Vessel List A'!CC171=15,15,IF('Vessel List A'!CC171=16,16,0))))))))))))))))))</f>
        <v xml:space="preserve"> </v>
      </c>
      <c r="AS172" s="154"/>
      <c r="AT172" s="158"/>
      <c r="AU172" s="390" t="str">
        <f t="shared" si="175"/>
        <v/>
      </c>
      <c r="AV172" s="158"/>
      <c r="AW172" s="137"/>
      <c r="AX172" s="388" t="str">
        <f t="shared" si="176"/>
        <v/>
      </c>
      <c r="AY172" s="157" t="str">
        <f>IF(VALUE(IF('Vessel List A'!CP171=1,1,IF('Vessel List A'!CP171=2,2,IF('Vessel List A'!CP171=3,3,IF('Vessel List A'!CP171=4,4,IF('Vessel List A'!CP171=5,5,IF('Vessel List A'!CP171=6,6,IF('Vessel List A'!CP171=7,7,IF('Vessel List A'!CP171=8,8,IF('Vessel List A'!CP171=9,9,IF('Vessel List A'!CP171=10,10,IF('Vessel List A'!CP171=11,11,IF('Vessel List A'!CP171=12,12,IF('Vessel List A'!CP171=13,13,IF('Vessel List A'!CP171=14,14,IF('Vessel List A'!CP171=15,15,IF('Vessel List A'!CP171=16,16,0)))))))))))))))))=0," ",VALUE(IF('Vessel List A'!CP171=1,1,IF('Vessel List A'!CP171=2,2,IF('Vessel List A'!CP171=3,3,IF('Vessel List A'!CP171=4,4,IF('Vessel List A'!CP171=5,5,IF('Vessel List A'!CP171=6,6,IF('Vessel List A'!CP171=7,7,IF('Vessel List A'!CP171=8,8,IF('Vessel List A'!CP171=9,9,IF('Vessel List A'!CP171=10,10,IF('Vessel List A'!CP171=11,11,IF('Vessel List A'!CP171=12,12,IF('Vessel List A'!CP171=13,13,IF('Vessel List A'!CP171=14,14,IF('Vessel List A'!CP171=15,15,IF('Vessel List A'!CP171=16,16,0))))))))))))))))))</f>
        <v xml:space="preserve"> </v>
      </c>
      <c r="AZ172" s="154"/>
      <c r="BA172" s="158"/>
      <c r="BB172" s="390" t="str">
        <f t="shared" si="177"/>
        <v/>
      </c>
      <c r="BC172" s="158"/>
      <c r="BD172" s="137"/>
      <c r="BE172" s="388" t="str">
        <f t="shared" si="178"/>
        <v/>
      </c>
      <c r="BF172" s="157" t="str">
        <f>IF(VALUE(IF('Vessel List A'!DC171=1,1,IF('Vessel List A'!DC171=2,2,IF('Vessel List A'!DC171=3,3,IF('Vessel List A'!DC171=4,4,IF('Vessel List A'!DC171=5,5,IF('Vessel List A'!DC171=6,6,IF('Vessel List A'!DC171=7,7,IF('Vessel List A'!DC171=8,8,IF('Vessel List A'!DC171=9,9,IF('Vessel List A'!DC171=10,10,IF('Vessel List A'!DC171=11,11,IF('Vessel List A'!DC171=12,12,IF('Vessel List A'!DC171=13,13,IF('Vessel List A'!DC171=14,14,IF('Vessel List A'!DC171=15,15,IF('Vessel List A'!DC171=16,16,0)))))))))))))))))=0," ",VALUE(IF('Vessel List A'!DC171=1,1,IF('Vessel List A'!DC171=2,2,IF('Vessel List A'!DC171=3,3,IF('Vessel List A'!DC171=4,4,IF('Vessel List A'!DC171=5,5,IF('Vessel List A'!DC171=6,6,IF('Vessel List A'!DC171=7,7,IF('Vessel List A'!DC171=8,8,IF('Vessel List A'!DC171=9,9,IF('Vessel List A'!DC171=10,10,IF('Vessel List A'!DC171=11,11,IF('Vessel List A'!DC171=12,12,IF('Vessel List A'!DC171=13,13,IF('Vessel List A'!DC171=14,14,IF('Vessel List A'!DC171=15,15,IF('Vessel List A'!DC171=16,16,0))))))))))))))))))</f>
        <v xml:space="preserve"> </v>
      </c>
      <c r="BG172" s="154"/>
      <c r="BH172" s="158"/>
      <c r="BI172" s="390" t="str">
        <f t="shared" si="179"/>
        <v/>
      </c>
      <c r="BJ172" s="158"/>
      <c r="BK172" s="137"/>
      <c r="BL172" s="388" t="str">
        <f t="shared" si="180"/>
        <v/>
      </c>
      <c r="BM172" s="157" t="str">
        <f>IF(VALUE(IF('Vessel List A'!DP171=1,1,IF('Vessel List A'!DP171=2,2,IF('Vessel List A'!DP171=3,3,IF('Vessel List A'!DP171=4,4,IF('Vessel List A'!DP171=5,5,IF('Vessel List A'!DP171=6,6,IF('Vessel List A'!DP171=7,7,IF('Vessel List A'!DP171=8,8,IF('Vessel List A'!DP171=9,9,IF('Vessel List A'!DP171=10,10,IF('Vessel List A'!DP171=11,11,IF('Vessel List A'!DP171=12,12,IF('Vessel List A'!DP171=13,13,IF('Vessel List A'!DP171=14,14,IF('Vessel List A'!DP171=15,15,IF('Vessel List A'!DP171=16,16,0)))))))))))))))))=0," ",VALUE(IF('Vessel List A'!DP171=1,1,IF('Vessel List A'!DP171=2,2,IF('Vessel List A'!DP171=3,3,IF('Vessel List A'!DP171=4,4,IF('Vessel List A'!DP171=5,5,IF('Vessel List A'!DP171=6,6,IF('Vessel List A'!DP171=7,7,IF('Vessel List A'!DP171=8,8,IF('Vessel List A'!DP171=9,9,IF('Vessel List A'!DP171=10,10,IF('Vessel List A'!DP171=11,11,IF('Vessel List A'!DP171=12,12,IF('Vessel List A'!DP171=13,13,IF('Vessel List A'!DP171=14,14,IF('Vessel List A'!DP171=15,15,IF('Vessel List A'!DP171=16,16,0))))))))))))))))))</f>
        <v xml:space="preserve"> </v>
      </c>
      <c r="BN172" s="154"/>
      <c r="BO172" s="158"/>
      <c r="BP172" s="390" t="str">
        <f t="shared" si="181"/>
        <v/>
      </c>
      <c r="BQ172" s="158"/>
      <c r="BR172" s="137"/>
      <c r="BS172" s="388" t="str">
        <f t="shared" si="182"/>
        <v/>
      </c>
      <c r="BT172" s="157" t="str">
        <f>IF(VALUE(IF('Vessel List A'!EC171=1,1,IF('Vessel List A'!EC171=2,2,IF('Vessel List A'!EC171=3,3,IF('Vessel List A'!EC171=4,4,IF('Vessel List A'!EC171=5,5,IF('Vessel List A'!EC171=6,6,IF('Vessel List A'!EC171=7,7,IF('Vessel List A'!EC171=8,8,IF('Vessel List A'!EC171=9,9,IF('Vessel List A'!EC171=10,10,IF('Vessel List A'!EC171=11,11,IF('Vessel List A'!EC171=12,12,IF('Vessel List A'!EC171=13,13,IF('Vessel List A'!EC171=14,14,IF('Vessel List A'!EC171=15,15,IF('Vessel List A'!EC171=16,16,0)))))))))))))))))=0," ",VALUE(IF('Vessel List A'!EC171=1,1,IF('Vessel List A'!EC171=2,2,IF('Vessel List A'!EC171=3,3,IF('Vessel List A'!EC171=4,4,IF('Vessel List A'!EC171=5,5,IF('Vessel List A'!EC171=6,6,IF('Vessel List A'!EC171=7,7,IF('Vessel List A'!EC171=8,8,IF('Vessel List A'!EC171=9,9,IF('Vessel List A'!EC171=10,10,IF('Vessel List A'!EC171=11,11,IF('Vessel List A'!EC171=12,12,IF('Vessel List A'!EC171=13,13,IF('Vessel List A'!EC171=14,14,IF('Vessel List A'!EC171=15,15,IF('Vessel List A'!EC171=16,16,0))))))))))))))))))</f>
        <v xml:space="preserve"> </v>
      </c>
      <c r="BU172" s="154"/>
      <c r="BV172" s="158"/>
      <c r="BW172" s="390" t="str">
        <f t="shared" si="183"/>
        <v/>
      </c>
      <c r="BX172" s="158"/>
      <c r="BY172" s="137"/>
      <c r="BZ172" s="388" t="str">
        <f t="shared" si="184"/>
        <v/>
      </c>
      <c r="CA172" s="157" t="str">
        <f>IF(VALUE(IF('Vessel List A'!EP171=1,1,IF('Vessel List A'!EP171=2,2,IF('Vessel List A'!EP171=3,3,IF('Vessel List A'!EP171=4,4,IF('Vessel List A'!EP171=5,5,IF('Vessel List A'!EP171=6,6,IF('Vessel List A'!EP171=7,7,IF('Vessel List A'!EP171=8,8,IF('Vessel List A'!EP171=9,9,IF('Vessel List A'!EP171=10,10,IF('Vessel List A'!EP171=11,11,IF('Vessel List A'!EP171=12,12,IF('Vessel List A'!EP171=13,13,IF('Vessel List A'!EP171=14,14,IF('Vessel List A'!EP171=15,15,IF('Vessel List A'!EP171=16,16,0)))))))))))))))))=0," ",VALUE(IF('Vessel List A'!EP171=1,1,IF('Vessel List A'!EP171=2,2,IF('Vessel List A'!EP171=3,3,IF('Vessel List A'!EP171=4,4,IF('Vessel List A'!EP171=5,5,IF('Vessel List A'!EP171=6,6,IF('Vessel List A'!EP171=7,7,IF('Vessel List A'!EP171=8,8,IF('Vessel List A'!EP171=9,9,IF('Vessel List A'!EP171=10,10,IF('Vessel List A'!EP171=11,11,IF('Vessel List A'!EP171=12,12,IF('Vessel List A'!EP171=13,13,IF('Vessel List A'!EP171=14,14,IF('Vessel List A'!EP171=15,15,IF('Vessel List A'!EP171=16,16,0))))))))))))))))))</f>
        <v xml:space="preserve"> </v>
      </c>
      <c r="CB172" s="154"/>
      <c r="CC172" s="158"/>
      <c r="CD172" s="390" t="str">
        <f t="shared" si="185"/>
        <v/>
      </c>
      <c r="CE172" s="158"/>
      <c r="CF172" s="137"/>
      <c r="CG172" s="388" t="str">
        <f t="shared" si="186"/>
        <v/>
      </c>
      <c r="CH172" s="157" t="str">
        <f>IF(VALUE(IF('Vessel List A'!FC171=1,1,IF('Vessel List A'!FC171=2,2,IF('Vessel List A'!FC171=3,3,IF('Vessel List A'!FC171=4,4,IF('Vessel List A'!FC171=5,5,IF('Vessel List A'!FC171=6,6,IF('Vessel List A'!FC171=7,7,IF('Vessel List A'!FC171=8,8,IF('Vessel List A'!FC171=9,9,IF('Vessel List A'!FC171=10,10,IF('Vessel List A'!FC171=11,11,IF('Vessel List A'!FC171=12,12,IF('Vessel List A'!FC171=13,13,IF('Vessel List A'!FC171=14,14,IF('Vessel List A'!FC171=15,15,IF('Vessel List A'!FC171=16,16,0)))))))))))))))))=0," ",VALUE(IF('Vessel List A'!FC171=1,1,IF('Vessel List A'!FC171=2,2,IF('Vessel List A'!FC171=3,3,IF('Vessel List A'!FC171=4,4,IF('Vessel List A'!FC171=5,5,IF('Vessel List A'!FC171=6,6,IF('Vessel List A'!FC171=7,7,IF('Vessel List A'!FC171=8,8,IF('Vessel List A'!FC171=9,9,IF('Vessel List A'!FC171=10,10,IF('Vessel List A'!FC171=11,11,IF('Vessel List A'!FC171=12,12,IF('Vessel List A'!FC171=13,13,IF('Vessel List A'!FC171=14,14,IF('Vessel List A'!FC171=15,15,IF('Vessel List A'!FC171=16,16,0))))))))))))))))))</f>
        <v xml:space="preserve"> </v>
      </c>
      <c r="CI172" s="154"/>
      <c r="CJ172" s="158"/>
      <c r="CK172" s="390" t="str">
        <f t="shared" si="187"/>
        <v/>
      </c>
      <c r="CL172" s="158"/>
      <c r="CM172" s="137"/>
      <c r="CN172" s="388" t="str">
        <f t="shared" si="188"/>
        <v/>
      </c>
      <c r="CO172" s="157" t="str">
        <f>IF(VALUE(IF('Vessel List A'!FP171=1,1,IF('Vessel List A'!FP171=2,2,IF('Vessel List A'!FP171=3,3,IF('Vessel List A'!FP171=4,4,IF('Vessel List A'!FP171=5,5,IF('Vessel List A'!FP171=6,6,IF('Vessel List A'!FP171=7,7,IF('Vessel List A'!FP171=8,8,IF('Vessel List A'!FP171=9,9,IF('Vessel List A'!FP171=10,10,IF('Vessel List A'!FP171=11,11,IF('Vessel List A'!FP171=12,12,IF('Vessel List A'!FP171=13,13,IF('Vessel List A'!FP171=14,14,IF('Vessel List A'!FP171=15,15,IF('Vessel List A'!FP171=16,16,0)))))))))))))))))=0," ",VALUE(IF('Vessel List A'!FP171=1,1,IF('Vessel List A'!FP171=2,2,IF('Vessel List A'!FP171=3,3,IF('Vessel List A'!FP171=4,4,IF('Vessel List A'!FP171=5,5,IF('Vessel List A'!FP171=6,6,IF('Vessel List A'!FP171=7,7,IF('Vessel List A'!FP171=8,8,IF('Vessel List A'!FP171=9,9,IF('Vessel List A'!FP171=10,10,IF('Vessel List A'!FP171=11,11,IF('Vessel List A'!FP171=12,12,IF('Vessel List A'!FP171=13,13,IF('Vessel List A'!FP171=14,14,IF('Vessel List A'!FP171=15,15,IF('Vessel List A'!FP171=16,16,0))))))))))))))))))</f>
        <v xml:space="preserve"> </v>
      </c>
      <c r="CP172" s="154"/>
      <c r="CQ172" s="158"/>
      <c r="CR172" s="390" t="str">
        <f t="shared" si="189"/>
        <v/>
      </c>
      <c r="CS172" s="158"/>
      <c r="CT172" s="137"/>
      <c r="CU172" s="388" t="str">
        <f t="shared" si="190"/>
        <v/>
      </c>
      <c r="CV172" s="157" t="str">
        <f>IF(VALUE(IF('Vessel List A'!GC171=1,1,IF('Vessel List A'!GC171=2,2,IF('Vessel List A'!GC171=3,3,IF('Vessel List A'!GC171=4,4,IF('Vessel List A'!GC171=5,5,IF('Vessel List A'!GC171=6,6,IF('Vessel List A'!GC171=7,7,IF('Vessel List A'!GC171=8,8,IF('Vessel List A'!GC171=9,9,IF('Vessel List A'!GC171=10,10,IF('Vessel List A'!GC171=11,11,IF('Vessel List A'!GC171=12,12,IF('Vessel List A'!GC171=13,13,IF('Vessel List A'!GC171=14,14,IF('Vessel List A'!GC171=15,15,IF('Vessel List A'!GC171=16,16,0)))))))))))))))))=0," ",VALUE(IF('Vessel List A'!GC171=1,1,IF('Vessel List A'!GC171=2,2,IF('Vessel List A'!GC171=3,3,IF('Vessel List A'!GC171=4,4,IF('Vessel List A'!GC171=5,5,IF('Vessel List A'!GC171=6,6,IF('Vessel List A'!GC171=7,7,IF('Vessel List A'!GC171=8,8,IF('Vessel List A'!GC171=9,9,IF('Vessel List A'!GC171=10,10,IF('Vessel List A'!GC171=11,11,IF('Vessel List A'!GC171=12,12,IF('Vessel List A'!GC171=13,13,IF('Vessel List A'!GC171=14,14,IF('Vessel List A'!GC171=15,15,IF('Vessel List A'!GC171=16,16,0))))))))))))))))))</f>
        <v xml:space="preserve"> </v>
      </c>
      <c r="CW172" s="154"/>
      <c r="CX172" s="158"/>
      <c r="CY172" s="390" t="str">
        <f t="shared" si="191"/>
        <v/>
      </c>
      <c r="CZ172" s="158"/>
      <c r="DA172" s="137"/>
      <c r="DB172" s="388" t="str">
        <f t="shared" si="192"/>
        <v/>
      </c>
      <c r="DC172" s="157" t="str">
        <f>IF(VALUE(IF('Vessel List A'!GP171=1,1,IF('Vessel List A'!GP171=2,2,IF('Vessel List A'!GP171=3,3,IF('Vessel List A'!GP171=4,4,IF('Vessel List A'!GP171=5,5,IF('Vessel List A'!GP171=6,6,IF('Vessel List A'!GP171=7,7,IF('Vessel List A'!GP171=8,8,IF('Vessel List A'!GP171=9,9,IF('Vessel List A'!GP171=10,10,IF('Vessel List A'!GP171=11,11,IF('Vessel List A'!GP171=12,12,IF('Vessel List A'!GP171=13,13,IF('Vessel List A'!GP171=14,14,IF('Vessel List A'!GP171=15,15,IF('Vessel List A'!GP171=16,16,0)))))))))))))))))=0," ",VALUE(IF('Vessel List A'!GP171=1,1,IF('Vessel List A'!GP171=2,2,IF('Vessel List A'!GP171=3,3,IF('Vessel List A'!GP171=4,4,IF('Vessel List A'!GP171=5,5,IF('Vessel List A'!GP171=6,6,IF('Vessel List A'!GP171=7,7,IF('Vessel List A'!GP171=8,8,IF('Vessel List A'!GP171=9,9,IF('Vessel List A'!GP171=10,10,IF('Vessel List A'!GP171=11,11,IF('Vessel List A'!GP171=12,12,IF('Vessel List A'!GP171=13,13,IF('Vessel List A'!GP171=14,14,IF('Vessel List A'!GP171=15,15,IF('Vessel List A'!GP171=16,16,0))))))))))))))))))</f>
        <v xml:space="preserve"> </v>
      </c>
      <c r="DD172" s="154"/>
      <c r="DE172" s="158"/>
      <c r="DF172" s="390" t="str">
        <f t="shared" si="193"/>
        <v/>
      </c>
      <c r="DG172" s="158"/>
      <c r="DH172" s="137"/>
      <c r="DI172" s="388" t="str">
        <f t="shared" si="194"/>
        <v/>
      </c>
      <c r="DJ172" s="157" t="str">
        <f>IF(VALUE(IF('Vessel List A'!HC171=1,1,IF('Vessel List A'!HC171=2,2,IF('Vessel List A'!HC171=3,3,IF('Vessel List A'!HC171=4,4,IF('Vessel List A'!HC171=5,5,IF('Vessel List A'!HC171=6,6,IF('Vessel List A'!HC171=7,7,IF('Vessel List A'!HC171=8,8,IF('Vessel List A'!HC171=9,9,IF('Vessel List A'!HC171=10,10,IF('Vessel List A'!HC171=11,11,IF('Vessel List A'!HC171=12,12,IF('Vessel List A'!HC171=13,13,IF('Vessel List A'!HC171=14,14,IF('Vessel List A'!HC171=15,15,IF('Vessel List A'!HC171=16,16,0)))))))))))))))))=0," ",VALUE(IF('Vessel List A'!HC171=1,1,IF('Vessel List A'!HC171=2,2,IF('Vessel List A'!HC171=3,3,IF('Vessel List A'!HC171=4,4,IF('Vessel List A'!HC171=5,5,IF('Vessel List A'!HC171=6,6,IF('Vessel List A'!HC171=7,7,IF('Vessel List A'!HC171=8,8,IF('Vessel List A'!HC171=9,9,IF('Vessel List A'!HC171=10,10,IF('Vessel List A'!HC171=11,11,IF('Vessel List A'!HC171=12,12,IF('Vessel List A'!HC171=13,13,IF('Vessel List A'!HC171=14,14,IF('Vessel List A'!HC171=15,15,IF('Vessel List A'!HC171=16,16,0))))))))))))))))))</f>
        <v xml:space="preserve"> </v>
      </c>
      <c r="DK172" s="154"/>
      <c r="DL172" s="158"/>
      <c r="DM172" s="390" t="str">
        <f t="shared" si="195"/>
        <v/>
      </c>
      <c r="DN172" s="158"/>
      <c r="DO172" s="137"/>
      <c r="DP172" s="388" t="str">
        <f t="shared" si="196"/>
        <v/>
      </c>
      <c r="DQ172" s="157" t="str">
        <f>IF(VALUE(IF('Vessel List A'!HP171=1,1,IF('Vessel List A'!HP171=2,2,IF('Vessel List A'!HP171=3,3,IF('Vessel List A'!HP171=4,4,IF('Vessel List A'!HP171=5,5,IF('Vessel List A'!HP171=6,6,IF('Vessel List A'!HP171=7,7,IF('Vessel List A'!HP171=8,8,IF('Vessel List A'!HP171=9,9,IF('Vessel List A'!HP171=10,10,IF('Vessel List A'!HP171=11,11,IF('Vessel List A'!HP171=12,12,IF('Vessel List A'!HP171=13,13,IF('Vessel List A'!HP171=14,14,IF('Vessel List A'!HP171=15,15,IF('Vessel List A'!HP171=16,16,0)))))))))))))))))=0," ",VALUE(IF('Vessel List A'!HP171=1,1,IF('Vessel List A'!HP171=2,2,IF('Vessel List A'!HP171=3,3,IF('Vessel List A'!HP171=4,4,IF('Vessel List A'!HP171=5,5,IF('Vessel List A'!HP171=6,6,IF('Vessel List A'!HP171=7,7,IF('Vessel List A'!HP171=8,8,IF('Vessel List A'!HP171=9,9,IF('Vessel List A'!HP171=10,10,IF('Vessel List A'!HP171=11,11,IF('Vessel List A'!HP171=12,12,IF('Vessel List A'!HP171=13,13,IF('Vessel List A'!HP171=14,14,IF('Vessel List A'!HP171=15,15,IF('Vessel List A'!HP171=16,16,0))))))))))))))))))</f>
        <v xml:space="preserve"> </v>
      </c>
      <c r="DR172" s="154"/>
      <c r="DS172" s="158"/>
      <c r="DT172" s="390" t="str">
        <f t="shared" si="197"/>
        <v/>
      </c>
      <c r="DU172" s="158"/>
      <c r="DV172" s="137"/>
      <c r="DW172" s="388" t="str">
        <f t="shared" si="198"/>
        <v/>
      </c>
      <c r="DX172" s="157" t="str">
        <f>IF(VALUE(IF('Vessel List A'!IC171=1,1,IF('Vessel List A'!IC171=2,2,IF('Vessel List A'!IC171=3,3,IF('Vessel List A'!IC171=4,4,IF('Vessel List A'!IC171=5,5,IF('Vessel List A'!IC171=6,6,IF('Vessel List A'!IC171=7,7,IF('Vessel List A'!IC171=8,8,IF('Vessel List A'!IC171=9,9,IF('Vessel List A'!IC171=10,10,IF('Vessel List A'!IC171=11,11,IF('Vessel List A'!IC171=12,12,IF('Vessel List A'!IC171=13,13,IF('Vessel List A'!IC171=14,14,IF('Vessel List A'!IC171=15,15,IF('Vessel List A'!IC171=16,16,0)))))))))))))))))=0," ",VALUE(IF('Vessel List A'!IC171=1,1,IF('Vessel List A'!IC171=2,2,IF('Vessel List A'!IC171=3,3,IF('Vessel List A'!IC171=4,4,IF('Vessel List A'!IC171=5,5,IF('Vessel List A'!IC171=6,6,IF('Vessel List A'!IC171=7,7,IF('Vessel List A'!IC171=8,8,IF('Vessel List A'!IC171=9,9,IF('Vessel List A'!IC171=10,10,IF('Vessel List A'!IC171=11,11,IF('Vessel List A'!IC171=12,12,IF('Vessel List A'!IC171=13,13,IF('Vessel List A'!IC171=14,14,IF('Vessel List A'!IC171=15,15,IF('Vessel List A'!IC171=16,16,0))))))))))))))))))</f>
        <v xml:space="preserve"> </v>
      </c>
      <c r="DY172" s="154"/>
      <c r="DZ172" s="158"/>
      <c r="EA172" s="390" t="str">
        <f t="shared" si="199"/>
        <v/>
      </c>
      <c r="EB172" s="158"/>
      <c r="EC172" s="137"/>
      <c r="ED172" s="388" t="str">
        <f t="shared" si="200"/>
        <v/>
      </c>
      <c r="EE172" s="157" t="str">
        <f>IF(VALUE(IF('Vessel List A'!IP171=1,1,IF('Vessel List A'!IP171=2,2,IF('Vessel List A'!IP171=3,3,IF('Vessel List A'!IP171=4,4,IF('Vessel List A'!IP171=5,5,IF('Vessel List A'!IP171=6,6,IF('Vessel List A'!IP171=7,7,IF('Vessel List A'!IP171=8,8,IF('Vessel List A'!IP171=9,9,IF('Vessel List A'!IP171=10,10,IF('Vessel List A'!IP171=11,11,IF('Vessel List A'!IP171=12,12,IF('Vessel List A'!IP171=13,13,IF('Vessel List A'!IP171=14,14,IF('Vessel List A'!IP171=15,15,IF('Vessel List A'!IP171=16,16,0)))))))))))))))))=0," ",VALUE(IF('Vessel List A'!IP171=1,1,IF('Vessel List A'!IP171=2,2,IF('Vessel List A'!IP171=3,3,IF('Vessel List A'!IP171=4,4,IF('Vessel List A'!IP171=5,5,IF('Vessel List A'!IP171=6,6,IF('Vessel List A'!IP171=7,7,IF('Vessel List A'!IP171=8,8,IF('Vessel List A'!IP171=9,9,IF('Vessel List A'!IP171=10,10,IF('Vessel List A'!IP171=11,11,IF('Vessel List A'!IP171=12,12,IF('Vessel List A'!IP171=13,13,IF('Vessel List A'!IP171=14,14,IF('Vessel List A'!IP171=15,15,IF('Vessel List A'!IP171=16,16,0))))))))))))))))))</f>
        <v xml:space="preserve"> </v>
      </c>
      <c r="EF172" s="154"/>
      <c r="EG172" s="158"/>
      <c r="EH172" s="390" t="str">
        <f t="shared" si="201"/>
        <v/>
      </c>
      <c r="EI172" s="158"/>
      <c r="EJ172" s="137"/>
      <c r="EK172" s="397" t="str">
        <f t="shared" si="202"/>
        <v/>
      </c>
      <c r="EL172" s="144"/>
      <c r="EM172" s="157" t="str">
        <f>IF(VALUE(IF('Vessel List B'!C171=1,1,IF('Vessel List B'!C171=2,2,IF('Vessel List B'!C171=3,3,IF('Vessel List B'!C171=4,4,IF('Vessel List B'!C171=5,5,IF('Vessel List B'!C171=6,6,IF('Vessel List B'!C171=7,7,IF('Vessel List B'!C171=8,8,IF('Vessel List B'!C171=9,9,IF('Vessel List B'!C171=10,10,IF('Vessel List B'!C171=11,11,IF('Vessel List B'!C171=12,12,IF('Vessel List B'!C171=13,13,IF('Vessel List B'!C171=14,14,IF('Vessel List B'!C171=15,15,IF('Vessel List B'!C171=16,16,0)))))))))))))))))=0," ",VALUE(IF('Vessel List B'!C171=1,1,IF('Vessel List B'!C171=2,2,IF('Vessel List B'!C171=3,3,IF('Vessel List B'!C171=4,4,IF('Vessel List B'!C171=5,5,IF('Vessel List B'!C171=6,6,IF('Vessel List B'!C171=7,7,IF('Vessel List B'!C171=8,8,IF('Vessel List B'!C171=9,9,IF('Vessel List B'!C171=10,10,IF('Vessel List B'!C171=11,11,IF('Vessel List B'!C171=12,12,IF('Vessel List B'!C171=13,13,IF('Vessel List B'!C171=14,14,IF('Vessel List B'!C171=15,15,IF('Vessel List B'!C171=16,16,0))))))))))))))))))</f>
        <v xml:space="preserve"> </v>
      </c>
      <c r="EN172" s="154"/>
      <c r="EO172" s="158"/>
      <c r="EP172" s="390" t="str">
        <f t="shared" si="203"/>
        <v/>
      </c>
      <c r="EQ172" s="158"/>
      <c r="ER172" s="137"/>
      <c r="ES172" s="388" t="str">
        <f t="shared" si="204"/>
        <v/>
      </c>
      <c r="ET172" s="157" t="str">
        <f>IF(VALUE(IF('Vessel List B'!P171=1,1,IF('Vessel List B'!P171=2,2,IF('Vessel List B'!P171=3,3,IF('Vessel List B'!P171=4,4,IF('Vessel List B'!P171=5,5,IF('Vessel List B'!P171=6,6,IF('Vessel List B'!P171=7,7,IF('Vessel List B'!P171=8,8,IF('Vessel List B'!P171=9,9,IF('Vessel List B'!P171=10,10,IF('Vessel List B'!P171=11,11,IF('Vessel List B'!P171=12,12,IF('Vessel List B'!P171=13,13,IF('Vessel List B'!P171=14,14,IF('Vessel List B'!P171=15,15,IF('Vessel List B'!P171=16,16,0)))))))))))))))))=0," ",VALUE(IF('Vessel List B'!P171=1,1,IF('Vessel List B'!P171=2,2,IF('Vessel List B'!P171=3,3,IF('Vessel List B'!P171=4,4,IF('Vessel List B'!P171=5,5,IF('Vessel List B'!P171=6,6,IF('Vessel List B'!P171=7,7,IF('Vessel List B'!P171=8,8,IF('Vessel List B'!P171=9,9,IF('Vessel List B'!P171=10,10,IF('Vessel List B'!P171=11,11,IF('Vessel List B'!P171=12,12,IF('Vessel List B'!P171=13,13,IF('Vessel List B'!P171=14,14,IF('Vessel List B'!P171=15,15,IF('Vessel List B'!P171=16,16,0))))))))))))))))))</f>
        <v xml:space="preserve"> </v>
      </c>
      <c r="EU172" s="154"/>
      <c r="EV172" s="158"/>
      <c r="EW172" s="390" t="str">
        <f t="shared" si="205"/>
        <v/>
      </c>
      <c r="EX172" s="158"/>
      <c r="EY172" s="137"/>
      <c r="EZ172" s="388" t="str">
        <f t="shared" si="206"/>
        <v/>
      </c>
      <c r="FA172" s="157" t="str">
        <f>IF(VALUE(IF('Vessel List B'!AC171=1,1,IF('Vessel List B'!AC171=2,2,IF('Vessel List B'!AC171=3,3,IF('Vessel List B'!AC171=4,4,IF('Vessel List B'!AC171=5,5,IF('Vessel List B'!AC171=6,6,IF('Vessel List B'!AC171=7,7,IF('Vessel List B'!AC171=8,8,IF('Vessel List B'!AC171=9,9,IF('Vessel List B'!AC171=10,10,IF('Vessel List B'!AC171=11,11,IF('Vessel List B'!AC171=12,12,IF('Vessel List B'!AC171=13,13,IF('Vessel List B'!AC171=14,14,IF('Vessel List B'!AC171=15,15,IF('Vessel List B'!AC171=16,16,0)))))))))))))))))=0," ",VALUE(IF('Vessel List B'!AC171=1,1,IF('Vessel List B'!AC171=2,2,IF('Vessel List B'!AC171=3,3,IF('Vessel List B'!AC171=4,4,IF('Vessel List B'!AC171=5,5,IF('Vessel List B'!AC171=6,6,IF('Vessel List B'!AC171=7,7,IF('Vessel List B'!AC171=8,8,IF('Vessel List B'!AC171=9,9,IF('Vessel List B'!AC171=10,10,IF('Vessel List B'!AC171=11,11,IF('Vessel List B'!AC171=12,12,IF('Vessel List B'!AC171=13,13,IF('Vessel List B'!AC171=14,14,IF('Vessel List B'!AC171=15,15,IF('Vessel List B'!AC171=16,16,0))))))))))))))))))</f>
        <v xml:space="preserve"> </v>
      </c>
      <c r="FB172" s="154"/>
      <c r="FC172" s="158"/>
      <c r="FD172" s="390" t="str">
        <f t="shared" si="207"/>
        <v/>
      </c>
      <c r="FE172" s="158"/>
      <c r="FF172" s="137"/>
      <c r="FG172" s="388" t="str">
        <f t="shared" si="208"/>
        <v/>
      </c>
      <c r="FH172" s="157" t="str">
        <f>IF(VALUE(IF('Vessel List B'!AP171=1,1,IF('Vessel List B'!AP171=2,2,IF('Vessel List B'!AP171=3,3,IF('Vessel List B'!AP171=4,4,IF('Vessel List B'!AP171=5,5,IF('Vessel List B'!AP171=6,6,IF('Vessel List B'!AP171=7,7,IF('Vessel List B'!AP171=8,8,IF('Vessel List B'!AP171=9,9,IF('Vessel List B'!AP171=10,10,IF('Vessel List B'!AP171=11,11,IF('Vessel List B'!AP171=12,12,IF('Vessel List B'!AP171=13,13,IF('Vessel List B'!AP171=14,14,IF('Vessel List B'!AP171=15,15,IF('Vessel List B'!AP171=16,16,0)))))))))))))))))=0," ",VALUE(IF('Vessel List B'!AP171=1,1,IF('Vessel List B'!AP171=2,2,IF('Vessel List B'!AP171=3,3,IF('Vessel List B'!AP171=4,4,IF('Vessel List B'!AP171=5,5,IF('Vessel List B'!AP171=6,6,IF('Vessel List B'!AP171=7,7,IF('Vessel List B'!AP171=8,8,IF('Vessel List B'!AP171=9,9,IF('Vessel List B'!AP171=10,10,IF('Vessel List B'!AP171=11,11,IF('Vessel List B'!AP171=12,12,IF('Vessel List B'!AP171=13,13,IF('Vessel List B'!AP171=14,14,IF('Vessel List B'!AP171=15,15,IF('Vessel List B'!AP171=16,16,0))))))))))))))))))</f>
        <v xml:space="preserve"> </v>
      </c>
      <c r="FI172" s="154"/>
      <c r="FJ172" s="158"/>
      <c r="FK172" s="390" t="str">
        <f t="shared" si="209"/>
        <v/>
      </c>
      <c r="FL172" s="158"/>
      <c r="FM172" s="137"/>
      <c r="FN172" s="388" t="str">
        <f t="shared" si="210"/>
        <v/>
      </c>
      <c r="FO172" s="157" t="str">
        <f>IF(VALUE(IF('Vessel List B'!BC171=1,1,IF('Vessel List B'!BC171=2,2,IF('Vessel List B'!BC171=3,3,IF('Vessel List B'!BC171=4,4,IF('Vessel List B'!BC171=5,5,IF('Vessel List B'!BC171=6,6,IF('Vessel List B'!BC171=7,7,IF('Vessel List B'!BC171=8,8,IF('Vessel List B'!BC171=9,9,IF('Vessel List B'!BC171=10,10,IF('Vessel List B'!BC171=11,11,IF('Vessel List B'!BC171=12,12,IF('Vessel List B'!BC171=13,13,IF('Vessel List B'!BC171=14,14,IF('Vessel List B'!BC171=15,15,IF('Vessel List B'!BC171=16,16,0)))))))))))))))))=0," ",VALUE(IF('Vessel List B'!BC171=1,1,IF('Vessel List B'!BC171=2,2,IF('Vessel List B'!BC171=3,3,IF('Vessel List B'!BC171=4,4,IF('Vessel List B'!BC171=5,5,IF('Vessel List B'!BC171=6,6,IF('Vessel List B'!BC171=7,7,IF('Vessel List B'!BC171=8,8,IF('Vessel List B'!BC171=9,9,IF('Vessel List B'!BC171=10,10,IF('Vessel List B'!BC171=11,11,IF('Vessel List B'!BC171=12,12,IF('Vessel List B'!BC171=13,13,IF('Vessel List B'!BC171=14,14,IF('Vessel List B'!BC171=15,15,IF('Vessel List B'!BC171=16,16,0))))))))))))))))))</f>
        <v xml:space="preserve"> </v>
      </c>
      <c r="FP172" s="154"/>
      <c r="FQ172" s="158"/>
      <c r="FR172" s="390" t="str">
        <f t="shared" si="211"/>
        <v/>
      </c>
      <c r="FS172" s="158"/>
      <c r="FT172" s="137"/>
      <c r="FU172" s="388" t="str">
        <f t="shared" si="212"/>
        <v/>
      </c>
      <c r="FV172" s="157" t="str">
        <f>IF(VALUE(IF('Vessel List B'!BP171=1,1,IF('Vessel List B'!BP171=2,2,IF('Vessel List B'!BP171=3,3,IF('Vessel List B'!BP171=4,4,IF('Vessel List B'!BP171=5,5,IF('Vessel List B'!BP171=6,6,IF('Vessel List B'!BP171=7,7,IF('Vessel List B'!BP171=8,8,IF('Vessel List B'!BP171=9,9,IF('Vessel List B'!BP171=10,10,IF('Vessel List B'!BP171=11,11,IF('Vessel List B'!BP171=12,12,IF('Vessel List B'!BP171=13,13,IF('Vessel List B'!BP171=14,14,IF('Vessel List B'!BP171=15,15,IF('Vessel List B'!BP171=16,16,0)))))))))))))))))=0," ",VALUE(IF('Vessel List B'!BP171=1,1,IF('Vessel List B'!BP171=2,2,IF('Vessel List B'!BP171=3,3,IF('Vessel List B'!BP171=4,4,IF('Vessel List B'!BP171=5,5,IF('Vessel List B'!BP171=6,6,IF('Vessel List B'!BP171=7,7,IF('Vessel List B'!BP171=8,8,IF('Vessel List B'!BP171=9,9,IF('Vessel List B'!BP171=10,10,IF('Vessel List B'!BP171=11,11,IF('Vessel List B'!BP171=12,12,IF('Vessel List B'!BP171=13,13,IF('Vessel List B'!BP171=14,14,IF('Vessel List B'!BP171=15,15,IF('Vessel List B'!BP171=16,16,0))))))))))))))))))</f>
        <v xml:space="preserve"> </v>
      </c>
      <c r="FW172" s="154"/>
      <c r="FX172" s="158"/>
      <c r="FY172" s="390" t="str">
        <f t="shared" si="213"/>
        <v/>
      </c>
      <c r="FZ172" s="158"/>
      <c r="GA172" s="137"/>
      <c r="GB172" s="388" t="str">
        <f t="shared" si="214"/>
        <v/>
      </c>
      <c r="GC172" s="157" t="str">
        <f>IF(VALUE(IF('Vessel List B'!CC171=1,1,IF('Vessel List B'!CC171=2,2,IF('Vessel List B'!CC171=3,3,IF('Vessel List B'!CC171=4,4,IF('Vessel List B'!CC171=5,5,IF('Vessel List B'!CC171=6,6,IF('Vessel List B'!CC171=7,7,IF('Vessel List B'!CC171=8,8,IF('Vessel List B'!CC171=9,9,IF('Vessel List B'!CC171=10,10,IF('Vessel List B'!CC171=11,11,IF('Vessel List B'!CC171=12,12,IF('Vessel List B'!CC171=13,13,IF('Vessel List B'!CC171=14,14,IF('Vessel List B'!CC171=15,15,IF('Vessel List B'!CC171=16,16,0)))))))))))))))))=0," ",VALUE(IF('Vessel List B'!CC171=1,1,IF('Vessel List B'!CC171=2,2,IF('Vessel List B'!CC171=3,3,IF('Vessel List B'!CC171=4,4,IF('Vessel List B'!CC171=5,5,IF('Vessel List B'!CC171=6,6,IF('Vessel List B'!CC171=7,7,IF('Vessel List B'!CC171=8,8,IF('Vessel List B'!CC171=9,9,IF('Vessel List B'!CC171=10,10,IF('Vessel List B'!CC171=11,11,IF('Vessel List B'!CC171=12,12,IF('Vessel List B'!CC171=13,13,IF('Vessel List B'!CC171=14,14,IF('Vessel List B'!CC171=15,15,IF('Vessel List B'!CC171=16,16,0))))))))))))))))))</f>
        <v xml:space="preserve"> </v>
      </c>
      <c r="GD172" s="154"/>
      <c r="GE172" s="158"/>
      <c r="GF172" s="390" t="str">
        <f t="shared" si="215"/>
        <v/>
      </c>
      <c r="GG172" s="158"/>
      <c r="GH172" s="137"/>
      <c r="GI172" s="388" t="str">
        <f t="shared" si="216"/>
        <v/>
      </c>
      <c r="GJ172" s="157" t="str">
        <f>IF(VALUE(IF('Vessel List B'!CP171=1,1,IF('Vessel List B'!CP171=2,2,IF('Vessel List B'!CP171=3,3,IF('Vessel List B'!CP171=4,4,IF('Vessel List B'!CP171=5,5,IF('Vessel List B'!CP171=6,6,IF('Vessel List B'!CP171=7,7,IF('Vessel List B'!CP171=8,8,IF('Vessel List B'!CP171=9,9,IF('Vessel List B'!CP171=10,10,IF('Vessel List B'!CP171=11,11,IF('Vessel List B'!CP171=12,12,IF('Vessel List B'!CP171=13,13,IF('Vessel List B'!CP171=14,14,IF('Vessel List B'!CP171=15,15,IF('Vessel List B'!CP171=16,16,0)))))))))))))))))=0," ",VALUE(IF('Vessel List B'!CP171=1,1,IF('Vessel List B'!CP171=2,2,IF('Vessel List B'!CP171=3,3,IF('Vessel List B'!CP171=4,4,IF('Vessel List B'!CP171=5,5,IF('Vessel List B'!CP171=6,6,IF('Vessel List B'!CP171=7,7,IF('Vessel List B'!CP171=8,8,IF('Vessel List B'!CP171=9,9,IF('Vessel List B'!CP171=10,10,IF('Vessel List B'!CP171=11,11,IF('Vessel List B'!CP171=12,12,IF('Vessel List B'!CP171=13,13,IF('Vessel List B'!CP171=14,14,IF('Vessel List B'!CP171=15,15,IF('Vessel List B'!CP171=16,16,0))))))))))))))))))</f>
        <v xml:space="preserve"> </v>
      </c>
      <c r="GK172" s="154"/>
      <c r="GL172" s="158"/>
      <c r="GM172" s="390" t="str">
        <f t="shared" si="217"/>
        <v/>
      </c>
      <c r="GN172" s="158"/>
      <c r="GO172" s="137"/>
      <c r="GP172" s="388" t="str">
        <f t="shared" si="218"/>
        <v/>
      </c>
      <c r="GQ172" s="157" t="str">
        <f>IF(VALUE(IF('Vessel List B'!DC171=1,1,IF('Vessel List B'!DC171=2,2,IF('Vessel List B'!DC171=3,3,IF('Vessel List B'!DC171=4,4,IF('Vessel List B'!DC171=5,5,IF('Vessel List B'!DC171=6,6,IF('Vessel List B'!DC171=7,7,IF('Vessel List B'!DC171=8,8,IF('Vessel List B'!DC171=9,9,IF('Vessel List B'!DC171=10,10,IF('Vessel List B'!DC171=11,11,IF('Vessel List B'!DC171=12,12,IF('Vessel List B'!DC171=13,13,IF('Vessel List B'!DC171=14,14,IF('Vessel List B'!DC171=15,15,IF('Vessel List B'!DC171=16,16,0)))))))))))))))))=0," ",VALUE(IF('Vessel List B'!DC171=1,1,IF('Vessel List B'!DC171=2,2,IF('Vessel List B'!DC171=3,3,IF('Vessel List B'!DC171=4,4,IF('Vessel List B'!DC171=5,5,IF('Vessel List B'!DC171=6,6,IF('Vessel List B'!DC171=7,7,IF('Vessel List B'!DC171=8,8,IF('Vessel List B'!DC171=9,9,IF('Vessel List B'!DC171=10,10,IF('Vessel List B'!DC171=11,11,IF('Vessel List B'!DC171=12,12,IF('Vessel List B'!DC171=13,13,IF('Vessel List B'!DC171=14,14,IF('Vessel List B'!DC171=15,15,IF('Vessel List B'!DC171=16,16,0))))))))))))))))))</f>
        <v xml:space="preserve"> </v>
      </c>
      <c r="GR172" s="154"/>
      <c r="GS172" s="158"/>
      <c r="GT172" s="390" t="str">
        <f t="shared" si="219"/>
        <v/>
      </c>
      <c r="GU172" s="158"/>
      <c r="GV172" s="137"/>
      <c r="GW172" s="388" t="str">
        <f t="shared" si="220"/>
        <v/>
      </c>
      <c r="GX172" s="157" t="str">
        <f>IF(VALUE(IF('Vessel List B'!DP171=1,1,IF('Vessel List B'!DP171=2,2,IF('Vessel List B'!DP171=3,3,IF('Vessel List B'!DP171=4,4,IF('Vessel List B'!DP171=5,5,IF('Vessel List B'!DP171=6,6,IF('Vessel List B'!DP171=7,7,IF('Vessel List B'!DP171=8,8,IF('Vessel List B'!DP171=9,9,IF('Vessel List B'!DP171=10,10,IF('Vessel List B'!DP171=11,11,IF('Vessel List B'!DP171=12,12,IF('Vessel List B'!DP171=13,13,IF('Vessel List B'!DP171=14,14,IF('Vessel List B'!DP171=15,15,IF('Vessel List B'!DP171=16,16,0)))))))))))))))))=0," ",VALUE(IF('Vessel List B'!DP171=1,1,IF('Vessel List B'!DP171=2,2,IF('Vessel List B'!DP171=3,3,IF('Vessel List B'!DP171=4,4,IF('Vessel List B'!DP171=5,5,IF('Vessel List B'!DP171=6,6,IF('Vessel List B'!DP171=7,7,IF('Vessel List B'!DP171=8,8,IF('Vessel List B'!DP171=9,9,IF('Vessel List B'!DP171=10,10,IF('Vessel List B'!DP171=11,11,IF('Vessel List B'!DP171=12,12,IF('Vessel List B'!DP171=13,13,IF('Vessel List B'!DP171=14,14,IF('Vessel List B'!DP171=15,15,IF('Vessel List B'!DP171=16,16,0))))))))))))))))))</f>
        <v xml:space="preserve"> </v>
      </c>
      <c r="GY172" s="154"/>
      <c r="GZ172" s="158"/>
      <c r="HA172" s="390" t="str">
        <f t="shared" si="221"/>
        <v/>
      </c>
      <c r="HB172" s="158"/>
      <c r="HC172" s="137"/>
      <c r="HD172" s="388" t="str">
        <f t="shared" si="222"/>
        <v/>
      </c>
      <c r="HE172" s="157" t="str">
        <f>IF(VALUE(IF('Vessel List B'!EC171=1,1,IF('Vessel List B'!EC171=2,2,IF('Vessel List B'!EC171=3,3,IF('Vessel List B'!EC171=4,4,IF('Vessel List B'!EC171=5,5,IF('Vessel List B'!EC171=6,6,IF('Vessel List B'!EC171=7,7,IF('Vessel List B'!EC171=8,8,IF('Vessel List B'!EC171=9,9,IF('Vessel List B'!EC171=10,10,IF('Vessel List B'!EC171=11,11,IF('Vessel List B'!EC171=12,12,IF('Vessel List B'!EC171=13,13,IF('Vessel List B'!EC171=14,14,IF('Vessel List B'!EC171=15,15,IF('Vessel List B'!EC171=16,16,0)))))))))))))))))=0," ",VALUE(IF('Vessel List B'!EC171=1,1,IF('Vessel List B'!EC171=2,2,IF('Vessel List B'!EC171=3,3,IF('Vessel List B'!EC171=4,4,IF('Vessel List B'!EC171=5,5,IF('Vessel List B'!EC171=6,6,IF('Vessel List B'!EC171=7,7,IF('Vessel List B'!EC171=8,8,IF('Vessel List B'!EC171=9,9,IF('Vessel List B'!EC171=10,10,IF('Vessel List B'!EC171=11,11,IF('Vessel List B'!EC171=12,12,IF('Vessel List B'!EC171=13,13,IF('Vessel List B'!EC171=14,14,IF('Vessel List B'!EC171=15,15,IF('Vessel List B'!EC171=16,16,0))))))))))))))))))</f>
        <v xml:space="preserve"> </v>
      </c>
      <c r="HF172" s="154"/>
      <c r="HG172" s="158"/>
      <c r="HH172" s="390" t="str">
        <f t="shared" si="223"/>
        <v/>
      </c>
      <c r="HI172" s="158"/>
      <c r="HJ172" s="137"/>
      <c r="HK172" s="388" t="str">
        <f t="shared" si="224"/>
        <v/>
      </c>
      <c r="HL172" s="157" t="str">
        <f>IF(VALUE(IF('Vessel List B'!EP171=1,1,IF('Vessel List B'!EP171=2,2,IF('Vessel List B'!EP171=3,3,IF('Vessel List B'!EP171=4,4,IF('Vessel List B'!EP171=5,5,IF('Vessel List B'!EP171=6,6,IF('Vessel List B'!EP171=7,7,IF('Vessel List B'!EP171=8,8,IF('Vessel List B'!EP171=9,9,IF('Vessel List B'!EP171=10,10,IF('Vessel List B'!EP171=11,11,IF('Vessel List B'!EP171=12,12,IF('Vessel List B'!EP171=13,13,IF('Vessel List B'!EP171=14,14,IF('Vessel List B'!EP171=15,15,IF('Vessel List B'!EP171=16,16,0)))))))))))))))))=0," ",VALUE(IF('Vessel List B'!EP171=1,1,IF('Vessel List B'!EP171=2,2,IF('Vessel List B'!EP171=3,3,IF('Vessel List B'!EP171=4,4,IF('Vessel List B'!EP171=5,5,IF('Vessel List B'!EP171=6,6,IF('Vessel List B'!EP171=7,7,IF('Vessel List B'!EP171=8,8,IF('Vessel List B'!EP171=9,9,IF('Vessel List B'!EP171=10,10,IF('Vessel List B'!EP171=11,11,IF('Vessel List B'!EP171=12,12,IF('Vessel List B'!EP171=13,13,IF('Vessel List B'!EP171=14,14,IF('Vessel List B'!EP171=15,15,IF('Vessel List B'!EP171=16,16,0))))))))))))))))))</f>
        <v xml:space="preserve"> </v>
      </c>
      <c r="HM172" s="154"/>
      <c r="HN172" s="158"/>
      <c r="HO172" s="390" t="str">
        <f t="shared" si="225"/>
        <v/>
      </c>
      <c r="HP172" s="158"/>
      <c r="HQ172" s="137"/>
      <c r="HR172" s="388" t="str">
        <f t="shared" si="226"/>
        <v/>
      </c>
      <c r="HS172" s="157" t="str">
        <f>IF(VALUE(IF('Vessel List B'!FC171=1,1,IF('Vessel List B'!FC171=2,2,IF('Vessel List B'!FC171=3,3,IF('Vessel List B'!FC171=4,4,IF('Vessel List B'!FC171=5,5,IF('Vessel List B'!FC171=6,6,IF('Vessel List B'!FC171=7,7,IF('Vessel List B'!FC171=8,8,IF('Vessel List B'!FC171=9,9,IF('Vessel List B'!FC171=10,10,IF('Vessel List B'!FC171=11,11,IF('Vessel List B'!FC171=12,12,IF('Vessel List B'!FC171=13,13,IF('Vessel List B'!FC171=14,14,IF('Vessel List B'!FC171=15,15,IF('Vessel List B'!FC171=16,16,0)))))))))))))))))=0," ",VALUE(IF('Vessel List B'!FC171=1,1,IF('Vessel List B'!FC171=2,2,IF('Vessel List B'!FC171=3,3,IF('Vessel List B'!FC171=4,4,IF('Vessel List B'!FC171=5,5,IF('Vessel List B'!FC171=6,6,IF('Vessel List B'!FC171=7,7,IF('Vessel List B'!FC171=8,8,IF('Vessel List B'!FC171=9,9,IF('Vessel List B'!FC171=10,10,IF('Vessel List B'!FC171=11,11,IF('Vessel List B'!FC171=12,12,IF('Vessel List B'!FC171=13,13,IF('Vessel List B'!FC171=14,14,IF('Vessel List B'!FC171=15,15,IF('Vessel List B'!FC171=16,16,0))))))))))))))))))</f>
        <v xml:space="preserve"> </v>
      </c>
      <c r="HT172" s="154"/>
      <c r="HU172" s="158"/>
      <c r="HV172" s="390" t="str">
        <f t="shared" si="227"/>
        <v/>
      </c>
      <c r="HW172" s="158"/>
      <c r="HX172" s="137"/>
      <c r="HY172" s="388" t="str">
        <f t="shared" si="228"/>
        <v/>
      </c>
      <c r="HZ172" s="157" t="str">
        <f>IF(VALUE(IF('Vessel List B'!FP171=1,1,IF('Vessel List B'!FP171=2,2,IF('Vessel List B'!FP171=3,3,IF('Vessel List B'!FP171=4,4,IF('Vessel List B'!FP171=5,5,IF('Vessel List B'!FP171=6,6,IF('Vessel List B'!FP171=7,7,IF('Vessel List B'!FP171=8,8,IF('Vessel List B'!FP171=9,9,IF('Vessel List B'!FP171=10,10,IF('Vessel List B'!FP171=11,11,IF('Vessel List B'!FP171=12,12,IF('Vessel List B'!FP171=13,13,IF('Vessel List B'!FP171=14,14,IF('Vessel List B'!FP171=15,15,IF('Vessel List B'!FP171=16,16,0)))))))))))))))))=0," ",VALUE(IF('Vessel List B'!FP171=1,1,IF('Vessel List B'!FP171=2,2,IF('Vessel List B'!FP171=3,3,IF('Vessel List B'!FP171=4,4,IF('Vessel List B'!FP171=5,5,IF('Vessel List B'!FP171=6,6,IF('Vessel List B'!FP171=7,7,IF('Vessel List B'!FP171=8,8,IF('Vessel List B'!FP171=9,9,IF('Vessel List B'!FP171=10,10,IF('Vessel List B'!FP171=11,11,IF('Vessel List B'!FP171=12,12,IF('Vessel List B'!FP171=13,13,IF('Vessel List B'!FP171=14,14,IF('Vessel List B'!FP171=15,15,IF('Vessel List B'!FP171=16,16,0))))))))))))))))))</f>
        <v xml:space="preserve"> </v>
      </c>
      <c r="IA172" s="154"/>
      <c r="IB172" s="158"/>
      <c r="IC172" s="390" t="str">
        <f t="shared" si="229"/>
        <v/>
      </c>
      <c r="ID172" s="158"/>
      <c r="IE172" s="137"/>
      <c r="IF172" s="388" t="str">
        <f t="shared" si="230"/>
        <v/>
      </c>
      <c r="IG172" s="157" t="str">
        <f>IF(VALUE(IF('Vessel List B'!GC171=1,1,IF('Vessel List B'!GC171=2,2,IF('Vessel List B'!GC171=3,3,IF('Vessel List B'!GC171=4,4,IF('Vessel List B'!GC171=5,5,IF('Vessel List B'!GC171=6,6,IF('Vessel List B'!GC171=7,7,IF('Vessel List B'!GC171=8,8,IF('Vessel List B'!GC171=9,9,IF('Vessel List B'!GC171=10,10,IF('Vessel List B'!GC171=11,11,IF('Vessel List B'!GC171=12,12,IF('Vessel List B'!GC171=13,13,IF('Vessel List B'!GC171=14,14,IF('Vessel List B'!GC171=15,15,IF('Vessel List B'!GC171=16,16,0)))))))))))))))))=0," ",VALUE(IF('Vessel List B'!GC171=1,1,IF('Vessel List B'!GC171=2,2,IF('Vessel List B'!GC171=3,3,IF('Vessel List B'!GC171=4,4,IF('Vessel List B'!GC171=5,5,IF('Vessel List B'!GC171=6,6,IF('Vessel List B'!GC171=7,7,IF('Vessel List B'!GC171=8,8,IF('Vessel List B'!GC171=9,9,IF('Vessel List B'!GC171=10,10,IF('Vessel List B'!GC171=11,11,IF('Vessel List B'!GC171=12,12,IF('Vessel List B'!GC171=13,13,IF('Vessel List B'!GC171=14,14,IF('Vessel List B'!GC171=15,15,IF('Vessel List B'!GC171=16,16,0))))))))))))))))))</f>
        <v xml:space="preserve"> </v>
      </c>
      <c r="IH172" s="154"/>
      <c r="II172" s="158"/>
      <c r="IJ172" s="390" t="str">
        <f t="shared" si="231"/>
        <v/>
      </c>
      <c r="IK172" s="158"/>
      <c r="IL172" s="137"/>
      <c r="IM172" s="388" t="str">
        <f t="shared" si="232"/>
        <v/>
      </c>
      <c r="IN172" s="157" t="str">
        <f>IF(VALUE(IF('Vessel List B'!GP171=1,1,IF('Vessel List B'!GP171=2,2,IF('Vessel List B'!GP171=3,3,IF('Vessel List B'!GP171=4,4,IF('Vessel List B'!GP171=5,5,IF('Vessel List B'!GP171=6,6,IF('Vessel List B'!GP171=7,7,IF('Vessel List B'!GP171=8,8,IF('Vessel List B'!GP171=9,9,IF('Vessel List B'!GP171=10,10,IF('Vessel List B'!GP171=11,11,IF('Vessel List B'!GP171=12,12,IF('Vessel List B'!GP171=13,13,IF('Vessel List B'!GP171=14,14,IF('Vessel List B'!GP171=15,15,IF('Vessel List B'!GP171=16,16,0)))))))))))))))))=0," ",VALUE(IF('Vessel List B'!GP171=1,1,IF('Vessel List B'!GP171=2,2,IF('Vessel List B'!GP171=3,3,IF('Vessel List B'!GP171=4,4,IF('Vessel List B'!GP171=5,5,IF('Vessel List B'!GP171=6,6,IF('Vessel List B'!GP171=7,7,IF('Vessel List B'!GP171=8,8,IF('Vessel List B'!GP171=9,9,IF('Vessel List B'!GP171=10,10,IF('Vessel List B'!GP171=11,11,IF('Vessel List B'!GP171=12,12,IF('Vessel List B'!GP171=13,13,IF('Vessel List B'!GP171=14,14,IF('Vessel List B'!GP171=15,15,IF('Vessel List B'!GP171=16,16,0))))))))))))))))))</f>
        <v xml:space="preserve"> </v>
      </c>
      <c r="IO172" s="154"/>
      <c r="IP172" s="158"/>
      <c r="IQ172" s="390" t="str">
        <f t="shared" si="233"/>
        <v/>
      </c>
      <c r="IR172" s="158"/>
      <c r="IS172" s="137"/>
      <c r="IT172" s="388" t="str">
        <f t="shared" si="234"/>
        <v/>
      </c>
      <c r="IU172" s="157" t="str">
        <f>IF(VALUE(IF('Vessel List B'!HC171=1,1,IF('Vessel List B'!HC171=2,2,IF('Vessel List B'!HC171=3,3,IF('Vessel List B'!HC171=4,4,IF('Vessel List B'!HC171=5,5,IF('Vessel List B'!HC171=6,6,IF('Vessel List B'!HC171=7,7,IF('Vessel List B'!HC171=8,8,IF('Vessel List B'!HC171=9,9,IF('Vessel List B'!HC171=10,10,IF('Vessel List B'!HC171=11,11,IF('Vessel List B'!HC171=12,12,IF('Vessel List B'!HC171=13,13,IF('Vessel List B'!HC171=14,14,IF('Vessel List B'!HC171=15,15,IF('Vessel List B'!HC171=16,16,0)))))))))))))))))=0," ",VALUE(IF('Vessel List B'!HC171=1,1,IF('Vessel List B'!HC171=2,2,IF('Vessel List B'!HC171=3,3,IF('Vessel List B'!HC171=4,4,IF('Vessel List B'!HC171=5,5,IF('Vessel List B'!HC171=6,6,IF('Vessel List B'!HC171=7,7,IF('Vessel List B'!HC171=8,8,IF('Vessel List B'!HC171=9,9,IF('Vessel List B'!HC171=10,10,IF('Vessel List B'!HC171=11,11,IF('Vessel List B'!HC171=12,12,IF('Vessel List B'!HC171=13,13,IF('Vessel List B'!HC171=14,14,IF('Vessel List B'!HC171=15,15,IF('Vessel List B'!HC171=16,16,0))))))))))))))))))</f>
        <v xml:space="preserve"> </v>
      </c>
      <c r="IV172" s="154"/>
      <c r="IW172" s="158"/>
      <c r="IX172" s="390" t="str">
        <f t="shared" si="235"/>
        <v/>
      </c>
      <c r="IY172" s="158"/>
      <c r="IZ172" s="137"/>
      <c r="JA172" s="388" t="str">
        <f t="shared" si="236"/>
        <v/>
      </c>
      <c r="JB172" s="157" t="str">
        <f>IF(VALUE(IF('Vessel List B'!HP171=1,1,IF('Vessel List B'!HP171=2,2,IF('Vessel List B'!HP171=3,3,IF('Vessel List B'!HP171=4,4,IF('Vessel List B'!HP171=5,5,IF('Vessel List B'!HP171=6,6,IF('Vessel List B'!HP171=7,7,IF('Vessel List B'!HP171=8,8,IF('Vessel List B'!HP171=9,9,IF('Vessel List B'!HP171=10,10,IF('Vessel List B'!HP171=11,11,IF('Vessel List B'!HP171=12,12,IF('Vessel List B'!HP171=13,13,IF('Vessel List B'!HP171=14,14,IF('Vessel List B'!HP171=15,15,IF('Vessel List B'!HP171=16,16,0)))))))))))))))))=0," ",VALUE(IF('Vessel List B'!HP171=1,1,IF('Vessel List B'!HP171=2,2,IF('Vessel List B'!HP171=3,3,IF('Vessel List B'!HP171=4,4,IF('Vessel List B'!HP171=5,5,IF('Vessel List B'!HP171=6,6,IF('Vessel List B'!HP171=7,7,IF('Vessel List B'!HP171=8,8,IF('Vessel List B'!HP171=9,9,IF('Vessel List B'!HP171=10,10,IF('Vessel List B'!HP171=11,11,IF('Vessel List B'!HP171=12,12,IF('Vessel List B'!HP171=13,13,IF('Vessel List B'!HP171=14,14,IF('Vessel List B'!HP171=15,15,IF('Vessel List B'!HP171=16,16,0))))))))))))))))))</f>
        <v xml:space="preserve"> </v>
      </c>
      <c r="JC172" s="154"/>
      <c r="JD172" s="158"/>
      <c r="JE172" s="390" t="str">
        <f t="shared" si="237"/>
        <v/>
      </c>
      <c r="JF172" s="158"/>
      <c r="JG172" s="137"/>
      <c r="JH172" s="388" t="str">
        <f t="shared" si="238"/>
        <v/>
      </c>
      <c r="JI172" s="157" t="str">
        <f>IF(VALUE(IF('Vessel List B'!IC171=1,1,IF('Vessel List B'!IC171=2,2,IF('Vessel List B'!IC171=3,3,IF('Vessel List B'!IC171=4,4,IF('Vessel List B'!IC171=5,5,IF('Vessel List B'!IC171=6,6,IF('Vessel List B'!IC171=7,7,IF('Vessel List B'!IC171=8,8,IF('Vessel List B'!IC171=9,9,IF('Vessel List B'!IC171=10,10,IF('Vessel List B'!IC171=11,11,IF('Vessel List B'!IC171=12,12,IF('Vessel List B'!IC171=13,13,IF('Vessel List B'!IC171=14,14,IF('Vessel List B'!IC171=15,15,IF('Vessel List B'!IC171=16,16,0)))))))))))))))))=0," ",VALUE(IF('Vessel List B'!IC171=1,1,IF('Vessel List B'!IC171=2,2,IF('Vessel List B'!IC171=3,3,IF('Vessel List B'!IC171=4,4,IF('Vessel List B'!IC171=5,5,IF('Vessel List B'!IC171=6,6,IF('Vessel List B'!IC171=7,7,IF('Vessel List B'!IC171=8,8,IF('Vessel List B'!IC171=9,9,IF('Vessel List B'!IC171=10,10,IF('Vessel List B'!IC171=11,11,IF('Vessel List B'!IC171=12,12,IF('Vessel List B'!IC171=13,13,IF('Vessel List B'!IC171=14,14,IF('Vessel List B'!IC171=15,15,IF('Vessel List B'!IC171=16,16,0))))))))))))))))))</f>
        <v xml:space="preserve"> </v>
      </c>
      <c r="JJ172" s="154"/>
      <c r="JK172" s="158"/>
      <c r="JL172" s="390" t="str">
        <f t="shared" si="239"/>
        <v/>
      </c>
      <c r="JM172" s="158"/>
      <c r="JN172" s="137"/>
      <c r="JO172" s="388" t="str">
        <f t="shared" si="240"/>
        <v/>
      </c>
      <c r="JP172" s="157" t="str">
        <f>IF(VALUE(IF('Vessel List B'!IP171=1,1,IF('Vessel List B'!IP171=2,2,IF('Vessel List B'!IP171=3,3,IF('Vessel List B'!IP171=4,4,IF('Vessel List B'!IP171=5,5,IF('Vessel List B'!IP171=6,6,IF('Vessel List B'!IP171=7,7,IF('Vessel List B'!IP171=8,8,IF('Vessel List B'!IP171=9,9,IF('Vessel List B'!IP171=10,10,IF('Vessel List B'!IP171=11,11,IF('Vessel List B'!IP171=12,12,IF('Vessel List B'!IP171=13,13,IF('Vessel List B'!IP171=14,14,IF('Vessel List B'!IP171=15,15,IF('Vessel List B'!IP171=16,16,0)))))))))))))))))=0," ",VALUE(IF('Vessel List B'!IP171=1,1,IF('Vessel List B'!IP171=2,2,IF('Vessel List B'!IP171=3,3,IF('Vessel List B'!IP171=4,4,IF('Vessel List B'!IP171=5,5,IF('Vessel List B'!IP171=6,6,IF('Vessel List B'!IP171=7,7,IF('Vessel List B'!IP171=8,8,IF('Vessel List B'!IP171=9,9,IF('Vessel List B'!IP171=10,10,IF('Vessel List B'!IP171=11,11,IF('Vessel List B'!IP171=12,12,IF('Vessel List B'!IP171=13,13,IF('Vessel List B'!IP171=14,14,IF('Vessel List B'!IP171=15,15,IF('Vessel List B'!IP171=16,16,0))))))))))))))))))</f>
        <v xml:space="preserve"> </v>
      </c>
      <c r="JQ172" s="154"/>
      <c r="JR172" s="158"/>
      <c r="JS172" s="390" t="str">
        <f t="shared" si="241"/>
        <v/>
      </c>
      <c r="JT172" s="158"/>
      <c r="JU172" s="137"/>
      <c r="JV172" s="397" t="str">
        <f t="shared" si="242"/>
        <v/>
      </c>
      <c r="JW172" s="403"/>
    </row>
    <row r="173" spans="1:283" ht="15" x14ac:dyDescent="0.25">
      <c r="A173" s="132">
        <f>'Vessel List A'!B172</f>
        <v>41747</v>
      </c>
      <c r="B173" s="157" t="str">
        <f>IF(VALUE(IF('Vessel List A'!C172=1,1,IF('Vessel List A'!C172=2,2,IF('Vessel List A'!C172=3,3,IF('Vessel List A'!C172=4,4,IF('Vessel List A'!C172=5,5,IF('Vessel List A'!C172=6,6,IF('Vessel List A'!C172=7,7,IF('Vessel List A'!C172=8,8,IF('Vessel List A'!C172=9,9,IF('Vessel List A'!C172=10,10,IF('Vessel List A'!C172=11,11,IF('Vessel List A'!C172=12,12,IF('Vessel List A'!C172=13,13,IF('Vessel List A'!C172=14,14,IF('Vessel List A'!C172=15,15,IF('Vessel List A'!C172=16,16,0)))))))))))))))))=0," ",VALUE(IF('Vessel List A'!C172=1,1,IF('Vessel List A'!C172=2,2,IF('Vessel List A'!C172=3,3,IF('Vessel List A'!C172=4,4,IF('Vessel List A'!C172=5,5,IF('Vessel List A'!C172=6,6,IF('Vessel List A'!C172=7,7,IF('Vessel List A'!C172=8,8,IF('Vessel List A'!C172=9,9,IF('Vessel List A'!C172=10,10,IF('Vessel List A'!C172=11,11,IF('Vessel List A'!C172=12,12,IF('Vessel List A'!C172=13,13,IF('Vessel List A'!C172=14,14,IF('Vessel List A'!C172=15,15,IF('Vessel List A'!C172=16,16,0))))))))))))))))))</f>
        <v xml:space="preserve"> </v>
      </c>
      <c r="C173" s="154"/>
      <c r="D173" s="158"/>
      <c r="E173" s="390" t="str">
        <f t="shared" si="163"/>
        <v/>
      </c>
      <c r="F173" s="158"/>
      <c r="G173" s="137"/>
      <c r="H173" s="388" t="str">
        <f t="shared" si="164"/>
        <v/>
      </c>
      <c r="I173" s="157" t="str">
        <f>IF(VALUE(IF('Vessel List A'!P172=1,1,IF('Vessel List A'!P172=2,2,IF('Vessel List A'!P172=3,3,IF('Vessel List A'!P172=4,4,IF('Vessel List A'!P172=5,5,IF('Vessel List A'!P172=6,6,IF('Vessel List A'!P172=7,7,IF('Vessel List A'!P172=8,8,IF('Vessel List A'!P172=9,9,IF('Vessel List A'!P172=10,10,IF('Vessel List A'!P172=11,11,IF('Vessel List A'!P172=12,12,IF('Vessel List A'!P172=13,13,IF('Vessel List A'!P172=14,14,IF('Vessel List A'!P172=15,15,IF('Vessel List A'!P172=16,16,0)))))))))))))))))=0," ",VALUE(IF('Vessel List A'!P172=1,1,IF('Vessel List A'!P172=2,2,IF('Vessel List A'!P172=3,3,IF('Vessel List A'!P172=4,4,IF('Vessel List A'!P172=5,5,IF('Vessel List A'!P172=6,6,IF('Vessel List A'!P172=7,7,IF('Vessel List A'!P172=8,8,IF('Vessel List A'!P172=9,9,IF('Vessel List A'!P172=10,10,IF('Vessel List A'!P172=11,11,IF('Vessel List A'!P172=12,12,IF('Vessel List A'!P172=13,13,IF('Vessel List A'!P172=14,14,IF('Vessel List A'!P172=15,15,IF('Vessel List A'!P172=16,16,0))))))))))))))))))</f>
        <v xml:space="preserve"> </v>
      </c>
      <c r="J173" s="154"/>
      <c r="K173" s="158"/>
      <c r="L173" s="390" t="str">
        <f t="shared" si="165"/>
        <v/>
      </c>
      <c r="M173" s="158"/>
      <c r="N173" s="137"/>
      <c r="O173" s="388" t="str">
        <f t="shared" si="166"/>
        <v/>
      </c>
      <c r="P173" s="157" t="str">
        <f>IF(VALUE(IF('Vessel List A'!AC172=1,1,IF('Vessel List A'!AC172=2,2,IF('Vessel List A'!AC172=3,3,IF('Vessel List A'!AC172=4,4,IF('Vessel List A'!AC172=5,5,IF('Vessel List A'!AC172=6,6,IF('Vessel List A'!AC172=7,7,IF('Vessel List A'!AC172=8,8,IF('Vessel List A'!AC172=9,9,IF('Vessel List A'!AC172=10,10,IF('Vessel List A'!AC172=11,11,IF('Vessel List A'!AC172=12,12,IF('Vessel List A'!AC172=13,13,IF('Vessel List A'!AC172=14,14,IF('Vessel List A'!AC172=15,15,IF('Vessel List A'!AC172=16,16,0)))))))))))))))))=0," ",VALUE(IF('Vessel List A'!AC172=1,1,IF('Vessel List A'!AC172=2,2,IF('Vessel List A'!AC172=3,3,IF('Vessel List A'!AC172=4,4,IF('Vessel List A'!AC172=5,5,IF('Vessel List A'!AC172=6,6,IF('Vessel List A'!AC172=7,7,IF('Vessel List A'!AC172=8,8,IF('Vessel List A'!AC172=9,9,IF('Vessel List A'!AC172=10,10,IF('Vessel List A'!AC172=11,11,IF('Vessel List A'!AC172=12,12,IF('Vessel List A'!AC172=13,13,IF('Vessel List A'!AC172=14,14,IF('Vessel List A'!AC172=15,15,IF('Vessel List A'!AC172=16,16,0))))))))))))))))))</f>
        <v xml:space="preserve"> </v>
      </c>
      <c r="Q173" s="154"/>
      <c r="R173" s="158"/>
      <c r="S173" s="390" t="str">
        <f t="shared" si="167"/>
        <v/>
      </c>
      <c r="T173" s="158"/>
      <c r="U173" s="137"/>
      <c r="V173" s="388" t="str">
        <f t="shared" si="168"/>
        <v/>
      </c>
      <c r="W173" s="157" t="str">
        <f>IF(VALUE(IF('Vessel List A'!AP172=1,1,IF('Vessel List A'!AP172=2,2,IF('Vessel List A'!AP172=3,3,IF('Vessel List A'!AP172=4,4,IF('Vessel List A'!AP172=5,5,IF('Vessel List A'!AP172=6,6,IF('Vessel List A'!AP172=7,7,IF('Vessel List A'!AP172=8,8,IF('Vessel List A'!AP172=9,9,IF('Vessel List A'!AP172=10,10,IF('Vessel List A'!AP172=11,11,IF('Vessel List A'!AP172=12,12,IF('Vessel List A'!AP172=13,13,IF('Vessel List A'!AP172=14,14,IF('Vessel List A'!AP172=15,15,IF('Vessel List A'!AP172=16,16,0)))))))))))))))))=0," ",VALUE(IF('Vessel List A'!AP172=1,1,IF('Vessel List A'!AP172=2,2,IF('Vessel List A'!AP172=3,3,IF('Vessel List A'!AP172=4,4,IF('Vessel List A'!AP172=5,5,IF('Vessel List A'!AP172=6,6,IF('Vessel List A'!AP172=7,7,IF('Vessel List A'!AP172=8,8,IF('Vessel List A'!AP172=9,9,IF('Vessel List A'!AP172=10,10,IF('Vessel List A'!AP172=11,11,IF('Vessel List A'!AP172=12,12,IF('Vessel List A'!AP172=13,13,IF('Vessel List A'!AP172=14,14,IF('Vessel List A'!AP172=15,15,IF('Vessel List A'!AP172=16,16,0))))))))))))))))))</f>
        <v xml:space="preserve"> </v>
      </c>
      <c r="X173" s="154"/>
      <c r="Y173" s="158"/>
      <c r="Z173" s="390" t="str">
        <f t="shared" si="169"/>
        <v/>
      </c>
      <c r="AA173" s="158"/>
      <c r="AB173" s="137"/>
      <c r="AC173" s="388" t="str">
        <f t="shared" si="170"/>
        <v/>
      </c>
      <c r="AD173" s="157" t="str">
        <f>IF(VALUE(IF('Vessel List A'!BC172=1,1,IF('Vessel List A'!BC172=2,2,IF('Vessel List A'!BC172=3,3,IF('Vessel List A'!BC172=4,4,IF('Vessel List A'!BC172=5,5,IF('Vessel List A'!BC172=6,6,IF('Vessel List A'!BC172=7,7,IF('Vessel List A'!BC172=8,8,IF('Vessel List A'!BC172=9,9,IF('Vessel List A'!BC172=10,10,IF('Vessel List A'!BC172=11,11,IF('Vessel List A'!BC172=12,12,IF('Vessel List A'!BC172=13,13,IF('Vessel List A'!BC172=14,14,IF('Vessel List A'!BC172=15,15,IF('Vessel List A'!BC172=16,16,0)))))))))))))))))=0," ",VALUE(IF('Vessel List A'!BC172=1,1,IF('Vessel List A'!BC172=2,2,IF('Vessel List A'!BC172=3,3,IF('Vessel List A'!BC172=4,4,IF('Vessel List A'!BC172=5,5,IF('Vessel List A'!BC172=6,6,IF('Vessel List A'!BC172=7,7,IF('Vessel List A'!BC172=8,8,IF('Vessel List A'!BC172=9,9,IF('Vessel List A'!BC172=10,10,IF('Vessel List A'!BC172=11,11,IF('Vessel List A'!BC172=12,12,IF('Vessel List A'!BC172=13,13,IF('Vessel List A'!BC172=14,14,IF('Vessel List A'!BC172=15,15,IF('Vessel List A'!BC172=16,16,0))))))))))))))))))</f>
        <v xml:space="preserve"> </v>
      </c>
      <c r="AE173" s="154"/>
      <c r="AF173" s="158"/>
      <c r="AG173" s="390" t="str">
        <f t="shared" si="171"/>
        <v/>
      </c>
      <c r="AH173" s="158"/>
      <c r="AI173" s="137"/>
      <c r="AJ173" s="388" t="str">
        <f t="shared" si="172"/>
        <v/>
      </c>
      <c r="AK173" s="157" t="str">
        <f>IF(VALUE(IF('Vessel List A'!BP172=1,1,IF('Vessel List A'!BP172=2,2,IF('Vessel List A'!BP172=3,3,IF('Vessel List A'!BP172=4,4,IF('Vessel List A'!BP172=5,5,IF('Vessel List A'!BP172=6,6,IF('Vessel List A'!BP172=7,7,IF('Vessel List A'!BP172=8,8,IF('Vessel List A'!BP172=9,9,IF('Vessel List A'!BP172=10,10,IF('Vessel List A'!BP172=11,11,IF('Vessel List A'!BP172=12,12,IF('Vessel List A'!BP172=13,13,IF('Vessel List A'!BP172=14,14,IF('Vessel List A'!BP172=15,15,IF('Vessel List A'!BP172=16,16,0)))))))))))))))))=0," ",VALUE(IF('Vessel List A'!BP172=1,1,IF('Vessel List A'!BP172=2,2,IF('Vessel List A'!BP172=3,3,IF('Vessel List A'!BP172=4,4,IF('Vessel List A'!BP172=5,5,IF('Vessel List A'!BP172=6,6,IF('Vessel List A'!BP172=7,7,IF('Vessel List A'!BP172=8,8,IF('Vessel List A'!BP172=9,9,IF('Vessel List A'!BP172=10,10,IF('Vessel List A'!BP172=11,11,IF('Vessel List A'!BP172=12,12,IF('Vessel List A'!BP172=13,13,IF('Vessel List A'!BP172=14,14,IF('Vessel List A'!BP172=15,15,IF('Vessel List A'!BP172=16,16,0))))))))))))))))))</f>
        <v xml:space="preserve"> </v>
      </c>
      <c r="AL173" s="154"/>
      <c r="AM173" s="158"/>
      <c r="AN173" s="390" t="str">
        <f t="shared" si="173"/>
        <v/>
      </c>
      <c r="AO173" s="158"/>
      <c r="AP173" s="137"/>
      <c r="AQ173" s="388" t="str">
        <f t="shared" si="174"/>
        <v/>
      </c>
      <c r="AR173" s="157" t="str">
        <f>IF(VALUE(IF('Vessel List A'!CC172=1,1,IF('Vessel List A'!CC172=2,2,IF('Vessel List A'!CC172=3,3,IF('Vessel List A'!CC172=4,4,IF('Vessel List A'!CC172=5,5,IF('Vessel List A'!CC172=6,6,IF('Vessel List A'!CC172=7,7,IF('Vessel List A'!CC172=8,8,IF('Vessel List A'!CC172=9,9,IF('Vessel List A'!CC172=10,10,IF('Vessel List A'!CC172=11,11,IF('Vessel List A'!CC172=12,12,IF('Vessel List A'!CC172=13,13,IF('Vessel List A'!CC172=14,14,IF('Vessel List A'!CC172=15,15,IF('Vessel List A'!CC172=16,16,0)))))))))))))))))=0," ",VALUE(IF('Vessel List A'!CC172=1,1,IF('Vessel List A'!CC172=2,2,IF('Vessel List A'!CC172=3,3,IF('Vessel List A'!CC172=4,4,IF('Vessel List A'!CC172=5,5,IF('Vessel List A'!CC172=6,6,IF('Vessel List A'!CC172=7,7,IF('Vessel List A'!CC172=8,8,IF('Vessel List A'!CC172=9,9,IF('Vessel List A'!CC172=10,10,IF('Vessel List A'!CC172=11,11,IF('Vessel List A'!CC172=12,12,IF('Vessel List A'!CC172=13,13,IF('Vessel List A'!CC172=14,14,IF('Vessel List A'!CC172=15,15,IF('Vessel List A'!CC172=16,16,0))))))))))))))))))</f>
        <v xml:space="preserve"> </v>
      </c>
      <c r="AS173" s="154"/>
      <c r="AT173" s="158"/>
      <c r="AU173" s="390" t="str">
        <f t="shared" si="175"/>
        <v/>
      </c>
      <c r="AV173" s="158"/>
      <c r="AW173" s="137"/>
      <c r="AX173" s="388" t="str">
        <f t="shared" si="176"/>
        <v/>
      </c>
      <c r="AY173" s="157" t="str">
        <f>IF(VALUE(IF('Vessel List A'!CP172=1,1,IF('Vessel List A'!CP172=2,2,IF('Vessel List A'!CP172=3,3,IF('Vessel List A'!CP172=4,4,IF('Vessel List A'!CP172=5,5,IF('Vessel List A'!CP172=6,6,IF('Vessel List A'!CP172=7,7,IF('Vessel List A'!CP172=8,8,IF('Vessel List A'!CP172=9,9,IF('Vessel List A'!CP172=10,10,IF('Vessel List A'!CP172=11,11,IF('Vessel List A'!CP172=12,12,IF('Vessel List A'!CP172=13,13,IF('Vessel List A'!CP172=14,14,IF('Vessel List A'!CP172=15,15,IF('Vessel List A'!CP172=16,16,0)))))))))))))))))=0," ",VALUE(IF('Vessel List A'!CP172=1,1,IF('Vessel List A'!CP172=2,2,IF('Vessel List A'!CP172=3,3,IF('Vessel List A'!CP172=4,4,IF('Vessel List A'!CP172=5,5,IF('Vessel List A'!CP172=6,6,IF('Vessel List A'!CP172=7,7,IF('Vessel List A'!CP172=8,8,IF('Vessel List A'!CP172=9,9,IF('Vessel List A'!CP172=10,10,IF('Vessel List A'!CP172=11,11,IF('Vessel List A'!CP172=12,12,IF('Vessel List A'!CP172=13,13,IF('Vessel List A'!CP172=14,14,IF('Vessel List A'!CP172=15,15,IF('Vessel List A'!CP172=16,16,0))))))))))))))))))</f>
        <v xml:space="preserve"> </v>
      </c>
      <c r="AZ173" s="154"/>
      <c r="BA173" s="158"/>
      <c r="BB173" s="390" t="str">
        <f t="shared" si="177"/>
        <v/>
      </c>
      <c r="BC173" s="158"/>
      <c r="BD173" s="137"/>
      <c r="BE173" s="388" t="str">
        <f t="shared" si="178"/>
        <v/>
      </c>
      <c r="BF173" s="157" t="str">
        <f>IF(VALUE(IF('Vessel List A'!DC172=1,1,IF('Vessel List A'!DC172=2,2,IF('Vessel List A'!DC172=3,3,IF('Vessel List A'!DC172=4,4,IF('Vessel List A'!DC172=5,5,IF('Vessel List A'!DC172=6,6,IF('Vessel List A'!DC172=7,7,IF('Vessel List A'!DC172=8,8,IF('Vessel List A'!DC172=9,9,IF('Vessel List A'!DC172=10,10,IF('Vessel List A'!DC172=11,11,IF('Vessel List A'!DC172=12,12,IF('Vessel List A'!DC172=13,13,IF('Vessel List A'!DC172=14,14,IF('Vessel List A'!DC172=15,15,IF('Vessel List A'!DC172=16,16,0)))))))))))))))))=0," ",VALUE(IF('Vessel List A'!DC172=1,1,IF('Vessel List A'!DC172=2,2,IF('Vessel List A'!DC172=3,3,IF('Vessel List A'!DC172=4,4,IF('Vessel List A'!DC172=5,5,IF('Vessel List A'!DC172=6,6,IF('Vessel List A'!DC172=7,7,IF('Vessel List A'!DC172=8,8,IF('Vessel List A'!DC172=9,9,IF('Vessel List A'!DC172=10,10,IF('Vessel List A'!DC172=11,11,IF('Vessel List A'!DC172=12,12,IF('Vessel List A'!DC172=13,13,IF('Vessel List A'!DC172=14,14,IF('Vessel List A'!DC172=15,15,IF('Vessel List A'!DC172=16,16,0))))))))))))))))))</f>
        <v xml:space="preserve"> </v>
      </c>
      <c r="BG173" s="154"/>
      <c r="BH173" s="158"/>
      <c r="BI173" s="390" t="str">
        <f t="shared" si="179"/>
        <v/>
      </c>
      <c r="BJ173" s="158"/>
      <c r="BK173" s="137"/>
      <c r="BL173" s="388" t="str">
        <f t="shared" si="180"/>
        <v/>
      </c>
      <c r="BM173" s="157" t="str">
        <f>IF(VALUE(IF('Vessel List A'!DP172=1,1,IF('Vessel List A'!DP172=2,2,IF('Vessel List A'!DP172=3,3,IF('Vessel List A'!DP172=4,4,IF('Vessel List A'!DP172=5,5,IF('Vessel List A'!DP172=6,6,IF('Vessel List A'!DP172=7,7,IF('Vessel List A'!DP172=8,8,IF('Vessel List A'!DP172=9,9,IF('Vessel List A'!DP172=10,10,IF('Vessel List A'!DP172=11,11,IF('Vessel List A'!DP172=12,12,IF('Vessel List A'!DP172=13,13,IF('Vessel List A'!DP172=14,14,IF('Vessel List A'!DP172=15,15,IF('Vessel List A'!DP172=16,16,0)))))))))))))))))=0," ",VALUE(IF('Vessel List A'!DP172=1,1,IF('Vessel List A'!DP172=2,2,IF('Vessel List A'!DP172=3,3,IF('Vessel List A'!DP172=4,4,IF('Vessel List A'!DP172=5,5,IF('Vessel List A'!DP172=6,6,IF('Vessel List A'!DP172=7,7,IF('Vessel List A'!DP172=8,8,IF('Vessel List A'!DP172=9,9,IF('Vessel List A'!DP172=10,10,IF('Vessel List A'!DP172=11,11,IF('Vessel List A'!DP172=12,12,IF('Vessel List A'!DP172=13,13,IF('Vessel List A'!DP172=14,14,IF('Vessel List A'!DP172=15,15,IF('Vessel List A'!DP172=16,16,0))))))))))))))))))</f>
        <v xml:space="preserve"> </v>
      </c>
      <c r="BN173" s="154"/>
      <c r="BO173" s="158"/>
      <c r="BP173" s="390" t="str">
        <f t="shared" si="181"/>
        <v/>
      </c>
      <c r="BQ173" s="158"/>
      <c r="BR173" s="137"/>
      <c r="BS173" s="388" t="str">
        <f t="shared" si="182"/>
        <v/>
      </c>
      <c r="BT173" s="157" t="str">
        <f>IF(VALUE(IF('Vessel List A'!EC172=1,1,IF('Vessel List A'!EC172=2,2,IF('Vessel List A'!EC172=3,3,IF('Vessel List A'!EC172=4,4,IF('Vessel List A'!EC172=5,5,IF('Vessel List A'!EC172=6,6,IF('Vessel List A'!EC172=7,7,IF('Vessel List A'!EC172=8,8,IF('Vessel List A'!EC172=9,9,IF('Vessel List A'!EC172=10,10,IF('Vessel List A'!EC172=11,11,IF('Vessel List A'!EC172=12,12,IF('Vessel List A'!EC172=13,13,IF('Vessel List A'!EC172=14,14,IF('Vessel List A'!EC172=15,15,IF('Vessel List A'!EC172=16,16,0)))))))))))))))))=0," ",VALUE(IF('Vessel List A'!EC172=1,1,IF('Vessel List A'!EC172=2,2,IF('Vessel List A'!EC172=3,3,IF('Vessel List A'!EC172=4,4,IF('Vessel List A'!EC172=5,5,IF('Vessel List A'!EC172=6,6,IF('Vessel List A'!EC172=7,7,IF('Vessel List A'!EC172=8,8,IF('Vessel List A'!EC172=9,9,IF('Vessel List A'!EC172=10,10,IF('Vessel List A'!EC172=11,11,IF('Vessel List A'!EC172=12,12,IF('Vessel List A'!EC172=13,13,IF('Vessel List A'!EC172=14,14,IF('Vessel List A'!EC172=15,15,IF('Vessel List A'!EC172=16,16,0))))))))))))))))))</f>
        <v xml:space="preserve"> </v>
      </c>
      <c r="BU173" s="154"/>
      <c r="BV173" s="158"/>
      <c r="BW173" s="390" t="str">
        <f t="shared" si="183"/>
        <v/>
      </c>
      <c r="BX173" s="158"/>
      <c r="BY173" s="137"/>
      <c r="BZ173" s="388" t="str">
        <f t="shared" si="184"/>
        <v/>
      </c>
      <c r="CA173" s="157" t="str">
        <f>IF(VALUE(IF('Vessel List A'!EP172=1,1,IF('Vessel List A'!EP172=2,2,IF('Vessel List A'!EP172=3,3,IF('Vessel List A'!EP172=4,4,IF('Vessel List A'!EP172=5,5,IF('Vessel List A'!EP172=6,6,IF('Vessel List A'!EP172=7,7,IF('Vessel List A'!EP172=8,8,IF('Vessel List A'!EP172=9,9,IF('Vessel List A'!EP172=10,10,IF('Vessel List A'!EP172=11,11,IF('Vessel List A'!EP172=12,12,IF('Vessel List A'!EP172=13,13,IF('Vessel List A'!EP172=14,14,IF('Vessel List A'!EP172=15,15,IF('Vessel List A'!EP172=16,16,0)))))))))))))))))=0," ",VALUE(IF('Vessel List A'!EP172=1,1,IF('Vessel List A'!EP172=2,2,IF('Vessel List A'!EP172=3,3,IF('Vessel List A'!EP172=4,4,IF('Vessel List A'!EP172=5,5,IF('Vessel List A'!EP172=6,6,IF('Vessel List A'!EP172=7,7,IF('Vessel List A'!EP172=8,8,IF('Vessel List A'!EP172=9,9,IF('Vessel List A'!EP172=10,10,IF('Vessel List A'!EP172=11,11,IF('Vessel List A'!EP172=12,12,IF('Vessel List A'!EP172=13,13,IF('Vessel List A'!EP172=14,14,IF('Vessel List A'!EP172=15,15,IF('Vessel List A'!EP172=16,16,0))))))))))))))))))</f>
        <v xml:space="preserve"> </v>
      </c>
      <c r="CB173" s="154"/>
      <c r="CC173" s="158"/>
      <c r="CD173" s="390" t="str">
        <f t="shared" si="185"/>
        <v/>
      </c>
      <c r="CE173" s="158"/>
      <c r="CF173" s="137"/>
      <c r="CG173" s="388" t="str">
        <f t="shared" si="186"/>
        <v/>
      </c>
      <c r="CH173" s="157" t="str">
        <f>IF(VALUE(IF('Vessel List A'!FC172=1,1,IF('Vessel List A'!FC172=2,2,IF('Vessel List A'!FC172=3,3,IF('Vessel List A'!FC172=4,4,IF('Vessel List A'!FC172=5,5,IF('Vessel List A'!FC172=6,6,IF('Vessel List A'!FC172=7,7,IF('Vessel List A'!FC172=8,8,IF('Vessel List A'!FC172=9,9,IF('Vessel List A'!FC172=10,10,IF('Vessel List A'!FC172=11,11,IF('Vessel List A'!FC172=12,12,IF('Vessel List A'!FC172=13,13,IF('Vessel List A'!FC172=14,14,IF('Vessel List A'!FC172=15,15,IF('Vessel List A'!FC172=16,16,0)))))))))))))))))=0," ",VALUE(IF('Vessel List A'!FC172=1,1,IF('Vessel List A'!FC172=2,2,IF('Vessel List A'!FC172=3,3,IF('Vessel List A'!FC172=4,4,IF('Vessel List A'!FC172=5,5,IF('Vessel List A'!FC172=6,6,IF('Vessel List A'!FC172=7,7,IF('Vessel List A'!FC172=8,8,IF('Vessel List A'!FC172=9,9,IF('Vessel List A'!FC172=10,10,IF('Vessel List A'!FC172=11,11,IF('Vessel List A'!FC172=12,12,IF('Vessel List A'!FC172=13,13,IF('Vessel List A'!FC172=14,14,IF('Vessel List A'!FC172=15,15,IF('Vessel List A'!FC172=16,16,0))))))))))))))))))</f>
        <v xml:space="preserve"> </v>
      </c>
      <c r="CI173" s="154"/>
      <c r="CJ173" s="158"/>
      <c r="CK173" s="390" t="str">
        <f t="shared" si="187"/>
        <v/>
      </c>
      <c r="CL173" s="158"/>
      <c r="CM173" s="137"/>
      <c r="CN173" s="388" t="str">
        <f t="shared" si="188"/>
        <v/>
      </c>
      <c r="CO173" s="157" t="str">
        <f>IF(VALUE(IF('Vessel List A'!FP172=1,1,IF('Vessel List A'!FP172=2,2,IF('Vessel List A'!FP172=3,3,IF('Vessel List A'!FP172=4,4,IF('Vessel List A'!FP172=5,5,IF('Vessel List A'!FP172=6,6,IF('Vessel List A'!FP172=7,7,IF('Vessel List A'!FP172=8,8,IF('Vessel List A'!FP172=9,9,IF('Vessel List A'!FP172=10,10,IF('Vessel List A'!FP172=11,11,IF('Vessel List A'!FP172=12,12,IF('Vessel List A'!FP172=13,13,IF('Vessel List A'!FP172=14,14,IF('Vessel List A'!FP172=15,15,IF('Vessel List A'!FP172=16,16,0)))))))))))))))))=0," ",VALUE(IF('Vessel List A'!FP172=1,1,IF('Vessel List A'!FP172=2,2,IF('Vessel List A'!FP172=3,3,IF('Vessel List A'!FP172=4,4,IF('Vessel List A'!FP172=5,5,IF('Vessel List A'!FP172=6,6,IF('Vessel List A'!FP172=7,7,IF('Vessel List A'!FP172=8,8,IF('Vessel List A'!FP172=9,9,IF('Vessel List A'!FP172=10,10,IF('Vessel List A'!FP172=11,11,IF('Vessel List A'!FP172=12,12,IF('Vessel List A'!FP172=13,13,IF('Vessel List A'!FP172=14,14,IF('Vessel List A'!FP172=15,15,IF('Vessel List A'!FP172=16,16,0))))))))))))))))))</f>
        <v xml:space="preserve"> </v>
      </c>
      <c r="CP173" s="154"/>
      <c r="CQ173" s="158"/>
      <c r="CR173" s="390" t="str">
        <f t="shared" si="189"/>
        <v/>
      </c>
      <c r="CS173" s="158"/>
      <c r="CT173" s="137"/>
      <c r="CU173" s="388" t="str">
        <f t="shared" si="190"/>
        <v/>
      </c>
      <c r="CV173" s="157" t="str">
        <f>IF(VALUE(IF('Vessel List A'!GC172=1,1,IF('Vessel List A'!GC172=2,2,IF('Vessel List A'!GC172=3,3,IF('Vessel List A'!GC172=4,4,IF('Vessel List A'!GC172=5,5,IF('Vessel List A'!GC172=6,6,IF('Vessel List A'!GC172=7,7,IF('Vessel List A'!GC172=8,8,IF('Vessel List A'!GC172=9,9,IF('Vessel List A'!GC172=10,10,IF('Vessel List A'!GC172=11,11,IF('Vessel List A'!GC172=12,12,IF('Vessel List A'!GC172=13,13,IF('Vessel List A'!GC172=14,14,IF('Vessel List A'!GC172=15,15,IF('Vessel List A'!GC172=16,16,0)))))))))))))))))=0," ",VALUE(IF('Vessel List A'!GC172=1,1,IF('Vessel List A'!GC172=2,2,IF('Vessel List A'!GC172=3,3,IF('Vessel List A'!GC172=4,4,IF('Vessel List A'!GC172=5,5,IF('Vessel List A'!GC172=6,6,IF('Vessel List A'!GC172=7,7,IF('Vessel List A'!GC172=8,8,IF('Vessel List A'!GC172=9,9,IF('Vessel List A'!GC172=10,10,IF('Vessel List A'!GC172=11,11,IF('Vessel List A'!GC172=12,12,IF('Vessel List A'!GC172=13,13,IF('Vessel List A'!GC172=14,14,IF('Vessel List A'!GC172=15,15,IF('Vessel List A'!GC172=16,16,0))))))))))))))))))</f>
        <v xml:space="preserve"> </v>
      </c>
      <c r="CW173" s="154"/>
      <c r="CX173" s="158"/>
      <c r="CY173" s="390" t="str">
        <f t="shared" si="191"/>
        <v/>
      </c>
      <c r="CZ173" s="158"/>
      <c r="DA173" s="137"/>
      <c r="DB173" s="388" t="str">
        <f t="shared" si="192"/>
        <v/>
      </c>
      <c r="DC173" s="157" t="str">
        <f>IF(VALUE(IF('Vessel List A'!GP172=1,1,IF('Vessel List A'!GP172=2,2,IF('Vessel List A'!GP172=3,3,IF('Vessel List A'!GP172=4,4,IF('Vessel List A'!GP172=5,5,IF('Vessel List A'!GP172=6,6,IF('Vessel List A'!GP172=7,7,IF('Vessel List A'!GP172=8,8,IF('Vessel List A'!GP172=9,9,IF('Vessel List A'!GP172=10,10,IF('Vessel List A'!GP172=11,11,IF('Vessel List A'!GP172=12,12,IF('Vessel List A'!GP172=13,13,IF('Vessel List A'!GP172=14,14,IF('Vessel List A'!GP172=15,15,IF('Vessel List A'!GP172=16,16,0)))))))))))))))))=0," ",VALUE(IF('Vessel List A'!GP172=1,1,IF('Vessel List A'!GP172=2,2,IF('Vessel List A'!GP172=3,3,IF('Vessel List A'!GP172=4,4,IF('Vessel List A'!GP172=5,5,IF('Vessel List A'!GP172=6,6,IF('Vessel List A'!GP172=7,7,IF('Vessel List A'!GP172=8,8,IF('Vessel List A'!GP172=9,9,IF('Vessel List A'!GP172=10,10,IF('Vessel List A'!GP172=11,11,IF('Vessel List A'!GP172=12,12,IF('Vessel List A'!GP172=13,13,IF('Vessel List A'!GP172=14,14,IF('Vessel List A'!GP172=15,15,IF('Vessel List A'!GP172=16,16,0))))))))))))))))))</f>
        <v xml:space="preserve"> </v>
      </c>
      <c r="DD173" s="154"/>
      <c r="DE173" s="158"/>
      <c r="DF173" s="390" t="str">
        <f t="shared" si="193"/>
        <v/>
      </c>
      <c r="DG173" s="158"/>
      <c r="DH173" s="137"/>
      <c r="DI173" s="388" t="str">
        <f t="shared" si="194"/>
        <v/>
      </c>
      <c r="DJ173" s="157" t="str">
        <f>IF(VALUE(IF('Vessel List A'!HC172=1,1,IF('Vessel List A'!HC172=2,2,IF('Vessel List A'!HC172=3,3,IF('Vessel List A'!HC172=4,4,IF('Vessel List A'!HC172=5,5,IF('Vessel List A'!HC172=6,6,IF('Vessel List A'!HC172=7,7,IF('Vessel List A'!HC172=8,8,IF('Vessel List A'!HC172=9,9,IF('Vessel List A'!HC172=10,10,IF('Vessel List A'!HC172=11,11,IF('Vessel List A'!HC172=12,12,IF('Vessel List A'!HC172=13,13,IF('Vessel List A'!HC172=14,14,IF('Vessel List A'!HC172=15,15,IF('Vessel List A'!HC172=16,16,0)))))))))))))))))=0," ",VALUE(IF('Vessel List A'!HC172=1,1,IF('Vessel List A'!HC172=2,2,IF('Vessel List A'!HC172=3,3,IF('Vessel List A'!HC172=4,4,IF('Vessel List A'!HC172=5,5,IF('Vessel List A'!HC172=6,6,IF('Vessel List A'!HC172=7,7,IF('Vessel List A'!HC172=8,8,IF('Vessel List A'!HC172=9,9,IF('Vessel List A'!HC172=10,10,IF('Vessel List A'!HC172=11,11,IF('Vessel List A'!HC172=12,12,IF('Vessel List A'!HC172=13,13,IF('Vessel List A'!HC172=14,14,IF('Vessel List A'!HC172=15,15,IF('Vessel List A'!HC172=16,16,0))))))))))))))))))</f>
        <v xml:space="preserve"> </v>
      </c>
      <c r="DK173" s="154"/>
      <c r="DL173" s="158"/>
      <c r="DM173" s="390" t="str">
        <f t="shared" si="195"/>
        <v/>
      </c>
      <c r="DN173" s="158"/>
      <c r="DO173" s="137"/>
      <c r="DP173" s="388" t="str">
        <f t="shared" si="196"/>
        <v/>
      </c>
      <c r="DQ173" s="157" t="str">
        <f>IF(VALUE(IF('Vessel List A'!HP172=1,1,IF('Vessel List A'!HP172=2,2,IF('Vessel List A'!HP172=3,3,IF('Vessel List A'!HP172=4,4,IF('Vessel List A'!HP172=5,5,IF('Vessel List A'!HP172=6,6,IF('Vessel List A'!HP172=7,7,IF('Vessel List A'!HP172=8,8,IF('Vessel List A'!HP172=9,9,IF('Vessel List A'!HP172=10,10,IF('Vessel List A'!HP172=11,11,IF('Vessel List A'!HP172=12,12,IF('Vessel List A'!HP172=13,13,IF('Vessel List A'!HP172=14,14,IF('Vessel List A'!HP172=15,15,IF('Vessel List A'!HP172=16,16,0)))))))))))))))))=0," ",VALUE(IF('Vessel List A'!HP172=1,1,IF('Vessel List A'!HP172=2,2,IF('Vessel List A'!HP172=3,3,IF('Vessel List A'!HP172=4,4,IF('Vessel List A'!HP172=5,5,IF('Vessel List A'!HP172=6,6,IF('Vessel List A'!HP172=7,7,IF('Vessel List A'!HP172=8,8,IF('Vessel List A'!HP172=9,9,IF('Vessel List A'!HP172=10,10,IF('Vessel List A'!HP172=11,11,IF('Vessel List A'!HP172=12,12,IF('Vessel List A'!HP172=13,13,IF('Vessel List A'!HP172=14,14,IF('Vessel List A'!HP172=15,15,IF('Vessel List A'!HP172=16,16,0))))))))))))))))))</f>
        <v xml:space="preserve"> </v>
      </c>
      <c r="DR173" s="154"/>
      <c r="DS173" s="158"/>
      <c r="DT173" s="390" t="str">
        <f t="shared" si="197"/>
        <v/>
      </c>
      <c r="DU173" s="158"/>
      <c r="DV173" s="137"/>
      <c r="DW173" s="388" t="str">
        <f t="shared" si="198"/>
        <v/>
      </c>
      <c r="DX173" s="157" t="str">
        <f>IF(VALUE(IF('Vessel List A'!IC172=1,1,IF('Vessel List A'!IC172=2,2,IF('Vessel List A'!IC172=3,3,IF('Vessel List A'!IC172=4,4,IF('Vessel List A'!IC172=5,5,IF('Vessel List A'!IC172=6,6,IF('Vessel List A'!IC172=7,7,IF('Vessel List A'!IC172=8,8,IF('Vessel List A'!IC172=9,9,IF('Vessel List A'!IC172=10,10,IF('Vessel List A'!IC172=11,11,IF('Vessel List A'!IC172=12,12,IF('Vessel List A'!IC172=13,13,IF('Vessel List A'!IC172=14,14,IF('Vessel List A'!IC172=15,15,IF('Vessel List A'!IC172=16,16,0)))))))))))))))))=0," ",VALUE(IF('Vessel List A'!IC172=1,1,IF('Vessel List A'!IC172=2,2,IF('Vessel List A'!IC172=3,3,IF('Vessel List A'!IC172=4,4,IF('Vessel List A'!IC172=5,5,IF('Vessel List A'!IC172=6,6,IF('Vessel List A'!IC172=7,7,IF('Vessel List A'!IC172=8,8,IF('Vessel List A'!IC172=9,9,IF('Vessel List A'!IC172=10,10,IF('Vessel List A'!IC172=11,11,IF('Vessel List A'!IC172=12,12,IF('Vessel List A'!IC172=13,13,IF('Vessel List A'!IC172=14,14,IF('Vessel List A'!IC172=15,15,IF('Vessel List A'!IC172=16,16,0))))))))))))))))))</f>
        <v xml:space="preserve"> </v>
      </c>
      <c r="DY173" s="154"/>
      <c r="DZ173" s="158"/>
      <c r="EA173" s="390" t="str">
        <f t="shared" si="199"/>
        <v/>
      </c>
      <c r="EB173" s="158"/>
      <c r="EC173" s="137"/>
      <c r="ED173" s="388" t="str">
        <f t="shared" si="200"/>
        <v/>
      </c>
      <c r="EE173" s="157" t="str">
        <f>IF(VALUE(IF('Vessel List A'!IP172=1,1,IF('Vessel List A'!IP172=2,2,IF('Vessel List A'!IP172=3,3,IF('Vessel List A'!IP172=4,4,IF('Vessel List A'!IP172=5,5,IF('Vessel List A'!IP172=6,6,IF('Vessel List A'!IP172=7,7,IF('Vessel List A'!IP172=8,8,IF('Vessel List A'!IP172=9,9,IF('Vessel List A'!IP172=10,10,IF('Vessel List A'!IP172=11,11,IF('Vessel List A'!IP172=12,12,IF('Vessel List A'!IP172=13,13,IF('Vessel List A'!IP172=14,14,IF('Vessel List A'!IP172=15,15,IF('Vessel List A'!IP172=16,16,0)))))))))))))))))=0," ",VALUE(IF('Vessel List A'!IP172=1,1,IF('Vessel List A'!IP172=2,2,IF('Vessel List A'!IP172=3,3,IF('Vessel List A'!IP172=4,4,IF('Vessel List A'!IP172=5,5,IF('Vessel List A'!IP172=6,6,IF('Vessel List A'!IP172=7,7,IF('Vessel List A'!IP172=8,8,IF('Vessel List A'!IP172=9,9,IF('Vessel List A'!IP172=10,10,IF('Vessel List A'!IP172=11,11,IF('Vessel List A'!IP172=12,12,IF('Vessel List A'!IP172=13,13,IF('Vessel List A'!IP172=14,14,IF('Vessel List A'!IP172=15,15,IF('Vessel List A'!IP172=16,16,0))))))))))))))))))</f>
        <v xml:space="preserve"> </v>
      </c>
      <c r="EF173" s="154"/>
      <c r="EG173" s="158"/>
      <c r="EH173" s="390" t="str">
        <f t="shared" si="201"/>
        <v/>
      </c>
      <c r="EI173" s="158"/>
      <c r="EJ173" s="137"/>
      <c r="EK173" s="397" t="str">
        <f t="shared" si="202"/>
        <v/>
      </c>
      <c r="EL173" s="144"/>
      <c r="EM173" s="157" t="str">
        <f>IF(VALUE(IF('Vessel List B'!C172=1,1,IF('Vessel List B'!C172=2,2,IF('Vessel List B'!C172=3,3,IF('Vessel List B'!C172=4,4,IF('Vessel List B'!C172=5,5,IF('Vessel List B'!C172=6,6,IF('Vessel List B'!C172=7,7,IF('Vessel List B'!C172=8,8,IF('Vessel List B'!C172=9,9,IF('Vessel List B'!C172=10,10,IF('Vessel List B'!C172=11,11,IF('Vessel List B'!C172=12,12,IF('Vessel List B'!C172=13,13,IF('Vessel List B'!C172=14,14,IF('Vessel List B'!C172=15,15,IF('Vessel List B'!C172=16,16,0)))))))))))))))))=0," ",VALUE(IF('Vessel List B'!C172=1,1,IF('Vessel List B'!C172=2,2,IF('Vessel List B'!C172=3,3,IF('Vessel List B'!C172=4,4,IF('Vessel List B'!C172=5,5,IF('Vessel List B'!C172=6,6,IF('Vessel List B'!C172=7,7,IF('Vessel List B'!C172=8,8,IF('Vessel List B'!C172=9,9,IF('Vessel List B'!C172=10,10,IF('Vessel List B'!C172=11,11,IF('Vessel List B'!C172=12,12,IF('Vessel List B'!C172=13,13,IF('Vessel List B'!C172=14,14,IF('Vessel List B'!C172=15,15,IF('Vessel List B'!C172=16,16,0))))))))))))))))))</f>
        <v xml:space="preserve"> </v>
      </c>
      <c r="EN173" s="154"/>
      <c r="EO173" s="158"/>
      <c r="EP173" s="390" t="str">
        <f t="shared" si="203"/>
        <v/>
      </c>
      <c r="EQ173" s="158"/>
      <c r="ER173" s="137"/>
      <c r="ES173" s="388" t="str">
        <f t="shared" si="204"/>
        <v/>
      </c>
      <c r="ET173" s="157" t="str">
        <f>IF(VALUE(IF('Vessel List B'!P172=1,1,IF('Vessel List B'!P172=2,2,IF('Vessel List B'!P172=3,3,IF('Vessel List B'!P172=4,4,IF('Vessel List B'!P172=5,5,IF('Vessel List B'!P172=6,6,IF('Vessel List B'!P172=7,7,IF('Vessel List B'!P172=8,8,IF('Vessel List B'!P172=9,9,IF('Vessel List B'!P172=10,10,IF('Vessel List B'!P172=11,11,IF('Vessel List B'!P172=12,12,IF('Vessel List B'!P172=13,13,IF('Vessel List B'!P172=14,14,IF('Vessel List B'!P172=15,15,IF('Vessel List B'!P172=16,16,0)))))))))))))))))=0," ",VALUE(IF('Vessel List B'!P172=1,1,IF('Vessel List B'!P172=2,2,IF('Vessel List B'!P172=3,3,IF('Vessel List B'!P172=4,4,IF('Vessel List B'!P172=5,5,IF('Vessel List B'!P172=6,6,IF('Vessel List B'!P172=7,7,IF('Vessel List B'!P172=8,8,IF('Vessel List B'!P172=9,9,IF('Vessel List B'!P172=10,10,IF('Vessel List B'!P172=11,11,IF('Vessel List B'!P172=12,12,IF('Vessel List B'!P172=13,13,IF('Vessel List B'!P172=14,14,IF('Vessel List B'!P172=15,15,IF('Vessel List B'!P172=16,16,0))))))))))))))))))</f>
        <v xml:space="preserve"> </v>
      </c>
      <c r="EU173" s="154"/>
      <c r="EV173" s="158"/>
      <c r="EW173" s="390" t="str">
        <f t="shared" si="205"/>
        <v/>
      </c>
      <c r="EX173" s="158"/>
      <c r="EY173" s="137"/>
      <c r="EZ173" s="388" t="str">
        <f t="shared" si="206"/>
        <v/>
      </c>
      <c r="FA173" s="157" t="str">
        <f>IF(VALUE(IF('Vessel List B'!AC172=1,1,IF('Vessel List B'!AC172=2,2,IF('Vessel List B'!AC172=3,3,IF('Vessel List B'!AC172=4,4,IF('Vessel List B'!AC172=5,5,IF('Vessel List B'!AC172=6,6,IF('Vessel List B'!AC172=7,7,IF('Vessel List B'!AC172=8,8,IF('Vessel List B'!AC172=9,9,IF('Vessel List B'!AC172=10,10,IF('Vessel List B'!AC172=11,11,IF('Vessel List B'!AC172=12,12,IF('Vessel List B'!AC172=13,13,IF('Vessel List B'!AC172=14,14,IF('Vessel List B'!AC172=15,15,IF('Vessel List B'!AC172=16,16,0)))))))))))))))))=0," ",VALUE(IF('Vessel List B'!AC172=1,1,IF('Vessel List B'!AC172=2,2,IF('Vessel List B'!AC172=3,3,IF('Vessel List B'!AC172=4,4,IF('Vessel List B'!AC172=5,5,IF('Vessel List B'!AC172=6,6,IF('Vessel List B'!AC172=7,7,IF('Vessel List B'!AC172=8,8,IF('Vessel List B'!AC172=9,9,IF('Vessel List B'!AC172=10,10,IF('Vessel List B'!AC172=11,11,IF('Vessel List B'!AC172=12,12,IF('Vessel List B'!AC172=13,13,IF('Vessel List B'!AC172=14,14,IF('Vessel List B'!AC172=15,15,IF('Vessel List B'!AC172=16,16,0))))))))))))))))))</f>
        <v xml:space="preserve"> </v>
      </c>
      <c r="FB173" s="154"/>
      <c r="FC173" s="158"/>
      <c r="FD173" s="390" t="str">
        <f t="shared" si="207"/>
        <v/>
      </c>
      <c r="FE173" s="158"/>
      <c r="FF173" s="137"/>
      <c r="FG173" s="388" t="str">
        <f t="shared" si="208"/>
        <v/>
      </c>
      <c r="FH173" s="157" t="str">
        <f>IF(VALUE(IF('Vessel List B'!AP172=1,1,IF('Vessel List B'!AP172=2,2,IF('Vessel List B'!AP172=3,3,IF('Vessel List B'!AP172=4,4,IF('Vessel List B'!AP172=5,5,IF('Vessel List B'!AP172=6,6,IF('Vessel List B'!AP172=7,7,IF('Vessel List B'!AP172=8,8,IF('Vessel List B'!AP172=9,9,IF('Vessel List B'!AP172=10,10,IF('Vessel List B'!AP172=11,11,IF('Vessel List B'!AP172=12,12,IF('Vessel List B'!AP172=13,13,IF('Vessel List B'!AP172=14,14,IF('Vessel List B'!AP172=15,15,IF('Vessel List B'!AP172=16,16,0)))))))))))))))))=0," ",VALUE(IF('Vessel List B'!AP172=1,1,IF('Vessel List B'!AP172=2,2,IF('Vessel List B'!AP172=3,3,IF('Vessel List B'!AP172=4,4,IF('Vessel List B'!AP172=5,5,IF('Vessel List B'!AP172=6,6,IF('Vessel List B'!AP172=7,7,IF('Vessel List B'!AP172=8,8,IF('Vessel List B'!AP172=9,9,IF('Vessel List B'!AP172=10,10,IF('Vessel List B'!AP172=11,11,IF('Vessel List B'!AP172=12,12,IF('Vessel List B'!AP172=13,13,IF('Vessel List B'!AP172=14,14,IF('Vessel List B'!AP172=15,15,IF('Vessel List B'!AP172=16,16,0))))))))))))))))))</f>
        <v xml:space="preserve"> </v>
      </c>
      <c r="FI173" s="154"/>
      <c r="FJ173" s="158"/>
      <c r="FK173" s="390" t="str">
        <f t="shared" si="209"/>
        <v/>
      </c>
      <c r="FL173" s="158"/>
      <c r="FM173" s="137"/>
      <c r="FN173" s="388" t="str">
        <f t="shared" si="210"/>
        <v/>
      </c>
      <c r="FO173" s="157" t="str">
        <f>IF(VALUE(IF('Vessel List B'!BC172=1,1,IF('Vessel List B'!BC172=2,2,IF('Vessel List B'!BC172=3,3,IF('Vessel List B'!BC172=4,4,IF('Vessel List B'!BC172=5,5,IF('Vessel List B'!BC172=6,6,IF('Vessel List B'!BC172=7,7,IF('Vessel List B'!BC172=8,8,IF('Vessel List B'!BC172=9,9,IF('Vessel List B'!BC172=10,10,IF('Vessel List B'!BC172=11,11,IF('Vessel List B'!BC172=12,12,IF('Vessel List B'!BC172=13,13,IF('Vessel List B'!BC172=14,14,IF('Vessel List B'!BC172=15,15,IF('Vessel List B'!BC172=16,16,0)))))))))))))))))=0," ",VALUE(IF('Vessel List B'!BC172=1,1,IF('Vessel List B'!BC172=2,2,IF('Vessel List B'!BC172=3,3,IF('Vessel List B'!BC172=4,4,IF('Vessel List B'!BC172=5,5,IF('Vessel List B'!BC172=6,6,IF('Vessel List B'!BC172=7,7,IF('Vessel List B'!BC172=8,8,IF('Vessel List B'!BC172=9,9,IF('Vessel List B'!BC172=10,10,IF('Vessel List B'!BC172=11,11,IF('Vessel List B'!BC172=12,12,IF('Vessel List B'!BC172=13,13,IF('Vessel List B'!BC172=14,14,IF('Vessel List B'!BC172=15,15,IF('Vessel List B'!BC172=16,16,0))))))))))))))))))</f>
        <v xml:space="preserve"> </v>
      </c>
      <c r="FP173" s="154"/>
      <c r="FQ173" s="158"/>
      <c r="FR173" s="390" t="str">
        <f t="shared" si="211"/>
        <v/>
      </c>
      <c r="FS173" s="158"/>
      <c r="FT173" s="137"/>
      <c r="FU173" s="388" t="str">
        <f t="shared" si="212"/>
        <v/>
      </c>
      <c r="FV173" s="157" t="str">
        <f>IF(VALUE(IF('Vessel List B'!BP172=1,1,IF('Vessel List B'!BP172=2,2,IF('Vessel List B'!BP172=3,3,IF('Vessel List B'!BP172=4,4,IF('Vessel List B'!BP172=5,5,IF('Vessel List B'!BP172=6,6,IF('Vessel List B'!BP172=7,7,IF('Vessel List B'!BP172=8,8,IF('Vessel List B'!BP172=9,9,IF('Vessel List B'!BP172=10,10,IF('Vessel List B'!BP172=11,11,IF('Vessel List B'!BP172=12,12,IF('Vessel List B'!BP172=13,13,IF('Vessel List B'!BP172=14,14,IF('Vessel List B'!BP172=15,15,IF('Vessel List B'!BP172=16,16,0)))))))))))))))))=0," ",VALUE(IF('Vessel List B'!BP172=1,1,IF('Vessel List B'!BP172=2,2,IF('Vessel List B'!BP172=3,3,IF('Vessel List B'!BP172=4,4,IF('Vessel List B'!BP172=5,5,IF('Vessel List B'!BP172=6,6,IF('Vessel List B'!BP172=7,7,IF('Vessel List B'!BP172=8,8,IF('Vessel List B'!BP172=9,9,IF('Vessel List B'!BP172=10,10,IF('Vessel List B'!BP172=11,11,IF('Vessel List B'!BP172=12,12,IF('Vessel List B'!BP172=13,13,IF('Vessel List B'!BP172=14,14,IF('Vessel List B'!BP172=15,15,IF('Vessel List B'!BP172=16,16,0))))))))))))))))))</f>
        <v xml:space="preserve"> </v>
      </c>
      <c r="FW173" s="154"/>
      <c r="FX173" s="158"/>
      <c r="FY173" s="390" t="str">
        <f t="shared" si="213"/>
        <v/>
      </c>
      <c r="FZ173" s="158"/>
      <c r="GA173" s="137"/>
      <c r="GB173" s="388" t="str">
        <f t="shared" si="214"/>
        <v/>
      </c>
      <c r="GC173" s="157" t="str">
        <f>IF(VALUE(IF('Vessel List B'!CC172=1,1,IF('Vessel List B'!CC172=2,2,IF('Vessel List B'!CC172=3,3,IF('Vessel List B'!CC172=4,4,IF('Vessel List B'!CC172=5,5,IF('Vessel List B'!CC172=6,6,IF('Vessel List B'!CC172=7,7,IF('Vessel List B'!CC172=8,8,IF('Vessel List B'!CC172=9,9,IF('Vessel List B'!CC172=10,10,IF('Vessel List B'!CC172=11,11,IF('Vessel List B'!CC172=12,12,IF('Vessel List B'!CC172=13,13,IF('Vessel List B'!CC172=14,14,IF('Vessel List B'!CC172=15,15,IF('Vessel List B'!CC172=16,16,0)))))))))))))))))=0," ",VALUE(IF('Vessel List B'!CC172=1,1,IF('Vessel List B'!CC172=2,2,IF('Vessel List B'!CC172=3,3,IF('Vessel List B'!CC172=4,4,IF('Vessel List B'!CC172=5,5,IF('Vessel List B'!CC172=6,6,IF('Vessel List B'!CC172=7,7,IF('Vessel List B'!CC172=8,8,IF('Vessel List B'!CC172=9,9,IF('Vessel List B'!CC172=10,10,IF('Vessel List B'!CC172=11,11,IF('Vessel List B'!CC172=12,12,IF('Vessel List B'!CC172=13,13,IF('Vessel List B'!CC172=14,14,IF('Vessel List B'!CC172=15,15,IF('Vessel List B'!CC172=16,16,0))))))))))))))))))</f>
        <v xml:space="preserve"> </v>
      </c>
      <c r="GD173" s="154"/>
      <c r="GE173" s="158"/>
      <c r="GF173" s="390" t="str">
        <f t="shared" si="215"/>
        <v/>
      </c>
      <c r="GG173" s="158"/>
      <c r="GH173" s="137"/>
      <c r="GI173" s="388" t="str">
        <f t="shared" si="216"/>
        <v/>
      </c>
      <c r="GJ173" s="157" t="str">
        <f>IF(VALUE(IF('Vessel List B'!CP172=1,1,IF('Vessel List B'!CP172=2,2,IF('Vessel List B'!CP172=3,3,IF('Vessel List B'!CP172=4,4,IF('Vessel List B'!CP172=5,5,IF('Vessel List B'!CP172=6,6,IF('Vessel List B'!CP172=7,7,IF('Vessel List B'!CP172=8,8,IF('Vessel List B'!CP172=9,9,IF('Vessel List B'!CP172=10,10,IF('Vessel List B'!CP172=11,11,IF('Vessel List B'!CP172=12,12,IF('Vessel List B'!CP172=13,13,IF('Vessel List B'!CP172=14,14,IF('Vessel List B'!CP172=15,15,IF('Vessel List B'!CP172=16,16,0)))))))))))))))))=0," ",VALUE(IF('Vessel List B'!CP172=1,1,IF('Vessel List B'!CP172=2,2,IF('Vessel List B'!CP172=3,3,IF('Vessel List B'!CP172=4,4,IF('Vessel List B'!CP172=5,5,IF('Vessel List B'!CP172=6,6,IF('Vessel List B'!CP172=7,7,IF('Vessel List B'!CP172=8,8,IF('Vessel List B'!CP172=9,9,IF('Vessel List B'!CP172=10,10,IF('Vessel List B'!CP172=11,11,IF('Vessel List B'!CP172=12,12,IF('Vessel List B'!CP172=13,13,IF('Vessel List B'!CP172=14,14,IF('Vessel List B'!CP172=15,15,IF('Vessel List B'!CP172=16,16,0))))))))))))))))))</f>
        <v xml:space="preserve"> </v>
      </c>
      <c r="GK173" s="154"/>
      <c r="GL173" s="158"/>
      <c r="GM173" s="390" t="str">
        <f t="shared" si="217"/>
        <v/>
      </c>
      <c r="GN173" s="158"/>
      <c r="GO173" s="137"/>
      <c r="GP173" s="388" t="str">
        <f t="shared" si="218"/>
        <v/>
      </c>
      <c r="GQ173" s="157" t="str">
        <f>IF(VALUE(IF('Vessel List B'!DC172=1,1,IF('Vessel List B'!DC172=2,2,IF('Vessel List B'!DC172=3,3,IF('Vessel List B'!DC172=4,4,IF('Vessel List B'!DC172=5,5,IF('Vessel List B'!DC172=6,6,IF('Vessel List B'!DC172=7,7,IF('Vessel List B'!DC172=8,8,IF('Vessel List B'!DC172=9,9,IF('Vessel List B'!DC172=10,10,IF('Vessel List B'!DC172=11,11,IF('Vessel List B'!DC172=12,12,IF('Vessel List B'!DC172=13,13,IF('Vessel List B'!DC172=14,14,IF('Vessel List B'!DC172=15,15,IF('Vessel List B'!DC172=16,16,0)))))))))))))))))=0," ",VALUE(IF('Vessel List B'!DC172=1,1,IF('Vessel List B'!DC172=2,2,IF('Vessel List B'!DC172=3,3,IF('Vessel List B'!DC172=4,4,IF('Vessel List B'!DC172=5,5,IF('Vessel List B'!DC172=6,6,IF('Vessel List B'!DC172=7,7,IF('Vessel List B'!DC172=8,8,IF('Vessel List B'!DC172=9,9,IF('Vessel List B'!DC172=10,10,IF('Vessel List B'!DC172=11,11,IF('Vessel List B'!DC172=12,12,IF('Vessel List B'!DC172=13,13,IF('Vessel List B'!DC172=14,14,IF('Vessel List B'!DC172=15,15,IF('Vessel List B'!DC172=16,16,0))))))))))))))))))</f>
        <v xml:space="preserve"> </v>
      </c>
      <c r="GR173" s="154"/>
      <c r="GS173" s="158"/>
      <c r="GT173" s="390" t="str">
        <f t="shared" si="219"/>
        <v/>
      </c>
      <c r="GU173" s="158"/>
      <c r="GV173" s="137"/>
      <c r="GW173" s="388" t="str">
        <f t="shared" si="220"/>
        <v/>
      </c>
      <c r="GX173" s="157" t="str">
        <f>IF(VALUE(IF('Vessel List B'!DP172=1,1,IF('Vessel List B'!DP172=2,2,IF('Vessel List B'!DP172=3,3,IF('Vessel List B'!DP172=4,4,IF('Vessel List B'!DP172=5,5,IF('Vessel List B'!DP172=6,6,IF('Vessel List B'!DP172=7,7,IF('Vessel List B'!DP172=8,8,IF('Vessel List B'!DP172=9,9,IF('Vessel List B'!DP172=10,10,IF('Vessel List B'!DP172=11,11,IF('Vessel List B'!DP172=12,12,IF('Vessel List B'!DP172=13,13,IF('Vessel List B'!DP172=14,14,IF('Vessel List B'!DP172=15,15,IF('Vessel List B'!DP172=16,16,0)))))))))))))))))=0," ",VALUE(IF('Vessel List B'!DP172=1,1,IF('Vessel List B'!DP172=2,2,IF('Vessel List B'!DP172=3,3,IF('Vessel List B'!DP172=4,4,IF('Vessel List B'!DP172=5,5,IF('Vessel List B'!DP172=6,6,IF('Vessel List B'!DP172=7,7,IF('Vessel List B'!DP172=8,8,IF('Vessel List B'!DP172=9,9,IF('Vessel List B'!DP172=10,10,IF('Vessel List B'!DP172=11,11,IF('Vessel List B'!DP172=12,12,IF('Vessel List B'!DP172=13,13,IF('Vessel List B'!DP172=14,14,IF('Vessel List B'!DP172=15,15,IF('Vessel List B'!DP172=16,16,0))))))))))))))))))</f>
        <v xml:space="preserve"> </v>
      </c>
      <c r="GY173" s="154"/>
      <c r="GZ173" s="158"/>
      <c r="HA173" s="390" t="str">
        <f t="shared" si="221"/>
        <v/>
      </c>
      <c r="HB173" s="158"/>
      <c r="HC173" s="137"/>
      <c r="HD173" s="388" t="str">
        <f t="shared" si="222"/>
        <v/>
      </c>
      <c r="HE173" s="157" t="str">
        <f>IF(VALUE(IF('Vessel List B'!EC172=1,1,IF('Vessel List B'!EC172=2,2,IF('Vessel List B'!EC172=3,3,IF('Vessel List B'!EC172=4,4,IF('Vessel List B'!EC172=5,5,IF('Vessel List B'!EC172=6,6,IF('Vessel List B'!EC172=7,7,IF('Vessel List B'!EC172=8,8,IF('Vessel List B'!EC172=9,9,IF('Vessel List B'!EC172=10,10,IF('Vessel List B'!EC172=11,11,IF('Vessel List B'!EC172=12,12,IF('Vessel List B'!EC172=13,13,IF('Vessel List B'!EC172=14,14,IF('Vessel List B'!EC172=15,15,IF('Vessel List B'!EC172=16,16,0)))))))))))))))))=0," ",VALUE(IF('Vessel List B'!EC172=1,1,IF('Vessel List B'!EC172=2,2,IF('Vessel List B'!EC172=3,3,IF('Vessel List B'!EC172=4,4,IF('Vessel List B'!EC172=5,5,IF('Vessel List B'!EC172=6,6,IF('Vessel List B'!EC172=7,7,IF('Vessel List B'!EC172=8,8,IF('Vessel List B'!EC172=9,9,IF('Vessel List B'!EC172=10,10,IF('Vessel List B'!EC172=11,11,IF('Vessel List B'!EC172=12,12,IF('Vessel List B'!EC172=13,13,IF('Vessel List B'!EC172=14,14,IF('Vessel List B'!EC172=15,15,IF('Vessel List B'!EC172=16,16,0))))))))))))))))))</f>
        <v xml:space="preserve"> </v>
      </c>
      <c r="HF173" s="154"/>
      <c r="HG173" s="158"/>
      <c r="HH173" s="390" t="str">
        <f t="shared" si="223"/>
        <v/>
      </c>
      <c r="HI173" s="158"/>
      <c r="HJ173" s="137"/>
      <c r="HK173" s="388" t="str">
        <f t="shared" si="224"/>
        <v/>
      </c>
      <c r="HL173" s="157" t="str">
        <f>IF(VALUE(IF('Vessel List B'!EP172=1,1,IF('Vessel List B'!EP172=2,2,IF('Vessel List B'!EP172=3,3,IF('Vessel List B'!EP172=4,4,IF('Vessel List B'!EP172=5,5,IF('Vessel List B'!EP172=6,6,IF('Vessel List B'!EP172=7,7,IF('Vessel List B'!EP172=8,8,IF('Vessel List B'!EP172=9,9,IF('Vessel List B'!EP172=10,10,IF('Vessel List B'!EP172=11,11,IF('Vessel List B'!EP172=12,12,IF('Vessel List B'!EP172=13,13,IF('Vessel List B'!EP172=14,14,IF('Vessel List B'!EP172=15,15,IF('Vessel List B'!EP172=16,16,0)))))))))))))))))=0," ",VALUE(IF('Vessel List B'!EP172=1,1,IF('Vessel List B'!EP172=2,2,IF('Vessel List B'!EP172=3,3,IF('Vessel List B'!EP172=4,4,IF('Vessel List B'!EP172=5,5,IF('Vessel List B'!EP172=6,6,IF('Vessel List B'!EP172=7,7,IF('Vessel List B'!EP172=8,8,IF('Vessel List B'!EP172=9,9,IF('Vessel List B'!EP172=10,10,IF('Vessel List B'!EP172=11,11,IF('Vessel List B'!EP172=12,12,IF('Vessel List B'!EP172=13,13,IF('Vessel List B'!EP172=14,14,IF('Vessel List B'!EP172=15,15,IF('Vessel List B'!EP172=16,16,0))))))))))))))))))</f>
        <v xml:space="preserve"> </v>
      </c>
      <c r="HM173" s="154"/>
      <c r="HN173" s="158"/>
      <c r="HO173" s="390" t="str">
        <f t="shared" si="225"/>
        <v/>
      </c>
      <c r="HP173" s="158"/>
      <c r="HQ173" s="137"/>
      <c r="HR173" s="388" t="str">
        <f t="shared" si="226"/>
        <v/>
      </c>
      <c r="HS173" s="157" t="str">
        <f>IF(VALUE(IF('Vessel List B'!FC172=1,1,IF('Vessel List B'!FC172=2,2,IF('Vessel List B'!FC172=3,3,IF('Vessel List B'!FC172=4,4,IF('Vessel List B'!FC172=5,5,IF('Vessel List B'!FC172=6,6,IF('Vessel List B'!FC172=7,7,IF('Vessel List B'!FC172=8,8,IF('Vessel List B'!FC172=9,9,IF('Vessel List B'!FC172=10,10,IF('Vessel List B'!FC172=11,11,IF('Vessel List B'!FC172=12,12,IF('Vessel List B'!FC172=13,13,IF('Vessel List B'!FC172=14,14,IF('Vessel List B'!FC172=15,15,IF('Vessel List B'!FC172=16,16,0)))))))))))))))))=0," ",VALUE(IF('Vessel List B'!FC172=1,1,IF('Vessel List B'!FC172=2,2,IF('Vessel List B'!FC172=3,3,IF('Vessel List B'!FC172=4,4,IF('Vessel List B'!FC172=5,5,IF('Vessel List B'!FC172=6,6,IF('Vessel List B'!FC172=7,7,IF('Vessel List B'!FC172=8,8,IF('Vessel List B'!FC172=9,9,IF('Vessel List B'!FC172=10,10,IF('Vessel List B'!FC172=11,11,IF('Vessel List B'!FC172=12,12,IF('Vessel List B'!FC172=13,13,IF('Vessel List B'!FC172=14,14,IF('Vessel List B'!FC172=15,15,IF('Vessel List B'!FC172=16,16,0))))))))))))))))))</f>
        <v xml:space="preserve"> </v>
      </c>
      <c r="HT173" s="154"/>
      <c r="HU173" s="158"/>
      <c r="HV173" s="390" t="str">
        <f t="shared" si="227"/>
        <v/>
      </c>
      <c r="HW173" s="158"/>
      <c r="HX173" s="137"/>
      <c r="HY173" s="388" t="str">
        <f t="shared" si="228"/>
        <v/>
      </c>
      <c r="HZ173" s="157" t="str">
        <f>IF(VALUE(IF('Vessel List B'!FP172=1,1,IF('Vessel List B'!FP172=2,2,IF('Vessel List B'!FP172=3,3,IF('Vessel List B'!FP172=4,4,IF('Vessel List B'!FP172=5,5,IF('Vessel List B'!FP172=6,6,IF('Vessel List B'!FP172=7,7,IF('Vessel List B'!FP172=8,8,IF('Vessel List B'!FP172=9,9,IF('Vessel List B'!FP172=10,10,IF('Vessel List B'!FP172=11,11,IF('Vessel List B'!FP172=12,12,IF('Vessel List B'!FP172=13,13,IF('Vessel List B'!FP172=14,14,IF('Vessel List B'!FP172=15,15,IF('Vessel List B'!FP172=16,16,0)))))))))))))))))=0," ",VALUE(IF('Vessel List B'!FP172=1,1,IF('Vessel List B'!FP172=2,2,IF('Vessel List B'!FP172=3,3,IF('Vessel List B'!FP172=4,4,IF('Vessel List B'!FP172=5,5,IF('Vessel List B'!FP172=6,6,IF('Vessel List B'!FP172=7,7,IF('Vessel List B'!FP172=8,8,IF('Vessel List B'!FP172=9,9,IF('Vessel List B'!FP172=10,10,IF('Vessel List B'!FP172=11,11,IF('Vessel List B'!FP172=12,12,IF('Vessel List B'!FP172=13,13,IF('Vessel List B'!FP172=14,14,IF('Vessel List B'!FP172=15,15,IF('Vessel List B'!FP172=16,16,0))))))))))))))))))</f>
        <v xml:space="preserve"> </v>
      </c>
      <c r="IA173" s="154"/>
      <c r="IB173" s="158"/>
      <c r="IC173" s="390" t="str">
        <f t="shared" si="229"/>
        <v/>
      </c>
      <c r="ID173" s="158"/>
      <c r="IE173" s="137"/>
      <c r="IF173" s="388" t="str">
        <f t="shared" si="230"/>
        <v/>
      </c>
      <c r="IG173" s="157" t="str">
        <f>IF(VALUE(IF('Vessel List B'!GC172=1,1,IF('Vessel List B'!GC172=2,2,IF('Vessel List B'!GC172=3,3,IF('Vessel List B'!GC172=4,4,IF('Vessel List B'!GC172=5,5,IF('Vessel List B'!GC172=6,6,IF('Vessel List B'!GC172=7,7,IF('Vessel List B'!GC172=8,8,IF('Vessel List B'!GC172=9,9,IF('Vessel List B'!GC172=10,10,IF('Vessel List B'!GC172=11,11,IF('Vessel List B'!GC172=12,12,IF('Vessel List B'!GC172=13,13,IF('Vessel List B'!GC172=14,14,IF('Vessel List B'!GC172=15,15,IF('Vessel List B'!GC172=16,16,0)))))))))))))))))=0," ",VALUE(IF('Vessel List B'!GC172=1,1,IF('Vessel List B'!GC172=2,2,IF('Vessel List B'!GC172=3,3,IF('Vessel List B'!GC172=4,4,IF('Vessel List B'!GC172=5,5,IF('Vessel List B'!GC172=6,6,IF('Vessel List B'!GC172=7,7,IF('Vessel List B'!GC172=8,8,IF('Vessel List B'!GC172=9,9,IF('Vessel List B'!GC172=10,10,IF('Vessel List B'!GC172=11,11,IF('Vessel List B'!GC172=12,12,IF('Vessel List B'!GC172=13,13,IF('Vessel List B'!GC172=14,14,IF('Vessel List B'!GC172=15,15,IF('Vessel List B'!GC172=16,16,0))))))))))))))))))</f>
        <v xml:space="preserve"> </v>
      </c>
      <c r="IH173" s="154"/>
      <c r="II173" s="158"/>
      <c r="IJ173" s="390" t="str">
        <f t="shared" si="231"/>
        <v/>
      </c>
      <c r="IK173" s="158"/>
      <c r="IL173" s="137"/>
      <c r="IM173" s="388" t="str">
        <f t="shared" si="232"/>
        <v/>
      </c>
      <c r="IN173" s="157" t="str">
        <f>IF(VALUE(IF('Vessel List B'!GP172=1,1,IF('Vessel List B'!GP172=2,2,IF('Vessel List B'!GP172=3,3,IF('Vessel List B'!GP172=4,4,IF('Vessel List B'!GP172=5,5,IF('Vessel List B'!GP172=6,6,IF('Vessel List B'!GP172=7,7,IF('Vessel List B'!GP172=8,8,IF('Vessel List B'!GP172=9,9,IF('Vessel List B'!GP172=10,10,IF('Vessel List B'!GP172=11,11,IF('Vessel List B'!GP172=12,12,IF('Vessel List B'!GP172=13,13,IF('Vessel List B'!GP172=14,14,IF('Vessel List B'!GP172=15,15,IF('Vessel List B'!GP172=16,16,0)))))))))))))))))=0," ",VALUE(IF('Vessel List B'!GP172=1,1,IF('Vessel List B'!GP172=2,2,IF('Vessel List B'!GP172=3,3,IF('Vessel List B'!GP172=4,4,IF('Vessel List B'!GP172=5,5,IF('Vessel List B'!GP172=6,6,IF('Vessel List B'!GP172=7,7,IF('Vessel List B'!GP172=8,8,IF('Vessel List B'!GP172=9,9,IF('Vessel List B'!GP172=10,10,IF('Vessel List B'!GP172=11,11,IF('Vessel List B'!GP172=12,12,IF('Vessel List B'!GP172=13,13,IF('Vessel List B'!GP172=14,14,IF('Vessel List B'!GP172=15,15,IF('Vessel List B'!GP172=16,16,0))))))))))))))))))</f>
        <v xml:space="preserve"> </v>
      </c>
      <c r="IO173" s="154"/>
      <c r="IP173" s="158"/>
      <c r="IQ173" s="390" t="str">
        <f t="shared" si="233"/>
        <v/>
      </c>
      <c r="IR173" s="158"/>
      <c r="IS173" s="137"/>
      <c r="IT173" s="388" t="str">
        <f t="shared" si="234"/>
        <v/>
      </c>
      <c r="IU173" s="157" t="str">
        <f>IF(VALUE(IF('Vessel List B'!HC172=1,1,IF('Vessel List B'!HC172=2,2,IF('Vessel List B'!HC172=3,3,IF('Vessel List B'!HC172=4,4,IF('Vessel List B'!HC172=5,5,IF('Vessel List B'!HC172=6,6,IF('Vessel List B'!HC172=7,7,IF('Vessel List B'!HC172=8,8,IF('Vessel List B'!HC172=9,9,IF('Vessel List B'!HC172=10,10,IF('Vessel List B'!HC172=11,11,IF('Vessel List B'!HC172=12,12,IF('Vessel List B'!HC172=13,13,IF('Vessel List B'!HC172=14,14,IF('Vessel List B'!HC172=15,15,IF('Vessel List B'!HC172=16,16,0)))))))))))))))))=0," ",VALUE(IF('Vessel List B'!HC172=1,1,IF('Vessel List B'!HC172=2,2,IF('Vessel List B'!HC172=3,3,IF('Vessel List B'!HC172=4,4,IF('Vessel List B'!HC172=5,5,IF('Vessel List B'!HC172=6,6,IF('Vessel List B'!HC172=7,7,IF('Vessel List B'!HC172=8,8,IF('Vessel List B'!HC172=9,9,IF('Vessel List B'!HC172=10,10,IF('Vessel List B'!HC172=11,11,IF('Vessel List B'!HC172=12,12,IF('Vessel List B'!HC172=13,13,IF('Vessel List B'!HC172=14,14,IF('Vessel List B'!HC172=15,15,IF('Vessel List B'!HC172=16,16,0))))))))))))))))))</f>
        <v xml:space="preserve"> </v>
      </c>
      <c r="IV173" s="154"/>
      <c r="IW173" s="158"/>
      <c r="IX173" s="390" t="str">
        <f t="shared" si="235"/>
        <v/>
      </c>
      <c r="IY173" s="158"/>
      <c r="IZ173" s="137"/>
      <c r="JA173" s="388" t="str">
        <f t="shared" si="236"/>
        <v/>
      </c>
      <c r="JB173" s="157" t="str">
        <f>IF(VALUE(IF('Vessel List B'!HP172=1,1,IF('Vessel List B'!HP172=2,2,IF('Vessel List B'!HP172=3,3,IF('Vessel List B'!HP172=4,4,IF('Vessel List B'!HP172=5,5,IF('Vessel List B'!HP172=6,6,IF('Vessel List B'!HP172=7,7,IF('Vessel List B'!HP172=8,8,IF('Vessel List B'!HP172=9,9,IF('Vessel List B'!HP172=10,10,IF('Vessel List B'!HP172=11,11,IF('Vessel List B'!HP172=12,12,IF('Vessel List B'!HP172=13,13,IF('Vessel List B'!HP172=14,14,IF('Vessel List B'!HP172=15,15,IF('Vessel List B'!HP172=16,16,0)))))))))))))))))=0," ",VALUE(IF('Vessel List B'!HP172=1,1,IF('Vessel List B'!HP172=2,2,IF('Vessel List B'!HP172=3,3,IF('Vessel List B'!HP172=4,4,IF('Vessel List B'!HP172=5,5,IF('Vessel List B'!HP172=6,6,IF('Vessel List B'!HP172=7,7,IF('Vessel List B'!HP172=8,8,IF('Vessel List B'!HP172=9,9,IF('Vessel List B'!HP172=10,10,IF('Vessel List B'!HP172=11,11,IF('Vessel List B'!HP172=12,12,IF('Vessel List B'!HP172=13,13,IF('Vessel List B'!HP172=14,14,IF('Vessel List B'!HP172=15,15,IF('Vessel List B'!HP172=16,16,0))))))))))))))))))</f>
        <v xml:space="preserve"> </v>
      </c>
      <c r="JC173" s="154"/>
      <c r="JD173" s="158"/>
      <c r="JE173" s="390" t="str">
        <f t="shared" si="237"/>
        <v/>
      </c>
      <c r="JF173" s="158"/>
      <c r="JG173" s="137"/>
      <c r="JH173" s="388" t="str">
        <f t="shared" si="238"/>
        <v/>
      </c>
      <c r="JI173" s="157" t="str">
        <f>IF(VALUE(IF('Vessel List B'!IC172=1,1,IF('Vessel List B'!IC172=2,2,IF('Vessel List B'!IC172=3,3,IF('Vessel List B'!IC172=4,4,IF('Vessel List B'!IC172=5,5,IF('Vessel List B'!IC172=6,6,IF('Vessel List B'!IC172=7,7,IF('Vessel List B'!IC172=8,8,IF('Vessel List B'!IC172=9,9,IF('Vessel List B'!IC172=10,10,IF('Vessel List B'!IC172=11,11,IF('Vessel List B'!IC172=12,12,IF('Vessel List B'!IC172=13,13,IF('Vessel List B'!IC172=14,14,IF('Vessel List B'!IC172=15,15,IF('Vessel List B'!IC172=16,16,0)))))))))))))))))=0," ",VALUE(IF('Vessel List B'!IC172=1,1,IF('Vessel List B'!IC172=2,2,IF('Vessel List B'!IC172=3,3,IF('Vessel List B'!IC172=4,4,IF('Vessel List B'!IC172=5,5,IF('Vessel List B'!IC172=6,6,IF('Vessel List B'!IC172=7,7,IF('Vessel List B'!IC172=8,8,IF('Vessel List B'!IC172=9,9,IF('Vessel List B'!IC172=10,10,IF('Vessel List B'!IC172=11,11,IF('Vessel List B'!IC172=12,12,IF('Vessel List B'!IC172=13,13,IF('Vessel List B'!IC172=14,14,IF('Vessel List B'!IC172=15,15,IF('Vessel List B'!IC172=16,16,0))))))))))))))))))</f>
        <v xml:space="preserve"> </v>
      </c>
      <c r="JJ173" s="154"/>
      <c r="JK173" s="158"/>
      <c r="JL173" s="390" t="str">
        <f t="shared" si="239"/>
        <v/>
      </c>
      <c r="JM173" s="158"/>
      <c r="JN173" s="137"/>
      <c r="JO173" s="388" t="str">
        <f t="shared" si="240"/>
        <v/>
      </c>
      <c r="JP173" s="157" t="str">
        <f>IF(VALUE(IF('Vessel List B'!IP172=1,1,IF('Vessel List B'!IP172=2,2,IF('Vessel List B'!IP172=3,3,IF('Vessel List B'!IP172=4,4,IF('Vessel List B'!IP172=5,5,IF('Vessel List B'!IP172=6,6,IF('Vessel List B'!IP172=7,7,IF('Vessel List B'!IP172=8,8,IF('Vessel List B'!IP172=9,9,IF('Vessel List B'!IP172=10,10,IF('Vessel List B'!IP172=11,11,IF('Vessel List B'!IP172=12,12,IF('Vessel List B'!IP172=13,13,IF('Vessel List B'!IP172=14,14,IF('Vessel List B'!IP172=15,15,IF('Vessel List B'!IP172=16,16,0)))))))))))))))))=0," ",VALUE(IF('Vessel List B'!IP172=1,1,IF('Vessel List B'!IP172=2,2,IF('Vessel List B'!IP172=3,3,IF('Vessel List B'!IP172=4,4,IF('Vessel List B'!IP172=5,5,IF('Vessel List B'!IP172=6,6,IF('Vessel List B'!IP172=7,7,IF('Vessel List B'!IP172=8,8,IF('Vessel List B'!IP172=9,9,IF('Vessel List B'!IP172=10,10,IF('Vessel List B'!IP172=11,11,IF('Vessel List B'!IP172=12,12,IF('Vessel List B'!IP172=13,13,IF('Vessel List B'!IP172=14,14,IF('Vessel List B'!IP172=15,15,IF('Vessel List B'!IP172=16,16,0))))))))))))))))))</f>
        <v xml:space="preserve"> </v>
      </c>
      <c r="JQ173" s="154"/>
      <c r="JR173" s="158"/>
      <c r="JS173" s="390" t="str">
        <f t="shared" si="241"/>
        <v/>
      </c>
      <c r="JT173" s="158"/>
      <c r="JU173" s="137"/>
      <c r="JV173" s="397" t="str">
        <f t="shared" si="242"/>
        <v/>
      </c>
      <c r="JW173" s="403"/>
    </row>
    <row r="174" spans="1:283" ht="15" x14ac:dyDescent="0.25">
      <c r="A174" s="132">
        <f>'Vessel List A'!B173</f>
        <v>41748</v>
      </c>
      <c r="B174" s="157" t="str">
        <f>IF(VALUE(IF('Vessel List A'!C173=1,1,IF('Vessel List A'!C173=2,2,IF('Vessel List A'!C173=3,3,IF('Vessel List A'!C173=4,4,IF('Vessel List A'!C173=5,5,IF('Vessel List A'!C173=6,6,IF('Vessel List A'!C173=7,7,IF('Vessel List A'!C173=8,8,IF('Vessel List A'!C173=9,9,IF('Vessel List A'!C173=10,10,IF('Vessel List A'!C173=11,11,IF('Vessel List A'!C173=12,12,IF('Vessel List A'!C173=13,13,IF('Vessel List A'!C173=14,14,IF('Vessel List A'!C173=15,15,IF('Vessel List A'!C173=16,16,0)))))))))))))))))=0," ",VALUE(IF('Vessel List A'!C173=1,1,IF('Vessel List A'!C173=2,2,IF('Vessel List A'!C173=3,3,IF('Vessel List A'!C173=4,4,IF('Vessel List A'!C173=5,5,IF('Vessel List A'!C173=6,6,IF('Vessel List A'!C173=7,7,IF('Vessel List A'!C173=8,8,IF('Vessel List A'!C173=9,9,IF('Vessel List A'!C173=10,10,IF('Vessel List A'!C173=11,11,IF('Vessel List A'!C173=12,12,IF('Vessel List A'!C173=13,13,IF('Vessel List A'!C173=14,14,IF('Vessel List A'!C173=15,15,IF('Vessel List A'!C173=16,16,0))))))))))))))))))</f>
        <v xml:space="preserve"> </v>
      </c>
      <c r="C174" s="154"/>
      <c r="D174" s="158"/>
      <c r="E174" s="390" t="str">
        <f t="shared" si="163"/>
        <v/>
      </c>
      <c r="F174" s="158"/>
      <c r="G174" s="137"/>
      <c r="H174" s="388" t="str">
        <f t="shared" si="164"/>
        <v/>
      </c>
      <c r="I174" s="157" t="str">
        <f>IF(VALUE(IF('Vessel List A'!P173=1,1,IF('Vessel List A'!P173=2,2,IF('Vessel List A'!P173=3,3,IF('Vessel List A'!P173=4,4,IF('Vessel List A'!P173=5,5,IF('Vessel List A'!P173=6,6,IF('Vessel List A'!P173=7,7,IF('Vessel List A'!P173=8,8,IF('Vessel List A'!P173=9,9,IF('Vessel List A'!P173=10,10,IF('Vessel List A'!P173=11,11,IF('Vessel List A'!P173=12,12,IF('Vessel List A'!P173=13,13,IF('Vessel List A'!P173=14,14,IF('Vessel List A'!P173=15,15,IF('Vessel List A'!P173=16,16,0)))))))))))))))))=0," ",VALUE(IF('Vessel List A'!P173=1,1,IF('Vessel List A'!P173=2,2,IF('Vessel List A'!P173=3,3,IF('Vessel List A'!P173=4,4,IF('Vessel List A'!P173=5,5,IF('Vessel List A'!P173=6,6,IF('Vessel List A'!P173=7,7,IF('Vessel List A'!P173=8,8,IF('Vessel List A'!P173=9,9,IF('Vessel List A'!P173=10,10,IF('Vessel List A'!P173=11,11,IF('Vessel List A'!P173=12,12,IF('Vessel List A'!P173=13,13,IF('Vessel List A'!P173=14,14,IF('Vessel List A'!P173=15,15,IF('Vessel List A'!P173=16,16,0))))))))))))))))))</f>
        <v xml:space="preserve"> </v>
      </c>
      <c r="J174" s="154"/>
      <c r="K174" s="158"/>
      <c r="L174" s="390" t="str">
        <f t="shared" si="165"/>
        <v/>
      </c>
      <c r="M174" s="158"/>
      <c r="N174" s="137"/>
      <c r="O174" s="388" t="str">
        <f t="shared" si="166"/>
        <v/>
      </c>
      <c r="P174" s="157" t="str">
        <f>IF(VALUE(IF('Vessel List A'!AC173=1,1,IF('Vessel List A'!AC173=2,2,IF('Vessel List A'!AC173=3,3,IF('Vessel List A'!AC173=4,4,IF('Vessel List A'!AC173=5,5,IF('Vessel List A'!AC173=6,6,IF('Vessel List A'!AC173=7,7,IF('Vessel List A'!AC173=8,8,IF('Vessel List A'!AC173=9,9,IF('Vessel List A'!AC173=10,10,IF('Vessel List A'!AC173=11,11,IF('Vessel List A'!AC173=12,12,IF('Vessel List A'!AC173=13,13,IF('Vessel List A'!AC173=14,14,IF('Vessel List A'!AC173=15,15,IF('Vessel List A'!AC173=16,16,0)))))))))))))))))=0," ",VALUE(IF('Vessel List A'!AC173=1,1,IF('Vessel List A'!AC173=2,2,IF('Vessel List A'!AC173=3,3,IF('Vessel List A'!AC173=4,4,IF('Vessel List A'!AC173=5,5,IF('Vessel List A'!AC173=6,6,IF('Vessel List A'!AC173=7,7,IF('Vessel List A'!AC173=8,8,IF('Vessel List A'!AC173=9,9,IF('Vessel List A'!AC173=10,10,IF('Vessel List A'!AC173=11,11,IF('Vessel List A'!AC173=12,12,IF('Vessel List A'!AC173=13,13,IF('Vessel List A'!AC173=14,14,IF('Vessel List A'!AC173=15,15,IF('Vessel List A'!AC173=16,16,0))))))))))))))))))</f>
        <v xml:space="preserve"> </v>
      </c>
      <c r="Q174" s="154"/>
      <c r="R174" s="158"/>
      <c r="S174" s="390" t="str">
        <f t="shared" si="167"/>
        <v/>
      </c>
      <c r="T174" s="158"/>
      <c r="U174" s="137"/>
      <c r="V174" s="388" t="str">
        <f t="shared" si="168"/>
        <v/>
      </c>
      <c r="W174" s="157" t="str">
        <f>IF(VALUE(IF('Vessel List A'!AP173=1,1,IF('Vessel List A'!AP173=2,2,IF('Vessel List A'!AP173=3,3,IF('Vessel List A'!AP173=4,4,IF('Vessel List A'!AP173=5,5,IF('Vessel List A'!AP173=6,6,IF('Vessel List A'!AP173=7,7,IF('Vessel List A'!AP173=8,8,IF('Vessel List A'!AP173=9,9,IF('Vessel List A'!AP173=10,10,IF('Vessel List A'!AP173=11,11,IF('Vessel List A'!AP173=12,12,IF('Vessel List A'!AP173=13,13,IF('Vessel List A'!AP173=14,14,IF('Vessel List A'!AP173=15,15,IF('Vessel List A'!AP173=16,16,0)))))))))))))))))=0," ",VALUE(IF('Vessel List A'!AP173=1,1,IF('Vessel List A'!AP173=2,2,IF('Vessel List A'!AP173=3,3,IF('Vessel List A'!AP173=4,4,IF('Vessel List A'!AP173=5,5,IF('Vessel List A'!AP173=6,6,IF('Vessel List A'!AP173=7,7,IF('Vessel List A'!AP173=8,8,IF('Vessel List A'!AP173=9,9,IF('Vessel List A'!AP173=10,10,IF('Vessel List A'!AP173=11,11,IF('Vessel List A'!AP173=12,12,IF('Vessel List A'!AP173=13,13,IF('Vessel List A'!AP173=14,14,IF('Vessel List A'!AP173=15,15,IF('Vessel List A'!AP173=16,16,0))))))))))))))))))</f>
        <v xml:space="preserve"> </v>
      </c>
      <c r="X174" s="154"/>
      <c r="Y174" s="158"/>
      <c r="Z174" s="390" t="str">
        <f t="shared" si="169"/>
        <v/>
      </c>
      <c r="AA174" s="158"/>
      <c r="AB174" s="137"/>
      <c r="AC174" s="388" t="str">
        <f t="shared" si="170"/>
        <v/>
      </c>
      <c r="AD174" s="157" t="str">
        <f>IF(VALUE(IF('Vessel List A'!BC173=1,1,IF('Vessel List A'!BC173=2,2,IF('Vessel List A'!BC173=3,3,IF('Vessel List A'!BC173=4,4,IF('Vessel List A'!BC173=5,5,IF('Vessel List A'!BC173=6,6,IF('Vessel List A'!BC173=7,7,IF('Vessel List A'!BC173=8,8,IF('Vessel List A'!BC173=9,9,IF('Vessel List A'!BC173=10,10,IF('Vessel List A'!BC173=11,11,IF('Vessel List A'!BC173=12,12,IF('Vessel List A'!BC173=13,13,IF('Vessel List A'!BC173=14,14,IF('Vessel List A'!BC173=15,15,IF('Vessel List A'!BC173=16,16,0)))))))))))))))))=0," ",VALUE(IF('Vessel List A'!BC173=1,1,IF('Vessel List A'!BC173=2,2,IF('Vessel List A'!BC173=3,3,IF('Vessel List A'!BC173=4,4,IF('Vessel List A'!BC173=5,5,IF('Vessel List A'!BC173=6,6,IF('Vessel List A'!BC173=7,7,IF('Vessel List A'!BC173=8,8,IF('Vessel List A'!BC173=9,9,IF('Vessel List A'!BC173=10,10,IF('Vessel List A'!BC173=11,11,IF('Vessel List A'!BC173=12,12,IF('Vessel List A'!BC173=13,13,IF('Vessel List A'!BC173=14,14,IF('Vessel List A'!BC173=15,15,IF('Vessel List A'!BC173=16,16,0))))))))))))))))))</f>
        <v xml:space="preserve"> </v>
      </c>
      <c r="AE174" s="154"/>
      <c r="AF174" s="158"/>
      <c r="AG174" s="390" t="str">
        <f t="shared" si="171"/>
        <v/>
      </c>
      <c r="AH174" s="158"/>
      <c r="AI174" s="137"/>
      <c r="AJ174" s="388" t="str">
        <f t="shared" si="172"/>
        <v/>
      </c>
      <c r="AK174" s="157" t="str">
        <f>IF(VALUE(IF('Vessel List A'!BP173=1,1,IF('Vessel List A'!BP173=2,2,IF('Vessel List A'!BP173=3,3,IF('Vessel List A'!BP173=4,4,IF('Vessel List A'!BP173=5,5,IF('Vessel List A'!BP173=6,6,IF('Vessel List A'!BP173=7,7,IF('Vessel List A'!BP173=8,8,IF('Vessel List A'!BP173=9,9,IF('Vessel List A'!BP173=10,10,IF('Vessel List A'!BP173=11,11,IF('Vessel List A'!BP173=12,12,IF('Vessel List A'!BP173=13,13,IF('Vessel List A'!BP173=14,14,IF('Vessel List A'!BP173=15,15,IF('Vessel List A'!BP173=16,16,0)))))))))))))))))=0," ",VALUE(IF('Vessel List A'!BP173=1,1,IF('Vessel List A'!BP173=2,2,IF('Vessel List A'!BP173=3,3,IF('Vessel List A'!BP173=4,4,IF('Vessel List A'!BP173=5,5,IF('Vessel List A'!BP173=6,6,IF('Vessel List A'!BP173=7,7,IF('Vessel List A'!BP173=8,8,IF('Vessel List A'!BP173=9,9,IF('Vessel List A'!BP173=10,10,IF('Vessel List A'!BP173=11,11,IF('Vessel List A'!BP173=12,12,IF('Vessel List A'!BP173=13,13,IF('Vessel List A'!BP173=14,14,IF('Vessel List A'!BP173=15,15,IF('Vessel List A'!BP173=16,16,0))))))))))))))))))</f>
        <v xml:space="preserve"> </v>
      </c>
      <c r="AL174" s="154"/>
      <c r="AM174" s="158"/>
      <c r="AN174" s="390" t="str">
        <f t="shared" si="173"/>
        <v/>
      </c>
      <c r="AO174" s="158"/>
      <c r="AP174" s="137"/>
      <c r="AQ174" s="388" t="str">
        <f t="shared" si="174"/>
        <v/>
      </c>
      <c r="AR174" s="157" t="str">
        <f>IF(VALUE(IF('Vessel List A'!CC173=1,1,IF('Vessel List A'!CC173=2,2,IF('Vessel List A'!CC173=3,3,IF('Vessel List A'!CC173=4,4,IF('Vessel List A'!CC173=5,5,IF('Vessel List A'!CC173=6,6,IF('Vessel List A'!CC173=7,7,IF('Vessel List A'!CC173=8,8,IF('Vessel List A'!CC173=9,9,IF('Vessel List A'!CC173=10,10,IF('Vessel List A'!CC173=11,11,IF('Vessel List A'!CC173=12,12,IF('Vessel List A'!CC173=13,13,IF('Vessel List A'!CC173=14,14,IF('Vessel List A'!CC173=15,15,IF('Vessel List A'!CC173=16,16,0)))))))))))))))))=0," ",VALUE(IF('Vessel List A'!CC173=1,1,IF('Vessel List A'!CC173=2,2,IF('Vessel List A'!CC173=3,3,IF('Vessel List A'!CC173=4,4,IF('Vessel List A'!CC173=5,5,IF('Vessel List A'!CC173=6,6,IF('Vessel List A'!CC173=7,7,IF('Vessel List A'!CC173=8,8,IF('Vessel List A'!CC173=9,9,IF('Vessel List A'!CC173=10,10,IF('Vessel List A'!CC173=11,11,IF('Vessel List A'!CC173=12,12,IF('Vessel List A'!CC173=13,13,IF('Vessel List A'!CC173=14,14,IF('Vessel List A'!CC173=15,15,IF('Vessel List A'!CC173=16,16,0))))))))))))))))))</f>
        <v xml:space="preserve"> </v>
      </c>
      <c r="AS174" s="154"/>
      <c r="AT174" s="158"/>
      <c r="AU174" s="390" t="str">
        <f t="shared" si="175"/>
        <v/>
      </c>
      <c r="AV174" s="158"/>
      <c r="AW174" s="137"/>
      <c r="AX174" s="388" t="str">
        <f t="shared" si="176"/>
        <v/>
      </c>
      <c r="AY174" s="157" t="str">
        <f>IF(VALUE(IF('Vessel List A'!CP173=1,1,IF('Vessel List A'!CP173=2,2,IF('Vessel List A'!CP173=3,3,IF('Vessel List A'!CP173=4,4,IF('Vessel List A'!CP173=5,5,IF('Vessel List A'!CP173=6,6,IF('Vessel List A'!CP173=7,7,IF('Vessel List A'!CP173=8,8,IF('Vessel List A'!CP173=9,9,IF('Vessel List A'!CP173=10,10,IF('Vessel List A'!CP173=11,11,IF('Vessel List A'!CP173=12,12,IF('Vessel List A'!CP173=13,13,IF('Vessel List A'!CP173=14,14,IF('Vessel List A'!CP173=15,15,IF('Vessel List A'!CP173=16,16,0)))))))))))))))))=0," ",VALUE(IF('Vessel List A'!CP173=1,1,IF('Vessel List A'!CP173=2,2,IF('Vessel List A'!CP173=3,3,IF('Vessel List A'!CP173=4,4,IF('Vessel List A'!CP173=5,5,IF('Vessel List A'!CP173=6,6,IF('Vessel List A'!CP173=7,7,IF('Vessel List A'!CP173=8,8,IF('Vessel List A'!CP173=9,9,IF('Vessel List A'!CP173=10,10,IF('Vessel List A'!CP173=11,11,IF('Vessel List A'!CP173=12,12,IF('Vessel List A'!CP173=13,13,IF('Vessel List A'!CP173=14,14,IF('Vessel List A'!CP173=15,15,IF('Vessel List A'!CP173=16,16,0))))))))))))))))))</f>
        <v xml:space="preserve"> </v>
      </c>
      <c r="AZ174" s="154"/>
      <c r="BA174" s="158"/>
      <c r="BB174" s="390" t="str">
        <f t="shared" si="177"/>
        <v/>
      </c>
      <c r="BC174" s="158"/>
      <c r="BD174" s="137"/>
      <c r="BE174" s="388" t="str">
        <f t="shared" si="178"/>
        <v/>
      </c>
      <c r="BF174" s="157" t="str">
        <f>IF(VALUE(IF('Vessel List A'!DC173=1,1,IF('Vessel List A'!DC173=2,2,IF('Vessel List A'!DC173=3,3,IF('Vessel List A'!DC173=4,4,IF('Vessel List A'!DC173=5,5,IF('Vessel List A'!DC173=6,6,IF('Vessel List A'!DC173=7,7,IF('Vessel List A'!DC173=8,8,IF('Vessel List A'!DC173=9,9,IF('Vessel List A'!DC173=10,10,IF('Vessel List A'!DC173=11,11,IF('Vessel List A'!DC173=12,12,IF('Vessel List A'!DC173=13,13,IF('Vessel List A'!DC173=14,14,IF('Vessel List A'!DC173=15,15,IF('Vessel List A'!DC173=16,16,0)))))))))))))))))=0," ",VALUE(IF('Vessel List A'!DC173=1,1,IF('Vessel List A'!DC173=2,2,IF('Vessel List A'!DC173=3,3,IF('Vessel List A'!DC173=4,4,IF('Vessel List A'!DC173=5,5,IF('Vessel List A'!DC173=6,6,IF('Vessel List A'!DC173=7,7,IF('Vessel List A'!DC173=8,8,IF('Vessel List A'!DC173=9,9,IF('Vessel List A'!DC173=10,10,IF('Vessel List A'!DC173=11,11,IF('Vessel List A'!DC173=12,12,IF('Vessel List A'!DC173=13,13,IF('Vessel List A'!DC173=14,14,IF('Vessel List A'!DC173=15,15,IF('Vessel List A'!DC173=16,16,0))))))))))))))))))</f>
        <v xml:space="preserve"> </v>
      </c>
      <c r="BG174" s="154"/>
      <c r="BH174" s="158"/>
      <c r="BI174" s="390" t="str">
        <f t="shared" si="179"/>
        <v/>
      </c>
      <c r="BJ174" s="158"/>
      <c r="BK174" s="137"/>
      <c r="BL174" s="388" t="str">
        <f t="shared" si="180"/>
        <v/>
      </c>
      <c r="BM174" s="157" t="str">
        <f>IF(VALUE(IF('Vessel List A'!DP173=1,1,IF('Vessel List A'!DP173=2,2,IF('Vessel List A'!DP173=3,3,IF('Vessel List A'!DP173=4,4,IF('Vessel List A'!DP173=5,5,IF('Vessel List A'!DP173=6,6,IF('Vessel List A'!DP173=7,7,IF('Vessel List A'!DP173=8,8,IF('Vessel List A'!DP173=9,9,IF('Vessel List A'!DP173=10,10,IF('Vessel List A'!DP173=11,11,IF('Vessel List A'!DP173=12,12,IF('Vessel List A'!DP173=13,13,IF('Vessel List A'!DP173=14,14,IF('Vessel List A'!DP173=15,15,IF('Vessel List A'!DP173=16,16,0)))))))))))))))))=0," ",VALUE(IF('Vessel List A'!DP173=1,1,IF('Vessel List A'!DP173=2,2,IF('Vessel List A'!DP173=3,3,IF('Vessel List A'!DP173=4,4,IF('Vessel List A'!DP173=5,5,IF('Vessel List A'!DP173=6,6,IF('Vessel List A'!DP173=7,7,IF('Vessel List A'!DP173=8,8,IF('Vessel List A'!DP173=9,9,IF('Vessel List A'!DP173=10,10,IF('Vessel List A'!DP173=11,11,IF('Vessel List A'!DP173=12,12,IF('Vessel List A'!DP173=13,13,IF('Vessel List A'!DP173=14,14,IF('Vessel List A'!DP173=15,15,IF('Vessel List A'!DP173=16,16,0))))))))))))))))))</f>
        <v xml:space="preserve"> </v>
      </c>
      <c r="BN174" s="154"/>
      <c r="BO174" s="158"/>
      <c r="BP174" s="390" t="str">
        <f t="shared" si="181"/>
        <v/>
      </c>
      <c r="BQ174" s="158"/>
      <c r="BR174" s="137"/>
      <c r="BS174" s="388" t="str">
        <f t="shared" si="182"/>
        <v/>
      </c>
      <c r="BT174" s="157" t="str">
        <f>IF(VALUE(IF('Vessel List A'!EC173=1,1,IF('Vessel List A'!EC173=2,2,IF('Vessel List A'!EC173=3,3,IF('Vessel List A'!EC173=4,4,IF('Vessel List A'!EC173=5,5,IF('Vessel List A'!EC173=6,6,IF('Vessel List A'!EC173=7,7,IF('Vessel List A'!EC173=8,8,IF('Vessel List A'!EC173=9,9,IF('Vessel List A'!EC173=10,10,IF('Vessel List A'!EC173=11,11,IF('Vessel List A'!EC173=12,12,IF('Vessel List A'!EC173=13,13,IF('Vessel List A'!EC173=14,14,IF('Vessel List A'!EC173=15,15,IF('Vessel List A'!EC173=16,16,0)))))))))))))))))=0," ",VALUE(IF('Vessel List A'!EC173=1,1,IF('Vessel List A'!EC173=2,2,IF('Vessel List A'!EC173=3,3,IF('Vessel List A'!EC173=4,4,IF('Vessel List A'!EC173=5,5,IF('Vessel List A'!EC173=6,6,IF('Vessel List A'!EC173=7,7,IF('Vessel List A'!EC173=8,8,IF('Vessel List A'!EC173=9,9,IF('Vessel List A'!EC173=10,10,IF('Vessel List A'!EC173=11,11,IF('Vessel List A'!EC173=12,12,IF('Vessel List A'!EC173=13,13,IF('Vessel List A'!EC173=14,14,IF('Vessel List A'!EC173=15,15,IF('Vessel List A'!EC173=16,16,0))))))))))))))))))</f>
        <v xml:space="preserve"> </v>
      </c>
      <c r="BU174" s="154"/>
      <c r="BV174" s="158"/>
      <c r="BW174" s="390" t="str">
        <f t="shared" si="183"/>
        <v/>
      </c>
      <c r="BX174" s="158"/>
      <c r="BY174" s="137"/>
      <c r="BZ174" s="388" t="str">
        <f t="shared" si="184"/>
        <v/>
      </c>
      <c r="CA174" s="157" t="str">
        <f>IF(VALUE(IF('Vessel List A'!EP173=1,1,IF('Vessel List A'!EP173=2,2,IF('Vessel List A'!EP173=3,3,IF('Vessel List A'!EP173=4,4,IF('Vessel List A'!EP173=5,5,IF('Vessel List A'!EP173=6,6,IF('Vessel List A'!EP173=7,7,IF('Vessel List A'!EP173=8,8,IF('Vessel List A'!EP173=9,9,IF('Vessel List A'!EP173=10,10,IF('Vessel List A'!EP173=11,11,IF('Vessel List A'!EP173=12,12,IF('Vessel List A'!EP173=13,13,IF('Vessel List A'!EP173=14,14,IF('Vessel List A'!EP173=15,15,IF('Vessel List A'!EP173=16,16,0)))))))))))))))))=0," ",VALUE(IF('Vessel List A'!EP173=1,1,IF('Vessel List A'!EP173=2,2,IF('Vessel List A'!EP173=3,3,IF('Vessel List A'!EP173=4,4,IF('Vessel List A'!EP173=5,5,IF('Vessel List A'!EP173=6,6,IF('Vessel List A'!EP173=7,7,IF('Vessel List A'!EP173=8,8,IF('Vessel List A'!EP173=9,9,IF('Vessel List A'!EP173=10,10,IF('Vessel List A'!EP173=11,11,IF('Vessel List A'!EP173=12,12,IF('Vessel List A'!EP173=13,13,IF('Vessel List A'!EP173=14,14,IF('Vessel List A'!EP173=15,15,IF('Vessel List A'!EP173=16,16,0))))))))))))))))))</f>
        <v xml:space="preserve"> </v>
      </c>
      <c r="CB174" s="154"/>
      <c r="CC174" s="158"/>
      <c r="CD174" s="390" t="str">
        <f t="shared" si="185"/>
        <v/>
      </c>
      <c r="CE174" s="158"/>
      <c r="CF174" s="137"/>
      <c r="CG174" s="388" t="str">
        <f t="shared" si="186"/>
        <v/>
      </c>
      <c r="CH174" s="157" t="str">
        <f>IF(VALUE(IF('Vessel List A'!FC173=1,1,IF('Vessel List A'!FC173=2,2,IF('Vessel List A'!FC173=3,3,IF('Vessel List A'!FC173=4,4,IF('Vessel List A'!FC173=5,5,IF('Vessel List A'!FC173=6,6,IF('Vessel List A'!FC173=7,7,IF('Vessel List A'!FC173=8,8,IF('Vessel List A'!FC173=9,9,IF('Vessel List A'!FC173=10,10,IF('Vessel List A'!FC173=11,11,IF('Vessel List A'!FC173=12,12,IF('Vessel List A'!FC173=13,13,IF('Vessel List A'!FC173=14,14,IF('Vessel List A'!FC173=15,15,IF('Vessel List A'!FC173=16,16,0)))))))))))))))))=0," ",VALUE(IF('Vessel List A'!FC173=1,1,IF('Vessel List A'!FC173=2,2,IF('Vessel List A'!FC173=3,3,IF('Vessel List A'!FC173=4,4,IF('Vessel List A'!FC173=5,5,IF('Vessel List A'!FC173=6,6,IF('Vessel List A'!FC173=7,7,IF('Vessel List A'!FC173=8,8,IF('Vessel List A'!FC173=9,9,IF('Vessel List A'!FC173=10,10,IF('Vessel List A'!FC173=11,11,IF('Vessel List A'!FC173=12,12,IF('Vessel List A'!FC173=13,13,IF('Vessel List A'!FC173=14,14,IF('Vessel List A'!FC173=15,15,IF('Vessel List A'!FC173=16,16,0))))))))))))))))))</f>
        <v xml:space="preserve"> </v>
      </c>
      <c r="CI174" s="154"/>
      <c r="CJ174" s="158"/>
      <c r="CK174" s="390" t="str">
        <f t="shared" si="187"/>
        <v/>
      </c>
      <c r="CL174" s="158"/>
      <c r="CM174" s="137"/>
      <c r="CN174" s="388" t="str">
        <f t="shared" si="188"/>
        <v/>
      </c>
      <c r="CO174" s="157" t="str">
        <f>IF(VALUE(IF('Vessel List A'!FP173=1,1,IF('Vessel List A'!FP173=2,2,IF('Vessel List A'!FP173=3,3,IF('Vessel List A'!FP173=4,4,IF('Vessel List A'!FP173=5,5,IF('Vessel List A'!FP173=6,6,IF('Vessel List A'!FP173=7,7,IF('Vessel List A'!FP173=8,8,IF('Vessel List A'!FP173=9,9,IF('Vessel List A'!FP173=10,10,IF('Vessel List A'!FP173=11,11,IF('Vessel List A'!FP173=12,12,IF('Vessel List A'!FP173=13,13,IF('Vessel List A'!FP173=14,14,IF('Vessel List A'!FP173=15,15,IF('Vessel List A'!FP173=16,16,0)))))))))))))))))=0," ",VALUE(IF('Vessel List A'!FP173=1,1,IF('Vessel List A'!FP173=2,2,IF('Vessel List A'!FP173=3,3,IF('Vessel List A'!FP173=4,4,IF('Vessel List A'!FP173=5,5,IF('Vessel List A'!FP173=6,6,IF('Vessel List A'!FP173=7,7,IF('Vessel List A'!FP173=8,8,IF('Vessel List A'!FP173=9,9,IF('Vessel List A'!FP173=10,10,IF('Vessel List A'!FP173=11,11,IF('Vessel List A'!FP173=12,12,IF('Vessel List A'!FP173=13,13,IF('Vessel List A'!FP173=14,14,IF('Vessel List A'!FP173=15,15,IF('Vessel List A'!FP173=16,16,0))))))))))))))))))</f>
        <v xml:space="preserve"> </v>
      </c>
      <c r="CP174" s="154"/>
      <c r="CQ174" s="158"/>
      <c r="CR174" s="390" t="str">
        <f t="shared" si="189"/>
        <v/>
      </c>
      <c r="CS174" s="158"/>
      <c r="CT174" s="137"/>
      <c r="CU174" s="388" t="str">
        <f t="shared" si="190"/>
        <v/>
      </c>
      <c r="CV174" s="157" t="str">
        <f>IF(VALUE(IF('Vessel List A'!GC173=1,1,IF('Vessel List A'!GC173=2,2,IF('Vessel List A'!GC173=3,3,IF('Vessel List A'!GC173=4,4,IF('Vessel List A'!GC173=5,5,IF('Vessel List A'!GC173=6,6,IF('Vessel List A'!GC173=7,7,IF('Vessel List A'!GC173=8,8,IF('Vessel List A'!GC173=9,9,IF('Vessel List A'!GC173=10,10,IF('Vessel List A'!GC173=11,11,IF('Vessel List A'!GC173=12,12,IF('Vessel List A'!GC173=13,13,IF('Vessel List A'!GC173=14,14,IF('Vessel List A'!GC173=15,15,IF('Vessel List A'!GC173=16,16,0)))))))))))))))))=0," ",VALUE(IF('Vessel List A'!GC173=1,1,IF('Vessel List A'!GC173=2,2,IF('Vessel List A'!GC173=3,3,IF('Vessel List A'!GC173=4,4,IF('Vessel List A'!GC173=5,5,IF('Vessel List A'!GC173=6,6,IF('Vessel List A'!GC173=7,7,IF('Vessel List A'!GC173=8,8,IF('Vessel List A'!GC173=9,9,IF('Vessel List A'!GC173=10,10,IF('Vessel List A'!GC173=11,11,IF('Vessel List A'!GC173=12,12,IF('Vessel List A'!GC173=13,13,IF('Vessel List A'!GC173=14,14,IF('Vessel List A'!GC173=15,15,IF('Vessel List A'!GC173=16,16,0))))))))))))))))))</f>
        <v xml:space="preserve"> </v>
      </c>
      <c r="CW174" s="154"/>
      <c r="CX174" s="158"/>
      <c r="CY174" s="390" t="str">
        <f t="shared" si="191"/>
        <v/>
      </c>
      <c r="CZ174" s="158"/>
      <c r="DA174" s="137"/>
      <c r="DB174" s="388" t="str">
        <f t="shared" si="192"/>
        <v/>
      </c>
      <c r="DC174" s="157" t="str">
        <f>IF(VALUE(IF('Vessel List A'!GP173=1,1,IF('Vessel List A'!GP173=2,2,IF('Vessel List A'!GP173=3,3,IF('Vessel List A'!GP173=4,4,IF('Vessel List A'!GP173=5,5,IF('Vessel List A'!GP173=6,6,IF('Vessel List A'!GP173=7,7,IF('Vessel List A'!GP173=8,8,IF('Vessel List A'!GP173=9,9,IF('Vessel List A'!GP173=10,10,IF('Vessel List A'!GP173=11,11,IF('Vessel List A'!GP173=12,12,IF('Vessel List A'!GP173=13,13,IF('Vessel List A'!GP173=14,14,IF('Vessel List A'!GP173=15,15,IF('Vessel List A'!GP173=16,16,0)))))))))))))))))=0," ",VALUE(IF('Vessel List A'!GP173=1,1,IF('Vessel List A'!GP173=2,2,IF('Vessel List A'!GP173=3,3,IF('Vessel List A'!GP173=4,4,IF('Vessel List A'!GP173=5,5,IF('Vessel List A'!GP173=6,6,IF('Vessel List A'!GP173=7,7,IF('Vessel List A'!GP173=8,8,IF('Vessel List A'!GP173=9,9,IF('Vessel List A'!GP173=10,10,IF('Vessel List A'!GP173=11,11,IF('Vessel List A'!GP173=12,12,IF('Vessel List A'!GP173=13,13,IF('Vessel List A'!GP173=14,14,IF('Vessel List A'!GP173=15,15,IF('Vessel List A'!GP173=16,16,0))))))))))))))))))</f>
        <v xml:space="preserve"> </v>
      </c>
      <c r="DD174" s="154"/>
      <c r="DE174" s="158"/>
      <c r="DF174" s="390" t="str">
        <f t="shared" si="193"/>
        <v/>
      </c>
      <c r="DG174" s="158"/>
      <c r="DH174" s="137"/>
      <c r="DI174" s="388" t="str">
        <f t="shared" si="194"/>
        <v/>
      </c>
      <c r="DJ174" s="157" t="str">
        <f>IF(VALUE(IF('Vessel List A'!HC173=1,1,IF('Vessel List A'!HC173=2,2,IF('Vessel List A'!HC173=3,3,IF('Vessel List A'!HC173=4,4,IF('Vessel List A'!HC173=5,5,IF('Vessel List A'!HC173=6,6,IF('Vessel List A'!HC173=7,7,IF('Vessel List A'!HC173=8,8,IF('Vessel List A'!HC173=9,9,IF('Vessel List A'!HC173=10,10,IF('Vessel List A'!HC173=11,11,IF('Vessel List A'!HC173=12,12,IF('Vessel List A'!HC173=13,13,IF('Vessel List A'!HC173=14,14,IF('Vessel List A'!HC173=15,15,IF('Vessel List A'!HC173=16,16,0)))))))))))))))))=0," ",VALUE(IF('Vessel List A'!HC173=1,1,IF('Vessel List A'!HC173=2,2,IF('Vessel List A'!HC173=3,3,IF('Vessel List A'!HC173=4,4,IF('Vessel List A'!HC173=5,5,IF('Vessel List A'!HC173=6,6,IF('Vessel List A'!HC173=7,7,IF('Vessel List A'!HC173=8,8,IF('Vessel List A'!HC173=9,9,IF('Vessel List A'!HC173=10,10,IF('Vessel List A'!HC173=11,11,IF('Vessel List A'!HC173=12,12,IF('Vessel List A'!HC173=13,13,IF('Vessel List A'!HC173=14,14,IF('Vessel List A'!HC173=15,15,IF('Vessel List A'!HC173=16,16,0))))))))))))))))))</f>
        <v xml:space="preserve"> </v>
      </c>
      <c r="DK174" s="154"/>
      <c r="DL174" s="158"/>
      <c r="DM174" s="390" t="str">
        <f t="shared" si="195"/>
        <v/>
      </c>
      <c r="DN174" s="158"/>
      <c r="DO174" s="137"/>
      <c r="DP174" s="388" t="str">
        <f t="shared" si="196"/>
        <v/>
      </c>
      <c r="DQ174" s="157" t="str">
        <f>IF(VALUE(IF('Vessel List A'!HP173=1,1,IF('Vessel List A'!HP173=2,2,IF('Vessel List A'!HP173=3,3,IF('Vessel List A'!HP173=4,4,IF('Vessel List A'!HP173=5,5,IF('Vessel List A'!HP173=6,6,IF('Vessel List A'!HP173=7,7,IF('Vessel List A'!HP173=8,8,IF('Vessel List A'!HP173=9,9,IF('Vessel List A'!HP173=10,10,IF('Vessel List A'!HP173=11,11,IF('Vessel List A'!HP173=12,12,IF('Vessel List A'!HP173=13,13,IF('Vessel List A'!HP173=14,14,IF('Vessel List A'!HP173=15,15,IF('Vessel List A'!HP173=16,16,0)))))))))))))))))=0," ",VALUE(IF('Vessel List A'!HP173=1,1,IF('Vessel List A'!HP173=2,2,IF('Vessel List A'!HP173=3,3,IF('Vessel List A'!HP173=4,4,IF('Vessel List A'!HP173=5,5,IF('Vessel List A'!HP173=6,6,IF('Vessel List A'!HP173=7,7,IF('Vessel List A'!HP173=8,8,IF('Vessel List A'!HP173=9,9,IF('Vessel List A'!HP173=10,10,IF('Vessel List A'!HP173=11,11,IF('Vessel List A'!HP173=12,12,IF('Vessel List A'!HP173=13,13,IF('Vessel List A'!HP173=14,14,IF('Vessel List A'!HP173=15,15,IF('Vessel List A'!HP173=16,16,0))))))))))))))))))</f>
        <v xml:space="preserve"> </v>
      </c>
      <c r="DR174" s="154"/>
      <c r="DS174" s="158"/>
      <c r="DT174" s="390" t="str">
        <f t="shared" si="197"/>
        <v/>
      </c>
      <c r="DU174" s="158"/>
      <c r="DV174" s="137"/>
      <c r="DW174" s="388" t="str">
        <f t="shared" si="198"/>
        <v/>
      </c>
      <c r="DX174" s="157" t="str">
        <f>IF(VALUE(IF('Vessel List A'!IC173=1,1,IF('Vessel List A'!IC173=2,2,IF('Vessel List A'!IC173=3,3,IF('Vessel List A'!IC173=4,4,IF('Vessel List A'!IC173=5,5,IF('Vessel List A'!IC173=6,6,IF('Vessel List A'!IC173=7,7,IF('Vessel List A'!IC173=8,8,IF('Vessel List A'!IC173=9,9,IF('Vessel List A'!IC173=10,10,IF('Vessel List A'!IC173=11,11,IF('Vessel List A'!IC173=12,12,IF('Vessel List A'!IC173=13,13,IF('Vessel List A'!IC173=14,14,IF('Vessel List A'!IC173=15,15,IF('Vessel List A'!IC173=16,16,0)))))))))))))))))=0," ",VALUE(IF('Vessel List A'!IC173=1,1,IF('Vessel List A'!IC173=2,2,IF('Vessel List A'!IC173=3,3,IF('Vessel List A'!IC173=4,4,IF('Vessel List A'!IC173=5,5,IF('Vessel List A'!IC173=6,6,IF('Vessel List A'!IC173=7,7,IF('Vessel List A'!IC173=8,8,IF('Vessel List A'!IC173=9,9,IF('Vessel List A'!IC173=10,10,IF('Vessel List A'!IC173=11,11,IF('Vessel List A'!IC173=12,12,IF('Vessel List A'!IC173=13,13,IF('Vessel List A'!IC173=14,14,IF('Vessel List A'!IC173=15,15,IF('Vessel List A'!IC173=16,16,0))))))))))))))))))</f>
        <v xml:space="preserve"> </v>
      </c>
      <c r="DY174" s="154"/>
      <c r="DZ174" s="158"/>
      <c r="EA174" s="390" t="str">
        <f t="shared" si="199"/>
        <v/>
      </c>
      <c r="EB174" s="158"/>
      <c r="EC174" s="137"/>
      <c r="ED174" s="388" t="str">
        <f t="shared" si="200"/>
        <v/>
      </c>
      <c r="EE174" s="157" t="str">
        <f>IF(VALUE(IF('Vessel List A'!IP173=1,1,IF('Vessel List A'!IP173=2,2,IF('Vessel List A'!IP173=3,3,IF('Vessel List A'!IP173=4,4,IF('Vessel List A'!IP173=5,5,IF('Vessel List A'!IP173=6,6,IF('Vessel List A'!IP173=7,7,IF('Vessel List A'!IP173=8,8,IF('Vessel List A'!IP173=9,9,IF('Vessel List A'!IP173=10,10,IF('Vessel List A'!IP173=11,11,IF('Vessel List A'!IP173=12,12,IF('Vessel List A'!IP173=13,13,IF('Vessel List A'!IP173=14,14,IF('Vessel List A'!IP173=15,15,IF('Vessel List A'!IP173=16,16,0)))))))))))))))))=0," ",VALUE(IF('Vessel List A'!IP173=1,1,IF('Vessel List A'!IP173=2,2,IF('Vessel List A'!IP173=3,3,IF('Vessel List A'!IP173=4,4,IF('Vessel List A'!IP173=5,5,IF('Vessel List A'!IP173=6,6,IF('Vessel List A'!IP173=7,7,IF('Vessel List A'!IP173=8,8,IF('Vessel List A'!IP173=9,9,IF('Vessel List A'!IP173=10,10,IF('Vessel List A'!IP173=11,11,IF('Vessel List A'!IP173=12,12,IF('Vessel List A'!IP173=13,13,IF('Vessel List A'!IP173=14,14,IF('Vessel List A'!IP173=15,15,IF('Vessel List A'!IP173=16,16,0))))))))))))))))))</f>
        <v xml:space="preserve"> </v>
      </c>
      <c r="EF174" s="154"/>
      <c r="EG174" s="158"/>
      <c r="EH174" s="390" t="str">
        <f t="shared" si="201"/>
        <v/>
      </c>
      <c r="EI174" s="158"/>
      <c r="EJ174" s="137"/>
      <c r="EK174" s="397" t="str">
        <f t="shared" si="202"/>
        <v/>
      </c>
      <c r="EL174" s="144"/>
      <c r="EM174" s="157" t="str">
        <f>IF(VALUE(IF('Vessel List B'!C173=1,1,IF('Vessel List B'!C173=2,2,IF('Vessel List B'!C173=3,3,IF('Vessel List B'!C173=4,4,IF('Vessel List B'!C173=5,5,IF('Vessel List B'!C173=6,6,IF('Vessel List B'!C173=7,7,IF('Vessel List B'!C173=8,8,IF('Vessel List B'!C173=9,9,IF('Vessel List B'!C173=10,10,IF('Vessel List B'!C173=11,11,IF('Vessel List B'!C173=12,12,IF('Vessel List B'!C173=13,13,IF('Vessel List B'!C173=14,14,IF('Vessel List B'!C173=15,15,IF('Vessel List B'!C173=16,16,0)))))))))))))))))=0," ",VALUE(IF('Vessel List B'!C173=1,1,IF('Vessel List B'!C173=2,2,IF('Vessel List B'!C173=3,3,IF('Vessel List B'!C173=4,4,IF('Vessel List B'!C173=5,5,IF('Vessel List B'!C173=6,6,IF('Vessel List B'!C173=7,7,IF('Vessel List B'!C173=8,8,IF('Vessel List B'!C173=9,9,IF('Vessel List B'!C173=10,10,IF('Vessel List B'!C173=11,11,IF('Vessel List B'!C173=12,12,IF('Vessel List B'!C173=13,13,IF('Vessel List B'!C173=14,14,IF('Vessel List B'!C173=15,15,IF('Vessel List B'!C173=16,16,0))))))))))))))))))</f>
        <v xml:space="preserve"> </v>
      </c>
      <c r="EN174" s="154"/>
      <c r="EO174" s="158"/>
      <c r="EP174" s="390" t="str">
        <f t="shared" si="203"/>
        <v/>
      </c>
      <c r="EQ174" s="158"/>
      <c r="ER174" s="137"/>
      <c r="ES174" s="388" t="str">
        <f t="shared" si="204"/>
        <v/>
      </c>
      <c r="ET174" s="157" t="str">
        <f>IF(VALUE(IF('Vessel List B'!P173=1,1,IF('Vessel List B'!P173=2,2,IF('Vessel List B'!P173=3,3,IF('Vessel List B'!P173=4,4,IF('Vessel List B'!P173=5,5,IF('Vessel List B'!P173=6,6,IF('Vessel List B'!P173=7,7,IF('Vessel List B'!P173=8,8,IF('Vessel List B'!P173=9,9,IF('Vessel List B'!P173=10,10,IF('Vessel List B'!P173=11,11,IF('Vessel List B'!P173=12,12,IF('Vessel List B'!P173=13,13,IF('Vessel List B'!P173=14,14,IF('Vessel List B'!P173=15,15,IF('Vessel List B'!P173=16,16,0)))))))))))))))))=0," ",VALUE(IF('Vessel List B'!P173=1,1,IF('Vessel List B'!P173=2,2,IF('Vessel List B'!P173=3,3,IF('Vessel List B'!P173=4,4,IF('Vessel List B'!P173=5,5,IF('Vessel List B'!P173=6,6,IF('Vessel List B'!P173=7,7,IF('Vessel List B'!P173=8,8,IF('Vessel List B'!P173=9,9,IF('Vessel List B'!P173=10,10,IF('Vessel List B'!P173=11,11,IF('Vessel List B'!P173=12,12,IF('Vessel List B'!P173=13,13,IF('Vessel List B'!P173=14,14,IF('Vessel List B'!P173=15,15,IF('Vessel List B'!P173=16,16,0))))))))))))))))))</f>
        <v xml:space="preserve"> </v>
      </c>
      <c r="EU174" s="154"/>
      <c r="EV174" s="158"/>
      <c r="EW174" s="390" t="str">
        <f t="shared" si="205"/>
        <v/>
      </c>
      <c r="EX174" s="158"/>
      <c r="EY174" s="137"/>
      <c r="EZ174" s="388" t="str">
        <f t="shared" si="206"/>
        <v/>
      </c>
      <c r="FA174" s="157" t="str">
        <f>IF(VALUE(IF('Vessel List B'!AC173=1,1,IF('Vessel List B'!AC173=2,2,IF('Vessel List B'!AC173=3,3,IF('Vessel List B'!AC173=4,4,IF('Vessel List B'!AC173=5,5,IF('Vessel List B'!AC173=6,6,IF('Vessel List B'!AC173=7,7,IF('Vessel List B'!AC173=8,8,IF('Vessel List B'!AC173=9,9,IF('Vessel List B'!AC173=10,10,IF('Vessel List B'!AC173=11,11,IF('Vessel List B'!AC173=12,12,IF('Vessel List B'!AC173=13,13,IF('Vessel List B'!AC173=14,14,IF('Vessel List B'!AC173=15,15,IF('Vessel List B'!AC173=16,16,0)))))))))))))))))=0," ",VALUE(IF('Vessel List B'!AC173=1,1,IF('Vessel List B'!AC173=2,2,IF('Vessel List B'!AC173=3,3,IF('Vessel List B'!AC173=4,4,IF('Vessel List B'!AC173=5,5,IF('Vessel List B'!AC173=6,6,IF('Vessel List B'!AC173=7,7,IF('Vessel List B'!AC173=8,8,IF('Vessel List B'!AC173=9,9,IF('Vessel List B'!AC173=10,10,IF('Vessel List B'!AC173=11,11,IF('Vessel List B'!AC173=12,12,IF('Vessel List B'!AC173=13,13,IF('Vessel List B'!AC173=14,14,IF('Vessel List B'!AC173=15,15,IF('Vessel List B'!AC173=16,16,0))))))))))))))))))</f>
        <v xml:space="preserve"> </v>
      </c>
      <c r="FB174" s="154"/>
      <c r="FC174" s="158"/>
      <c r="FD174" s="390" t="str">
        <f t="shared" si="207"/>
        <v/>
      </c>
      <c r="FE174" s="158"/>
      <c r="FF174" s="137"/>
      <c r="FG174" s="388" t="str">
        <f t="shared" si="208"/>
        <v/>
      </c>
      <c r="FH174" s="157" t="str">
        <f>IF(VALUE(IF('Vessel List B'!AP173=1,1,IF('Vessel List B'!AP173=2,2,IF('Vessel List B'!AP173=3,3,IF('Vessel List B'!AP173=4,4,IF('Vessel List B'!AP173=5,5,IF('Vessel List B'!AP173=6,6,IF('Vessel List B'!AP173=7,7,IF('Vessel List B'!AP173=8,8,IF('Vessel List B'!AP173=9,9,IF('Vessel List B'!AP173=10,10,IF('Vessel List B'!AP173=11,11,IF('Vessel List B'!AP173=12,12,IF('Vessel List B'!AP173=13,13,IF('Vessel List B'!AP173=14,14,IF('Vessel List B'!AP173=15,15,IF('Vessel List B'!AP173=16,16,0)))))))))))))))))=0," ",VALUE(IF('Vessel List B'!AP173=1,1,IF('Vessel List B'!AP173=2,2,IF('Vessel List B'!AP173=3,3,IF('Vessel List B'!AP173=4,4,IF('Vessel List B'!AP173=5,5,IF('Vessel List B'!AP173=6,6,IF('Vessel List B'!AP173=7,7,IF('Vessel List B'!AP173=8,8,IF('Vessel List B'!AP173=9,9,IF('Vessel List B'!AP173=10,10,IF('Vessel List B'!AP173=11,11,IF('Vessel List B'!AP173=12,12,IF('Vessel List B'!AP173=13,13,IF('Vessel List B'!AP173=14,14,IF('Vessel List B'!AP173=15,15,IF('Vessel List B'!AP173=16,16,0))))))))))))))))))</f>
        <v xml:space="preserve"> </v>
      </c>
      <c r="FI174" s="154"/>
      <c r="FJ174" s="158"/>
      <c r="FK174" s="390" t="str">
        <f t="shared" si="209"/>
        <v/>
      </c>
      <c r="FL174" s="158"/>
      <c r="FM174" s="137"/>
      <c r="FN174" s="388" t="str">
        <f t="shared" si="210"/>
        <v/>
      </c>
      <c r="FO174" s="157" t="str">
        <f>IF(VALUE(IF('Vessel List B'!BC173=1,1,IF('Vessel List B'!BC173=2,2,IF('Vessel List B'!BC173=3,3,IF('Vessel List B'!BC173=4,4,IF('Vessel List B'!BC173=5,5,IF('Vessel List B'!BC173=6,6,IF('Vessel List B'!BC173=7,7,IF('Vessel List B'!BC173=8,8,IF('Vessel List B'!BC173=9,9,IF('Vessel List B'!BC173=10,10,IF('Vessel List B'!BC173=11,11,IF('Vessel List B'!BC173=12,12,IF('Vessel List B'!BC173=13,13,IF('Vessel List B'!BC173=14,14,IF('Vessel List B'!BC173=15,15,IF('Vessel List B'!BC173=16,16,0)))))))))))))))))=0," ",VALUE(IF('Vessel List B'!BC173=1,1,IF('Vessel List B'!BC173=2,2,IF('Vessel List B'!BC173=3,3,IF('Vessel List B'!BC173=4,4,IF('Vessel List B'!BC173=5,5,IF('Vessel List B'!BC173=6,6,IF('Vessel List B'!BC173=7,7,IF('Vessel List B'!BC173=8,8,IF('Vessel List B'!BC173=9,9,IF('Vessel List B'!BC173=10,10,IF('Vessel List B'!BC173=11,11,IF('Vessel List B'!BC173=12,12,IF('Vessel List B'!BC173=13,13,IF('Vessel List B'!BC173=14,14,IF('Vessel List B'!BC173=15,15,IF('Vessel List B'!BC173=16,16,0))))))))))))))))))</f>
        <v xml:space="preserve"> </v>
      </c>
      <c r="FP174" s="154"/>
      <c r="FQ174" s="158"/>
      <c r="FR174" s="390" t="str">
        <f t="shared" si="211"/>
        <v/>
      </c>
      <c r="FS174" s="158"/>
      <c r="FT174" s="137"/>
      <c r="FU174" s="388" t="str">
        <f t="shared" si="212"/>
        <v/>
      </c>
      <c r="FV174" s="157" t="str">
        <f>IF(VALUE(IF('Vessel List B'!BP173=1,1,IF('Vessel List B'!BP173=2,2,IF('Vessel List B'!BP173=3,3,IF('Vessel List B'!BP173=4,4,IF('Vessel List B'!BP173=5,5,IF('Vessel List B'!BP173=6,6,IF('Vessel List B'!BP173=7,7,IF('Vessel List B'!BP173=8,8,IF('Vessel List B'!BP173=9,9,IF('Vessel List B'!BP173=10,10,IF('Vessel List B'!BP173=11,11,IF('Vessel List B'!BP173=12,12,IF('Vessel List B'!BP173=13,13,IF('Vessel List B'!BP173=14,14,IF('Vessel List B'!BP173=15,15,IF('Vessel List B'!BP173=16,16,0)))))))))))))))))=0," ",VALUE(IF('Vessel List B'!BP173=1,1,IF('Vessel List B'!BP173=2,2,IF('Vessel List B'!BP173=3,3,IF('Vessel List B'!BP173=4,4,IF('Vessel List B'!BP173=5,5,IF('Vessel List B'!BP173=6,6,IF('Vessel List B'!BP173=7,7,IF('Vessel List B'!BP173=8,8,IF('Vessel List B'!BP173=9,9,IF('Vessel List B'!BP173=10,10,IF('Vessel List B'!BP173=11,11,IF('Vessel List B'!BP173=12,12,IF('Vessel List B'!BP173=13,13,IF('Vessel List B'!BP173=14,14,IF('Vessel List B'!BP173=15,15,IF('Vessel List B'!BP173=16,16,0))))))))))))))))))</f>
        <v xml:space="preserve"> </v>
      </c>
      <c r="FW174" s="154"/>
      <c r="FX174" s="158"/>
      <c r="FY174" s="390" t="str">
        <f t="shared" si="213"/>
        <v/>
      </c>
      <c r="FZ174" s="158"/>
      <c r="GA174" s="137"/>
      <c r="GB174" s="388" t="str">
        <f t="shared" si="214"/>
        <v/>
      </c>
      <c r="GC174" s="157" t="str">
        <f>IF(VALUE(IF('Vessel List B'!CC173=1,1,IF('Vessel List B'!CC173=2,2,IF('Vessel List B'!CC173=3,3,IF('Vessel List B'!CC173=4,4,IF('Vessel List B'!CC173=5,5,IF('Vessel List B'!CC173=6,6,IF('Vessel List B'!CC173=7,7,IF('Vessel List B'!CC173=8,8,IF('Vessel List B'!CC173=9,9,IF('Vessel List B'!CC173=10,10,IF('Vessel List B'!CC173=11,11,IF('Vessel List B'!CC173=12,12,IF('Vessel List B'!CC173=13,13,IF('Vessel List B'!CC173=14,14,IF('Vessel List B'!CC173=15,15,IF('Vessel List B'!CC173=16,16,0)))))))))))))))))=0," ",VALUE(IF('Vessel List B'!CC173=1,1,IF('Vessel List B'!CC173=2,2,IF('Vessel List B'!CC173=3,3,IF('Vessel List B'!CC173=4,4,IF('Vessel List B'!CC173=5,5,IF('Vessel List B'!CC173=6,6,IF('Vessel List B'!CC173=7,7,IF('Vessel List B'!CC173=8,8,IF('Vessel List B'!CC173=9,9,IF('Vessel List B'!CC173=10,10,IF('Vessel List B'!CC173=11,11,IF('Vessel List B'!CC173=12,12,IF('Vessel List B'!CC173=13,13,IF('Vessel List B'!CC173=14,14,IF('Vessel List B'!CC173=15,15,IF('Vessel List B'!CC173=16,16,0))))))))))))))))))</f>
        <v xml:space="preserve"> </v>
      </c>
      <c r="GD174" s="154"/>
      <c r="GE174" s="158"/>
      <c r="GF174" s="390" t="str">
        <f t="shared" si="215"/>
        <v/>
      </c>
      <c r="GG174" s="158"/>
      <c r="GH174" s="137"/>
      <c r="GI174" s="388" t="str">
        <f t="shared" si="216"/>
        <v/>
      </c>
      <c r="GJ174" s="157" t="str">
        <f>IF(VALUE(IF('Vessel List B'!CP173=1,1,IF('Vessel List B'!CP173=2,2,IF('Vessel List B'!CP173=3,3,IF('Vessel List B'!CP173=4,4,IF('Vessel List B'!CP173=5,5,IF('Vessel List B'!CP173=6,6,IF('Vessel List B'!CP173=7,7,IF('Vessel List B'!CP173=8,8,IF('Vessel List B'!CP173=9,9,IF('Vessel List B'!CP173=10,10,IF('Vessel List B'!CP173=11,11,IF('Vessel List B'!CP173=12,12,IF('Vessel List B'!CP173=13,13,IF('Vessel List B'!CP173=14,14,IF('Vessel List B'!CP173=15,15,IF('Vessel List B'!CP173=16,16,0)))))))))))))))))=0," ",VALUE(IF('Vessel List B'!CP173=1,1,IF('Vessel List B'!CP173=2,2,IF('Vessel List B'!CP173=3,3,IF('Vessel List B'!CP173=4,4,IF('Vessel List B'!CP173=5,5,IF('Vessel List B'!CP173=6,6,IF('Vessel List B'!CP173=7,7,IF('Vessel List B'!CP173=8,8,IF('Vessel List B'!CP173=9,9,IF('Vessel List B'!CP173=10,10,IF('Vessel List B'!CP173=11,11,IF('Vessel List B'!CP173=12,12,IF('Vessel List B'!CP173=13,13,IF('Vessel List B'!CP173=14,14,IF('Vessel List B'!CP173=15,15,IF('Vessel List B'!CP173=16,16,0))))))))))))))))))</f>
        <v xml:space="preserve"> </v>
      </c>
      <c r="GK174" s="154"/>
      <c r="GL174" s="158"/>
      <c r="GM174" s="390" t="str">
        <f t="shared" si="217"/>
        <v/>
      </c>
      <c r="GN174" s="158"/>
      <c r="GO174" s="137"/>
      <c r="GP174" s="388" t="str">
        <f t="shared" si="218"/>
        <v/>
      </c>
      <c r="GQ174" s="157" t="str">
        <f>IF(VALUE(IF('Vessel List B'!DC173=1,1,IF('Vessel List B'!DC173=2,2,IF('Vessel List B'!DC173=3,3,IF('Vessel List B'!DC173=4,4,IF('Vessel List B'!DC173=5,5,IF('Vessel List B'!DC173=6,6,IF('Vessel List B'!DC173=7,7,IF('Vessel List B'!DC173=8,8,IF('Vessel List B'!DC173=9,9,IF('Vessel List B'!DC173=10,10,IF('Vessel List B'!DC173=11,11,IF('Vessel List B'!DC173=12,12,IF('Vessel List B'!DC173=13,13,IF('Vessel List B'!DC173=14,14,IF('Vessel List B'!DC173=15,15,IF('Vessel List B'!DC173=16,16,0)))))))))))))))))=0," ",VALUE(IF('Vessel List B'!DC173=1,1,IF('Vessel List B'!DC173=2,2,IF('Vessel List B'!DC173=3,3,IF('Vessel List B'!DC173=4,4,IF('Vessel List B'!DC173=5,5,IF('Vessel List B'!DC173=6,6,IF('Vessel List B'!DC173=7,7,IF('Vessel List B'!DC173=8,8,IF('Vessel List B'!DC173=9,9,IF('Vessel List B'!DC173=10,10,IF('Vessel List B'!DC173=11,11,IF('Vessel List B'!DC173=12,12,IF('Vessel List B'!DC173=13,13,IF('Vessel List B'!DC173=14,14,IF('Vessel List B'!DC173=15,15,IF('Vessel List B'!DC173=16,16,0))))))))))))))))))</f>
        <v xml:space="preserve"> </v>
      </c>
      <c r="GR174" s="154"/>
      <c r="GS174" s="158"/>
      <c r="GT174" s="390" t="str">
        <f t="shared" si="219"/>
        <v/>
      </c>
      <c r="GU174" s="158"/>
      <c r="GV174" s="137"/>
      <c r="GW174" s="388" t="str">
        <f t="shared" si="220"/>
        <v/>
      </c>
      <c r="GX174" s="157" t="str">
        <f>IF(VALUE(IF('Vessel List B'!DP173=1,1,IF('Vessel List B'!DP173=2,2,IF('Vessel List B'!DP173=3,3,IF('Vessel List B'!DP173=4,4,IF('Vessel List B'!DP173=5,5,IF('Vessel List B'!DP173=6,6,IF('Vessel List B'!DP173=7,7,IF('Vessel List B'!DP173=8,8,IF('Vessel List B'!DP173=9,9,IF('Vessel List B'!DP173=10,10,IF('Vessel List B'!DP173=11,11,IF('Vessel List B'!DP173=12,12,IF('Vessel List B'!DP173=13,13,IF('Vessel List B'!DP173=14,14,IF('Vessel List B'!DP173=15,15,IF('Vessel List B'!DP173=16,16,0)))))))))))))))))=0," ",VALUE(IF('Vessel List B'!DP173=1,1,IF('Vessel List B'!DP173=2,2,IF('Vessel List B'!DP173=3,3,IF('Vessel List B'!DP173=4,4,IF('Vessel List B'!DP173=5,5,IF('Vessel List B'!DP173=6,6,IF('Vessel List B'!DP173=7,7,IF('Vessel List B'!DP173=8,8,IF('Vessel List B'!DP173=9,9,IF('Vessel List B'!DP173=10,10,IF('Vessel List B'!DP173=11,11,IF('Vessel List B'!DP173=12,12,IF('Vessel List B'!DP173=13,13,IF('Vessel List B'!DP173=14,14,IF('Vessel List B'!DP173=15,15,IF('Vessel List B'!DP173=16,16,0))))))))))))))))))</f>
        <v xml:space="preserve"> </v>
      </c>
      <c r="GY174" s="154"/>
      <c r="GZ174" s="158"/>
      <c r="HA174" s="390" t="str">
        <f t="shared" si="221"/>
        <v/>
      </c>
      <c r="HB174" s="158"/>
      <c r="HC174" s="137"/>
      <c r="HD174" s="388" t="str">
        <f t="shared" si="222"/>
        <v/>
      </c>
      <c r="HE174" s="157" t="str">
        <f>IF(VALUE(IF('Vessel List B'!EC173=1,1,IF('Vessel List B'!EC173=2,2,IF('Vessel List B'!EC173=3,3,IF('Vessel List B'!EC173=4,4,IF('Vessel List B'!EC173=5,5,IF('Vessel List B'!EC173=6,6,IF('Vessel List B'!EC173=7,7,IF('Vessel List B'!EC173=8,8,IF('Vessel List B'!EC173=9,9,IF('Vessel List B'!EC173=10,10,IF('Vessel List B'!EC173=11,11,IF('Vessel List B'!EC173=12,12,IF('Vessel List B'!EC173=13,13,IF('Vessel List B'!EC173=14,14,IF('Vessel List B'!EC173=15,15,IF('Vessel List B'!EC173=16,16,0)))))))))))))))))=0," ",VALUE(IF('Vessel List B'!EC173=1,1,IF('Vessel List B'!EC173=2,2,IF('Vessel List B'!EC173=3,3,IF('Vessel List B'!EC173=4,4,IF('Vessel List B'!EC173=5,5,IF('Vessel List B'!EC173=6,6,IF('Vessel List B'!EC173=7,7,IF('Vessel List B'!EC173=8,8,IF('Vessel List B'!EC173=9,9,IF('Vessel List B'!EC173=10,10,IF('Vessel List B'!EC173=11,11,IF('Vessel List B'!EC173=12,12,IF('Vessel List B'!EC173=13,13,IF('Vessel List B'!EC173=14,14,IF('Vessel List B'!EC173=15,15,IF('Vessel List B'!EC173=16,16,0))))))))))))))))))</f>
        <v xml:space="preserve"> </v>
      </c>
      <c r="HF174" s="154"/>
      <c r="HG174" s="158"/>
      <c r="HH174" s="390" t="str">
        <f t="shared" si="223"/>
        <v/>
      </c>
      <c r="HI174" s="158"/>
      <c r="HJ174" s="137"/>
      <c r="HK174" s="388" t="str">
        <f t="shared" si="224"/>
        <v/>
      </c>
      <c r="HL174" s="157" t="str">
        <f>IF(VALUE(IF('Vessel List B'!EP173=1,1,IF('Vessel List B'!EP173=2,2,IF('Vessel List B'!EP173=3,3,IF('Vessel List B'!EP173=4,4,IF('Vessel List B'!EP173=5,5,IF('Vessel List B'!EP173=6,6,IF('Vessel List B'!EP173=7,7,IF('Vessel List B'!EP173=8,8,IF('Vessel List B'!EP173=9,9,IF('Vessel List B'!EP173=10,10,IF('Vessel List B'!EP173=11,11,IF('Vessel List B'!EP173=12,12,IF('Vessel List B'!EP173=13,13,IF('Vessel List B'!EP173=14,14,IF('Vessel List B'!EP173=15,15,IF('Vessel List B'!EP173=16,16,0)))))))))))))))))=0," ",VALUE(IF('Vessel List B'!EP173=1,1,IF('Vessel List B'!EP173=2,2,IF('Vessel List B'!EP173=3,3,IF('Vessel List B'!EP173=4,4,IF('Vessel List B'!EP173=5,5,IF('Vessel List B'!EP173=6,6,IF('Vessel List B'!EP173=7,7,IF('Vessel List B'!EP173=8,8,IF('Vessel List B'!EP173=9,9,IF('Vessel List B'!EP173=10,10,IF('Vessel List B'!EP173=11,11,IF('Vessel List B'!EP173=12,12,IF('Vessel List B'!EP173=13,13,IF('Vessel List B'!EP173=14,14,IF('Vessel List B'!EP173=15,15,IF('Vessel List B'!EP173=16,16,0))))))))))))))))))</f>
        <v xml:space="preserve"> </v>
      </c>
      <c r="HM174" s="154"/>
      <c r="HN174" s="158"/>
      <c r="HO174" s="390" t="str">
        <f t="shared" si="225"/>
        <v/>
      </c>
      <c r="HP174" s="158"/>
      <c r="HQ174" s="137"/>
      <c r="HR174" s="388" t="str">
        <f t="shared" si="226"/>
        <v/>
      </c>
      <c r="HS174" s="157" t="str">
        <f>IF(VALUE(IF('Vessel List B'!FC173=1,1,IF('Vessel List B'!FC173=2,2,IF('Vessel List B'!FC173=3,3,IF('Vessel List B'!FC173=4,4,IF('Vessel List B'!FC173=5,5,IF('Vessel List B'!FC173=6,6,IF('Vessel List B'!FC173=7,7,IF('Vessel List B'!FC173=8,8,IF('Vessel List B'!FC173=9,9,IF('Vessel List B'!FC173=10,10,IF('Vessel List B'!FC173=11,11,IF('Vessel List B'!FC173=12,12,IF('Vessel List B'!FC173=13,13,IF('Vessel List B'!FC173=14,14,IF('Vessel List B'!FC173=15,15,IF('Vessel List B'!FC173=16,16,0)))))))))))))))))=0," ",VALUE(IF('Vessel List B'!FC173=1,1,IF('Vessel List B'!FC173=2,2,IF('Vessel List B'!FC173=3,3,IF('Vessel List B'!FC173=4,4,IF('Vessel List B'!FC173=5,5,IF('Vessel List B'!FC173=6,6,IF('Vessel List B'!FC173=7,7,IF('Vessel List B'!FC173=8,8,IF('Vessel List B'!FC173=9,9,IF('Vessel List B'!FC173=10,10,IF('Vessel List B'!FC173=11,11,IF('Vessel List B'!FC173=12,12,IF('Vessel List B'!FC173=13,13,IF('Vessel List B'!FC173=14,14,IF('Vessel List B'!FC173=15,15,IF('Vessel List B'!FC173=16,16,0))))))))))))))))))</f>
        <v xml:space="preserve"> </v>
      </c>
      <c r="HT174" s="154"/>
      <c r="HU174" s="158"/>
      <c r="HV174" s="390" t="str">
        <f t="shared" si="227"/>
        <v/>
      </c>
      <c r="HW174" s="158"/>
      <c r="HX174" s="137"/>
      <c r="HY174" s="388" t="str">
        <f t="shared" si="228"/>
        <v/>
      </c>
      <c r="HZ174" s="157" t="str">
        <f>IF(VALUE(IF('Vessel List B'!FP173=1,1,IF('Vessel List B'!FP173=2,2,IF('Vessel List B'!FP173=3,3,IF('Vessel List B'!FP173=4,4,IF('Vessel List B'!FP173=5,5,IF('Vessel List B'!FP173=6,6,IF('Vessel List B'!FP173=7,7,IF('Vessel List B'!FP173=8,8,IF('Vessel List B'!FP173=9,9,IF('Vessel List B'!FP173=10,10,IF('Vessel List B'!FP173=11,11,IF('Vessel List B'!FP173=12,12,IF('Vessel List B'!FP173=13,13,IF('Vessel List B'!FP173=14,14,IF('Vessel List B'!FP173=15,15,IF('Vessel List B'!FP173=16,16,0)))))))))))))))))=0," ",VALUE(IF('Vessel List B'!FP173=1,1,IF('Vessel List B'!FP173=2,2,IF('Vessel List B'!FP173=3,3,IF('Vessel List B'!FP173=4,4,IF('Vessel List B'!FP173=5,5,IF('Vessel List B'!FP173=6,6,IF('Vessel List B'!FP173=7,7,IF('Vessel List B'!FP173=8,8,IF('Vessel List B'!FP173=9,9,IF('Vessel List B'!FP173=10,10,IF('Vessel List B'!FP173=11,11,IF('Vessel List B'!FP173=12,12,IF('Vessel List B'!FP173=13,13,IF('Vessel List B'!FP173=14,14,IF('Vessel List B'!FP173=15,15,IF('Vessel List B'!FP173=16,16,0))))))))))))))))))</f>
        <v xml:space="preserve"> </v>
      </c>
      <c r="IA174" s="154"/>
      <c r="IB174" s="158"/>
      <c r="IC174" s="390" t="str">
        <f t="shared" si="229"/>
        <v/>
      </c>
      <c r="ID174" s="158"/>
      <c r="IE174" s="137"/>
      <c r="IF174" s="388" t="str">
        <f t="shared" si="230"/>
        <v/>
      </c>
      <c r="IG174" s="157" t="str">
        <f>IF(VALUE(IF('Vessel List B'!GC173=1,1,IF('Vessel List B'!GC173=2,2,IF('Vessel List B'!GC173=3,3,IF('Vessel List B'!GC173=4,4,IF('Vessel List B'!GC173=5,5,IF('Vessel List B'!GC173=6,6,IF('Vessel List B'!GC173=7,7,IF('Vessel List B'!GC173=8,8,IF('Vessel List B'!GC173=9,9,IF('Vessel List B'!GC173=10,10,IF('Vessel List B'!GC173=11,11,IF('Vessel List B'!GC173=12,12,IF('Vessel List B'!GC173=13,13,IF('Vessel List B'!GC173=14,14,IF('Vessel List B'!GC173=15,15,IF('Vessel List B'!GC173=16,16,0)))))))))))))))))=0," ",VALUE(IF('Vessel List B'!GC173=1,1,IF('Vessel List B'!GC173=2,2,IF('Vessel List B'!GC173=3,3,IF('Vessel List B'!GC173=4,4,IF('Vessel List B'!GC173=5,5,IF('Vessel List B'!GC173=6,6,IF('Vessel List B'!GC173=7,7,IF('Vessel List B'!GC173=8,8,IF('Vessel List B'!GC173=9,9,IF('Vessel List B'!GC173=10,10,IF('Vessel List B'!GC173=11,11,IF('Vessel List B'!GC173=12,12,IF('Vessel List B'!GC173=13,13,IF('Vessel List B'!GC173=14,14,IF('Vessel List B'!GC173=15,15,IF('Vessel List B'!GC173=16,16,0))))))))))))))))))</f>
        <v xml:space="preserve"> </v>
      </c>
      <c r="IH174" s="154"/>
      <c r="II174" s="158"/>
      <c r="IJ174" s="390" t="str">
        <f t="shared" si="231"/>
        <v/>
      </c>
      <c r="IK174" s="158"/>
      <c r="IL174" s="137"/>
      <c r="IM174" s="388" t="str">
        <f t="shared" si="232"/>
        <v/>
      </c>
      <c r="IN174" s="157" t="str">
        <f>IF(VALUE(IF('Vessel List B'!GP173=1,1,IF('Vessel List B'!GP173=2,2,IF('Vessel List B'!GP173=3,3,IF('Vessel List B'!GP173=4,4,IF('Vessel List B'!GP173=5,5,IF('Vessel List B'!GP173=6,6,IF('Vessel List B'!GP173=7,7,IF('Vessel List B'!GP173=8,8,IF('Vessel List B'!GP173=9,9,IF('Vessel List B'!GP173=10,10,IF('Vessel List B'!GP173=11,11,IF('Vessel List B'!GP173=12,12,IF('Vessel List B'!GP173=13,13,IF('Vessel List B'!GP173=14,14,IF('Vessel List B'!GP173=15,15,IF('Vessel List B'!GP173=16,16,0)))))))))))))))))=0," ",VALUE(IF('Vessel List B'!GP173=1,1,IF('Vessel List B'!GP173=2,2,IF('Vessel List B'!GP173=3,3,IF('Vessel List B'!GP173=4,4,IF('Vessel List B'!GP173=5,5,IF('Vessel List B'!GP173=6,6,IF('Vessel List B'!GP173=7,7,IF('Vessel List B'!GP173=8,8,IF('Vessel List B'!GP173=9,9,IF('Vessel List B'!GP173=10,10,IF('Vessel List B'!GP173=11,11,IF('Vessel List B'!GP173=12,12,IF('Vessel List B'!GP173=13,13,IF('Vessel List B'!GP173=14,14,IF('Vessel List B'!GP173=15,15,IF('Vessel List B'!GP173=16,16,0))))))))))))))))))</f>
        <v xml:space="preserve"> </v>
      </c>
      <c r="IO174" s="154"/>
      <c r="IP174" s="158"/>
      <c r="IQ174" s="390" t="str">
        <f t="shared" si="233"/>
        <v/>
      </c>
      <c r="IR174" s="158"/>
      <c r="IS174" s="137"/>
      <c r="IT174" s="388" t="str">
        <f t="shared" si="234"/>
        <v/>
      </c>
      <c r="IU174" s="157" t="str">
        <f>IF(VALUE(IF('Vessel List B'!HC173=1,1,IF('Vessel List B'!HC173=2,2,IF('Vessel List B'!HC173=3,3,IF('Vessel List B'!HC173=4,4,IF('Vessel List B'!HC173=5,5,IF('Vessel List B'!HC173=6,6,IF('Vessel List B'!HC173=7,7,IF('Vessel List B'!HC173=8,8,IF('Vessel List B'!HC173=9,9,IF('Vessel List B'!HC173=10,10,IF('Vessel List B'!HC173=11,11,IF('Vessel List B'!HC173=12,12,IF('Vessel List B'!HC173=13,13,IF('Vessel List B'!HC173=14,14,IF('Vessel List B'!HC173=15,15,IF('Vessel List B'!HC173=16,16,0)))))))))))))))))=0," ",VALUE(IF('Vessel List B'!HC173=1,1,IF('Vessel List B'!HC173=2,2,IF('Vessel List B'!HC173=3,3,IF('Vessel List B'!HC173=4,4,IF('Vessel List B'!HC173=5,5,IF('Vessel List B'!HC173=6,6,IF('Vessel List B'!HC173=7,7,IF('Vessel List B'!HC173=8,8,IF('Vessel List B'!HC173=9,9,IF('Vessel List B'!HC173=10,10,IF('Vessel List B'!HC173=11,11,IF('Vessel List B'!HC173=12,12,IF('Vessel List B'!HC173=13,13,IF('Vessel List B'!HC173=14,14,IF('Vessel List B'!HC173=15,15,IF('Vessel List B'!HC173=16,16,0))))))))))))))))))</f>
        <v xml:space="preserve"> </v>
      </c>
      <c r="IV174" s="154"/>
      <c r="IW174" s="158"/>
      <c r="IX174" s="390" t="str">
        <f t="shared" si="235"/>
        <v/>
      </c>
      <c r="IY174" s="158"/>
      <c r="IZ174" s="137"/>
      <c r="JA174" s="388" t="str">
        <f t="shared" si="236"/>
        <v/>
      </c>
      <c r="JB174" s="157" t="str">
        <f>IF(VALUE(IF('Vessel List B'!HP173=1,1,IF('Vessel List B'!HP173=2,2,IF('Vessel List B'!HP173=3,3,IF('Vessel List B'!HP173=4,4,IF('Vessel List B'!HP173=5,5,IF('Vessel List B'!HP173=6,6,IF('Vessel List B'!HP173=7,7,IF('Vessel List B'!HP173=8,8,IF('Vessel List B'!HP173=9,9,IF('Vessel List B'!HP173=10,10,IF('Vessel List B'!HP173=11,11,IF('Vessel List B'!HP173=12,12,IF('Vessel List B'!HP173=13,13,IF('Vessel List B'!HP173=14,14,IF('Vessel List B'!HP173=15,15,IF('Vessel List B'!HP173=16,16,0)))))))))))))))))=0," ",VALUE(IF('Vessel List B'!HP173=1,1,IF('Vessel List B'!HP173=2,2,IF('Vessel List B'!HP173=3,3,IF('Vessel List B'!HP173=4,4,IF('Vessel List B'!HP173=5,5,IF('Vessel List B'!HP173=6,6,IF('Vessel List B'!HP173=7,7,IF('Vessel List B'!HP173=8,8,IF('Vessel List B'!HP173=9,9,IF('Vessel List B'!HP173=10,10,IF('Vessel List B'!HP173=11,11,IF('Vessel List B'!HP173=12,12,IF('Vessel List B'!HP173=13,13,IF('Vessel List B'!HP173=14,14,IF('Vessel List B'!HP173=15,15,IF('Vessel List B'!HP173=16,16,0))))))))))))))))))</f>
        <v xml:space="preserve"> </v>
      </c>
      <c r="JC174" s="154"/>
      <c r="JD174" s="158"/>
      <c r="JE174" s="390" t="str">
        <f t="shared" si="237"/>
        <v/>
      </c>
      <c r="JF174" s="158"/>
      <c r="JG174" s="137"/>
      <c r="JH174" s="388" t="str">
        <f t="shared" si="238"/>
        <v/>
      </c>
      <c r="JI174" s="157" t="str">
        <f>IF(VALUE(IF('Vessel List B'!IC173=1,1,IF('Vessel List B'!IC173=2,2,IF('Vessel List B'!IC173=3,3,IF('Vessel List B'!IC173=4,4,IF('Vessel List B'!IC173=5,5,IF('Vessel List B'!IC173=6,6,IF('Vessel List B'!IC173=7,7,IF('Vessel List B'!IC173=8,8,IF('Vessel List B'!IC173=9,9,IF('Vessel List B'!IC173=10,10,IF('Vessel List B'!IC173=11,11,IF('Vessel List B'!IC173=12,12,IF('Vessel List B'!IC173=13,13,IF('Vessel List B'!IC173=14,14,IF('Vessel List B'!IC173=15,15,IF('Vessel List B'!IC173=16,16,0)))))))))))))))))=0," ",VALUE(IF('Vessel List B'!IC173=1,1,IF('Vessel List B'!IC173=2,2,IF('Vessel List B'!IC173=3,3,IF('Vessel List B'!IC173=4,4,IF('Vessel List B'!IC173=5,5,IF('Vessel List B'!IC173=6,6,IF('Vessel List B'!IC173=7,7,IF('Vessel List B'!IC173=8,8,IF('Vessel List B'!IC173=9,9,IF('Vessel List B'!IC173=10,10,IF('Vessel List B'!IC173=11,11,IF('Vessel List B'!IC173=12,12,IF('Vessel List B'!IC173=13,13,IF('Vessel List B'!IC173=14,14,IF('Vessel List B'!IC173=15,15,IF('Vessel List B'!IC173=16,16,0))))))))))))))))))</f>
        <v xml:space="preserve"> </v>
      </c>
      <c r="JJ174" s="154"/>
      <c r="JK174" s="158"/>
      <c r="JL174" s="390" t="str">
        <f t="shared" si="239"/>
        <v/>
      </c>
      <c r="JM174" s="158"/>
      <c r="JN174" s="137"/>
      <c r="JO174" s="388" t="str">
        <f t="shared" si="240"/>
        <v/>
      </c>
      <c r="JP174" s="157" t="str">
        <f>IF(VALUE(IF('Vessel List B'!IP173=1,1,IF('Vessel List B'!IP173=2,2,IF('Vessel List B'!IP173=3,3,IF('Vessel List B'!IP173=4,4,IF('Vessel List B'!IP173=5,5,IF('Vessel List B'!IP173=6,6,IF('Vessel List B'!IP173=7,7,IF('Vessel List B'!IP173=8,8,IF('Vessel List B'!IP173=9,9,IF('Vessel List B'!IP173=10,10,IF('Vessel List B'!IP173=11,11,IF('Vessel List B'!IP173=12,12,IF('Vessel List B'!IP173=13,13,IF('Vessel List B'!IP173=14,14,IF('Vessel List B'!IP173=15,15,IF('Vessel List B'!IP173=16,16,0)))))))))))))))))=0," ",VALUE(IF('Vessel List B'!IP173=1,1,IF('Vessel List B'!IP173=2,2,IF('Vessel List B'!IP173=3,3,IF('Vessel List B'!IP173=4,4,IF('Vessel List B'!IP173=5,5,IF('Vessel List B'!IP173=6,6,IF('Vessel List B'!IP173=7,7,IF('Vessel List B'!IP173=8,8,IF('Vessel List B'!IP173=9,9,IF('Vessel List B'!IP173=10,10,IF('Vessel List B'!IP173=11,11,IF('Vessel List B'!IP173=12,12,IF('Vessel List B'!IP173=13,13,IF('Vessel List B'!IP173=14,14,IF('Vessel List B'!IP173=15,15,IF('Vessel List B'!IP173=16,16,0))))))))))))))))))</f>
        <v xml:space="preserve"> </v>
      </c>
      <c r="JQ174" s="154"/>
      <c r="JR174" s="158"/>
      <c r="JS174" s="390" t="str">
        <f t="shared" si="241"/>
        <v/>
      </c>
      <c r="JT174" s="158"/>
      <c r="JU174" s="137"/>
      <c r="JV174" s="397" t="str">
        <f t="shared" si="242"/>
        <v/>
      </c>
      <c r="JW174" s="403"/>
    </row>
    <row r="175" spans="1:283" ht="15" x14ac:dyDescent="0.25">
      <c r="A175" s="132">
        <f>'Vessel List A'!B174</f>
        <v>41749</v>
      </c>
      <c r="B175" s="157" t="str">
        <f>IF(VALUE(IF('Vessel List A'!C174=1,1,IF('Vessel List A'!C174=2,2,IF('Vessel List A'!C174=3,3,IF('Vessel List A'!C174=4,4,IF('Vessel List A'!C174=5,5,IF('Vessel List A'!C174=6,6,IF('Vessel List A'!C174=7,7,IF('Vessel List A'!C174=8,8,IF('Vessel List A'!C174=9,9,IF('Vessel List A'!C174=10,10,IF('Vessel List A'!C174=11,11,IF('Vessel List A'!C174=12,12,IF('Vessel List A'!C174=13,13,IF('Vessel List A'!C174=14,14,IF('Vessel List A'!C174=15,15,IF('Vessel List A'!C174=16,16,0)))))))))))))))))=0," ",VALUE(IF('Vessel List A'!C174=1,1,IF('Vessel List A'!C174=2,2,IF('Vessel List A'!C174=3,3,IF('Vessel List A'!C174=4,4,IF('Vessel List A'!C174=5,5,IF('Vessel List A'!C174=6,6,IF('Vessel List A'!C174=7,7,IF('Vessel List A'!C174=8,8,IF('Vessel List A'!C174=9,9,IF('Vessel List A'!C174=10,10,IF('Vessel List A'!C174=11,11,IF('Vessel List A'!C174=12,12,IF('Vessel List A'!C174=13,13,IF('Vessel List A'!C174=14,14,IF('Vessel List A'!C174=15,15,IF('Vessel List A'!C174=16,16,0))))))))))))))))))</f>
        <v xml:space="preserve"> </v>
      </c>
      <c r="C175" s="154"/>
      <c r="D175" s="158"/>
      <c r="E175" s="390" t="str">
        <f t="shared" si="163"/>
        <v/>
      </c>
      <c r="F175" s="158"/>
      <c r="G175" s="137"/>
      <c r="H175" s="388" t="str">
        <f t="shared" si="164"/>
        <v/>
      </c>
      <c r="I175" s="157" t="str">
        <f>IF(VALUE(IF('Vessel List A'!P174=1,1,IF('Vessel List A'!P174=2,2,IF('Vessel List A'!P174=3,3,IF('Vessel List A'!P174=4,4,IF('Vessel List A'!P174=5,5,IF('Vessel List A'!P174=6,6,IF('Vessel List A'!P174=7,7,IF('Vessel List A'!P174=8,8,IF('Vessel List A'!P174=9,9,IF('Vessel List A'!P174=10,10,IF('Vessel List A'!P174=11,11,IF('Vessel List A'!P174=12,12,IF('Vessel List A'!P174=13,13,IF('Vessel List A'!P174=14,14,IF('Vessel List A'!P174=15,15,IF('Vessel List A'!P174=16,16,0)))))))))))))))))=0," ",VALUE(IF('Vessel List A'!P174=1,1,IF('Vessel List A'!P174=2,2,IF('Vessel List A'!P174=3,3,IF('Vessel List A'!P174=4,4,IF('Vessel List A'!P174=5,5,IF('Vessel List A'!P174=6,6,IF('Vessel List A'!P174=7,7,IF('Vessel List A'!P174=8,8,IF('Vessel List A'!P174=9,9,IF('Vessel List A'!P174=10,10,IF('Vessel List A'!P174=11,11,IF('Vessel List A'!P174=12,12,IF('Vessel List A'!P174=13,13,IF('Vessel List A'!P174=14,14,IF('Vessel List A'!P174=15,15,IF('Vessel List A'!P174=16,16,0))))))))))))))))))</f>
        <v xml:space="preserve"> </v>
      </c>
      <c r="J175" s="154"/>
      <c r="K175" s="158"/>
      <c r="L175" s="390" t="str">
        <f t="shared" si="165"/>
        <v/>
      </c>
      <c r="M175" s="158"/>
      <c r="N175" s="137"/>
      <c r="O175" s="388" t="str">
        <f t="shared" si="166"/>
        <v/>
      </c>
      <c r="P175" s="157" t="str">
        <f>IF(VALUE(IF('Vessel List A'!AC174=1,1,IF('Vessel List A'!AC174=2,2,IF('Vessel List A'!AC174=3,3,IF('Vessel List A'!AC174=4,4,IF('Vessel List A'!AC174=5,5,IF('Vessel List A'!AC174=6,6,IF('Vessel List A'!AC174=7,7,IF('Vessel List A'!AC174=8,8,IF('Vessel List A'!AC174=9,9,IF('Vessel List A'!AC174=10,10,IF('Vessel List A'!AC174=11,11,IF('Vessel List A'!AC174=12,12,IF('Vessel List A'!AC174=13,13,IF('Vessel List A'!AC174=14,14,IF('Vessel List A'!AC174=15,15,IF('Vessel List A'!AC174=16,16,0)))))))))))))))))=0," ",VALUE(IF('Vessel List A'!AC174=1,1,IF('Vessel List A'!AC174=2,2,IF('Vessel List A'!AC174=3,3,IF('Vessel List A'!AC174=4,4,IF('Vessel List A'!AC174=5,5,IF('Vessel List A'!AC174=6,6,IF('Vessel List A'!AC174=7,7,IF('Vessel List A'!AC174=8,8,IF('Vessel List A'!AC174=9,9,IF('Vessel List A'!AC174=10,10,IF('Vessel List A'!AC174=11,11,IF('Vessel List A'!AC174=12,12,IF('Vessel List A'!AC174=13,13,IF('Vessel List A'!AC174=14,14,IF('Vessel List A'!AC174=15,15,IF('Vessel List A'!AC174=16,16,0))))))))))))))))))</f>
        <v xml:space="preserve"> </v>
      </c>
      <c r="Q175" s="154"/>
      <c r="R175" s="158"/>
      <c r="S175" s="390" t="str">
        <f t="shared" si="167"/>
        <v/>
      </c>
      <c r="T175" s="158"/>
      <c r="U175" s="137"/>
      <c r="V175" s="388" t="str">
        <f t="shared" si="168"/>
        <v/>
      </c>
      <c r="W175" s="157" t="str">
        <f>IF(VALUE(IF('Vessel List A'!AP174=1,1,IF('Vessel List A'!AP174=2,2,IF('Vessel List A'!AP174=3,3,IF('Vessel List A'!AP174=4,4,IF('Vessel List A'!AP174=5,5,IF('Vessel List A'!AP174=6,6,IF('Vessel List A'!AP174=7,7,IF('Vessel List A'!AP174=8,8,IF('Vessel List A'!AP174=9,9,IF('Vessel List A'!AP174=10,10,IF('Vessel List A'!AP174=11,11,IF('Vessel List A'!AP174=12,12,IF('Vessel List A'!AP174=13,13,IF('Vessel List A'!AP174=14,14,IF('Vessel List A'!AP174=15,15,IF('Vessel List A'!AP174=16,16,0)))))))))))))))))=0," ",VALUE(IF('Vessel List A'!AP174=1,1,IF('Vessel List A'!AP174=2,2,IF('Vessel List A'!AP174=3,3,IF('Vessel List A'!AP174=4,4,IF('Vessel List A'!AP174=5,5,IF('Vessel List A'!AP174=6,6,IF('Vessel List A'!AP174=7,7,IF('Vessel List A'!AP174=8,8,IF('Vessel List A'!AP174=9,9,IF('Vessel List A'!AP174=10,10,IF('Vessel List A'!AP174=11,11,IF('Vessel List A'!AP174=12,12,IF('Vessel List A'!AP174=13,13,IF('Vessel List A'!AP174=14,14,IF('Vessel List A'!AP174=15,15,IF('Vessel List A'!AP174=16,16,0))))))))))))))))))</f>
        <v xml:space="preserve"> </v>
      </c>
      <c r="X175" s="154"/>
      <c r="Y175" s="158"/>
      <c r="Z175" s="390" t="str">
        <f t="shared" si="169"/>
        <v/>
      </c>
      <c r="AA175" s="158"/>
      <c r="AB175" s="137"/>
      <c r="AC175" s="388" t="str">
        <f t="shared" si="170"/>
        <v/>
      </c>
      <c r="AD175" s="157" t="str">
        <f>IF(VALUE(IF('Vessel List A'!BC174=1,1,IF('Vessel List A'!BC174=2,2,IF('Vessel List A'!BC174=3,3,IF('Vessel List A'!BC174=4,4,IF('Vessel List A'!BC174=5,5,IF('Vessel List A'!BC174=6,6,IF('Vessel List A'!BC174=7,7,IF('Vessel List A'!BC174=8,8,IF('Vessel List A'!BC174=9,9,IF('Vessel List A'!BC174=10,10,IF('Vessel List A'!BC174=11,11,IF('Vessel List A'!BC174=12,12,IF('Vessel List A'!BC174=13,13,IF('Vessel List A'!BC174=14,14,IF('Vessel List A'!BC174=15,15,IF('Vessel List A'!BC174=16,16,0)))))))))))))))))=0," ",VALUE(IF('Vessel List A'!BC174=1,1,IF('Vessel List A'!BC174=2,2,IF('Vessel List A'!BC174=3,3,IF('Vessel List A'!BC174=4,4,IF('Vessel List A'!BC174=5,5,IF('Vessel List A'!BC174=6,6,IF('Vessel List A'!BC174=7,7,IF('Vessel List A'!BC174=8,8,IF('Vessel List A'!BC174=9,9,IF('Vessel List A'!BC174=10,10,IF('Vessel List A'!BC174=11,11,IF('Vessel List A'!BC174=12,12,IF('Vessel List A'!BC174=13,13,IF('Vessel List A'!BC174=14,14,IF('Vessel List A'!BC174=15,15,IF('Vessel List A'!BC174=16,16,0))))))))))))))))))</f>
        <v xml:space="preserve"> </v>
      </c>
      <c r="AE175" s="154"/>
      <c r="AF175" s="158"/>
      <c r="AG175" s="390" t="str">
        <f t="shared" si="171"/>
        <v/>
      </c>
      <c r="AH175" s="158"/>
      <c r="AI175" s="137"/>
      <c r="AJ175" s="388" t="str">
        <f t="shared" si="172"/>
        <v/>
      </c>
      <c r="AK175" s="157" t="str">
        <f>IF(VALUE(IF('Vessel List A'!BP174=1,1,IF('Vessel List A'!BP174=2,2,IF('Vessel List A'!BP174=3,3,IF('Vessel List A'!BP174=4,4,IF('Vessel List A'!BP174=5,5,IF('Vessel List A'!BP174=6,6,IF('Vessel List A'!BP174=7,7,IF('Vessel List A'!BP174=8,8,IF('Vessel List A'!BP174=9,9,IF('Vessel List A'!BP174=10,10,IF('Vessel List A'!BP174=11,11,IF('Vessel List A'!BP174=12,12,IF('Vessel List A'!BP174=13,13,IF('Vessel List A'!BP174=14,14,IF('Vessel List A'!BP174=15,15,IF('Vessel List A'!BP174=16,16,0)))))))))))))))))=0," ",VALUE(IF('Vessel List A'!BP174=1,1,IF('Vessel List A'!BP174=2,2,IF('Vessel List A'!BP174=3,3,IF('Vessel List A'!BP174=4,4,IF('Vessel List A'!BP174=5,5,IF('Vessel List A'!BP174=6,6,IF('Vessel List A'!BP174=7,7,IF('Vessel List A'!BP174=8,8,IF('Vessel List A'!BP174=9,9,IF('Vessel List A'!BP174=10,10,IF('Vessel List A'!BP174=11,11,IF('Vessel List A'!BP174=12,12,IF('Vessel List A'!BP174=13,13,IF('Vessel List A'!BP174=14,14,IF('Vessel List A'!BP174=15,15,IF('Vessel List A'!BP174=16,16,0))))))))))))))))))</f>
        <v xml:space="preserve"> </v>
      </c>
      <c r="AL175" s="154"/>
      <c r="AM175" s="158"/>
      <c r="AN175" s="390" t="str">
        <f t="shared" si="173"/>
        <v/>
      </c>
      <c r="AO175" s="158"/>
      <c r="AP175" s="137"/>
      <c r="AQ175" s="388" t="str">
        <f t="shared" si="174"/>
        <v/>
      </c>
      <c r="AR175" s="157" t="str">
        <f>IF(VALUE(IF('Vessel List A'!CC174=1,1,IF('Vessel List A'!CC174=2,2,IF('Vessel List A'!CC174=3,3,IF('Vessel List A'!CC174=4,4,IF('Vessel List A'!CC174=5,5,IF('Vessel List A'!CC174=6,6,IF('Vessel List A'!CC174=7,7,IF('Vessel List A'!CC174=8,8,IF('Vessel List A'!CC174=9,9,IF('Vessel List A'!CC174=10,10,IF('Vessel List A'!CC174=11,11,IF('Vessel List A'!CC174=12,12,IF('Vessel List A'!CC174=13,13,IF('Vessel List A'!CC174=14,14,IF('Vessel List A'!CC174=15,15,IF('Vessel List A'!CC174=16,16,0)))))))))))))))))=0," ",VALUE(IF('Vessel List A'!CC174=1,1,IF('Vessel List A'!CC174=2,2,IF('Vessel List A'!CC174=3,3,IF('Vessel List A'!CC174=4,4,IF('Vessel List A'!CC174=5,5,IF('Vessel List A'!CC174=6,6,IF('Vessel List A'!CC174=7,7,IF('Vessel List A'!CC174=8,8,IF('Vessel List A'!CC174=9,9,IF('Vessel List A'!CC174=10,10,IF('Vessel List A'!CC174=11,11,IF('Vessel List A'!CC174=12,12,IF('Vessel List A'!CC174=13,13,IF('Vessel List A'!CC174=14,14,IF('Vessel List A'!CC174=15,15,IF('Vessel List A'!CC174=16,16,0))))))))))))))))))</f>
        <v xml:space="preserve"> </v>
      </c>
      <c r="AS175" s="154"/>
      <c r="AT175" s="158"/>
      <c r="AU175" s="390" t="str">
        <f t="shared" si="175"/>
        <v/>
      </c>
      <c r="AV175" s="158"/>
      <c r="AW175" s="137"/>
      <c r="AX175" s="388" t="str">
        <f t="shared" si="176"/>
        <v/>
      </c>
      <c r="AY175" s="157" t="str">
        <f>IF(VALUE(IF('Vessel List A'!CP174=1,1,IF('Vessel List A'!CP174=2,2,IF('Vessel List A'!CP174=3,3,IF('Vessel List A'!CP174=4,4,IF('Vessel List A'!CP174=5,5,IF('Vessel List A'!CP174=6,6,IF('Vessel List A'!CP174=7,7,IF('Vessel List A'!CP174=8,8,IF('Vessel List A'!CP174=9,9,IF('Vessel List A'!CP174=10,10,IF('Vessel List A'!CP174=11,11,IF('Vessel List A'!CP174=12,12,IF('Vessel List A'!CP174=13,13,IF('Vessel List A'!CP174=14,14,IF('Vessel List A'!CP174=15,15,IF('Vessel List A'!CP174=16,16,0)))))))))))))))))=0," ",VALUE(IF('Vessel List A'!CP174=1,1,IF('Vessel List A'!CP174=2,2,IF('Vessel List A'!CP174=3,3,IF('Vessel List A'!CP174=4,4,IF('Vessel List A'!CP174=5,5,IF('Vessel List A'!CP174=6,6,IF('Vessel List A'!CP174=7,7,IF('Vessel List A'!CP174=8,8,IF('Vessel List A'!CP174=9,9,IF('Vessel List A'!CP174=10,10,IF('Vessel List A'!CP174=11,11,IF('Vessel List A'!CP174=12,12,IF('Vessel List A'!CP174=13,13,IF('Vessel List A'!CP174=14,14,IF('Vessel List A'!CP174=15,15,IF('Vessel List A'!CP174=16,16,0))))))))))))))))))</f>
        <v xml:space="preserve"> </v>
      </c>
      <c r="AZ175" s="154"/>
      <c r="BA175" s="158"/>
      <c r="BB175" s="390" t="str">
        <f t="shared" si="177"/>
        <v/>
      </c>
      <c r="BC175" s="158"/>
      <c r="BD175" s="137"/>
      <c r="BE175" s="388" t="str">
        <f t="shared" si="178"/>
        <v/>
      </c>
      <c r="BF175" s="157" t="str">
        <f>IF(VALUE(IF('Vessel List A'!DC174=1,1,IF('Vessel List A'!DC174=2,2,IF('Vessel List A'!DC174=3,3,IF('Vessel List A'!DC174=4,4,IF('Vessel List A'!DC174=5,5,IF('Vessel List A'!DC174=6,6,IF('Vessel List A'!DC174=7,7,IF('Vessel List A'!DC174=8,8,IF('Vessel List A'!DC174=9,9,IF('Vessel List A'!DC174=10,10,IF('Vessel List A'!DC174=11,11,IF('Vessel List A'!DC174=12,12,IF('Vessel List A'!DC174=13,13,IF('Vessel List A'!DC174=14,14,IF('Vessel List A'!DC174=15,15,IF('Vessel List A'!DC174=16,16,0)))))))))))))))))=0," ",VALUE(IF('Vessel List A'!DC174=1,1,IF('Vessel List A'!DC174=2,2,IF('Vessel List A'!DC174=3,3,IF('Vessel List A'!DC174=4,4,IF('Vessel List A'!DC174=5,5,IF('Vessel List A'!DC174=6,6,IF('Vessel List A'!DC174=7,7,IF('Vessel List A'!DC174=8,8,IF('Vessel List A'!DC174=9,9,IF('Vessel List A'!DC174=10,10,IF('Vessel List A'!DC174=11,11,IF('Vessel List A'!DC174=12,12,IF('Vessel List A'!DC174=13,13,IF('Vessel List A'!DC174=14,14,IF('Vessel List A'!DC174=15,15,IF('Vessel List A'!DC174=16,16,0))))))))))))))))))</f>
        <v xml:space="preserve"> </v>
      </c>
      <c r="BG175" s="154"/>
      <c r="BH175" s="158"/>
      <c r="BI175" s="390" t="str">
        <f t="shared" si="179"/>
        <v/>
      </c>
      <c r="BJ175" s="158"/>
      <c r="BK175" s="137"/>
      <c r="BL175" s="388" t="str">
        <f t="shared" si="180"/>
        <v/>
      </c>
      <c r="BM175" s="157" t="str">
        <f>IF(VALUE(IF('Vessel List A'!DP174=1,1,IF('Vessel List A'!DP174=2,2,IF('Vessel List A'!DP174=3,3,IF('Vessel List A'!DP174=4,4,IF('Vessel List A'!DP174=5,5,IF('Vessel List A'!DP174=6,6,IF('Vessel List A'!DP174=7,7,IF('Vessel List A'!DP174=8,8,IF('Vessel List A'!DP174=9,9,IF('Vessel List A'!DP174=10,10,IF('Vessel List A'!DP174=11,11,IF('Vessel List A'!DP174=12,12,IF('Vessel List A'!DP174=13,13,IF('Vessel List A'!DP174=14,14,IF('Vessel List A'!DP174=15,15,IF('Vessel List A'!DP174=16,16,0)))))))))))))))))=0," ",VALUE(IF('Vessel List A'!DP174=1,1,IF('Vessel List A'!DP174=2,2,IF('Vessel List A'!DP174=3,3,IF('Vessel List A'!DP174=4,4,IF('Vessel List A'!DP174=5,5,IF('Vessel List A'!DP174=6,6,IF('Vessel List A'!DP174=7,7,IF('Vessel List A'!DP174=8,8,IF('Vessel List A'!DP174=9,9,IF('Vessel List A'!DP174=10,10,IF('Vessel List A'!DP174=11,11,IF('Vessel List A'!DP174=12,12,IF('Vessel List A'!DP174=13,13,IF('Vessel List A'!DP174=14,14,IF('Vessel List A'!DP174=15,15,IF('Vessel List A'!DP174=16,16,0))))))))))))))))))</f>
        <v xml:space="preserve"> </v>
      </c>
      <c r="BN175" s="154"/>
      <c r="BO175" s="158"/>
      <c r="BP175" s="390" t="str">
        <f t="shared" si="181"/>
        <v/>
      </c>
      <c r="BQ175" s="158"/>
      <c r="BR175" s="137"/>
      <c r="BS175" s="388" t="str">
        <f t="shared" si="182"/>
        <v/>
      </c>
      <c r="BT175" s="157" t="str">
        <f>IF(VALUE(IF('Vessel List A'!EC174=1,1,IF('Vessel List A'!EC174=2,2,IF('Vessel List A'!EC174=3,3,IF('Vessel List A'!EC174=4,4,IF('Vessel List A'!EC174=5,5,IF('Vessel List A'!EC174=6,6,IF('Vessel List A'!EC174=7,7,IF('Vessel List A'!EC174=8,8,IF('Vessel List A'!EC174=9,9,IF('Vessel List A'!EC174=10,10,IF('Vessel List A'!EC174=11,11,IF('Vessel List A'!EC174=12,12,IF('Vessel List A'!EC174=13,13,IF('Vessel List A'!EC174=14,14,IF('Vessel List A'!EC174=15,15,IF('Vessel List A'!EC174=16,16,0)))))))))))))))))=0," ",VALUE(IF('Vessel List A'!EC174=1,1,IF('Vessel List A'!EC174=2,2,IF('Vessel List A'!EC174=3,3,IF('Vessel List A'!EC174=4,4,IF('Vessel List A'!EC174=5,5,IF('Vessel List A'!EC174=6,6,IF('Vessel List A'!EC174=7,7,IF('Vessel List A'!EC174=8,8,IF('Vessel List A'!EC174=9,9,IF('Vessel List A'!EC174=10,10,IF('Vessel List A'!EC174=11,11,IF('Vessel List A'!EC174=12,12,IF('Vessel List A'!EC174=13,13,IF('Vessel List A'!EC174=14,14,IF('Vessel List A'!EC174=15,15,IF('Vessel List A'!EC174=16,16,0))))))))))))))))))</f>
        <v xml:space="preserve"> </v>
      </c>
      <c r="BU175" s="154"/>
      <c r="BV175" s="158"/>
      <c r="BW175" s="390" t="str">
        <f t="shared" si="183"/>
        <v/>
      </c>
      <c r="BX175" s="158"/>
      <c r="BY175" s="137"/>
      <c r="BZ175" s="388" t="str">
        <f t="shared" si="184"/>
        <v/>
      </c>
      <c r="CA175" s="157" t="str">
        <f>IF(VALUE(IF('Vessel List A'!EP174=1,1,IF('Vessel List A'!EP174=2,2,IF('Vessel List A'!EP174=3,3,IF('Vessel List A'!EP174=4,4,IF('Vessel List A'!EP174=5,5,IF('Vessel List A'!EP174=6,6,IF('Vessel List A'!EP174=7,7,IF('Vessel List A'!EP174=8,8,IF('Vessel List A'!EP174=9,9,IF('Vessel List A'!EP174=10,10,IF('Vessel List A'!EP174=11,11,IF('Vessel List A'!EP174=12,12,IF('Vessel List A'!EP174=13,13,IF('Vessel List A'!EP174=14,14,IF('Vessel List A'!EP174=15,15,IF('Vessel List A'!EP174=16,16,0)))))))))))))))))=0," ",VALUE(IF('Vessel List A'!EP174=1,1,IF('Vessel List A'!EP174=2,2,IF('Vessel List A'!EP174=3,3,IF('Vessel List A'!EP174=4,4,IF('Vessel List A'!EP174=5,5,IF('Vessel List A'!EP174=6,6,IF('Vessel List A'!EP174=7,7,IF('Vessel List A'!EP174=8,8,IF('Vessel List A'!EP174=9,9,IF('Vessel List A'!EP174=10,10,IF('Vessel List A'!EP174=11,11,IF('Vessel List A'!EP174=12,12,IF('Vessel List A'!EP174=13,13,IF('Vessel List A'!EP174=14,14,IF('Vessel List A'!EP174=15,15,IF('Vessel List A'!EP174=16,16,0))))))))))))))))))</f>
        <v xml:space="preserve"> </v>
      </c>
      <c r="CB175" s="154"/>
      <c r="CC175" s="158"/>
      <c r="CD175" s="390" t="str">
        <f t="shared" si="185"/>
        <v/>
      </c>
      <c r="CE175" s="158"/>
      <c r="CF175" s="137"/>
      <c r="CG175" s="388" t="str">
        <f t="shared" si="186"/>
        <v/>
      </c>
      <c r="CH175" s="157" t="str">
        <f>IF(VALUE(IF('Vessel List A'!FC174=1,1,IF('Vessel List A'!FC174=2,2,IF('Vessel List A'!FC174=3,3,IF('Vessel List A'!FC174=4,4,IF('Vessel List A'!FC174=5,5,IF('Vessel List A'!FC174=6,6,IF('Vessel List A'!FC174=7,7,IF('Vessel List A'!FC174=8,8,IF('Vessel List A'!FC174=9,9,IF('Vessel List A'!FC174=10,10,IF('Vessel List A'!FC174=11,11,IF('Vessel List A'!FC174=12,12,IF('Vessel List A'!FC174=13,13,IF('Vessel List A'!FC174=14,14,IF('Vessel List A'!FC174=15,15,IF('Vessel List A'!FC174=16,16,0)))))))))))))))))=0," ",VALUE(IF('Vessel List A'!FC174=1,1,IF('Vessel List A'!FC174=2,2,IF('Vessel List A'!FC174=3,3,IF('Vessel List A'!FC174=4,4,IF('Vessel List A'!FC174=5,5,IF('Vessel List A'!FC174=6,6,IF('Vessel List A'!FC174=7,7,IF('Vessel List A'!FC174=8,8,IF('Vessel List A'!FC174=9,9,IF('Vessel List A'!FC174=10,10,IF('Vessel List A'!FC174=11,11,IF('Vessel List A'!FC174=12,12,IF('Vessel List A'!FC174=13,13,IF('Vessel List A'!FC174=14,14,IF('Vessel List A'!FC174=15,15,IF('Vessel List A'!FC174=16,16,0))))))))))))))))))</f>
        <v xml:space="preserve"> </v>
      </c>
      <c r="CI175" s="154"/>
      <c r="CJ175" s="158"/>
      <c r="CK175" s="390" t="str">
        <f t="shared" si="187"/>
        <v/>
      </c>
      <c r="CL175" s="158"/>
      <c r="CM175" s="137"/>
      <c r="CN175" s="388" t="str">
        <f t="shared" si="188"/>
        <v/>
      </c>
      <c r="CO175" s="157" t="str">
        <f>IF(VALUE(IF('Vessel List A'!FP174=1,1,IF('Vessel List A'!FP174=2,2,IF('Vessel List A'!FP174=3,3,IF('Vessel List A'!FP174=4,4,IF('Vessel List A'!FP174=5,5,IF('Vessel List A'!FP174=6,6,IF('Vessel List A'!FP174=7,7,IF('Vessel List A'!FP174=8,8,IF('Vessel List A'!FP174=9,9,IF('Vessel List A'!FP174=10,10,IF('Vessel List A'!FP174=11,11,IF('Vessel List A'!FP174=12,12,IF('Vessel List A'!FP174=13,13,IF('Vessel List A'!FP174=14,14,IF('Vessel List A'!FP174=15,15,IF('Vessel List A'!FP174=16,16,0)))))))))))))))))=0," ",VALUE(IF('Vessel List A'!FP174=1,1,IF('Vessel List A'!FP174=2,2,IF('Vessel List A'!FP174=3,3,IF('Vessel List A'!FP174=4,4,IF('Vessel List A'!FP174=5,5,IF('Vessel List A'!FP174=6,6,IF('Vessel List A'!FP174=7,7,IF('Vessel List A'!FP174=8,8,IF('Vessel List A'!FP174=9,9,IF('Vessel List A'!FP174=10,10,IF('Vessel List A'!FP174=11,11,IF('Vessel List A'!FP174=12,12,IF('Vessel List A'!FP174=13,13,IF('Vessel List A'!FP174=14,14,IF('Vessel List A'!FP174=15,15,IF('Vessel List A'!FP174=16,16,0))))))))))))))))))</f>
        <v xml:space="preserve"> </v>
      </c>
      <c r="CP175" s="154"/>
      <c r="CQ175" s="158"/>
      <c r="CR175" s="390" t="str">
        <f t="shared" si="189"/>
        <v/>
      </c>
      <c r="CS175" s="158"/>
      <c r="CT175" s="137"/>
      <c r="CU175" s="388" t="str">
        <f t="shared" si="190"/>
        <v/>
      </c>
      <c r="CV175" s="157" t="str">
        <f>IF(VALUE(IF('Vessel List A'!GC174=1,1,IF('Vessel List A'!GC174=2,2,IF('Vessel List A'!GC174=3,3,IF('Vessel List A'!GC174=4,4,IF('Vessel List A'!GC174=5,5,IF('Vessel List A'!GC174=6,6,IF('Vessel List A'!GC174=7,7,IF('Vessel List A'!GC174=8,8,IF('Vessel List A'!GC174=9,9,IF('Vessel List A'!GC174=10,10,IF('Vessel List A'!GC174=11,11,IF('Vessel List A'!GC174=12,12,IF('Vessel List A'!GC174=13,13,IF('Vessel List A'!GC174=14,14,IF('Vessel List A'!GC174=15,15,IF('Vessel List A'!GC174=16,16,0)))))))))))))))))=0," ",VALUE(IF('Vessel List A'!GC174=1,1,IF('Vessel List A'!GC174=2,2,IF('Vessel List A'!GC174=3,3,IF('Vessel List A'!GC174=4,4,IF('Vessel List A'!GC174=5,5,IF('Vessel List A'!GC174=6,6,IF('Vessel List A'!GC174=7,7,IF('Vessel List A'!GC174=8,8,IF('Vessel List A'!GC174=9,9,IF('Vessel List A'!GC174=10,10,IF('Vessel List A'!GC174=11,11,IF('Vessel List A'!GC174=12,12,IF('Vessel List A'!GC174=13,13,IF('Vessel List A'!GC174=14,14,IF('Vessel List A'!GC174=15,15,IF('Vessel List A'!GC174=16,16,0))))))))))))))))))</f>
        <v xml:space="preserve"> </v>
      </c>
      <c r="CW175" s="154"/>
      <c r="CX175" s="158"/>
      <c r="CY175" s="390" t="str">
        <f t="shared" si="191"/>
        <v/>
      </c>
      <c r="CZ175" s="158"/>
      <c r="DA175" s="137"/>
      <c r="DB175" s="388" t="str">
        <f t="shared" si="192"/>
        <v/>
      </c>
      <c r="DC175" s="157" t="str">
        <f>IF(VALUE(IF('Vessel List A'!GP174=1,1,IF('Vessel List A'!GP174=2,2,IF('Vessel List A'!GP174=3,3,IF('Vessel List A'!GP174=4,4,IF('Vessel List A'!GP174=5,5,IF('Vessel List A'!GP174=6,6,IF('Vessel List A'!GP174=7,7,IF('Vessel List A'!GP174=8,8,IF('Vessel List A'!GP174=9,9,IF('Vessel List A'!GP174=10,10,IF('Vessel List A'!GP174=11,11,IF('Vessel List A'!GP174=12,12,IF('Vessel List A'!GP174=13,13,IF('Vessel List A'!GP174=14,14,IF('Vessel List A'!GP174=15,15,IF('Vessel List A'!GP174=16,16,0)))))))))))))))))=0," ",VALUE(IF('Vessel List A'!GP174=1,1,IF('Vessel List A'!GP174=2,2,IF('Vessel List A'!GP174=3,3,IF('Vessel List A'!GP174=4,4,IF('Vessel List A'!GP174=5,5,IF('Vessel List A'!GP174=6,6,IF('Vessel List A'!GP174=7,7,IF('Vessel List A'!GP174=8,8,IF('Vessel List A'!GP174=9,9,IF('Vessel List A'!GP174=10,10,IF('Vessel List A'!GP174=11,11,IF('Vessel List A'!GP174=12,12,IF('Vessel List A'!GP174=13,13,IF('Vessel List A'!GP174=14,14,IF('Vessel List A'!GP174=15,15,IF('Vessel List A'!GP174=16,16,0))))))))))))))))))</f>
        <v xml:space="preserve"> </v>
      </c>
      <c r="DD175" s="154"/>
      <c r="DE175" s="158"/>
      <c r="DF175" s="390" t="str">
        <f t="shared" si="193"/>
        <v/>
      </c>
      <c r="DG175" s="158"/>
      <c r="DH175" s="137"/>
      <c r="DI175" s="388" t="str">
        <f t="shared" si="194"/>
        <v/>
      </c>
      <c r="DJ175" s="157" t="str">
        <f>IF(VALUE(IF('Vessel List A'!HC174=1,1,IF('Vessel List A'!HC174=2,2,IF('Vessel List A'!HC174=3,3,IF('Vessel List A'!HC174=4,4,IF('Vessel List A'!HC174=5,5,IF('Vessel List A'!HC174=6,6,IF('Vessel List A'!HC174=7,7,IF('Vessel List A'!HC174=8,8,IF('Vessel List A'!HC174=9,9,IF('Vessel List A'!HC174=10,10,IF('Vessel List A'!HC174=11,11,IF('Vessel List A'!HC174=12,12,IF('Vessel List A'!HC174=13,13,IF('Vessel List A'!HC174=14,14,IF('Vessel List A'!HC174=15,15,IF('Vessel List A'!HC174=16,16,0)))))))))))))))))=0," ",VALUE(IF('Vessel List A'!HC174=1,1,IF('Vessel List A'!HC174=2,2,IF('Vessel List A'!HC174=3,3,IF('Vessel List A'!HC174=4,4,IF('Vessel List A'!HC174=5,5,IF('Vessel List A'!HC174=6,6,IF('Vessel List A'!HC174=7,7,IF('Vessel List A'!HC174=8,8,IF('Vessel List A'!HC174=9,9,IF('Vessel List A'!HC174=10,10,IF('Vessel List A'!HC174=11,11,IF('Vessel List A'!HC174=12,12,IF('Vessel List A'!HC174=13,13,IF('Vessel List A'!HC174=14,14,IF('Vessel List A'!HC174=15,15,IF('Vessel List A'!HC174=16,16,0))))))))))))))))))</f>
        <v xml:space="preserve"> </v>
      </c>
      <c r="DK175" s="154"/>
      <c r="DL175" s="158"/>
      <c r="DM175" s="390" t="str">
        <f t="shared" si="195"/>
        <v/>
      </c>
      <c r="DN175" s="158"/>
      <c r="DO175" s="137"/>
      <c r="DP175" s="388" t="str">
        <f t="shared" si="196"/>
        <v/>
      </c>
      <c r="DQ175" s="157" t="str">
        <f>IF(VALUE(IF('Vessel List A'!HP174=1,1,IF('Vessel List A'!HP174=2,2,IF('Vessel List A'!HP174=3,3,IF('Vessel List A'!HP174=4,4,IF('Vessel List A'!HP174=5,5,IF('Vessel List A'!HP174=6,6,IF('Vessel List A'!HP174=7,7,IF('Vessel List A'!HP174=8,8,IF('Vessel List A'!HP174=9,9,IF('Vessel List A'!HP174=10,10,IF('Vessel List A'!HP174=11,11,IF('Vessel List A'!HP174=12,12,IF('Vessel List A'!HP174=13,13,IF('Vessel List A'!HP174=14,14,IF('Vessel List A'!HP174=15,15,IF('Vessel List A'!HP174=16,16,0)))))))))))))))))=0," ",VALUE(IF('Vessel List A'!HP174=1,1,IF('Vessel List A'!HP174=2,2,IF('Vessel List A'!HP174=3,3,IF('Vessel List A'!HP174=4,4,IF('Vessel List A'!HP174=5,5,IF('Vessel List A'!HP174=6,6,IF('Vessel List A'!HP174=7,7,IF('Vessel List A'!HP174=8,8,IF('Vessel List A'!HP174=9,9,IF('Vessel List A'!HP174=10,10,IF('Vessel List A'!HP174=11,11,IF('Vessel List A'!HP174=12,12,IF('Vessel List A'!HP174=13,13,IF('Vessel List A'!HP174=14,14,IF('Vessel List A'!HP174=15,15,IF('Vessel List A'!HP174=16,16,0))))))))))))))))))</f>
        <v xml:space="preserve"> </v>
      </c>
      <c r="DR175" s="154"/>
      <c r="DS175" s="158"/>
      <c r="DT175" s="390" t="str">
        <f t="shared" si="197"/>
        <v/>
      </c>
      <c r="DU175" s="158"/>
      <c r="DV175" s="137"/>
      <c r="DW175" s="388" t="str">
        <f t="shared" si="198"/>
        <v/>
      </c>
      <c r="DX175" s="157" t="str">
        <f>IF(VALUE(IF('Vessel List A'!IC174=1,1,IF('Vessel List A'!IC174=2,2,IF('Vessel List A'!IC174=3,3,IF('Vessel List A'!IC174=4,4,IF('Vessel List A'!IC174=5,5,IF('Vessel List A'!IC174=6,6,IF('Vessel List A'!IC174=7,7,IF('Vessel List A'!IC174=8,8,IF('Vessel List A'!IC174=9,9,IF('Vessel List A'!IC174=10,10,IF('Vessel List A'!IC174=11,11,IF('Vessel List A'!IC174=12,12,IF('Vessel List A'!IC174=13,13,IF('Vessel List A'!IC174=14,14,IF('Vessel List A'!IC174=15,15,IF('Vessel List A'!IC174=16,16,0)))))))))))))))))=0," ",VALUE(IF('Vessel List A'!IC174=1,1,IF('Vessel List A'!IC174=2,2,IF('Vessel List A'!IC174=3,3,IF('Vessel List A'!IC174=4,4,IF('Vessel List A'!IC174=5,5,IF('Vessel List A'!IC174=6,6,IF('Vessel List A'!IC174=7,7,IF('Vessel List A'!IC174=8,8,IF('Vessel List A'!IC174=9,9,IF('Vessel List A'!IC174=10,10,IF('Vessel List A'!IC174=11,11,IF('Vessel List A'!IC174=12,12,IF('Vessel List A'!IC174=13,13,IF('Vessel List A'!IC174=14,14,IF('Vessel List A'!IC174=15,15,IF('Vessel List A'!IC174=16,16,0))))))))))))))))))</f>
        <v xml:space="preserve"> </v>
      </c>
      <c r="DY175" s="154"/>
      <c r="DZ175" s="158"/>
      <c r="EA175" s="390" t="str">
        <f t="shared" si="199"/>
        <v/>
      </c>
      <c r="EB175" s="158"/>
      <c r="EC175" s="137"/>
      <c r="ED175" s="388" t="str">
        <f t="shared" si="200"/>
        <v/>
      </c>
      <c r="EE175" s="157" t="str">
        <f>IF(VALUE(IF('Vessel List A'!IP174=1,1,IF('Vessel List A'!IP174=2,2,IF('Vessel List A'!IP174=3,3,IF('Vessel List A'!IP174=4,4,IF('Vessel List A'!IP174=5,5,IF('Vessel List A'!IP174=6,6,IF('Vessel List A'!IP174=7,7,IF('Vessel List A'!IP174=8,8,IF('Vessel List A'!IP174=9,9,IF('Vessel List A'!IP174=10,10,IF('Vessel List A'!IP174=11,11,IF('Vessel List A'!IP174=12,12,IF('Vessel List A'!IP174=13,13,IF('Vessel List A'!IP174=14,14,IF('Vessel List A'!IP174=15,15,IF('Vessel List A'!IP174=16,16,0)))))))))))))))))=0," ",VALUE(IF('Vessel List A'!IP174=1,1,IF('Vessel List A'!IP174=2,2,IF('Vessel List A'!IP174=3,3,IF('Vessel List A'!IP174=4,4,IF('Vessel List A'!IP174=5,5,IF('Vessel List A'!IP174=6,6,IF('Vessel List A'!IP174=7,7,IF('Vessel List A'!IP174=8,8,IF('Vessel List A'!IP174=9,9,IF('Vessel List A'!IP174=10,10,IF('Vessel List A'!IP174=11,11,IF('Vessel List A'!IP174=12,12,IF('Vessel List A'!IP174=13,13,IF('Vessel List A'!IP174=14,14,IF('Vessel List A'!IP174=15,15,IF('Vessel List A'!IP174=16,16,0))))))))))))))))))</f>
        <v xml:space="preserve"> </v>
      </c>
      <c r="EF175" s="154"/>
      <c r="EG175" s="158"/>
      <c r="EH175" s="390" t="str">
        <f t="shared" si="201"/>
        <v/>
      </c>
      <c r="EI175" s="158"/>
      <c r="EJ175" s="137"/>
      <c r="EK175" s="397" t="str">
        <f t="shared" si="202"/>
        <v/>
      </c>
      <c r="EL175" s="144"/>
      <c r="EM175" s="157" t="str">
        <f>IF(VALUE(IF('Vessel List B'!C174=1,1,IF('Vessel List B'!C174=2,2,IF('Vessel List B'!C174=3,3,IF('Vessel List B'!C174=4,4,IF('Vessel List B'!C174=5,5,IF('Vessel List B'!C174=6,6,IF('Vessel List B'!C174=7,7,IF('Vessel List B'!C174=8,8,IF('Vessel List B'!C174=9,9,IF('Vessel List B'!C174=10,10,IF('Vessel List B'!C174=11,11,IF('Vessel List B'!C174=12,12,IF('Vessel List B'!C174=13,13,IF('Vessel List B'!C174=14,14,IF('Vessel List B'!C174=15,15,IF('Vessel List B'!C174=16,16,0)))))))))))))))))=0," ",VALUE(IF('Vessel List B'!C174=1,1,IF('Vessel List B'!C174=2,2,IF('Vessel List B'!C174=3,3,IF('Vessel List B'!C174=4,4,IF('Vessel List B'!C174=5,5,IF('Vessel List B'!C174=6,6,IF('Vessel List B'!C174=7,7,IF('Vessel List B'!C174=8,8,IF('Vessel List B'!C174=9,9,IF('Vessel List B'!C174=10,10,IF('Vessel List B'!C174=11,11,IF('Vessel List B'!C174=12,12,IF('Vessel List B'!C174=13,13,IF('Vessel List B'!C174=14,14,IF('Vessel List B'!C174=15,15,IF('Vessel List B'!C174=16,16,0))))))))))))))))))</f>
        <v xml:space="preserve"> </v>
      </c>
      <c r="EN175" s="154"/>
      <c r="EO175" s="158"/>
      <c r="EP175" s="390" t="str">
        <f t="shared" si="203"/>
        <v/>
      </c>
      <c r="EQ175" s="158"/>
      <c r="ER175" s="137"/>
      <c r="ES175" s="388" t="str">
        <f t="shared" si="204"/>
        <v/>
      </c>
      <c r="ET175" s="157" t="str">
        <f>IF(VALUE(IF('Vessel List B'!P174=1,1,IF('Vessel List B'!P174=2,2,IF('Vessel List B'!P174=3,3,IF('Vessel List B'!P174=4,4,IF('Vessel List B'!P174=5,5,IF('Vessel List B'!P174=6,6,IF('Vessel List B'!P174=7,7,IF('Vessel List B'!P174=8,8,IF('Vessel List B'!P174=9,9,IF('Vessel List B'!P174=10,10,IF('Vessel List B'!P174=11,11,IF('Vessel List B'!P174=12,12,IF('Vessel List B'!P174=13,13,IF('Vessel List B'!P174=14,14,IF('Vessel List B'!P174=15,15,IF('Vessel List B'!P174=16,16,0)))))))))))))))))=0," ",VALUE(IF('Vessel List B'!P174=1,1,IF('Vessel List B'!P174=2,2,IF('Vessel List B'!P174=3,3,IF('Vessel List B'!P174=4,4,IF('Vessel List B'!P174=5,5,IF('Vessel List B'!P174=6,6,IF('Vessel List B'!P174=7,7,IF('Vessel List B'!P174=8,8,IF('Vessel List B'!P174=9,9,IF('Vessel List B'!P174=10,10,IF('Vessel List B'!P174=11,11,IF('Vessel List B'!P174=12,12,IF('Vessel List B'!P174=13,13,IF('Vessel List B'!P174=14,14,IF('Vessel List B'!P174=15,15,IF('Vessel List B'!P174=16,16,0))))))))))))))))))</f>
        <v xml:space="preserve"> </v>
      </c>
      <c r="EU175" s="154"/>
      <c r="EV175" s="158"/>
      <c r="EW175" s="390" t="str">
        <f t="shared" si="205"/>
        <v/>
      </c>
      <c r="EX175" s="158"/>
      <c r="EY175" s="137"/>
      <c r="EZ175" s="388" t="str">
        <f t="shared" si="206"/>
        <v/>
      </c>
      <c r="FA175" s="157" t="str">
        <f>IF(VALUE(IF('Vessel List B'!AC174=1,1,IF('Vessel List B'!AC174=2,2,IF('Vessel List B'!AC174=3,3,IF('Vessel List B'!AC174=4,4,IF('Vessel List B'!AC174=5,5,IF('Vessel List B'!AC174=6,6,IF('Vessel List B'!AC174=7,7,IF('Vessel List B'!AC174=8,8,IF('Vessel List B'!AC174=9,9,IF('Vessel List B'!AC174=10,10,IF('Vessel List B'!AC174=11,11,IF('Vessel List B'!AC174=12,12,IF('Vessel List B'!AC174=13,13,IF('Vessel List B'!AC174=14,14,IF('Vessel List B'!AC174=15,15,IF('Vessel List B'!AC174=16,16,0)))))))))))))))))=0," ",VALUE(IF('Vessel List B'!AC174=1,1,IF('Vessel List B'!AC174=2,2,IF('Vessel List B'!AC174=3,3,IF('Vessel List B'!AC174=4,4,IF('Vessel List B'!AC174=5,5,IF('Vessel List B'!AC174=6,6,IF('Vessel List B'!AC174=7,7,IF('Vessel List B'!AC174=8,8,IF('Vessel List B'!AC174=9,9,IF('Vessel List B'!AC174=10,10,IF('Vessel List B'!AC174=11,11,IF('Vessel List B'!AC174=12,12,IF('Vessel List B'!AC174=13,13,IF('Vessel List B'!AC174=14,14,IF('Vessel List B'!AC174=15,15,IF('Vessel List B'!AC174=16,16,0))))))))))))))))))</f>
        <v xml:space="preserve"> </v>
      </c>
      <c r="FB175" s="154"/>
      <c r="FC175" s="158"/>
      <c r="FD175" s="390" t="str">
        <f t="shared" si="207"/>
        <v/>
      </c>
      <c r="FE175" s="158"/>
      <c r="FF175" s="137"/>
      <c r="FG175" s="388" t="str">
        <f t="shared" si="208"/>
        <v/>
      </c>
      <c r="FH175" s="157" t="str">
        <f>IF(VALUE(IF('Vessel List B'!AP174=1,1,IF('Vessel List B'!AP174=2,2,IF('Vessel List B'!AP174=3,3,IF('Vessel List B'!AP174=4,4,IF('Vessel List B'!AP174=5,5,IF('Vessel List B'!AP174=6,6,IF('Vessel List B'!AP174=7,7,IF('Vessel List B'!AP174=8,8,IF('Vessel List B'!AP174=9,9,IF('Vessel List B'!AP174=10,10,IF('Vessel List B'!AP174=11,11,IF('Vessel List B'!AP174=12,12,IF('Vessel List B'!AP174=13,13,IF('Vessel List B'!AP174=14,14,IF('Vessel List B'!AP174=15,15,IF('Vessel List B'!AP174=16,16,0)))))))))))))))))=0," ",VALUE(IF('Vessel List B'!AP174=1,1,IF('Vessel List B'!AP174=2,2,IF('Vessel List B'!AP174=3,3,IF('Vessel List B'!AP174=4,4,IF('Vessel List B'!AP174=5,5,IF('Vessel List B'!AP174=6,6,IF('Vessel List B'!AP174=7,7,IF('Vessel List B'!AP174=8,8,IF('Vessel List B'!AP174=9,9,IF('Vessel List B'!AP174=10,10,IF('Vessel List B'!AP174=11,11,IF('Vessel List B'!AP174=12,12,IF('Vessel List B'!AP174=13,13,IF('Vessel List B'!AP174=14,14,IF('Vessel List B'!AP174=15,15,IF('Vessel List B'!AP174=16,16,0))))))))))))))))))</f>
        <v xml:space="preserve"> </v>
      </c>
      <c r="FI175" s="154"/>
      <c r="FJ175" s="158"/>
      <c r="FK175" s="390" t="str">
        <f t="shared" si="209"/>
        <v/>
      </c>
      <c r="FL175" s="158"/>
      <c r="FM175" s="137"/>
      <c r="FN175" s="388" t="str">
        <f t="shared" si="210"/>
        <v/>
      </c>
      <c r="FO175" s="157" t="str">
        <f>IF(VALUE(IF('Vessel List B'!BC174=1,1,IF('Vessel List B'!BC174=2,2,IF('Vessel List B'!BC174=3,3,IF('Vessel List B'!BC174=4,4,IF('Vessel List B'!BC174=5,5,IF('Vessel List B'!BC174=6,6,IF('Vessel List B'!BC174=7,7,IF('Vessel List B'!BC174=8,8,IF('Vessel List B'!BC174=9,9,IF('Vessel List B'!BC174=10,10,IF('Vessel List B'!BC174=11,11,IF('Vessel List B'!BC174=12,12,IF('Vessel List B'!BC174=13,13,IF('Vessel List B'!BC174=14,14,IF('Vessel List B'!BC174=15,15,IF('Vessel List B'!BC174=16,16,0)))))))))))))))))=0," ",VALUE(IF('Vessel List B'!BC174=1,1,IF('Vessel List B'!BC174=2,2,IF('Vessel List B'!BC174=3,3,IF('Vessel List B'!BC174=4,4,IF('Vessel List B'!BC174=5,5,IF('Vessel List B'!BC174=6,6,IF('Vessel List B'!BC174=7,7,IF('Vessel List B'!BC174=8,8,IF('Vessel List B'!BC174=9,9,IF('Vessel List B'!BC174=10,10,IF('Vessel List B'!BC174=11,11,IF('Vessel List B'!BC174=12,12,IF('Vessel List B'!BC174=13,13,IF('Vessel List B'!BC174=14,14,IF('Vessel List B'!BC174=15,15,IF('Vessel List B'!BC174=16,16,0))))))))))))))))))</f>
        <v xml:space="preserve"> </v>
      </c>
      <c r="FP175" s="154"/>
      <c r="FQ175" s="158"/>
      <c r="FR175" s="390" t="str">
        <f t="shared" si="211"/>
        <v/>
      </c>
      <c r="FS175" s="158"/>
      <c r="FT175" s="137"/>
      <c r="FU175" s="388" t="str">
        <f t="shared" si="212"/>
        <v/>
      </c>
      <c r="FV175" s="157" t="str">
        <f>IF(VALUE(IF('Vessel List B'!BP174=1,1,IF('Vessel List B'!BP174=2,2,IF('Vessel List B'!BP174=3,3,IF('Vessel List B'!BP174=4,4,IF('Vessel List B'!BP174=5,5,IF('Vessel List B'!BP174=6,6,IF('Vessel List B'!BP174=7,7,IF('Vessel List B'!BP174=8,8,IF('Vessel List B'!BP174=9,9,IF('Vessel List B'!BP174=10,10,IF('Vessel List B'!BP174=11,11,IF('Vessel List B'!BP174=12,12,IF('Vessel List B'!BP174=13,13,IF('Vessel List B'!BP174=14,14,IF('Vessel List B'!BP174=15,15,IF('Vessel List B'!BP174=16,16,0)))))))))))))))))=0," ",VALUE(IF('Vessel List B'!BP174=1,1,IF('Vessel List B'!BP174=2,2,IF('Vessel List B'!BP174=3,3,IF('Vessel List B'!BP174=4,4,IF('Vessel List B'!BP174=5,5,IF('Vessel List B'!BP174=6,6,IF('Vessel List B'!BP174=7,7,IF('Vessel List B'!BP174=8,8,IF('Vessel List B'!BP174=9,9,IF('Vessel List B'!BP174=10,10,IF('Vessel List B'!BP174=11,11,IF('Vessel List B'!BP174=12,12,IF('Vessel List B'!BP174=13,13,IF('Vessel List B'!BP174=14,14,IF('Vessel List B'!BP174=15,15,IF('Vessel List B'!BP174=16,16,0))))))))))))))))))</f>
        <v xml:space="preserve"> </v>
      </c>
      <c r="FW175" s="154"/>
      <c r="FX175" s="158"/>
      <c r="FY175" s="390" t="str">
        <f t="shared" si="213"/>
        <v/>
      </c>
      <c r="FZ175" s="158"/>
      <c r="GA175" s="137"/>
      <c r="GB175" s="388" t="str">
        <f t="shared" si="214"/>
        <v/>
      </c>
      <c r="GC175" s="157" t="str">
        <f>IF(VALUE(IF('Vessel List B'!CC174=1,1,IF('Vessel List B'!CC174=2,2,IF('Vessel List B'!CC174=3,3,IF('Vessel List B'!CC174=4,4,IF('Vessel List B'!CC174=5,5,IF('Vessel List B'!CC174=6,6,IF('Vessel List B'!CC174=7,7,IF('Vessel List B'!CC174=8,8,IF('Vessel List B'!CC174=9,9,IF('Vessel List B'!CC174=10,10,IF('Vessel List B'!CC174=11,11,IF('Vessel List B'!CC174=12,12,IF('Vessel List B'!CC174=13,13,IF('Vessel List B'!CC174=14,14,IF('Vessel List B'!CC174=15,15,IF('Vessel List B'!CC174=16,16,0)))))))))))))))))=0," ",VALUE(IF('Vessel List B'!CC174=1,1,IF('Vessel List B'!CC174=2,2,IF('Vessel List B'!CC174=3,3,IF('Vessel List B'!CC174=4,4,IF('Vessel List B'!CC174=5,5,IF('Vessel List B'!CC174=6,6,IF('Vessel List B'!CC174=7,7,IF('Vessel List B'!CC174=8,8,IF('Vessel List B'!CC174=9,9,IF('Vessel List B'!CC174=10,10,IF('Vessel List B'!CC174=11,11,IF('Vessel List B'!CC174=12,12,IF('Vessel List B'!CC174=13,13,IF('Vessel List B'!CC174=14,14,IF('Vessel List B'!CC174=15,15,IF('Vessel List B'!CC174=16,16,0))))))))))))))))))</f>
        <v xml:space="preserve"> </v>
      </c>
      <c r="GD175" s="154"/>
      <c r="GE175" s="158"/>
      <c r="GF175" s="390" t="str">
        <f t="shared" si="215"/>
        <v/>
      </c>
      <c r="GG175" s="158"/>
      <c r="GH175" s="137"/>
      <c r="GI175" s="388" t="str">
        <f t="shared" si="216"/>
        <v/>
      </c>
      <c r="GJ175" s="157" t="str">
        <f>IF(VALUE(IF('Vessel List B'!CP174=1,1,IF('Vessel List B'!CP174=2,2,IF('Vessel List B'!CP174=3,3,IF('Vessel List B'!CP174=4,4,IF('Vessel List B'!CP174=5,5,IF('Vessel List B'!CP174=6,6,IF('Vessel List B'!CP174=7,7,IF('Vessel List B'!CP174=8,8,IF('Vessel List B'!CP174=9,9,IF('Vessel List B'!CP174=10,10,IF('Vessel List B'!CP174=11,11,IF('Vessel List B'!CP174=12,12,IF('Vessel List B'!CP174=13,13,IF('Vessel List B'!CP174=14,14,IF('Vessel List B'!CP174=15,15,IF('Vessel List B'!CP174=16,16,0)))))))))))))))))=0," ",VALUE(IF('Vessel List B'!CP174=1,1,IF('Vessel List B'!CP174=2,2,IF('Vessel List B'!CP174=3,3,IF('Vessel List B'!CP174=4,4,IF('Vessel List B'!CP174=5,5,IF('Vessel List B'!CP174=6,6,IF('Vessel List B'!CP174=7,7,IF('Vessel List B'!CP174=8,8,IF('Vessel List B'!CP174=9,9,IF('Vessel List B'!CP174=10,10,IF('Vessel List B'!CP174=11,11,IF('Vessel List B'!CP174=12,12,IF('Vessel List B'!CP174=13,13,IF('Vessel List B'!CP174=14,14,IF('Vessel List B'!CP174=15,15,IF('Vessel List B'!CP174=16,16,0))))))))))))))))))</f>
        <v xml:space="preserve"> </v>
      </c>
      <c r="GK175" s="154"/>
      <c r="GL175" s="158"/>
      <c r="GM175" s="390" t="str">
        <f t="shared" si="217"/>
        <v/>
      </c>
      <c r="GN175" s="158"/>
      <c r="GO175" s="137"/>
      <c r="GP175" s="388" t="str">
        <f t="shared" si="218"/>
        <v/>
      </c>
      <c r="GQ175" s="157" t="str">
        <f>IF(VALUE(IF('Vessel List B'!DC174=1,1,IF('Vessel List B'!DC174=2,2,IF('Vessel List B'!DC174=3,3,IF('Vessel List B'!DC174=4,4,IF('Vessel List B'!DC174=5,5,IF('Vessel List B'!DC174=6,6,IF('Vessel List B'!DC174=7,7,IF('Vessel List B'!DC174=8,8,IF('Vessel List B'!DC174=9,9,IF('Vessel List B'!DC174=10,10,IF('Vessel List B'!DC174=11,11,IF('Vessel List B'!DC174=12,12,IF('Vessel List B'!DC174=13,13,IF('Vessel List B'!DC174=14,14,IF('Vessel List B'!DC174=15,15,IF('Vessel List B'!DC174=16,16,0)))))))))))))))))=0," ",VALUE(IF('Vessel List B'!DC174=1,1,IF('Vessel List B'!DC174=2,2,IF('Vessel List B'!DC174=3,3,IF('Vessel List B'!DC174=4,4,IF('Vessel List B'!DC174=5,5,IF('Vessel List B'!DC174=6,6,IF('Vessel List B'!DC174=7,7,IF('Vessel List B'!DC174=8,8,IF('Vessel List B'!DC174=9,9,IF('Vessel List B'!DC174=10,10,IF('Vessel List B'!DC174=11,11,IF('Vessel List B'!DC174=12,12,IF('Vessel List B'!DC174=13,13,IF('Vessel List B'!DC174=14,14,IF('Vessel List B'!DC174=15,15,IF('Vessel List B'!DC174=16,16,0))))))))))))))))))</f>
        <v xml:space="preserve"> </v>
      </c>
      <c r="GR175" s="154"/>
      <c r="GS175" s="158"/>
      <c r="GT175" s="390" t="str">
        <f t="shared" si="219"/>
        <v/>
      </c>
      <c r="GU175" s="158"/>
      <c r="GV175" s="137"/>
      <c r="GW175" s="388" t="str">
        <f t="shared" si="220"/>
        <v/>
      </c>
      <c r="GX175" s="157" t="str">
        <f>IF(VALUE(IF('Vessel List B'!DP174=1,1,IF('Vessel List B'!DP174=2,2,IF('Vessel List B'!DP174=3,3,IF('Vessel List B'!DP174=4,4,IF('Vessel List B'!DP174=5,5,IF('Vessel List B'!DP174=6,6,IF('Vessel List B'!DP174=7,7,IF('Vessel List B'!DP174=8,8,IF('Vessel List B'!DP174=9,9,IF('Vessel List B'!DP174=10,10,IF('Vessel List B'!DP174=11,11,IF('Vessel List B'!DP174=12,12,IF('Vessel List B'!DP174=13,13,IF('Vessel List B'!DP174=14,14,IF('Vessel List B'!DP174=15,15,IF('Vessel List B'!DP174=16,16,0)))))))))))))))))=0," ",VALUE(IF('Vessel List B'!DP174=1,1,IF('Vessel List B'!DP174=2,2,IF('Vessel List B'!DP174=3,3,IF('Vessel List B'!DP174=4,4,IF('Vessel List B'!DP174=5,5,IF('Vessel List B'!DP174=6,6,IF('Vessel List B'!DP174=7,7,IF('Vessel List B'!DP174=8,8,IF('Vessel List B'!DP174=9,9,IF('Vessel List B'!DP174=10,10,IF('Vessel List B'!DP174=11,11,IF('Vessel List B'!DP174=12,12,IF('Vessel List B'!DP174=13,13,IF('Vessel List B'!DP174=14,14,IF('Vessel List B'!DP174=15,15,IF('Vessel List B'!DP174=16,16,0))))))))))))))))))</f>
        <v xml:space="preserve"> </v>
      </c>
      <c r="GY175" s="154"/>
      <c r="GZ175" s="158"/>
      <c r="HA175" s="390" t="str">
        <f t="shared" si="221"/>
        <v/>
      </c>
      <c r="HB175" s="158"/>
      <c r="HC175" s="137"/>
      <c r="HD175" s="388" t="str">
        <f t="shared" si="222"/>
        <v/>
      </c>
      <c r="HE175" s="157" t="str">
        <f>IF(VALUE(IF('Vessel List B'!EC174=1,1,IF('Vessel List B'!EC174=2,2,IF('Vessel List B'!EC174=3,3,IF('Vessel List B'!EC174=4,4,IF('Vessel List B'!EC174=5,5,IF('Vessel List B'!EC174=6,6,IF('Vessel List B'!EC174=7,7,IF('Vessel List B'!EC174=8,8,IF('Vessel List B'!EC174=9,9,IF('Vessel List B'!EC174=10,10,IF('Vessel List B'!EC174=11,11,IF('Vessel List B'!EC174=12,12,IF('Vessel List B'!EC174=13,13,IF('Vessel List B'!EC174=14,14,IF('Vessel List B'!EC174=15,15,IF('Vessel List B'!EC174=16,16,0)))))))))))))))))=0," ",VALUE(IF('Vessel List B'!EC174=1,1,IF('Vessel List B'!EC174=2,2,IF('Vessel List B'!EC174=3,3,IF('Vessel List B'!EC174=4,4,IF('Vessel List B'!EC174=5,5,IF('Vessel List B'!EC174=6,6,IF('Vessel List B'!EC174=7,7,IF('Vessel List B'!EC174=8,8,IF('Vessel List B'!EC174=9,9,IF('Vessel List B'!EC174=10,10,IF('Vessel List B'!EC174=11,11,IF('Vessel List B'!EC174=12,12,IF('Vessel List B'!EC174=13,13,IF('Vessel List B'!EC174=14,14,IF('Vessel List B'!EC174=15,15,IF('Vessel List B'!EC174=16,16,0))))))))))))))))))</f>
        <v xml:space="preserve"> </v>
      </c>
      <c r="HF175" s="154"/>
      <c r="HG175" s="158"/>
      <c r="HH175" s="390" t="str">
        <f t="shared" si="223"/>
        <v/>
      </c>
      <c r="HI175" s="158"/>
      <c r="HJ175" s="137"/>
      <c r="HK175" s="388" t="str">
        <f t="shared" si="224"/>
        <v/>
      </c>
      <c r="HL175" s="157" t="str">
        <f>IF(VALUE(IF('Vessel List B'!EP174=1,1,IF('Vessel List B'!EP174=2,2,IF('Vessel List B'!EP174=3,3,IF('Vessel List B'!EP174=4,4,IF('Vessel List B'!EP174=5,5,IF('Vessel List B'!EP174=6,6,IF('Vessel List B'!EP174=7,7,IF('Vessel List B'!EP174=8,8,IF('Vessel List B'!EP174=9,9,IF('Vessel List B'!EP174=10,10,IF('Vessel List B'!EP174=11,11,IF('Vessel List B'!EP174=12,12,IF('Vessel List B'!EP174=13,13,IF('Vessel List B'!EP174=14,14,IF('Vessel List B'!EP174=15,15,IF('Vessel List B'!EP174=16,16,0)))))))))))))))))=0," ",VALUE(IF('Vessel List B'!EP174=1,1,IF('Vessel List B'!EP174=2,2,IF('Vessel List B'!EP174=3,3,IF('Vessel List B'!EP174=4,4,IF('Vessel List B'!EP174=5,5,IF('Vessel List B'!EP174=6,6,IF('Vessel List B'!EP174=7,7,IF('Vessel List B'!EP174=8,8,IF('Vessel List B'!EP174=9,9,IF('Vessel List B'!EP174=10,10,IF('Vessel List B'!EP174=11,11,IF('Vessel List B'!EP174=12,12,IF('Vessel List B'!EP174=13,13,IF('Vessel List B'!EP174=14,14,IF('Vessel List B'!EP174=15,15,IF('Vessel List B'!EP174=16,16,0))))))))))))))))))</f>
        <v xml:space="preserve"> </v>
      </c>
      <c r="HM175" s="154"/>
      <c r="HN175" s="158"/>
      <c r="HO175" s="390" t="str">
        <f t="shared" si="225"/>
        <v/>
      </c>
      <c r="HP175" s="158"/>
      <c r="HQ175" s="137"/>
      <c r="HR175" s="388" t="str">
        <f t="shared" si="226"/>
        <v/>
      </c>
      <c r="HS175" s="157" t="str">
        <f>IF(VALUE(IF('Vessel List B'!FC174=1,1,IF('Vessel List B'!FC174=2,2,IF('Vessel List B'!FC174=3,3,IF('Vessel List B'!FC174=4,4,IF('Vessel List B'!FC174=5,5,IF('Vessel List B'!FC174=6,6,IF('Vessel List B'!FC174=7,7,IF('Vessel List B'!FC174=8,8,IF('Vessel List B'!FC174=9,9,IF('Vessel List B'!FC174=10,10,IF('Vessel List B'!FC174=11,11,IF('Vessel List B'!FC174=12,12,IF('Vessel List B'!FC174=13,13,IF('Vessel List B'!FC174=14,14,IF('Vessel List B'!FC174=15,15,IF('Vessel List B'!FC174=16,16,0)))))))))))))))))=0," ",VALUE(IF('Vessel List B'!FC174=1,1,IF('Vessel List B'!FC174=2,2,IF('Vessel List B'!FC174=3,3,IF('Vessel List B'!FC174=4,4,IF('Vessel List B'!FC174=5,5,IF('Vessel List B'!FC174=6,6,IF('Vessel List B'!FC174=7,7,IF('Vessel List B'!FC174=8,8,IF('Vessel List B'!FC174=9,9,IF('Vessel List B'!FC174=10,10,IF('Vessel List B'!FC174=11,11,IF('Vessel List B'!FC174=12,12,IF('Vessel List B'!FC174=13,13,IF('Vessel List B'!FC174=14,14,IF('Vessel List B'!FC174=15,15,IF('Vessel List B'!FC174=16,16,0))))))))))))))))))</f>
        <v xml:space="preserve"> </v>
      </c>
      <c r="HT175" s="154"/>
      <c r="HU175" s="158"/>
      <c r="HV175" s="390" t="str">
        <f t="shared" si="227"/>
        <v/>
      </c>
      <c r="HW175" s="158"/>
      <c r="HX175" s="137"/>
      <c r="HY175" s="388" t="str">
        <f t="shared" si="228"/>
        <v/>
      </c>
      <c r="HZ175" s="157" t="str">
        <f>IF(VALUE(IF('Vessel List B'!FP174=1,1,IF('Vessel List B'!FP174=2,2,IF('Vessel List B'!FP174=3,3,IF('Vessel List B'!FP174=4,4,IF('Vessel List B'!FP174=5,5,IF('Vessel List B'!FP174=6,6,IF('Vessel List B'!FP174=7,7,IF('Vessel List B'!FP174=8,8,IF('Vessel List B'!FP174=9,9,IF('Vessel List B'!FP174=10,10,IF('Vessel List B'!FP174=11,11,IF('Vessel List B'!FP174=12,12,IF('Vessel List B'!FP174=13,13,IF('Vessel List B'!FP174=14,14,IF('Vessel List B'!FP174=15,15,IF('Vessel List B'!FP174=16,16,0)))))))))))))))))=0," ",VALUE(IF('Vessel List B'!FP174=1,1,IF('Vessel List B'!FP174=2,2,IF('Vessel List B'!FP174=3,3,IF('Vessel List B'!FP174=4,4,IF('Vessel List B'!FP174=5,5,IF('Vessel List B'!FP174=6,6,IF('Vessel List B'!FP174=7,7,IF('Vessel List B'!FP174=8,8,IF('Vessel List B'!FP174=9,9,IF('Vessel List B'!FP174=10,10,IF('Vessel List B'!FP174=11,11,IF('Vessel List B'!FP174=12,12,IF('Vessel List B'!FP174=13,13,IF('Vessel List B'!FP174=14,14,IF('Vessel List B'!FP174=15,15,IF('Vessel List B'!FP174=16,16,0))))))))))))))))))</f>
        <v xml:space="preserve"> </v>
      </c>
      <c r="IA175" s="154"/>
      <c r="IB175" s="158"/>
      <c r="IC175" s="390" t="str">
        <f t="shared" si="229"/>
        <v/>
      </c>
      <c r="ID175" s="158"/>
      <c r="IE175" s="137"/>
      <c r="IF175" s="388" t="str">
        <f t="shared" si="230"/>
        <v/>
      </c>
      <c r="IG175" s="157" t="str">
        <f>IF(VALUE(IF('Vessel List B'!GC174=1,1,IF('Vessel List B'!GC174=2,2,IF('Vessel List B'!GC174=3,3,IF('Vessel List B'!GC174=4,4,IF('Vessel List B'!GC174=5,5,IF('Vessel List B'!GC174=6,6,IF('Vessel List B'!GC174=7,7,IF('Vessel List B'!GC174=8,8,IF('Vessel List B'!GC174=9,9,IF('Vessel List B'!GC174=10,10,IF('Vessel List B'!GC174=11,11,IF('Vessel List B'!GC174=12,12,IF('Vessel List B'!GC174=13,13,IF('Vessel List B'!GC174=14,14,IF('Vessel List B'!GC174=15,15,IF('Vessel List B'!GC174=16,16,0)))))))))))))))))=0," ",VALUE(IF('Vessel List B'!GC174=1,1,IF('Vessel List B'!GC174=2,2,IF('Vessel List B'!GC174=3,3,IF('Vessel List B'!GC174=4,4,IF('Vessel List B'!GC174=5,5,IF('Vessel List B'!GC174=6,6,IF('Vessel List B'!GC174=7,7,IF('Vessel List B'!GC174=8,8,IF('Vessel List B'!GC174=9,9,IF('Vessel List B'!GC174=10,10,IF('Vessel List B'!GC174=11,11,IF('Vessel List B'!GC174=12,12,IF('Vessel List B'!GC174=13,13,IF('Vessel List B'!GC174=14,14,IF('Vessel List B'!GC174=15,15,IF('Vessel List B'!GC174=16,16,0))))))))))))))))))</f>
        <v xml:space="preserve"> </v>
      </c>
      <c r="IH175" s="154"/>
      <c r="II175" s="158"/>
      <c r="IJ175" s="390" t="str">
        <f t="shared" si="231"/>
        <v/>
      </c>
      <c r="IK175" s="158"/>
      <c r="IL175" s="137"/>
      <c r="IM175" s="388" t="str">
        <f t="shared" si="232"/>
        <v/>
      </c>
      <c r="IN175" s="157" t="str">
        <f>IF(VALUE(IF('Vessel List B'!GP174=1,1,IF('Vessel List B'!GP174=2,2,IF('Vessel List B'!GP174=3,3,IF('Vessel List B'!GP174=4,4,IF('Vessel List B'!GP174=5,5,IF('Vessel List B'!GP174=6,6,IF('Vessel List B'!GP174=7,7,IF('Vessel List B'!GP174=8,8,IF('Vessel List B'!GP174=9,9,IF('Vessel List B'!GP174=10,10,IF('Vessel List B'!GP174=11,11,IF('Vessel List B'!GP174=12,12,IF('Vessel List B'!GP174=13,13,IF('Vessel List B'!GP174=14,14,IF('Vessel List B'!GP174=15,15,IF('Vessel List B'!GP174=16,16,0)))))))))))))))))=0," ",VALUE(IF('Vessel List B'!GP174=1,1,IF('Vessel List B'!GP174=2,2,IF('Vessel List B'!GP174=3,3,IF('Vessel List B'!GP174=4,4,IF('Vessel List B'!GP174=5,5,IF('Vessel List B'!GP174=6,6,IF('Vessel List B'!GP174=7,7,IF('Vessel List B'!GP174=8,8,IF('Vessel List B'!GP174=9,9,IF('Vessel List B'!GP174=10,10,IF('Vessel List B'!GP174=11,11,IF('Vessel List B'!GP174=12,12,IF('Vessel List B'!GP174=13,13,IF('Vessel List B'!GP174=14,14,IF('Vessel List B'!GP174=15,15,IF('Vessel List B'!GP174=16,16,0))))))))))))))))))</f>
        <v xml:space="preserve"> </v>
      </c>
      <c r="IO175" s="154"/>
      <c r="IP175" s="158"/>
      <c r="IQ175" s="390" t="str">
        <f t="shared" si="233"/>
        <v/>
      </c>
      <c r="IR175" s="158"/>
      <c r="IS175" s="137"/>
      <c r="IT175" s="388" t="str">
        <f t="shared" si="234"/>
        <v/>
      </c>
      <c r="IU175" s="157" t="str">
        <f>IF(VALUE(IF('Vessel List B'!HC174=1,1,IF('Vessel List B'!HC174=2,2,IF('Vessel List B'!HC174=3,3,IF('Vessel List B'!HC174=4,4,IF('Vessel List B'!HC174=5,5,IF('Vessel List B'!HC174=6,6,IF('Vessel List B'!HC174=7,7,IF('Vessel List B'!HC174=8,8,IF('Vessel List B'!HC174=9,9,IF('Vessel List B'!HC174=10,10,IF('Vessel List B'!HC174=11,11,IF('Vessel List B'!HC174=12,12,IF('Vessel List B'!HC174=13,13,IF('Vessel List B'!HC174=14,14,IF('Vessel List B'!HC174=15,15,IF('Vessel List B'!HC174=16,16,0)))))))))))))))))=0," ",VALUE(IF('Vessel List B'!HC174=1,1,IF('Vessel List B'!HC174=2,2,IF('Vessel List B'!HC174=3,3,IF('Vessel List B'!HC174=4,4,IF('Vessel List B'!HC174=5,5,IF('Vessel List B'!HC174=6,6,IF('Vessel List B'!HC174=7,7,IF('Vessel List B'!HC174=8,8,IF('Vessel List B'!HC174=9,9,IF('Vessel List B'!HC174=10,10,IF('Vessel List B'!HC174=11,11,IF('Vessel List B'!HC174=12,12,IF('Vessel List B'!HC174=13,13,IF('Vessel List B'!HC174=14,14,IF('Vessel List B'!HC174=15,15,IF('Vessel List B'!HC174=16,16,0))))))))))))))))))</f>
        <v xml:space="preserve"> </v>
      </c>
      <c r="IV175" s="154"/>
      <c r="IW175" s="158"/>
      <c r="IX175" s="390" t="str">
        <f t="shared" si="235"/>
        <v/>
      </c>
      <c r="IY175" s="158"/>
      <c r="IZ175" s="137"/>
      <c r="JA175" s="388" t="str">
        <f t="shared" si="236"/>
        <v/>
      </c>
      <c r="JB175" s="157" t="str">
        <f>IF(VALUE(IF('Vessel List B'!HP174=1,1,IF('Vessel List B'!HP174=2,2,IF('Vessel List B'!HP174=3,3,IF('Vessel List B'!HP174=4,4,IF('Vessel List B'!HP174=5,5,IF('Vessel List B'!HP174=6,6,IF('Vessel List B'!HP174=7,7,IF('Vessel List B'!HP174=8,8,IF('Vessel List B'!HP174=9,9,IF('Vessel List B'!HP174=10,10,IF('Vessel List B'!HP174=11,11,IF('Vessel List B'!HP174=12,12,IF('Vessel List B'!HP174=13,13,IF('Vessel List B'!HP174=14,14,IF('Vessel List B'!HP174=15,15,IF('Vessel List B'!HP174=16,16,0)))))))))))))))))=0," ",VALUE(IF('Vessel List B'!HP174=1,1,IF('Vessel List B'!HP174=2,2,IF('Vessel List B'!HP174=3,3,IF('Vessel List B'!HP174=4,4,IF('Vessel List B'!HP174=5,5,IF('Vessel List B'!HP174=6,6,IF('Vessel List B'!HP174=7,7,IF('Vessel List B'!HP174=8,8,IF('Vessel List B'!HP174=9,9,IF('Vessel List B'!HP174=10,10,IF('Vessel List B'!HP174=11,11,IF('Vessel List B'!HP174=12,12,IF('Vessel List B'!HP174=13,13,IF('Vessel List B'!HP174=14,14,IF('Vessel List B'!HP174=15,15,IF('Vessel List B'!HP174=16,16,0))))))))))))))))))</f>
        <v xml:space="preserve"> </v>
      </c>
      <c r="JC175" s="154"/>
      <c r="JD175" s="158"/>
      <c r="JE175" s="390" t="str">
        <f t="shared" si="237"/>
        <v/>
      </c>
      <c r="JF175" s="158"/>
      <c r="JG175" s="137"/>
      <c r="JH175" s="388" t="str">
        <f t="shared" si="238"/>
        <v/>
      </c>
      <c r="JI175" s="157" t="str">
        <f>IF(VALUE(IF('Vessel List B'!IC174=1,1,IF('Vessel List B'!IC174=2,2,IF('Vessel List B'!IC174=3,3,IF('Vessel List B'!IC174=4,4,IF('Vessel List B'!IC174=5,5,IF('Vessel List B'!IC174=6,6,IF('Vessel List B'!IC174=7,7,IF('Vessel List B'!IC174=8,8,IF('Vessel List B'!IC174=9,9,IF('Vessel List B'!IC174=10,10,IF('Vessel List B'!IC174=11,11,IF('Vessel List B'!IC174=12,12,IF('Vessel List B'!IC174=13,13,IF('Vessel List B'!IC174=14,14,IF('Vessel List B'!IC174=15,15,IF('Vessel List B'!IC174=16,16,0)))))))))))))))))=0," ",VALUE(IF('Vessel List B'!IC174=1,1,IF('Vessel List B'!IC174=2,2,IF('Vessel List B'!IC174=3,3,IF('Vessel List B'!IC174=4,4,IF('Vessel List B'!IC174=5,5,IF('Vessel List B'!IC174=6,6,IF('Vessel List B'!IC174=7,7,IF('Vessel List B'!IC174=8,8,IF('Vessel List B'!IC174=9,9,IF('Vessel List B'!IC174=10,10,IF('Vessel List B'!IC174=11,11,IF('Vessel List B'!IC174=12,12,IF('Vessel List B'!IC174=13,13,IF('Vessel List B'!IC174=14,14,IF('Vessel List B'!IC174=15,15,IF('Vessel List B'!IC174=16,16,0))))))))))))))))))</f>
        <v xml:space="preserve"> </v>
      </c>
      <c r="JJ175" s="154"/>
      <c r="JK175" s="158"/>
      <c r="JL175" s="390" t="str">
        <f t="shared" si="239"/>
        <v/>
      </c>
      <c r="JM175" s="158"/>
      <c r="JN175" s="137"/>
      <c r="JO175" s="388" t="str">
        <f t="shared" si="240"/>
        <v/>
      </c>
      <c r="JP175" s="157" t="str">
        <f>IF(VALUE(IF('Vessel List B'!IP174=1,1,IF('Vessel List B'!IP174=2,2,IF('Vessel List B'!IP174=3,3,IF('Vessel List B'!IP174=4,4,IF('Vessel List B'!IP174=5,5,IF('Vessel List B'!IP174=6,6,IF('Vessel List B'!IP174=7,7,IF('Vessel List B'!IP174=8,8,IF('Vessel List B'!IP174=9,9,IF('Vessel List B'!IP174=10,10,IF('Vessel List B'!IP174=11,11,IF('Vessel List B'!IP174=12,12,IF('Vessel List B'!IP174=13,13,IF('Vessel List B'!IP174=14,14,IF('Vessel List B'!IP174=15,15,IF('Vessel List B'!IP174=16,16,0)))))))))))))))))=0," ",VALUE(IF('Vessel List B'!IP174=1,1,IF('Vessel List B'!IP174=2,2,IF('Vessel List B'!IP174=3,3,IF('Vessel List B'!IP174=4,4,IF('Vessel List B'!IP174=5,5,IF('Vessel List B'!IP174=6,6,IF('Vessel List B'!IP174=7,7,IF('Vessel List B'!IP174=8,8,IF('Vessel List B'!IP174=9,9,IF('Vessel List B'!IP174=10,10,IF('Vessel List B'!IP174=11,11,IF('Vessel List B'!IP174=12,12,IF('Vessel List B'!IP174=13,13,IF('Vessel List B'!IP174=14,14,IF('Vessel List B'!IP174=15,15,IF('Vessel List B'!IP174=16,16,0))))))))))))))))))</f>
        <v xml:space="preserve"> </v>
      </c>
      <c r="JQ175" s="154"/>
      <c r="JR175" s="158"/>
      <c r="JS175" s="390" t="str">
        <f t="shared" si="241"/>
        <v/>
      </c>
      <c r="JT175" s="158"/>
      <c r="JU175" s="137"/>
      <c r="JV175" s="397" t="str">
        <f t="shared" si="242"/>
        <v/>
      </c>
      <c r="JW175" s="403"/>
    </row>
    <row r="176" spans="1:283" ht="15" x14ac:dyDescent="0.25">
      <c r="A176" s="132">
        <f>'Vessel List A'!B175</f>
        <v>41750</v>
      </c>
      <c r="B176" s="157" t="str">
        <f>IF(VALUE(IF('Vessel List A'!C175=1,1,IF('Vessel List A'!C175=2,2,IF('Vessel List A'!C175=3,3,IF('Vessel List A'!C175=4,4,IF('Vessel List A'!C175=5,5,IF('Vessel List A'!C175=6,6,IF('Vessel List A'!C175=7,7,IF('Vessel List A'!C175=8,8,IF('Vessel List A'!C175=9,9,IF('Vessel List A'!C175=10,10,IF('Vessel List A'!C175=11,11,IF('Vessel List A'!C175=12,12,IF('Vessel List A'!C175=13,13,IF('Vessel List A'!C175=14,14,IF('Vessel List A'!C175=15,15,IF('Vessel List A'!C175=16,16,0)))))))))))))))))=0," ",VALUE(IF('Vessel List A'!C175=1,1,IF('Vessel List A'!C175=2,2,IF('Vessel List A'!C175=3,3,IF('Vessel List A'!C175=4,4,IF('Vessel List A'!C175=5,5,IF('Vessel List A'!C175=6,6,IF('Vessel List A'!C175=7,7,IF('Vessel List A'!C175=8,8,IF('Vessel List A'!C175=9,9,IF('Vessel List A'!C175=10,10,IF('Vessel List A'!C175=11,11,IF('Vessel List A'!C175=12,12,IF('Vessel List A'!C175=13,13,IF('Vessel List A'!C175=14,14,IF('Vessel List A'!C175=15,15,IF('Vessel List A'!C175=16,16,0))))))))))))))))))</f>
        <v xml:space="preserve"> </v>
      </c>
      <c r="C176" s="154"/>
      <c r="D176" s="158"/>
      <c r="E176" s="390" t="str">
        <f t="shared" si="163"/>
        <v/>
      </c>
      <c r="F176" s="158"/>
      <c r="G176" s="137"/>
      <c r="H176" s="388" t="str">
        <f t="shared" si="164"/>
        <v/>
      </c>
      <c r="I176" s="157" t="str">
        <f>IF(VALUE(IF('Vessel List A'!P175=1,1,IF('Vessel List A'!P175=2,2,IF('Vessel List A'!P175=3,3,IF('Vessel List A'!P175=4,4,IF('Vessel List A'!P175=5,5,IF('Vessel List A'!P175=6,6,IF('Vessel List A'!P175=7,7,IF('Vessel List A'!P175=8,8,IF('Vessel List A'!P175=9,9,IF('Vessel List A'!P175=10,10,IF('Vessel List A'!P175=11,11,IF('Vessel List A'!P175=12,12,IF('Vessel List A'!P175=13,13,IF('Vessel List A'!P175=14,14,IF('Vessel List A'!P175=15,15,IF('Vessel List A'!P175=16,16,0)))))))))))))))))=0," ",VALUE(IF('Vessel List A'!P175=1,1,IF('Vessel List A'!P175=2,2,IF('Vessel List A'!P175=3,3,IF('Vessel List A'!P175=4,4,IF('Vessel List A'!P175=5,5,IF('Vessel List A'!P175=6,6,IF('Vessel List A'!P175=7,7,IF('Vessel List A'!P175=8,8,IF('Vessel List A'!P175=9,9,IF('Vessel List A'!P175=10,10,IF('Vessel List A'!P175=11,11,IF('Vessel List A'!P175=12,12,IF('Vessel List A'!P175=13,13,IF('Vessel List A'!P175=14,14,IF('Vessel List A'!P175=15,15,IF('Vessel List A'!P175=16,16,0))))))))))))))))))</f>
        <v xml:space="preserve"> </v>
      </c>
      <c r="J176" s="154"/>
      <c r="K176" s="158"/>
      <c r="L176" s="390" t="str">
        <f t="shared" si="165"/>
        <v/>
      </c>
      <c r="M176" s="158"/>
      <c r="N176" s="137"/>
      <c r="O176" s="388" t="str">
        <f t="shared" si="166"/>
        <v/>
      </c>
      <c r="P176" s="157" t="str">
        <f>IF(VALUE(IF('Vessel List A'!AC175=1,1,IF('Vessel List A'!AC175=2,2,IF('Vessel List A'!AC175=3,3,IF('Vessel List A'!AC175=4,4,IF('Vessel List A'!AC175=5,5,IF('Vessel List A'!AC175=6,6,IF('Vessel List A'!AC175=7,7,IF('Vessel List A'!AC175=8,8,IF('Vessel List A'!AC175=9,9,IF('Vessel List A'!AC175=10,10,IF('Vessel List A'!AC175=11,11,IF('Vessel List A'!AC175=12,12,IF('Vessel List A'!AC175=13,13,IF('Vessel List A'!AC175=14,14,IF('Vessel List A'!AC175=15,15,IF('Vessel List A'!AC175=16,16,0)))))))))))))))))=0," ",VALUE(IF('Vessel List A'!AC175=1,1,IF('Vessel List A'!AC175=2,2,IF('Vessel List A'!AC175=3,3,IF('Vessel List A'!AC175=4,4,IF('Vessel List A'!AC175=5,5,IF('Vessel List A'!AC175=6,6,IF('Vessel List A'!AC175=7,7,IF('Vessel List A'!AC175=8,8,IF('Vessel List A'!AC175=9,9,IF('Vessel List A'!AC175=10,10,IF('Vessel List A'!AC175=11,11,IF('Vessel List A'!AC175=12,12,IF('Vessel List A'!AC175=13,13,IF('Vessel List A'!AC175=14,14,IF('Vessel List A'!AC175=15,15,IF('Vessel List A'!AC175=16,16,0))))))))))))))))))</f>
        <v xml:space="preserve"> </v>
      </c>
      <c r="Q176" s="154"/>
      <c r="R176" s="158"/>
      <c r="S176" s="390" t="str">
        <f t="shared" si="167"/>
        <v/>
      </c>
      <c r="T176" s="158"/>
      <c r="U176" s="137"/>
      <c r="V176" s="388" t="str">
        <f t="shared" si="168"/>
        <v/>
      </c>
      <c r="W176" s="157" t="str">
        <f>IF(VALUE(IF('Vessel List A'!AP175=1,1,IF('Vessel List A'!AP175=2,2,IF('Vessel List A'!AP175=3,3,IF('Vessel List A'!AP175=4,4,IF('Vessel List A'!AP175=5,5,IF('Vessel List A'!AP175=6,6,IF('Vessel List A'!AP175=7,7,IF('Vessel List A'!AP175=8,8,IF('Vessel List A'!AP175=9,9,IF('Vessel List A'!AP175=10,10,IF('Vessel List A'!AP175=11,11,IF('Vessel List A'!AP175=12,12,IF('Vessel List A'!AP175=13,13,IF('Vessel List A'!AP175=14,14,IF('Vessel List A'!AP175=15,15,IF('Vessel List A'!AP175=16,16,0)))))))))))))))))=0," ",VALUE(IF('Vessel List A'!AP175=1,1,IF('Vessel List A'!AP175=2,2,IF('Vessel List A'!AP175=3,3,IF('Vessel List A'!AP175=4,4,IF('Vessel List A'!AP175=5,5,IF('Vessel List A'!AP175=6,6,IF('Vessel List A'!AP175=7,7,IF('Vessel List A'!AP175=8,8,IF('Vessel List A'!AP175=9,9,IF('Vessel List A'!AP175=10,10,IF('Vessel List A'!AP175=11,11,IF('Vessel List A'!AP175=12,12,IF('Vessel List A'!AP175=13,13,IF('Vessel List A'!AP175=14,14,IF('Vessel List A'!AP175=15,15,IF('Vessel List A'!AP175=16,16,0))))))))))))))))))</f>
        <v xml:space="preserve"> </v>
      </c>
      <c r="X176" s="154"/>
      <c r="Y176" s="158"/>
      <c r="Z176" s="390" t="str">
        <f t="shared" si="169"/>
        <v/>
      </c>
      <c r="AA176" s="158"/>
      <c r="AB176" s="137"/>
      <c r="AC176" s="388" t="str">
        <f t="shared" si="170"/>
        <v/>
      </c>
      <c r="AD176" s="157" t="str">
        <f>IF(VALUE(IF('Vessel List A'!BC175=1,1,IF('Vessel List A'!BC175=2,2,IF('Vessel List A'!BC175=3,3,IF('Vessel List A'!BC175=4,4,IF('Vessel List A'!BC175=5,5,IF('Vessel List A'!BC175=6,6,IF('Vessel List A'!BC175=7,7,IF('Vessel List A'!BC175=8,8,IF('Vessel List A'!BC175=9,9,IF('Vessel List A'!BC175=10,10,IF('Vessel List A'!BC175=11,11,IF('Vessel List A'!BC175=12,12,IF('Vessel List A'!BC175=13,13,IF('Vessel List A'!BC175=14,14,IF('Vessel List A'!BC175=15,15,IF('Vessel List A'!BC175=16,16,0)))))))))))))))))=0," ",VALUE(IF('Vessel List A'!BC175=1,1,IF('Vessel List A'!BC175=2,2,IF('Vessel List A'!BC175=3,3,IF('Vessel List A'!BC175=4,4,IF('Vessel List A'!BC175=5,5,IF('Vessel List A'!BC175=6,6,IF('Vessel List A'!BC175=7,7,IF('Vessel List A'!BC175=8,8,IF('Vessel List A'!BC175=9,9,IF('Vessel List A'!BC175=10,10,IF('Vessel List A'!BC175=11,11,IF('Vessel List A'!BC175=12,12,IF('Vessel List A'!BC175=13,13,IF('Vessel List A'!BC175=14,14,IF('Vessel List A'!BC175=15,15,IF('Vessel List A'!BC175=16,16,0))))))))))))))))))</f>
        <v xml:space="preserve"> </v>
      </c>
      <c r="AE176" s="154"/>
      <c r="AF176" s="158"/>
      <c r="AG176" s="390" t="str">
        <f t="shared" si="171"/>
        <v/>
      </c>
      <c r="AH176" s="158"/>
      <c r="AI176" s="137"/>
      <c r="AJ176" s="388" t="str">
        <f t="shared" si="172"/>
        <v/>
      </c>
      <c r="AK176" s="157" t="str">
        <f>IF(VALUE(IF('Vessel List A'!BP175=1,1,IF('Vessel List A'!BP175=2,2,IF('Vessel List A'!BP175=3,3,IF('Vessel List A'!BP175=4,4,IF('Vessel List A'!BP175=5,5,IF('Vessel List A'!BP175=6,6,IF('Vessel List A'!BP175=7,7,IF('Vessel List A'!BP175=8,8,IF('Vessel List A'!BP175=9,9,IF('Vessel List A'!BP175=10,10,IF('Vessel List A'!BP175=11,11,IF('Vessel List A'!BP175=12,12,IF('Vessel List A'!BP175=13,13,IF('Vessel List A'!BP175=14,14,IF('Vessel List A'!BP175=15,15,IF('Vessel List A'!BP175=16,16,0)))))))))))))))))=0," ",VALUE(IF('Vessel List A'!BP175=1,1,IF('Vessel List A'!BP175=2,2,IF('Vessel List A'!BP175=3,3,IF('Vessel List A'!BP175=4,4,IF('Vessel List A'!BP175=5,5,IF('Vessel List A'!BP175=6,6,IF('Vessel List A'!BP175=7,7,IF('Vessel List A'!BP175=8,8,IF('Vessel List A'!BP175=9,9,IF('Vessel List A'!BP175=10,10,IF('Vessel List A'!BP175=11,11,IF('Vessel List A'!BP175=12,12,IF('Vessel List A'!BP175=13,13,IF('Vessel List A'!BP175=14,14,IF('Vessel List A'!BP175=15,15,IF('Vessel List A'!BP175=16,16,0))))))))))))))))))</f>
        <v xml:space="preserve"> </v>
      </c>
      <c r="AL176" s="154"/>
      <c r="AM176" s="158"/>
      <c r="AN176" s="390" t="str">
        <f t="shared" si="173"/>
        <v/>
      </c>
      <c r="AO176" s="158"/>
      <c r="AP176" s="137"/>
      <c r="AQ176" s="388" t="str">
        <f t="shared" si="174"/>
        <v/>
      </c>
      <c r="AR176" s="157" t="str">
        <f>IF(VALUE(IF('Vessel List A'!CC175=1,1,IF('Vessel List A'!CC175=2,2,IF('Vessel List A'!CC175=3,3,IF('Vessel List A'!CC175=4,4,IF('Vessel List A'!CC175=5,5,IF('Vessel List A'!CC175=6,6,IF('Vessel List A'!CC175=7,7,IF('Vessel List A'!CC175=8,8,IF('Vessel List A'!CC175=9,9,IF('Vessel List A'!CC175=10,10,IF('Vessel List A'!CC175=11,11,IF('Vessel List A'!CC175=12,12,IF('Vessel List A'!CC175=13,13,IF('Vessel List A'!CC175=14,14,IF('Vessel List A'!CC175=15,15,IF('Vessel List A'!CC175=16,16,0)))))))))))))))))=0," ",VALUE(IF('Vessel List A'!CC175=1,1,IF('Vessel List A'!CC175=2,2,IF('Vessel List A'!CC175=3,3,IF('Vessel List A'!CC175=4,4,IF('Vessel List A'!CC175=5,5,IF('Vessel List A'!CC175=6,6,IF('Vessel List A'!CC175=7,7,IF('Vessel List A'!CC175=8,8,IF('Vessel List A'!CC175=9,9,IF('Vessel List A'!CC175=10,10,IF('Vessel List A'!CC175=11,11,IF('Vessel List A'!CC175=12,12,IF('Vessel List A'!CC175=13,13,IF('Vessel List A'!CC175=14,14,IF('Vessel List A'!CC175=15,15,IF('Vessel List A'!CC175=16,16,0))))))))))))))))))</f>
        <v xml:space="preserve"> </v>
      </c>
      <c r="AS176" s="154"/>
      <c r="AT176" s="158"/>
      <c r="AU176" s="390" t="str">
        <f t="shared" si="175"/>
        <v/>
      </c>
      <c r="AV176" s="158"/>
      <c r="AW176" s="137"/>
      <c r="AX176" s="388" t="str">
        <f t="shared" si="176"/>
        <v/>
      </c>
      <c r="AY176" s="157" t="str">
        <f>IF(VALUE(IF('Vessel List A'!CP175=1,1,IF('Vessel List A'!CP175=2,2,IF('Vessel List A'!CP175=3,3,IF('Vessel List A'!CP175=4,4,IF('Vessel List A'!CP175=5,5,IF('Vessel List A'!CP175=6,6,IF('Vessel List A'!CP175=7,7,IF('Vessel List A'!CP175=8,8,IF('Vessel List A'!CP175=9,9,IF('Vessel List A'!CP175=10,10,IF('Vessel List A'!CP175=11,11,IF('Vessel List A'!CP175=12,12,IF('Vessel List A'!CP175=13,13,IF('Vessel List A'!CP175=14,14,IF('Vessel List A'!CP175=15,15,IF('Vessel List A'!CP175=16,16,0)))))))))))))))))=0," ",VALUE(IF('Vessel List A'!CP175=1,1,IF('Vessel List A'!CP175=2,2,IF('Vessel List A'!CP175=3,3,IF('Vessel List A'!CP175=4,4,IF('Vessel List A'!CP175=5,5,IF('Vessel List A'!CP175=6,6,IF('Vessel List A'!CP175=7,7,IF('Vessel List A'!CP175=8,8,IF('Vessel List A'!CP175=9,9,IF('Vessel List A'!CP175=10,10,IF('Vessel List A'!CP175=11,11,IF('Vessel List A'!CP175=12,12,IF('Vessel List A'!CP175=13,13,IF('Vessel List A'!CP175=14,14,IF('Vessel List A'!CP175=15,15,IF('Vessel List A'!CP175=16,16,0))))))))))))))))))</f>
        <v xml:space="preserve"> </v>
      </c>
      <c r="AZ176" s="154"/>
      <c r="BA176" s="158"/>
      <c r="BB176" s="390" t="str">
        <f t="shared" si="177"/>
        <v/>
      </c>
      <c r="BC176" s="158"/>
      <c r="BD176" s="137"/>
      <c r="BE176" s="388" t="str">
        <f t="shared" si="178"/>
        <v/>
      </c>
      <c r="BF176" s="157" t="str">
        <f>IF(VALUE(IF('Vessel List A'!DC175=1,1,IF('Vessel List A'!DC175=2,2,IF('Vessel List A'!DC175=3,3,IF('Vessel List A'!DC175=4,4,IF('Vessel List A'!DC175=5,5,IF('Vessel List A'!DC175=6,6,IF('Vessel List A'!DC175=7,7,IF('Vessel List A'!DC175=8,8,IF('Vessel List A'!DC175=9,9,IF('Vessel List A'!DC175=10,10,IF('Vessel List A'!DC175=11,11,IF('Vessel List A'!DC175=12,12,IF('Vessel List A'!DC175=13,13,IF('Vessel List A'!DC175=14,14,IF('Vessel List A'!DC175=15,15,IF('Vessel List A'!DC175=16,16,0)))))))))))))))))=0," ",VALUE(IF('Vessel List A'!DC175=1,1,IF('Vessel List A'!DC175=2,2,IF('Vessel List A'!DC175=3,3,IF('Vessel List A'!DC175=4,4,IF('Vessel List A'!DC175=5,5,IF('Vessel List A'!DC175=6,6,IF('Vessel List A'!DC175=7,7,IF('Vessel List A'!DC175=8,8,IF('Vessel List A'!DC175=9,9,IF('Vessel List A'!DC175=10,10,IF('Vessel List A'!DC175=11,11,IF('Vessel List A'!DC175=12,12,IF('Vessel List A'!DC175=13,13,IF('Vessel List A'!DC175=14,14,IF('Vessel List A'!DC175=15,15,IF('Vessel List A'!DC175=16,16,0))))))))))))))))))</f>
        <v xml:space="preserve"> </v>
      </c>
      <c r="BG176" s="154"/>
      <c r="BH176" s="158"/>
      <c r="BI176" s="390" t="str">
        <f t="shared" si="179"/>
        <v/>
      </c>
      <c r="BJ176" s="158"/>
      <c r="BK176" s="137"/>
      <c r="BL176" s="388" t="str">
        <f t="shared" si="180"/>
        <v/>
      </c>
      <c r="BM176" s="157" t="str">
        <f>IF(VALUE(IF('Vessel List A'!DP175=1,1,IF('Vessel List A'!DP175=2,2,IF('Vessel List A'!DP175=3,3,IF('Vessel List A'!DP175=4,4,IF('Vessel List A'!DP175=5,5,IF('Vessel List A'!DP175=6,6,IF('Vessel List A'!DP175=7,7,IF('Vessel List A'!DP175=8,8,IF('Vessel List A'!DP175=9,9,IF('Vessel List A'!DP175=10,10,IF('Vessel List A'!DP175=11,11,IF('Vessel List A'!DP175=12,12,IF('Vessel List A'!DP175=13,13,IF('Vessel List A'!DP175=14,14,IF('Vessel List A'!DP175=15,15,IF('Vessel List A'!DP175=16,16,0)))))))))))))))))=0," ",VALUE(IF('Vessel List A'!DP175=1,1,IF('Vessel List A'!DP175=2,2,IF('Vessel List A'!DP175=3,3,IF('Vessel List A'!DP175=4,4,IF('Vessel List A'!DP175=5,5,IF('Vessel List A'!DP175=6,6,IF('Vessel List A'!DP175=7,7,IF('Vessel List A'!DP175=8,8,IF('Vessel List A'!DP175=9,9,IF('Vessel List A'!DP175=10,10,IF('Vessel List A'!DP175=11,11,IF('Vessel List A'!DP175=12,12,IF('Vessel List A'!DP175=13,13,IF('Vessel List A'!DP175=14,14,IF('Vessel List A'!DP175=15,15,IF('Vessel List A'!DP175=16,16,0))))))))))))))))))</f>
        <v xml:space="preserve"> </v>
      </c>
      <c r="BN176" s="154"/>
      <c r="BO176" s="158"/>
      <c r="BP176" s="390" t="str">
        <f t="shared" si="181"/>
        <v/>
      </c>
      <c r="BQ176" s="158"/>
      <c r="BR176" s="137"/>
      <c r="BS176" s="388" t="str">
        <f t="shared" si="182"/>
        <v/>
      </c>
      <c r="BT176" s="157" t="str">
        <f>IF(VALUE(IF('Vessel List A'!EC175=1,1,IF('Vessel List A'!EC175=2,2,IF('Vessel List A'!EC175=3,3,IF('Vessel List A'!EC175=4,4,IF('Vessel List A'!EC175=5,5,IF('Vessel List A'!EC175=6,6,IF('Vessel List A'!EC175=7,7,IF('Vessel List A'!EC175=8,8,IF('Vessel List A'!EC175=9,9,IF('Vessel List A'!EC175=10,10,IF('Vessel List A'!EC175=11,11,IF('Vessel List A'!EC175=12,12,IF('Vessel List A'!EC175=13,13,IF('Vessel List A'!EC175=14,14,IF('Vessel List A'!EC175=15,15,IF('Vessel List A'!EC175=16,16,0)))))))))))))))))=0," ",VALUE(IF('Vessel List A'!EC175=1,1,IF('Vessel List A'!EC175=2,2,IF('Vessel List A'!EC175=3,3,IF('Vessel List A'!EC175=4,4,IF('Vessel List A'!EC175=5,5,IF('Vessel List A'!EC175=6,6,IF('Vessel List A'!EC175=7,7,IF('Vessel List A'!EC175=8,8,IF('Vessel List A'!EC175=9,9,IF('Vessel List A'!EC175=10,10,IF('Vessel List A'!EC175=11,11,IF('Vessel List A'!EC175=12,12,IF('Vessel List A'!EC175=13,13,IF('Vessel List A'!EC175=14,14,IF('Vessel List A'!EC175=15,15,IF('Vessel List A'!EC175=16,16,0))))))))))))))))))</f>
        <v xml:space="preserve"> </v>
      </c>
      <c r="BU176" s="154"/>
      <c r="BV176" s="158"/>
      <c r="BW176" s="390" t="str">
        <f t="shared" si="183"/>
        <v/>
      </c>
      <c r="BX176" s="158"/>
      <c r="BY176" s="137"/>
      <c r="BZ176" s="388" t="str">
        <f t="shared" si="184"/>
        <v/>
      </c>
      <c r="CA176" s="157" t="str">
        <f>IF(VALUE(IF('Vessel List A'!EP175=1,1,IF('Vessel List A'!EP175=2,2,IF('Vessel List A'!EP175=3,3,IF('Vessel List A'!EP175=4,4,IF('Vessel List A'!EP175=5,5,IF('Vessel List A'!EP175=6,6,IF('Vessel List A'!EP175=7,7,IF('Vessel List A'!EP175=8,8,IF('Vessel List A'!EP175=9,9,IF('Vessel List A'!EP175=10,10,IF('Vessel List A'!EP175=11,11,IF('Vessel List A'!EP175=12,12,IF('Vessel List A'!EP175=13,13,IF('Vessel List A'!EP175=14,14,IF('Vessel List A'!EP175=15,15,IF('Vessel List A'!EP175=16,16,0)))))))))))))))))=0," ",VALUE(IF('Vessel List A'!EP175=1,1,IF('Vessel List A'!EP175=2,2,IF('Vessel List A'!EP175=3,3,IF('Vessel List A'!EP175=4,4,IF('Vessel List A'!EP175=5,5,IF('Vessel List A'!EP175=6,6,IF('Vessel List A'!EP175=7,7,IF('Vessel List A'!EP175=8,8,IF('Vessel List A'!EP175=9,9,IF('Vessel List A'!EP175=10,10,IF('Vessel List A'!EP175=11,11,IF('Vessel List A'!EP175=12,12,IF('Vessel List A'!EP175=13,13,IF('Vessel List A'!EP175=14,14,IF('Vessel List A'!EP175=15,15,IF('Vessel List A'!EP175=16,16,0))))))))))))))))))</f>
        <v xml:space="preserve"> </v>
      </c>
      <c r="CB176" s="154"/>
      <c r="CC176" s="158"/>
      <c r="CD176" s="390" t="str">
        <f t="shared" si="185"/>
        <v/>
      </c>
      <c r="CE176" s="158"/>
      <c r="CF176" s="137"/>
      <c r="CG176" s="388" t="str">
        <f t="shared" si="186"/>
        <v/>
      </c>
      <c r="CH176" s="157" t="str">
        <f>IF(VALUE(IF('Vessel List A'!FC175=1,1,IF('Vessel List A'!FC175=2,2,IF('Vessel List A'!FC175=3,3,IF('Vessel List A'!FC175=4,4,IF('Vessel List A'!FC175=5,5,IF('Vessel List A'!FC175=6,6,IF('Vessel List A'!FC175=7,7,IF('Vessel List A'!FC175=8,8,IF('Vessel List A'!FC175=9,9,IF('Vessel List A'!FC175=10,10,IF('Vessel List A'!FC175=11,11,IF('Vessel List A'!FC175=12,12,IF('Vessel List A'!FC175=13,13,IF('Vessel List A'!FC175=14,14,IF('Vessel List A'!FC175=15,15,IF('Vessel List A'!FC175=16,16,0)))))))))))))))))=0," ",VALUE(IF('Vessel List A'!FC175=1,1,IF('Vessel List A'!FC175=2,2,IF('Vessel List A'!FC175=3,3,IF('Vessel List A'!FC175=4,4,IF('Vessel List A'!FC175=5,5,IF('Vessel List A'!FC175=6,6,IF('Vessel List A'!FC175=7,7,IF('Vessel List A'!FC175=8,8,IF('Vessel List A'!FC175=9,9,IF('Vessel List A'!FC175=10,10,IF('Vessel List A'!FC175=11,11,IF('Vessel List A'!FC175=12,12,IF('Vessel List A'!FC175=13,13,IF('Vessel List A'!FC175=14,14,IF('Vessel List A'!FC175=15,15,IF('Vessel List A'!FC175=16,16,0))))))))))))))))))</f>
        <v xml:space="preserve"> </v>
      </c>
      <c r="CI176" s="154"/>
      <c r="CJ176" s="158"/>
      <c r="CK176" s="390" t="str">
        <f t="shared" si="187"/>
        <v/>
      </c>
      <c r="CL176" s="158"/>
      <c r="CM176" s="137"/>
      <c r="CN176" s="388" t="str">
        <f t="shared" si="188"/>
        <v/>
      </c>
      <c r="CO176" s="157" t="str">
        <f>IF(VALUE(IF('Vessel List A'!FP175=1,1,IF('Vessel List A'!FP175=2,2,IF('Vessel List A'!FP175=3,3,IF('Vessel List A'!FP175=4,4,IF('Vessel List A'!FP175=5,5,IF('Vessel List A'!FP175=6,6,IF('Vessel List A'!FP175=7,7,IF('Vessel List A'!FP175=8,8,IF('Vessel List A'!FP175=9,9,IF('Vessel List A'!FP175=10,10,IF('Vessel List A'!FP175=11,11,IF('Vessel List A'!FP175=12,12,IF('Vessel List A'!FP175=13,13,IF('Vessel List A'!FP175=14,14,IF('Vessel List A'!FP175=15,15,IF('Vessel List A'!FP175=16,16,0)))))))))))))))))=0," ",VALUE(IF('Vessel List A'!FP175=1,1,IF('Vessel List A'!FP175=2,2,IF('Vessel List A'!FP175=3,3,IF('Vessel List A'!FP175=4,4,IF('Vessel List A'!FP175=5,5,IF('Vessel List A'!FP175=6,6,IF('Vessel List A'!FP175=7,7,IF('Vessel List A'!FP175=8,8,IF('Vessel List A'!FP175=9,9,IF('Vessel List A'!FP175=10,10,IF('Vessel List A'!FP175=11,11,IF('Vessel List A'!FP175=12,12,IF('Vessel List A'!FP175=13,13,IF('Vessel List A'!FP175=14,14,IF('Vessel List A'!FP175=15,15,IF('Vessel List A'!FP175=16,16,0))))))))))))))))))</f>
        <v xml:space="preserve"> </v>
      </c>
      <c r="CP176" s="154"/>
      <c r="CQ176" s="158"/>
      <c r="CR176" s="390" t="str">
        <f t="shared" si="189"/>
        <v/>
      </c>
      <c r="CS176" s="158"/>
      <c r="CT176" s="137"/>
      <c r="CU176" s="388" t="str">
        <f t="shared" si="190"/>
        <v/>
      </c>
      <c r="CV176" s="157" t="str">
        <f>IF(VALUE(IF('Vessel List A'!GC175=1,1,IF('Vessel List A'!GC175=2,2,IF('Vessel List A'!GC175=3,3,IF('Vessel List A'!GC175=4,4,IF('Vessel List A'!GC175=5,5,IF('Vessel List A'!GC175=6,6,IF('Vessel List A'!GC175=7,7,IF('Vessel List A'!GC175=8,8,IF('Vessel List A'!GC175=9,9,IF('Vessel List A'!GC175=10,10,IF('Vessel List A'!GC175=11,11,IF('Vessel List A'!GC175=12,12,IF('Vessel List A'!GC175=13,13,IF('Vessel List A'!GC175=14,14,IF('Vessel List A'!GC175=15,15,IF('Vessel List A'!GC175=16,16,0)))))))))))))))))=0," ",VALUE(IF('Vessel List A'!GC175=1,1,IF('Vessel List A'!GC175=2,2,IF('Vessel List A'!GC175=3,3,IF('Vessel List A'!GC175=4,4,IF('Vessel List A'!GC175=5,5,IF('Vessel List A'!GC175=6,6,IF('Vessel List A'!GC175=7,7,IF('Vessel List A'!GC175=8,8,IF('Vessel List A'!GC175=9,9,IF('Vessel List A'!GC175=10,10,IF('Vessel List A'!GC175=11,11,IF('Vessel List A'!GC175=12,12,IF('Vessel List A'!GC175=13,13,IF('Vessel List A'!GC175=14,14,IF('Vessel List A'!GC175=15,15,IF('Vessel List A'!GC175=16,16,0))))))))))))))))))</f>
        <v xml:space="preserve"> </v>
      </c>
      <c r="CW176" s="154"/>
      <c r="CX176" s="158"/>
      <c r="CY176" s="390" t="str">
        <f t="shared" si="191"/>
        <v/>
      </c>
      <c r="CZ176" s="158"/>
      <c r="DA176" s="137"/>
      <c r="DB176" s="388" t="str">
        <f t="shared" si="192"/>
        <v/>
      </c>
      <c r="DC176" s="157" t="str">
        <f>IF(VALUE(IF('Vessel List A'!GP175=1,1,IF('Vessel List A'!GP175=2,2,IF('Vessel List A'!GP175=3,3,IF('Vessel List A'!GP175=4,4,IF('Vessel List A'!GP175=5,5,IF('Vessel List A'!GP175=6,6,IF('Vessel List A'!GP175=7,7,IF('Vessel List A'!GP175=8,8,IF('Vessel List A'!GP175=9,9,IF('Vessel List A'!GP175=10,10,IF('Vessel List A'!GP175=11,11,IF('Vessel List A'!GP175=12,12,IF('Vessel List A'!GP175=13,13,IF('Vessel List A'!GP175=14,14,IF('Vessel List A'!GP175=15,15,IF('Vessel List A'!GP175=16,16,0)))))))))))))))))=0," ",VALUE(IF('Vessel List A'!GP175=1,1,IF('Vessel List A'!GP175=2,2,IF('Vessel List A'!GP175=3,3,IF('Vessel List A'!GP175=4,4,IF('Vessel List A'!GP175=5,5,IF('Vessel List A'!GP175=6,6,IF('Vessel List A'!GP175=7,7,IF('Vessel List A'!GP175=8,8,IF('Vessel List A'!GP175=9,9,IF('Vessel List A'!GP175=10,10,IF('Vessel List A'!GP175=11,11,IF('Vessel List A'!GP175=12,12,IF('Vessel List A'!GP175=13,13,IF('Vessel List A'!GP175=14,14,IF('Vessel List A'!GP175=15,15,IF('Vessel List A'!GP175=16,16,0))))))))))))))))))</f>
        <v xml:space="preserve"> </v>
      </c>
      <c r="DD176" s="154"/>
      <c r="DE176" s="158"/>
      <c r="DF176" s="390" t="str">
        <f t="shared" si="193"/>
        <v/>
      </c>
      <c r="DG176" s="158"/>
      <c r="DH176" s="137"/>
      <c r="DI176" s="388" t="str">
        <f t="shared" si="194"/>
        <v/>
      </c>
      <c r="DJ176" s="157" t="str">
        <f>IF(VALUE(IF('Vessel List A'!HC175=1,1,IF('Vessel List A'!HC175=2,2,IF('Vessel List A'!HC175=3,3,IF('Vessel List A'!HC175=4,4,IF('Vessel List A'!HC175=5,5,IF('Vessel List A'!HC175=6,6,IF('Vessel List A'!HC175=7,7,IF('Vessel List A'!HC175=8,8,IF('Vessel List A'!HC175=9,9,IF('Vessel List A'!HC175=10,10,IF('Vessel List A'!HC175=11,11,IF('Vessel List A'!HC175=12,12,IF('Vessel List A'!HC175=13,13,IF('Vessel List A'!HC175=14,14,IF('Vessel List A'!HC175=15,15,IF('Vessel List A'!HC175=16,16,0)))))))))))))))))=0," ",VALUE(IF('Vessel List A'!HC175=1,1,IF('Vessel List A'!HC175=2,2,IF('Vessel List A'!HC175=3,3,IF('Vessel List A'!HC175=4,4,IF('Vessel List A'!HC175=5,5,IF('Vessel List A'!HC175=6,6,IF('Vessel List A'!HC175=7,7,IF('Vessel List A'!HC175=8,8,IF('Vessel List A'!HC175=9,9,IF('Vessel List A'!HC175=10,10,IF('Vessel List A'!HC175=11,11,IF('Vessel List A'!HC175=12,12,IF('Vessel List A'!HC175=13,13,IF('Vessel List A'!HC175=14,14,IF('Vessel List A'!HC175=15,15,IF('Vessel List A'!HC175=16,16,0))))))))))))))))))</f>
        <v xml:space="preserve"> </v>
      </c>
      <c r="DK176" s="154"/>
      <c r="DL176" s="158"/>
      <c r="DM176" s="390" t="str">
        <f t="shared" si="195"/>
        <v/>
      </c>
      <c r="DN176" s="158"/>
      <c r="DO176" s="137"/>
      <c r="DP176" s="388" t="str">
        <f t="shared" si="196"/>
        <v/>
      </c>
      <c r="DQ176" s="157" t="str">
        <f>IF(VALUE(IF('Vessel List A'!HP175=1,1,IF('Vessel List A'!HP175=2,2,IF('Vessel List A'!HP175=3,3,IF('Vessel List A'!HP175=4,4,IF('Vessel List A'!HP175=5,5,IF('Vessel List A'!HP175=6,6,IF('Vessel List A'!HP175=7,7,IF('Vessel List A'!HP175=8,8,IF('Vessel List A'!HP175=9,9,IF('Vessel List A'!HP175=10,10,IF('Vessel List A'!HP175=11,11,IF('Vessel List A'!HP175=12,12,IF('Vessel List A'!HP175=13,13,IF('Vessel List A'!HP175=14,14,IF('Vessel List A'!HP175=15,15,IF('Vessel List A'!HP175=16,16,0)))))))))))))))))=0," ",VALUE(IF('Vessel List A'!HP175=1,1,IF('Vessel List A'!HP175=2,2,IF('Vessel List A'!HP175=3,3,IF('Vessel List A'!HP175=4,4,IF('Vessel List A'!HP175=5,5,IF('Vessel List A'!HP175=6,6,IF('Vessel List A'!HP175=7,7,IF('Vessel List A'!HP175=8,8,IF('Vessel List A'!HP175=9,9,IF('Vessel List A'!HP175=10,10,IF('Vessel List A'!HP175=11,11,IF('Vessel List A'!HP175=12,12,IF('Vessel List A'!HP175=13,13,IF('Vessel List A'!HP175=14,14,IF('Vessel List A'!HP175=15,15,IF('Vessel List A'!HP175=16,16,0))))))))))))))))))</f>
        <v xml:space="preserve"> </v>
      </c>
      <c r="DR176" s="154"/>
      <c r="DS176" s="158"/>
      <c r="DT176" s="390" t="str">
        <f t="shared" si="197"/>
        <v/>
      </c>
      <c r="DU176" s="158"/>
      <c r="DV176" s="137"/>
      <c r="DW176" s="388" t="str">
        <f t="shared" si="198"/>
        <v/>
      </c>
      <c r="DX176" s="157" t="str">
        <f>IF(VALUE(IF('Vessel List A'!IC175=1,1,IF('Vessel List A'!IC175=2,2,IF('Vessel List A'!IC175=3,3,IF('Vessel List A'!IC175=4,4,IF('Vessel List A'!IC175=5,5,IF('Vessel List A'!IC175=6,6,IF('Vessel List A'!IC175=7,7,IF('Vessel List A'!IC175=8,8,IF('Vessel List A'!IC175=9,9,IF('Vessel List A'!IC175=10,10,IF('Vessel List A'!IC175=11,11,IF('Vessel List A'!IC175=12,12,IF('Vessel List A'!IC175=13,13,IF('Vessel List A'!IC175=14,14,IF('Vessel List A'!IC175=15,15,IF('Vessel List A'!IC175=16,16,0)))))))))))))))))=0," ",VALUE(IF('Vessel List A'!IC175=1,1,IF('Vessel List A'!IC175=2,2,IF('Vessel List A'!IC175=3,3,IF('Vessel List A'!IC175=4,4,IF('Vessel List A'!IC175=5,5,IF('Vessel List A'!IC175=6,6,IF('Vessel List A'!IC175=7,7,IF('Vessel List A'!IC175=8,8,IF('Vessel List A'!IC175=9,9,IF('Vessel List A'!IC175=10,10,IF('Vessel List A'!IC175=11,11,IF('Vessel List A'!IC175=12,12,IF('Vessel List A'!IC175=13,13,IF('Vessel List A'!IC175=14,14,IF('Vessel List A'!IC175=15,15,IF('Vessel List A'!IC175=16,16,0))))))))))))))))))</f>
        <v xml:space="preserve"> </v>
      </c>
      <c r="DY176" s="154"/>
      <c r="DZ176" s="158"/>
      <c r="EA176" s="390" t="str">
        <f t="shared" si="199"/>
        <v/>
      </c>
      <c r="EB176" s="158"/>
      <c r="EC176" s="137"/>
      <c r="ED176" s="388" t="str">
        <f t="shared" si="200"/>
        <v/>
      </c>
      <c r="EE176" s="157" t="str">
        <f>IF(VALUE(IF('Vessel List A'!IP175=1,1,IF('Vessel List A'!IP175=2,2,IF('Vessel List A'!IP175=3,3,IF('Vessel List A'!IP175=4,4,IF('Vessel List A'!IP175=5,5,IF('Vessel List A'!IP175=6,6,IF('Vessel List A'!IP175=7,7,IF('Vessel List A'!IP175=8,8,IF('Vessel List A'!IP175=9,9,IF('Vessel List A'!IP175=10,10,IF('Vessel List A'!IP175=11,11,IF('Vessel List A'!IP175=12,12,IF('Vessel List A'!IP175=13,13,IF('Vessel List A'!IP175=14,14,IF('Vessel List A'!IP175=15,15,IF('Vessel List A'!IP175=16,16,0)))))))))))))))))=0," ",VALUE(IF('Vessel List A'!IP175=1,1,IF('Vessel List A'!IP175=2,2,IF('Vessel List A'!IP175=3,3,IF('Vessel List A'!IP175=4,4,IF('Vessel List A'!IP175=5,5,IF('Vessel List A'!IP175=6,6,IF('Vessel List A'!IP175=7,7,IF('Vessel List A'!IP175=8,8,IF('Vessel List A'!IP175=9,9,IF('Vessel List A'!IP175=10,10,IF('Vessel List A'!IP175=11,11,IF('Vessel List A'!IP175=12,12,IF('Vessel List A'!IP175=13,13,IF('Vessel List A'!IP175=14,14,IF('Vessel List A'!IP175=15,15,IF('Vessel List A'!IP175=16,16,0))))))))))))))))))</f>
        <v xml:space="preserve"> </v>
      </c>
      <c r="EF176" s="154"/>
      <c r="EG176" s="158"/>
      <c r="EH176" s="390" t="str">
        <f t="shared" si="201"/>
        <v/>
      </c>
      <c r="EI176" s="158"/>
      <c r="EJ176" s="137"/>
      <c r="EK176" s="397" t="str">
        <f t="shared" si="202"/>
        <v/>
      </c>
      <c r="EL176" s="144"/>
      <c r="EM176" s="157" t="str">
        <f>IF(VALUE(IF('Vessel List B'!C175=1,1,IF('Vessel List B'!C175=2,2,IF('Vessel List B'!C175=3,3,IF('Vessel List B'!C175=4,4,IF('Vessel List B'!C175=5,5,IF('Vessel List B'!C175=6,6,IF('Vessel List B'!C175=7,7,IF('Vessel List B'!C175=8,8,IF('Vessel List B'!C175=9,9,IF('Vessel List B'!C175=10,10,IF('Vessel List B'!C175=11,11,IF('Vessel List B'!C175=12,12,IF('Vessel List B'!C175=13,13,IF('Vessel List B'!C175=14,14,IF('Vessel List B'!C175=15,15,IF('Vessel List B'!C175=16,16,0)))))))))))))))))=0," ",VALUE(IF('Vessel List B'!C175=1,1,IF('Vessel List B'!C175=2,2,IF('Vessel List B'!C175=3,3,IF('Vessel List B'!C175=4,4,IF('Vessel List B'!C175=5,5,IF('Vessel List B'!C175=6,6,IF('Vessel List B'!C175=7,7,IF('Vessel List B'!C175=8,8,IF('Vessel List B'!C175=9,9,IF('Vessel List B'!C175=10,10,IF('Vessel List B'!C175=11,11,IF('Vessel List B'!C175=12,12,IF('Vessel List B'!C175=13,13,IF('Vessel List B'!C175=14,14,IF('Vessel List B'!C175=15,15,IF('Vessel List B'!C175=16,16,0))))))))))))))))))</f>
        <v xml:space="preserve"> </v>
      </c>
      <c r="EN176" s="154"/>
      <c r="EO176" s="158"/>
      <c r="EP176" s="390" t="str">
        <f t="shared" si="203"/>
        <v/>
      </c>
      <c r="EQ176" s="158"/>
      <c r="ER176" s="137"/>
      <c r="ES176" s="388" t="str">
        <f t="shared" si="204"/>
        <v/>
      </c>
      <c r="ET176" s="157" t="str">
        <f>IF(VALUE(IF('Vessel List B'!P175=1,1,IF('Vessel List B'!P175=2,2,IF('Vessel List B'!P175=3,3,IF('Vessel List B'!P175=4,4,IF('Vessel List B'!P175=5,5,IF('Vessel List B'!P175=6,6,IF('Vessel List B'!P175=7,7,IF('Vessel List B'!P175=8,8,IF('Vessel List B'!P175=9,9,IF('Vessel List B'!P175=10,10,IF('Vessel List B'!P175=11,11,IF('Vessel List B'!P175=12,12,IF('Vessel List B'!P175=13,13,IF('Vessel List B'!P175=14,14,IF('Vessel List B'!P175=15,15,IF('Vessel List B'!P175=16,16,0)))))))))))))))))=0," ",VALUE(IF('Vessel List B'!P175=1,1,IF('Vessel List B'!P175=2,2,IF('Vessel List B'!P175=3,3,IF('Vessel List B'!P175=4,4,IF('Vessel List B'!P175=5,5,IF('Vessel List B'!P175=6,6,IF('Vessel List B'!P175=7,7,IF('Vessel List B'!P175=8,8,IF('Vessel List B'!P175=9,9,IF('Vessel List B'!P175=10,10,IF('Vessel List B'!P175=11,11,IF('Vessel List B'!P175=12,12,IF('Vessel List B'!P175=13,13,IF('Vessel List B'!P175=14,14,IF('Vessel List B'!P175=15,15,IF('Vessel List B'!P175=16,16,0))))))))))))))))))</f>
        <v xml:space="preserve"> </v>
      </c>
      <c r="EU176" s="154"/>
      <c r="EV176" s="158"/>
      <c r="EW176" s="390" t="str">
        <f t="shared" si="205"/>
        <v/>
      </c>
      <c r="EX176" s="158"/>
      <c r="EY176" s="137"/>
      <c r="EZ176" s="388" t="str">
        <f t="shared" si="206"/>
        <v/>
      </c>
      <c r="FA176" s="157" t="str">
        <f>IF(VALUE(IF('Vessel List B'!AC175=1,1,IF('Vessel List B'!AC175=2,2,IF('Vessel List B'!AC175=3,3,IF('Vessel List B'!AC175=4,4,IF('Vessel List B'!AC175=5,5,IF('Vessel List B'!AC175=6,6,IF('Vessel List B'!AC175=7,7,IF('Vessel List B'!AC175=8,8,IF('Vessel List B'!AC175=9,9,IF('Vessel List B'!AC175=10,10,IF('Vessel List B'!AC175=11,11,IF('Vessel List B'!AC175=12,12,IF('Vessel List B'!AC175=13,13,IF('Vessel List B'!AC175=14,14,IF('Vessel List B'!AC175=15,15,IF('Vessel List B'!AC175=16,16,0)))))))))))))))))=0," ",VALUE(IF('Vessel List B'!AC175=1,1,IF('Vessel List B'!AC175=2,2,IF('Vessel List B'!AC175=3,3,IF('Vessel List B'!AC175=4,4,IF('Vessel List B'!AC175=5,5,IF('Vessel List B'!AC175=6,6,IF('Vessel List B'!AC175=7,7,IF('Vessel List B'!AC175=8,8,IF('Vessel List B'!AC175=9,9,IF('Vessel List B'!AC175=10,10,IF('Vessel List B'!AC175=11,11,IF('Vessel List B'!AC175=12,12,IF('Vessel List B'!AC175=13,13,IF('Vessel List B'!AC175=14,14,IF('Vessel List B'!AC175=15,15,IF('Vessel List B'!AC175=16,16,0))))))))))))))))))</f>
        <v xml:space="preserve"> </v>
      </c>
      <c r="FB176" s="154"/>
      <c r="FC176" s="158"/>
      <c r="FD176" s="390" t="str">
        <f t="shared" si="207"/>
        <v/>
      </c>
      <c r="FE176" s="158"/>
      <c r="FF176" s="137"/>
      <c r="FG176" s="388" t="str">
        <f t="shared" si="208"/>
        <v/>
      </c>
      <c r="FH176" s="157" t="str">
        <f>IF(VALUE(IF('Vessel List B'!AP175=1,1,IF('Vessel List B'!AP175=2,2,IF('Vessel List B'!AP175=3,3,IF('Vessel List B'!AP175=4,4,IF('Vessel List B'!AP175=5,5,IF('Vessel List B'!AP175=6,6,IF('Vessel List B'!AP175=7,7,IF('Vessel List B'!AP175=8,8,IF('Vessel List B'!AP175=9,9,IF('Vessel List B'!AP175=10,10,IF('Vessel List B'!AP175=11,11,IF('Vessel List B'!AP175=12,12,IF('Vessel List B'!AP175=13,13,IF('Vessel List B'!AP175=14,14,IF('Vessel List B'!AP175=15,15,IF('Vessel List B'!AP175=16,16,0)))))))))))))))))=0," ",VALUE(IF('Vessel List B'!AP175=1,1,IF('Vessel List B'!AP175=2,2,IF('Vessel List B'!AP175=3,3,IF('Vessel List B'!AP175=4,4,IF('Vessel List B'!AP175=5,5,IF('Vessel List B'!AP175=6,6,IF('Vessel List B'!AP175=7,7,IF('Vessel List B'!AP175=8,8,IF('Vessel List B'!AP175=9,9,IF('Vessel List B'!AP175=10,10,IF('Vessel List B'!AP175=11,11,IF('Vessel List B'!AP175=12,12,IF('Vessel List B'!AP175=13,13,IF('Vessel List B'!AP175=14,14,IF('Vessel List B'!AP175=15,15,IF('Vessel List B'!AP175=16,16,0))))))))))))))))))</f>
        <v xml:space="preserve"> </v>
      </c>
      <c r="FI176" s="154"/>
      <c r="FJ176" s="158"/>
      <c r="FK176" s="390" t="str">
        <f t="shared" si="209"/>
        <v/>
      </c>
      <c r="FL176" s="158"/>
      <c r="FM176" s="137"/>
      <c r="FN176" s="388" t="str">
        <f t="shared" si="210"/>
        <v/>
      </c>
      <c r="FO176" s="157" t="str">
        <f>IF(VALUE(IF('Vessel List B'!BC175=1,1,IF('Vessel List B'!BC175=2,2,IF('Vessel List B'!BC175=3,3,IF('Vessel List B'!BC175=4,4,IF('Vessel List B'!BC175=5,5,IF('Vessel List B'!BC175=6,6,IF('Vessel List B'!BC175=7,7,IF('Vessel List B'!BC175=8,8,IF('Vessel List B'!BC175=9,9,IF('Vessel List B'!BC175=10,10,IF('Vessel List B'!BC175=11,11,IF('Vessel List B'!BC175=12,12,IF('Vessel List B'!BC175=13,13,IF('Vessel List B'!BC175=14,14,IF('Vessel List B'!BC175=15,15,IF('Vessel List B'!BC175=16,16,0)))))))))))))))))=0," ",VALUE(IF('Vessel List B'!BC175=1,1,IF('Vessel List B'!BC175=2,2,IF('Vessel List B'!BC175=3,3,IF('Vessel List B'!BC175=4,4,IF('Vessel List B'!BC175=5,5,IF('Vessel List B'!BC175=6,6,IF('Vessel List B'!BC175=7,7,IF('Vessel List B'!BC175=8,8,IF('Vessel List B'!BC175=9,9,IF('Vessel List B'!BC175=10,10,IF('Vessel List B'!BC175=11,11,IF('Vessel List B'!BC175=12,12,IF('Vessel List B'!BC175=13,13,IF('Vessel List B'!BC175=14,14,IF('Vessel List B'!BC175=15,15,IF('Vessel List B'!BC175=16,16,0))))))))))))))))))</f>
        <v xml:space="preserve"> </v>
      </c>
      <c r="FP176" s="154"/>
      <c r="FQ176" s="158"/>
      <c r="FR176" s="390" t="str">
        <f t="shared" si="211"/>
        <v/>
      </c>
      <c r="FS176" s="158"/>
      <c r="FT176" s="137"/>
      <c r="FU176" s="388" t="str">
        <f t="shared" si="212"/>
        <v/>
      </c>
      <c r="FV176" s="157" t="str">
        <f>IF(VALUE(IF('Vessel List B'!BP175=1,1,IF('Vessel List B'!BP175=2,2,IF('Vessel List B'!BP175=3,3,IF('Vessel List B'!BP175=4,4,IF('Vessel List B'!BP175=5,5,IF('Vessel List B'!BP175=6,6,IF('Vessel List B'!BP175=7,7,IF('Vessel List B'!BP175=8,8,IF('Vessel List B'!BP175=9,9,IF('Vessel List B'!BP175=10,10,IF('Vessel List B'!BP175=11,11,IF('Vessel List B'!BP175=12,12,IF('Vessel List B'!BP175=13,13,IF('Vessel List B'!BP175=14,14,IF('Vessel List B'!BP175=15,15,IF('Vessel List B'!BP175=16,16,0)))))))))))))))))=0," ",VALUE(IF('Vessel List B'!BP175=1,1,IF('Vessel List B'!BP175=2,2,IF('Vessel List B'!BP175=3,3,IF('Vessel List B'!BP175=4,4,IF('Vessel List B'!BP175=5,5,IF('Vessel List B'!BP175=6,6,IF('Vessel List B'!BP175=7,7,IF('Vessel List B'!BP175=8,8,IF('Vessel List B'!BP175=9,9,IF('Vessel List B'!BP175=10,10,IF('Vessel List B'!BP175=11,11,IF('Vessel List B'!BP175=12,12,IF('Vessel List B'!BP175=13,13,IF('Vessel List B'!BP175=14,14,IF('Vessel List B'!BP175=15,15,IF('Vessel List B'!BP175=16,16,0))))))))))))))))))</f>
        <v xml:space="preserve"> </v>
      </c>
      <c r="FW176" s="154"/>
      <c r="FX176" s="158"/>
      <c r="FY176" s="390" t="str">
        <f t="shared" si="213"/>
        <v/>
      </c>
      <c r="FZ176" s="158"/>
      <c r="GA176" s="137"/>
      <c r="GB176" s="388" t="str">
        <f t="shared" si="214"/>
        <v/>
      </c>
      <c r="GC176" s="157" t="str">
        <f>IF(VALUE(IF('Vessel List B'!CC175=1,1,IF('Vessel List B'!CC175=2,2,IF('Vessel List B'!CC175=3,3,IF('Vessel List B'!CC175=4,4,IF('Vessel List B'!CC175=5,5,IF('Vessel List B'!CC175=6,6,IF('Vessel List B'!CC175=7,7,IF('Vessel List B'!CC175=8,8,IF('Vessel List B'!CC175=9,9,IF('Vessel List B'!CC175=10,10,IF('Vessel List B'!CC175=11,11,IF('Vessel List B'!CC175=12,12,IF('Vessel List B'!CC175=13,13,IF('Vessel List B'!CC175=14,14,IF('Vessel List B'!CC175=15,15,IF('Vessel List B'!CC175=16,16,0)))))))))))))))))=0," ",VALUE(IF('Vessel List B'!CC175=1,1,IF('Vessel List B'!CC175=2,2,IF('Vessel List B'!CC175=3,3,IF('Vessel List B'!CC175=4,4,IF('Vessel List B'!CC175=5,5,IF('Vessel List B'!CC175=6,6,IF('Vessel List B'!CC175=7,7,IF('Vessel List B'!CC175=8,8,IF('Vessel List B'!CC175=9,9,IF('Vessel List B'!CC175=10,10,IF('Vessel List B'!CC175=11,11,IF('Vessel List B'!CC175=12,12,IF('Vessel List B'!CC175=13,13,IF('Vessel List B'!CC175=14,14,IF('Vessel List B'!CC175=15,15,IF('Vessel List B'!CC175=16,16,0))))))))))))))))))</f>
        <v xml:space="preserve"> </v>
      </c>
      <c r="GD176" s="154"/>
      <c r="GE176" s="158"/>
      <c r="GF176" s="390" t="str">
        <f t="shared" si="215"/>
        <v/>
      </c>
      <c r="GG176" s="158"/>
      <c r="GH176" s="137"/>
      <c r="GI176" s="388" t="str">
        <f t="shared" si="216"/>
        <v/>
      </c>
      <c r="GJ176" s="157" t="str">
        <f>IF(VALUE(IF('Vessel List B'!CP175=1,1,IF('Vessel List B'!CP175=2,2,IF('Vessel List B'!CP175=3,3,IF('Vessel List B'!CP175=4,4,IF('Vessel List B'!CP175=5,5,IF('Vessel List B'!CP175=6,6,IF('Vessel List B'!CP175=7,7,IF('Vessel List B'!CP175=8,8,IF('Vessel List B'!CP175=9,9,IF('Vessel List B'!CP175=10,10,IF('Vessel List B'!CP175=11,11,IF('Vessel List B'!CP175=12,12,IF('Vessel List B'!CP175=13,13,IF('Vessel List B'!CP175=14,14,IF('Vessel List B'!CP175=15,15,IF('Vessel List B'!CP175=16,16,0)))))))))))))))))=0," ",VALUE(IF('Vessel List B'!CP175=1,1,IF('Vessel List B'!CP175=2,2,IF('Vessel List B'!CP175=3,3,IF('Vessel List B'!CP175=4,4,IF('Vessel List B'!CP175=5,5,IF('Vessel List B'!CP175=6,6,IF('Vessel List B'!CP175=7,7,IF('Vessel List B'!CP175=8,8,IF('Vessel List B'!CP175=9,9,IF('Vessel List B'!CP175=10,10,IF('Vessel List B'!CP175=11,11,IF('Vessel List B'!CP175=12,12,IF('Vessel List B'!CP175=13,13,IF('Vessel List B'!CP175=14,14,IF('Vessel List B'!CP175=15,15,IF('Vessel List B'!CP175=16,16,0))))))))))))))))))</f>
        <v xml:space="preserve"> </v>
      </c>
      <c r="GK176" s="154"/>
      <c r="GL176" s="158"/>
      <c r="GM176" s="390" t="str">
        <f t="shared" si="217"/>
        <v/>
      </c>
      <c r="GN176" s="158"/>
      <c r="GO176" s="137"/>
      <c r="GP176" s="388" t="str">
        <f t="shared" si="218"/>
        <v/>
      </c>
      <c r="GQ176" s="157" t="str">
        <f>IF(VALUE(IF('Vessel List B'!DC175=1,1,IF('Vessel List B'!DC175=2,2,IF('Vessel List B'!DC175=3,3,IF('Vessel List B'!DC175=4,4,IF('Vessel List B'!DC175=5,5,IF('Vessel List B'!DC175=6,6,IF('Vessel List B'!DC175=7,7,IF('Vessel List B'!DC175=8,8,IF('Vessel List B'!DC175=9,9,IF('Vessel List B'!DC175=10,10,IF('Vessel List B'!DC175=11,11,IF('Vessel List B'!DC175=12,12,IF('Vessel List B'!DC175=13,13,IF('Vessel List B'!DC175=14,14,IF('Vessel List B'!DC175=15,15,IF('Vessel List B'!DC175=16,16,0)))))))))))))))))=0," ",VALUE(IF('Vessel List B'!DC175=1,1,IF('Vessel List B'!DC175=2,2,IF('Vessel List B'!DC175=3,3,IF('Vessel List B'!DC175=4,4,IF('Vessel List B'!DC175=5,5,IF('Vessel List B'!DC175=6,6,IF('Vessel List B'!DC175=7,7,IF('Vessel List B'!DC175=8,8,IF('Vessel List B'!DC175=9,9,IF('Vessel List B'!DC175=10,10,IF('Vessel List B'!DC175=11,11,IF('Vessel List B'!DC175=12,12,IF('Vessel List B'!DC175=13,13,IF('Vessel List B'!DC175=14,14,IF('Vessel List B'!DC175=15,15,IF('Vessel List B'!DC175=16,16,0))))))))))))))))))</f>
        <v xml:space="preserve"> </v>
      </c>
      <c r="GR176" s="154"/>
      <c r="GS176" s="158"/>
      <c r="GT176" s="390" t="str">
        <f t="shared" si="219"/>
        <v/>
      </c>
      <c r="GU176" s="158"/>
      <c r="GV176" s="137"/>
      <c r="GW176" s="388" t="str">
        <f t="shared" si="220"/>
        <v/>
      </c>
      <c r="GX176" s="157" t="str">
        <f>IF(VALUE(IF('Vessel List B'!DP175=1,1,IF('Vessel List B'!DP175=2,2,IF('Vessel List B'!DP175=3,3,IF('Vessel List B'!DP175=4,4,IF('Vessel List B'!DP175=5,5,IF('Vessel List B'!DP175=6,6,IF('Vessel List B'!DP175=7,7,IF('Vessel List B'!DP175=8,8,IF('Vessel List B'!DP175=9,9,IF('Vessel List B'!DP175=10,10,IF('Vessel List B'!DP175=11,11,IF('Vessel List B'!DP175=12,12,IF('Vessel List B'!DP175=13,13,IF('Vessel List B'!DP175=14,14,IF('Vessel List B'!DP175=15,15,IF('Vessel List B'!DP175=16,16,0)))))))))))))))))=0," ",VALUE(IF('Vessel List B'!DP175=1,1,IF('Vessel List B'!DP175=2,2,IF('Vessel List B'!DP175=3,3,IF('Vessel List B'!DP175=4,4,IF('Vessel List B'!DP175=5,5,IF('Vessel List B'!DP175=6,6,IF('Vessel List B'!DP175=7,7,IF('Vessel List B'!DP175=8,8,IF('Vessel List B'!DP175=9,9,IF('Vessel List B'!DP175=10,10,IF('Vessel List B'!DP175=11,11,IF('Vessel List B'!DP175=12,12,IF('Vessel List B'!DP175=13,13,IF('Vessel List B'!DP175=14,14,IF('Vessel List B'!DP175=15,15,IF('Vessel List B'!DP175=16,16,0))))))))))))))))))</f>
        <v xml:space="preserve"> </v>
      </c>
      <c r="GY176" s="154"/>
      <c r="GZ176" s="158"/>
      <c r="HA176" s="390" t="str">
        <f t="shared" si="221"/>
        <v/>
      </c>
      <c r="HB176" s="158"/>
      <c r="HC176" s="137"/>
      <c r="HD176" s="388" t="str">
        <f t="shared" si="222"/>
        <v/>
      </c>
      <c r="HE176" s="157" t="str">
        <f>IF(VALUE(IF('Vessel List B'!EC175=1,1,IF('Vessel List B'!EC175=2,2,IF('Vessel List B'!EC175=3,3,IF('Vessel List B'!EC175=4,4,IF('Vessel List B'!EC175=5,5,IF('Vessel List B'!EC175=6,6,IF('Vessel List B'!EC175=7,7,IF('Vessel List B'!EC175=8,8,IF('Vessel List B'!EC175=9,9,IF('Vessel List B'!EC175=10,10,IF('Vessel List B'!EC175=11,11,IF('Vessel List B'!EC175=12,12,IF('Vessel List B'!EC175=13,13,IF('Vessel List B'!EC175=14,14,IF('Vessel List B'!EC175=15,15,IF('Vessel List B'!EC175=16,16,0)))))))))))))))))=0," ",VALUE(IF('Vessel List B'!EC175=1,1,IF('Vessel List B'!EC175=2,2,IF('Vessel List B'!EC175=3,3,IF('Vessel List B'!EC175=4,4,IF('Vessel List B'!EC175=5,5,IF('Vessel List B'!EC175=6,6,IF('Vessel List B'!EC175=7,7,IF('Vessel List B'!EC175=8,8,IF('Vessel List B'!EC175=9,9,IF('Vessel List B'!EC175=10,10,IF('Vessel List B'!EC175=11,11,IF('Vessel List B'!EC175=12,12,IF('Vessel List B'!EC175=13,13,IF('Vessel List B'!EC175=14,14,IF('Vessel List B'!EC175=15,15,IF('Vessel List B'!EC175=16,16,0))))))))))))))))))</f>
        <v xml:space="preserve"> </v>
      </c>
      <c r="HF176" s="154"/>
      <c r="HG176" s="158"/>
      <c r="HH176" s="390" t="str">
        <f t="shared" si="223"/>
        <v/>
      </c>
      <c r="HI176" s="158"/>
      <c r="HJ176" s="137"/>
      <c r="HK176" s="388" t="str">
        <f t="shared" si="224"/>
        <v/>
      </c>
      <c r="HL176" s="157" t="str">
        <f>IF(VALUE(IF('Vessel List B'!EP175=1,1,IF('Vessel List B'!EP175=2,2,IF('Vessel List B'!EP175=3,3,IF('Vessel List B'!EP175=4,4,IF('Vessel List B'!EP175=5,5,IF('Vessel List B'!EP175=6,6,IF('Vessel List B'!EP175=7,7,IF('Vessel List B'!EP175=8,8,IF('Vessel List B'!EP175=9,9,IF('Vessel List B'!EP175=10,10,IF('Vessel List B'!EP175=11,11,IF('Vessel List B'!EP175=12,12,IF('Vessel List B'!EP175=13,13,IF('Vessel List B'!EP175=14,14,IF('Vessel List B'!EP175=15,15,IF('Vessel List B'!EP175=16,16,0)))))))))))))))))=0," ",VALUE(IF('Vessel List B'!EP175=1,1,IF('Vessel List B'!EP175=2,2,IF('Vessel List B'!EP175=3,3,IF('Vessel List B'!EP175=4,4,IF('Vessel List B'!EP175=5,5,IF('Vessel List B'!EP175=6,6,IF('Vessel List B'!EP175=7,7,IF('Vessel List B'!EP175=8,8,IF('Vessel List B'!EP175=9,9,IF('Vessel List B'!EP175=10,10,IF('Vessel List B'!EP175=11,11,IF('Vessel List B'!EP175=12,12,IF('Vessel List B'!EP175=13,13,IF('Vessel List B'!EP175=14,14,IF('Vessel List B'!EP175=15,15,IF('Vessel List B'!EP175=16,16,0))))))))))))))))))</f>
        <v xml:space="preserve"> </v>
      </c>
      <c r="HM176" s="154"/>
      <c r="HN176" s="158"/>
      <c r="HO176" s="390" t="str">
        <f t="shared" si="225"/>
        <v/>
      </c>
      <c r="HP176" s="158"/>
      <c r="HQ176" s="137"/>
      <c r="HR176" s="388" t="str">
        <f t="shared" si="226"/>
        <v/>
      </c>
      <c r="HS176" s="157" t="str">
        <f>IF(VALUE(IF('Vessel List B'!FC175=1,1,IF('Vessel List B'!FC175=2,2,IF('Vessel List B'!FC175=3,3,IF('Vessel List B'!FC175=4,4,IF('Vessel List B'!FC175=5,5,IF('Vessel List B'!FC175=6,6,IF('Vessel List B'!FC175=7,7,IF('Vessel List B'!FC175=8,8,IF('Vessel List B'!FC175=9,9,IF('Vessel List B'!FC175=10,10,IF('Vessel List B'!FC175=11,11,IF('Vessel List B'!FC175=12,12,IF('Vessel List B'!FC175=13,13,IF('Vessel List B'!FC175=14,14,IF('Vessel List B'!FC175=15,15,IF('Vessel List B'!FC175=16,16,0)))))))))))))))))=0," ",VALUE(IF('Vessel List B'!FC175=1,1,IF('Vessel List B'!FC175=2,2,IF('Vessel List B'!FC175=3,3,IF('Vessel List B'!FC175=4,4,IF('Vessel List B'!FC175=5,5,IF('Vessel List B'!FC175=6,6,IF('Vessel List B'!FC175=7,7,IF('Vessel List B'!FC175=8,8,IF('Vessel List B'!FC175=9,9,IF('Vessel List B'!FC175=10,10,IF('Vessel List B'!FC175=11,11,IF('Vessel List B'!FC175=12,12,IF('Vessel List B'!FC175=13,13,IF('Vessel List B'!FC175=14,14,IF('Vessel List B'!FC175=15,15,IF('Vessel List B'!FC175=16,16,0))))))))))))))))))</f>
        <v xml:space="preserve"> </v>
      </c>
      <c r="HT176" s="154"/>
      <c r="HU176" s="158"/>
      <c r="HV176" s="390" t="str">
        <f t="shared" si="227"/>
        <v/>
      </c>
      <c r="HW176" s="158"/>
      <c r="HX176" s="137"/>
      <c r="HY176" s="388" t="str">
        <f t="shared" si="228"/>
        <v/>
      </c>
      <c r="HZ176" s="157" t="str">
        <f>IF(VALUE(IF('Vessel List B'!FP175=1,1,IF('Vessel List B'!FP175=2,2,IF('Vessel List B'!FP175=3,3,IF('Vessel List B'!FP175=4,4,IF('Vessel List B'!FP175=5,5,IF('Vessel List B'!FP175=6,6,IF('Vessel List B'!FP175=7,7,IF('Vessel List B'!FP175=8,8,IF('Vessel List B'!FP175=9,9,IF('Vessel List B'!FP175=10,10,IF('Vessel List B'!FP175=11,11,IF('Vessel List B'!FP175=12,12,IF('Vessel List B'!FP175=13,13,IF('Vessel List B'!FP175=14,14,IF('Vessel List B'!FP175=15,15,IF('Vessel List B'!FP175=16,16,0)))))))))))))))))=0," ",VALUE(IF('Vessel List B'!FP175=1,1,IF('Vessel List B'!FP175=2,2,IF('Vessel List B'!FP175=3,3,IF('Vessel List B'!FP175=4,4,IF('Vessel List B'!FP175=5,5,IF('Vessel List B'!FP175=6,6,IF('Vessel List B'!FP175=7,7,IF('Vessel List B'!FP175=8,8,IF('Vessel List B'!FP175=9,9,IF('Vessel List B'!FP175=10,10,IF('Vessel List B'!FP175=11,11,IF('Vessel List B'!FP175=12,12,IF('Vessel List B'!FP175=13,13,IF('Vessel List B'!FP175=14,14,IF('Vessel List B'!FP175=15,15,IF('Vessel List B'!FP175=16,16,0))))))))))))))))))</f>
        <v xml:space="preserve"> </v>
      </c>
      <c r="IA176" s="154"/>
      <c r="IB176" s="158"/>
      <c r="IC176" s="390" t="str">
        <f t="shared" si="229"/>
        <v/>
      </c>
      <c r="ID176" s="158"/>
      <c r="IE176" s="137"/>
      <c r="IF176" s="388" t="str">
        <f t="shared" si="230"/>
        <v/>
      </c>
      <c r="IG176" s="157" t="str">
        <f>IF(VALUE(IF('Vessel List B'!GC175=1,1,IF('Vessel List B'!GC175=2,2,IF('Vessel List B'!GC175=3,3,IF('Vessel List B'!GC175=4,4,IF('Vessel List B'!GC175=5,5,IF('Vessel List B'!GC175=6,6,IF('Vessel List B'!GC175=7,7,IF('Vessel List B'!GC175=8,8,IF('Vessel List B'!GC175=9,9,IF('Vessel List B'!GC175=10,10,IF('Vessel List B'!GC175=11,11,IF('Vessel List B'!GC175=12,12,IF('Vessel List B'!GC175=13,13,IF('Vessel List B'!GC175=14,14,IF('Vessel List B'!GC175=15,15,IF('Vessel List B'!GC175=16,16,0)))))))))))))))))=0," ",VALUE(IF('Vessel List B'!GC175=1,1,IF('Vessel List B'!GC175=2,2,IF('Vessel List B'!GC175=3,3,IF('Vessel List B'!GC175=4,4,IF('Vessel List B'!GC175=5,5,IF('Vessel List B'!GC175=6,6,IF('Vessel List B'!GC175=7,7,IF('Vessel List B'!GC175=8,8,IF('Vessel List B'!GC175=9,9,IF('Vessel List B'!GC175=10,10,IF('Vessel List B'!GC175=11,11,IF('Vessel List B'!GC175=12,12,IF('Vessel List B'!GC175=13,13,IF('Vessel List B'!GC175=14,14,IF('Vessel List B'!GC175=15,15,IF('Vessel List B'!GC175=16,16,0))))))))))))))))))</f>
        <v xml:space="preserve"> </v>
      </c>
      <c r="IH176" s="154"/>
      <c r="II176" s="158"/>
      <c r="IJ176" s="390" t="str">
        <f t="shared" si="231"/>
        <v/>
      </c>
      <c r="IK176" s="158"/>
      <c r="IL176" s="137"/>
      <c r="IM176" s="388" t="str">
        <f t="shared" si="232"/>
        <v/>
      </c>
      <c r="IN176" s="157" t="str">
        <f>IF(VALUE(IF('Vessel List B'!GP175=1,1,IF('Vessel List B'!GP175=2,2,IF('Vessel List B'!GP175=3,3,IF('Vessel List B'!GP175=4,4,IF('Vessel List B'!GP175=5,5,IF('Vessel List B'!GP175=6,6,IF('Vessel List B'!GP175=7,7,IF('Vessel List B'!GP175=8,8,IF('Vessel List B'!GP175=9,9,IF('Vessel List B'!GP175=10,10,IF('Vessel List B'!GP175=11,11,IF('Vessel List B'!GP175=12,12,IF('Vessel List B'!GP175=13,13,IF('Vessel List B'!GP175=14,14,IF('Vessel List B'!GP175=15,15,IF('Vessel List B'!GP175=16,16,0)))))))))))))))))=0," ",VALUE(IF('Vessel List B'!GP175=1,1,IF('Vessel List B'!GP175=2,2,IF('Vessel List B'!GP175=3,3,IF('Vessel List B'!GP175=4,4,IF('Vessel List B'!GP175=5,5,IF('Vessel List B'!GP175=6,6,IF('Vessel List B'!GP175=7,7,IF('Vessel List B'!GP175=8,8,IF('Vessel List B'!GP175=9,9,IF('Vessel List B'!GP175=10,10,IF('Vessel List B'!GP175=11,11,IF('Vessel List B'!GP175=12,12,IF('Vessel List B'!GP175=13,13,IF('Vessel List B'!GP175=14,14,IF('Vessel List B'!GP175=15,15,IF('Vessel List B'!GP175=16,16,0))))))))))))))))))</f>
        <v xml:space="preserve"> </v>
      </c>
      <c r="IO176" s="154"/>
      <c r="IP176" s="158"/>
      <c r="IQ176" s="390" t="str">
        <f t="shared" si="233"/>
        <v/>
      </c>
      <c r="IR176" s="158"/>
      <c r="IS176" s="137"/>
      <c r="IT176" s="388" t="str">
        <f t="shared" si="234"/>
        <v/>
      </c>
      <c r="IU176" s="157" t="str">
        <f>IF(VALUE(IF('Vessel List B'!HC175=1,1,IF('Vessel List B'!HC175=2,2,IF('Vessel List B'!HC175=3,3,IF('Vessel List B'!HC175=4,4,IF('Vessel List B'!HC175=5,5,IF('Vessel List B'!HC175=6,6,IF('Vessel List B'!HC175=7,7,IF('Vessel List B'!HC175=8,8,IF('Vessel List B'!HC175=9,9,IF('Vessel List B'!HC175=10,10,IF('Vessel List B'!HC175=11,11,IF('Vessel List B'!HC175=12,12,IF('Vessel List B'!HC175=13,13,IF('Vessel List B'!HC175=14,14,IF('Vessel List B'!HC175=15,15,IF('Vessel List B'!HC175=16,16,0)))))))))))))))))=0," ",VALUE(IF('Vessel List B'!HC175=1,1,IF('Vessel List B'!HC175=2,2,IF('Vessel List B'!HC175=3,3,IF('Vessel List B'!HC175=4,4,IF('Vessel List B'!HC175=5,5,IF('Vessel List B'!HC175=6,6,IF('Vessel List B'!HC175=7,7,IF('Vessel List B'!HC175=8,8,IF('Vessel List B'!HC175=9,9,IF('Vessel List B'!HC175=10,10,IF('Vessel List B'!HC175=11,11,IF('Vessel List B'!HC175=12,12,IF('Vessel List B'!HC175=13,13,IF('Vessel List B'!HC175=14,14,IF('Vessel List B'!HC175=15,15,IF('Vessel List B'!HC175=16,16,0))))))))))))))))))</f>
        <v xml:space="preserve"> </v>
      </c>
      <c r="IV176" s="154"/>
      <c r="IW176" s="158"/>
      <c r="IX176" s="390" t="str">
        <f t="shared" si="235"/>
        <v/>
      </c>
      <c r="IY176" s="158"/>
      <c r="IZ176" s="137"/>
      <c r="JA176" s="388" t="str">
        <f t="shared" si="236"/>
        <v/>
      </c>
      <c r="JB176" s="157" t="str">
        <f>IF(VALUE(IF('Vessel List B'!HP175=1,1,IF('Vessel List B'!HP175=2,2,IF('Vessel List B'!HP175=3,3,IF('Vessel List B'!HP175=4,4,IF('Vessel List B'!HP175=5,5,IF('Vessel List B'!HP175=6,6,IF('Vessel List B'!HP175=7,7,IF('Vessel List B'!HP175=8,8,IF('Vessel List B'!HP175=9,9,IF('Vessel List B'!HP175=10,10,IF('Vessel List B'!HP175=11,11,IF('Vessel List B'!HP175=12,12,IF('Vessel List B'!HP175=13,13,IF('Vessel List B'!HP175=14,14,IF('Vessel List B'!HP175=15,15,IF('Vessel List B'!HP175=16,16,0)))))))))))))))))=0," ",VALUE(IF('Vessel List B'!HP175=1,1,IF('Vessel List B'!HP175=2,2,IF('Vessel List B'!HP175=3,3,IF('Vessel List B'!HP175=4,4,IF('Vessel List B'!HP175=5,5,IF('Vessel List B'!HP175=6,6,IF('Vessel List B'!HP175=7,7,IF('Vessel List B'!HP175=8,8,IF('Vessel List B'!HP175=9,9,IF('Vessel List B'!HP175=10,10,IF('Vessel List B'!HP175=11,11,IF('Vessel List B'!HP175=12,12,IF('Vessel List B'!HP175=13,13,IF('Vessel List B'!HP175=14,14,IF('Vessel List B'!HP175=15,15,IF('Vessel List B'!HP175=16,16,0))))))))))))))))))</f>
        <v xml:space="preserve"> </v>
      </c>
      <c r="JC176" s="154"/>
      <c r="JD176" s="158"/>
      <c r="JE176" s="390" t="str">
        <f t="shared" si="237"/>
        <v/>
      </c>
      <c r="JF176" s="158"/>
      <c r="JG176" s="137"/>
      <c r="JH176" s="388" t="str">
        <f t="shared" si="238"/>
        <v/>
      </c>
      <c r="JI176" s="157" t="str">
        <f>IF(VALUE(IF('Vessel List B'!IC175=1,1,IF('Vessel List B'!IC175=2,2,IF('Vessel List B'!IC175=3,3,IF('Vessel List B'!IC175=4,4,IF('Vessel List B'!IC175=5,5,IF('Vessel List B'!IC175=6,6,IF('Vessel List B'!IC175=7,7,IF('Vessel List B'!IC175=8,8,IF('Vessel List B'!IC175=9,9,IF('Vessel List B'!IC175=10,10,IF('Vessel List B'!IC175=11,11,IF('Vessel List B'!IC175=12,12,IF('Vessel List B'!IC175=13,13,IF('Vessel List B'!IC175=14,14,IF('Vessel List B'!IC175=15,15,IF('Vessel List B'!IC175=16,16,0)))))))))))))))))=0," ",VALUE(IF('Vessel List B'!IC175=1,1,IF('Vessel List B'!IC175=2,2,IF('Vessel List B'!IC175=3,3,IF('Vessel List B'!IC175=4,4,IF('Vessel List B'!IC175=5,5,IF('Vessel List B'!IC175=6,6,IF('Vessel List B'!IC175=7,7,IF('Vessel List B'!IC175=8,8,IF('Vessel List B'!IC175=9,9,IF('Vessel List B'!IC175=10,10,IF('Vessel List B'!IC175=11,11,IF('Vessel List B'!IC175=12,12,IF('Vessel List B'!IC175=13,13,IF('Vessel List B'!IC175=14,14,IF('Vessel List B'!IC175=15,15,IF('Vessel List B'!IC175=16,16,0))))))))))))))))))</f>
        <v xml:space="preserve"> </v>
      </c>
      <c r="JJ176" s="154"/>
      <c r="JK176" s="158"/>
      <c r="JL176" s="390" t="str">
        <f t="shared" si="239"/>
        <v/>
      </c>
      <c r="JM176" s="158"/>
      <c r="JN176" s="137"/>
      <c r="JO176" s="388" t="str">
        <f t="shared" si="240"/>
        <v/>
      </c>
      <c r="JP176" s="157" t="str">
        <f>IF(VALUE(IF('Vessel List B'!IP175=1,1,IF('Vessel List B'!IP175=2,2,IF('Vessel List B'!IP175=3,3,IF('Vessel List B'!IP175=4,4,IF('Vessel List B'!IP175=5,5,IF('Vessel List B'!IP175=6,6,IF('Vessel List B'!IP175=7,7,IF('Vessel List B'!IP175=8,8,IF('Vessel List B'!IP175=9,9,IF('Vessel List B'!IP175=10,10,IF('Vessel List B'!IP175=11,11,IF('Vessel List B'!IP175=12,12,IF('Vessel List B'!IP175=13,13,IF('Vessel List B'!IP175=14,14,IF('Vessel List B'!IP175=15,15,IF('Vessel List B'!IP175=16,16,0)))))))))))))))))=0," ",VALUE(IF('Vessel List B'!IP175=1,1,IF('Vessel List B'!IP175=2,2,IF('Vessel List B'!IP175=3,3,IF('Vessel List B'!IP175=4,4,IF('Vessel List B'!IP175=5,5,IF('Vessel List B'!IP175=6,6,IF('Vessel List B'!IP175=7,7,IF('Vessel List B'!IP175=8,8,IF('Vessel List B'!IP175=9,9,IF('Vessel List B'!IP175=10,10,IF('Vessel List B'!IP175=11,11,IF('Vessel List B'!IP175=12,12,IF('Vessel List B'!IP175=13,13,IF('Vessel List B'!IP175=14,14,IF('Vessel List B'!IP175=15,15,IF('Vessel List B'!IP175=16,16,0))))))))))))))))))</f>
        <v xml:space="preserve"> </v>
      </c>
      <c r="JQ176" s="154"/>
      <c r="JR176" s="158"/>
      <c r="JS176" s="390" t="str">
        <f t="shared" si="241"/>
        <v/>
      </c>
      <c r="JT176" s="158"/>
      <c r="JU176" s="137"/>
      <c r="JV176" s="397" t="str">
        <f t="shared" si="242"/>
        <v/>
      </c>
      <c r="JW176" s="403"/>
    </row>
    <row r="177" spans="1:283" ht="15" x14ac:dyDescent="0.25">
      <c r="A177" s="132">
        <f>'Vessel List A'!B176</f>
        <v>41751</v>
      </c>
      <c r="B177" s="157" t="str">
        <f>IF(VALUE(IF('Vessel List A'!C176=1,1,IF('Vessel List A'!C176=2,2,IF('Vessel List A'!C176=3,3,IF('Vessel List A'!C176=4,4,IF('Vessel List A'!C176=5,5,IF('Vessel List A'!C176=6,6,IF('Vessel List A'!C176=7,7,IF('Vessel List A'!C176=8,8,IF('Vessel List A'!C176=9,9,IF('Vessel List A'!C176=10,10,IF('Vessel List A'!C176=11,11,IF('Vessel List A'!C176=12,12,IF('Vessel List A'!C176=13,13,IF('Vessel List A'!C176=14,14,IF('Vessel List A'!C176=15,15,IF('Vessel List A'!C176=16,16,0)))))))))))))))))=0," ",VALUE(IF('Vessel List A'!C176=1,1,IF('Vessel List A'!C176=2,2,IF('Vessel List A'!C176=3,3,IF('Vessel List A'!C176=4,4,IF('Vessel List A'!C176=5,5,IF('Vessel List A'!C176=6,6,IF('Vessel List A'!C176=7,7,IF('Vessel List A'!C176=8,8,IF('Vessel List A'!C176=9,9,IF('Vessel List A'!C176=10,10,IF('Vessel List A'!C176=11,11,IF('Vessel List A'!C176=12,12,IF('Vessel List A'!C176=13,13,IF('Vessel List A'!C176=14,14,IF('Vessel List A'!C176=15,15,IF('Vessel List A'!C176=16,16,0))))))))))))))))))</f>
        <v xml:space="preserve"> </v>
      </c>
      <c r="C177" s="154"/>
      <c r="D177" s="158"/>
      <c r="E177" s="390" t="str">
        <f t="shared" si="163"/>
        <v/>
      </c>
      <c r="F177" s="158"/>
      <c r="G177" s="137"/>
      <c r="H177" s="388" t="str">
        <f t="shared" si="164"/>
        <v/>
      </c>
      <c r="I177" s="157" t="str">
        <f>IF(VALUE(IF('Vessel List A'!P176=1,1,IF('Vessel List A'!P176=2,2,IF('Vessel List A'!P176=3,3,IF('Vessel List A'!P176=4,4,IF('Vessel List A'!P176=5,5,IF('Vessel List A'!P176=6,6,IF('Vessel List A'!P176=7,7,IF('Vessel List A'!P176=8,8,IF('Vessel List A'!P176=9,9,IF('Vessel List A'!P176=10,10,IF('Vessel List A'!P176=11,11,IF('Vessel List A'!P176=12,12,IF('Vessel List A'!P176=13,13,IF('Vessel List A'!P176=14,14,IF('Vessel List A'!P176=15,15,IF('Vessel List A'!P176=16,16,0)))))))))))))))))=0," ",VALUE(IF('Vessel List A'!P176=1,1,IF('Vessel List A'!P176=2,2,IF('Vessel List A'!P176=3,3,IF('Vessel List A'!P176=4,4,IF('Vessel List A'!P176=5,5,IF('Vessel List A'!P176=6,6,IF('Vessel List A'!P176=7,7,IF('Vessel List A'!P176=8,8,IF('Vessel List A'!P176=9,9,IF('Vessel List A'!P176=10,10,IF('Vessel List A'!P176=11,11,IF('Vessel List A'!P176=12,12,IF('Vessel List A'!P176=13,13,IF('Vessel List A'!P176=14,14,IF('Vessel List A'!P176=15,15,IF('Vessel List A'!P176=16,16,0))))))))))))))))))</f>
        <v xml:space="preserve"> </v>
      </c>
      <c r="J177" s="154"/>
      <c r="K177" s="158"/>
      <c r="L177" s="390" t="str">
        <f t="shared" si="165"/>
        <v/>
      </c>
      <c r="M177" s="158"/>
      <c r="N177" s="137"/>
      <c r="O177" s="388" t="str">
        <f t="shared" si="166"/>
        <v/>
      </c>
      <c r="P177" s="157" t="str">
        <f>IF(VALUE(IF('Vessel List A'!AC176=1,1,IF('Vessel List A'!AC176=2,2,IF('Vessel List A'!AC176=3,3,IF('Vessel List A'!AC176=4,4,IF('Vessel List A'!AC176=5,5,IF('Vessel List A'!AC176=6,6,IF('Vessel List A'!AC176=7,7,IF('Vessel List A'!AC176=8,8,IF('Vessel List A'!AC176=9,9,IF('Vessel List A'!AC176=10,10,IF('Vessel List A'!AC176=11,11,IF('Vessel List A'!AC176=12,12,IF('Vessel List A'!AC176=13,13,IF('Vessel List A'!AC176=14,14,IF('Vessel List A'!AC176=15,15,IF('Vessel List A'!AC176=16,16,0)))))))))))))))))=0," ",VALUE(IF('Vessel List A'!AC176=1,1,IF('Vessel List A'!AC176=2,2,IF('Vessel List A'!AC176=3,3,IF('Vessel List A'!AC176=4,4,IF('Vessel List A'!AC176=5,5,IF('Vessel List A'!AC176=6,6,IF('Vessel List A'!AC176=7,7,IF('Vessel List A'!AC176=8,8,IF('Vessel List A'!AC176=9,9,IF('Vessel List A'!AC176=10,10,IF('Vessel List A'!AC176=11,11,IF('Vessel List A'!AC176=12,12,IF('Vessel List A'!AC176=13,13,IF('Vessel List A'!AC176=14,14,IF('Vessel List A'!AC176=15,15,IF('Vessel List A'!AC176=16,16,0))))))))))))))))))</f>
        <v xml:space="preserve"> </v>
      </c>
      <c r="Q177" s="154"/>
      <c r="R177" s="158"/>
      <c r="S177" s="390" t="str">
        <f t="shared" si="167"/>
        <v/>
      </c>
      <c r="T177" s="158"/>
      <c r="U177" s="137"/>
      <c r="V177" s="388" t="str">
        <f t="shared" si="168"/>
        <v/>
      </c>
      <c r="W177" s="157" t="str">
        <f>IF(VALUE(IF('Vessel List A'!AP176=1,1,IF('Vessel List A'!AP176=2,2,IF('Vessel List A'!AP176=3,3,IF('Vessel List A'!AP176=4,4,IF('Vessel List A'!AP176=5,5,IF('Vessel List A'!AP176=6,6,IF('Vessel List A'!AP176=7,7,IF('Vessel List A'!AP176=8,8,IF('Vessel List A'!AP176=9,9,IF('Vessel List A'!AP176=10,10,IF('Vessel List A'!AP176=11,11,IF('Vessel List A'!AP176=12,12,IF('Vessel List A'!AP176=13,13,IF('Vessel List A'!AP176=14,14,IF('Vessel List A'!AP176=15,15,IF('Vessel List A'!AP176=16,16,0)))))))))))))))))=0," ",VALUE(IF('Vessel List A'!AP176=1,1,IF('Vessel List A'!AP176=2,2,IF('Vessel List A'!AP176=3,3,IF('Vessel List A'!AP176=4,4,IF('Vessel List A'!AP176=5,5,IF('Vessel List A'!AP176=6,6,IF('Vessel List A'!AP176=7,7,IF('Vessel List A'!AP176=8,8,IF('Vessel List A'!AP176=9,9,IF('Vessel List A'!AP176=10,10,IF('Vessel List A'!AP176=11,11,IF('Vessel List A'!AP176=12,12,IF('Vessel List A'!AP176=13,13,IF('Vessel List A'!AP176=14,14,IF('Vessel List A'!AP176=15,15,IF('Vessel List A'!AP176=16,16,0))))))))))))))))))</f>
        <v xml:space="preserve"> </v>
      </c>
      <c r="X177" s="154"/>
      <c r="Y177" s="158"/>
      <c r="Z177" s="390" t="str">
        <f t="shared" si="169"/>
        <v/>
      </c>
      <c r="AA177" s="158"/>
      <c r="AB177" s="137"/>
      <c r="AC177" s="388" t="str">
        <f t="shared" si="170"/>
        <v/>
      </c>
      <c r="AD177" s="157" t="str">
        <f>IF(VALUE(IF('Vessel List A'!BC176=1,1,IF('Vessel List A'!BC176=2,2,IF('Vessel List A'!BC176=3,3,IF('Vessel List A'!BC176=4,4,IF('Vessel List A'!BC176=5,5,IF('Vessel List A'!BC176=6,6,IF('Vessel List A'!BC176=7,7,IF('Vessel List A'!BC176=8,8,IF('Vessel List A'!BC176=9,9,IF('Vessel List A'!BC176=10,10,IF('Vessel List A'!BC176=11,11,IF('Vessel List A'!BC176=12,12,IF('Vessel List A'!BC176=13,13,IF('Vessel List A'!BC176=14,14,IF('Vessel List A'!BC176=15,15,IF('Vessel List A'!BC176=16,16,0)))))))))))))))))=0," ",VALUE(IF('Vessel List A'!BC176=1,1,IF('Vessel List A'!BC176=2,2,IF('Vessel List A'!BC176=3,3,IF('Vessel List A'!BC176=4,4,IF('Vessel List A'!BC176=5,5,IF('Vessel List A'!BC176=6,6,IF('Vessel List A'!BC176=7,7,IF('Vessel List A'!BC176=8,8,IF('Vessel List A'!BC176=9,9,IF('Vessel List A'!BC176=10,10,IF('Vessel List A'!BC176=11,11,IF('Vessel List A'!BC176=12,12,IF('Vessel List A'!BC176=13,13,IF('Vessel List A'!BC176=14,14,IF('Vessel List A'!BC176=15,15,IF('Vessel List A'!BC176=16,16,0))))))))))))))))))</f>
        <v xml:space="preserve"> </v>
      </c>
      <c r="AE177" s="154"/>
      <c r="AF177" s="158"/>
      <c r="AG177" s="390" t="str">
        <f t="shared" si="171"/>
        <v/>
      </c>
      <c r="AH177" s="158"/>
      <c r="AI177" s="137"/>
      <c r="AJ177" s="388" t="str">
        <f t="shared" si="172"/>
        <v/>
      </c>
      <c r="AK177" s="157" t="str">
        <f>IF(VALUE(IF('Vessel List A'!BP176=1,1,IF('Vessel List A'!BP176=2,2,IF('Vessel List A'!BP176=3,3,IF('Vessel List A'!BP176=4,4,IF('Vessel List A'!BP176=5,5,IF('Vessel List A'!BP176=6,6,IF('Vessel List A'!BP176=7,7,IF('Vessel List A'!BP176=8,8,IF('Vessel List A'!BP176=9,9,IF('Vessel List A'!BP176=10,10,IF('Vessel List A'!BP176=11,11,IF('Vessel List A'!BP176=12,12,IF('Vessel List A'!BP176=13,13,IF('Vessel List A'!BP176=14,14,IF('Vessel List A'!BP176=15,15,IF('Vessel List A'!BP176=16,16,0)))))))))))))))))=0," ",VALUE(IF('Vessel List A'!BP176=1,1,IF('Vessel List A'!BP176=2,2,IF('Vessel List A'!BP176=3,3,IF('Vessel List A'!BP176=4,4,IF('Vessel List A'!BP176=5,5,IF('Vessel List A'!BP176=6,6,IF('Vessel List A'!BP176=7,7,IF('Vessel List A'!BP176=8,8,IF('Vessel List A'!BP176=9,9,IF('Vessel List A'!BP176=10,10,IF('Vessel List A'!BP176=11,11,IF('Vessel List A'!BP176=12,12,IF('Vessel List A'!BP176=13,13,IF('Vessel List A'!BP176=14,14,IF('Vessel List A'!BP176=15,15,IF('Vessel List A'!BP176=16,16,0))))))))))))))))))</f>
        <v xml:space="preserve"> </v>
      </c>
      <c r="AL177" s="154"/>
      <c r="AM177" s="158"/>
      <c r="AN177" s="390" t="str">
        <f t="shared" si="173"/>
        <v/>
      </c>
      <c r="AO177" s="158"/>
      <c r="AP177" s="137"/>
      <c r="AQ177" s="388" t="str">
        <f t="shared" si="174"/>
        <v/>
      </c>
      <c r="AR177" s="157" t="str">
        <f>IF(VALUE(IF('Vessel List A'!CC176=1,1,IF('Vessel List A'!CC176=2,2,IF('Vessel List A'!CC176=3,3,IF('Vessel List A'!CC176=4,4,IF('Vessel List A'!CC176=5,5,IF('Vessel List A'!CC176=6,6,IF('Vessel List A'!CC176=7,7,IF('Vessel List A'!CC176=8,8,IF('Vessel List A'!CC176=9,9,IF('Vessel List A'!CC176=10,10,IF('Vessel List A'!CC176=11,11,IF('Vessel List A'!CC176=12,12,IF('Vessel List A'!CC176=13,13,IF('Vessel List A'!CC176=14,14,IF('Vessel List A'!CC176=15,15,IF('Vessel List A'!CC176=16,16,0)))))))))))))))))=0," ",VALUE(IF('Vessel List A'!CC176=1,1,IF('Vessel List A'!CC176=2,2,IF('Vessel List A'!CC176=3,3,IF('Vessel List A'!CC176=4,4,IF('Vessel List A'!CC176=5,5,IF('Vessel List A'!CC176=6,6,IF('Vessel List A'!CC176=7,7,IF('Vessel List A'!CC176=8,8,IF('Vessel List A'!CC176=9,9,IF('Vessel List A'!CC176=10,10,IF('Vessel List A'!CC176=11,11,IF('Vessel List A'!CC176=12,12,IF('Vessel List A'!CC176=13,13,IF('Vessel List A'!CC176=14,14,IF('Vessel List A'!CC176=15,15,IF('Vessel List A'!CC176=16,16,0))))))))))))))))))</f>
        <v xml:space="preserve"> </v>
      </c>
      <c r="AS177" s="154"/>
      <c r="AT177" s="158"/>
      <c r="AU177" s="390" t="str">
        <f t="shared" si="175"/>
        <v/>
      </c>
      <c r="AV177" s="158"/>
      <c r="AW177" s="137"/>
      <c r="AX177" s="388" t="str">
        <f t="shared" si="176"/>
        <v/>
      </c>
      <c r="AY177" s="157" t="str">
        <f>IF(VALUE(IF('Vessel List A'!CP176=1,1,IF('Vessel List A'!CP176=2,2,IF('Vessel List A'!CP176=3,3,IF('Vessel List A'!CP176=4,4,IF('Vessel List A'!CP176=5,5,IF('Vessel List A'!CP176=6,6,IF('Vessel List A'!CP176=7,7,IF('Vessel List A'!CP176=8,8,IF('Vessel List A'!CP176=9,9,IF('Vessel List A'!CP176=10,10,IF('Vessel List A'!CP176=11,11,IF('Vessel List A'!CP176=12,12,IF('Vessel List A'!CP176=13,13,IF('Vessel List A'!CP176=14,14,IF('Vessel List A'!CP176=15,15,IF('Vessel List A'!CP176=16,16,0)))))))))))))))))=0," ",VALUE(IF('Vessel List A'!CP176=1,1,IF('Vessel List A'!CP176=2,2,IF('Vessel List A'!CP176=3,3,IF('Vessel List A'!CP176=4,4,IF('Vessel List A'!CP176=5,5,IF('Vessel List A'!CP176=6,6,IF('Vessel List A'!CP176=7,7,IF('Vessel List A'!CP176=8,8,IF('Vessel List A'!CP176=9,9,IF('Vessel List A'!CP176=10,10,IF('Vessel List A'!CP176=11,11,IF('Vessel List A'!CP176=12,12,IF('Vessel List A'!CP176=13,13,IF('Vessel List A'!CP176=14,14,IF('Vessel List A'!CP176=15,15,IF('Vessel List A'!CP176=16,16,0))))))))))))))))))</f>
        <v xml:space="preserve"> </v>
      </c>
      <c r="AZ177" s="154"/>
      <c r="BA177" s="158"/>
      <c r="BB177" s="390" t="str">
        <f t="shared" si="177"/>
        <v/>
      </c>
      <c r="BC177" s="158"/>
      <c r="BD177" s="137"/>
      <c r="BE177" s="388" t="str">
        <f t="shared" si="178"/>
        <v/>
      </c>
      <c r="BF177" s="157" t="str">
        <f>IF(VALUE(IF('Vessel List A'!DC176=1,1,IF('Vessel List A'!DC176=2,2,IF('Vessel List A'!DC176=3,3,IF('Vessel List A'!DC176=4,4,IF('Vessel List A'!DC176=5,5,IF('Vessel List A'!DC176=6,6,IF('Vessel List A'!DC176=7,7,IF('Vessel List A'!DC176=8,8,IF('Vessel List A'!DC176=9,9,IF('Vessel List A'!DC176=10,10,IF('Vessel List A'!DC176=11,11,IF('Vessel List A'!DC176=12,12,IF('Vessel List A'!DC176=13,13,IF('Vessel List A'!DC176=14,14,IF('Vessel List A'!DC176=15,15,IF('Vessel List A'!DC176=16,16,0)))))))))))))))))=0," ",VALUE(IF('Vessel List A'!DC176=1,1,IF('Vessel List A'!DC176=2,2,IF('Vessel List A'!DC176=3,3,IF('Vessel List A'!DC176=4,4,IF('Vessel List A'!DC176=5,5,IF('Vessel List A'!DC176=6,6,IF('Vessel List A'!DC176=7,7,IF('Vessel List A'!DC176=8,8,IF('Vessel List A'!DC176=9,9,IF('Vessel List A'!DC176=10,10,IF('Vessel List A'!DC176=11,11,IF('Vessel List A'!DC176=12,12,IF('Vessel List A'!DC176=13,13,IF('Vessel List A'!DC176=14,14,IF('Vessel List A'!DC176=15,15,IF('Vessel List A'!DC176=16,16,0))))))))))))))))))</f>
        <v xml:space="preserve"> </v>
      </c>
      <c r="BG177" s="154"/>
      <c r="BH177" s="158"/>
      <c r="BI177" s="390" t="str">
        <f t="shared" si="179"/>
        <v/>
      </c>
      <c r="BJ177" s="158"/>
      <c r="BK177" s="137"/>
      <c r="BL177" s="388" t="str">
        <f t="shared" si="180"/>
        <v/>
      </c>
      <c r="BM177" s="157" t="str">
        <f>IF(VALUE(IF('Vessel List A'!DP176=1,1,IF('Vessel List A'!DP176=2,2,IF('Vessel List A'!DP176=3,3,IF('Vessel List A'!DP176=4,4,IF('Vessel List A'!DP176=5,5,IF('Vessel List A'!DP176=6,6,IF('Vessel List A'!DP176=7,7,IF('Vessel List A'!DP176=8,8,IF('Vessel List A'!DP176=9,9,IF('Vessel List A'!DP176=10,10,IF('Vessel List A'!DP176=11,11,IF('Vessel List A'!DP176=12,12,IF('Vessel List A'!DP176=13,13,IF('Vessel List A'!DP176=14,14,IF('Vessel List A'!DP176=15,15,IF('Vessel List A'!DP176=16,16,0)))))))))))))))))=0," ",VALUE(IF('Vessel List A'!DP176=1,1,IF('Vessel List A'!DP176=2,2,IF('Vessel List A'!DP176=3,3,IF('Vessel List A'!DP176=4,4,IF('Vessel List A'!DP176=5,5,IF('Vessel List A'!DP176=6,6,IF('Vessel List A'!DP176=7,7,IF('Vessel List A'!DP176=8,8,IF('Vessel List A'!DP176=9,9,IF('Vessel List A'!DP176=10,10,IF('Vessel List A'!DP176=11,11,IF('Vessel List A'!DP176=12,12,IF('Vessel List A'!DP176=13,13,IF('Vessel List A'!DP176=14,14,IF('Vessel List A'!DP176=15,15,IF('Vessel List A'!DP176=16,16,0))))))))))))))))))</f>
        <v xml:space="preserve"> </v>
      </c>
      <c r="BN177" s="154"/>
      <c r="BO177" s="158"/>
      <c r="BP177" s="390" t="str">
        <f t="shared" si="181"/>
        <v/>
      </c>
      <c r="BQ177" s="158"/>
      <c r="BR177" s="137"/>
      <c r="BS177" s="388" t="str">
        <f t="shared" si="182"/>
        <v/>
      </c>
      <c r="BT177" s="157" t="str">
        <f>IF(VALUE(IF('Vessel List A'!EC176=1,1,IF('Vessel List A'!EC176=2,2,IF('Vessel List A'!EC176=3,3,IF('Vessel List A'!EC176=4,4,IF('Vessel List A'!EC176=5,5,IF('Vessel List A'!EC176=6,6,IF('Vessel List A'!EC176=7,7,IF('Vessel List A'!EC176=8,8,IF('Vessel List A'!EC176=9,9,IF('Vessel List A'!EC176=10,10,IF('Vessel List A'!EC176=11,11,IF('Vessel List A'!EC176=12,12,IF('Vessel List A'!EC176=13,13,IF('Vessel List A'!EC176=14,14,IF('Vessel List A'!EC176=15,15,IF('Vessel List A'!EC176=16,16,0)))))))))))))))))=0," ",VALUE(IF('Vessel List A'!EC176=1,1,IF('Vessel List A'!EC176=2,2,IF('Vessel List A'!EC176=3,3,IF('Vessel List A'!EC176=4,4,IF('Vessel List A'!EC176=5,5,IF('Vessel List A'!EC176=6,6,IF('Vessel List A'!EC176=7,7,IF('Vessel List A'!EC176=8,8,IF('Vessel List A'!EC176=9,9,IF('Vessel List A'!EC176=10,10,IF('Vessel List A'!EC176=11,11,IF('Vessel List A'!EC176=12,12,IF('Vessel List A'!EC176=13,13,IF('Vessel List A'!EC176=14,14,IF('Vessel List A'!EC176=15,15,IF('Vessel List A'!EC176=16,16,0))))))))))))))))))</f>
        <v xml:space="preserve"> </v>
      </c>
      <c r="BU177" s="154"/>
      <c r="BV177" s="158"/>
      <c r="BW177" s="390" t="str">
        <f t="shared" si="183"/>
        <v/>
      </c>
      <c r="BX177" s="158"/>
      <c r="BY177" s="137"/>
      <c r="BZ177" s="388" t="str">
        <f t="shared" si="184"/>
        <v/>
      </c>
      <c r="CA177" s="157" t="str">
        <f>IF(VALUE(IF('Vessel List A'!EP176=1,1,IF('Vessel List A'!EP176=2,2,IF('Vessel List A'!EP176=3,3,IF('Vessel List A'!EP176=4,4,IF('Vessel List A'!EP176=5,5,IF('Vessel List A'!EP176=6,6,IF('Vessel List A'!EP176=7,7,IF('Vessel List A'!EP176=8,8,IF('Vessel List A'!EP176=9,9,IF('Vessel List A'!EP176=10,10,IF('Vessel List A'!EP176=11,11,IF('Vessel List A'!EP176=12,12,IF('Vessel List A'!EP176=13,13,IF('Vessel List A'!EP176=14,14,IF('Vessel List A'!EP176=15,15,IF('Vessel List A'!EP176=16,16,0)))))))))))))))))=0," ",VALUE(IF('Vessel List A'!EP176=1,1,IF('Vessel List A'!EP176=2,2,IF('Vessel List A'!EP176=3,3,IF('Vessel List A'!EP176=4,4,IF('Vessel List A'!EP176=5,5,IF('Vessel List A'!EP176=6,6,IF('Vessel List A'!EP176=7,7,IF('Vessel List A'!EP176=8,8,IF('Vessel List A'!EP176=9,9,IF('Vessel List A'!EP176=10,10,IF('Vessel List A'!EP176=11,11,IF('Vessel List A'!EP176=12,12,IF('Vessel List A'!EP176=13,13,IF('Vessel List A'!EP176=14,14,IF('Vessel List A'!EP176=15,15,IF('Vessel List A'!EP176=16,16,0))))))))))))))))))</f>
        <v xml:space="preserve"> </v>
      </c>
      <c r="CB177" s="154"/>
      <c r="CC177" s="158"/>
      <c r="CD177" s="390" t="str">
        <f t="shared" si="185"/>
        <v/>
      </c>
      <c r="CE177" s="158"/>
      <c r="CF177" s="137"/>
      <c r="CG177" s="388" t="str">
        <f t="shared" si="186"/>
        <v/>
      </c>
      <c r="CH177" s="157" t="str">
        <f>IF(VALUE(IF('Vessel List A'!FC176=1,1,IF('Vessel List A'!FC176=2,2,IF('Vessel List A'!FC176=3,3,IF('Vessel List A'!FC176=4,4,IF('Vessel List A'!FC176=5,5,IF('Vessel List A'!FC176=6,6,IF('Vessel List A'!FC176=7,7,IF('Vessel List A'!FC176=8,8,IF('Vessel List A'!FC176=9,9,IF('Vessel List A'!FC176=10,10,IF('Vessel List A'!FC176=11,11,IF('Vessel List A'!FC176=12,12,IF('Vessel List A'!FC176=13,13,IF('Vessel List A'!FC176=14,14,IF('Vessel List A'!FC176=15,15,IF('Vessel List A'!FC176=16,16,0)))))))))))))))))=0," ",VALUE(IF('Vessel List A'!FC176=1,1,IF('Vessel List A'!FC176=2,2,IF('Vessel List A'!FC176=3,3,IF('Vessel List A'!FC176=4,4,IF('Vessel List A'!FC176=5,5,IF('Vessel List A'!FC176=6,6,IF('Vessel List A'!FC176=7,7,IF('Vessel List A'!FC176=8,8,IF('Vessel List A'!FC176=9,9,IF('Vessel List A'!FC176=10,10,IF('Vessel List A'!FC176=11,11,IF('Vessel List A'!FC176=12,12,IF('Vessel List A'!FC176=13,13,IF('Vessel List A'!FC176=14,14,IF('Vessel List A'!FC176=15,15,IF('Vessel List A'!FC176=16,16,0))))))))))))))))))</f>
        <v xml:space="preserve"> </v>
      </c>
      <c r="CI177" s="154"/>
      <c r="CJ177" s="158"/>
      <c r="CK177" s="390" t="str">
        <f t="shared" si="187"/>
        <v/>
      </c>
      <c r="CL177" s="158"/>
      <c r="CM177" s="137"/>
      <c r="CN177" s="388" t="str">
        <f t="shared" si="188"/>
        <v/>
      </c>
      <c r="CO177" s="157" t="str">
        <f>IF(VALUE(IF('Vessel List A'!FP176=1,1,IF('Vessel List A'!FP176=2,2,IF('Vessel List A'!FP176=3,3,IF('Vessel List A'!FP176=4,4,IF('Vessel List A'!FP176=5,5,IF('Vessel List A'!FP176=6,6,IF('Vessel List A'!FP176=7,7,IF('Vessel List A'!FP176=8,8,IF('Vessel List A'!FP176=9,9,IF('Vessel List A'!FP176=10,10,IF('Vessel List A'!FP176=11,11,IF('Vessel List A'!FP176=12,12,IF('Vessel List A'!FP176=13,13,IF('Vessel List A'!FP176=14,14,IF('Vessel List A'!FP176=15,15,IF('Vessel List A'!FP176=16,16,0)))))))))))))))))=0," ",VALUE(IF('Vessel List A'!FP176=1,1,IF('Vessel List A'!FP176=2,2,IF('Vessel List A'!FP176=3,3,IF('Vessel List A'!FP176=4,4,IF('Vessel List A'!FP176=5,5,IF('Vessel List A'!FP176=6,6,IF('Vessel List A'!FP176=7,7,IF('Vessel List A'!FP176=8,8,IF('Vessel List A'!FP176=9,9,IF('Vessel List A'!FP176=10,10,IF('Vessel List A'!FP176=11,11,IF('Vessel List A'!FP176=12,12,IF('Vessel List A'!FP176=13,13,IF('Vessel List A'!FP176=14,14,IF('Vessel List A'!FP176=15,15,IF('Vessel List A'!FP176=16,16,0))))))))))))))))))</f>
        <v xml:space="preserve"> </v>
      </c>
      <c r="CP177" s="154"/>
      <c r="CQ177" s="158"/>
      <c r="CR177" s="390" t="str">
        <f t="shared" si="189"/>
        <v/>
      </c>
      <c r="CS177" s="158"/>
      <c r="CT177" s="137"/>
      <c r="CU177" s="388" t="str">
        <f t="shared" si="190"/>
        <v/>
      </c>
      <c r="CV177" s="157" t="str">
        <f>IF(VALUE(IF('Vessel List A'!GC176=1,1,IF('Vessel List A'!GC176=2,2,IF('Vessel List A'!GC176=3,3,IF('Vessel List A'!GC176=4,4,IF('Vessel List A'!GC176=5,5,IF('Vessel List A'!GC176=6,6,IF('Vessel List A'!GC176=7,7,IF('Vessel List A'!GC176=8,8,IF('Vessel List A'!GC176=9,9,IF('Vessel List A'!GC176=10,10,IF('Vessel List A'!GC176=11,11,IF('Vessel List A'!GC176=12,12,IF('Vessel List A'!GC176=13,13,IF('Vessel List A'!GC176=14,14,IF('Vessel List A'!GC176=15,15,IF('Vessel List A'!GC176=16,16,0)))))))))))))))))=0," ",VALUE(IF('Vessel List A'!GC176=1,1,IF('Vessel List A'!GC176=2,2,IF('Vessel List A'!GC176=3,3,IF('Vessel List A'!GC176=4,4,IF('Vessel List A'!GC176=5,5,IF('Vessel List A'!GC176=6,6,IF('Vessel List A'!GC176=7,7,IF('Vessel List A'!GC176=8,8,IF('Vessel List A'!GC176=9,9,IF('Vessel List A'!GC176=10,10,IF('Vessel List A'!GC176=11,11,IF('Vessel List A'!GC176=12,12,IF('Vessel List A'!GC176=13,13,IF('Vessel List A'!GC176=14,14,IF('Vessel List A'!GC176=15,15,IF('Vessel List A'!GC176=16,16,0))))))))))))))))))</f>
        <v xml:space="preserve"> </v>
      </c>
      <c r="CW177" s="154"/>
      <c r="CX177" s="158"/>
      <c r="CY177" s="390" t="str">
        <f t="shared" si="191"/>
        <v/>
      </c>
      <c r="CZ177" s="158"/>
      <c r="DA177" s="137"/>
      <c r="DB177" s="388" t="str">
        <f t="shared" si="192"/>
        <v/>
      </c>
      <c r="DC177" s="157" t="str">
        <f>IF(VALUE(IF('Vessel List A'!GP176=1,1,IF('Vessel List A'!GP176=2,2,IF('Vessel List A'!GP176=3,3,IF('Vessel List A'!GP176=4,4,IF('Vessel List A'!GP176=5,5,IF('Vessel List A'!GP176=6,6,IF('Vessel List A'!GP176=7,7,IF('Vessel List A'!GP176=8,8,IF('Vessel List A'!GP176=9,9,IF('Vessel List A'!GP176=10,10,IF('Vessel List A'!GP176=11,11,IF('Vessel List A'!GP176=12,12,IF('Vessel List A'!GP176=13,13,IF('Vessel List A'!GP176=14,14,IF('Vessel List A'!GP176=15,15,IF('Vessel List A'!GP176=16,16,0)))))))))))))))))=0," ",VALUE(IF('Vessel List A'!GP176=1,1,IF('Vessel List A'!GP176=2,2,IF('Vessel List A'!GP176=3,3,IF('Vessel List A'!GP176=4,4,IF('Vessel List A'!GP176=5,5,IF('Vessel List A'!GP176=6,6,IF('Vessel List A'!GP176=7,7,IF('Vessel List A'!GP176=8,8,IF('Vessel List A'!GP176=9,9,IF('Vessel List A'!GP176=10,10,IF('Vessel List A'!GP176=11,11,IF('Vessel List A'!GP176=12,12,IF('Vessel List A'!GP176=13,13,IF('Vessel List A'!GP176=14,14,IF('Vessel List A'!GP176=15,15,IF('Vessel List A'!GP176=16,16,0))))))))))))))))))</f>
        <v xml:space="preserve"> </v>
      </c>
      <c r="DD177" s="154"/>
      <c r="DE177" s="158"/>
      <c r="DF177" s="390" t="str">
        <f t="shared" si="193"/>
        <v/>
      </c>
      <c r="DG177" s="158"/>
      <c r="DH177" s="137"/>
      <c r="DI177" s="388" t="str">
        <f t="shared" si="194"/>
        <v/>
      </c>
      <c r="DJ177" s="157" t="str">
        <f>IF(VALUE(IF('Vessel List A'!HC176=1,1,IF('Vessel List A'!HC176=2,2,IF('Vessel List A'!HC176=3,3,IF('Vessel List A'!HC176=4,4,IF('Vessel List A'!HC176=5,5,IF('Vessel List A'!HC176=6,6,IF('Vessel List A'!HC176=7,7,IF('Vessel List A'!HC176=8,8,IF('Vessel List A'!HC176=9,9,IF('Vessel List A'!HC176=10,10,IF('Vessel List A'!HC176=11,11,IF('Vessel List A'!HC176=12,12,IF('Vessel List A'!HC176=13,13,IF('Vessel List A'!HC176=14,14,IF('Vessel List A'!HC176=15,15,IF('Vessel List A'!HC176=16,16,0)))))))))))))))))=0," ",VALUE(IF('Vessel List A'!HC176=1,1,IF('Vessel List A'!HC176=2,2,IF('Vessel List A'!HC176=3,3,IF('Vessel List A'!HC176=4,4,IF('Vessel List A'!HC176=5,5,IF('Vessel List A'!HC176=6,6,IF('Vessel List A'!HC176=7,7,IF('Vessel List A'!HC176=8,8,IF('Vessel List A'!HC176=9,9,IF('Vessel List A'!HC176=10,10,IF('Vessel List A'!HC176=11,11,IF('Vessel List A'!HC176=12,12,IF('Vessel List A'!HC176=13,13,IF('Vessel List A'!HC176=14,14,IF('Vessel List A'!HC176=15,15,IF('Vessel List A'!HC176=16,16,0))))))))))))))))))</f>
        <v xml:space="preserve"> </v>
      </c>
      <c r="DK177" s="154"/>
      <c r="DL177" s="158"/>
      <c r="DM177" s="390" t="str">
        <f t="shared" si="195"/>
        <v/>
      </c>
      <c r="DN177" s="158"/>
      <c r="DO177" s="137"/>
      <c r="DP177" s="388" t="str">
        <f t="shared" si="196"/>
        <v/>
      </c>
      <c r="DQ177" s="157" t="str">
        <f>IF(VALUE(IF('Vessel List A'!HP176=1,1,IF('Vessel List A'!HP176=2,2,IF('Vessel List A'!HP176=3,3,IF('Vessel List A'!HP176=4,4,IF('Vessel List A'!HP176=5,5,IF('Vessel List A'!HP176=6,6,IF('Vessel List A'!HP176=7,7,IF('Vessel List A'!HP176=8,8,IF('Vessel List A'!HP176=9,9,IF('Vessel List A'!HP176=10,10,IF('Vessel List A'!HP176=11,11,IF('Vessel List A'!HP176=12,12,IF('Vessel List A'!HP176=13,13,IF('Vessel List A'!HP176=14,14,IF('Vessel List A'!HP176=15,15,IF('Vessel List A'!HP176=16,16,0)))))))))))))))))=0," ",VALUE(IF('Vessel List A'!HP176=1,1,IF('Vessel List A'!HP176=2,2,IF('Vessel List A'!HP176=3,3,IF('Vessel List A'!HP176=4,4,IF('Vessel List A'!HP176=5,5,IF('Vessel List A'!HP176=6,6,IF('Vessel List A'!HP176=7,7,IF('Vessel List A'!HP176=8,8,IF('Vessel List A'!HP176=9,9,IF('Vessel List A'!HP176=10,10,IF('Vessel List A'!HP176=11,11,IF('Vessel List A'!HP176=12,12,IF('Vessel List A'!HP176=13,13,IF('Vessel List A'!HP176=14,14,IF('Vessel List A'!HP176=15,15,IF('Vessel List A'!HP176=16,16,0))))))))))))))))))</f>
        <v xml:space="preserve"> </v>
      </c>
      <c r="DR177" s="154"/>
      <c r="DS177" s="158"/>
      <c r="DT177" s="390" t="str">
        <f t="shared" si="197"/>
        <v/>
      </c>
      <c r="DU177" s="158"/>
      <c r="DV177" s="137"/>
      <c r="DW177" s="388" t="str">
        <f t="shared" si="198"/>
        <v/>
      </c>
      <c r="DX177" s="157" t="str">
        <f>IF(VALUE(IF('Vessel List A'!IC176=1,1,IF('Vessel List A'!IC176=2,2,IF('Vessel List A'!IC176=3,3,IF('Vessel List A'!IC176=4,4,IF('Vessel List A'!IC176=5,5,IF('Vessel List A'!IC176=6,6,IF('Vessel List A'!IC176=7,7,IF('Vessel List A'!IC176=8,8,IF('Vessel List A'!IC176=9,9,IF('Vessel List A'!IC176=10,10,IF('Vessel List A'!IC176=11,11,IF('Vessel List A'!IC176=12,12,IF('Vessel List A'!IC176=13,13,IF('Vessel List A'!IC176=14,14,IF('Vessel List A'!IC176=15,15,IF('Vessel List A'!IC176=16,16,0)))))))))))))))))=0," ",VALUE(IF('Vessel List A'!IC176=1,1,IF('Vessel List A'!IC176=2,2,IF('Vessel List A'!IC176=3,3,IF('Vessel List A'!IC176=4,4,IF('Vessel List A'!IC176=5,5,IF('Vessel List A'!IC176=6,6,IF('Vessel List A'!IC176=7,7,IF('Vessel List A'!IC176=8,8,IF('Vessel List A'!IC176=9,9,IF('Vessel List A'!IC176=10,10,IF('Vessel List A'!IC176=11,11,IF('Vessel List A'!IC176=12,12,IF('Vessel List A'!IC176=13,13,IF('Vessel List A'!IC176=14,14,IF('Vessel List A'!IC176=15,15,IF('Vessel List A'!IC176=16,16,0))))))))))))))))))</f>
        <v xml:space="preserve"> </v>
      </c>
      <c r="DY177" s="154"/>
      <c r="DZ177" s="158"/>
      <c r="EA177" s="390" t="str">
        <f t="shared" si="199"/>
        <v/>
      </c>
      <c r="EB177" s="158"/>
      <c r="EC177" s="137"/>
      <c r="ED177" s="388" t="str">
        <f t="shared" si="200"/>
        <v/>
      </c>
      <c r="EE177" s="157" t="str">
        <f>IF(VALUE(IF('Vessel List A'!IP176=1,1,IF('Vessel List A'!IP176=2,2,IF('Vessel List A'!IP176=3,3,IF('Vessel List A'!IP176=4,4,IF('Vessel List A'!IP176=5,5,IF('Vessel List A'!IP176=6,6,IF('Vessel List A'!IP176=7,7,IF('Vessel List A'!IP176=8,8,IF('Vessel List A'!IP176=9,9,IF('Vessel List A'!IP176=10,10,IF('Vessel List A'!IP176=11,11,IF('Vessel List A'!IP176=12,12,IF('Vessel List A'!IP176=13,13,IF('Vessel List A'!IP176=14,14,IF('Vessel List A'!IP176=15,15,IF('Vessel List A'!IP176=16,16,0)))))))))))))))))=0," ",VALUE(IF('Vessel List A'!IP176=1,1,IF('Vessel List A'!IP176=2,2,IF('Vessel List A'!IP176=3,3,IF('Vessel List A'!IP176=4,4,IF('Vessel List A'!IP176=5,5,IF('Vessel List A'!IP176=6,6,IF('Vessel List A'!IP176=7,7,IF('Vessel List A'!IP176=8,8,IF('Vessel List A'!IP176=9,9,IF('Vessel List A'!IP176=10,10,IF('Vessel List A'!IP176=11,11,IF('Vessel List A'!IP176=12,12,IF('Vessel List A'!IP176=13,13,IF('Vessel List A'!IP176=14,14,IF('Vessel List A'!IP176=15,15,IF('Vessel List A'!IP176=16,16,0))))))))))))))))))</f>
        <v xml:space="preserve"> </v>
      </c>
      <c r="EF177" s="154"/>
      <c r="EG177" s="158"/>
      <c r="EH177" s="390" t="str">
        <f t="shared" si="201"/>
        <v/>
      </c>
      <c r="EI177" s="158"/>
      <c r="EJ177" s="137"/>
      <c r="EK177" s="397" t="str">
        <f t="shared" si="202"/>
        <v/>
      </c>
      <c r="EL177" s="144"/>
      <c r="EM177" s="157" t="str">
        <f>IF(VALUE(IF('Vessel List B'!C176=1,1,IF('Vessel List B'!C176=2,2,IF('Vessel List B'!C176=3,3,IF('Vessel List B'!C176=4,4,IF('Vessel List B'!C176=5,5,IF('Vessel List B'!C176=6,6,IF('Vessel List B'!C176=7,7,IF('Vessel List B'!C176=8,8,IF('Vessel List B'!C176=9,9,IF('Vessel List B'!C176=10,10,IF('Vessel List B'!C176=11,11,IF('Vessel List B'!C176=12,12,IF('Vessel List B'!C176=13,13,IF('Vessel List B'!C176=14,14,IF('Vessel List B'!C176=15,15,IF('Vessel List B'!C176=16,16,0)))))))))))))))))=0," ",VALUE(IF('Vessel List B'!C176=1,1,IF('Vessel List B'!C176=2,2,IF('Vessel List B'!C176=3,3,IF('Vessel List B'!C176=4,4,IF('Vessel List B'!C176=5,5,IF('Vessel List B'!C176=6,6,IF('Vessel List B'!C176=7,7,IF('Vessel List B'!C176=8,8,IF('Vessel List B'!C176=9,9,IF('Vessel List B'!C176=10,10,IF('Vessel List B'!C176=11,11,IF('Vessel List B'!C176=12,12,IF('Vessel List B'!C176=13,13,IF('Vessel List B'!C176=14,14,IF('Vessel List B'!C176=15,15,IF('Vessel List B'!C176=16,16,0))))))))))))))))))</f>
        <v xml:space="preserve"> </v>
      </c>
      <c r="EN177" s="154"/>
      <c r="EO177" s="158"/>
      <c r="EP177" s="390" t="str">
        <f t="shared" si="203"/>
        <v/>
      </c>
      <c r="EQ177" s="158"/>
      <c r="ER177" s="137"/>
      <c r="ES177" s="388" t="str">
        <f t="shared" si="204"/>
        <v/>
      </c>
      <c r="ET177" s="157" t="str">
        <f>IF(VALUE(IF('Vessel List B'!P176=1,1,IF('Vessel List B'!P176=2,2,IF('Vessel List B'!P176=3,3,IF('Vessel List B'!P176=4,4,IF('Vessel List B'!P176=5,5,IF('Vessel List B'!P176=6,6,IF('Vessel List B'!P176=7,7,IF('Vessel List B'!P176=8,8,IF('Vessel List B'!P176=9,9,IF('Vessel List B'!P176=10,10,IF('Vessel List B'!P176=11,11,IF('Vessel List B'!P176=12,12,IF('Vessel List B'!P176=13,13,IF('Vessel List B'!P176=14,14,IF('Vessel List B'!P176=15,15,IF('Vessel List B'!P176=16,16,0)))))))))))))))))=0," ",VALUE(IF('Vessel List B'!P176=1,1,IF('Vessel List B'!P176=2,2,IF('Vessel List B'!P176=3,3,IF('Vessel List B'!P176=4,4,IF('Vessel List B'!P176=5,5,IF('Vessel List B'!P176=6,6,IF('Vessel List B'!P176=7,7,IF('Vessel List B'!P176=8,8,IF('Vessel List B'!P176=9,9,IF('Vessel List B'!P176=10,10,IF('Vessel List B'!P176=11,11,IF('Vessel List B'!P176=12,12,IF('Vessel List B'!P176=13,13,IF('Vessel List B'!P176=14,14,IF('Vessel List B'!P176=15,15,IF('Vessel List B'!P176=16,16,0))))))))))))))))))</f>
        <v xml:space="preserve"> </v>
      </c>
      <c r="EU177" s="154"/>
      <c r="EV177" s="158"/>
      <c r="EW177" s="390" t="str">
        <f t="shared" si="205"/>
        <v/>
      </c>
      <c r="EX177" s="158"/>
      <c r="EY177" s="137"/>
      <c r="EZ177" s="388" t="str">
        <f t="shared" si="206"/>
        <v/>
      </c>
      <c r="FA177" s="157" t="str">
        <f>IF(VALUE(IF('Vessel List B'!AC176=1,1,IF('Vessel List B'!AC176=2,2,IF('Vessel List B'!AC176=3,3,IF('Vessel List B'!AC176=4,4,IF('Vessel List B'!AC176=5,5,IF('Vessel List B'!AC176=6,6,IF('Vessel List B'!AC176=7,7,IF('Vessel List B'!AC176=8,8,IF('Vessel List B'!AC176=9,9,IF('Vessel List B'!AC176=10,10,IF('Vessel List B'!AC176=11,11,IF('Vessel List B'!AC176=12,12,IF('Vessel List B'!AC176=13,13,IF('Vessel List B'!AC176=14,14,IF('Vessel List B'!AC176=15,15,IF('Vessel List B'!AC176=16,16,0)))))))))))))))))=0," ",VALUE(IF('Vessel List B'!AC176=1,1,IF('Vessel List B'!AC176=2,2,IF('Vessel List B'!AC176=3,3,IF('Vessel List B'!AC176=4,4,IF('Vessel List B'!AC176=5,5,IF('Vessel List B'!AC176=6,6,IF('Vessel List B'!AC176=7,7,IF('Vessel List B'!AC176=8,8,IF('Vessel List B'!AC176=9,9,IF('Vessel List B'!AC176=10,10,IF('Vessel List B'!AC176=11,11,IF('Vessel List B'!AC176=12,12,IF('Vessel List B'!AC176=13,13,IF('Vessel List B'!AC176=14,14,IF('Vessel List B'!AC176=15,15,IF('Vessel List B'!AC176=16,16,0))))))))))))))))))</f>
        <v xml:space="preserve"> </v>
      </c>
      <c r="FB177" s="154"/>
      <c r="FC177" s="158"/>
      <c r="FD177" s="390" t="str">
        <f t="shared" si="207"/>
        <v/>
      </c>
      <c r="FE177" s="158"/>
      <c r="FF177" s="137"/>
      <c r="FG177" s="388" t="str">
        <f t="shared" si="208"/>
        <v/>
      </c>
      <c r="FH177" s="157" t="str">
        <f>IF(VALUE(IF('Vessel List B'!AP176=1,1,IF('Vessel List B'!AP176=2,2,IF('Vessel List B'!AP176=3,3,IF('Vessel List B'!AP176=4,4,IF('Vessel List B'!AP176=5,5,IF('Vessel List B'!AP176=6,6,IF('Vessel List B'!AP176=7,7,IF('Vessel List B'!AP176=8,8,IF('Vessel List B'!AP176=9,9,IF('Vessel List B'!AP176=10,10,IF('Vessel List B'!AP176=11,11,IF('Vessel List B'!AP176=12,12,IF('Vessel List B'!AP176=13,13,IF('Vessel List B'!AP176=14,14,IF('Vessel List B'!AP176=15,15,IF('Vessel List B'!AP176=16,16,0)))))))))))))))))=0," ",VALUE(IF('Vessel List B'!AP176=1,1,IF('Vessel List B'!AP176=2,2,IF('Vessel List B'!AP176=3,3,IF('Vessel List B'!AP176=4,4,IF('Vessel List B'!AP176=5,5,IF('Vessel List B'!AP176=6,6,IF('Vessel List B'!AP176=7,7,IF('Vessel List B'!AP176=8,8,IF('Vessel List B'!AP176=9,9,IF('Vessel List B'!AP176=10,10,IF('Vessel List B'!AP176=11,11,IF('Vessel List B'!AP176=12,12,IF('Vessel List B'!AP176=13,13,IF('Vessel List B'!AP176=14,14,IF('Vessel List B'!AP176=15,15,IF('Vessel List B'!AP176=16,16,0))))))))))))))))))</f>
        <v xml:space="preserve"> </v>
      </c>
      <c r="FI177" s="154"/>
      <c r="FJ177" s="158"/>
      <c r="FK177" s="390" t="str">
        <f t="shared" si="209"/>
        <v/>
      </c>
      <c r="FL177" s="158"/>
      <c r="FM177" s="137"/>
      <c r="FN177" s="388" t="str">
        <f t="shared" si="210"/>
        <v/>
      </c>
      <c r="FO177" s="157" t="str">
        <f>IF(VALUE(IF('Vessel List B'!BC176=1,1,IF('Vessel List B'!BC176=2,2,IF('Vessel List B'!BC176=3,3,IF('Vessel List B'!BC176=4,4,IF('Vessel List B'!BC176=5,5,IF('Vessel List B'!BC176=6,6,IF('Vessel List B'!BC176=7,7,IF('Vessel List B'!BC176=8,8,IF('Vessel List B'!BC176=9,9,IF('Vessel List B'!BC176=10,10,IF('Vessel List B'!BC176=11,11,IF('Vessel List B'!BC176=12,12,IF('Vessel List B'!BC176=13,13,IF('Vessel List B'!BC176=14,14,IF('Vessel List B'!BC176=15,15,IF('Vessel List B'!BC176=16,16,0)))))))))))))))))=0," ",VALUE(IF('Vessel List B'!BC176=1,1,IF('Vessel List B'!BC176=2,2,IF('Vessel List B'!BC176=3,3,IF('Vessel List B'!BC176=4,4,IF('Vessel List B'!BC176=5,5,IF('Vessel List B'!BC176=6,6,IF('Vessel List B'!BC176=7,7,IF('Vessel List B'!BC176=8,8,IF('Vessel List B'!BC176=9,9,IF('Vessel List B'!BC176=10,10,IF('Vessel List B'!BC176=11,11,IF('Vessel List B'!BC176=12,12,IF('Vessel List B'!BC176=13,13,IF('Vessel List B'!BC176=14,14,IF('Vessel List B'!BC176=15,15,IF('Vessel List B'!BC176=16,16,0))))))))))))))))))</f>
        <v xml:space="preserve"> </v>
      </c>
      <c r="FP177" s="154"/>
      <c r="FQ177" s="158"/>
      <c r="FR177" s="390" t="str">
        <f t="shared" si="211"/>
        <v/>
      </c>
      <c r="FS177" s="158"/>
      <c r="FT177" s="137"/>
      <c r="FU177" s="388" t="str">
        <f t="shared" si="212"/>
        <v/>
      </c>
      <c r="FV177" s="157" t="str">
        <f>IF(VALUE(IF('Vessel List B'!BP176=1,1,IF('Vessel List B'!BP176=2,2,IF('Vessel List B'!BP176=3,3,IF('Vessel List B'!BP176=4,4,IF('Vessel List B'!BP176=5,5,IF('Vessel List B'!BP176=6,6,IF('Vessel List B'!BP176=7,7,IF('Vessel List B'!BP176=8,8,IF('Vessel List B'!BP176=9,9,IF('Vessel List B'!BP176=10,10,IF('Vessel List B'!BP176=11,11,IF('Vessel List B'!BP176=12,12,IF('Vessel List B'!BP176=13,13,IF('Vessel List B'!BP176=14,14,IF('Vessel List B'!BP176=15,15,IF('Vessel List B'!BP176=16,16,0)))))))))))))))))=0," ",VALUE(IF('Vessel List B'!BP176=1,1,IF('Vessel List B'!BP176=2,2,IF('Vessel List B'!BP176=3,3,IF('Vessel List B'!BP176=4,4,IF('Vessel List B'!BP176=5,5,IF('Vessel List B'!BP176=6,6,IF('Vessel List B'!BP176=7,7,IF('Vessel List B'!BP176=8,8,IF('Vessel List B'!BP176=9,9,IF('Vessel List B'!BP176=10,10,IF('Vessel List B'!BP176=11,11,IF('Vessel List B'!BP176=12,12,IF('Vessel List B'!BP176=13,13,IF('Vessel List B'!BP176=14,14,IF('Vessel List B'!BP176=15,15,IF('Vessel List B'!BP176=16,16,0))))))))))))))))))</f>
        <v xml:space="preserve"> </v>
      </c>
      <c r="FW177" s="154"/>
      <c r="FX177" s="158"/>
      <c r="FY177" s="390" t="str">
        <f t="shared" si="213"/>
        <v/>
      </c>
      <c r="FZ177" s="158"/>
      <c r="GA177" s="137"/>
      <c r="GB177" s="388" t="str">
        <f t="shared" si="214"/>
        <v/>
      </c>
      <c r="GC177" s="157" t="str">
        <f>IF(VALUE(IF('Vessel List B'!CC176=1,1,IF('Vessel List B'!CC176=2,2,IF('Vessel List B'!CC176=3,3,IF('Vessel List B'!CC176=4,4,IF('Vessel List B'!CC176=5,5,IF('Vessel List B'!CC176=6,6,IF('Vessel List B'!CC176=7,7,IF('Vessel List B'!CC176=8,8,IF('Vessel List B'!CC176=9,9,IF('Vessel List B'!CC176=10,10,IF('Vessel List B'!CC176=11,11,IF('Vessel List B'!CC176=12,12,IF('Vessel List B'!CC176=13,13,IF('Vessel List B'!CC176=14,14,IF('Vessel List B'!CC176=15,15,IF('Vessel List B'!CC176=16,16,0)))))))))))))))))=0," ",VALUE(IF('Vessel List B'!CC176=1,1,IF('Vessel List B'!CC176=2,2,IF('Vessel List B'!CC176=3,3,IF('Vessel List B'!CC176=4,4,IF('Vessel List B'!CC176=5,5,IF('Vessel List B'!CC176=6,6,IF('Vessel List B'!CC176=7,7,IF('Vessel List B'!CC176=8,8,IF('Vessel List B'!CC176=9,9,IF('Vessel List B'!CC176=10,10,IF('Vessel List B'!CC176=11,11,IF('Vessel List B'!CC176=12,12,IF('Vessel List B'!CC176=13,13,IF('Vessel List B'!CC176=14,14,IF('Vessel List B'!CC176=15,15,IF('Vessel List B'!CC176=16,16,0))))))))))))))))))</f>
        <v xml:space="preserve"> </v>
      </c>
      <c r="GD177" s="154"/>
      <c r="GE177" s="158"/>
      <c r="GF177" s="390" t="str">
        <f t="shared" si="215"/>
        <v/>
      </c>
      <c r="GG177" s="158"/>
      <c r="GH177" s="137"/>
      <c r="GI177" s="388" t="str">
        <f t="shared" si="216"/>
        <v/>
      </c>
      <c r="GJ177" s="157" t="str">
        <f>IF(VALUE(IF('Vessel List B'!CP176=1,1,IF('Vessel List B'!CP176=2,2,IF('Vessel List B'!CP176=3,3,IF('Vessel List B'!CP176=4,4,IF('Vessel List B'!CP176=5,5,IF('Vessel List B'!CP176=6,6,IF('Vessel List B'!CP176=7,7,IF('Vessel List B'!CP176=8,8,IF('Vessel List B'!CP176=9,9,IF('Vessel List B'!CP176=10,10,IF('Vessel List B'!CP176=11,11,IF('Vessel List B'!CP176=12,12,IF('Vessel List B'!CP176=13,13,IF('Vessel List B'!CP176=14,14,IF('Vessel List B'!CP176=15,15,IF('Vessel List B'!CP176=16,16,0)))))))))))))))))=0," ",VALUE(IF('Vessel List B'!CP176=1,1,IF('Vessel List B'!CP176=2,2,IF('Vessel List B'!CP176=3,3,IF('Vessel List B'!CP176=4,4,IF('Vessel List B'!CP176=5,5,IF('Vessel List B'!CP176=6,6,IF('Vessel List B'!CP176=7,7,IF('Vessel List B'!CP176=8,8,IF('Vessel List B'!CP176=9,9,IF('Vessel List B'!CP176=10,10,IF('Vessel List B'!CP176=11,11,IF('Vessel List B'!CP176=12,12,IF('Vessel List B'!CP176=13,13,IF('Vessel List B'!CP176=14,14,IF('Vessel List B'!CP176=15,15,IF('Vessel List B'!CP176=16,16,0))))))))))))))))))</f>
        <v xml:space="preserve"> </v>
      </c>
      <c r="GK177" s="154"/>
      <c r="GL177" s="158"/>
      <c r="GM177" s="390" t="str">
        <f t="shared" si="217"/>
        <v/>
      </c>
      <c r="GN177" s="158"/>
      <c r="GO177" s="137"/>
      <c r="GP177" s="388" t="str">
        <f t="shared" si="218"/>
        <v/>
      </c>
      <c r="GQ177" s="157" t="str">
        <f>IF(VALUE(IF('Vessel List B'!DC176=1,1,IF('Vessel List B'!DC176=2,2,IF('Vessel List B'!DC176=3,3,IF('Vessel List B'!DC176=4,4,IF('Vessel List B'!DC176=5,5,IF('Vessel List B'!DC176=6,6,IF('Vessel List B'!DC176=7,7,IF('Vessel List B'!DC176=8,8,IF('Vessel List B'!DC176=9,9,IF('Vessel List B'!DC176=10,10,IF('Vessel List B'!DC176=11,11,IF('Vessel List B'!DC176=12,12,IF('Vessel List B'!DC176=13,13,IF('Vessel List B'!DC176=14,14,IF('Vessel List B'!DC176=15,15,IF('Vessel List B'!DC176=16,16,0)))))))))))))))))=0," ",VALUE(IF('Vessel List B'!DC176=1,1,IF('Vessel List B'!DC176=2,2,IF('Vessel List B'!DC176=3,3,IF('Vessel List B'!DC176=4,4,IF('Vessel List B'!DC176=5,5,IF('Vessel List B'!DC176=6,6,IF('Vessel List B'!DC176=7,7,IF('Vessel List B'!DC176=8,8,IF('Vessel List B'!DC176=9,9,IF('Vessel List B'!DC176=10,10,IF('Vessel List B'!DC176=11,11,IF('Vessel List B'!DC176=12,12,IF('Vessel List B'!DC176=13,13,IF('Vessel List B'!DC176=14,14,IF('Vessel List B'!DC176=15,15,IF('Vessel List B'!DC176=16,16,0))))))))))))))))))</f>
        <v xml:space="preserve"> </v>
      </c>
      <c r="GR177" s="154"/>
      <c r="GS177" s="158"/>
      <c r="GT177" s="390" t="str">
        <f t="shared" si="219"/>
        <v/>
      </c>
      <c r="GU177" s="158"/>
      <c r="GV177" s="137"/>
      <c r="GW177" s="388" t="str">
        <f t="shared" si="220"/>
        <v/>
      </c>
      <c r="GX177" s="157" t="str">
        <f>IF(VALUE(IF('Vessel List B'!DP176=1,1,IF('Vessel List B'!DP176=2,2,IF('Vessel List B'!DP176=3,3,IF('Vessel List B'!DP176=4,4,IF('Vessel List B'!DP176=5,5,IF('Vessel List B'!DP176=6,6,IF('Vessel List B'!DP176=7,7,IF('Vessel List B'!DP176=8,8,IF('Vessel List B'!DP176=9,9,IF('Vessel List B'!DP176=10,10,IF('Vessel List B'!DP176=11,11,IF('Vessel List B'!DP176=12,12,IF('Vessel List B'!DP176=13,13,IF('Vessel List B'!DP176=14,14,IF('Vessel List B'!DP176=15,15,IF('Vessel List B'!DP176=16,16,0)))))))))))))))))=0," ",VALUE(IF('Vessel List B'!DP176=1,1,IF('Vessel List B'!DP176=2,2,IF('Vessel List B'!DP176=3,3,IF('Vessel List B'!DP176=4,4,IF('Vessel List B'!DP176=5,5,IF('Vessel List B'!DP176=6,6,IF('Vessel List B'!DP176=7,7,IF('Vessel List B'!DP176=8,8,IF('Vessel List B'!DP176=9,9,IF('Vessel List B'!DP176=10,10,IF('Vessel List B'!DP176=11,11,IF('Vessel List B'!DP176=12,12,IF('Vessel List B'!DP176=13,13,IF('Vessel List B'!DP176=14,14,IF('Vessel List B'!DP176=15,15,IF('Vessel List B'!DP176=16,16,0))))))))))))))))))</f>
        <v xml:space="preserve"> </v>
      </c>
      <c r="GY177" s="154"/>
      <c r="GZ177" s="158"/>
      <c r="HA177" s="390" t="str">
        <f t="shared" si="221"/>
        <v/>
      </c>
      <c r="HB177" s="158"/>
      <c r="HC177" s="137"/>
      <c r="HD177" s="388" t="str">
        <f t="shared" si="222"/>
        <v/>
      </c>
      <c r="HE177" s="157" t="str">
        <f>IF(VALUE(IF('Vessel List B'!EC176=1,1,IF('Vessel List B'!EC176=2,2,IF('Vessel List B'!EC176=3,3,IF('Vessel List B'!EC176=4,4,IF('Vessel List B'!EC176=5,5,IF('Vessel List B'!EC176=6,6,IF('Vessel List B'!EC176=7,7,IF('Vessel List B'!EC176=8,8,IF('Vessel List B'!EC176=9,9,IF('Vessel List B'!EC176=10,10,IF('Vessel List B'!EC176=11,11,IF('Vessel List B'!EC176=12,12,IF('Vessel List B'!EC176=13,13,IF('Vessel List B'!EC176=14,14,IF('Vessel List B'!EC176=15,15,IF('Vessel List B'!EC176=16,16,0)))))))))))))))))=0," ",VALUE(IF('Vessel List B'!EC176=1,1,IF('Vessel List B'!EC176=2,2,IF('Vessel List B'!EC176=3,3,IF('Vessel List B'!EC176=4,4,IF('Vessel List B'!EC176=5,5,IF('Vessel List B'!EC176=6,6,IF('Vessel List B'!EC176=7,7,IF('Vessel List B'!EC176=8,8,IF('Vessel List B'!EC176=9,9,IF('Vessel List B'!EC176=10,10,IF('Vessel List B'!EC176=11,11,IF('Vessel List B'!EC176=12,12,IF('Vessel List B'!EC176=13,13,IF('Vessel List B'!EC176=14,14,IF('Vessel List B'!EC176=15,15,IF('Vessel List B'!EC176=16,16,0))))))))))))))))))</f>
        <v xml:space="preserve"> </v>
      </c>
      <c r="HF177" s="154"/>
      <c r="HG177" s="158"/>
      <c r="HH177" s="390" t="str">
        <f t="shared" si="223"/>
        <v/>
      </c>
      <c r="HI177" s="158"/>
      <c r="HJ177" s="137"/>
      <c r="HK177" s="388" t="str">
        <f t="shared" si="224"/>
        <v/>
      </c>
      <c r="HL177" s="157" t="str">
        <f>IF(VALUE(IF('Vessel List B'!EP176=1,1,IF('Vessel List B'!EP176=2,2,IF('Vessel List B'!EP176=3,3,IF('Vessel List B'!EP176=4,4,IF('Vessel List B'!EP176=5,5,IF('Vessel List B'!EP176=6,6,IF('Vessel List B'!EP176=7,7,IF('Vessel List B'!EP176=8,8,IF('Vessel List B'!EP176=9,9,IF('Vessel List B'!EP176=10,10,IF('Vessel List B'!EP176=11,11,IF('Vessel List B'!EP176=12,12,IF('Vessel List B'!EP176=13,13,IF('Vessel List B'!EP176=14,14,IF('Vessel List B'!EP176=15,15,IF('Vessel List B'!EP176=16,16,0)))))))))))))))))=0," ",VALUE(IF('Vessel List B'!EP176=1,1,IF('Vessel List B'!EP176=2,2,IF('Vessel List B'!EP176=3,3,IF('Vessel List B'!EP176=4,4,IF('Vessel List B'!EP176=5,5,IF('Vessel List B'!EP176=6,6,IF('Vessel List B'!EP176=7,7,IF('Vessel List B'!EP176=8,8,IF('Vessel List B'!EP176=9,9,IF('Vessel List B'!EP176=10,10,IF('Vessel List B'!EP176=11,11,IF('Vessel List B'!EP176=12,12,IF('Vessel List B'!EP176=13,13,IF('Vessel List B'!EP176=14,14,IF('Vessel List B'!EP176=15,15,IF('Vessel List B'!EP176=16,16,0))))))))))))))))))</f>
        <v xml:space="preserve"> </v>
      </c>
      <c r="HM177" s="154"/>
      <c r="HN177" s="158"/>
      <c r="HO177" s="390" t="str">
        <f t="shared" si="225"/>
        <v/>
      </c>
      <c r="HP177" s="158"/>
      <c r="HQ177" s="137"/>
      <c r="HR177" s="388" t="str">
        <f t="shared" si="226"/>
        <v/>
      </c>
      <c r="HS177" s="157" t="str">
        <f>IF(VALUE(IF('Vessel List B'!FC176=1,1,IF('Vessel List B'!FC176=2,2,IF('Vessel List B'!FC176=3,3,IF('Vessel List B'!FC176=4,4,IF('Vessel List B'!FC176=5,5,IF('Vessel List B'!FC176=6,6,IF('Vessel List B'!FC176=7,7,IF('Vessel List B'!FC176=8,8,IF('Vessel List B'!FC176=9,9,IF('Vessel List B'!FC176=10,10,IF('Vessel List B'!FC176=11,11,IF('Vessel List B'!FC176=12,12,IF('Vessel List B'!FC176=13,13,IF('Vessel List B'!FC176=14,14,IF('Vessel List B'!FC176=15,15,IF('Vessel List B'!FC176=16,16,0)))))))))))))))))=0," ",VALUE(IF('Vessel List B'!FC176=1,1,IF('Vessel List B'!FC176=2,2,IF('Vessel List B'!FC176=3,3,IF('Vessel List B'!FC176=4,4,IF('Vessel List B'!FC176=5,5,IF('Vessel List B'!FC176=6,6,IF('Vessel List B'!FC176=7,7,IF('Vessel List B'!FC176=8,8,IF('Vessel List B'!FC176=9,9,IF('Vessel List B'!FC176=10,10,IF('Vessel List B'!FC176=11,11,IF('Vessel List B'!FC176=12,12,IF('Vessel List B'!FC176=13,13,IF('Vessel List B'!FC176=14,14,IF('Vessel List B'!FC176=15,15,IF('Vessel List B'!FC176=16,16,0))))))))))))))))))</f>
        <v xml:space="preserve"> </v>
      </c>
      <c r="HT177" s="154"/>
      <c r="HU177" s="158"/>
      <c r="HV177" s="390" t="str">
        <f t="shared" si="227"/>
        <v/>
      </c>
      <c r="HW177" s="158"/>
      <c r="HX177" s="137"/>
      <c r="HY177" s="388" t="str">
        <f t="shared" si="228"/>
        <v/>
      </c>
      <c r="HZ177" s="157" t="str">
        <f>IF(VALUE(IF('Vessel List B'!FP176=1,1,IF('Vessel List B'!FP176=2,2,IF('Vessel List B'!FP176=3,3,IF('Vessel List B'!FP176=4,4,IF('Vessel List B'!FP176=5,5,IF('Vessel List B'!FP176=6,6,IF('Vessel List B'!FP176=7,7,IF('Vessel List B'!FP176=8,8,IF('Vessel List B'!FP176=9,9,IF('Vessel List B'!FP176=10,10,IF('Vessel List B'!FP176=11,11,IF('Vessel List B'!FP176=12,12,IF('Vessel List B'!FP176=13,13,IF('Vessel List B'!FP176=14,14,IF('Vessel List B'!FP176=15,15,IF('Vessel List B'!FP176=16,16,0)))))))))))))))))=0," ",VALUE(IF('Vessel List B'!FP176=1,1,IF('Vessel List B'!FP176=2,2,IF('Vessel List B'!FP176=3,3,IF('Vessel List B'!FP176=4,4,IF('Vessel List B'!FP176=5,5,IF('Vessel List B'!FP176=6,6,IF('Vessel List B'!FP176=7,7,IF('Vessel List B'!FP176=8,8,IF('Vessel List B'!FP176=9,9,IF('Vessel List B'!FP176=10,10,IF('Vessel List B'!FP176=11,11,IF('Vessel List B'!FP176=12,12,IF('Vessel List B'!FP176=13,13,IF('Vessel List B'!FP176=14,14,IF('Vessel List B'!FP176=15,15,IF('Vessel List B'!FP176=16,16,0))))))))))))))))))</f>
        <v xml:space="preserve"> </v>
      </c>
      <c r="IA177" s="154"/>
      <c r="IB177" s="158"/>
      <c r="IC177" s="390" t="str">
        <f t="shared" si="229"/>
        <v/>
      </c>
      <c r="ID177" s="158"/>
      <c r="IE177" s="137"/>
      <c r="IF177" s="388" t="str">
        <f t="shared" si="230"/>
        <v/>
      </c>
      <c r="IG177" s="157" t="str">
        <f>IF(VALUE(IF('Vessel List B'!GC176=1,1,IF('Vessel List B'!GC176=2,2,IF('Vessel List B'!GC176=3,3,IF('Vessel List B'!GC176=4,4,IF('Vessel List B'!GC176=5,5,IF('Vessel List B'!GC176=6,6,IF('Vessel List B'!GC176=7,7,IF('Vessel List B'!GC176=8,8,IF('Vessel List B'!GC176=9,9,IF('Vessel List B'!GC176=10,10,IF('Vessel List B'!GC176=11,11,IF('Vessel List B'!GC176=12,12,IF('Vessel List B'!GC176=13,13,IF('Vessel List B'!GC176=14,14,IF('Vessel List B'!GC176=15,15,IF('Vessel List B'!GC176=16,16,0)))))))))))))))))=0," ",VALUE(IF('Vessel List B'!GC176=1,1,IF('Vessel List B'!GC176=2,2,IF('Vessel List B'!GC176=3,3,IF('Vessel List B'!GC176=4,4,IF('Vessel List B'!GC176=5,5,IF('Vessel List B'!GC176=6,6,IF('Vessel List B'!GC176=7,7,IF('Vessel List B'!GC176=8,8,IF('Vessel List B'!GC176=9,9,IF('Vessel List B'!GC176=10,10,IF('Vessel List B'!GC176=11,11,IF('Vessel List B'!GC176=12,12,IF('Vessel List B'!GC176=13,13,IF('Vessel List B'!GC176=14,14,IF('Vessel List B'!GC176=15,15,IF('Vessel List B'!GC176=16,16,0))))))))))))))))))</f>
        <v xml:space="preserve"> </v>
      </c>
      <c r="IH177" s="154"/>
      <c r="II177" s="158"/>
      <c r="IJ177" s="390" t="str">
        <f t="shared" si="231"/>
        <v/>
      </c>
      <c r="IK177" s="158"/>
      <c r="IL177" s="137"/>
      <c r="IM177" s="388" t="str">
        <f t="shared" si="232"/>
        <v/>
      </c>
      <c r="IN177" s="157" t="str">
        <f>IF(VALUE(IF('Vessel List B'!GP176=1,1,IF('Vessel List B'!GP176=2,2,IF('Vessel List B'!GP176=3,3,IF('Vessel List B'!GP176=4,4,IF('Vessel List B'!GP176=5,5,IF('Vessel List B'!GP176=6,6,IF('Vessel List B'!GP176=7,7,IF('Vessel List B'!GP176=8,8,IF('Vessel List B'!GP176=9,9,IF('Vessel List B'!GP176=10,10,IF('Vessel List B'!GP176=11,11,IF('Vessel List B'!GP176=12,12,IF('Vessel List B'!GP176=13,13,IF('Vessel List B'!GP176=14,14,IF('Vessel List B'!GP176=15,15,IF('Vessel List B'!GP176=16,16,0)))))))))))))))))=0," ",VALUE(IF('Vessel List B'!GP176=1,1,IF('Vessel List B'!GP176=2,2,IF('Vessel List B'!GP176=3,3,IF('Vessel List B'!GP176=4,4,IF('Vessel List B'!GP176=5,5,IF('Vessel List B'!GP176=6,6,IF('Vessel List B'!GP176=7,7,IF('Vessel List B'!GP176=8,8,IF('Vessel List B'!GP176=9,9,IF('Vessel List B'!GP176=10,10,IF('Vessel List B'!GP176=11,11,IF('Vessel List B'!GP176=12,12,IF('Vessel List B'!GP176=13,13,IF('Vessel List B'!GP176=14,14,IF('Vessel List B'!GP176=15,15,IF('Vessel List B'!GP176=16,16,0))))))))))))))))))</f>
        <v xml:space="preserve"> </v>
      </c>
      <c r="IO177" s="154"/>
      <c r="IP177" s="158"/>
      <c r="IQ177" s="390" t="str">
        <f t="shared" si="233"/>
        <v/>
      </c>
      <c r="IR177" s="158"/>
      <c r="IS177" s="137"/>
      <c r="IT177" s="388" t="str">
        <f t="shared" si="234"/>
        <v/>
      </c>
      <c r="IU177" s="157" t="str">
        <f>IF(VALUE(IF('Vessel List B'!HC176=1,1,IF('Vessel List B'!HC176=2,2,IF('Vessel List B'!HC176=3,3,IF('Vessel List B'!HC176=4,4,IF('Vessel List B'!HC176=5,5,IF('Vessel List B'!HC176=6,6,IF('Vessel List B'!HC176=7,7,IF('Vessel List B'!HC176=8,8,IF('Vessel List B'!HC176=9,9,IF('Vessel List B'!HC176=10,10,IF('Vessel List B'!HC176=11,11,IF('Vessel List B'!HC176=12,12,IF('Vessel List B'!HC176=13,13,IF('Vessel List B'!HC176=14,14,IF('Vessel List B'!HC176=15,15,IF('Vessel List B'!HC176=16,16,0)))))))))))))))))=0," ",VALUE(IF('Vessel List B'!HC176=1,1,IF('Vessel List B'!HC176=2,2,IF('Vessel List B'!HC176=3,3,IF('Vessel List B'!HC176=4,4,IF('Vessel List B'!HC176=5,5,IF('Vessel List B'!HC176=6,6,IF('Vessel List B'!HC176=7,7,IF('Vessel List B'!HC176=8,8,IF('Vessel List B'!HC176=9,9,IF('Vessel List B'!HC176=10,10,IF('Vessel List B'!HC176=11,11,IF('Vessel List B'!HC176=12,12,IF('Vessel List B'!HC176=13,13,IF('Vessel List B'!HC176=14,14,IF('Vessel List B'!HC176=15,15,IF('Vessel List B'!HC176=16,16,0))))))))))))))))))</f>
        <v xml:space="preserve"> </v>
      </c>
      <c r="IV177" s="154"/>
      <c r="IW177" s="158"/>
      <c r="IX177" s="390" t="str">
        <f t="shared" si="235"/>
        <v/>
      </c>
      <c r="IY177" s="158"/>
      <c r="IZ177" s="137"/>
      <c r="JA177" s="388" t="str">
        <f t="shared" si="236"/>
        <v/>
      </c>
      <c r="JB177" s="157" t="str">
        <f>IF(VALUE(IF('Vessel List B'!HP176=1,1,IF('Vessel List B'!HP176=2,2,IF('Vessel List B'!HP176=3,3,IF('Vessel List B'!HP176=4,4,IF('Vessel List B'!HP176=5,5,IF('Vessel List B'!HP176=6,6,IF('Vessel List B'!HP176=7,7,IF('Vessel List B'!HP176=8,8,IF('Vessel List B'!HP176=9,9,IF('Vessel List B'!HP176=10,10,IF('Vessel List B'!HP176=11,11,IF('Vessel List B'!HP176=12,12,IF('Vessel List B'!HP176=13,13,IF('Vessel List B'!HP176=14,14,IF('Vessel List B'!HP176=15,15,IF('Vessel List B'!HP176=16,16,0)))))))))))))))))=0," ",VALUE(IF('Vessel List B'!HP176=1,1,IF('Vessel List B'!HP176=2,2,IF('Vessel List B'!HP176=3,3,IF('Vessel List B'!HP176=4,4,IF('Vessel List B'!HP176=5,5,IF('Vessel List B'!HP176=6,6,IF('Vessel List B'!HP176=7,7,IF('Vessel List B'!HP176=8,8,IF('Vessel List B'!HP176=9,9,IF('Vessel List B'!HP176=10,10,IF('Vessel List B'!HP176=11,11,IF('Vessel List B'!HP176=12,12,IF('Vessel List B'!HP176=13,13,IF('Vessel List B'!HP176=14,14,IF('Vessel List B'!HP176=15,15,IF('Vessel List B'!HP176=16,16,0))))))))))))))))))</f>
        <v xml:space="preserve"> </v>
      </c>
      <c r="JC177" s="154"/>
      <c r="JD177" s="158"/>
      <c r="JE177" s="390" t="str">
        <f t="shared" si="237"/>
        <v/>
      </c>
      <c r="JF177" s="158"/>
      <c r="JG177" s="137"/>
      <c r="JH177" s="388" t="str">
        <f t="shared" si="238"/>
        <v/>
      </c>
      <c r="JI177" s="157" t="str">
        <f>IF(VALUE(IF('Vessel List B'!IC176=1,1,IF('Vessel List B'!IC176=2,2,IF('Vessel List B'!IC176=3,3,IF('Vessel List B'!IC176=4,4,IF('Vessel List B'!IC176=5,5,IF('Vessel List B'!IC176=6,6,IF('Vessel List B'!IC176=7,7,IF('Vessel List B'!IC176=8,8,IF('Vessel List B'!IC176=9,9,IF('Vessel List B'!IC176=10,10,IF('Vessel List B'!IC176=11,11,IF('Vessel List B'!IC176=12,12,IF('Vessel List B'!IC176=13,13,IF('Vessel List B'!IC176=14,14,IF('Vessel List B'!IC176=15,15,IF('Vessel List B'!IC176=16,16,0)))))))))))))))))=0," ",VALUE(IF('Vessel List B'!IC176=1,1,IF('Vessel List B'!IC176=2,2,IF('Vessel List B'!IC176=3,3,IF('Vessel List B'!IC176=4,4,IF('Vessel List B'!IC176=5,5,IF('Vessel List B'!IC176=6,6,IF('Vessel List B'!IC176=7,7,IF('Vessel List B'!IC176=8,8,IF('Vessel List B'!IC176=9,9,IF('Vessel List B'!IC176=10,10,IF('Vessel List B'!IC176=11,11,IF('Vessel List B'!IC176=12,12,IF('Vessel List B'!IC176=13,13,IF('Vessel List B'!IC176=14,14,IF('Vessel List B'!IC176=15,15,IF('Vessel List B'!IC176=16,16,0))))))))))))))))))</f>
        <v xml:space="preserve"> </v>
      </c>
      <c r="JJ177" s="154"/>
      <c r="JK177" s="158"/>
      <c r="JL177" s="390" t="str">
        <f t="shared" si="239"/>
        <v/>
      </c>
      <c r="JM177" s="158"/>
      <c r="JN177" s="137"/>
      <c r="JO177" s="388" t="str">
        <f t="shared" si="240"/>
        <v/>
      </c>
      <c r="JP177" s="157" t="str">
        <f>IF(VALUE(IF('Vessel List B'!IP176=1,1,IF('Vessel List B'!IP176=2,2,IF('Vessel List B'!IP176=3,3,IF('Vessel List B'!IP176=4,4,IF('Vessel List B'!IP176=5,5,IF('Vessel List B'!IP176=6,6,IF('Vessel List B'!IP176=7,7,IF('Vessel List B'!IP176=8,8,IF('Vessel List B'!IP176=9,9,IF('Vessel List B'!IP176=10,10,IF('Vessel List B'!IP176=11,11,IF('Vessel List B'!IP176=12,12,IF('Vessel List B'!IP176=13,13,IF('Vessel List B'!IP176=14,14,IF('Vessel List B'!IP176=15,15,IF('Vessel List B'!IP176=16,16,0)))))))))))))))))=0," ",VALUE(IF('Vessel List B'!IP176=1,1,IF('Vessel List B'!IP176=2,2,IF('Vessel List B'!IP176=3,3,IF('Vessel List B'!IP176=4,4,IF('Vessel List B'!IP176=5,5,IF('Vessel List B'!IP176=6,6,IF('Vessel List B'!IP176=7,7,IF('Vessel List B'!IP176=8,8,IF('Vessel List B'!IP176=9,9,IF('Vessel List B'!IP176=10,10,IF('Vessel List B'!IP176=11,11,IF('Vessel List B'!IP176=12,12,IF('Vessel List B'!IP176=13,13,IF('Vessel List B'!IP176=14,14,IF('Vessel List B'!IP176=15,15,IF('Vessel List B'!IP176=16,16,0))))))))))))))))))</f>
        <v xml:space="preserve"> </v>
      </c>
      <c r="JQ177" s="154"/>
      <c r="JR177" s="158"/>
      <c r="JS177" s="390" t="str">
        <f t="shared" si="241"/>
        <v/>
      </c>
      <c r="JT177" s="158"/>
      <c r="JU177" s="137"/>
      <c r="JV177" s="397" t="str">
        <f t="shared" si="242"/>
        <v/>
      </c>
      <c r="JW177" s="403"/>
    </row>
    <row r="178" spans="1:283" ht="15" x14ac:dyDescent="0.25">
      <c r="A178" s="132">
        <f>'Vessel List A'!B177</f>
        <v>41752</v>
      </c>
      <c r="B178" s="157" t="str">
        <f>IF(VALUE(IF('Vessel List A'!C177=1,1,IF('Vessel List A'!C177=2,2,IF('Vessel List A'!C177=3,3,IF('Vessel List A'!C177=4,4,IF('Vessel List A'!C177=5,5,IF('Vessel List A'!C177=6,6,IF('Vessel List A'!C177=7,7,IF('Vessel List A'!C177=8,8,IF('Vessel List A'!C177=9,9,IF('Vessel List A'!C177=10,10,IF('Vessel List A'!C177=11,11,IF('Vessel List A'!C177=12,12,IF('Vessel List A'!C177=13,13,IF('Vessel List A'!C177=14,14,IF('Vessel List A'!C177=15,15,IF('Vessel List A'!C177=16,16,0)))))))))))))))))=0," ",VALUE(IF('Vessel List A'!C177=1,1,IF('Vessel List A'!C177=2,2,IF('Vessel List A'!C177=3,3,IF('Vessel List A'!C177=4,4,IF('Vessel List A'!C177=5,5,IF('Vessel List A'!C177=6,6,IF('Vessel List A'!C177=7,7,IF('Vessel List A'!C177=8,8,IF('Vessel List A'!C177=9,9,IF('Vessel List A'!C177=10,10,IF('Vessel List A'!C177=11,11,IF('Vessel List A'!C177=12,12,IF('Vessel List A'!C177=13,13,IF('Vessel List A'!C177=14,14,IF('Vessel List A'!C177=15,15,IF('Vessel List A'!C177=16,16,0))))))))))))))))))</f>
        <v xml:space="preserve"> </v>
      </c>
      <c r="C178" s="154"/>
      <c r="D178" s="158"/>
      <c r="E178" s="390" t="str">
        <f t="shared" si="163"/>
        <v/>
      </c>
      <c r="F178" s="158"/>
      <c r="G178" s="137"/>
      <c r="H178" s="388" t="str">
        <f t="shared" si="164"/>
        <v/>
      </c>
      <c r="I178" s="157" t="str">
        <f>IF(VALUE(IF('Vessel List A'!P177=1,1,IF('Vessel List A'!P177=2,2,IF('Vessel List A'!P177=3,3,IF('Vessel List A'!P177=4,4,IF('Vessel List A'!P177=5,5,IF('Vessel List A'!P177=6,6,IF('Vessel List A'!P177=7,7,IF('Vessel List A'!P177=8,8,IF('Vessel List A'!P177=9,9,IF('Vessel List A'!P177=10,10,IF('Vessel List A'!P177=11,11,IF('Vessel List A'!P177=12,12,IF('Vessel List A'!P177=13,13,IF('Vessel List A'!P177=14,14,IF('Vessel List A'!P177=15,15,IF('Vessel List A'!P177=16,16,0)))))))))))))))))=0," ",VALUE(IF('Vessel List A'!P177=1,1,IF('Vessel List A'!P177=2,2,IF('Vessel List A'!P177=3,3,IF('Vessel List A'!P177=4,4,IF('Vessel List A'!P177=5,5,IF('Vessel List A'!P177=6,6,IF('Vessel List A'!P177=7,7,IF('Vessel List A'!P177=8,8,IF('Vessel List A'!P177=9,9,IF('Vessel List A'!P177=10,10,IF('Vessel List A'!P177=11,11,IF('Vessel List A'!P177=12,12,IF('Vessel List A'!P177=13,13,IF('Vessel List A'!P177=14,14,IF('Vessel List A'!P177=15,15,IF('Vessel List A'!P177=16,16,0))))))))))))))))))</f>
        <v xml:space="preserve"> </v>
      </c>
      <c r="J178" s="154"/>
      <c r="K178" s="158"/>
      <c r="L178" s="390" t="str">
        <f t="shared" si="165"/>
        <v/>
      </c>
      <c r="M178" s="158"/>
      <c r="N178" s="137"/>
      <c r="O178" s="388" t="str">
        <f t="shared" si="166"/>
        <v/>
      </c>
      <c r="P178" s="157" t="str">
        <f>IF(VALUE(IF('Vessel List A'!AC177=1,1,IF('Vessel List A'!AC177=2,2,IF('Vessel List A'!AC177=3,3,IF('Vessel List A'!AC177=4,4,IF('Vessel List A'!AC177=5,5,IF('Vessel List A'!AC177=6,6,IF('Vessel List A'!AC177=7,7,IF('Vessel List A'!AC177=8,8,IF('Vessel List A'!AC177=9,9,IF('Vessel List A'!AC177=10,10,IF('Vessel List A'!AC177=11,11,IF('Vessel List A'!AC177=12,12,IF('Vessel List A'!AC177=13,13,IF('Vessel List A'!AC177=14,14,IF('Vessel List A'!AC177=15,15,IF('Vessel List A'!AC177=16,16,0)))))))))))))))))=0," ",VALUE(IF('Vessel List A'!AC177=1,1,IF('Vessel List A'!AC177=2,2,IF('Vessel List A'!AC177=3,3,IF('Vessel List A'!AC177=4,4,IF('Vessel List A'!AC177=5,5,IF('Vessel List A'!AC177=6,6,IF('Vessel List A'!AC177=7,7,IF('Vessel List A'!AC177=8,8,IF('Vessel List A'!AC177=9,9,IF('Vessel List A'!AC177=10,10,IF('Vessel List A'!AC177=11,11,IF('Vessel List A'!AC177=12,12,IF('Vessel List A'!AC177=13,13,IF('Vessel List A'!AC177=14,14,IF('Vessel List A'!AC177=15,15,IF('Vessel List A'!AC177=16,16,0))))))))))))))))))</f>
        <v xml:space="preserve"> </v>
      </c>
      <c r="Q178" s="154"/>
      <c r="R178" s="158"/>
      <c r="S178" s="390" t="str">
        <f t="shared" si="167"/>
        <v/>
      </c>
      <c r="T178" s="158"/>
      <c r="U178" s="137"/>
      <c r="V178" s="388" t="str">
        <f t="shared" si="168"/>
        <v/>
      </c>
      <c r="W178" s="157" t="str">
        <f>IF(VALUE(IF('Vessel List A'!AP177=1,1,IF('Vessel List A'!AP177=2,2,IF('Vessel List A'!AP177=3,3,IF('Vessel List A'!AP177=4,4,IF('Vessel List A'!AP177=5,5,IF('Vessel List A'!AP177=6,6,IF('Vessel List A'!AP177=7,7,IF('Vessel List A'!AP177=8,8,IF('Vessel List A'!AP177=9,9,IF('Vessel List A'!AP177=10,10,IF('Vessel List A'!AP177=11,11,IF('Vessel List A'!AP177=12,12,IF('Vessel List A'!AP177=13,13,IF('Vessel List A'!AP177=14,14,IF('Vessel List A'!AP177=15,15,IF('Vessel List A'!AP177=16,16,0)))))))))))))))))=0," ",VALUE(IF('Vessel List A'!AP177=1,1,IF('Vessel List A'!AP177=2,2,IF('Vessel List A'!AP177=3,3,IF('Vessel List A'!AP177=4,4,IF('Vessel List A'!AP177=5,5,IF('Vessel List A'!AP177=6,6,IF('Vessel List A'!AP177=7,7,IF('Vessel List A'!AP177=8,8,IF('Vessel List A'!AP177=9,9,IF('Vessel List A'!AP177=10,10,IF('Vessel List A'!AP177=11,11,IF('Vessel List A'!AP177=12,12,IF('Vessel List A'!AP177=13,13,IF('Vessel List A'!AP177=14,14,IF('Vessel List A'!AP177=15,15,IF('Vessel List A'!AP177=16,16,0))))))))))))))))))</f>
        <v xml:space="preserve"> </v>
      </c>
      <c r="X178" s="154"/>
      <c r="Y178" s="158"/>
      <c r="Z178" s="390" t="str">
        <f t="shared" si="169"/>
        <v/>
      </c>
      <c r="AA178" s="158"/>
      <c r="AB178" s="137"/>
      <c r="AC178" s="388" t="str">
        <f t="shared" si="170"/>
        <v/>
      </c>
      <c r="AD178" s="157" t="str">
        <f>IF(VALUE(IF('Vessel List A'!BC177=1,1,IF('Vessel List A'!BC177=2,2,IF('Vessel List A'!BC177=3,3,IF('Vessel List A'!BC177=4,4,IF('Vessel List A'!BC177=5,5,IF('Vessel List A'!BC177=6,6,IF('Vessel List A'!BC177=7,7,IF('Vessel List A'!BC177=8,8,IF('Vessel List A'!BC177=9,9,IF('Vessel List A'!BC177=10,10,IF('Vessel List A'!BC177=11,11,IF('Vessel List A'!BC177=12,12,IF('Vessel List A'!BC177=13,13,IF('Vessel List A'!BC177=14,14,IF('Vessel List A'!BC177=15,15,IF('Vessel List A'!BC177=16,16,0)))))))))))))))))=0," ",VALUE(IF('Vessel List A'!BC177=1,1,IF('Vessel List A'!BC177=2,2,IF('Vessel List A'!BC177=3,3,IF('Vessel List A'!BC177=4,4,IF('Vessel List A'!BC177=5,5,IF('Vessel List A'!BC177=6,6,IF('Vessel List A'!BC177=7,7,IF('Vessel List A'!BC177=8,8,IF('Vessel List A'!BC177=9,9,IF('Vessel List A'!BC177=10,10,IF('Vessel List A'!BC177=11,11,IF('Vessel List A'!BC177=12,12,IF('Vessel List A'!BC177=13,13,IF('Vessel List A'!BC177=14,14,IF('Vessel List A'!BC177=15,15,IF('Vessel List A'!BC177=16,16,0))))))))))))))))))</f>
        <v xml:space="preserve"> </v>
      </c>
      <c r="AE178" s="154"/>
      <c r="AF178" s="158"/>
      <c r="AG178" s="390" t="str">
        <f t="shared" si="171"/>
        <v/>
      </c>
      <c r="AH178" s="158"/>
      <c r="AI178" s="137"/>
      <c r="AJ178" s="388" t="str">
        <f t="shared" si="172"/>
        <v/>
      </c>
      <c r="AK178" s="157" t="str">
        <f>IF(VALUE(IF('Vessel List A'!BP177=1,1,IF('Vessel List A'!BP177=2,2,IF('Vessel List A'!BP177=3,3,IF('Vessel List A'!BP177=4,4,IF('Vessel List A'!BP177=5,5,IF('Vessel List A'!BP177=6,6,IF('Vessel List A'!BP177=7,7,IF('Vessel List A'!BP177=8,8,IF('Vessel List A'!BP177=9,9,IF('Vessel List A'!BP177=10,10,IF('Vessel List A'!BP177=11,11,IF('Vessel List A'!BP177=12,12,IF('Vessel List A'!BP177=13,13,IF('Vessel List A'!BP177=14,14,IF('Vessel List A'!BP177=15,15,IF('Vessel List A'!BP177=16,16,0)))))))))))))))))=0," ",VALUE(IF('Vessel List A'!BP177=1,1,IF('Vessel List A'!BP177=2,2,IF('Vessel List A'!BP177=3,3,IF('Vessel List A'!BP177=4,4,IF('Vessel List A'!BP177=5,5,IF('Vessel List A'!BP177=6,6,IF('Vessel List A'!BP177=7,7,IF('Vessel List A'!BP177=8,8,IF('Vessel List A'!BP177=9,9,IF('Vessel List A'!BP177=10,10,IF('Vessel List A'!BP177=11,11,IF('Vessel List A'!BP177=12,12,IF('Vessel List A'!BP177=13,13,IF('Vessel List A'!BP177=14,14,IF('Vessel List A'!BP177=15,15,IF('Vessel List A'!BP177=16,16,0))))))))))))))))))</f>
        <v xml:space="preserve"> </v>
      </c>
      <c r="AL178" s="154"/>
      <c r="AM178" s="158"/>
      <c r="AN178" s="390" t="str">
        <f t="shared" si="173"/>
        <v/>
      </c>
      <c r="AO178" s="158"/>
      <c r="AP178" s="137"/>
      <c r="AQ178" s="388" t="str">
        <f t="shared" si="174"/>
        <v/>
      </c>
      <c r="AR178" s="157" t="str">
        <f>IF(VALUE(IF('Vessel List A'!CC177=1,1,IF('Vessel List A'!CC177=2,2,IF('Vessel List A'!CC177=3,3,IF('Vessel List A'!CC177=4,4,IF('Vessel List A'!CC177=5,5,IF('Vessel List A'!CC177=6,6,IF('Vessel List A'!CC177=7,7,IF('Vessel List A'!CC177=8,8,IF('Vessel List A'!CC177=9,9,IF('Vessel List A'!CC177=10,10,IF('Vessel List A'!CC177=11,11,IF('Vessel List A'!CC177=12,12,IF('Vessel List A'!CC177=13,13,IF('Vessel List A'!CC177=14,14,IF('Vessel List A'!CC177=15,15,IF('Vessel List A'!CC177=16,16,0)))))))))))))))))=0," ",VALUE(IF('Vessel List A'!CC177=1,1,IF('Vessel List A'!CC177=2,2,IF('Vessel List A'!CC177=3,3,IF('Vessel List A'!CC177=4,4,IF('Vessel List A'!CC177=5,5,IF('Vessel List A'!CC177=6,6,IF('Vessel List A'!CC177=7,7,IF('Vessel List A'!CC177=8,8,IF('Vessel List A'!CC177=9,9,IF('Vessel List A'!CC177=10,10,IF('Vessel List A'!CC177=11,11,IF('Vessel List A'!CC177=12,12,IF('Vessel List A'!CC177=13,13,IF('Vessel List A'!CC177=14,14,IF('Vessel List A'!CC177=15,15,IF('Vessel List A'!CC177=16,16,0))))))))))))))))))</f>
        <v xml:space="preserve"> </v>
      </c>
      <c r="AS178" s="154"/>
      <c r="AT178" s="158"/>
      <c r="AU178" s="390" t="str">
        <f t="shared" si="175"/>
        <v/>
      </c>
      <c r="AV178" s="158"/>
      <c r="AW178" s="137"/>
      <c r="AX178" s="388" t="str">
        <f t="shared" si="176"/>
        <v/>
      </c>
      <c r="AY178" s="157" t="str">
        <f>IF(VALUE(IF('Vessel List A'!CP177=1,1,IF('Vessel List A'!CP177=2,2,IF('Vessel List A'!CP177=3,3,IF('Vessel List A'!CP177=4,4,IF('Vessel List A'!CP177=5,5,IF('Vessel List A'!CP177=6,6,IF('Vessel List A'!CP177=7,7,IF('Vessel List A'!CP177=8,8,IF('Vessel List A'!CP177=9,9,IF('Vessel List A'!CP177=10,10,IF('Vessel List A'!CP177=11,11,IF('Vessel List A'!CP177=12,12,IF('Vessel List A'!CP177=13,13,IF('Vessel List A'!CP177=14,14,IF('Vessel List A'!CP177=15,15,IF('Vessel List A'!CP177=16,16,0)))))))))))))))))=0," ",VALUE(IF('Vessel List A'!CP177=1,1,IF('Vessel List A'!CP177=2,2,IF('Vessel List A'!CP177=3,3,IF('Vessel List A'!CP177=4,4,IF('Vessel List A'!CP177=5,5,IF('Vessel List A'!CP177=6,6,IF('Vessel List A'!CP177=7,7,IF('Vessel List A'!CP177=8,8,IF('Vessel List A'!CP177=9,9,IF('Vessel List A'!CP177=10,10,IF('Vessel List A'!CP177=11,11,IF('Vessel List A'!CP177=12,12,IF('Vessel List A'!CP177=13,13,IF('Vessel List A'!CP177=14,14,IF('Vessel List A'!CP177=15,15,IF('Vessel List A'!CP177=16,16,0))))))))))))))))))</f>
        <v xml:space="preserve"> </v>
      </c>
      <c r="AZ178" s="154"/>
      <c r="BA178" s="158"/>
      <c r="BB178" s="390" t="str">
        <f t="shared" si="177"/>
        <v/>
      </c>
      <c r="BC178" s="158"/>
      <c r="BD178" s="137"/>
      <c r="BE178" s="388" t="str">
        <f t="shared" si="178"/>
        <v/>
      </c>
      <c r="BF178" s="157" t="str">
        <f>IF(VALUE(IF('Vessel List A'!DC177=1,1,IF('Vessel List A'!DC177=2,2,IF('Vessel List A'!DC177=3,3,IF('Vessel List A'!DC177=4,4,IF('Vessel List A'!DC177=5,5,IF('Vessel List A'!DC177=6,6,IF('Vessel List A'!DC177=7,7,IF('Vessel List A'!DC177=8,8,IF('Vessel List A'!DC177=9,9,IF('Vessel List A'!DC177=10,10,IF('Vessel List A'!DC177=11,11,IF('Vessel List A'!DC177=12,12,IF('Vessel List A'!DC177=13,13,IF('Vessel List A'!DC177=14,14,IF('Vessel List A'!DC177=15,15,IF('Vessel List A'!DC177=16,16,0)))))))))))))))))=0," ",VALUE(IF('Vessel List A'!DC177=1,1,IF('Vessel List A'!DC177=2,2,IF('Vessel List A'!DC177=3,3,IF('Vessel List A'!DC177=4,4,IF('Vessel List A'!DC177=5,5,IF('Vessel List A'!DC177=6,6,IF('Vessel List A'!DC177=7,7,IF('Vessel List A'!DC177=8,8,IF('Vessel List A'!DC177=9,9,IF('Vessel List A'!DC177=10,10,IF('Vessel List A'!DC177=11,11,IF('Vessel List A'!DC177=12,12,IF('Vessel List A'!DC177=13,13,IF('Vessel List A'!DC177=14,14,IF('Vessel List A'!DC177=15,15,IF('Vessel List A'!DC177=16,16,0))))))))))))))))))</f>
        <v xml:space="preserve"> </v>
      </c>
      <c r="BG178" s="154"/>
      <c r="BH178" s="158"/>
      <c r="BI178" s="390" t="str">
        <f t="shared" si="179"/>
        <v/>
      </c>
      <c r="BJ178" s="158"/>
      <c r="BK178" s="137"/>
      <c r="BL178" s="388" t="str">
        <f t="shared" si="180"/>
        <v/>
      </c>
      <c r="BM178" s="157" t="str">
        <f>IF(VALUE(IF('Vessel List A'!DP177=1,1,IF('Vessel List A'!DP177=2,2,IF('Vessel List A'!DP177=3,3,IF('Vessel List A'!DP177=4,4,IF('Vessel List A'!DP177=5,5,IF('Vessel List A'!DP177=6,6,IF('Vessel List A'!DP177=7,7,IF('Vessel List A'!DP177=8,8,IF('Vessel List A'!DP177=9,9,IF('Vessel List A'!DP177=10,10,IF('Vessel List A'!DP177=11,11,IF('Vessel List A'!DP177=12,12,IF('Vessel List A'!DP177=13,13,IF('Vessel List A'!DP177=14,14,IF('Vessel List A'!DP177=15,15,IF('Vessel List A'!DP177=16,16,0)))))))))))))))))=0," ",VALUE(IF('Vessel List A'!DP177=1,1,IF('Vessel List A'!DP177=2,2,IF('Vessel List A'!DP177=3,3,IF('Vessel List A'!DP177=4,4,IF('Vessel List A'!DP177=5,5,IF('Vessel List A'!DP177=6,6,IF('Vessel List A'!DP177=7,7,IF('Vessel List A'!DP177=8,8,IF('Vessel List A'!DP177=9,9,IF('Vessel List A'!DP177=10,10,IF('Vessel List A'!DP177=11,11,IF('Vessel List A'!DP177=12,12,IF('Vessel List A'!DP177=13,13,IF('Vessel List A'!DP177=14,14,IF('Vessel List A'!DP177=15,15,IF('Vessel List A'!DP177=16,16,0))))))))))))))))))</f>
        <v xml:space="preserve"> </v>
      </c>
      <c r="BN178" s="154"/>
      <c r="BO178" s="158"/>
      <c r="BP178" s="390" t="str">
        <f t="shared" si="181"/>
        <v/>
      </c>
      <c r="BQ178" s="158"/>
      <c r="BR178" s="137"/>
      <c r="BS178" s="388" t="str">
        <f t="shared" si="182"/>
        <v/>
      </c>
      <c r="BT178" s="157" t="str">
        <f>IF(VALUE(IF('Vessel List A'!EC177=1,1,IF('Vessel List A'!EC177=2,2,IF('Vessel List A'!EC177=3,3,IF('Vessel List A'!EC177=4,4,IF('Vessel List A'!EC177=5,5,IF('Vessel List A'!EC177=6,6,IF('Vessel List A'!EC177=7,7,IF('Vessel List A'!EC177=8,8,IF('Vessel List A'!EC177=9,9,IF('Vessel List A'!EC177=10,10,IF('Vessel List A'!EC177=11,11,IF('Vessel List A'!EC177=12,12,IF('Vessel List A'!EC177=13,13,IF('Vessel List A'!EC177=14,14,IF('Vessel List A'!EC177=15,15,IF('Vessel List A'!EC177=16,16,0)))))))))))))))))=0," ",VALUE(IF('Vessel List A'!EC177=1,1,IF('Vessel List A'!EC177=2,2,IF('Vessel List A'!EC177=3,3,IF('Vessel List A'!EC177=4,4,IF('Vessel List A'!EC177=5,5,IF('Vessel List A'!EC177=6,6,IF('Vessel List A'!EC177=7,7,IF('Vessel List A'!EC177=8,8,IF('Vessel List A'!EC177=9,9,IF('Vessel List A'!EC177=10,10,IF('Vessel List A'!EC177=11,11,IF('Vessel List A'!EC177=12,12,IF('Vessel List A'!EC177=13,13,IF('Vessel List A'!EC177=14,14,IF('Vessel List A'!EC177=15,15,IF('Vessel List A'!EC177=16,16,0))))))))))))))))))</f>
        <v xml:space="preserve"> </v>
      </c>
      <c r="BU178" s="154"/>
      <c r="BV178" s="158"/>
      <c r="BW178" s="390" t="str">
        <f t="shared" si="183"/>
        <v/>
      </c>
      <c r="BX178" s="158"/>
      <c r="BY178" s="137"/>
      <c r="BZ178" s="388" t="str">
        <f t="shared" si="184"/>
        <v/>
      </c>
      <c r="CA178" s="157" t="str">
        <f>IF(VALUE(IF('Vessel List A'!EP177=1,1,IF('Vessel List A'!EP177=2,2,IF('Vessel List A'!EP177=3,3,IF('Vessel List A'!EP177=4,4,IF('Vessel List A'!EP177=5,5,IF('Vessel List A'!EP177=6,6,IF('Vessel List A'!EP177=7,7,IF('Vessel List A'!EP177=8,8,IF('Vessel List A'!EP177=9,9,IF('Vessel List A'!EP177=10,10,IF('Vessel List A'!EP177=11,11,IF('Vessel List A'!EP177=12,12,IF('Vessel List A'!EP177=13,13,IF('Vessel List A'!EP177=14,14,IF('Vessel List A'!EP177=15,15,IF('Vessel List A'!EP177=16,16,0)))))))))))))))))=0," ",VALUE(IF('Vessel List A'!EP177=1,1,IF('Vessel List A'!EP177=2,2,IF('Vessel List A'!EP177=3,3,IF('Vessel List A'!EP177=4,4,IF('Vessel List A'!EP177=5,5,IF('Vessel List A'!EP177=6,6,IF('Vessel List A'!EP177=7,7,IF('Vessel List A'!EP177=8,8,IF('Vessel List A'!EP177=9,9,IF('Vessel List A'!EP177=10,10,IF('Vessel List A'!EP177=11,11,IF('Vessel List A'!EP177=12,12,IF('Vessel List A'!EP177=13,13,IF('Vessel List A'!EP177=14,14,IF('Vessel List A'!EP177=15,15,IF('Vessel List A'!EP177=16,16,0))))))))))))))))))</f>
        <v xml:space="preserve"> </v>
      </c>
      <c r="CB178" s="154"/>
      <c r="CC178" s="158"/>
      <c r="CD178" s="390" t="str">
        <f t="shared" si="185"/>
        <v/>
      </c>
      <c r="CE178" s="158"/>
      <c r="CF178" s="137"/>
      <c r="CG178" s="388" t="str">
        <f t="shared" si="186"/>
        <v/>
      </c>
      <c r="CH178" s="157" t="str">
        <f>IF(VALUE(IF('Vessel List A'!FC177=1,1,IF('Vessel List A'!FC177=2,2,IF('Vessel List A'!FC177=3,3,IF('Vessel List A'!FC177=4,4,IF('Vessel List A'!FC177=5,5,IF('Vessel List A'!FC177=6,6,IF('Vessel List A'!FC177=7,7,IF('Vessel List A'!FC177=8,8,IF('Vessel List A'!FC177=9,9,IF('Vessel List A'!FC177=10,10,IF('Vessel List A'!FC177=11,11,IF('Vessel List A'!FC177=12,12,IF('Vessel List A'!FC177=13,13,IF('Vessel List A'!FC177=14,14,IF('Vessel List A'!FC177=15,15,IF('Vessel List A'!FC177=16,16,0)))))))))))))))))=0," ",VALUE(IF('Vessel List A'!FC177=1,1,IF('Vessel List A'!FC177=2,2,IF('Vessel List A'!FC177=3,3,IF('Vessel List A'!FC177=4,4,IF('Vessel List A'!FC177=5,5,IF('Vessel List A'!FC177=6,6,IF('Vessel List A'!FC177=7,7,IF('Vessel List A'!FC177=8,8,IF('Vessel List A'!FC177=9,9,IF('Vessel List A'!FC177=10,10,IF('Vessel List A'!FC177=11,11,IF('Vessel List A'!FC177=12,12,IF('Vessel List A'!FC177=13,13,IF('Vessel List A'!FC177=14,14,IF('Vessel List A'!FC177=15,15,IF('Vessel List A'!FC177=16,16,0))))))))))))))))))</f>
        <v xml:space="preserve"> </v>
      </c>
      <c r="CI178" s="154"/>
      <c r="CJ178" s="158"/>
      <c r="CK178" s="390" t="str">
        <f t="shared" si="187"/>
        <v/>
      </c>
      <c r="CL178" s="158"/>
      <c r="CM178" s="137"/>
      <c r="CN178" s="388" t="str">
        <f t="shared" si="188"/>
        <v/>
      </c>
      <c r="CO178" s="157" t="str">
        <f>IF(VALUE(IF('Vessel List A'!FP177=1,1,IF('Vessel List A'!FP177=2,2,IF('Vessel List A'!FP177=3,3,IF('Vessel List A'!FP177=4,4,IF('Vessel List A'!FP177=5,5,IF('Vessel List A'!FP177=6,6,IF('Vessel List A'!FP177=7,7,IF('Vessel List A'!FP177=8,8,IF('Vessel List A'!FP177=9,9,IF('Vessel List A'!FP177=10,10,IF('Vessel List A'!FP177=11,11,IF('Vessel List A'!FP177=12,12,IF('Vessel List A'!FP177=13,13,IF('Vessel List A'!FP177=14,14,IF('Vessel List A'!FP177=15,15,IF('Vessel List A'!FP177=16,16,0)))))))))))))))))=0," ",VALUE(IF('Vessel List A'!FP177=1,1,IF('Vessel List A'!FP177=2,2,IF('Vessel List A'!FP177=3,3,IF('Vessel List A'!FP177=4,4,IF('Vessel List A'!FP177=5,5,IF('Vessel List A'!FP177=6,6,IF('Vessel List A'!FP177=7,7,IF('Vessel List A'!FP177=8,8,IF('Vessel List A'!FP177=9,9,IF('Vessel List A'!FP177=10,10,IF('Vessel List A'!FP177=11,11,IF('Vessel List A'!FP177=12,12,IF('Vessel List A'!FP177=13,13,IF('Vessel List A'!FP177=14,14,IF('Vessel List A'!FP177=15,15,IF('Vessel List A'!FP177=16,16,0))))))))))))))))))</f>
        <v xml:space="preserve"> </v>
      </c>
      <c r="CP178" s="154"/>
      <c r="CQ178" s="158"/>
      <c r="CR178" s="390" t="str">
        <f t="shared" si="189"/>
        <v/>
      </c>
      <c r="CS178" s="158"/>
      <c r="CT178" s="137"/>
      <c r="CU178" s="388" t="str">
        <f t="shared" si="190"/>
        <v/>
      </c>
      <c r="CV178" s="157" t="str">
        <f>IF(VALUE(IF('Vessel List A'!GC177=1,1,IF('Vessel List A'!GC177=2,2,IF('Vessel List A'!GC177=3,3,IF('Vessel List A'!GC177=4,4,IF('Vessel List A'!GC177=5,5,IF('Vessel List A'!GC177=6,6,IF('Vessel List A'!GC177=7,7,IF('Vessel List A'!GC177=8,8,IF('Vessel List A'!GC177=9,9,IF('Vessel List A'!GC177=10,10,IF('Vessel List A'!GC177=11,11,IF('Vessel List A'!GC177=12,12,IF('Vessel List A'!GC177=13,13,IF('Vessel List A'!GC177=14,14,IF('Vessel List A'!GC177=15,15,IF('Vessel List A'!GC177=16,16,0)))))))))))))))))=0," ",VALUE(IF('Vessel List A'!GC177=1,1,IF('Vessel List A'!GC177=2,2,IF('Vessel List A'!GC177=3,3,IF('Vessel List A'!GC177=4,4,IF('Vessel List A'!GC177=5,5,IF('Vessel List A'!GC177=6,6,IF('Vessel List A'!GC177=7,7,IF('Vessel List A'!GC177=8,8,IF('Vessel List A'!GC177=9,9,IF('Vessel List A'!GC177=10,10,IF('Vessel List A'!GC177=11,11,IF('Vessel List A'!GC177=12,12,IF('Vessel List A'!GC177=13,13,IF('Vessel List A'!GC177=14,14,IF('Vessel List A'!GC177=15,15,IF('Vessel List A'!GC177=16,16,0))))))))))))))))))</f>
        <v xml:space="preserve"> </v>
      </c>
      <c r="CW178" s="154"/>
      <c r="CX178" s="158"/>
      <c r="CY178" s="390" t="str">
        <f t="shared" si="191"/>
        <v/>
      </c>
      <c r="CZ178" s="158"/>
      <c r="DA178" s="137"/>
      <c r="DB178" s="388" t="str">
        <f t="shared" si="192"/>
        <v/>
      </c>
      <c r="DC178" s="157" t="str">
        <f>IF(VALUE(IF('Vessel List A'!GP177=1,1,IF('Vessel List A'!GP177=2,2,IF('Vessel List A'!GP177=3,3,IF('Vessel List A'!GP177=4,4,IF('Vessel List A'!GP177=5,5,IF('Vessel List A'!GP177=6,6,IF('Vessel List A'!GP177=7,7,IF('Vessel List A'!GP177=8,8,IF('Vessel List A'!GP177=9,9,IF('Vessel List A'!GP177=10,10,IF('Vessel List A'!GP177=11,11,IF('Vessel List A'!GP177=12,12,IF('Vessel List A'!GP177=13,13,IF('Vessel List A'!GP177=14,14,IF('Vessel List A'!GP177=15,15,IF('Vessel List A'!GP177=16,16,0)))))))))))))))))=0," ",VALUE(IF('Vessel List A'!GP177=1,1,IF('Vessel List A'!GP177=2,2,IF('Vessel List A'!GP177=3,3,IF('Vessel List A'!GP177=4,4,IF('Vessel List A'!GP177=5,5,IF('Vessel List A'!GP177=6,6,IF('Vessel List A'!GP177=7,7,IF('Vessel List A'!GP177=8,8,IF('Vessel List A'!GP177=9,9,IF('Vessel List A'!GP177=10,10,IF('Vessel List A'!GP177=11,11,IF('Vessel List A'!GP177=12,12,IF('Vessel List A'!GP177=13,13,IF('Vessel List A'!GP177=14,14,IF('Vessel List A'!GP177=15,15,IF('Vessel List A'!GP177=16,16,0))))))))))))))))))</f>
        <v xml:space="preserve"> </v>
      </c>
      <c r="DD178" s="154"/>
      <c r="DE178" s="158"/>
      <c r="DF178" s="390" t="str">
        <f t="shared" si="193"/>
        <v/>
      </c>
      <c r="DG178" s="158"/>
      <c r="DH178" s="137"/>
      <c r="DI178" s="388" t="str">
        <f t="shared" si="194"/>
        <v/>
      </c>
      <c r="DJ178" s="157" t="str">
        <f>IF(VALUE(IF('Vessel List A'!HC177=1,1,IF('Vessel List A'!HC177=2,2,IF('Vessel List A'!HC177=3,3,IF('Vessel List A'!HC177=4,4,IF('Vessel List A'!HC177=5,5,IF('Vessel List A'!HC177=6,6,IF('Vessel List A'!HC177=7,7,IF('Vessel List A'!HC177=8,8,IF('Vessel List A'!HC177=9,9,IF('Vessel List A'!HC177=10,10,IF('Vessel List A'!HC177=11,11,IF('Vessel List A'!HC177=12,12,IF('Vessel List A'!HC177=13,13,IF('Vessel List A'!HC177=14,14,IF('Vessel List A'!HC177=15,15,IF('Vessel List A'!HC177=16,16,0)))))))))))))))))=0," ",VALUE(IF('Vessel List A'!HC177=1,1,IF('Vessel List A'!HC177=2,2,IF('Vessel List A'!HC177=3,3,IF('Vessel List A'!HC177=4,4,IF('Vessel List A'!HC177=5,5,IF('Vessel List A'!HC177=6,6,IF('Vessel List A'!HC177=7,7,IF('Vessel List A'!HC177=8,8,IF('Vessel List A'!HC177=9,9,IF('Vessel List A'!HC177=10,10,IF('Vessel List A'!HC177=11,11,IF('Vessel List A'!HC177=12,12,IF('Vessel List A'!HC177=13,13,IF('Vessel List A'!HC177=14,14,IF('Vessel List A'!HC177=15,15,IF('Vessel List A'!HC177=16,16,0))))))))))))))))))</f>
        <v xml:space="preserve"> </v>
      </c>
      <c r="DK178" s="154"/>
      <c r="DL178" s="158"/>
      <c r="DM178" s="390" t="str">
        <f t="shared" si="195"/>
        <v/>
      </c>
      <c r="DN178" s="158"/>
      <c r="DO178" s="137"/>
      <c r="DP178" s="388" t="str">
        <f t="shared" si="196"/>
        <v/>
      </c>
      <c r="DQ178" s="157" t="str">
        <f>IF(VALUE(IF('Vessel List A'!HP177=1,1,IF('Vessel List A'!HP177=2,2,IF('Vessel List A'!HP177=3,3,IF('Vessel List A'!HP177=4,4,IF('Vessel List A'!HP177=5,5,IF('Vessel List A'!HP177=6,6,IF('Vessel List A'!HP177=7,7,IF('Vessel List A'!HP177=8,8,IF('Vessel List A'!HP177=9,9,IF('Vessel List A'!HP177=10,10,IF('Vessel List A'!HP177=11,11,IF('Vessel List A'!HP177=12,12,IF('Vessel List A'!HP177=13,13,IF('Vessel List A'!HP177=14,14,IF('Vessel List A'!HP177=15,15,IF('Vessel List A'!HP177=16,16,0)))))))))))))))))=0," ",VALUE(IF('Vessel List A'!HP177=1,1,IF('Vessel List A'!HP177=2,2,IF('Vessel List A'!HP177=3,3,IF('Vessel List A'!HP177=4,4,IF('Vessel List A'!HP177=5,5,IF('Vessel List A'!HP177=6,6,IF('Vessel List A'!HP177=7,7,IF('Vessel List A'!HP177=8,8,IF('Vessel List A'!HP177=9,9,IF('Vessel List A'!HP177=10,10,IF('Vessel List A'!HP177=11,11,IF('Vessel List A'!HP177=12,12,IF('Vessel List A'!HP177=13,13,IF('Vessel List A'!HP177=14,14,IF('Vessel List A'!HP177=15,15,IF('Vessel List A'!HP177=16,16,0))))))))))))))))))</f>
        <v xml:space="preserve"> </v>
      </c>
      <c r="DR178" s="154"/>
      <c r="DS178" s="158"/>
      <c r="DT178" s="390" t="str">
        <f t="shared" si="197"/>
        <v/>
      </c>
      <c r="DU178" s="158"/>
      <c r="DV178" s="137"/>
      <c r="DW178" s="388" t="str">
        <f t="shared" si="198"/>
        <v/>
      </c>
      <c r="DX178" s="157" t="str">
        <f>IF(VALUE(IF('Vessel List A'!IC177=1,1,IF('Vessel List A'!IC177=2,2,IF('Vessel List A'!IC177=3,3,IF('Vessel List A'!IC177=4,4,IF('Vessel List A'!IC177=5,5,IF('Vessel List A'!IC177=6,6,IF('Vessel List A'!IC177=7,7,IF('Vessel List A'!IC177=8,8,IF('Vessel List A'!IC177=9,9,IF('Vessel List A'!IC177=10,10,IF('Vessel List A'!IC177=11,11,IF('Vessel List A'!IC177=12,12,IF('Vessel List A'!IC177=13,13,IF('Vessel List A'!IC177=14,14,IF('Vessel List A'!IC177=15,15,IF('Vessel List A'!IC177=16,16,0)))))))))))))))))=0," ",VALUE(IF('Vessel List A'!IC177=1,1,IF('Vessel List A'!IC177=2,2,IF('Vessel List A'!IC177=3,3,IF('Vessel List A'!IC177=4,4,IF('Vessel List A'!IC177=5,5,IF('Vessel List A'!IC177=6,6,IF('Vessel List A'!IC177=7,7,IF('Vessel List A'!IC177=8,8,IF('Vessel List A'!IC177=9,9,IF('Vessel List A'!IC177=10,10,IF('Vessel List A'!IC177=11,11,IF('Vessel List A'!IC177=12,12,IF('Vessel List A'!IC177=13,13,IF('Vessel List A'!IC177=14,14,IF('Vessel List A'!IC177=15,15,IF('Vessel List A'!IC177=16,16,0))))))))))))))))))</f>
        <v xml:space="preserve"> </v>
      </c>
      <c r="DY178" s="154"/>
      <c r="DZ178" s="158"/>
      <c r="EA178" s="390" t="str">
        <f t="shared" si="199"/>
        <v/>
      </c>
      <c r="EB178" s="158"/>
      <c r="EC178" s="137"/>
      <c r="ED178" s="388" t="str">
        <f t="shared" si="200"/>
        <v/>
      </c>
      <c r="EE178" s="157" t="str">
        <f>IF(VALUE(IF('Vessel List A'!IP177=1,1,IF('Vessel List A'!IP177=2,2,IF('Vessel List A'!IP177=3,3,IF('Vessel List A'!IP177=4,4,IF('Vessel List A'!IP177=5,5,IF('Vessel List A'!IP177=6,6,IF('Vessel List A'!IP177=7,7,IF('Vessel List A'!IP177=8,8,IF('Vessel List A'!IP177=9,9,IF('Vessel List A'!IP177=10,10,IF('Vessel List A'!IP177=11,11,IF('Vessel List A'!IP177=12,12,IF('Vessel List A'!IP177=13,13,IF('Vessel List A'!IP177=14,14,IF('Vessel List A'!IP177=15,15,IF('Vessel List A'!IP177=16,16,0)))))))))))))))))=0," ",VALUE(IF('Vessel List A'!IP177=1,1,IF('Vessel List A'!IP177=2,2,IF('Vessel List A'!IP177=3,3,IF('Vessel List A'!IP177=4,4,IF('Vessel List A'!IP177=5,5,IF('Vessel List A'!IP177=6,6,IF('Vessel List A'!IP177=7,7,IF('Vessel List A'!IP177=8,8,IF('Vessel List A'!IP177=9,9,IF('Vessel List A'!IP177=10,10,IF('Vessel List A'!IP177=11,11,IF('Vessel List A'!IP177=12,12,IF('Vessel List A'!IP177=13,13,IF('Vessel List A'!IP177=14,14,IF('Vessel List A'!IP177=15,15,IF('Vessel List A'!IP177=16,16,0))))))))))))))))))</f>
        <v xml:space="preserve"> </v>
      </c>
      <c r="EF178" s="154"/>
      <c r="EG178" s="158"/>
      <c r="EH178" s="390" t="str">
        <f t="shared" si="201"/>
        <v/>
      </c>
      <c r="EI178" s="158"/>
      <c r="EJ178" s="137"/>
      <c r="EK178" s="397" t="str">
        <f t="shared" si="202"/>
        <v/>
      </c>
      <c r="EL178" s="144"/>
      <c r="EM178" s="157" t="str">
        <f>IF(VALUE(IF('Vessel List B'!C177=1,1,IF('Vessel List B'!C177=2,2,IF('Vessel List B'!C177=3,3,IF('Vessel List B'!C177=4,4,IF('Vessel List B'!C177=5,5,IF('Vessel List B'!C177=6,6,IF('Vessel List B'!C177=7,7,IF('Vessel List B'!C177=8,8,IF('Vessel List B'!C177=9,9,IF('Vessel List B'!C177=10,10,IF('Vessel List B'!C177=11,11,IF('Vessel List B'!C177=12,12,IF('Vessel List B'!C177=13,13,IF('Vessel List B'!C177=14,14,IF('Vessel List B'!C177=15,15,IF('Vessel List B'!C177=16,16,0)))))))))))))))))=0," ",VALUE(IF('Vessel List B'!C177=1,1,IF('Vessel List B'!C177=2,2,IF('Vessel List B'!C177=3,3,IF('Vessel List B'!C177=4,4,IF('Vessel List B'!C177=5,5,IF('Vessel List B'!C177=6,6,IF('Vessel List B'!C177=7,7,IF('Vessel List B'!C177=8,8,IF('Vessel List B'!C177=9,9,IF('Vessel List B'!C177=10,10,IF('Vessel List B'!C177=11,11,IF('Vessel List B'!C177=12,12,IF('Vessel List B'!C177=13,13,IF('Vessel List B'!C177=14,14,IF('Vessel List B'!C177=15,15,IF('Vessel List B'!C177=16,16,0))))))))))))))))))</f>
        <v xml:space="preserve"> </v>
      </c>
      <c r="EN178" s="154"/>
      <c r="EO178" s="158"/>
      <c r="EP178" s="390" t="str">
        <f t="shared" si="203"/>
        <v/>
      </c>
      <c r="EQ178" s="158"/>
      <c r="ER178" s="137"/>
      <c r="ES178" s="388" t="str">
        <f t="shared" si="204"/>
        <v/>
      </c>
      <c r="ET178" s="157" t="str">
        <f>IF(VALUE(IF('Vessel List B'!P177=1,1,IF('Vessel List B'!P177=2,2,IF('Vessel List B'!P177=3,3,IF('Vessel List B'!P177=4,4,IF('Vessel List B'!P177=5,5,IF('Vessel List B'!P177=6,6,IF('Vessel List B'!P177=7,7,IF('Vessel List B'!P177=8,8,IF('Vessel List B'!P177=9,9,IF('Vessel List B'!P177=10,10,IF('Vessel List B'!P177=11,11,IF('Vessel List B'!P177=12,12,IF('Vessel List B'!P177=13,13,IF('Vessel List B'!P177=14,14,IF('Vessel List B'!P177=15,15,IF('Vessel List B'!P177=16,16,0)))))))))))))))))=0," ",VALUE(IF('Vessel List B'!P177=1,1,IF('Vessel List B'!P177=2,2,IF('Vessel List B'!P177=3,3,IF('Vessel List B'!P177=4,4,IF('Vessel List B'!P177=5,5,IF('Vessel List B'!P177=6,6,IF('Vessel List B'!P177=7,7,IF('Vessel List B'!P177=8,8,IF('Vessel List B'!P177=9,9,IF('Vessel List B'!P177=10,10,IF('Vessel List B'!P177=11,11,IF('Vessel List B'!P177=12,12,IF('Vessel List B'!P177=13,13,IF('Vessel List B'!P177=14,14,IF('Vessel List B'!P177=15,15,IF('Vessel List B'!P177=16,16,0))))))))))))))))))</f>
        <v xml:space="preserve"> </v>
      </c>
      <c r="EU178" s="154"/>
      <c r="EV178" s="158"/>
      <c r="EW178" s="390" t="str">
        <f t="shared" si="205"/>
        <v/>
      </c>
      <c r="EX178" s="158"/>
      <c r="EY178" s="137"/>
      <c r="EZ178" s="388" t="str">
        <f t="shared" si="206"/>
        <v/>
      </c>
      <c r="FA178" s="157" t="str">
        <f>IF(VALUE(IF('Vessel List B'!AC177=1,1,IF('Vessel List B'!AC177=2,2,IF('Vessel List B'!AC177=3,3,IF('Vessel List B'!AC177=4,4,IF('Vessel List B'!AC177=5,5,IF('Vessel List B'!AC177=6,6,IF('Vessel List B'!AC177=7,7,IF('Vessel List B'!AC177=8,8,IF('Vessel List B'!AC177=9,9,IF('Vessel List B'!AC177=10,10,IF('Vessel List B'!AC177=11,11,IF('Vessel List B'!AC177=12,12,IF('Vessel List B'!AC177=13,13,IF('Vessel List B'!AC177=14,14,IF('Vessel List B'!AC177=15,15,IF('Vessel List B'!AC177=16,16,0)))))))))))))))))=0," ",VALUE(IF('Vessel List B'!AC177=1,1,IF('Vessel List B'!AC177=2,2,IF('Vessel List B'!AC177=3,3,IF('Vessel List B'!AC177=4,4,IF('Vessel List B'!AC177=5,5,IF('Vessel List B'!AC177=6,6,IF('Vessel List B'!AC177=7,7,IF('Vessel List B'!AC177=8,8,IF('Vessel List B'!AC177=9,9,IF('Vessel List B'!AC177=10,10,IF('Vessel List B'!AC177=11,11,IF('Vessel List B'!AC177=12,12,IF('Vessel List B'!AC177=13,13,IF('Vessel List B'!AC177=14,14,IF('Vessel List B'!AC177=15,15,IF('Vessel List B'!AC177=16,16,0))))))))))))))))))</f>
        <v xml:space="preserve"> </v>
      </c>
      <c r="FB178" s="154"/>
      <c r="FC178" s="158"/>
      <c r="FD178" s="390" t="str">
        <f t="shared" si="207"/>
        <v/>
      </c>
      <c r="FE178" s="158"/>
      <c r="FF178" s="137"/>
      <c r="FG178" s="388" t="str">
        <f t="shared" si="208"/>
        <v/>
      </c>
      <c r="FH178" s="157" t="str">
        <f>IF(VALUE(IF('Vessel List B'!AP177=1,1,IF('Vessel List B'!AP177=2,2,IF('Vessel List B'!AP177=3,3,IF('Vessel List B'!AP177=4,4,IF('Vessel List B'!AP177=5,5,IF('Vessel List B'!AP177=6,6,IF('Vessel List B'!AP177=7,7,IF('Vessel List B'!AP177=8,8,IF('Vessel List B'!AP177=9,9,IF('Vessel List B'!AP177=10,10,IF('Vessel List B'!AP177=11,11,IF('Vessel List B'!AP177=12,12,IF('Vessel List B'!AP177=13,13,IF('Vessel List B'!AP177=14,14,IF('Vessel List B'!AP177=15,15,IF('Vessel List B'!AP177=16,16,0)))))))))))))))))=0," ",VALUE(IF('Vessel List B'!AP177=1,1,IF('Vessel List B'!AP177=2,2,IF('Vessel List B'!AP177=3,3,IF('Vessel List B'!AP177=4,4,IF('Vessel List B'!AP177=5,5,IF('Vessel List B'!AP177=6,6,IF('Vessel List B'!AP177=7,7,IF('Vessel List B'!AP177=8,8,IF('Vessel List B'!AP177=9,9,IF('Vessel List B'!AP177=10,10,IF('Vessel List B'!AP177=11,11,IF('Vessel List B'!AP177=12,12,IF('Vessel List B'!AP177=13,13,IF('Vessel List B'!AP177=14,14,IF('Vessel List B'!AP177=15,15,IF('Vessel List B'!AP177=16,16,0))))))))))))))))))</f>
        <v xml:space="preserve"> </v>
      </c>
      <c r="FI178" s="154"/>
      <c r="FJ178" s="158"/>
      <c r="FK178" s="390" t="str">
        <f t="shared" si="209"/>
        <v/>
      </c>
      <c r="FL178" s="158"/>
      <c r="FM178" s="137"/>
      <c r="FN178" s="388" t="str">
        <f t="shared" si="210"/>
        <v/>
      </c>
      <c r="FO178" s="157" t="str">
        <f>IF(VALUE(IF('Vessel List B'!BC177=1,1,IF('Vessel List B'!BC177=2,2,IF('Vessel List B'!BC177=3,3,IF('Vessel List B'!BC177=4,4,IF('Vessel List B'!BC177=5,5,IF('Vessel List B'!BC177=6,6,IF('Vessel List B'!BC177=7,7,IF('Vessel List B'!BC177=8,8,IF('Vessel List B'!BC177=9,9,IF('Vessel List B'!BC177=10,10,IF('Vessel List B'!BC177=11,11,IF('Vessel List B'!BC177=12,12,IF('Vessel List B'!BC177=13,13,IF('Vessel List B'!BC177=14,14,IF('Vessel List B'!BC177=15,15,IF('Vessel List B'!BC177=16,16,0)))))))))))))))))=0," ",VALUE(IF('Vessel List B'!BC177=1,1,IF('Vessel List B'!BC177=2,2,IF('Vessel List B'!BC177=3,3,IF('Vessel List B'!BC177=4,4,IF('Vessel List B'!BC177=5,5,IF('Vessel List B'!BC177=6,6,IF('Vessel List B'!BC177=7,7,IF('Vessel List B'!BC177=8,8,IF('Vessel List B'!BC177=9,9,IF('Vessel List B'!BC177=10,10,IF('Vessel List B'!BC177=11,11,IF('Vessel List B'!BC177=12,12,IF('Vessel List B'!BC177=13,13,IF('Vessel List B'!BC177=14,14,IF('Vessel List B'!BC177=15,15,IF('Vessel List B'!BC177=16,16,0))))))))))))))))))</f>
        <v xml:space="preserve"> </v>
      </c>
      <c r="FP178" s="154"/>
      <c r="FQ178" s="158"/>
      <c r="FR178" s="390" t="str">
        <f t="shared" si="211"/>
        <v/>
      </c>
      <c r="FS178" s="158"/>
      <c r="FT178" s="137"/>
      <c r="FU178" s="388" t="str">
        <f t="shared" si="212"/>
        <v/>
      </c>
      <c r="FV178" s="157" t="str">
        <f>IF(VALUE(IF('Vessel List B'!BP177=1,1,IF('Vessel List B'!BP177=2,2,IF('Vessel List B'!BP177=3,3,IF('Vessel List B'!BP177=4,4,IF('Vessel List B'!BP177=5,5,IF('Vessel List B'!BP177=6,6,IF('Vessel List B'!BP177=7,7,IF('Vessel List B'!BP177=8,8,IF('Vessel List B'!BP177=9,9,IF('Vessel List B'!BP177=10,10,IF('Vessel List B'!BP177=11,11,IF('Vessel List B'!BP177=12,12,IF('Vessel List B'!BP177=13,13,IF('Vessel List B'!BP177=14,14,IF('Vessel List B'!BP177=15,15,IF('Vessel List B'!BP177=16,16,0)))))))))))))))))=0," ",VALUE(IF('Vessel List B'!BP177=1,1,IF('Vessel List B'!BP177=2,2,IF('Vessel List B'!BP177=3,3,IF('Vessel List B'!BP177=4,4,IF('Vessel List B'!BP177=5,5,IF('Vessel List B'!BP177=6,6,IF('Vessel List B'!BP177=7,7,IF('Vessel List B'!BP177=8,8,IF('Vessel List B'!BP177=9,9,IF('Vessel List B'!BP177=10,10,IF('Vessel List B'!BP177=11,11,IF('Vessel List B'!BP177=12,12,IF('Vessel List B'!BP177=13,13,IF('Vessel List B'!BP177=14,14,IF('Vessel List B'!BP177=15,15,IF('Vessel List B'!BP177=16,16,0))))))))))))))))))</f>
        <v xml:space="preserve"> </v>
      </c>
      <c r="FW178" s="154"/>
      <c r="FX178" s="158"/>
      <c r="FY178" s="390" t="str">
        <f t="shared" si="213"/>
        <v/>
      </c>
      <c r="FZ178" s="158"/>
      <c r="GA178" s="137"/>
      <c r="GB178" s="388" t="str">
        <f t="shared" si="214"/>
        <v/>
      </c>
      <c r="GC178" s="157" t="str">
        <f>IF(VALUE(IF('Vessel List B'!CC177=1,1,IF('Vessel List B'!CC177=2,2,IF('Vessel List B'!CC177=3,3,IF('Vessel List B'!CC177=4,4,IF('Vessel List B'!CC177=5,5,IF('Vessel List B'!CC177=6,6,IF('Vessel List B'!CC177=7,7,IF('Vessel List B'!CC177=8,8,IF('Vessel List B'!CC177=9,9,IF('Vessel List B'!CC177=10,10,IF('Vessel List B'!CC177=11,11,IF('Vessel List B'!CC177=12,12,IF('Vessel List B'!CC177=13,13,IF('Vessel List B'!CC177=14,14,IF('Vessel List B'!CC177=15,15,IF('Vessel List B'!CC177=16,16,0)))))))))))))))))=0," ",VALUE(IF('Vessel List B'!CC177=1,1,IF('Vessel List B'!CC177=2,2,IF('Vessel List B'!CC177=3,3,IF('Vessel List B'!CC177=4,4,IF('Vessel List B'!CC177=5,5,IF('Vessel List B'!CC177=6,6,IF('Vessel List B'!CC177=7,7,IF('Vessel List B'!CC177=8,8,IF('Vessel List B'!CC177=9,9,IF('Vessel List B'!CC177=10,10,IF('Vessel List B'!CC177=11,11,IF('Vessel List B'!CC177=12,12,IF('Vessel List B'!CC177=13,13,IF('Vessel List B'!CC177=14,14,IF('Vessel List B'!CC177=15,15,IF('Vessel List B'!CC177=16,16,0))))))))))))))))))</f>
        <v xml:space="preserve"> </v>
      </c>
      <c r="GD178" s="154"/>
      <c r="GE178" s="158"/>
      <c r="GF178" s="390" t="str">
        <f t="shared" si="215"/>
        <v/>
      </c>
      <c r="GG178" s="158"/>
      <c r="GH178" s="137"/>
      <c r="GI178" s="388" t="str">
        <f t="shared" si="216"/>
        <v/>
      </c>
      <c r="GJ178" s="157" t="str">
        <f>IF(VALUE(IF('Vessel List B'!CP177=1,1,IF('Vessel List B'!CP177=2,2,IF('Vessel List B'!CP177=3,3,IF('Vessel List B'!CP177=4,4,IF('Vessel List B'!CP177=5,5,IF('Vessel List B'!CP177=6,6,IF('Vessel List B'!CP177=7,7,IF('Vessel List B'!CP177=8,8,IF('Vessel List B'!CP177=9,9,IF('Vessel List B'!CP177=10,10,IF('Vessel List B'!CP177=11,11,IF('Vessel List B'!CP177=12,12,IF('Vessel List B'!CP177=13,13,IF('Vessel List B'!CP177=14,14,IF('Vessel List B'!CP177=15,15,IF('Vessel List B'!CP177=16,16,0)))))))))))))))))=0," ",VALUE(IF('Vessel List B'!CP177=1,1,IF('Vessel List B'!CP177=2,2,IF('Vessel List B'!CP177=3,3,IF('Vessel List B'!CP177=4,4,IF('Vessel List B'!CP177=5,5,IF('Vessel List B'!CP177=6,6,IF('Vessel List B'!CP177=7,7,IF('Vessel List B'!CP177=8,8,IF('Vessel List B'!CP177=9,9,IF('Vessel List B'!CP177=10,10,IF('Vessel List B'!CP177=11,11,IF('Vessel List B'!CP177=12,12,IF('Vessel List B'!CP177=13,13,IF('Vessel List B'!CP177=14,14,IF('Vessel List B'!CP177=15,15,IF('Vessel List B'!CP177=16,16,0))))))))))))))))))</f>
        <v xml:space="preserve"> </v>
      </c>
      <c r="GK178" s="154"/>
      <c r="GL178" s="158"/>
      <c r="GM178" s="390" t="str">
        <f t="shared" si="217"/>
        <v/>
      </c>
      <c r="GN178" s="158"/>
      <c r="GO178" s="137"/>
      <c r="GP178" s="388" t="str">
        <f t="shared" si="218"/>
        <v/>
      </c>
      <c r="GQ178" s="157" t="str">
        <f>IF(VALUE(IF('Vessel List B'!DC177=1,1,IF('Vessel List B'!DC177=2,2,IF('Vessel List B'!DC177=3,3,IF('Vessel List B'!DC177=4,4,IF('Vessel List B'!DC177=5,5,IF('Vessel List B'!DC177=6,6,IF('Vessel List B'!DC177=7,7,IF('Vessel List B'!DC177=8,8,IF('Vessel List B'!DC177=9,9,IF('Vessel List B'!DC177=10,10,IF('Vessel List B'!DC177=11,11,IF('Vessel List B'!DC177=12,12,IF('Vessel List B'!DC177=13,13,IF('Vessel List B'!DC177=14,14,IF('Vessel List B'!DC177=15,15,IF('Vessel List B'!DC177=16,16,0)))))))))))))))))=0," ",VALUE(IF('Vessel List B'!DC177=1,1,IF('Vessel List B'!DC177=2,2,IF('Vessel List B'!DC177=3,3,IF('Vessel List B'!DC177=4,4,IF('Vessel List B'!DC177=5,5,IF('Vessel List B'!DC177=6,6,IF('Vessel List B'!DC177=7,7,IF('Vessel List B'!DC177=8,8,IF('Vessel List B'!DC177=9,9,IF('Vessel List B'!DC177=10,10,IF('Vessel List B'!DC177=11,11,IF('Vessel List B'!DC177=12,12,IF('Vessel List B'!DC177=13,13,IF('Vessel List B'!DC177=14,14,IF('Vessel List B'!DC177=15,15,IF('Vessel List B'!DC177=16,16,0))))))))))))))))))</f>
        <v xml:space="preserve"> </v>
      </c>
      <c r="GR178" s="154"/>
      <c r="GS178" s="158"/>
      <c r="GT178" s="390" t="str">
        <f t="shared" si="219"/>
        <v/>
      </c>
      <c r="GU178" s="158"/>
      <c r="GV178" s="137"/>
      <c r="GW178" s="388" t="str">
        <f t="shared" si="220"/>
        <v/>
      </c>
      <c r="GX178" s="157" t="str">
        <f>IF(VALUE(IF('Vessel List B'!DP177=1,1,IF('Vessel List B'!DP177=2,2,IF('Vessel List B'!DP177=3,3,IF('Vessel List B'!DP177=4,4,IF('Vessel List B'!DP177=5,5,IF('Vessel List B'!DP177=6,6,IF('Vessel List B'!DP177=7,7,IF('Vessel List B'!DP177=8,8,IF('Vessel List B'!DP177=9,9,IF('Vessel List B'!DP177=10,10,IF('Vessel List B'!DP177=11,11,IF('Vessel List B'!DP177=12,12,IF('Vessel List B'!DP177=13,13,IF('Vessel List B'!DP177=14,14,IF('Vessel List B'!DP177=15,15,IF('Vessel List B'!DP177=16,16,0)))))))))))))))))=0," ",VALUE(IF('Vessel List B'!DP177=1,1,IF('Vessel List B'!DP177=2,2,IF('Vessel List B'!DP177=3,3,IF('Vessel List B'!DP177=4,4,IF('Vessel List B'!DP177=5,5,IF('Vessel List B'!DP177=6,6,IF('Vessel List B'!DP177=7,7,IF('Vessel List B'!DP177=8,8,IF('Vessel List B'!DP177=9,9,IF('Vessel List B'!DP177=10,10,IF('Vessel List B'!DP177=11,11,IF('Vessel List B'!DP177=12,12,IF('Vessel List B'!DP177=13,13,IF('Vessel List B'!DP177=14,14,IF('Vessel List B'!DP177=15,15,IF('Vessel List B'!DP177=16,16,0))))))))))))))))))</f>
        <v xml:space="preserve"> </v>
      </c>
      <c r="GY178" s="154"/>
      <c r="GZ178" s="158"/>
      <c r="HA178" s="390" t="str">
        <f t="shared" si="221"/>
        <v/>
      </c>
      <c r="HB178" s="158"/>
      <c r="HC178" s="137"/>
      <c r="HD178" s="388" t="str">
        <f t="shared" si="222"/>
        <v/>
      </c>
      <c r="HE178" s="157" t="str">
        <f>IF(VALUE(IF('Vessel List B'!EC177=1,1,IF('Vessel List B'!EC177=2,2,IF('Vessel List B'!EC177=3,3,IF('Vessel List B'!EC177=4,4,IF('Vessel List B'!EC177=5,5,IF('Vessel List B'!EC177=6,6,IF('Vessel List B'!EC177=7,7,IF('Vessel List B'!EC177=8,8,IF('Vessel List B'!EC177=9,9,IF('Vessel List B'!EC177=10,10,IF('Vessel List B'!EC177=11,11,IF('Vessel List B'!EC177=12,12,IF('Vessel List B'!EC177=13,13,IF('Vessel List B'!EC177=14,14,IF('Vessel List B'!EC177=15,15,IF('Vessel List B'!EC177=16,16,0)))))))))))))))))=0," ",VALUE(IF('Vessel List B'!EC177=1,1,IF('Vessel List B'!EC177=2,2,IF('Vessel List B'!EC177=3,3,IF('Vessel List B'!EC177=4,4,IF('Vessel List B'!EC177=5,5,IF('Vessel List B'!EC177=6,6,IF('Vessel List B'!EC177=7,7,IF('Vessel List B'!EC177=8,8,IF('Vessel List B'!EC177=9,9,IF('Vessel List B'!EC177=10,10,IF('Vessel List B'!EC177=11,11,IF('Vessel List B'!EC177=12,12,IF('Vessel List B'!EC177=13,13,IF('Vessel List B'!EC177=14,14,IF('Vessel List B'!EC177=15,15,IF('Vessel List B'!EC177=16,16,0))))))))))))))))))</f>
        <v xml:space="preserve"> </v>
      </c>
      <c r="HF178" s="154"/>
      <c r="HG178" s="158"/>
      <c r="HH178" s="390" t="str">
        <f t="shared" si="223"/>
        <v/>
      </c>
      <c r="HI178" s="158"/>
      <c r="HJ178" s="137"/>
      <c r="HK178" s="388" t="str">
        <f t="shared" si="224"/>
        <v/>
      </c>
      <c r="HL178" s="157" t="str">
        <f>IF(VALUE(IF('Vessel List B'!EP177=1,1,IF('Vessel List B'!EP177=2,2,IF('Vessel List B'!EP177=3,3,IF('Vessel List B'!EP177=4,4,IF('Vessel List B'!EP177=5,5,IF('Vessel List B'!EP177=6,6,IF('Vessel List B'!EP177=7,7,IF('Vessel List B'!EP177=8,8,IF('Vessel List B'!EP177=9,9,IF('Vessel List B'!EP177=10,10,IF('Vessel List B'!EP177=11,11,IF('Vessel List B'!EP177=12,12,IF('Vessel List B'!EP177=13,13,IF('Vessel List B'!EP177=14,14,IF('Vessel List B'!EP177=15,15,IF('Vessel List B'!EP177=16,16,0)))))))))))))))))=0," ",VALUE(IF('Vessel List B'!EP177=1,1,IF('Vessel List B'!EP177=2,2,IF('Vessel List B'!EP177=3,3,IF('Vessel List B'!EP177=4,4,IF('Vessel List B'!EP177=5,5,IF('Vessel List B'!EP177=6,6,IF('Vessel List B'!EP177=7,7,IF('Vessel List B'!EP177=8,8,IF('Vessel List B'!EP177=9,9,IF('Vessel List B'!EP177=10,10,IF('Vessel List B'!EP177=11,11,IF('Vessel List B'!EP177=12,12,IF('Vessel List B'!EP177=13,13,IF('Vessel List B'!EP177=14,14,IF('Vessel List B'!EP177=15,15,IF('Vessel List B'!EP177=16,16,0))))))))))))))))))</f>
        <v xml:space="preserve"> </v>
      </c>
      <c r="HM178" s="154"/>
      <c r="HN178" s="158"/>
      <c r="HO178" s="390" t="str">
        <f t="shared" si="225"/>
        <v/>
      </c>
      <c r="HP178" s="158"/>
      <c r="HQ178" s="137"/>
      <c r="HR178" s="388" t="str">
        <f t="shared" si="226"/>
        <v/>
      </c>
      <c r="HS178" s="157" t="str">
        <f>IF(VALUE(IF('Vessel List B'!FC177=1,1,IF('Vessel List B'!FC177=2,2,IF('Vessel List B'!FC177=3,3,IF('Vessel List B'!FC177=4,4,IF('Vessel List B'!FC177=5,5,IF('Vessel List B'!FC177=6,6,IF('Vessel List B'!FC177=7,7,IF('Vessel List B'!FC177=8,8,IF('Vessel List B'!FC177=9,9,IF('Vessel List B'!FC177=10,10,IF('Vessel List B'!FC177=11,11,IF('Vessel List B'!FC177=12,12,IF('Vessel List B'!FC177=13,13,IF('Vessel List B'!FC177=14,14,IF('Vessel List B'!FC177=15,15,IF('Vessel List B'!FC177=16,16,0)))))))))))))))))=0," ",VALUE(IF('Vessel List B'!FC177=1,1,IF('Vessel List B'!FC177=2,2,IF('Vessel List B'!FC177=3,3,IF('Vessel List B'!FC177=4,4,IF('Vessel List B'!FC177=5,5,IF('Vessel List B'!FC177=6,6,IF('Vessel List B'!FC177=7,7,IF('Vessel List B'!FC177=8,8,IF('Vessel List B'!FC177=9,9,IF('Vessel List B'!FC177=10,10,IF('Vessel List B'!FC177=11,11,IF('Vessel List B'!FC177=12,12,IF('Vessel List B'!FC177=13,13,IF('Vessel List B'!FC177=14,14,IF('Vessel List B'!FC177=15,15,IF('Vessel List B'!FC177=16,16,0))))))))))))))))))</f>
        <v xml:space="preserve"> </v>
      </c>
      <c r="HT178" s="154"/>
      <c r="HU178" s="158"/>
      <c r="HV178" s="390" t="str">
        <f t="shared" si="227"/>
        <v/>
      </c>
      <c r="HW178" s="158"/>
      <c r="HX178" s="137"/>
      <c r="HY178" s="388" t="str">
        <f t="shared" si="228"/>
        <v/>
      </c>
      <c r="HZ178" s="157" t="str">
        <f>IF(VALUE(IF('Vessel List B'!FP177=1,1,IF('Vessel List B'!FP177=2,2,IF('Vessel List B'!FP177=3,3,IF('Vessel List B'!FP177=4,4,IF('Vessel List B'!FP177=5,5,IF('Vessel List B'!FP177=6,6,IF('Vessel List B'!FP177=7,7,IF('Vessel List B'!FP177=8,8,IF('Vessel List B'!FP177=9,9,IF('Vessel List B'!FP177=10,10,IF('Vessel List B'!FP177=11,11,IF('Vessel List B'!FP177=12,12,IF('Vessel List B'!FP177=13,13,IF('Vessel List B'!FP177=14,14,IF('Vessel List B'!FP177=15,15,IF('Vessel List B'!FP177=16,16,0)))))))))))))))))=0," ",VALUE(IF('Vessel List B'!FP177=1,1,IF('Vessel List B'!FP177=2,2,IF('Vessel List B'!FP177=3,3,IF('Vessel List B'!FP177=4,4,IF('Vessel List B'!FP177=5,5,IF('Vessel List B'!FP177=6,6,IF('Vessel List B'!FP177=7,7,IF('Vessel List B'!FP177=8,8,IF('Vessel List B'!FP177=9,9,IF('Vessel List B'!FP177=10,10,IF('Vessel List B'!FP177=11,11,IF('Vessel List B'!FP177=12,12,IF('Vessel List B'!FP177=13,13,IF('Vessel List B'!FP177=14,14,IF('Vessel List B'!FP177=15,15,IF('Vessel List B'!FP177=16,16,0))))))))))))))))))</f>
        <v xml:space="preserve"> </v>
      </c>
      <c r="IA178" s="154"/>
      <c r="IB178" s="158"/>
      <c r="IC178" s="390" t="str">
        <f t="shared" si="229"/>
        <v/>
      </c>
      <c r="ID178" s="158"/>
      <c r="IE178" s="137"/>
      <c r="IF178" s="388" t="str">
        <f t="shared" si="230"/>
        <v/>
      </c>
      <c r="IG178" s="157" t="str">
        <f>IF(VALUE(IF('Vessel List B'!GC177=1,1,IF('Vessel List B'!GC177=2,2,IF('Vessel List B'!GC177=3,3,IF('Vessel List B'!GC177=4,4,IF('Vessel List B'!GC177=5,5,IF('Vessel List B'!GC177=6,6,IF('Vessel List B'!GC177=7,7,IF('Vessel List B'!GC177=8,8,IF('Vessel List B'!GC177=9,9,IF('Vessel List B'!GC177=10,10,IF('Vessel List B'!GC177=11,11,IF('Vessel List B'!GC177=12,12,IF('Vessel List B'!GC177=13,13,IF('Vessel List B'!GC177=14,14,IF('Vessel List B'!GC177=15,15,IF('Vessel List B'!GC177=16,16,0)))))))))))))))))=0," ",VALUE(IF('Vessel List B'!GC177=1,1,IF('Vessel List B'!GC177=2,2,IF('Vessel List B'!GC177=3,3,IF('Vessel List B'!GC177=4,4,IF('Vessel List B'!GC177=5,5,IF('Vessel List B'!GC177=6,6,IF('Vessel List B'!GC177=7,7,IF('Vessel List B'!GC177=8,8,IF('Vessel List B'!GC177=9,9,IF('Vessel List B'!GC177=10,10,IF('Vessel List B'!GC177=11,11,IF('Vessel List B'!GC177=12,12,IF('Vessel List B'!GC177=13,13,IF('Vessel List B'!GC177=14,14,IF('Vessel List B'!GC177=15,15,IF('Vessel List B'!GC177=16,16,0))))))))))))))))))</f>
        <v xml:space="preserve"> </v>
      </c>
      <c r="IH178" s="154"/>
      <c r="II178" s="158"/>
      <c r="IJ178" s="390" t="str">
        <f t="shared" si="231"/>
        <v/>
      </c>
      <c r="IK178" s="158"/>
      <c r="IL178" s="137"/>
      <c r="IM178" s="388" t="str">
        <f t="shared" si="232"/>
        <v/>
      </c>
      <c r="IN178" s="157" t="str">
        <f>IF(VALUE(IF('Vessel List B'!GP177=1,1,IF('Vessel List B'!GP177=2,2,IF('Vessel List B'!GP177=3,3,IF('Vessel List B'!GP177=4,4,IF('Vessel List B'!GP177=5,5,IF('Vessel List B'!GP177=6,6,IF('Vessel List B'!GP177=7,7,IF('Vessel List B'!GP177=8,8,IF('Vessel List B'!GP177=9,9,IF('Vessel List B'!GP177=10,10,IF('Vessel List B'!GP177=11,11,IF('Vessel List B'!GP177=12,12,IF('Vessel List B'!GP177=13,13,IF('Vessel List B'!GP177=14,14,IF('Vessel List B'!GP177=15,15,IF('Vessel List B'!GP177=16,16,0)))))))))))))))))=0," ",VALUE(IF('Vessel List B'!GP177=1,1,IF('Vessel List B'!GP177=2,2,IF('Vessel List B'!GP177=3,3,IF('Vessel List B'!GP177=4,4,IF('Vessel List B'!GP177=5,5,IF('Vessel List B'!GP177=6,6,IF('Vessel List B'!GP177=7,7,IF('Vessel List B'!GP177=8,8,IF('Vessel List B'!GP177=9,9,IF('Vessel List B'!GP177=10,10,IF('Vessel List B'!GP177=11,11,IF('Vessel List B'!GP177=12,12,IF('Vessel List B'!GP177=13,13,IF('Vessel List B'!GP177=14,14,IF('Vessel List B'!GP177=15,15,IF('Vessel List B'!GP177=16,16,0))))))))))))))))))</f>
        <v xml:space="preserve"> </v>
      </c>
      <c r="IO178" s="154"/>
      <c r="IP178" s="158"/>
      <c r="IQ178" s="390" t="str">
        <f t="shared" si="233"/>
        <v/>
      </c>
      <c r="IR178" s="158"/>
      <c r="IS178" s="137"/>
      <c r="IT178" s="388" t="str">
        <f t="shared" si="234"/>
        <v/>
      </c>
      <c r="IU178" s="157" t="str">
        <f>IF(VALUE(IF('Vessel List B'!HC177=1,1,IF('Vessel List B'!HC177=2,2,IF('Vessel List B'!HC177=3,3,IF('Vessel List B'!HC177=4,4,IF('Vessel List B'!HC177=5,5,IF('Vessel List B'!HC177=6,6,IF('Vessel List B'!HC177=7,7,IF('Vessel List B'!HC177=8,8,IF('Vessel List B'!HC177=9,9,IF('Vessel List B'!HC177=10,10,IF('Vessel List B'!HC177=11,11,IF('Vessel List B'!HC177=12,12,IF('Vessel List B'!HC177=13,13,IF('Vessel List B'!HC177=14,14,IF('Vessel List B'!HC177=15,15,IF('Vessel List B'!HC177=16,16,0)))))))))))))))))=0," ",VALUE(IF('Vessel List B'!HC177=1,1,IF('Vessel List B'!HC177=2,2,IF('Vessel List B'!HC177=3,3,IF('Vessel List B'!HC177=4,4,IF('Vessel List B'!HC177=5,5,IF('Vessel List B'!HC177=6,6,IF('Vessel List B'!HC177=7,7,IF('Vessel List B'!HC177=8,8,IF('Vessel List B'!HC177=9,9,IF('Vessel List B'!HC177=10,10,IF('Vessel List B'!HC177=11,11,IF('Vessel List B'!HC177=12,12,IF('Vessel List B'!HC177=13,13,IF('Vessel List B'!HC177=14,14,IF('Vessel List B'!HC177=15,15,IF('Vessel List B'!HC177=16,16,0))))))))))))))))))</f>
        <v xml:space="preserve"> </v>
      </c>
      <c r="IV178" s="154"/>
      <c r="IW178" s="158"/>
      <c r="IX178" s="390" t="str">
        <f t="shared" si="235"/>
        <v/>
      </c>
      <c r="IY178" s="158"/>
      <c r="IZ178" s="137"/>
      <c r="JA178" s="388" t="str">
        <f t="shared" si="236"/>
        <v/>
      </c>
      <c r="JB178" s="157" t="str">
        <f>IF(VALUE(IF('Vessel List B'!HP177=1,1,IF('Vessel List B'!HP177=2,2,IF('Vessel List B'!HP177=3,3,IF('Vessel List B'!HP177=4,4,IF('Vessel List B'!HP177=5,5,IF('Vessel List B'!HP177=6,6,IF('Vessel List B'!HP177=7,7,IF('Vessel List B'!HP177=8,8,IF('Vessel List B'!HP177=9,9,IF('Vessel List B'!HP177=10,10,IF('Vessel List B'!HP177=11,11,IF('Vessel List B'!HP177=12,12,IF('Vessel List B'!HP177=13,13,IF('Vessel List B'!HP177=14,14,IF('Vessel List B'!HP177=15,15,IF('Vessel List B'!HP177=16,16,0)))))))))))))))))=0," ",VALUE(IF('Vessel List B'!HP177=1,1,IF('Vessel List B'!HP177=2,2,IF('Vessel List B'!HP177=3,3,IF('Vessel List B'!HP177=4,4,IF('Vessel List B'!HP177=5,5,IF('Vessel List B'!HP177=6,6,IF('Vessel List B'!HP177=7,7,IF('Vessel List B'!HP177=8,8,IF('Vessel List B'!HP177=9,9,IF('Vessel List B'!HP177=10,10,IF('Vessel List B'!HP177=11,11,IF('Vessel List B'!HP177=12,12,IF('Vessel List B'!HP177=13,13,IF('Vessel List B'!HP177=14,14,IF('Vessel List B'!HP177=15,15,IF('Vessel List B'!HP177=16,16,0))))))))))))))))))</f>
        <v xml:space="preserve"> </v>
      </c>
      <c r="JC178" s="154"/>
      <c r="JD178" s="158"/>
      <c r="JE178" s="390" t="str">
        <f t="shared" si="237"/>
        <v/>
      </c>
      <c r="JF178" s="158"/>
      <c r="JG178" s="137"/>
      <c r="JH178" s="388" t="str">
        <f t="shared" si="238"/>
        <v/>
      </c>
      <c r="JI178" s="157" t="str">
        <f>IF(VALUE(IF('Vessel List B'!IC177=1,1,IF('Vessel List B'!IC177=2,2,IF('Vessel List B'!IC177=3,3,IF('Vessel List B'!IC177=4,4,IF('Vessel List B'!IC177=5,5,IF('Vessel List B'!IC177=6,6,IF('Vessel List B'!IC177=7,7,IF('Vessel List B'!IC177=8,8,IF('Vessel List B'!IC177=9,9,IF('Vessel List B'!IC177=10,10,IF('Vessel List B'!IC177=11,11,IF('Vessel List B'!IC177=12,12,IF('Vessel List B'!IC177=13,13,IF('Vessel List B'!IC177=14,14,IF('Vessel List B'!IC177=15,15,IF('Vessel List B'!IC177=16,16,0)))))))))))))))))=0," ",VALUE(IF('Vessel List B'!IC177=1,1,IF('Vessel List B'!IC177=2,2,IF('Vessel List B'!IC177=3,3,IF('Vessel List B'!IC177=4,4,IF('Vessel List B'!IC177=5,5,IF('Vessel List B'!IC177=6,6,IF('Vessel List B'!IC177=7,7,IF('Vessel List B'!IC177=8,8,IF('Vessel List B'!IC177=9,9,IF('Vessel List B'!IC177=10,10,IF('Vessel List B'!IC177=11,11,IF('Vessel List B'!IC177=12,12,IF('Vessel List B'!IC177=13,13,IF('Vessel List B'!IC177=14,14,IF('Vessel List B'!IC177=15,15,IF('Vessel List B'!IC177=16,16,0))))))))))))))))))</f>
        <v xml:space="preserve"> </v>
      </c>
      <c r="JJ178" s="154"/>
      <c r="JK178" s="158"/>
      <c r="JL178" s="390" t="str">
        <f t="shared" si="239"/>
        <v/>
      </c>
      <c r="JM178" s="158"/>
      <c r="JN178" s="137"/>
      <c r="JO178" s="388" t="str">
        <f t="shared" si="240"/>
        <v/>
      </c>
      <c r="JP178" s="157" t="str">
        <f>IF(VALUE(IF('Vessel List B'!IP177=1,1,IF('Vessel List B'!IP177=2,2,IF('Vessel List B'!IP177=3,3,IF('Vessel List B'!IP177=4,4,IF('Vessel List B'!IP177=5,5,IF('Vessel List B'!IP177=6,6,IF('Vessel List B'!IP177=7,7,IF('Vessel List B'!IP177=8,8,IF('Vessel List B'!IP177=9,9,IF('Vessel List B'!IP177=10,10,IF('Vessel List B'!IP177=11,11,IF('Vessel List B'!IP177=12,12,IF('Vessel List B'!IP177=13,13,IF('Vessel List B'!IP177=14,14,IF('Vessel List B'!IP177=15,15,IF('Vessel List B'!IP177=16,16,0)))))))))))))))))=0," ",VALUE(IF('Vessel List B'!IP177=1,1,IF('Vessel List B'!IP177=2,2,IF('Vessel List B'!IP177=3,3,IF('Vessel List B'!IP177=4,4,IF('Vessel List B'!IP177=5,5,IF('Vessel List B'!IP177=6,6,IF('Vessel List B'!IP177=7,7,IF('Vessel List B'!IP177=8,8,IF('Vessel List B'!IP177=9,9,IF('Vessel List B'!IP177=10,10,IF('Vessel List B'!IP177=11,11,IF('Vessel List B'!IP177=12,12,IF('Vessel List B'!IP177=13,13,IF('Vessel List B'!IP177=14,14,IF('Vessel List B'!IP177=15,15,IF('Vessel List B'!IP177=16,16,0))))))))))))))))))</f>
        <v xml:space="preserve"> </v>
      </c>
      <c r="JQ178" s="154"/>
      <c r="JR178" s="158"/>
      <c r="JS178" s="390" t="str">
        <f t="shared" si="241"/>
        <v/>
      </c>
      <c r="JT178" s="158"/>
      <c r="JU178" s="137"/>
      <c r="JV178" s="397" t="str">
        <f t="shared" si="242"/>
        <v/>
      </c>
      <c r="JW178" s="403"/>
    </row>
    <row r="179" spans="1:283" ht="15" x14ac:dyDescent="0.25">
      <c r="A179" s="132">
        <f>'Vessel List A'!B178</f>
        <v>41753</v>
      </c>
      <c r="B179" s="157" t="str">
        <f>IF(VALUE(IF('Vessel List A'!C178=1,1,IF('Vessel List A'!C178=2,2,IF('Vessel List A'!C178=3,3,IF('Vessel List A'!C178=4,4,IF('Vessel List A'!C178=5,5,IF('Vessel List A'!C178=6,6,IF('Vessel List A'!C178=7,7,IF('Vessel List A'!C178=8,8,IF('Vessel List A'!C178=9,9,IF('Vessel List A'!C178=10,10,IF('Vessel List A'!C178=11,11,IF('Vessel List A'!C178=12,12,IF('Vessel List A'!C178=13,13,IF('Vessel List A'!C178=14,14,IF('Vessel List A'!C178=15,15,IF('Vessel List A'!C178=16,16,0)))))))))))))))))=0," ",VALUE(IF('Vessel List A'!C178=1,1,IF('Vessel List A'!C178=2,2,IF('Vessel List A'!C178=3,3,IF('Vessel List A'!C178=4,4,IF('Vessel List A'!C178=5,5,IF('Vessel List A'!C178=6,6,IF('Vessel List A'!C178=7,7,IF('Vessel List A'!C178=8,8,IF('Vessel List A'!C178=9,9,IF('Vessel List A'!C178=10,10,IF('Vessel List A'!C178=11,11,IF('Vessel List A'!C178=12,12,IF('Vessel List A'!C178=13,13,IF('Vessel List A'!C178=14,14,IF('Vessel List A'!C178=15,15,IF('Vessel List A'!C178=16,16,0))))))))))))))))))</f>
        <v xml:space="preserve"> </v>
      </c>
      <c r="C179" s="154"/>
      <c r="D179" s="158"/>
      <c r="E179" s="390" t="str">
        <f t="shared" si="163"/>
        <v/>
      </c>
      <c r="F179" s="158"/>
      <c r="G179" s="137"/>
      <c r="H179" s="388" t="str">
        <f t="shared" si="164"/>
        <v/>
      </c>
      <c r="I179" s="157" t="str">
        <f>IF(VALUE(IF('Vessel List A'!P178=1,1,IF('Vessel List A'!P178=2,2,IF('Vessel List A'!P178=3,3,IF('Vessel List A'!P178=4,4,IF('Vessel List A'!P178=5,5,IF('Vessel List A'!P178=6,6,IF('Vessel List A'!P178=7,7,IF('Vessel List A'!P178=8,8,IF('Vessel List A'!P178=9,9,IF('Vessel List A'!P178=10,10,IF('Vessel List A'!P178=11,11,IF('Vessel List A'!P178=12,12,IF('Vessel List A'!P178=13,13,IF('Vessel List A'!P178=14,14,IF('Vessel List A'!P178=15,15,IF('Vessel List A'!P178=16,16,0)))))))))))))))))=0," ",VALUE(IF('Vessel List A'!P178=1,1,IF('Vessel List A'!P178=2,2,IF('Vessel List A'!P178=3,3,IF('Vessel List A'!P178=4,4,IF('Vessel List A'!P178=5,5,IF('Vessel List A'!P178=6,6,IF('Vessel List A'!P178=7,7,IF('Vessel List A'!P178=8,8,IF('Vessel List A'!P178=9,9,IF('Vessel List A'!P178=10,10,IF('Vessel List A'!P178=11,11,IF('Vessel List A'!P178=12,12,IF('Vessel List A'!P178=13,13,IF('Vessel List A'!P178=14,14,IF('Vessel List A'!P178=15,15,IF('Vessel List A'!P178=16,16,0))))))))))))))))))</f>
        <v xml:space="preserve"> </v>
      </c>
      <c r="J179" s="154"/>
      <c r="K179" s="158"/>
      <c r="L179" s="390" t="str">
        <f t="shared" si="165"/>
        <v/>
      </c>
      <c r="M179" s="158"/>
      <c r="N179" s="137"/>
      <c r="O179" s="388" t="str">
        <f t="shared" si="166"/>
        <v/>
      </c>
      <c r="P179" s="157" t="str">
        <f>IF(VALUE(IF('Vessel List A'!AC178=1,1,IF('Vessel List A'!AC178=2,2,IF('Vessel List A'!AC178=3,3,IF('Vessel List A'!AC178=4,4,IF('Vessel List A'!AC178=5,5,IF('Vessel List A'!AC178=6,6,IF('Vessel List A'!AC178=7,7,IF('Vessel List A'!AC178=8,8,IF('Vessel List A'!AC178=9,9,IF('Vessel List A'!AC178=10,10,IF('Vessel List A'!AC178=11,11,IF('Vessel List A'!AC178=12,12,IF('Vessel List A'!AC178=13,13,IF('Vessel List A'!AC178=14,14,IF('Vessel List A'!AC178=15,15,IF('Vessel List A'!AC178=16,16,0)))))))))))))))))=0," ",VALUE(IF('Vessel List A'!AC178=1,1,IF('Vessel List A'!AC178=2,2,IF('Vessel List A'!AC178=3,3,IF('Vessel List A'!AC178=4,4,IF('Vessel List A'!AC178=5,5,IF('Vessel List A'!AC178=6,6,IF('Vessel List A'!AC178=7,7,IF('Vessel List A'!AC178=8,8,IF('Vessel List A'!AC178=9,9,IF('Vessel List A'!AC178=10,10,IF('Vessel List A'!AC178=11,11,IF('Vessel List A'!AC178=12,12,IF('Vessel List A'!AC178=13,13,IF('Vessel List A'!AC178=14,14,IF('Vessel List A'!AC178=15,15,IF('Vessel List A'!AC178=16,16,0))))))))))))))))))</f>
        <v xml:space="preserve"> </v>
      </c>
      <c r="Q179" s="154"/>
      <c r="R179" s="158"/>
      <c r="S179" s="390" t="str">
        <f t="shared" si="167"/>
        <v/>
      </c>
      <c r="T179" s="158"/>
      <c r="U179" s="137"/>
      <c r="V179" s="388" t="str">
        <f t="shared" si="168"/>
        <v/>
      </c>
      <c r="W179" s="157" t="str">
        <f>IF(VALUE(IF('Vessel List A'!AP178=1,1,IF('Vessel List A'!AP178=2,2,IF('Vessel List A'!AP178=3,3,IF('Vessel List A'!AP178=4,4,IF('Vessel List A'!AP178=5,5,IF('Vessel List A'!AP178=6,6,IF('Vessel List A'!AP178=7,7,IF('Vessel List A'!AP178=8,8,IF('Vessel List A'!AP178=9,9,IF('Vessel List A'!AP178=10,10,IF('Vessel List A'!AP178=11,11,IF('Vessel List A'!AP178=12,12,IF('Vessel List A'!AP178=13,13,IF('Vessel List A'!AP178=14,14,IF('Vessel List A'!AP178=15,15,IF('Vessel List A'!AP178=16,16,0)))))))))))))))))=0," ",VALUE(IF('Vessel List A'!AP178=1,1,IF('Vessel List A'!AP178=2,2,IF('Vessel List A'!AP178=3,3,IF('Vessel List A'!AP178=4,4,IF('Vessel List A'!AP178=5,5,IF('Vessel List A'!AP178=6,6,IF('Vessel List A'!AP178=7,7,IF('Vessel List A'!AP178=8,8,IF('Vessel List A'!AP178=9,9,IF('Vessel List A'!AP178=10,10,IF('Vessel List A'!AP178=11,11,IF('Vessel List A'!AP178=12,12,IF('Vessel List A'!AP178=13,13,IF('Vessel List A'!AP178=14,14,IF('Vessel List A'!AP178=15,15,IF('Vessel List A'!AP178=16,16,0))))))))))))))))))</f>
        <v xml:space="preserve"> </v>
      </c>
      <c r="X179" s="154"/>
      <c r="Y179" s="158"/>
      <c r="Z179" s="390" t="str">
        <f t="shared" si="169"/>
        <v/>
      </c>
      <c r="AA179" s="158"/>
      <c r="AB179" s="137"/>
      <c r="AC179" s="388" t="str">
        <f t="shared" si="170"/>
        <v/>
      </c>
      <c r="AD179" s="157" t="str">
        <f>IF(VALUE(IF('Vessel List A'!BC178=1,1,IF('Vessel List A'!BC178=2,2,IF('Vessel List A'!BC178=3,3,IF('Vessel List A'!BC178=4,4,IF('Vessel List A'!BC178=5,5,IF('Vessel List A'!BC178=6,6,IF('Vessel List A'!BC178=7,7,IF('Vessel List A'!BC178=8,8,IF('Vessel List A'!BC178=9,9,IF('Vessel List A'!BC178=10,10,IF('Vessel List A'!BC178=11,11,IF('Vessel List A'!BC178=12,12,IF('Vessel List A'!BC178=13,13,IF('Vessel List A'!BC178=14,14,IF('Vessel List A'!BC178=15,15,IF('Vessel List A'!BC178=16,16,0)))))))))))))))))=0," ",VALUE(IF('Vessel List A'!BC178=1,1,IF('Vessel List A'!BC178=2,2,IF('Vessel List A'!BC178=3,3,IF('Vessel List A'!BC178=4,4,IF('Vessel List A'!BC178=5,5,IF('Vessel List A'!BC178=6,6,IF('Vessel List A'!BC178=7,7,IF('Vessel List A'!BC178=8,8,IF('Vessel List A'!BC178=9,9,IF('Vessel List A'!BC178=10,10,IF('Vessel List A'!BC178=11,11,IF('Vessel List A'!BC178=12,12,IF('Vessel List A'!BC178=13,13,IF('Vessel List A'!BC178=14,14,IF('Vessel List A'!BC178=15,15,IF('Vessel List A'!BC178=16,16,0))))))))))))))))))</f>
        <v xml:space="preserve"> </v>
      </c>
      <c r="AE179" s="154"/>
      <c r="AF179" s="158"/>
      <c r="AG179" s="390" t="str">
        <f t="shared" si="171"/>
        <v/>
      </c>
      <c r="AH179" s="158"/>
      <c r="AI179" s="137"/>
      <c r="AJ179" s="388" t="str">
        <f t="shared" si="172"/>
        <v/>
      </c>
      <c r="AK179" s="157" t="str">
        <f>IF(VALUE(IF('Vessel List A'!BP178=1,1,IF('Vessel List A'!BP178=2,2,IF('Vessel List A'!BP178=3,3,IF('Vessel List A'!BP178=4,4,IF('Vessel List A'!BP178=5,5,IF('Vessel List A'!BP178=6,6,IF('Vessel List A'!BP178=7,7,IF('Vessel List A'!BP178=8,8,IF('Vessel List A'!BP178=9,9,IF('Vessel List A'!BP178=10,10,IF('Vessel List A'!BP178=11,11,IF('Vessel List A'!BP178=12,12,IF('Vessel List A'!BP178=13,13,IF('Vessel List A'!BP178=14,14,IF('Vessel List A'!BP178=15,15,IF('Vessel List A'!BP178=16,16,0)))))))))))))))))=0," ",VALUE(IF('Vessel List A'!BP178=1,1,IF('Vessel List A'!BP178=2,2,IF('Vessel List A'!BP178=3,3,IF('Vessel List A'!BP178=4,4,IF('Vessel List A'!BP178=5,5,IF('Vessel List A'!BP178=6,6,IF('Vessel List A'!BP178=7,7,IF('Vessel List A'!BP178=8,8,IF('Vessel List A'!BP178=9,9,IF('Vessel List A'!BP178=10,10,IF('Vessel List A'!BP178=11,11,IF('Vessel List A'!BP178=12,12,IF('Vessel List A'!BP178=13,13,IF('Vessel List A'!BP178=14,14,IF('Vessel List A'!BP178=15,15,IF('Vessel List A'!BP178=16,16,0))))))))))))))))))</f>
        <v xml:space="preserve"> </v>
      </c>
      <c r="AL179" s="154"/>
      <c r="AM179" s="158"/>
      <c r="AN179" s="390" t="str">
        <f t="shared" si="173"/>
        <v/>
      </c>
      <c r="AO179" s="158"/>
      <c r="AP179" s="137"/>
      <c r="AQ179" s="388" t="str">
        <f t="shared" si="174"/>
        <v/>
      </c>
      <c r="AR179" s="157" t="str">
        <f>IF(VALUE(IF('Vessel List A'!CC178=1,1,IF('Vessel List A'!CC178=2,2,IF('Vessel List A'!CC178=3,3,IF('Vessel List A'!CC178=4,4,IF('Vessel List A'!CC178=5,5,IF('Vessel List A'!CC178=6,6,IF('Vessel List A'!CC178=7,7,IF('Vessel List A'!CC178=8,8,IF('Vessel List A'!CC178=9,9,IF('Vessel List A'!CC178=10,10,IF('Vessel List A'!CC178=11,11,IF('Vessel List A'!CC178=12,12,IF('Vessel List A'!CC178=13,13,IF('Vessel List A'!CC178=14,14,IF('Vessel List A'!CC178=15,15,IF('Vessel List A'!CC178=16,16,0)))))))))))))))))=0," ",VALUE(IF('Vessel List A'!CC178=1,1,IF('Vessel List A'!CC178=2,2,IF('Vessel List A'!CC178=3,3,IF('Vessel List A'!CC178=4,4,IF('Vessel List A'!CC178=5,5,IF('Vessel List A'!CC178=6,6,IF('Vessel List A'!CC178=7,7,IF('Vessel List A'!CC178=8,8,IF('Vessel List A'!CC178=9,9,IF('Vessel List A'!CC178=10,10,IF('Vessel List A'!CC178=11,11,IF('Vessel List A'!CC178=12,12,IF('Vessel List A'!CC178=13,13,IF('Vessel List A'!CC178=14,14,IF('Vessel List A'!CC178=15,15,IF('Vessel List A'!CC178=16,16,0))))))))))))))))))</f>
        <v xml:space="preserve"> </v>
      </c>
      <c r="AS179" s="154"/>
      <c r="AT179" s="158"/>
      <c r="AU179" s="390" t="str">
        <f t="shared" si="175"/>
        <v/>
      </c>
      <c r="AV179" s="158"/>
      <c r="AW179" s="137"/>
      <c r="AX179" s="388" t="str">
        <f t="shared" si="176"/>
        <v/>
      </c>
      <c r="AY179" s="157" t="str">
        <f>IF(VALUE(IF('Vessel List A'!CP178=1,1,IF('Vessel List A'!CP178=2,2,IF('Vessel List A'!CP178=3,3,IF('Vessel List A'!CP178=4,4,IF('Vessel List A'!CP178=5,5,IF('Vessel List A'!CP178=6,6,IF('Vessel List A'!CP178=7,7,IF('Vessel List A'!CP178=8,8,IF('Vessel List A'!CP178=9,9,IF('Vessel List A'!CP178=10,10,IF('Vessel List A'!CP178=11,11,IF('Vessel List A'!CP178=12,12,IF('Vessel List A'!CP178=13,13,IF('Vessel List A'!CP178=14,14,IF('Vessel List A'!CP178=15,15,IF('Vessel List A'!CP178=16,16,0)))))))))))))))))=0," ",VALUE(IF('Vessel List A'!CP178=1,1,IF('Vessel List A'!CP178=2,2,IF('Vessel List A'!CP178=3,3,IF('Vessel List A'!CP178=4,4,IF('Vessel List A'!CP178=5,5,IF('Vessel List A'!CP178=6,6,IF('Vessel List A'!CP178=7,7,IF('Vessel List A'!CP178=8,8,IF('Vessel List A'!CP178=9,9,IF('Vessel List A'!CP178=10,10,IF('Vessel List A'!CP178=11,11,IF('Vessel List A'!CP178=12,12,IF('Vessel List A'!CP178=13,13,IF('Vessel List A'!CP178=14,14,IF('Vessel List A'!CP178=15,15,IF('Vessel List A'!CP178=16,16,0))))))))))))))))))</f>
        <v xml:space="preserve"> </v>
      </c>
      <c r="AZ179" s="154"/>
      <c r="BA179" s="158"/>
      <c r="BB179" s="390" t="str">
        <f t="shared" si="177"/>
        <v/>
      </c>
      <c r="BC179" s="158"/>
      <c r="BD179" s="137"/>
      <c r="BE179" s="388" t="str">
        <f t="shared" si="178"/>
        <v/>
      </c>
      <c r="BF179" s="157" t="str">
        <f>IF(VALUE(IF('Vessel List A'!DC178=1,1,IF('Vessel List A'!DC178=2,2,IF('Vessel List A'!DC178=3,3,IF('Vessel List A'!DC178=4,4,IF('Vessel List A'!DC178=5,5,IF('Vessel List A'!DC178=6,6,IF('Vessel List A'!DC178=7,7,IF('Vessel List A'!DC178=8,8,IF('Vessel List A'!DC178=9,9,IF('Vessel List A'!DC178=10,10,IF('Vessel List A'!DC178=11,11,IF('Vessel List A'!DC178=12,12,IF('Vessel List A'!DC178=13,13,IF('Vessel List A'!DC178=14,14,IF('Vessel List A'!DC178=15,15,IF('Vessel List A'!DC178=16,16,0)))))))))))))))))=0," ",VALUE(IF('Vessel List A'!DC178=1,1,IF('Vessel List A'!DC178=2,2,IF('Vessel List A'!DC178=3,3,IF('Vessel List A'!DC178=4,4,IF('Vessel List A'!DC178=5,5,IF('Vessel List A'!DC178=6,6,IF('Vessel List A'!DC178=7,7,IF('Vessel List A'!DC178=8,8,IF('Vessel List A'!DC178=9,9,IF('Vessel List A'!DC178=10,10,IF('Vessel List A'!DC178=11,11,IF('Vessel List A'!DC178=12,12,IF('Vessel List A'!DC178=13,13,IF('Vessel List A'!DC178=14,14,IF('Vessel List A'!DC178=15,15,IF('Vessel List A'!DC178=16,16,0))))))))))))))))))</f>
        <v xml:space="preserve"> </v>
      </c>
      <c r="BG179" s="154"/>
      <c r="BH179" s="158"/>
      <c r="BI179" s="390" t="str">
        <f t="shared" si="179"/>
        <v/>
      </c>
      <c r="BJ179" s="158"/>
      <c r="BK179" s="137"/>
      <c r="BL179" s="388" t="str">
        <f t="shared" si="180"/>
        <v/>
      </c>
      <c r="BM179" s="157" t="str">
        <f>IF(VALUE(IF('Vessel List A'!DP178=1,1,IF('Vessel List A'!DP178=2,2,IF('Vessel List A'!DP178=3,3,IF('Vessel List A'!DP178=4,4,IF('Vessel List A'!DP178=5,5,IF('Vessel List A'!DP178=6,6,IF('Vessel List A'!DP178=7,7,IF('Vessel List A'!DP178=8,8,IF('Vessel List A'!DP178=9,9,IF('Vessel List A'!DP178=10,10,IF('Vessel List A'!DP178=11,11,IF('Vessel List A'!DP178=12,12,IF('Vessel List A'!DP178=13,13,IF('Vessel List A'!DP178=14,14,IF('Vessel List A'!DP178=15,15,IF('Vessel List A'!DP178=16,16,0)))))))))))))))))=0," ",VALUE(IF('Vessel List A'!DP178=1,1,IF('Vessel List A'!DP178=2,2,IF('Vessel List A'!DP178=3,3,IF('Vessel List A'!DP178=4,4,IF('Vessel List A'!DP178=5,5,IF('Vessel List A'!DP178=6,6,IF('Vessel List A'!DP178=7,7,IF('Vessel List A'!DP178=8,8,IF('Vessel List A'!DP178=9,9,IF('Vessel List A'!DP178=10,10,IF('Vessel List A'!DP178=11,11,IF('Vessel List A'!DP178=12,12,IF('Vessel List A'!DP178=13,13,IF('Vessel List A'!DP178=14,14,IF('Vessel List A'!DP178=15,15,IF('Vessel List A'!DP178=16,16,0))))))))))))))))))</f>
        <v xml:space="preserve"> </v>
      </c>
      <c r="BN179" s="154"/>
      <c r="BO179" s="158"/>
      <c r="BP179" s="390" t="str">
        <f t="shared" si="181"/>
        <v/>
      </c>
      <c r="BQ179" s="158"/>
      <c r="BR179" s="137"/>
      <c r="BS179" s="388" t="str">
        <f t="shared" si="182"/>
        <v/>
      </c>
      <c r="BT179" s="157" t="str">
        <f>IF(VALUE(IF('Vessel List A'!EC178=1,1,IF('Vessel List A'!EC178=2,2,IF('Vessel List A'!EC178=3,3,IF('Vessel List A'!EC178=4,4,IF('Vessel List A'!EC178=5,5,IF('Vessel List A'!EC178=6,6,IF('Vessel List A'!EC178=7,7,IF('Vessel List A'!EC178=8,8,IF('Vessel List A'!EC178=9,9,IF('Vessel List A'!EC178=10,10,IF('Vessel List A'!EC178=11,11,IF('Vessel List A'!EC178=12,12,IF('Vessel List A'!EC178=13,13,IF('Vessel List A'!EC178=14,14,IF('Vessel List A'!EC178=15,15,IF('Vessel List A'!EC178=16,16,0)))))))))))))))))=0," ",VALUE(IF('Vessel List A'!EC178=1,1,IF('Vessel List A'!EC178=2,2,IF('Vessel List A'!EC178=3,3,IF('Vessel List A'!EC178=4,4,IF('Vessel List A'!EC178=5,5,IF('Vessel List A'!EC178=6,6,IF('Vessel List A'!EC178=7,7,IF('Vessel List A'!EC178=8,8,IF('Vessel List A'!EC178=9,9,IF('Vessel List A'!EC178=10,10,IF('Vessel List A'!EC178=11,11,IF('Vessel List A'!EC178=12,12,IF('Vessel List A'!EC178=13,13,IF('Vessel List A'!EC178=14,14,IF('Vessel List A'!EC178=15,15,IF('Vessel List A'!EC178=16,16,0))))))))))))))))))</f>
        <v xml:space="preserve"> </v>
      </c>
      <c r="BU179" s="154"/>
      <c r="BV179" s="158"/>
      <c r="BW179" s="390" t="str">
        <f t="shared" si="183"/>
        <v/>
      </c>
      <c r="BX179" s="158"/>
      <c r="BY179" s="137"/>
      <c r="BZ179" s="388" t="str">
        <f t="shared" si="184"/>
        <v/>
      </c>
      <c r="CA179" s="157" t="str">
        <f>IF(VALUE(IF('Vessel List A'!EP178=1,1,IF('Vessel List A'!EP178=2,2,IF('Vessel List A'!EP178=3,3,IF('Vessel List A'!EP178=4,4,IF('Vessel List A'!EP178=5,5,IF('Vessel List A'!EP178=6,6,IF('Vessel List A'!EP178=7,7,IF('Vessel List A'!EP178=8,8,IF('Vessel List A'!EP178=9,9,IF('Vessel List A'!EP178=10,10,IF('Vessel List A'!EP178=11,11,IF('Vessel List A'!EP178=12,12,IF('Vessel List A'!EP178=13,13,IF('Vessel List A'!EP178=14,14,IF('Vessel List A'!EP178=15,15,IF('Vessel List A'!EP178=16,16,0)))))))))))))))))=0," ",VALUE(IF('Vessel List A'!EP178=1,1,IF('Vessel List A'!EP178=2,2,IF('Vessel List A'!EP178=3,3,IF('Vessel List A'!EP178=4,4,IF('Vessel List A'!EP178=5,5,IF('Vessel List A'!EP178=6,6,IF('Vessel List A'!EP178=7,7,IF('Vessel List A'!EP178=8,8,IF('Vessel List A'!EP178=9,9,IF('Vessel List A'!EP178=10,10,IF('Vessel List A'!EP178=11,11,IF('Vessel List A'!EP178=12,12,IF('Vessel List A'!EP178=13,13,IF('Vessel List A'!EP178=14,14,IF('Vessel List A'!EP178=15,15,IF('Vessel List A'!EP178=16,16,0))))))))))))))))))</f>
        <v xml:space="preserve"> </v>
      </c>
      <c r="CB179" s="154"/>
      <c r="CC179" s="158"/>
      <c r="CD179" s="390" t="str">
        <f t="shared" si="185"/>
        <v/>
      </c>
      <c r="CE179" s="158"/>
      <c r="CF179" s="137"/>
      <c r="CG179" s="388" t="str">
        <f t="shared" si="186"/>
        <v/>
      </c>
      <c r="CH179" s="157" t="str">
        <f>IF(VALUE(IF('Vessel List A'!FC178=1,1,IF('Vessel List A'!FC178=2,2,IF('Vessel List A'!FC178=3,3,IF('Vessel List A'!FC178=4,4,IF('Vessel List A'!FC178=5,5,IF('Vessel List A'!FC178=6,6,IF('Vessel List A'!FC178=7,7,IF('Vessel List A'!FC178=8,8,IF('Vessel List A'!FC178=9,9,IF('Vessel List A'!FC178=10,10,IF('Vessel List A'!FC178=11,11,IF('Vessel List A'!FC178=12,12,IF('Vessel List A'!FC178=13,13,IF('Vessel List A'!FC178=14,14,IF('Vessel List A'!FC178=15,15,IF('Vessel List A'!FC178=16,16,0)))))))))))))))))=0," ",VALUE(IF('Vessel List A'!FC178=1,1,IF('Vessel List A'!FC178=2,2,IF('Vessel List A'!FC178=3,3,IF('Vessel List A'!FC178=4,4,IF('Vessel List A'!FC178=5,5,IF('Vessel List A'!FC178=6,6,IF('Vessel List A'!FC178=7,7,IF('Vessel List A'!FC178=8,8,IF('Vessel List A'!FC178=9,9,IF('Vessel List A'!FC178=10,10,IF('Vessel List A'!FC178=11,11,IF('Vessel List A'!FC178=12,12,IF('Vessel List A'!FC178=13,13,IF('Vessel List A'!FC178=14,14,IF('Vessel List A'!FC178=15,15,IF('Vessel List A'!FC178=16,16,0))))))))))))))))))</f>
        <v xml:space="preserve"> </v>
      </c>
      <c r="CI179" s="154"/>
      <c r="CJ179" s="158"/>
      <c r="CK179" s="390" t="str">
        <f t="shared" si="187"/>
        <v/>
      </c>
      <c r="CL179" s="158"/>
      <c r="CM179" s="137"/>
      <c r="CN179" s="388" t="str">
        <f t="shared" si="188"/>
        <v/>
      </c>
      <c r="CO179" s="157" t="str">
        <f>IF(VALUE(IF('Vessel List A'!FP178=1,1,IF('Vessel List A'!FP178=2,2,IF('Vessel List A'!FP178=3,3,IF('Vessel List A'!FP178=4,4,IF('Vessel List A'!FP178=5,5,IF('Vessel List A'!FP178=6,6,IF('Vessel List A'!FP178=7,7,IF('Vessel List A'!FP178=8,8,IF('Vessel List A'!FP178=9,9,IF('Vessel List A'!FP178=10,10,IF('Vessel List A'!FP178=11,11,IF('Vessel List A'!FP178=12,12,IF('Vessel List A'!FP178=13,13,IF('Vessel List A'!FP178=14,14,IF('Vessel List A'!FP178=15,15,IF('Vessel List A'!FP178=16,16,0)))))))))))))))))=0," ",VALUE(IF('Vessel List A'!FP178=1,1,IF('Vessel List A'!FP178=2,2,IF('Vessel List A'!FP178=3,3,IF('Vessel List A'!FP178=4,4,IF('Vessel List A'!FP178=5,5,IF('Vessel List A'!FP178=6,6,IF('Vessel List A'!FP178=7,7,IF('Vessel List A'!FP178=8,8,IF('Vessel List A'!FP178=9,9,IF('Vessel List A'!FP178=10,10,IF('Vessel List A'!FP178=11,11,IF('Vessel List A'!FP178=12,12,IF('Vessel List A'!FP178=13,13,IF('Vessel List A'!FP178=14,14,IF('Vessel List A'!FP178=15,15,IF('Vessel List A'!FP178=16,16,0))))))))))))))))))</f>
        <v xml:space="preserve"> </v>
      </c>
      <c r="CP179" s="154"/>
      <c r="CQ179" s="158"/>
      <c r="CR179" s="390" t="str">
        <f t="shared" si="189"/>
        <v/>
      </c>
      <c r="CS179" s="158"/>
      <c r="CT179" s="137"/>
      <c r="CU179" s="388" t="str">
        <f t="shared" si="190"/>
        <v/>
      </c>
      <c r="CV179" s="157" t="str">
        <f>IF(VALUE(IF('Vessel List A'!GC178=1,1,IF('Vessel List A'!GC178=2,2,IF('Vessel List A'!GC178=3,3,IF('Vessel List A'!GC178=4,4,IF('Vessel List A'!GC178=5,5,IF('Vessel List A'!GC178=6,6,IF('Vessel List A'!GC178=7,7,IF('Vessel List A'!GC178=8,8,IF('Vessel List A'!GC178=9,9,IF('Vessel List A'!GC178=10,10,IF('Vessel List A'!GC178=11,11,IF('Vessel List A'!GC178=12,12,IF('Vessel List A'!GC178=13,13,IF('Vessel List A'!GC178=14,14,IF('Vessel List A'!GC178=15,15,IF('Vessel List A'!GC178=16,16,0)))))))))))))))))=0," ",VALUE(IF('Vessel List A'!GC178=1,1,IF('Vessel List A'!GC178=2,2,IF('Vessel List A'!GC178=3,3,IF('Vessel List A'!GC178=4,4,IF('Vessel List A'!GC178=5,5,IF('Vessel List A'!GC178=6,6,IF('Vessel List A'!GC178=7,7,IF('Vessel List A'!GC178=8,8,IF('Vessel List A'!GC178=9,9,IF('Vessel List A'!GC178=10,10,IF('Vessel List A'!GC178=11,11,IF('Vessel List A'!GC178=12,12,IF('Vessel List A'!GC178=13,13,IF('Vessel List A'!GC178=14,14,IF('Vessel List A'!GC178=15,15,IF('Vessel List A'!GC178=16,16,0))))))))))))))))))</f>
        <v xml:space="preserve"> </v>
      </c>
      <c r="CW179" s="154"/>
      <c r="CX179" s="158"/>
      <c r="CY179" s="390" t="str">
        <f t="shared" si="191"/>
        <v/>
      </c>
      <c r="CZ179" s="158"/>
      <c r="DA179" s="137"/>
      <c r="DB179" s="388" t="str">
        <f t="shared" si="192"/>
        <v/>
      </c>
      <c r="DC179" s="157" t="str">
        <f>IF(VALUE(IF('Vessel List A'!GP178=1,1,IF('Vessel List A'!GP178=2,2,IF('Vessel List A'!GP178=3,3,IF('Vessel List A'!GP178=4,4,IF('Vessel List A'!GP178=5,5,IF('Vessel List A'!GP178=6,6,IF('Vessel List A'!GP178=7,7,IF('Vessel List A'!GP178=8,8,IF('Vessel List A'!GP178=9,9,IF('Vessel List A'!GP178=10,10,IF('Vessel List A'!GP178=11,11,IF('Vessel List A'!GP178=12,12,IF('Vessel List A'!GP178=13,13,IF('Vessel List A'!GP178=14,14,IF('Vessel List A'!GP178=15,15,IF('Vessel List A'!GP178=16,16,0)))))))))))))))))=0," ",VALUE(IF('Vessel List A'!GP178=1,1,IF('Vessel List A'!GP178=2,2,IF('Vessel List A'!GP178=3,3,IF('Vessel List A'!GP178=4,4,IF('Vessel List A'!GP178=5,5,IF('Vessel List A'!GP178=6,6,IF('Vessel List A'!GP178=7,7,IF('Vessel List A'!GP178=8,8,IF('Vessel List A'!GP178=9,9,IF('Vessel List A'!GP178=10,10,IF('Vessel List A'!GP178=11,11,IF('Vessel List A'!GP178=12,12,IF('Vessel List A'!GP178=13,13,IF('Vessel List A'!GP178=14,14,IF('Vessel List A'!GP178=15,15,IF('Vessel List A'!GP178=16,16,0))))))))))))))))))</f>
        <v xml:space="preserve"> </v>
      </c>
      <c r="DD179" s="154"/>
      <c r="DE179" s="158"/>
      <c r="DF179" s="390" t="str">
        <f t="shared" si="193"/>
        <v/>
      </c>
      <c r="DG179" s="158"/>
      <c r="DH179" s="137"/>
      <c r="DI179" s="388" t="str">
        <f t="shared" si="194"/>
        <v/>
      </c>
      <c r="DJ179" s="157" t="str">
        <f>IF(VALUE(IF('Vessel List A'!HC178=1,1,IF('Vessel List A'!HC178=2,2,IF('Vessel List A'!HC178=3,3,IF('Vessel List A'!HC178=4,4,IF('Vessel List A'!HC178=5,5,IF('Vessel List A'!HC178=6,6,IF('Vessel List A'!HC178=7,7,IF('Vessel List A'!HC178=8,8,IF('Vessel List A'!HC178=9,9,IF('Vessel List A'!HC178=10,10,IF('Vessel List A'!HC178=11,11,IF('Vessel List A'!HC178=12,12,IF('Vessel List A'!HC178=13,13,IF('Vessel List A'!HC178=14,14,IF('Vessel List A'!HC178=15,15,IF('Vessel List A'!HC178=16,16,0)))))))))))))))))=0," ",VALUE(IF('Vessel List A'!HC178=1,1,IF('Vessel List A'!HC178=2,2,IF('Vessel List A'!HC178=3,3,IF('Vessel List A'!HC178=4,4,IF('Vessel List A'!HC178=5,5,IF('Vessel List A'!HC178=6,6,IF('Vessel List A'!HC178=7,7,IF('Vessel List A'!HC178=8,8,IF('Vessel List A'!HC178=9,9,IF('Vessel List A'!HC178=10,10,IF('Vessel List A'!HC178=11,11,IF('Vessel List A'!HC178=12,12,IF('Vessel List A'!HC178=13,13,IF('Vessel List A'!HC178=14,14,IF('Vessel List A'!HC178=15,15,IF('Vessel List A'!HC178=16,16,0))))))))))))))))))</f>
        <v xml:space="preserve"> </v>
      </c>
      <c r="DK179" s="154"/>
      <c r="DL179" s="158"/>
      <c r="DM179" s="390" t="str">
        <f t="shared" si="195"/>
        <v/>
      </c>
      <c r="DN179" s="158"/>
      <c r="DO179" s="137"/>
      <c r="DP179" s="388" t="str">
        <f t="shared" si="196"/>
        <v/>
      </c>
      <c r="DQ179" s="157" t="str">
        <f>IF(VALUE(IF('Vessel List A'!HP178=1,1,IF('Vessel List A'!HP178=2,2,IF('Vessel List A'!HP178=3,3,IF('Vessel List A'!HP178=4,4,IF('Vessel List A'!HP178=5,5,IF('Vessel List A'!HP178=6,6,IF('Vessel List A'!HP178=7,7,IF('Vessel List A'!HP178=8,8,IF('Vessel List A'!HP178=9,9,IF('Vessel List A'!HP178=10,10,IF('Vessel List A'!HP178=11,11,IF('Vessel List A'!HP178=12,12,IF('Vessel List A'!HP178=13,13,IF('Vessel List A'!HP178=14,14,IF('Vessel List A'!HP178=15,15,IF('Vessel List A'!HP178=16,16,0)))))))))))))))))=0," ",VALUE(IF('Vessel List A'!HP178=1,1,IF('Vessel List A'!HP178=2,2,IF('Vessel List A'!HP178=3,3,IF('Vessel List A'!HP178=4,4,IF('Vessel List A'!HP178=5,5,IF('Vessel List A'!HP178=6,6,IF('Vessel List A'!HP178=7,7,IF('Vessel List A'!HP178=8,8,IF('Vessel List A'!HP178=9,9,IF('Vessel List A'!HP178=10,10,IF('Vessel List A'!HP178=11,11,IF('Vessel List A'!HP178=12,12,IF('Vessel List A'!HP178=13,13,IF('Vessel List A'!HP178=14,14,IF('Vessel List A'!HP178=15,15,IF('Vessel List A'!HP178=16,16,0))))))))))))))))))</f>
        <v xml:space="preserve"> </v>
      </c>
      <c r="DR179" s="154"/>
      <c r="DS179" s="158"/>
      <c r="DT179" s="390" t="str">
        <f t="shared" si="197"/>
        <v/>
      </c>
      <c r="DU179" s="158"/>
      <c r="DV179" s="137"/>
      <c r="DW179" s="388" t="str">
        <f t="shared" si="198"/>
        <v/>
      </c>
      <c r="DX179" s="157" t="str">
        <f>IF(VALUE(IF('Vessel List A'!IC178=1,1,IF('Vessel List A'!IC178=2,2,IF('Vessel List A'!IC178=3,3,IF('Vessel List A'!IC178=4,4,IF('Vessel List A'!IC178=5,5,IF('Vessel List A'!IC178=6,6,IF('Vessel List A'!IC178=7,7,IF('Vessel List A'!IC178=8,8,IF('Vessel List A'!IC178=9,9,IF('Vessel List A'!IC178=10,10,IF('Vessel List A'!IC178=11,11,IF('Vessel List A'!IC178=12,12,IF('Vessel List A'!IC178=13,13,IF('Vessel List A'!IC178=14,14,IF('Vessel List A'!IC178=15,15,IF('Vessel List A'!IC178=16,16,0)))))))))))))))))=0," ",VALUE(IF('Vessel List A'!IC178=1,1,IF('Vessel List A'!IC178=2,2,IF('Vessel List A'!IC178=3,3,IF('Vessel List A'!IC178=4,4,IF('Vessel List A'!IC178=5,5,IF('Vessel List A'!IC178=6,6,IF('Vessel List A'!IC178=7,7,IF('Vessel List A'!IC178=8,8,IF('Vessel List A'!IC178=9,9,IF('Vessel List A'!IC178=10,10,IF('Vessel List A'!IC178=11,11,IF('Vessel List A'!IC178=12,12,IF('Vessel List A'!IC178=13,13,IF('Vessel List A'!IC178=14,14,IF('Vessel List A'!IC178=15,15,IF('Vessel List A'!IC178=16,16,0))))))))))))))))))</f>
        <v xml:space="preserve"> </v>
      </c>
      <c r="DY179" s="154"/>
      <c r="DZ179" s="158"/>
      <c r="EA179" s="390" t="str">
        <f t="shared" si="199"/>
        <v/>
      </c>
      <c r="EB179" s="158"/>
      <c r="EC179" s="137"/>
      <c r="ED179" s="388" t="str">
        <f t="shared" si="200"/>
        <v/>
      </c>
      <c r="EE179" s="157" t="str">
        <f>IF(VALUE(IF('Vessel List A'!IP178=1,1,IF('Vessel List A'!IP178=2,2,IF('Vessel List A'!IP178=3,3,IF('Vessel List A'!IP178=4,4,IF('Vessel List A'!IP178=5,5,IF('Vessel List A'!IP178=6,6,IF('Vessel List A'!IP178=7,7,IF('Vessel List A'!IP178=8,8,IF('Vessel List A'!IP178=9,9,IF('Vessel List A'!IP178=10,10,IF('Vessel List A'!IP178=11,11,IF('Vessel List A'!IP178=12,12,IF('Vessel List A'!IP178=13,13,IF('Vessel List A'!IP178=14,14,IF('Vessel List A'!IP178=15,15,IF('Vessel List A'!IP178=16,16,0)))))))))))))))))=0," ",VALUE(IF('Vessel List A'!IP178=1,1,IF('Vessel List A'!IP178=2,2,IF('Vessel List A'!IP178=3,3,IF('Vessel List A'!IP178=4,4,IF('Vessel List A'!IP178=5,5,IF('Vessel List A'!IP178=6,6,IF('Vessel List A'!IP178=7,7,IF('Vessel List A'!IP178=8,8,IF('Vessel List A'!IP178=9,9,IF('Vessel List A'!IP178=10,10,IF('Vessel List A'!IP178=11,11,IF('Vessel List A'!IP178=12,12,IF('Vessel List A'!IP178=13,13,IF('Vessel List A'!IP178=14,14,IF('Vessel List A'!IP178=15,15,IF('Vessel List A'!IP178=16,16,0))))))))))))))))))</f>
        <v xml:space="preserve"> </v>
      </c>
      <c r="EF179" s="154"/>
      <c r="EG179" s="158"/>
      <c r="EH179" s="390" t="str">
        <f t="shared" si="201"/>
        <v/>
      </c>
      <c r="EI179" s="158"/>
      <c r="EJ179" s="137"/>
      <c r="EK179" s="397" t="str">
        <f t="shared" si="202"/>
        <v/>
      </c>
      <c r="EL179" s="144"/>
      <c r="EM179" s="157" t="str">
        <f>IF(VALUE(IF('Vessel List B'!C178=1,1,IF('Vessel List B'!C178=2,2,IF('Vessel List B'!C178=3,3,IF('Vessel List B'!C178=4,4,IF('Vessel List B'!C178=5,5,IF('Vessel List B'!C178=6,6,IF('Vessel List B'!C178=7,7,IF('Vessel List B'!C178=8,8,IF('Vessel List B'!C178=9,9,IF('Vessel List B'!C178=10,10,IF('Vessel List B'!C178=11,11,IF('Vessel List B'!C178=12,12,IF('Vessel List B'!C178=13,13,IF('Vessel List B'!C178=14,14,IF('Vessel List B'!C178=15,15,IF('Vessel List B'!C178=16,16,0)))))))))))))))))=0," ",VALUE(IF('Vessel List B'!C178=1,1,IF('Vessel List B'!C178=2,2,IF('Vessel List B'!C178=3,3,IF('Vessel List B'!C178=4,4,IF('Vessel List B'!C178=5,5,IF('Vessel List B'!C178=6,6,IF('Vessel List B'!C178=7,7,IF('Vessel List B'!C178=8,8,IF('Vessel List B'!C178=9,9,IF('Vessel List B'!C178=10,10,IF('Vessel List B'!C178=11,11,IF('Vessel List B'!C178=12,12,IF('Vessel List B'!C178=13,13,IF('Vessel List B'!C178=14,14,IF('Vessel List B'!C178=15,15,IF('Vessel List B'!C178=16,16,0))))))))))))))))))</f>
        <v xml:space="preserve"> </v>
      </c>
      <c r="EN179" s="154"/>
      <c r="EO179" s="158"/>
      <c r="EP179" s="390" t="str">
        <f t="shared" si="203"/>
        <v/>
      </c>
      <c r="EQ179" s="158"/>
      <c r="ER179" s="137"/>
      <c r="ES179" s="388" t="str">
        <f t="shared" si="204"/>
        <v/>
      </c>
      <c r="ET179" s="157" t="str">
        <f>IF(VALUE(IF('Vessel List B'!P178=1,1,IF('Vessel List B'!P178=2,2,IF('Vessel List B'!P178=3,3,IF('Vessel List B'!P178=4,4,IF('Vessel List B'!P178=5,5,IF('Vessel List B'!P178=6,6,IF('Vessel List B'!P178=7,7,IF('Vessel List B'!P178=8,8,IF('Vessel List B'!P178=9,9,IF('Vessel List B'!P178=10,10,IF('Vessel List B'!P178=11,11,IF('Vessel List B'!P178=12,12,IF('Vessel List B'!P178=13,13,IF('Vessel List B'!P178=14,14,IF('Vessel List B'!P178=15,15,IF('Vessel List B'!P178=16,16,0)))))))))))))))))=0," ",VALUE(IF('Vessel List B'!P178=1,1,IF('Vessel List B'!P178=2,2,IF('Vessel List B'!P178=3,3,IF('Vessel List B'!P178=4,4,IF('Vessel List B'!P178=5,5,IF('Vessel List B'!P178=6,6,IF('Vessel List B'!P178=7,7,IF('Vessel List B'!P178=8,8,IF('Vessel List B'!P178=9,9,IF('Vessel List B'!P178=10,10,IF('Vessel List B'!P178=11,11,IF('Vessel List B'!P178=12,12,IF('Vessel List B'!P178=13,13,IF('Vessel List B'!P178=14,14,IF('Vessel List B'!P178=15,15,IF('Vessel List B'!P178=16,16,0))))))))))))))))))</f>
        <v xml:space="preserve"> </v>
      </c>
      <c r="EU179" s="154"/>
      <c r="EV179" s="158"/>
      <c r="EW179" s="390" t="str">
        <f t="shared" si="205"/>
        <v/>
      </c>
      <c r="EX179" s="158"/>
      <c r="EY179" s="137"/>
      <c r="EZ179" s="388" t="str">
        <f t="shared" si="206"/>
        <v/>
      </c>
      <c r="FA179" s="157" t="str">
        <f>IF(VALUE(IF('Vessel List B'!AC178=1,1,IF('Vessel List B'!AC178=2,2,IF('Vessel List B'!AC178=3,3,IF('Vessel List B'!AC178=4,4,IF('Vessel List B'!AC178=5,5,IF('Vessel List B'!AC178=6,6,IF('Vessel List B'!AC178=7,7,IF('Vessel List B'!AC178=8,8,IF('Vessel List B'!AC178=9,9,IF('Vessel List B'!AC178=10,10,IF('Vessel List B'!AC178=11,11,IF('Vessel List B'!AC178=12,12,IF('Vessel List B'!AC178=13,13,IF('Vessel List B'!AC178=14,14,IF('Vessel List B'!AC178=15,15,IF('Vessel List B'!AC178=16,16,0)))))))))))))))))=0," ",VALUE(IF('Vessel List B'!AC178=1,1,IF('Vessel List B'!AC178=2,2,IF('Vessel List B'!AC178=3,3,IF('Vessel List B'!AC178=4,4,IF('Vessel List B'!AC178=5,5,IF('Vessel List B'!AC178=6,6,IF('Vessel List B'!AC178=7,7,IF('Vessel List B'!AC178=8,8,IF('Vessel List B'!AC178=9,9,IF('Vessel List B'!AC178=10,10,IF('Vessel List B'!AC178=11,11,IF('Vessel List B'!AC178=12,12,IF('Vessel List B'!AC178=13,13,IF('Vessel List B'!AC178=14,14,IF('Vessel List B'!AC178=15,15,IF('Vessel List B'!AC178=16,16,0))))))))))))))))))</f>
        <v xml:space="preserve"> </v>
      </c>
      <c r="FB179" s="154"/>
      <c r="FC179" s="158"/>
      <c r="FD179" s="390" t="str">
        <f t="shared" si="207"/>
        <v/>
      </c>
      <c r="FE179" s="158"/>
      <c r="FF179" s="137"/>
      <c r="FG179" s="388" t="str">
        <f t="shared" si="208"/>
        <v/>
      </c>
      <c r="FH179" s="157" t="str">
        <f>IF(VALUE(IF('Vessel List B'!AP178=1,1,IF('Vessel List B'!AP178=2,2,IF('Vessel List B'!AP178=3,3,IF('Vessel List B'!AP178=4,4,IF('Vessel List B'!AP178=5,5,IF('Vessel List B'!AP178=6,6,IF('Vessel List B'!AP178=7,7,IF('Vessel List B'!AP178=8,8,IF('Vessel List B'!AP178=9,9,IF('Vessel List B'!AP178=10,10,IF('Vessel List B'!AP178=11,11,IF('Vessel List B'!AP178=12,12,IF('Vessel List B'!AP178=13,13,IF('Vessel List B'!AP178=14,14,IF('Vessel List B'!AP178=15,15,IF('Vessel List B'!AP178=16,16,0)))))))))))))))))=0," ",VALUE(IF('Vessel List B'!AP178=1,1,IF('Vessel List B'!AP178=2,2,IF('Vessel List B'!AP178=3,3,IF('Vessel List B'!AP178=4,4,IF('Vessel List B'!AP178=5,5,IF('Vessel List B'!AP178=6,6,IF('Vessel List B'!AP178=7,7,IF('Vessel List B'!AP178=8,8,IF('Vessel List B'!AP178=9,9,IF('Vessel List B'!AP178=10,10,IF('Vessel List B'!AP178=11,11,IF('Vessel List B'!AP178=12,12,IF('Vessel List B'!AP178=13,13,IF('Vessel List B'!AP178=14,14,IF('Vessel List B'!AP178=15,15,IF('Vessel List B'!AP178=16,16,0))))))))))))))))))</f>
        <v xml:space="preserve"> </v>
      </c>
      <c r="FI179" s="154"/>
      <c r="FJ179" s="158"/>
      <c r="FK179" s="390" t="str">
        <f t="shared" si="209"/>
        <v/>
      </c>
      <c r="FL179" s="158"/>
      <c r="FM179" s="137"/>
      <c r="FN179" s="388" t="str">
        <f t="shared" si="210"/>
        <v/>
      </c>
      <c r="FO179" s="157" t="str">
        <f>IF(VALUE(IF('Vessel List B'!BC178=1,1,IF('Vessel List B'!BC178=2,2,IF('Vessel List B'!BC178=3,3,IF('Vessel List B'!BC178=4,4,IF('Vessel List B'!BC178=5,5,IF('Vessel List B'!BC178=6,6,IF('Vessel List B'!BC178=7,7,IF('Vessel List B'!BC178=8,8,IF('Vessel List B'!BC178=9,9,IF('Vessel List B'!BC178=10,10,IF('Vessel List B'!BC178=11,11,IF('Vessel List B'!BC178=12,12,IF('Vessel List B'!BC178=13,13,IF('Vessel List B'!BC178=14,14,IF('Vessel List B'!BC178=15,15,IF('Vessel List B'!BC178=16,16,0)))))))))))))))))=0," ",VALUE(IF('Vessel List B'!BC178=1,1,IF('Vessel List B'!BC178=2,2,IF('Vessel List B'!BC178=3,3,IF('Vessel List B'!BC178=4,4,IF('Vessel List B'!BC178=5,5,IF('Vessel List B'!BC178=6,6,IF('Vessel List B'!BC178=7,7,IF('Vessel List B'!BC178=8,8,IF('Vessel List B'!BC178=9,9,IF('Vessel List B'!BC178=10,10,IF('Vessel List B'!BC178=11,11,IF('Vessel List B'!BC178=12,12,IF('Vessel List B'!BC178=13,13,IF('Vessel List B'!BC178=14,14,IF('Vessel List B'!BC178=15,15,IF('Vessel List B'!BC178=16,16,0))))))))))))))))))</f>
        <v xml:space="preserve"> </v>
      </c>
      <c r="FP179" s="154"/>
      <c r="FQ179" s="158"/>
      <c r="FR179" s="390" t="str">
        <f t="shared" si="211"/>
        <v/>
      </c>
      <c r="FS179" s="158"/>
      <c r="FT179" s="137"/>
      <c r="FU179" s="388" t="str">
        <f t="shared" si="212"/>
        <v/>
      </c>
      <c r="FV179" s="157" t="str">
        <f>IF(VALUE(IF('Vessel List B'!BP178=1,1,IF('Vessel List B'!BP178=2,2,IF('Vessel List B'!BP178=3,3,IF('Vessel List B'!BP178=4,4,IF('Vessel List B'!BP178=5,5,IF('Vessel List B'!BP178=6,6,IF('Vessel List B'!BP178=7,7,IF('Vessel List B'!BP178=8,8,IF('Vessel List B'!BP178=9,9,IF('Vessel List B'!BP178=10,10,IF('Vessel List B'!BP178=11,11,IF('Vessel List B'!BP178=12,12,IF('Vessel List B'!BP178=13,13,IF('Vessel List B'!BP178=14,14,IF('Vessel List B'!BP178=15,15,IF('Vessel List B'!BP178=16,16,0)))))))))))))))))=0," ",VALUE(IF('Vessel List B'!BP178=1,1,IF('Vessel List B'!BP178=2,2,IF('Vessel List B'!BP178=3,3,IF('Vessel List B'!BP178=4,4,IF('Vessel List B'!BP178=5,5,IF('Vessel List B'!BP178=6,6,IF('Vessel List B'!BP178=7,7,IF('Vessel List B'!BP178=8,8,IF('Vessel List B'!BP178=9,9,IF('Vessel List B'!BP178=10,10,IF('Vessel List B'!BP178=11,11,IF('Vessel List B'!BP178=12,12,IF('Vessel List B'!BP178=13,13,IF('Vessel List B'!BP178=14,14,IF('Vessel List B'!BP178=15,15,IF('Vessel List B'!BP178=16,16,0))))))))))))))))))</f>
        <v xml:space="preserve"> </v>
      </c>
      <c r="FW179" s="154"/>
      <c r="FX179" s="158"/>
      <c r="FY179" s="390" t="str">
        <f t="shared" si="213"/>
        <v/>
      </c>
      <c r="FZ179" s="158"/>
      <c r="GA179" s="137"/>
      <c r="GB179" s="388" t="str">
        <f t="shared" si="214"/>
        <v/>
      </c>
      <c r="GC179" s="157" t="str">
        <f>IF(VALUE(IF('Vessel List B'!CC178=1,1,IF('Vessel List B'!CC178=2,2,IF('Vessel List B'!CC178=3,3,IF('Vessel List B'!CC178=4,4,IF('Vessel List B'!CC178=5,5,IF('Vessel List B'!CC178=6,6,IF('Vessel List B'!CC178=7,7,IF('Vessel List B'!CC178=8,8,IF('Vessel List B'!CC178=9,9,IF('Vessel List B'!CC178=10,10,IF('Vessel List B'!CC178=11,11,IF('Vessel List B'!CC178=12,12,IF('Vessel List B'!CC178=13,13,IF('Vessel List B'!CC178=14,14,IF('Vessel List B'!CC178=15,15,IF('Vessel List B'!CC178=16,16,0)))))))))))))))))=0," ",VALUE(IF('Vessel List B'!CC178=1,1,IF('Vessel List B'!CC178=2,2,IF('Vessel List B'!CC178=3,3,IF('Vessel List B'!CC178=4,4,IF('Vessel List B'!CC178=5,5,IF('Vessel List B'!CC178=6,6,IF('Vessel List B'!CC178=7,7,IF('Vessel List B'!CC178=8,8,IF('Vessel List B'!CC178=9,9,IF('Vessel List B'!CC178=10,10,IF('Vessel List B'!CC178=11,11,IF('Vessel List B'!CC178=12,12,IF('Vessel List B'!CC178=13,13,IF('Vessel List B'!CC178=14,14,IF('Vessel List B'!CC178=15,15,IF('Vessel List B'!CC178=16,16,0))))))))))))))))))</f>
        <v xml:space="preserve"> </v>
      </c>
      <c r="GD179" s="154"/>
      <c r="GE179" s="158"/>
      <c r="GF179" s="390" t="str">
        <f t="shared" si="215"/>
        <v/>
      </c>
      <c r="GG179" s="158"/>
      <c r="GH179" s="137"/>
      <c r="GI179" s="388" t="str">
        <f t="shared" si="216"/>
        <v/>
      </c>
      <c r="GJ179" s="157" t="str">
        <f>IF(VALUE(IF('Vessel List B'!CP178=1,1,IF('Vessel List B'!CP178=2,2,IF('Vessel List B'!CP178=3,3,IF('Vessel List B'!CP178=4,4,IF('Vessel List B'!CP178=5,5,IF('Vessel List B'!CP178=6,6,IF('Vessel List B'!CP178=7,7,IF('Vessel List B'!CP178=8,8,IF('Vessel List B'!CP178=9,9,IF('Vessel List B'!CP178=10,10,IF('Vessel List B'!CP178=11,11,IF('Vessel List B'!CP178=12,12,IF('Vessel List B'!CP178=13,13,IF('Vessel List B'!CP178=14,14,IF('Vessel List B'!CP178=15,15,IF('Vessel List B'!CP178=16,16,0)))))))))))))))))=0," ",VALUE(IF('Vessel List B'!CP178=1,1,IF('Vessel List B'!CP178=2,2,IF('Vessel List B'!CP178=3,3,IF('Vessel List B'!CP178=4,4,IF('Vessel List B'!CP178=5,5,IF('Vessel List B'!CP178=6,6,IF('Vessel List B'!CP178=7,7,IF('Vessel List B'!CP178=8,8,IF('Vessel List B'!CP178=9,9,IF('Vessel List B'!CP178=10,10,IF('Vessel List B'!CP178=11,11,IF('Vessel List B'!CP178=12,12,IF('Vessel List B'!CP178=13,13,IF('Vessel List B'!CP178=14,14,IF('Vessel List B'!CP178=15,15,IF('Vessel List B'!CP178=16,16,0))))))))))))))))))</f>
        <v xml:space="preserve"> </v>
      </c>
      <c r="GK179" s="154"/>
      <c r="GL179" s="158"/>
      <c r="GM179" s="390" t="str">
        <f t="shared" si="217"/>
        <v/>
      </c>
      <c r="GN179" s="158"/>
      <c r="GO179" s="137"/>
      <c r="GP179" s="388" t="str">
        <f t="shared" si="218"/>
        <v/>
      </c>
      <c r="GQ179" s="157" t="str">
        <f>IF(VALUE(IF('Vessel List B'!DC178=1,1,IF('Vessel List B'!DC178=2,2,IF('Vessel List B'!DC178=3,3,IF('Vessel List B'!DC178=4,4,IF('Vessel List B'!DC178=5,5,IF('Vessel List B'!DC178=6,6,IF('Vessel List B'!DC178=7,7,IF('Vessel List B'!DC178=8,8,IF('Vessel List B'!DC178=9,9,IF('Vessel List B'!DC178=10,10,IF('Vessel List B'!DC178=11,11,IF('Vessel List B'!DC178=12,12,IF('Vessel List B'!DC178=13,13,IF('Vessel List B'!DC178=14,14,IF('Vessel List B'!DC178=15,15,IF('Vessel List B'!DC178=16,16,0)))))))))))))))))=0," ",VALUE(IF('Vessel List B'!DC178=1,1,IF('Vessel List B'!DC178=2,2,IF('Vessel List B'!DC178=3,3,IF('Vessel List B'!DC178=4,4,IF('Vessel List B'!DC178=5,5,IF('Vessel List B'!DC178=6,6,IF('Vessel List B'!DC178=7,7,IF('Vessel List B'!DC178=8,8,IF('Vessel List B'!DC178=9,9,IF('Vessel List B'!DC178=10,10,IF('Vessel List B'!DC178=11,11,IF('Vessel List B'!DC178=12,12,IF('Vessel List B'!DC178=13,13,IF('Vessel List B'!DC178=14,14,IF('Vessel List B'!DC178=15,15,IF('Vessel List B'!DC178=16,16,0))))))))))))))))))</f>
        <v xml:space="preserve"> </v>
      </c>
      <c r="GR179" s="154"/>
      <c r="GS179" s="158"/>
      <c r="GT179" s="390" t="str">
        <f t="shared" si="219"/>
        <v/>
      </c>
      <c r="GU179" s="158"/>
      <c r="GV179" s="137"/>
      <c r="GW179" s="388" t="str">
        <f t="shared" si="220"/>
        <v/>
      </c>
      <c r="GX179" s="157" t="str">
        <f>IF(VALUE(IF('Vessel List B'!DP178=1,1,IF('Vessel List B'!DP178=2,2,IF('Vessel List B'!DP178=3,3,IF('Vessel List B'!DP178=4,4,IF('Vessel List B'!DP178=5,5,IF('Vessel List B'!DP178=6,6,IF('Vessel List B'!DP178=7,7,IF('Vessel List B'!DP178=8,8,IF('Vessel List B'!DP178=9,9,IF('Vessel List B'!DP178=10,10,IF('Vessel List B'!DP178=11,11,IF('Vessel List B'!DP178=12,12,IF('Vessel List B'!DP178=13,13,IF('Vessel List B'!DP178=14,14,IF('Vessel List B'!DP178=15,15,IF('Vessel List B'!DP178=16,16,0)))))))))))))))))=0," ",VALUE(IF('Vessel List B'!DP178=1,1,IF('Vessel List B'!DP178=2,2,IF('Vessel List B'!DP178=3,3,IF('Vessel List B'!DP178=4,4,IF('Vessel List B'!DP178=5,5,IF('Vessel List B'!DP178=6,6,IF('Vessel List B'!DP178=7,7,IF('Vessel List B'!DP178=8,8,IF('Vessel List B'!DP178=9,9,IF('Vessel List B'!DP178=10,10,IF('Vessel List B'!DP178=11,11,IF('Vessel List B'!DP178=12,12,IF('Vessel List B'!DP178=13,13,IF('Vessel List B'!DP178=14,14,IF('Vessel List B'!DP178=15,15,IF('Vessel List B'!DP178=16,16,0))))))))))))))))))</f>
        <v xml:space="preserve"> </v>
      </c>
      <c r="GY179" s="154"/>
      <c r="GZ179" s="158"/>
      <c r="HA179" s="390" t="str">
        <f t="shared" si="221"/>
        <v/>
      </c>
      <c r="HB179" s="158"/>
      <c r="HC179" s="137"/>
      <c r="HD179" s="388" t="str">
        <f t="shared" si="222"/>
        <v/>
      </c>
      <c r="HE179" s="157" t="str">
        <f>IF(VALUE(IF('Vessel List B'!EC178=1,1,IF('Vessel List B'!EC178=2,2,IF('Vessel List B'!EC178=3,3,IF('Vessel List B'!EC178=4,4,IF('Vessel List B'!EC178=5,5,IF('Vessel List B'!EC178=6,6,IF('Vessel List B'!EC178=7,7,IF('Vessel List B'!EC178=8,8,IF('Vessel List B'!EC178=9,9,IF('Vessel List B'!EC178=10,10,IF('Vessel List B'!EC178=11,11,IF('Vessel List B'!EC178=12,12,IF('Vessel List B'!EC178=13,13,IF('Vessel List B'!EC178=14,14,IF('Vessel List B'!EC178=15,15,IF('Vessel List B'!EC178=16,16,0)))))))))))))))))=0," ",VALUE(IF('Vessel List B'!EC178=1,1,IF('Vessel List B'!EC178=2,2,IF('Vessel List B'!EC178=3,3,IF('Vessel List B'!EC178=4,4,IF('Vessel List B'!EC178=5,5,IF('Vessel List B'!EC178=6,6,IF('Vessel List B'!EC178=7,7,IF('Vessel List B'!EC178=8,8,IF('Vessel List B'!EC178=9,9,IF('Vessel List B'!EC178=10,10,IF('Vessel List B'!EC178=11,11,IF('Vessel List B'!EC178=12,12,IF('Vessel List B'!EC178=13,13,IF('Vessel List B'!EC178=14,14,IF('Vessel List B'!EC178=15,15,IF('Vessel List B'!EC178=16,16,0))))))))))))))))))</f>
        <v xml:space="preserve"> </v>
      </c>
      <c r="HF179" s="154"/>
      <c r="HG179" s="158"/>
      <c r="HH179" s="390" t="str">
        <f t="shared" si="223"/>
        <v/>
      </c>
      <c r="HI179" s="158"/>
      <c r="HJ179" s="137"/>
      <c r="HK179" s="388" t="str">
        <f t="shared" si="224"/>
        <v/>
      </c>
      <c r="HL179" s="157" t="str">
        <f>IF(VALUE(IF('Vessel List B'!EP178=1,1,IF('Vessel List B'!EP178=2,2,IF('Vessel List B'!EP178=3,3,IF('Vessel List B'!EP178=4,4,IF('Vessel List B'!EP178=5,5,IF('Vessel List B'!EP178=6,6,IF('Vessel List B'!EP178=7,7,IF('Vessel List B'!EP178=8,8,IF('Vessel List B'!EP178=9,9,IF('Vessel List B'!EP178=10,10,IF('Vessel List B'!EP178=11,11,IF('Vessel List B'!EP178=12,12,IF('Vessel List B'!EP178=13,13,IF('Vessel List B'!EP178=14,14,IF('Vessel List B'!EP178=15,15,IF('Vessel List B'!EP178=16,16,0)))))))))))))))))=0," ",VALUE(IF('Vessel List B'!EP178=1,1,IF('Vessel List B'!EP178=2,2,IF('Vessel List B'!EP178=3,3,IF('Vessel List B'!EP178=4,4,IF('Vessel List B'!EP178=5,5,IF('Vessel List B'!EP178=6,6,IF('Vessel List B'!EP178=7,7,IF('Vessel List B'!EP178=8,8,IF('Vessel List B'!EP178=9,9,IF('Vessel List B'!EP178=10,10,IF('Vessel List B'!EP178=11,11,IF('Vessel List B'!EP178=12,12,IF('Vessel List B'!EP178=13,13,IF('Vessel List B'!EP178=14,14,IF('Vessel List B'!EP178=15,15,IF('Vessel List B'!EP178=16,16,0))))))))))))))))))</f>
        <v xml:space="preserve"> </v>
      </c>
      <c r="HM179" s="154"/>
      <c r="HN179" s="158"/>
      <c r="HO179" s="390" t="str">
        <f t="shared" si="225"/>
        <v/>
      </c>
      <c r="HP179" s="158"/>
      <c r="HQ179" s="137"/>
      <c r="HR179" s="388" t="str">
        <f t="shared" si="226"/>
        <v/>
      </c>
      <c r="HS179" s="157" t="str">
        <f>IF(VALUE(IF('Vessel List B'!FC178=1,1,IF('Vessel List B'!FC178=2,2,IF('Vessel List B'!FC178=3,3,IF('Vessel List B'!FC178=4,4,IF('Vessel List B'!FC178=5,5,IF('Vessel List B'!FC178=6,6,IF('Vessel List B'!FC178=7,7,IF('Vessel List B'!FC178=8,8,IF('Vessel List B'!FC178=9,9,IF('Vessel List B'!FC178=10,10,IF('Vessel List B'!FC178=11,11,IF('Vessel List B'!FC178=12,12,IF('Vessel List B'!FC178=13,13,IF('Vessel List B'!FC178=14,14,IF('Vessel List B'!FC178=15,15,IF('Vessel List B'!FC178=16,16,0)))))))))))))))))=0," ",VALUE(IF('Vessel List B'!FC178=1,1,IF('Vessel List B'!FC178=2,2,IF('Vessel List B'!FC178=3,3,IF('Vessel List B'!FC178=4,4,IF('Vessel List B'!FC178=5,5,IF('Vessel List B'!FC178=6,6,IF('Vessel List B'!FC178=7,7,IF('Vessel List B'!FC178=8,8,IF('Vessel List B'!FC178=9,9,IF('Vessel List B'!FC178=10,10,IF('Vessel List B'!FC178=11,11,IF('Vessel List B'!FC178=12,12,IF('Vessel List B'!FC178=13,13,IF('Vessel List B'!FC178=14,14,IF('Vessel List B'!FC178=15,15,IF('Vessel List B'!FC178=16,16,0))))))))))))))))))</f>
        <v xml:space="preserve"> </v>
      </c>
      <c r="HT179" s="154"/>
      <c r="HU179" s="158"/>
      <c r="HV179" s="390" t="str">
        <f t="shared" si="227"/>
        <v/>
      </c>
      <c r="HW179" s="158"/>
      <c r="HX179" s="137"/>
      <c r="HY179" s="388" t="str">
        <f t="shared" si="228"/>
        <v/>
      </c>
      <c r="HZ179" s="157" t="str">
        <f>IF(VALUE(IF('Vessel List B'!FP178=1,1,IF('Vessel List B'!FP178=2,2,IF('Vessel List B'!FP178=3,3,IF('Vessel List B'!FP178=4,4,IF('Vessel List B'!FP178=5,5,IF('Vessel List B'!FP178=6,6,IF('Vessel List B'!FP178=7,7,IF('Vessel List B'!FP178=8,8,IF('Vessel List B'!FP178=9,9,IF('Vessel List B'!FP178=10,10,IF('Vessel List B'!FP178=11,11,IF('Vessel List B'!FP178=12,12,IF('Vessel List B'!FP178=13,13,IF('Vessel List B'!FP178=14,14,IF('Vessel List B'!FP178=15,15,IF('Vessel List B'!FP178=16,16,0)))))))))))))))))=0," ",VALUE(IF('Vessel List B'!FP178=1,1,IF('Vessel List B'!FP178=2,2,IF('Vessel List B'!FP178=3,3,IF('Vessel List B'!FP178=4,4,IF('Vessel List B'!FP178=5,5,IF('Vessel List B'!FP178=6,6,IF('Vessel List B'!FP178=7,7,IF('Vessel List B'!FP178=8,8,IF('Vessel List B'!FP178=9,9,IF('Vessel List B'!FP178=10,10,IF('Vessel List B'!FP178=11,11,IF('Vessel List B'!FP178=12,12,IF('Vessel List B'!FP178=13,13,IF('Vessel List B'!FP178=14,14,IF('Vessel List B'!FP178=15,15,IF('Vessel List B'!FP178=16,16,0))))))))))))))))))</f>
        <v xml:space="preserve"> </v>
      </c>
      <c r="IA179" s="154"/>
      <c r="IB179" s="158"/>
      <c r="IC179" s="390" t="str">
        <f t="shared" si="229"/>
        <v/>
      </c>
      <c r="ID179" s="158"/>
      <c r="IE179" s="137"/>
      <c r="IF179" s="388" t="str">
        <f t="shared" si="230"/>
        <v/>
      </c>
      <c r="IG179" s="157" t="str">
        <f>IF(VALUE(IF('Vessel List B'!GC178=1,1,IF('Vessel List B'!GC178=2,2,IF('Vessel List B'!GC178=3,3,IF('Vessel List B'!GC178=4,4,IF('Vessel List B'!GC178=5,5,IF('Vessel List B'!GC178=6,6,IF('Vessel List B'!GC178=7,7,IF('Vessel List B'!GC178=8,8,IF('Vessel List B'!GC178=9,9,IF('Vessel List B'!GC178=10,10,IF('Vessel List B'!GC178=11,11,IF('Vessel List B'!GC178=12,12,IF('Vessel List B'!GC178=13,13,IF('Vessel List B'!GC178=14,14,IF('Vessel List B'!GC178=15,15,IF('Vessel List B'!GC178=16,16,0)))))))))))))))))=0," ",VALUE(IF('Vessel List B'!GC178=1,1,IF('Vessel List B'!GC178=2,2,IF('Vessel List B'!GC178=3,3,IF('Vessel List B'!GC178=4,4,IF('Vessel List B'!GC178=5,5,IF('Vessel List B'!GC178=6,6,IF('Vessel List B'!GC178=7,7,IF('Vessel List B'!GC178=8,8,IF('Vessel List B'!GC178=9,9,IF('Vessel List B'!GC178=10,10,IF('Vessel List B'!GC178=11,11,IF('Vessel List B'!GC178=12,12,IF('Vessel List B'!GC178=13,13,IF('Vessel List B'!GC178=14,14,IF('Vessel List B'!GC178=15,15,IF('Vessel List B'!GC178=16,16,0))))))))))))))))))</f>
        <v xml:space="preserve"> </v>
      </c>
      <c r="IH179" s="154"/>
      <c r="II179" s="158"/>
      <c r="IJ179" s="390" t="str">
        <f t="shared" si="231"/>
        <v/>
      </c>
      <c r="IK179" s="158"/>
      <c r="IL179" s="137"/>
      <c r="IM179" s="388" t="str">
        <f t="shared" si="232"/>
        <v/>
      </c>
      <c r="IN179" s="157" t="str">
        <f>IF(VALUE(IF('Vessel List B'!GP178=1,1,IF('Vessel List B'!GP178=2,2,IF('Vessel List B'!GP178=3,3,IF('Vessel List B'!GP178=4,4,IF('Vessel List B'!GP178=5,5,IF('Vessel List B'!GP178=6,6,IF('Vessel List B'!GP178=7,7,IF('Vessel List B'!GP178=8,8,IF('Vessel List B'!GP178=9,9,IF('Vessel List B'!GP178=10,10,IF('Vessel List B'!GP178=11,11,IF('Vessel List B'!GP178=12,12,IF('Vessel List B'!GP178=13,13,IF('Vessel List B'!GP178=14,14,IF('Vessel List B'!GP178=15,15,IF('Vessel List B'!GP178=16,16,0)))))))))))))))))=0," ",VALUE(IF('Vessel List B'!GP178=1,1,IF('Vessel List B'!GP178=2,2,IF('Vessel List B'!GP178=3,3,IF('Vessel List B'!GP178=4,4,IF('Vessel List B'!GP178=5,5,IF('Vessel List B'!GP178=6,6,IF('Vessel List B'!GP178=7,7,IF('Vessel List B'!GP178=8,8,IF('Vessel List B'!GP178=9,9,IF('Vessel List B'!GP178=10,10,IF('Vessel List B'!GP178=11,11,IF('Vessel List B'!GP178=12,12,IF('Vessel List B'!GP178=13,13,IF('Vessel List B'!GP178=14,14,IF('Vessel List B'!GP178=15,15,IF('Vessel List B'!GP178=16,16,0))))))))))))))))))</f>
        <v xml:space="preserve"> </v>
      </c>
      <c r="IO179" s="154"/>
      <c r="IP179" s="158"/>
      <c r="IQ179" s="390" t="str">
        <f t="shared" si="233"/>
        <v/>
      </c>
      <c r="IR179" s="158"/>
      <c r="IS179" s="137"/>
      <c r="IT179" s="388" t="str">
        <f t="shared" si="234"/>
        <v/>
      </c>
      <c r="IU179" s="157" t="str">
        <f>IF(VALUE(IF('Vessel List B'!HC178=1,1,IF('Vessel List B'!HC178=2,2,IF('Vessel List B'!HC178=3,3,IF('Vessel List B'!HC178=4,4,IF('Vessel List B'!HC178=5,5,IF('Vessel List B'!HC178=6,6,IF('Vessel List B'!HC178=7,7,IF('Vessel List B'!HC178=8,8,IF('Vessel List B'!HC178=9,9,IF('Vessel List B'!HC178=10,10,IF('Vessel List B'!HC178=11,11,IF('Vessel List B'!HC178=12,12,IF('Vessel List B'!HC178=13,13,IF('Vessel List B'!HC178=14,14,IF('Vessel List B'!HC178=15,15,IF('Vessel List B'!HC178=16,16,0)))))))))))))))))=0," ",VALUE(IF('Vessel List B'!HC178=1,1,IF('Vessel List B'!HC178=2,2,IF('Vessel List B'!HC178=3,3,IF('Vessel List B'!HC178=4,4,IF('Vessel List B'!HC178=5,5,IF('Vessel List B'!HC178=6,6,IF('Vessel List B'!HC178=7,7,IF('Vessel List B'!HC178=8,8,IF('Vessel List B'!HC178=9,9,IF('Vessel List B'!HC178=10,10,IF('Vessel List B'!HC178=11,11,IF('Vessel List B'!HC178=12,12,IF('Vessel List B'!HC178=13,13,IF('Vessel List B'!HC178=14,14,IF('Vessel List B'!HC178=15,15,IF('Vessel List B'!HC178=16,16,0))))))))))))))))))</f>
        <v xml:space="preserve"> </v>
      </c>
      <c r="IV179" s="154"/>
      <c r="IW179" s="158"/>
      <c r="IX179" s="390" t="str">
        <f t="shared" si="235"/>
        <v/>
      </c>
      <c r="IY179" s="158"/>
      <c r="IZ179" s="137"/>
      <c r="JA179" s="388" t="str">
        <f t="shared" si="236"/>
        <v/>
      </c>
      <c r="JB179" s="157" t="str">
        <f>IF(VALUE(IF('Vessel List B'!HP178=1,1,IF('Vessel List B'!HP178=2,2,IF('Vessel List B'!HP178=3,3,IF('Vessel List B'!HP178=4,4,IF('Vessel List B'!HP178=5,5,IF('Vessel List B'!HP178=6,6,IF('Vessel List B'!HP178=7,7,IF('Vessel List B'!HP178=8,8,IF('Vessel List B'!HP178=9,9,IF('Vessel List B'!HP178=10,10,IF('Vessel List B'!HP178=11,11,IF('Vessel List B'!HP178=12,12,IF('Vessel List B'!HP178=13,13,IF('Vessel List B'!HP178=14,14,IF('Vessel List B'!HP178=15,15,IF('Vessel List B'!HP178=16,16,0)))))))))))))))))=0," ",VALUE(IF('Vessel List B'!HP178=1,1,IF('Vessel List B'!HP178=2,2,IF('Vessel List B'!HP178=3,3,IF('Vessel List B'!HP178=4,4,IF('Vessel List B'!HP178=5,5,IF('Vessel List B'!HP178=6,6,IF('Vessel List B'!HP178=7,7,IF('Vessel List B'!HP178=8,8,IF('Vessel List B'!HP178=9,9,IF('Vessel List B'!HP178=10,10,IF('Vessel List B'!HP178=11,11,IF('Vessel List B'!HP178=12,12,IF('Vessel List B'!HP178=13,13,IF('Vessel List B'!HP178=14,14,IF('Vessel List B'!HP178=15,15,IF('Vessel List B'!HP178=16,16,0))))))))))))))))))</f>
        <v xml:space="preserve"> </v>
      </c>
      <c r="JC179" s="154"/>
      <c r="JD179" s="158"/>
      <c r="JE179" s="390" t="str">
        <f t="shared" si="237"/>
        <v/>
      </c>
      <c r="JF179" s="158"/>
      <c r="JG179" s="137"/>
      <c r="JH179" s="388" t="str">
        <f t="shared" si="238"/>
        <v/>
      </c>
      <c r="JI179" s="157" t="str">
        <f>IF(VALUE(IF('Vessel List B'!IC178=1,1,IF('Vessel List B'!IC178=2,2,IF('Vessel List B'!IC178=3,3,IF('Vessel List B'!IC178=4,4,IF('Vessel List B'!IC178=5,5,IF('Vessel List B'!IC178=6,6,IF('Vessel List B'!IC178=7,7,IF('Vessel List B'!IC178=8,8,IF('Vessel List B'!IC178=9,9,IF('Vessel List B'!IC178=10,10,IF('Vessel List B'!IC178=11,11,IF('Vessel List B'!IC178=12,12,IF('Vessel List B'!IC178=13,13,IF('Vessel List B'!IC178=14,14,IF('Vessel List B'!IC178=15,15,IF('Vessel List B'!IC178=16,16,0)))))))))))))))))=0," ",VALUE(IF('Vessel List B'!IC178=1,1,IF('Vessel List B'!IC178=2,2,IF('Vessel List B'!IC178=3,3,IF('Vessel List B'!IC178=4,4,IF('Vessel List B'!IC178=5,5,IF('Vessel List B'!IC178=6,6,IF('Vessel List B'!IC178=7,7,IF('Vessel List B'!IC178=8,8,IF('Vessel List B'!IC178=9,9,IF('Vessel List B'!IC178=10,10,IF('Vessel List B'!IC178=11,11,IF('Vessel List B'!IC178=12,12,IF('Vessel List B'!IC178=13,13,IF('Vessel List B'!IC178=14,14,IF('Vessel List B'!IC178=15,15,IF('Vessel List B'!IC178=16,16,0))))))))))))))))))</f>
        <v xml:space="preserve"> </v>
      </c>
      <c r="JJ179" s="154"/>
      <c r="JK179" s="158"/>
      <c r="JL179" s="390" t="str">
        <f t="shared" si="239"/>
        <v/>
      </c>
      <c r="JM179" s="158"/>
      <c r="JN179" s="137"/>
      <c r="JO179" s="388" t="str">
        <f t="shared" si="240"/>
        <v/>
      </c>
      <c r="JP179" s="157" t="str">
        <f>IF(VALUE(IF('Vessel List B'!IP178=1,1,IF('Vessel List B'!IP178=2,2,IF('Vessel List B'!IP178=3,3,IF('Vessel List B'!IP178=4,4,IF('Vessel List B'!IP178=5,5,IF('Vessel List B'!IP178=6,6,IF('Vessel List B'!IP178=7,7,IF('Vessel List B'!IP178=8,8,IF('Vessel List B'!IP178=9,9,IF('Vessel List B'!IP178=10,10,IF('Vessel List B'!IP178=11,11,IF('Vessel List B'!IP178=12,12,IF('Vessel List B'!IP178=13,13,IF('Vessel List B'!IP178=14,14,IF('Vessel List B'!IP178=15,15,IF('Vessel List B'!IP178=16,16,0)))))))))))))))))=0," ",VALUE(IF('Vessel List B'!IP178=1,1,IF('Vessel List B'!IP178=2,2,IF('Vessel List B'!IP178=3,3,IF('Vessel List B'!IP178=4,4,IF('Vessel List B'!IP178=5,5,IF('Vessel List B'!IP178=6,6,IF('Vessel List B'!IP178=7,7,IF('Vessel List B'!IP178=8,8,IF('Vessel List B'!IP178=9,9,IF('Vessel List B'!IP178=10,10,IF('Vessel List B'!IP178=11,11,IF('Vessel List B'!IP178=12,12,IF('Vessel List B'!IP178=13,13,IF('Vessel List B'!IP178=14,14,IF('Vessel List B'!IP178=15,15,IF('Vessel List B'!IP178=16,16,0))))))))))))))))))</f>
        <v xml:space="preserve"> </v>
      </c>
      <c r="JQ179" s="154"/>
      <c r="JR179" s="158"/>
      <c r="JS179" s="390" t="str">
        <f t="shared" si="241"/>
        <v/>
      </c>
      <c r="JT179" s="158"/>
      <c r="JU179" s="137"/>
      <c r="JV179" s="397" t="str">
        <f t="shared" si="242"/>
        <v/>
      </c>
      <c r="JW179" s="403"/>
    </row>
    <row r="180" spans="1:283" ht="15" x14ac:dyDescent="0.25">
      <c r="A180" s="132">
        <f>'Vessel List A'!B179</f>
        <v>41754</v>
      </c>
      <c r="B180" s="157" t="str">
        <f>IF(VALUE(IF('Vessel List A'!C179=1,1,IF('Vessel List A'!C179=2,2,IF('Vessel List A'!C179=3,3,IF('Vessel List A'!C179=4,4,IF('Vessel List A'!C179=5,5,IF('Vessel List A'!C179=6,6,IF('Vessel List A'!C179=7,7,IF('Vessel List A'!C179=8,8,IF('Vessel List A'!C179=9,9,IF('Vessel List A'!C179=10,10,IF('Vessel List A'!C179=11,11,IF('Vessel List A'!C179=12,12,IF('Vessel List A'!C179=13,13,IF('Vessel List A'!C179=14,14,IF('Vessel List A'!C179=15,15,IF('Vessel List A'!C179=16,16,0)))))))))))))))))=0," ",VALUE(IF('Vessel List A'!C179=1,1,IF('Vessel List A'!C179=2,2,IF('Vessel List A'!C179=3,3,IF('Vessel List A'!C179=4,4,IF('Vessel List A'!C179=5,5,IF('Vessel List A'!C179=6,6,IF('Vessel List A'!C179=7,7,IF('Vessel List A'!C179=8,8,IF('Vessel List A'!C179=9,9,IF('Vessel List A'!C179=10,10,IF('Vessel List A'!C179=11,11,IF('Vessel List A'!C179=12,12,IF('Vessel List A'!C179=13,13,IF('Vessel List A'!C179=14,14,IF('Vessel List A'!C179=15,15,IF('Vessel List A'!C179=16,16,0))))))))))))))))))</f>
        <v xml:space="preserve"> </v>
      </c>
      <c r="C180" s="154"/>
      <c r="D180" s="158"/>
      <c r="E180" s="390" t="str">
        <f t="shared" si="163"/>
        <v/>
      </c>
      <c r="F180" s="158"/>
      <c r="G180" s="137"/>
      <c r="H180" s="388" t="str">
        <f t="shared" si="164"/>
        <v/>
      </c>
      <c r="I180" s="157" t="str">
        <f>IF(VALUE(IF('Vessel List A'!P179=1,1,IF('Vessel List A'!P179=2,2,IF('Vessel List A'!P179=3,3,IF('Vessel List A'!P179=4,4,IF('Vessel List A'!P179=5,5,IF('Vessel List A'!P179=6,6,IF('Vessel List A'!P179=7,7,IF('Vessel List A'!P179=8,8,IF('Vessel List A'!P179=9,9,IF('Vessel List A'!P179=10,10,IF('Vessel List A'!P179=11,11,IF('Vessel List A'!P179=12,12,IF('Vessel List A'!P179=13,13,IF('Vessel List A'!P179=14,14,IF('Vessel List A'!P179=15,15,IF('Vessel List A'!P179=16,16,0)))))))))))))))))=0," ",VALUE(IF('Vessel List A'!P179=1,1,IF('Vessel List A'!P179=2,2,IF('Vessel List A'!P179=3,3,IF('Vessel List A'!P179=4,4,IF('Vessel List A'!P179=5,5,IF('Vessel List A'!P179=6,6,IF('Vessel List A'!P179=7,7,IF('Vessel List A'!P179=8,8,IF('Vessel List A'!P179=9,9,IF('Vessel List A'!P179=10,10,IF('Vessel List A'!P179=11,11,IF('Vessel List A'!P179=12,12,IF('Vessel List A'!P179=13,13,IF('Vessel List A'!P179=14,14,IF('Vessel List A'!P179=15,15,IF('Vessel List A'!P179=16,16,0))))))))))))))))))</f>
        <v xml:space="preserve"> </v>
      </c>
      <c r="J180" s="154"/>
      <c r="K180" s="158"/>
      <c r="L180" s="390" t="str">
        <f t="shared" si="165"/>
        <v/>
      </c>
      <c r="M180" s="158"/>
      <c r="N180" s="137"/>
      <c r="O180" s="388" t="str">
        <f t="shared" si="166"/>
        <v/>
      </c>
      <c r="P180" s="157" t="str">
        <f>IF(VALUE(IF('Vessel List A'!AC179=1,1,IF('Vessel List A'!AC179=2,2,IF('Vessel List A'!AC179=3,3,IF('Vessel List A'!AC179=4,4,IF('Vessel List A'!AC179=5,5,IF('Vessel List A'!AC179=6,6,IF('Vessel List A'!AC179=7,7,IF('Vessel List A'!AC179=8,8,IF('Vessel List A'!AC179=9,9,IF('Vessel List A'!AC179=10,10,IF('Vessel List A'!AC179=11,11,IF('Vessel List A'!AC179=12,12,IF('Vessel List A'!AC179=13,13,IF('Vessel List A'!AC179=14,14,IF('Vessel List A'!AC179=15,15,IF('Vessel List A'!AC179=16,16,0)))))))))))))))))=0," ",VALUE(IF('Vessel List A'!AC179=1,1,IF('Vessel List A'!AC179=2,2,IF('Vessel List A'!AC179=3,3,IF('Vessel List A'!AC179=4,4,IF('Vessel List A'!AC179=5,5,IF('Vessel List A'!AC179=6,6,IF('Vessel List A'!AC179=7,7,IF('Vessel List A'!AC179=8,8,IF('Vessel List A'!AC179=9,9,IF('Vessel List A'!AC179=10,10,IF('Vessel List A'!AC179=11,11,IF('Vessel List A'!AC179=12,12,IF('Vessel List A'!AC179=13,13,IF('Vessel List A'!AC179=14,14,IF('Vessel List A'!AC179=15,15,IF('Vessel List A'!AC179=16,16,0))))))))))))))))))</f>
        <v xml:space="preserve"> </v>
      </c>
      <c r="Q180" s="154"/>
      <c r="R180" s="158"/>
      <c r="S180" s="390" t="str">
        <f t="shared" si="167"/>
        <v/>
      </c>
      <c r="T180" s="158"/>
      <c r="U180" s="137"/>
      <c r="V180" s="388" t="str">
        <f t="shared" si="168"/>
        <v/>
      </c>
      <c r="W180" s="157" t="str">
        <f>IF(VALUE(IF('Vessel List A'!AP179=1,1,IF('Vessel List A'!AP179=2,2,IF('Vessel List A'!AP179=3,3,IF('Vessel List A'!AP179=4,4,IF('Vessel List A'!AP179=5,5,IF('Vessel List A'!AP179=6,6,IF('Vessel List A'!AP179=7,7,IF('Vessel List A'!AP179=8,8,IF('Vessel List A'!AP179=9,9,IF('Vessel List A'!AP179=10,10,IF('Vessel List A'!AP179=11,11,IF('Vessel List A'!AP179=12,12,IF('Vessel List A'!AP179=13,13,IF('Vessel List A'!AP179=14,14,IF('Vessel List A'!AP179=15,15,IF('Vessel List A'!AP179=16,16,0)))))))))))))))))=0," ",VALUE(IF('Vessel List A'!AP179=1,1,IF('Vessel List A'!AP179=2,2,IF('Vessel List A'!AP179=3,3,IF('Vessel List A'!AP179=4,4,IF('Vessel List A'!AP179=5,5,IF('Vessel List A'!AP179=6,6,IF('Vessel List A'!AP179=7,7,IF('Vessel List A'!AP179=8,8,IF('Vessel List A'!AP179=9,9,IF('Vessel List A'!AP179=10,10,IF('Vessel List A'!AP179=11,11,IF('Vessel List A'!AP179=12,12,IF('Vessel List A'!AP179=13,13,IF('Vessel List A'!AP179=14,14,IF('Vessel List A'!AP179=15,15,IF('Vessel List A'!AP179=16,16,0))))))))))))))))))</f>
        <v xml:space="preserve"> </v>
      </c>
      <c r="X180" s="154"/>
      <c r="Y180" s="158"/>
      <c r="Z180" s="390" t="str">
        <f t="shared" si="169"/>
        <v/>
      </c>
      <c r="AA180" s="158"/>
      <c r="AB180" s="137"/>
      <c r="AC180" s="388" t="str">
        <f t="shared" si="170"/>
        <v/>
      </c>
      <c r="AD180" s="157" t="str">
        <f>IF(VALUE(IF('Vessel List A'!BC179=1,1,IF('Vessel List A'!BC179=2,2,IF('Vessel List A'!BC179=3,3,IF('Vessel List A'!BC179=4,4,IF('Vessel List A'!BC179=5,5,IF('Vessel List A'!BC179=6,6,IF('Vessel List A'!BC179=7,7,IF('Vessel List A'!BC179=8,8,IF('Vessel List A'!BC179=9,9,IF('Vessel List A'!BC179=10,10,IF('Vessel List A'!BC179=11,11,IF('Vessel List A'!BC179=12,12,IF('Vessel List A'!BC179=13,13,IF('Vessel List A'!BC179=14,14,IF('Vessel List A'!BC179=15,15,IF('Vessel List A'!BC179=16,16,0)))))))))))))))))=0," ",VALUE(IF('Vessel List A'!BC179=1,1,IF('Vessel List A'!BC179=2,2,IF('Vessel List A'!BC179=3,3,IF('Vessel List A'!BC179=4,4,IF('Vessel List A'!BC179=5,5,IF('Vessel List A'!BC179=6,6,IF('Vessel List A'!BC179=7,7,IF('Vessel List A'!BC179=8,8,IF('Vessel List A'!BC179=9,9,IF('Vessel List A'!BC179=10,10,IF('Vessel List A'!BC179=11,11,IF('Vessel List A'!BC179=12,12,IF('Vessel List A'!BC179=13,13,IF('Vessel List A'!BC179=14,14,IF('Vessel List A'!BC179=15,15,IF('Vessel List A'!BC179=16,16,0))))))))))))))))))</f>
        <v xml:space="preserve"> </v>
      </c>
      <c r="AE180" s="154"/>
      <c r="AF180" s="158"/>
      <c r="AG180" s="390" t="str">
        <f t="shared" si="171"/>
        <v/>
      </c>
      <c r="AH180" s="158"/>
      <c r="AI180" s="137"/>
      <c r="AJ180" s="388" t="str">
        <f t="shared" si="172"/>
        <v/>
      </c>
      <c r="AK180" s="157" t="str">
        <f>IF(VALUE(IF('Vessel List A'!BP179=1,1,IF('Vessel List A'!BP179=2,2,IF('Vessel List A'!BP179=3,3,IF('Vessel List A'!BP179=4,4,IF('Vessel List A'!BP179=5,5,IF('Vessel List A'!BP179=6,6,IF('Vessel List A'!BP179=7,7,IF('Vessel List A'!BP179=8,8,IF('Vessel List A'!BP179=9,9,IF('Vessel List A'!BP179=10,10,IF('Vessel List A'!BP179=11,11,IF('Vessel List A'!BP179=12,12,IF('Vessel List A'!BP179=13,13,IF('Vessel List A'!BP179=14,14,IF('Vessel List A'!BP179=15,15,IF('Vessel List A'!BP179=16,16,0)))))))))))))))))=0," ",VALUE(IF('Vessel List A'!BP179=1,1,IF('Vessel List A'!BP179=2,2,IF('Vessel List A'!BP179=3,3,IF('Vessel List A'!BP179=4,4,IF('Vessel List A'!BP179=5,5,IF('Vessel List A'!BP179=6,6,IF('Vessel List A'!BP179=7,7,IF('Vessel List A'!BP179=8,8,IF('Vessel List A'!BP179=9,9,IF('Vessel List A'!BP179=10,10,IF('Vessel List A'!BP179=11,11,IF('Vessel List A'!BP179=12,12,IF('Vessel List A'!BP179=13,13,IF('Vessel List A'!BP179=14,14,IF('Vessel List A'!BP179=15,15,IF('Vessel List A'!BP179=16,16,0))))))))))))))))))</f>
        <v xml:space="preserve"> </v>
      </c>
      <c r="AL180" s="154"/>
      <c r="AM180" s="158"/>
      <c r="AN180" s="390" t="str">
        <f t="shared" si="173"/>
        <v/>
      </c>
      <c r="AO180" s="158"/>
      <c r="AP180" s="137"/>
      <c r="AQ180" s="388" t="str">
        <f t="shared" si="174"/>
        <v/>
      </c>
      <c r="AR180" s="157" t="str">
        <f>IF(VALUE(IF('Vessel List A'!CC179=1,1,IF('Vessel List A'!CC179=2,2,IF('Vessel List A'!CC179=3,3,IF('Vessel List A'!CC179=4,4,IF('Vessel List A'!CC179=5,5,IF('Vessel List A'!CC179=6,6,IF('Vessel List A'!CC179=7,7,IF('Vessel List A'!CC179=8,8,IF('Vessel List A'!CC179=9,9,IF('Vessel List A'!CC179=10,10,IF('Vessel List A'!CC179=11,11,IF('Vessel List A'!CC179=12,12,IF('Vessel List A'!CC179=13,13,IF('Vessel List A'!CC179=14,14,IF('Vessel List A'!CC179=15,15,IF('Vessel List A'!CC179=16,16,0)))))))))))))))))=0," ",VALUE(IF('Vessel List A'!CC179=1,1,IF('Vessel List A'!CC179=2,2,IF('Vessel List A'!CC179=3,3,IF('Vessel List A'!CC179=4,4,IF('Vessel List A'!CC179=5,5,IF('Vessel List A'!CC179=6,6,IF('Vessel List A'!CC179=7,7,IF('Vessel List A'!CC179=8,8,IF('Vessel List A'!CC179=9,9,IF('Vessel List A'!CC179=10,10,IF('Vessel List A'!CC179=11,11,IF('Vessel List A'!CC179=12,12,IF('Vessel List A'!CC179=13,13,IF('Vessel List A'!CC179=14,14,IF('Vessel List A'!CC179=15,15,IF('Vessel List A'!CC179=16,16,0))))))))))))))))))</f>
        <v xml:space="preserve"> </v>
      </c>
      <c r="AS180" s="154"/>
      <c r="AT180" s="158"/>
      <c r="AU180" s="390" t="str">
        <f t="shared" si="175"/>
        <v/>
      </c>
      <c r="AV180" s="158"/>
      <c r="AW180" s="137"/>
      <c r="AX180" s="388" t="str">
        <f t="shared" si="176"/>
        <v/>
      </c>
      <c r="AY180" s="157" t="str">
        <f>IF(VALUE(IF('Vessel List A'!CP179=1,1,IF('Vessel List A'!CP179=2,2,IF('Vessel List A'!CP179=3,3,IF('Vessel List A'!CP179=4,4,IF('Vessel List A'!CP179=5,5,IF('Vessel List A'!CP179=6,6,IF('Vessel List A'!CP179=7,7,IF('Vessel List A'!CP179=8,8,IF('Vessel List A'!CP179=9,9,IF('Vessel List A'!CP179=10,10,IF('Vessel List A'!CP179=11,11,IF('Vessel List A'!CP179=12,12,IF('Vessel List A'!CP179=13,13,IF('Vessel List A'!CP179=14,14,IF('Vessel List A'!CP179=15,15,IF('Vessel List A'!CP179=16,16,0)))))))))))))))))=0," ",VALUE(IF('Vessel List A'!CP179=1,1,IF('Vessel List A'!CP179=2,2,IF('Vessel List A'!CP179=3,3,IF('Vessel List A'!CP179=4,4,IF('Vessel List A'!CP179=5,5,IF('Vessel List A'!CP179=6,6,IF('Vessel List A'!CP179=7,7,IF('Vessel List A'!CP179=8,8,IF('Vessel List A'!CP179=9,9,IF('Vessel List A'!CP179=10,10,IF('Vessel List A'!CP179=11,11,IF('Vessel List A'!CP179=12,12,IF('Vessel List A'!CP179=13,13,IF('Vessel List A'!CP179=14,14,IF('Vessel List A'!CP179=15,15,IF('Vessel List A'!CP179=16,16,0))))))))))))))))))</f>
        <v xml:space="preserve"> </v>
      </c>
      <c r="AZ180" s="154"/>
      <c r="BA180" s="158"/>
      <c r="BB180" s="390" t="str">
        <f t="shared" si="177"/>
        <v/>
      </c>
      <c r="BC180" s="158"/>
      <c r="BD180" s="137"/>
      <c r="BE180" s="388" t="str">
        <f t="shared" si="178"/>
        <v/>
      </c>
      <c r="BF180" s="157" t="str">
        <f>IF(VALUE(IF('Vessel List A'!DC179=1,1,IF('Vessel List A'!DC179=2,2,IF('Vessel List A'!DC179=3,3,IF('Vessel List A'!DC179=4,4,IF('Vessel List A'!DC179=5,5,IF('Vessel List A'!DC179=6,6,IF('Vessel List A'!DC179=7,7,IF('Vessel List A'!DC179=8,8,IF('Vessel List A'!DC179=9,9,IF('Vessel List A'!DC179=10,10,IF('Vessel List A'!DC179=11,11,IF('Vessel List A'!DC179=12,12,IF('Vessel List A'!DC179=13,13,IF('Vessel List A'!DC179=14,14,IF('Vessel List A'!DC179=15,15,IF('Vessel List A'!DC179=16,16,0)))))))))))))))))=0," ",VALUE(IF('Vessel List A'!DC179=1,1,IF('Vessel List A'!DC179=2,2,IF('Vessel List A'!DC179=3,3,IF('Vessel List A'!DC179=4,4,IF('Vessel List A'!DC179=5,5,IF('Vessel List A'!DC179=6,6,IF('Vessel List A'!DC179=7,7,IF('Vessel List A'!DC179=8,8,IF('Vessel List A'!DC179=9,9,IF('Vessel List A'!DC179=10,10,IF('Vessel List A'!DC179=11,11,IF('Vessel List A'!DC179=12,12,IF('Vessel List A'!DC179=13,13,IF('Vessel List A'!DC179=14,14,IF('Vessel List A'!DC179=15,15,IF('Vessel List A'!DC179=16,16,0))))))))))))))))))</f>
        <v xml:space="preserve"> </v>
      </c>
      <c r="BG180" s="154"/>
      <c r="BH180" s="158"/>
      <c r="BI180" s="390" t="str">
        <f t="shared" si="179"/>
        <v/>
      </c>
      <c r="BJ180" s="158"/>
      <c r="BK180" s="137"/>
      <c r="BL180" s="388" t="str">
        <f t="shared" si="180"/>
        <v/>
      </c>
      <c r="BM180" s="157" t="str">
        <f>IF(VALUE(IF('Vessel List A'!DP179=1,1,IF('Vessel List A'!DP179=2,2,IF('Vessel List A'!DP179=3,3,IF('Vessel List A'!DP179=4,4,IF('Vessel List A'!DP179=5,5,IF('Vessel List A'!DP179=6,6,IF('Vessel List A'!DP179=7,7,IF('Vessel List A'!DP179=8,8,IF('Vessel List A'!DP179=9,9,IF('Vessel List A'!DP179=10,10,IF('Vessel List A'!DP179=11,11,IF('Vessel List A'!DP179=12,12,IF('Vessel List A'!DP179=13,13,IF('Vessel List A'!DP179=14,14,IF('Vessel List A'!DP179=15,15,IF('Vessel List A'!DP179=16,16,0)))))))))))))))))=0," ",VALUE(IF('Vessel List A'!DP179=1,1,IF('Vessel List A'!DP179=2,2,IF('Vessel List A'!DP179=3,3,IF('Vessel List A'!DP179=4,4,IF('Vessel List A'!DP179=5,5,IF('Vessel List A'!DP179=6,6,IF('Vessel List A'!DP179=7,7,IF('Vessel List A'!DP179=8,8,IF('Vessel List A'!DP179=9,9,IF('Vessel List A'!DP179=10,10,IF('Vessel List A'!DP179=11,11,IF('Vessel List A'!DP179=12,12,IF('Vessel List A'!DP179=13,13,IF('Vessel List A'!DP179=14,14,IF('Vessel List A'!DP179=15,15,IF('Vessel List A'!DP179=16,16,0))))))))))))))))))</f>
        <v xml:space="preserve"> </v>
      </c>
      <c r="BN180" s="154"/>
      <c r="BO180" s="158"/>
      <c r="BP180" s="390" t="str">
        <f t="shared" si="181"/>
        <v/>
      </c>
      <c r="BQ180" s="158"/>
      <c r="BR180" s="137"/>
      <c r="BS180" s="388" t="str">
        <f t="shared" si="182"/>
        <v/>
      </c>
      <c r="BT180" s="157" t="str">
        <f>IF(VALUE(IF('Vessel List A'!EC179=1,1,IF('Vessel List A'!EC179=2,2,IF('Vessel List A'!EC179=3,3,IF('Vessel List A'!EC179=4,4,IF('Vessel List A'!EC179=5,5,IF('Vessel List A'!EC179=6,6,IF('Vessel List A'!EC179=7,7,IF('Vessel List A'!EC179=8,8,IF('Vessel List A'!EC179=9,9,IF('Vessel List A'!EC179=10,10,IF('Vessel List A'!EC179=11,11,IF('Vessel List A'!EC179=12,12,IF('Vessel List A'!EC179=13,13,IF('Vessel List A'!EC179=14,14,IF('Vessel List A'!EC179=15,15,IF('Vessel List A'!EC179=16,16,0)))))))))))))))))=0," ",VALUE(IF('Vessel List A'!EC179=1,1,IF('Vessel List A'!EC179=2,2,IF('Vessel List A'!EC179=3,3,IF('Vessel List A'!EC179=4,4,IF('Vessel List A'!EC179=5,5,IF('Vessel List A'!EC179=6,6,IF('Vessel List A'!EC179=7,7,IF('Vessel List A'!EC179=8,8,IF('Vessel List A'!EC179=9,9,IF('Vessel List A'!EC179=10,10,IF('Vessel List A'!EC179=11,11,IF('Vessel List A'!EC179=12,12,IF('Vessel List A'!EC179=13,13,IF('Vessel List A'!EC179=14,14,IF('Vessel List A'!EC179=15,15,IF('Vessel List A'!EC179=16,16,0))))))))))))))))))</f>
        <v xml:space="preserve"> </v>
      </c>
      <c r="BU180" s="154"/>
      <c r="BV180" s="158"/>
      <c r="BW180" s="390" t="str">
        <f t="shared" si="183"/>
        <v/>
      </c>
      <c r="BX180" s="158"/>
      <c r="BY180" s="137"/>
      <c r="BZ180" s="388" t="str">
        <f t="shared" si="184"/>
        <v/>
      </c>
      <c r="CA180" s="157" t="str">
        <f>IF(VALUE(IF('Vessel List A'!EP179=1,1,IF('Vessel List A'!EP179=2,2,IF('Vessel List A'!EP179=3,3,IF('Vessel List A'!EP179=4,4,IF('Vessel List A'!EP179=5,5,IF('Vessel List A'!EP179=6,6,IF('Vessel List A'!EP179=7,7,IF('Vessel List A'!EP179=8,8,IF('Vessel List A'!EP179=9,9,IF('Vessel List A'!EP179=10,10,IF('Vessel List A'!EP179=11,11,IF('Vessel List A'!EP179=12,12,IF('Vessel List A'!EP179=13,13,IF('Vessel List A'!EP179=14,14,IF('Vessel List A'!EP179=15,15,IF('Vessel List A'!EP179=16,16,0)))))))))))))))))=0," ",VALUE(IF('Vessel List A'!EP179=1,1,IF('Vessel List A'!EP179=2,2,IF('Vessel List A'!EP179=3,3,IF('Vessel List A'!EP179=4,4,IF('Vessel List A'!EP179=5,5,IF('Vessel List A'!EP179=6,6,IF('Vessel List A'!EP179=7,7,IF('Vessel List A'!EP179=8,8,IF('Vessel List A'!EP179=9,9,IF('Vessel List A'!EP179=10,10,IF('Vessel List A'!EP179=11,11,IF('Vessel List A'!EP179=12,12,IF('Vessel List A'!EP179=13,13,IF('Vessel List A'!EP179=14,14,IF('Vessel List A'!EP179=15,15,IF('Vessel List A'!EP179=16,16,0))))))))))))))))))</f>
        <v xml:space="preserve"> </v>
      </c>
      <c r="CB180" s="154"/>
      <c r="CC180" s="158"/>
      <c r="CD180" s="390" t="str">
        <f t="shared" si="185"/>
        <v/>
      </c>
      <c r="CE180" s="158"/>
      <c r="CF180" s="137"/>
      <c r="CG180" s="388" t="str">
        <f t="shared" si="186"/>
        <v/>
      </c>
      <c r="CH180" s="157" t="str">
        <f>IF(VALUE(IF('Vessel List A'!FC179=1,1,IF('Vessel List A'!FC179=2,2,IF('Vessel List A'!FC179=3,3,IF('Vessel List A'!FC179=4,4,IF('Vessel List A'!FC179=5,5,IF('Vessel List A'!FC179=6,6,IF('Vessel List A'!FC179=7,7,IF('Vessel List A'!FC179=8,8,IF('Vessel List A'!FC179=9,9,IF('Vessel List A'!FC179=10,10,IF('Vessel List A'!FC179=11,11,IF('Vessel List A'!FC179=12,12,IF('Vessel List A'!FC179=13,13,IF('Vessel List A'!FC179=14,14,IF('Vessel List A'!FC179=15,15,IF('Vessel List A'!FC179=16,16,0)))))))))))))))))=0," ",VALUE(IF('Vessel List A'!FC179=1,1,IF('Vessel List A'!FC179=2,2,IF('Vessel List A'!FC179=3,3,IF('Vessel List A'!FC179=4,4,IF('Vessel List A'!FC179=5,5,IF('Vessel List A'!FC179=6,6,IF('Vessel List A'!FC179=7,7,IF('Vessel List A'!FC179=8,8,IF('Vessel List A'!FC179=9,9,IF('Vessel List A'!FC179=10,10,IF('Vessel List A'!FC179=11,11,IF('Vessel List A'!FC179=12,12,IF('Vessel List A'!FC179=13,13,IF('Vessel List A'!FC179=14,14,IF('Vessel List A'!FC179=15,15,IF('Vessel List A'!FC179=16,16,0))))))))))))))))))</f>
        <v xml:space="preserve"> </v>
      </c>
      <c r="CI180" s="154"/>
      <c r="CJ180" s="158"/>
      <c r="CK180" s="390" t="str">
        <f t="shared" si="187"/>
        <v/>
      </c>
      <c r="CL180" s="158"/>
      <c r="CM180" s="137"/>
      <c r="CN180" s="388" t="str">
        <f t="shared" si="188"/>
        <v/>
      </c>
      <c r="CO180" s="157" t="str">
        <f>IF(VALUE(IF('Vessel List A'!FP179=1,1,IF('Vessel List A'!FP179=2,2,IF('Vessel List A'!FP179=3,3,IF('Vessel List A'!FP179=4,4,IF('Vessel List A'!FP179=5,5,IF('Vessel List A'!FP179=6,6,IF('Vessel List A'!FP179=7,7,IF('Vessel List A'!FP179=8,8,IF('Vessel List A'!FP179=9,9,IF('Vessel List A'!FP179=10,10,IF('Vessel List A'!FP179=11,11,IF('Vessel List A'!FP179=12,12,IF('Vessel List A'!FP179=13,13,IF('Vessel List A'!FP179=14,14,IF('Vessel List A'!FP179=15,15,IF('Vessel List A'!FP179=16,16,0)))))))))))))))))=0," ",VALUE(IF('Vessel List A'!FP179=1,1,IF('Vessel List A'!FP179=2,2,IF('Vessel List A'!FP179=3,3,IF('Vessel List A'!FP179=4,4,IF('Vessel List A'!FP179=5,5,IF('Vessel List A'!FP179=6,6,IF('Vessel List A'!FP179=7,7,IF('Vessel List A'!FP179=8,8,IF('Vessel List A'!FP179=9,9,IF('Vessel List A'!FP179=10,10,IF('Vessel List A'!FP179=11,11,IF('Vessel List A'!FP179=12,12,IF('Vessel List A'!FP179=13,13,IF('Vessel List A'!FP179=14,14,IF('Vessel List A'!FP179=15,15,IF('Vessel List A'!FP179=16,16,0))))))))))))))))))</f>
        <v xml:space="preserve"> </v>
      </c>
      <c r="CP180" s="154"/>
      <c r="CQ180" s="158"/>
      <c r="CR180" s="390" t="str">
        <f t="shared" si="189"/>
        <v/>
      </c>
      <c r="CS180" s="158"/>
      <c r="CT180" s="137"/>
      <c r="CU180" s="388" t="str">
        <f t="shared" si="190"/>
        <v/>
      </c>
      <c r="CV180" s="157" t="str">
        <f>IF(VALUE(IF('Vessel List A'!GC179=1,1,IF('Vessel List A'!GC179=2,2,IF('Vessel List A'!GC179=3,3,IF('Vessel List A'!GC179=4,4,IF('Vessel List A'!GC179=5,5,IF('Vessel List A'!GC179=6,6,IF('Vessel List A'!GC179=7,7,IF('Vessel List A'!GC179=8,8,IF('Vessel List A'!GC179=9,9,IF('Vessel List A'!GC179=10,10,IF('Vessel List A'!GC179=11,11,IF('Vessel List A'!GC179=12,12,IF('Vessel List A'!GC179=13,13,IF('Vessel List A'!GC179=14,14,IF('Vessel List A'!GC179=15,15,IF('Vessel List A'!GC179=16,16,0)))))))))))))))))=0," ",VALUE(IF('Vessel List A'!GC179=1,1,IF('Vessel List A'!GC179=2,2,IF('Vessel List A'!GC179=3,3,IF('Vessel List A'!GC179=4,4,IF('Vessel List A'!GC179=5,5,IF('Vessel List A'!GC179=6,6,IF('Vessel List A'!GC179=7,7,IF('Vessel List A'!GC179=8,8,IF('Vessel List A'!GC179=9,9,IF('Vessel List A'!GC179=10,10,IF('Vessel List A'!GC179=11,11,IF('Vessel List A'!GC179=12,12,IF('Vessel List A'!GC179=13,13,IF('Vessel List A'!GC179=14,14,IF('Vessel List A'!GC179=15,15,IF('Vessel List A'!GC179=16,16,0))))))))))))))))))</f>
        <v xml:space="preserve"> </v>
      </c>
      <c r="CW180" s="154"/>
      <c r="CX180" s="158"/>
      <c r="CY180" s="390" t="str">
        <f t="shared" si="191"/>
        <v/>
      </c>
      <c r="CZ180" s="158"/>
      <c r="DA180" s="137"/>
      <c r="DB180" s="388" t="str">
        <f t="shared" si="192"/>
        <v/>
      </c>
      <c r="DC180" s="157" t="str">
        <f>IF(VALUE(IF('Vessel List A'!GP179=1,1,IF('Vessel List A'!GP179=2,2,IF('Vessel List A'!GP179=3,3,IF('Vessel List A'!GP179=4,4,IF('Vessel List A'!GP179=5,5,IF('Vessel List A'!GP179=6,6,IF('Vessel List A'!GP179=7,7,IF('Vessel List A'!GP179=8,8,IF('Vessel List A'!GP179=9,9,IF('Vessel List A'!GP179=10,10,IF('Vessel List A'!GP179=11,11,IF('Vessel List A'!GP179=12,12,IF('Vessel List A'!GP179=13,13,IF('Vessel List A'!GP179=14,14,IF('Vessel List A'!GP179=15,15,IF('Vessel List A'!GP179=16,16,0)))))))))))))))))=0," ",VALUE(IF('Vessel List A'!GP179=1,1,IF('Vessel List A'!GP179=2,2,IF('Vessel List A'!GP179=3,3,IF('Vessel List A'!GP179=4,4,IF('Vessel List A'!GP179=5,5,IF('Vessel List A'!GP179=6,6,IF('Vessel List A'!GP179=7,7,IF('Vessel List A'!GP179=8,8,IF('Vessel List A'!GP179=9,9,IF('Vessel List A'!GP179=10,10,IF('Vessel List A'!GP179=11,11,IF('Vessel List A'!GP179=12,12,IF('Vessel List A'!GP179=13,13,IF('Vessel List A'!GP179=14,14,IF('Vessel List A'!GP179=15,15,IF('Vessel List A'!GP179=16,16,0))))))))))))))))))</f>
        <v xml:space="preserve"> </v>
      </c>
      <c r="DD180" s="154"/>
      <c r="DE180" s="158"/>
      <c r="DF180" s="390" t="str">
        <f t="shared" si="193"/>
        <v/>
      </c>
      <c r="DG180" s="158"/>
      <c r="DH180" s="137"/>
      <c r="DI180" s="388" t="str">
        <f t="shared" si="194"/>
        <v/>
      </c>
      <c r="DJ180" s="157" t="str">
        <f>IF(VALUE(IF('Vessel List A'!HC179=1,1,IF('Vessel List A'!HC179=2,2,IF('Vessel List A'!HC179=3,3,IF('Vessel List A'!HC179=4,4,IF('Vessel List A'!HC179=5,5,IF('Vessel List A'!HC179=6,6,IF('Vessel List A'!HC179=7,7,IF('Vessel List A'!HC179=8,8,IF('Vessel List A'!HC179=9,9,IF('Vessel List A'!HC179=10,10,IF('Vessel List A'!HC179=11,11,IF('Vessel List A'!HC179=12,12,IF('Vessel List A'!HC179=13,13,IF('Vessel List A'!HC179=14,14,IF('Vessel List A'!HC179=15,15,IF('Vessel List A'!HC179=16,16,0)))))))))))))))))=0," ",VALUE(IF('Vessel List A'!HC179=1,1,IF('Vessel List A'!HC179=2,2,IF('Vessel List A'!HC179=3,3,IF('Vessel List A'!HC179=4,4,IF('Vessel List A'!HC179=5,5,IF('Vessel List A'!HC179=6,6,IF('Vessel List A'!HC179=7,7,IF('Vessel List A'!HC179=8,8,IF('Vessel List A'!HC179=9,9,IF('Vessel List A'!HC179=10,10,IF('Vessel List A'!HC179=11,11,IF('Vessel List A'!HC179=12,12,IF('Vessel List A'!HC179=13,13,IF('Vessel List A'!HC179=14,14,IF('Vessel List A'!HC179=15,15,IF('Vessel List A'!HC179=16,16,0))))))))))))))))))</f>
        <v xml:space="preserve"> </v>
      </c>
      <c r="DK180" s="154"/>
      <c r="DL180" s="158"/>
      <c r="DM180" s="390" t="str">
        <f t="shared" si="195"/>
        <v/>
      </c>
      <c r="DN180" s="158"/>
      <c r="DO180" s="137"/>
      <c r="DP180" s="388" t="str">
        <f t="shared" si="196"/>
        <v/>
      </c>
      <c r="DQ180" s="157" t="str">
        <f>IF(VALUE(IF('Vessel List A'!HP179=1,1,IF('Vessel List A'!HP179=2,2,IF('Vessel List A'!HP179=3,3,IF('Vessel List A'!HP179=4,4,IF('Vessel List A'!HP179=5,5,IF('Vessel List A'!HP179=6,6,IF('Vessel List A'!HP179=7,7,IF('Vessel List A'!HP179=8,8,IF('Vessel List A'!HP179=9,9,IF('Vessel List A'!HP179=10,10,IF('Vessel List A'!HP179=11,11,IF('Vessel List A'!HP179=12,12,IF('Vessel List A'!HP179=13,13,IF('Vessel List A'!HP179=14,14,IF('Vessel List A'!HP179=15,15,IF('Vessel List A'!HP179=16,16,0)))))))))))))))))=0," ",VALUE(IF('Vessel List A'!HP179=1,1,IF('Vessel List A'!HP179=2,2,IF('Vessel List A'!HP179=3,3,IF('Vessel List A'!HP179=4,4,IF('Vessel List A'!HP179=5,5,IF('Vessel List A'!HP179=6,6,IF('Vessel List A'!HP179=7,7,IF('Vessel List A'!HP179=8,8,IF('Vessel List A'!HP179=9,9,IF('Vessel List A'!HP179=10,10,IF('Vessel List A'!HP179=11,11,IF('Vessel List A'!HP179=12,12,IF('Vessel List A'!HP179=13,13,IF('Vessel List A'!HP179=14,14,IF('Vessel List A'!HP179=15,15,IF('Vessel List A'!HP179=16,16,0))))))))))))))))))</f>
        <v xml:space="preserve"> </v>
      </c>
      <c r="DR180" s="154"/>
      <c r="DS180" s="158"/>
      <c r="DT180" s="390" t="str">
        <f t="shared" si="197"/>
        <v/>
      </c>
      <c r="DU180" s="158"/>
      <c r="DV180" s="137"/>
      <c r="DW180" s="388" t="str">
        <f t="shared" si="198"/>
        <v/>
      </c>
      <c r="DX180" s="157" t="str">
        <f>IF(VALUE(IF('Vessel List A'!IC179=1,1,IF('Vessel List A'!IC179=2,2,IF('Vessel List A'!IC179=3,3,IF('Vessel List A'!IC179=4,4,IF('Vessel List A'!IC179=5,5,IF('Vessel List A'!IC179=6,6,IF('Vessel List A'!IC179=7,7,IF('Vessel List A'!IC179=8,8,IF('Vessel List A'!IC179=9,9,IF('Vessel List A'!IC179=10,10,IF('Vessel List A'!IC179=11,11,IF('Vessel List A'!IC179=12,12,IF('Vessel List A'!IC179=13,13,IF('Vessel List A'!IC179=14,14,IF('Vessel List A'!IC179=15,15,IF('Vessel List A'!IC179=16,16,0)))))))))))))))))=0," ",VALUE(IF('Vessel List A'!IC179=1,1,IF('Vessel List A'!IC179=2,2,IF('Vessel List A'!IC179=3,3,IF('Vessel List A'!IC179=4,4,IF('Vessel List A'!IC179=5,5,IF('Vessel List A'!IC179=6,6,IF('Vessel List A'!IC179=7,7,IF('Vessel List A'!IC179=8,8,IF('Vessel List A'!IC179=9,9,IF('Vessel List A'!IC179=10,10,IF('Vessel List A'!IC179=11,11,IF('Vessel List A'!IC179=12,12,IF('Vessel List A'!IC179=13,13,IF('Vessel List A'!IC179=14,14,IF('Vessel List A'!IC179=15,15,IF('Vessel List A'!IC179=16,16,0))))))))))))))))))</f>
        <v xml:space="preserve"> </v>
      </c>
      <c r="DY180" s="154"/>
      <c r="DZ180" s="158"/>
      <c r="EA180" s="390" t="str">
        <f t="shared" si="199"/>
        <v/>
      </c>
      <c r="EB180" s="158"/>
      <c r="EC180" s="137"/>
      <c r="ED180" s="388" t="str">
        <f t="shared" si="200"/>
        <v/>
      </c>
      <c r="EE180" s="157" t="str">
        <f>IF(VALUE(IF('Vessel List A'!IP179=1,1,IF('Vessel List A'!IP179=2,2,IF('Vessel List A'!IP179=3,3,IF('Vessel List A'!IP179=4,4,IF('Vessel List A'!IP179=5,5,IF('Vessel List A'!IP179=6,6,IF('Vessel List A'!IP179=7,7,IF('Vessel List A'!IP179=8,8,IF('Vessel List A'!IP179=9,9,IF('Vessel List A'!IP179=10,10,IF('Vessel List A'!IP179=11,11,IF('Vessel List A'!IP179=12,12,IF('Vessel List A'!IP179=13,13,IF('Vessel List A'!IP179=14,14,IF('Vessel List A'!IP179=15,15,IF('Vessel List A'!IP179=16,16,0)))))))))))))))))=0," ",VALUE(IF('Vessel List A'!IP179=1,1,IF('Vessel List A'!IP179=2,2,IF('Vessel List A'!IP179=3,3,IF('Vessel List A'!IP179=4,4,IF('Vessel List A'!IP179=5,5,IF('Vessel List A'!IP179=6,6,IF('Vessel List A'!IP179=7,7,IF('Vessel List A'!IP179=8,8,IF('Vessel List A'!IP179=9,9,IF('Vessel List A'!IP179=10,10,IF('Vessel List A'!IP179=11,11,IF('Vessel List A'!IP179=12,12,IF('Vessel List A'!IP179=13,13,IF('Vessel List A'!IP179=14,14,IF('Vessel List A'!IP179=15,15,IF('Vessel List A'!IP179=16,16,0))))))))))))))))))</f>
        <v xml:space="preserve"> </v>
      </c>
      <c r="EF180" s="154"/>
      <c r="EG180" s="158"/>
      <c r="EH180" s="390" t="str">
        <f t="shared" si="201"/>
        <v/>
      </c>
      <c r="EI180" s="158"/>
      <c r="EJ180" s="137"/>
      <c r="EK180" s="397" t="str">
        <f t="shared" si="202"/>
        <v/>
      </c>
      <c r="EL180" s="144"/>
      <c r="EM180" s="157" t="str">
        <f>IF(VALUE(IF('Vessel List B'!C179=1,1,IF('Vessel List B'!C179=2,2,IF('Vessel List B'!C179=3,3,IF('Vessel List B'!C179=4,4,IF('Vessel List B'!C179=5,5,IF('Vessel List B'!C179=6,6,IF('Vessel List B'!C179=7,7,IF('Vessel List B'!C179=8,8,IF('Vessel List B'!C179=9,9,IF('Vessel List B'!C179=10,10,IF('Vessel List B'!C179=11,11,IF('Vessel List B'!C179=12,12,IF('Vessel List B'!C179=13,13,IF('Vessel List B'!C179=14,14,IF('Vessel List B'!C179=15,15,IF('Vessel List B'!C179=16,16,0)))))))))))))))))=0," ",VALUE(IF('Vessel List B'!C179=1,1,IF('Vessel List B'!C179=2,2,IF('Vessel List B'!C179=3,3,IF('Vessel List B'!C179=4,4,IF('Vessel List B'!C179=5,5,IF('Vessel List B'!C179=6,6,IF('Vessel List B'!C179=7,7,IF('Vessel List B'!C179=8,8,IF('Vessel List B'!C179=9,9,IF('Vessel List B'!C179=10,10,IF('Vessel List B'!C179=11,11,IF('Vessel List B'!C179=12,12,IF('Vessel List B'!C179=13,13,IF('Vessel List B'!C179=14,14,IF('Vessel List B'!C179=15,15,IF('Vessel List B'!C179=16,16,0))))))))))))))))))</f>
        <v xml:space="preserve"> </v>
      </c>
      <c r="EN180" s="154"/>
      <c r="EO180" s="158"/>
      <c r="EP180" s="390" t="str">
        <f t="shared" si="203"/>
        <v/>
      </c>
      <c r="EQ180" s="158"/>
      <c r="ER180" s="137"/>
      <c r="ES180" s="388" t="str">
        <f t="shared" si="204"/>
        <v/>
      </c>
      <c r="ET180" s="157" t="str">
        <f>IF(VALUE(IF('Vessel List B'!P179=1,1,IF('Vessel List B'!P179=2,2,IF('Vessel List B'!P179=3,3,IF('Vessel List B'!P179=4,4,IF('Vessel List B'!P179=5,5,IF('Vessel List B'!P179=6,6,IF('Vessel List B'!P179=7,7,IF('Vessel List B'!P179=8,8,IF('Vessel List B'!P179=9,9,IF('Vessel List B'!P179=10,10,IF('Vessel List B'!P179=11,11,IF('Vessel List B'!P179=12,12,IF('Vessel List B'!P179=13,13,IF('Vessel List B'!P179=14,14,IF('Vessel List B'!P179=15,15,IF('Vessel List B'!P179=16,16,0)))))))))))))))))=0," ",VALUE(IF('Vessel List B'!P179=1,1,IF('Vessel List B'!P179=2,2,IF('Vessel List B'!P179=3,3,IF('Vessel List B'!P179=4,4,IF('Vessel List B'!P179=5,5,IF('Vessel List B'!P179=6,6,IF('Vessel List B'!P179=7,7,IF('Vessel List B'!P179=8,8,IF('Vessel List B'!P179=9,9,IF('Vessel List B'!P179=10,10,IF('Vessel List B'!P179=11,11,IF('Vessel List B'!P179=12,12,IF('Vessel List B'!P179=13,13,IF('Vessel List B'!P179=14,14,IF('Vessel List B'!P179=15,15,IF('Vessel List B'!P179=16,16,0))))))))))))))))))</f>
        <v xml:space="preserve"> </v>
      </c>
      <c r="EU180" s="154"/>
      <c r="EV180" s="158"/>
      <c r="EW180" s="390" t="str">
        <f t="shared" si="205"/>
        <v/>
      </c>
      <c r="EX180" s="158"/>
      <c r="EY180" s="137"/>
      <c r="EZ180" s="388" t="str">
        <f t="shared" si="206"/>
        <v/>
      </c>
      <c r="FA180" s="157" t="str">
        <f>IF(VALUE(IF('Vessel List B'!AC179=1,1,IF('Vessel List B'!AC179=2,2,IF('Vessel List B'!AC179=3,3,IF('Vessel List B'!AC179=4,4,IF('Vessel List B'!AC179=5,5,IF('Vessel List B'!AC179=6,6,IF('Vessel List B'!AC179=7,7,IF('Vessel List B'!AC179=8,8,IF('Vessel List B'!AC179=9,9,IF('Vessel List B'!AC179=10,10,IF('Vessel List B'!AC179=11,11,IF('Vessel List B'!AC179=12,12,IF('Vessel List B'!AC179=13,13,IF('Vessel List B'!AC179=14,14,IF('Vessel List B'!AC179=15,15,IF('Vessel List B'!AC179=16,16,0)))))))))))))))))=0," ",VALUE(IF('Vessel List B'!AC179=1,1,IF('Vessel List B'!AC179=2,2,IF('Vessel List B'!AC179=3,3,IF('Vessel List B'!AC179=4,4,IF('Vessel List B'!AC179=5,5,IF('Vessel List B'!AC179=6,6,IF('Vessel List B'!AC179=7,7,IF('Vessel List B'!AC179=8,8,IF('Vessel List B'!AC179=9,9,IF('Vessel List B'!AC179=10,10,IF('Vessel List B'!AC179=11,11,IF('Vessel List B'!AC179=12,12,IF('Vessel List B'!AC179=13,13,IF('Vessel List B'!AC179=14,14,IF('Vessel List B'!AC179=15,15,IF('Vessel List B'!AC179=16,16,0))))))))))))))))))</f>
        <v xml:space="preserve"> </v>
      </c>
      <c r="FB180" s="154"/>
      <c r="FC180" s="158"/>
      <c r="FD180" s="390" t="str">
        <f t="shared" si="207"/>
        <v/>
      </c>
      <c r="FE180" s="158"/>
      <c r="FF180" s="137"/>
      <c r="FG180" s="388" t="str">
        <f t="shared" si="208"/>
        <v/>
      </c>
      <c r="FH180" s="157" t="str">
        <f>IF(VALUE(IF('Vessel List B'!AP179=1,1,IF('Vessel List B'!AP179=2,2,IF('Vessel List B'!AP179=3,3,IF('Vessel List B'!AP179=4,4,IF('Vessel List B'!AP179=5,5,IF('Vessel List B'!AP179=6,6,IF('Vessel List B'!AP179=7,7,IF('Vessel List B'!AP179=8,8,IF('Vessel List B'!AP179=9,9,IF('Vessel List B'!AP179=10,10,IF('Vessel List B'!AP179=11,11,IF('Vessel List B'!AP179=12,12,IF('Vessel List B'!AP179=13,13,IF('Vessel List B'!AP179=14,14,IF('Vessel List B'!AP179=15,15,IF('Vessel List B'!AP179=16,16,0)))))))))))))))))=0," ",VALUE(IF('Vessel List B'!AP179=1,1,IF('Vessel List B'!AP179=2,2,IF('Vessel List B'!AP179=3,3,IF('Vessel List B'!AP179=4,4,IF('Vessel List B'!AP179=5,5,IF('Vessel List B'!AP179=6,6,IF('Vessel List B'!AP179=7,7,IF('Vessel List B'!AP179=8,8,IF('Vessel List B'!AP179=9,9,IF('Vessel List B'!AP179=10,10,IF('Vessel List B'!AP179=11,11,IF('Vessel List B'!AP179=12,12,IF('Vessel List B'!AP179=13,13,IF('Vessel List B'!AP179=14,14,IF('Vessel List B'!AP179=15,15,IF('Vessel List B'!AP179=16,16,0))))))))))))))))))</f>
        <v xml:space="preserve"> </v>
      </c>
      <c r="FI180" s="154"/>
      <c r="FJ180" s="158"/>
      <c r="FK180" s="390" t="str">
        <f t="shared" si="209"/>
        <v/>
      </c>
      <c r="FL180" s="158"/>
      <c r="FM180" s="137"/>
      <c r="FN180" s="388" t="str">
        <f t="shared" si="210"/>
        <v/>
      </c>
      <c r="FO180" s="157" t="str">
        <f>IF(VALUE(IF('Vessel List B'!BC179=1,1,IF('Vessel List B'!BC179=2,2,IF('Vessel List B'!BC179=3,3,IF('Vessel List B'!BC179=4,4,IF('Vessel List B'!BC179=5,5,IF('Vessel List B'!BC179=6,6,IF('Vessel List B'!BC179=7,7,IF('Vessel List B'!BC179=8,8,IF('Vessel List B'!BC179=9,9,IF('Vessel List B'!BC179=10,10,IF('Vessel List B'!BC179=11,11,IF('Vessel List B'!BC179=12,12,IF('Vessel List B'!BC179=13,13,IF('Vessel List B'!BC179=14,14,IF('Vessel List B'!BC179=15,15,IF('Vessel List B'!BC179=16,16,0)))))))))))))))))=0," ",VALUE(IF('Vessel List B'!BC179=1,1,IF('Vessel List B'!BC179=2,2,IF('Vessel List B'!BC179=3,3,IF('Vessel List B'!BC179=4,4,IF('Vessel List B'!BC179=5,5,IF('Vessel List B'!BC179=6,6,IF('Vessel List B'!BC179=7,7,IF('Vessel List B'!BC179=8,8,IF('Vessel List B'!BC179=9,9,IF('Vessel List B'!BC179=10,10,IF('Vessel List B'!BC179=11,11,IF('Vessel List B'!BC179=12,12,IF('Vessel List B'!BC179=13,13,IF('Vessel List B'!BC179=14,14,IF('Vessel List B'!BC179=15,15,IF('Vessel List B'!BC179=16,16,0))))))))))))))))))</f>
        <v xml:space="preserve"> </v>
      </c>
      <c r="FP180" s="154"/>
      <c r="FQ180" s="158"/>
      <c r="FR180" s="390" t="str">
        <f t="shared" si="211"/>
        <v/>
      </c>
      <c r="FS180" s="158"/>
      <c r="FT180" s="137"/>
      <c r="FU180" s="388" t="str">
        <f t="shared" si="212"/>
        <v/>
      </c>
      <c r="FV180" s="157" t="str">
        <f>IF(VALUE(IF('Vessel List B'!BP179=1,1,IF('Vessel List B'!BP179=2,2,IF('Vessel List B'!BP179=3,3,IF('Vessel List B'!BP179=4,4,IF('Vessel List B'!BP179=5,5,IF('Vessel List B'!BP179=6,6,IF('Vessel List B'!BP179=7,7,IF('Vessel List B'!BP179=8,8,IF('Vessel List B'!BP179=9,9,IF('Vessel List B'!BP179=10,10,IF('Vessel List B'!BP179=11,11,IF('Vessel List B'!BP179=12,12,IF('Vessel List B'!BP179=13,13,IF('Vessel List B'!BP179=14,14,IF('Vessel List B'!BP179=15,15,IF('Vessel List B'!BP179=16,16,0)))))))))))))))))=0," ",VALUE(IF('Vessel List B'!BP179=1,1,IF('Vessel List B'!BP179=2,2,IF('Vessel List B'!BP179=3,3,IF('Vessel List B'!BP179=4,4,IF('Vessel List B'!BP179=5,5,IF('Vessel List B'!BP179=6,6,IF('Vessel List B'!BP179=7,7,IF('Vessel List B'!BP179=8,8,IF('Vessel List B'!BP179=9,9,IF('Vessel List B'!BP179=10,10,IF('Vessel List B'!BP179=11,11,IF('Vessel List B'!BP179=12,12,IF('Vessel List B'!BP179=13,13,IF('Vessel List B'!BP179=14,14,IF('Vessel List B'!BP179=15,15,IF('Vessel List B'!BP179=16,16,0))))))))))))))))))</f>
        <v xml:space="preserve"> </v>
      </c>
      <c r="FW180" s="154"/>
      <c r="FX180" s="158"/>
      <c r="FY180" s="390" t="str">
        <f t="shared" si="213"/>
        <v/>
      </c>
      <c r="FZ180" s="158"/>
      <c r="GA180" s="137"/>
      <c r="GB180" s="388" t="str">
        <f t="shared" si="214"/>
        <v/>
      </c>
      <c r="GC180" s="157" t="str">
        <f>IF(VALUE(IF('Vessel List B'!CC179=1,1,IF('Vessel List B'!CC179=2,2,IF('Vessel List B'!CC179=3,3,IF('Vessel List B'!CC179=4,4,IF('Vessel List B'!CC179=5,5,IF('Vessel List B'!CC179=6,6,IF('Vessel List B'!CC179=7,7,IF('Vessel List B'!CC179=8,8,IF('Vessel List B'!CC179=9,9,IF('Vessel List B'!CC179=10,10,IF('Vessel List B'!CC179=11,11,IF('Vessel List B'!CC179=12,12,IF('Vessel List B'!CC179=13,13,IF('Vessel List B'!CC179=14,14,IF('Vessel List B'!CC179=15,15,IF('Vessel List B'!CC179=16,16,0)))))))))))))))))=0," ",VALUE(IF('Vessel List B'!CC179=1,1,IF('Vessel List B'!CC179=2,2,IF('Vessel List B'!CC179=3,3,IF('Vessel List B'!CC179=4,4,IF('Vessel List B'!CC179=5,5,IF('Vessel List B'!CC179=6,6,IF('Vessel List B'!CC179=7,7,IF('Vessel List B'!CC179=8,8,IF('Vessel List B'!CC179=9,9,IF('Vessel List B'!CC179=10,10,IF('Vessel List B'!CC179=11,11,IF('Vessel List B'!CC179=12,12,IF('Vessel List B'!CC179=13,13,IF('Vessel List B'!CC179=14,14,IF('Vessel List B'!CC179=15,15,IF('Vessel List B'!CC179=16,16,0))))))))))))))))))</f>
        <v xml:space="preserve"> </v>
      </c>
      <c r="GD180" s="154"/>
      <c r="GE180" s="158"/>
      <c r="GF180" s="390" t="str">
        <f t="shared" si="215"/>
        <v/>
      </c>
      <c r="GG180" s="158"/>
      <c r="GH180" s="137"/>
      <c r="GI180" s="388" t="str">
        <f t="shared" si="216"/>
        <v/>
      </c>
      <c r="GJ180" s="157" t="str">
        <f>IF(VALUE(IF('Vessel List B'!CP179=1,1,IF('Vessel List B'!CP179=2,2,IF('Vessel List B'!CP179=3,3,IF('Vessel List B'!CP179=4,4,IF('Vessel List B'!CP179=5,5,IF('Vessel List B'!CP179=6,6,IF('Vessel List B'!CP179=7,7,IF('Vessel List B'!CP179=8,8,IF('Vessel List B'!CP179=9,9,IF('Vessel List B'!CP179=10,10,IF('Vessel List B'!CP179=11,11,IF('Vessel List B'!CP179=12,12,IF('Vessel List B'!CP179=13,13,IF('Vessel List B'!CP179=14,14,IF('Vessel List B'!CP179=15,15,IF('Vessel List B'!CP179=16,16,0)))))))))))))))))=0," ",VALUE(IF('Vessel List B'!CP179=1,1,IF('Vessel List B'!CP179=2,2,IF('Vessel List B'!CP179=3,3,IF('Vessel List B'!CP179=4,4,IF('Vessel List B'!CP179=5,5,IF('Vessel List B'!CP179=6,6,IF('Vessel List B'!CP179=7,7,IF('Vessel List B'!CP179=8,8,IF('Vessel List B'!CP179=9,9,IF('Vessel List B'!CP179=10,10,IF('Vessel List B'!CP179=11,11,IF('Vessel List B'!CP179=12,12,IF('Vessel List B'!CP179=13,13,IF('Vessel List B'!CP179=14,14,IF('Vessel List B'!CP179=15,15,IF('Vessel List B'!CP179=16,16,0))))))))))))))))))</f>
        <v xml:space="preserve"> </v>
      </c>
      <c r="GK180" s="154"/>
      <c r="GL180" s="158"/>
      <c r="GM180" s="390" t="str">
        <f t="shared" si="217"/>
        <v/>
      </c>
      <c r="GN180" s="158"/>
      <c r="GO180" s="137"/>
      <c r="GP180" s="388" t="str">
        <f t="shared" si="218"/>
        <v/>
      </c>
      <c r="GQ180" s="157" t="str">
        <f>IF(VALUE(IF('Vessel List B'!DC179=1,1,IF('Vessel List B'!DC179=2,2,IF('Vessel List B'!DC179=3,3,IF('Vessel List B'!DC179=4,4,IF('Vessel List B'!DC179=5,5,IF('Vessel List B'!DC179=6,6,IF('Vessel List B'!DC179=7,7,IF('Vessel List B'!DC179=8,8,IF('Vessel List B'!DC179=9,9,IF('Vessel List B'!DC179=10,10,IF('Vessel List B'!DC179=11,11,IF('Vessel List B'!DC179=12,12,IF('Vessel List B'!DC179=13,13,IF('Vessel List B'!DC179=14,14,IF('Vessel List B'!DC179=15,15,IF('Vessel List B'!DC179=16,16,0)))))))))))))))))=0," ",VALUE(IF('Vessel List B'!DC179=1,1,IF('Vessel List B'!DC179=2,2,IF('Vessel List B'!DC179=3,3,IF('Vessel List B'!DC179=4,4,IF('Vessel List B'!DC179=5,5,IF('Vessel List B'!DC179=6,6,IF('Vessel List B'!DC179=7,7,IF('Vessel List B'!DC179=8,8,IF('Vessel List B'!DC179=9,9,IF('Vessel List B'!DC179=10,10,IF('Vessel List B'!DC179=11,11,IF('Vessel List B'!DC179=12,12,IF('Vessel List B'!DC179=13,13,IF('Vessel List B'!DC179=14,14,IF('Vessel List B'!DC179=15,15,IF('Vessel List B'!DC179=16,16,0))))))))))))))))))</f>
        <v xml:space="preserve"> </v>
      </c>
      <c r="GR180" s="154"/>
      <c r="GS180" s="158"/>
      <c r="GT180" s="390" t="str">
        <f t="shared" si="219"/>
        <v/>
      </c>
      <c r="GU180" s="158"/>
      <c r="GV180" s="137"/>
      <c r="GW180" s="388" t="str">
        <f t="shared" si="220"/>
        <v/>
      </c>
      <c r="GX180" s="157" t="str">
        <f>IF(VALUE(IF('Vessel List B'!DP179=1,1,IF('Vessel List B'!DP179=2,2,IF('Vessel List B'!DP179=3,3,IF('Vessel List B'!DP179=4,4,IF('Vessel List B'!DP179=5,5,IF('Vessel List B'!DP179=6,6,IF('Vessel List B'!DP179=7,7,IF('Vessel List B'!DP179=8,8,IF('Vessel List B'!DP179=9,9,IF('Vessel List B'!DP179=10,10,IF('Vessel List B'!DP179=11,11,IF('Vessel List B'!DP179=12,12,IF('Vessel List B'!DP179=13,13,IF('Vessel List B'!DP179=14,14,IF('Vessel List B'!DP179=15,15,IF('Vessel List B'!DP179=16,16,0)))))))))))))))))=0," ",VALUE(IF('Vessel List B'!DP179=1,1,IF('Vessel List B'!DP179=2,2,IF('Vessel List B'!DP179=3,3,IF('Vessel List B'!DP179=4,4,IF('Vessel List B'!DP179=5,5,IF('Vessel List B'!DP179=6,6,IF('Vessel List B'!DP179=7,7,IF('Vessel List B'!DP179=8,8,IF('Vessel List B'!DP179=9,9,IF('Vessel List B'!DP179=10,10,IF('Vessel List B'!DP179=11,11,IF('Vessel List B'!DP179=12,12,IF('Vessel List B'!DP179=13,13,IF('Vessel List B'!DP179=14,14,IF('Vessel List B'!DP179=15,15,IF('Vessel List B'!DP179=16,16,0))))))))))))))))))</f>
        <v xml:space="preserve"> </v>
      </c>
      <c r="GY180" s="154"/>
      <c r="GZ180" s="158"/>
      <c r="HA180" s="390" t="str">
        <f t="shared" si="221"/>
        <v/>
      </c>
      <c r="HB180" s="158"/>
      <c r="HC180" s="137"/>
      <c r="HD180" s="388" t="str">
        <f t="shared" si="222"/>
        <v/>
      </c>
      <c r="HE180" s="157" t="str">
        <f>IF(VALUE(IF('Vessel List B'!EC179=1,1,IF('Vessel List B'!EC179=2,2,IF('Vessel List B'!EC179=3,3,IF('Vessel List B'!EC179=4,4,IF('Vessel List B'!EC179=5,5,IF('Vessel List B'!EC179=6,6,IF('Vessel List B'!EC179=7,7,IF('Vessel List B'!EC179=8,8,IF('Vessel List B'!EC179=9,9,IF('Vessel List B'!EC179=10,10,IF('Vessel List B'!EC179=11,11,IF('Vessel List B'!EC179=12,12,IF('Vessel List B'!EC179=13,13,IF('Vessel List B'!EC179=14,14,IF('Vessel List B'!EC179=15,15,IF('Vessel List B'!EC179=16,16,0)))))))))))))))))=0," ",VALUE(IF('Vessel List B'!EC179=1,1,IF('Vessel List B'!EC179=2,2,IF('Vessel List B'!EC179=3,3,IF('Vessel List B'!EC179=4,4,IF('Vessel List B'!EC179=5,5,IF('Vessel List B'!EC179=6,6,IF('Vessel List B'!EC179=7,7,IF('Vessel List B'!EC179=8,8,IF('Vessel List B'!EC179=9,9,IF('Vessel List B'!EC179=10,10,IF('Vessel List B'!EC179=11,11,IF('Vessel List B'!EC179=12,12,IF('Vessel List B'!EC179=13,13,IF('Vessel List B'!EC179=14,14,IF('Vessel List B'!EC179=15,15,IF('Vessel List B'!EC179=16,16,0))))))))))))))))))</f>
        <v xml:space="preserve"> </v>
      </c>
      <c r="HF180" s="154"/>
      <c r="HG180" s="158"/>
      <c r="HH180" s="390" t="str">
        <f t="shared" si="223"/>
        <v/>
      </c>
      <c r="HI180" s="158"/>
      <c r="HJ180" s="137"/>
      <c r="HK180" s="388" t="str">
        <f t="shared" si="224"/>
        <v/>
      </c>
      <c r="HL180" s="157" t="str">
        <f>IF(VALUE(IF('Vessel List B'!EP179=1,1,IF('Vessel List B'!EP179=2,2,IF('Vessel List B'!EP179=3,3,IF('Vessel List B'!EP179=4,4,IF('Vessel List B'!EP179=5,5,IF('Vessel List B'!EP179=6,6,IF('Vessel List B'!EP179=7,7,IF('Vessel List B'!EP179=8,8,IF('Vessel List B'!EP179=9,9,IF('Vessel List B'!EP179=10,10,IF('Vessel List B'!EP179=11,11,IF('Vessel List B'!EP179=12,12,IF('Vessel List B'!EP179=13,13,IF('Vessel List B'!EP179=14,14,IF('Vessel List B'!EP179=15,15,IF('Vessel List B'!EP179=16,16,0)))))))))))))))))=0," ",VALUE(IF('Vessel List B'!EP179=1,1,IF('Vessel List B'!EP179=2,2,IF('Vessel List B'!EP179=3,3,IF('Vessel List B'!EP179=4,4,IF('Vessel List B'!EP179=5,5,IF('Vessel List B'!EP179=6,6,IF('Vessel List B'!EP179=7,7,IF('Vessel List B'!EP179=8,8,IF('Vessel List B'!EP179=9,9,IF('Vessel List B'!EP179=10,10,IF('Vessel List B'!EP179=11,11,IF('Vessel List B'!EP179=12,12,IF('Vessel List B'!EP179=13,13,IF('Vessel List B'!EP179=14,14,IF('Vessel List B'!EP179=15,15,IF('Vessel List B'!EP179=16,16,0))))))))))))))))))</f>
        <v xml:space="preserve"> </v>
      </c>
      <c r="HM180" s="154"/>
      <c r="HN180" s="158"/>
      <c r="HO180" s="390" t="str">
        <f t="shared" si="225"/>
        <v/>
      </c>
      <c r="HP180" s="158"/>
      <c r="HQ180" s="137"/>
      <c r="HR180" s="388" t="str">
        <f t="shared" si="226"/>
        <v/>
      </c>
      <c r="HS180" s="157" t="str">
        <f>IF(VALUE(IF('Vessel List B'!FC179=1,1,IF('Vessel List B'!FC179=2,2,IF('Vessel List B'!FC179=3,3,IF('Vessel List B'!FC179=4,4,IF('Vessel List B'!FC179=5,5,IF('Vessel List B'!FC179=6,6,IF('Vessel List B'!FC179=7,7,IF('Vessel List B'!FC179=8,8,IF('Vessel List B'!FC179=9,9,IF('Vessel List B'!FC179=10,10,IF('Vessel List B'!FC179=11,11,IF('Vessel List B'!FC179=12,12,IF('Vessel List B'!FC179=13,13,IF('Vessel List B'!FC179=14,14,IF('Vessel List B'!FC179=15,15,IF('Vessel List B'!FC179=16,16,0)))))))))))))))))=0," ",VALUE(IF('Vessel List B'!FC179=1,1,IF('Vessel List B'!FC179=2,2,IF('Vessel List B'!FC179=3,3,IF('Vessel List B'!FC179=4,4,IF('Vessel List B'!FC179=5,5,IF('Vessel List B'!FC179=6,6,IF('Vessel List B'!FC179=7,7,IF('Vessel List B'!FC179=8,8,IF('Vessel List B'!FC179=9,9,IF('Vessel List B'!FC179=10,10,IF('Vessel List B'!FC179=11,11,IF('Vessel List B'!FC179=12,12,IF('Vessel List B'!FC179=13,13,IF('Vessel List B'!FC179=14,14,IF('Vessel List B'!FC179=15,15,IF('Vessel List B'!FC179=16,16,0))))))))))))))))))</f>
        <v xml:space="preserve"> </v>
      </c>
      <c r="HT180" s="154"/>
      <c r="HU180" s="158"/>
      <c r="HV180" s="390" t="str">
        <f t="shared" si="227"/>
        <v/>
      </c>
      <c r="HW180" s="158"/>
      <c r="HX180" s="137"/>
      <c r="HY180" s="388" t="str">
        <f t="shared" si="228"/>
        <v/>
      </c>
      <c r="HZ180" s="157" t="str">
        <f>IF(VALUE(IF('Vessel List B'!FP179=1,1,IF('Vessel List B'!FP179=2,2,IF('Vessel List B'!FP179=3,3,IF('Vessel List B'!FP179=4,4,IF('Vessel List B'!FP179=5,5,IF('Vessel List B'!FP179=6,6,IF('Vessel List B'!FP179=7,7,IF('Vessel List B'!FP179=8,8,IF('Vessel List B'!FP179=9,9,IF('Vessel List B'!FP179=10,10,IF('Vessel List B'!FP179=11,11,IF('Vessel List B'!FP179=12,12,IF('Vessel List B'!FP179=13,13,IF('Vessel List B'!FP179=14,14,IF('Vessel List B'!FP179=15,15,IF('Vessel List B'!FP179=16,16,0)))))))))))))))))=0," ",VALUE(IF('Vessel List B'!FP179=1,1,IF('Vessel List B'!FP179=2,2,IF('Vessel List B'!FP179=3,3,IF('Vessel List B'!FP179=4,4,IF('Vessel List B'!FP179=5,5,IF('Vessel List B'!FP179=6,6,IF('Vessel List B'!FP179=7,7,IF('Vessel List B'!FP179=8,8,IF('Vessel List B'!FP179=9,9,IF('Vessel List B'!FP179=10,10,IF('Vessel List B'!FP179=11,11,IF('Vessel List B'!FP179=12,12,IF('Vessel List B'!FP179=13,13,IF('Vessel List B'!FP179=14,14,IF('Vessel List B'!FP179=15,15,IF('Vessel List B'!FP179=16,16,0))))))))))))))))))</f>
        <v xml:space="preserve"> </v>
      </c>
      <c r="IA180" s="154"/>
      <c r="IB180" s="158"/>
      <c r="IC180" s="390" t="str">
        <f t="shared" si="229"/>
        <v/>
      </c>
      <c r="ID180" s="158"/>
      <c r="IE180" s="137"/>
      <c r="IF180" s="388" t="str">
        <f t="shared" si="230"/>
        <v/>
      </c>
      <c r="IG180" s="157" t="str">
        <f>IF(VALUE(IF('Vessel List B'!GC179=1,1,IF('Vessel List B'!GC179=2,2,IF('Vessel List B'!GC179=3,3,IF('Vessel List B'!GC179=4,4,IF('Vessel List B'!GC179=5,5,IF('Vessel List B'!GC179=6,6,IF('Vessel List B'!GC179=7,7,IF('Vessel List B'!GC179=8,8,IF('Vessel List B'!GC179=9,9,IF('Vessel List B'!GC179=10,10,IF('Vessel List B'!GC179=11,11,IF('Vessel List B'!GC179=12,12,IF('Vessel List B'!GC179=13,13,IF('Vessel List B'!GC179=14,14,IF('Vessel List B'!GC179=15,15,IF('Vessel List B'!GC179=16,16,0)))))))))))))))))=0," ",VALUE(IF('Vessel List B'!GC179=1,1,IF('Vessel List B'!GC179=2,2,IF('Vessel List B'!GC179=3,3,IF('Vessel List B'!GC179=4,4,IF('Vessel List B'!GC179=5,5,IF('Vessel List B'!GC179=6,6,IF('Vessel List B'!GC179=7,7,IF('Vessel List B'!GC179=8,8,IF('Vessel List B'!GC179=9,9,IF('Vessel List B'!GC179=10,10,IF('Vessel List B'!GC179=11,11,IF('Vessel List B'!GC179=12,12,IF('Vessel List B'!GC179=13,13,IF('Vessel List B'!GC179=14,14,IF('Vessel List B'!GC179=15,15,IF('Vessel List B'!GC179=16,16,0))))))))))))))))))</f>
        <v xml:space="preserve"> </v>
      </c>
      <c r="IH180" s="154"/>
      <c r="II180" s="158"/>
      <c r="IJ180" s="390" t="str">
        <f t="shared" si="231"/>
        <v/>
      </c>
      <c r="IK180" s="158"/>
      <c r="IL180" s="137"/>
      <c r="IM180" s="388" t="str">
        <f t="shared" si="232"/>
        <v/>
      </c>
      <c r="IN180" s="157" t="str">
        <f>IF(VALUE(IF('Vessel List B'!GP179=1,1,IF('Vessel List B'!GP179=2,2,IF('Vessel List B'!GP179=3,3,IF('Vessel List B'!GP179=4,4,IF('Vessel List B'!GP179=5,5,IF('Vessel List B'!GP179=6,6,IF('Vessel List B'!GP179=7,7,IF('Vessel List B'!GP179=8,8,IF('Vessel List B'!GP179=9,9,IF('Vessel List B'!GP179=10,10,IF('Vessel List B'!GP179=11,11,IF('Vessel List B'!GP179=12,12,IF('Vessel List B'!GP179=13,13,IF('Vessel List B'!GP179=14,14,IF('Vessel List B'!GP179=15,15,IF('Vessel List B'!GP179=16,16,0)))))))))))))))))=0," ",VALUE(IF('Vessel List B'!GP179=1,1,IF('Vessel List B'!GP179=2,2,IF('Vessel List B'!GP179=3,3,IF('Vessel List B'!GP179=4,4,IF('Vessel List B'!GP179=5,5,IF('Vessel List B'!GP179=6,6,IF('Vessel List B'!GP179=7,7,IF('Vessel List B'!GP179=8,8,IF('Vessel List B'!GP179=9,9,IF('Vessel List B'!GP179=10,10,IF('Vessel List B'!GP179=11,11,IF('Vessel List B'!GP179=12,12,IF('Vessel List B'!GP179=13,13,IF('Vessel List B'!GP179=14,14,IF('Vessel List B'!GP179=15,15,IF('Vessel List B'!GP179=16,16,0))))))))))))))))))</f>
        <v xml:space="preserve"> </v>
      </c>
      <c r="IO180" s="154"/>
      <c r="IP180" s="158"/>
      <c r="IQ180" s="390" t="str">
        <f t="shared" si="233"/>
        <v/>
      </c>
      <c r="IR180" s="158"/>
      <c r="IS180" s="137"/>
      <c r="IT180" s="388" t="str">
        <f t="shared" si="234"/>
        <v/>
      </c>
      <c r="IU180" s="157" t="str">
        <f>IF(VALUE(IF('Vessel List B'!HC179=1,1,IF('Vessel List B'!HC179=2,2,IF('Vessel List B'!HC179=3,3,IF('Vessel List B'!HC179=4,4,IF('Vessel List B'!HC179=5,5,IF('Vessel List B'!HC179=6,6,IF('Vessel List B'!HC179=7,7,IF('Vessel List B'!HC179=8,8,IF('Vessel List B'!HC179=9,9,IF('Vessel List B'!HC179=10,10,IF('Vessel List B'!HC179=11,11,IF('Vessel List B'!HC179=12,12,IF('Vessel List B'!HC179=13,13,IF('Vessel List B'!HC179=14,14,IF('Vessel List B'!HC179=15,15,IF('Vessel List B'!HC179=16,16,0)))))))))))))))))=0," ",VALUE(IF('Vessel List B'!HC179=1,1,IF('Vessel List B'!HC179=2,2,IF('Vessel List B'!HC179=3,3,IF('Vessel List B'!HC179=4,4,IF('Vessel List B'!HC179=5,5,IF('Vessel List B'!HC179=6,6,IF('Vessel List B'!HC179=7,7,IF('Vessel List B'!HC179=8,8,IF('Vessel List B'!HC179=9,9,IF('Vessel List B'!HC179=10,10,IF('Vessel List B'!HC179=11,11,IF('Vessel List B'!HC179=12,12,IF('Vessel List B'!HC179=13,13,IF('Vessel List B'!HC179=14,14,IF('Vessel List B'!HC179=15,15,IF('Vessel List B'!HC179=16,16,0))))))))))))))))))</f>
        <v xml:space="preserve"> </v>
      </c>
      <c r="IV180" s="154"/>
      <c r="IW180" s="158"/>
      <c r="IX180" s="390" t="str">
        <f t="shared" si="235"/>
        <v/>
      </c>
      <c r="IY180" s="158"/>
      <c r="IZ180" s="137"/>
      <c r="JA180" s="388" t="str">
        <f t="shared" si="236"/>
        <v/>
      </c>
      <c r="JB180" s="157" t="str">
        <f>IF(VALUE(IF('Vessel List B'!HP179=1,1,IF('Vessel List B'!HP179=2,2,IF('Vessel List B'!HP179=3,3,IF('Vessel List B'!HP179=4,4,IF('Vessel List B'!HP179=5,5,IF('Vessel List B'!HP179=6,6,IF('Vessel List B'!HP179=7,7,IF('Vessel List B'!HP179=8,8,IF('Vessel List B'!HP179=9,9,IF('Vessel List B'!HP179=10,10,IF('Vessel List B'!HP179=11,11,IF('Vessel List B'!HP179=12,12,IF('Vessel List B'!HP179=13,13,IF('Vessel List B'!HP179=14,14,IF('Vessel List B'!HP179=15,15,IF('Vessel List B'!HP179=16,16,0)))))))))))))))))=0," ",VALUE(IF('Vessel List B'!HP179=1,1,IF('Vessel List B'!HP179=2,2,IF('Vessel List B'!HP179=3,3,IF('Vessel List B'!HP179=4,4,IF('Vessel List B'!HP179=5,5,IF('Vessel List B'!HP179=6,6,IF('Vessel List B'!HP179=7,7,IF('Vessel List B'!HP179=8,8,IF('Vessel List B'!HP179=9,9,IF('Vessel List B'!HP179=10,10,IF('Vessel List B'!HP179=11,11,IF('Vessel List B'!HP179=12,12,IF('Vessel List B'!HP179=13,13,IF('Vessel List B'!HP179=14,14,IF('Vessel List B'!HP179=15,15,IF('Vessel List B'!HP179=16,16,0))))))))))))))))))</f>
        <v xml:space="preserve"> </v>
      </c>
      <c r="JC180" s="154"/>
      <c r="JD180" s="158"/>
      <c r="JE180" s="390" t="str">
        <f t="shared" si="237"/>
        <v/>
      </c>
      <c r="JF180" s="158"/>
      <c r="JG180" s="137"/>
      <c r="JH180" s="388" t="str">
        <f t="shared" si="238"/>
        <v/>
      </c>
      <c r="JI180" s="157" t="str">
        <f>IF(VALUE(IF('Vessel List B'!IC179=1,1,IF('Vessel List B'!IC179=2,2,IF('Vessel List B'!IC179=3,3,IF('Vessel List B'!IC179=4,4,IF('Vessel List B'!IC179=5,5,IF('Vessel List B'!IC179=6,6,IF('Vessel List B'!IC179=7,7,IF('Vessel List B'!IC179=8,8,IF('Vessel List B'!IC179=9,9,IF('Vessel List B'!IC179=10,10,IF('Vessel List B'!IC179=11,11,IF('Vessel List B'!IC179=12,12,IF('Vessel List B'!IC179=13,13,IF('Vessel List B'!IC179=14,14,IF('Vessel List B'!IC179=15,15,IF('Vessel List B'!IC179=16,16,0)))))))))))))))))=0," ",VALUE(IF('Vessel List B'!IC179=1,1,IF('Vessel List B'!IC179=2,2,IF('Vessel List B'!IC179=3,3,IF('Vessel List B'!IC179=4,4,IF('Vessel List B'!IC179=5,5,IF('Vessel List B'!IC179=6,6,IF('Vessel List B'!IC179=7,7,IF('Vessel List B'!IC179=8,8,IF('Vessel List B'!IC179=9,9,IF('Vessel List B'!IC179=10,10,IF('Vessel List B'!IC179=11,11,IF('Vessel List B'!IC179=12,12,IF('Vessel List B'!IC179=13,13,IF('Vessel List B'!IC179=14,14,IF('Vessel List B'!IC179=15,15,IF('Vessel List B'!IC179=16,16,0))))))))))))))))))</f>
        <v xml:space="preserve"> </v>
      </c>
      <c r="JJ180" s="154"/>
      <c r="JK180" s="158"/>
      <c r="JL180" s="390" t="str">
        <f t="shared" si="239"/>
        <v/>
      </c>
      <c r="JM180" s="158"/>
      <c r="JN180" s="137"/>
      <c r="JO180" s="388" t="str">
        <f t="shared" si="240"/>
        <v/>
      </c>
      <c r="JP180" s="157" t="str">
        <f>IF(VALUE(IF('Vessel List B'!IP179=1,1,IF('Vessel List B'!IP179=2,2,IF('Vessel List B'!IP179=3,3,IF('Vessel List B'!IP179=4,4,IF('Vessel List B'!IP179=5,5,IF('Vessel List B'!IP179=6,6,IF('Vessel List B'!IP179=7,7,IF('Vessel List B'!IP179=8,8,IF('Vessel List B'!IP179=9,9,IF('Vessel List B'!IP179=10,10,IF('Vessel List B'!IP179=11,11,IF('Vessel List B'!IP179=12,12,IF('Vessel List B'!IP179=13,13,IF('Vessel List B'!IP179=14,14,IF('Vessel List B'!IP179=15,15,IF('Vessel List B'!IP179=16,16,0)))))))))))))))))=0," ",VALUE(IF('Vessel List B'!IP179=1,1,IF('Vessel List B'!IP179=2,2,IF('Vessel List B'!IP179=3,3,IF('Vessel List B'!IP179=4,4,IF('Vessel List B'!IP179=5,5,IF('Vessel List B'!IP179=6,6,IF('Vessel List B'!IP179=7,7,IF('Vessel List B'!IP179=8,8,IF('Vessel List B'!IP179=9,9,IF('Vessel List B'!IP179=10,10,IF('Vessel List B'!IP179=11,11,IF('Vessel List B'!IP179=12,12,IF('Vessel List B'!IP179=13,13,IF('Vessel List B'!IP179=14,14,IF('Vessel List B'!IP179=15,15,IF('Vessel List B'!IP179=16,16,0))))))))))))))))))</f>
        <v xml:space="preserve"> </v>
      </c>
      <c r="JQ180" s="154"/>
      <c r="JR180" s="158"/>
      <c r="JS180" s="390" t="str">
        <f t="shared" si="241"/>
        <v/>
      </c>
      <c r="JT180" s="158"/>
      <c r="JU180" s="137"/>
      <c r="JV180" s="397" t="str">
        <f t="shared" si="242"/>
        <v/>
      </c>
      <c r="JW180" s="403"/>
    </row>
    <row r="181" spans="1:283" ht="15" x14ac:dyDescent="0.25">
      <c r="A181" s="132">
        <f>'Vessel List A'!B180</f>
        <v>41755</v>
      </c>
      <c r="B181" s="157" t="str">
        <f>IF(VALUE(IF('Vessel List A'!C180=1,1,IF('Vessel List A'!C180=2,2,IF('Vessel List A'!C180=3,3,IF('Vessel List A'!C180=4,4,IF('Vessel List A'!C180=5,5,IF('Vessel List A'!C180=6,6,IF('Vessel List A'!C180=7,7,IF('Vessel List A'!C180=8,8,IF('Vessel List A'!C180=9,9,IF('Vessel List A'!C180=10,10,IF('Vessel List A'!C180=11,11,IF('Vessel List A'!C180=12,12,IF('Vessel List A'!C180=13,13,IF('Vessel List A'!C180=14,14,IF('Vessel List A'!C180=15,15,IF('Vessel List A'!C180=16,16,0)))))))))))))))))=0," ",VALUE(IF('Vessel List A'!C180=1,1,IF('Vessel List A'!C180=2,2,IF('Vessel List A'!C180=3,3,IF('Vessel List A'!C180=4,4,IF('Vessel List A'!C180=5,5,IF('Vessel List A'!C180=6,6,IF('Vessel List A'!C180=7,7,IF('Vessel List A'!C180=8,8,IF('Vessel List A'!C180=9,9,IF('Vessel List A'!C180=10,10,IF('Vessel List A'!C180=11,11,IF('Vessel List A'!C180=12,12,IF('Vessel List A'!C180=13,13,IF('Vessel List A'!C180=14,14,IF('Vessel List A'!C180=15,15,IF('Vessel List A'!C180=16,16,0))))))))))))))))))</f>
        <v xml:space="preserve"> </v>
      </c>
      <c r="C181" s="154"/>
      <c r="D181" s="158"/>
      <c r="E181" s="390" t="str">
        <f t="shared" si="163"/>
        <v/>
      </c>
      <c r="F181" s="158"/>
      <c r="G181" s="137"/>
      <c r="H181" s="388" t="str">
        <f t="shared" si="164"/>
        <v/>
      </c>
      <c r="I181" s="157" t="str">
        <f>IF(VALUE(IF('Vessel List A'!P180=1,1,IF('Vessel List A'!P180=2,2,IF('Vessel List A'!P180=3,3,IF('Vessel List A'!P180=4,4,IF('Vessel List A'!P180=5,5,IF('Vessel List A'!P180=6,6,IF('Vessel List A'!P180=7,7,IF('Vessel List A'!P180=8,8,IF('Vessel List A'!P180=9,9,IF('Vessel List A'!P180=10,10,IF('Vessel List A'!P180=11,11,IF('Vessel List A'!P180=12,12,IF('Vessel List A'!P180=13,13,IF('Vessel List A'!P180=14,14,IF('Vessel List A'!P180=15,15,IF('Vessel List A'!P180=16,16,0)))))))))))))))))=0," ",VALUE(IF('Vessel List A'!P180=1,1,IF('Vessel List A'!P180=2,2,IF('Vessel List A'!P180=3,3,IF('Vessel List A'!P180=4,4,IF('Vessel List A'!P180=5,5,IF('Vessel List A'!P180=6,6,IF('Vessel List A'!P180=7,7,IF('Vessel List A'!P180=8,8,IF('Vessel List A'!P180=9,9,IF('Vessel List A'!P180=10,10,IF('Vessel List A'!P180=11,11,IF('Vessel List A'!P180=12,12,IF('Vessel List A'!P180=13,13,IF('Vessel List A'!P180=14,14,IF('Vessel List A'!P180=15,15,IF('Vessel List A'!P180=16,16,0))))))))))))))))))</f>
        <v xml:space="preserve"> </v>
      </c>
      <c r="J181" s="154"/>
      <c r="K181" s="158"/>
      <c r="L181" s="390" t="str">
        <f t="shared" si="165"/>
        <v/>
      </c>
      <c r="M181" s="158"/>
      <c r="N181" s="137"/>
      <c r="O181" s="388" t="str">
        <f t="shared" si="166"/>
        <v/>
      </c>
      <c r="P181" s="157" t="str">
        <f>IF(VALUE(IF('Vessel List A'!AC180=1,1,IF('Vessel List A'!AC180=2,2,IF('Vessel List A'!AC180=3,3,IF('Vessel List A'!AC180=4,4,IF('Vessel List A'!AC180=5,5,IF('Vessel List A'!AC180=6,6,IF('Vessel List A'!AC180=7,7,IF('Vessel List A'!AC180=8,8,IF('Vessel List A'!AC180=9,9,IF('Vessel List A'!AC180=10,10,IF('Vessel List A'!AC180=11,11,IF('Vessel List A'!AC180=12,12,IF('Vessel List A'!AC180=13,13,IF('Vessel List A'!AC180=14,14,IF('Vessel List A'!AC180=15,15,IF('Vessel List A'!AC180=16,16,0)))))))))))))))))=0," ",VALUE(IF('Vessel List A'!AC180=1,1,IF('Vessel List A'!AC180=2,2,IF('Vessel List A'!AC180=3,3,IF('Vessel List A'!AC180=4,4,IF('Vessel List A'!AC180=5,5,IF('Vessel List A'!AC180=6,6,IF('Vessel List A'!AC180=7,7,IF('Vessel List A'!AC180=8,8,IF('Vessel List A'!AC180=9,9,IF('Vessel List A'!AC180=10,10,IF('Vessel List A'!AC180=11,11,IF('Vessel List A'!AC180=12,12,IF('Vessel List A'!AC180=13,13,IF('Vessel List A'!AC180=14,14,IF('Vessel List A'!AC180=15,15,IF('Vessel List A'!AC180=16,16,0))))))))))))))))))</f>
        <v xml:space="preserve"> </v>
      </c>
      <c r="Q181" s="154"/>
      <c r="R181" s="158"/>
      <c r="S181" s="390" t="str">
        <f t="shared" si="167"/>
        <v/>
      </c>
      <c r="T181" s="158"/>
      <c r="U181" s="137"/>
      <c r="V181" s="388" t="str">
        <f t="shared" si="168"/>
        <v/>
      </c>
      <c r="W181" s="157" t="str">
        <f>IF(VALUE(IF('Vessel List A'!AP180=1,1,IF('Vessel List A'!AP180=2,2,IF('Vessel List A'!AP180=3,3,IF('Vessel List A'!AP180=4,4,IF('Vessel List A'!AP180=5,5,IF('Vessel List A'!AP180=6,6,IF('Vessel List A'!AP180=7,7,IF('Vessel List A'!AP180=8,8,IF('Vessel List A'!AP180=9,9,IF('Vessel List A'!AP180=10,10,IF('Vessel List A'!AP180=11,11,IF('Vessel List A'!AP180=12,12,IF('Vessel List A'!AP180=13,13,IF('Vessel List A'!AP180=14,14,IF('Vessel List A'!AP180=15,15,IF('Vessel List A'!AP180=16,16,0)))))))))))))))))=0," ",VALUE(IF('Vessel List A'!AP180=1,1,IF('Vessel List A'!AP180=2,2,IF('Vessel List A'!AP180=3,3,IF('Vessel List A'!AP180=4,4,IF('Vessel List A'!AP180=5,5,IF('Vessel List A'!AP180=6,6,IF('Vessel List A'!AP180=7,7,IF('Vessel List A'!AP180=8,8,IF('Vessel List A'!AP180=9,9,IF('Vessel List A'!AP180=10,10,IF('Vessel List A'!AP180=11,11,IF('Vessel List A'!AP180=12,12,IF('Vessel List A'!AP180=13,13,IF('Vessel List A'!AP180=14,14,IF('Vessel List A'!AP180=15,15,IF('Vessel List A'!AP180=16,16,0))))))))))))))))))</f>
        <v xml:space="preserve"> </v>
      </c>
      <c r="X181" s="154"/>
      <c r="Y181" s="158"/>
      <c r="Z181" s="390" t="str">
        <f t="shared" si="169"/>
        <v/>
      </c>
      <c r="AA181" s="158"/>
      <c r="AB181" s="137"/>
      <c r="AC181" s="388" t="str">
        <f t="shared" si="170"/>
        <v/>
      </c>
      <c r="AD181" s="157" t="str">
        <f>IF(VALUE(IF('Vessel List A'!BC180=1,1,IF('Vessel List A'!BC180=2,2,IF('Vessel List A'!BC180=3,3,IF('Vessel List A'!BC180=4,4,IF('Vessel List A'!BC180=5,5,IF('Vessel List A'!BC180=6,6,IF('Vessel List A'!BC180=7,7,IF('Vessel List A'!BC180=8,8,IF('Vessel List A'!BC180=9,9,IF('Vessel List A'!BC180=10,10,IF('Vessel List A'!BC180=11,11,IF('Vessel List A'!BC180=12,12,IF('Vessel List A'!BC180=13,13,IF('Vessel List A'!BC180=14,14,IF('Vessel List A'!BC180=15,15,IF('Vessel List A'!BC180=16,16,0)))))))))))))))))=0," ",VALUE(IF('Vessel List A'!BC180=1,1,IF('Vessel List A'!BC180=2,2,IF('Vessel List A'!BC180=3,3,IF('Vessel List A'!BC180=4,4,IF('Vessel List A'!BC180=5,5,IF('Vessel List A'!BC180=6,6,IF('Vessel List A'!BC180=7,7,IF('Vessel List A'!BC180=8,8,IF('Vessel List A'!BC180=9,9,IF('Vessel List A'!BC180=10,10,IF('Vessel List A'!BC180=11,11,IF('Vessel List A'!BC180=12,12,IF('Vessel List A'!BC180=13,13,IF('Vessel List A'!BC180=14,14,IF('Vessel List A'!BC180=15,15,IF('Vessel List A'!BC180=16,16,0))))))))))))))))))</f>
        <v xml:space="preserve"> </v>
      </c>
      <c r="AE181" s="154"/>
      <c r="AF181" s="158"/>
      <c r="AG181" s="390" t="str">
        <f t="shared" si="171"/>
        <v/>
      </c>
      <c r="AH181" s="158"/>
      <c r="AI181" s="137"/>
      <c r="AJ181" s="388" t="str">
        <f t="shared" si="172"/>
        <v/>
      </c>
      <c r="AK181" s="157" t="str">
        <f>IF(VALUE(IF('Vessel List A'!BP180=1,1,IF('Vessel List A'!BP180=2,2,IF('Vessel List A'!BP180=3,3,IF('Vessel List A'!BP180=4,4,IF('Vessel List A'!BP180=5,5,IF('Vessel List A'!BP180=6,6,IF('Vessel List A'!BP180=7,7,IF('Vessel List A'!BP180=8,8,IF('Vessel List A'!BP180=9,9,IF('Vessel List A'!BP180=10,10,IF('Vessel List A'!BP180=11,11,IF('Vessel List A'!BP180=12,12,IF('Vessel List A'!BP180=13,13,IF('Vessel List A'!BP180=14,14,IF('Vessel List A'!BP180=15,15,IF('Vessel List A'!BP180=16,16,0)))))))))))))))))=0," ",VALUE(IF('Vessel List A'!BP180=1,1,IF('Vessel List A'!BP180=2,2,IF('Vessel List A'!BP180=3,3,IF('Vessel List A'!BP180=4,4,IF('Vessel List A'!BP180=5,5,IF('Vessel List A'!BP180=6,6,IF('Vessel List A'!BP180=7,7,IF('Vessel List A'!BP180=8,8,IF('Vessel List A'!BP180=9,9,IF('Vessel List A'!BP180=10,10,IF('Vessel List A'!BP180=11,11,IF('Vessel List A'!BP180=12,12,IF('Vessel List A'!BP180=13,13,IF('Vessel List A'!BP180=14,14,IF('Vessel List A'!BP180=15,15,IF('Vessel List A'!BP180=16,16,0))))))))))))))))))</f>
        <v xml:space="preserve"> </v>
      </c>
      <c r="AL181" s="154"/>
      <c r="AM181" s="158"/>
      <c r="AN181" s="390" t="str">
        <f t="shared" si="173"/>
        <v/>
      </c>
      <c r="AO181" s="158"/>
      <c r="AP181" s="137"/>
      <c r="AQ181" s="388" t="str">
        <f t="shared" si="174"/>
        <v/>
      </c>
      <c r="AR181" s="157" t="str">
        <f>IF(VALUE(IF('Vessel List A'!CC180=1,1,IF('Vessel List A'!CC180=2,2,IF('Vessel List A'!CC180=3,3,IF('Vessel List A'!CC180=4,4,IF('Vessel List A'!CC180=5,5,IF('Vessel List A'!CC180=6,6,IF('Vessel List A'!CC180=7,7,IF('Vessel List A'!CC180=8,8,IF('Vessel List A'!CC180=9,9,IF('Vessel List A'!CC180=10,10,IF('Vessel List A'!CC180=11,11,IF('Vessel List A'!CC180=12,12,IF('Vessel List A'!CC180=13,13,IF('Vessel List A'!CC180=14,14,IF('Vessel List A'!CC180=15,15,IF('Vessel List A'!CC180=16,16,0)))))))))))))))))=0," ",VALUE(IF('Vessel List A'!CC180=1,1,IF('Vessel List A'!CC180=2,2,IF('Vessel List A'!CC180=3,3,IF('Vessel List A'!CC180=4,4,IF('Vessel List A'!CC180=5,5,IF('Vessel List A'!CC180=6,6,IF('Vessel List A'!CC180=7,7,IF('Vessel List A'!CC180=8,8,IF('Vessel List A'!CC180=9,9,IF('Vessel List A'!CC180=10,10,IF('Vessel List A'!CC180=11,11,IF('Vessel List A'!CC180=12,12,IF('Vessel List A'!CC180=13,13,IF('Vessel List A'!CC180=14,14,IF('Vessel List A'!CC180=15,15,IF('Vessel List A'!CC180=16,16,0))))))))))))))))))</f>
        <v xml:space="preserve"> </v>
      </c>
      <c r="AS181" s="154"/>
      <c r="AT181" s="158"/>
      <c r="AU181" s="390" t="str">
        <f t="shared" si="175"/>
        <v/>
      </c>
      <c r="AV181" s="158"/>
      <c r="AW181" s="137"/>
      <c r="AX181" s="388" t="str">
        <f t="shared" si="176"/>
        <v/>
      </c>
      <c r="AY181" s="157" t="str">
        <f>IF(VALUE(IF('Vessel List A'!CP180=1,1,IF('Vessel List A'!CP180=2,2,IF('Vessel List A'!CP180=3,3,IF('Vessel List A'!CP180=4,4,IF('Vessel List A'!CP180=5,5,IF('Vessel List A'!CP180=6,6,IF('Vessel List A'!CP180=7,7,IF('Vessel List A'!CP180=8,8,IF('Vessel List A'!CP180=9,9,IF('Vessel List A'!CP180=10,10,IF('Vessel List A'!CP180=11,11,IF('Vessel List A'!CP180=12,12,IF('Vessel List A'!CP180=13,13,IF('Vessel List A'!CP180=14,14,IF('Vessel List A'!CP180=15,15,IF('Vessel List A'!CP180=16,16,0)))))))))))))))))=0," ",VALUE(IF('Vessel List A'!CP180=1,1,IF('Vessel List A'!CP180=2,2,IF('Vessel List A'!CP180=3,3,IF('Vessel List A'!CP180=4,4,IF('Vessel List A'!CP180=5,5,IF('Vessel List A'!CP180=6,6,IF('Vessel List A'!CP180=7,7,IF('Vessel List A'!CP180=8,8,IF('Vessel List A'!CP180=9,9,IF('Vessel List A'!CP180=10,10,IF('Vessel List A'!CP180=11,11,IF('Vessel List A'!CP180=12,12,IF('Vessel List A'!CP180=13,13,IF('Vessel List A'!CP180=14,14,IF('Vessel List A'!CP180=15,15,IF('Vessel List A'!CP180=16,16,0))))))))))))))))))</f>
        <v xml:space="preserve"> </v>
      </c>
      <c r="AZ181" s="154"/>
      <c r="BA181" s="158"/>
      <c r="BB181" s="390" t="str">
        <f t="shared" si="177"/>
        <v/>
      </c>
      <c r="BC181" s="158"/>
      <c r="BD181" s="137"/>
      <c r="BE181" s="388" t="str">
        <f t="shared" si="178"/>
        <v/>
      </c>
      <c r="BF181" s="157" t="str">
        <f>IF(VALUE(IF('Vessel List A'!DC180=1,1,IF('Vessel List A'!DC180=2,2,IF('Vessel List A'!DC180=3,3,IF('Vessel List A'!DC180=4,4,IF('Vessel List A'!DC180=5,5,IF('Vessel List A'!DC180=6,6,IF('Vessel List A'!DC180=7,7,IF('Vessel List A'!DC180=8,8,IF('Vessel List A'!DC180=9,9,IF('Vessel List A'!DC180=10,10,IF('Vessel List A'!DC180=11,11,IF('Vessel List A'!DC180=12,12,IF('Vessel List A'!DC180=13,13,IF('Vessel List A'!DC180=14,14,IF('Vessel List A'!DC180=15,15,IF('Vessel List A'!DC180=16,16,0)))))))))))))))))=0," ",VALUE(IF('Vessel List A'!DC180=1,1,IF('Vessel List A'!DC180=2,2,IF('Vessel List A'!DC180=3,3,IF('Vessel List A'!DC180=4,4,IF('Vessel List A'!DC180=5,5,IF('Vessel List A'!DC180=6,6,IF('Vessel List A'!DC180=7,7,IF('Vessel List A'!DC180=8,8,IF('Vessel List A'!DC180=9,9,IF('Vessel List A'!DC180=10,10,IF('Vessel List A'!DC180=11,11,IF('Vessel List A'!DC180=12,12,IF('Vessel List A'!DC180=13,13,IF('Vessel List A'!DC180=14,14,IF('Vessel List A'!DC180=15,15,IF('Vessel List A'!DC180=16,16,0))))))))))))))))))</f>
        <v xml:space="preserve"> </v>
      </c>
      <c r="BG181" s="154"/>
      <c r="BH181" s="158"/>
      <c r="BI181" s="390" t="str">
        <f t="shared" si="179"/>
        <v/>
      </c>
      <c r="BJ181" s="158"/>
      <c r="BK181" s="137"/>
      <c r="BL181" s="388" t="str">
        <f t="shared" si="180"/>
        <v/>
      </c>
      <c r="BM181" s="157" t="str">
        <f>IF(VALUE(IF('Vessel List A'!DP180=1,1,IF('Vessel List A'!DP180=2,2,IF('Vessel List A'!DP180=3,3,IF('Vessel List A'!DP180=4,4,IF('Vessel List A'!DP180=5,5,IF('Vessel List A'!DP180=6,6,IF('Vessel List A'!DP180=7,7,IF('Vessel List A'!DP180=8,8,IF('Vessel List A'!DP180=9,9,IF('Vessel List A'!DP180=10,10,IF('Vessel List A'!DP180=11,11,IF('Vessel List A'!DP180=12,12,IF('Vessel List A'!DP180=13,13,IF('Vessel List A'!DP180=14,14,IF('Vessel List A'!DP180=15,15,IF('Vessel List A'!DP180=16,16,0)))))))))))))))))=0," ",VALUE(IF('Vessel List A'!DP180=1,1,IF('Vessel List A'!DP180=2,2,IF('Vessel List A'!DP180=3,3,IF('Vessel List A'!DP180=4,4,IF('Vessel List A'!DP180=5,5,IF('Vessel List A'!DP180=6,6,IF('Vessel List A'!DP180=7,7,IF('Vessel List A'!DP180=8,8,IF('Vessel List A'!DP180=9,9,IF('Vessel List A'!DP180=10,10,IF('Vessel List A'!DP180=11,11,IF('Vessel List A'!DP180=12,12,IF('Vessel List A'!DP180=13,13,IF('Vessel List A'!DP180=14,14,IF('Vessel List A'!DP180=15,15,IF('Vessel List A'!DP180=16,16,0))))))))))))))))))</f>
        <v xml:space="preserve"> </v>
      </c>
      <c r="BN181" s="154"/>
      <c r="BO181" s="158"/>
      <c r="BP181" s="390" t="str">
        <f t="shared" si="181"/>
        <v/>
      </c>
      <c r="BQ181" s="158"/>
      <c r="BR181" s="137"/>
      <c r="BS181" s="388" t="str">
        <f t="shared" si="182"/>
        <v/>
      </c>
      <c r="BT181" s="157" t="str">
        <f>IF(VALUE(IF('Vessel List A'!EC180=1,1,IF('Vessel List A'!EC180=2,2,IF('Vessel List A'!EC180=3,3,IF('Vessel List A'!EC180=4,4,IF('Vessel List A'!EC180=5,5,IF('Vessel List A'!EC180=6,6,IF('Vessel List A'!EC180=7,7,IF('Vessel List A'!EC180=8,8,IF('Vessel List A'!EC180=9,9,IF('Vessel List A'!EC180=10,10,IF('Vessel List A'!EC180=11,11,IF('Vessel List A'!EC180=12,12,IF('Vessel List A'!EC180=13,13,IF('Vessel List A'!EC180=14,14,IF('Vessel List A'!EC180=15,15,IF('Vessel List A'!EC180=16,16,0)))))))))))))))))=0," ",VALUE(IF('Vessel List A'!EC180=1,1,IF('Vessel List A'!EC180=2,2,IF('Vessel List A'!EC180=3,3,IF('Vessel List A'!EC180=4,4,IF('Vessel List A'!EC180=5,5,IF('Vessel List A'!EC180=6,6,IF('Vessel List A'!EC180=7,7,IF('Vessel List A'!EC180=8,8,IF('Vessel List A'!EC180=9,9,IF('Vessel List A'!EC180=10,10,IF('Vessel List A'!EC180=11,11,IF('Vessel List A'!EC180=12,12,IF('Vessel List A'!EC180=13,13,IF('Vessel List A'!EC180=14,14,IF('Vessel List A'!EC180=15,15,IF('Vessel List A'!EC180=16,16,0))))))))))))))))))</f>
        <v xml:space="preserve"> </v>
      </c>
      <c r="BU181" s="154"/>
      <c r="BV181" s="158"/>
      <c r="BW181" s="390" t="str">
        <f t="shared" si="183"/>
        <v/>
      </c>
      <c r="BX181" s="158"/>
      <c r="BY181" s="137"/>
      <c r="BZ181" s="388" t="str">
        <f t="shared" si="184"/>
        <v/>
      </c>
      <c r="CA181" s="157" t="str">
        <f>IF(VALUE(IF('Vessel List A'!EP180=1,1,IF('Vessel List A'!EP180=2,2,IF('Vessel List A'!EP180=3,3,IF('Vessel List A'!EP180=4,4,IF('Vessel List A'!EP180=5,5,IF('Vessel List A'!EP180=6,6,IF('Vessel List A'!EP180=7,7,IF('Vessel List A'!EP180=8,8,IF('Vessel List A'!EP180=9,9,IF('Vessel List A'!EP180=10,10,IF('Vessel List A'!EP180=11,11,IF('Vessel List A'!EP180=12,12,IF('Vessel List A'!EP180=13,13,IF('Vessel List A'!EP180=14,14,IF('Vessel List A'!EP180=15,15,IF('Vessel List A'!EP180=16,16,0)))))))))))))))))=0," ",VALUE(IF('Vessel List A'!EP180=1,1,IF('Vessel List A'!EP180=2,2,IF('Vessel List A'!EP180=3,3,IF('Vessel List A'!EP180=4,4,IF('Vessel List A'!EP180=5,5,IF('Vessel List A'!EP180=6,6,IF('Vessel List A'!EP180=7,7,IF('Vessel List A'!EP180=8,8,IF('Vessel List A'!EP180=9,9,IF('Vessel List A'!EP180=10,10,IF('Vessel List A'!EP180=11,11,IF('Vessel List A'!EP180=12,12,IF('Vessel List A'!EP180=13,13,IF('Vessel List A'!EP180=14,14,IF('Vessel List A'!EP180=15,15,IF('Vessel List A'!EP180=16,16,0))))))))))))))))))</f>
        <v xml:space="preserve"> </v>
      </c>
      <c r="CB181" s="154"/>
      <c r="CC181" s="158"/>
      <c r="CD181" s="390" t="str">
        <f t="shared" si="185"/>
        <v/>
      </c>
      <c r="CE181" s="158"/>
      <c r="CF181" s="137"/>
      <c r="CG181" s="388" t="str">
        <f t="shared" si="186"/>
        <v/>
      </c>
      <c r="CH181" s="157" t="str">
        <f>IF(VALUE(IF('Vessel List A'!FC180=1,1,IF('Vessel List A'!FC180=2,2,IF('Vessel List A'!FC180=3,3,IF('Vessel List A'!FC180=4,4,IF('Vessel List A'!FC180=5,5,IF('Vessel List A'!FC180=6,6,IF('Vessel List A'!FC180=7,7,IF('Vessel List A'!FC180=8,8,IF('Vessel List A'!FC180=9,9,IF('Vessel List A'!FC180=10,10,IF('Vessel List A'!FC180=11,11,IF('Vessel List A'!FC180=12,12,IF('Vessel List A'!FC180=13,13,IF('Vessel List A'!FC180=14,14,IF('Vessel List A'!FC180=15,15,IF('Vessel List A'!FC180=16,16,0)))))))))))))))))=0," ",VALUE(IF('Vessel List A'!FC180=1,1,IF('Vessel List A'!FC180=2,2,IF('Vessel List A'!FC180=3,3,IF('Vessel List A'!FC180=4,4,IF('Vessel List A'!FC180=5,5,IF('Vessel List A'!FC180=6,6,IF('Vessel List A'!FC180=7,7,IF('Vessel List A'!FC180=8,8,IF('Vessel List A'!FC180=9,9,IF('Vessel List A'!FC180=10,10,IF('Vessel List A'!FC180=11,11,IF('Vessel List A'!FC180=12,12,IF('Vessel List A'!FC180=13,13,IF('Vessel List A'!FC180=14,14,IF('Vessel List A'!FC180=15,15,IF('Vessel List A'!FC180=16,16,0))))))))))))))))))</f>
        <v xml:space="preserve"> </v>
      </c>
      <c r="CI181" s="154"/>
      <c r="CJ181" s="158"/>
      <c r="CK181" s="390" t="str">
        <f t="shared" si="187"/>
        <v/>
      </c>
      <c r="CL181" s="158"/>
      <c r="CM181" s="137"/>
      <c r="CN181" s="388" t="str">
        <f t="shared" si="188"/>
        <v/>
      </c>
      <c r="CO181" s="157" t="str">
        <f>IF(VALUE(IF('Vessel List A'!FP180=1,1,IF('Vessel List A'!FP180=2,2,IF('Vessel List A'!FP180=3,3,IF('Vessel List A'!FP180=4,4,IF('Vessel List A'!FP180=5,5,IF('Vessel List A'!FP180=6,6,IF('Vessel List A'!FP180=7,7,IF('Vessel List A'!FP180=8,8,IF('Vessel List A'!FP180=9,9,IF('Vessel List A'!FP180=10,10,IF('Vessel List A'!FP180=11,11,IF('Vessel List A'!FP180=12,12,IF('Vessel List A'!FP180=13,13,IF('Vessel List A'!FP180=14,14,IF('Vessel List A'!FP180=15,15,IF('Vessel List A'!FP180=16,16,0)))))))))))))))))=0," ",VALUE(IF('Vessel List A'!FP180=1,1,IF('Vessel List A'!FP180=2,2,IF('Vessel List A'!FP180=3,3,IF('Vessel List A'!FP180=4,4,IF('Vessel List A'!FP180=5,5,IF('Vessel List A'!FP180=6,6,IF('Vessel List A'!FP180=7,7,IF('Vessel List A'!FP180=8,8,IF('Vessel List A'!FP180=9,9,IF('Vessel List A'!FP180=10,10,IF('Vessel List A'!FP180=11,11,IF('Vessel List A'!FP180=12,12,IF('Vessel List A'!FP180=13,13,IF('Vessel List A'!FP180=14,14,IF('Vessel List A'!FP180=15,15,IF('Vessel List A'!FP180=16,16,0))))))))))))))))))</f>
        <v xml:space="preserve"> </v>
      </c>
      <c r="CP181" s="154"/>
      <c r="CQ181" s="158"/>
      <c r="CR181" s="390" t="str">
        <f t="shared" si="189"/>
        <v/>
      </c>
      <c r="CS181" s="158"/>
      <c r="CT181" s="137"/>
      <c r="CU181" s="388" t="str">
        <f t="shared" si="190"/>
        <v/>
      </c>
      <c r="CV181" s="157" t="str">
        <f>IF(VALUE(IF('Vessel List A'!GC180=1,1,IF('Vessel List A'!GC180=2,2,IF('Vessel List A'!GC180=3,3,IF('Vessel List A'!GC180=4,4,IF('Vessel List A'!GC180=5,5,IF('Vessel List A'!GC180=6,6,IF('Vessel List A'!GC180=7,7,IF('Vessel List A'!GC180=8,8,IF('Vessel List A'!GC180=9,9,IF('Vessel List A'!GC180=10,10,IF('Vessel List A'!GC180=11,11,IF('Vessel List A'!GC180=12,12,IF('Vessel List A'!GC180=13,13,IF('Vessel List A'!GC180=14,14,IF('Vessel List A'!GC180=15,15,IF('Vessel List A'!GC180=16,16,0)))))))))))))))))=0," ",VALUE(IF('Vessel List A'!GC180=1,1,IF('Vessel List A'!GC180=2,2,IF('Vessel List A'!GC180=3,3,IF('Vessel List A'!GC180=4,4,IF('Vessel List A'!GC180=5,5,IF('Vessel List A'!GC180=6,6,IF('Vessel List A'!GC180=7,7,IF('Vessel List A'!GC180=8,8,IF('Vessel List A'!GC180=9,9,IF('Vessel List A'!GC180=10,10,IF('Vessel List A'!GC180=11,11,IF('Vessel List A'!GC180=12,12,IF('Vessel List A'!GC180=13,13,IF('Vessel List A'!GC180=14,14,IF('Vessel List A'!GC180=15,15,IF('Vessel List A'!GC180=16,16,0))))))))))))))))))</f>
        <v xml:space="preserve"> </v>
      </c>
      <c r="CW181" s="154"/>
      <c r="CX181" s="158"/>
      <c r="CY181" s="390" t="str">
        <f t="shared" si="191"/>
        <v/>
      </c>
      <c r="CZ181" s="158"/>
      <c r="DA181" s="137"/>
      <c r="DB181" s="388" t="str">
        <f t="shared" si="192"/>
        <v/>
      </c>
      <c r="DC181" s="157" t="str">
        <f>IF(VALUE(IF('Vessel List A'!GP180=1,1,IF('Vessel List A'!GP180=2,2,IF('Vessel List A'!GP180=3,3,IF('Vessel List A'!GP180=4,4,IF('Vessel List A'!GP180=5,5,IF('Vessel List A'!GP180=6,6,IF('Vessel List A'!GP180=7,7,IF('Vessel List A'!GP180=8,8,IF('Vessel List A'!GP180=9,9,IF('Vessel List A'!GP180=10,10,IF('Vessel List A'!GP180=11,11,IF('Vessel List A'!GP180=12,12,IF('Vessel List A'!GP180=13,13,IF('Vessel List A'!GP180=14,14,IF('Vessel List A'!GP180=15,15,IF('Vessel List A'!GP180=16,16,0)))))))))))))))))=0," ",VALUE(IF('Vessel List A'!GP180=1,1,IF('Vessel List A'!GP180=2,2,IF('Vessel List A'!GP180=3,3,IF('Vessel List A'!GP180=4,4,IF('Vessel List A'!GP180=5,5,IF('Vessel List A'!GP180=6,6,IF('Vessel List A'!GP180=7,7,IF('Vessel List A'!GP180=8,8,IF('Vessel List A'!GP180=9,9,IF('Vessel List A'!GP180=10,10,IF('Vessel List A'!GP180=11,11,IF('Vessel List A'!GP180=12,12,IF('Vessel List A'!GP180=13,13,IF('Vessel List A'!GP180=14,14,IF('Vessel List A'!GP180=15,15,IF('Vessel List A'!GP180=16,16,0))))))))))))))))))</f>
        <v xml:space="preserve"> </v>
      </c>
      <c r="DD181" s="154"/>
      <c r="DE181" s="158"/>
      <c r="DF181" s="390" t="str">
        <f t="shared" si="193"/>
        <v/>
      </c>
      <c r="DG181" s="158"/>
      <c r="DH181" s="137"/>
      <c r="DI181" s="388" t="str">
        <f t="shared" si="194"/>
        <v/>
      </c>
      <c r="DJ181" s="157" t="str">
        <f>IF(VALUE(IF('Vessel List A'!HC180=1,1,IF('Vessel List A'!HC180=2,2,IF('Vessel List A'!HC180=3,3,IF('Vessel List A'!HC180=4,4,IF('Vessel List A'!HC180=5,5,IF('Vessel List A'!HC180=6,6,IF('Vessel List A'!HC180=7,7,IF('Vessel List A'!HC180=8,8,IF('Vessel List A'!HC180=9,9,IF('Vessel List A'!HC180=10,10,IF('Vessel List A'!HC180=11,11,IF('Vessel List A'!HC180=12,12,IF('Vessel List A'!HC180=13,13,IF('Vessel List A'!HC180=14,14,IF('Vessel List A'!HC180=15,15,IF('Vessel List A'!HC180=16,16,0)))))))))))))))))=0," ",VALUE(IF('Vessel List A'!HC180=1,1,IF('Vessel List A'!HC180=2,2,IF('Vessel List A'!HC180=3,3,IF('Vessel List A'!HC180=4,4,IF('Vessel List A'!HC180=5,5,IF('Vessel List A'!HC180=6,6,IF('Vessel List A'!HC180=7,7,IF('Vessel List A'!HC180=8,8,IF('Vessel List A'!HC180=9,9,IF('Vessel List A'!HC180=10,10,IF('Vessel List A'!HC180=11,11,IF('Vessel List A'!HC180=12,12,IF('Vessel List A'!HC180=13,13,IF('Vessel List A'!HC180=14,14,IF('Vessel List A'!HC180=15,15,IF('Vessel List A'!HC180=16,16,0))))))))))))))))))</f>
        <v xml:space="preserve"> </v>
      </c>
      <c r="DK181" s="154"/>
      <c r="DL181" s="158"/>
      <c r="DM181" s="390" t="str">
        <f t="shared" si="195"/>
        <v/>
      </c>
      <c r="DN181" s="158"/>
      <c r="DO181" s="137"/>
      <c r="DP181" s="388" t="str">
        <f t="shared" si="196"/>
        <v/>
      </c>
      <c r="DQ181" s="157" t="str">
        <f>IF(VALUE(IF('Vessel List A'!HP180=1,1,IF('Vessel List A'!HP180=2,2,IF('Vessel List A'!HP180=3,3,IF('Vessel List A'!HP180=4,4,IF('Vessel List A'!HP180=5,5,IF('Vessel List A'!HP180=6,6,IF('Vessel List A'!HP180=7,7,IF('Vessel List A'!HP180=8,8,IF('Vessel List A'!HP180=9,9,IF('Vessel List A'!HP180=10,10,IF('Vessel List A'!HP180=11,11,IF('Vessel List A'!HP180=12,12,IF('Vessel List A'!HP180=13,13,IF('Vessel List A'!HP180=14,14,IF('Vessel List A'!HP180=15,15,IF('Vessel List A'!HP180=16,16,0)))))))))))))))))=0," ",VALUE(IF('Vessel List A'!HP180=1,1,IF('Vessel List A'!HP180=2,2,IF('Vessel List A'!HP180=3,3,IF('Vessel List A'!HP180=4,4,IF('Vessel List A'!HP180=5,5,IF('Vessel List A'!HP180=6,6,IF('Vessel List A'!HP180=7,7,IF('Vessel List A'!HP180=8,8,IF('Vessel List A'!HP180=9,9,IF('Vessel List A'!HP180=10,10,IF('Vessel List A'!HP180=11,11,IF('Vessel List A'!HP180=12,12,IF('Vessel List A'!HP180=13,13,IF('Vessel List A'!HP180=14,14,IF('Vessel List A'!HP180=15,15,IF('Vessel List A'!HP180=16,16,0))))))))))))))))))</f>
        <v xml:space="preserve"> </v>
      </c>
      <c r="DR181" s="154"/>
      <c r="DS181" s="158"/>
      <c r="DT181" s="390" t="str">
        <f t="shared" si="197"/>
        <v/>
      </c>
      <c r="DU181" s="158"/>
      <c r="DV181" s="137"/>
      <c r="DW181" s="388" t="str">
        <f t="shared" si="198"/>
        <v/>
      </c>
      <c r="DX181" s="157" t="str">
        <f>IF(VALUE(IF('Vessel List A'!IC180=1,1,IF('Vessel List A'!IC180=2,2,IF('Vessel List A'!IC180=3,3,IF('Vessel List A'!IC180=4,4,IF('Vessel List A'!IC180=5,5,IF('Vessel List A'!IC180=6,6,IF('Vessel List A'!IC180=7,7,IF('Vessel List A'!IC180=8,8,IF('Vessel List A'!IC180=9,9,IF('Vessel List A'!IC180=10,10,IF('Vessel List A'!IC180=11,11,IF('Vessel List A'!IC180=12,12,IF('Vessel List A'!IC180=13,13,IF('Vessel List A'!IC180=14,14,IF('Vessel List A'!IC180=15,15,IF('Vessel List A'!IC180=16,16,0)))))))))))))))))=0," ",VALUE(IF('Vessel List A'!IC180=1,1,IF('Vessel List A'!IC180=2,2,IF('Vessel List A'!IC180=3,3,IF('Vessel List A'!IC180=4,4,IF('Vessel List A'!IC180=5,5,IF('Vessel List A'!IC180=6,6,IF('Vessel List A'!IC180=7,7,IF('Vessel List A'!IC180=8,8,IF('Vessel List A'!IC180=9,9,IF('Vessel List A'!IC180=10,10,IF('Vessel List A'!IC180=11,11,IF('Vessel List A'!IC180=12,12,IF('Vessel List A'!IC180=13,13,IF('Vessel List A'!IC180=14,14,IF('Vessel List A'!IC180=15,15,IF('Vessel List A'!IC180=16,16,0))))))))))))))))))</f>
        <v xml:space="preserve"> </v>
      </c>
      <c r="DY181" s="154"/>
      <c r="DZ181" s="158"/>
      <c r="EA181" s="390" t="str">
        <f t="shared" si="199"/>
        <v/>
      </c>
      <c r="EB181" s="158"/>
      <c r="EC181" s="137"/>
      <c r="ED181" s="388" t="str">
        <f t="shared" si="200"/>
        <v/>
      </c>
      <c r="EE181" s="157" t="str">
        <f>IF(VALUE(IF('Vessel List A'!IP180=1,1,IF('Vessel List A'!IP180=2,2,IF('Vessel List A'!IP180=3,3,IF('Vessel List A'!IP180=4,4,IF('Vessel List A'!IP180=5,5,IF('Vessel List A'!IP180=6,6,IF('Vessel List A'!IP180=7,7,IF('Vessel List A'!IP180=8,8,IF('Vessel List A'!IP180=9,9,IF('Vessel List A'!IP180=10,10,IF('Vessel List A'!IP180=11,11,IF('Vessel List A'!IP180=12,12,IF('Vessel List A'!IP180=13,13,IF('Vessel List A'!IP180=14,14,IF('Vessel List A'!IP180=15,15,IF('Vessel List A'!IP180=16,16,0)))))))))))))))))=0," ",VALUE(IF('Vessel List A'!IP180=1,1,IF('Vessel List A'!IP180=2,2,IF('Vessel List A'!IP180=3,3,IF('Vessel List A'!IP180=4,4,IF('Vessel List A'!IP180=5,5,IF('Vessel List A'!IP180=6,6,IF('Vessel List A'!IP180=7,7,IF('Vessel List A'!IP180=8,8,IF('Vessel List A'!IP180=9,9,IF('Vessel List A'!IP180=10,10,IF('Vessel List A'!IP180=11,11,IF('Vessel List A'!IP180=12,12,IF('Vessel List A'!IP180=13,13,IF('Vessel List A'!IP180=14,14,IF('Vessel List A'!IP180=15,15,IF('Vessel List A'!IP180=16,16,0))))))))))))))))))</f>
        <v xml:space="preserve"> </v>
      </c>
      <c r="EF181" s="154"/>
      <c r="EG181" s="158"/>
      <c r="EH181" s="390" t="str">
        <f t="shared" si="201"/>
        <v/>
      </c>
      <c r="EI181" s="158"/>
      <c r="EJ181" s="137"/>
      <c r="EK181" s="397" t="str">
        <f t="shared" si="202"/>
        <v/>
      </c>
      <c r="EL181" s="144"/>
      <c r="EM181" s="157" t="str">
        <f>IF(VALUE(IF('Vessel List B'!C180=1,1,IF('Vessel List B'!C180=2,2,IF('Vessel List B'!C180=3,3,IF('Vessel List B'!C180=4,4,IF('Vessel List B'!C180=5,5,IF('Vessel List B'!C180=6,6,IF('Vessel List B'!C180=7,7,IF('Vessel List B'!C180=8,8,IF('Vessel List B'!C180=9,9,IF('Vessel List B'!C180=10,10,IF('Vessel List B'!C180=11,11,IF('Vessel List B'!C180=12,12,IF('Vessel List B'!C180=13,13,IF('Vessel List B'!C180=14,14,IF('Vessel List B'!C180=15,15,IF('Vessel List B'!C180=16,16,0)))))))))))))))))=0," ",VALUE(IF('Vessel List B'!C180=1,1,IF('Vessel List B'!C180=2,2,IF('Vessel List B'!C180=3,3,IF('Vessel List B'!C180=4,4,IF('Vessel List B'!C180=5,5,IF('Vessel List B'!C180=6,6,IF('Vessel List B'!C180=7,7,IF('Vessel List B'!C180=8,8,IF('Vessel List B'!C180=9,9,IF('Vessel List B'!C180=10,10,IF('Vessel List B'!C180=11,11,IF('Vessel List B'!C180=12,12,IF('Vessel List B'!C180=13,13,IF('Vessel List B'!C180=14,14,IF('Vessel List B'!C180=15,15,IF('Vessel List B'!C180=16,16,0))))))))))))))))))</f>
        <v xml:space="preserve"> </v>
      </c>
      <c r="EN181" s="154"/>
      <c r="EO181" s="158"/>
      <c r="EP181" s="390" t="str">
        <f t="shared" si="203"/>
        <v/>
      </c>
      <c r="EQ181" s="158"/>
      <c r="ER181" s="137"/>
      <c r="ES181" s="388" t="str">
        <f t="shared" si="204"/>
        <v/>
      </c>
      <c r="ET181" s="157" t="str">
        <f>IF(VALUE(IF('Vessel List B'!P180=1,1,IF('Vessel List B'!P180=2,2,IF('Vessel List B'!P180=3,3,IF('Vessel List B'!P180=4,4,IF('Vessel List B'!P180=5,5,IF('Vessel List B'!P180=6,6,IF('Vessel List B'!P180=7,7,IF('Vessel List B'!P180=8,8,IF('Vessel List B'!P180=9,9,IF('Vessel List B'!P180=10,10,IF('Vessel List B'!P180=11,11,IF('Vessel List B'!P180=12,12,IF('Vessel List B'!P180=13,13,IF('Vessel List B'!P180=14,14,IF('Vessel List B'!P180=15,15,IF('Vessel List B'!P180=16,16,0)))))))))))))))))=0," ",VALUE(IF('Vessel List B'!P180=1,1,IF('Vessel List B'!P180=2,2,IF('Vessel List B'!P180=3,3,IF('Vessel List B'!P180=4,4,IF('Vessel List B'!P180=5,5,IF('Vessel List B'!P180=6,6,IF('Vessel List B'!P180=7,7,IF('Vessel List B'!P180=8,8,IF('Vessel List B'!P180=9,9,IF('Vessel List B'!P180=10,10,IF('Vessel List B'!P180=11,11,IF('Vessel List B'!P180=12,12,IF('Vessel List B'!P180=13,13,IF('Vessel List B'!P180=14,14,IF('Vessel List B'!P180=15,15,IF('Vessel List B'!P180=16,16,0))))))))))))))))))</f>
        <v xml:space="preserve"> </v>
      </c>
      <c r="EU181" s="154"/>
      <c r="EV181" s="158"/>
      <c r="EW181" s="390" t="str">
        <f t="shared" si="205"/>
        <v/>
      </c>
      <c r="EX181" s="158"/>
      <c r="EY181" s="137"/>
      <c r="EZ181" s="388" t="str">
        <f t="shared" si="206"/>
        <v/>
      </c>
      <c r="FA181" s="157" t="str">
        <f>IF(VALUE(IF('Vessel List B'!AC180=1,1,IF('Vessel List B'!AC180=2,2,IF('Vessel List B'!AC180=3,3,IF('Vessel List B'!AC180=4,4,IF('Vessel List B'!AC180=5,5,IF('Vessel List B'!AC180=6,6,IF('Vessel List B'!AC180=7,7,IF('Vessel List B'!AC180=8,8,IF('Vessel List B'!AC180=9,9,IF('Vessel List B'!AC180=10,10,IF('Vessel List B'!AC180=11,11,IF('Vessel List B'!AC180=12,12,IF('Vessel List B'!AC180=13,13,IF('Vessel List B'!AC180=14,14,IF('Vessel List B'!AC180=15,15,IF('Vessel List B'!AC180=16,16,0)))))))))))))))))=0," ",VALUE(IF('Vessel List B'!AC180=1,1,IF('Vessel List B'!AC180=2,2,IF('Vessel List B'!AC180=3,3,IF('Vessel List B'!AC180=4,4,IF('Vessel List B'!AC180=5,5,IF('Vessel List B'!AC180=6,6,IF('Vessel List B'!AC180=7,7,IF('Vessel List B'!AC180=8,8,IF('Vessel List B'!AC180=9,9,IF('Vessel List B'!AC180=10,10,IF('Vessel List B'!AC180=11,11,IF('Vessel List B'!AC180=12,12,IF('Vessel List B'!AC180=13,13,IF('Vessel List B'!AC180=14,14,IF('Vessel List B'!AC180=15,15,IF('Vessel List B'!AC180=16,16,0))))))))))))))))))</f>
        <v xml:space="preserve"> </v>
      </c>
      <c r="FB181" s="154"/>
      <c r="FC181" s="158"/>
      <c r="FD181" s="390" t="str">
        <f t="shared" si="207"/>
        <v/>
      </c>
      <c r="FE181" s="158"/>
      <c r="FF181" s="137"/>
      <c r="FG181" s="388" t="str">
        <f t="shared" si="208"/>
        <v/>
      </c>
      <c r="FH181" s="157" t="str">
        <f>IF(VALUE(IF('Vessel List B'!AP180=1,1,IF('Vessel List B'!AP180=2,2,IF('Vessel List B'!AP180=3,3,IF('Vessel List B'!AP180=4,4,IF('Vessel List B'!AP180=5,5,IF('Vessel List B'!AP180=6,6,IF('Vessel List B'!AP180=7,7,IF('Vessel List B'!AP180=8,8,IF('Vessel List B'!AP180=9,9,IF('Vessel List B'!AP180=10,10,IF('Vessel List B'!AP180=11,11,IF('Vessel List B'!AP180=12,12,IF('Vessel List B'!AP180=13,13,IF('Vessel List B'!AP180=14,14,IF('Vessel List B'!AP180=15,15,IF('Vessel List B'!AP180=16,16,0)))))))))))))))))=0," ",VALUE(IF('Vessel List B'!AP180=1,1,IF('Vessel List B'!AP180=2,2,IF('Vessel List B'!AP180=3,3,IF('Vessel List B'!AP180=4,4,IF('Vessel List B'!AP180=5,5,IF('Vessel List B'!AP180=6,6,IF('Vessel List B'!AP180=7,7,IF('Vessel List B'!AP180=8,8,IF('Vessel List B'!AP180=9,9,IF('Vessel List B'!AP180=10,10,IF('Vessel List B'!AP180=11,11,IF('Vessel List B'!AP180=12,12,IF('Vessel List B'!AP180=13,13,IF('Vessel List B'!AP180=14,14,IF('Vessel List B'!AP180=15,15,IF('Vessel List B'!AP180=16,16,0))))))))))))))))))</f>
        <v xml:space="preserve"> </v>
      </c>
      <c r="FI181" s="154"/>
      <c r="FJ181" s="158"/>
      <c r="FK181" s="390" t="str">
        <f t="shared" si="209"/>
        <v/>
      </c>
      <c r="FL181" s="158"/>
      <c r="FM181" s="137"/>
      <c r="FN181" s="388" t="str">
        <f t="shared" si="210"/>
        <v/>
      </c>
      <c r="FO181" s="157" t="str">
        <f>IF(VALUE(IF('Vessel List B'!BC180=1,1,IF('Vessel List B'!BC180=2,2,IF('Vessel List B'!BC180=3,3,IF('Vessel List B'!BC180=4,4,IF('Vessel List B'!BC180=5,5,IF('Vessel List B'!BC180=6,6,IF('Vessel List B'!BC180=7,7,IF('Vessel List B'!BC180=8,8,IF('Vessel List B'!BC180=9,9,IF('Vessel List B'!BC180=10,10,IF('Vessel List B'!BC180=11,11,IF('Vessel List B'!BC180=12,12,IF('Vessel List B'!BC180=13,13,IF('Vessel List B'!BC180=14,14,IF('Vessel List B'!BC180=15,15,IF('Vessel List B'!BC180=16,16,0)))))))))))))))))=0," ",VALUE(IF('Vessel List B'!BC180=1,1,IF('Vessel List B'!BC180=2,2,IF('Vessel List B'!BC180=3,3,IF('Vessel List B'!BC180=4,4,IF('Vessel List B'!BC180=5,5,IF('Vessel List B'!BC180=6,6,IF('Vessel List B'!BC180=7,7,IF('Vessel List B'!BC180=8,8,IF('Vessel List B'!BC180=9,9,IF('Vessel List B'!BC180=10,10,IF('Vessel List B'!BC180=11,11,IF('Vessel List B'!BC180=12,12,IF('Vessel List B'!BC180=13,13,IF('Vessel List B'!BC180=14,14,IF('Vessel List B'!BC180=15,15,IF('Vessel List B'!BC180=16,16,0))))))))))))))))))</f>
        <v xml:space="preserve"> </v>
      </c>
      <c r="FP181" s="154"/>
      <c r="FQ181" s="158"/>
      <c r="FR181" s="390" t="str">
        <f t="shared" si="211"/>
        <v/>
      </c>
      <c r="FS181" s="158"/>
      <c r="FT181" s="137"/>
      <c r="FU181" s="388" t="str">
        <f t="shared" si="212"/>
        <v/>
      </c>
      <c r="FV181" s="157" t="str">
        <f>IF(VALUE(IF('Vessel List B'!BP180=1,1,IF('Vessel List B'!BP180=2,2,IF('Vessel List B'!BP180=3,3,IF('Vessel List B'!BP180=4,4,IF('Vessel List B'!BP180=5,5,IF('Vessel List B'!BP180=6,6,IF('Vessel List B'!BP180=7,7,IF('Vessel List B'!BP180=8,8,IF('Vessel List B'!BP180=9,9,IF('Vessel List B'!BP180=10,10,IF('Vessel List B'!BP180=11,11,IF('Vessel List B'!BP180=12,12,IF('Vessel List B'!BP180=13,13,IF('Vessel List B'!BP180=14,14,IF('Vessel List B'!BP180=15,15,IF('Vessel List B'!BP180=16,16,0)))))))))))))))))=0," ",VALUE(IF('Vessel List B'!BP180=1,1,IF('Vessel List B'!BP180=2,2,IF('Vessel List B'!BP180=3,3,IF('Vessel List B'!BP180=4,4,IF('Vessel List B'!BP180=5,5,IF('Vessel List B'!BP180=6,6,IF('Vessel List B'!BP180=7,7,IF('Vessel List B'!BP180=8,8,IF('Vessel List B'!BP180=9,9,IF('Vessel List B'!BP180=10,10,IF('Vessel List B'!BP180=11,11,IF('Vessel List B'!BP180=12,12,IF('Vessel List B'!BP180=13,13,IF('Vessel List B'!BP180=14,14,IF('Vessel List B'!BP180=15,15,IF('Vessel List B'!BP180=16,16,0))))))))))))))))))</f>
        <v xml:space="preserve"> </v>
      </c>
      <c r="FW181" s="154"/>
      <c r="FX181" s="158"/>
      <c r="FY181" s="390" t="str">
        <f t="shared" si="213"/>
        <v/>
      </c>
      <c r="FZ181" s="158"/>
      <c r="GA181" s="137"/>
      <c r="GB181" s="388" t="str">
        <f t="shared" si="214"/>
        <v/>
      </c>
      <c r="GC181" s="157" t="str">
        <f>IF(VALUE(IF('Vessel List B'!CC180=1,1,IF('Vessel List B'!CC180=2,2,IF('Vessel List B'!CC180=3,3,IF('Vessel List B'!CC180=4,4,IF('Vessel List B'!CC180=5,5,IF('Vessel List B'!CC180=6,6,IF('Vessel List B'!CC180=7,7,IF('Vessel List B'!CC180=8,8,IF('Vessel List B'!CC180=9,9,IF('Vessel List B'!CC180=10,10,IF('Vessel List B'!CC180=11,11,IF('Vessel List B'!CC180=12,12,IF('Vessel List B'!CC180=13,13,IF('Vessel List B'!CC180=14,14,IF('Vessel List B'!CC180=15,15,IF('Vessel List B'!CC180=16,16,0)))))))))))))))))=0," ",VALUE(IF('Vessel List B'!CC180=1,1,IF('Vessel List B'!CC180=2,2,IF('Vessel List B'!CC180=3,3,IF('Vessel List B'!CC180=4,4,IF('Vessel List B'!CC180=5,5,IF('Vessel List B'!CC180=6,6,IF('Vessel List B'!CC180=7,7,IF('Vessel List B'!CC180=8,8,IF('Vessel List B'!CC180=9,9,IF('Vessel List B'!CC180=10,10,IF('Vessel List B'!CC180=11,11,IF('Vessel List B'!CC180=12,12,IF('Vessel List B'!CC180=13,13,IF('Vessel List B'!CC180=14,14,IF('Vessel List B'!CC180=15,15,IF('Vessel List B'!CC180=16,16,0))))))))))))))))))</f>
        <v xml:space="preserve"> </v>
      </c>
      <c r="GD181" s="154"/>
      <c r="GE181" s="158"/>
      <c r="GF181" s="390" t="str">
        <f t="shared" si="215"/>
        <v/>
      </c>
      <c r="GG181" s="158"/>
      <c r="GH181" s="137"/>
      <c r="GI181" s="388" t="str">
        <f t="shared" si="216"/>
        <v/>
      </c>
      <c r="GJ181" s="157" t="str">
        <f>IF(VALUE(IF('Vessel List B'!CP180=1,1,IF('Vessel List B'!CP180=2,2,IF('Vessel List B'!CP180=3,3,IF('Vessel List B'!CP180=4,4,IF('Vessel List B'!CP180=5,5,IF('Vessel List B'!CP180=6,6,IF('Vessel List B'!CP180=7,7,IF('Vessel List B'!CP180=8,8,IF('Vessel List B'!CP180=9,9,IF('Vessel List B'!CP180=10,10,IF('Vessel List B'!CP180=11,11,IF('Vessel List B'!CP180=12,12,IF('Vessel List B'!CP180=13,13,IF('Vessel List B'!CP180=14,14,IF('Vessel List B'!CP180=15,15,IF('Vessel List B'!CP180=16,16,0)))))))))))))))))=0," ",VALUE(IF('Vessel List B'!CP180=1,1,IF('Vessel List B'!CP180=2,2,IF('Vessel List B'!CP180=3,3,IF('Vessel List B'!CP180=4,4,IF('Vessel List B'!CP180=5,5,IF('Vessel List B'!CP180=6,6,IF('Vessel List B'!CP180=7,7,IF('Vessel List B'!CP180=8,8,IF('Vessel List B'!CP180=9,9,IF('Vessel List B'!CP180=10,10,IF('Vessel List B'!CP180=11,11,IF('Vessel List B'!CP180=12,12,IF('Vessel List B'!CP180=13,13,IF('Vessel List B'!CP180=14,14,IF('Vessel List B'!CP180=15,15,IF('Vessel List B'!CP180=16,16,0))))))))))))))))))</f>
        <v xml:space="preserve"> </v>
      </c>
      <c r="GK181" s="154"/>
      <c r="GL181" s="158"/>
      <c r="GM181" s="390" t="str">
        <f t="shared" si="217"/>
        <v/>
      </c>
      <c r="GN181" s="158"/>
      <c r="GO181" s="137"/>
      <c r="GP181" s="388" t="str">
        <f t="shared" si="218"/>
        <v/>
      </c>
      <c r="GQ181" s="157" t="str">
        <f>IF(VALUE(IF('Vessel List B'!DC180=1,1,IF('Vessel List B'!DC180=2,2,IF('Vessel List B'!DC180=3,3,IF('Vessel List B'!DC180=4,4,IF('Vessel List B'!DC180=5,5,IF('Vessel List B'!DC180=6,6,IF('Vessel List B'!DC180=7,7,IF('Vessel List B'!DC180=8,8,IF('Vessel List B'!DC180=9,9,IF('Vessel List B'!DC180=10,10,IF('Vessel List B'!DC180=11,11,IF('Vessel List B'!DC180=12,12,IF('Vessel List B'!DC180=13,13,IF('Vessel List B'!DC180=14,14,IF('Vessel List B'!DC180=15,15,IF('Vessel List B'!DC180=16,16,0)))))))))))))))))=0," ",VALUE(IF('Vessel List B'!DC180=1,1,IF('Vessel List B'!DC180=2,2,IF('Vessel List B'!DC180=3,3,IF('Vessel List B'!DC180=4,4,IF('Vessel List B'!DC180=5,5,IF('Vessel List B'!DC180=6,6,IF('Vessel List B'!DC180=7,7,IF('Vessel List B'!DC180=8,8,IF('Vessel List B'!DC180=9,9,IF('Vessel List B'!DC180=10,10,IF('Vessel List B'!DC180=11,11,IF('Vessel List B'!DC180=12,12,IF('Vessel List B'!DC180=13,13,IF('Vessel List B'!DC180=14,14,IF('Vessel List B'!DC180=15,15,IF('Vessel List B'!DC180=16,16,0))))))))))))))))))</f>
        <v xml:space="preserve"> </v>
      </c>
      <c r="GR181" s="154"/>
      <c r="GS181" s="158"/>
      <c r="GT181" s="390" t="str">
        <f t="shared" si="219"/>
        <v/>
      </c>
      <c r="GU181" s="158"/>
      <c r="GV181" s="137"/>
      <c r="GW181" s="388" t="str">
        <f t="shared" si="220"/>
        <v/>
      </c>
      <c r="GX181" s="157" t="str">
        <f>IF(VALUE(IF('Vessel List B'!DP180=1,1,IF('Vessel List B'!DP180=2,2,IF('Vessel List B'!DP180=3,3,IF('Vessel List B'!DP180=4,4,IF('Vessel List B'!DP180=5,5,IF('Vessel List B'!DP180=6,6,IF('Vessel List B'!DP180=7,7,IF('Vessel List B'!DP180=8,8,IF('Vessel List B'!DP180=9,9,IF('Vessel List B'!DP180=10,10,IF('Vessel List B'!DP180=11,11,IF('Vessel List B'!DP180=12,12,IF('Vessel List B'!DP180=13,13,IF('Vessel List B'!DP180=14,14,IF('Vessel List B'!DP180=15,15,IF('Vessel List B'!DP180=16,16,0)))))))))))))))))=0," ",VALUE(IF('Vessel List B'!DP180=1,1,IF('Vessel List B'!DP180=2,2,IF('Vessel List B'!DP180=3,3,IF('Vessel List B'!DP180=4,4,IF('Vessel List B'!DP180=5,5,IF('Vessel List B'!DP180=6,6,IF('Vessel List B'!DP180=7,7,IF('Vessel List B'!DP180=8,8,IF('Vessel List B'!DP180=9,9,IF('Vessel List B'!DP180=10,10,IF('Vessel List B'!DP180=11,11,IF('Vessel List B'!DP180=12,12,IF('Vessel List B'!DP180=13,13,IF('Vessel List B'!DP180=14,14,IF('Vessel List B'!DP180=15,15,IF('Vessel List B'!DP180=16,16,0))))))))))))))))))</f>
        <v xml:space="preserve"> </v>
      </c>
      <c r="GY181" s="154"/>
      <c r="GZ181" s="158"/>
      <c r="HA181" s="390" t="str">
        <f t="shared" si="221"/>
        <v/>
      </c>
      <c r="HB181" s="158"/>
      <c r="HC181" s="137"/>
      <c r="HD181" s="388" t="str">
        <f t="shared" si="222"/>
        <v/>
      </c>
      <c r="HE181" s="157" t="str">
        <f>IF(VALUE(IF('Vessel List B'!EC180=1,1,IF('Vessel List B'!EC180=2,2,IF('Vessel List B'!EC180=3,3,IF('Vessel List B'!EC180=4,4,IF('Vessel List B'!EC180=5,5,IF('Vessel List B'!EC180=6,6,IF('Vessel List B'!EC180=7,7,IF('Vessel List B'!EC180=8,8,IF('Vessel List B'!EC180=9,9,IF('Vessel List B'!EC180=10,10,IF('Vessel List B'!EC180=11,11,IF('Vessel List B'!EC180=12,12,IF('Vessel List B'!EC180=13,13,IF('Vessel List B'!EC180=14,14,IF('Vessel List B'!EC180=15,15,IF('Vessel List B'!EC180=16,16,0)))))))))))))))))=0," ",VALUE(IF('Vessel List B'!EC180=1,1,IF('Vessel List B'!EC180=2,2,IF('Vessel List B'!EC180=3,3,IF('Vessel List B'!EC180=4,4,IF('Vessel List B'!EC180=5,5,IF('Vessel List B'!EC180=6,6,IF('Vessel List B'!EC180=7,7,IF('Vessel List B'!EC180=8,8,IF('Vessel List B'!EC180=9,9,IF('Vessel List B'!EC180=10,10,IF('Vessel List B'!EC180=11,11,IF('Vessel List B'!EC180=12,12,IF('Vessel List B'!EC180=13,13,IF('Vessel List B'!EC180=14,14,IF('Vessel List B'!EC180=15,15,IF('Vessel List B'!EC180=16,16,0))))))))))))))))))</f>
        <v xml:space="preserve"> </v>
      </c>
      <c r="HF181" s="154"/>
      <c r="HG181" s="158"/>
      <c r="HH181" s="390" t="str">
        <f t="shared" si="223"/>
        <v/>
      </c>
      <c r="HI181" s="158"/>
      <c r="HJ181" s="137"/>
      <c r="HK181" s="388" t="str">
        <f t="shared" si="224"/>
        <v/>
      </c>
      <c r="HL181" s="157" t="str">
        <f>IF(VALUE(IF('Vessel List B'!EP180=1,1,IF('Vessel List B'!EP180=2,2,IF('Vessel List B'!EP180=3,3,IF('Vessel List B'!EP180=4,4,IF('Vessel List B'!EP180=5,5,IF('Vessel List B'!EP180=6,6,IF('Vessel List B'!EP180=7,7,IF('Vessel List B'!EP180=8,8,IF('Vessel List B'!EP180=9,9,IF('Vessel List B'!EP180=10,10,IF('Vessel List B'!EP180=11,11,IF('Vessel List B'!EP180=12,12,IF('Vessel List B'!EP180=13,13,IF('Vessel List B'!EP180=14,14,IF('Vessel List B'!EP180=15,15,IF('Vessel List B'!EP180=16,16,0)))))))))))))))))=0," ",VALUE(IF('Vessel List B'!EP180=1,1,IF('Vessel List B'!EP180=2,2,IF('Vessel List B'!EP180=3,3,IF('Vessel List B'!EP180=4,4,IF('Vessel List B'!EP180=5,5,IF('Vessel List B'!EP180=6,6,IF('Vessel List B'!EP180=7,7,IF('Vessel List B'!EP180=8,8,IF('Vessel List B'!EP180=9,9,IF('Vessel List B'!EP180=10,10,IF('Vessel List B'!EP180=11,11,IF('Vessel List B'!EP180=12,12,IF('Vessel List B'!EP180=13,13,IF('Vessel List B'!EP180=14,14,IF('Vessel List B'!EP180=15,15,IF('Vessel List B'!EP180=16,16,0))))))))))))))))))</f>
        <v xml:space="preserve"> </v>
      </c>
      <c r="HM181" s="154"/>
      <c r="HN181" s="158"/>
      <c r="HO181" s="390" t="str">
        <f t="shared" si="225"/>
        <v/>
      </c>
      <c r="HP181" s="158"/>
      <c r="HQ181" s="137"/>
      <c r="HR181" s="388" t="str">
        <f t="shared" si="226"/>
        <v/>
      </c>
      <c r="HS181" s="157" t="str">
        <f>IF(VALUE(IF('Vessel List B'!FC180=1,1,IF('Vessel List B'!FC180=2,2,IF('Vessel List B'!FC180=3,3,IF('Vessel List B'!FC180=4,4,IF('Vessel List B'!FC180=5,5,IF('Vessel List B'!FC180=6,6,IF('Vessel List B'!FC180=7,7,IF('Vessel List B'!FC180=8,8,IF('Vessel List B'!FC180=9,9,IF('Vessel List B'!FC180=10,10,IF('Vessel List B'!FC180=11,11,IF('Vessel List B'!FC180=12,12,IF('Vessel List B'!FC180=13,13,IF('Vessel List B'!FC180=14,14,IF('Vessel List B'!FC180=15,15,IF('Vessel List B'!FC180=16,16,0)))))))))))))))))=0," ",VALUE(IF('Vessel List B'!FC180=1,1,IF('Vessel List B'!FC180=2,2,IF('Vessel List B'!FC180=3,3,IF('Vessel List B'!FC180=4,4,IF('Vessel List B'!FC180=5,5,IF('Vessel List B'!FC180=6,6,IF('Vessel List B'!FC180=7,7,IF('Vessel List B'!FC180=8,8,IF('Vessel List B'!FC180=9,9,IF('Vessel List B'!FC180=10,10,IF('Vessel List B'!FC180=11,11,IF('Vessel List B'!FC180=12,12,IF('Vessel List B'!FC180=13,13,IF('Vessel List B'!FC180=14,14,IF('Vessel List B'!FC180=15,15,IF('Vessel List B'!FC180=16,16,0))))))))))))))))))</f>
        <v xml:space="preserve"> </v>
      </c>
      <c r="HT181" s="154"/>
      <c r="HU181" s="158"/>
      <c r="HV181" s="390" t="str">
        <f t="shared" si="227"/>
        <v/>
      </c>
      <c r="HW181" s="158"/>
      <c r="HX181" s="137"/>
      <c r="HY181" s="388" t="str">
        <f t="shared" si="228"/>
        <v/>
      </c>
      <c r="HZ181" s="157" t="str">
        <f>IF(VALUE(IF('Vessel List B'!FP180=1,1,IF('Vessel List B'!FP180=2,2,IF('Vessel List B'!FP180=3,3,IF('Vessel List B'!FP180=4,4,IF('Vessel List B'!FP180=5,5,IF('Vessel List B'!FP180=6,6,IF('Vessel List B'!FP180=7,7,IF('Vessel List B'!FP180=8,8,IF('Vessel List B'!FP180=9,9,IF('Vessel List B'!FP180=10,10,IF('Vessel List B'!FP180=11,11,IF('Vessel List B'!FP180=12,12,IF('Vessel List B'!FP180=13,13,IF('Vessel List B'!FP180=14,14,IF('Vessel List B'!FP180=15,15,IF('Vessel List B'!FP180=16,16,0)))))))))))))))))=0," ",VALUE(IF('Vessel List B'!FP180=1,1,IF('Vessel List B'!FP180=2,2,IF('Vessel List B'!FP180=3,3,IF('Vessel List B'!FP180=4,4,IF('Vessel List B'!FP180=5,5,IF('Vessel List B'!FP180=6,6,IF('Vessel List B'!FP180=7,7,IF('Vessel List B'!FP180=8,8,IF('Vessel List B'!FP180=9,9,IF('Vessel List B'!FP180=10,10,IF('Vessel List B'!FP180=11,11,IF('Vessel List B'!FP180=12,12,IF('Vessel List B'!FP180=13,13,IF('Vessel List B'!FP180=14,14,IF('Vessel List B'!FP180=15,15,IF('Vessel List B'!FP180=16,16,0))))))))))))))))))</f>
        <v xml:space="preserve"> </v>
      </c>
      <c r="IA181" s="154"/>
      <c r="IB181" s="158"/>
      <c r="IC181" s="390" t="str">
        <f t="shared" si="229"/>
        <v/>
      </c>
      <c r="ID181" s="158"/>
      <c r="IE181" s="137"/>
      <c r="IF181" s="388" t="str">
        <f t="shared" si="230"/>
        <v/>
      </c>
      <c r="IG181" s="157" t="str">
        <f>IF(VALUE(IF('Vessel List B'!GC180=1,1,IF('Vessel List B'!GC180=2,2,IF('Vessel List B'!GC180=3,3,IF('Vessel List B'!GC180=4,4,IF('Vessel List B'!GC180=5,5,IF('Vessel List B'!GC180=6,6,IF('Vessel List B'!GC180=7,7,IF('Vessel List B'!GC180=8,8,IF('Vessel List B'!GC180=9,9,IF('Vessel List B'!GC180=10,10,IF('Vessel List B'!GC180=11,11,IF('Vessel List B'!GC180=12,12,IF('Vessel List B'!GC180=13,13,IF('Vessel List B'!GC180=14,14,IF('Vessel List B'!GC180=15,15,IF('Vessel List B'!GC180=16,16,0)))))))))))))))))=0," ",VALUE(IF('Vessel List B'!GC180=1,1,IF('Vessel List B'!GC180=2,2,IF('Vessel List B'!GC180=3,3,IF('Vessel List B'!GC180=4,4,IF('Vessel List B'!GC180=5,5,IF('Vessel List B'!GC180=6,6,IF('Vessel List B'!GC180=7,7,IF('Vessel List B'!GC180=8,8,IF('Vessel List B'!GC180=9,9,IF('Vessel List B'!GC180=10,10,IF('Vessel List B'!GC180=11,11,IF('Vessel List B'!GC180=12,12,IF('Vessel List B'!GC180=13,13,IF('Vessel List B'!GC180=14,14,IF('Vessel List B'!GC180=15,15,IF('Vessel List B'!GC180=16,16,0))))))))))))))))))</f>
        <v xml:space="preserve"> </v>
      </c>
      <c r="IH181" s="154"/>
      <c r="II181" s="158"/>
      <c r="IJ181" s="390" t="str">
        <f t="shared" si="231"/>
        <v/>
      </c>
      <c r="IK181" s="158"/>
      <c r="IL181" s="137"/>
      <c r="IM181" s="388" t="str">
        <f t="shared" si="232"/>
        <v/>
      </c>
      <c r="IN181" s="157" t="str">
        <f>IF(VALUE(IF('Vessel List B'!GP180=1,1,IF('Vessel List B'!GP180=2,2,IF('Vessel List B'!GP180=3,3,IF('Vessel List B'!GP180=4,4,IF('Vessel List B'!GP180=5,5,IF('Vessel List B'!GP180=6,6,IF('Vessel List B'!GP180=7,7,IF('Vessel List B'!GP180=8,8,IF('Vessel List B'!GP180=9,9,IF('Vessel List B'!GP180=10,10,IF('Vessel List B'!GP180=11,11,IF('Vessel List B'!GP180=12,12,IF('Vessel List B'!GP180=13,13,IF('Vessel List B'!GP180=14,14,IF('Vessel List B'!GP180=15,15,IF('Vessel List B'!GP180=16,16,0)))))))))))))))))=0," ",VALUE(IF('Vessel List B'!GP180=1,1,IF('Vessel List B'!GP180=2,2,IF('Vessel List B'!GP180=3,3,IF('Vessel List B'!GP180=4,4,IF('Vessel List B'!GP180=5,5,IF('Vessel List B'!GP180=6,6,IF('Vessel List B'!GP180=7,7,IF('Vessel List B'!GP180=8,8,IF('Vessel List B'!GP180=9,9,IF('Vessel List B'!GP180=10,10,IF('Vessel List B'!GP180=11,11,IF('Vessel List B'!GP180=12,12,IF('Vessel List B'!GP180=13,13,IF('Vessel List B'!GP180=14,14,IF('Vessel List B'!GP180=15,15,IF('Vessel List B'!GP180=16,16,0))))))))))))))))))</f>
        <v xml:space="preserve"> </v>
      </c>
      <c r="IO181" s="154"/>
      <c r="IP181" s="158"/>
      <c r="IQ181" s="390" t="str">
        <f t="shared" si="233"/>
        <v/>
      </c>
      <c r="IR181" s="158"/>
      <c r="IS181" s="137"/>
      <c r="IT181" s="388" t="str">
        <f t="shared" si="234"/>
        <v/>
      </c>
      <c r="IU181" s="157" t="str">
        <f>IF(VALUE(IF('Vessel List B'!HC180=1,1,IF('Vessel List B'!HC180=2,2,IF('Vessel List B'!HC180=3,3,IF('Vessel List B'!HC180=4,4,IF('Vessel List B'!HC180=5,5,IF('Vessel List B'!HC180=6,6,IF('Vessel List B'!HC180=7,7,IF('Vessel List B'!HC180=8,8,IF('Vessel List B'!HC180=9,9,IF('Vessel List B'!HC180=10,10,IF('Vessel List B'!HC180=11,11,IF('Vessel List B'!HC180=12,12,IF('Vessel List B'!HC180=13,13,IF('Vessel List B'!HC180=14,14,IF('Vessel List B'!HC180=15,15,IF('Vessel List B'!HC180=16,16,0)))))))))))))))))=0," ",VALUE(IF('Vessel List B'!HC180=1,1,IF('Vessel List B'!HC180=2,2,IF('Vessel List B'!HC180=3,3,IF('Vessel List B'!HC180=4,4,IF('Vessel List B'!HC180=5,5,IF('Vessel List B'!HC180=6,6,IF('Vessel List B'!HC180=7,7,IF('Vessel List B'!HC180=8,8,IF('Vessel List B'!HC180=9,9,IF('Vessel List B'!HC180=10,10,IF('Vessel List B'!HC180=11,11,IF('Vessel List B'!HC180=12,12,IF('Vessel List B'!HC180=13,13,IF('Vessel List B'!HC180=14,14,IF('Vessel List B'!HC180=15,15,IF('Vessel List B'!HC180=16,16,0))))))))))))))))))</f>
        <v xml:space="preserve"> </v>
      </c>
      <c r="IV181" s="154"/>
      <c r="IW181" s="158"/>
      <c r="IX181" s="390" t="str">
        <f t="shared" si="235"/>
        <v/>
      </c>
      <c r="IY181" s="158"/>
      <c r="IZ181" s="137"/>
      <c r="JA181" s="388" t="str">
        <f t="shared" si="236"/>
        <v/>
      </c>
      <c r="JB181" s="157" t="str">
        <f>IF(VALUE(IF('Vessel List B'!HP180=1,1,IF('Vessel List B'!HP180=2,2,IF('Vessel List B'!HP180=3,3,IF('Vessel List B'!HP180=4,4,IF('Vessel List B'!HP180=5,5,IF('Vessel List B'!HP180=6,6,IF('Vessel List B'!HP180=7,7,IF('Vessel List B'!HP180=8,8,IF('Vessel List B'!HP180=9,9,IF('Vessel List B'!HP180=10,10,IF('Vessel List B'!HP180=11,11,IF('Vessel List B'!HP180=12,12,IF('Vessel List B'!HP180=13,13,IF('Vessel List B'!HP180=14,14,IF('Vessel List B'!HP180=15,15,IF('Vessel List B'!HP180=16,16,0)))))))))))))))))=0," ",VALUE(IF('Vessel List B'!HP180=1,1,IF('Vessel List B'!HP180=2,2,IF('Vessel List B'!HP180=3,3,IF('Vessel List B'!HP180=4,4,IF('Vessel List B'!HP180=5,5,IF('Vessel List B'!HP180=6,6,IF('Vessel List B'!HP180=7,7,IF('Vessel List B'!HP180=8,8,IF('Vessel List B'!HP180=9,9,IF('Vessel List B'!HP180=10,10,IF('Vessel List B'!HP180=11,11,IF('Vessel List B'!HP180=12,12,IF('Vessel List B'!HP180=13,13,IF('Vessel List B'!HP180=14,14,IF('Vessel List B'!HP180=15,15,IF('Vessel List B'!HP180=16,16,0))))))))))))))))))</f>
        <v xml:space="preserve"> </v>
      </c>
      <c r="JC181" s="154"/>
      <c r="JD181" s="158"/>
      <c r="JE181" s="390" t="str">
        <f t="shared" si="237"/>
        <v/>
      </c>
      <c r="JF181" s="158"/>
      <c r="JG181" s="137"/>
      <c r="JH181" s="388" t="str">
        <f t="shared" si="238"/>
        <v/>
      </c>
      <c r="JI181" s="157" t="str">
        <f>IF(VALUE(IF('Vessel List B'!IC180=1,1,IF('Vessel List B'!IC180=2,2,IF('Vessel List B'!IC180=3,3,IF('Vessel List B'!IC180=4,4,IF('Vessel List B'!IC180=5,5,IF('Vessel List B'!IC180=6,6,IF('Vessel List B'!IC180=7,7,IF('Vessel List B'!IC180=8,8,IF('Vessel List B'!IC180=9,9,IF('Vessel List B'!IC180=10,10,IF('Vessel List B'!IC180=11,11,IF('Vessel List B'!IC180=12,12,IF('Vessel List B'!IC180=13,13,IF('Vessel List B'!IC180=14,14,IF('Vessel List B'!IC180=15,15,IF('Vessel List B'!IC180=16,16,0)))))))))))))))))=0," ",VALUE(IF('Vessel List B'!IC180=1,1,IF('Vessel List B'!IC180=2,2,IF('Vessel List B'!IC180=3,3,IF('Vessel List B'!IC180=4,4,IF('Vessel List B'!IC180=5,5,IF('Vessel List B'!IC180=6,6,IF('Vessel List B'!IC180=7,7,IF('Vessel List B'!IC180=8,8,IF('Vessel List B'!IC180=9,9,IF('Vessel List B'!IC180=10,10,IF('Vessel List B'!IC180=11,11,IF('Vessel List B'!IC180=12,12,IF('Vessel List B'!IC180=13,13,IF('Vessel List B'!IC180=14,14,IF('Vessel List B'!IC180=15,15,IF('Vessel List B'!IC180=16,16,0))))))))))))))))))</f>
        <v xml:space="preserve"> </v>
      </c>
      <c r="JJ181" s="154"/>
      <c r="JK181" s="158"/>
      <c r="JL181" s="390" t="str">
        <f t="shared" si="239"/>
        <v/>
      </c>
      <c r="JM181" s="158"/>
      <c r="JN181" s="137"/>
      <c r="JO181" s="388" t="str">
        <f t="shared" si="240"/>
        <v/>
      </c>
      <c r="JP181" s="157" t="str">
        <f>IF(VALUE(IF('Vessel List B'!IP180=1,1,IF('Vessel List B'!IP180=2,2,IF('Vessel List B'!IP180=3,3,IF('Vessel List B'!IP180=4,4,IF('Vessel List B'!IP180=5,5,IF('Vessel List B'!IP180=6,6,IF('Vessel List B'!IP180=7,7,IF('Vessel List B'!IP180=8,8,IF('Vessel List B'!IP180=9,9,IF('Vessel List B'!IP180=10,10,IF('Vessel List B'!IP180=11,11,IF('Vessel List B'!IP180=12,12,IF('Vessel List B'!IP180=13,13,IF('Vessel List B'!IP180=14,14,IF('Vessel List B'!IP180=15,15,IF('Vessel List B'!IP180=16,16,0)))))))))))))))))=0," ",VALUE(IF('Vessel List B'!IP180=1,1,IF('Vessel List B'!IP180=2,2,IF('Vessel List B'!IP180=3,3,IF('Vessel List B'!IP180=4,4,IF('Vessel List B'!IP180=5,5,IF('Vessel List B'!IP180=6,6,IF('Vessel List B'!IP180=7,7,IF('Vessel List B'!IP180=8,8,IF('Vessel List B'!IP180=9,9,IF('Vessel List B'!IP180=10,10,IF('Vessel List B'!IP180=11,11,IF('Vessel List B'!IP180=12,12,IF('Vessel List B'!IP180=13,13,IF('Vessel List B'!IP180=14,14,IF('Vessel List B'!IP180=15,15,IF('Vessel List B'!IP180=16,16,0))))))))))))))))))</f>
        <v xml:space="preserve"> </v>
      </c>
      <c r="JQ181" s="154"/>
      <c r="JR181" s="158"/>
      <c r="JS181" s="390" t="str">
        <f t="shared" si="241"/>
        <v/>
      </c>
      <c r="JT181" s="158"/>
      <c r="JU181" s="137"/>
      <c r="JV181" s="397" t="str">
        <f t="shared" si="242"/>
        <v/>
      </c>
      <c r="JW181" s="403"/>
    </row>
    <row r="182" spans="1:283" ht="15" x14ac:dyDescent="0.25">
      <c r="A182" s="132">
        <f>'Vessel List A'!B181</f>
        <v>41756</v>
      </c>
      <c r="B182" s="157" t="str">
        <f>IF(VALUE(IF('Vessel List A'!C181=1,1,IF('Vessel List A'!C181=2,2,IF('Vessel List A'!C181=3,3,IF('Vessel List A'!C181=4,4,IF('Vessel List A'!C181=5,5,IF('Vessel List A'!C181=6,6,IF('Vessel List A'!C181=7,7,IF('Vessel List A'!C181=8,8,IF('Vessel List A'!C181=9,9,IF('Vessel List A'!C181=10,10,IF('Vessel List A'!C181=11,11,IF('Vessel List A'!C181=12,12,IF('Vessel List A'!C181=13,13,IF('Vessel List A'!C181=14,14,IF('Vessel List A'!C181=15,15,IF('Vessel List A'!C181=16,16,0)))))))))))))))))=0," ",VALUE(IF('Vessel List A'!C181=1,1,IF('Vessel List A'!C181=2,2,IF('Vessel List A'!C181=3,3,IF('Vessel List A'!C181=4,4,IF('Vessel List A'!C181=5,5,IF('Vessel List A'!C181=6,6,IF('Vessel List A'!C181=7,7,IF('Vessel List A'!C181=8,8,IF('Vessel List A'!C181=9,9,IF('Vessel List A'!C181=10,10,IF('Vessel List A'!C181=11,11,IF('Vessel List A'!C181=12,12,IF('Vessel List A'!C181=13,13,IF('Vessel List A'!C181=14,14,IF('Vessel List A'!C181=15,15,IF('Vessel List A'!C181=16,16,0))))))))))))))))))</f>
        <v xml:space="preserve"> </v>
      </c>
      <c r="C182" s="154"/>
      <c r="D182" s="158"/>
      <c r="E182" s="390" t="str">
        <f t="shared" si="163"/>
        <v/>
      </c>
      <c r="F182" s="158"/>
      <c r="G182" s="137"/>
      <c r="H182" s="388" t="str">
        <f t="shared" si="164"/>
        <v/>
      </c>
      <c r="I182" s="157" t="str">
        <f>IF(VALUE(IF('Vessel List A'!P181=1,1,IF('Vessel List A'!P181=2,2,IF('Vessel List A'!P181=3,3,IF('Vessel List A'!P181=4,4,IF('Vessel List A'!P181=5,5,IF('Vessel List A'!P181=6,6,IF('Vessel List A'!P181=7,7,IF('Vessel List A'!P181=8,8,IF('Vessel List A'!P181=9,9,IF('Vessel List A'!P181=10,10,IF('Vessel List A'!P181=11,11,IF('Vessel List A'!P181=12,12,IF('Vessel List A'!P181=13,13,IF('Vessel List A'!P181=14,14,IF('Vessel List A'!P181=15,15,IF('Vessel List A'!P181=16,16,0)))))))))))))))))=0," ",VALUE(IF('Vessel List A'!P181=1,1,IF('Vessel List A'!P181=2,2,IF('Vessel List A'!P181=3,3,IF('Vessel List A'!P181=4,4,IF('Vessel List A'!P181=5,5,IF('Vessel List A'!P181=6,6,IF('Vessel List A'!P181=7,7,IF('Vessel List A'!P181=8,8,IF('Vessel List A'!P181=9,9,IF('Vessel List A'!P181=10,10,IF('Vessel List A'!P181=11,11,IF('Vessel List A'!P181=12,12,IF('Vessel List A'!P181=13,13,IF('Vessel List A'!P181=14,14,IF('Vessel List A'!P181=15,15,IF('Vessel List A'!P181=16,16,0))))))))))))))))))</f>
        <v xml:space="preserve"> </v>
      </c>
      <c r="J182" s="154"/>
      <c r="K182" s="158"/>
      <c r="L182" s="390" t="str">
        <f t="shared" si="165"/>
        <v/>
      </c>
      <c r="M182" s="158"/>
      <c r="N182" s="137"/>
      <c r="O182" s="388" t="str">
        <f t="shared" si="166"/>
        <v/>
      </c>
      <c r="P182" s="157" t="str">
        <f>IF(VALUE(IF('Vessel List A'!AC181=1,1,IF('Vessel List A'!AC181=2,2,IF('Vessel List A'!AC181=3,3,IF('Vessel List A'!AC181=4,4,IF('Vessel List A'!AC181=5,5,IF('Vessel List A'!AC181=6,6,IF('Vessel List A'!AC181=7,7,IF('Vessel List A'!AC181=8,8,IF('Vessel List A'!AC181=9,9,IF('Vessel List A'!AC181=10,10,IF('Vessel List A'!AC181=11,11,IF('Vessel List A'!AC181=12,12,IF('Vessel List A'!AC181=13,13,IF('Vessel List A'!AC181=14,14,IF('Vessel List A'!AC181=15,15,IF('Vessel List A'!AC181=16,16,0)))))))))))))))))=0," ",VALUE(IF('Vessel List A'!AC181=1,1,IF('Vessel List A'!AC181=2,2,IF('Vessel List A'!AC181=3,3,IF('Vessel List A'!AC181=4,4,IF('Vessel List A'!AC181=5,5,IF('Vessel List A'!AC181=6,6,IF('Vessel List A'!AC181=7,7,IF('Vessel List A'!AC181=8,8,IF('Vessel List A'!AC181=9,9,IF('Vessel List A'!AC181=10,10,IF('Vessel List A'!AC181=11,11,IF('Vessel List A'!AC181=12,12,IF('Vessel List A'!AC181=13,13,IF('Vessel List A'!AC181=14,14,IF('Vessel List A'!AC181=15,15,IF('Vessel List A'!AC181=16,16,0))))))))))))))))))</f>
        <v xml:space="preserve"> </v>
      </c>
      <c r="Q182" s="154"/>
      <c r="R182" s="158"/>
      <c r="S182" s="390" t="str">
        <f t="shared" si="167"/>
        <v/>
      </c>
      <c r="T182" s="158"/>
      <c r="U182" s="137"/>
      <c r="V182" s="388" t="str">
        <f t="shared" si="168"/>
        <v/>
      </c>
      <c r="W182" s="157" t="str">
        <f>IF(VALUE(IF('Vessel List A'!AP181=1,1,IF('Vessel List A'!AP181=2,2,IF('Vessel List A'!AP181=3,3,IF('Vessel List A'!AP181=4,4,IF('Vessel List A'!AP181=5,5,IF('Vessel List A'!AP181=6,6,IF('Vessel List A'!AP181=7,7,IF('Vessel List A'!AP181=8,8,IF('Vessel List A'!AP181=9,9,IF('Vessel List A'!AP181=10,10,IF('Vessel List A'!AP181=11,11,IF('Vessel List A'!AP181=12,12,IF('Vessel List A'!AP181=13,13,IF('Vessel List A'!AP181=14,14,IF('Vessel List A'!AP181=15,15,IF('Vessel List A'!AP181=16,16,0)))))))))))))))))=0," ",VALUE(IF('Vessel List A'!AP181=1,1,IF('Vessel List A'!AP181=2,2,IF('Vessel List A'!AP181=3,3,IF('Vessel List A'!AP181=4,4,IF('Vessel List A'!AP181=5,5,IF('Vessel List A'!AP181=6,6,IF('Vessel List A'!AP181=7,7,IF('Vessel List A'!AP181=8,8,IF('Vessel List A'!AP181=9,9,IF('Vessel List A'!AP181=10,10,IF('Vessel List A'!AP181=11,11,IF('Vessel List A'!AP181=12,12,IF('Vessel List A'!AP181=13,13,IF('Vessel List A'!AP181=14,14,IF('Vessel List A'!AP181=15,15,IF('Vessel List A'!AP181=16,16,0))))))))))))))))))</f>
        <v xml:space="preserve"> </v>
      </c>
      <c r="X182" s="154"/>
      <c r="Y182" s="158"/>
      <c r="Z182" s="390" t="str">
        <f t="shared" si="169"/>
        <v/>
      </c>
      <c r="AA182" s="158"/>
      <c r="AB182" s="137"/>
      <c r="AC182" s="388" t="str">
        <f t="shared" si="170"/>
        <v/>
      </c>
      <c r="AD182" s="157" t="str">
        <f>IF(VALUE(IF('Vessel List A'!BC181=1,1,IF('Vessel List A'!BC181=2,2,IF('Vessel List A'!BC181=3,3,IF('Vessel List A'!BC181=4,4,IF('Vessel List A'!BC181=5,5,IF('Vessel List A'!BC181=6,6,IF('Vessel List A'!BC181=7,7,IF('Vessel List A'!BC181=8,8,IF('Vessel List A'!BC181=9,9,IF('Vessel List A'!BC181=10,10,IF('Vessel List A'!BC181=11,11,IF('Vessel List A'!BC181=12,12,IF('Vessel List A'!BC181=13,13,IF('Vessel List A'!BC181=14,14,IF('Vessel List A'!BC181=15,15,IF('Vessel List A'!BC181=16,16,0)))))))))))))))))=0," ",VALUE(IF('Vessel List A'!BC181=1,1,IF('Vessel List A'!BC181=2,2,IF('Vessel List A'!BC181=3,3,IF('Vessel List A'!BC181=4,4,IF('Vessel List A'!BC181=5,5,IF('Vessel List A'!BC181=6,6,IF('Vessel List A'!BC181=7,7,IF('Vessel List A'!BC181=8,8,IF('Vessel List A'!BC181=9,9,IF('Vessel List A'!BC181=10,10,IF('Vessel List A'!BC181=11,11,IF('Vessel List A'!BC181=12,12,IF('Vessel List A'!BC181=13,13,IF('Vessel List A'!BC181=14,14,IF('Vessel List A'!BC181=15,15,IF('Vessel List A'!BC181=16,16,0))))))))))))))))))</f>
        <v xml:space="preserve"> </v>
      </c>
      <c r="AE182" s="154"/>
      <c r="AF182" s="158"/>
      <c r="AG182" s="390" t="str">
        <f t="shared" si="171"/>
        <v/>
      </c>
      <c r="AH182" s="158"/>
      <c r="AI182" s="137"/>
      <c r="AJ182" s="388" t="str">
        <f t="shared" si="172"/>
        <v/>
      </c>
      <c r="AK182" s="157" t="str">
        <f>IF(VALUE(IF('Vessel List A'!BP181=1,1,IF('Vessel List A'!BP181=2,2,IF('Vessel List A'!BP181=3,3,IF('Vessel List A'!BP181=4,4,IF('Vessel List A'!BP181=5,5,IF('Vessel List A'!BP181=6,6,IF('Vessel List A'!BP181=7,7,IF('Vessel List A'!BP181=8,8,IF('Vessel List A'!BP181=9,9,IF('Vessel List A'!BP181=10,10,IF('Vessel List A'!BP181=11,11,IF('Vessel List A'!BP181=12,12,IF('Vessel List A'!BP181=13,13,IF('Vessel List A'!BP181=14,14,IF('Vessel List A'!BP181=15,15,IF('Vessel List A'!BP181=16,16,0)))))))))))))))))=0," ",VALUE(IF('Vessel List A'!BP181=1,1,IF('Vessel List A'!BP181=2,2,IF('Vessel List A'!BP181=3,3,IF('Vessel List A'!BP181=4,4,IF('Vessel List A'!BP181=5,5,IF('Vessel List A'!BP181=6,6,IF('Vessel List A'!BP181=7,7,IF('Vessel List A'!BP181=8,8,IF('Vessel List A'!BP181=9,9,IF('Vessel List A'!BP181=10,10,IF('Vessel List A'!BP181=11,11,IF('Vessel List A'!BP181=12,12,IF('Vessel List A'!BP181=13,13,IF('Vessel List A'!BP181=14,14,IF('Vessel List A'!BP181=15,15,IF('Vessel List A'!BP181=16,16,0))))))))))))))))))</f>
        <v xml:space="preserve"> </v>
      </c>
      <c r="AL182" s="154"/>
      <c r="AM182" s="158"/>
      <c r="AN182" s="390" t="str">
        <f t="shared" si="173"/>
        <v/>
      </c>
      <c r="AO182" s="158"/>
      <c r="AP182" s="137"/>
      <c r="AQ182" s="388" t="str">
        <f t="shared" si="174"/>
        <v/>
      </c>
      <c r="AR182" s="157" t="str">
        <f>IF(VALUE(IF('Vessel List A'!CC181=1,1,IF('Vessel List A'!CC181=2,2,IF('Vessel List A'!CC181=3,3,IF('Vessel List A'!CC181=4,4,IF('Vessel List A'!CC181=5,5,IF('Vessel List A'!CC181=6,6,IF('Vessel List A'!CC181=7,7,IF('Vessel List A'!CC181=8,8,IF('Vessel List A'!CC181=9,9,IF('Vessel List A'!CC181=10,10,IF('Vessel List A'!CC181=11,11,IF('Vessel List A'!CC181=12,12,IF('Vessel List A'!CC181=13,13,IF('Vessel List A'!CC181=14,14,IF('Vessel List A'!CC181=15,15,IF('Vessel List A'!CC181=16,16,0)))))))))))))))))=0," ",VALUE(IF('Vessel List A'!CC181=1,1,IF('Vessel List A'!CC181=2,2,IF('Vessel List A'!CC181=3,3,IF('Vessel List A'!CC181=4,4,IF('Vessel List A'!CC181=5,5,IF('Vessel List A'!CC181=6,6,IF('Vessel List A'!CC181=7,7,IF('Vessel List A'!CC181=8,8,IF('Vessel List A'!CC181=9,9,IF('Vessel List A'!CC181=10,10,IF('Vessel List A'!CC181=11,11,IF('Vessel List A'!CC181=12,12,IF('Vessel List A'!CC181=13,13,IF('Vessel List A'!CC181=14,14,IF('Vessel List A'!CC181=15,15,IF('Vessel List A'!CC181=16,16,0))))))))))))))))))</f>
        <v xml:space="preserve"> </v>
      </c>
      <c r="AS182" s="154"/>
      <c r="AT182" s="158"/>
      <c r="AU182" s="390" t="str">
        <f t="shared" si="175"/>
        <v/>
      </c>
      <c r="AV182" s="158"/>
      <c r="AW182" s="137"/>
      <c r="AX182" s="388" t="str">
        <f t="shared" si="176"/>
        <v/>
      </c>
      <c r="AY182" s="157" t="str">
        <f>IF(VALUE(IF('Vessel List A'!CP181=1,1,IF('Vessel List A'!CP181=2,2,IF('Vessel List A'!CP181=3,3,IF('Vessel List A'!CP181=4,4,IF('Vessel List A'!CP181=5,5,IF('Vessel List A'!CP181=6,6,IF('Vessel List A'!CP181=7,7,IF('Vessel List A'!CP181=8,8,IF('Vessel List A'!CP181=9,9,IF('Vessel List A'!CP181=10,10,IF('Vessel List A'!CP181=11,11,IF('Vessel List A'!CP181=12,12,IF('Vessel List A'!CP181=13,13,IF('Vessel List A'!CP181=14,14,IF('Vessel List A'!CP181=15,15,IF('Vessel List A'!CP181=16,16,0)))))))))))))))))=0," ",VALUE(IF('Vessel List A'!CP181=1,1,IF('Vessel List A'!CP181=2,2,IF('Vessel List A'!CP181=3,3,IF('Vessel List A'!CP181=4,4,IF('Vessel List A'!CP181=5,5,IF('Vessel List A'!CP181=6,6,IF('Vessel List A'!CP181=7,7,IF('Vessel List A'!CP181=8,8,IF('Vessel List A'!CP181=9,9,IF('Vessel List A'!CP181=10,10,IF('Vessel List A'!CP181=11,11,IF('Vessel List A'!CP181=12,12,IF('Vessel List A'!CP181=13,13,IF('Vessel List A'!CP181=14,14,IF('Vessel List A'!CP181=15,15,IF('Vessel List A'!CP181=16,16,0))))))))))))))))))</f>
        <v xml:space="preserve"> </v>
      </c>
      <c r="AZ182" s="154"/>
      <c r="BA182" s="158"/>
      <c r="BB182" s="390" t="str">
        <f t="shared" si="177"/>
        <v/>
      </c>
      <c r="BC182" s="158"/>
      <c r="BD182" s="137"/>
      <c r="BE182" s="388" t="str">
        <f t="shared" si="178"/>
        <v/>
      </c>
      <c r="BF182" s="157" t="str">
        <f>IF(VALUE(IF('Vessel List A'!DC181=1,1,IF('Vessel List A'!DC181=2,2,IF('Vessel List A'!DC181=3,3,IF('Vessel List A'!DC181=4,4,IF('Vessel List A'!DC181=5,5,IF('Vessel List A'!DC181=6,6,IF('Vessel List A'!DC181=7,7,IF('Vessel List A'!DC181=8,8,IF('Vessel List A'!DC181=9,9,IF('Vessel List A'!DC181=10,10,IF('Vessel List A'!DC181=11,11,IF('Vessel List A'!DC181=12,12,IF('Vessel List A'!DC181=13,13,IF('Vessel List A'!DC181=14,14,IF('Vessel List A'!DC181=15,15,IF('Vessel List A'!DC181=16,16,0)))))))))))))))))=0," ",VALUE(IF('Vessel List A'!DC181=1,1,IF('Vessel List A'!DC181=2,2,IF('Vessel List A'!DC181=3,3,IF('Vessel List A'!DC181=4,4,IF('Vessel List A'!DC181=5,5,IF('Vessel List A'!DC181=6,6,IF('Vessel List A'!DC181=7,7,IF('Vessel List A'!DC181=8,8,IF('Vessel List A'!DC181=9,9,IF('Vessel List A'!DC181=10,10,IF('Vessel List A'!DC181=11,11,IF('Vessel List A'!DC181=12,12,IF('Vessel List A'!DC181=13,13,IF('Vessel List A'!DC181=14,14,IF('Vessel List A'!DC181=15,15,IF('Vessel List A'!DC181=16,16,0))))))))))))))))))</f>
        <v xml:space="preserve"> </v>
      </c>
      <c r="BG182" s="154"/>
      <c r="BH182" s="158"/>
      <c r="BI182" s="390" t="str">
        <f t="shared" si="179"/>
        <v/>
      </c>
      <c r="BJ182" s="158"/>
      <c r="BK182" s="137"/>
      <c r="BL182" s="388" t="str">
        <f t="shared" si="180"/>
        <v/>
      </c>
      <c r="BM182" s="157" t="str">
        <f>IF(VALUE(IF('Vessel List A'!DP181=1,1,IF('Vessel List A'!DP181=2,2,IF('Vessel List A'!DP181=3,3,IF('Vessel List A'!DP181=4,4,IF('Vessel List A'!DP181=5,5,IF('Vessel List A'!DP181=6,6,IF('Vessel List A'!DP181=7,7,IF('Vessel List A'!DP181=8,8,IF('Vessel List A'!DP181=9,9,IF('Vessel List A'!DP181=10,10,IF('Vessel List A'!DP181=11,11,IF('Vessel List A'!DP181=12,12,IF('Vessel List A'!DP181=13,13,IF('Vessel List A'!DP181=14,14,IF('Vessel List A'!DP181=15,15,IF('Vessel List A'!DP181=16,16,0)))))))))))))))))=0," ",VALUE(IF('Vessel List A'!DP181=1,1,IF('Vessel List A'!DP181=2,2,IF('Vessel List A'!DP181=3,3,IF('Vessel List A'!DP181=4,4,IF('Vessel List A'!DP181=5,5,IF('Vessel List A'!DP181=6,6,IF('Vessel List A'!DP181=7,7,IF('Vessel List A'!DP181=8,8,IF('Vessel List A'!DP181=9,9,IF('Vessel List A'!DP181=10,10,IF('Vessel List A'!DP181=11,11,IF('Vessel List A'!DP181=12,12,IF('Vessel List A'!DP181=13,13,IF('Vessel List A'!DP181=14,14,IF('Vessel List A'!DP181=15,15,IF('Vessel List A'!DP181=16,16,0))))))))))))))))))</f>
        <v xml:space="preserve"> </v>
      </c>
      <c r="BN182" s="154"/>
      <c r="BO182" s="158"/>
      <c r="BP182" s="390" t="str">
        <f t="shared" si="181"/>
        <v/>
      </c>
      <c r="BQ182" s="158"/>
      <c r="BR182" s="137"/>
      <c r="BS182" s="388" t="str">
        <f t="shared" si="182"/>
        <v/>
      </c>
      <c r="BT182" s="157" t="str">
        <f>IF(VALUE(IF('Vessel List A'!EC181=1,1,IF('Vessel List A'!EC181=2,2,IF('Vessel List A'!EC181=3,3,IF('Vessel List A'!EC181=4,4,IF('Vessel List A'!EC181=5,5,IF('Vessel List A'!EC181=6,6,IF('Vessel List A'!EC181=7,7,IF('Vessel List A'!EC181=8,8,IF('Vessel List A'!EC181=9,9,IF('Vessel List A'!EC181=10,10,IF('Vessel List A'!EC181=11,11,IF('Vessel List A'!EC181=12,12,IF('Vessel List A'!EC181=13,13,IF('Vessel List A'!EC181=14,14,IF('Vessel List A'!EC181=15,15,IF('Vessel List A'!EC181=16,16,0)))))))))))))))))=0," ",VALUE(IF('Vessel List A'!EC181=1,1,IF('Vessel List A'!EC181=2,2,IF('Vessel List A'!EC181=3,3,IF('Vessel List A'!EC181=4,4,IF('Vessel List A'!EC181=5,5,IF('Vessel List A'!EC181=6,6,IF('Vessel List A'!EC181=7,7,IF('Vessel List A'!EC181=8,8,IF('Vessel List A'!EC181=9,9,IF('Vessel List A'!EC181=10,10,IF('Vessel List A'!EC181=11,11,IF('Vessel List A'!EC181=12,12,IF('Vessel List A'!EC181=13,13,IF('Vessel List A'!EC181=14,14,IF('Vessel List A'!EC181=15,15,IF('Vessel List A'!EC181=16,16,0))))))))))))))))))</f>
        <v xml:space="preserve"> </v>
      </c>
      <c r="BU182" s="154"/>
      <c r="BV182" s="158"/>
      <c r="BW182" s="390" t="str">
        <f t="shared" si="183"/>
        <v/>
      </c>
      <c r="BX182" s="158"/>
      <c r="BY182" s="137"/>
      <c r="BZ182" s="388" t="str">
        <f t="shared" si="184"/>
        <v/>
      </c>
      <c r="CA182" s="157" t="str">
        <f>IF(VALUE(IF('Vessel List A'!EP181=1,1,IF('Vessel List A'!EP181=2,2,IF('Vessel List A'!EP181=3,3,IF('Vessel List A'!EP181=4,4,IF('Vessel List A'!EP181=5,5,IF('Vessel List A'!EP181=6,6,IF('Vessel List A'!EP181=7,7,IF('Vessel List A'!EP181=8,8,IF('Vessel List A'!EP181=9,9,IF('Vessel List A'!EP181=10,10,IF('Vessel List A'!EP181=11,11,IF('Vessel List A'!EP181=12,12,IF('Vessel List A'!EP181=13,13,IF('Vessel List A'!EP181=14,14,IF('Vessel List A'!EP181=15,15,IF('Vessel List A'!EP181=16,16,0)))))))))))))))))=0," ",VALUE(IF('Vessel List A'!EP181=1,1,IF('Vessel List A'!EP181=2,2,IF('Vessel List A'!EP181=3,3,IF('Vessel List A'!EP181=4,4,IF('Vessel List A'!EP181=5,5,IF('Vessel List A'!EP181=6,6,IF('Vessel List A'!EP181=7,7,IF('Vessel List A'!EP181=8,8,IF('Vessel List A'!EP181=9,9,IF('Vessel List A'!EP181=10,10,IF('Vessel List A'!EP181=11,11,IF('Vessel List A'!EP181=12,12,IF('Vessel List A'!EP181=13,13,IF('Vessel List A'!EP181=14,14,IF('Vessel List A'!EP181=15,15,IF('Vessel List A'!EP181=16,16,0))))))))))))))))))</f>
        <v xml:space="preserve"> </v>
      </c>
      <c r="CB182" s="154"/>
      <c r="CC182" s="158"/>
      <c r="CD182" s="390" t="str">
        <f t="shared" si="185"/>
        <v/>
      </c>
      <c r="CE182" s="158"/>
      <c r="CF182" s="137"/>
      <c r="CG182" s="388" t="str">
        <f t="shared" si="186"/>
        <v/>
      </c>
      <c r="CH182" s="157" t="str">
        <f>IF(VALUE(IF('Vessel List A'!FC181=1,1,IF('Vessel List A'!FC181=2,2,IF('Vessel List A'!FC181=3,3,IF('Vessel List A'!FC181=4,4,IF('Vessel List A'!FC181=5,5,IF('Vessel List A'!FC181=6,6,IF('Vessel List A'!FC181=7,7,IF('Vessel List A'!FC181=8,8,IF('Vessel List A'!FC181=9,9,IF('Vessel List A'!FC181=10,10,IF('Vessel List A'!FC181=11,11,IF('Vessel List A'!FC181=12,12,IF('Vessel List A'!FC181=13,13,IF('Vessel List A'!FC181=14,14,IF('Vessel List A'!FC181=15,15,IF('Vessel List A'!FC181=16,16,0)))))))))))))))))=0," ",VALUE(IF('Vessel List A'!FC181=1,1,IF('Vessel List A'!FC181=2,2,IF('Vessel List A'!FC181=3,3,IF('Vessel List A'!FC181=4,4,IF('Vessel List A'!FC181=5,5,IF('Vessel List A'!FC181=6,6,IF('Vessel List A'!FC181=7,7,IF('Vessel List A'!FC181=8,8,IF('Vessel List A'!FC181=9,9,IF('Vessel List A'!FC181=10,10,IF('Vessel List A'!FC181=11,11,IF('Vessel List A'!FC181=12,12,IF('Vessel List A'!FC181=13,13,IF('Vessel List A'!FC181=14,14,IF('Vessel List A'!FC181=15,15,IF('Vessel List A'!FC181=16,16,0))))))))))))))))))</f>
        <v xml:space="preserve"> </v>
      </c>
      <c r="CI182" s="154"/>
      <c r="CJ182" s="158"/>
      <c r="CK182" s="390" t="str">
        <f t="shared" si="187"/>
        <v/>
      </c>
      <c r="CL182" s="158"/>
      <c r="CM182" s="137"/>
      <c r="CN182" s="388" t="str">
        <f t="shared" si="188"/>
        <v/>
      </c>
      <c r="CO182" s="157" t="str">
        <f>IF(VALUE(IF('Vessel List A'!FP181=1,1,IF('Vessel List A'!FP181=2,2,IF('Vessel List A'!FP181=3,3,IF('Vessel List A'!FP181=4,4,IF('Vessel List A'!FP181=5,5,IF('Vessel List A'!FP181=6,6,IF('Vessel List A'!FP181=7,7,IF('Vessel List A'!FP181=8,8,IF('Vessel List A'!FP181=9,9,IF('Vessel List A'!FP181=10,10,IF('Vessel List A'!FP181=11,11,IF('Vessel List A'!FP181=12,12,IF('Vessel List A'!FP181=13,13,IF('Vessel List A'!FP181=14,14,IF('Vessel List A'!FP181=15,15,IF('Vessel List A'!FP181=16,16,0)))))))))))))))))=0," ",VALUE(IF('Vessel List A'!FP181=1,1,IF('Vessel List A'!FP181=2,2,IF('Vessel List A'!FP181=3,3,IF('Vessel List A'!FP181=4,4,IF('Vessel List A'!FP181=5,5,IF('Vessel List A'!FP181=6,6,IF('Vessel List A'!FP181=7,7,IF('Vessel List A'!FP181=8,8,IF('Vessel List A'!FP181=9,9,IF('Vessel List A'!FP181=10,10,IF('Vessel List A'!FP181=11,11,IF('Vessel List A'!FP181=12,12,IF('Vessel List A'!FP181=13,13,IF('Vessel List A'!FP181=14,14,IF('Vessel List A'!FP181=15,15,IF('Vessel List A'!FP181=16,16,0))))))))))))))))))</f>
        <v xml:space="preserve"> </v>
      </c>
      <c r="CP182" s="154"/>
      <c r="CQ182" s="158"/>
      <c r="CR182" s="390" t="str">
        <f t="shared" si="189"/>
        <v/>
      </c>
      <c r="CS182" s="158"/>
      <c r="CT182" s="137"/>
      <c r="CU182" s="388" t="str">
        <f t="shared" si="190"/>
        <v/>
      </c>
      <c r="CV182" s="157" t="str">
        <f>IF(VALUE(IF('Vessel List A'!GC181=1,1,IF('Vessel List A'!GC181=2,2,IF('Vessel List A'!GC181=3,3,IF('Vessel List A'!GC181=4,4,IF('Vessel List A'!GC181=5,5,IF('Vessel List A'!GC181=6,6,IF('Vessel List A'!GC181=7,7,IF('Vessel List A'!GC181=8,8,IF('Vessel List A'!GC181=9,9,IF('Vessel List A'!GC181=10,10,IF('Vessel List A'!GC181=11,11,IF('Vessel List A'!GC181=12,12,IF('Vessel List A'!GC181=13,13,IF('Vessel List A'!GC181=14,14,IF('Vessel List A'!GC181=15,15,IF('Vessel List A'!GC181=16,16,0)))))))))))))))))=0," ",VALUE(IF('Vessel List A'!GC181=1,1,IF('Vessel List A'!GC181=2,2,IF('Vessel List A'!GC181=3,3,IF('Vessel List A'!GC181=4,4,IF('Vessel List A'!GC181=5,5,IF('Vessel List A'!GC181=6,6,IF('Vessel List A'!GC181=7,7,IF('Vessel List A'!GC181=8,8,IF('Vessel List A'!GC181=9,9,IF('Vessel List A'!GC181=10,10,IF('Vessel List A'!GC181=11,11,IF('Vessel List A'!GC181=12,12,IF('Vessel List A'!GC181=13,13,IF('Vessel List A'!GC181=14,14,IF('Vessel List A'!GC181=15,15,IF('Vessel List A'!GC181=16,16,0))))))))))))))))))</f>
        <v xml:space="preserve"> </v>
      </c>
      <c r="CW182" s="154"/>
      <c r="CX182" s="158"/>
      <c r="CY182" s="390" t="str">
        <f t="shared" si="191"/>
        <v/>
      </c>
      <c r="CZ182" s="158"/>
      <c r="DA182" s="137"/>
      <c r="DB182" s="388" t="str">
        <f t="shared" si="192"/>
        <v/>
      </c>
      <c r="DC182" s="157" t="str">
        <f>IF(VALUE(IF('Vessel List A'!GP181=1,1,IF('Vessel List A'!GP181=2,2,IF('Vessel List A'!GP181=3,3,IF('Vessel List A'!GP181=4,4,IF('Vessel List A'!GP181=5,5,IF('Vessel List A'!GP181=6,6,IF('Vessel List A'!GP181=7,7,IF('Vessel List A'!GP181=8,8,IF('Vessel List A'!GP181=9,9,IF('Vessel List A'!GP181=10,10,IF('Vessel List A'!GP181=11,11,IF('Vessel List A'!GP181=12,12,IF('Vessel List A'!GP181=13,13,IF('Vessel List A'!GP181=14,14,IF('Vessel List A'!GP181=15,15,IF('Vessel List A'!GP181=16,16,0)))))))))))))))))=0," ",VALUE(IF('Vessel List A'!GP181=1,1,IF('Vessel List A'!GP181=2,2,IF('Vessel List A'!GP181=3,3,IF('Vessel List A'!GP181=4,4,IF('Vessel List A'!GP181=5,5,IF('Vessel List A'!GP181=6,6,IF('Vessel List A'!GP181=7,7,IF('Vessel List A'!GP181=8,8,IF('Vessel List A'!GP181=9,9,IF('Vessel List A'!GP181=10,10,IF('Vessel List A'!GP181=11,11,IF('Vessel List A'!GP181=12,12,IF('Vessel List A'!GP181=13,13,IF('Vessel List A'!GP181=14,14,IF('Vessel List A'!GP181=15,15,IF('Vessel List A'!GP181=16,16,0))))))))))))))))))</f>
        <v xml:space="preserve"> </v>
      </c>
      <c r="DD182" s="154"/>
      <c r="DE182" s="158"/>
      <c r="DF182" s="390" t="str">
        <f t="shared" si="193"/>
        <v/>
      </c>
      <c r="DG182" s="158"/>
      <c r="DH182" s="137"/>
      <c r="DI182" s="388" t="str">
        <f t="shared" si="194"/>
        <v/>
      </c>
      <c r="DJ182" s="157" t="str">
        <f>IF(VALUE(IF('Vessel List A'!HC181=1,1,IF('Vessel List A'!HC181=2,2,IF('Vessel List A'!HC181=3,3,IF('Vessel List A'!HC181=4,4,IF('Vessel List A'!HC181=5,5,IF('Vessel List A'!HC181=6,6,IF('Vessel List A'!HC181=7,7,IF('Vessel List A'!HC181=8,8,IF('Vessel List A'!HC181=9,9,IF('Vessel List A'!HC181=10,10,IF('Vessel List A'!HC181=11,11,IF('Vessel List A'!HC181=12,12,IF('Vessel List A'!HC181=13,13,IF('Vessel List A'!HC181=14,14,IF('Vessel List A'!HC181=15,15,IF('Vessel List A'!HC181=16,16,0)))))))))))))))))=0," ",VALUE(IF('Vessel List A'!HC181=1,1,IF('Vessel List A'!HC181=2,2,IF('Vessel List A'!HC181=3,3,IF('Vessel List A'!HC181=4,4,IF('Vessel List A'!HC181=5,5,IF('Vessel List A'!HC181=6,6,IF('Vessel List A'!HC181=7,7,IF('Vessel List A'!HC181=8,8,IF('Vessel List A'!HC181=9,9,IF('Vessel List A'!HC181=10,10,IF('Vessel List A'!HC181=11,11,IF('Vessel List A'!HC181=12,12,IF('Vessel List A'!HC181=13,13,IF('Vessel List A'!HC181=14,14,IF('Vessel List A'!HC181=15,15,IF('Vessel List A'!HC181=16,16,0))))))))))))))))))</f>
        <v xml:space="preserve"> </v>
      </c>
      <c r="DK182" s="154"/>
      <c r="DL182" s="158"/>
      <c r="DM182" s="390" t="str">
        <f t="shared" si="195"/>
        <v/>
      </c>
      <c r="DN182" s="158"/>
      <c r="DO182" s="137"/>
      <c r="DP182" s="388" t="str">
        <f t="shared" si="196"/>
        <v/>
      </c>
      <c r="DQ182" s="157" t="str">
        <f>IF(VALUE(IF('Vessel List A'!HP181=1,1,IF('Vessel List A'!HP181=2,2,IF('Vessel List A'!HP181=3,3,IF('Vessel List A'!HP181=4,4,IF('Vessel List A'!HP181=5,5,IF('Vessel List A'!HP181=6,6,IF('Vessel List A'!HP181=7,7,IF('Vessel List A'!HP181=8,8,IF('Vessel List A'!HP181=9,9,IF('Vessel List A'!HP181=10,10,IF('Vessel List A'!HP181=11,11,IF('Vessel List A'!HP181=12,12,IF('Vessel List A'!HP181=13,13,IF('Vessel List A'!HP181=14,14,IF('Vessel List A'!HP181=15,15,IF('Vessel List A'!HP181=16,16,0)))))))))))))))))=0," ",VALUE(IF('Vessel List A'!HP181=1,1,IF('Vessel List A'!HP181=2,2,IF('Vessel List A'!HP181=3,3,IF('Vessel List A'!HP181=4,4,IF('Vessel List A'!HP181=5,5,IF('Vessel List A'!HP181=6,6,IF('Vessel List A'!HP181=7,7,IF('Vessel List A'!HP181=8,8,IF('Vessel List A'!HP181=9,9,IF('Vessel List A'!HP181=10,10,IF('Vessel List A'!HP181=11,11,IF('Vessel List A'!HP181=12,12,IF('Vessel List A'!HP181=13,13,IF('Vessel List A'!HP181=14,14,IF('Vessel List A'!HP181=15,15,IF('Vessel List A'!HP181=16,16,0))))))))))))))))))</f>
        <v xml:space="preserve"> </v>
      </c>
      <c r="DR182" s="154"/>
      <c r="DS182" s="158"/>
      <c r="DT182" s="390" t="str">
        <f t="shared" si="197"/>
        <v/>
      </c>
      <c r="DU182" s="158"/>
      <c r="DV182" s="137"/>
      <c r="DW182" s="388" t="str">
        <f t="shared" si="198"/>
        <v/>
      </c>
      <c r="DX182" s="157" t="str">
        <f>IF(VALUE(IF('Vessel List A'!IC181=1,1,IF('Vessel List A'!IC181=2,2,IF('Vessel List A'!IC181=3,3,IF('Vessel List A'!IC181=4,4,IF('Vessel List A'!IC181=5,5,IF('Vessel List A'!IC181=6,6,IF('Vessel List A'!IC181=7,7,IF('Vessel List A'!IC181=8,8,IF('Vessel List A'!IC181=9,9,IF('Vessel List A'!IC181=10,10,IF('Vessel List A'!IC181=11,11,IF('Vessel List A'!IC181=12,12,IF('Vessel List A'!IC181=13,13,IF('Vessel List A'!IC181=14,14,IF('Vessel List A'!IC181=15,15,IF('Vessel List A'!IC181=16,16,0)))))))))))))))))=0," ",VALUE(IF('Vessel List A'!IC181=1,1,IF('Vessel List A'!IC181=2,2,IF('Vessel List A'!IC181=3,3,IF('Vessel List A'!IC181=4,4,IF('Vessel List A'!IC181=5,5,IF('Vessel List A'!IC181=6,6,IF('Vessel List A'!IC181=7,7,IF('Vessel List A'!IC181=8,8,IF('Vessel List A'!IC181=9,9,IF('Vessel List A'!IC181=10,10,IF('Vessel List A'!IC181=11,11,IF('Vessel List A'!IC181=12,12,IF('Vessel List A'!IC181=13,13,IF('Vessel List A'!IC181=14,14,IF('Vessel List A'!IC181=15,15,IF('Vessel List A'!IC181=16,16,0))))))))))))))))))</f>
        <v xml:space="preserve"> </v>
      </c>
      <c r="DY182" s="154"/>
      <c r="DZ182" s="158"/>
      <c r="EA182" s="390" t="str">
        <f t="shared" si="199"/>
        <v/>
      </c>
      <c r="EB182" s="158"/>
      <c r="EC182" s="137"/>
      <c r="ED182" s="388" t="str">
        <f t="shared" si="200"/>
        <v/>
      </c>
      <c r="EE182" s="157" t="str">
        <f>IF(VALUE(IF('Vessel List A'!IP181=1,1,IF('Vessel List A'!IP181=2,2,IF('Vessel List A'!IP181=3,3,IF('Vessel List A'!IP181=4,4,IF('Vessel List A'!IP181=5,5,IF('Vessel List A'!IP181=6,6,IF('Vessel List A'!IP181=7,7,IF('Vessel List A'!IP181=8,8,IF('Vessel List A'!IP181=9,9,IF('Vessel List A'!IP181=10,10,IF('Vessel List A'!IP181=11,11,IF('Vessel List A'!IP181=12,12,IF('Vessel List A'!IP181=13,13,IF('Vessel List A'!IP181=14,14,IF('Vessel List A'!IP181=15,15,IF('Vessel List A'!IP181=16,16,0)))))))))))))))))=0," ",VALUE(IF('Vessel List A'!IP181=1,1,IF('Vessel List A'!IP181=2,2,IF('Vessel List A'!IP181=3,3,IF('Vessel List A'!IP181=4,4,IF('Vessel List A'!IP181=5,5,IF('Vessel List A'!IP181=6,6,IF('Vessel List A'!IP181=7,7,IF('Vessel List A'!IP181=8,8,IF('Vessel List A'!IP181=9,9,IF('Vessel List A'!IP181=10,10,IF('Vessel List A'!IP181=11,11,IF('Vessel List A'!IP181=12,12,IF('Vessel List A'!IP181=13,13,IF('Vessel List A'!IP181=14,14,IF('Vessel List A'!IP181=15,15,IF('Vessel List A'!IP181=16,16,0))))))))))))))))))</f>
        <v xml:space="preserve"> </v>
      </c>
      <c r="EF182" s="154"/>
      <c r="EG182" s="158"/>
      <c r="EH182" s="390" t="str">
        <f t="shared" si="201"/>
        <v/>
      </c>
      <c r="EI182" s="158"/>
      <c r="EJ182" s="137"/>
      <c r="EK182" s="397" t="str">
        <f t="shared" si="202"/>
        <v/>
      </c>
      <c r="EL182" s="144"/>
      <c r="EM182" s="157" t="str">
        <f>IF(VALUE(IF('Vessel List B'!C181=1,1,IF('Vessel List B'!C181=2,2,IF('Vessel List B'!C181=3,3,IF('Vessel List B'!C181=4,4,IF('Vessel List B'!C181=5,5,IF('Vessel List B'!C181=6,6,IF('Vessel List B'!C181=7,7,IF('Vessel List B'!C181=8,8,IF('Vessel List B'!C181=9,9,IF('Vessel List B'!C181=10,10,IF('Vessel List B'!C181=11,11,IF('Vessel List B'!C181=12,12,IF('Vessel List B'!C181=13,13,IF('Vessel List B'!C181=14,14,IF('Vessel List B'!C181=15,15,IF('Vessel List B'!C181=16,16,0)))))))))))))))))=0," ",VALUE(IF('Vessel List B'!C181=1,1,IF('Vessel List B'!C181=2,2,IF('Vessel List B'!C181=3,3,IF('Vessel List B'!C181=4,4,IF('Vessel List B'!C181=5,5,IF('Vessel List B'!C181=6,6,IF('Vessel List B'!C181=7,7,IF('Vessel List B'!C181=8,8,IF('Vessel List B'!C181=9,9,IF('Vessel List B'!C181=10,10,IF('Vessel List B'!C181=11,11,IF('Vessel List B'!C181=12,12,IF('Vessel List B'!C181=13,13,IF('Vessel List B'!C181=14,14,IF('Vessel List B'!C181=15,15,IF('Vessel List B'!C181=16,16,0))))))))))))))))))</f>
        <v xml:space="preserve"> </v>
      </c>
      <c r="EN182" s="154"/>
      <c r="EO182" s="158"/>
      <c r="EP182" s="390" t="str">
        <f t="shared" si="203"/>
        <v/>
      </c>
      <c r="EQ182" s="158"/>
      <c r="ER182" s="137"/>
      <c r="ES182" s="388" t="str">
        <f t="shared" si="204"/>
        <v/>
      </c>
      <c r="ET182" s="157" t="str">
        <f>IF(VALUE(IF('Vessel List B'!P181=1,1,IF('Vessel List B'!P181=2,2,IF('Vessel List B'!P181=3,3,IF('Vessel List B'!P181=4,4,IF('Vessel List B'!P181=5,5,IF('Vessel List B'!P181=6,6,IF('Vessel List B'!P181=7,7,IF('Vessel List B'!P181=8,8,IF('Vessel List B'!P181=9,9,IF('Vessel List B'!P181=10,10,IF('Vessel List B'!P181=11,11,IF('Vessel List B'!P181=12,12,IF('Vessel List B'!P181=13,13,IF('Vessel List B'!P181=14,14,IF('Vessel List B'!P181=15,15,IF('Vessel List B'!P181=16,16,0)))))))))))))))))=0," ",VALUE(IF('Vessel List B'!P181=1,1,IF('Vessel List B'!P181=2,2,IF('Vessel List B'!P181=3,3,IF('Vessel List B'!P181=4,4,IF('Vessel List B'!P181=5,5,IF('Vessel List B'!P181=6,6,IF('Vessel List B'!P181=7,7,IF('Vessel List B'!P181=8,8,IF('Vessel List B'!P181=9,9,IF('Vessel List B'!P181=10,10,IF('Vessel List B'!P181=11,11,IF('Vessel List B'!P181=12,12,IF('Vessel List B'!P181=13,13,IF('Vessel List B'!P181=14,14,IF('Vessel List B'!P181=15,15,IF('Vessel List B'!P181=16,16,0))))))))))))))))))</f>
        <v xml:space="preserve"> </v>
      </c>
      <c r="EU182" s="154"/>
      <c r="EV182" s="158"/>
      <c r="EW182" s="390" t="str">
        <f t="shared" si="205"/>
        <v/>
      </c>
      <c r="EX182" s="158"/>
      <c r="EY182" s="137"/>
      <c r="EZ182" s="388" t="str">
        <f t="shared" si="206"/>
        <v/>
      </c>
      <c r="FA182" s="157" t="str">
        <f>IF(VALUE(IF('Vessel List B'!AC181=1,1,IF('Vessel List B'!AC181=2,2,IF('Vessel List B'!AC181=3,3,IF('Vessel List B'!AC181=4,4,IF('Vessel List B'!AC181=5,5,IF('Vessel List B'!AC181=6,6,IF('Vessel List B'!AC181=7,7,IF('Vessel List B'!AC181=8,8,IF('Vessel List B'!AC181=9,9,IF('Vessel List B'!AC181=10,10,IF('Vessel List B'!AC181=11,11,IF('Vessel List B'!AC181=12,12,IF('Vessel List B'!AC181=13,13,IF('Vessel List B'!AC181=14,14,IF('Vessel List B'!AC181=15,15,IF('Vessel List B'!AC181=16,16,0)))))))))))))))))=0," ",VALUE(IF('Vessel List B'!AC181=1,1,IF('Vessel List B'!AC181=2,2,IF('Vessel List B'!AC181=3,3,IF('Vessel List B'!AC181=4,4,IF('Vessel List B'!AC181=5,5,IF('Vessel List B'!AC181=6,6,IF('Vessel List B'!AC181=7,7,IF('Vessel List B'!AC181=8,8,IF('Vessel List B'!AC181=9,9,IF('Vessel List B'!AC181=10,10,IF('Vessel List B'!AC181=11,11,IF('Vessel List B'!AC181=12,12,IF('Vessel List B'!AC181=13,13,IF('Vessel List B'!AC181=14,14,IF('Vessel List B'!AC181=15,15,IF('Vessel List B'!AC181=16,16,0))))))))))))))))))</f>
        <v xml:space="preserve"> </v>
      </c>
      <c r="FB182" s="154"/>
      <c r="FC182" s="158"/>
      <c r="FD182" s="390" t="str">
        <f t="shared" si="207"/>
        <v/>
      </c>
      <c r="FE182" s="158"/>
      <c r="FF182" s="137"/>
      <c r="FG182" s="388" t="str">
        <f t="shared" si="208"/>
        <v/>
      </c>
      <c r="FH182" s="157" t="str">
        <f>IF(VALUE(IF('Vessel List B'!AP181=1,1,IF('Vessel List B'!AP181=2,2,IF('Vessel List B'!AP181=3,3,IF('Vessel List B'!AP181=4,4,IF('Vessel List B'!AP181=5,5,IF('Vessel List B'!AP181=6,6,IF('Vessel List B'!AP181=7,7,IF('Vessel List B'!AP181=8,8,IF('Vessel List B'!AP181=9,9,IF('Vessel List B'!AP181=10,10,IF('Vessel List B'!AP181=11,11,IF('Vessel List B'!AP181=12,12,IF('Vessel List B'!AP181=13,13,IF('Vessel List B'!AP181=14,14,IF('Vessel List B'!AP181=15,15,IF('Vessel List B'!AP181=16,16,0)))))))))))))))))=0," ",VALUE(IF('Vessel List B'!AP181=1,1,IF('Vessel List B'!AP181=2,2,IF('Vessel List B'!AP181=3,3,IF('Vessel List B'!AP181=4,4,IF('Vessel List B'!AP181=5,5,IF('Vessel List B'!AP181=6,6,IF('Vessel List B'!AP181=7,7,IF('Vessel List B'!AP181=8,8,IF('Vessel List B'!AP181=9,9,IF('Vessel List B'!AP181=10,10,IF('Vessel List B'!AP181=11,11,IF('Vessel List B'!AP181=12,12,IF('Vessel List B'!AP181=13,13,IF('Vessel List B'!AP181=14,14,IF('Vessel List B'!AP181=15,15,IF('Vessel List B'!AP181=16,16,0))))))))))))))))))</f>
        <v xml:space="preserve"> </v>
      </c>
      <c r="FI182" s="154"/>
      <c r="FJ182" s="158"/>
      <c r="FK182" s="390" t="str">
        <f t="shared" si="209"/>
        <v/>
      </c>
      <c r="FL182" s="158"/>
      <c r="FM182" s="137"/>
      <c r="FN182" s="388" t="str">
        <f t="shared" si="210"/>
        <v/>
      </c>
      <c r="FO182" s="157" t="str">
        <f>IF(VALUE(IF('Vessel List B'!BC181=1,1,IF('Vessel List B'!BC181=2,2,IF('Vessel List B'!BC181=3,3,IF('Vessel List B'!BC181=4,4,IF('Vessel List B'!BC181=5,5,IF('Vessel List B'!BC181=6,6,IF('Vessel List B'!BC181=7,7,IF('Vessel List B'!BC181=8,8,IF('Vessel List B'!BC181=9,9,IF('Vessel List B'!BC181=10,10,IF('Vessel List B'!BC181=11,11,IF('Vessel List B'!BC181=12,12,IF('Vessel List B'!BC181=13,13,IF('Vessel List B'!BC181=14,14,IF('Vessel List B'!BC181=15,15,IF('Vessel List B'!BC181=16,16,0)))))))))))))))))=0," ",VALUE(IF('Vessel List B'!BC181=1,1,IF('Vessel List B'!BC181=2,2,IF('Vessel List B'!BC181=3,3,IF('Vessel List B'!BC181=4,4,IF('Vessel List B'!BC181=5,5,IF('Vessel List B'!BC181=6,6,IF('Vessel List B'!BC181=7,7,IF('Vessel List B'!BC181=8,8,IF('Vessel List B'!BC181=9,9,IF('Vessel List B'!BC181=10,10,IF('Vessel List B'!BC181=11,11,IF('Vessel List B'!BC181=12,12,IF('Vessel List B'!BC181=13,13,IF('Vessel List B'!BC181=14,14,IF('Vessel List B'!BC181=15,15,IF('Vessel List B'!BC181=16,16,0))))))))))))))))))</f>
        <v xml:space="preserve"> </v>
      </c>
      <c r="FP182" s="154"/>
      <c r="FQ182" s="158"/>
      <c r="FR182" s="390" t="str">
        <f t="shared" si="211"/>
        <v/>
      </c>
      <c r="FS182" s="158"/>
      <c r="FT182" s="137"/>
      <c r="FU182" s="388" t="str">
        <f t="shared" si="212"/>
        <v/>
      </c>
      <c r="FV182" s="157" t="str">
        <f>IF(VALUE(IF('Vessel List B'!BP181=1,1,IF('Vessel List B'!BP181=2,2,IF('Vessel List B'!BP181=3,3,IF('Vessel List B'!BP181=4,4,IF('Vessel List B'!BP181=5,5,IF('Vessel List B'!BP181=6,6,IF('Vessel List B'!BP181=7,7,IF('Vessel List B'!BP181=8,8,IF('Vessel List B'!BP181=9,9,IF('Vessel List B'!BP181=10,10,IF('Vessel List B'!BP181=11,11,IF('Vessel List B'!BP181=12,12,IF('Vessel List B'!BP181=13,13,IF('Vessel List B'!BP181=14,14,IF('Vessel List B'!BP181=15,15,IF('Vessel List B'!BP181=16,16,0)))))))))))))))))=0," ",VALUE(IF('Vessel List B'!BP181=1,1,IF('Vessel List B'!BP181=2,2,IF('Vessel List B'!BP181=3,3,IF('Vessel List B'!BP181=4,4,IF('Vessel List B'!BP181=5,5,IF('Vessel List B'!BP181=6,6,IF('Vessel List B'!BP181=7,7,IF('Vessel List B'!BP181=8,8,IF('Vessel List B'!BP181=9,9,IF('Vessel List B'!BP181=10,10,IF('Vessel List B'!BP181=11,11,IF('Vessel List B'!BP181=12,12,IF('Vessel List B'!BP181=13,13,IF('Vessel List B'!BP181=14,14,IF('Vessel List B'!BP181=15,15,IF('Vessel List B'!BP181=16,16,0))))))))))))))))))</f>
        <v xml:space="preserve"> </v>
      </c>
      <c r="FW182" s="154"/>
      <c r="FX182" s="158"/>
      <c r="FY182" s="390" t="str">
        <f t="shared" si="213"/>
        <v/>
      </c>
      <c r="FZ182" s="158"/>
      <c r="GA182" s="137"/>
      <c r="GB182" s="388" t="str">
        <f t="shared" si="214"/>
        <v/>
      </c>
      <c r="GC182" s="157" t="str">
        <f>IF(VALUE(IF('Vessel List B'!CC181=1,1,IF('Vessel List B'!CC181=2,2,IF('Vessel List B'!CC181=3,3,IF('Vessel List B'!CC181=4,4,IF('Vessel List B'!CC181=5,5,IF('Vessel List B'!CC181=6,6,IF('Vessel List B'!CC181=7,7,IF('Vessel List B'!CC181=8,8,IF('Vessel List B'!CC181=9,9,IF('Vessel List B'!CC181=10,10,IF('Vessel List B'!CC181=11,11,IF('Vessel List B'!CC181=12,12,IF('Vessel List B'!CC181=13,13,IF('Vessel List B'!CC181=14,14,IF('Vessel List B'!CC181=15,15,IF('Vessel List B'!CC181=16,16,0)))))))))))))))))=0," ",VALUE(IF('Vessel List B'!CC181=1,1,IF('Vessel List B'!CC181=2,2,IF('Vessel List B'!CC181=3,3,IF('Vessel List B'!CC181=4,4,IF('Vessel List B'!CC181=5,5,IF('Vessel List B'!CC181=6,6,IF('Vessel List B'!CC181=7,7,IF('Vessel List B'!CC181=8,8,IF('Vessel List B'!CC181=9,9,IF('Vessel List B'!CC181=10,10,IF('Vessel List B'!CC181=11,11,IF('Vessel List B'!CC181=12,12,IF('Vessel List B'!CC181=13,13,IF('Vessel List B'!CC181=14,14,IF('Vessel List B'!CC181=15,15,IF('Vessel List B'!CC181=16,16,0))))))))))))))))))</f>
        <v xml:space="preserve"> </v>
      </c>
      <c r="GD182" s="154"/>
      <c r="GE182" s="158"/>
      <c r="GF182" s="390" t="str">
        <f t="shared" si="215"/>
        <v/>
      </c>
      <c r="GG182" s="158"/>
      <c r="GH182" s="137"/>
      <c r="GI182" s="388" t="str">
        <f t="shared" si="216"/>
        <v/>
      </c>
      <c r="GJ182" s="157" t="str">
        <f>IF(VALUE(IF('Vessel List B'!CP181=1,1,IF('Vessel List B'!CP181=2,2,IF('Vessel List B'!CP181=3,3,IF('Vessel List B'!CP181=4,4,IF('Vessel List B'!CP181=5,5,IF('Vessel List B'!CP181=6,6,IF('Vessel List B'!CP181=7,7,IF('Vessel List B'!CP181=8,8,IF('Vessel List B'!CP181=9,9,IF('Vessel List B'!CP181=10,10,IF('Vessel List B'!CP181=11,11,IF('Vessel List B'!CP181=12,12,IF('Vessel List B'!CP181=13,13,IF('Vessel List B'!CP181=14,14,IF('Vessel List B'!CP181=15,15,IF('Vessel List B'!CP181=16,16,0)))))))))))))))))=0," ",VALUE(IF('Vessel List B'!CP181=1,1,IF('Vessel List B'!CP181=2,2,IF('Vessel List B'!CP181=3,3,IF('Vessel List B'!CP181=4,4,IF('Vessel List B'!CP181=5,5,IF('Vessel List B'!CP181=6,6,IF('Vessel List B'!CP181=7,7,IF('Vessel List B'!CP181=8,8,IF('Vessel List B'!CP181=9,9,IF('Vessel List B'!CP181=10,10,IF('Vessel List B'!CP181=11,11,IF('Vessel List B'!CP181=12,12,IF('Vessel List B'!CP181=13,13,IF('Vessel List B'!CP181=14,14,IF('Vessel List B'!CP181=15,15,IF('Vessel List B'!CP181=16,16,0))))))))))))))))))</f>
        <v xml:space="preserve"> </v>
      </c>
      <c r="GK182" s="154"/>
      <c r="GL182" s="158"/>
      <c r="GM182" s="390" t="str">
        <f t="shared" si="217"/>
        <v/>
      </c>
      <c r="GN182" s="158"/>
      <c r="GO182" s="137"/>
      <c r="GP182" s="388" t="str">
        <f t="shared" si="218"/>
        <v/>
      </c>
      <c r="GQ182" s="157" t="str">
        <f>IF(VALUE(IF('Vessel List B'!DC181=1,1,IF('Vessel List B'!DC181=2,2,IF('Vessel List B'!DC181=3,3,IF('Vessel List B'!DC181=4,4,IF('Vessel List B'!DC181=5,5,IF('Vessel List B'!DC181=6,6,IF('Vessel List B'!DC181=7,7,IF('Vessel List B'!DC181=8,8,IF('Vessel List B'!DC181=9,9,IF('Vessel List B'!DC181=10,10,IF('Vessel List B'!DC181=11,11,IF('Vessel List B'!DC181=12,12,IF('Vessel List B'!DC181=13,13,IF('Vessel List B'!DC181=14,14,IF('Vessel List B'!DC181=15,15,IF('Vessel List B'!DC181=16,16,0)))))))))))))))))=0," ",VALUE(IF('Vessel List B'!DC181=1,1,IF('Vessel List B'!DC181=2,2,IF('Vessel List B'!DC181=3,3,IF('Vessel List B'!DC181=4,4,IF('Vessel List B'!DC181=5,5,IF('Vessel List B'!DC181=6,6,IF('Vessel List B'!DC181=7,7,IF('Vessel List B'!DC181=8,8,IF('Vessel List B'!DC181=9,9,IF('Vessel List B'!DC181=10,10,IF('Vessel List B'!DC181=11,11,IF('Vessel List B'!DC181=12,12,IF('Vessel List B'!DC181=13,13,IF('Vessel List B'!DC181=14,14,IF('Vessel List B'!DC181=15,15,IF('Vessel List B'!DC181=16,16,0))))))))))))))))))</f>
        <v xml:space="preserve"> </v>
      </c>
      <c r="GR182" s="154"/>
      <c r="GS182" s="158"/>
      <c r="GT182" s="390" t="str">
        <f t="shared" si="219"/>
        <v/>
      </c>
      <c r="GU182" s="158"/>
      <c r="GV182" s="137"/>
      <c r="GW182" s="388" t="str">
        <f t="shared" si="220"/>
        <v/>
      </c>
      <c r="GX182" s="157" t="str">
        <f>IF(VALUE(IF('Vessel List B'!DP181=1,1,IF('Vessel List B'!DP181=2,2,IF('Vessel List B'!DP181=3,3,IF('Vessel List B'!DP181=4,4,IF('Vessel List B'!DP181=5,5,IF('Vessel List B'!DP181=6,6,IF('Vessel List B'!DP181=7,7,IF('Vessel List B'!DP181=8,8,IF('Vessel List B'!DP181=9,9,IF('Vessel List B'!DP181=10,10,IF('Vessel List B'!DP181=11,11,IF('Vessel List B'!DP181=12,12,IF('Vessel List B'!DP181=13,13,IF('Vessel List B'!DP181=14,14,IF('Vessel List B'!DP181=15,15,IF('Vessel List B'!DP181=16,16,0)))))))))))))))))=0," ",VALUE(IF('Vessel List B'!DP181=1,1,IF('Vessel List B'!DP181=2,2,IF('Vessel List B'!DP181=3,3,IF('Vessel List B'!DP181=4,4,IF('Vessel List B'!DP181=5,5,IF('Vessel List B'!DP181=6,6,IF('Vessel List B'!DP181=7,7,IF('Vessel List B'!DP181=8,8,IF('Vessel List B'!DP181=9,9,IF('Vessel List B'!DP181=10,10,IF('Vessel List B'!DP181=11,11,IF('Vessel List B'!DP181=12,12,IF('Vessel List B'!DP181=13,13,IF('Vessel List B'!DP181=14,14,IF('Vessel List B'!DP181=15,15,IF('Vessel List B'!DP181=16,16,0))))))))))))))))))</f>
        <v xml:space="preserve"> </v>
      </c>
      <c r="GY182" s="154"/>
      <c r="GZ182" s="158"/>
      <c r="HA182" s="390" t="str">
        <f t="shared" si="221"/>
        <v/>
      </c>
      <c r="HB182" s="158"/>
      <c r="HC182" s="137"/>
      <c r="HD182" s="388" t="str">
        <f t="shared" si="222"/>
        <v/>
      </c>
      <c r="HE182" s="157" t="str">
        <f>IF(VALUE(IF('Vessel List B'!EC181=1,1,IF('Vessel List B'!EC181=2,2,IF('Vessel List B'!EC181=3,3,IF('Vessel List B'!EC181=4,4,IF('Vessel List B'!EC181=5,5,IF('Vessel List B'!EC181=6,6,IF('Vessel List B'!EC181=7,7,IF('Vessel List B'!EC181=8,8,IF('Vessel List B'!EC181=9,9,IF('Vessel List B'!EC181=10,10,IF('Vessel List B'!EC181=11,11,IF('Vessel List B'!EC181=12,12,IF('Vessel List B'!EC181=13,13,IF('Vessel List B'!EC181=14,14,IF('Vessel List B'!EC181=15,15,IF('Vessel List B'!EC181=16,16,0)))))))))))))))))=0," ",VALUE(IF('Vessel List B'!EC181=1,1,IF('Vessel List B'!EC181=2,2,IF('Vessel List B'!EC181=3,3,IF('Vessel List B'!EC181=4,4,IF('Vessel List B'!EC181=5,5,IF('Vessel List B'!EC181=6,6,IF('Vessel List B'!EC181=7,7,IF('Vessel List B'!EC181=8,8,IF('Vessel List B'!EC181=9,9,IF('Vessel List B'!EC181=10,10,IF('Vessel List B'!EC181=11,11,IF('Vessel List B'!EC181=12,12,IF('Vessel List B'!EC181=13,13,IF('Vessel List B'!EC181=14,14,IF('Vessel List B'!EC181=15,15,IF('Vessel List B'!EC181=16,16,0))))))))))))))))))</f>
        <v xml:space="preserve"> </v>
      </c>
      <c r="HF182" s="154"/>
      <c r="HG182" s="158"/>
      <c r="HH182" s="390" t="str">
        <f t="shared" si="223"/>
        <v/>
      </c>
      <c r="HI182" s="158"/>
      <c r="HJ182" s="137"/>
      <c r="HK182" s="388" t="str">
        <f t="shared" si="224"/>
        <v/>
      </c>
      <c r="HL182" s="157" t="str">
        <f>IF(VALUE(IF('Vessel List B'!EP181=1,1,IF('Vessel List B'!EP181=2,2,IF('Vessel List B'!EP181=3,3,IF('Vessel List B'!EP181=4,4,IF('Vessel List B'!EP181=5,5,IF('Vessel List B'!EP181=6,6,IF('Vessel List B'!EP181=7,7,IF('Vessel List B'!EP181=8,8,IF('Vessel List B'!EP181=9,9,IF('Vessel List B'!EP181=10,10,IF('Vessel List B'!EP181=11,11,IF('Vessel List B'!EP181=12,12,IF('Vessel List B'!EP181=13,13,IF('Vessel List B'!EP181=14,14,IF('Vessel List B'!EP181=15,15,IF('Vessel List B'!EP181=16,16,0)))))))))))))))))=0," ",VALUE(IF('Vessel List B'!EP181=1,1,IF('Vessel List B'!EP181=2,2,IF('Vessel List B'!EP181=3,3,IF('Vessel List B'!EP181=4,4,IF('Vessel List B'!EP181=5,5,IF('Vessel List B'!EP181=6,6,IF('Vessel List B'!EP181=7,7,IF('Vessel List B'!EP181=8,8,IF('Vessel List B'!EP181=9,9,IF('Vessel List B'!EP181=10,10,IF('Vessel List B'!EP181=11,11,IF('Vessel List B'!EP181=12,12,IF('Vessel List B'!EP181=13,13,IF('Vessel List B'!EP181=14,14,IF('Vessel List B'!EP181=15,15,IF('Vessel List B'!EP181=16,16,0))))))))))))))))))</f>
        <v xml:space="preserve"> </v>
      </c>
      <c r="HM182" s="154"/>
      <c r="HN182" s="158"/>
      <c r="HO182" s="390" t="str">
        <f t="shared" si="225"/>
        <v/>
      </c>
      <c r="HP182" s="158"/>
      <c r="HQ182" s="137"/>
      <c r="HR182" s="388" t="str">
        <f t="shared" si="226"/>
        <v/>
      </c>
      <c r="HS182" s="157" t="str">
        <f>IF(VALUE(IF('Vessel List B'!FC181=1,1,IF('Vessel List B'!FC181=2,2,IF('Vessel List B'!FC181=3,3,IF('Vessel List B'!FC181=4,4,IF('Vessel List B'!FC181=5,5,IF('Vessel List B'!FC181=6,6,IF('Vessel List B'!FC181=7,7,IF('Vessel List B'!FC181=8,8,IF('Vessel List B'!FC181=9,9,IF('Vessel List B'!FC181=10,10,IF('Vessel List B'!FC181=11,11,IF('Vessel List B'!FC181=12,12,IF('Vessel List B'!FC181=13,13,IF('Vessel List B'!FC181=14,14,IF('Vessel List B'!FC181=15,15,IF('Vessel List B'!FC181=16,16,0)))))))))))))))))=0," ",VALUE(IF('Vessel List B'!FC181=1,1,IF('Vessel List B'!FC181=2,2,IF('Vessel List B'!FC181=3,3,IF('Vessel List B'!FC181=4,4,IF('Vessel List B'!FC181=5,5,IF('Vessel List B'!FC181=6,6,IF('Vessel List B'!FC181=7,7,IF('Vessel List B'!FC181=8,8,IF('Vessel List B'!FC181=9,9,IF('Vessel List B'!FC181=10,10,IF('Vessel List B'!FC181=11,11,IF('Vessel List B'!FC181=12,12,IF('Vessel List B'!FC181=13,13,IF('Vessel List B'!FC181=14,14,IF('Vessel List B'!FC181=15,15,IF('Vessel List B'!FC181=16,16,0))))))))))))))))))</f>
        <v xml:space="preserve"> </v>
      </c>
      <c r="HT182" s="154"/>
      <c r="HU182" s="158"/>
      <c r="HV182" s="390" t="str">
        <f t="shared" si="227"/>
        <v/>
      </c>
      <c r="HW182" s="158"/>
      <c r="HX182" s="137"/>
      <c r="HY182" s="388" t="str">
        <f t="shared" si="228"/>
        <v/>
      </c>
      <c r="HZ182" s="157" t="str">
        <f>IF(VALUE(IF('Vessel List B'!FP181=1,1,IF('Vessel List B'!FP181=2,2,IF('Vessel List B'!FP181=3,3,IF('Vessel List B'!FP181=4,4,IF('Vessel List B'!FP181=5,5,IF('Vessel List B'!FP181=6,6,IF('Vessel List B'!FP181=7,7,IF('Vessel List B'!FP181=8,8,IF('Vessel List B'!FP181=9,9,IF('Vessel List B'!FP181=10,10,IF('Vessel List B'!FP181=11,11,IF('Vessel List B'!FP181=12,12,IF('Vessel List B'!FP181=13,13,IF('Vessel List B'!FP181=14,14,IF('Vessel List B'!FP181=15,15,IF('Vessel List B'!FP181=16,16,0)))))))))))))))))=0," ",VALUE(IF('Vessel List B'!FP181=1,1,IF('Vessel List B'!FP181=2,2,IF('Vessel List B'!FP181=3,3,IF('Vessel List B'!FP181=4,4,IF('Vessel List B'!FP181=5,5,IF('Vessel List B'!FP181=6,6,IF('Vessel List B'!FP181=7,7,IF('Vessel List B'!FP181=8,8,IF('Vessel List B'!FP181=9,9,IF('Vessel List B'!FP181=10,10,IF('Vessel List B'!FP181=11,11,IF('Vessel List B'!FP181=12,12,IF('Vessel List B'!FP181=13,13,IF('Vessel List B'!FP181=14,14,IF('Vessel List B'!FP181=15,15,IF('Vessel List B'!FP181=16,16,0))))))))))))))))))</f>
        <v xml:space="preserve"> </v>
      </c>
      <c r="IA182" s="154"/>
      <c r="IB182" s="158"/>
      <c r="IC182" s="390" t="str">
        <f t="shared" si="229"/>
        <v/>
      </c>
      <c r="ID182" s="158"/>
      <c r="IE182" s="137"/>
      <c r="IF182" s="388" t="str">
        <f t="shared" si="230"/>
        <v/>
      </c>
      <c r="IG182" s="157" t="str">
        <f>IF(VALUE(IF('Vessel List B'!GC181=1,1,IF('Vessel List B'!GC181=2,2,IF('Vessel List B'!GC181=3,3,IF('Vessel List B'!GC181=4,4,IF('Vessel List B'!GC181=5,5,IF('Vessel List B'!GC181=6,6,IF('Vessel List B'!GC181=7,7,IF('Vessel List B'!GC181=8,8,IF('Vessel List B'!GC181=9,9,IF('Vessel List B'!GC181=10,10,IF('Vessel List B'!GC181=11,11,IF('Vessel List B'!GC181=12,12,IF('Vessel List B'!GC181=13,13,IF('Vessel List B'!GC181=14,14,IF('Vessel List B'!GC181=15,15,IF('Vessel List B'!GC181=16,16,0)))))))))))))))))=0," ",VALUE(IF('Vessel List B'!GC181=1,1,IF('Vessel List B'!GC181=2,2,IF('Vessel List B'!GC181=3,3,IF('Vessel List B'!GC181=4,4,IF('Vessel List B'!GC181=5,5,IF('Vessel List B'!GC181=6,6,IF('Vessel List B'!GC181=7,7,IF('Vessel List B'!GC181=8,8,IF('Vessel List B'!GC181=9,9,IF('Vessel List B'!GC181=10,10,IF('Vessel List B'!GC181=11,11,IF('Vessel List B'!GC181=12,12,IF('Vessel List B'!GC181=13,13,IF('Vessel List B'!GC181=14,14,IF('Vessel List B'!GC181=15,15,IF('Vessel List B'!GC181=16,16,0))))))))))))))))))</f>
        <v xml:space="preserve"> </v>
      </c>
      <c r="IH182" s="154"/>
      <c r="II182" s="158"/>
      <c r="IJ182" s="390" t="str">
        <f t="shared" si="231"/>
        <v/>
      </c>
      <c r="IK182" s="158"/>
      <c r="IL182" s="137"/>
      <c r="IM182" s="388" t="str">
        <f t="shared" si="232"/>
        <v/>
      </c>
      <c r="IN182" s="157" t="str">
        <f>IF(VALUE(IF('Vessel List B'!GP181=1,1,IF('Vessel List B'!GP181=2,2,IF('Vessel List B'!GP181=3,3,IF('Vessel List B'!GP181=4,4,IF('Vessel List B'!GP181=5,5,IF('Vessel List B'!GP181=6,6,IF('Vessel List B'!GP181=7,7,IF('Vessel List B'!GP181=8,8,IF('Vessel List B'!GP181=9,9,IF('Vessel List B'!GP181=10,10,IF('Vessel List B'!GP181=11,11,IF('Vessel List B'!GP181=12,12,IF('Vessel List B'!GP181=13,13,IF('Vessel List B'!GP181=14,14,IF('Vessel List B'!GP181=15,15,IF('Vessel List B'!GP181=16,16,0)))))))))))))))))=0," ",VALUE(IF('Vessel List B'!GP181=1,1,IF('Vessel List B'!GP181=2,2,IF('Vessel List B'!GP181=3,3,IF('Vessel List B'!GP181=4,4,IF('Vessel List B'!GP181=5,5,IF('Vessel List B'!GP181=6,6,IF('Vessel List B'!GP181=7,7,IF('Vessel List B'!GP181=8,8,IF('Vessel List B'!GP181=9,9,IF('Vessel List B'!GP181=10,10,IF('Vessel List B'!GP181=11,11,IF('Vessel List B'!GP181=12,12,IF('Vessel List B'!GP181=13,13,IF('Vessel List B'!GP181=14,14,IF('Vessel List B'!GP181=15,15,IF('Vessel List B'!GP181=16,16,0))))))))))))))))))</f>
        <v xml:space="preserve"> </v>
      </c>
      <c r="IO182" s="154"/>
      <c r="IP182" s="158"/>
      <c r="IQ182" s="390" t="str">
        <f t="shared" si="233"/>
        <v/>
      </c>
      <c r="IR182" s="158"/>
      <c r="IS182" s="137"/>
      <c r="IT182" s="388" t="str">
        <f t="shared" si="234"/>
        <v/>
      </c>
      <c r="IU182" s="157" t="str">
        <f>IF(VALUE(IF('Vessel List B'!HC181=1,1,IF('Vessel List B'!HC181=2,2,IF('Vessel List B'!HC181=3,3,IF('Vessel List B'!HC181=4,4,IF('Vessel List B'!HC181=5,5,IF('Vessel List B'!HC181=6,6,IF('Vessel List B'!HC181=7,7,IF('Vessel List B'!HC181=8,8,IF('Vessel List B'!HC181=9,9,IF('Vessel List B'!HC181=10,10,IF('Vessel List B'!HC181=11,11,IF('Vessel List B'!HC181=12,12,IF('Vessel List B'!HC181=13,13,IF('Vessel List B'!HC181=14,14,IF('Vessel List B'!HC181=15,15,IF('Vessel List B'!HC181=16,16,0)))))))))))))))))=0," ",VALUE(IF('Vessel List B'!HC181=1,1,IF('Vessel List B'!HC181=2,2,IF('Vessel List B'!HC181=3,3,IF('Vessel List B'!HC181=4,4,IF('Vessel List B'!HC181=5,5,IF('Vessel List B'!HC181=6,6,IF('Vessel List B'!HC181=7,7,IF('Vessel List B'!HC181=8,8,IF('Vessel List B'!HC181=9,9,IF('Vessel List B'!HC181=10,10,IF('Vessel List B'!HC181=11,11,IF('Vessel List B'!HC181=12,12,IF('Vessel List B'!HC181=13,13,IF('Vessel List B'!HC181=14,14,IF('Vessel List B'!HC181=15,15,IF('Vessel List B'!HC181=16,16,0))))))))))))))))))</f>
        <v xml:space="preserve"> </v>
      </c>
      <c r="IV182" s="154"/>
      <c r="IW182" s="158"/>
      <c r="IX182" s="390" t="str">
        <f t="shared" si="235"/>
        <v/>
      </c>
      <c r="IY182" s="158"/>
      <c r="IZ182" s="137"/>
      <c r="JA182" s="388" t="str">
        <f t="shared" si="236"/>
        <v/>
      </c>
      <c r="JB182" s="157" t="str">
        <f>IF(VALUE(IF('Vessel List B'!HP181=1,1,IF('Vessel List B'!HP181=2,2,IF('Vessel List B'!HP181=3,3,IF('Vessel List B'!HP181=4,4,IF('Vessel List B'!HP181=5,5,IF('Vessel List B'!HP181=6,6,IF('Vessel List B'!HP181=7,7,IF('Vessel List B'!HP181=8,8,IF('Vessel List B'!HP181=9,9,IF('Vessel List B'!HP181=10,10,IF('Vessel List B'!HP181=11,11,IF('Vessel List B'!HP181=12,12,IF('Vessel List B'!HP181=13,13,IF('Vessel List B'!HP181=14,14,IF('Vessel List B'!HP181=15,15,IF('Vessel List B'!HP181=16,16,0)))))))))))))))))=0," ",VALUE(IF('Vessel List B'!HP181=1,1,IF('Vessel List B'!HP181=2,2,IF('Vessel List B'!HP181=3,3,IF('Vessel List B'!HP181=4,4,IF('Vessel List B'!HP181=5,5,IF('Vessel List B'!HP181=6,6,IF('Vessel List B'!HP181=7,7,IF('Vessel List B'!HP181=8,8,IF('Vessel List B'!HP181=9,9,IF('Vessel List B'!HP181=10,10,IF('Vessel List B'!HP181=11,11,IF('Vessel List B'!HP181=12,12,IF('Vessel List B'!HP181=13,13,IF('Vessel List B'!HP181=14,14,IF('Vessel List B'!HP181=15,15,IF('Vessel List B'!HP181=16,16,0))))))))))))))))))</f>
        <v xml:space="preserve"> </v>
      </c>
      <c r="JC182" s="154"/>
      <c r="JD182" s="158"/>
      <c r="JE182" s="390" t="str">
        <f t="shared" si="237"/>
        <v/>
      </c>
      <c r="JF182" s="158"/>
      <c r="JG182" s="137"/>
      <c r="JH182" s="388" t="str">
        <f t="shared" si="238"/>
        <v/>
      </c>
      <c r="JI182" s="157" t="str">
        <f>IF(VALUE(IF('Vessel List B'!IC181=1,1,IF('Vessel List B'!IC181=2,2,IF('Vessel List B'!IC181=3,3,IF('Vessel List B'!IC181=4,4,IF('Vessel List B'!IC181=5,5,IF('Vessel List B'!IC181=6,6,IF('Vessel List B'!IC181=7,7,IF('Vessel List B'!IC181=8,8,IF('Vessel List B'!IC181=9,9,IF('Vessel List B'!IC181=10,10,IF('Vessel List B'!IC181=11,11,IF('Vessel List B'!IC181=12,12,IF('Vessel List B'!IC181=13,13,IF('Vessel List B'!IC181=14,14,IF('Vessel List B'!IC181=15,15,IF('Vessel List B'!IC181=16,16,0)))))))))))))))))=0," ",VALUE(IF('Vessel List B'!IC181=1,1,IF('Vessel List B'!IC181=2,2,IF('Vessel List B'!IC181=3,3,IF('Vessel List B'!IC181=4,4,IF('Vessel List B'!IC181=5,5,IF('Vessel List B'!IC181=6,6,IF('Vessel List B'!IC181=7,7,IF('Vessel List B'!IC181=8,8,IF('Vessel List B'!IC181=9,9,IF('Vessel List B'!IC181=10,10,IF('Vessel List B'!IC181=11,11,IF('Vessel List B'!IC181=12,12,IF('Vessel List B'!IC181=13,13,IF('Vessel List B'!IC181=14,14,IF('Vessel List B'!IC181=15,15,IF('Vessel List B'!IC181=16,16,0))))))))))))))))))</f>
        <v xml:space="preserve"> </v>
      </c>
      <c r="JJ182" s="154"/>
      <c r="JK182" s="158"/>
      <c r="JL182" s="390" t="str">
        <f t="shared" si="239"/>
        <v/>
      </c>
      <c r="JM182" s="158"/>
      <c r="JN182" s="137"/>
      <c r="JO182" s="388" t="str">
        <f t="shared" si="240"/>
        <v/>
      </c>
      <c r="JP182" s="157" t="str">
        <f>IF(VALUE(IF('Vessel List B'!IP181=1,1,IF('Vessel List B'!IP181=2,2,IF('Vessel List B'!IP181=3,3,IF('Vessel List B'!IP181=4,4,IF('Vessel List B'!IP181=5,5,IF('Vessel List B'!IP181=6,6,IF('Vessel List B'!IP181=7,7,IF('Vessel List B'!IP181=8,8,IF('Vessel List B'!IP181=9,9,IF('Vessel List B'!IP181=10,10,IF('Vessel List B'!IP181=11,11,IF('Vessel List B'!IP181=12,12,IF('Vessel List B'!IP181=13,13,IF('Vessel List B'!IP181=14,14,IF('Vessel List B'!IP181=15,15,IF('Vessel List B'!IP181=16,16,0)))))))))))))))))=0," ",VALUE(IF('Vessel List B'!IP181=1,1,IF('Vessel List B'!IP181=2,2,IF('Vessel List B'!IP181=3,3,IF('Vessel List B'!IP181=4,4,IF('Vessel List B'!IP181=5,5,IF('Vessel List B'!IP181=6,6,IF('Vessel List B'!IP181=7,7,IF('Vessel List B'!IP181=8,8,IF('Vessel List B'!IP181=9,9,IF('Vessel List B'!IP181=10,10,IF('Vessel List B'!IP181=11,11,IF('Vessel List B'!IP181=12,12,IF('Vessel List B'!IP181=13,13,IF('Vessel List B'!IP181=14,14,IF('Vessel List B'!IP181=15,15,IF('Vessel List B'!IP181=16,16,0))))))))))))))))))</f>
        <v xml:space="preserve"> </v>
      </c>
      <c r="JQ182" s="154"/>
      <c r="JR182" s="158"/>
      <c r="JS182" s="390" t="str">
        <f t="shared" si="241"/>
        <v/>
      </c>
      <c r="JT182" s="158"/>
      <c r="JU182" s="137"/>
      <c r="JV182" s="397" t="str">
        <f t="shared" si="242"/>
        <v/>
      </c>
      <c r="JW182" s="403"/>
    </row>
    <row r="183" spans="1:283" ht="15" x14ac:dyDescent="0.25">
      <c r="A183" s="132">
        <f>'Vessel List A'!B182</f>
        <v>41757</v>
      </c>
      <c r="B183" s="157" t="str">
        <f>IF(VALUE(IF('Vessel List A'!C182=1,1,IF('Vessel List A'!C182=2,2,IF('Vessel List A'!C182=3,3,IF('Vessel List A'!C182=4,4,IF('Vessel List A'!C182=5,5,IF('Vessel List A'!C182=6,6,IF('Vessel List A'!C182=7,7,IF('Vessel List A'!C182=8,8,IF('Vessel List A'!C182=9,9,IF('Vessel List A'!C182=10,10,IF('Vessel List A'!C182=11,11,IF('Vessel List A'!C182=12,12,IF('Vessel List A'!C182=13,13,IF('Vessel List A'!C182=14,14,IF('Vessel List A'!C182=15,15,IF('Vessel List A'!C182=16,16,0)))))))))))))))))=0," ",VALUE(IF('Vessel List A'!C182=1,1,IF('Vessel List A'!C182=2,2,IF('Vessel List A'!C182=3,3,IF('Vessel List A'!C182=4,4,IF('Vessel List A'!C182=5,5,IF('Vessel List A'!C182=6,6,IF('Vessel List A'!C182=7,7,IF('Vessel List A'!C182=8,8,IF('Vessel List A'!C182=9,9,IF('Vessel List A'!C182=10,10,IF('Vessel List A'!C182=11,11,IF('Vessel List A'!C182=12,12,IF('Vessel List A'!C182=13,13,IF('Vessel List A'!C182=14,14,IF('Vessel List A'!C182=15,15,IF('Vessel List A'!C182=16,16,0))))))))))))))))))</f>
        <v xml:space="preserve"> </v>
      </c>
      <c r="C183" s="154"/>
      <c r="D183" s="158"/>
      <c r="E183" s="390" t="str">
        <f t="shared" si="163"/>
        <v/>
      </c>
      <c r="F183" s="158"/>
      <c r="G183" s="137"/>
      <c r="H183" s="388" t="str">
        <f t="shared" si="164"/>
        <v/>
      </c>
      <c r="I183" s="157" t="str">
        <f>IF(VALUE(IF('Vessel List A'!P182=1,1,IF('Vessel List A'!P182=2,2,IF('Vessel List A'!P182=3,3,IF('Vessel List A'!P182=4,4,IF('Vessel List A'!P182=5,5,IF('Vessel List A'!P182=6,6,IF('Vessel List A'!P182=7,7,IF('Vessel List A'!P182=8,8,IF('Vessel List A'!P182=9,9,IF('Vessel List A'!P182=10,10,IF('Vessel List A'!P182=11,11,IF('Vessel List A'!P182=12,12,IF('Vessel List A'!P182=13,13,IF('Vessel List A'!P182=14,14,IF('Vessel List A'!P182=15,15,IF('Vessel List A'!P182=16,16,0)))))))))))))))))=0," ",VALUE(IF('Vessel List A'!P182=1,1,IF('Vessel List A'!P182=2,2,IF('Vessel List A'!P182=3,3,IF('Vessel List A'!P182=4,4,IF('Vessel List A'!P182=5,5,IF('Vessel List A'!P182=6,6,IF('Vessel List A'!P182=7,7,IF('Vessel List A'!P182=8,8,IF('Vessel List A'!P182=9,9,IF('Vessel List A'!P182=10,10,IF('Vessel List A'!P182=11,11,IF('Vessel List A'!P182=12,12,IF('Vessel List A'!P182=13,13,IF('Vessel List A'!P182=14,14,IF('Vessel List A'!P182=15,15,IF('Vessel List A'!P182=16,16,0))))))))))))))))))</f>
        <v xml:space="preserve"> </v>
      </c>
      <c r="J183" s="154"/>
      <c r="K183" s="158"/>
      <c r="L183" s="390" t="str">
        <f t="shared" si="165"/>
        <v/>
      </c>
      <c r="M183" s="158"/>
      <c r="N183" s="137"/>
      <c r="O183" s="388" t="str">
        <f t="shared" si="166"/>
        <v/>
      </c>
      <c r="P183" s="157" t="str">
        <f>IF(VALUE(IF('Vessel List A'!AC182=1,1,IF('Vessel List A'!AC182=2,2,IF('Vessel List A'!AC182=3,3,IF('Vessel List A'!AC182=4,4,IF('Vessel List A'!AC182=5,5,IF('Vessel List A'!AC182=6,6,IF('Vessel List A'!AC182=7,7,IF('Vessel List A'!AC182=8,8,IF('Vessel List A'!AC182=9,9,IF('Vessel List A'!AC182=10,10,IF('Vessel List A'!AC182=11,11,IF('Vessel List A'!AC182=12,12,IF('Vessel List A'!AC182=13,13,IF('Vessel List A'!AC182=14,14,IF('Vessel List A'!AC182=15,15,IF('Vessel List A'!AC182=16,16,0)))))))))))))))))=0," ",VALUE(IF('Vessel List A'!AC182=1,1,IF('Vessel List A'!AC182=2,2,IF('Vessel List A'!AC182=3,3,IF('Vessel List A'!AC182=4,4,IF('Vessel List A'!AC182=5,5,IF('Vessel List A'!AC182=6,6,IF('Vessel List A'!AC182=7,7,IF('Vessel List A'!AC182=8,8,IF('Vessel List A'!AC182=9,9,IF('Vessel List A'!AC182=10,10,IF('Vessel List A'!AC182=11,11,IF('Vessel List A'!AC182=12,12,IF('Vessel List A'!AC182=13,13,IF('Vessel List A'!AC182=14,14,IF('Vessel List A'!AC182=15,15,IF('Vessel List A'!AC182=16,16,0))))))))))))))))))</f>
        <v xml:space="preserve"> </v>
      </c>
      <c r="Q183" s="154"/>
      <c r="R183" s="158"/>
      <c r="S183" s="390" t="str">
        <f t="shared" si="167"/>
        <v/>
      </c>
      <c r="T183" s="158"/>
      <c r="U183" s="137"/>
      <c r="V183" s="388" t="str">
        <f t="shared" si="168"/>
        <v/>
      </c>
      <c r="W183" s="157" t="str">
        <f>IF(VALUE(IF('Vessel List A'!AP182=1,1,IF('Vessel List A'!AP182=2,2,IF('Vessel List A'!AP182=3,3,IF('Vessel List A'!AP182=4,4,IF('Vessel List A'!AP182=5,5,IF('Vessel List A'!AP182=6,6,IF('Vessel List A'!AP182=7,7,IF('Vessel List A'!AP182=8,8,IF('Vessel List A'!AP182=9,9,IF('Vessel List A'!AP182=10,10,IF('Vessel List A'!AP182=11,11,IF('Vessel List A'!AP182=12,12,IF('Vessel List A'!AP182=13,13,IF('Vessel List A'!AP182=14,14,IF('Vessel List A'!AP182=15,15,IF('Vessel List A'!AP182=16,16,0)))))))))))))))))=0," ",VALUE(IF('Vessel List A'!AP182=1,1,IF('Vessel List A'!AP182=2,2,IF('Vessel List A'!AP182=3,3,IF('Vessel List A'!AP182=4,4,IF('Vessel List A'!AP182=5,5,IF('Vessel List A'!AP182=6,6,IF('Vessel List A'!AP182=7,7,IF('Vessel List A'!AP182=8,8,IF('Vessel List A'!AP182=9,9,IF('Vessel List A'!AP182=10,10,IF('Vessel List A'!AP182=11,11,IF('Vessel List A'!AP182=12,12,IF('Vessel List A'!AP182=13,13,IF('Vessel List A'!AP182=14,14,IF('Vessel List A'!AP182=15,15,IF('Vessel List A'!AP182=16,16,0))))))))))))))))))</f>
        <v xml:space="preserve"> </v>
      </c>
      <c r="X183" s="154"/>
      <c r="Y183" s="158"/>
      <c r="Z183" s="390" t="str">
        <f t="shared" si="169"/>
        <v/>
      </c>
      <c r="AA183" s="158"/>
      <c r="AB183" s="137"/>
      <c r="AC183" s="388" t="str">
        <f t="shared" si="170"/>
        <v/>
      </c>
      <c r="AD183" s="157" t="str">
        <f>IF(VALUE(IF('Vessel List A'!BC182=1,1,IF('Vessel List A'!BC182=2,2,IF('Vessel List A'!BC182=3,3,IF('Vessel List A'!BC182=4,4,IF('Vessel List A'!BC182=5,5,IF('Vessel List A'!BC182=6,6,IF('Vessel List A'!BC182=7,7,IF('Vessel List A'!BC182=8,8,IF('Vessel List A'!BC182=9,9,IF('Vessel List A'!BC182=10,10,IF('Vessel List A'!BC182=11,11,IF('Vessel List A'!BC182=12,12,IF('Vessel List A'!BC182=13,13,IF('Vessel List A'!BC182=14,14,IF('Vessel List A'!BC182=15,15,IF('Vessel List A'!BC182=16,16,0)))))))))))))))))=0," ",VALUE(IF('Vessel List A'!BC182=1,1,IF('Vessel List A'!BC182=2,2,IF('Vessel List A'!BC182=3,3,IF('Vessel List A'!BC182=4,4,IF('Vessel List A'!BC182=5,5,IF('Vessel List A'!BC182=6,6,IF('Vessel List A'!BC182=7,7,IF('Vessel List A'!BC182=8,8,IF('Vessel List A'!BC182=9,9,IF('Vessel List A'!BC182=10,10,IF('Vessel List A'!BC182=11,11,IF('Vessel List A'!BC182=12,12,IF('Vessel List A'!BC182=13,13,IF('Vessel List A'!BC182=14,14,IF('Vessel List A'!BC182=15,15,IF('Vessel List A'!BC182=16,16,0))))))))))))))))))</f>
        <v xml:space="preserve"> </v>
      </c>
      <c r="AE183" s="154"/>
      <c r="AF183" s="158"/>
      <c r="AG183" s="390" t="str">
        <f t="shared" si="171"/>
        <v/>
      </c>
      <c r="AH183" s="158"/>
      <c r="AI183" s="137"/>
      <c r="AJ183" s="388" t="str">
        <f t="shared" si="172"/>
        <v/>
      </c>
      <c r="AK183" s="157" t="str">
        <f>IF(VALUE(IF('Vessel List A'!BP182=1,1,IF('Vessel List A'!BP182=2,2,IF('Vessel List A'!BP182=3,3,IF('Vessel List A'!BP182=4,4,IF('Vessel List A'!BP182=5,5,IF('Vessel List A'!BP182=6,6,IF('Vessel List A'!BP182=7,7,IF('Vessel List A'!BP182=8,8,IF('Vessel List A'!BP182=9,9,IF('Vessel List A'!BP182=10,10,IF('Vessel List A'!BP182=11,11,IF('Vessel List A'!BP182=12,12,IF('Vessel List A'!BP182=13,13,IF('Vessel List A'!BP182=14,14,IF('Vessel List A'!BP182=15,15,IF('Vessel List A'!BP182=16,16,0)))))))))))))))))=0," ",VALUE(IF('Vessel List A'!BP182=1,1,IF('Vessel List A'!BP182=2,2,IF('Vessel List A'!BP182=3,3,IF('Vessel List A'!BP182=4,4,IF('Vessel List A'!BP182=5,5,IF('Vessel List A'!BP182=6,6,IF('Vessel List A'!BP182=7,7,IF('Vessel List A'!BP182=8,8,IF('Vessel List A'!BP182=9,9,IF('Vessel List A'!BP182=10,10,IF('Vessel List A'!BP182=11,11,IF('Vessel List A'!BP182=12,12,IF('Vessel List A'!BP182=13,13,IF('Vessel List A'!BP182=14,14,IF('Vessel List A'!BP182=15,15,IF('Vessel List A'!BP182=16,16,0))))))))))))))))))</f>
        <v xml:space="preserve"> </v>
      </c>
      <c r="AL183" s="154"/>
      <c r="AM183" s="158"/>
      <c r="AN183" s="390" t="str">
        <f t="shared" si="173"/>
        <v/>
      </c>
      <c r="AO183" s="158"/>
      <c r="AP183" s="137"/>
      <c r="AQ183" s="388" t="str">
        <f t="shared" si="174"/>
        <v/>
      </c>
      <c r="AR183" s="157" t="str">
        <f>IF(VALUE(IF('Vessel List A'!CC182=1,1,IF('Vessel List A'!CC182=2,2,IF('Vessel List A'!CC182=3,3,IF('Vessel List A'!CC182=4,4,IF('Vessel List A'!CC182=5,5,IF('Vessel List A'!CC182=6,6,IF('Vessel List A'!CC182=7,7,IF('Vessel List A'!CC182=8,8,IF('Vessel List A'!CC182=9,9,IF('Vessel List A'!CC182=10,10,IF('Vessel List A'!CC182=11,11,IF('Vessel List A'!CC182=12,12,IF('Vessel List A'!CC182=13,13,IF('Vessel List A'!CC182=14,14,IF('Vessel List A'!CC182=15,15,IF('Vessel List A'!CC182=16,16,0)))))))))))))))))=0," ",VALUE(IF('Vessel List A'!CC182=1,1,IF('Vessel List A'!CC182=2,2,IF('Vessel List A'!CC182=3,3,IF('Vessel List A'!CC182=4,4,IF('Vessel List A'!CC182=5,5,IF('Vessel List A'!CC182=6,6,IF('Vessel List A'!CC182=7,7,IF('Vessel List A'!CC182=8,8,IF('Vessel List A'!CC182=9,9,IF('Vessel List A'!CC182=10,10,IF('Vessel List A'!CC182=11,11,IF('Vessel List A'!CC182=12,12,IF('Vessel List A'!CC182=13,13,IF('Vessel List A'!CC182=14,14,IF('Vessel List A'!CC182=15,15,IF('Vessel List A'!CC182=16,16,0))))))))))))))))))</f>
        <v xml:space="preserve"> </v>
      </c>
      <c r="AS183" s="154"/>
      <c r="AT183" s="158"/>
      <c r="AU183" s="390" t="str">
        <f t="shared" si="175"/>
        <v/>
      </c>
      <c r="AV183" s="158"/>
      <c r="AW183" s="137"/>
      <c r="AX183" s="388" t="str">
        <f t="shared" si="176"/>
        <v/>
      </c>
      <c r="AY183" s="157" t="str">
        <f>IF(VALUE(IF('Vessel List A'!CP182=1,1,IF('Vessel List A'!CP182=2,2,IF('Vessel List A'!CP182=3,3,IF('Vessel List A'!CP182=4,4,IF('Vessel List A'!CP182=5,5,IF('Vessel List A'!CP182=6,6,IF('Vessel List A'!CP182=7,7,IF('Vessel List A'!CP182=8,8,IF('Vessel List A'!CP182=9,9,IF('Vessel List A'!CP182=10,10,IF('Vessel List A'!CP182=11,11,IF('Vessel List A'!CP182=12,12,IF('Vessel List A'!CP182=13,13,IF('Vessel List A'!CP182=14,14,IF('Vessel List A'!CP182=15,15,IF('Vessel List A'!CP182=16,16,0)))))))))))))))))=0," ",VALUE(IF('Vessel List A'!CP182=1,1,IF('Vessel List A'!CP182=2,2,IF('Vessel List A'!CP182=3,3,IF('Vessel List A'!CP182=4,4,IF('Vessel List A'!CP182=5,5,IF('Vessel List A'!CP182=6,6,IF('Vessel List A'!CP182=7,7,IF('Vessel List A'!CP182=8,8,IF('Vessel List A'!CP182=9,9,IF('Vessel List A'!CP182=10,10,IF('Vessel List A'!CP182=11,11,IF('Vessel List A'!CP182=12,12,IF('Vessel List A'!CP182=13,13,IF('Vessel List A'!CP182=14,14,IF('Vessel List A'!CP182=15,15,IF('Vessel List A'!CP182=16,16,0))))))))))))))))))</f>
        <v xml:space="preserve"> </v>
      </c>
      <c r="AZ183" s="154"/>
      <c r="BA183" s="158"/>
      <c r="BB183" s="390" t="str">
        <f t="shared" si="177"/>
        <v/>
      </c>
      <c r="BC183" s="158"/>
      <c r="BD183" s="137"/>
      <c r="BE183" s="388" t="str">
        <f t="shared" si="178"/>
        <v/>
      </c>
      <c r="BF183" s="157" t="str">
        <f>IF(VALUE(IF('Vessel List A'!DC182=1,1,IF('Vessel List A'!DC182=2,2,IF('Vessel List A'!DC182=3,3,IF('Vessel List A'!DC182=4,4,IF('Vessel List A'!DC182=5,5,IF('Vessel List A'!DC182=6,6,IF('Vessel List A'!DC182=7,7,IF('Vessel List A'!DC182=8,8,IF('Vessel List A'!DC182=9,9,IF('Vessel List A'!DC182=10,10,IF('Vessel List A'!DC182=11,11,IF('Vessel List A'!DC182=12,12,IF('Vessel List A'!DC182=13,13,IF('Vessel List A'!DC182=14,14,IF('Vessel List A'!DC182=15,15,IF('Vessel List A'!DC182=16,16,0)))))))))))))))))=0," ",VALUE(IF('Vessel List A'!DC182=1,1,IF('Vessel List A'!DC182=2,2,IF('Vessel List A'!DC182=3,3,IF('Vessel List A'!DC182=4,4,IF('Vessel List A'!DC182=5,5,IF('Vessel List A'!DC182=6,6,IF('Vessel List A'!DC182=7,7,IF('Vessel List A'!DC182=8,8,IF('Vessel List A'!DC182=9,9,IF('Vessel List A'!DC182=10,10,IF('Vessel List A'!DC182=11,11,IF('Vessel List A'!DC182=12,12,IF('Vessel List A'!DC182=13,13,IF('Vessel List A'!DC182=14,14,IF('Vessel List A'!DC182=15,15,IF('Vessel List A'!DC182=16,16,0))))))))))))))))))</f>
        <v xml:space="preserve"> </v>
      </c>
      <c r="BG183" s="154"/>
      <c r="BH183" s="158"/>
      <c r="BI183" s="390" t="str">
        <f t="shared" si="179"/>
        <v/>
      </c>
      <c r="BJ183" s="158"/>
      <c r="BK183" s="137"/>
      <c r="BL183" s="388" t="str">
        <f t="shared" si="180"/>
        <v/>
      </c>
      <c r="BM183" s="157" t="str">
        <f>IF(VALUE(IF('Vessel List A'!DP182=1,1,IF('Vessel List A'!DP182=2,2,IF('Vessel List A'!DP182=3,3,IF('Vessel List A'!DP182=4,4,IF('Vessel List A'!DP182=5,5,IF('Vessel List A'!DP182=6,6,IF('Vessel List A'!DP182=7,7,IF('Vessel List A'!DP182=8,8,IF('Vessel List A'!DP182=9,9,IF('Vessel List A'!DP182=10,10,IF('Vessel List A'!DP182=11,11,IF('Vessel List A'!DP182=12,12,IF('Vessel List A'!DP182=13,13,IF('Vessel List A'!DP182=14,14,IF('Vessel List A'!DP182=15,15,IF('Vessel List A'!DP182=16,16,0)))))))))))))))))=0," ",VALUE(IF('Vessel List A'!DP182=1,1,IF('Vessel List A'!DP182=2,2,IF('Vessel List A'!DP182=3,3,IF('Vessel List A'!DP182=4,4,IF('Vessel List A'!DP182=5,5,IF('Vessel List A'!DP182=6,6,IF('Vessel List A'!DP182=7,7,IF('Vessel List A'!DP182=8,8,IF('Vessel List A'!DP182=9,9,IF('Vessel List A'!DP182=10,10,IF('Vessel List A'!DP182=11,11,IF('Vessel List A'!DP182=12,12,IF('Vessel List A'!DP182=13,13,IF('Vessel List A'!DP182=14,14,IF('Vessel List A'!DP182=15,15,IF('Vessel List A'!DP182=16,16,0))))))))))))))))))</f>
        <v xml:space="preserve"> </v>
      </c>
      <c r="BN183" s="154"/>
      <c r="BO183" s="158"/>
      <c r="BP183" s="390" t="str">
        <f t="shared" si="181"/>
        <v/>
      </c>
      <c r="BQ183" s="158"/>
      <c r="BR183" s="137"/>
      <c r="BS183" s="388" t="str">
        <f t="shared" si="182"/>
        <v/>
      </c>
      <c r="BT183" s="157" t="str">
        <f>IF(VALUE(IF('Vessel List A'!EC182=1,1,IF('Vessel List A'!EC182=2,2,IF('Vessel List A'!EC182=3,3,IF('Vessel List A'!EC182=4,4,IF('Vessel List A'!EC182=5,5,IF('Vessel List A'!EC182=6,6,IF('Vessel List A'!EC182=7,7,IF('Vessel List A'!EC182=8,8,IF('Vessel List A'!EC182=9,9,IF('Vessel List A'!EC182=10,10,IF('Vessel List A'!EC182=11,11,IF('Vessel List A'!EC182=12,12,IF('Vessel List A'!EC182=13,13,IF('Vessel List A'!EC182=14,14,IF('Vessel List A'!EC182=15,15,IF('Vessel List A'!EC182=16,16,0)))))))))))))))))=0," ",VALUE(IF('Vessel List A'!EC182=1,1,IF('Vessel List A'!EC182=2,2,IF('Vessel List A'!EC182=3,3,IF('Vessel List A'!EC182=4,4,IF('Vessel List A'!EC182=5,5,IF('Vessel List A'!EC182=6,6,IF('Vessel List A'!EC182=7,7,IF('Vessel List A'!EC182=8,8,IF('Vessel List A'!EC182=9,9,IF('Vessel List A'!EC182=10,10,IF('Vessel List A'!EC182=11,11,IF('Vessel List A'!EC182=12,12,IF('Vessel List A'!EC182=13,13,IF('Vessel List A'!EC182=14,14,IF('Vessel List A'!EC182=15,15,IF('Vessel List A'!EC182=16,16,0))))))))))))))))))</f>
        <v xml:space="preserve"> </v>
      </c>
      <c r="BU183" s="154"/>
      <c r="BV183" s="158"/>
      <c r="BW183" s="390" t="str">
        <f t="shared" si="183"/>
        <v/>
      </c>
      <c r="BX183" s="158"/>
      <c r="BY183" s="137"/>
      <c r="BZ183" s="388" t="str">
        <f t="shared" si="184"/>
        <v/>
      </c>
      <c r="CA183" s="157" t="str">
        <f>IF(VALUE(IF('Vessel List A'!EP182=1,1,IF('Vessel List A'!EP182=2,2,IF('Vessel List A'!EP182=3,3,IF('Vessel List A'!EP182=4,4,IF('Vessel List A'!EP182=5,5,IF('Vessel List A'!EP182=6,6,IF('Vessel List A'!EP182=7,7,IF('Vessel List A'!EP182=8,8,IF('Vessel List A'!EP182=9,9,IF('Vessel List A'!EP182=10,10,IF('Vessel List A'!EP182=11,11,IF('Vessel List A'!EP182=12,12,IF('Vessel List A'!EP182=13,13,IF('Vessel List A'!EP182=14,14,IF('Vessel List A'!EP182=15,15,IF('Vessel List A'!EP182=16,16,0)))))))))))))))))=0," ",VALUE(IF('Vessel List A'!EP182=1,1,IF('Vessel List A'!EP182=2,2,IF('Vessel List A'!EP182=3,3,IF('Vessel List A'!EP182=4,4,IF('Vessel List A'!EP182=5,5,IF('Vessel List A'!EP182=6,6,IF('Vessel List A'!EP182=7,7,IF('Vessel List A'!EP182=8,8,IF('Vessel List A'!EP182=9,9,IF('Vessel List A'!EP182=10,10,IF('Vessel List A'!EP182=11,11,IF('Vessel List A'!EP182=12,12,IF('Vessel List A'!EP182=13,13,IF('Vessel List A'!EP182=14,14,IF('Vessel List A'!EP182=15,15,IF('Vessel List A'!EP182=16,16,0))))))))))))))))))</f>
        <v xml:space="preserve"> </v>
      </c>
      <c r="CB183" s="154"/>
      <c r="CC183" s="158"/>
      <c r="CD183" s="390" t="str">
        <f t="shared" si="185"/>
        <v/>
      </c>
      <c r="CE183" s="158"/>
      <c r="CF183" s="137"/>
      <c r="CG183" s="388" t="str">
        <f t="shared" si="186"/>
        <v/>
      </c>
      <c r="CH183" s="157" t="str">
        <f>IF(VALUE(IF('Vessel List A'!FC182=1,1,IF('Vessel List A'!FC182=2,2,IF('Vessel List A'!FC182=3,3,IF('Vessel List A'!FC182=4,4,IF('Vessel List A'!FC182=5,5,IF('Vessel List A'!FC182=6,6,IF('Vessel List A'!FC182=7,7,IF('Vessel List A'!FC182=8,8,IF('Vessel List A'!FC182=9,9,IF('Vessel List A'!FC182=10,10,IF('Vessel List A'!FC182=11,11,IF('Vessel List A'!FC182=12,12,IF('Vessel List A'!FC182=13,13,IF('Vessel List A'!FC182=14,14,IF('Vessel List A'!FC182=15,15,IF('Vessel List A'!FC182=16,16,0)))))))))))))))))=0," ",VALUE(IF('Vessel List A'!FC182=1,1,IF('Vessel List A'!FC182=2,2,IF('Vessel List A'!FC182=3,3,IF('Vessel List A'!FC182=4,4,IF('Vessel List A'!FC182=5,5,IF('Vessel List A'!FC182=6,6,IF('Vessel List A'!FC182=7,7,IF('Vessel List A'!FC182=8,8,IF('Vessel List A'!FC182=9,9,IF('Vessel List A'!FC182=10,10,IF('Vessel List A'!FC182=11,11,IF('Vessel List A'!FC182=12,12,IF('Vessel List A'!FC182=13,13,IF('Vessel List A'!FC182=14,14,IF('Vessel List A'!FC182=15,15,IF('Vessel List A'!FC182=16,16,0))))))))))))))))))</f>
        <v xml:space="preserve"> </v>
      </c>
      <c r="CI183" s="154"/>
      <c r="CJ183" s="158"/>
      <c r="CK183" s="390" t="str">
        <f t="shared" si="187"/>
        <v/>
      </c>
      <c r="CL183" s="158"/>
      <c r="CM183" s="137"/>
      <c r="CN183" s="388" t="str">
        <f t="shared" si="188"/>
        <v/>
      </c>
      <c r="CO183" s="157" t="str">
        <f>IF(VALUE(IF('Vessel List A'!FP182=1,1,IF('Vessel List A'!FP182=2,2,IF('Vessel List A'!FP182=3,3,IF('Vessel List A'!FP182=4,4,IF('Vessel List A'!FP182=5,5,IF('Vessel List A'!FP182=6,6,IF('Vessel List A'!FP182=7,7,IF('Vessel List A'!FP182=8,8,IF('Vessel List A'!FP182=9,9,IF('Vessel List A'!FP182=10,10,IF('Vessel List A'!FP182=11,11,IF('Vessel List A'!FP182=12,12,IF('Vessel List A'!FP182=13,13,IF('Vessel List A'!FP182=14,14,IF('Vessel List A'!FP182=15,15,IF('Vessel List A'!FP182=16,16,0)))))))))))))))))=0," ",VALUE(IF('Vessel List A'!FP182=1,1,IF('Vessel List A'!FP182=2,2,IF('Vessel List A'!FP182=3,3,IF('Vessel List A'!FP182=4,4,IF('Vessel List A'!FP182=5,5,IF('Vessel List A'!FP182=6,6,IF('Vessel List A'!FP182=7,7,IF('Vessel List A'!FP182=8,8,IF('Vessel List A'!FP182=9,9,IF('Vessel List A'!FP182=10,10,IF('Vessel List A'!FP182=11,11,IF('Vessel List A'!FP182=12,12,IF('Vessel List A'!FP182=13,13,IF('Vessel List A'!FP182=14,14,IF('Vessel List A'!FP182=15,15,IF('Vessel List A'!FP182=16,16,0))))))))))))))))))</f>
        <v xml:space="preserve"> </v>
      </c>
      <c r="CP183" s="154"/>
      <c r="CQ183" s="158"/>
      <c r="CR183" s="390" t="str">
        <f t="shared" si="189"/>
        <v/>
      </c>
      <c r="CS183" s="158"/>
      <c r="CT183" s="137"/>
      <c r="CU183" s="388" t="str">
        <f t="shared" si="190"/>
        <v/>
      </c>
      <c r="CV183" s="157" t="str">
        <f>IF(VALUE(IF('Vessel List A'!GC182=1,1,IF('Vessel List A'!GC182=2,2,IF('Vessel List A'!GC182=3,3,IF('Vessel List A'!GC182=4,4,IF('Vessel List A'!GC182=5,5,IF('Vessel List A'!GC182=6,6,IF('Vessel List A'!GC182=7,7,IF('Vessel List A'!GC182=8,8,IF('Vessel List A'!GC182=9,9,IF('Vessel List A'!GC182=10,10,IF('Vessel List A'!GC182=11,11,IF('Vessel List A'!GC182=12,12,IF('Vessel List A'!GC182=13,13,IF('Vessel List A'!GC182=14,14,IF('Vessel List A'!GC182=15,15,IF('Vessel List A'!GC182=16,16,0)))))))))))))))))=0," ",VALUE(IF('Vessel List A'!GC182=1,1,IF('Vessel List A'!GC182=2,2,IF('Vessel List A'!GC182=3,3,IF('Vessel List A'!GC182=4,4,IF('Vessel List A'!GC182=5,5,IF('Vessel List A'!GC182=6,6,IF('Vessel List A'!GC182=7,7,IF('Vessel List A'!GC182=8,8,IF('Vessel List A'!GC182=9,9,IF('Vessel List A'!GC182=10,10,IF('Vessel List A'!GC182=11,11,IF('Vessel List A'!GC182=12,12,IF('Vessel List A'!GC182=13,13,IF('Vessel List A'!GC182=14,14,IF('Vessel List A'!GC182=15,15,IF('Vessel List A'!GC182=16,16,0))))))))))))))))))</f>
        <v xml:space="preserve"> </v>
      </c>
      <c r="CW183" s="154"/>
      <c r="CX183" s="158"/>
      <c r="CY183" s="390" t="str">
        <f t="shared" si="191"/>
        <v/>
      </c>
      <c r="CZ183" s="158"/>
      <c r="DA183" s="137"/>
      <c r="DB183" s="388" t="str">
        <f t="shared" si="192"/>
        <v/>
      </c>
      <c r="DC183" s="157" t="str">
        <f>IF(VALUE(IF('Vessel List A'!GP182=1,1,IF('Vessel List A'!GP182=2,2,IF('Vessel List A'!GP182=3,3,IF('Vessel List A'!GP182=4,4,IF('Vessel List A'!GP182=5,5,IF('Vessel List A'!GP182=6,6,IF('Vessel List A'!GP182=7,7,IF('Vessel List A'!GP182=8,8,IF('Vessel List A'!GP182=9,9,IF('Vessel List A'!GP182=10,10,IF('Vessel List A'!GP182=11,11,IF('Vessel List A'!GP182=12,12,IF('Vessel List A'!GP182=13,13,IF('Vessel List A'!GP182=14,14,IF('Vessel List A'!GP182=15,15,IF('Vessel List A'!GP182=16,16,0)))))))))))))))))=0," ",VALUE(IF('Vessel List A'!GP182=1,1,IF('Vessel List A'!GP182=2,2,IF('Vessel List A'!GP182=3,3,IF('Vessel List A'!GP182=4,4,IF('Vessel List A'!GP182=5,5,IF('Vessel List A'!GP182=6,6,IF('Vessel List A'!GP182=7,7,IF('Vessel List A'!GP182=8,8,IF('Vessel List A'!GP182=9,9,IF('Vessel List A'!GP182=10,10,IF('Vessel List A'!GP182=11,11,IF('Vessel List A'!GP182=12,12,IF('Vessel List A'!GP182=13,13,IF('Vessel List A'!GP182=14,14,IF('Vessel List A'!GP182=15,15,IF('Vessel List A'!GP182=16,16,0))))))))))))))))))</f>
        <v xml:space="preserve"> </v>
      </c>
      <c r="DD183" s="154"/>
      <c r="DE183" s="158"/>
      <c r="DF183" s="390" t="str">
        <f t="shared" si="193"/>
        <v/>
      </c>
      <c r="DG183" s="158"/>
      <c r="DH183" s="137"/>
      <c r="DI183" s="388" t="str">
        <f t="shared" si="194"/>
        <v/>
      </c>
      <c r="DJ183" s="157" t="str">
        <f>IF(VALUE(IF('Vessel List A'!HC182=1,1,IF('Vessel List A'!HC182=2,2,IF('Vessel List A'!HC182=3,3,IF('Vessel List A'!HC182=4,4,IF('Vessel List A'!HC182=5,5,IF('Vessel List A'!HC182=6,6,IF('Vessel List A'!HC182=7,7,IF('Vessel List A'!HC182=8,8,IF('Vessel List A'!HC182=9,9,IF('Vessel List A'!HC182=10,10,IF('Vessel List A'!HC182=11,11,IF('Vessel List A'!HC182=12,12,IF('Vessel List A'!HC182=13,13,IF('Vessel List A'!HC182=14,14,IF('Vessel List A'!HC182=15,15,IF('Vessel List A'!HC182=16,16,0)))))))))))))))))=0," ",VALUE(IF('Vessel List A'!HC182=1,1,IF('Vessel List A'!HC182=2,2,IF('Vessel List A'!HC182=3,3,IF('Vessel List A'!HC182=4,4,IF('Vessel List A'!HC182=5,5,IF('Vessel List A'!HC182=6,6,IF('Vessel List A'!HC182=7,7,IF('Vessel List A'!HC182=8,8,IF('Vessel List A'!HC182=9,9,IF('Vessel List A'!HC182=10,10,IF('Vessel List A'!HC182=11,11,IF('Vessel List A'!HC182=12,12,IF('Vessel List A'!HC182=13,13,IF('Vessel List A'!HC182=14,14,IF('Vessel List A'!HC182=15,15,IF('Vessel List A'!HC182=16,16,0))))))))))))))))))</f>
        <v xml:space="preserve"> </v>
      </c>
      <c r="DK183" s="154"/>
      <c r="DL183" s="158"/>
      <c r="DM183" s="390" t="str">
        <f t="shared" si="195"/>
        <v/>
      </c>
      <c r="DN183" s="158"/>
      <c r="DO183" s="137"/>
      <c r="DP183" s="388" t="str">
        <f t="shared" si="196"/>
        <v/>
      </c>
      <c r="DQ183" s="157" t="str">
        <f>IF(VALUE(IF('Vessel List A'!HP182=1,1,IF('Vessel List A'!HP182=2,2,IF('Vessel List A'!HP182=3,3,IF('Vessel List A'!HP182=4,4,IF('Vessel List A'!HP182=5,5,IF('Vessel List A'!HP182=6,6,IF('Vessel List A'!HP182=7,7,IF('Vessel List A'!HP182=8,8,IF('Vessel List A'!HP182=9,9,IF('Vessel List A'!HP182=10,10,IF('Vessel List A'!HP182=11,11,IF('Vessel List A'!HP182=12,12,IF('Vessel List A'!HP182=13,13,IF('Vessel List A'!HP182=14,14,IF('Vessel List A'!HP182=15,15,IF('Vessel List A'!HP182=16,16,0)))))))))))))))))=0," ",VALUE(IF('Vessel List A'!HP182=1,1,IF('Vessel List A'!HP182=2,2,IF('Vessel List A'!HP182=3,3,IF('Vessel List A'!HP182=4,4,IF('Vessel List A'!HP182=5,5,IF('Vessel List A'!HP182=6,6,IF('Vessel List A'!HP182=7,7,IF('Vessel List A'!HP182=8,8,IF('Vessel List A'!HP182=9,9,IF('Vessel List A'!HP182=10,10,IF('Vessel List A'!HP182=11,11,IF('Vessel List A'!HP182=12,12,IF('Vessel List A'!HP182=13,13,IF('Vessel List A'!HP182=14,14,IF('Vessel List A'!HP182=15,15,IF('Vessel List A'!HP182=16,16,0))))))))))))))))))</f>
        <v xml:space="preserve"> </v>
      </c>
      <c r="DR183" s="154"/>
      <c r="DS183" s="158"/>
      <c r="DT183" s="390" t="str">
        <f t="shared" si="197"/>
        <v/>
      </c>
      <c r="DU183" s="158"/>
      <c r="DV183" s="137"/>
      <c r="DW183" s="388" t="str">
        <f t="shared" si="198"/>
        <v/>
      </c>
      <c r="DX183" s="157" t="str">
        <f>IF(VALUE(IF('Vessel List A'!IC182=1,1,IF('Vessel List A'!IC182=2,2,IF('Vessel List A'!IC182=3,3,IF('Vessel List A'!IC182=4,4,IF('Vessel List A'!IC182=5,5,IF('Vessel List A'!IC182=6,6,IF('Vessel List A'!IC182=7,7,IF('Vessel List A'!IC182=8,8,IF('Vessel List A'!IC182=9,9,IF('Vessel List A'!IC182=10,10,IF('Vessel List A'!IC182=11,11,IF('Vessel List A'!IC182=12,12,IF('Vessel List A'!IC182=13,13,IF('Vessel List A'!IC182=14,14,IF('Vessel List A'!IC182=15,15,IF('Vessel List A'!IC182=16,16,0)))))))))))))))))=0," ",VALUE(IF('Vessel List A'!IC182=1,1,IF('Vessel List A'!IC182=2,2,IF('Vessel List A'!IC182=3,3,IF('Vessel List A'!IC182=4,4,IF('Vessel List A'!IC182=5,5,IF('Vessel List A'!IC182=6,6,IF('Vessel List A'!IC182=7,7,IF('Vessel List A'!IC182=8,8,IF('Vessel List A'!IC182=9,9,IF('Vessel List A'!IC182=10,10,IF('Vessel List A'!IC182=11,11,IF('Vessel List A'!IC182=12,12,IF('Vessel List A'!IC182=13,13,IF('Vessel List A'!IC182=14,14,IF('Vessel List A'!IC182=15,15,IF('Vessel List A'!IC182=16,16,0))))))))))))))))))</f>
        <v xml:space="preserve"> </v>
      </c>
      <c r="DY183" s="154"/>
      <c r="DZ183" s="158"/>
      <c r="EA183" s="390" t="str">
        <f t="shared" si="199"/>
        <v/>
      </c>
      <c r="EB183" s="158"/>
      <c r="EC183" s="137"/>
      <c r="ED183" s="388" t="str">
        <f t="shared" si="200"/>
        <v/>
      </c>
      <c r="EE183" s="157" t="str">
        <f>IF(VALUE(IF('Vessel List A'!IP182=1,1,IF('Vessel List A'!IP182=2,2,IF('Vessel List A'!IP182=3,3,IF('Vessel List A'!IP182=4,4,IF('Vessel List A'!IP182=5,5,IF('Vessel List A'!IP182=6,6,IF('Vessel List A'!IP182=7,7,IF('Vessel List A'!IP182=8,8,IF('Vessel List A'!IP182=9,9,IF('Vessel List A'!IP182=10,10,IF('Vessel List A'!IP182=11,11,IF('Vessel List A'!IP182=12,12,IF('Vessel List A'!IP182=13,13,IF('Vessel List A'!IP182=14,14,IF('Vessel List A'!IP182=15,15,IF('Vessel List A'!IP182=16,16,0)))))))))))))))))=0," ",VALUE(IF('Vessel List A'!IP182=1,1,IF('Vessel List A'!IP182=2,2,IF('Vessel List A'!IP182=3,3,IF('Vessel List A'!IP182=4,4,IF('Vessel List A'!IP182=5,5,IF('Vessel List A'!IP182=6,6,IF('Vessel List A'!IP182=7,7,IF('Vessel List A'!IP182=8,8,IF('Vessel List A'!IP182=9,9,IF('Vessel List A'!IP182=10,10,IF('Vessel List A'!IP182=11,11,IF('Vessel List A'!IP182=12,12,IF('Vessel List A'!IP182=13,13,IF('Vessel List A'!IP182=14,14,IF('Vessel List A'!IP182=15,15,IF('Vessel List A'!IP182=16,16,0))))))))))))))))))</f>
        <v xml:space="preserve"> </v>
      </c>
      <c r="EF183" s="154"/>
      <c r="EG183" s="158"/>
      <c r="EH183" s="390" t="str">
        <f t="shared" si="201"/>
        <v/>
      </c>
      <c r="EI183" s="158"/>
      <c r="EJ183" s="137"/>
      <c r="EK183" s="397" t="str">
        <f t="shared" si="202"/>
        <v/>
      </c>
      <c r="EL183" s="144"/>
      <c r="EM183" s="157" t="str">
        <f>IF(VALUE(IF('Vessel List B'!C182=1,1,IF('Vessel List B'!C182=2,2,IF('Vessel List B'!C182=3,3,IF('Vessel List B'!C182=4,4,IF('Vessel List B'!C182=5,5,IF('Vessel List B'!C182=6,6,IF('Vessel List B'!C182=7,7,IF('Vessel List B'!C182=8,8,IF('Vessel List B'!C182=9,9,IF('Vessel List B'!C182=10,10,IF('Vessel List B'!C182=11,11,IF('Vessel List B'!C182=12,12,IF('Vessel List B'!C182=13,13,IF('Vessel List B'!C182=14,14,IF('Vessel List B'!C182=15,15,IF('Vessel List B'!C182=16,16,0)))))))))))))))))=0," ",VALUE(IF('Vessel List B'!C182=1,1,IF('Vessel List B'!C182=2,2,IF('Vessel List B'!C182=3,3,IF('Vessel List B'!C182=4,4,IF('Vessel List B'!C182=5,5,IF('Vessel List B'!C182=6,6,IF('Vessel List B'!C182=7,7,IF('Vessel List B'!C182=8,8,IF('Vessel List B'!C182=9,9,IF('Vessel List B'!C182=10,10,IF('Vessel List B'!C182=11,11,IF('Vessel List B'!C182=12,12,IF('Vessel List B'!C182=13,13,IF('Vessel List B'!C182=14,14,IF('Vessel List B'!C182=15,15,IF('Vessel List B'!C182=16,16,0))))))))))))))))))</f>
        <v xml:space="preserve"> </v>
      </c>
      <c r="EN183" s="154"/>
      <c r="EO183" s="158"/>
      <c r="EP183" s="390" t="str">
        <f t="shared" si="203"/>
        <v/>
      </c>
      <c r="EQ183" s="158"/>
      <c r="ER183" s="137"/>
      <c r="ES183" s="388" t="str">
        <f t="shared" si="204"/>
        <v/>
      </c>
      <c r="ET183" s="157" t="str">
        <f>IF(VALUE(IF('Vessel List B'!P182=1,1,IF('Vessel List B'!P182=2,2,IF('Vessel List B'!P182=3,3,IF('Vessel List B'!P182=4,4,IF('Vessel List B'!P182=5,5,IF('Vessel List B'!P182=6,6,IF('Vessel List B'!P182=7,7,IF('Vessel List B'!P182=8,8,IF('Vessel List B'!P182=9,9,IF('Vessel List B'!P182=10,10,IF('Vessel List B'!P182=11,11,IF('Vessel List B'!P182=12,12,IF('Vessel List B'!P182=13,13,IF('Vessel List B'!P182=14,14,IF('Vessel List B'!P182=15,15,IF('Vessel List B'!P182=16,16,0)))))))))))))))))=0," ",VALUE(IF('Vessel List B'!P182=1,1,IF('Vessel List B'!P182=2,2,IF('Vessel List B'!P182=3,3,IF('Vessel List B'!P182=4,4,IF('Vessel List B'!P182=5,5,IF('Vessel List B'!P182=6,6,IF('Vessel List B'!P182=7,7,IF('Vessel List B'!P182=8,8,IF('Vessel List B'!P182=9,9,IF('Vessel List B'!P182=10,10,IF('Vessel List B'!P182=11,11,IF('Vessel List B'!P182=12,12,IF('Vessel List B'!P182=13,13,IF('Vessel List B'!P182=14,14,IF('Vessel List B'!P182=15,15,IF('Vessel List B'!P182=16,16,0))))))))))))))))))</f>
        <v xml:space="preserve"> </v>
      </c>
      <c r="EU183" s="154"/>
      <c r="EV183" s="158"/>
      <c r="EW183" s="390" t="str">
        <f t="shared" si="205"/>
        <v/>
      </c>
      <c r="EX183" s="158"/>
      <c r="EY183" s="137"/>
      <c r="EZ183" s="388" t="str">
        <f t="shared" si="206"/>
        <v/>
      </c>
      <c r="FA183" s="157" t="str">
        <f>IF(VALUE(IF('Vessel List B'!AC182=1,1,IF('Vessel List B'!AC182=2,2,IF('Vessel List B'!AC182=3,3,IF('Vessel List B'!AC182=4,4,IF('Vessel List B'!AC182=5,5,IF('Vessel List B'!AC182=6,6,IF('Vessel List B'!AC182=7,7,IF('Vessel List B'!AC182=8,8,IF('Vessel List B'!AC182=9,9,IF('Vessel List B'!AC182=10,10,IF('Vessel List B'!AC182=11,11,IF('Vessel List B'!AC182=12,12,IF('Vessel List B'!AC182=13,13,IF('Vessel List B'!AC182=14,14,IF('Vessel List B'!AC182=15,15,IF('Vessel List B'!AC182=16,16,0)))))))))))))))))=0," ",VALUE(IF('Vessel List B'!AC182=1,1,IF('Vessel List B'!AC182=2,2,IF('Vessel List B'!AC182=3,3,IF('Vessel List B'!AC182=4,4,IF('Vessel List B'!AC182=5,5,IF('Vessel List B'!AC182=6,6,IF('Vessel List B'!AC182=7,7,IF('Vessel List B'!AC182=8,8,IF('Vessel List B'!AC182=9,9,IF('Vessel List B'!AC182=10,10,IF('Vessel List B'!AC182=11,11,IF('Vessel List B'!AC182=12,12,IF('Vessel List B'!AC182=13,13,IF('Vessel List B'!AC182=14,14,IF('Vessel List B'!AC182=15,15,IF('Vessel List B'!AC182=16,16,0))))))))))))))))))</f>
        <v xml:space="preserve"> </v>
      </c>
      <c r="FB183" s="154"/>
      <c r="FC183" s="158"/>
      <c r="FD183" s="390" t="str">
        <f t="shared" si="207"/>
        <v/>
      </c>
      <c r="FE183" s="158"/>
      <c r="FF183" s="137"/>
      <c r="FG183" s="388" t="str">
        <f t="shared" si="208"/>
        <v/>
      </c>
      <c r="FH183" s="157" t="str">
        <f>IF(VALUE(IF('Vessel List B'!AP182=1,1,IF('Vessel List B'!AP182=2,2,IF('Vessel List B'!AP182=3,3,IF('Vessel List B'!AP182=4,4,IF('Vessel List B'!AP182=5,5,IF('Vessel List B'!AP182=6,6,IF('Vessel List B'!AP182=7,7,IF('Vessel List B'!AP182=8,8,IF('Vessel List B'!AP182=9,9,IF('Vessel List B'!AP182=10,10,IF('Vessel List B'!AP182=11,11,IF('Vessel List B'!AP182=12,12,IF('Vessel List B'!AP182=13,13,IF('Vessel List B'!AP182=14,14,IF('Vessel List B'!AP182=15,15,IF('Vessel List B'!AP182=16,16,0)))))))))))))))))=0," ",VALUE(IF('Vessel List B'!AP182=1,1,IF('Vessel List B'!AP182=2,2,IF('Vessel List B'!AP182=3,3,IF('Vessel List B'!AP182=4,4,IF('Vessel List B'!AP182=5,5,IF('Vessel List B'!AP182=6,6,IF('Vessel List B'!AP182=7,7,IF('Vessel List B'!AP182=8,8,IF('Vessel List B'!AP182=9,9,IF('Vessel List B'!AP182=10,10,IF('Vessel List B'!AP182=11,11,IF('Vessel List B'!AP182=12,12,IF('Vessel List B'!AP182=13,13,IF('Vessel List B'!AP182=14,14,IF('Vessel List B'!AP182=15,15,IF('Vessel List B'!AP182=16,16,0))))))))))))))))))</f>
        <v xml:space="preserve"> </v>
      </c>
      <c r="FI183" s="154"/>
      <c r="FJ183" s="158"/>
      <c r="FK183" s="390" t="str">
        <f t="shared" si="209"/>
        <v/>
      </c>
      <c r="FL183" s="158"/>
      <c r="FM183" s="137"/>
      <c r="FN183" s="388" t="str">
        <f t="shared" si="210"/>
        <v/>
      </c>
      <c r="FO183" s="157" t="str">
        <f>IF(VALUE(IF('Vessel List B'!BC182=1,1,IF('Vessel List B'!BC182=2,2,IF('Vessel List B'!BC182=3,3,IF('Vessel List B'!BC182=4,4,IF('Vessel List B'!BC182=5,5,IF('Vessel List B'!BC182=6,6,IF('Vessel List B'!BC182=7,7,IF('Vessel List B'!BC182=8,8,IF('Vessel List B'!BC182=9,9,IF('Vessel List B'!BC182=10,10,IF('Vessel List B'!BC182=11,11,IF('Vessel List B'!BC182=12,12,IF('Vessel List B'!BC182=13,13,IF('Vessel List B'!BC182=14,14,IF('Vessel List B'!BC182=15,15,IF('Vessel List B'!BC182=16,16,0)))))))))))))))))=0," ",VALUE(IF('Vessel List B'!BC182=1,1,IF('Vessel List B'!BC182=2,2,IF('Vessel List B'!BC182=3,3,IF('Vessel List B'!BC182=4,4,IF('Vessel List B'!BC182=5,5,IF('Vessel List B'!BC182=6,6,IF('Vessel List B'!BC182=7,7,IF('Vessel List B'!BC182=8,8,IF('Vessel List B'!BC182=9,9,IF('Vessel List B'!BC182=10,10,IF('Vessel List B'!BC182=11,11,IF('Vessel List B'!BC182=12,12,IF('Vessel List B'!BC182=13,13,IF('Vessel List B'!BC182=14,14,IF('Vessel List B'!BC182=15,15,IF('Vessel List B'!BC182=16,16,0))))))))))))))))))</f>
        <v xml:space="preserve"> </v>
      </c>
      <c r="FP183" s="154"/>
      <c r="FQ183" s="158"/>
      <c r="FR183" s="390" t="str">
        <f t="shared" si="211"/>
        <v/>
      </c>
      <c r="FS183" s="158"/>
      <c r="FT183" s="137"/>
      <c r="FU183" s="388" t="str">
        <f t="shared" si="212"/>
        <v/>
      </c>
      <c r="FV183" s="157" t="str">
        <f>IF(VALUE(IF('Vessel List B'!BP182=1,1,IF('Vessel List B'!BP182=2,2,IF('Vessel List B'!BP182=3,3,IF('Vessel List B'!BP182=4,4,IF('Vessel List B'!BP182=5,5,IF('Vessel List B'!BP182=6,6,IF('Vessel List B'!BP182=7,7,IF('Vessel List B'!BP182=8,8,IF('Vessel List B'!BP182=9,9,IF('Vessel List B'!BP182=10,10,IF('Vessel List B'!BP182=11,11,IF('Vessel List B'!BP182=12,12,IF('Vessel List B'!BP182=13,13,IF('Vessel List B'!BP182=14,14,IF('Vessel List B'!BP182=15,15,IF('Vessel List B'!BP182=16,16,0)))))))))))))))))=0," ",VALUE(IF('Vessel List B'!BP182=1,1,IF('Vessel List B'!BP182=2,2,IF('Vessel List B'!BP182=3,3,IF('Vessel List B'!BP182=4,4,IF('Vessel List B'!BP182=5,5,IF('Vessel List B'!BP182=6,6,IF('Vessel List B'!BP182=7,7,IF('Vessel List B'!BP182=8,8,IF('Vessel List B'!BP182=9,9,IF('Vessel List B'!BP182=10,10,IF('Vessel List B'!BP182=11,11,IF('Vessel List B'!BP182=12,12,IF('Vessel List B'!BP182=13,13,IF('Vessel List B'!BP182=14,14,IF('Vessel List B'!BP182=15,15,IF('Vessel List B'!BP182=16,16,0))))))))))))))))))</f>
        <v xml:space="preserve"> </v>
      </c>
      <c r="FW183" s="154"/>
      <c r="FX183" s="158"/>
      <c r="FY183" s="390" t="str">
        <f t="shared" si="213"/>
        <v/>
      </c>
      <c r="FZ183" s="158"/>
      <c r="GA183" s="137"/>
      <c r="GB183" s="388" t="str">
        <f t="shared" si="214"/>
        <v/>
      </c>
      <c r="GC183" s="157" t="str">
        <f>IF(VALUE(IF('Vessel List B'!CC182=1,1,IF('Vessel List B'!CC182=2,2,IF('Vessel List B'!CC182=3,3,IF('Vessel List B'!CC182=4,4,IF('Vessel List B'!CC182=5,5,IF('Vessel List B'!CC182=6,6,IF('Vessel List B'!CC182=7,7,IF('Vessel List B'!CC182=8,8,IF('Vessel List B'!CC182=9,9,IF('Vessel List B'!CC182=10,10,IF('Vessel List B'!CC182=11,11,IF('Vessel List B'!CC182=12,12,IF('Vessel List B'!CC182=13,13,IF('Vessel List B'!CC182=14,14,IF('Vessel List B'!CC182=15,15,IF('Vessel List B'!CC182=16,16,0)))))))))))))))))=0," ",VALUE(IF('Vessel List B'!CC182=1,1,IF('Vessel List B'!CC182=2,2,IF('Vessel List B'!CC182=3,3,IF('Vessel List B'!CC182=4,4,IF('Vessel List B'!CC182=5,5,IF('Vessel List B'!CC182=6,6,IF('Vessel List B'!CC182=7,7,IF('Vessel List B'!CC182=8,8,IF('Vessel List B'!CC182=9,9,IF('Vessel List B'!CC182=10,10,IF('Vessel List B'!CC182=11,11,IF('Vessel List B'!CC182=12,12,IF('Vessel List B'!CC182=13,13,IF('Vessel List B'!CC182=14,14,IF('Vessel List B'!CC182=15,15,IF('Vessel List B'!CC182=16,16,0))))))))))))))))))</f>
        <v xml:space="preserve"> </v>
      </c>
      <c r="GD183" s="154"/>
      <c r="GE183" s="158"/>
      <c r="GF183" s="390" t="str">
        <f t="shared" si="215"/>
        <v/>
      </c>
      <c r="GG183" s="158"/>
      <c r="GH183" s="137"/>
      <c r="GI183" s="388" t="str">
        <f t="shared" si="216"/>
        <v/>
      </c>
      <c r="GJ183" s="157" t="str">
        <f>IF(VALUE(IF('Vessel List B'!CP182=1,1,IF('Vessel List B'!CP182=2,2,IF('Vessel List B'!CP182=3,3,IF('Vessel List B'!CP182=4,4,IF('Vessel List B'!CP182=5,5,IF('Vessel List B'!CP182=6,6,IF('Vessel List B'!CP182=7,7,IF('Vessel List B'!CP182=8,8,IF('Vessel List B'!CP182=9,9,IF('Vessel List B'!CP182=10,10,IF('Vessel List B'!CP182=11,11,IF('Vessel List B'!CP182=12,12,IF('Vessel List B'!CP182=13,13,IF('Vessel List B'!CP182=14,14,IF('Vessel List B'!CP182=15,15,IF('Vessel List B'!CP182=16,16,0)))))))))))))))))=0," ",VALUE(IF('Vessel List B'!CP182=1,1,IF('Vessel List B'!CP182=2,2,IF('Vessel List B'!CP182=3,3,IF('Vessel List B'!CP182=4,4,IF('Vessel List B'!CP182=5,5,IF('Vessel List B'!CP182=6,6,IF('Vessel List B'!CP182=7,7,IF('Vessel List B'!CP182=8,8,IF('Vessel List B'!CP182=9,9,IF('Vessel List B'!CP182=10,10,IF('Vessel List B'!CP182=11,11,IF('Vessel List B'!CP182=12,12,IF('Vessel List B'!CP182=13,13,IF('Vessel List B'!CP182=14,14,IF('Vessel List B'!CP182=15,15,IF('Vessel List B'!CP182=16,16,0))))))))))))))))))</f>
        <v xml:space="preserve"> </v>
      </c>
      <c r="GK183" s="154"/>
      <c r="GL183" s="158"/>
      <c r="GM183" s="390" t="str">
        <f t="shared" si="217"/>
        <v/>
      </c>
      <c r="GN183" s="158"/>
      <c r="GO183" s="137"/>
      <c r="GP183" s="388" t="str">
        <f t="shared" si="218"/>
        <v/>
      </c>
      <c r="GQ183" s="157" t="str">
        <f>IF(VALUE(IF('Vessel List B'!DC182=1,1,IF('Vessel List B'!DC182=2,2,IF('Vessel List B'!DC182=3,3,IF('Vessel List B'!DC182=4,4,IF('Vessel List B'!DC182=5,5,IF('Vessel List B'!DC182=6,6,IF('Vessel List B'!DC182=7,7,IF('Vessel List B'!DC182=8,8,IF('Vessel List B'!DC182=9,9,IF('Vessel List B'!DC182=10,10,IF('Vessel List B'!DC182=11,11,IF('Vessel List B'!DC182=12,12,IF('Vessel List B'!DC182=13,13,IF('Vessel List B'!DC182=14,14,IF('Vessel List B'!DC182=15,15,IF('Vessel List B'!DC182=16,16,0)))))))))))))))))=0," ",VALUE(IF('Vessel List B'!DC182=1,1,IF('Vessel List B'!DC182=2,2,IF('Vessel List B'!DC182=3,3,IF('Vessel List B'!DC182=4,4,IF('Vessel List B'!DC182=5,5,IF('Vessel List B'!DC182=6,6,IF('Vessel List B'!DC182=7,7,IF('Vessel List B'!DC182=8,8,IF('Vessel List B'!DC182=9,9,IF('Vessel List B'!DC182=10,10,IF('Vessel List B'!DC182=11,11,IF('Vessel List B'!DC182=12,12,IF('Vessel List B'!DC182=13,13,IF('Vessel List B'!DC182=14,14,IF('Vessel List B'!DC182=15,15,IF('Vessel List B'!DC182=16,16,0))))))))))))))))))</f>
        <v xml:space="preserve"> </v>
      </c>
      <c r="GR183" s="154"/>
      <c r="GS183" s="158"/>
      <c r="GT183" s="390" t="str">
        <f t="shared" si="219"/>
        <v/>
      </c>
      <c r="GU183" s="158"/>
      <c r="GV183" s="137"/>
      <c r="GW183" s="388" t="str">
        <f t="shared" si="220"/>
        <v/>
      </c>
      <c r="GX183" s="157" t="str">
        <f>IF(VALUE(IF('Vessel List B'!DP182=1,1,IF('Vessel List B'!DP182=2,2,IF('Vessel List B'!DP182=3,3,IF('Vessel List B'!DP182=4,4,IF('Vessel List B'!DP182=5,5,IF('Vessel List B'!DP182=6,6,IF('Vessel List B'!DP182=7,7,IF('Vessel List B'!DP182=8,8,IF('Vessel List B'!DP182=9,9,IF('Vessel List B'!DP182=10,10,IF('Vessel List B'!DP182=11,11,IF('Vessel List B'!DP182=12,12,IF('Vessel List B'!DP182=13,13,IF('Vessel List B'!DP182=14,14,IF('Vessel List B'!DP182=15,15,IF('Vessel List B'!DP182=16,16,0)))))))))))))))))=0," ",VALUE(IF('Vessel List B'!DP182=1,1,IF('Vessel List B'!DP182=2,2,IF('Vessel List B'!DP182=3,3,IF('Vessel List B'!DP182=4,4,IF('Vessel List B'!DP182=5,5,IF('Vessel List B'!DP182=6,6,IF('Vessel List B'!DP182=7,7,IF('Vessel List B'!DP182=8,8,IF('Vessel List B'!DP182=9,9,IF('Vessel List B'!DP182=10,10,IF('Vessel List B'!DP182=11,11,IF('Vessel List B'!DP182=12,12,IF('Vessel List B'!DP182=13,13,IF('Vessel List B'!DP182=14,14,IF('Vessel List B'!DP182=15,15,IF('Vessel List B'!DP182=16,16,0))))))))))))))))))</f>
        <v xml:space="preserve"> </v>
      </c>
      <c r="GY183" s="154"/>
      <c r="GZ183" s="158"/>
      <c r="HA183" s="390" t="str">
        <f t="shared" si="221"/>
        <v/>
      </c>
      <c r="HB183" s="158"/>
      <c r="HC183" s="137"/>
      <c r="HD183" s="388" t="str">
        <f t="shared" si="222"/>
        <v/>
      </c>
      <c r="HE183" s="157" t="str">
        <f>IF(VALUE(IF('Vessel List B'!EC182=1,1,IF('Vessel List B'!EC182=2,2,IF('Vessel List B'!EC182=3,3,IF('Vessel List B'!EC182=4,4,IF('Vessel List B'!EC182=5,5,IF('Vessel List B'!EC182=6,6,IF('Vessel List B'!EC182=7,7,IF('Vessel List B'!EC182=8,8,IF('Vessel List B'!EC182=9,9,IF('Vessel List B'!EC182=10,10,IF('Vessel List B'!EC182=11,11,IF('Vessel List B'!EC182=12,12,IF('Vessel List B'!EC182=13,13,IF('Vessel List B'!EC182=14,14,IF('Vessel List B'!EC182=15,15,IF('Vessel List B'!EC182=16,16,0)))))))))))))))))=0," ",VALUE(IF('Vessel List B'!EC182=1,1,IF('Vessel List B'!EC182=2,2,IF('Vessel List B'!EC182=3,3,IF('Vessel List B'!EC182=4,4,IF('Vessel List B'!EC182=5,5,IF('Vessel List B'!EC182=6,6,IF('Vessel List B'!EC182=7,7,IF('Vessel List B'!EC182=8,8,IF('Vessel List B'!EC182=9,9,IF('Vessel List B'!EC182=10,10,IF('Vessel List B'!EC182=11,11,IF('Vessel List B'!EC182=12,12,IF('Vessel List B'!EC182=13,13,IF('Vessel List B'!EC182=14,14,IF('Vessel List B'!EC182=15,15,IF('Vessel List B'!EC182=16,16,0))))))))))))))))))</f>
        <v xml:space="preserve"> </v>
      </c>
      <c r="HF183" s="154"/>
      <c r="HG183" s="158"/>
      <c r="HH183" s="390" t="str">
        <f t="shared" si="223"/>
        <v/>
      </c>
      <c r="HI183" s="158"/>
      <c r="HJ183" s="137"/>
      <c r="HK183" s="388" t="str">
        <f t="shared" si="224"/>
        <v/>
      </c>
      <c r="HL183" s="157" t="str">
        <f>IF(VALUE(IF('Vessel List B'!EP182=1,1,IF('Vessel List B'!EP182=2,2,IF('Vessel List B'!EP182=3,3,IF('Vessel List B'!EP182=4,4,IF('Vessel List B'!EP182=5,5,IF('Vessel List B'!EP182=6,6,IF('Vessel List B'!EP182=7,7,IF('Vessel List B'!EP182=8,8,IF('Vessel List B'!EP182=9,9,IF('Vessel List B'!EP182=10,10,IF('Vessel List B'!EP182=11,11,IF('Vessel List B'!EP182=12,12,IF('Vessel List B'!EP182=13,13,IF('Vessel List B'!EP182=14,14,IF('Vessel List B'!EP182=15,15,IF('Vessel List B'!EP182=16,16,0)))))))))))))))))=0," ",VALUE(IF('Vessel List B'!EP182=1,1,IF('Vessel List B'!EP182=2,2,IF('Vessel List B'!EP182=3,3,IF('Vessel List B'!EP182=4,4,IF('Vessel List B'!EP182=5,5,IF('Vessel List B'!EP182=6,6,IF('Vessel List B'!EP182=7,7,IF('Vessel List B'!EP182=8,8,IF('Vessel List B'!EP182=9,9,IF('Vessel List B'!EP182=10,10,IF('Vessel List B'!EP182=11,11,IF('Vessel List B'!EP182=12,12,IF('Vessel List B'!EP182=13,13,IF('Vessel List B'!EP182=14,14,IF('Vessel List B'!EP182=15,15,IF('Vessel List B'!EP182=16,16,0))))))))))))))))))</f>
        <v xml:space="preserve"> </v>
      </c>
      <c r="HM183" s="154"/>
      <c r="HN183" s="158"/>
      <c r="HO183" s="390" t="str">
        <f t="shared" si="225"/>
        <v/>
      </c>
      <c r="HP183" s="158"/>
      <c r="HQ183" s="137"/>
      <c r="HR183" s="388" t="str">
        <f t="shared" si="226"/>
        <v/>
      </c>
      <c r="HS183" s="157" t="str">
        <f>IF(VALUE(IF('Vessel List B'!FC182=1,1,IF('Vessel List B'!FC182=2,2,IF('Vessel List B'!FC182=3,3,IF('Vessel List B'!FC182=4,4,IF('Vessel List B'!FC182=5,5,IF('Vessel List B'!FC182=6,6,IF('Vessel List B'!FC182=7,7,IF('Vessel List B'!FC182=8,8,IF('Vessel List B'!FC182=9,9,IF('Vessel List B'!FC182=10,10,IF('Vessel List B'!FC182=11,11,IF('Vessel List B'!FC182=12,12,IF('Vessel List B'!FC182=13,13,IF('Vessel List B'!FC182=14,14,IF('Vessel List B'!FC182=15,15,IF('Vessel List B'!FC182=16,16,0)))))))))))))))))=0," ",VALUE(IF('Vessel List B'!FC182=1,1,IF('Vessel List B'!FC182=2,2,IF('Vessel List B'!FC182=3,3,IF('Vessel List B'!FC182=4,4,IF('Vessel List B'!FC182=5,5,IF('Vessel List B'!FC182=6,6,IF('Vessel List B'!FC182=7,7,IF('Vessel List B'!FC182=8,8,IF('Vessel List B'!FC182=9,9,IF('Vessel List B'!FC182=10,10,IF('Vessel List B'!FC182=11,11,IF('Vessel List B'!FC182=12,12,IF('Vessel List B'!FC182=13,13,IF('Vessel List B'!FC182=14,14,IF('Vessel List B'!FC182=15,15,IF('Vessel List B'!FC182=16,16,0))))))))))))))))))</f>
        <v xml:space="preserve"> </v>
      </c>
      <c r="HT183" s="154"/>
      <c r="HU183" s="158"/>
      <c r="HV183" s="390" t="str">
        <f t="shared" si="227"/>
        <v/>
      </c>
      <c r="HW183" s="158"/>
      <c r="HX183" s="137"/>
      <c r="HY183" s="388" t="str">
        <f t="shared" si="228"/>
        <v/>
      </c>
      <c r="HZ183" s="157" t="str">
        <f>IF(VALUE(IF('Vessel List B'!FP182=1,1,IF('Vessel List B'!FP182=2,2,IF('Vessel List B'!FP182=3,3,IF('Vessel List B'!FP182=4,4,IF('Vessel List B'!FP182=5,5,IF('Vessel List B'!FP182=6,6,IF('Vessel List B'!FP182=7,7,IF('Vessel List B'!FP182=8,8,IF('Vessel List B'!FP182=9,9,IF('Vessel List B'!FP182=10,10,IF('Vessel List B'!FP182=11,11,IF('Vessel List B'!FP182=12,12,IF('Vessel List B'!FP182=13,13,IF('Vessel List B'!FP182=14,14,IF('Vessel List B'!FP182=15,15,IF('Vessel List B'!FP182=16,16,0)))))))))))))))))=0," ",VALUE(IF('Vessel List B'!FP182=1,1,IF('Vessel List B'!FP182=2,2,IF('Vessel List B'!FP182=3,3,IF('Vessel List B'!FP182=4,4,IF('Vessel List B'!FP182=5,5,IF('Vessel List B'!FP182=6,6,IF('Vessel List B'!FP182=7,7,IF('Vessel List B'!FP182=8,8,IF('Vessel List B'!FP182=9,9,IF('Vessel List B'!FP182=10,10,IF('Vessel List B'!FP182=11,11,IF('Vessel List B'!FP182=12,12,IF('Vessel List B'!FP182=13,13,IF('Vessel List B'!FP182=14,14,IF('Vessel List B'!FP182=15,15,IF('Vessel List B'!FP182=16,16,0))))))))))))))))))</f>
        <v xml:space="preserve"> </v>
      </c>
      <c r="IA183" s="154"/>
      <c r="IB183" s="158"/>
      <c r="IC183" s="390" t="str">
        <f t="shared" si="229"/>
        <v/>
      </c>
      <c r="ID183" s="158"/>
      <c r="IE183" s="137"/>
      <c r="IF183" s="388" t="str">
        <f t="shared" si="230"/>
        <v/>
      </c>
      <c r="IG183" s="157" t="str">
        <f>IF(VALUE(IF('Vessel List B'!GC182=1,1,IF('Vessel List B'!GC182=2,2,IF('Vessel List B'!GC182=3,3,IF('Vessel List B'!GC182=4,4,IF('Vessel List B'!GC182=5,5,IF('Vessel List B'!GC182=6,6,IF('Vessel List B'!GC182=7,7,IF('Vessel List B'!GC182=8,8,IF('Vessel List B'!GC182=9,9,IF('Vessel List B'!GC182=10,10,IF('Vessel List B'!GC182=11,11,IF('Vessel List B'!GC182=12,12,IF('Vessel List B'!GC182=13,13,IF('Vessel List B'!GC182=14,14,IF('Vessel List B'!GC182=15,15,IF('Vessel List B'!GC182=16,16,0)))))))))))))))))=0," ",VALUE(IF('Vessel List B'!GC182=1,1,IF('Vessel List B'!GC182=2,2,IF('Vessel List B'!GC182=3,3,IF('Vessel List B'!GC182=4,4,IF('Vessel List B'!GC182=5,5,IF('Vessel List B'!GC182=6,6,IF('Vessel List B'!GC182=7,7,IF('Vessel List B'!GC182=8,8,IF('Vessel List B'!GC182=9,9,IF('Vessel List B'!GC182=10,10,IF('Vessel List B'!GC182=11,11,IF('Vessel List B'!GC182=12,12,IF('Vessel List B'!GC182=13,13,IF('Vessel List B'!GC182=14,14,IF('Vessel List B'!GC182=15,15,IF('Vessel List B'!GC182=16,16,0))))))))))))))))))</f>
        <v xml:space="preserve"> </v>
      </c>
      <c r="IH183" s="154"/>
      <c r="II183" s="158"/>
      <c r="IJ183" s="390" t="str">
        <f t="shared" si="231"/>
        <v/>
      </c>
      <c r="IK183" s="158"/>
      <c r="IL183" s="137"/>
      <c r="IM183" s="388" t="str">
        <f t="shared" si="232"/>
        <v/>
      </c>
      <c r="IN183" s="157" t="str">
        <f>IF(VALUE(IF('Vessel List B'!GP182=1,1,IF('Vessel List B'!GP182=2,2,IF('Vessel List B'!GP182=3,3,IF('Vessel List B'!GP182=4,4,IF('Vessel List B'!GP182=5,5,IF('Vessel List B'!GP182=6,6,IF('Vessel List B'!GP182=7,7,IF('Vessel List B'!GP182=8,8,IF('Vessel List B'!GP182=9,9,IF('Vessel List B'!GP182=10,10,IF('Vessel List B'!GP182=11,11,IF('Vessel List B'!GP182=12,12,IF('Vessel List B'!GP182=13,13,IF('Vessel List B'!GP182=14,14,IF('Vessel List B'!GP182=15,15,IF('Vessel List B'!GP182=16,16,0)))))))))))))))))=0," ",VALUE(IF('Vessel List B'!GP182=1,1,IF('Vessel List B'!GP182=2,2,IF('Vessel List B'!GP182=3,3,IF('Vessel List B'!GP182=4,4,IF('Vessel List B'!GP182=5,5,IF('Vessel List B'!GP182=6,6,IF('Vessel List B'!GP182=7,7,IF('Vessel List B'!GP182=8,8,IF('Vessel List B'!GP182=9,9,IF('Vessel List B'!GP182=10,10,IF('Vessel List B'!GP182=11,11,IF('Vessel List B'!GP182=12,12,IF('Vessel List B'!GP182=13,13,IF('Vessel List B'!GP182=14,14,IF('Vessel List B'!GP182=15,15,IF('Vessel List B'!GP182=16,16,0))))))))))))))))))</f>
        <v xml:space="preserve"> </v>
      </c>
      <c r="IO183" s="154"/>
      <c r="IP183" s="158"/>
      <c r="IQ183" s="390" t="str">
        <f t="shared" si="233"/>
        <v/>
      </c>
      <c r="IR183" s="158"/>
      <c r="IS183" s="137"/>
      <c r="IT183" s="388" t="str">
        <f t="shared" si="234"/>
        <v/>
      </c>
      <c r="IU183" s="157" t="str">
        <f>IF(VALUE(IF('Vessel List B'!HC182=1,1,IF('Vessel List B'!HC182=2,2,IF('Vessel List B'!HC182=3,3,IF('Vessel List B'!HC182=4,4,IF('Vessel List B'!HC182=5,5,IF('Vessel List B'!HC182=6,6,IF('Vessel List B'!HC182=7,7,IF('Vessel List B'!HC182=8,8,IF('Vessel List B'!HC182=9,9,IF('Vessel List B'!HC182=10,10,IF('Vessel List B'!HC182=11,11,IF('Vessel List B'!HC182=12,12,IF('Vessel List B'!HC182=13,13,IF('Vessel List B'!HC182=14,14,IF('Vessel List B'!HC182=15,15,IF('Vessel List B'!HC182=16,16,0)))))))))))))))))=0," ",VALUE(IF('Vessel List B'!HC182=1,1,IF('Vessel List B'!HC182=2,2,IF('Vessel List B'!HC182=3,3,IF('Vessel List B'!HC182=4,4,IF('Vessel List B'!HC182=5,5,IF('Vessel List B'!HC182=6,6,IF('Vessel List B'!HC182=7,7,IF('Vessel List B'!HC182=8,8,IF('Vessel List B'!HC182=9,9,IF('Vessel List B'!HC182=10,10,IF('Vessel List B'!HC182=11,11,IF('Vessel List B'!HC182=12,12,IF('Vessel List B'!HC182=13,13,IF('Vessel List B'!HC182=14,14,IF('Vessel List B'!HC182=15,15,IF('Vessel List B'!HC182=16,16,0))))))))))))))))))</f>
        <v xml:space="preserve"> </v>
      </c>
      <c r="IV183" s="154"/>
      <c r="IW183" s="158"/>
      <c r="IX183" s="390" t="str">
        <f t="shared" si="235"/>
        <v/>
      </c>
      <c r="IY183" s="158"/>
      <c r="IZ183" s="137"/>
      <c r="JA183" s="388" t="str">
        <f t="shared" si="236"/>
        <v/>
      </c>
      <c r="JB183" s="157" t="str">
        <f>IF(VALUE(IF('Vessel List B'!HP182=1,1,IF('Vessel List B'!HP182=2,2,IF('Vessel List B'!HP182=3,3,IF('Vessel List B'!HP182=4,4,IF('Vessel List B'!HP182=5,5,IF('Vessel List B'!HP182=6,6,IF('Vessel List B'!HP182=7,7,IF('Vessel List B'!HP182=8,8,IF('Vessel List B'!HP182=9,9,IF('Vessel List B'!HP182=10,10,IF('Vessel List B'!HP182=11,11,IF('Vessel List B'!HP182=12,12,IF('Vessel List B'!HP182=13,13,IF('Vessel List B'!HP182=14,14,IF('Vessel List B'!HP182=15,15,IF('Vessel List B'!HP182=16,16,0)))))))))))))))))=0," ",VALUE(IF('Vessel List B'!HP182=1,1,IF('Vessel List B'!HP182=2,2,IF('Vessel List B'!HP182=3,3,IF('Vessel List B'!HP182=4,4,IF('Vessel List B'!HP182=5,5,IF('Vessel List B'!HP182=6,6,IF('Vessel List B'!HP182=7,7,IF('Vessel List B'!HP182=8,8,IF('Vessel List B'!HP182=9,9,IF('Vessel List B'!HP182=10,10,IF('Vessel List B'!HP182=11,11,IF('Vessel List B'!HP182=12,12,IF('Vessel List B'!HP182=13,13,IF('Vessel List B'!HP182=14,14,IF('Vessel List B'!HP182=15,15,IF('Vessel List B'!HP182=16,16,0))))))))))))))))))</f>
        <v xml:space="preserve"> </v>
      </c>
      <c r="JC183" s="154"/>
      <c r="JD183" s="158"/>
      <c r="JE183" s="390" t="str">
        <f t="shared" si="237"/>
        <v/>
      </c>
      <c r="JF183" s="158"/>
      <c r="JG183" s="137"/>
      <c r="JH183" s="388" t="str">
        <f t="shared" si="238"/>
        <v/>
      </c>
      <c r="JI183" s="157" t="str">
        <f>IF(VALUE(IF('Vessel List B'!IC182=1,1,IF('Vessel List B'!IC182=2,2,IF('Vessel List B'!IC182=3,3,IF('Vessel List B'!IC182=4,4,IF('Vessel List B'!IC182=5,5,IF('Vessel List B'!IC182=6,6,IF('Vessel List B'!IC182=7,7,IF('Vessel List B'!IC182=8,8,IF('Vessel List B'!IC182=9,9,IF('Vessel List B'!IC182=10,10,IF('Vessel List B'!IC182=11,11,IF('Vessel List B'!IC182=12,12,IF('Vessel List B'!IC182=13,13,IF('Vessel List B'!IC182=14,14,IF('Vessel List B'!IC182=15,15,IF('Vessel List B'!IC182=16,16,0)))))))))))))))))=0," ",VALUE(IF('Vessel List B'!IC182=1,1,IF('Vessel List B'!IC182=2,2,IF('Vessel List B'!IC182=3,3,IF('Vessel List B'!IC182=4,4,IF('Vessel List B'!IC182=5,5,IF('Vessel List B'!IC182=6,6,IF('Vessel List B'!IC182=7,7,IF('Vessel List B'!IC182=8,8,IF('Vessel List B'!IC182=9,9,IF('Vessel List B'!IC182=10,10,IF('Vessel List B'!IC182=11,11,IF('Vessel List B'!IC182=12,12,IF('Vessel List B'!IC182=13,13,IF('Vessel List B'!IC182=14,14,IF('Vessel List B'!IC182=15,15,IF('Vessel List B'!IC182=16,16,0))))))))))))))))))</f>
        <v xml:space="preserve"> </v>
      </c>
      <c r="JJ183" s="154"/>
      <c r="JK183" s="158"/>
      <c r="JL183" s="390" t="str">
        <f t="shared" si="239"/>
        <v/>
      </c>
      <c r="JM183" s="158"/>
      <c r="JN183" s="137"/>
      <c r="JO183" s="388" t="str">
        <f t="shared" si="240"/>
        <v/>
      </c>
      <c r="JP183" s="157" t="str">
        <f>IF(VALUE(IF('Vessel List B'!IP182=1,1,IF('Vessel List B'!IP182=2,2,IF('Vessel List B'!IP182=3,3,IF('Vessel List B'!IP182=4,4,IF('Vessel List B'!IP182=5,5,IF('Vessel List B'!IP182=6,6,IF('Vessel List B'!IP182=7,7,IF('Vessel List B'!IP182=8,8,IF('Vessel List B'!IP182=9,9,IF('Vessel List B'!IP182=10,10,IF('Vessel List B'!IP182=11,11,IF('Vessel List B'!IP182=12,12,IF('Vessel List B'!IP182=13,13,IF('Vessel List B'!IP182=14,14,IF('Vessel List B'!IP182=15,15,IF('Vessel List B'!IP182=16,16,0)))))))))))))))))=0," ",VALUE(IF('Vessel List B'!IP182=1,1,IF('Vessel List B'!IP182=2,2,IF('Vessel List B'!IP182=3,3,IF('Vessel List B'!IP182=4,4,IF('Vessel List B'!IP182=5,5,IF('Vessel List B'!IP182=6,6,IF('Vessel List B'!IP182=7,7,IF('Vessel List B'!IP182=8,8,IF('Vessel List B'!IP182=9,9,IF('Vessel List B'!IP182=10,10,IF('Vessel List B'!IP182=11,11,IF('Vessel List B'!IP182=12,12,IF('Vessel List B'!IP182=13,13,IF('Vessel List B'!IP182=14,14,IF('Vessel List B'!IP182=15,15,IF('Vessel List B'!IP182=16,16,0))))))))))))))))))</f>
        <v xml:space="preserve"> </v>
      </c>
      <c r="JQ183" s="154"/>
      <c r="JR183" s="158"/>
      <c r="JS183" s="390" t="str">
        <f t="shared" si="241"/>
        <v/>
      </c>
      <c r="JT183" s="158"/>
      <c r="JU183" s="137"/>
      <c r="JV183" s="397" t="str">
        <f t="shared" si="242"/>
        <v/>
      </c>
      <c r="JW183" s="403"/>
    </row>
    <row r="184" spans="1:283" ht="15" x14ac:dyDescent="0.25">
      <c r="A184" s="132">
        <f>'Vessel List A'!B183</f>
        <v>41758</v>
      </c>
      <c r="B184" s="157" t="str">
        <f>IF(VALUE(IF('Vessel List A'!C183=1,1,IF('Vessel List A'!C183=2,2,IF('Vessel List A'!C183=3,3,IF('Vessel List A'!C183=4,4,IF('Vessel List A'!C183=5,5,IF('Vessel List A'!C183=6,6,IF('Vessel List A'!C183=7,7,IF('Vessel List A'!C183=8,8,IF('Vessel List A'!C183=9,9,IF('Vessel List A'!C183=10,10,IF('Vessel List A'!C183=11,11,IF('Vessel List A'!C183=12,12,IF('Vessel List A'!C183=13,13,IF('Vessel List A'!C183=14,14,IF('Vessel List A'!C183=15,15,IF('Vessel List A'!C183=16,16,0)))))))))))))))))=0," ",VALUE(IF('Vessel List A'!C183=1,1,IF('Vessel List A'!C183=2,2,IF('Vessel List A'!C183=3,3,IF('Vessel List A'!C183=4,4,IF('Vessel List A'!C183=5,5,IF('Vessel List A'!C183=6,6,IF('Vessel List A'!C183=7,7,IF('Vessel List A'!C183=8,8,IF('Vessel List A'!C183=9,9,IF('Vessel List A'!C183=10,10,IF('Vessel List A'!C183=11,11,IF('Vessel List A'!C183=12,12,IF('Vessel List A'!C183=13,13,IF('Vessel List A'!C183=14,14,IF('Vessel List A'!C183=15,15,IF('Vessel List A'!C183=16,16,0))))))))))))))))))</f>
        <v xml:space="preserve"> </v>
      </c>
      <c r="C184" s="154"/>
      <c r="D184" s="158"/>
      <c r="E184" s="390" t="str">
        <f t="shared" si="163"/>
        <v/>
      </c>
      <c r="F184" s="158"/>
      <c r="G184" s="137"/>
      <c r="H184" s="388" t="str">
        <f t="shared" si="164"/>
        <v/>
      </c>
      <c r="I184" s="157" t="str">
        <f>IF(VALUE(IF('Vessel List A'!P183=1,1,IF('Vessel List A'!P183=2,2,IF('Vessel List A'!P183=3,3,IF('Vessel List A'!P183=4,4,IF('Vessel List A'!P183=5,5,IF('Vessel List A'!P183=6,6,IF('Vessel List A'!P183=7,7,IF('Vessel List A'!P183=8,8,IF('Vessel List A'!P183=9,9,IF('Vessel List A'!P183=10,10,IF('Vessel List A'!P183=11,11,IF('Vessel List A'!P183=12,12,IF('Vessel List A'!P183=13,13,IF('Vessel List A'!P183=14,14,IF('Vessel List A'!P183=15,15,IF('Vessel List A'!P183=16,16,0)))))))))))))))))=0," ",VALUE(IF('Vessel List A'!P183=1,1,IF('Vessel List A'!P183=2,2,IF('Vessel List A'!P183=3,3,IF('Vessel List A'!P183=4,4,IF('Vessel List A'!P183=5,5,IF('Vessel List A'!P183=6,6,IF('Vessel List A'!P183=7,7,IF('Vessel List A'!P183=8,8,IF('Vessel List A'!P183=9,9,IF('Vessel List A'!P183=10,10,IF('Vessel List A'!P183=11,11,IF('Vessel List A'!P183=12,12,IF('Vessel List A'!P183=13,13,IF('Vessel List A'!P183=14,14,IF('Vessel List A'!P183=15,15,IF('Vessel List A'!P183=16,16,0))))))))))))))))))</f>
        <v xml:space="preserve"> </v>
      </c>
      <c r="J184" s="154"/>
      <c r="K184" s="158"/>
      <c r="L184" s="390" t="str">
        <f t="shared" si="165"/>
        <v/>
      </c>
      <c r="M184" s="158"/>
      <c r="N184" s="137"/>
      <c r="O184" s="388" t="str">
        <f t="shared" si="166"/>
        <v/>
      </c>
      <c r="P184" s="157" t="str">
        <f>IF(VALUE(IF('Vessel List A'!AC183=1,1,IF('Vessel List A'!AC183=2,2,IF('Vessel List A'!AC183=3,3,IF('Vessel List A'!AC183=4,4,IF('Vessel List A'!AC183=5,5,IF('Vessel List A'!AC183=6,6,IF('Vessel List A'!AC183=7,7,IF('Vessel List A'!AC183=8,8,IF('Vessel List A'!AC183=9,9,IF('Vessel List A'!AC183=10,10,IF('Vessel List A'!AC183=11,11,IF('Vessel List A'!AC183=12,12,IF('Vessel List A'!AC183=13,13,IF('Vessel List A'!AC183=14,14,IF('Vessel List A'!AC183=15,15,IF('Vessel List A'!AC183=16,16,0)))))))))))))))))=0," ",VALUE(IF('Vessel List A'!AC183=1,1,IF('Vessel List A'!AC183=2,2,IF('Vessel List A'!AC183=3,3,IF('Vessel List A'!AC183=4,4,IF('Vessel List A'!AC183=5,5,IF('Vessel List A'!AC183=6,6,IF('Vessel List A'!AC183=7,7,IF('Vessel List A'!AC183=8,8,IF('Vessel List A'!AC183=9,9,IF('Vessel List A'!AC183=10,10,IF('Vessel List A'!AC183=11,11,IF('Vessel List A'!AC183=12,12,IF('Vessel List A'!AC183=13,13,IF('Vessel List A'!AC183=14,14,IF('Vessel List A'!AC183=15,15,IF('Vessel List A'!AC183=16,16,0))))))))))))))))))</f>
        <v xml:space="preserve"> </v>
      </c>
      <c r="Q184" s="154"/>
      <c r="R184" s="158"/>
      <c r="S184" s="390" t="str">
        <f t="shared" si="167"/>
        <v/>
      </c>
      <c r="T184" s="158"/>
      <c r="U184" s="137"/>
      <c r="V184" s="388" t="str">
        <f t="shared" si="168"/>
        <v/>
      </c>
      <c r="W184" s="157" t="str">
        <f>IF(VALUE(IF('Vessel List A'!AP183=1,1,IF('Vessel List A'!AP183=2,2,IF('Vessel List A'!AP183=3,3,IF('Vessel List A'!AP183=4,4,IF('Vessel List A'!AP183=5,5,IF('Vessel List A'!AP183=6,6,IF('Vessel List A'!AP183=7,7,IF('Vessel List A'!AP183=8,8,IF('Vessel List A'!AP183=9,9,IF('Vessel List A'!AP183=10,10,IF('Vessel List A'!AP183=11,11,IF('Vessel List A'!AP183=12,12,IF('Vessel List A'!AP183=13,13,IF('Vessel List A'!AP183=14,14,IF('Vessel List A'!AP183=15,15,IF('Vessel List A'!AP183=16,16,0)))))))))))))))))=0," ",VALUE(IF('Vessel List A'!AP183=1,1,IF('Vessel List A'!AP183=2,2,IF('Vessel List A'!AP183=3,3,IF('Vessel List A'!AP183=4,4,IF('Vessel List A'!AP183=5,5,IF('Vessel List A'!AP183=6,6,IF('Vessel List A'!AP183=7,7,IF('Vessel List A'!AP183=8,8,IF('Vessel List A'!AP183=9,9,IF('Vessel List A'!AP183=10,10,IF('Vessel List A'!AP183=11,11,IF('Vessel List A'!AP183=12,12,IF('Vessel List A'!AP183=13,13,IF('Vessel List A'!AP183=14,14,IF('Vessel List A'!AP183=15,15,IF('Vessel List A'!AP183=16,16,0))))))))))))))))))</f>
        <v xml:space="preserve"> </v>
      </c>
      <c r="X184" s="154"/>
      <c r="Y184" s="158"/>
      <c r="Z184" s="390" t="str">
        <f t="shared" si="169"/>
        <v/>
      </c>
      <c r="AA184" s="158"/>
      <c r="AB184" s="137"/>
      <c r="AC184" s="388" t="str">
        <f t="shared" si="170"/>
        <v/>
      </c>
      <c r="AD184" s="157" t="str">
        <f>IF(VALUE(IF('Vessel List A'!BC183=1,1,IF('Vessel List A'!BC183=2,2,IF('Vessel List A'!BC183=3,3,IF('Vessel List A'!BC183=4,4,IF('Vessel List A'!BC183=5,5,IF('Vessel List A'!BC183=6,6,IF('Vessel List A'!BC183=7,7,IF('Vessel List A'!BC183=8,8,IF('Vessel List A'!BC183=9,9,IF('Vessel List A'!BC183=10,10,IF('Vessel List A'!BC183=11,11,IF('Vessel List A'!BC183=12,12,IF('Vessel List A'!BC183=13,13,IF('Vessel List A'!BC183=14,14,IF('Vessel List A'!BC183=15,15,IF('Vessel List A'!BC183=16,16,0)))))))))))))))))=0," ",VALUE(IF('Vessel List A'!BC183=1,1,IF('Vessel List A'!BC183=2,2,IF('Vessel List A'!BC183=3,3,IF('Vessel List A'!BC183=4,4,IF('Vessel List A'!BC183=5,5,IF('Vessel List A'!BC183=6,6,IF('Vessel List A'!BC183=7,7,IF('Vessel List A'!BC183=8,8,IF('Vessel List A'!BC183=9,9,IF('Vessel List A'!BC183=10,10,IF('Vessel List A'!BC183=11,11,IF('Vessel List A'!BC183=12,12,IF('Vessel List A'!BC183=13,13,IF('Vessel List A'!BC183=14,14,IF('Vessel List A'!BC183=15,15,IF('Vessel List A'!BC183=16,16,0))))))))))))))))))</f>
        <v xml:space="preserve"> </v>
      </c>
      <c r="AE184" s="154"/>
      <c r="AF184" s="158"/>
      <c r="AG184" s="390" t="str">
        <f t="shared" si="171"/>
        <v/>
      </c>
      <c r="AH184" s="158"/>
      <c r="AI184" s="137"/>
      <c r="AJ184" s="388" t="str">
        <f t="shared" si="172"/>
        <v/>
      </c>
      <c r="AK184" s="157" t="str">
        <f>IF(VALUE(IF('Vessel List A'!BP183=1,1,IF('Vessel List A'!BP183=2,2,IF('Vessel List A'!BP183=3,3,IF('Vessel List A'!BP183=4,4,IF('Vessel List A'!BP183=5,5,IF('Vessel List A'!BP183=6,6,IF('Vessel List A'!BP183=7,7,IF('Vessel List A'!BP183=8,8,IF('Vessel List A'!BP183=9,9,IF('Vessel List A'!BP183=10,10,IF('Vessel List A'!BP183=11,11,IF('Vessel List A'!BP183=12,12,IF('Vessel List A'!BP183=13,13,IF('Vessel List A'!BP183=14,14,IF('Vessel List A'!BP183=15,15,IF('Vessel List A'!BP183=16,16,0)))))))))))))))))=0," ",VALUE(IF('Vessel List A'!BP183=1,1,IF('Vessel List A'!BP183=2,2,IF('Vessel List A'!BP183=3,3,IF('Vessel List A'!BP183=4,4,IF('Vessel List A'!BP183=5,5,IF('Vessel List A'!BP183=6,6,IF('Vessel List A'!BP183=7,7,IF('Vessel List A'!BP183=8,8,IF('Vessel List A'!BP183=9,9,IF('Vessel List A'!BP183=10,10,IF('Vessel List A'!BP183=11,11,IF('Vessel List A'!BP183=12,12,IF('Vessel List A'!BP183=13,13,IF('Vessel List A'!BP183=14,14,IF('Vessel List A'!BP183=15,15,IF('Vessel List A'!BP183=16,16,0))))))))))))))))))</f>
        <v xml:space="preserve"> </v>
      </c>
      <c r="AL184" s="154"/>
      <c r="AM184" s="158"/>
      <c r="AN184" s="390" t="str">
        <f t="shared" si="173"/>
        <v/>
      </c>
      <c r="AO184" s="158"/>
      <c r="AP184" s="137"/>
      <c r="AQ184" s="388" t="str">
        <f t="shared" si="174"/>
        <v/>
      </c>
      <c r="AR184" s="157" t="str">
        <f>IF(VALUE(IF('Vessel List A'!CC183=1,1,IF('Vessel List A'!CC183=2,2,IF('Vessel List A'!CC183=3,3,IF('Vessel List A'!CC183=4,4,IF('Vessel List A'!CC183=5,5,IF('Vessel List A'!CC183=6,6,IF('Vessel List A'!CC183=7,7,IF('Vessel List A'!CC183=8,8,IF('Vessel List A'!CC183=9,9,IF('Vessel List A'!CC183=10,10,IF('Vessel List A'!CC183=11,11,IF('Vessel List A'!CC183=12,12,IF('Vessel List A'!CC183=13,13,IF('Vessel List A'!CC183=14,14,IF('Vessel List A'!CC183=15,15,IF('Vessel List A'!CC183=16,16,0)))))))))))))))))=0," ",VALUE(IF('Vessel List A'!CC183=1,1,IF('Vessel List A'!CC183=2,2,IF('Vessel List A'!CC183=3,3,IF('Vessel List A'!CC183=4,4,IF('Vessel List A'!CC183=5,5,IF('Vessel List A'!CC183=6,6,IF('Vessel List A'!CC183=7,7,IF('Vessel List A'!CC183=8,8,IF('Vessel List A'!CC183=9,9,IF('Vessel List A'!CC183=10,10,IF('Vessel List A'!CC183=11,11,IF('Vessel List A'!CC183=12,12,IF('Vessel List A'!CC183=13,13,IF('Vessel List A'!CC183=14,14,IF('Vessel List A'!CC183=15,15,IF('Vessel List A'!CC183=16,16,0))))))))))))))))))</f>
        <v xml:space="preserve"> </v>
      </c>
      <c r="AS184" s="154"/>
      <c r="AT184" s="158"/>
      <c r="AU184" s="390" t="str">
        <f t="shared" si="175"/>
        <v/>
      </c>
      <c r="AV184" s="158"/>
      <c r="AW184" s="137"/>
      <c r="AX184" s="388" t="str">
        <f t="shared" si="176"/>
        <v/>
      </c>
      <c r="AY184" s="157" t="str">
        <f>IF(VALUE(IF('Vessel List A'!CP183=1,1,IF('Vessel List A'!CP183=2,2,IF('Vessel List A'!CP183=3,3,IF('Vessel List A'!CP183=4,4,IF('Vessel List A'!CP183=5,5,IF('Vessel List A'!CP183=6,6,IF('Vessel List A'!CP183=7,7,IF('Vessel List A'!CP183=8,8,IF('Vessel List A'!CP183=9,9,IF('Vessel List A'!CP183=10,10,IF('Vessel List A'!CP183=11,11,IF('Vessel List A'!CP183=12,12,IF('Vessel List A'!CP183=13,13,IF('Vessel List A'!CP183=14,14,IF('Vessel List A'!CP183=15,15,IF('Vessel List A'!CP183=16,16,0)))))))))))))))))=0," ",VALUE(IF('Vessel List A'!CP183=1,1,IF('Vessel List A'!CP183=2,2,IF('Vessel List A'!CP183=3,3,IF('Vessel List A'!CP183=4,4,IF('Vessel List A'!CP183=5,5,IF('Vessel List A'!CP183=6,6,IF('Vessel List A'!CP183=7,7,IF('Vessel List A'!CP183=8,8,IF('Vessel List A'!CP183=9,9,IF('Vessel List A'!CP183=10,10,IF('Vessel List A'!CP183=11,11,IF('Vessel List A'!CP183=12,12,IF('Vessel List A'!CP183=13,13,IF('Vessel List A'!CP183=14,14,IF('Vessel List A'!CP183=15,15,IF('Vessel List A'!CP183=16,16,0))))))))))))))))))</f>
        <v xml:space="preserve"> </v>
      </c>
      <c r="AZ184" s="154"/>
      <c r="BA184" s="158"/>
      <c r="BB184" s="390" t="str">
        <f t="shared" si="177"/>
        <v/>
      </c>
      <c r="BC184" s="158"/>
      <c r="BD184" s="137"/>
      <c r="BE184" s="388" t="str">
        <f t="shared" si="178"/>
        <v/>
      </c>
      <c r="BF184" s="157" t="str">
        <f>IF(VALUE(IF('Vessel List A'!DC183=1,1,IF('Vessel List A'!DC183=2,2,IF('Vessel List A'!DC183=3,3,IF('Vessel List A'!DC183=4,4,IF('Vessel List A'!DC183=5,5,IF('Vessel List A'!DC183=6,6,IF('Vessel List A'!DC183=7,7,IF('Vessel List A'!DC183=8,8,IF('Vessel List A'!DC183=9,9,IF('Vessel List A'!DC183=10,10,IF('Vessel List A'!DC183=11,11,IF('Vessel List A'!DC183=12,12,IF('Vessel List A'!DC183=13,13,IF('Vessel List A'!DC183=14,14,IF('Vessel List A'!DC183=15,15,IF('Vessel List A'!DC183=16,16,0)))))))))))))))))=0," ",VALUE(IF('Vessel List A'!DC183=1,1,IF('Vessel List A'!DC183=2,2,IF('Vessel List A'!DC183=3,3,IF('Vessel List A'!DC183=4,4,IF('Vessel List A'!DC183=5,5,IF('Vessel List A'!DC183=6,6,IF('Vessel List A'!DC183=7,7,IF('Vessel List A'!DC183=8,8,IF('Vessel List A'!DC183=9,9,IF('Vessel List A'!DC183=10,10,IF('Vessel List A'!DC183=11,11,IF('Vessel List A'!DC183=12,12,IF('Vessel List A'!DC183=13,13,IF('Vessel List A'!DC183=14,14,IF('Vessel List A'!DC183=15,15,IF('Vessel List A'!DC183=16,16,0))))))))))))))))))</f>
        <v xml:space="preserve"> </v>
      </c>
      <c r="BG184" s="154"/>
      <c r="BH184" s="158"/>
      <c r="BI184" s="390" t="str">
        <f t="shared" si="179"/>
        <v/>
      </c>
      <c r="BJ184" s="158"/>
      <c r="BK184" s="137"/>
      <c r="BL184" s="388" t="str">
        <f t="shared" si="180"/>
        <v/>
      </c>
      <c r="BM184" s="157" t="str">
        <f>IF(VALUE(IF('Vessel List A'!DP183=1,1,IF('Vessel List A'!DP183=2,2,IF('Vessel List A'!DP183=3,3,IF('Vessel List A'!DP183=4,4,IF('Vessel List A'!DP183=5,5,IF('Vessel List A'!DP183=6,6,IF('Vessel List A'!DP183=7,7,IF('Vessel List A'!DP183=8,8,IF('Vessel List A'!DP183=9,9,IF('Vessel List A'!DP183=10,10,IF('Vessel List A'!DP183=11,11,IF('Vessel List A'!DP183=12,12,IF('Vessel List A'!DP183=13,13,IF('Vessel List A'!DP183=14,14,IF('Vessel List A'!DP183=15,15,IF('Vessel List A'!DP183=16,16,0)))))))))))))))))=0," ",VALUE(IF('Vessel List A'!DP183=1,1,IF('Vessel List A'!DP183=2,2,IF('Vessel List A'!DP183=3,3,IF('Vessel List A'!DP183=4,4,IF('Vessel List A'!DP183=5,5,IF('Vessel List A'!DP183=6,6,IF('Vessel List A'!DP183=7,7,IF('Vessel List A'!DP183=8,8,IF('Vessel List A'!DP183=9,9,IF('Vessel List A'!DP183=10,10,IF('Vessel List A'!DP183=11,11,IF('Vessel List A'!DP183=12,12,IF('Vessel List A'!DP183=13,13,IF('Vessel List A'!DP183=14,14,IF('Vessel List A'!DP183=15,15,IF('Vessel List A'!DP183=16,16,0))))))))))))))))))</f>
        <v xml:space="preserve"> </v>
      </c>
      <c r="BN184" s="154"/>
      <c r="BO184" s="158"/>
      <c r="BP184" s="390" t="str">
        <f t="shared" si="181"/>
        <v/>
      </c>
      <c r="BQ184" s="158"/>
      <c r="BR184" s="137"/>
      <c r="BS184" s="388" t="str">
        <f t="shared" si="182"/>
        <v/>
      </c>
      <c r="BT184" s="157" t="str">
        <f>IF(VALUE(IF('Vessel List A'!EC183=1,1,IF('Vessel List A'!EC183=2,2,IF('Vessel List A'!EC183=3,3,IF('Vessel List A'!EC183=4,4,IF('Vessel List A'!EC183=5,5,IF('Vessel List A'!EC183=6,6,IF('Vessel List A'!EC183=7,7,IF('Vessel List A'!EC183=8,8,IF('Vessel List A'!EC183=9,9,IF('Vessel List A'!EC183=10,10,IF('Vessel List A'!EC183=11,11,IF('Vessel List A'!EC183=12,12,IF('Vessel List A'!EC183=13,13,IF('Vessel List A'!EC183=14,14,IF('Vessel List A'!EC183=15,15,IF('Vessel List A'!EC183=16,16,0)))))))))))))))))=0," ",VALUE(IF('Vessel List A'!EC183=1,1,IF('Vessel List A'!EC183=2,2,IF('Vessel List A'!EC183=3,3,IF('Vessel List A'!EC183=4,4,IF('Vessel List A'!EC183=5,5,IF('Vessel List A'!EC183=6,6,IF('Vessel List A'!EC183=7,7,IF('Vessel List A'!EC183=8,8,IF('Vessel List A'!EC183=9,9,IF('Vessel List A'!EC183=10,10,IF('Vessel List A'!EC183=11,11,IF('Vessel List A'!EC183=12,12,IF('Vessel List A'!EC183=13,13,IF('Vessel List A'!EC183=14,14,IF('Vessel List A'!EC183=15,15,IF('Vessel List A'!EC183=16,16,0))))))))))))))))))</f>
        <v xml:space="preserve"> </v>
      </c>
      <c r="BU184" s="154"/>
      <c r="BV184" s="158"/>
      <c r="BW184" s="390" t="str">
        <f t="shared" si="183"/>
        <v/>
      </c>
      <c r="BX184" s="158"/>
      <c r="BY184" s="137"/>
      <c r="BZ184" s="388" t="str">
        <f t="shared" si="184"/>
        <v/>
      </c>
      <c r="CA184" s="157" t="str">
        <f>IF(VALUE(IF('Vessel List A'!EP183=1,1,IF('Vessel List A'!EP183=2,2,IF('Vessel List A'!EP183=3,3,IF('Vessel List A'!EP183=4,4,IF('Vessel List A'!EP183=5,5,IF('Vessel List A'!EP183=6,6,IF('Vessel List A'!EP183=7,7,IF('Vessel List A'!EP183=8,8,IF('Vessel List A'!EP183=9,9,IF('Vessel List A'!EP183=10,10,IF('Vessel List A'!EP183=11,11,IF('Vessel List A'!EP183=12,12,IF('Vessel List A'!EP183=13,13,IF('Vessel List A'!EP183=14,14,IF('Vessel List A'!EP183=15,15,IF('Vessel List A'!EP183=16,16,0)))))))))))))))))=0," ",VALUE(IF('Vessel List A'!EP183=1,1,IF('Vessel List A'!EP183=2,2,IF('Vessel List A'!EP183=3,3,IF('Vessel List A'!EP183=4,4,IF('Vessel List A'!EP183=5,5,IF('Vessel List A'!EP183=6,6,IF('Vessel List A'!EP183=7,7,IF('Vessel List A'!EP183=8,8,IF('Vessel List A'!EP183=9,9,IF('Vessel List A'!EP183=10,10,IF('Vessel List A'!EP183=11,11,IF('Vessel List A'!EP183=12,12,IF('Vessel List A'!EP183=13,13,IF('Vessel List A'!EP183=14,14,IF('Vessel List A'!EP183=15,15,IF('Vessel List A'!EP183=16,16,0))))))))))))))))))</f>
        <v xml:space="preserve"> </v>
      </c>
      <c r="CB184" s="154"/>
      <c r="CC184" s="158"/>
      <c r="CD184" s="390" t="str">
        <f t="shared" si="185"/>
        <v/>
      </c>
      <c r="CE184" s="158"/>
      <c r="CF184" s="137"/>
      <c r="CG184" s="388" t="str">
        <f t="shared" si="186"/>
        <v/>
      </c>
      <c r="CH184" s="157" t="str">
        <f>IF(VALUE(IF('Vessel List A'!FC183=1,1,IF('Vessel List A'!FC183=2,2,IF('Vessel List A'!FC183=3,3,IF('Vessel List A'!FC183=4,4,IF('Vessel List A'!FC183=5,5,IF('Vessel List A'!FC183=6,6,IF('Vessel List A'!FC183=7,7,IF('Vessel List A'!FC183=8,8,IF('Vessel List A'!FC183=9,9,IF('Vessel List A'!FC183=10,10,IF('Vessel List A'!FC183=11,11,IF('Vessel List A'!FC183=12,12,IF('Vessel List A'!FC183=13,13,IF('Vessel List A'!FC183=14,14,IF('Vessel List A'!FC183=15,15,IF('Vessel List A'!FC183=16,16,0)))))))))))))))))=0," ",VALUE(IF('Vessel List A'!FC183=1,1,IF('Vessel List A'!FC183=2,2,IF('Vessel List A'!FC183=3,3,IF('Vessel List A'!FC183=4,4,IF('Vessel List A'!FC183=5,5,IF('Vessel List A'!FC183=6,6,IF('Vessel List A'!FC183=7,7,IF('Vessel List A'!FC183=8,8,IF('Vessel List A'!FC183=9,9,IF('Vessel List A'!FC183=10,10,IF('Vessel List A'!FC183=11,11,IF('Vessel List A'!FC183=12,12,IF('Vessel List A'!FC183=13,13,IF('Vessel List A'!FC183=14,14,IF('Vessel List A'!FC183=15,15,IF('Vessel List A'!FC183=16,16,0))))))))))))))))))</f>
        <v xml:space="preserve"> </v>
      </c>
      <c r="CI184" s="154"/>
      <c r="CJ184" s="158"/>
      <c r="CK184" s="390" t="str">
        <f t="shared" si="187"/>
        <v/>
      </c>
      <c r="CL184" s="158"/>
      <c r="CM184" s="137"/>
      <c r="CN184" s="388" t="str">
        <f t="shared" si="188"/>
        <v/>
      </c>
      <c r="CO184" s="157" t="str">
        <f>IF(VALUE(IF('Vessel List A'!FP183=1,1,IF('Vessel List A'!FP183=2,2,IF('Vessel List A'!FP183=3,3,IF('Vessel List A'!FP183=4,4,IF('Vessel List A'!FP183=5,5,IF('Vessel List A'!FP183=6,6,IF('Vessel List A'!FP183=7,7,IF('Vessel List A'!FP183=8,8,IF('Vessel List A'!FP183=9,9,IF('Vessel List A'!FP183=10,10,IF('Vessel List A'!FP183=11,11,IF('Vessel List A'!FP183=12,12,IF('Vessel List A'!FP183=13,13,IF('Vessel List A'!FP183=14,14,IF('Vessel List A'!FP183=15,15,IF('Vessel List A'!FP183=16,16,0)))))))))))))))))=0," ",VALUE(IF('Vessel List A'!FP183=1,1,IF('Vessel List A'!FP183=2,2,IF('Vessel List A'!FP183=3,3,IF('Vessel List A'!FP183=4,4,IF('Vessel List A'!FP183=5,5,IF('Vessel List A'!FP183=6,6,IF('Vessel List A'!FP183=7,7,IF('Vessel List A'!FP183=8,8,IF('Vessel List A'!FP183=9,9,IF('Vessel List A'!FP183=10,10,IF('Vessel List A'!FP183=11,11,IF('Vessel List A'!FP183=12,12,IF('Vessel List A'!FP183=13,13,IF('Vessel List A'!FP183=14,14,IF('Vessel List A'!FP183=15,15,IF('Vessel List A'!FP183=16,16,0))))))))))))))))))</f>
        <v xml:space="preserve"> </v>
      </c>
      <c r="CP184" s="154"/>
      <c r="CQ184" s="158"/>
      <c r="CR184" s="390" t="str">
        <f t="shared" si="189"/>
        <v/>
      </c>
      <c r="CS184" s="158"/>
      <c r="CT184" s="137"/>
      <c r="CU184" s="388" t="str">
        <f t="shared" si="190"/>
        <v/>
      </c>
      <c r="CV184" s="157" t="str">
        <f>IF(VALUE(IF('Vessel List A'!GC183=1,1,IF('Vessel List A'!GC183=2,2,IF('Vessel List A'!GC183=3,3,IF('Vessel List A'!GC183=4,4,IF('Vessel List A'!GC183=5,5,IF('Vessel List A'!GC183=6,6,IF('Vessel List A'!GC183=7,7,IF('Vessel List A'!GC183=8,8,IF('Vessel List A'!GC183=9,9,IF('Vessel List A'!GC183=10,10,IF('Vessel List A'!GC183=11,11,IF('Vessel List A'!GC183=12,12,IF('Vessel List A'!GC183=13,13,IF('Vessel List A'!GC183=14,14,IF('Vessel List A'!GC183=15,15,IF('Vessel List A'!GC183=16,16,0)))))))))))))))))=0," ",VALUE(IF('Vessel List A'!GC183=1,1,IF('Vessel List A'!GC183=2,2,IF('Vessel List A'!GC183=3,3,IF('Vessel List A'!GC183=4,4,IF('Vessel List A'!GC183=5,5,IF('Vessel List A'!GC183=6,6,IF('Vessel List A'!GC183=7,7,IF('Vessel List A'!GC183=8,8,IF('Vessel List A'!GC183=9,9,IF('Vessel List A'!GC183=10,10,IF('Vessel List A'!GC183=11,11,IF('Vessel List A'!GC183=12,12,IF('Vessel List A'!GC183=13,13,IF('Vessel List A'!GC183=14,14,IF('Vessel List A'!GC183=15,15,IF('Vessel List A'!GC183=16,16,0))))))))))))))))))</f>
        <v xml:space="preserve"> </v>
      </c>
      <c r="CW184" s="154"/>
      <c r="CX184" s="158"/>
      <c r="CY184" s="390" t="str">
        <f t="shared" si="191"/>
        <v/>
      </c>
      <c r="CZ184" s="158"/>
      <c r="DA184" s="137"/>
      <c r="DB184" s="388" t="str">
        <f t="shared" si="192"/>
        <v/>
      </c>
      <c r="DC184" s="157" t="str">
        <f>IF(VALUE(IF('Vessel List A'!GP183=1,1,IF('Vessel List A'!GP183=2,2,IF('Vessel List A'!GP183=3,3,IF('Vessel List A'!GP183=4,4,IF('Vessel List A'!GP183=5,5,IF('Vessel List A'!GP183=6,6,IF('Vessel List A'!GP183=7,7,IF('Vessel List A'!GP183=8,8,IF('Vessel List A'!GP183=9,9,IF('Vessel List A'!GP183=10,10,IF('Vessel List A'!GP183=11,11,IF('Vessel List A'!GP183=12,12,IF('Vessel List A'!GP183=13,13,IF('Vessel List A'!GP183=14,14,IF('Vessel List A'!GP183=15,15,IF('Vessel List A'!GP183=16,16,0)))))))))))))))))=0," ",VALUE(IF('Vessel List A'!GP183=1,1,IF('Vessel List A'!GP183=2,2,IF('Vessel List A'!GP183=3,3,IF('Vessel List A'!GP183=4,4,IF('Vessel List A'!GP183=5,5,IF('Vessel List A'!GP183=6,6,IF('Vessel List A'!GP183=7,7,IF('Vessel List A'!GP183=8,8,IF('Vessel List A'!GP183=9,9,IF('Vessel List A'!GP183=10,10,IF('Vessel List A'!GP183=11,11,IF('Vessel List A'!GP183=12,12,IF('Vessel List A'!GP183=13,13,IF('Vessel List A'!GP183=14,14,IF('Vessel List A'!GP183=15,15,IF('Vessel List A'!GP183=16,16,0))))))))))))))))))</f>
        <v xml:space="preserve"> </v>
      </c>
      <c r="DD184" s="154"/>
      <c r="DE184" s="158"/>
      <c r="DF184" s="390" t="str">
        <f t="shared" si="193"/>
        <v/>
      </c>
      <c r="DG184" s="158"/>
      <c r="DH184" s="137"/>
      <c r="DI184" s="388" t="str">
        <f t="shared" si="194"/>
        <v/>
      </c>
      <c r="DJ184" s="157" t="str">
        <f>IF(VALUE(IF('Vessel List A'!HC183=1,1,IF('Vessel List A'!HC183=2,2,IF('Vessel List A'!HC183=3,3,IF('Vessel List A'!HC183=4,4,IF('Vessel List A'!HC183=5,5,IF('Vessel List A'!HC183=6,6,IF('Vessel List A'!HC183=7,7,IF('Vessel List A'!HC183=8,8,IF('Vessel List A'!HC183=9,9,IF('Vessel List A'!HC183=10,10,IF('Vessel List A'!HC183=11,11,IF('Vessel List A'!HC183=12,12,IF('Vessel List A'!HC183=13,13,IF('Vessel List A'!HC183=14,14,IF('Vessel List A'!HC183=15,15,IF('Vessel List A'!HC183=16,16,0)))))))))))))))))=0," ",VALUE(IF('Vessel List A'!HC183=1,1,IF('Vessel List A'!HC183=2,2,IF('Vessel List A'!HC183=3,3,IF('Vessel List A'!HC183=4,4,IF('Vessel List A'!HC183=5,5,IF('Vessel List A'!HC183=6,6,IF('Vessel List A'!HC183=7,7,IF('Vessel List A'!HC183=8,8,IF('Vessel List A'!HC183=9,9,IF('Vessel List A'!HC183=10,10,IF('Vessel List A'!HC183=11,11,IF('Vessel List A'!HC183=12,12,IF('Vessel List A'!HC183=13,13,IF('Vessel List A'!HC183=14,14,IF('Vessel List A'!HC183=15,15,IF('Vessel List A'!HC183=16,16,0))))))))))))))))))</f>
        <v xml:space="preserve"> </v>
      </c>
      <c r="DK184" s="154"/>
      <c r="DL184" s="158"/>
      <c r="DM184" s="390" t="str">
        <f t="shared" si="195"/>
        <v/>
      </c>
      <c r="DN184" s="158"/>
      <c r="DO184" s="137"/>
      <c r="DP184" s="388" t="str">
        <f t="shared" si="196"/>
        <v/>
      </c>
      <c r="DQ184" s="157" t="str">
        <f>IF(VALUE(IF('Vessel List A'!HP183=1,1,IF('Vessel List A'!HP183=2,2,IF('Vessel List A'!HP183=3,3,IF('Vessel List A'!HP183=4,4,IF('Vessel List A'!HP183=5,5,IF('Vessel List A'!HP183=6,6,IF('Vessel List A'!HP183=7,7,IF('Vessel List A'!HP183=8,8,IF('Vessel List A'!HP183=9,9,IF('Vessel List A'!HP183=10,10,IF('Vessel List A'!HP183=11,11,IF('Vessel List A'!HP183=12,12,IF('Vessel List A'!HP183=13,13,IF('Vessel List A'!HP183=14,14,IF('Vessel List A'!HP183=15,15,IF('Vessel List A'!HP183=16,16,0)))))))))))))))))=0," ",VALUE(IF('Vessel List A'!HP183=1,1,IF('Vessel List A'!HP183=2,2,IF('Vessel List A'!HP183=3,3,IF('Vessel List A'!HP183=4,4,IF('Vessel List A'!HP183=5,5,IF('Vessel List A'!HP183=6,6,IF('Vessel List A'!HP183=7,7,IF('Vessel List A'!HP183=8,8,IF('Vessel List A'!HP183=9,9,IF('Vessel List A'!HP183=10,10,IF('Vessel List A'!HP183=11,11,IF('Vessel List A'!HP183=12,12,IF('Vessel List A'!HP183=13,13,IF('Vessel List A'!HP183=14,14,IF('Vessel List A'!HP183=15,15,IF('Vessel List A'!HP183=16,16,0))))))))))))))))))</f>
        <v xml:space="preserve"> </v>
      </c>
      <c r="DR184" s="154"/>
      <c r="DS184" s="158"/>
      <c r="DT184" s="390" t="str">
        <f t="shared" si="197"/>
        <v/>
      </c>
      <c r="DU184" s="158"/>
      <c r="DV184" s="137"/>
      <c r="DW184" s="388" t="str">
        <f t="shared" si="198"/>
        <v/>
      </c>
      <c r="DX184" s="157" t="str">
        <f>IF(VALUE(IF('Vessel List A'!IC183=1,1,IF('Vessel List A'!IC183=2,2,IF('Vessel List A'!IC183=3,3,IF('Vessel List A'!IC183=4,4,IF('Vessel List A'!IC183=5,5,IF('Vessel List A'!IC183=6,6,IF('Vessel List A'!IC183=7,7,IF('Vessel List A'!IC183=8,8,IF('Vessel List A'!IC183=9,9,IF('Vessel List A'!IC183=10,10,IF('Vessel List A'!IC183=11,11,IF('Vessel List A'!IC183=12,12,IF('Vessel List A'!IC183=13,13,IF('Vessel List A'!IC183=14,14,IF('Vessel List A'!IC183=15,15,IF('Vessel List A'!IC183=16,16,0)))))))))))))))))=0," ",VALUE(IF('Vessel List A'!IC183=1,1,IF('Vessel List A'!IC183=2,2,IF('Vessel List A'!IC183=3,3,IF('Vessel List A'!IC183=4,4,IF('Vessel List A'!IC183=5,5,IF('Vessel List A'!IC183=6,6,IF('Vessel List A'!IC183=7,7,IF('Vessel List A'!IC183=8,8,IF('Vessel List A'!IC183=9,9,IF('Vessel List A'!IC183=10,10,IF('Vessel List A'!IC183=11,11,IF('Vessel List A'!IC183=12,12,IF('Vessel List A'!IC183=13,13,IF('Vessel List A'!IC183=14,14,IF('Vessel List A'!IC183=15,15,IF('Vessel List A'!IC183=16,16,0))))))))))))))))))</f>
        <v xml:space="preserve"> </v>
      </c>
      <c r="DY184" s="154"/>
      <c r="DZ184" s="158"/>
      <c r="EA184" s="390" t="str">
        <f t="shared" si="199"/>
        <v/>
      </c>
      <c r="EB184" s="158"/>
      <c r="EC184" s="137"/>
      <c r="ED184" s="388" t="str">
        <f t="shared" si="200"/>
        <v/>
      </c>
      <c r="EE184" s="157" t="str">
        <f>IF(VALUE(IF('Vessel List A'!IP183=1,1,IF('Vessel List A'!IP183=2,2,IF('Vessel List A'!IP183=3,3,IF('Vessel List A'!IP183=4,4,IF('Vessel List A'!IP183=5,5,IF('Vessel List A'!IP183=6,6,IF('Vessel List A'!IP183=7,7,IF('Vessel List A'!IP183=8,8,IF('Vessel List A'!IP183=9,9,IF('Vessel List A'!IP183=10,10,IF('Vessel List A'!IP183=11,11,IF('Vessel List A'!IP183=12,12,IF('Vessel List A'!IP183=13,13,IF('Vessel List A'!IP183=14,14,IF('Vessel List A'!IP183=15,15,IF('Vessel List A'!IP183=16,16,0)))))))))))))))))=0," ",VALUE(IF('Vessel List A'!IP183=1,1,IF('Vessel List A'!IP183=2,2,IF('Vessel List A'!IP183=3,3,IF('Vessel List A'!IP183=4,4,IF('Vessel List A'!IP183=5,5,IF('Vessel List A'!IP183=6,6,IF('Vessel List A'!IP183=7,7,IF('Vessel List A'!IP183=8,8,IF('Vessel List A'!IP183=9,9,IF('Vessel List A'!IP183=10,10,IF('Vessel List A'!IP183=11,11,IF('Vessel List A'!IP183=12,12,IF('Vessel List A'!IP183=13,13,IF('Vessel List A'!IP183=14,14,IF('Vessel List A'!IP183=15,15,IF('Vessel List A'!IP183=16,16,0))))))))))))))))))</f>
        <v xml:space="preserve"> </v>
      </c>
      <c r="EF184" s="154"/>
      <c r="EG184" s="158"/>
      <c r="EH184" s="390" t="str">
        <f t="shared" si="201"/>
        <v/>
      </c>
      <c r="EI184" s="158"/>
      <c r="EJ184" s="137"/>
      <c r="EK184" s="397" t="str">
        <f t="shared" si="202"/>
        <v/>
      </c>
      <c r="EL184" s="144"/>
      <c r="EM184" s="157" t="str">
        <f>IF(VALUE(IF('Vessel List B'!C183=1,1,IF('Vessel List B'!C183=2,2,IF('Vessel List B'!C183=3,3,IF('Vessel List B'!C183=4,4,IF('Vessel List B'!C183=5,5,IF('Vessel List B'!C183=6,6,IF('Vessel List B'!C183=7,7,IF('Vessel List B'!C183=8,8,IF('Vessel List B'!C183=9,9,IF('Vessel List B'!C183=10,10,IF('Vessel List B'!C183=11,11,IF('Vessel List B'!C183=12,12,IF('Vessel List B'!C183=13,13,IF('Vessel List B'!C183=14,14,IF('Vessel List B'!C183=15,15,IF('Vessel List B'!C183=16,16,0)))))))))))))))))=0," ",VALUE(IF('Vessel List B'!C183=1,1,IF('Vessel List B'!C183=2,2,IF('Vessel List B'!C183=3,3,IF('Vessel List B'!C183=4,4,IF('Vessel List B'!C183=5,5,IF('Vessel List B'!C183=6,6,IF('Vessel List B'!C183=7,7,IF('Vessel List B'!C183=8,8,IF('Vessel List B'!C183=9,9,IF('Vessel List B'!C183=10,10,IF('Vessel List B'!C183=11,11,IF('Vessel List B'!C183=12,12,IF('Vessel List B'!C183=13,13,IF('Vessel List B'!C183=14,14,IF('Vessel List B'!C183=15,15,IF('Vessel List B'!C183=16,16,0))))))))))))))))))</f>
        <v xml:space="preserve"> </v>
      </c>
      <c r="EN184" s="154"/>
      <c r="EO184" s="158"/>
      <c r="EP184" s="390" t="str">
        <f t="shared" si="203"/>
        <v/>
      </c>
      <c r="EQ184" s="158"/>
      <c r="ER184" s="137"/>
      <c r="ES184" s="388" t="str">
        <f t="shared" si="204"/>
        <v/>
      </c>
      <c r="ET184" s="157" t="str">
        <f>IF(VALUE(IF('Vessel List B'!P183=1,1,IF('Vessel List B'!P183=2,2,IF('Vessel List B'!P183=3,3,IF('Vessel List B'!P183=4,4,IF('Vessel List B'!P183=5,5,IF('Vessel List B'!P183=6,6,IF('Vessel List B'!P183=7,7,IF('Vessel List B'!P183=8,8,IF('Vessel List B'!P183=9,9,IF('Vessel List B'!P183=10,10,IF('Vessel List B'!P183=11,11,IF('Vessel List B'!P183=12,12,IF('Vessel List B'!P183=13,13,IF('Vessel List B'!P183=14,14,IF('Vessel List B'!P183=15,15,IF('Vessel List B'!P183=16,16,0)))))))))))))))))=0," ",VALUE(IF('Vessel List B'!P183=1,1,IF('Vessel List B'!P183=2,2,IF('Vessel List B'!P183=3,3,IF('Vessel List B'!P183=4,4,IF('Vessel List B'!P183=5,5,IF('Vessel List B'!P183=6,6,IF('Vessel List B'!P183=7,7,IF('Vessel List B'!P183=8,8,IF('Vessel List B'!P183=9,9,IF('Vessel List B'!P183=10,10,IF('Vessel List B'!P183=11,11,IF('Vessel List B'!P183=12,12,IF('Vessel List B'!P183=13,13,IF('Vessel List B'!P183=14,14,IF('Vessel List B'!P183=15,15,IF('Vessel List B'!P183=16,16,0))))))))))))))))))</f>
        <v xml:space="preserve"> </v>
      </c>
      <c r="EU184" s="154"/>
      <c r="EV184" s="158"/>
      <c r="EW184" s="390" t="str">
        <f t="shared" si="205"/>
        <v/>
      </c>
      <c r="EX184" s="158"/>
      <c r="EY184" s="137"/>
      <c r="EZ184" s="388" t="str">
        <f t="shared" si="206"/>
        <v/>
      </c>
      <c r="FA184" s="157" t="str">
        <f>IF(VALUE(IF('Vessel List B'!AC183=1,1,IF('Vessel List B'!AC183=2,2,IF('Vessel List B'!AC183=3,3,IF('Vessel List B'!AC183=4,4,IF('Vessel List B'!AC183=5,5,IF('Vessel List B'!AC183=6,6,IF('Vessel List B'!AC183=7,7,IF('Vessel List B'!AC183=8,8,IF('Vessel List B'!AC183=9,9,IF('Vessel List B'!AC183=10,10,IF('Vessel List B'!AC183=11,11,IF('Vessel List B'!AC183=12,12,IF('Vessel List B'!AC183=13,13,IF('Vessel List B'!AC183=14,14,IF('Vessel List B'!AC183=15,15,IF('Vessel List B'!AC183=16,16,0)))))))))))))))))=0," ",VALUE(IF('Vessel List B'!AC183=1,1,IF('Vessel List B'!AC183=2,2,IF('Vessel List B'!AC183=3,3,IF('Vessel List B'!AC183=4,4,IF('Vessel List B'!AC183=5,5,IF('Vessel List B'!AC183=6,6,IF('Vessel List B'!AC183=7,7,IF('Vessel List B'!AC183=8,8,IF('Vessel List B'!AC183=9,9,IF('Vessel List B'!AC183=10,10,IF('Vessel List B'!AC183=11,11,IF('Vessel List B'!AC183=12,12,IF('Vessel List B'!AC183=13,13,IF('Vessel List B'!AC183=14,14,IF('Vessel List B'!AC183=15,15,IF('Vessel List B'!AC183=16,16,0))))))))))))))))))</f>
        <v xml:space="preserve"> </v>
      </c>
      <c r="FB184" s="154"/>
      <c r="FC184" s="158"/>
      <c r="FD184" s="390" t="str">
        <f t="shared" si="207"/>
        <v/>
      </c>
      <c r="FE184" s="158"/>
      <c r="FF184" s="137"/>
      <c r="FG184" s="388" t="str">
        <f t="shared" si="208"/>
        <v/>
      </c>
      <c r="FH184" s="157" t="str">
        <f>IF(VALUE(IF('Vessel List B'!AP183=1,1,IF('Vessel List B'!AP183=2,2,IF('Vessel List B'!AP183=3,3,IF('Vessel List B'!AP183=4,4,IF('Vessel List B'!AP183=5,5,IF('Vessel List B'!AP183=6,6,IF('Vessel List B'!AP183=7,7,IF('Vessel List B'!AP183=8,8,IF('Vessel List B'!AP183=9,9,IF('Vessel List B'!AP183=10,10,IF('Vessel List B'!AP183=11,11,IF('Vessel List B'!AP183=12,12,IF('Vessel List B'!AP183=13,13,IF('Vessel List B'!AP183=14,14,IF('Vessel List B'!AP183=15,15,IF('Vessel List B'!AP183=16,16,0)))))))))))))))))=0," ",VALUE(IF('Vessel List B'!AP183=1,1,IF('Vessel List B'!AP183=2,2,IF('Vessel List B'!AP183=3,3,IF('Vessel List B'!AP183=4,4,IF('Vessel List B'!AP183=5,5,IF('Vessel List B'!AP183=6,6,IF('Vessel List B'!AP183=7,7,IF('Vessel List B'!AP183=8,8,IF('Vessel List B'!AP183=9,9,IF('Vessel List B'!AP183=10,10,IF('Vessel List B'!AP183=11,11,IF('Vessel List B'!AP183=12,12,IF('Vessel List B'!AP183=13,13,IF('Vessel List B'!AP183=14,14,IF('Vessel List B'!AP183=15,15,IF('Vessel List B'!AP183=16,16,0))))))))))))))))))</f>
        <v xml:space="preserve"> </v>
      </c>
      <c r="FI184" s="154"/>
      <c r="FJ184" s="158"/>
      <c r="FK184" s="390" t="str">
        <f t="shared" si="209"/>
        <v/>
      </c>
      <c r="FL184" s="158"/>
      <c r="FM184" s="137"/>
      <c r="FN184" s="388" t="str">
        <f t="shared" si="210"/>
        <v/>
      </c>
      <c r="FO184" s="157" t="str">
        <f>IF(VALUE(IF('Vessel List B'!BC183=1,1,IF('Vessel List B'!BC183=2,2,IF('Vessel List B'!BC183=3,3,IF('Vessel List B'!BC183=4,4,IF('Vessel List B'!BC183=5,5,IF('Vessel List B'!BC183=6,6,IF('Vessel List B'!BC183=7,7,IF('Vessel List B'!BC183=8,8,IF('Vessel List B'!BC183=9,9,IF('Vessel List B'!BC183=10,10,IF('Vessel List B'!BC183=11,11,IF('Vessel List B'!BC183=12,12,IF('Vessel List B'!BC183=13,13,IF('Vessel List B'!BC183=14,14,IF('Vessel List B'!BC183=15,15,IF('Vessel List B'!BC183=16,16,0)))))))))))))))))=0," ",VALUE(IF('Vessel List B'!BC183=1,1,IF('Vessel List B'!BC183=2,2,IF('Vessel List B'!BC183=3,3,IF('Vessel List B'!BC183=4,4,IF('Vessel List B'!BC183=5,5,IF('Vessel List B'!BC183=6,6,IF('Vessel List B'!BC183=7,7,IF('Vessel List B'!BC183=8,8,IF('Vessel List B'!BC183=9,9,IF('Vessel List B'!BC183=10,10,IF('Vessel List B'!BC183=11,11,IF('Vessel List B'!BC183=12,12,IF('Vessel List B'!BC183=13,13,IF('Vessel List B'!BC183=14,14,IF('Vessel List B'!BC183=15,15,IF('Vessel List B'!BC183=16,16,0))))))))))))))))))</f>
        <v xml:space="preserve"> </v>
      </c>
      <c r="FP184" s="154"/>
      <c r="FQ184" s="158"/>
      <c r="FR184" s="390" t="str">
        <f t="shared" si="211"/>
        <v/>
      </c>
      <c r="FS184" s="158"/>
      <c r="FT184" s="137"/>
      <c r="FU184" s="388" t="str">
        <f t="shared" si="212"/>
        <v/>
      </c>
      <c r="FV184" s="157" t="str">
        <f>IF(VALUE(IF('Vessel List B'!BP183=1,1,IF('Vessel List B'!BP183=2,2,IF('Vessel List B'!BP183=3,3,IF('Vessel List B'!BP183=4,4,IF('Vessel List B'!BP183=5,5,IF('Vessel List B'!BP183=6,6,IF('Vessel List B'!BP183=7,7,IF('Vessel List B'!BP183=8,8,IF('Vessel List B'!BP183=9,9,IF('Vessel List B'!BP183=10,10,IF('Vessel List B'!BP183=11,11,IF('Vessel List B'!BP183=12,12,IF('Vessel List B'!BP183=13,13,IF('Vessel List B'!BP183=14,14,IF('Vessel List B'!BP183=15,15,IF('Vessel List B'!BP183=16,16,0)))))))))))))))))=0," ",VALUE(IF('Vessel List B'!BP183=1,1,IF('Vessel List B'!BP183=2,2,IF('Vessel List B'!BP183=3,3,IF('Vessel List B'!BP183=4,4,IF('Vessel List B'!BP183=5,5,IF('Vessel List B'!BP183=6,6,IF('Vessel List B'!BP183=7,7,IF('Vessel List B'!BP183=8,8,IF('Vessel List B'!BP183=9,9,IF('Vessel List B'!BP183=10,10,IF('Vessel List B'!BP183=11,11,IF('Vessel List B'!BP183=12,12,IF('Vessel List B'!BP183=13,13,IF('Vessel List B'!BP183=14,14,IF('Vessel List B'!BP183=15,15,IF('Vessel List B'!BP183=16,16,0))))))))))))))))))</f>
        <v xml:space="preserve"> </v>
      </c>
      <c r="FW184" s="154"/>
      <c r="FX184" s="158"/>
      <c r="FY184" s="390" t="str">
        <f t="shared" si="213"/>
        <v/>
      </c>
      <c r="FZ184" s="158"/>
      <c r="GA184" s="137"/>
      <c r="GB184" s="388" t="str">
        <f t="shared" si="214"/>
        <v/>
      </c>
      <c r="GC184" s="157" t="str">
        <f>IF(VALUE(IF('Vessel List B'!CC183=1,1,IF('Vessel List B'!CC183=2,2,IF('Vessel List B'!CC183=3,3,IF('Vessel List B'!CC183=4,4,IF('Vessel List B'!CC183=5,5,IF('Vessel List B'!CC183=6,6,IF('Vessel List B'!CC183=7,7,IF('Vessel List B'!CC183=8,8,IF('Vessel List B'!CC183=9,9,IF('Vessel List B'!CC183=10,10,IF('Vessel List B'!CC183=11,11,IF('Vessel List B'!CC183=12,12,IF('Vessel List B'!CC183=13,13,IF('Vessel List B'!CC183=14,14,IF('Vessel List B'!CC183=15,15,IF('Vessel List B'!CC183=16,16,0)))))))))))))))))=0," ",VALUE(IF('Vessel List B'!CC183=1,1,IF('Vessel List B'!CC183=2,2,IF('Vessel List B'!CC183=3,3,IF('Vessel List B'!CC183=4,4,IF('Vessel List B'!CC183=5,5,IF('Vessel List B'!CC183=6,6,IF('Vessel List B'!CC183=7,7,IF('Vessel List B'!CC183=8,8,IF('Vessel List B'!CC183=9,9,IF('Vessel List B'!CC183=10,10,IF('Vessel List B'!CC183=11,11,IF('Vessel List B'!CC183=12,12,IF('Vessel List B'!CC183=13,13,IF('Vessel List B'!CC183=14,14,IF('Vessel List B'!CC183=15,15,IF('Vessel List B'!CC183=16,16,0))))))))))))))))))</f>
        <v xml:space="preserve"> </v>
      </c>
      <c r="GD184" s="154"/>
      <c r="GE184" s="158"/>
      <c r="GF184" s="390" t="str">
        <f t="shared" si="215"/>
        <v/>
      </c>
      <c r="GG184" s="158"/>
      <c r="GH184" s="137"/>
      <c r="GI184" s="388" t="str">
        <f t="shared" si="216"/>
        <v/>
      </c>
      <c r="GJ184" s="157" t="str">
        <f>IF(VALUE(IF('Vessel List B'!CP183=1,1,IF('Vessel List B'!CP183=2,2,IF('Vessel List B'!CP183=3,3,IF('Vessel List B'!CP183=4,4,IF('Vessel List B'!CP183=5,5,IF('Vessel List B'!CP183=6,6,IF('Vessel List B'!CP183=7,7,IF('Vessel List B'!CP183=8,8,IF('Vessel List B'!CP183=9,9,IF('Vessel List B'!CP183=10,10,IF('Vessel List B'!CP183=11,11,IF('Vessel List B'!CP183=12,12,IF('Vessel List B'!CP183=13,13,IF('Vessel List B'!CP183=14,14,IF('Vessel List B'!CP183=15,15,IF('Vessel List B'!CP183=16,16,0)))))))))))))))))=0," ",VALUE(IF('Vessel List B'!CP183=1,1,IF('Vessel List B'!CP183=2,2,IF('Vessel List B'!CP183=3,3,IF('Vessel List B'!CP183=4,4,IF('Vessel List B'!CP183=5,5,IF('Vessel List B'!CP183=6,6,IF('Vessel List B'!CP183=7,7,IF('Vessel List B'!CP183=8,8,IF('Vessel List B'!CP183=9,9,IF('Vessel List B'!CP183=10,10,IF('Vessel List B'!CP183=11,11,IF('Vessel List B'!CP183=12,12,IF('Vessel List B'!CP183=13,13,IF('Vessel List B'!CP183=14,14,IF('Vessel List B'!CP183=15,15,IF('Vessel List B'!CP183=16,16,0))))))))))))))))))</f>
        <v xml:space="preserve"> </v>
      </c>
      <c r="GK184" s="154"/>
      <c r="GL184" s="158"/>
      <c r="GM184" s="390" t="str">
        <f t="shared" si="217"/>
        <v/>
      </c>
      <c r="GN184" s="158"/>
      <c r="GO184" s="137"/>
      <c r="GP184" s="388" t="str">
        <f t="shared" si="218"/>
        <v/>
      </c>
      <c r="GQ184" s="157" t="str">
        <f>IF(VALUE(IF('Vessel List B'!DC183=1,1,IF('Vessel List B'!DC183=2,2,IF('Vessel List B'!DC183=3,3,IF('Vessel List B'!DC183=4,4,IF('Vessel List B'!DC183=5,5,IF('Vessel List B'!DC183=6,6,IF('Vessel List B'!DC183=7,7,IF('Vessel List B'!DC183=8,8,IF('Vessel List B'!DC183=9,9,IF('Vessel List B'!DC183=10,10,IF('Vessel List B'!DC183=11,11,IF('Vessel List B'!DC183=12,12,IF('Vessel List B'!DC183=13,13,IF('Vessel List B'!DC183=14,14,IF('Vessel List B'!DC183=15,15,IF('Vessel List B'!DC183=16,16,0)))))))))))))))))=0," ",VALUE(IF('Vessel List B'!DC183=1,1,IF('Vessel List B'!DC183=2,2,IF('Vessel List B'!DC183=3,3,IF('Vessel List B'!DC183=4,4,IF('Vessel List B'!DC183=5,5,IF('Vessel List B'!DC183=6,6,IF('Vessel List B'!DC183=7,7,IF('Vessel List B'!DC183=8,8,IF('Vessel List B'!DC183=9,9,IF('Vessel List B'!DC183=10,10,IF('Vessel List B'!DC183=11,11,IF('Vessel List B'!DC183=12,12,IF('Vessel List B'!DC183=13,13,IF('Vessel List B'!DC183=14,14,IF('Vessel List B'!DC183=15,15,IF('Vessel List B'!DC183=16,16,0))))))))))))))))))</f>
        <v xml:space="preserve"> </v>
      </c>
      <c r="GR184" s="154"/>
      <c r="GS184" s="158"/>
      <c r="GT184" s="390" t="str">
        <f t="shared" si="219"/>
        <v/>
      </c>
      <c r="GU184" s="158"/>
      <c r="GV184" s="137"/>
      <c r="GW184" s="388" t="str">
        <f t="shared" si="220"/>
        <v/>
      </c>
      <c r="GX184" s="157" t="str">
        <f>IF(VALUE(IF('Vessel List B'!DP183=1,1,IF('Vessel List B'!DP183=2,2,IF('Vessel List B'!DP183=3,3,IF('Vessel List B'!DP183=4,4,IF('Vessel List B'!DP183=5,5,IF('Vessel List B'!DP183=6,6,IF('Vessel List B'!DP183=7,7,IF('Vessel List B'!DP183=8,8,IF('Vessel List B'!DP183=9,9,IF('Vessel List B'!DP183=10,10,IF('Vessel List B'!DP183=11,11,IF('Vessel List B'!DP183=12,12,IF('Vessel List B'!DP183=13,13,IF('Vessel List B'!DP183=14,14,IF('Vessel List B'!DP183=15,15,IF('Vessel List B'!DP183=16,16,0)))))))))))))))))=0," ",VALUE(IF('Vessel List B'!DP183=1,1,IF('Vessel List B'!DP183=2,2,IF('Vessel List B'!DP183=3,3,IF('Vessel List B'!DP183=4,4,IF('Vessel List B'!DP183=5,5,IF('Vessel List B'!DP183=6,6,IF('Vessel List B'!DP183=7,7,IF('Vessel List B'!DP183=8,8,IF('Vessel List B'!DP183=9,9,IF('Vessel List B'!DP183=10,10,IF('Vessel List B'!DP183=11,11,IF('Vessel List B'!DP183=12,12,IF('Vessel List B'!DP183=13,13,IF('Vessel List B'!DP183=14,14,IF('Vessel List B'!DP183=15,15,IF('Vessel List B'!DP183=16,16,0))))))))))))))))))</f>
        <v xml:space="preserve"> </v>
      </c>
      <c r="GY184" s="154"/>
      <c r="GZ184" s="158"/>
      <c r="HA184" s="390" t="str">
        <f t="shared" si="221"/>
        <v/>
      </c>
      <c r="HB184" s="158"/>
      <c r="HC184" s="137"/>
      <c r="HD184" s="388" t="str">
        <f t="shared" si="222"/>
        <v/>
      </c>
      <c r="HE184" s="157" t="str">
        <f>IF(VALUE(IF('Vessel List B'!EC183=1,1,IF('Vessel List B'!EC183=2,2,IF('Vessel List B'!EC183=3,3,IF('Vessel List B'!EC183=4,4,IF('Vessel List B'!EC183=5,5,IF('Vessel List B'!EC183=6,6,IF('Vessel List B'!EC183=7,7,IF('Vessel List B'!EC183=8,8,IF('Vessel List B'!EC183=9,9,IF('Vessel List B'!EC183=10,10,IF('Vessel List B'!EC183=11,11,IF('Vessel List B'!EC183=12,12,IF('Vessel List B'!EC183=13,13,IF('Vessel List B'!EC183=14,14,IF('Vessel List B'!EC183=15,15,IF('Vessel List B'!EC183=16,16,0)))))))))))))))))=0," ",VALUE(IF('Vessel List B'!EC183=1,1,IF('Vessel List B'!EC183=2,2,IF('Vessel List B'!EC183=3,3,IF('Vessel List B'!EC183=4,4,IF('Vessel List B'!EC183=5,5,IF('Vessel List B'!EC183=6,6,IF('Vessel List B'!EC183=7,7,IF('Vessel List B'!EC183=8,8,IF('Vessel List B'!EC183=9,9,IF('Vessel List B'!EC183=10,10,IF('Vessel List B'!EC183=11,11,IF('Vessel List B'!EC183=12,12,IF('Vessel List B'!EC183=13,13,IF('Vessel List B'!EC183=14,14,IF('Vessel List B'!EC183=15,15,IF('Vessel List B'!EC183=16,16,0))))))))))))))))))</f>
        <v xml:space="preserve"> </v>
      </c>
      <c r="HF184" s="154"/>
      <c r="HG184" s="158"/>
      <c r="HH184" s="390" t="str">
        <f t="shared" si="223"/>
        <v/>
      </c>
      <c r="HI184" s="158"/>
      <c r="HJ184" s="137"/>
      <c r="HK184" s="388" t="str">
        <f t="shared" si="224"/>
        <v/>
      </c>
      <c r="HL184" s="157" t="str">
        <f>IF(VALUE(IF('Vessel List B'!EP183=1,1,IF('Vessel List B'!EP183=2,2,IF('Vessel List B'!EP183=3,3,IF('Vessel List B'!EP183=4,4,IF('Vessel List B'!EP183=5,5,IF('Vessel List B'!EP183=6,6,IF('Vessel List B'!EP183=7,7,IF('Vessel List B'!EP183=8,8,IF('Vessel List B'!EP183=9,9,IF('Vessel List B'!EP183=10,10,IF('Vessel List B'!EP183=11,11,IF('Vessel List B'!EP183=12,12,IF('Vessel List B'!EP183=13,13,IF('Vessel List B'!EP183=14,14,IF('Vessel List B'!EP183=15,15,IF('Vessel List B'!EP183=16,16,0)))))))))))))))))=0," ",VALUE(IF('Vessel List B'!EP183=1,1,IF('Vessel List B'!EP183=2,2,IF('Vessel List B'!EP183=3,3,IF('Vessel List B'!EP183=4,4,IF('Vessel List B'!EP183=5,5,IF('Vessel List B'!EP183=6,6,IF('Vessel List B'!EP183=7,7,IF('Vessel List B'!EP183=8,8,IF('Vessel List B'!EP183=9,9,IF('Vessel List B'!EP183=10,10,IF('Vessel List B'!EP183=11,11,IF('Vessel List B'!EP183=12,12,IF('Vessel List B'!EP183=13,13,IF('Vessel List B'!EP183=14,14,IF('Vessel List B'!EP183=15,15,IF('Vessel List B'!EP183=16,16,0))))))))))))))))))</f>
        <v xml:space="preserve"> </v>
      </c>
      <c r="HM184" s="154"/>
      <c r="HN184" s="158"/>
      <c r="HO184" s="390" t="str">
        <f t="shared" si="225"/>
        <v/>
      </c>
      <c r="HP184" s="158"/>
      <c r="HQ184" s="137"/>
      <c r="HR184" s="388" t="str">
        <f t="shared" si="226"/>
        <v/>
      </c>
      <c r="HS184" s="157" t="str">
        <f>IF(VALUE(IF('Vessel List B'!FC183=1,1,IF('Vessel List B'!FC183=2,2,IF('Vessel List B'!FC183=3,3,IF('Vessel List B'!FC183=4,4,IF('Vessel List B'!FC183=5,5,IF('Vessel List B'!FC183=6,6,IF('Vessel List B'!FC183=7,7,IF('Vessel List B'!FC183=8,8,IF('Vessel List B'!FC183=9,9,IF('Vessel List B'!FC183=10,10,IF('Vessel List B'!FC183=11,11,IF('Vessel List B'!FC183=12,12,IF('Vessel List B'!FC183=13,13,IF('Vessel List B'!FC183=14,14,IF('Vessel List B'!FC183=15,15,IF('Vessel List B'!FC183=16,16,0)))))))))))))))))=0," ",VALUE(IF('Vessel List B'!FC183=1,1,IF('Vessel List B'!FC183=2,2,IF('Vessel List B'!FC183=3,3,IF('Vessel List B'!FC183=4,4,IF('Vessel List B'!FC183=5,5,IF('Vessel List B'!FC183=6,6,IF('Vessel List B'!FC183=7,7,IF('Vessel List B'!FC183=8,8,IF('Vessel List B'!FC183=9,9,IF('Vessel List B'!FC183=10,10,IF('Vessel List B'!FC183=11,11,IF('Vessel List B'!FC183=12,12,IF('Vessel List B'!FC183=13,13,IF('Vessel List B'!FC183=14,14,IF('Vessel List B'!FC183=15,15,IF('Vessel List B'!FC183=16,16,0))))))))))))))))))</f>
        <v xml:space="preserve"> </v>
      </c>
      <c r="HT184" s="154"/>
      <c r="HU184" s="158"/>
      <c r="HV184" s="390" t="str">
        <f t="shared" si="227"/>
        <v/>
      </c>
      <c r="HW184" s="158"/>
      <c r="HX184" s="137"/>
      <c r="HY184" s="388" t="str">
        <f t="shared" si="228"/>
        <v/>
      </c>
      <c r="HZ184" s="157" t="str">
        <f>IF(VALUE(IF('Vessel List B'!FP183=1,1,IF('Vessel List B'!FP183=2,2,IF('Vessel List B'!FP183=3,3,IF('Vessel List B'!FP183=4,4,IF('Vessel List B'!FP183=5,5,IF('Vessel List B'!FP183=6,6,IF('Vessel List B'!FP183=7,7,IF('Vessel List B'!FP183=8,8,IF('Vessel List B'!FP183=9,9,IF('Vessel List B'!FP183=10,10,IF('Vessel List B'!FP183=11,11,IF('Vessel List B'!FP183=12,12,IF('Vessel List B'!FP183=13,13,IF('Vessel List B'!FP183=14,14,IF('Vessel List B'!FP183=15,15,IF('Vessel List B'!FP183=16,16,0)))))))))))))))))=0," ",VALUE(IF('Vessel List B'!FP183=1,1,IF('Vessel List B'!FP183=2,2,IF('Vessel List B'!FP183=3,3,IF('Vessel List B'!FP183=4,4,IF('Vessel List B'!FP183=5,5,IF('Vessel List B'!FP183=6,6,IF('Vessel List B'!FP183=7,7,IF('Vessel List B'!FP183=8,8,IF('Vessel List B'!FP183=9,9,IF('Vessel List B'!FP183=10,10,IF('Vessel List B'!FP183=11,11,IF('Vessel List B'!FP183=12,12,IF('Vessel List B'!FP183=13,13,IF('Vessel List B'!FP183=14,14,IF('Vessel List B'!FP183=15,15,IF('Vessel List B'!FP183=16,16,0))))))))))))))))))</f>
        <v xml:space="preserve"> </v>
      </c>
      <c r="IA184" s="154"/>
      <c r="IB184" s="158"/>
      <c r="IC184" s="390" t="str">
        <f t="shared" si="229"/>
        <v/>
      </c>
      <c r="ID184" s="158"/>
      <c r="IE184" s="137"/>
      <c r="IF184" s="388" t="str">
        <f t="shared" si="230"/>
        <v/>
      </c>
      <c r="IG184" s="157" t="str">
        <f>IF(VALUE(IF('Vessel List B'!GC183=1,1,IF('Vessel List B'!GC183=2,2,IF('Vessel List B'!GC183=3,3,IF('Vessel List B'!GC183=4,4,IF('Vessel List B'!GC183=5,5,IF('Vessel List B'!GC183=6,6,IF('Vessel List B'!GC183=7,7,IF('Vessel List B'!GC183=8,8,IF('Vessel List B'!GC183=9,9,IF('Vessel List B'!GC183=10,10,IF('Vessel List B'!GC183=11,11,IF('Vessel List B'!GC183=12,12,IF('Vessel List B'!GC183=13,13,IF('Vessel List B'!GC183=14,14,IF('Vessel List B'!GC183=15,15,IF('Vessel List B'!GC183=16,16,0)))))))))))))))))=0," ",VALUE(IF('Vessel List B'!GC183=1,1,IF('Vessel List B'!GC183=2,2,IF('Vessel List B'!GC183=3,3,IF('Vessel List B'!GC183=4,4,IF('Vessel List B'!GC183=5,5,IF('Vessel List B'!GC183=6,6,IF('Vessel List B'!GC183=7,7,IF('Vessel List B'!GC183=8,8,IF('Vessel List B'!GC183=9,9,IF('Vessel List B'!GC183=10,10,IF('Vessel List B'!GC183=11,11,IF('Vessel List B'!GC183=12,12,IF('Vessel List B'!GC183=13,13,IF('Vessel List B'!GC183=14,14,IF('Vessel List B'!GC183=15,15,IF('Vessel List B'!GC183=16,16,0))))))))))))))))))</f>
        <v xml:space="preserve"> </v>
      </c>
      <c r="IH184" s="154"/>
      <c r="II184" s="158"/>
      <c r="IJ184" s="390" t="str">
        <f t="shared" si="231"/>
        <v/>
      </c>
      <c r="IK184" s="158"/>
      <c r="IL184" s="137"/>
      <c r="IM184" s="388" t="str">
        <f t="shared" si="232"/>
        <v/>
      </c>
      <c r="IN184" s="157" t="str">
        <f>IF(VALUE(IF('Vessel List B'!GP183=1,1,IF('Vessel List B'!GP183=2,2,IF('Vessel List B'!GP183=3,3,IF('Vessel List B'!GP183=4,4,IF('Vessel List B'!GP183=5,5,IF('Vessel List B'!GP183=6,6,IF('Vessel List B'!GP183=7,7,IF('Vessel List B'!GP183=8,8,IF('Vessel List B'!GP183=9,9,IF('Vessel List B'!GP183=10,10,IF('Vessel List B'!GP183=11,11,IF('Vessel List B'!GP183=12,12,IF('Vessel List B'!GP183=13,13,IF('Vessel List B'!GP183=14,14,IF('Vessel List B'!GP183=15,15,IF('Vessel List B'!GP183=16,16,0)))))))))))))))))=0," ",VALUE(IF('Vessel List B'!GP183=1,1,IF('Vessel List B'!GP183=2,2,IF('Vessel List B'!GP183=3,3,IF('Vessel List B'!GP183=4,4,IF('Vessel List B'!GP183=5,5,IF('Vessel List B'!GP183=6,6,IF('Vessel List B'!GP183=7,7,IF('Vessel List B'!GP183=8,8,IF('Vessel List B'!GP183=9,9,IF('Vessel List B'!GP183=10,10,IF('Vessel List B'!GP183=11,11,IF('Vessel List B'!GP183=12,12,IF('Vessel List B'!GP183=13,13,IF('Vessel List B'!GP183=14,14,IF('Vessel List B'!GP183=15,15,IF('Vessel List B'!GP183=16,16,0))))))))))))))))))</f>
        <v xml:space="preserve"> </v>
      </c>
      <c r="IO184" s="154"/>
      <c r="IP184" s="158"/>
      <c r="IQ184" s="390" t="str">
        <f t="shared" si="233"/>
        <v/>
      </c>
      <c r="IR184" s="158"/>
      <c r="IS184" s="137"/>
      <c r="IT184" s="388" t="str">
        <f t="shared" si="234"/>
        <v/>
      </c>
      <c r="IU184" s="157" t="str">
        <f>IF(VALUE(IF('Vessel List B'!HC183=1,1,IF('Vessel List B'!HC183=2,2,IF('Vessel List B'!HC183=3,3,IF('Vessel List B'!HC183=4,4,IF('Vessel List B'!HC183=5,5,IF('Vessel List B'!HC183=6,6,IF('Vessel List B'!HC183=7,7,IF('Vessel List B'!HC183=8,8,IF('Vessel List B'!HC183=9,9,IF('Vessel List B'!HC183=10,10,IF('Vessel List B'!HC183=11,11,IF('Vessel List B'!HC183=12,12,IF('Vessel List B'!HC183=13,13,IF('Vessel List B'!HC183=14,14,IF('Vessel List B'!HC183=15,15,IF('Vessel List B'!HC183=16,16,0)))))))))))))))))=0," ",VALUE(IF('Vessel List B'!HC183=1,1,IF('Vessel List B'!HC183=2,2,IF('Vessel List B'!HC183=3,3,IF('Vessel List B'!HC183=4,4,IF('Vessel List B'!HC183=5,5,IF('Vessel List B'!HC183=6,6,IF('Vessel List B'!HC183=7,7,IF('Vessel List B'!HC183=8,8,IF('Vessel List B'!HC183=9,9,IF('Vessel List B'!HC183=10,10,IF('Vessel List B'!HC183=11,11,IF('Vessel List B'!HC183=12,12,IF('Vessel List B'!HC183=13,13,IF('Vessel List B'!HC183=14,14,IF('Vessel List B'!HC183=15,15,IF('Vessel List B'!HC183=16,16,0))))))))))))))))))</f>
        <v xml:space="preserve"> </v>
      </c>
      <c r="IV184" s="154"/>
      <c r="IW184" s="158"/>
      <c r="IX184" s="390" t="str">
        <f t="shared" si="235"/>
        <v/>
      </c>
      <c r="IY184" s="158"/>
      <c r="IZ184" s="137"/>
      <c r="JA184" s="388" t="str">
        <f t="shared" si="236"/>
        <v/>
      </c>
      <c r="JB184" s="157" t="str">
        <f>IF(VALUE(IF('Vessel List B'!HP183=1,1,IF('Vessel List B'!HP183=2,2,IF('Vessel List B'!HP183=3,3,IF('Vessel List B'!HP183=4,4,IF('Vessel List B'!HP183=5,5,IF('Vessel List B'!HP183=6,6,IF('Vessel List B'!HP183=7,7,IF('Vessel List B'!HP183=8,8,IF('Vessel List B'!HP183=9,9,IF('Vessel List B'!HP183=10,10,IF('Vessel List B'!HP183=11,11,IF('Vessel List B'!HP183=12,12,IF('Vessel List B'!HP183=13,13,IF('Vessel List B'!HP183=14,14,IF('Vessel List B'!HP183=15,15,IF('Vessel List B'!HP183=16,16,0)))))))))))))))))=0," ",VALUE(IF('Vessel List B'!HP183=1,1,IF('Vessel List B'!HP183=2,2,IF('Vessel List B'!HP183=3,3,IF('Vessel List B'!HP183=4,4,IF('Vessel List B'!HP183=5,5,IF('Vessel List B'!HP183=6,6,IF('Vessel List B'!HP183=7,7,IF('Vessel List B'!HP183=8,8,IF('Vessel List B'!HP183=9,9,IF('Vessel List B'!HP183=10,10,IF('Vessel List B'!HP183=11,11,IF('Vessel List B'!HP183=12,12,IF('Vessel List B'!HP183=13,13,IF('Vessel List B'!HP183=14,14,IF('Vessel List B'!HP183=15,15,IF('Vessel List B'!HP183=16,16,0))))))))))))))))))</f>
        <v xml:space="preserve"> </v>
      </c>
      <c r="JC184" s="154"/>
      <c r="JD184" s="158"/>
      <c r="JE184" s="390" t="str">
        <f t="shared" si="237"/>
        <v/>
      </c>
      <c r="JF184" s="158"/>
      <c r="JG184" s="137"/>
      <c r="JH184" s="388" t="str">
        <f t="shared" si="238"/>
        <v/>
      </c>
      <c r="JI184" s="157" t="str">
        <f>IF(VALUE(IF('Vessel List B'!IC183=1,1,IF('Vessel List B'!IC183=2,2,IF('Vessel List B'!IC183=3,3,IF('Vessel List B'!IC183=4,4,IF('Vessel List B'!IC183=5,5,IF('Vessel List B'!IC183=6,6,IF('Vessel List B'!IC183=7,7,IF('Vessel List B'!IC183=8,8,IF('Vessel List B'!IC183=9,9,IF('Vessel List B'!IC183=10,10,IF('Vessel List B'!IC183=11,11,IF('Vessel List B'!IC183=12,12,IF('Vessel List B'!IC183=13,13,IF('Vessel List B'!IC183=14,14,IF('Vessel List B'!IC183=15,15,IF('Vessel List B'!IC183=16,16,0)))))))))))))))))=0," ",VALUE(IF('Vessel List B'!IC183=1,1,IF('Vessel List B'!IC183=2,2,IF('Vessel List B'!IC183=3,3,IF('Vessel List B'!IC183=4,4,IF('Vessel List B'!IC183=5,5,IF('Vessel List B'!IC183=6,6,IF('Vessel List B'!IC183=7,7,IF('Vessel List B'!IC183=8,8,IF('Vessel List B'!IC183=9,9,IF('Vessel List B'!IC183=10,10,IF('Vessel List B'!IC183=11,11,IF('Vessel List B'!IC183=12,12,IF('Vessel List B'!IC183=13,13,IF('Vessel List B'!IC183=14,14,IF('Vessel List B'!IC183=15,15,IF('Vessel List B'!IC183=16,16,0))))))))))))))))))</f>
        <v xml:space="preserve"> </v>
      </c>
      <c r="JJ184" s="154"/>
      <c r="JK184" s="158"/>
      <c r="JL184" s="390" t="str">
        <f t="shared" si="239"/>
        <v/>
      </c>
      <c r="JM184" s="158"/>
      <c r="JN184" s="137"/>
      <c r="JO184" s="388" t="str">
        <f t="shared" si="240"/>
        <v/>
      </c>
      <c r="JP184" s="157" t="str">
        <f>IF(VALUE(IF('Vessel List B'!IP183=1,1,IF('Vessel List B'!IP183=2,2,IF('Vessel List B'!IP183=3,3,IF('Vessel List B'!IP183=4,4,IF('Vessel List B'!IP183=5,5,IF('Vessel List B'!IP183=6,6,IF('Vessel List B'!IP183=7,7,IF('Vessel List B'!IP183=8,8,IF('Vessel List B'!IP183=9,9,IF('Vessel List B'!IP183=10,10,IF('Vessel List B'!IP183=11,11,IF('Vessel List B'!IP183=12,12,IF('Vessel List B'!IP183=13,13,IF('Vessel List B'!IP183=14,14,IF('Vessel List B'!IP183=15,15,IF('Vessel List B'!IP183=16,16,0)))))))))))))))))=0," ",VALUE(IF('Vessel List B'!IP183=1,1,IF('Vessel List B'!IP183=2,2,IF('Vessel List B'!IP183=3,3,IF('Vessel List B'!IP183=4,4,IF('Vessel List B'!IP183=5,5,IF('Vessel List B'!IP183=6,6,IF('Vessel List B'!IP183=7,7,IF('Vessel List B'!IP183=8,8,IF('Vessel List B'!IP183=9,9,IF('Vessel List B'!IP183=10,10,IF('Vessel List B'!IP183=11,11,IF('Vessel List B'!IP183=12,12,IF('Vessel List B'!IP183=13,13,IF('Vessel List B'!IP183=14,14,IF('Vessel List B'!IP183=15,15,IF('Vessel List B'!IP183=16,16,0))))))))))))))))))</f>
        <v xml:space="preserve"> </v>
      </c>
      <c r="JQ184" s="154"/>
      <c r="JR184" s="158"/>
      <c r="JS184" s="390" t="str">
        <f t="shared" si="241"/>
        <v/>
      </c>
      <c r="JT184" s="158"/>
      <c r="JU184" s="137"/>
      <c r="JV184" s="397" t="str">
        <f t="shared" si="242"/>
        <v/>
      </c>
      <c r="JW184" s="403"/>
    </row>
    <row r="185" spans="1:283" ht="15" x14ac:dyDescent="0.25">
      <c r="A185" s="132">
        <f>'Vessel List A'!B184</f>
        <v>41759</v>
      </c>
      <c r="B185" s="157" t="str">
        <f>IF(VALUE(IF('Vessel List A'!C184=1,1,IF('Vessel List A'!C184=2,2,IF('Vessel List A'!C184=3,3,IF('Vessel List A'!C184=4,4,IF('Vessel List A'!C184=5,5,IF('Vessel List A'!C184=6,6,IF('Vessel List A'!C184=7,7,IF('Vessel List A'!C184=8,8,IF('Vessel List A'!C184=9,9,IF('Vessel List A'!C184=10,10,IF('Vessel List A'!C184=11,11,IF('Vessel List A'!C184=12,12,IF('Vessel List A'!C184=13,13,IF('Vessel List A'!C184=14,14,IF('Vessel List A'!C184=15,15,IF('Vessel List A'!C184=16,16,0)))))))))))))))))=0," ",VALUE(IF('Vessel List A'!C184=1,1,IF('Vessel List A'!C184=2,2,IF('Vessel List A'!C184=3,3,IF('Vessel List A'!C184=4,4,IF('Vessel List A'!C184=5,5,IF('Vessel List A'!C184=6,6,IF('Vessel List A'!C184=7,7,IF('Vessel List A'!C184=8,8,IF('Vessel List A'!C184=9,9,IF('Vessel List A'!C184=10,10,IF('Vessel List A'!C184=11,11,IF('Vessel List A'!C184=12,12,IF('Vessel List A'!C184=13,13,IF('Vessel List A'!C184=14,14,IF('Vessel List A'!C184=15,15,IF('Vessel List A'!C184=16,16,0))))))))))))))))))</f>
        <v xml:space="preserve"> </v>
      </c>
      <c r="C185" s="154"/>
      <c r="D185" s="158"/>
      <c r="E185" s="390" t="str">
        <f t="shared" si="163"/>
        <v/>
      </c>
      <c r="F185" s="158"/>
      <c r="G185" s="137"/>
      <c r="H185" s="388" t="str">
        <f t="shared" si="164"/>
        <v/>
      </c>
      <c r="I185" s="157" t="str">
        <f>IF(VALUE(IF('Vessel List A'!P184=1,1,IF('Vessel List A'!P184=2,2,IF('Vessel List A'!P184=3,3,IF('Vessel List A'!P184=4,4,IF('Vessel List A'!P184=5,5,IF('Vessel List A'!P184=6,6,IF('Vessel List A'!P184=7,7,IF('Vessel List A'!P184=8,8,IF('Vessel List A'!P184=9,9,IF('Vessel List A'!P184=10,10,IF('Vessel List A'!P184=11,11,IF('Vessel List A'!P184=12,12,IF('Vessel List A'!P184=13,13,IF('Vessel List A'!P184=14,14,IF('Vessel List A'!P184=15,15,IF('Vessel List A'!P184=16,16,0)))))))))))))))))=0," ",VALUE(IF('Vessel List A'!P184=1,1,IF('Vessel List A'!P184=2,2,IF('Vessel List A'!P184=3,3,IF('Vessel List A'!P184=4,4,IF('Vessel List A'!P184=5,5,IF('Vessel List A'!P184=6,6,IF('Vessel List A'!P184=7,7,IF('Vessel List A'!P184=8,8,IF('Vessel List A'!P184=9,9,IF('Vessel List A'!P184=10,10,IF('Vessel List A'!P184=11,11,IF('Vessel List A'!P184=12,12,IF('Vessel List A'!P184=13,13,IF('Vessel List A'!P184=14,14,IF('Vessel List A'!P184=15,15,IF('Vessel List A'!P184=16,16,0))))))))))))))))))</f>
        <v xml:space="preserve"> </v>
      </c>
      <c r="J185" s="154"/>
      <c r="K185" s="158"/>
      <c r="L185" s="390" t="str">
        <f t="shared" si="165"/>
        <v/>
      </c>
      <c r="M185" s="158"/>
      <c r="N185" s="137"/>
      <c r="O185" s="388" t="str">
        <f t="shared" si="166"/>
        <v/>
      </c>
      <c r="P185" s="157" t="str">
        <f>IF(VALUE(IF('Vessel List A'!AC184=1,1,IF('Vessel List A'!AC184=2,2,IF('Vessel List A'!AC184=3,3,IF('Vessel List A'!AC184=4,4,IF('Vessel List A'!AC184=5,5,IF('Vessel List A'!AC184=6,6,IF('Vessel List A'!AC184=7,7,IF('Vessel List A'!AC184=8,8,IF('Vessel List A'!AC184=9,9,IF('Vessel List A'!AC184=10,10,IF('Vessel List A'!AC184=11,11,IF('Vessel List A'!AC184=12,12,IF('Vessel List A'!AC184=13,13,IF('Vessel List A'!AC184=14,14,IF('Vessel List A'!AC184=15,15,IF('Vessel List A'!AC184=16,16,0)))))))))))))))))=0," ",VALUE(IF('Vessel List A'!AC184=1,1,IF('Vessel List A'!AC184=2,2,IF('Vessel List A'!AC184=3,3,IF('Vessel List A'!AC184=4,4,IF('Vessel List A'!AC184=5,5,IF('Vessel List A'!AC184=6,6,IF('Vessel List A'!AC184=7,7,IF('Vessel List A'!AC184=8,8,IF('Vessel List A'!AC184=9,9,IF('Vessel List A'!AC184=10,10,IF('Vessel List A'!AC184=11,11,IF('Vessel List A'!AC184=12,12,IF('Vessel List A'!AC184=13,13,IF('Vessel List A'!AC184=14,14,IF('Vessel List A'!AC184=15,15,IF('Vessel List A'!AC184=16,16,0))))))))))))))))))</f>
        <v xml:space="preserve"> </v>
      </c>
      <c r="Q185" s="154"/>
      <c r="R185" s="158"/>
      <c r="S185" s="390" t="str">
        <f t="shared" si="167"/>
        <v/>
      </c>
      <c r="T185" s="158"/>
      <c r="U185" s="137"/>
      <c r="V185" s="388" t="str">
        <f t="shared" si="168"/>
        <v/>
      </c>
      <c r="W185" s="157" t="str">
        <f>IF(VALUE(IF('Vessel List A'!AP184=1,1,IF('Vessel List A'!AP184=2,2,IF('Vessel List A'!AP184=3,3,IF('Vessel List A'!AP184=4,4,IF('Vessel List A'!AP184=5,5,IF('Vessel List A'!AP184=6,6,IF('Vessel List A'!AP184=7,7,IF('Vessel List A'!AP184=8,8,IF('Vessel List A'!AP184=9,9,IF('Vessel List A'!AP184=10,10,IF('Vessel List A'!AP184=11,11,IF('Vessel List A'!AP184=12,12,IF('Vessel List A'!AP184=13,13,IF('Vessel List A'!AP184=14,14,IF('Vessel List A'!AP184=15,15,IF('Vessel List A'!AP184=16,16,0)))))))))))))))))=0," ",VALUE(IF('Vessel List A'!AP184=1,1,IF('Vessel List A'!AP184=2,2,IF('Vessel List A'!AP184=3,3,IF('Vessel List A'!AP184=4,4,IF('Vessel List A'!AP184=5,5,IF('Vessel List A'!AP184=6,6,IF('Vessel List A'!AP184=7,7,IF('Vessel List A'!AP184=8,8,IF('Vessel List A'!AP184=9,9,IF('Vessel List A'!AP184=10,10,IF('Vessel List A'!AP184=11,11,IF('Vessel List A'!AP184=12,12,IF('Vessel List A'!AP184=13,13,IF('Vessel List A'!AP184=14,14,IF('Vessel List A'!AP184=15,15,IF('Vessel List A'!AP184=16,16,0))))))))))))))))))</f>
        <v xml:space="preserve"> </v>
      </c>
      <c r="X185" s="154"/>
      <c r="Y185" s="158"/>
      <c r="Z185" s="390" t="str">
        <f t="shared" si="169"/>
        <v/>
      </c>
      <c r="AA185" s="158"/>
      <c r="AB185" s="137"/>
      <c r="AC185" s="388" t="str">
        <f t="shared" si="170"/>
        <v/>
      </c>
      <c r="AD185" s="157" t="str">
        <f>IF(VALUE(IF('Vessel List A'!BC184=1,1,IF('Vessel List A'!BC184=2,2,IF('Vessel List A'!BC184=3,3,IF('Vessel List A'!BC184=4,4,IF('Vessel List A'!BC184=5,5,IF('Vessel List A'!BC184=6,6,IF('Vessel List A'!BC184=7,7,IF('Vessel List A'!BC184=8,8,IF('Vessel List A'!BC184=9,9,IF('Vessel List A'!BC184=10,10,IF('Vessel List A'!BC184=11,11,IF('Vessel List A'!BC184=12,12,IF('Vessel List A'!BC184=13,13,IF('Vessel List A'!BC184=14,14,IF('Vessel List A'!BC184=15,15,IF('Vessel List A'!BC184=16,16,0)))))))))))))))))=0," ",VALUE(IF('Vessel List A'!BC184=1,1,IF('Vessel List A'!BC184=2,2,IF('Vessel List A'!BC184=3,3,IF('Vessel List A'!BC184=4,4,IF('Vessel List A'!BC184=5,5,IF('Vessel List A'!BC184=6,6,IF('Vessel List A'!BC184=7,7,IF('Vessel List A'!BC184=8,8,IF('Vessel List A'!BC184=9,9,IF('Vessel List A'!BC184=10,10,IF('Vessel List A'!BC184=11,11,IF('Vessel List A'!BC184=12,12,IF('Vessel List A'!BC184=13,13,IF('Vessel List A'!BC184=14,14,IF('Vessel List A'!BC184=15,15,IF('Vessel List A'!BC184=16,16,0))))))))))))))))))</f>
        <v xml:space="preserve"> </v>
      </c>
      <c r="AE185" s="154"/>
      <c r="AF185" s="158"/>
      <c r="AG185" s="390" t="str">
        <f t="shared" si="171"/>
        <v/>
      </c>
      <c r="AH185" s="158"/>
      <c r="AI185" s="137"/>
      <c r="AJ185" s="388" t="str">
        <f t="shared" si="172"/>
        <v/>
      </c>
      <c r="AK185" s="157" t="str">
        <f>IF(VALUE(IF('Vessel List A'!BP184=1,1,IF('Vessel List A'!BP184=2,2,IF('Vessel List A'!BP184=3,3,IF('Vessel List A'!BP184=4,4,IF('Vessel List A'!BP184=5,5,IF('Vessel List A'!BP184=6,6,IF('Vessel List A'!BP184=7,7,IF('Vessel List A'!BP184=8,8,IF('Vessel List A'!BP184=9,9,IF('Vessel List A'!BP184=10,10,IF('Vessel List A'!BP184=11,11,IF('Vessel List A'!BP184=12,12,IF('Vessel List A'!BP184=13,13,IF('Vessel List A'!BP184=14,14,IF('Vessel List A'!BP184=15,15,IF('Vessel List A'!BP184=16,16,0)))))))))))))))))=0," ",VALUE(IF('Vessel List A'!BP184=1,1,IF('Vessel List A'!BP184=2,2,IF('Vessel List A'!BP184=3,3,IF('Vessel List A'!BP184=4,4,IF('Vessel List A'!BP184=5,5,IF('Vessel List A'!BP184=6,6,IF('Vessel List A'!BP184=7,7,IF('Vessel List A'!BP184=8,8,IF('Vessel List A'!BP184=9,9,IF('Vessel List A'!BP184=10,10,IF('Vessel List A'!BP184=11,11,IF('Vessel List A'!BP184=12,12,IF('Vessel List A'!BP184=13,13,IF('Vessel List A'!BP184=14,14,IF('Vessel List A'!BP184=15,15,IF('Vessel List A'!BP184=16,16,0))))))))))))))))))</f>
        <v xml:space="preserve"> </v>
      </c>
      <c r="AL185" s="154"/>
      <c r="AM185" s="158"/>
      <c r="AN185" s="390" t="str">
        <f t="shared" si="173"/>
        <v/>
      </c>
      <c r="AO185" s="158"/>
      <c r="AP185" s="137"/>
      <c r="AQ185" s="388" t="str">
        <f t="shared" si="174"/>
        <v/>
      </c>
      <c r="AR185" s="157" t="str">
        <f>IF(VALUE(IF('Vessel List A'!CC184=1,1,IF('Vessel List A'!CC184=2,2,IF('Vessel List A'!CC184=3,3,IF('Vessel List A'!CC184=4,4,IF('Vessel List A'!CC184=5,5,IF('Vessel List A'!CC184=6,6,IF('Vessel List A'!CC184=7,7,IF('Vessel List A'!CC184=8,8,IF('Vessel List A'!CC184=9,9,IF('Vessel List A'!CC184=10,10,IF('Vessel List A'!CC184=11,11,IF('Vessel List A'!CC184=12,12,IF('Vessel List A'!CC184=13,13,IF('Vessel List A'!CC184=14,14,IF('Vessel List A'!CC184=15,15,IF('Vessel List A'!CC184=16,16,0)))))))))))))))))=0," ",VALUE(IF('Vessel List A'!CC184=1,1,IF('Vessel List A'!CC184=2,2,IF('Vessel List A'!CC184=3,3,IF('Vessel List A'!CC184=4,4,IF('Vessel List A'!CC184=5,5,IF('Vessel List A'!CC184=6,6,IF('Vessel List A'!CC184=7,7,IF('Vessel List A'!CC184=8,8,IF('Vessel List A'!CC184=9,9,IF('Vessel List A'!CC184=10,10,IF('Vessel List A'!CC184=11,11,IF('Vessel List A'!CC184=12,12,IF('Vessel List A'!CC184=13,13,IF('Vessel List A'!CC184=14,14,IF('Vessel List A'!CC184=15,15,IF('Vessel List A'!CC184=16,16,0))))))))))))))))))</f>
        <v xml:space="preserve"> </v>
      </c>
      <c r="AS185" s="154"/>
      <c r="AT185" s="158"/>
      <c r="AU185" s="390" t="str">
        <f t="shared" si="175"/>
        <v/>
      </c>
      <c r="AV185" s="158"/>
      <c r="AW185" s="137"/>
      <c r="AX185" s="388" t="str">
        <f t="shared" si="176"/>
        <v/>
      </c>
      <c r="AY185" s="157" t="str">
        <f>IF(VALUE(IF('Vessel List A'!CP184=1,1,IF('Vessel List A'!CP184=2,2,IF('Vessel List A'!CP184=3,3,IF('Vessel List A'!CP184=4,4,IF('Vessel List A'!CP184=5,5,IF('Vessel List A'!CP184=6,6,IF('Vessel List A'!CP184=7,7,IF('Vessel List A'!CP184=8,8,IF('Vessel List A'!CP184=9,9,IF('Vessel List A'!CP184=10,10,IF('Vessel List A'!CP184=11,11,IF('Vessel List A'!CP184=12,12,IF('Vessel List A'!CP184=13,13,IF('Vessel List A'!CP184=14,14,IF('Vessel List A'!CP184=15,15,IF('Vessel List A'!CP184=16,16,0)))))))))))))))))=0," ",VALUE(IF('Vessel List A'!CP184=1,1,IF('Vessel List A'!CP184=2,2,IF('Vessel List A'!CP184=3,3,IF('Vessel List A'!CP184=4,4,IF('Vessel List A'!CP184=5,5,IF('Vessel List A'!CP184=6,6,IF('Vessel List A'!CP184=7,7,IF('Vessel List A'!CP184=8,8,IF('Vessel List A'!CP184=9,9,IF('Vessel List A'!CP184=10,10,IF('Vessel List A'!CP184=11,11,IF('Vessel List A'!CP184=12,12,IF('Vessel List A'!CP184=13,13,IF('Vessel List A'!CP184=14,14,IF('Vessel List A'!CP184=15,15,IF('Vessel List A'!CP184=16,16,0))))))))))))))))))</f>
        <v xml:space="preserve"> </v>
      </c>
      <c r="AZ185" s="154"/>
      <c r="BA185" s="158"/>
      <c r="BB185" s="390" t="str">
        <f t="shared" si="177"/>
        <v/>
      </c>
      <c r="BC185" s="158"/>
      <c r="BD185" s="137"/>
      <c r="BE185" s="388" t="str">
        <f t="shared" si="178"/>
        <v/>
      </c>
      <c r="BF185" s="157" t="str">
        <f>IF(VALUE(IF('Vessel List A'!DC184=1,1,IF('Vessel List A'!DC184=2,2,IF('Vessel List A'!DC184=3,3,IF('Vessel List A'!DC184=4,4,IF('Vessel List A'!DC184=5,5,IF('Vessel List A'!DC184=6,6,IF('Vessel List A'!DC184=7,7,IF('Vessel List A'!DC184=8,8,IF('Vessel List A'!DC184=9,9,IF('Vessel List A'!DC184=10,10,IF('Vessel List A'!DC184=11,11,IF('Vessel List A'!DC184=12,12,IF('Vessel List A'!DC184=13,13,IF('Vessel List A'!DC184=14,14,IF('Vessel List A'!DC184=15,15,IF('Vessel List A'!DC184=16,16,0)))))))))))))))))=0," ",VALUE(IF('Vessel List A'!DC184=1,1,IF('Vessel List A'!DC184=2,2,IF('Vessel List A'!DC184=3,3,IF('Vessel List A'!DC184=4,4,IF('Vessel List A'!DC184=5,5,IF('Vessel List A'!DC184=6,6,IF('Vessel List A'!DC184=7,7,IF('Vessel List A'!DC184=8,8,IF('Vessel List A'!DC184=9,9,IF('Vessel List A'!DC184=10,10,IF('Vessel List A'!DC184=11,11,IF('Vessel List A'!DC184=12,12,IF('Vessel List A'!DC184=13,13,IF('Vessel List A'!DC184=14,14,IF('Vessel List A'!DC184=15,15,IF('Vessel List A'!DC184=16,16,0))))))))))))))))))</f>
        <v xml:space="preserve"> </v>
      </c>
      <c r="BG185" s="154"/>
      <c r="BH185" s="158"/>
      <c r="BI185" s="390" t="str">
        <f t="shared" si="179"/>
        <v/>
      </c>
      <c r="BJ185" s="158"/>
      <c r="BK185" s="137"/>
      <c r="BL185" s="388" t="str">
        <f t="shared" si="180"/>
        <v/>
      </c>
      <c r="BM185" s="157" t="str">
        <f>IF(VALUE(IF('Vessel List A'!DP184=1,1,IF('Vessel List A'!DP184=2,2,IF('Vessel List A'!DP184=3,3,IF('Vessel List A'!DP184=4,4,IF('Vessel List A'!DP184=5,5,IF('Vessel List A'!DP184=6,6,IF('Vessel List A'!DP184=7,7,IF('Vessel List A'!DP184=8,8,IF('Vessel List A'!DP184=9,9,IF('Vessel List A'!DP184=10,10,IF('Vessel List A'!DP184=11,11,IF('Vessel List A'!DP184=12,12,IF('Vessel List A'!DP184=13,13,IF('Vessel List A'!DP184=14,14,IF('Vessel List A'!DP184=15,15,IF('Vessel List A'!DP184=16,16,0)))))))))))))))))=0," ",VALUE(IF('Vessel List A'!DP184=1,1,IF('Vessel List A'!DP184=2,2,IF('Vessel List A'!DP184=3,3,IF('Vessel List A'!DP184=4,4,IF('Vessel List A'!DP184=5,5,IF('Vessel List A'!DP184=6,6,IF('Vessel List A'!DP184=7,7,IF('Vessel List A'!DP184=8,8,IF('Vessel List A'!DP184=9,9,IF('Vessel List A'!DP184=10,10,IF('Vessel List A'!DP184=11,11,IF('Vessel List A'!DP184=12,12,IF('Vessel List A'!DP184=13,13,IF('Vessel List A'!DP184=14,14,IF('Vessel List A'!DP184=15,15,IF('Vessel List A'!DP184=16,16,0))))))))))))))))))</f>
        <v xml:space="preserve"> </v>
      </c>
      <c r="BN185" s="154"/>
      <c r="BO185" s="158"/>
      <c r="BP185" s="390" t="str">
        <f t="shared" si="181"/>
        <v/>
      </c>
      <c r="BQ185" s="158"/>
      <c r="BR185" s="137"/>
      <c r="BS185" s="388" t="str">
        <f t="shared" si="182"/>
        <v/>
      </c>
      <c r="BT185" s="157" t="str">
        <f>IF(VALUE(IF('Vessel List A'!EC184=1,1,IF('Vessel List A'!EC184=2,2,IF('Vessel List A'!EC184=3,3,IF('Vessel List A'!EC184=4,4,IF('Vessel List A'!EC184=5,5,IF('Vessel List A'!EC184=6,6,IF('Vessel List A'!EC184=7,7,IF('Vessel List A'!EC184=8,8,IF('Vessel List A'!EC184=9,9,IF('Vessel List A'!EC184=10,10,IF('Vessel List A'!EC184=11,11,IF('Vessel List A'!EC184=12,12,IF('Vessel List A'!EC184=13,13,IF('Vessel List A'!EC184=14,14,IF('Vessel List A'!EC184=15,15,IF('Vessel List A'!EC184=16,16,0)))))))))))))))))=0," ",VALUE(IF('Vessel List A'!EC184=1,1,IF('Vessel List A'!EC184=2,2,IF('Vessel List A'!EC184=3,3,IF('Vessel List A'!EC184=4,4,IF('Vessel List A'!EC184=5,5,IF('Vessel List A'!EC184=6,6,IF('Vessel List A'!EC184=7,7,IF('Vessel List A'!EC184=8,8,IF('Vessel List A'!EC184=9,9,IF('Vessel List A'!EC184=10,10,IF('Vessel List A'!EC184=11,11,IF('Vessel List A'!EC184=12,12,IF('Vessel List A'!EC184=13,13,IF('Vessel List A'!EC184=14,14,IF('Vessel List A'!EC184=15,15,IF('Vessel List A'!EC184=16,16,0))))))))))))))))))</f>
        <v xml:space="preserve"> </v>
      </c>
      <c r="BU185" s="154"/>
      <c r="BV185" s="158"/>
      <c r="BW185" s="390" t="str">
        <f t="shared" si="183"/>
        <v/>
      </c>
      <c r="BX185" s="158"/>
      <c r="BY185" s="137"/>
      <c r="BZ185" s="388" t="str">
        <f t="shared" si="184"/>
        <v/>
      </c>
      <c r="CA185" s="157" t="str">
        <f>IF(VALUE(IF('Vessel List A'!EP184=1,1,IF('Vessel List A'!EP184=2,2,IF('Vessel List A'!EP184=3,3,IF('Vessel List A'!EP184=4,4,IF('Vessel List A'!EP184=5,5,IF('Vessel List A'!EP184=6,6,IF('Vessel List A'!EP184=7,7,IF('Vessel List A'!EP184=8,8,IF('Vessel List A'!EP184=9,9,IF('Vessel List A'!EP184=10,10,IF('Vessel List A'!EP184=11,11,IF('Vessel List A'!EP184=12,12,IF('Vessel List A'!EP184=13,13,IF('Vessel List A'!EP184=14,14,IF('Vessel List A'!EP184=15,15,IF('Vessel List A'!EP184=16,16,0)))))))))))))))))=0," ",VALUE(IF('Vessel List A'!EP184=1,1,IF('Vessel List A'!EP184=2,2,IF('Vessel List A'!EP184=3,3,IF('Vessel List A'!EP184=4,4,IF('Vessel List A'!EP184=5,5,IF('Vessel List A'!EP184=6,6,IF('Vessel List A'!EP184=7,7,IF('Vessel List A'!EP184=8,8,IF('Vessel List A'!EP184=9,9,IF('Vessel List A'!EP184=10,10,IF('Vessel List A'!EP184=11,11,IF('Vessel List A'!EP184=12,12,IF('Vessel List A'!EP184=13,13,IF('Vessel List A'!EP184=14,14,IF('Vessel List A'!EP184=15,15,IF('Vessel List A'!EP184=16,16,0))))))))))))))))))</f>
        <v xml:space="preserve"> </v>
      </c>
      <c r="CB185" s="154"/>
      <c r="CC185" s="158"/>
      <c r="CD185" s="390" t="str">
        <f t="shared" si="185"/>
        <v/>
      </c>
      <c r="CE185" s="158"/>
      <c r="CF185" s="137"/>
      <c r="CG185" s="388" t="str">
        <f t="shared" si="186"/>
        <v/>
      </c>
      <c r="CH185" s="157" t="str">
        <f>IF(VALUE(IF('Vessel List A'!FC184=1,1,IF('Vessel List A'!FC184=2,2,IF('Vessel List A'!FC184=3,3,IF('Vessel List A'!FC184=4,4,IF('Vessel List A'!FC184=5,5,IF('Vessel List A'!FC184=6,6,IF('Vessel List A'!FC184=7,7,IF('Vessel List A'!FC184=8,8,IF('Vessel List A'!FC184=9,9,IF('Vessel List A'!FC184=10,10,IF('Vessel List A'!FC184=11,11,IF('Vessel List A'!FC184=12,12,IF('Vessel List A'!FC184=13,13,IF('Vessel List A'!FC184=14,14,IF('Vessel List A'!FC184=15,15,IF('Vessel List A'!FC184=16,16,0)))))))))))))))))=0," ",VALUE(IF('Vessel List A'!FC184=1,1,IF('Vessel List A'!FC184=2,2,IF('Vessel List A'!FC184=3,3,IF('Vessel List A'!FC184=4,4,IF('Vessel List A'!FC184=5,5,IF('Vessel List A'!FC184=6,6,IF('Vessel List A'!FC184=7,7,IF('Vessel List A'!FC184=8,8,IF('Vessel List A'!FC184=9,9,IF('Vessel List A'!FC184=10,10,IF('Vessel List A'!FC184=11,11,IF('Vessel List A'!FC184=12,12,IF('Vessel List A'!FC184=13,13,IF('Vessel List A'!FC184=14,14,IF('Vessel List A'!FC184=15,15,IF('Vessel List A'!FC184=16,16,0))))))))))))))))))</f>
        <v xml:space="preserve"> </v>
      </c>
      <c r="CI185" s="154"/>
      <c r="CJ185" s="158"/>
      <c r="CK185" s="390" t="str">
        <f t="shared" si="187"/>
        <v/>
      </c>
      <c r="CL185" s="158"/>
      <c r="CM185" s="137"/>
      <c r="CN185" s="388" t="str">
        <f t="shared" si="188"/>
        <v/>
      </c>
      <c r="CO185" s="157" t="str">
        <f>IF(VALUE(IF('Vessel List A'!FP184=1,1,IF('Vessel List A'!FP184=2,2,IF('Vessel List A'!FP184=3,3,IF('Vessel List A'!FP184=4,4,IF('Vessel List A'!FP184=5,5,IF('Vessel List A'!FP184=6,6,IF('Vessel List A'!FP184=7,7,IF('Vessel List A'!FP184=8,8,IF('Vessel List A'!FP184=9,9,IF('Vessel List A'!FP184=10,10,IF('Vessel List A'!FP184=11,11,IF('Vessel List A'!FP184=12,12,IF('Vessel List A'!FP184=13,13,IF('Vessel List A'!FP184=14,14,IF('Vessel List A'!FP184=15,15,IF('Vessel List A'!FP184=16,16,0)))))))))))))))))=0," ",VALUE(IF('Vessel List A'!FP184=1,1,IF('Vessel List A'!FP184=2,2,IF('Vessel List A'!FP184=3,3,IF('Vessel List A'!FP184=4,4,IF('Vessel List A'!FP184=5,5,IF('Vessel List A'!FP184=6,6,IF('Vessel List A'!FP184=7,7,IF('Vessel List A'!FP184=8,8,IF('Vessel List A'!FP184=9,9,IF('Vessel List A'!FP184=10,10,IF('Vessel List A'!FP184=11,11,IF('Vessel List A'!FP184=12,12,IF('Vessel List A'!FP184=13,13,IF('Vessel List A'!FP184=14,14,IF('Vessel List A'!FP184=15,15,IF('Vessel List A'!FP184=16,16,0))))))))))))))))))</f>
        <v xml:space="preserve"> </v>
      </c>
      <c r="CP185" s="154"/>
      <c r="CQ185" s="158"/>
      <c r="CR185" s="390" t="str">
        <f t="shared" si="189"/>
        <v/>
      </c>
      <c r="CS185" s="158"/>
      <c r="CT185" s="137"/>
      <c r="CU185" s="388" t="str">
        <f t="shared" si="190"/>
        <v/>
      </c>
      <c r="CV185" s="157" t="str">
        <f>IF(VALUE(IF('Vessel List A'!GC184=1,1,IF('Vessel List A'!GC184=2,2,IF('Vessel List A'!GC184=3,3,IF('Vessel List A'!GC184=4,4,IF('Vessel List A'!GC184=5,5,IF('Vessel List A'!GC184=6,6,IF('Vessel List A'!GC184=7,7,IF('Vessel List A'!GC184=8,8,IF('Vessel List A'!GC184=9,9,IF('Vessel List A'!GC184=10,10,IF('Vessel List A'!GC184=11,11,IF('Vessel List A'!GC184=12,12,IF('Vessel List A'!GC184=13,13,IF('Vessel List A'!GC184=14,14,IF('Vessel List A'!GC184=15,15,IF('Vessel List A'!GC184=16,16,0)))))))))))))))))=0," ",VALUE(IF('Vessel List A'!GC184=1,1,IF('Vessel List A'!GC184=2,2,IF('Vessel List A'!GC184=3,3,IF('Vessel List A'!GC184=4,4,IF('Vessel List A'!GC184=5,5,IF('Vessel List A'!GC184=6,6,IF('Vessel List A'!GC184=7,7,IF('Vessel List A'!GC184=8,8,IF('Vessel List A'!GC184=9,9,IF('Vessel List A'!GC184=10,10,IF('Vessel List A'!GC184=11,11,IF('Vessel List A'!GC184=12,12,IF('Vessel List A'!GC184=13,13,IF('Vessel List A'!GC184=14,14,IF('Vessel List A'!GC184=15,15,IF('Vessel List A'!GC184=16,16,0))))))))))))))))))</f>
        <v xml:space="preserve"> </v>
      </c>
      <c r="CW185" s="154"/>
      <c r="CX185" s="158"/>
      <c r="CY185" s="390" t="str">
        <f t="shared" si="191"/>
        <v/>
      </c>
      <c r="CZ185" s="158"/>
      <c r="DA185" s="137"/>
      <c r="DB185" s="388" t="str">
        <f t="shared" si="192"/>
        <v/>
      </c>
      <c r="DC185" s="157" t="str">
        <f>IF(VALUE(IF('Vessel List A'!GP184=1,1,IF('Vessel List A'!GP184=2,2,IF('Vessel List A'!GP184=3,3,IF('Vessel List A'!GP184=4,4,IF('Vessel List A'!GP184=5,5,IF('Vessel List A'!GP184=6,6,IF('Vessel List A'!GP184=7,7,IF('Vessel List A'!GP184=8,8,IF('Vessel List A'!GP184=9,9,IF('Vessel List A'!GP184=10,10,IF('Vessel List A'!GP184=11,11,IF('Vessel List A'!GP184=12,12,IF('Vessel List A'!GP184=13,13,IF('Vessel List A'!GP184=14,14,IF('Vessel List A'!GP184=15,15,IF('Vessel List A'!GP184=16,16,0)))))))))))))))))=0," ",VALUE(IF('Vessel List A'!GP184=1,1,IF('Vessel List A'!GP184=2,2,IF('Vessel List A'!GP184=3,3,IF('Vessel List A'!GP184=4,4,IF('Vessel List A'!GP184=5,5,IF('Vessel List A'!GP184=6,6,IF('Vessel List A'!GP184=7,7,IF('Vessel List A'!GP184=8,8,IF('Vessel List A'!GP184=9,9,IF('Vessel List A'!GP184=10,10,IF('Vessel List A'!GP184=11,11,IF('Vessel List A'!GP184=12,12,IF('Vessel List A'!GP184=13,13,IF('Vessel List A'!GP184=14,14,IF('Vessel List A'!GP184=15,15,IF('Vessel List A'!GP184=16,16,0))))))))))))))))))</f>
        <v xml:space="preserve"> </v>
      </c>
      <c r="DD185" s="154"/>
      <c r="DE185" s="158"/>
      <c r="DF185" s="390" t="str">
        <f t="shared" si="193"/>
        <v/>
      </c>
      <c r="DG185" s="158"/>
      <c r="DH185" s="137"/>
      <c r="DI185" s="388" t="str">
        <f t="shared" si="194"/>
        <v/>
      </c>
      <c r="DJ185" s="157" t="str">
        <f>IF(VALUE(IF('Vessel List A'!HC184=1,1,IF('Vessel List A'!HC184=2,2,IF('Vessel List A'!HC184=3,3,IF('Vessel List A'!HC184=4,4,IF('Vessel List A'!HC184=5,5,IF('Vessel List A'!HC184=6,6,IF('Vessel List A'!HC184=7,7,IF('Vessel List A'!HC184=8,8,IF('Vessel List A'!HC184=9,9,IF('Vessel List A'!HC184=10,10,IF('Vessel List A'!HC184=11,11,IF('Vessel List A'!HC184=12,12,IF('Vessel List A'!HC184=13,13,IF('Vessel List A'!HC184=14,14,IF('Vessel List A'!HC184=15,15,IF('Vessel List A'!HC184=16,16,0)))))))))))))))))=0," ",VALUE(IF('Vessel List A'!HC184=1,1,IF('Vessel List A'!HC184=2,2,IF('Vessel List A'!HC184=3,3,IF('Vessel List A'!HC184=4,4,IF('Vessel List A'!HC184=5,5,IF('Vessel List A'!HC184=6,6,IF('Vessel List A'!HC184=7,7,IF('Vessel List A'!HC184=8,8,IF('Vessel List A'!HC184=9,9,IF('Vessel List A'!HC184=10,10,IF('Vessel List A'!HC184=11,11,IF('Vessel List A'!HC184=12,12,IF('Vessel List A'!HC184=13,13,IF('Vessel List A'!HC184=14,14,IF('Vessel List A'!HC184=15,15,IF('Vessel List A'!HC184=16,16,0))))))))))))))))))</f>
        <v xml:space="preserve"> </v>
      </c>
      <c r="DK185" s="154"/>
      <c r="DL185" s="158"/>
      <c r="DM185" s="390" t="str">
        <f t="shared" si="195"/>
        <v/>
      </c>
      <c r="DN185" s="158"/>
      <c r="DO185" s="137"/>
      <c r="DP185" s="388" t="str">
        <f t="shared" si="196"/>
        <v/>
      </c>
      <c r="DQ185" s="157" t="str">
        <f>IF(VALUE(IF('Vessel List A'!HP184=1,1,IF('Vessel List A'!HP184=2,2,IF('Vessel List A'!HP184=3,3,IF('Vessel List A'!HP184=4,4,IF('Vessel List A'!HP184=5,5,IF('Vessel List A'!HP184=6,6,IF('Vessel List A'!HP184=7,7,IF('Vessel List A'!HP184=8,8,IF('Vessel List A'!HP184=9,9,IF('Vessel List A'!HP184=10,10,IF('Vessel List A'!HP184=11,11,IF('Vessel List A'!HP184=12,12,IF('Vessel List A'!HP184=13,13,IF('Vessel List A'!HP184=14,14,IF('Vessel List A'!HP184=15,15,IF('Vessel List A'!HP184=16,16,0)))))))))))))))))=0," ",VALUE(IF('Vessel List A'!HP184=1,1,IF('Vessel List A'!HP184=2,2,IF('Vessel List A'!HP184=3,3,IF('Vessel List A'!HP184=4,4,IF('Vessel List A'!HP184=5,5,IF('Vessel List A'!HP184=6,6,IF('Vessel List A'!HP184=7,7,IF('Vessel List A'!HP184=8,8,IF('Vessel List A'!HP184=9,9,IF('Vessel List A'!HP184=10,10,IF('Vessel List A'!HP184=11,11,IF('Vessel List A'!HP184=12,12,IF('Vessel List A'!HP184=13,13,IF('Vessel List A'!HP184=14,14,IF('Vessel List A'!HP184=15,15,IF('Vessel List A'!HP184=16,16,0))))))))))))))))))</f>
        <v xml:space="preserve"> </v>
      </c>
      <c r="DR185" s="154"/>
      <c r="DS185" s="158"/>
      <c r="DT185" s="390" t="str">
        <f t="shared" si="197"/>
        <v/>
      </c>
      <c r="DU185" s="158"/>
      <c r="DV185" s="137"/>
      <c r="DW185" s="388" t="str">
        <f t="shared" si="198"/>
        <v/>
      </c>
      <c r="DX185" s="157" t="str">
        <f>IF(VALUE(IF('Vessel List A'!IC184=1,1,IF('Vessel List A'!IC184=2,2,IF('Vessel List A'!IC184=3,3,IF('Vessel List A'!IC184=4,4,IF('Vessel List A'!IC184=5,5,IF('Vessel List A'!IC184=6,6,IF('Vessel List A'!IC184=7,7,IF('Vessel List A'!IC184=8,8,IF('Vessel List A'!IC184=9,9,IF('Vessel List A'!IC184=10,10,IF('Vessel List A'!IC184=11,11,IF('Vessel List A'!IC184=12,12,IF('Vessel List A'!IC184=13,13,IF('Vessel List A'!IC184=14,14,IF('Vessel List A'!IC184=15,15,IF('Vessel List A'!IC184=16,16,0)))))))))))))))))=0," ",VALUE(IF('Vessel List A'!IC184=1,1,IF('Vessel List A'!IC184=2,2,IF('Vessel List A'!IC184=3,3,IF('Vessel List A'!IC184=4,4,IF('Vessel List A'!IC184=5,5,IF('Vessel List A'!IC184=6,6,IF('Vessel List A'!IC184=7,7,IF('Vessel List A'!IC184=8,8,IF('Vessel List A'!IC184=9,9,IF('Vessel List A'!IC184=10,10,IF('Vessel List A'!IC184=11,11,IF('Vessel List A'!IC184=12,12,IF('Vessel List A'!IC184=13,13,IF('Vessel List A'!IC184=14,14,IF('Vessel List A'!IC184=15,15,IF('Vessel List A'!IC184=16,16,0))))))))))))))))))</f>
        <v xml:space="preserve"> </v>
      </c>
      <c r="DY185" s="154"/>
      <c r="DZ185" s="158"/>
      <c r="EA185" s="390" t="str">
        <f t="shared" si="199"/>
        <v/>
      </c>
      <c r="EB185" s="158"/>
      <c r="EC185" s="137"/>
      <c r="ED185" s="388" t="str">
        <f t="shared" si="200"/>
        <v/>
      </c>
      <c r="EE185" s="157" t="str">
        <f>IF(VALUE(IF('Vessel List A'!IP184=1,1,IF('Vessel List A'!IP184=2,2,IF('Vessel List A'!IP184=3,3,IF('Vessel List A'!IP184=4,4,IF('Vessel List A'!IP184=5,5,IF('Vessel List A'!IP184=6,6,IF('Vessel List A'!IP184=7,7,IF('Vessel List A'!IP184=8,8,IF('Vessel List A'!IP184=9,9,IF('Vessel List A'!IP184=10,10,IF('Vessel List A'!IP184=11,11,IF('Vessel List A'!IP184=12,12,IF('Vessel List A'!IP184=13,13,IF('Vessel List A'!IP184=14,14,IF('Vessel List A'!IP184=15,15,IF('Vessel List A'!IP184=16,16,0)))))))))))))))))=0," ",VALUE(IF('Vessel List A'!IP184=1,1,IF('Vessel List A'!IP184=2,2,IF('Vessel List A'!IP184=3,3,IF('Vessel List A'!IP184=4,4,IF('Vessel List A'!IP184=5,5,IF('Vessel List A'!IP184=6,6,IF('Vessel List A'!IP184=7,7,IF('Vessel List A'!IP184=8,8,IF('Vessel List A'!IP184=9,9,IF('Vessel List A'!IP184=10,10,IF('Vessel List A'!IP184=11,11,IF('Vessel List A'!IP184=12,12,IF('Vessel List A'!IP184=13,13,IF('Vessel List A'!IP184=14,14,IF('Vessel List A'!IP184=15,15,IF('Vessel List A'!IP184=16,16,0))))))))))))))))))</f>
        <v xml:space="preserve"> </v>
      </c>
      <c r="EF185" s="154"/>
      <c r="EG185" s="158"/>
      <c r="EH185" s="390" t="str">
        <f t="shared" si="201"/>
        <v/>
      </c>
      <c r="EI185" s="158"/>
      <c r="EJ185" s="137"/>
      <c r="EK185" s="397" t="str">
        <f t="shared" si="202"/>
        <v/>
      </c>
      <c r="EL185" s="144"/>
      <c r="EM185" s="157" t="str">
        <f>IF(VALUE(IF('Vessel List B'!C184=1,1,IF('Vessel List B'!C184=2,2,IF('Vessel List B'!C184=3,3,IF('Vessel List B'!C184=4,4,IF('Vessel List B'!C184=5,5,IF('Vessel List B'!C184=6,6,IF('Vessel List B'!C184=7,7,IF('Vessel List B'!C184=8,8,IF('Vessel List B'!C184=9,9,IF('Vessel List B'!C184=10,10,IF('Vessel List B'!C184=11,11,IF('Vessel List B'!C184=12,12,IF('Vessel List B'!C184=13,13,IF('Vessel List B'!C184=14,14,IF('Vessel List B'!C184=15,15,IF('Vessel List B'!C184=16,16,0)))))))))))))))))=0," ",VALUE(IF('Vessel List B'!C184=1,1,IF('Vessel List B'!C184=2,2,IF('Vessel List B'!C184=3,3,IF('Vessel List B'!C184=4,4,IF('Vessel List B'!C184=5,5,IF('Vessel List B'!C184=6,6,IF('Vessel List B'!C184=7,7,IF('Vessel List B'!C184=8,8,IF('Vessel List B'!C184=9,9,IF('Vessel List B'!C184=10,10,IF('Vessel List B'!C184=11,11,IF('Vessel List B'!C184=12,12,IF('Vessel List B'!C184=13,13,IF('Vessel List B'!C184=14,14,IF('Vessel List B'!C184=15,15,IF('Vessel List B'!C184=16,16,0))))))))))))))))))</f>
        <v xml:space="preserve"> </v>
      </c>
      <c r="EN185" s="154"/>
      <c r="EO185" s="158"/>
      <c r="EP185" s="390" t="str">
        <f t="shared" si="203"/>
        <v/>
      </c>
      <c r="EQ185" s="158"/>
      <c r="ER185" s="137"/>
      <c r="ES185" s="388" t="str">
        <f t="shared" si="204"/>
        <v/>
      </c>
      <c r="ET185" s="157" t="str">
        <f>IF(VALUE(IF('Vessel List B'!P184=1,1,IF('Vessel List B'!P184=2,2,IF('Vessel List B'!P184=3,3,IF('Vessel List B'!P184=4,4,IF('Vessel List B'!P184=5,5,IF('Vessel List B'!P184=6,6,IF('Vessel List B'!P184=7,7,IF('Vessel List B'!P184=8,8,IF('Vessel List B'!P184=9,9,IF('Vessel List B'!P184=10,10,IF('Vessel List B'!P184=11,11,IF('Vessel List B'!P184=12,12,IF('Vessel List B'!P184=13,13,IF('Vessel List B'!P184=14,14,IF('Vessel List B'!P184=15,15,IF('Vessel List B'!P184=16,16,0)))))))))))))))))=0," ",VALUE(IF('Vessel List B'!P184=1,1,IF('Vessel List B'!P184=2,2,IF('Vessel List B'!P184=3,3,IF('Vessel List B'!P184=4,4,IF('Vessel List B'!P184=5,5,IF('Vessel List B'!P184=6,6,IF('Vessel List B'!P184=7,7,IF('Vessel List B'!P184=8,8,IF('Vessel List B'!P184=9,9,IF('Vessel List B'!P184=10,10,IF('Vessel List B'!P184=11,11,IF('Vessel List B'!P184=12,12,IF('Vessel List B'!P184=13,13,IF('Vessel List B'!P184=14,14,IF('Vessel List B'!P184=15,15,IF('Vessel List B'!P184=16,16,0))))))))))))))))))</f>
        <v xml:space="preserve"> </v>
      </c>
      <c r="EU185" s="154"/>
      <c r="EV185" s="158"/>
      <c r="EW185" s="390" t="str">
        <f t="shared" si="205"/>
        <v/>
      </c>
      <c r="EX185" s="158"/>
      <c r="EY185" s="137"/>
      <c r="EZ185" s="388" t="str">
        <f t="shared" si="206"/>
        <v/>
      </c>
      <c r="FA185" s="157" t="str">
        <f>IF(VALUE(IF('Vessel List B'!AC184=1,1,IF('Vessel List B'!AC184=2,2,IF('Vessel List B'!AC184=3,3,IF('Vessel List B'!AC184=4,4,IF('Vessel List B'!AC184=5,5,IF('Vessel List B'!AC184=6,6,IF('Vessel List B'!AC184=7,7,IF('Vessel List B'!AC184=8,8,IF('Vessel List B'!AC184=9,9,IF('Vessel List B'!AC184=10,10,IF('Vessel List B'!AC184=11,11,IF('Vessel List B'!AC184=12,12,IF('Vessel List B'!AC184=13,13,IF('Vessel List B'!AC184=14,14,IF('Vessel List B'!AC184=15,15,IF('Vessel List B'!AC184=16,16,0)))))))))))))))))=0," ",VALUE(IF('Vessel List B'!AC184=1,1,IF('Vessel List B'!AC184=2,2,IF('Vessel List B'!AC184=3,3,IF('Vessel List B'!AC184=4,4,IF('Vessel List B'!AC184=5,5,IF('Vessel List B'!AC184=6,6,IF('Vessel List B'!AC184=7,7,IF('Vessel List B'!AC184=8,8,IF('Vessel List B'!AC184=9,9,IF('Vessel List B'!AC184=10,10,IF('Vessel List B'!AC184=11,11,IF('Vessel List B'!AC184=12,12,IF('Vessel List B'!AC184=13,13,IF('Vessel List B'!AC184=14,14,IF('Vessel List B'!AC184=15,15,IF('Vessel List B'!AC184=16,16,0))))))))))))))))))</f>
        <v xml:space="preserve"> </v>
      </c>
      <c r="FB185" s="154"/>
      <c r="FC185" s="158"/>
      <c r="FD185" s="390" t="str">
        <f t="shared" si="207"/>
        <v/>
      </c>
      <c r="FE185" s="158"/>
      <c r="FF185" s="137"/>
      <c r="FG185" s="388" t="str">
        <f t="shared" si="208"/>
        <v/>
      </c>
      <c r="FH185" s="157" t="str">
        <f>IF(VALUE(IF('Vessel List B'!AP184=1,1,IF('Vessel List B'!AP184=2,2,IF('Vessel List B'!AP184=3,3,IF('Vessel List B'!AP184=4,4,IF('Vessel List B'!AP184=5,5,IF('Vessel List B'!AP184=6,6,IF('Vessel List B'!AP184=7,7,IF('Vessel List B'!AP184=8,8,IF('Vessel List B'!AP184=9,9,IF('Vessel List B'!AP184=10,10,IF('Vessel List B'!AP184=11,11,IF('Vessel List B'!AP184=12,12,IF('Vessel List B'!AP184=13,13,IF('Vessel List B'!AP184=14,14,IF('Vessel List B'!AP184=15,15,IF('Vessel List B'!AP184=16,16,0)))))))))))))))))=0," ",VALUE(IF('Vessel List B'!AP184=1,1,IF('Vessel List B'!AP184=2,2,IF('Vessel List B'!AP184=3,3,IF('Vessel List B'!AP184=4,4,IF('Vessel List B'!AP184=5,5,IF('Vessel List B'!AP184=6,6,IF('Vessel List B'!AP184=7,7,IF('Vessel List B'!AP184=8,8,IF('Vessel List B'!AP184=9,9,IF('Vessel List B'!AP184=10,10,IF('Vessel List B'!AP184=11,11,IF('Vessel List B'!AP184=12,12,IF('Vessel List B'!AP184=13,13,IF('Vessel List B'!AP184=14,14,IF('Vessel List B'!AP184=15,15,IF('Vessel List B'!AP184=16,16,0))))))))))))))))))</f>
        <v xml:space="preserve"> </v>
      </c>
      <c r="FI185" s="154"/>
      <c r="FJ185" s="158"/>
      <c r="FK185" s="390" t="str">
        <f t="shared" si="209"/>
        <v/>
      </c>
      <c r="FL185" s="158"/>
      <c r="FM185" s="137"/>
      <c r="FN185" s="388" t="str">
        <f t="shared" si="210"/>
        <v/>
      </c>
      <c r="FO185" s="157" t="str">
        <f>IF(VALUE(IF('Vessel List B'!BC184=1,1,IF('Vessel List B'!BC184=2,2,IF('Vessel List B'!BC184=3,3,IF('Vessel List B'!BC184=4,4,IF('Vessel List B'!BC184=5,5,IF('Vessel List B'!BC184=6,6,IF('Vessel List B'!BC184=7,7,IF('Vessel List B'!BC184=8,8,IF('Vessel List B'!BC184=9,9,IF('Vessel List B'!BC184=10,10,IF('Vessel List B'!BC184=11,11,IF('Vessel List B'!BC184=12,12,IF('Vessel List B'!BC184=13,13,IF('Vessel List B'!BC184=14,14,IF('Vessel List B'!BC184=15,15,IF('Vessel List B'!BC184=16,16,0)))))))))))))))))=0," ",VALUE(IF('Vessel List B'!BC184=1,1,IF('Vessel List B'!BC184=2,2,IF('Vessel List B'!BC184=3,3,IF('Vessel List B'!BC184=4,4,IF('Vessel List B'!BC184=5,5,IF('Vessel List B'!BC184=6,6,IF('Vessel List B'!BC184=7,7,IF('Vessel List B'!BC184=8,8,IF('Vessel List B'!BC184=9,9,IF('Vessel List B'!BC184=10,10,IF('Vessel List B'!BC184=11,11,IF('Vessel List B'!BC184=12,12,IF('Vessel List B'!BC184=13,13,IF('Vessel List B'!BC184=14,14,IF('Vessel List B'!BC184=15,15,IF('Vessel List B'!BC184=16,16,0))))))))))))))))))</f>
        <v xml:space="preserve"> </v>
      </c>
      <c r="FP185" s="154"/>
      <c r="FQ185" s="158"/>
      <c r="FR185" s="390" t="str">
        <f t="shared" si="211"/>
        <v/>
      </c>
      <c r="FS185" s="158"/>
      <c r="FT185" s="137"/>
      <c r="FU185" s="388" t="str">
        <f t="shared" si="212"/>
        <v/>
      </c>
      <c r="FV185" s="157" t="str">
        <f>IF(VALUE(IF('Vessel List B'!BP184=1,1,IF('Vessel List B'!BP184=2,2,IF('Vessel List B'!BP184=3,3,IF('Vessel List B'!BP184=4,4,IF('Vessel List B'!BP184=5,5,IF('Vessel List B'!BP184=6,6,IF('Vessel List B'!BP184=7,7,IF('Vessel List B'!BP184=8,8,IF('Vessel List B'!BP184=9,9,IF('Vessel List B'!BP184=10,10,IF('Vessel List B'!BP184=11,11,IF('Vessel List B'!BP184=12,12,IF('Vessel List B'!BP184=13,13,IF('Vessel List B'!BP184=14,14,IF('Vessel List B'!BP184=15,15,IF('Vessel List B'!BP184=16,16,0)))))))))))))))))=0," ",VALUE(IF('Vessel List B'!BP184=1,1,IF('Vessel List B'!BP184=2,2,IF('Vessel List B'!BP184=3,3,IF('Vessel List B'!BP184=4,4,IF('Vessel List B'!BP184=5,5,IF('Vessel List B'!BP184=6,6,IF('Vessel List B'!BP184=7,7,IF('Vessel List B'!BP184=8,8,IF('Vessel List B'!BP184=9,9,IF('Vessel List B'!BP184=10,10,IF('Vessel List B'!BP184=11,11,IF('Vessel List B'!BP184=12,12,IF('Vessel List B'!BP184=13,13,IF('Vessel List B'!BP184=14,14,IF('Vessel List B'!BP184=15,15,IF('Vessel List B'!BP184=16,16,0))))))))))))))))))</f>
        <v xml:space="preserve"> </v>
      </c>
      <c r="FW185" s="154"/>
      <c r="FX185" s="158"/>
      <c r="FY185" s="390" t="str">
        <f t="shared" si="213"/>
        <v/>
      </c>
      <c r="FZ185" s="158"/>
      <c r="GA185" s="137"/>
      <c r="GB185" s="388" t="str">
        <f t="shared" si="214"/>
        <v/>
      </c>
      <c r="GC185" s="157" t="str">
        <f>IF(VALUE(IF('Vessel List B'!CC184=1,1,IF('Vessel List B'!CC184=2,2,IF('Vessel List B'!CC184=3,3,IF('Vessel List B'!CC184=4,4,IF('Vessel List B'!CC184=5,5,IF('Vessel List B'!CC184=6,6,IF('Vessel List B'!CC184=7,7,IF('Vessel List B'!CC184=8,8,IF('Vessel List B'!CC184=9,9,IF('Vessel List B'!CC184=10,10,IF('Vessel List B'!CC184=11,11,IF('Vessel List B'!CC184=12,12,IF('Vessel List B'!CC184=13,13,IF('Vessel List B'!CC184=14,14,IF('Vessel List B'!CC184=15,15,IF('Vessel List B'!CC184=16,16,0)))))))))))))))))=0," ",VALUE(IF('Vessel List B'!CC184=1,1,IF('Vessel List B'!CC184=2,2,IF('Vessel List B'!CC184=3,3,IF('Vessel List B'!CC184=4,4,IF('Vessel List B'!CC184=5,5,IF('Vessel List B'!CC184=6,6,IF('Vessel List B'!CC184=7,7,IF('Vessel List B'!CC184=8,8,IF('Vessel List B'!CC184=9,9,IF('Vessel List B'!CC184=10,10,IF('Vessel List B'!CC184=11,11,IF('Vessel List B'!CC184=12,12,IF('Vessel List B'!CC184=13,13,IF('Vessel List B'!CC184=14,14,IF('Vessel List B'!CC184=15,15,IF('Vessel List B'!CC184=16,16,0))))))))))))))))))</f>
        <v xml:space="preserve"> </v>
      </c>
      <c r="GD185" s="154"/>
      <c r="GE185" s="158"/>
      <c r="GF185" s="390" t="str">
        <f t="shared" si="215"/>
        <v/>
      </c>
      <c r="GG185" s="158"/>
      <c r="GH185" s="137"/>
      <c r="GI185" s="388" t="str">
        <f t="shared" si="216"/>
        <v/>
      </c>
      <c r="GJ185" s="157" t="str">
        <f>IF(VALUE(IF('Vessel List B'!CP184=1,1,IF('Vessel List B'!CP184=2,2,IF('Vessel List B'!CP184=3,3,IF('Vessel List B'!CP184=4,4,IF('Vessel List B'!CP184=5,5,IF('Vessel List B'!CP184=6,6,IF('Vessel List B'!CP184=7,7,IF('Vessel List B'!CP184=8,8,IF('Vessel List B'!CP184=9,9,IF('Vessel List B'!CP184=10,10,IF('Vessel List B'!CP184=11,11,IF('Vessel List B'!CP184=12,12,IF('Vessel List B'!CP184=13,13,IF('Vessel List B'!CP184=14,14,IF('Vessel List B'!CP184=15,15,IF('Vessel List B'!CP184=16,16,0)))))))))))))))))=0," ",VALUE(IF('Vessel List B'!CP184=1,1,IF('Vessel List B'!CP184=2,2,IF('Vessel List B'!CP184=3,3,IF('Vessel List B'!CP184=4,4,IF('Vessel List B'!CP184=5,5,IF('Vessel List B'!CP184=6,6,IF('Vessel List B'!CP184=7,7,IF('Vessel List B'!CP184=8,8,IF('Vessel List B'!CP184=9,9,IF('Vessel List B'!CP184=10,10,IF('Vessel List B'!CP184=11,11,IF('Vessel List B'!CP184=12,12,IF('Vessel List B'!CP184=13,13,IF('Vessel List B'!CP184=14,14,IF('Vessel List B'!CP184=15,15,IF('Vessel List B'!CP184=16,16,0))))))))))))))))))</f>
        <v xml:space="preserve"> </v>
      </c>
      <c r="GK185" s="154"/>
      <c r="GL185" s="158"/>
      <c r="GM185" s="390" t="str">
        <f t="shared" si="217"/>
        <v/>
      </c>
      <c r="GN185" s="158"/>
      <c r="GO185" s="137"/>
      <c r="GP185" s="388" t="str">
        <f t="shared" si="218"/>
        <v/>
      </c>
      <c r="GQ185" s="157" t="str">
        <f>IF(VALUE(IF('Vessel List B'!DC184=1,1,IF('Vessel List B'!DC184=2,2,IF('Vessel List B'!DC184=3,3,IF('Vessel List B'!DC184=4,4,IF('Vessel List B'!DC184=5,5,IF('Vessel List B'!DC184=6,6,IF('Vessel List B'!DC184=7,7,IF('Vessel List B'!DC184=8,8,IF('Vessel List B'!DC184=9,9,IF('Vessel List B'!DC184=10,10,IF('Vessel List B'!DC184=11,11,IF('Vessel List B'!DC184=12,12,IF('Vessel List B'!DC184=13,13,IF('Vessel List B'!DC184=14,14,IF('Vessel List B'!DC184=15,15,IF('Vessel List B'!DC184=16,16,0)))))))))))))))))=0," ",VALUE(IF('Vessel List B'!DC184=1,1,IF('Vessel List B'!DC184=2,2,IF('Vessel List B'!DC184=3,3,IF('Vessel List B'!DC184=4,4,IF('Vessel List B'!DC184=5,5,IF('Vessel List B'!DC184=6,6,IF('Vessel List B'!DC184=7,7,IF('Vessel List B'!DC184=8,8,IF('Vessel List B'!DC184=9,9,IF('Vessel List B'!DC184=10,10,IF('Vessel List B'!DC184=11,11,IF('Vessel List B'!DC184=12,12,IF('Vessel List B'!DC184=13,13,IF('Vessel List B'!DC184=14,14,IF('Vessel List B'!DC184=15,15,IF('Vessel List B'!DC184=16,16,0))))))))))))))))))</f>
        <v xml:space="preserve"> </v>
      </c>
      <c r="GR185" s="154"/>
      <c r="GS185" s="158"/>
      <c r="GT185" s="390" t="str">
        <f t="shared" si="219"/>
        <v/>
      </c>
      <c r="GU185" s="158"/>
      <c r="GV185" s="137"/>
      <c r="GW185" s="388" t="str">
        <f t="shared" si="220"/>
        <v/>
      </c>
      <c r="GX185" s="157" t="str">
        <f>IF(VALUE(IF('Vessel List B'!DP184=1,1,IF('Vessel List B'!DP184=2,2,IF('Vessel List B'!DP184=3,3,IF('Vessel List B'!DP184=4,4,IF('Vessel List B'!DP184=5,5,IF('Vessel List B'!DP184=6,6,IF('Vessel List B'!DP184=7,7,IF('Vessel List B'!DP184=8,8,IF('Vessel List B'!DP184=9,9,IF('Vessel List B'!DP184=10,10,IF('Vessel List B'!DP184=11,11,IF('Vessel List B'!DP184=12,12,IF('Vessel List B'!DP184=13,13,IF('Vessel List B'!DP184=14,14,IF('Vessel List B'!DP184=15,15,IF('Vessel List B'!DP184=16,16,0)))))))))))))))))=0," ",VALUE(IF('Vessel List B'!DP184=1,1,IF('Vessel List B'!DP184=2,2,IF('Vessel List B'!DP184=3,3,IF('Vessel List B'!DP184=4,4,IF('Vessel List B'!DP184=5,5,IF('Vessel List B'!DP184=6,6,IF('Vessel List B'!DP184=7,7,IF('Vessel List B'!DP184=8,8,IF('Vessel List B'!DP184=9,9,IF('Vessel List B'!DP184=10,10,IF('Vessel List B'!DP184=11,11,IF('Vessel List B'!DP184=12,12,IF('Vessel List B'!DP184=13,13,IF('Vessel List B'!DP184=14,14,IF('Vessel List B'!DP184=15,15,IF('Vessel List B'!DP184=16,16,0))))))))))))))))))</f>
        <v xml:space="preserve"> </v>
      </c>
      <c r="GY185" s="154"/>
      <c r="GZ185" s="158"/>
      <c r="HA185" s="390" t="str">
        <f t="shared" si="221"/>
        <v/>
      </c>
      <c r="HB185" s="158"/>
      <c r="HC185" s="137"/>
      <c r="HD185" s="388" t="str">
        <f t="shared" si="222"/>
        <v/>
      </c>
      <c r="HE185" s="157" t="str">
        <f>IF(VALUE(IF('Vessel List B'!EC184=1,1,IF('Vessel List B'!EC184=2,2,IF('Vessel List B'!EC184=3,3,IF('Vessel List B'!EC184=4,4,IF('Vessel List B'!EC184=5,5,IF('Vessel List B'!EC184=6,6,IF('Vessel List B'!EC184=7,7,IF('Vessel List B'!EC184=8,8,IF('Vessel List B'!EC184=9,9,IF('Vessel List B'!EC184=10,10,IF('Vessel List B'!EC184=11,11,IF('Vessel List B'!EC184=12,12,IF('Vessel List B'!EC184=13,13,IF('Vessel List B'!EC184=14,14,IF('Vessel List B'!EC184=15,15,IF('Vessel List B'!EC184=16,16,0)))))))))))))))))=0," ",VALUE(IF('Vessel List B'!EC184=1,1,IF('Vessel List B'!EC184=2,2,IF('Vessel List B'!EC184=3,3,IF('Vessel List B'!EC184=4,4,IF('Vessel List B'!EC184=5,5,IF('Vessel List B'!EC184=6,6,IF('Vessel List B'!EC184=7,7,IF('Vessel List B'!EC184=8,8,IF('Vessel List B'!EC184=9,9,IF('Vessel List B'!EC184=10,10,IF('Vessel List B'!EC184=11,11,IF('Vessel List B'!EC184=12,12,IF('Vessel List B'!EC184=13,13,IF('Vessel List B'!EC184=14,14,IF('Vessel List B'!EC184=15,15,IF('Vessel List B'!EC184=16,16,0))))))))))))))))))</f>
        <v xml:space="preserve"> </v>
      </c>
      <c r="HF185" s="154"/>
      <c r="HG185" s="158"/>
      <c r="HH185" s="390" t="str">
        <f t="shared" si="223"/>
        <v/>
      </c>
      <c r="HI185" s="158"/>
      <c r="HJ185" s="137"/>
      <c r="HK185" s="388" t="str">
        <f t="shared" si="224"/>
        <v/>
      </c>
      <c r="HL185" s="157" t="str">
        <f>IF(VALUE(IF('Vessel List B'!EP184=1,1,IF('Vessel List B'!EP184=2,2,IF('Vessel List B'!EP184=3,3,IF('Vessel List B'!EP184=4,4,IF('Vessel List B'!EP184=5,5,IF('Vessel List B'!EP184=6,6,IF('Vessel List B'!EP184=7,7,IF('Vessel List B'!EP184=8,8,IF('Vessel List B'!EP184=9,9,IF('Vessel List B'!EP184=10,10,IF('Vessel List B'!EP184=11,11,IF('Vessel List B'!EP184=12,12,IF('Vessel List B'!EP184=13,13,IF('Vessel List B'!EP184=14,14,IF('Vessel List B'!EP184=15,15,IF('Vessel List B'!EP184=16,16,0)))))))))))))))))=0," ",VALUE(IF('Vessel List B'!EP184=1,1,IF('Vessel List B'!EP184=2,2,IF('Vessel List B'!EP184=3,3,IF('Vessel List B'!EP184=4,4,IF('Vessel List B'!EP184=5,5,IF('Vessel List B'!EP184=6,6,IF('Vessel List B'!EP184=7,7,IF('Vessel List B'!EP184=8,8,IF('Vessel List B'!EP184=9,9,IF('Vessel List B'!EP184=10,10,IF('Vessel List B'!EP184=11,11,IF('Vessel List B'!EP184=12,12,IF('Vessel List B'!EP184=13,13,IF('Vessel List B'!EP184=14,14,IF('Vessel List B'!EP184=15,15,IF('Vessel List B'!EP184=16,16,0))))))))))))))))))</f>
        <v xml:space="preserve"> </v>
      </c>
      <c r="HM185" s="154"/>
      <c r="HN185" s="158"/>
      <c r="HO185" s="390" t="str">
        <f t="shared" si="225"/>
        <v/>
      </c>
      <c r="HP185" s="158"/>
      <c r="HQ185" s="137"/>
      <c r="HR185" s="388" t="str">
        <f t="shared" si="226"/>
        <v/>
      </c>
      <c r="HS185" s="157" t="str">
        <f>IF(VALUE(IF('Vessel List B'!FC184=1,1,IF('Vessel List B'!FC184=2,2,IF('Vessel List B'!FC184=3,3,IF('Vessel List B'!FC184=4,4,IF('Vessel List B'!FC184=5,5,IF('Vessel List B'!FC184=6,6,IF('Vessel List B'!FC184=7,7,IF('Vessel List B'!FC184=8,8,IF('Vessel List B'!FC184=9,9,IF('Vessel List B'!FC184=10,10,IF('Vessel List B'!FC184=11,11,IF('Vessel List B'!FC184=12,12,IF('Vessel List B'!FC184=13,13,IF('Vessel List B'!FC184=14,14,IF('Vessel List B'!FC184=15,15,IF('Vessel List B'!FC184=16,16,0)))))))))))))))))=0," ",VALUE(IF('Vessel List B'!FC184=1,1,IF('Vessel List B'!FC184=2,2,IF('Vessel List B'!FC184=3,3,IF('Vessel List B'!FC184=4,4,IF('Vessel List B'!FC184=5,5,IF('Vessel List B'!FC184=6,6,IF('Vessel List B'!FC184=7,7,IF('Vessel List B'!FC184=8,8,IF('Vessel List B'!FC184=9,9,IF('Vessel List B'!FC184=10,10,IF('Vessel List B'!FC184=11,11,IF('Vessel List B'!FC184=12,12,IF('Vessel List B'!FC184=13,13,IF('Vessel List B'!FC184=14,14,IF('Vessel List B'!FC184=15,15,IF('Vessel List B'!FC184=16,16,0))))))))))))))))))</f>
        <v xml:space="preserve"> </v>
      </c>
      <c r="HT185" s="154"/>
      <c r="HU185" s="158"/>
      <c r="HV185" s="390" t="str">
        <f t="shared" si="227"/>
        <v/>
      </c>
      <c r="HW185" s="158"/>
      <c r="HX185" s="137"/>
      <c r="HY185" s="388" t="str">
        <f t="shared" si="228"/>
        <v/>
      </c>
      <c r="HZ185" s="157" t="str">
        <f>IF(VALUE(IF('Vessel List B'!FP184=1,1,IF('Vessel List B'!FP184=2,2,IF('Vessel List B'!FP184=3,3,IF('Vessel List B'!FP184=4,4,IF('Vessel List B'!FP184=5,5,IF('Vessel List B'!FP184=6,6,IF('Vessel List B'!FP184=7,7,IF('Vessel List B'!FP184=8,8,IF('Vessel List B'!FP184=9,9,IF('Vessel List B'!FP184=10,10,IF('Vessel List B'!FP184=11,11,IF('Vessel List B'!FP184=12,12,IF('Vessel List B'!FP184=13,13,IF('Vessel List B'!FP184=14,14,IF('Vessel List B'!FP184=15,15,IF('Vessel List B'!FP184=16,16,0)))))))))))))))))=0," ",VALUE(IF('Vessel List B'!FP184=1,1,IF('Vessel List B'!FP184=2,2,IF('Vessel List B'!FP184=3,3,IF('Vessel List B'!FP184=4,4,IF('Vessel List B'!FP184=5,5,IF('Vessel List B'!FP184=6,6,IF('Vessel List B'!FP184=7,7,IF('Vessel List B'!FP184=8,8,IF('Vessel List B'!FP184=9,9,IF('Vessel List B'!FP184=10,10,IF('Vessel List B'!FP184=11,11,IF('Vessel List B'!FP184=12,12,IF('Vessel List B'!FP184=13,13,IF('Vessel List B'!FP184=14,14,IF('Vessel List B'!FP184=15,15,IF('Vessel List B'!FP184=16,16,0))))))))))))))))))</f>
        <v xml:space="preserve"> </v>
      </c>
      <c r="IA185" s="154"/>
      <c r="IB185" s="158"/>
      <c r="IC185" s="390" t="str">
        <f t="shared" si="229"/>
        <v/>
      </c>
      <c r="ID185" s="158"/>
      <c r="IE185" s="137"/>
      <c r="IF185" s="388" t="str">
        <f t="shared" si="230"/>
        <v/>
      </c>
      <c r="IG185" s="157" t="str">
        <f>IF(VALUE(IF('Vessel List B'!GC184=1,1,IF('Vessel List B'!GC184=2,2,IF('Vessel List B'!GC184=3,3,IF('Vessel List B'!GC184=4,4,IF('Vessel List B'!GC184=5,5,IF('Vessel List B'!GC184=6,6,IF('Vessel List B'!GC184=7,7,IF('Vessel List B'!GC184=8,8,IF('Vessel List B'!GC184=9,9,IF('Vessel List B'!GC184=10,10,IF('Vessel List B'!GC184=11,11,IF('Vessel List B'!GC184=12,12,IF('Vessel List B'!GC184=13,13,IF('Vessel List B'!GC184=14,14,IF('Vessel List B'!GC184=15,15,IF('Vessel List B'!GC184=16,16,0)))))))))))))))))=0," ",VALUE(IF('Vessel List B'!GC184=1,1,IF('Vessel List B'!GC184=2,2,IF('Vessel List B'!GC184=3,3,IF('Vessel List B'!GC184=4,4,IF('Vessel List B'!GC184=5,5,IF('Vessel List B'!GC184=6,6,IF('Vessel List B'!GC184=7,7,IF('Vessel List B'!GC184=8,8,IF('Vessel List B'!GC184=9,9,IF('Vessel List B'!GC184=10,10,IF('Vessel List B'!GC184=11,11,IF('Vessel List B'!GC184=12,12,IF('Vessel List B'!GC184=13,13,IF('Vessel List B'!GC184=14,14,IF('Vessel List B'!GC184=15,15,IF('Vessel List B'!GC184=16,16,0))))))))))))))))))</f>
        <v xml:space="preserve"> </v>
      </c>
      <c r="IH185" s="154"/>
      <c r="II185" s="158"/>
      <c r="IJ185" s="390" t="str">
        <f t="shared" si="231"/>
        <v/>
      </c>
      <c r="IK185" s="158"/>
      <c r="IL185" s="137"/>
      <c r="IM185" s="388" t="str">
        <f t="shared" si="232"/>
        <v/>
      </c>
      <c r="IN185" s="157" t="str">
        <f>IF(VALUE(IF('Vessel List B'!GP184=1,1,IF('Vessel List B'!GP184=2,2,IF('Vessel List B'!GP184=3,3,IF('Vessel List B'!GP184=4,4,IF('Vessel List B'!GP184=5,5,IF('Vessel List B'!GP184=6,6,IF('Vessel List B'!GP184=7,7,IF('Vessel List B'!GP184=8,8,IF('Vessel List B'!GP184=9,9,IF('Vessel List B'!GP184=10,10,IF('Vessel List B'!GP184=11,11,IF('Vessel List B'!GP184=12,12,IF('Vessel List B'!GP184=13,13,IF('Vessel List B'!GP184=14,14,IF('Vessel List B'!GP184=15,15,IF('Vessel List B'!GP184=16,16,0)))))))))))))))))=0," ",VALUE(IF('Vessel List B'!GP184=1,1,IF('Vessel List B'!GP184=2,2,IF('Vessel List B'!GP184=3,3,IF('Vessel List B'!GP184=4,4,IF('Vessel List B'!GP184=5,5,IF('Vessel List B'!GP184=6,6,IF('Vessel List B'!GP184=7,7,IF('Vessel List B'!GP184=8,8,IF('Vessel List B'!GP184=9,9,IF('Vessel List B'!GP184=10,10,IF('Vessel List B'!GP184=11,11,IF('Vessel List B'!GP184=12,12,IF('Vessel List B'!GP184=13,13,IF('Vessel List B'!GP184=14,14,IF('Vessel List B'!GP184=15,15,IF('Vessel List B'!GP184=16,16,0))))))))))))))))))</f>
        <v xml:space="preserve"> </v>
      </c>
      <c r="IO185" s="154"/>
      <c r="IP185" s="158"/>
      <c r="IQ185" s="390" t="str">
        <f t="shared" si="233"/>
        <v/>
      </c>
      <c r="IR185" s="158"/>
      <c r="IS185" s="137"/>
      <c r="IT185" s="388" t="str">
        <f t="shared" si="234"/>
        <v/>
      </c>
      <c r="IU185" s="157" t="str">
        <f>IF(VALUE(IF('Vessel List B'!HC184=1,1,IF('Vessel List B'!HC184=2,2,IF('Vessel List B'!HC184=3,3,IF('Vessel List B'!HC184=4,4,IF('Vessel List B'!HC184=5,5,IF('Vessel List B'!HC184=6,6,IF('Vessel List B'!HC184=7,7,IF('Vessel List B'!HC184=8,8,IF('Vessel List B'!HC184=9,9,IF('Vessel List B'!HC184=10,10,IF('Vessel List B'!HC184=11,11,IF('Vessel List B'!HC184=12,12,IF('Vessel List B'!HC184=13,13,IF('Vessel List B'!HC184=14,14,IF('Vessel List B'!HC184=15,15,IF('Vessel List B'!HC184=16,16,0)))))))))))))))))=0," ",VALUE(IF('Vessel List B'!HC184=1,1,IF('Vessel List B'!HC184=2,2,IF('Vessel List B'!HC184=3,3,IF('Vessel List B'!HC184=4,4,IF('Vessel List B'!HC184=5,5,IF('Vessel List B'!HC184=6,6,IF('Vessel List B'!HC184=7,7,IF('Vessel List B'!HC184=8,8,IF('Vessel List B'!HC184=9,9,IF('Vessel List B'!HC184=10,10,IF('Vessel List B'!HC184=11,11,IF('Vessel List B'!HC184=12,12,IF('Vessel List B'!HC184=13,13,IF('Vessel List B'!HC184=14,14,IF('Vessel List B'!HC184=15,15,IF('Vessel List B'!HC184=16,16,0))))))))))))))))))</f>
        <v xml:space="preserve"> </v>
      </c>
      <c r="IV185" s="154"/>
      <c r="IW185" s="158"/>
      <c r="IX185" s="390" t="str">
        <f t="shared" si="235"/>
        <v/>
      </c>
      <c r="IY185" s="158"/>
      <c r="IZ185" s="137"/>
      <c r="JA185" s="388" t="str">
        <f t="shared" si="236"/>
        <v/>
      </c>
      <c r="JB185" s="157" t="str">
        <f>IF(VALUE(IF('Vessel List B'!HP184=1,1,IF('Vessel List B'!HP184=2,2,IF('Vessel List B'!HP184=3,3,IF('Vessel List B'!HP184=4,4,IF('Vessel List B'!HP184=5,5,IF('Vessel List B'!HP184=6,6,IF('Vessel List B'!HP184=7,7,IF('Vessel List B'!HP184=8,8,IF('Vessel List B'!HP184=9,9,IF('Vessel List B'!HP184=10,10,IF('Vessel List B'!HP184=11,11,IF('Vessel List B'!HP184=12,12,IF('Vessel List B'!HP184=13,13,IF('Vessel List B'!HP184=14,14,IF('Vessel List B'!HP184=15,15,IF('Vessel List B'!HP184=16,16,0)))))))))))))))))=0," ",VALUE(IF('Vessel List B'!HP184=1,1,IF('Vessel List B'!HP184=2,2,IF('Vessel List B'!HP184=3,3,IF('Vessel List B'!HP184=4,4,IF('Vessel List B'!HP184=5,5,IF('Vessel List B'!HP184=6,6,IF('Vessel List B'!HP184=7,7,IF('Vessel List B'!HP184=8,8,IF('Vessel List B'!HP184=9,9,IF('Vessel List B'!HP184=10,10,IF('Vessel List B'!HP184=11,11,IF('Vessel List B'!HP184=12,12,IF('Vessel List B'!HP184=13,13,IF('Vessel List B'!HP184=14,14,IF('Vessel List B'!HP184=15,15,IF('Vessel List B'!HP184=16,16,0))))))))))))))))))</f>
        <v xml:space="preserve"> </v>
      </c>
      <c r="JC185" s="154"/>
      <c r="JD185" s="158"/>
      <c r="JE185" s="390" t="str">
        <f t="shared" si="237"/>
        <v/>
      </c>
      <c r="JF185" s="158"/>
      <c r="JG185" s="137"/>
      <c r="JH185" s="388" t="str">
        <f t="shared" si="238"/>
        <v/>
      </c>
      <c r="JI185" s="157" t="str">
        <f>IF(VALUE(IF('Vessel List B'!IC184=1,1,IF('Vessel List B'!IC184=2,2,IF('Vessel List B'!IC184=3,3,IF('Vessel List B'!IC184=4,4,IF('Vessel List B'!IC184=5,5,IF('Vessel List B'!IC184=6,6,IF('Vessel List B'!IC184=7,7,IF('Vessel List B'!IC184=8,8,IF('Vessel List B'!IC184=9,9,IF('Vessel List B'!IC184=10,10,IF('Vessel List B'!IC184=11,11,IF('Vessel List B'!IC184=12,12,IF('Vessel List B'!IC184=13,13,IF('Vessel List B'!IC184=14,14,IF('Vessel List B'!IC184=15,15,IF('Vessel List B'!IC184=16,16,0)))))))))))))))))=0," ",VALUE(IF('Vessel List B'!IC184=1,1,IF('Vessel List B'!IC184=2,2,IF('Vessel List B'!IC184=3,3,IF('Vessel List B'!IC184=4,4,IF('Vessel List B'!IC184=5,5,IF('Vessel List B'!IC184=6,6,IF('Vessel List B'!IC184=7,7,IF('Vessel List B'!IC184=8,8,IF('Vessel List B'!IC184=9,9,IF('Vessel List B'!IC184=10,10,IF('Vessel List B'!IC184=11,11,IF('Vessel List B'!IC184=12,12,IF('Vessel List B'!IC184=13,13,IF('Vessel List B'!IC184=14,14,IF('Vessel List B'!IC184=15,15,IF('Vessel List B'!IC184=16,16,0))))))))))))))))))</f>
        <v xml:space="preserve"> </v>
      </c>
      <c r="JJ185" s="154"/>
      <c r="JK185" s="158"/>
      <c r="JL185" s="390" t="str">
        <f t="shared" si="239"/>
        <v/>
      </c>
      <c r="JM185" s="158"/>
      <c r="JN185" s="137"/>
      <c r="JO185" s="388" t="str">
        <f t="shared" si="240"/>
        <v/>
      </c>
      <c r="JP185" s="157" t="str">
        <f>IF(VALUE(IF('Vessel List B'!IP184=1,1,IF('Vessel List B'!IP184=2,2,IF('Vessel List B'!IP184=3,3,IF('Vessel List B'!IP184=4,4,IF('Vessel List B'!IP184=5,5,IF('Vessel List B'!IP184=6,6,IF('Vessel List B'!IP184=7,7,IF('Vessel List B'!IP184=8,8,IF('Vessel List B'!IP184=9,9,IF('Vessel List B'!IP184=10,10,IF('Vessel List B'!IP184=11,11,IF('Vessel List B'!IP184=12,12,IF('Vessel List B'!IP184=13,13,IF('Vessel List B'!IP184=14,14,IF('Vessel List B'!IP184=15,15,IF('Vessel List B'!IP184=16,16,0)))))))))))))))))=0," ",VALUE(IF('Vessel List B'!IP184=1,1,IF('Vessel List B'!IP184=2,2,IF('Vessel List B'!IP184=3,3,IF('Vessel List B'!IP184=4,4,IF('Vessel List B'!IP184=5,5,IF('Vessel List B'!IP184=6,6,IF('Vessel List B'!IP184=7,7,IF('Vessel List B'!IP184=8,8,IF('Vessel List B'!IP184=9,9,IF('Vessel List B'!IP184=10,10,IF('Vessel List B'!IP184=11,11,IF('Vessel List B'!IP184=12,12,IF('Vessel List B'!IP184=13,13,IF('Vessel List B'!IP184=14,14,IF('Vessel List B'!IP184=15,15,IF('Vessel List B'!IP184=16,16,0))))))))))))))))))</f>
        <v xml:space="preserve"> </v>
      </c>
      <c r="JQ185" s="154"/>
      <c r="JR185" s="158"/>
      <c r="JS185" s="390" t="str">
        <f t="shared" si="241"/>
        <v/>
      </c>
      <c r="JT185" s="158"/>
      <c r="JU185" s="137"/>
      <c r="JV185" s="397" t="str">
        <f t="shared" si="242"/>
        <v/>
      </c>
      <c r="JW185" s="403"/>
    </row>
    <row r="186" spans="1:283" ht="15" x14ac:dyDescent="0.25">
      <c r="A186" s="142">
        <f>'Vessel List A'!B185</f>
        <v>41760</v>
      </c>
      <c r="B186" s="159" t="str">
        <f>IF(VALUE(IF('Vessel List A'!C185=1,1,IF('Vessel List A'!C185=2,2,IF('Vessel List A'!C185=3,3,IF('Vessel List A'!C185=4,4,IF('Vessel List A'!C185=5,5,IF('Vessel List A'!C185=6,6,IF('Vessel List A'!C185=7,7,IF('Vessel List A'!C185=8,8,IF('Vessel List A'!C185=9,9,IF('Vessel List A'!C185=10,10,IF('Vessel List A'!C185=11,11,IF('Vessel List A'!C185=12,12,IF('Vessel List A'!C185=13,13,IF('Vessel List A'!C185=14,14,IF('Vessel List A'!C185=15,15,IF('Vessel List A'!C185=16,16,0)))))))))))))))))=0," ",VALUE(IF('Vessel List A'!C185=1,1,IF('Vessel List A'!C185=2,2,IF('Vessel List A'!C185=3,3,IF('Vessel List A'!C185=4,4,IF('Vessel List A'!C185=5,5,IF('Vessel List A'!C185=6,6,IF('Vessel List A'!C185=7,7,IF('Vessel List A'!C185=8,8,IF('Vessel List A'!C185=9,9,IF('Vessel List A'!C185=10,10,IF('Vessel List A'!C185=11,11,IF('Vessel List A'!C185=12,12,IF('Vessel List A'!C185=13,13,IF('Vessel List A'!C185=14,14,IF('Vessel List A'!C185=15,15,IF('Vessel List A'!C185=16,16,0))))))))))))))))))</f>
        <v xml:space="preserve"> </v>
      </c>
      <c r="C186" s="160"/>
      <c r="D186" s="161"/>
      <c r="E186" s="391" t="str">
        <f t="shared" si="163"/>
        <v/>
      </c>
      <c r="F186" s="161"/>
      <c r="G186" s="386"/>
      <c r="H186" s="389" t="str">
        <f t="shared" si="164"/>
        <v/>
      </c>
      <c r="I186" s="159" t="str">
        <f>IF(VALUE(IF('Vessel List A'!P185=1,1,IF('Vessel List A'!P185=2,2,IF('Vessel List A'!P185=3,3,IF('Vessel List A'!P185=4,4,IF('Vessel List A'!P185=5,5,IF('Vessel List A'!P185=6,6,IF('Vessel List A'!P185=7,7,IF('Vessel List A'!P185=8,8,IF('Vessel List A'!P185=9,9,IF('Vessel List A'!P185=10,10,IF('Vessel List A'!P185=11,11,IF('Vessel List A'!P185=12,12,IF('Vessel List A'!P185=13,13,IF('Vessel List A'!P185=14,14,IF('Vessel List A'!P185=15,15,IF('Vessel List A'!P185=16,16,0)))))))))))))))))=0," ",VALUE(IF('Vessel List A'!P185=1,1,IF('Vessel List A'!P185=2,2,IF('Vessel List A'!P185=3,3,IF('Vessel List A'!P185=4,4,IF('Vessel List A'!P185=5,5,IF('Vessel List A'!P185=6,6,IF('Vessel List A'!P185=7,7,IF('Vessel List A'!P185=8,8,IF('Vessel List A'!P185=9,9,IF('Vessel List A'!P185=10,10,IF('Vessel List A'!P185=11,11,IF('Vessel List A'!P185=12,12,IF('Vessel List A'!P185=13,13,IF('Vessel List A'!P185=14,14,IF('Vessel List A'!P185=15,15,IF('Vessel List A'!P185=16,16,0))))))))))))))))))</f>
        <v xml:space="preserve"> </v>
      </c>
      <c r="J186" s="160"/>
      <c r="K186" s="161"/>
      <c r="L186" s="391" t="str">
        <f t="shared" si="165"/>
        <v/>
      </c>
      <c r="M186" s="161"/>
      <c r="N186" s="386"/>
      <c r="O186" s="389" t="str">
        <f t="shared" si="166"/>
        <v/>
      </c>
      <c r="P186" s="159" t="str">
        <f>IF(VALUE(IF('Vessel List A'!AC185=1,1,IF('Vessel List A'!AC185=2,2,IF('Vessel List A'!AC185=3,3,IF('Vessel List A'!AC185=4,4,IF('Vessel List A'!AC185=5,5,IF('Vessel List A'!AC185=6,6,IF('Vessel List A'!AC185=7,7,IF('Vessel List A'!AC185=8,8,IF('Vessel List A'!AC185=9,9,IF('Vessel List A'!AC185=10,10,IF('Vessel List A'!AC185=11,11,IF('Vessel List A'!AC185=12,12,IF('Vessel List A'!AC185=13,13,IF('Vessel List A'!AC185=14,14,IF('Vessel List A'!AC185=15,15,IF('Vessel List A'!AC185=16,16,0)))))))))))))))))=0," ",VALUE(IF('Vessel List A'!AC185=1,1,IF('Vessel List A'!AC185=2,2,IF('Vessel List A'!AC185=3,3,IF('Vessel List A'!AC185=4,4,IF('Vessel List A'!AC185=5,5,IF('Vessel List A'!AC185=6,6,IF('Vessel List A'!AC185=7,7,IF('Vessel List A'!AC185=8,8,IF('Vessel List A'!AC185=9,9,IF('Vessel List A'!AC185=10,10,IF('Vessel List A'!AC185=11,11,IF('Vessel List A'!AC185=12,12,IF('Vessel List A'!AC185=13,13,IF('Vessel List A'!AC185=14,14,IF('Vessel List A'!AC185=15,15,IF('Vessel List A'!AC185=16,16,0))))))))))))))))))</f>
        <v xml:space="preserve"> </v>
      </c>
      <c r="Q186" s="160"/>
      <c r="R186" s="161"/>
      <c r="S186" s="391" t="str">
        <f t="shared" si="167"/>
        <v/>
      </c>
      <c r="T186" s="161"/>
      <c r="U186" s="386"/>
      <c r="V186" s="389" t="str">
        <f t="shared" si="168"/>
        <v/>
      </c>
      <c r="W186" s="159" t="str">
        <f>IF(VALUE(IF('Vessel List A'!AP185=1,1,IF('Vessel List A'!AP185=2,2,IF('Vessel List A'!AP185=3,3,IF('Vessel List A'!AP185=4,4,IF('Vessel List A'!AP185=5,5,IF('Vessel List A'!AP185=6,6,IF('Vessel List A'!AP185=7,7,IF('Vessel List A'!AP185=8,8,IF('Vessel List A'!AP185=9,9,IF('Vessel List A'!AP185=10,10,IF('Vessel List A'!AP185=11,11,IF('Vessel List A'!AP185=12,12,IF('Vessel List A'!AP185=13,13,IF('Vessel List A'!AP185=14,14,IF('Vessel List A'!AP185=15,15,IF('Vessel List A'!AP185=16,16,0)))))))))))))))))=0," ",VALUE(IF('Vessel List A'!AP185=1,1,IF('Vessel List A'!AP185=2,2,IF('Vessel List A'!AP185=3,3,IF('Vessel List A'!AP185=4,4,IF('Vessel List A'!AP185=5,5,IF('Vessel List A'!AP185=6,6,IF('Vessel List A'!AP185=7,7,IF('Vessel List A'!AP185=8,8,IF('Vessel List A'!AP185=9,9,IF('Vessel List A'!AP185=10,10,IF('Vessel List A'!AP185=11,11,IF('Vessel List A'!AP185=12,12,IF('Vessel List A'!AP185=13,13,IF('Vessel List A'!AP185=14,14,IF('Vessel List A'!AP185=15,15,IF('Vessel List A'!AP185=16,16,0))))))))))))))))))</f>
        <v xml:space="preserve"> </v>
      </c>
      <c r="X186" s="160"/>
      <c r="Y186" s="161"/>
      <c r="Z186" s="391" t="str">
        <f t="shared" si="169"/>
        <v/>
      </c>
      <c r="AA186" s="161"/>
      <c r="AB186" s="386"/>
      <c r="AC186" s="389" t="str">
        <f t="shared" si="170"/>
        <v/>
      </c>
      <c r="AD186" s="159" t="str">
        <f>IF(VALUE(IF('Vessel List A'!BC185=1,1,IF('Vessel List A'!BC185=2,2,IF('Vessel List A'!BC185=3,3,IF('Vessel List A'!BC185=4,4,IF('Vessel List A'!BC185=5,5,IF('Vessel List A'!BC185=6,6,IF('Vessel List A'!BC185=7,7,IF('Vessel List A'!BC185=8,8,IF('Vessel List A'!BC185=9,9,IF('Vessel List A'!BC185=10,10,IF('Vessel List A'!BC185=11,11,IF('Vessel List A'!BC185=12,12,IF('Vessel List A'!BC185=13,13,IF('Vessel List A'!BC185=14,14,IF('Vessel List A'!BC185=15,15,IF('Vessel List A'!BC185=16,16,0)))))))))))))))))=0," ",VALUE(IF('Vessel List A'!BC185=1,1,IF('Vessel List A'!BC185=2,2,IF('Vessel List A'!BC185=3,3,IF('Vessel List A'!BC185=4,4,IF('Vessel List A'!BC185=5,5,IF('Vessel List A'!BC185=6,6,IF('Vessel List A'!BC185=7,7,IF('Vessel List A'!BC185=8,8,IF('Vessel List A'!BC185=9,9,IF('Vessel List A'!BC185=10,10,IF('Vessel List A'!BC185=11,11,IF('Vessel List A'!BC185=12,12,IF('Vessel List A'!BC185=13,13,IF('Vessel List A'!BC185=14,14,IF('Vessel List A'!BC185=15,15,IF('Vessel List A'!BC185=16,16,0))))))))))))))))))</f>
        <v xml:space="preserve"> </v>
      </c>
      <c r="AE186" s="160"/>
      <c r="AF186" s="161"/>
      <c r="AG186" s="391" t="str">
        <f t="shared" si="171"/>
        <v/>
      </c>
      <c r="AH186" s="161"/>
      <c r="AI186" s="386"/>
      <c r="AJ186" s="389" t="str">
        <f t="shared" si="172"/>
        <v/>
      </c>
      <c r="AK186" s="159" t="str">
        <f>IF(VALUE(IF('Vessel List A'!BP185=1,1,IF('Vessel List A'!BP185=2,2,IF('Vessel List A'!BP185=3,3,IF('Vessel List A'!BP185=4,4,IF('Vessel List A'!BP185=5,5,IF('Vessel List A'!BP185=6,6,IF('Vessel List A'!BP185=7,7,IF('Vessel List A'!BP185=8,8,IF('Vessel List A'!BP185=9,9,IF('Vessel List A'!BP185=10,10,IF('Vessel List A'!BP185=11,11,IF('Vessel List A'!BP185=12,12,IF('Vessel List A'!BP185=13,13,IF('Vessel List A'!BP185=14,14,IF('Vessel List A'!BP185=15,15,IF('Vessel List A'!BP185=16,16,0)))))))))))))))))=0," ",VALUE(IF('Vessel List A'!BP185=1,1,IF('Vessel List A'!BP185=2,2,IF('Vessel List A'!BP185=3,3,IF('Vessel List A'!BP185=4,4,IF('Vessel List A'!BP185=5,5,IF('Vessel List A'!BP185=6,6,IF('Vessel List A'!BP185=7,7,IF('Vessel List A'!BP185=8,8,IF('Vessel List A'!BP185=9,9,IF('Vessel List A'!BP185=10,10,IF('Vessel List A'!BP185=11,11,IF('Vessel List A'!BP185=12,12,IF('Vessel List A'!BP185=13,13,IF('Vessel List A'!BP185=14,14,IF('Vessel List A'!BP185=15,15,IF('Vessel List A'!BP185=16,16,0))))))))))))))))))</f>
        <v xml:space="preserve"> </v>
      </c>
      <c r="AL186" s="160"/>
      <c r="AM186" s="161"/>
      <c r="AN186" s="391" t="str">
        <f t="shared" si="173"/>
        <v/>
      </c>
      <c r="AO186" s="161"/>
      <c r="AP186" s="386"/>
      <c r="AQ186" s="389" t="str">
        <f t="shared" si="174"/>
        <v/>
      </c>
      <c r="AR186" s="159" t="str">
        <f>IF(VALUE(IF('Vessel List A'!CC185=1,1,IF('Vessel List A'!CC185=2,2,IF('Vessel List A'!CC185=3,3,IF('Vessel List A'!CC185=4,4,IF('Vessel List A'!CC185=5,5,IF('Vessel List A'!CC185=6,6,IF('Vessel List A'!CC185=7,7,IF('Vessel List A'!CC185=8,8,IF('Vessel List A'!CC185=9,9,IF('Vessel List A'!CC185=10,10,IF('Vessel List A'!CC185=11,11,IF('Vessel List A'!CC185=12,12,IF('Vessel List A'!CC185=13,13,IF('Vessel List A'!CC185=14,14,IF('Vessel List A'!CC185=15,15,IF('Vessel List A'!CC185=16,16,0)))))))))))))))))=0," ",VALUE(IF('Vessel List A'!CC185=1,1,IF('Vessel List A'!CC185=2,2,IF('Vessel List A'!CC185=3,3,IF('Vessel List A'!CC185=4,4,IF('Vessel List A'!CC185=5,5,IF('Vessel List A'!CC185=6,6,IF('Vessel List A'!CC185=7,7,IF('Vessel List A'!CC185=8,8,IF('Vessel List A'!CC185=9,9,IF('Vessel List A'!CC185=10,10,IF('Vessel List A'!CC185=11,11,IF('Vessel List A'!CC185=12,12,IF('Vessel List A'!CC185=13,13,IF('Vessel List A'!CC185=14,14,IF('Vessel List A'!CC185=15,15,IF('Vessel List A'!CC185=16,16,0))))))))))))))))))</f>
        <v xml:space="preserve"> </v>
      </c>
      <c r="AS186" s="160"/>
      <c r="AT186" s="161"/>
      <c r="AU186" s="391" t="str">
        <f t="shared" si="175"/>
        <v/>
      </c>
      <c r="AV186" s="161"/>
      <c r="AW186" s="386"/>
      <c r="AX186" s="389" t="str">
        <f t="shared" si="176"/>
        <v/>
      </c>
      <c r="AY186" s="159" t="str">
        <f>IF(VALUE(IF('Vessel List A'!CP185=1,1,IF('Vessel List A'!CP185=2,2,IF('Vessel List A'!CP185=3,3,IF('Vessel List A'!CP185=4,4,IF('Vessel List A'!CP185=5,5,IF('Vessel List A'!CP185=6,6,IF('Vessel List A'!CP185=7,7,IF('Vessel List A'!CP185=8,8,IF('Vessel List A'!CP185=9,9,IF('Vessel List A'!CP185=10,10,IF('Vessel List A'!CP185=11,11,IF('Vessel List A'!CP185=12,12,IF('Vessel List A'!CP185=13,13,IF('Vessel List A'!CP185=14,14,IF('Vessel List A'!CP185=15,15,IF('Vessel List A'!CP185=16,16,0)))))))))))))))))=0," ",VALUE(IF('Vessel List A'!CP185=1,1,IF('Vessel List A'!CP185=2,2,IF('Vessel List A'!CP185=3,3,IF('Vessel List A'!CP185=4,4,IF('Vessel List A'!CP185=5,5,IF('Vessel List A'!CP185=6,6,IF('Vessel List A'!CP185=7,7,IF('Vessel List A'!CP185=8,8,IF('Vessel List A'!CP185=9,9,IF('Vessel List A'!CP185=10,10,IF('Vessel List A'!CP185=11,11,IF('Vessel List A'!CP185=12,12,IF('Vessel List A'!CP185=13,13,IF('Vessel List A'!CP185=14,14,IF('Vessel List A'!CP185=15,15,IF('Vessel List A'!CP185=16,16,0))))))))))))))))))</f>
        <v xml:space="preserve"> </v>
      </c>
      <c r="AZ186" s="160"/>
      <c r="BA186" s="161"/>
      <c r="BB186" s="391" t="str">
        <f t="shared" si="177"/>
        <v/>
      </c>
      <c r="BC186" s="161"/>
      <c r="BD186" s="386"/>
      <c r="BE186" s="389" t="str">
        <f t="shared" si="178"/>
        <v/>
      </c>
      <c r="BF186" s="159" t="str">
        <f>IF(VALUE(IF('Vessel List A'!DC185=1,1,IF('Vessel List A'!DC185=2,2,IF('Vessel List A'!DC185=3,3,IF('Vessel List A'!DC185=4,4,IF('Vessel List A'!DC185=5,5,IF('Vessel List A'!DC185=6,6,IF('Vessel List A'!DC185=7,7,IF('Vessel List A'!DC185=8,8,IF('Vessel List A'!DC185=9,9,IF('Vessel List A'!DC185=10,10,IF('Vessel List A'!DC185=11,11,IF('Vessel List A'!DC185=12,12,IF('Vessel List A'!DC185=13,13,IF('Vessel List A'!DC185=14,14,IF('Vessel List A'!DC185=15,15,IF('Vessel List A'!DC185=16,16,0)))))))))))))))))=0," ",VALUE(IF('Vessel List A'!DC185=1,1,IF('Vessel List A'!DC185=2,2,IF('Vessel List A'!DC185=3,3,IF('Vessel List A'!DC185=4,4,IF('Vessel List A'!DC185=5,5,IF('Vessel List A'!DC185=6,6,IF('Vessel List A'!DC185=7,7,IF('Vessel List A'!DC185=8,8,IF('Vessel List A'!DC185=9,9,IF('Vessel List A'!DC185=10,10,IF('Vessel List A'!DC185=11,11,IF('Vessel List A'!DC185=12,12,IF('Vessel List A'!DC185=13,13,IF('Vessel List A'!DC185=14,14,IF('Vessel List A'!DC185=15,15,IF('Vessel List A'!DC185=16,16,0))))))))))))))))))</f>
        <v xml:space="preserve"> </v>
      </c>
      <c r="BG186" s="160"/>
      <c r="BH186" s="161"/>
      <c r="BI186" s="391" t="str">
        <f t="shared" si="179"/>
        <v/>
      </c>
      <c r="BJ186" s="161"/>
      <c r="BK186" s="386"/>
      <c r="BL186" s="389" t="str">
        <f t="shared" si="180"/>
        <v/>
      </c>
      <c r="BM186" s="159" t="str">
        <f>IF(VALUE(IF('Vessel List A'!DP185=1,1,IF('Vessel List A'!DP185=2,2,IF('Vessel List A'!DP185=3,3,IF('Vessel List A'!DP185=4,4,IF('Vessel List A'!DP185=5,5,IF('Vessel List A'!DP185=6,6,IF('Vessel List A'!DP185=7,7,IF('Vessel List A'!DP185=8,8,IF('Vessel List A'!DP185=9,9,IF('Vessel List A'!DP185=10,10,IF('Vessel List A'!DP185=11,11,IF('Vessel List A'!DP185=12,12,IF('Vessel List A'!DP185=13,13,IF('Vessel List A'!DP185=14,14,IF('Vessel List A'!DP185=15,15,IF('Vessel List A'!DP185=16,16,0)))))))))))))))))=0," ",VALUE(IF('Vessel List A'!DP185=1,1,IF('Vessel List A'!DP185=2,2,IF('Vessel List A'!DP185=3,3,IF('Vessel List A'!DP185=4,4,IF('Vessel List A'!DP185=5,5,IF('Vessel List A'!DP185=6,6,IF('Vessel List A'!DP185=7,7,IF('Vessel List A'!DP185=8,8,IF('Vessel List A'!DP185=9,9,IF('Vessel List A'!DP185=10,10,IF('Vessel List A'!DP185=11,11,IF('Vessel List A'!DP185=12,12,IF('Vessel List A'!DP185=13,13,IF('Vessel List A'!DP185=14,14,IF('Vessel List A'!DP185=15,15,IF('Vessel List A'!DP185=16,16,0))))))))))))))))))</f>
        <v xml:space="preserve"> </v>
      </c>
      <c r="BN186" s="160"/>
      <c r="BO186" s="161"/>
      <c r="BP186" s="391" t="str">
        <f t="shared" si="181"/>
        <v/>
      </c>
      <c r="BQ186" s="161"/>
      <c r="BR186" s="386"/>
      <c r="BS186" s="389" t="str">
        <f t="shared" si="182"/>
        <v/>
      </c>
      <c r="BT186" s="159" t="str">
        <f>IF(VALUE(IF('Vessel List A'!EC185=1,1,IF('Vessel List A'!EC185=2,2,IF('Vessel List A'!EC185=3,3,IF('Vessel List A'!EC185=4,4,IF('Vessel List A'!EC185=5,5,IF('Vessel List A'!EC185=6,6,IF('Vessel List A'!EC185=7,7,IF('Vessel List A'!EC185=8,8,IF('Vessel List A'!EC185=9,9,IF('Vessel List A'!EC185=10,10,IF('Vessel List A'!EC185=11,11,IF('Vessel List A'!EC185=12,12,IF('Vessel List A'!EC185=13,13,IF('Vessel List A'!EC185=14,14,IF('Vessel List A'!EC185=15,15,IF('Vessel List A'!EC185=16,16,0)))))))))))))))))=0," ",VALUE(IF('Vessel List A'!EC185=1,1,IF('Vessel List A'!EC185=2,2,IF('Vessel List A'!EC185=3,3,IF('Vessel List A'!EC185=4,4,IF('Vessel List A'!EC185=5,5,IF('Vessel List A'!EC185=6,6,IF('Vessel List A'!EC185=7,7,IF('Vessel List A'!EC185=8,8,IF('Vessel List A'!EC185=9,9,IF('Vessel List A'!EC185=10,10,IF('Vessel List A'!EC185=11,11,IF('Vessel List A'!EC185=12,12,IF('Vessel List A'!EC185=13,13,IF('Vessel List A'!EC185=14,14,IF('Vessel List A'!EC185=15,15,IF('Vessel List A'!EC185=16,16,0))))))))))))))))))</f>
        <v xml:space="preserve"> </v>
      </c>
      <c r="BU186" s="160"/>
      <c r="BV186" s="161"/>
      <c r="BW186" s="391" t="str">
        <f t="shared" si="183"/>
        <v/>
      </c>
      <c r="BX186" s="161"/>
      <c r="BY186" s="386"/>
      <c r="BZ186" s="389" t="str">
        <f t="shared" si="184"/>
        <v/>
      </c>
      <c r="CA186" s="159" t="str">
        <f>IF(VALUE(IF('Vessel List A'!EP185=1,1,IF('Vessel List A'!EP185=2,2,IF('Vessel List A'!EP185=3,3,IF('Vessel List A'!EP185=4,4,IF('Vessel List A'!EP185=5,5,IF('Vessel List A'!EP185=6,6,IF('Vessel List A'!EP185=7,7,IF('Vessel List A'!EP185=8,8,IF('Vessel List A'!EP185=9,9,IF('Vessel List A'!EP185=10,10,IF('Vessel List A'!EP185=11,11,IF('Vessel List A'!EP185=12,12,IF('Vessel List A'!EP185=13,13,IF('Vessel List A'!EP185=14,14,IF('Vessel List A'!EP185=15,15,IF('Vessel List A'!EP185=16,16,0)))))))))))))))))=0," ",VALUE(IF('Vessel List A'!EP185=1,1,IF('Vessel List A'!EP185=2,2,IF('Vessel List A'!EP185=3,3,IF('Vessel List A'!EP185=4,4,IF('Vessel List A'!EP185=5,5,IF('Vessel List A'!EP185=6,6,IF('Vessel List A'!EP185=7,7,IF('Vessel List A'!EP185=8,8,IF('Vessel List A'!EP185=9,9,IF('Vessel List A'!EP185=10,10,IF('Vessel List A'!EP185=11,11,IF('Vessel List A'!EP185=12,12,IF('Vessel List A'!EP185=13,13,IF('Vessel List A'!EP185=14,14,IF('Vessel List A'!EP185=15,15,IF('Vessel List A'!EP185=16,16,0))))))))))))))))))</f>
        <v xml:space="preserve"> </v>
      </c>
      <c r="CB186" s="160"/>
      <c r="CC186" s="161"/>
      <c r="CD186" s="391" t="str">
        <f t="shared" si="185"/>
        <v/>
      </c>
      <c r="CE186" s="161"/>
      <c r="CF186" s="386"/>
      <c r="CG186" s="389" t="str">
        <f t="shared" si="186"/>
        <v/>
      </c>
      <c r="CH186" s="159" t="str">
        <f>IF(VALUE(IF('Vessel List A'!FC185=1,1,IF('Vessel List A'!FC185=2,2,IF('Vessel List A'!FC185=3,3,IF('Vessel List A'!FC185=4,4,IF('Vessel List A'!FC185=5,5,IF('Vessel List A'!FC185=6,6,IF('Vessel List A'!FC185=7,7,IF('Vessel List A'!FC185=8,8,IF('Vessel List A'!FC185=9,9,IF('Vessel List A'!FC185=10,10,IF('Vessel List A'!FC185=11,11,IF('Vessel List A'!FC185=12,12,IF('Vessel List A'!FC185=13,13,IF('Vessel List A'!FC185=14,14,IF('Vessel List A'!FC185=15,15,IF('Vessel List A'!FC185=16,16,0)))))))))))))))))=0," ",VALUE(IF('Vessel List A'!FC185=1,1,IF('Vessel List A'!FC185=2,2,IF('Vessel List A'!FC185=3,3,IF('Vessel List A'!FC185=4,4,IF('Vessel List A'!FC185=5,5,IF('Vessel List A'!FC185=6,6,IF('Vessel List A'!FC185=7,7,IF('Vessel List A'!FC185=8,8,IF('Vessel List A'!FC185=9,9,IF('Vessel List A'!FC185=10,10,IF('Vessel List A'!FC185=11,11,IF('Vessel List A'!FC185=12,12,IF('Vessel List A'!FC185=13,13,IF('Vessel List A'!FC185=14,14,IF('Vessel List A'!FC185=15,15,IF('Vessel List A'!FC185=16,16,0))))))))))))))))))</f>
        <v xml:space="preserve"> </v>
      </c>
      <c r="CI186" s="160"/>
      <c r="CJ186" s="161"/>
      <c r="CK186" s="391" t="str">
        <f t="shared" si="187"/>
        <v/>
      </c>
      <c r="CL186" s="161"/>
      <c r="CM186" s="386"/>
      <c r="CN186" s="389" t="str">
        <f t="shared" si="188"/>
        <v/>
      </c>
      <c r="CO186" s="159" t="str">
        <f>IF(VALUE(IF('Vessel List A'!FP185=1,1,IF('Vessel List A'!FP185=2,2,IF('Vessel List A'!FP185=3,3,IF('Vessel List A'!FP185=4,4,IF('Vessel List A'!FP185=5,5,IF('Vessel List A'!FP185=6,6,IF('Vessel List A'!FP185=7,7,IF('Vessel List A'!FP185=8,8,IF('Vessel List A'!FP185=9,9,IF('Vessel List A'!FP185=10,10,IF('Vessel List A'!FP185=11,11,IF('Vessel List A'!FP185=12,12,IF('Vessel List A'!FP185=13,13,IF('Vessel List A'!FP185=14,14,IF('Vessel List A'!FP185=15,15,IF('Vessel List A'!FP185=16,16,0)))))))))))))))))=0," ",VALUE(IF('Vessel List A'!FP185=1,1,IF('Vessel List A'!FP185=2,2,IF('Vessel List A'!FP185=3,3,IF('Vessel List A'!FP185=4,4,IF('Vessel List A'!FP185=5,5,IF('Vessel List A'!FP185=6,6,IF('Vessel List A'!FP185=7,7,IF('Vessel List A'!FP185=8,8,IF('Vessel List A'!FP185=9,9,IF('Vessel List A'!FP185=10,10,IF('Vessel List A'!FP185=11,11,IF('Vessel List A'!FP185=12,12,IF('Vessel List A'!FP185=13,13,IF('Vessel List A'!FP185=14,14,IF('Vessel List A'!FP185=15,15,IF('Vessel List A'!FP185=16,16,0))))))))))))))))))</f>
        <v xml:space="preserve"> </v>
      </c>
      <c r="CP186" s="160"/>
      <c r="CQ186" s="161"/>
      <c r="CR186" s="391" t="str">
        <f t="shared" si="189"/>
        <v/>
      </c>
      <c r="CS186" s="161"/>
      <c r="CT186" s="386"/>
      <c r="CU186" s="389" t="str">
        <f t="shared" si="190"/>
        <v/>
      </c>
      <c r="CV186" s="159" t="str">
        <f>IF(VALUE(IF('Vessel List A'!GC185=1,1,IF('Vessel List A'!GC185=2,2,IF('Vessel List A'!GC185=3,3,IF('Vessel List A'!GC185=4,4,IF('Vessel List A'!GC185=5,5,IF('Vessel List A'!GC185=6,6,IF('Vessel List A'!GC185=7,7,IF('Vessel List A'!GC185=8,8,IF('Vessel List A'!GC185=9,9,IF('Vessel List A'!GC185=10,10,IF('Vessel List A'!GC185=11,11,IF('Vessel List A'!GC185=12,12,IF('Vessel List A'!GC185=13,13,IF('Vessel List A'!GC185=14,14,IF('Vessel List A'!GC185=15,15,IF('Vessel List A'!GC185=16,16,0)))))))))))))))))=0," ",VALUE(IF('Vessel List A'!GC185=1,1,IF('Vessel List A'!GC185=2,2,IF('Vessel List A'!GC185=3,3,IF('Vessel List A'!GC185=4,4,IF('Vessel List A'!GC185=5,5,IF('Vessel List A'!GC185=6,6,IF('Vessel List A'!GC185=7,7,IF('Vessel List A'!GC185=8,8,IF('Vessel List A'!GC185=9,9,IF('Vessel List A'!GC185=10,10,IF('Vessel List A'!GC185=11,11,IF('Vessel List A'!GC185=12,12,IF('Vessel List A'!GC185=13,13,IF('Vessel List A'!GC185=14,14,IF('Vessel List A'!GC185=15,15,IF('Vessel List A'!GC185=16,16,0))))))))))))))))))</f>
        <v xml:space="preserve"> </v>
      </c>
      <c r="CW186" s="160"/>
      <c r="CX186" s="161"/>
      <c r="CY186" s="391" t="str">
        <f t="shared" si="191"/>
        <v/>
      </c>
      <c r="CZ186" s="161"/>
      <c r="DA186" s="386"/>
      <c r="DB186" s="389" t="str">
        <f t="shared" si="192"/>
        <v/>
      </c>
      <c r="DC186" s="159" t="str">
        <f>IF(VALUE(IF('Vessel List A'!GP185=1,1,IF('Vessel List A'!GP185=2,2,IF('Vessel List A'!GP185=3,3,IF('Vessel List A'!GP185=4,4,IF('Vessel List A'!GP185=5,5,IF('Vessel List A'!GP185=6,6,IF('Vessel List A'!GP185=7,7,IF('Vessel List A'!GP185=8,8,IF('Vessel List A'!GP185=9,9,IF('Vessel List A'!GP185=10,10,IF('Vessel List A'!GP185=11,11,IF('Vessel List A'!GP185=12,12,IF('Vessel List A'!GP185=13,13,IF('Vessel List A'!GP185=14,14,IF('Vessel List A'!GP185=15,15,IF('Vessel List A'!GP185=16,16,0)))))))))))))))))=0," ",VALUE(IF('Vessel List A'!GP185=1,1,IF('Vessel List A'!GP185=2,2,IF('Vessel List A'!GP185=3,3,IF('Vessel List A'!GP185=4,4,IF('Vessel List A'!GP185=5,5,IF('Vessel List A'!GP185=6,6,IF('Vessel List A'!GP185=7,7,IF('Vessel List A'!GP185=8,8,IF('Vessel List A'!GP185=9,9,IF('Vessel List A'!GP185=10,10,IF('Vessel List A'!GP185=11,11,IF('Vessel List A'!GP185=12,12,IF('Vessel List A'!GP185=13,13,IF('Vessel List A'!GP185=14,14,IF('Vessel List A'!GP185=15,15,IF('Vessel List A'!GP185=16,16,0))))))))))))))))))</f>
        <v xml:space="preserve"> </v>
      </c>
      <c r="DD186" s="160"/>
      <c r="DE186" s="161"/>
      <c r="DF186" s="391" t="str">
        <f t="shared" si="193"/>
        <v/>
      </c>
      <c r="DG186" s="161"/>
      <c r="DH186" s="386"/>
      <c r="DI186" s="389" t="str">
        <f t="shared" si="194"/>
        <v/>
      </c>
      <c r="DJ186" s="159" t="str">
        <f>IF(VALUE(IF('Vessel List A'!HC185=1,1,IF('Vessel List A'!HC185=2,2,IF('Vessel List A'!HC185=3,3,IF('Vessel List A'!HC185=4,4,IF('Vessel List A'!HC185=5,5,IF('Vessel List A'!HC185=6,6,IF('Vessel List A'!HC185=7,7,IF('Vessel List A'!HC185=8,8,IF('Vessel List A'!HC185=9,9,IF('Vessel List A'!HC185=10,10,IF('Vessel List A'!HC185=11,11,IF('Vessel List A'!HC185=12,12,IF('Vessel List A'!HC185=13,13,IF('Vessel List A'!HC185=14,14,IF('Vessel List A'!HC185=15,15,IF('Vessel List A'!HC185=16,16,0)))))))))))))))))=0," ",VALUE(IF('Vessel List A'!HC185=1,1,IF('Vessel List A'!HC185=2,2,IF('Vessel List A'!HC185=3,3,IF('Vessel List A'!HC185=4,4,IF('Vessel List A'!HC185=5,5,IF('Vessel List A'!HC185=6,6,IF('Vessel List A'!HC185=7,7,IF('Vessel List A'!HC185=8,8,IF('Vessel List A'!HC185=9,9,IF('Vessel List A'!HC185=10,10,IF('Vessel List A'!HC185=11,11,IF('Vessel List A'!HC185=12,12,IF('Vessel List A'!HC185=13,13,IF('Vessel List A'!HC185=14,14,IF('Vessel List A'!HC185=15,15,IF('Vessel List A'!HC185=16,16,0))))))))))))))))))</f>
        <v xml:space="preserve"> </v>
      </c>
      <c r="DK186" s="160"/>
      <c r="DL186" s="161"/>
      <c r="DM186" s="391" t="str">
        <f t="shared" si="195"/>
        <v/>
      </c>
      <c r="DN186" s="161"/>
      <c r="DO186" s="386"/>
      <c r="DP186" s="389" t="str">
        <f t="shared" si="196"/>
        <v/>
      </c>
      <c r="DQ186" s="159" t="str">
        <f>IF(VALUE(IF('Vessel List A'!HP185=1,1,IF('Vessel List A'!HP185=2,2,IF('Vessel List A'!HP185=3,3,IF('Vessel List A'!HP185=4,4,IF('Vessel List A'!HP185=5,5,IF('Vessel List A'!HP185=6,6,IF('Vessel List A'!HP185=7,7,IF('Vessel List A'!HP185=8,8,IF('Vessel List A'!HP185=9,9,IF('Vessel List A'!HP185=10,10,IF('Vessel List A'!HP185=11,11,IF('Vessel List A'!HP185=12,12,IF('Vessel List A'!HP185=13,13,IF('Vessel List A'!HP185=14,14,IF('Vessel List A'!HP185=15,15,IF('Vessel List A'!HP185=16,16,0)))))))))))))))))=0," ",VALUE(IF('Vessel List A'!HP185=1,1,IF('Vessel List A'!HP185=2,2,IF('Vessel List A'!HP185=3,3,IF('Vessel List A'!HP185=4,4,IF('Vessel List A'!HP185=5,5,IF('Vessel List A'!HP185=6,6,IF('Vessel List A'!HP185=7,7,IF('Vessel List A'!HP185=8,8,IF('Vessel List A'!HP185=9,9,IF('Vessel List A'!HP185=10,10,IF('Vessel List A'!HP185=11,11,IF('Vessel List A'!HP185=12,12,IF('Vessel List A'!HP185=13,13,IF('Vessel List A'!HP185=14,14,IF('Vessel List A'!HP185=15,15,IF('Vessel List A'!HP185=16,16,0))))))))))))))))))</f>
        <v xml:space="preserve"> </v>
      </c>
      <c r="DR186" s="160"/>
      <c r="DS186" s="161"/>
      <c r="DT186" s="391" t="str">
        <f t="shared" si="197"/>
        <v/>
      </c>
      <c r="DU186" s="161"/>
      <c r="DV186" s="386"/>
      <c r="DW186" s="389" t="str">
        <f t="shared" si="198"/>
        <v/>
      </c>
      <c r="DX186" s="159" t="str">
        <f>IF(VALUE(IF('Vessel List A'!IC185=1,1,IF('Vessel List A'!IC185=2,2,IF('Vessel List A'!IC185=3,3,IF('Vessel List A'!IC185=4,4,IF('Vessel List A'!IC185=5,5,IF('Vessel List A'!IC185=6,6,IF('Vessel List A'!IC185=7,7,IF('Vessel List A'!IC185=8,8,IF('Vessel List A'!IC185=9,9,IF('Vessel List A'!IC185=10,10,IF('Vessel List A'!IC185=11,11,IF('Vessel List A'!IC185=12,12,IF('Vessel List A'!IC185=13,13,IF('Vessel List A'!IC185=14,14,IF('Vessel List A'!IC185=15,15,IF('Vessel List A'!IC185=16,16,0)))))))))))))))))=0," ",VALUE(IF('Vessel List A'!IC185=1,1,IF('Vessel List A'!IC185=2,2,IF('Vessel List A'!IC185=3,3,IF('Vessel List A'!IC185=4,4,IF('Vessel List A'!IC185=5,5,IF('Vessel List A'!IC185=6,6,IF('Vessel List A'!IC185=7,7,IF('Vessel List A'!IC185=8,8,IF('Vessel List A'!IC185=9,9,IF('Vessel List A'!IC185=10,10,IF('Vessel List A'!IC185=11,11,IF('Vessel List A'!IC185=12,12,IF('Vessel List A'!IC185=13,13,IF('Vessel List A'!IC185=14,14,IF('Vessel List A'!IC185=15,15,IF('Vessel List A'!IC185=16,16,0))))))))))))))))))</f>
        <v xml:space="preserve"> </v>
      </c>
      <c r="DY186" s="160"/>
      <c r="DZ186" s="161"/>
      <c r="EA186" s="391" t="str">
        <f t="shared" si="199"/>
        <v/>
      </c>
      <c r="EB186" s="161"/>
      <c r="EC186" s="386"/>
      <c r="ED186" s="389" t="str">
        <f t="shared" si="200"/>
        <v/>
      </c>
      <c r="EE186" s="159" t="str">
        <f>IF(VALUE(IF('Vessel List A'!IP185=1,1,IF('Vessel List A'!IP185=2,2,IF('Vessel List A'!IP185=3,3,IF('Vessel List A'!IP185=4,4,IF('Vessel List A'!IP185=5,5,IF('Vessel List A'!IP185=6,6,IF('Vessel List A'!IP185=7,7,IF('Vessel List A'!IP185=8,8,IF('Vessel List A'!IP185=9,9,IF('Vessel List A'!IP185=10,10,IF('Vessel List A'!IP185=11,11,IF('Vessel List A'!IP185=12,12,IF('Vessel List A'!IP185=13,13,IF('Vessel List A'!IP185=14,14,IF('Vessel List A'!IP185=15,15,IF('Vessel List A'!IP185=16,16,0)))))))))))))))))=0," ",VALUE(IF('Vessel List A'!IP185=1,1,IF('Vessel List A'!IP185=2,2,IF('Vessel List A'!IP185=3,3,IF('Vessel List A'!IP185=4,4,IF('Vessel List A'!IP185=5,5,IF('Vessel List A'!IP185=6,6,IF('Vessel List A'!IP185=7,7,IF('Vessel List A'!IP185=8,8,IF('Vessel List A'!IP185=9,9,IF('Vessel List A'!IP185=10,10,IF('Vessel List A'!IP185=11,11,IF('Vessel List A'!IP185=12,12,IF('Vessel List A'!IP185=13,13,IF('Vessel List A'!IP185=14,14,IF('Vessel List A'!IP185=15,15,IF('Vessel List A'!IP185=16,16,0))))))))))))))))))</f>
        <v xml:space="preserve"> </v>
      </c>
      <c r="EF186" s="160"/>
      <c r="EG186" s="161"/>
      <c r="EH186" s="391" t="str">
        <f t="shared" si="201"/>
        <v/>
      </c>
      <c r="EI186" s="161"/>
      <c r="EJ186" s="386"/>
      <c r="EK186" s="398" t="str">
        <f t="shared" si="202"/>
        <v/>
      </c>
      <c r="EL186" s="144"/>
      <c r="EM186" s="159" t="str">
        <f>IF(VALUE(IF('Vessel List B'!C185=1,1,IF('Vessel List B'!C185=2,2,IF('Vessel List B'!C185=3,3,IF('Vessel List B'!C185=4,4,IF('Vessel List B'!C185=5,5,IF('Vessel List B'!C185=6,6,IF('Vessel List B'!C185=7,7,IF('Vessel List B'!C185=8,8,IF('Vessel List B'!C185=9,9,IF('Vessel List B'!C185=10,10,IF('Vessel List B'!C185=11,11,IF('Vessel List B'!C185=12,12,IF('Vessel List B'!C185=13,13,IF('Vessel List B'!C185=14,14,IF('Vessel List B'!C185=15,15,IF('Vessel List B'!C185=16,16,0)))))))))))))))))=0," ",VALUE(IF('Vessel List B'!C185=1,1,IF('Vessel List B'!C185=2,2,IF('Vessel List B'!C185=3,3,IF('Vessel List B'!C185=4,4,IF('Vessel List B'!C185=5,5,IF('Vessel List B'!C185=6,6,IF('Vessel List B'!C185=7,7,IF('Vessel List B'!C185=8,8,IF('Vessel List B'!C185=9,9,IF('Vessel List B'!C185=10,10,IF('Vessel List B'!C185=11,11,IF('Vessel List B'!C185=12,12,IF('Vessel List B'!C185=13,13,IF('Vessel List B'!C185=14,14,IF('Vessel List B'!C185=15,15,IF('Vessel List B'!C185=16,16,0))))))))))))))))))</f>
        <v xml:space="preserve"> </v>
      </c>
      <c r="EN186" s="160"/>
      <c r="EO186" s="161"/>
      <c r="EP186" s="391" t="str">
        <f t="shared" si="203"/>
        <v/>
      </c>
      <c r="EQ186" s="161"/>
      <c r="ER186" s="386"/>
      <c r="ES186" s="389" t="str">
        <f t="shared" si="204"/>
        <v/>
      </c>
      <c r="ET186" s="159" t="str">
        <f>IF(VALUE(IF('Vessel List B'!P185=1,1,IF('Vessel List B'!P185=2,2,IF('Vessel List B'!P185=3,3,IF('Vessel List B'!P185=4,4,IF('Vessel List B'!P185=5,5,IF('Vessel List B'!P185=6,6,IF('Vessel List B'!P185=7,7,IF('Vessel List B'!P185=8,8,IF('Vessel List B'!P185=9,9,IF('Vessel List B'!P185=10,10,IF('Vessel List B'!P185=11,11,IF('Vessel List B'!P185=12,12,IF('Vessel List B'!P185=13,13,IF('Vessel List B'!P185=14,14,IF('Vessel List B'!P185=15,15,IF('Vessel List B'!P185=16,16,0)))))))))))))))))=0," ",VALUE(IF('Vessel List B'!P185=1,1,IF('Vessel List B'!P185=2,2,IF('Vessel List B'!P185=3,3,IF('Vessel List B'!P185=4,4,IF('Vessel List B'!P185=5,5,IF('Vessel List B'!P185=6,6,IF('Vessel List B'!P185=7,7,IF('Vessel List B'!P185=8,8,IF('Vessel List B'!P185=9,9,IF('Vessel List B'!P185=10,10,IF('Vessel List B'!P185=11,11,IF('Vessel List B'!P185=12,12,IF('Vessel List B'!P185=13,13,IF('Vessel List B'!P185=14,14,IF('Vessel List B'!P185=15,15,IF('Vessel List B'!P185=16,16,0))))))))))))))))))</f>
        <v xml:space="preserve"> </v>
      </c>
      <c r="EU186" s="160"/>
      <c r="EV186" s="161"/>
      <c r="EW186" s="391" t="str">
        <f t="shared" si="205"/>
        <v/>
      </c>
      <c r="EX186" s="161"/>
      <c r="EY186" s="386"/>
      <c r="EZ186" s="389" t="str">
        <f t="shared" si="206"/>
        <v/>
      </c>
      <c r="FA186" s="159" t="str">
        <f>IF(VALUE(IF('Vessel List B'!AC185=1,1,IF('Vessel List B'!AC185=2,2,IF('Vessel List B'!AC185=3,3,IF('Vessel List B'!AC185=4,4,IF('Vessel List B'!AC185=5,5,IF('Vessel List B'!AC185=6,6,IF('Vessel List B'!AC185=7,7,IF('Vessel List B'!AC185=8,8,IF('Vessel List B'!AC185=9,9,IF('Vessel List B'!AC185=10,10,IF('Vessel List B'!AC185=11,11,IF('Vessel List B'!AC185=12,12,IF('Vessel List B'!AC185=13,13,IF('Vessel List B'!AC185=14,14,IF('Vessel List B'!AC185=15,15,IF('Vessel List B'!AC185=16,16,0)))))))))))))))))=0," ",VALUE(IF('Vessel List B'!AC185=1,1,IF('Vessel List B'!AC185=2,2,IF('Vessel List B'!AC185=3,3,IF('Vessel List B'!AC185=4,4,IF('Vessel List B'!AC185=5,5,IF('Vessel List B'!AC185=6,6,IF('Vessel List B'!AC185=7,7,IF('Vessel List B'!AC185=8,8,IF('Vessel List B'!AC185=9,9,IF('Vessel List B'!AC185=10,10,IF('Vessel List B'!AC185=11,11,IF('Vessel List B'!AC185=12,12,IF('Vessel List B'!AC185=13,13,IF('Vessel List B'!AC185=14,14,IF('Vessel List B'!AC185=15,15,IF('Vessel List B'!AC185=16,16,0))))))))))))))))))</f>
        <v xml:space="preserve"> </v>
      </c>
      <c r="FB186" s="160"/>
      <c r="FC186" s="161"/>
      <c r="FD186" s="391" t="str">
        <f t="shared" si="207"/>
        <v/>
      </c>
      <c r="FE186" s="161"/>
      <c r="FF186" s="386"/>
      <c r="FG186" s="389" t="str">
        <f t="shared" si="208"/>
        <v/>
      </c>
      <c r="FH186" s="159" t="str">
        <f>IF(VALUE(IF('Vessel List B'!AP185=1,1,IF('Vessel List B'!AP185=2,2,IF('Vessel List B'!AP185=3,3,IF('Vessel List B'!AP185=4,4,IF('Vessel List B'!AP185=5,5,IF('Vessel List B'!AP185=6,6,IF('Vessel List B'!AP185=7,7,IF('Vessel List B'!AP185=8,8,IF('Vessel List B'!AP185=9,9,IF('Vessel List B'!AP185=10,10,IF('Vessel List B'!AP185=11,11,IF('Vessel List B'!AP185=12,12,IF('Vessel List B'!AP185=13,13,IF('Vessel List B'!AP185=14,14,IF('Vessel List B'!AP185=15,15,IF('Vessel List B'!AP185=16,16,0)))))))))))))))))=0," ",VALUE(IF('Vessel List B'!AP185=1,1,IF('Vessel List B'!AP185=2,2,IF('Vessel List B'!AP185=3,3,IF('Vessel List B'!AP185=4,4,IF('Vessel List B'!AP185=5,5,IF('Vessel List B'!AP185=6,6,IF('Vessel List B'!AP185=7,7,IF('Vessel List B'!AP185=8,8,IF('Vessel List B'!AP185=9,9,IF('Vessel List B'!AP185=10,10,IF('Vessel List B'!AP185=11,11,IF('Vessel List B'!AP185=12,12,IF('Vessel List B'!AP185=13,13,IF('Vessel List B'!AP185=14,14,IF('Vessel List B'!AP185=15,15,IF('Vessel List B'!AP185=16,16,0))))))))))))))))))</f>
        <v xml:space="preserve"> </v>
      </c>
      <c r="FI186" s="160"/>
      <c r="FJ186" s="161"/>
      <c r="FK186" s="391" t="str">
        <f t="shared" si="209"/>
        <v/>
      </c>
      <c r="FL186" s="161"/>
      <c r="FM186" s="386"/>
      <c r="FN186" s="389" t="str">
        <f t="shared" si="210"/>
        <v/>
      </c>
      <c r="FO186" s="159" t="str">
        <f>IF(VALUE(IF('Vessel List B'!BC185=1,1,IF('Vessel List B'!BC185=2,2,IF('Vessel List B'!BC185=3,3,IF('Vessel List B'!BC185=4,4,IF('Vessel List B'!BC185=5,5,IF('Vessel List B'!BC185=6,6,IF('Vessel List B'!BC185=7,7,IF('Vessel List B'!BC185=8,8,IF('Vessel List B'!BC185=9,9,IF('Vessel List B'!BC185=10,10,IF('Vessel List B'!BC185=11,11,IF('Vessel List B'!BC185=12,12,IF('Vessel List B'!BC185=13,13,IF('Vessel List B'!BC185=14,14,IF('Vessel List B'!BC185=15,15,IF('Vessel List B'!BC185=16,16,0)))))))))))))))))=0," ",VALUE(IF('Vessel List B'!BC185=1,1,IF('Vessel List B'!BC185=2,2,IF('Vessel List B'!BC185=3,3,IF('Vessel List B'!BC185=4,4,IF('Vessel List B'!BC185=5,5,IF('Vessel List B'!BC185=6,6,IF('Vessel List B'!BC185=7,7,IF('Vessel List B'!BC185=8,8,IF('Vessel List B'!BC185=9,9,IF('Vessel List B'!BC185=10,10,IF('Vessel List B'!BC185=11,11,IF('Vessel List B'!BC185=12,12,IF('Vessel List B'!BC185=13,13,IF('Vessel List B'!BC185=14,14,IF('Vessel List B'!BC185=15,15,IF('Vessel List B'!BC185=16,16,0))))))))))))))))))</f>
        <v xml:space="preserve"> </v>
      </c>
      <c r="FP186" s="160"/>
      <c r="FQ186" s="161"/>
      <c r="FR186" s="391" t="str">
        <f t="shared" si="211"/>
        <v/>
      </c>
      <c r="FS186" s="161"/>
      <c r="FT186" s="386"/>
      <c r="FU186" s="389" t="str">
        <f t="shared" si="212"/>
        <v/>
      </c>
      <c r="FV186" s="159" t="str">
        <f>IF(VALUE(IF('Vessel List B'!BP185=1,1,IF('Vessel List B'!BP185=2,2,IF('Vessel List B'!BP185=3,3,IF('Vessel List B'!BP185=4,4,IF('Vessel List B'!BP185=5,5,IF('Vessel List B'!BP185=6,6,IF('Vessel List B'!BP185=7,7,IF('Vessel List B'!BP185=8,8,IF('Vessel List B'!BP185=9,9,IF('Vessel List B'!BP185=10,10,IF('Vessel List B'!BP185=11,11,IF('Vessel List B'!BP185=12,12,IF('Vessel List B'!BP185=13,13,IF('Vessel List B'!BP185=14,14,IF('Vessel List B'!BP185=15,15,IF('Vessel List B'!BP185=16,16,0)))))))))))))))))=0," ",VALUE(IF('Vessel List B'!BP185=1,1,IF('Vessel List B'!BP185=2,2,IF('Vessel List B'!BP185=3,3,IF('Vessel List B'!BP185=4,4,IF('Vessel List B'!BP185=5,5,IF('Vessel List B'!BP185=6,6,IF('Vessel List B'!BP185=7,7,IF('Vessel List B'!BP185=8,8,IF('Vessel List B'!BP185=9,9,IF('Vessel List B'!BP185=10,10,IF('Vessel List B'!BP185=11,11,IF('Vessel List B'!BP185=12,12,IF('Vessel List B'!BP185=13,13,IF('Vessel List B'!BP185=14,14,IF('Vessel List B'!BP185=15,15,IF('Vessel List B'!BP185=16,16,0))))))))))))))))))</f>
        <v xml:space="preserve"> </v>
      </c>
      <c r="FW186" s="160"/>
      <c r="FX186" s="161"/>
      <c r="FY186" s="391" t="str">
        <f t="shared" si="213"/>
        <v/>
      </c>
      <c r="FZ186" s="161"/>
      <c r="GA186" s="386"/>
      <c r="GB186" s="389" t="str">
        <f t="shared" si="214"/>
        <v/>
      </c>
      <c r="GC186" s="159" t="str">
        <f>IF(VALUE(IF('Vessel List B'!CC185=1,1,IF('Vessel List B'!CC185=2,2,IF('Vessel List B'!CC185=3,3,IF('Vessel List B'!CC185=4,4,IF('Vessel List B'!CC185=5,5,IF('Vessel List B'!CC185=6,6,IF('Vessel List B'!CC185=7,7,IF('Vessel List B'!CC185=8,8,IF('Vessel List B'!CC185=9,9,IF('Vessel List B'!CC185=10,10,IF('Vessel List B'!CC185=11,11,IF('Vessel List B'!CC185=12,12,IF('Vessel List B'!CC185=13,13,IF('Vessel List B'!CC185=14,14,IF('Vessel List B'!CC185=15,15,IF('Vessel List B'!CC185=16,16,0)))))))))))))))))=0," ",VALUE(IF('Vessel List B'!CC185=1,1,IF('Vessel List B'!CC185=2,2,IF('Vessel List B'!CC185=3,3,IF('Vessel List B'!CC185=4,4,IF('Vessel List B'!CC185=5,5,IF('Vessel List B'!CC185=6,6,IF('Vessel List B'!CC185=7,7,IF('Vessel List B'!CC185=8,8,IF('Vessel List B'!CC185=9,9,IF('Vessel List B'!CC185=10,10,IF('Vessel List B'!CC185=11,11,IF('Vessel List B'!CC185=12,12,IF('Vessel List B'!CC185=13,13,IF('Vessel List B'!CC185=14,14,IF('Vessel List B'!CC185=15,15,IF('Vessel List B'!CC185=16,16,0))))))))))))))))))</f>
        <v xml:space="preserve"> </v>
      </c>
      <c r="GD186" s="160"/>
      <c r="GE186" s="161"/>
      <c r="GF186" s="391" t="str">
        <f t="shared" si="215"/>
        <v/>
      </c>
      <c r="GG186" s="161"/>
      <c r="GH186" s="386"/>
      <c r="GI186" s="389" t="str">
        <f t="shared" si="216"/>
        <v/>
      </c>
      <c r="GJ186" s="159" t="str">
        <f>IF(VALUE(IF('Vessel List B'!CP185=1,1,IF('Vessel List B'!CP185=2,2,IF('Vessel List B'!CP185=3,3,IF('Vessel List B'!CP185=4,4,IF('Vessel List B'!CP185=5,5,IF('Vessel List B'!CP185=6,6,IF('Vessel List B'!CP185=7,7,IF('Vessel List B'!CP185=8,8,IF('Vessel List B'!CP185=9,9,IF('Vessel List B'!CP185=10,10,IF('Vessel List B'!CP185=11,11,IF('Vessel List B'!CP185=12,12,IF('Vessel List B'!CP185=13,13,IF('Vessel List B'!CP185=14,14,IF('Vessel List B'!CP185=15,15,IF('Vessel List B'!CP185=16,16,0)))))))))))))))))=0," ",VALUE(IF('Vessel List B'!CP185=1,1,IF('Vessel List B'!CP185=2,2,IF('Vessel List B'!CP185=3,3,IF('Vessel List B'!CP185=4,4,IF('Vessel List B'!CP185=5,5,IF('Vessel List B'!CP185=6,6,IF('Vessel List B'!CP185=7,7,IF('Vessel List B'!CP185=8,8,IF('Vessel List B'!CP185=9,9,IF('Vessel List B'!CP185=10,10,IF('Vessel List B'!CP185=11,11,IF('Vessel List B'!CP185=12,12,IF('Vessel List B'!CP185=13,13,IF('Vessel List B'!CP185=14,14,IF('Vessel List B'!CP185=15,15,IF('Vessel List B'!CP185=16,16,0))))))))))))))))))</f>
        <v xml:space="preserve"> </v>
      </c>
      <c r="GK186" s="160"/>
      <c r="GL186" s="161"/>
      <c r="GM186" s="391" t="str">
        <f t="shared" si="217"/>
        <v/>
      </c>
      <c r="GN186" s="161"/>
      <c r="GO186" s="386"/>
      <c r="GP186" s="389" t="str">
        <f t="shared" si="218"/>
        <v/>
      </c>
      <c r="GQ186" s="159" t="str">
        <f>IF(VALUE(IF('Vessel List B'!DC185=1,1,IF('Vessel List B'!DC185=2,2,IF('Vessel List B'!DC185=3,3,IF('Vessel List B'!DC185=4,4,IF('Vessel List B'!DC185=5,5,IF('Vessel List B'!DC185=6,6,IF('Vessel List B'!DC185=7,7,IF('Vessel List B'!DC185=8,8,IF('Vessel List B'!DC185=9,9,IF('Vessel List B'!DC185=10,10,IF('Vessel List B'!DC185=11,11,IF('Vessel List B'!DC185=12,12,IF('Vessel List B'!DC185=13,13,IF('Vessel List B'!DC185=14,14,IF('Vessel List B'!DC185=15,15,IF('Vessel List B'!DC185=16,16,0)))))))))))))))))=0," ",VALUE(IF('Vessel List B'!DC185=1,1,IF('Vessel List B'!DC185=2,2,IF('Vessel List B'!DC185=3,3,IF('Vessel List B'!DC185=4,4,IF('Vessel List B'!DC185=5,5,IF('Vessel List B'!DC185=6,6,IF('Vessel List B'!DC185=7,7,IF('Vessel List B'!DC185=8,8,IF('Vessel List B'!DC185=9,9,IF('Vessel List B'!DC185=10,10,IF('Vessel List B'!DC185=11,11,IF('Vessel List B'!DC185=12,12,IF('Vessel List B'!DC185=13,13,IF('Vessel List B'!DC185=14,14,IF('Vessel List B'!DC185=15,15,IF('Vessel List B'!DC185=16,16,0))))))))))))))))))</f>
        <v xml:space="preserve"> </v>
      </c>
      <c r="GR186" s="160"/>
      <c r="GS186" s="161"/>
      <c r="GT186" s="391" t="str">
        <f t="shared" si="219"/>
        <v/>
      </c>
      <c r="GU186" s="161"/>
      <c r="GV186" s="386"/>
      <c r="GW186" s="389" t="str">
        <f t="shared" si="220"/>
        <v/>
      </c>
      <c r="GX186" s="159" t="str">
        <f>IF(VALUE(IF('Vessel List B'!DP185=1,1,IF('Vessel List B'!DP185=2,2,IF('Vessel List B'!DP185=3,3,IF('Vessel List B'!DP185=4,4,IF('Vessel List B'!DP185=5,5,IF('Vessel List B'!DP185=6,6,IF('Vessel List B'!DP185=7,7,IF('Vessel List B'!DP185=8,8,IF('Vessel List B'!DP185=9,9,IF('Vessel List B'!DP185=10,10,IF('Vessel List B'!DP185=11,11,IF('Vessel List B'!DP185=12,12,IF('Vessel List B'!DP185=13,13,IF('Vessel List B'!DP185=14,14,IF('Vessel List B'!DP185=15,15,IF('Vessel List B'!DP185=16,16,0)))))))))))))))))=0," ",VALUE(IF('Vessel List B'!DP185=1,1,IF('Vessel List B'!DP185=2,2,IF('Vessel List B'!DP185=3,3,IF('Vessel List B'!DP185=4,4,IF('Vessel List B'!DP185=5,5,IF('Vessel List B'!DP185=6,6,IF('Vessel List B'!DP185=7,7,IF('Vessel List B'!DP185=8,8,IF('Vessel List B'!DP185=9,9,IF('Vessel List B'!DP185=10,10,IF('Vessel List B'!DP185=11,11,IF('Vessel List B'!DP185=12,12,IF('Vessel List B'!DP185=13,13,IF('Vessel List B'!DP185=14,14,IF('Vessel List B'!DP185=15,15,IF('Vessel List B'!DP185=16,16,0))))))))))))))))))</f>
        <v xml:space="preserve"> </v>
      </c>
      <c r="GY186" s="160"/>
      <c r="GZ186" s="161"/>
      <c r="HA186" s="391" t="str">
        <f t="shared" si="221"/>
        <v/>
      </c>
      <c r="HB186" s="161"/>
      <c r="HC186" s="386"/>
      <c r="HD186" s="389" t="str">
        <f t="shared" si="222"/>
        <v/>
      </c>
      <c r="HE186" s="159" t="str">
        <f>IF(VALUE(IF('Vessel List B'!EC185=1,1,IF('Vessel List B'!EC185=2,2,IF('Vessel List B'!EC185=3,3,IF('Vessel List B'!EC185=4,4,IF('Vessel List B'!EC185=5,5,IF('Vessel List B'!EC185=6,6,IF('Vessel List B'!EC185=7,7,IF('Vessel List B'!EC185=8,8,IF('Vessel List B'!EC185=9,9,IF('Vessel List B'!EC185=10,10,IF('Vessel List B'!EC185=11,11,IF('Vessel List B'!EC185=12,12,IF('Vessel List B'!EC185=13,13,IF('Vessel List B'!EC185=14,14,IF('Vessel List B'!EC185=15,15,IF('Vessel List B'!EC185=16,16,0)))))))))))))))))=0," ",VALUE(IF('Vessel List B'!EC185=1,1,IF('Vessel List B'!EC185=2,2,IF('Vessel List B'!EC185=3,3,IF('Vessel List B'!EC185=4,4,IF('Vessel List B'!EC185=5,5,IF('Vessel List B'!EC185=6,6,IF('Vessel List B'!EC185=7,7,IF('Vessel List B'!EC185=8,8,IF('Vessel List B'!EC185=9,9,IF('Vessel List B'!EC185=10,10,IF('Vessel List B'!EC185=11,11,IF('Vessel List B'!EC185=12,12,IF('Vessel List B'!EC185=13,13,IF('Vessel List B'!EC185=14,14,IF('Vessel List B'!EC185=15,15,IF('Vessel List B'!EC185=16,16,0))))))))))))))))))</f>
        <v xml:space="preserve"> </v>
      </c>
      <c r="HF186" s="160"/>
      <c r="HG186" s="161"/>
      <c r="HH186" s="391" t="str">
        <f t="shared" si="223"/>
        <v/>
      </c>
      <c r="HI186" s="161"/>
      <c r="HJ186" s="386"/>
      <c r="HK186" s="389" t="str">
        <f t="shared" si="224"/>
        <v/>
      </c>
      <c r="HL186" s="159" t="str">
        <f>IF(VALUE(IF('Vessel List B'!EP185=1,1,IF('Vessel List B'!EP185=2,2,IF('Vessel List B'!EP185=3,3,IF('Vessel List B'!EP185=4,4,IF('Vessel List B'!EP185=5,5,IF('Vessel List B'!EP185=6,6,IF('Vessel List B'!EP185=7,7,IF('Vessel List B'!EP185=8,8,IF('Vessel List B'!EP185=9,9,IF('Vessel List B'!EP185=10,10,IF('Vessel List B'!EP185=11,11,IF('Vessel List B'!EP185=12,12,IF('Vessel List B'!EP185=13,13,IF('Vessel List B'!EP185=14,14,IF('Vessel List B'!EP185=15,15,IF('Vessel List B'!EP185=16,16,0)))))))))))))))))=0," ",VALUE(IF('Vessel List B'!EP185=1,1,IF('Vessel List B'!EP185=2,2,IF('Vessel List B'!EP185=3,3,IF('Vessel List B'!EP185=4,4,IF('Vessel List B'!EP185=5,5,IF('Vessel List B'!EP185=6,6,IF('Vessel List B'!EP185=7,7,IF('Vessel List B'!EP185=8,8,IF('Vessel List B'!EP185=9,9,IF('Vessel List B'!EP185=10,10,IF('Vessel List B'!EP185=11,11,IF('Vessel List B'!EP185=12,12,IF('Vessel List B'!EP185=13,13,IF('Vessel List B'!EP185=14,14,IF('Vessel List B'!EP185=15,15,IF('Vessel List B'!EP185=16,16,0))))))))))))))))))</f>
        <v xml:space="preserve"> </v>
      </c>
      <c r="HM186" s="160"/>
      <c r="HN186" s="161"/>
      <c r="HO186" s="391" t="str">
        <f t="shared" si="225"/>
        <v/>
      </c>
      <c r="HP186" s="161"/>
      <c r="HQ186" s="386"/>
      <c r="HR186" s="389" t="str">
        <f t="shared" si="226"/>
        <v/>
      </c>
      <c r="HS186" s="159" t="str">
        <f>IF(VALUE(IF('Vessel List B'!FC185=1,1,IF('Vessel List B'!FC185=2,2,IF('Vessel List B'!FC185=3,3,IF('Vessel List B'!FC185=4,4,IF('Vessel List B'!FC185=5,5,IF('Vessel List B'!FC185=6,6,IF('Vessel List B'!FC185=7,7,IF('Vessel List B'!FC185=8,8,IF('Vessel List B'!FC185=9,9,IF('Vessel List B'!FC185=10,10,IF('Vessel List B'!FC185=11,11,IF('Vessel List B'!FC185=12,12,IF('Vessel List B'!FC185=13,13,IF('Vessel List B'!FC185=14,14,IF('Vessel List B'!FC185=15,15,IF('Vessel List B'!FC185=16,16,0)))))))))))))))))=0," ",VALUE(IF('Vessel List B'!FC185=1,1,IF('Vessel List B'!FC185=2,2,IF('Vessel List B'!FC185=3,3,IF('Vessel List B'!FC185=4,4,IF('Vessel List B'!FC185=5,5,IF('Vessel List B'!FC185=6,6,IF('Vessel List B'!FC185=7,7,IF('Vessel List B'!FC185=8,8,IF('Vessel List B'!FC185=9,9,IF('Vessel List B'!FC185=10,10,IF('Vessel List B'!FC185=11,11,IF('Vessel List B'!FC185=12,12,IF('Vessel List B'!FC185=13,13,IF('Vessel List B'!FC185=14,14,IF('Vessel List B'!FC185=15,15,IF('Vessel List B'!FC185=16,16,0))))))))))))))))))</f>
        <v xml:space="preserve"> </v>
      </c>
      <c r="HT186" s="160"/>
      <c r="HU186" s="161"/>
      <c r="HV186" s="391" t="str">
        <f t="shared" si="227"/>
        <v/>
      </c>
      <c r="HW186" s="161"/>
      <c r="HX186" s="386"/>
      <c r="HY186" s="389" t="str">
        <f t="shared" si="228"/>
        <v/>
      </c>
      <c r="HZ186" s="159" t="str">
        <f>IF(VALUE(IF('Vessel List B'!FP185=1,1,IF('Vessel List B'!FP185=2,2,IF('Vessel List B'!FP185=3,3,IF('Vessel List B'!FP185=4,4,IF('Vessel List B'!FP185=5,5,IF('Vessel List B'!FP185=6,6,IF('Vessel List B'!FP185=7,7,IF('Vessel List B'!FP185=8,8,IF('Vessel List B'!FP185=9,9,IF('Vessel List B'!FP185=10,10,IF('Vessel List B'!FP185=11,11,IF('Vessel List B'!FP185=12,12,IF('Vessel List B'!FP185=13,13,IF('Vessel List B'!FP185=14,14,IF('Vessel List B'!FP185=15,15,IF('Vessel List B'!FP185=16,16,0)))))))))))))))))=0," ",VALUE(IF('Vessel List B'!FP185=1,1,IF('Vessel List B'!FP185=2,2,IF('Vessel List B'!FP185=3,3,IF('Vessel List B'!FP185=4,4,IF('Vessel List B'!FP185=5,5,IF('Vessel List B'!FP185=6,6,IF('Vessel List B'!FP185=7,7,IF('Vessel List B'!FP185=8,8,IF('Vessel List B'!FP185=9,9,IF('Vessel List B'!FP185=10,10,IF('Vessel List B'!FP185=11,11,IF('Vessel List B'!FP185=12,12,IF('Vessel List B'!FP185=13,13,IF('Vessel List B'!FP185=14,14,IF('Vessel List B'!FP185=15,15,IF('Vessel List B'!FP185=16,16,0))))))))))))))))))</f>
        <v xml:space="preserve"> </v>
      </c>
      <c r="IA186" s="160"/>
      <c r="IB186" s="161"/>
      <c r="IC186" s="391" t="str">
        <f t="shared" si="229"/>
        <v/>
      </c>
      <c r="ID186" s="161"/>
      <c r="IE186" s="386"/>
      <c r="IF186" s="389" t="str">
        <f t="shared" si="230"/>
        <v/>
      </c>
      <c r="IG186" s="159" t="str">
        <f>IF(VALUE(IF('Vessel List B'!GC185=1,1,IF('Vessel List B'!GC185=2,2,IF('Vessel List B'!GC185=3,3,IF('Vessel List B'!GC185=4,4,IF('Vessel List B'!GC185=5,5,IF('Vessel List B'!GC185=6,6,IF('Vessel List B'!GC185=7,7,IF('Vessel List B'!GC185=8,8,IF('Vessel List B'!GC185=9,9,IF('Vessel List B'!GC185=10,10,IF('Vessel List B'!GC185=11,11,IF('Vessel List B'!GC185=12,12,IF('Vessel List B'!GC185=13,13,IF('Vessel List B'!GC185=14,14,IF('Vessel List B'!GC185=15,15,IF('Vessel List B'!GC185=16,16,0)))))))))))))))))=0," ",VALUE(IF('Vessel List B'!GC185=1,1,IF('Vessel List B'!GC185=2,2,IF('Vessel List B'!GC185=3,3,IF('Vessel List B'!GC185=4,4,IF('Vessel List B'!GC185=5,5,IF('Vessel List B'!GC185=6,6,IF('Vessel List B'!GC185=7,7,IF('Vessel List B'!GC185=8,8,IF('Vessel List B'!GC185=9,9,IF('Vessel List B'!GC185=10,10,IF('Vessel List B'!GC185=11,11,IF('Vessel List B'!GC185=12,12,IF('Vessel List B'!GC185=13,13,IF('Vessel List B'!GC185=14,14,IF('Vessel List B'!GC185=15,15,IF('Vessel List B'!GC185=16,16,0))))))))))))))))))</f>
        <v xml:space="preserve"> </v>
      </c>
      <c r="IH186" s="160"/>
      <c r="II186" s="161"/>
      <c r="IJ186" s="391" t="str">
        <f t="shared" si="231"/>
        <v/>
      </c>
      <c r="IK186" s="161"/>
      <c r="IL186" s="386"/>
      <c r="IM186" s="389" t="str">
        <f t="shared" si="232"/>
        <v/>
      </c>
      <c r="IN186" s="159" t="str">
        <f>IF(VALUE(IF('Vessel List B'!GP185=1,1,IF('Vessel List B'!GP185=2,2,IF('Vessel List B'!GP185=3,3,IF('Vessel List B'!GP185=4,4,IF('Vessel List B'!GP185=5,5,IF('Vessel List B'!GP185=6,6,IF('Vessel List B'!GP185=7,7,IF('Vessel List B'!GP185=8,8,IF('Vessel List B'!GP185=9,9,IF('Vessel List B'!GP185=10,10,IF('Vessel List B'!GP185=11,11,IF('Vessel List B'!GP185=12,12,IF('Vessel List B'!GP185=13,13,IF('Vessel List B'!GP185=14,14,IF('Vessel List B'!GP185=15,15,IF('Vessel List B'!GP185=16,16,0)))))))))))))))))=0," ",VALUE(IF('Vessel List B'!GP185=1,1,IF('Vessel List B'!GP185=2,2,IF('Vessel List B'!GP185=3,3,IF('Vessel List B'!GP185=4,4,IF('Vessel List B'!GP185=5,5,IF('Vessel List B'!GP185=6,6,IF('Vessel List B'!GP185=7,7,IF('Vessel List B'!GP185=8,8,IF('Vessel List B'!GP185=9,9,IF('Vessel List B'!GP185=10,10,IF('Vessel List B'!GP185=11,11,IF('Vessel List B'!GP185=12,12,IF('Vessel List B'!GP185=13,13,IF('Vessel List B'!GP185=14,14,IF('Vessel List B'!GP185=15,15,IF('Vessel List B'!GP185=16,16,0))))))))))))))))))</f>
        <v xml:space="preserve"> </v>
      </c>
      <c r="IO186" s="160"/>
      <c r="IP186" s="161"/>
      <c r="IQ186" s="391" t="str">
        <f t="shared" si="233"/>
        <v/>
      </c>
      <c r="IR186" s="161"/>
      <c r="IS186" s="386"/>
      <c r="IT186" s="389" t="str">
        <f t="shared" si="234"/>
        <v/>
      </c>
      <c r="IU186" s="159" t="str">
        <f>IF(VALUE(IF('Vessel List B'!HC185=1,1,IF('Vessel List B'!HC185=2,2,IF('Vessel List B'!HC185=3,3,IF('Vessel List B'!HC185=4,4,IF('Vessel List B'!HC185=5,5,IF('Vessel List B'!HC185=6,6,IF('Vessel List B'!HC185=7,7,IF('Vessel List B'!HC185=8,8,IF('Vessel List B'!HC185=9,9,IF('Vessel List B'!HC185=10,10,IF('Vessel List B'!HC185=11,11,IF('Vessel List B'!HC185=12,12,IF('Vessel List B'!HC185=13,13,IF('Vessel List B'!HC185=14,14,IF('Vessel List B'!HC185=15,15,IF('Vessel List B'!HC185=16,16,0)))))))))))))))))=0," ",VALUE(IF('Vessel List B'!HC185=1,1,IF('Vessel List B'!HC185=2,2,IF('Vessel List B'!HC185=3,3,IF('Vessel List B'!HC185=4,4,IF('Vessel List B'!HC185=5,5,IF('Vessel List B'!HC185=6,6,IF('Vessel List B'!HC185=7,7,IF('Vessel List B'!HC185=8,8,IF('Vessel List B'!HC185=9,9,IF('Vessel List B'!HC185=10,10,IF('Vessel List B'!HC185=11,11,IF('Vessel List B'!HC185=12,12,IF('Vessel List B'!HC185=13,13,IF('Vessel List B'!HC185=14,14,IF('Vessel List B'!HC185=15,15,IF('Vessel List B'!HC185=16,16,0))))))))))))))))))</f>
        <v xml:space="preserve"> </v>
      </c>
      <c r="IV186" s="160"/>
      <c r="IW186" s="161"/>
      <c r="IX186" s="391" t="str">
        <f t="shared" si="235"/>
        <v/>
      </c>
      <c r="IY186" s="161"/>
      <c r="IZ186" s="386"/>
      <c r="JA186" s="389" t="str">
        <f t="shared" si="236"/>
        <v/>
      </c>
      <c r="JB186" s="159" t="str">
        <f>IF(VALUE(IF('Vessel List B'!HP185=1,1,IF('Vessel List B'!HP185=2,2,IF('Vessel List B'!HP185=3,3,IF('Vessel List B'!HP185=4,4,IF('Vessel List B'!HP185=5,5,IF('Vessel List B'!HP185=6,6,IF('Vessel List B'!HP185=7,7,IF('Vessel List B'!HP185=8,8,IF('Vessel List B'!HP185=9,9,IF('Vessel List B'!HP185=10,10,IF('Vessel List B'!HP185=11,11,IF('Vessel List B'!HP185=12,12,IF('Vessel List B'!HP185=13,13,IF('Vessel List B'!HP185=14,14,IF('Vessel List B'!HP185=15,15,IF('Vessel List B'!HP185=16,16,0)))))))))))))))))=0," ",VALUE(IF('Vessel List B'!HP185=1,1,IF('Vessel List B'!HP185=2,2,IF('Vessel List B'!HP185=3,3,IF('Vessel List B'!HP185=4,4,IF('Vessel List B'!HP185=5,5,IF('Vessel List B'!HP185=6,6,IF('Vessel List B'!HP185=7,7,IF('Vessel List B'!HP185=8,8,IF('Vessel List B'!HP185=9,9,IF('Vessel List B'!HP185=10,10,IF('Vessel List B'!HP185=11,11,IF('Vessel List B'!HP185=12,12,IF('Vessel List B'!HP185=13,13,IF('Vessel List B'!HP185=14,14,IF('Vessel List B'!HP185=15,15,IF('Vessel List B'!HP185=16,16,0))))))))))))))))))</f>
        <v xml:space="preserve"> </v>
      </c>
      <c r="JC186" s="160"/>
      <c r="JD186" s="161"/>
      <c r="JE186" s="391" t="str">
        <f t="shared" si="237"/>
        <v/>
      </c>
      <c r="JF186" s="161"/>
      <c r="JG186" s="386"/>
      <c r="JH186" s="389" t="str">
        <f t="shared" si="238"/>
        <v/>
      </c>
      <c r="JI186" s="159" t="str">
        <f>IF(VALUE(IF('Vessel List B'!IC185=1,1,IF('Vessel List B'!IC185=2,2,IF('Vessel List B'!IC185=3,3,IF('Vessel List B'!IC185=4,4,IF('Vessel List B'!IC185=5,5,IF('Vessel List B'!IC185=6,6,IF('Vessel List B'!IC185=7,7,IF('Vessel List B'!IC185=8,8,IF('Vessel List B'!IC185=9,9,IF('Vessel List B'!IC185=10,10,IF('Vessel List B'!IC185=11,11,IF('Vessel List B'!IC185=12,12,IF('Vessel List B'!IC185=13,13,IF('Vessel List B'!IC185=14,14,IF('Vessel List B'!IC185=15,15,IF('Vessel List B'!IC185=16,16,0)))))))))))))))))=0," ",VALUE(IF('Vessel List B'!IC185=1,1,IF('Vessel List B'!IC185=2,2,IF('Vessel List B'!IC185=3,3,IF('Vessel List B'!IC185=4,4,IF('Vessel List B'!IC185=5,5,IF('Vessel List B'!IC185=6,6,IF('Vessel List B'!IC185=7,7,IF('Vessel List B'!IC185=8,8,IF('Vessel List B'!IC185=9,9,IF('Vessel List B'!IC185=10,10,IF('Vessel List B'!IC185=11,11,IF('Vessel List B'!IC185=12,12,IF('Vessel List B'!IC185=13,13,IF('Vessel List B'!IC185=14,14,IF('Vessel List B'!IC185=15,15,IF('Vessel List B'!IC185=16,16,0))))))))))))))))))</f>
        <v xml:space="preserve"> </v>
      </c>
      <c r="JJ186" s="160"/>
      <c r="JK186" s="161"/>
      <c r="JL186" s="391" t="str">
        <f t="shared" si="239"/>
        <v/>
      </c>
      <c r="JM186" s="161"/>
      <c r="JN186" s="386"/>
      <c r="JO186" s="389" t="str">
        <f t="shared" si="240"/>
        <v/>
      </c>
      <c r="JP186" s="159" t="str">
        <f>IF(VALUE(IF('Vessel List B'!IP185=1,1,IF('Vessel List B'!IP185=2,2,IF('Vessel List B'!IP185=3,3,IF('Vessel List B'!IP185=4,4,IF('Vessel List B'!IP185=5,5,IF('Vessel List B'!IP185=6,6,IF('Vessel List B'!IP185=7,7,IF('Vessel List B'!IP185=8,8,IF('Vessel List B'!IP185=9,9,IF('Vessel List B'!IP185=10,10,IF('Vessel List B'!IP185=11,11,IF('Vessel List B'!IP185=12,12,IF('Vessel List B'!IP185=13,13,IF('Vessel List B'!IP185=14,14,IF('Vessel List B'!IP185=15,15,IF('Vessel List B'!IP185=16,16,0)))))))))))))))))=0," ",VALUE(IF('Vessel List B'!IP185=1,1,IF('Vessel List B'!IP185=2,2,IF('Vessel List B'!IP185=3,3,IF('Vessel List B'!IP185=4,4,IF('Vessel List B'!IP185=5,5,IF('Vessel List B'!IP185=6,6,IF('Vessel List B'!IP185=7,7,IF('Vessel List B'!IP185=8,8,IF('Vessel List B'!IP185=9,9,IF('Vessel List B'!IP185=10,10,IF('Vessel List B'!IP185=11,11,IF('Vessel List B'!IP185=12,12,IF('Vessel List B'!IP185=13,13,IF('Vessel List B'!IP185=14,14,IF('Vessel List B'!IP185=15,15,IF('Vessel List B'!IP185=16,16,0))))))))))))))))))</f>
        <v xml:space="preserve"> </v>
      </c>
      <c r="JQ186" s="160"/>
      <c r="JR186" s="161"/>
      <c r="JS186" s="391" t="str">
        <f t="shared" si="241"/>
        <v/>
      </c>
      <c r="JT186" s="161"/>
      <c r="JU186" s="386"/>
      <c r="JV186" s="398" t="str">
        <f t="shared" si="242"/>
        <v/>
      </c>
      <c r="JW186" s="403"/>
    </row>
    <row r="187" spans="1:283" ht="15" x14ac:dyDescent="0.25">
      <c r="A187" s="132">
        <f>'Vessel List A'!B186</f>
        <v>41761</v>
      </c>
      <c r="B187" s="157" t="str">
        <f>IF(VALUE(IF('Vessel List A'!C186=1,1,IF('Vessel List A'!C186=2,2,IF('Vessel List A'!C186=3,3,IF('Vessel List A'!C186=4,4,IF('Vessel List A'!C186=5,5,IF('Vessel List A'!C186=6,6,IF('Vessel List A'!C186=7,7,IF('Vessel List A'!C186=8,8,IF('Vessel List A'!C186=9,9,IF('Vessel List A'!C186=10,10,IF('Vessel List A'!C186=11,11,IF('Vessel List A'!C186=12,12,IF('Vessel List A'!C186=13,13,IF('Vessel List A'!C186=14,14,IF('Vessel List A'!C186=15,15,IF('Vessel List A'!C186=16,16,0)))))))))))))))))=0," ",VALUE(IF('Vessel List A'!C186=1,1,IF('Vessel List A'!C186=2,2,IF('Vessel List A'!C186=3,3,IF('Vessel List A'!C186=4,4,IF('Vessel List A'!C186=5,5,IF('Vessel List A'!C186=6,6,IF('Vessel List A'!C186=7,7,IF('Vessel List A'!C186=8,8,IF('Vessel List A'!C186=9,9,IF('Vessel List A'!C186=10,10,IF('Vessel List A'!C186=11,11,IF('Vessel List A'!C186=12,12,IF('Vessel List A'!C186=13,13,IF('Vessel List A'!C186=14,14,IF('Vessel List A'!C186=15,15,IF('Vessel List A'!C186=16,16,0))))))))))))))))))</f>
        <v xml:space="preserve"> </v>
      </c>
      <c r="C187" s="154"/>
      <c r="D187" s="158"/>
      <c r="E187" s="390" t="str">
        <f t="shared" si="163"/>
        <v/>
      </c>
      <c r="F187" s="158"/>
      <c r="G187" s="137"/>
      <c r="H187" s="388" t="str">
        <f t="shared" si="164"/>
        <v/>
      </c>
      <c r="I187" s="157" t="str">
        <f>IF(VALUE(IF('Vessel List A'!P186=1,1,IF('Vessel List A'!P186=2,2,IF('Vessel List A'!P186=3,3,IF('Vessel List A'!P186=4,4,IF('Vessel List A'!P186=5,5,IF('Vessel List A'!P186=6,6,IF('Vessel List A'!P186=7,7,IF('Vessel List A'!P186=8,8,IF('Vessel List A'!P186=9,9,IF('Vessel List A'!P186=10,10,IF('Vessel List A'!P186=11,11,IF('Vessel List A'!P186=12,12,IF('Vessel List A'!P186=13,13,IF('Vessel List A'!P186=14,14,IF('Vessel List A'!P186=15,15,IF('Vessel List A'!P186=16,16,0)))))))))))))))))=0," ",VALUE(IF('Vessel List A'!P186=1,1,IF('Vessel List A'!P186=2,2,IF('Vessel List A'!P186=3,3,IF('Vessel List A'!P186=4,4,IF('Vessel List A'!P186=5,5,IF('Vessel List A'!P186=6,6,IF('Vessel List A'!P186=7,7,IF('Vessel List A'!P186=8,8,IF('Vessel List A'!P186=9,9,IF('Vessel List A'!P186=10,10,IF('Vessel List A'!P186=11,11,IF('Vessel List A'!P186=12,12,IF('Vessel List A'!P186=13,13,IF('Vessel List A'!P186=14,14,IF('Vessel List A'!P186=15,15,IF('Vessel List A'!P186=16,16,0))))))))))))))))))</f>
        <v xml:space="preserve"> </v>
      </c>
      <c r="J187" s="154"/>
      <c r="K187" s="158"/>
      <c r="L187" s="390" t="str">
        <f t="shared" si="165"/>
        <v/>
      </c>
      <c r="M187" s="158"/>
      <c r="N187" s="137"/>
      <c r="O187" s="388" t="str">
        <f t="shared" si="166"/>
        <v/>
      </c>
      <c r="P187" s="157" t="str">
        <f>IF(VALUE(IF('Vessel List A'!AC186=1,1,IF('Vessel List A'!AC186=2,2,IF('Vessel List A'!AC186=3,3,IF('Vessel List A'!AC186=4,4,IF('Vessel List A'!AC186=5,5,IF('Vessel List A'!AC186=6,6,IF('Vessel List A'!AC186=7,7,IF('Vessel List A'!AC186=8,8,IF('Vessel List A'!AC186=9,9,IF('Vessel List A'!AC186=10,10,IF('Vessel List A'!AC186=11,11,IF('Vessel List A'!AC186=12,12,IF('Vessel List A'!AC186=13,13,IF('Vessel List A'!AC186=14,14,IF('Vessel List A'!AC186=15,15,IF('Vessel List A'!AC186=16,16,0)))))))))))))))))=0," ",VALUE(IF('Vessel List A'!AC186=1,1,IF('Vessel List A'!AC186=2,2,IF('Vessel List A'!AC186=3,3,IF('Vessel List A'!AC186=4,4,IF('Vessel List A'!AC186=5,5,IF('Vessel List A'!AC186=6,6,IF('Vessel List A'!AC186=7,7,IF('Vessel List A'!AC186=8,8,IF('Vessel List A'!AC186=9,9,IF('Vessel List A'!AC186=10,10,IF('Vessel List A'!AC186=11,11,IF('Vessel List A'!AC186=12,12,IF('Vessel List A'!AC186=13,13,IF('Vessel List A'!AC186=14,14,IF('Vessel List A'!AC186=15,15,IF('Vessel List A'!AC186=16,16,0))))))))))))))))))</f>
        <v xml:space="preserve"> </v>
      </c>
      <c r="Q187" s="154"/>
      <c r="R187" s="158"/>
      <c r="S187" s="390" t="str">
        <f t="shared" si="167"/>
        <v/>
      </c>
      <c r="T187" s="158"/>
      <c r="U187" s="137"/>
      <c r="V187" s="388" t="str">
        <f t="shared" si="168"/>
        <v/>
      </c>
      <c r="W187" s="157" t="str">
        <f>IF(VALUE(IF('Vessel List A'!AP186=1,1,IF('Vessel List A'!AP186=2,2,IF('Vessel List A'!AP186=3,3,IF('Vessel List A'!AP186=4,4,IF('Vessel List A'!AP186=5,5,IF('Vessel List A'!AP186=6,6,IF('Vessel List A'!AP186=7,7,IF('Vessel List A'!AP186=8,8,IF('Vessel List A'!AP186=9,9,IF('Vessel List A'!AP186=10,10,IF('Vessel List A'!AP186=11,11,IF('Vessel List A'!AP186=12,12,IF('Vessel List A'!AP186=13,13,IF('Vessel List A'!AP186=14,14,IF('Vessel List A'!AP186=15,15,IF('Vessel List A'!AP186=16,16,0)))))))))))))))))=0," ",VALUE(IF('Vessel List A'!AP186=1,1,IF('Vessel List A'!AP186=2,2,IF('Vessel List A'!AP186=3,3,IF('Vessel List A'!AP186=4,4,IF('Vessel List A'!AP186=5,5,IF('Vessel List A'!AP186=6,6,IF('Vessel List A'!AP186=7,7,IF('Vessel List A'!AP186=8,8,IF('Vessel List A'!AP186=9,9,IF('Vessel List A'!AP186=10,10,IF('Vessel List A'!AP186=11,11,IF('Vessel List A'!AP186=12,12,IF('Vessel List A'!AP186=13,13,IF('Vessel List A'!AP186=14,14,IF('Vessel List A'!AP186=15,15,IF('Vessel List A'!AP186=16,16,0))))))))))))))))))</f>
        <v xml:space="preserve"> </v>
      </c>
      <c r="X187" s="154"/>
      <c r="Y187" s="158"/>
      <c r="Z187" s="390" t="str">
        <f t="shared" si="169"/>
        <v/>
      </c>
      <c r="AA187" s="158"/>
      <c r="AB187" s="137"/>
      <c r="AC187" s="388" t="str">
        <f t="shared" si="170"/>
        <v/>
      </c>
      <c r="AD187" s="157" t="str">
        <f>IF(VALUE(IF('Vessel List A'!BC186=1,1,IF('Vessel List A'!BC186=2,2,IF('Vessel List A'!BC186=3,3,IF('Vessel List A'!BC186=4,4,IF('Vessel List A'!BC186=5,5,IF('Vessel List A'!BC186=6,6,IF('Vessel List A'!BC186=7,7,IF('Vessel List A'!BC186=8,8,IF('Vessel List A'!BC186=9,9,IF('Vessel List A'!BC186=10,10,IF('Vessel List A'!BC186=11,11,IF('Vessel List A'!BC186=12,12,IF('Vessel List A'!BC186=13,13,IF('Vessel List A'!BC186=14,14,IF('Vessel List A'!BC186=15,15,IF('Vessel List A'!BC186=16,16,0)))))))))))))))))=0," ",VALUE(IF('Vessel List A'!BC186=1,1,IF('Vessel List A'!BC186=2,2,IF('Vessel List A'!BC186=3,3,IF('Vessel List A'!BC186=4,4,IF('Vessel List A'!BC186=5,5,IF('Vessel List A'!BC186=6,6,IF('Vessel List A'!BC186=7,7,IF('Vessel List A'!BC186=8,8,IF('Vessel List A'!BC186=9,9,IF('Vessel List A'!BC186=10,10,IF('Vessel List A'!BC186=11,11,IF('Vessel List A'!BC186=12,12,IF('Vessel List A'!BC186=13,13,IF('Vessel List A'!BC186=14,14,IF('Vessel List A'!BC186=15,15,IF('Vessel List A'!BC186=16,16,0))))))))))))))))))</f>
        <v xml:space="preserve"> </v>
      </c>
      <c r="AE187" s="154"/>
      <c r="AF187" s="158"/>
      <c r="AG187" s="390" t="str">
        <f t="shared" si="171"/>
        <v/>
      </c>
      <c r="AH187" s="158"/>
      <c r="AI187" s="137"/>
      <c r="AJ187" s="388" t="str">
        <f t="shared" si="172"/>
        <v/>
      </c>
      <c r="AK187" s="157" t="str">
        <f>IF(VALUE(IF('Vessel List A'!BP186=1,1,IF('Vessel List A'!BP186=2,2,IF('Vessel List A'!BP186=3,3,IF('Vessel List A'!BP186=4,4,IF('Vessel List A'!BP186=5,5,IF('Vessel List A'!BP186=6,6,IF('Vessel List A'!BP186=7,7,IF('Vessel List A'!BP186=8,8,IF('Vessel List A'!BP186=9,9,IF('Vessel List A'!BP186=10,10,IF('Vessel List A'!BP186=11,11,IF('Vessel List A'!BP186=12,12,IF('Vessel List A'!BP186=13,13,IF('Vessel List A'!BP186=14,14,IF('Vessel List A'!BP186=15,15,IF('Vessel List A'!BP186=16,16,0)))))))))))))))))=0," ",VALUE(IF('Vessel List A'!BP186=1,1,IF('Vessel List A'!BP186=2,2,IF('Vessel List A'!BP186=3,3,IF('Vessel List A'!BP186=4,4,IF('Vessel List A'!BP186=5,5,IF('Vessel List A'!BP186=6,6,IF('Vessel List A'!BP186=7,7,IF('Vessel List A'!BP186=8,8,IF('Vessel List A'!BP186=9,9,IF('Vessel List A'!BP186=10,10,IF('Vessel List A'!BP186=11,11,IF('Vessel List A'!BP186=12,12,IF('Vessel List A'!BP186=13,13,IF('Vessel List A'!BP186=14,14,IF('Vessel List A'!BP186=15,15,IF('Vessel List A'!BP186=16,16,0))))))))))))))))))</f>
        <v xml:space="preserve"> </v>
      </c>
      <c r="AL187" s="154"/>
      <c r="AM187" s="158"/>
      <c r="AN187" s="390" t="str">
        <f t="shared" si="173"/>
        <v/>
      </c>
      <c r="AO187" s="158"/>
      <c r="AP187" s="137"/>
      <c r="AQ187" s="388" t="str">
        <f t="shared" si="174"/>
        <v/>
      </c>
      <c r="AR187" s="157" t="str">
        <f>IF(VALUE(IF('Vessel List A'!CC186=1,1,IF('Vessel List A'!CC186=2,2,IF('Vessel List A'!CC186=3,3,IF('Vessel List A'!CC186=4,4,IF('Vessel List A'!CC186=5,5,IF('Vessel List A'!CC186=6,6,IF('Vessel List A'!CC186=7,7,IF('Vessel List A'!CC186=8,8,IF('Vessel List A'!CC186=9,9,IF('Vessel List A'!CC186=10,10,IF('Vessel List A'!CC186=11,11,IF('Vessel List A'!CC186=12,12,IF('Vessel List A'!CC186=13,13,IF('Vessel List A'!CC186=14,14,IF('Vessel List A'!CC186=15,15,IF('Vessel List A'!CC186=16,16,0)))))))))))))))))=0," ",VALUE(IF('Vessel List A'!CC186=1,1,IF('Vessel List A'!CC186=2,2,IF('Vessel List A'!CC186=3,3,IF('Vessel List A'!CC186=4,4,IF('Vessel List A'!CC186=5,5,IF('Vessel List A'!CC186=6,6,IF('Vessel List A'!CC186=7,7,IF('Vessel List A'!CC186=8,8,IF('Vessel List A'!CC186=9,9,IF('Vessel List A'!CC186=10,10,IF('Vessel List A'!CC186=11,11,IF('Vessel List A'!CC186=12,12,IF('Vessel List A'!CC186=13,13,IF('Vessel List A'!CC186=14,14,IF('Vessel List A'!CC186=15,15,IF('Vessel List A'!CC186=16,16,0))))))))))))))))))</f>
        <v xml:space="preserve"> </v>
      </c>
      <c r="AS187" s="154"/>
      <c r="AT187" s="158"/>
      <c r="AU187" s="390" t="str">
        <f t="shared" si="175"/>
        <v/>
      </c>
      <c r="AV187" s="158"/>
      <c r="AW187" s="137"/>
      <c r="AX187" s="388" t="str">
        <f t="shared" si="176"/>
        <v/>
      </c>
      <c r="AY187" s="157" t="str">
        <f>IF(VALUE(IF('Vessel List A'!CP186=1,1,IF('Vessel List A'!CP186=2,2,IF('Vessel List A'!CP186=3,3,IF('Vessel List A'!CP186=4,4,IF('Vessel List A'!CP186=5,5,IF('Vessel List A'!CP186=6,6,IF('Vessel List A'!CP186=7,7,IF('Vessel List A'!CP186=8,8,IF('Vessel List A'!CP186=9,9,IF('Vessel List A'!CP186=10,10,IF('Vessel List A'!CP186=11,11,IF('Vessel List A'!CP186=12,12,IF('Vessel List A'!CP186=13,13,IF('Vessel List A'!CP186=14,14,IF('Vessel List A'!CP186=15,15,IF('Vessel List A'!CP186=16,16,0)))))))))))))))))=0," ",VALUE(IF('Vessel List A'!CP186=1,1,IF('Vessel List A'!CP186=2,2,IF('Vessel List A'!CP186=3,3,IF('Vessel List A'!CP186=4,4,IF('Vessel List A'!CP186=5,5,IF('Vessel List A'!CP186=6,6,IF('Vessel List A'!CP186=7,7,IF('Vessel List A'!CP186=8,8,IF('Vessel List A'!CP186=9,9,IF('Vessel List A'!CP186=10,10,IF('Vessel List A'!CP186=11,11,IF('Vessel List A'!CP186=12,12,IF('Vessel List A'!CP186=13,13,IF('Vessel List A'!CP186=14,14,IF('Vessel List A'!CP186=15,15,IF('Vessel List A'!CP186=16,16,0))))))))))))))))))</f>
        <v xml:space="preserve"> </v>
      </c>
      <c r="AZ187" s="154"/>
      <c r="BA187" s="158"/>
      <c r="BB187" s="390" t="str">
        <f t="shared" si="177"/>
        <v/>
      </c>
      <c r="BC187" s="158"/>
      <c r="BD187" s="137"/>
      <c r="BE187" s="388" t="str">
        <f t="shared" si="178"/>
        <v/>
      </c>
      <c r="BF187" s="157" t="str">
        <f>IF(VALUE(IF('Vessel List A'!DC186=1,1,IF('Vessel List A'!DC186=2,2,IF('Vessel List A'!DC186=3,3,IF('Vessel List A'!DC186=4,4,IF('Vessel List A'!DC186=5,5,IF('Vessel List A'!DC186=6,6,IF('Vessel List A'!DC186=7,7,IF('Vessel List A'!DC186=8,8,IF('Vessel List A'!DC186=9,9,IF('Vessel List A'!DC186=10,10,IF('Vessel List A'!DC186=11,11,IF('Vessel List A'!DC186=12,12,IF('Vessel List A'!DC186=13,13,IF('Vessel List A'!DC186=14,14,IF('Vessel List A'!DC186=15,15,IF('Vessel List A'!DC186=16,16,0)))))))))))))))))=0," ",VALUE(IF('Vessel List A'!DC186=1,1,IF('Vessel List A'!DC186=2,2,IF('Vessel List A'!DC186=3,3,IF('Vessel List A'!DC186=4,4,IF('Vessel List A'!DC186=5,5,IF('Vessel List A'!DC186=6,6,IF('Vessel List A'!DC186=7,7,IF('Vessel List A'!DC186=8,8,IF('Vessel List A'!DC186=9,9,IF('Vessel List A'!DC186=10,10,IF('Vessel List A'!DC186=11,11,IF('Vessel List A'!DC186=12,12,IF('Vessel List A'!DC186=13,13,IF('Vessel List A'!DC186=14,14,IF('Vessel List A'!DC186=15,15,IF('Vessel List A'!DC186=16,16,0))))))))))))))))))</f>
        <v xml:space="preserve"> </v>
      </c>
      <c r="BG187" s="154"/>
      <c r="BH187" s="158"/>
      <c r="BI187" s="390" t="str">
        <f t="shared" si="179"/>
        <v/>
      </c>
      <c r="BJ187" s="158"/>
      <c r="BK187" s="137"/>
      <c r="BL187" s="388" t="str">
        <f t="shared" si="180"/>
        <v/>
      </c>
      <c r="BM187" s="157" t="str">
        <f>IF(VALUE(IF('Vessel List A'!DP186=1,1,IF('Vessel List A'!DP186=2,2,IF('Vessel List A'!DP186=3,3,IF('Vessel List A'!DP186=4,4,IF('Vessel List A'!DP186=5,5,IF('Vessel List A'!DP186=6,6,IF('Vessel List A'!DP186=7,7,IF('Vessel List A'!DP186=8,8,IF('Vessel List A'!DP186=9,9,IF('Vessel List A'!DP186=10,10,IF('Vessel List A'!DP186=11,11,IF('Vessel List A'!DP186=12,12,IF('Vessel List A'!DP186=13,13,IF('Vessel List A'!DP186=14,14,IF('Vessel List A'!DP186=15,15,IF('Vessel List A'!DP186=16,16,0)))))))))))))))))=0," ",VALUE(IF('Vessel List A'!DP186=1,1,IF('Vessel List A'!DP186=2,2,IF('Vessel List A'!DP186=3,3,IF('Vessel List A'!DP186=4,4,IF('Vessel List A'!DP186=5,5,IF('Vessel List A'!DP186=6,6,IF('Vessel List A'!DP186=7,7,IF('Vessel List A'!DP186=8,8,IF('Vessel List A'!DP186=9,9,IF('Vessel List A'!DP186=10,10,IF('Vessel List A'!DP186=11,11,IF('Vessel List A'!DP186=12,12,IF('Vessel List A'!DP186=13,13,IF('Vessel List A'!DP186=14,14,IF('Vessel List A'!DP186=15,15,IF('Vessel List A'!DP186=16,16,0))))))))))))))))))</f>
        <v xml:space="preserve"> </v>
      </c>
      <c r="BN187" s="154"/>
      <c r="BO187" s="158"/>
      <c r="BP187" s="390" t="str">
        <f t="shared" si="181"/>
        <v/>
      </c>
      <c r="BQ187" s="158"/>
      <c r="BR187" s="137"/>
      <c r="BS187" s="388" t="str">
        <f t="shared" si="182"/>
        <v/>
      </c>
      <c r="BT187" s="157" t="str">
        <f>IF(VALUE(IF('Vessel List A'!EC186=1,1,IF('Vessel List A'!EC186=2,2,IF('Vessel List A'!EC186=3,3,IF('Vessel List A'!EC186=4,4,IF('Vessel List A'!EC186=5,5,IF('Vessel List A'!EC186=6,6,IF('Vessel List A'!EC186=7,7,IF('Vessel List A'!EC186=8,8,IF('Vessel List A'!EC186=9,9,IF('Vessel List A'!EC186=10,10,IF('Vessel List A'!EC186=11,11,IF('Vessel List A'!EC186=12,12,IF('Vessel List A'!EC186=13,13,IF('Vessel List A'!EC186=14,14,IF('Vessel List A'!EC186=15,15,IF('Vessel List A'!EC186=16,16,0)))))))))))))))))=0," ",VALUE(IF('Vessel List A'!EC186=1,1,IF('Vessel List A'!EC186=2,2,IF('Vessel List A'!EC186=3,3,IF('Vessel List A'!EC186=4,4,IF('Vessel List A'!EC186=5,5,IF('Vessel List A'!EC186=6,6,IF('Vessel List A'!EC186=7,7,IF('Vessel List A'!EC186=8,8,IF('Vessel List A'!EC186=9,9,IF('Vessel List A'!EC186=10,10,IF('Vessel List A'!EC186=11,11,IF('Vessel List A'!EC186=12,12,IF('Vessel List A'!EC186=13,13,IF('Vessel List A'!EC186=14,14,IF('Vessel List A'!EC186=15,15,IF('Vessel List A'!EC186=16,16,0))))))))))))))))))</f>
        <v xml:space="preserve"> </v>
      </c>
      <c r="BU187" s="154"/>
      <c r="BV187" s="158"/>
      <c r="BW187" s="390" t="str">
        <f t="shared" si="183"/>
        <v/>
      </c>
      <c r="BX187" s="158"/>
      <c r="BY187" s="137"/>
      <c r="BZ187" s="388" t="str">
        <f t="shared" si="184"/>
        <v/>
      </c>
      <c r="CA187" s="157" t="str">
        <f>IF(VALUE(IF('Vessel List A'!EP186=1,1,IF('Vessel List A'!EP186=2,2,IF('Vessel List A'!EP186=3,3,IF('Vessel List A'!EP186=4,4,IF('Vessel List A'!EP186=5,5,IF('Vessel List A'!EP186=6,6,IF('Vessel List A'!EP186=7,7,IF('Vessel List A'!EP186=8,8,IF('Vessel List A'!EP186=9,9,IF('Vessel List A'!EP186=10,10,IF('Vessel List A'!EP186=11,11,IF('Vessel List A'!EP186=12,12,IF('Vessel List A'!EP186=13,13,IF('Vessel List A'!EP186=14,14,IF('Vessel List A'!EP186=15,15,IF('Vessel List A'!EP186=16,16,0)))))))))))))))))=0," ",VALUE(IF('Vessel List A'!EP186=1,1,IF('Vessel List A'!EP186=2,2,IF('Vessel List A'!EP186=3,3,IF('Vessel List A'!EP186=4,4,IF('Vessel List A'!EP186=5,5,IF('Vessel List A'!EP186=6,6,IF('Vessel List A'!EP186=7,7,IF('Vessel List A'!EP186=8,8,IF('Vessel List A'!EP186=9,9,IF('Vessel List A'!EP186=10,10,IF('Vessel List A'!EP186=11,11,IF('Vessel List A'!EP186=12,12,IF('Vessel List A'!EP186=13,13,IF('Vessel List A'!EP186=14,14,IF('Vessel List A'!EP186=15,15,IF('Vessel List A'!EP186=16,16,0))))))))))))))))))</f>
        <v xml:space="preserve"> </v>
      </c>
      <c r="CB187" s="154"/>
      <c r="CC187" s="158"/>
      <c r="CD187" s="390" t="str">
        <f t="shared" si="185"/>
        <v/>
      </c>
      <c r="CE187" s="158"/>
      <c r="CF187" s="137"/>
      <c r="CG187" s="388" t="str">
        <f t="shared" si="186"/>
        <v/>
      </c>
      <c r="CH187" s="157" t="str">
        <f>IF(VALUE(IF('Vessel List A'!FC186=1,1,IF('Vessel List A'!FC186=2,2,IF('Vessel List A'!FC186=3,3,IF('Vessel List A'!FC186=4,4,IF('Vessel List A'!FC186=5,5,IF('Vessel List A'!FC186=6,6,IF('Vessel List A'!FC186=7,7,IF('Vessel List A'!FC186=8,8,IF('Vessel List A'!FC186=9,9,IF('Vessel List A'!FC186=10,10,IF('Vessel List A'!FC186=11,11,IF('Vessel List A'!FC186=12,12,IF('Vessel List A'!FC186=13,13,IF('Vessel List A'!FC186=14,14,IF('Vessel List A'!FC186=15,15,IF('Vessel List A'!FC186=16,16,0)))))))))))))))))=0," ",VALUE(IF('Vessel List A'!FC186=1,1,IF('Vessel List A'!FC186=2,2,IF('Vessel List A'!FC186=3,3,IF('Vessel List A'!FC186=4,4,IF('Vessel List A'!FC186=5,5,IF('Vessel List A'!FC186=6,6,IF('Vessel List A'!FC186=7,7,IF('Vessel List A'!FC186=8,8,IF('Vessel List A'!FC186=9,9,IF('Vessel List A'!FC186=10,10,IF('Vessel List A'!FC186=11,11,IF('Vessel List A'!FC186=12,12,IF('Vessel List A'!FC186=13,13,IF('Vessel List A'!FC186=14,14,IF('Vessel List A'!FC186=15,15,IF('Vessel List A'!FC186=16,16,0))))))))))))))))))</f>
        <v xml:space="preserve"> </v>
      </c>
      <c r="CI187" s="154"/>
      <c r="CJ187" s="158"/>
      <c r="CK187" s="390" t="str">
        <f t="shared" si="187"/>
        <v/>
      </c>
      <c r="CL187" s="158"/>
      <c r="CM187" s="137"/>
      <c r="CN187" s="388" t="str">
        <f t="shared" si="188"/>
        <v/>
      </c>
      <c r="CO187" s="157" t="str">
        <f>IF(VALUE(IF('Vessel List A'!FP186=1,1,IF('Vessel List A'!FP186=2,2,IF('Vessel List A'!FP186=3,3,IF('Vessel List A'!FP186=4,4,IF('Vessel List A'!FP186=5,5,IF('Vessel List A'!FP186=6,6,IF('Vessel List A'!FP186=7,7,IF('Vessel List A'!FP186=8,8,IF('Vessel List A'!FP186=9,9,IF('Vessel List A'!FP186=10,10,IF('Vessel List A'!FP186=11,11,IF('Vessel List A'!FP186=12,12,IF('Vessel List A'!FP186=13,13,IF('Vessel List A'!FP186=14,14,IF('Vessel List A'!FP186=15,15,IF('Vessel List A'!FP186=16,16,0)))))))))))))))))=0," ",VALUE(IF('Vessel List A'!FP186=1,1,IF('Vessel List A'!FP186=2,2,IF('Vessel List A'!FP186=3,3,IF('Vessel List A'!FP186=4,4,IF('Vessel List A'!FP186=5,5,IF('Vessel List A'!FP186=6,6,IF('Vessel List A'!FP186=7,7,IF('Vessel List A'!FP186=8,8,IF('Vessel List A'!FP186=9,9,IF('Vessel List A'!FP186=10,10,IF('Vessel List A'!FP186=11,11,IF('Vessel List A'!FP186=12,12,IF('Vessel List A'!FP186=13,13,IF('Vessel List A'!FP186=14,14,IF('Vessel List A'!FP186=15,15,IF('Vessel List A'!FP186=16,16,0))))))))))))))))))</f>
        <v xml:space="preserve"> </v>
      </c>
      <c r="CP187" s="154"/>
      <c r="CQ187" s="158"/>
      <c r="CR187" s="390" t="str">
        <f t="shared" si="189"/>
        <v/>
      </c>
      <c r="CS187" s="158"/>
      <c r="CT187" s="137"/>
      <c r="CU187" s="388" t="str">
        <f t="shared" si="190"/>
        <v/>
      </c>
      <c r="CV187" s="157" t="str">
        <f>IF(VALUE(IF('Vessel List A'!GC186=1,1,IF('Vessel List A'!GC186=2,2,IF('Vessel List A'!GC186=3,3,IF('Vessel List A'!GC186=4,4,IF('Vessel List A'!GC186=5,5,IF('Vessel List A'!GC186=6,6,IF('Vessel List A'!GC186=7,7,IF('Vessel List A'!GC186=8,8,IF('Vessel List A'!GC186=9,9,IF('Vessel List A'!GC186=10,10,IF('Vessel List A'!GC186=11,11,IF('Vessel List A'!GC186=12,12,IF('Vessel List A'!GC186=13,13,IF('Vessel List A'!GC186=14,14,IF('Vessel List A'!GC186=15,15,IF('Vessel List A'!GC186=16,16,0)))))))))))))))))=0," ",VALUE(IF('Vessel List A'!GC186=1,1,IF('Vessel List A'!GC186=2,2,IF('Vessel List A'!GC186=3,3,IF('Vessel List A'!GC186=4,4,IF('Vessel List A'!GC186=5,5,IF('Vessel List A'!GC186=6,6,IF('Vessel List A'!GC186=7,7,IF('Vessel List A'!GC186=8,8,IF('Vessel List A'!GC186=9,9,IF('Vessel List A'!GC186=10,10,IF('Vessel List A'!GC186=11,11,IF('Vessel List A'!GC186=12,12,IF('Vessel List A'!GC186=13,13,IF('Vessel List A'!GC186=14,14,IF('Vessel List A'!GC186=15,15,IF('Vessel List A'!GC186=16,16,0))))))))))))))))))</f>
        <v xml:space="preserve"> </v>
      </c>
      <c r="CW187" s="154"/>
      <c r="CX187" s="158"/>
      <c r="CY187" s="390" t="str">
        <f t="shared" si="191"/>
        <v/>
      </c>
      <c r="CZ187" s="158"/>
      <c r="DA187" s="137"/>
      <c r="DB187" s="388" t="str">
        <f t="shared" si="192"/>
        <v/>
      </c>
      <c r="DC187" s="157" t="str">
        <f>IF(VALUE(IF('Vessel List A'!GP186=1,1,IF('Vessel List A'!GP186=2,2,IF('Vessel List A'!GP186=3,3,IF('Vessel List A'!GP186=4,4,IF('Vessel List A'!GP186=5,5,IF('Vessel List A'!GP186=6,6,IF('Vessel List A'!GP186=7,7,IF('Vessel List A'!GP186=8,8,IF('Vessel List A'!GP186=9,9,IF('Vessel List A'!GP186=10,10,IF('Vessel List A'!GP186=11,11,IF('Vessel List A'!GP186=12,12,IF('Vessel List A'!GP186=13,13,IF('Vessel List A'!GP186=14,14,IF('Vessel List A'!GP186=15,15,IF('Vessel List A'!GP186=16,16,0)))))))))))))))))=0," ",VALUE(IF('Vessel List A'!GP186=1,1,IF('Vessel List A'!GP186=2,2,IF('Vessel List A'!GP186=3,3,IF('Vessel List A'!GP186=4,4,IF('Vessel List A'!GP186=5,5,IF('Vessel List A'!GP186=6,6,IF('Vessel List A'!GP186=7,7,IF('Vessel List A'!GP186=8,8,IF('Vessel List A'!GP186=9,9,IF('Vessel List A'!GP186=10,10,IF('Vessel List A'!GP186=11,11,IF('Vessel List A'!GP186=12,12,IF('Vessel List A'!GP186=13,13,IF('Vessel List A'!GP186=14,14,IF('Vessel List A'!GP186=15,15,IF('Vessel List A'!GP186=16,16,0))))))))))))))))))</f>
        <v xml:space="preserve"> </v>
      </c>
      <c r="DD187" s="154"/>
      <c r="DE187" s="158"/>
      <c r="DF187" s="390" t="str">
        <f t="shared" si="193"/>
        <v/>
      </c>
      <c r="DG187" s="158"/>
      <c r="DH187" s="137"/>
      <c r="DI187" s="388" t="str">
        <f t="shared" si="194"/>
        <v/>
      </c>
      <c r="DJ187" s="157" t="str">
        <f>IF(VALUE(IF('Vessel List A'!HC186=1,1,IF('Vessel List A'!HC186=2,2,IF('Vessel List A'!HC186=3,3,IF('Vessel List A'!HC186=4,4,IF('Vessel List A'!HC186=5,5,IF('Vessel List A'!HC186=6,6,IF('Vessel List A'!HC186=7,7,IF('Vessel List A'!HC186=8,8,IF('Vessel List A'!HC186=9,9,IF('Vessel List A'!HC186=10,10,IF('Vessel List A'!HC186=11,11,IF('Vessel List A'!HC186=12,12,IF('Vessel List A'!HC186=13,13,IF('Vessel List A'!HC186=14,14,IF('Vessel List A'!HC186=15,15,IF('Vessel List A'!HC186=16,16,0)))))))))))))))))=0," ",VALUE(IF('Vessel List A'!HC186=1,1,IF('Vessel List A'!HC186=2,2,IF('Vessel List A'!HC186=3,3,IF('Vessel List A'!HC186=4,4,IF('Vessel List A'!HC186=5,5,IF('Vessel List A'!HC186=6,6,IF('Vessel List A'!HC186=7,7,IF('Vessel List A'!HC186=8,8,IF('Vessel List A'!HC186=9,9,IF('Vessel List A'!HC186=10,10,IF('Vessel List A'!HC186=11,11,IF('Vessel List A'!HC186=12,12,IF('Vessel List A'!HC186=13,13,IF('Vessel List A'!HC186=14,14,IF('Vessel List A'!HC186=15,15,IF('Vessel List A'!HC186=16,16,0))))))))))))))))))</f>
        <v xml:space="preserve"> </v>
      </c>
      <c r="DK187" s="154"/>
      <c r="DL187" s="158"/>
      <c r="DM187" s="390" t="str">
        <f t="shared" si="195"/>
        <v/>
      </c>
      <c r="DN187" s="158"/>
      <c r="DO187" s="137"/>
      <c r="DP187" s="388" t="str">
        <f t="shared" si="196"/>
        <v/>
      </c>
      <c r="DQ187" s="157" t="str">
        <f>IF(VALUE(IF('Vessel List A'!HP186=1,1,IF('Vessel List A'!HP186=2,2,IF('Vessel List A'!HP186=3,3,IF('Vessel List A'!HP186=4,4,IF('Vessel List A'!HP186=5,5,IF('Vessel List A'!HP186=6,6,IF('Vessel List A'!HP186=7,7,IF('Vessel List A'!HP186=8,8,IF('Vessel List A'!HP186=9,9,IF('Vessel List A'!HP186=10,10,IF('Vessel List A'!HP186=11,11,IF('Vessel List A'!HP186=12,12,IF('Vessel List A'!HP186=13,13,IF('Vessel List A'!HP186=14,14,IF('Vessel List A'!HP186=15,15,IF('Vessel List A'!HP186=16,16,0)))))))))))))))))=0," ",VALUE(IF('Vessel List A'!HP186=1,1,IF('Vessel List A'!HP186=2,2,IF('Vessel List A'!HP186=3,3,IF('Vessel List A'!HP186=4,4,IF('Vessel List A'!HP186=5,5,IF('Vessel List A'!HP186=6,6,IF('Vessel List A'!HP186=7,7,IF('Vessel List A'!HP186=8,8,IF('Vessel List A'!HP186=9,9,IF('Vessel List A'!HP186=10,10,IF('Vessel List A'!HP186=11,11,IF('Vessel List A'!HP186=12,12,IF('Vessel List A'!HP186=13,13,IF('Vessel List A'!HP186=14,14,IF('Vessel List A'!HP186=15,15,IF('Vessel List A'!HP186=16,16,0))))))))))))))))))</f>
        <v xml:space="preserve"> </v>
      </c>
      <c r="DR187" s="154"/>
      <c r="DS187" s="158"/>
      <c r="DT187" s="390" t="str">
        <f t="shared" si="197"/>
        <v/>
      </c>
      <c r="DU187" s="158"/>
      <c r="DV187" s="137"/>
      <c r="DW187" s="388" t="str">
        <f t="shared" si="198"/>
        <v/>
      </c>
      <c r="DX187" s="157" t="str">
        <f>IF(VALUE(IF('Vessel List A'!IC186=1,1,IF('Vessel List A'!IC186=2,2,IF('Vessel List A'!IC186=3,3,IF('Vessel List A'!IC186=4,4,IF('Vessel List A'!IC186=5,5,IF('Vessel List A'!IC186=6,6,IF('Vessel List A'!IC186=7,7,IF('Vessel List A'!IC186=8,8,IF('Vessel List A'!IC186=9,9,IF('Vessel List A'!IC186=10,10,IF('Vessel List A'!IC186=11,11,IF('Vessel List A'!IC186=12,12,IF('Vessel List A'!IC186=13,13,IF('Vessel List A'!IC186=14,14,IF('Vessel List A'!IC186=15,15,IF('Vessel List A'!IC186=16,16,0)))))))))))))))))=0," ",VALUE(IF('Vessel List A'!IC186=1,1,IF('Vessel List A'!IC186=2,2,IF('Vessel List A'!IC186=3,3,IF('Vessel List A'!IC186=4,4,IF('Vessel List A'!IC186=5,5,IF('Vessel List A'!IC186=6,6,IF('Vessel List A'!IC186=7,7,IF('Vessel List A'!IC186=8,8,IF('Vessel List A'!IC186=9,9,IF('Vessel List A'!IC186=10,10,IF('Vessel List A'!IC186=11,11,IF('Vessel List A'!IC186=12,12,IF('Vessel List A'!IC186=13,13,IF('Vessel List A'!IC186=14,14,IF('Vessel List A'!IC186=15,15,IF('Vessel List A'!IC186=16,16,0))))))))))))))))))</f>
        <v xml:space="preserve"> </v>
      </c>
      <c r="DY187" s="154"/>
      <c r="DZ187" s="158"/>
      <c r="EA187" s="390" t="str">
        <f t="shared" si="199"/>
        <v/>
      </c>
      <c r="EB187" s="158"/>
      <c r="EC187" s="137"/>
      <c r="ED187" s="388" t="str">
        <f t="shared" si="200"/>
        <v/>
      </c>
      <c r="EE187" s="157" t="str">
        <f>IF(VALUE(IF('Vessel List A'!IP186=1,1,IF('Vessel List A'!IP186=2,2,IF('Vessel List A'!IP186=3,3,IF('Vessel List A'!IP186=4,4,IF('Vessel List A'!IP186=5,5,IF('Vessel List A'!IP186=6,6,IF('Vessel List A'!IP186=7,7,IF('Vessel List A'!IP186=8,8,IF('Vessel List A'!IP186=9,9,IF('Vessel List A'!IP186=10,10,IF('Vessel List A'!IP186=11,11,IF('Vessel List A'!IP186=12,12,IF('Vessel List A'!IP186=13,13,IF('Vessel List A'!IP186=14,14,IF('Vessel List A'!IP186=15,15,IF('Vessel List A'!IP186=16,16,0)))))))))))))))))=0," ",VALUE(IF('Vessel List A'!IP186=1,1,IF('Vessel List A'!IP186=2,2,IF('Vessel List A'!IP186=3,3,IF('Vessel List A'!IP186=4,4,IF('Vessel List A'!IP186=5,5,IF('Vessel List A'!IP186=6,6,IF('Vessel List A'!IP186=7,7,IF('Vessel List A'!IP186=8,8,IF('Vessel List A'!IP186=9,9,IF('Vessel List A'!IP186=10,10,IF('Vessel List A'!IP186=11,11,IF('Vessel List A'!IP186=12,12,IF('Vessel List A'!IP186=13,13,IF('Vessel List A'!IP186=14,14,IF('Vessel List A'!IP186=15,15,IF('Vessel List A'!IP186=16,16,0))))))))))))))))))</f>
        <v xml:space="preserve"> </v>
      </c>
      <c r="EF187" s="154"/>
      <c r="EG187" s="158"/>
      <c r="EH187" s="390" t="str">
        <f t="shared" si="201"/>
        <v/>
      </c>
      <c r="EI187" s="158"/>
      <c r="EJ187" s="137"/>
      <c r="EK187" s="397" t="str">
        <f t="shared" si="202"/>
        <v/>
      </c>
      <c r="EL187" s="144"/>
      <c r="EM187" s="157" t="str">
        <f>IF(VALUE(IF('Vessel List B'!C186=1,1,IF('Vessel List B'!C186=2,2,IF('Vessel List B'!C186=3,3,IF('Vessel List B'!C186=4,4,IF('Vessel List B'!C186=5,5,IF('Vessel List B'!C186=6,6,IF('Vessel List B'!C186=7,7,IF('Vessel List B'!C186=8,8,IF('Vessel List B'!C186=9,9,IF('Vessel List B'!C186=10,10,IF('Vessel List B'!C186=11,11,IF('Vessel List B'!C186=12,12,IF('Vessel List B'!C186=13,13,IF('Vessel List B'!C186=14,14,IF('Vessel List B'!C186=15,15,IF('Vessel List B'!C186=16,16,0)))))))))))))))))=0," ",VALUE(IF('Vessel List B'!C186=1,1,IF('Vessel List B'!C186=2,2,IF('Vessel List B'!C186=3,3,IF('Vessel List B'!C186=4,4,IF('Vessel List B'!C186=5,5,IF('Vessel List B'!C186=6,6,IF('Vessel List B'!C186=7,7,IF('Vessel List B'!C186=8,8,IF('Vessel List B'!C186=9,9,IF('Vessel List B'!C186=10,10,IF('Vessel List B'!C186=11,11,IF('Vessel List B'!C186=12,12,IF('Vessel List B'!C186=13,13,IF('Vessel List B'!C186=14,14,IF('Vessel List B'!C186=15,15,IF('Vessel List B'!C186=16,16,0))))))))))))))))))</f>
        <v xml:space="preserve"> </v>
      </c>
      <c r="EN187" s="154"/>
      <c r="EO187" s="158"/>
      <c r="EP187" s="390" t="str">
        <f t="shared" si="203"/>
        <v/>
      </c>
      <c r="EQ187" s="158"/>
      <c r="ER187" s="137"/>
      <c r="ES187" s="388" t="str">
        <f t="shared" si="204"/>
        <v/>
      </c>
      <c r="ET187" s="157" t="str">
        <f>IF(VALUE(IF('Vessel List B'!P186=1,1,IF('Vessel List B'!P186=2,2,IF('Vessel List B'!P186=3,3,IF('Vessel List B'!P186=4,4,IF('Vessel List B'!P186=5,5,IF('Vessel List B'!P186=6,6,IF('Vessel List B'!P186=7,7,IF('Vessel List B'!P186=8,8,IF('Vessel List B'!P186=9,9,IF('Vessel List B'!P186=10,10,IF('Vessel List B'!P186=11,11,IF('Vessel List B'!P186=12,12,IF('Vessel List B'!P186=13,13,IF('Vessel List B'!P186=14,14,IF('Vessel List B'!P186=15,15,IF('Vessel List B'!P186=16,16,0)))))))))))))))))=0," ",VALUE(IF('Vessel List B'!P186=1,1,IF('Vessel List B'!P186=2,2,IF('Vessel List B'!P186=3,3,IF('Vessel List B'!P186=4,4,IF('Vessel List B'!P186=5,5,IF('Vessel List B'!P186=6,6,IF('Vessel List B'!P186=7,7,IF('Vessel List B'!P186=8,8,IF('Vessel List B'!P186=9,9,IF('Vessel List B'!P186=10,10,IF('Vessel List B'!P186=11,11,IF('Vessel List B'!P186=12,12,IF('Vessel List B'!P186=13,13,IF('Vessel List B'!P186=14,14,IF('Vessel List B'!P186=15,15,IF('Vessel List B'!P186=16,16,0))))))))))))))))))</f>
        <v xml:space="preserve"> </v>
      </c>
      <c r="EU187" s="154"/>
      <c r="EV187" s="158"/>
      <c r="EW187" s="390" t="str">
        <f t="shared" si="205"/>
        <v/>
      </c>
      <c r="EX187" s="158"/>
      <c r="EY187" s="137"/>
      <c r="EZ187" s="388" t="str">
        <f t="shared" si="206"/>
        <v/>
      </c>
      <c r="FA187" s="157" t="str">
        <f>IF(VALUE(IF('Vessel List B'!AC186=1,1,IF('Vessel List B'!AC186=2,2,IF('Vessel List B'!AC186=3,3,IF('Vessel List B'!AC186=4,4,IF('Vessel List B'!AC186=5,5,IF('Vessel List B'!AC186=6,6,IF('Vessel List B'!AC186=7,7,IF('Vessel List B'!AC186=8,8,IF('Vessel List B'!AC186=9,9,IF('Vessel List B'!AC186=10,10,IF('Vessel List B'!AC186=11,11,IF('Vessel List B'!AC186=12,12,IF('Vessel List B'!AC186=13,13,IF('Vessel List B'!AC186=14,14,IF('Vessel List B'!AC186=15,15,IF('Vessel List B'!AC186=16,16,0)))))))))))))))))=0," ",VALUE(IF('Vessel List B'!AC186=1,1,IF('Vessel List B'!AC186=2,2,IF('Vessel List B'!AC186=3,3,IF('Vessel List B'!AC186=4,4,IF('Vessel List B'!AC186=5,5,IF('Vessel List B'!AC186=6,6,IF('Vessel List B'!AC186=7,7,IF('Vessel List B'!AC186=8,8,IF('Vessel List B'!AC186=9,9,IF('Vessel List B'!AC186=10,10,IF('Vessel List B'!AC186=11,11,IF('Vessel List B'!AC186=12,12,IF('Vessel List B'!AC186=13,13,IF('Vessel List B'!AC186=14,14,IF('Vessel List B'!AC186=15,15,IF('Vessel List B'!AC186=16,16,0))))))))))))))))))</f>
        <v xml:space="preserve"> </v>
      </c>
      <c r="FB187" s="154"/>
      <c r="FC187" s="158"/>
      <c r="FD187" s="390" t="str">
        <f t="shared" si="207"/>
        <v/>
      </c>
      <c r="FE187" s="158"/>
      <c r="FF187" s="137"/>
      <c r="FG187" s="388" t="str">
        <f t="shared" si="208"/>
        <v/>
      </c>
      <c r="FH187" s="157" t="str">
        <f>IF(VALUE(IF('Vessel List B'!AP186=1,1,IF('Vessel List B'!AP186=2,2,IF('Vessel List B'!AP186=3,3,IF('Vessel List B'!AP186=4,4,IF('Vessel List B'!AP186=5,5,IF('Vessel List B'!AP186=6,6,IF('Vessel List B'!AP186=7,7,IF('Vessel List B'!AP186=8,8,IF('Vessel List B'!AP186=9,9,IF('Vessel List B'!AP186=10,10,IF('Vessel List B'!AP186=11,11,IF('Vessel List B'!AP186=12,12,IF('Vessel List B'!AP186=13,13,IF('Vessel List B'!AP186=14,14,IF('Vessel List B'!AP186=15,15,IF('Vessel List B'!AP186=16,16,0)))))))))))))))))=0," ",VALUE(IF('Vessel List B'!AP186=1,1,IF('Vessel List B'!AP186=2,2,IF('Vessel List B'!AP186=3,3,IF('Vessel List B'!AP186=4,4,IF('Vessel List B'!AP186=5,5,IF('Vessel List B'!AP186=6,6,IF('Vessel List B'!AP186=7,7,IF('Vessel List B'!AP186=8,8,IF('Vessel List B'!AP186=9,9,IF('Vessel List B'!AP186=10,10,IF('Vessel List B'!AP186=11,11,IF('Vessel List B'!AP186=12,12,IF('Vessel List B'!AP186=13,13,IF('Vessel List B'!AP186=14,14,IF('Vessel List B'!AP186=15,15,IF('Vessel List B'!AP186=16,16,0))))))))))))))))))</f>
        <v xml:space="preserve"> </v>
      </c>
      <c r="FI187" s="154"/>
      <c r="FJ187" s="158"/>
      <c r="FK187" s="390" t="str">
        <f t="shared" si="209"/>
        <v/>
      </c>
      <c r="FL187" s="158"/>
      <c r="FM187" s="137"/>
      <c r="FN187" s="388" t="str">
        <f t="shared" si="210"/>
        <v/>
      </c>
      <c r="FO187" s="157" t="str">
        <f>IF(VALUE(IF('Vessel List B'!BC186=1,1,IF('Vessel List B'!BC186=2,2,IF('Vessel List B'!BC186=3,3,IF('Vessel List B'!BC186=4,4,IF('Vessel List B'!BC186=5,5,IF('Vessel List B'!BC186=6,6,IF('Vessel List B'!BC186=7,7,IF('Vessel List B'!BC186=8,8,IF('Vessel List B'!BC186=9,9,IF('Vessel List B'!BC186=10,10,IF('Vessel List B'!BC186=11,11,IF('Vessel List B'!BC186=12,12,IF('Vessel List B'!BC186=13,13,IF('Vessel List B'!BC186=14,14,IF('Vessel List B'!BC186=15,15,IF('Vessel List B'!BC186=16,16,0)))))))))))))))))=0," ",VALUE(IF('Vessel List B'!BC186=1,1,IF('Vessel List B'!BC186=2,2,IF('Vessel List B'!BC186=3,3,IF('Vessel List B'!BC186=4,4,IF('Vessel List B'!BC186=5,5,IF('Vessel List B'!BC186=6,6,IF('Vessel List B'!BC186=7,7,IF('Vessel List B'!BC186=8,8,IF('Vessel List B'!BC186=9,9,IF('Vessel List B'!BC186=10,10,IF('Vessel List B'!BC186=11,11,IF('Vessel List B'!BC186=12,12,IF('Vessel List B'!BC186=13,13,IF('Vessel List B'!BC186=14,14,IF('Vessel List B'!BC186=15,15,IF('Vessel List B'!BC186=16,16,0))))))))))))))))))</f>
        <v xml:space="preserve"> </v>
      </c>
      <c r="FP187" s="154"/>
      <c r="FQ187" s="158"/>
      <c r="FR187" s="390" t="str">
        <f t="shared" si="211"/>
        <v/>
      </c>
      <c r="FS187" s="158"/>
      <c r="FT187" s="137"/>
      <c r="FU187" s="388" t="str">
        <f t="shared" si="212"/>
        <v/>
      </c>
      <c r="FV187" s="157" t="str">
        <f>IF(VALUE(IF('Vessel List B'!BP186=1,1,IF('Vessel List B'!BP186=2,2,IF('Vessel List B'!BP186=3,3,IF('Vessel List B'!BP186=4,4,IF('Vessel List B'!BP186=5,5,IF('Vessel List B'!BP186=6,6,IF('Vessel List B'!BP186=7,7,IF('Vessel List B'!BP186=8,8,IF('Vessel List B'!BP186=9,9,IF('Vessel List B'!BP186=10,10,IF('Vessel List B'!BP186=11,11,IF('Vessel List B'!BP186=12,12,IF('Vessel List B'!BP186=13,13,IF('Vessel List B'!BP186=14,14,IF('Vessel List B'!BP186=15,15,IF('Vessel List B'!BP186=16,16,0)))))))))))))))))=0," ",VALUE(IF('Vessel List B'!BP186=1,1,IF('Vessel List B'!BP186=2,2,IF('Vessel List B'!BP186=3,3,IF('Vessel List B'!BP186=4,4,IF('Vessel List B'!BP186=5,5,IF('Vessel List B'!BP186=6,6,IF('Vessel List B'!BP186=7,7,IF('Vessel List B'!BP186=8,8,IF('Vessel List B'!BP186=9,9,IF('Vessel List B'!BP186=10,10,IF('Vessel List B'!BP186=11,11,IF('Vessel List B'!BP186=12,12,IF('Vessel List B'!BP186=13,13,IF('Vessel List B'!BP186=14,14,IF('Vessel List B'!BP186=15,15,IF('Vessel List B'!BP186=16,16,0))))))))))))))))))</f>
        <v xml:space="preserve"> </v>
      </c>
      <c r="FW187" s="154"/>
      <c r="FX187" s="158"/>
      <c r="FY187" s="390" t="str">
        <f t="shared" si="213"/>
        <v/>
      </c>
      <c r="FZ187" s="158"/>
      <c r="GA187" s="137"/>
      <c r="GB187" s="388" t="str">
        <f t="shared" si="214"/>
        <v/>
      </c>
      <c r="GC187" s="157" t="str">
        <f>IF(VALUE(IF('Vessel List B'!CC186=1,1,IF('Vessel List B'!CC186=2,2,IF('Vessel List B'!CC186=3,3,IF('Vessel List B'!CC186=4,4,IF('Vessel List B'!CC186=5,5,IF('Vessel List B'!CC186=6,6,IF('Vessel List B'!CC186=7,7,IF('Vessel List B'!CC186=8,8,IF('Vessel List B'!CC186=9,9,IF('Vessel List B'!CC186=10,10,IF('Vessel List B'!CC186=11,11,IF('Vessel List B'!CC186=12,12,IF('Vessel List B'!CC186=13,13,IF('Vessel List B'!CC186=14,14,IF('Vessel List B'!CC186=15,15,IF('Vessel List B'!CC186=16,16,0)))))))))))))))))=0," ",VALUE(IF('Vessel List B'!CC186=1,1,IF('Vessel List B'!CC186=2,2,IF('Vessel List B'!CC186=3,3,IF('Vessel List B'!CC186=4,4,IF('Vessel List B'!CC186=5,5,IF('Vessel List B'!CC186=6,6,IF('Vessel List B'!CC186=7,7,IF('Vessel List B'!CC186=8,8,IF('Vessel List B'!CC186=9,9,IF('Vessel List B'!CC186=10,10,IF('Vessel List B'!CC186=11,11,IF('Vessel List B'!CC186=12,12,IF('Vessel List B'!CC186=13,13,IF('Vessel List B'!CC186=14,14,IF('Vessel List B'!CC186=15,15,IF('Vessel List B'!CC186=16,16,0))))))))))))))))))</f>
        <v xml:space="preserve"> </v>
      </c>
      <c r="GD187" s="154"/>
      <c r="GE187" s="158"/>
      <c r="GF187" s="390" t="str">
        <f t="shared" si="215"/>
        <v/>
      </c>
      <c r="GG187" s="158"/>
      <c r="GH187" s="137"/>
      <c r="GI187" s="388" t="str">
        <f t="shared" si="216"/>
        <v/>
      </c>
      <c r="GJ187" s="157" t="str">
        <f>IF(VALUE(IF('Vessel List B'!CP186=1,1,IF('Vessel List B'!CP186=2,2,IF('Vessel List B'!CP186=3,3,IF('Vessel List B'!CP186=4,4,IF('Vessel List B'!CP186=5,5,IF('Vessel List B'!CP186=6,6,IF('Vessel List B'!CP186=7,7,IF('Vessel List B'!CP186=8,8,IF('Vessel List B'!CP186=9,9,IF('Vessel List B'!CP186=10,10,IF('Vessel List B'!CP186=11,11,IF('Vessel List B'!CP186=12,12,IF('Vessel List B'!CP186=13,13,IF('Vessel List B'!CP186=14,14,IF('Vessel List B'!CP186=15,15,IF('Vessel List B'!CP186=16,16,0)))))))))))))))))=0," ",VALUE(IF('Vessel List B'!CP186=1,1,IF('Vessel List B'!CP186=2,2,IF('Vessel List B'!CP186=3,3,IF('Vessel List B'!CP186=4,4,IF('Vessel List B'!CP186=5,5,IF('Vessel List B'!CP186=6,6,IF('Vessel List B'!CP186=7,7,IF('Vessel List B'!CP186=8,8,IF('Vessel List B'!CP186=9,9,IF('Vessel List B'!CP186=10,10,IF('Vessel List B'!CP186=11,11,IF('Vessel List B'!CP186=12,12,IF('Vessel List B'!CP186=13,13,IF('Vessel List B'!CP186=14,14,IF('Vessel List B'!CP186=15,15,IF('Vessel List B'!CP186=16,16,0))))))))))))))))))</f>
        <v xml:space="preserve"> </v>
      </c>
      <c r="GK187" s="154"/>
      <c r="GL187" s="158"/>
      <c r="GM187" s="390" t="str">
        <f t="shared" si="217"/>
        <v/>
      </c>
      <c r="GN187" s="158"/>
      <c r="GO187" s="137"/>
      <c r="GP187" s="388" t="str">
        <f t="shared" si="218"/>
        <v/>
      </c>
      <c r="GQ187" s="157" t="str">
        <f>IF(VALUE(IF('Vessel List B'!DC186=1,1,IF('Vessel List B'!DC186=2,2,IF('Vessel List B'!DC186=3,3,IF('Vessel List B'!DC186=4,4,IF('Vessel List B'!DC186=5,5,IF('Vessel List B'!DC186=6,6,IF('Vessel List B'!DC186=7,7,IF('Vessel List B'!DC186=8,8,IF('Vessel List B'!DC186=9,9,IF('Vessel List B'!DC186=10,10,IF('Vessel List B'!DC186=11,11,IF('Vessel List B'!DC186=12,12,IF('Vessel List B'!DC186=13,13,IF('Vessel List B'!DC186=14,14,IF('Vessel List B'!DC186=15,15,IF('Vessel List B'!DC186=16,16,0)))))))))))))))))=0," ",VALUE(IF('Vessel List B'!DC186=1,1,IF('Vessel List B'!DC186=2,2,IF('Vessel List B'!DC186=3,3,IF('Vessel List B'!DC186=4,4,IF('Vessel List B'!DC186=5,5,IF('Vessel List B'!DC186=6,6,IF('Vessel List B'!DC186=7,7,IF('Vessel List B'!DC186=8,8,IF('Vessel List B'!DC186=9,9,IF('Vessel List B'!DC186=10,10,IF('Vessel List B'!DC186=11,11,IF('Vessel List B'!DC186=12,12,IF('Vessel List B'!DC186=13,13,IF('Vessel List B'!DC186=14,14,IF('Vessel List B'!DC186=15,15,IF('Vessel List B'!DC186=16,16,0))))))))))))))))))</f>
        <v xml:space="preserve"> </v>
      </c>
      <c r="GR187" s="154"/>
      <c r="GS187" s="158"/>
      <c r="GT187" s="390" t="str">
        <f t="shared" si="219"/>
        <v/>
      </c>
      <c r="GU187" s="158"/>
      <c r="GV187" s="137"/>
      <c r="GW187" s="388" t="str">
        <f t="shared" si="220"/>
        <v/>
      </c>
      <c r="GX187" s="157" t="str">
        <f>IF(VALUE(IF('Vessel List B'!DP186=1,1,IF('Vessel List B'!DP186=2,2,IF('Vessel List B'!DP186=3,3,IF('Vessel List B'!DP186=4,4,IF('Vessel List B'!DP186=5,5,IF('Vessel List B'!DP186=6,6,IF('Vessel List B'!DP186=7,7,IF('Vessel List B'!DP186=8,8,IF('Vessel List B'!DP186=9,9,IF('Vessel List B'!DP186=10,10,IF('Vessel List B'!DP186=11,11,IF('Vessel List B'!DP186=12,12,IF('Vessel List B'!DP186=13,13,IF('Vessel List B'!DP186=14,14,IF('Vessel List B'!DP186=15,15,IF('Vessel List B'!DP186=16,16,0)))))))))))))))))=0," ",VALUE(IF('Vessel List B'!DP186=1,1,IF('Vessel List B'!DP186=2,2,IF('Vessel List B'!DP186=3,3,IF('Vessel List B'!DP186=4,4,IF('Vessel List B'!DP186=5,5,IF('Vessel List B'!DP186=6,6,IF('Vessel List B'!DP186=7,7,IF('Vessel List B'!DP186=8,8,IF('Vessel List B'!DP186=9,9,IF('Vessel List B'!DP186=10,10,IF('Vessel List B'!DP186=11,11,IF('Vessel List B'!DP186=12,12,IF('Vessel List B'!DP186=13,13,IF('Vessel List B'!DP186=14,14,IF('Vessel List B'!DP186=15,15,IF('Vessel List B'!DP186=16,16,0))))))))))))))))))</f>
        <v xml:space="preserve"> </v>
      </c>
      <c r="GY187" s="154"/>
      <c r="GZ187" s="158"/>
      <c r="HA187" s="390" t="str">
        <f t="shared" si="221"/>
        <v/>
      </c>
      <c r="HB187" s="158"/>
      <c r="HC187" s="137"/>
      <c r="HD187" s="388" t="str">
        <f t="shared" si="222"/>
        <v/>
      </c>
      <c r="HE187" s="157" t="str">
        <f>IF(VALUE(IF('Vessel List B'!EC186=1,1,IF('Vessel List B'!EC186=2,2,IF('Vessel List B'!EC186=3,3,IF('Vessel List B'!EC186=4,4,IF('Vessel List B'!EC186=5,5,IF('Vessel List B'!EC186=6,6,IF('Vessel List B'!EC186=7,7,IF('Vessel List B'!EC186=8,8,IF('Vessel List B'!EC186=9,9,IF('Vessel List B'!EC186=10,10,IF('Vessel List B'!EC186=11,11,IF('Vessel List B'!EC186=12,12,IF('Vessel List B'!EC186=13,13,IF('Vessel List B'!EC186=14,14,IF('Vessel List B'!EC186=15,15,IF('Vessel List B'!EC186=16,16,0)))))))))))))))))=0," ",VALUE(IF('Vessel List B'!EC186=1,1,IF('Vessel List B'!EC186=2,2,IF('Vessel List B'!EC186=3,3,IF('Vessel List B'!EC186=4,4,IF('Vessel List B'!EC186=5,5,IF('Vessel List B'!EC186=6,6,IF('Vessel List B'!EC186=7,7,IF('Vessel List B'!EC186=8,8,IF('Vessel List B'!EC186=9,9,IF('Vessel List B'!EC186=10,10,IF('Vessel List B'!EC186=11,11,IF('Vessel List B'!EC186=12,12,IF('Vessel List B'!EC186=13,13,IF('Vessel List B'!EC186=14,14,IF('Vessel List B'!EC186=15,15,IF('Vessel List B'!EC186=16,16,0))))))))))))))))))</f>
        <v xml:space="preserve"> </v>
      </c>
      <c r="HF187" s="154"/>
      <c r="HG187" s="158"/>
      <c r="HH187" s="390" t="str">
        <f t="shared" si="223"/>
        <v/>
      </c>
      <c r="HI187" s="158"/>
      <c r="HJ187" s="137"/>
      <c r="HK187" s="388" t="str">
        <f t="shared" si="224"/>
        <v/>
      </c>
      <c r="HL187" s="157" t="str">
        <f>IF(VALUE(IF('Vessel List B'!EP186=1,1,IF('Vessel List B'!EP186=2,2,IF('Vessel List B'!EP186=3,3,IF('Vessel List B'!EP186=4,4,IF('Vessel List B'!EP186=5,5,IF('Vessel List B'!EP186=6,6,IF('Vessel List B'!EP186=7,7,IF('Vessel List B'!EP186=8,8,IF('Vessel List B'!EP186=9,9,IF('Vessel List B'!EP186=10,10,IF('Vessel List B'!EP186=11,11,IF('Vessel List B'!EP186=12,12,IF('Vessel List B'!EP186=13,13,IF('Vessel List B'!EP186=14,14,IF('Vessel List B'!EP186=15,15,IF('Vessel List B'!EP186=16,16,0)))))))))))))))))=0," ",VALUE(IF('Vessel List B'!EP186=1,1,IF('Vessel List B'!EP186=2,2,IF('Vessel List B'!EP186=3,3,IF('Vessel List B'!EP186=4,4,IF('Vessel List B'!EP186=5,5,IF('Vessel List B'!EP186=6,6,IF('Vessel List B'!EP186=7,7,IF('Vessel List B'!EP186=8,8,IF('Vessel List B'!EP186=9,9,IF('Vessel List B'!EP186=10,10,IF('Vessel List B'!EP186=11,11,IF('Vessel List B'!EP186=12,12,IF('Vessel List B'!EP186=13,13,IF('Vessel List B'!EP186=14,14,IF('Vessel List B'!EP186=15,15,IF('Vessel List B'!EP186=16,16,0))))))))))))))))))</f>
        <v xml:space="preserve"> </v>
      </c>
      <c r="HM187" s="154"/>
      <c r="HN187" s="158"/>
      <c r="HO187" s="390" t="str">
        <f t="shared" si="225"/>
        <v/>
      </c>
      <c r="HP187" s="158"/>
      <c r="HQ187" s="137"/>
      <c r="HR187" s="388" t="str">
        <f t="shared" si="226"/>
        <v/>
      </c>
      <c r="HS187" s="157" t="str">
        <f>IF(VALUE(IF('Vessel List B'!FC186=1,1,IF('Vessel List B'!FC186=2,2,IF('Vessel List B'!FC186=3,3,IF('Vessel List B'!FC186=4,4,IF('Vessel List B'!FC186=5,5,IF('Vessel List B'!FC186=6,6,IF('Vessel List B'!FC186=7,7,IF('Vessel List B'!FC186=8,8,IF('Vessel List B'!FC186=9,9,IF('Vessel List B'!FC186=10,10,IF('Vessel List B'!FC186=11,11,IF('Vessel List B'!FC186=12,12,IF('Vessel List B'!FC186=13,13,IF('Vessel List B'!FC186=14,14,IF('Vessel List B'!FC186=15,15,IF('Vessel List B'!FC186=16,16,0)))))))))))))))))=0," ",VALUE(IF('Vessel List B'!FC186=1,1,IF('Vessel List B'!FC186=2,2,IF('Vessel List B'!FC186=3,3,IF('Vessel List B'!FC186=4,4,IF('Vessel List B'!FC186=5,5,IF('Vessel List B'!FC186=6,6,IF('Vessel List B'!FC186=7,7,IF('Vessel List B'!FC186=8,8,IF('Vessel List B'!FC186=9,9,IF('Vessel List B'!FC186=10,10,IF('Vessel List B'!FC186=11,11,IF('Vessel List B'!FC186=12,12,IF('Vessel List B'!FC186=13,13,IF('Vessel List B'!FC186=14,14,IF('Vessel List B'!FC186=15,15,IF('Vessel List B'!FC186=16,16,0))))))))))))))))))</f>
        <v xml:space="preserve"> </v>
      </c>
      <c r="HT187" s="154"/>
      <c r="HU187" s="158"/>
      <c r="HV187" s="390" t="str">
        <f t="shared" si="227"/>
        <v/>
      </c>
      <c r="HW187" s="158"/>
      <c r="HX187" s="137"/>
      <c r="HY187" s="388" t="str">
        <f t="shared" si="228"/>
        <v/>
      </c>
      <c r="HZ187" s="157" t="str">
        <f>IF(VALUE(IF('Vessel List B'!FP186=1,1,IF('Vessel List B'!FP186=2,2,IF('Vessel List B'!FP186=3,3,IF('Vessel List B'!FP186=4,4,IF('Vessel List B'!FP186=5,5,IF('Vessel List B'!FP186=6,6,IF('Vessel List B'!FP186=7,7,IF('Vessel List B'!FP186=8,8,IF('Vessel List B'!FP186=9,9,IF('Vessel List B'!FP186=10,10,IF('Vessel List B'!FP186=11,11,IF('Vessel List B'!FP186=12,12,IF('Vessel List B'!FP186=13,13,IF('Vessel List B'!FP186=14,14,IF('Vessel List B'!FP186=15,15,IF('Vessel List B'!FP186=16,16,0)))))))))))))))))=0," ",VALUE(IF('Vessel List B'!FP186=1,1,IF('Vessel List B'!FP186=2,2,IF('Vessel List B'!FP186=3,3,IF('Vessel List B'!FP186=4,4,IF('Vessel List B'!FP186=5,5,IF('Vessel List B'!FP186=6,6,IF('Vessel List B'!FP186=7,7,IF('Vessel List B'!FP186=8,8,IF('Vessel List B'!FP186=9,9,IF('Vessel List B'!FP186=10,10,IF('Vessel List B'!FP186=11,11,IF('Vessel List B'!FP186=12,12,IF('Vessel List B'!FP186=13,13,IF('Vessel List B'!FP186=14,14,IF('Vessel List B'!FP186=15,15,IF('Vessel List B'!FP186=16,16,0))))))))))))))))))</f>
        <v xml:space="preserve"> </v>
      </c>
      <c r="IA187" s="154"/>
      <c r="IB187" s="158"/>
      <c r="IC187" s="390" t="str">
        <f t="shared" si="229"/>
        <v/>
      </c>
      <c r="ID187" s="158"/>
      <c r="IE187" s="137"/>
      <c r="IF187" s="388" t="str">
        <f t="shared" si="230"/>
        <v/>
      </c>
      <c r="IG187" s="157" t="str">
        <f>IF(VALUE(IF('Vessel List B'!GC186=1,1,IF('Vessel List B'!GC186=2,2,IF('Vessel List B'!GC186=3,3,IF('Vessel List B'!GC186=4,4,IF('Vessel List B'!GC186=5,5,IF('Vessel List B'!GC186=6,6,IF('Vessel List B'!GC186=7,7,IF('Vessel List B'!GC186=8,8,IF('Vessel List B'!GC186=9,9,IF('Vessel List B'!GC186=10,10,IF('Vessel List B'!GC186=11,11,IF('Vessel List B'!GC186=12,12,IF('Vessel List B'!GC186=13,13,IF('Vessel List B'!GC186=14,14,IF('Vessel List B'!GC186=15,15,IF('Vessel List B'!GC186=16,16,0)))))))))))))))))=0," ",VALUE(IF('Vessel List B'!GC186=1,1,IF('Vessel List B'!GC186=2,2,IF('Vessel List B'!GC186=3,3,IF('Vessel List B'!GC186=4,4,IF('Vessel List B'!GC186=5,5,IF('Vessel List B'!GC186=6,6,IF('Vessel List B'!GC186=7,7,IF('Vessel List B'!GC186=8,8,IF('Vessel List B'!GC186=9,9,IF('Vessel List B'!GC186=10,10,IF('Vessel List B'!GC186=11,11,IF('Vessel List B'!GC186=12,12,IF('Vessel List B'!GC186=13,13,IF('Vessel List B'!GC186=14,14,IF('Vessel List B'!GC186=15,15,IF('Vessel List B'!GC186=16,16,0))))))))))))))))))</f>
        <v xml:space="preserve"> </v>
      </c>
      <c r="IH187" s="154"/>
      <c r="II187" s="158"/>
      <c r="IJ187" s="390" t="str">
        <f t="shared" si="231"/>
        <v/>
      </c>
      <c r="IK187" s="158"/>
      <c r="IL187" s="137"/>
      <c r="IM187" s="388" t="str">
        <f t="shared" si="232"/>
        <v/>
      </c>
      <c r="IN187" s="157" t="str">
        <f>IF(VALUE(IF('Vessel List B'!GP186=1,1,IF('Vessel List B'!GP186=2,2,IF('Vessel List B'!GP186=3,3,IF('Vessel List B'!GP186=4,4,IF('Vessel List B'!GP186=5,5,IF('Vessel List B'!GP186=6,6,IF('Vessel List B'!GP186=7,7,IF('Vessel List B'!GP186=8,8,IF('Vessel List B'!GP186=9,9,IF('Vessel List B'!GP186=10,10,IF('Vessel List B'!GP186=11,11,IF('Vessel List B'!GP186=12,12,IF('Vessel List B'!GP186=13,13,IF('Vessel List B'!GP186=14,14,IF('Vessel List B'!GP186=15,15,IF('Vessel List B'!GP186=16,16,0)))))))))))))))))=0," ",VALUE(IF('Vessel List B'!GP186=1,1,IF('Vessel List B'!GP186=2,2,IF('Vessel List B'!GP186=3,3,IF('Vessel List B'!GP186=4,4,IF('Vessel List B'!GP186=5,5,IF('Vessel List B'!GP186=6,6,IF('Vessel List B'!GP186=7,7,IF('Vessel List B'!GP186=8,8,IF('Vessel List B'!GP186=9,9,IF('Vessel List B'!GP186=10,10,IF('Vessel List B'!GP186=11,11,IF('Vessel List B'!GP186=12,12,IF('Vessel List B'!GP186=13,13,IF('Vessel List B'!GP186=14,14,IF('Vessel List B'!GP186=15,15,IF('Vessel List B'!GP186=16,16,0))))))))))))))))))</f>
        <v xml:space="preserve"> </v>
      </c>
      <c r="IO187" s="154"/>
      <c r="IP187" s="158"/>
      <c r="IQ187" s="390" t="str">
        <f t="shared" si="233"/>
        <v/>
      </c>
      <c r="IR187" s="158"/>
      <c r="IS187" s="137"/>
      <c r="IT187" s="388" t="str">
        <f t="shared" si="234"/>
        <v/>
      </c>
      <c r="IU187" s="157" t="str">
        <f>IF(VALUE(IF('Vessel List B'!HC186=1,1,IF('Vessel List B'!HC186=2,2,IF('Vessel List B'!HC186=3,3,IF('Vessel List B'!HC186=4,4,IF('Vessel List B'!HC186=5,5,IF('Vessel List B'!HC186=6,6,IF('Vessel List B'!HC186=7,7,IF('Vessel List B'!HC186=8,8,IF('Vessel List B'!HC186=9,9,IF('Vessel List B'!HC186=10,10,IF('Vessel List B'!HC186=11,11,IF('Vessel List B'!HC186=12,12,IF('Vessel List B'!HC186=13,13,IF('Vessel List B'!HC186=14,14,IF('Vessel List B'!HC186=15,15,IF('Vessel List B'!HC186=16,16,0)))))))))))))))))=0," ",VALUE(IF('Vessel List B'!HC186=1,1,IF('Vessel List B'!HC186=2,2,IF('Vessel List B'!HC186=3,3,IF('Vessel List B'!HC186=4,4,IF('Vessel List B'!HC186=5,5,IF('Vessel List B'!HC186=6,6,IF('Vessel List B'!HC186=7,7,IF('Vessel List B'!HC186=8,8,IF('Vessel List B'!HC186=9,9,IF('Vessel List B'!HC186=10,10,IF('Vessel List B'!HC186=11,11,IF('Vessel List B'!HC186=12,12,IF('Vessel List B'!HC186=13,13,IF('Vessel List B'!HC186=14,14,IF('Vessel List B'!HC186=15,15,IF('Vessel List B'!HC186=16,16,0))))))))))))))))))</f>
        <v xml:space="preserve"> </v>
      </c>
      <c r="IV187" s="154"/>
      <c r="IW187" s="158"/>
      <c r="IX187" s="390" t="str">
        <f t="shared" si="235"/>
        <v/>
      </c>
      <c r="IY187" s="158"/>
      <c r="IZ187" s="137"/>
      <c r="JA187" s="388" t="str">
        <f t="shared" si="236"/>
        <v/>
      </c>
      <c r="JB187" s="157" t="str">
        <f>IF(VALUE(IF('Vessel List B'!HP186=1,1,IF('Vessel List B'!HP186=2,2,IF('Vessel List B'!HP186=3,3,IF('Vessel List B'!HP186=4,4,IF('Vessel List B'!HP186=5,5,IF('Vessel List B'!HP186=6,6,IF('Vessel List B'!HP186=7,7,IF('Vessel List B'!HP186=8,8,IF('Vessel List B'!HP186=9,9,IF('Vessel List B'!HP186=10,10,IF('Vessel List B'!HP186=11,11,IF('Vessel List B'!HP186=12,12,IF('Vessel List B'!HP186=13,13,IF('Vessel List B'!HP186=14,14,IF('Vessel List B'!HP186=15,15,IF('Vessel List B'!HP186=16,16,0)))))))))))))))))=0," ",VALUE(IF('Vessel List B'!HP186=1,1,IF('Vessel List B'!HP186=2,2,IF('Vessel List B'!HP186=3,3,IF('Vessel List B'!HP186=4,4,IF('Vessel List B'!HP186=5,5,IF('Vessel List B'!HP186=6,6,IF('Vessel List B'!HP186=7,7,IF('Vessel List B'!HP186=8,8,IF('Vessel List B'!HP186=9,9,IF('Vessel List B'!HP186=10,10,IF('Vessel List B'!HP186=11,11,IF('Vessel List B'!HP186=12,12,IF('Vessel List B'!HP186=13,13,IF('Vessel List B'!HP186=14,14,IF('Vessel List B'!HP186=15,15,IF('Vessel List B'!HP186=16,16,0))))))))))))))))))</f>
        <v xml:space="preserve"> </v>
      </c>
      <c r="JC187" s="154"/>
      <c r="JD187" s="158"/>
      <c r="JE187" s="390" t="str">
        <f t="shared" si="237"/>
        <v/>
      </c>
      <c r="JF187" s="158"/>
      <c r="JG187" s="137"/>
      <c r="JH187" s="388" t="str">
        <f t="shared" si="238"/>
        <v/>
      </c>
      <c r="JI187" s="157" t="str">
        <f>IF(VALUE(IF('Vessel List B'!IC186=1,1,IF('Vessel List B'!IC186=2,2,IF('Vessel List B'!IC186=3,3,IF('Vessel List B'!IC186=4,4,IF('Vessel List B'!IC186=5,5,IF('Vessel List B'!IC186=6,6,IF('Vessel List B'!IC186=7,7,IF('Vessel List B'!IC186=8,8,IF('Vessel List B'!IC186=9,9,IF('Vessel List B'!IC186=10,10,IF('Vessel List B'!IC186=11,11,IF('Vessel List B'!IC186=12,12,IF('Vessel List B'!IC186=13,13,IF('Vessel List B'!IC186=14,14,IF('Vessel List B'!IC186=15,15,IF('Vessel List B'!IC186=16,16,0)))))))))))))))))=0," ",VALUE(IF('Vessel List B'!IC186=1,1,IF('Vessel List B'!IC186=2,2,IF('Vessel List B'!IC186=3,3,IF('Vessel List B'!IC186=4,4,IF('Vessel List B'!IC186=5,5,IF('Vessel List B'!IC186=6,6,IF('Vessel List B'!IC186=7,7,IF('Vessel List B'!IC186=8,8,IF('Vessel List B'!IC186=9,9,IF('Vessel List B'!IC186=10,10,IF('Vessel List B'!IC186=11,11,IF('Vessel List B'!IC186=12,12,IF('Vessel List B'!IC186=13,13,IF('Vessel List B'!IC186=14,14,IF('Vessel List B'!IC186=15,15,IF('Vessel List B'!IC186=16,16,0))))))))))))))))))</f>
        <v xml:space="preserve"> </v>
      </c>
      <c r="JJ187" s="154"/>
      <c r="JK187" s="158"/>
      <c r="JL187" s="390" t="str">
        <f t="shared" si="239"/>
        <v/>
      </c>
      <c r="JM187" s="158"/>
      <c r="JN187" s="137"/>
      <c r="JO187" s="388" t="str">
        <f t="shared" si="240"/>
        <v/>
      </c>
      <c r="JP187" s="157" t="str">
        <f>IF(VALUE(IF('Vessel List B'!IP186=1,1,IF('Vessel List B'!IP186=2,2,IF('Vessel List B'!IP186=3,3,IF('Vessel List B'!IP186=4,4,IF('Vessel List B'!IP186=5,5,IF('Vessel List B'!IP186=6,6,IF('Vessel List B'!IP186=7,7,IF('Vessel List B'!IP186=8,8,IF('Vessel List B'!IP186=9,9,IF('Vessel List B'!IP186=10,10,IF('Vessel List B'!IP186=11,11,IF('Vessel List B'!IP186=12,12,IF('Vessel List B'!IP186=13,13,IF('Vessel List B'!IP186=14,14,IF('Vessel List B'!IP186=15,15,IF('Vessel List B'!IP186=16,16,0)))))))))))))))))=0," ",VALUE(IF('Vessel List B'!IP186=1,1,IF('Vessel List B'!IP186=2,2,IF('Vessel List B'!IP186=3,3,IF('Vessel List B'!IP186=4,4,IF('Vessel List B'!IP186=5,5,IF('Vessel List B'!IP186=6,6,IF('Vessel List B'!IP186=7,7,IF('Vessel List B'!IP186=8,8,IF('Vessel List B'!IP186=9,9,IF('Vessel List B'!IP186=10,10,IF('Vessel List B'!IP186=11,11,IF('Vessel List B'!IP186=12,12,IF('Vessel List B'!IP186=13,13,IF('Vessel List B'!IP186=14,14,IF('Vessel List B'!IP186=15,15,IF('Vessel List B'!IP186=16,16,0))))))))))))))))))</f>
        <v xml:space="preserve"> </v>
      </c>
      <c r="JQ187" s="154"/>
      <c r="JR187" s="158"/>
      <c r="JS187" s="390" t="str">
        <f t="shared" si="241"/>
        <v/>
      </c>
      <c r="JT187" s="158"/>
      <c r="JU187" s="137"/>
      <c r="JV187" s="397" t="str">
        <f t="shared" si="242"/>
        <v/>
      </c>
      <c r="JW187" s="403"/>
    </row>
    <row r="188" spans="1:283" ht="15" x14ac:dyDescent="0.25">
      <c r="A188" s="132">
        <f>'Vessel List A'!B187</f>
        <v>41762</v>
      </c>
      <c r="B188" s="157" t="str">
        <f>IF(VALUE(IF('Vessel List A'!C187=1,1,IF('Vessel List A'!C187=2,2,IF('Vessel List A'!C187=3,3,IF('Vessel List A'!C187=4,4,IF('Vessel List A'!C187=5,5,IF('Vessel List A'!C187=6,6,IF('Vessel List A'!C187=7,7,IF('Vessel List A'!C187=8,8,IF('Vessel List A'!C187=9,9,IF('Vessel List A'!C187=10,10,IF('Vessel List A'!C187=11,11,IF('Vessel List A'!C187=12,12,IF('Vessel List A'!C187=13,13,IF('Vessel List A'!C187=14,14,IF('Vessel List A'!C187=15,15,IF('Vessel List A'!C187=16,16,0)))))))))))))))))=0," ",VALUE(IF('Vessel List A'!C187=1,1,IF('Vessel List A'!C187=2,2,IF('Vessel List A'!C187=3,3,IF('Vessel List A'!C187=4,4,IF('Vessel List A'!C187=5,5,IF('Vessel List A'!C187=6,6,IF('Vessel List A'!C187=7,7,IF('Vessel List A'!C187=8,8,IF('Vessel List A'!C187=9,9,IF('Vessel List A'!C187=10,10,IF('Vessel List A'!C187=11,11,IF('Vessel List A'!C187=12,12,IF('Vessel List A'!C187=13,13,IF('Vessel List A'!C187=14,14,IF('Vessel List A'!C187=15,15,IF('Vessel List A'!C187=16,16,0))))))))))))))))))</f>
        <v xml:space="preserve"> </v>
      </c>
      <c r="C188" s="154"/>
      <c r="D188" s="158"/>
      <c r="E188" s="390" t="str">
        <f t="shared" si="163"/>
        <v/>
      </c>
      <c r="F188" s="158"/>
      <c r="G188" s="137"/>
      <c r="H188" s="388" t="str">
        <f t="shared" si="164"/>
        <v/>
      </c>
      <c r="I188" s="157" t="str">
        <f>IF(VALUE(IF('Vessel List A'!P187=1,1,IF('Vessel List A'!P187=2,2,IF('Vessel List A'!P187=3,3,IF('Vessel List A'!P187=4,4,IF('Vessel List A'!P187=5,5,IF('Vessel List A'!P187=6,6,IF('Vessel List A'!P187=7,7,IF('Vessel List A'!P187=8,8,IF('Vessel List A'!P187=9,9,IF('Vessel List A'!P187=10,10,IF('Vessel List A'!P187=11,11,IF('Vessel List A'!P187=12,12,IF('Vessel List A'!P187=13,13,IF('Vessel List A'!P187=14,14,IF('Vessel List A'!P187=15,15,IF('Vessel List A'!P187=16,16,0)))))))))))))))))=0," ",VALUE(IF('Vessel List A'!P187=1,1,IF('Vessel List A'!P187=2,2,IF('Vessel List A'!P187=3,3,IF('Vessel List A'!P187=4,4,IF('Vessel List A'!P187=5,5,IF('Vessel List A'!P187=6,6,IF('Vessel List A'!P187=7,7,IF('Vessel List A'!P187=8,8,IF('Vessel List A'!P187=9,9,IF('Vessel List A'!P187=10,10,IF('Vessel List A'!P187=11,11,IF('Vessel List A'!P187=12,12,IF('Vessel List A'!P187=13,13,IF('Vessel List A'!P187=14,14,IF('Vessel List A'!P187=15,15,IF('Vessel List A'!P187=16,16,0))))))))))))))))))</f>
        <v xml:space="preserve"> </v>
      </c>
      <c r="J188" s="154"/>
      <c r="K188" s="158"/>
      <c r="L188" s="390" t="str">
        <f t="shared" si="165"/>
        <v/>
      </c>
      <c r="M188" s="158"/>
      <c r="N188" s="137"/>
      <c r="O188" s="388" t="str">
        <f t="shared" si="166"/>
        <v/>
      </c>
      <c r="P188" s="157" t="str">
        <f>IF(VALUE(IF('Vessel List A'!AC187=1,1,IF('Vessel List A'!AC187=2,2,IF('Vessel List A'!AC187=3,3,IF('Vessel List A'!AC187=4,4,IF('Vessel List A'!AC187=5,5,IF('Vessel List A'!AC187=6,6,IF('Vessel List A'!AC187=7,7,IF('Vessel List A'!AC187=8,8,IF('Vessel List A'!AC187=9,9,IF('Vessel List A'!AC187=10,10,IF('Vessel List A'!AC187=11,11,IF('Vessel List A'!AC187=12,12,IF('Vessel List A'!AC187=13,13,IF('Vessel List A'!AC187=14,14,IF('Vessel List A'!AC187=15,15,IF('Vessel List A'!AC187=16,16,0)))))))))))))))))=0," ",VALUE(IF('Vessel List A'!AC187=1,1,IF('Vessel List A'!AC187=2,2,IF('Vessel List A'!AC187=3,3,IF('Vessel List A'!AC187=4,4,IF('Vessel List A'!AC187=5,5,IF('Vessel List A'!AC187=6,6,IF('Vessel List A'!AC187=7,7,IF('Vessel List A'!AC187=8,8,IF('Vessel List A'!AC187=9,9,IF('Vessel List A'!AC187=10,10,IF('Vessel List A'!AC187=11,11,IF('Vessel List A'!AC187=12,12,IF('Vessel List A'!AC187=13,13,IF('Vessel List A'!AC187=14,14,IF('Vessel List A'!AC187=15,15,IF('Vessel List A'!AC187=16,16,0))))))))))))))))))</f>
        <v xml:space="preserve"> </v>
      </c>
      <c r="Q188" s="154"/>
      <c r="R188" s="158"/>
      <c r="S188" s="390" t="str">
        <f t="shared" si="167"/>
        <v/>
      </c>
      <c r="T188" s="158"/>
      <c r="U188" s="137"/>
      <c r="V188" s="388" t="str">
        <f t="shared" si="168"/>
        <v/>
      </c>
      <c r="W188" s="157" t="str">
        <f>IF(VALUE(IF('Vessel List A'!AP187=1,1,IF('Vessel List A'!AP187=2,2,IF('Vessel List A'!AP187=3,3,IF('Vessel List A'!AP187=4,4,IF('Vessel List A'!AP187=5,5,IF('Vessel List A'!AP187=6,6,IF('Vessel List A'!AP187=7,7,IF('Vessel List A'!AP187=8,8,IF('Vessel List A'!AP187=9,9,IF('Vessel List A'!AP187=10,10,IF('Vessel List A'!AP187=11,11,IF('Vessel List A'!AP187=12,12,IF('Vessel List A'!AP187=13,13,IF('Vessel List A'!AP187=14,14,IF('Vessel List A'!AP187=15,15,IF('Vessel List A'!AP187=16,16,0)))))))))))))))))=0," ",VALUE(IF('Vessel List A'!AP187=1,1,IF('Vessel List A'!AP187=2,2,IF('Vessel List A'!AP187=3,3,IF('Vessel List A'!AP187=4,4,IF('Vessel List A'!AP187=5,5,IF('Vessel List A'!AP187=6,6,IF('Vessel List A'!AP187=7,7,IF('Vessel List A'!AP187=8,8,IF('Vessel List A'!AP187=9,9,IF('Vessel List A'!AP187=10,10,IF('Vessel List A'!AP187=11,11,IF('Vessel List A'!AP187=12,12,IF('Vessel List A'!AP187=13,13,IF('Vessel List A'!AP187=14,14,IF('Vessel List A'!AP187=15,15,IF('Vessel List A'!AP187=16,16,0))))))))))))))))))</f>
        <v xml:space="preserve"> </v>
      </c>
      <c r="X188" s="154"/>
      <c r="Y188" s="158"/>
      <c r="Z188" s="390" t="str">
        <f t="shared" si="169"/>
        <v/>
      </c>
      <c r="AA188" s="158"/>
      <c r="AB188" s="137"/>
      <c r="AC188" s="388" t="str">
        <f t="shared" si="170"/>
        <v/>
      </c>
      <c r="AD188" s="157" t="str">
        <f>IF(VALUE(IF('Vessel List A'!BC187=1,1,IF('Vessel List A'!BC187=2,2,IF('Vessel List A'!BC187=3,3,IF('Vessel List A'!BC187=4,4,IF('Vessel List A'!BC187=5,5,IF('Vessel List A'!BC187=6,6,IF('Vessel List A'!BC187=7,7,IF('Vessel List A'!BC187=8,8,IF('Vessel List A'!BC187=9,9,IF('Vessel List A'!BC187=10,10,IF('Vessel List A'!BC187=11,11,IF('Vessel List A'!BC187=12,12,IF('Vessel List A'!BC187=13,13,IF('Vessel List A'!BC187=14,14,IF('Vessel List A'!BC187=15,15,IF('Vessel List A'!BC187=16,16,0)))))))))))))))))=0," ",VALUE(IF('Vessel List A'!BC187=1,1,IF('Vessel List A'!BC187=2,2,IF('Vessel List A'!BC187=3,3,IF('Vessel List A'!BC187=4,4,IF('Vessel List A'!BC187=5,5,IF('Vessel List A'!BC187=6,6,IF('Vessel List A'!BC187=7,7,IF('Vessel List A'!BC187=8,8,IF('Vessel List A'!BC187=9,9,IF('Vessel List A'!BC187=10,10,IF('Vessel List A'!BC187=11,11,IF('Vessel List A'!BC187=12,12,IF('Vessel List A'!BC187=13,13,IF('Vessel List A'!BC187=14,14,IF('Vessel List A'!BC187=15,15,IF('Vessel List A'!BC187=16,16,0))))))))))))))))))</f>
        <v xml:space="preserve"> </v>
      </c>
      <c r="AE188" s="154"/>
      <c r="AF188" s="158"/>
      <c r="AG188" s="390" t="str">
        <f t="shared" si="171"/>
        <v/>
      </c>
      <c r="AH188" s="158"/>
      <c r="AI188" s="137"/>
      <c r="AJ188" s="388" t="str">
        <f t="shared" si="172"/>
        <v/>
      </c>
      <c r="AK188" s="157" t="str">
        <f>IF(VALUE(IF('Vessel List A'!BP187=1,1,IF('Vessel List A'!BP187=2,2,IF('Vessel List A'!BP187=3,3,IF('Vessel List A'!BP187=4,4,IF('Vessel List A'!BP187=5,5,IF('Vessel List A'!BP187=6,6,IF('Vessel List A'!BP187=7,7,IF('Vessel List A'!BP187=8,8,IF('Vessel List A'!BP187=9,9,IF('Vessel List A'!BP187=10,10,IF('Vessel List A'!BP187=11,11,IF('Vessel List A'!BP187=12,12,IF('Vessel List A'!BP187=13,13,IF('Vessel List A'!BP187=14,14,IF('Vessel List A'!BP187=15,15,IF('Vessel List A'!BP187=16,16,0)))))))))))))))))=0," ",VALUE(IF('Vessel List A'!BP187=1,1,IF('Vessel List A'!BP187=2,2,IF('Vessel List A'!BP187=3,3,IF('Vessel List A'!BP187=4,4,IF('Vessel List A'!BP187=5,5,IF('Vessel List A'!BP187=6,6,IF('Vessel List A'!BP187=7,7,IF('Vessel List A'!BP187=8,8,IF('Vessel List A'!BP187=9,9,IF('Vessel List A'!BP187=10,10,IF('Vessel List A'!BP187=11,11,IF('Vessel List A'!BP187=12,12,IF('Vessel List A'!BP187=13,13,IF('Vessel List A'!BP187=14,14,IF('Vessel List A'!BP187=15,15,IF('Vessel List A'!BP187=16,16,0))))))))))))))))))</f>
        <v xml:space="preserve"> </v>
      </c>
      <c r="AL188" s="154"/>
      <c r="AM188" s="158"/>
      <c r="AN188" s="390" t="str">
        <f t="shared" si="173"/>
        <v/>
      </c>
      <c r="AO188" s="158"/>
      <c r="AP188" s="137"/>
      <c r="AQ188" s="388" t="str">
        <f t="shared" si="174"/>
        <v/>
      </c>
      <c r="AR188" s="157" t="str">
        <f>IF(VALUE(IF('Vessel List A'!CC187=1,1,IF('Vessel List A'!CC187=2,2,IF('Vessel List A'!CC187=3,3,IF('Vessel List A'!CC187=4,4,IF('Vessel List A'!CC187=5,5,IF('Vessel List A'!CC187=6,6,IF('Vessel List A'!CC187=7,7,IF('Vessel List A'!CC187=8,8,IF('Vessel List A'!CC187=9,9,IF('Vessel List A'!CC187=10,10,IF('Vessel List A'!CC187=11,11,IF('Vessel List A'!CC187=12,12,IF('Vessel List A'!CC187=13,13,IF('Vessel List A'!CC187=14,14,IF('Vessel List A'!CC187=15,15,IF('Vessel List A'!CC187=16,16,0)))))))))))))))))=0," ",VALUE(IF('Vessel List A'!CC187=1,1,IF('Vessel List A'!CC187=2,2,IF('Vessel List A'!CC187=3,3,IF('Vessel List A'!CC187=4,4,IF('Vessel List A'!CC187=5,5,IF('Vessel List A'!CC187=6,6,IF('Vessel List A'!CC187=7,7,IF('Vessel List A'!CC187=8,8,IF('Vessel List A'!CC187=9,9,IF('Vessel List A'!CC187=10,10,IF('Vessel List A'!CC187=11,11,IF('Vessel List A'!CC187=12,12,IF('Vessel List A'!CC187=13,13,IF('Vessel List A'!CC187=14,14,IF('Vessel List A'!CC187=15,15,IF('Vessel List A'!CC187=16,16,0))))))))))))))))))</f>
        <v xml:space="preserve"> </v>
      </c>
      <c r="AS188" s="154"/>
      <c r="AT188" s="158"/>
      <c r="AU188" s="390" t="str">
        <f t="shared" si="175"/>
        <v/>
      </c>
      <c r="AV188" s="158"/>
      <c r="AW188" s="137"/>
      <c r="AX188" s="388" t="str">
        <f t="shared" si="176"/>
        <v/>
      </c>
      <c r="AY188" s="157" t="str">
        <f>IF(VALUE(IF('Vessel List A'!CP187=1,1,IF('Vessel List A'!CP187=2,2,IF('Vessel List A'!CP187=3,3,IF('Vessel List A'!CP187=4,4,IF('Vessel List A'!CP187=5,5,IF('Vessel List A'!CP187=6,6,IF('Vessel List A'!CP187=7,7,IF('Vessel List A'!CP187=8,8,IF('Vessel List A'!CP187=9,9,IF('Vessel List A'!CP187=10,10,IF('Vessel List A'!CP187=11,11,IF('Vessel List A'!CP187=12,12,IF('Vessel List A'!CP187=13,13,IF('Vessel List A'!CP187=14,14,IF('Vessel List A'!CP187=15,15,IF('Vessel List A'!CP187=16,16,0)))))))))))))))))=0," ",VALUE(IF('Vessel List A'!CP187=1,1,IF('Vessel List A'!CP187=2,2,IF('Vessel List A'!CP187=3,3,IF('Vessel List A'!CP187=4,4,IF('Vessel List A'!CP187=5,5,IF('Vessel List A'!CP187=6,6,IF('Vessel List A'!CP187=7,7,IF('Vessel List A'!CP187=8,8,IF('Vessel List A'!CP187=9,9,IF('Vessel List A'!CP187=10,10,IF('Vessel List A'!CP187=11,11,IF('Vessel List A'!CP187=12,12,IF('Vessel List A'!CP187=13,13,IF('Vessel List A'!CP187=14,14,IF('Vessel List A'!CP187=15,15,IF('Vessel List A'!CP187=16,16,0))))))))))))))))))</f>
        <v xml:space="preserve"> </v>
      </c>
      <c r="AZ188" s="154"/>
      <c r="BA188" s="158"/>
      <c r="BB188" s="390" t="str">
        <f t="shared" si="177"/>
        <v/>
      </c>
      <c r="BC188" s="158"/>
      <c r="BD188" s="137"/>
      <c r="BE188" s="388" t="str">
        <f t="shared" si="178"/>
        <v/>
      </c>
      <c r="BF188" s="157" t="str">
        <f>IF(VALUE(IF('Vessel List A'!DC187=1,1,IF('Vessel List A'!DC187=2,2,IF('Vessel List A'!DC187=3,3,IF('Vessel List A'!DC187=4,4,IF('Vessel List A'!DC187=5,5,IF('Vessel List A'!DC187=6,6,IF('Vessel List A'!DC187=7,7,IF('Vessel List A'!DC187=8,8,IF('Vessel List A'!DC187=9,9,IF('Vessel List A'!DC187=10,10,IF('Vessel List A'!DC187=11,11,IF('Vessel List A'!DC187=12,12,IF('Vessel List A'!DC187=13,13,IF('Vessel List A'!DC187=14,14,IF('Vessel List A'!DC187=15,15,IF('Vessel List A'!DC187=16,16,0)))))))))))))))))=0," ",VALUE(IF('Vessel List A'!DC187=1,1,IF('Vessel List A'!DC187=2,2,IF('Vessel List A'!DC187=3,3,IF('Vessel List A'!DC187=4,4,IF('Vessel List A'!DC187=5,5,IF('Vessel List A'!DC187=6,6,IF('Vessel List A'!DC187=7,7,IF('Vessel List A'!DC187=8,8,IF('Vessel List A'!DC187=9,9,IF('Vessel List A'!DC187=10,10,IF('Vessel List A'!DC187=11,11,IF('Vessel List A'!DC187=12,12,IF('Vessel List A'!DC187=13,13,IF('Vessel List A'!DC187=14,14,IF('Vessel List A'!DC187=15,15,IF('Vessel List A'!DC187=16,16,0))))))))))))))))))</f>
        <v xml:space="preserve"> </v>
      </c>
      <c r="BG188" s="154"/>
      <c r="BH188" s="158"/>
      <c r="BI188" s="390" t="str">
        <f t="shared" si="179"/>
        <v/>
      </c>
      <c r="BJ188" s="158"/>
      <c r="BK188" s="137"/>
      <c r="BL188" s="388" t="str">
        <f t="shared" si="180"/>
        <v/>
      </c>
      <c r="BM188" s="157" t="str">
        <f>IF(VALUE(IF('Vessel List A'!DP187=1,1,IF('Vessel List A'!DP187=2,2,IF('Vessel List A'!DP187=3,3,IF('Vessel List A'!DP187=4,4,IF('Vessel List A'!DP187=5,5,IF('Vessel List A'!DP187=6,6,IF('Vessel List A'!DP187=7,7,IF('Vessel List A'!DP187=8,8,IF('Vessel List A'!DP187=9,9,IF('Vessel List A'!DP187=10,10,IF('Vessel List A'!DP187=11,11,IF('Vessel List A'!DP187=12,12,IF('Vessel List A'!DP187=13,13,IF('Vessel List A'!DP187=14,14,IF('Vessel List A'!DP187=15,15,IF('Vessel List A'!DP187=16,16,0)))))))))))))))))=0," ",VALUE(IF('Vessel List A'!DP187=1,1,IF('Vessel List A'!DP187=2,2,IF('Vessel List A'!DP187=3,3,IF('Vessel List A'!DP187=4,4,IF('Vessel List A'!DP187=5,5,IF('Vessel List A'!DP187=6,6,IF('Vessel List A'!DP187=7,7,IF('Vessel List A'!DP187=8,8,IF('Vessel List A'!DP187=9,9,IF('Vessel List A'!DP187=10,10,IF('Vessel List A'!DP187=11,11,IF('Vessel List A'!DP187=12,12,IF('Vessel List A'!DP187=13,13,IF('Vessel List A'!DP187=14,14,IF('Vessel List A'!DP187=15,15,IF('Vessel List A'!DP187=16,16,0))))))))))))))))))</f>
        <v xml:space="preserve"> </v>
      </c>
      <c r="BN188" s="154"/>
      <c r="BO188" s="158"/>
      <c r="BP188" s="390" t="str">
        <f t="shared" si="181"/>
        <v/>
      </c>
      <c r="BQ188" s="158"/>
      <c r="BR188" s="137"/>
      <c r="BS188" s="388" t="str">
        <f t="shared" si="182"/>
        <v/>
      </c>
      <c r="BT188" s="157" t="str">
        <f>IF(VALUE(IF('Vessel List A'!EC187=1,1,IF('Vessel List A'!EC187=2,2,IF('Vessel List A'!EC187=3,3,IF('Vessel List A'!EC187=4,4,IF('Vessel List A'!EC187=5,5,IF('Vessel List A'!EC187=6,6,IF('Vessel List A'!EC187=7,7,IF('Vessel List A'!EC187=8,8,IF('Vessel List A'!EC187=9,9,IF('Vessel List A'!EC187=10,10,IF('Vessel List A'!EC187=11,11,IF('Vessel List A'!EC187=12,12,IF('Vessel List A'!EC187=13,13,IF('Vessel List A'!EC187=14,14,IF('Vessel List A'!EC187=15,15,IF('Vessel List A'!EC187=16,16,0)))))))))))))))))=0," ",VALUE(IF('Vessel List A'!EC187=1,1,IF('Vessel List A'!EC187=2,2,IF('Vessel List A'!EC187=3,3,IF('Vessel List A'!EC187=4,4,IF('Vessel List A'!EC187=5,5,IF('Vessel List A'!EC187=6,6,IF('Vessel List A'!EC187=7,7,IF('Vessel List A'!EC187=8,8,IF('Vessel List A'!EC187=9,9,IF('Vessel List A'!EC187=10,10,IF('Vessel List A'!EC187=11,11,IF('Vessel List A'!EC187=12,12,IF('Vessel List A'!EC187=13,13,IF('Vessel List A'!EC187=14,14,IF('Vessel List A'!EC187=15,15,IF('Vessel List A'!EC187=16,16,0))))))))))))))))))</f>
        <v xml:space="preserve"> </v>
      </c>
      <c r="BU188" s="154"/>
      <c r="BV188" s="158"/>
      <c r="BW188" s="390" t="str">
        <f t="shared" si="183"/>
        <v/>
      </c>
      <c r="BX188" s="158"/>
      <c r="BY188" s="137"/>
      <c r="BZ188" s="388" t="str">
        <f t="shared" si="184"/>
        <v/>
      </c>
      <c r="CA188" s="157" t="str">
        <f>IF(VALUE(IF('Vessel List A'!EP187=1,1,IF('Vessel List A'!EP187=2,2,IF('Vessel List A'!EP187=3,3,IF('Vessel List A'!EP187=4,4,IF('Vessel List A'!EP187=5,5,IF('Vessel List A'!EP187=6,6,IF('Vessel List A'!EP187=7,7,IF('Vessel List A'!EP187=8,8,IF('Vessel List A'!EP187=9,9,IF('Vessel List A'!EP187=10,10,IF('Vessel List A'!EP187=11,11,IF('Vessel List A'!EP187=12,12,IF('Vessel List A'!EP187=13,13,IF('Vessel List A'!EP187=14,14,IF('Vessel List A'!EP187=15,15,IF('Vessel List A'!EP187=16,16,0)))))))))))))))))=0," ",VALUE(IF('Vessel List A'!EP187=1,1,IF('Vessel List A'!EP187=2,2,IF('Vessel List A'!EP187=3,3,IF('Vessel List A'!EP187=4,4,IF('Vessel List A'!EP187=5,5,IF('Vessel List A'!EP187=6,6,IF('Vessel List A'!EP187=7,7,IF('Vessel List A'!EP187=8,8,IF('Vessel List A'!EP187=9,9,IF('Vessel List A'!EP187=10,10,IF('Vessel List A'!EP187=11,11,IF('Vessel List A'!EP187=12,12,IF('Vessel List A'!EP187=13,13,IF('Vessel List A'!EP187=14,14,IF('Vessel List A'!EP187=15,15,IF('Vessel List A'!EP187=16,16,0))))))))))))))))))</f>
        <v xml:space="preserve"> </v>
      </c>
      <c r="CB188" s="154"/>
      <c r="CC188" s="158"/>
      <c r="CD188" s="390" t="str">
        <f t="shared" si="185"/>
        <v/>
      </c>
      <c r="CE188" s="158"/>
      <c r="CF188" s="137"/>
      <c r="CG188" s="388" t="str">
        <f t="shared" si="186"/>
        <v/>
      </c>
      <c r="CH188" s="157" t="str">
        <f>IF(VALUE(IF('Vessel List A'!FC187=1,1,IF('Vessel List A'!FC187=2,2,IF('Vessel List A'!FC187=3,3,IF('Vessel List A'!FC187=4,4,IF('Vessel List A'!FC187=5,5,IF('Vessel List A'!FC187=6,6,IF('Vessel List A'!FC187=7,7,IF('Vessel List A'!FC187=8,8,IF('Vessel List A'!FC187=9,9,IF('Vessel List A'!FC187=10,10,IF('Vessel List A'!FC187=11,11,IF('Vessel List A'!FC187=12,12,IF('Vessel List A'!FC187=13,13,IF('Vessel List A'!FC187=14,14,IF('Vessel List A'!FC187=15,15,IF('Vessel List A'!FC187=16,16,0)))))))))))))))))=0," ",VALUE(IF('Vessel List A'!FC187=1,1,IF('Vessel List A'!FC187=2,2,IF('Vessel List A'!FC187=3,3,IF('Vessel List A'!FC187=4,4,IF('Vessel List A'!FC187=5,5,IF('Vessel List A'!FC187=6,6,IF('Vessel List A'!FC187=7,7,IF('Vessel List A'!FC187=8,8,IF('Vessel List A'!FC187=9,9,IF('Vessel List A'!FC187=10,10,IF('Vessel List A'!FC187=11,11,IF('Vessel List A'!FC187=12,12,IF('Vessel List A'!FC187=13,13,IF('Vessel List A'!FC187=14,14,IF('Vessel List A'!FC187=15,15,IF('Vessel List A'!FC187=16,16,0))))))))))))))))))</f>
        <v xml:space="preserve"> </v>
      </c>
      <c r="CI188" s="154"/>
      <c r="CJ188" s="158"/>
      <c r="CK188" s="390" t="str">
        <f t="shared" si="187"/>
        <v/>
      </c>
      <c r="CL188" s="158"/>
      <c r="CM188" s="137"/>
      <c r="CN188" s="388" t="str">
        <f t="shared" si="188"/>
        <v/>
      </c>
      <c r="CO188" s="157" t="str">
        <f>IF(VALUE(IF('Vessel List A'!FP187=1,1,IF('Vessel List A'!FP187=2,2,IF('Vessel List A'!FP187=3,3,IF('Vessel List A'!FP187=4,4,IF('Vessel List A'!FP187=5,5,IF('Vessel List A'!FP187=6,6,IF('Vessel List A'!FP187=7,7,IF('Vessel List A'!FP187=8,8,IF('Vessel List A'!FP187=9,9,IF('Vessel List A'!FP187=10,10,IF('Vessel List A'!FP187=11,11,IF('Vessel List A'!FP187=12,12,IF('Vessel List A'!FP187=13,13,IF('Vessel List A'!FP187=14,14,IF('Vessel List A'!FP187=15,15,IF('Vessel List A'!FP187=16,16,0)))))))))))))))))=0," ",VALUE(IF('Vessel List A'!FP187=1,1,IF('Vessel List A'!FP187=2,2,IF('Vessel List A'!FP187=3,3,IF('Vessel List A'!FP187=4,4,IF('Vessel List A'!FP187=5,5,IF('Vessel List A'!FP187=6,6,IF('Vessel List A'!FP187=7,7,IF('Vessel List A'!FP187=8,8,IF('Vessel List A'!FP187=9,9,IF('Vessel List A'!FP187=10,10,IF('Vessel List A'!FP187=11,11,IF('Vessel List A'!FP187=12,12,IF('Vessel List A'!FP187=13,13,IF('Vessel List A'!FP187=14,14,IF('Vessel List A'!FP187=15,15,IF('Vessel List A'!FP187=16,16,0))))))))))))))))))</f>
        <v xml:space="preserve"> </v>
      </c>
      <c r="CP188" s="154"/>
      <c r="CQ188" s="158"/>
      <c r="CR188" s="390" t="str">
        <f t="shared" si="189"/>
        <v/>
      </c>
      <c r="CS188" s="158"/>
      <c r="CT188" s="137"/>
      <c r="CU188" s="388" t="str">
        <f t="shared" si="190"/>
        <v/>
      </c>
      <c r="CV188" s="157" t="str">
        <f>IF(VALUE(IF('Vessel List A'!GC187=1,1,IF('Vessel List A'!GC187=2,2,IF('Vessel List A'!GC187=3,3,IF('Vessel List A'!GC187=4,4,IF('Vessel List A'!GC187=5,5,IF('Vessel List A'!GC187=6,6,IF('Vessel List A'!GC187=7,7,IF('Vessel List A'!GC187=8,8,IF('Vessel List A'!GC187=9,9,IF('Vessel List A'!GC187=10,10,IF('Vessel List A'!GC187=11,11,IF('Vessel List A'!GC187=12,12,IF('Vessel List A'!GC187=13,13,IF('Vessel List A'!GC187=14,14,IF('Vessel List A'!GC187=15,15,IF('Vessel List A'!GC187=16,16,0)))))))))))))))))=0," ",VALUE(IF('Vessel List A'!GC187=1,1,IF('Vessel List A'!GC187=2,2,IF('Vessel List A'!GC187=3,3,IF('Vessel List A'!GC187=4,4,IF('Vessel List A'!GC187=5,5,IF('Vessel List A'!GC187=6,6,IF('Vessel List A'!GC187=7,7,IF('Vessel List A'!GC187=8,8,IF('Vessel List A'!GC187=9,9,IF('Vessel List A'!GC187=10,10,IF('Vessel List A'!GC187=11,11,IF('Vessel List A'!GC187=12,12,IF('Vessel List A'!GC187=13,13,IF('Vessel List A'!GC187=14,14,IF('Vessel List A'!GC187=15,15,IF('Vessel List A'!GC187=16,16,0))))))))))))))))))</f>
        <v xml:space="preserve"> </v>
      </c>
      <c r="CW188" s="154"/>
      <c r="CX188" s="158"/>
      <c r="CY188" s="390" t="str">
        <f t="shared" si="191"/>
        <v/>
      </c>
      <c r="CZ188" s="158"/>
      <c r="DA188" s="137"/>
      <c r="DB188" s="388" t="str">
        <f t="shared" si="192"/>
        <v/>
      </c>
      <c r="DC188" s="157" t="str">
        <f>IF(VALUE(IF('Vessel List A'!GP187=1,1,IF('Vessel List A'!GP187=2,2,IF('Vessel List A'!GP187=3,3,IF('Vessel List A'!GP187=4,4,IF('Vessel List A'!GP187=5,5,IF('Vessel List A'!GP187=6,6,IF('Vessel List A'!GP187=7,7,IF('Vessel List A'!GP187=8,8,IF('Vessel List A'!GP187=9,9,IF('Vessel List A'!GP187=10,10,IF('Vessel List A'!GP187=11,11,IF('Vessel List A'!GP187=12,12,IF('Vessel List A'!GP187=13,13,IF('Vessel List A'!GP187=14,14,IF('Vessel List A'!GP187=15,15,IF('Vessel List A'!GP187=16,16,0)))))))))))))))))=0," ",VALUE(IF('Vessel List A'!GP187=1,1,IF('Vessel List A'!GP187=2,2,IF('Vessel List A'!GP187=3,3,IF('Vessel List A'!GP187=4,4,IF('Vessel List A'!GP187=5,5,IF('Vessel List A'!GP187=6,6,IF('Vessel List A'!GP187=7,7,IF('Vessel List A'!GP187=8,8,IF('Vessel List A'!GP187=9,9,IF('Vessel List A'!GP187=10,10,IF('Vessel List A'!GP187=11,11,IF('Vessel List A'!GP187=12,12,IF('Vessel List A'!GP187=13,13,IF('Vessel List A'!GP187=14,14,IF('Vessel List A'!GP187=15,15,IF('Vessel List A'!GP187=16,16,0))))))))))))))))))</f>
        <v xml:space="preserve"> </v>
      </c>
      <c r="DD188" s="154"/>
      <c r="DE188" s="158"/>
      <c r="DF188" s="390" t="str">
        <f t="shared" si="193"/>
        <v/>
      </c>
      <c r="DG188" s="158"/>
      <c r="DH188" s="137"/>
      <c r="DI188" s="388" t="str">
        <f t="shared" si="194"/>
        <v/>
      </c>
      <c r="DJ188" s="157" t="str">
        <f>IF(VALUE(IF('Vessel List A'!HC187=1,1,IF('Vessel List A'!HC187=2,2,IF('Vessel List A'!HC187=3,3,IF('Vessel List A'!HC187=4,4,IF('Vessel List A'!HC187=5,5,IF('Vessel List A'!HC187=6,6,IF('Vessel List A'!HC187=7,7,IF('Vessel List A'!HC187=8,8,IF('Vessel List A'!HC187=9,9,IF('Vessel List A'!HC187=10,10,IF('Vessel List A'!HC187=11,11,IF('Vessel List A'!HC187=12,12,IF('Vessel List A'!HC187=13,13,IF('Vessel List A'!HC187=14,14,IF('Vessel List A'!HC187=15,15,IF('Vessel List A'!HC187=16,16,0)))))))))))))))))=0," ",VALUE(IF('Vessel List A'!HC187=1,1,IF('Vessel List A'!HC187=2,2,IF('Vessel List A'!HC187=3,3,IF('Vessel List A'!HC187=4,4,IF('Vessel List A'!HC187=5,5,IF('Vessel List A'!HC187=6,6,IF('Vessel List A'!HC187=7,7,IF('Vessel List A'!HC187=8,8,IF('Vessel List A'!HC187=9,9,IF('Vessel List A'!HC187=10,10,IF('Vessel List A'!HC187=11,11,IF('Vessel List A'!HC187=12,12,IF('Vessel List A'!HC187=13,13,IF('Vessel List A'!HC187=14,14,IF('Vessel List A'!HC187=15,15,IF('Vessel List A'!HC187=16,16,0))))))))))))))))))</f>
        <v xml:space="preserve"> </v>
      </c>
      <c r="DK188" s="154"/>
      <c r="DL188" s="158"/>
      <c r="DM188" s="390" t="str">
        <f t="shared" si="195"/>
        <v/>
      </c>
      <c r="DN188" s="158"/>
      <c r="DO188" s="137"/>
      <c r="DP188" s="388" t="str">
        <f t="shared" si="196"/>
        <v/>
      </c>
      <c r="DQ188" s="157" t="str">
        <f>IF(VALUE(IF('Vessel List A'!HP187=1,1,IF('Vessel List A'!HP187=2,2,IF('Vessel List A'!HP187=3,3,IF('Vessel List A'!HP187=4,4,IF('Vessel List A'!HP187=5,5,IF('Vessel List A'!HP187=6,6,IF('Vessel List A'!HP187=7,7,IF('Vessel List A'!HP187=8,8,IF('Vessel List A'!HP187=9,9,IF('Vessel List A'!HP187=10,10,IF('Vessel List A'!HP187=11,11,IF('Vessel List A'!HP187=12,12,IF('Vessel List A'!HP187=13,13,IF('Vessel List A'!HP187=14,14,IF('Vessel List A'!HP187=15,15,IF('Vessel List A'!HP187=16,16,0)))))))))))))))))=0," ",VALUE(IF('Vessel List A'!HP187=1,1,IF('Vessel List A'!HP187=2,2,IF('Vessel List A'!HP187=3,3,IF('Vessel List A'!HP187=4,4,IF('Vessel List A'!HP187=5,5,IF('Vessel List A'!HP187=6,6,IF('Vessel List A'!HP187=7,7,IF('Vessel List A'!HP187=8,8,IF('Vessel List A'!HP187=9,9,IF('Vessel List A'!HP187=10,10,IF('Vessel List A'!HP187=11,11,IF('Vessel List A'!HP187=12,12,IF('Vessel List A'!HP187=13,13,IF('Vessel List A'!HP187=14,14,IF('Vessel List A'!HP187=15,15,IF('Vessel List A'!HP187=16,16,0))))))))))))))))))</f>
        <v xml:space="preserve"> </v>
      </c>
      <c r="DR188" s="154"/>
      <c r="DS188" s="158"/>
      <c r="DT188" s="390" t="str">
        <f t="shared" si="197"/>
        <v/>
      </c>
      <c r="DU188" s="158"/>
      <c r="DV188" s="137"/>
      <c r="DW188" s="388" t="str">
        <f t="shared" si="198"/>
        <v/>
      </c>
      <c r="DX188" s="157" t="str">
        <f>IF(VALUE(IF('Vessel List A'!IC187=1,1,IF('Vessel List A'!IC187=2,2,IF('Vessel List A'!IC187=3,3,IF('Vessel List A'!IC187=4,4,IF('Vessel List A'!IC187=5,5,IF('Vessel List A'!IC187=6,6,IF('Vessel List A'!IC187=7,7,IF('Vessel List A'!IC187=8,8,IF('Vessel List A'!IC187=9,9,IF('Vessel List A'!IC187=10,10,IF('Vessel List A'!IC187=11,11,IF('Vessel List A'!IC187=12,12,IF('Vessel List A'!IC187=13,13,IF('Vessel List A'!IC187=14,14,IF('Vessel List A'!IC187=15,15,IF('Vessel List A'!IC187=16,16,0)))))))))))))))))=0," ",VALUE(IF('Vessel List A'!IC187=1,1,IF('Vessel List A'!IC187=2,2,IF('Vessel List A'!IC187=3,3,IF('Vessel List A'!IC187=4,4,IF('Vessel List A'!IC187=5,5,IF('Vessel List A'!IC187=6,6,IF('Vessel List A'!IC187=7,7,IF('Vessel List A'!IC187=8,8,IF('Vessel List A'!IC187=9,9,IF('Vessel List A'!IC187=10,10,IF('Vessel List A'!IC187=11,11,IF('Vessel List A'!IC187=12,12,IF('Vessel List A'!IC187=13,13,IF('Vessel List A'!IC187=14,14,IF('Vessel List A'!IC187=15,15,IF('Vessel List A'!IC187=16,16,0))))))))))))))))))</f>
        <v xml:space="preserve"> </v>
      </c>
      <c r="DY188" s="154"/>
      <c r="DZ188" s="158"/>
      <c r="EA188" s="390" t="str">
        <f t="shared" si="199"/>
        <v/>
      </c>
      <c r="EB188" s="158"/>
      <c r="EC188" s="137"/>
      <c r="ED188" s="388" t="str">
        <f t="shared" si="200"/>
        <v/>
      </c>
      <c r="EE188" s="157" t="str">
        <f>IF(VALUE(IF('Vessel List A'!IP187=1,1,IF('Vessel List A'!IP187=2,2,IF('Vessel List A'!IP187=3,3,IF('Vessel List A'!IP187=4,4,IF('Vessel List A'!IP187=5,5,IF('Vessel List A'!IP187=6,6,IF('Vessel List A'!IP187=7,7,IF('Vessel List A'!IP187=8,8,IF('Vessel List A'!IP187=9,9,IF('Vessel List A'!IP187=10,10,IF('Vessel List A'!IP187=11,11,IF('Vessel List A'!IP187=12,12,IF('Vessel List A'!IP187=13,13,IF('Vessel List A'!IP187=14,14,IF('Vessel List A'!IP187=15,15,IF('Vessel List A'!IP187=16,16,0)))))))))))))))))=0," ",VALUE(IF('Vessel List A'!IP187=1,1,IF('Vessel List A'!IP187=2,2,IF('Vessel List A'!IP187=3,3,IF('Vessel List A'!IP187=4,4,IF('Vessel List A'!IP187=5,5,IF('Vessel List A'!IP187=6,6,IF('Vessel List A'!IP187=7,7,IF('Vessel List A'!IP187=8,8,IF('Vessel List A'!IP187=9,9,IF('Vessel List A'!IP187=10,10,IF('Vessel List A'!IP187=11,11,IF('Vessel List A'!IP187=12,12,IF('Vessel List A'!IP187=13,13,IF('Vessel List A'!IP187=14,14,IF('Vessel List A'!IP187=15,15,IF('Vessel List A'!IP187=16,16,0))))))))))))))))))</f>
        <v xml:space="preserve"> </v>
      </c>
      <c r="EF188" s="154"/>
      <c r="EG188" s="158"/>
      <c r="EH188" s="390" t="str">
        <f t="shared" si="201"/>
        <v/>
      </c>
      <c r="EI188" s="158"/>
      <c r="EJ188" s="137"/>
      <c r="EK188" s="397" t="str">
        <f t="shared" si="202"/>
        <v/>
      </c>
      <c r="EL188" s="144"/>
      <c r="EM188" s="157" t="str">
        <f>IF(VALUE(IF('Vessel List B'!C187=1,1,IF('Vessel List B'!C187=2,2,IF('Vessel List B'!C187=3,3,IF('Vessel List B'!C187=4,4,IF('Vessel List B'!C187=5,5,IF('Vessel List B'!C187=6,6,IF('Vessel List B'!C187=7,7,IF('Vessel List B'!C187=8,8,IF('Vessel List B'!C187=9,9,IF('Vessel List B'!C187=10,10,IF('Vessel List B'!C187=11,11,IF('Vessel List B'!C187=12,12,IF('Vessel List B'!C187=13,13,IF('Vessel List B'!C187=14,14,IF('Vessel List B'!C187=15,15,IF('Vessel List B'!C187=16,16,0)))))))))))))))))=0," ",VALUE(IF('Vessel List B'!C187=1,1,IF('Vessel List B'!C187=2,2,IF('Vessel List B'!C187=3,3,IF('Vessel List B'!C187=4,4,IF('Vessel List B'!C187=5,5,IF('Vessel List B'!C187=6,6,IF('Vessel List B'!C187=7,7,IF('Vessel List B'!C187=8,8,IF('Vessel List B'!C187=9,9,IF('Vessel List B'!C187=10,10,IF('Vessel List B'!C187=11,11,IF('Vessel List B'!C187=12,12,IF('Vessel List B'!C187=13,13,IF('Vessel List B'!C187=14,14,IF('Vessel List B'!C187=15,15,IF('Vessel List B'!C187=16,16,0))))))))))))))))))</f>
        <v xml:space="preserve"> </v>
      </c>
      <c r="EN188" s="154"/>
      <c r="EO188" s="158"/>
      <c r="EP188" s="390" t="str">
        <f t="shared" si="203"/>
        <v/>
      </c>
      <c r="EQ188" s="158"/>
      <c r="ER188" s="137"/>
      <c r="ES188" s="388" t="str">
        <f t="shared" si="204"/>
        <v/>
      </c>
      <c r="ET188" s="157" t="str">
        <f>IF(VALUE(IF('Vessel List B'!P187=1,1,IF('Vessel List B'!P187=2,2,IF('Vessel List B'!P187=3,3,IF('Vessel List B'!P187=4,4,IF('Vessel List B'!P187=5,5,IF('Vessel List B'!P187=6,6,IF('Vessel List B'!P187=7,7,IF('Vessel List B'!P187=8,8,IF('Vessel List B'!P187=9,9,IF('Vessel List B'!P187=10,10,IF('Vessel List B'!P187=11,11,IF('Vessel List B'!P187=12,12,IF('Vessel List B'!P187=13,13,IF('Vessel List B'!P187=14,14,IF('Vessel List B'!P187=15,15,IF('Vessel List B'!P187=16,16,0)))))))))))))))))=0," ",VALUE(IF('Vessel List B'!P187=1,1,IF('Vessel List B'!P187=2,2,IF('Vessel List B'!P187=3,3,IF('Vessel List B'!P187=4,4,IF('Vessel List B'!P187=5,5,IF('Vessel List B'!P187=6,6,IF('Vessel List B'!P187=7,7,IF('Vessel List B'!P187=8,8,IF('Vessel List B'!P187=9,9,IF('Vessel List B'!P187=10,10,IF('Vessel List B'!P187=11,11,IF('Vessel List B'!P187=12,12,IF('Vessel List B'!P187=13,13,IF('Vessel List B'!P187=14,14,IF('Vessel List B'!P187=15,15,IF('Vessel List B'!P187=16,16,0))))))))))))))))))</f>
        <v xml:space="preserve"> </v>
      </c>
      <c r="EU188" s="154"/>
      <c r="EV188" s="158"/>
      <c r="EW188" s="390" t="str">
        <f t="shared" si="205"/>
        <v/>
      </c>
      <c r="EX188" s="158"/>
      <c r="EY188" s="137"/>
      <c r="EZ188" s="388" t="str">
        <f t="shared" si="206"/>
        <v/>
      </c>
      <c r="FA188" s="157" t="str">
        <f>IF(VALUE(IF('Vessel List B'!AC187=1,1,IF('Vessel List B'!AC187=2,2,IF('Vessel List B'!AC187=3,3,IF('Vessel List B'!AC187=4,4,IF('Vessel List B'!AC187=5,5,IF('Vessel List B'!AC187=6,6,IF('Vessel List B'!AC187=7,7,IF('Vessel List B'!AC187=8,8,IF('Vessel List B'!AC187=9,9,IF('Vessel List B'!AC187=10,10,IF('Vessel List B'!AC187=11,11,IF('Vessel List B'!AC187=12,12,IF('Vessel List B'!AC187=13,13,IF('Vessel List B'!AC187=14,14,IF('Vessel List B'!AC187=15,15,IF('Vessel List B'!AC187=16,16,0)))))))))))))))))=0," ",VALUE(IF('Vessel List B'!AC187=1,1,IF('Vessel List B'!AC187=2,2,IF('Vessel List B'!AC187=3,3,IF('Vessel List B'!AC187=4,4,IF('Vessel List B'!AC187=5,5,IF('Vessel List B'!AC187=6,6,IF('Vessel List B'!AC187=7,7,IF('Vessel List B'!AC187=8,8,IF('Vessel List B'!AC187=9,9,IF('Vessel List B'!AC187=10,10,IF('Vessel List B'!AC187=11,11,IF('Vessel List B'!AC187=12,12,IF('Vessel List B'!AC187=13,13,IF('Vessel List B'!AC187=14,14,IF('Vessel List B'!AC187=15,15,IF('Vessel List B'!AC187=16,16,0))))))))))))))))))</f>
        <v xml:space="preserve"> </v>
      </c>
      <c r="FB188" s="154"/>
      <c r="FC188" s="158"/>
      <c r="FD188" s="390" t="str">
        <f t="shared" si="207"/>
        <v/>
      </c>
      <c r="FE188" s="158"/>
      <c r="FF188" s="137"/>
      <c r="FG188" s="388" t="str">
        <f t="shared" si="208"/>
        <v/>
      </c>
      <c r="FH188" s="157" t="str">
        <f>IF(VALUE(IF('Vessel List B'!AP187=1,1,IF('Vessel List B'!AP187=2,2,IF('Vessel List B'!AP187=3,3,IF('Vessel List B'!AP187=4,4,IF('Vessel List B'!AP187=5,5,IF('Vessel List B'!AP187=6,6,IF('Vessel List B'!AP187=7,7,IF('Vessel List B'!AP187=8,8,IF('Vessel List B'!AP187=9,9,IF('Vessel List B'!AP187=10,10,IF('Vessel List B'!AP187=11,11,IF('Vessel List B'!AP187=12,12,IF('Vessel List B'!AP187=13,13,IF('Vessel List B'!AP187=14,14,IF('Vessel List B'!AP187=15,15,IF('Vessel List B'!AP187=16,16,0)))))))))))))))))=0," ",VALUE(IF('Vessel List B'!AP187=1,1,IF('Vessel List B'!AP187=2,2,IF('Vessel List B'!AP187=3,3,IF('Vessel List B'!AP187=4,4,IF('Vessel List B'!AP187=5,5,IF('Vessel List B'!AP187=6,6,IF('Vessel List B'!AP187=7,7,IF('Vessel List B'!AP187=8,8,IF('Vessel List B'!AP187=9,9,IF('Vessel List B'!AP187=10,10,IF('Vessel List B'!AP187=11,11,IF('Vessel List B'!AP187=12,12,IF('Vessel List B'!AP187=13,13,IF('Vessel List B'!AP187=14,14,IF('Vessel List B'!AP187=15,15,IF('Vessel List B'!AP187=16,16,0))))))))))))))))))</f>
        <v xml:space="preserve"> </v>
      </c>
      <c r="FI188" s="154"/>
      <c r="FJ188" s="158"/>
      <c r="FK188" s="390" t="str">
        <f t="shared" si="209"/>
        <v/>
      </c>
      <c r="FL188" s="158"/>
      <c r="FM188" s="137"/>
      <c r="FN188" s="388" t="str">
        <f t="shared" si="210"/>
        <v/>
      </c>
      <c r="FO188" s="157" t="str">
        <f>IF(VALUE(IF('Vessel List B'!BC187=1,1,IF('Vessel List B'!BC187=2,2,IF('Vessel List B'!BC187=3,3,IF('Vessel List B'!BC187=4,4,IF('Vessel List B'!BC187=5,5,IF('Vessel List B'!BC187=6,6,IF('Vessel List B'!BC187=7,7,IF('Vessel List B'!BC187=8,8,IF('Vessel List B'!BC187=9,9,IF('Vessel List B'!BC187=10,10,IF('Vessel List B'!BC187=11,11,IF('Vessel List B'!BC187=12,12,IF('Vessel List B'!BC187=13,13,IF('Vessel List B'!BC187=14,14,IF('Vessel List B'!BC187=15,15,IF('Vessel List B'!BC187=16,16,0)))))))))))))))))=0," ",VALUE(IF('Vessel List B'!BC187=1,1,IF('Vessel List B'!BC187=2,2,IF('Vessel List B'!BC187=3,3,IF('Vessel List B'!BC187=4,4,IF('Vessel List B'!BC187=5,5,IF('Vessel List B'!BC187=6,6,IF('Vessel List B'!BC187=7,7,IF('Vessel List B'!BC187=8,8,IF('Vessel List B'!BC187=9,9,IF('Vessel List B'!BC187=10,10,IF('Vessel List B'!BC187=11,11,IF('Vessel List B'!BC187=12,12,IF('Vessel List B'!BC187=13,13,IF('Vessel List B'!BC187=14,14,IF('Vessel List B'!BC187=15,15,IF('Vessel List B'!BC187=16,16,0))))))))))))))))))</f>
        <v xml:space="preserve"> </v>
      </c>
      <c r="FP188" s="154"/>
      <c r="FQ188" s="158"/>
      <c r="FR188" s="390" t="str">
        <f t="shared" si="211"/>
        <v/>
      </c>
      <c r="FS188" s="158"/>
      <c r="FT188" s="137"/>
      <c r="FU188" s="388" t="str">
        <f t="shared" si="212"/>
        <v/>
      </c>
      <c r="FV188" s="157" t="str">
        <f>IF(VALUE(IF('Vessel List B'!BP187=1,1,IF('Vessel List B'!BP187=2,2,IF('Vessel List B'!BP187=3,3,IF('Vessel List B'!BP187=4,4,IF('Vessel List B'!BP187=5,5,IF('Vessel List B'!BP187=6,6,IF('Vessel List B'!BP187=7,7,IF('Vessel List B'!BP187=8,8,IF('Vessel List B'!BP187=9,9,IF('Vessel List B'!BP187=10,10,IF('Vessel List B'!BP187=11,11,IF('Vessel List B'!BP187=12,12,IF('Vessel List B'!BP187=13,13,IF('Vessel List B'!BP187=14,14,IF('Vessel List B'!BP187=15,15,IF('Vessel List B'!BP187=16,16,0)))))))))))))))))=0," ",VALUE(IF('Vessel List B'!BP187=1,1,IF('Vessel List B'!BP187=2,2,IF('Vessel List B'!BP187=3,3,IF('Vessel List B'!BP187=4,4,IF('Vessel List B'!BP187=5,5,IF('Vessel List B'!BP187=6,6,IF('Vessel List B'!BP187=7,7,IF('Vessel List B'!BP187=8,8,IF('Vessel List B'!BP187=9,9,IF('Vessel List B'!BP187=10,10,IF('Vessel List B'!BP187=11,11,IF('Vessel List B'!BP187=12,12,IF('Vessel List B'!BP187=13,13,IF('Vessel List B'!BP187=14,14,IF('Vessel List B'!BP187=15,15,IF('Vessel List B'!BP187=16,16,0))))))))))))))))))</f>
        <v xml:space="preserve"> </v>
      </c>
      <c r="FW188" s="154"/>
      <c r="FX188" s="158"/>
      <c r="FY188" s="390" t="str">
        <f t="shared" si="213"/>
        <v/>
      </c>
      <c r="FZ188" s="158"/>
      <c r="GA188" s="137"/>
      <c r="GB188" s="388" t="str">
        <f t="shared" si="214"/>
        <v/>
      </c>
      <c r="GC188" s="157" t="str">
        <f>IF(VALUE(IF('Vessel List B'!CC187=1,1,IF('Vessel List B'!CC187=2,2,IF('Vessel List B'!CC187=3,3,IF('Vessel List B'!CC187=4,4,IF('Vessel List B'!CC187=5,5,IF('Vessel List B'!CC187=6,6,IF('Vessel List B'!CC187=7,7,IF('Vessel List B'!CC187=8,8,IF('Vessel List B'!CC187=9,9,IF('Vessel List B'!CC187=10,10,IF('Vessel List B'!CC187=11,11,IF('Vessel List B'!CC187=12,12,IF('Vessel List B'!CC187=13,13,IF('Vessel List B'!CC187=14,14,IF('Vessel List B'!CC187=15,15,IF('Vessel List B'!CC187=16,16,0)))))))))))))))))=0," ",VALUE(IF('Vessel List B'!CC187=1,1,IF('Vessel List B'!CC187=2,2,IF('Vessel List B'!CC187=3,3,IF('Vessel List B'!CC187=4,4,IF('Vessel List B'!CC187=5,5,IF('Vessel List B'!CC187=6,6,IF('Vessel List B'!CC187=7,7,IF('Vessel List B'!CC187=8,8,IF('Vessel List B'!CC187=9,9,IF('Vessel List B'!CC187=10,10,IF('Vessel List B'!CC187=11,11,IF('Vessel List B'!CC187=12,12,IF('Vessel List B'!CC187=13,13,IF('Vessel List B'!CC187=14,14,IF('Vessel List B'!CC187=15,15,IF('Vessel List B'!CC187=16,16,0))))))))))))))))))</f>
        <v xml:space="preserve"> </v>
      </c>
      <c r="GD188" s="154"/>
      <c r="GE188" s="158"/>
      <c r="GF188" s="390" t="str">
        <f t="shared" si="215"/>
        <v/>
      </c>
      <c r="GG188" s="158"/>
      <c r="GH188" s="137"/>
      <c r="GI188" s="388" t="str">
        <f t="shared" si="216"/>
        <v/>
      </c>
      <c r="GJ188" s="157" t="str">
        <f>IF(VALUE(IF('Vessel List B'!CP187=1,1,IF('Vessel List B'!CP187=2,2,IF('Vessel List B'!CP187=3,3,IF('Vessel List B'!CP187=4,4,IF('Vessel List B'!CP187=5,5,IF('Vessel List B'!CP187=6,6,IF('Vessel List B'!CP187=7,7,IF('Vessel List B'!CP187=8,8,IF('Vessel List B'!CP187=9,9,IF('Vessel List B'!CP187=10,10,IF('Vessel List B'!CP187=11,11,IF('Vessel List B'!CP187=12,12,IF('Vessel List B'!CP187=13,13,IF('Vessel List B'!CP187=14,14,IF('Vessel List B'!CP187=15,15,IF('Vessel List B'!CP187=16,16,0)))))))))))))))))=0," ",VALUE(IF('Vessel List B'!CP187=1,1,IF('Vessel List B'!CP187=2,2,IF('Vessel List B'!CP187=3,3,IF('Vessel List B'!CP187=4,4,IF('Vessel List B'!CP187=5,5,IF('Vessel List B'!CP187=6,6,IF('Vessel List B'!CP187=7,7,IF('Vessel List B'!CP187=8,8,IF('Vessel List B'!CP187=9,9,IF('Vessel List B'!CP187=10,10,IF('Vessel List B'!CP187=11,11,IF('Vessel List B'!CP187=12,12,IF('Vessel List B'!CP187=13,13,IF('Vessel List B'!CP187=14,14,IF('Vessel List B'!CP187=15,15,IF('Vessel List B'!CP187=16,16,0))))))))))))))))))</f>
        <v xml:space="preserve"> </v>
      </c>
      <c r="GK188" s="154"/>
      <c r="GL188" s="158"/>
      <c r="GM188" s="390" t="str">
        <f t="shared" si="217"/>
        <v/>
      </c>
      <c r="GN188" s="158"/>
      <c r="GO188" s="137"/>
      <c r="GP188" s="388" t="str">
        <f t="shared" si="218"/>
        <v/>
      </c>
      <c r="GQ188" s="157" t="str">
        <f>IF(VALUE(IF('Vessel List B'!DC187=1,1,IF('Vessel List B'!DC187=2,2,IF('Vessel List B'!DC187=3,3,IF('Vessel List B'!DC187=4,4,IF('Vessel List B'!DC187=5,5,IF('Vessel List B'!DC187=6,6,IF('Vessel List B'!DC187=7,7,IF('Vessel List B'!DC187=8,8,IF('Vessel List B'!DC187=9,9,IF('Vessel List B'!DC187=10,10,IF('Vessel List B'!DC187=11,11,IF('Vessel List B'!DC187=12,12,IF('Vessel List B'!DC187=13,13,IF('Vessel List B'!DC187=14,14,IF('Vessel List B'!DC187=15,15,IF('Vessel List B'!DC187=16,16,0)))))))))))))))))=0," ",VALUE(IF('Vessel List B'!DC187=1,1,IF('Vessel List B'!DC187=2,2,IF('Vessel List B'!DC187=3,3,IF('Vessel List B'!DC187=4,4,IF('Vessel List B'!DC187=5,5,IF('Vessel List B'!DC187=6,6,IF('Vessel List B'!DC187=7,7,IF('Vessel List B'!DC187=8,8,IF('Vessel List B'!DC187=9,9,IF('Vessel List B'!DC187=10,10,IF('Vessel List B'!DC187=11,11,IF('Vessel List B'!DC187=12,12,IF('Vessel List B'!DC187=13,13,IF('Vessel List B'!DC187=14,14,IF('Vessel List B'!DC187=15,15,IF('Vessel List B'!DC187=16,16,0))))))))))))))))))</f>
        <v xml:space="preserve"> </v>
      </c>
      <c r="GR188" s="154"/>
      <c r="GS188" s="158"/>
      <c r="GT188" s="390" t="str">
        <f t="shared" si="219"/>
        <v/>
      </c>
      <c r="GU188" s="158"/>
      <c r="GV188" s="137"/>
      <c r="GW188" s="388" t="str">
        <f t="shared" si="220"/>
        <v/>
      </c>
      <c r="GX188" s="157" t="str">
        <f>IF(VALUE(IF('Vessel List B'!DP187=1,1,IF('Vessel List B'!DP187=2,2,IF('Vessel List B'!DP187=3,3,IF('Vessel List B'!DP187=4,4,IF('Vessel List B'!DP187=5,5,IF('Vessel List B'!DP187=6,6,IF('Vessel List B'!DP187=7,7,IF('Vessel List B'!DP187=8,8,IF('Vessel List B'!DP187=9,9,IF('Vessel List B'!DP187=10,10,IF('Vessel List B'!DP187=11,11,IF('Vessel List B'!DP187=12,12,IF('Vessel List B'!DP187=13,13,IF('Vessel List B'!DP187=14,14,IF('Vessel List B'!DP187=15,15,IF('Vessel List B'!DP187=16,16,0)))))))))))))))))=0," ",VALUE(IF('Vessel List B'!DP187=1,1,IF('Vessel List B'!DP187=2,2,IF('Vessel List B'!DP187=3,3,IF('Vessel List B'!DP187=4,4,IF('Vessel List B'!DP187=5,5,IF('Vessel List B'!DP187=6,6,IF('Vessel List B'!DP187=7,7,IF('Vessel List B'!DP187=8,8,IF('Vessel List B'!DP187=9,9,IF('Vessel List B'!DP187=10,10,IF('Vessel List B'!DP187=11,11,IF('Vessel List B'!DP187=12,12,IF('Vessel List B'!DP187=13,13,IF('Vessel List B'!DP187=14,14,IF('Vessel List B'!DP187=15,15,IF('Vessel List B'!DP187=16,16,0))))))))))))))))))</f>
        <v xml:space="preserve"> </v>
      </c>
      <c r="GY188" s="154"/>
      <c r="GZ188" s="158"/>
      <c r="HA188" s="390" t="str">
        <f t="shared" si="221"/>
        <v/>
      </c>
      <c r="HB188" s="158"/>
      <c r="HC188" s="137"/>
      <c r="HD188" s="388" t="str">
        <f t="shared" si="222"/>
        <v/>
      </c>
      <c r="HE188" s="157" t="str">
        <f>IF(VALUE(IF('Vessel List B'!EC187=1,1,IF('Vessel List B'!EC187=2,2,IF('Vessel List B'!EC187=3,3,IF('Vessel List B'!EC187=4,4,IF('Vessel List B'!EC187=5,5,IF('Vessel List B'!EC187=6,6,IF('Vessel List B'!EC187=7,7,IF('Vessel List B'!EC187=8,8,IF('Vessel List B'!EC187=9,9,IF('Vessel List B'!EC187=10,10,IF('Vessel List B'!EC187=11,11,IF('Vessel List B'!EC187=12,12,IF('Vessel List B'!EC187=13,13,IF('Vessel List B'!EC187=14,14,IF('Vessel List B'!EC187=15,15,IF('Vessel List B'!EC187=16,16,0)))))))))))))))))=0," ",VALUE(IF('Vessel List B'!EC187=1,1,IF('Vessel List B'!EC187=2,2,IF('Vessel List B'!EC187=3,3,IF('Vessel List B'!EC187=4,4,IF('Vessel List B'!EC187=5,5,IF('Vessel List B'!EC187=6,6,IF('Vessel List B'!EC187=7,7,IF('Vessel List B'!EC187=8,8,IF('Vessel List B'!EC187=9,9,IF('Vessel List B'!EC187=10,10,IF('Vessel List B'!EC187=11,11,IF('Vessel List B'!EC187=12,12,IF('Vessel List B'!EC187=13,13,IF('Vessel List B'!EC187=14,14,IF('Vessel List B'!EC187=15,15,IF('Vessel List B'!EC187=16,16,0))))))))))))))))))</f>
        <v xml:space="preserve"> </v>
      </c>
      <c r="HF188" s="154"/>
      <c r="HG188" s="158"/>
      <c r="HH188" s="390" t="str">
        <f t="shared" si="223"/>
        <v/>
      </c>
      <c r="HI188" s="158"/>
      <c r="HJ188" s="137"/>
      <c r="HK188" s="388" t="str">
        <f t="shared" si="224"/>
        <v/>
      </c>
      <c r="HL188" s="157" t="str">
        <f>IF(VALUE(IF('Vessel List B'!EP187=1,1,IF('Vessel List B'!EP187=2,2,IF('Vessel List B'!EP187=3,3,IF('Vessel List B'!EP187=4,4,IF('Vessel List B'!EP187=5,5,IF('Vessel List B'!EP187=6,6,IF('Vessel List B'!EP187=7,7,IF('Vessel List B'!EP187=8,8,IF('Vessel List B'!EP187=9,9,IF('Vessel List B'!EP187=10,10,IF('Vessel List B'!EP187=11,11,IF('Vessel List B'!EP187=12,12,IF('Vessel List B'!EP187=13,13,IF('Vessel List B'!EP187=14,14,IF('Vessel List B'!EP187=15,15,IF('Vessel List B'!EP187=16,16,0)))))))))))))))))=0," ",VALUE(IF('Vessel List B'!EP187=1,1,IF('Vessel List B'!EP187=2,2,IF('Vessel List B'!EP187=3,3,IF('Vessel List B'!EP187=4,4,IF('Vessel List B'!EP187=5,5,IF('Vessel List B'!EP187=6,6,IF('Vessel List B'!EP187=7,7,IF('Vessel List B'!EP187=8,8,IF('Vessel List B'!EP187=9,9,IF('Vessel List B'!EP187=10,10,IF('Vessel List B'!EP187=11,11,IF('Vessel List B'!EP187=12,12,IF('Vessel List B'!EP187=13,13,IF('Vessel List B'!EP187=14,14,IF('Vessel List B'!EP187=15,15,IF('Vessel List B'!EP187=16,16,0))))))))))))))))))</f>
        <v xml:space="preserve"> </v>
      </c>
      <c r="HM188" s="154"/>
      <c r="HN188" s="158"/>
      <c r="HO188" s="390" t="str">
        <f t="shared" si="225"/>
        <v/>
      </c>
      <c r="HP188" s="158"/>
      <c r="HQ188" s="137"/>
      <c r="HR188" s="388" t="str">
        <f t="shared" si="226"/>
        <v/>
      </c>
      <c r="HS188" s="157" t="str">
        <f>IF(VALUE(IF('Vessel List B'!FC187=1,1,IF('Vessel List B'!FC187=2,2,IF('Vessel List B'!FC187=3,3,IF('Vessel List B'!FC187=4,4,IF('Vessel List B'!FC187=5,5,IF('Vessel List B'!FC187=6,6,IF('Vessel List B'!FC187=7,7,IF('Vessel List B'!FC187=8,8,IF('Vessel List B'!FC187=9,9,IF('Vessel List B'!FC187=10,10,IF('Vessel List B'!FC187=11,11,IF('Vessel List B'!FC187=12,12,IF('Vessel List B'!FC187=13,13,IF('Vessel List B'!FC187=14,14,IF('Vessel List B'!FC187=15,15,IF('Vessel List B'!FC187=16,16,0)))))))))))))))))=0," ",VALUE(IF('Vessel List B'!FC187=1,1,IF('Vessel List B'!FC187=2,2,IF('Vessel List B'!FC187=3,3,IF('Vessel List B'!FC187=4,4,IF('Vessel List B'!FC187=5,5,IF('Vessel List B'!FC187=6,6,IF('Vessel List B'!FC187=7,7,IF('Vessel List B'!FC187=8,8,IF('Vessel List B'!FC187=9,9,IF('Vessel List B'!FC187=10,10,IF('Vessel List B'!FC187=11,11,IF('Vessel List B'!FC187=12,12,IF('Vessel List B'!FC187=13,13,IF('Vessel List B'!FC187=14,14,IF('Vessel List B'!FC187=15,15,IF('Vessel List B'!FC187=16,16,0))))))))))))))))))</f>
        <v xml:space="preserve"> </v>
      </c>
      <c r="HT188" s="154"/>
      <c r="HU188" s="158"/>
      <c r="HV188" s="390" t="str">
        <f t="shared" si="227"/>
        <v/>
      </c>
      <c r="HW188" s="158"/>
      <c r="HX188" s="137"/>
      <c r="HY188" s="388" t="str">
        <f t="shared" si="228"/>
        <v/>
      </c>
      <c r="HZ188" s="157" t="str">
        <f>IF(VALUE(IF('Vessel List B'!FP187=1,1,IF('Vessel List B'!FP187=2,2,IF('Vessel List B'!FP187=3,3,IF('Vessel List B'!FP187=4,4,IF('Vessel List B'!FP187=5,5,IF('Vessel List B'!FP187=6,6,IF('Vessel List B'!FP187=7,7,IF('Vessel List B'!FP187=8,8,IF('Vessel List B'!FP187=9,9,IF('Vessel List B'!FP187=10,10,IF('Vessel List B'!FP187=11,11,IF('Vessel List B'!FP187=12,12,IF('Vessel List B'!FP187=13,13,IF('Vessel List B'!FP187=14,14,IF('Vessel List B'!FP187=15,15,IF('Vessel List B'!FP187=16,16,0)))))))))))))))))=0," ",VALUE(IF('Vessel List B'!FP187=1,1,IF('Vessel List B'!FP187=2,2,IF('Vessel List B'!FP187=3,3,IF('Vessel List B'!FP187=4,4,IF('Vessel List B'!FP187=5,5,IF('Vessel List B'!FP187=6,6,IF('Vessel List B'!FP187=7,7,IF('Vessel List B'!FP187=8,8,IF('Vessel List B'!FP187=9,9,IF('Vessel List B'!FP187=10,10,IF('Vessel List B'!FP187=11,11,IF('Vessel List B'!FP187=12,12,IF('Vessel List B'!FP187=13,13,IF('Vessel List B'!FP187=14,14,IF('Vessel List B'!FP187=15,15,IF('Vessel List B'!FP187=16,16,0))))))))))))))))))</f>
        <v xml:space="preserve"> </v>
      </c>
      <c r="IA188" s="154"/>
      <c r="IB188" s="158"/>
      <c r="IC188" s="390" t="str">
        <f t="shared" si="229"/>
        <v/>
      </c>
      <c r="ID188" s="158"/>
      <c r="IE188" s="137"/>
      <c r="IF188" s="388" t="str">
        <f t="shared" si="230"/>
        <v/>
      </c>
      <c r="IG188" s="157" t="str">
        <f>IF(VALUE(IF('Vessel List B'!GC187=1,1,IF('Vessel List B'!GC187=2,2,IF('Vessel List B'!GC187=3,3,IF('Vessel List B'!GC187=4,4,IF('Vessel List B'!GC187=5,5,IF('Vessel List B'!GC187=6,6,IF('Vessel List B'!GC187=7,7,IF('Vessel List B'!GC187=8,8,IF('Vessel List B'!GC187=9,9,IF('Vessel List B'!GC187=10,10,IF('Vessel List B'!GC187=11,11,IF('Vessel List B'!GC187=12,12,IF('Vessel List B'!GC187=13,13,IF('Vessel List B'!GC187=14,14,IF('Vessel List B'!GC187=15,15,IF('Vessel List B'!GC187=16,16,0)))))))))))))))))=0," ",VALUE(IF('Vessel List B'!GC187=1,1,IF('Vessel List B'!GC187=2,2,IF('Vessel List B'!GC187=3,3,IF('Vessel List B'!GC187=4,4,IF('Vessel List B'!GC187=5,5,IF('Vessel List B'!GC187=6,6,IF('Vessel List B'!GC187=7,7,IF('Vessel List B'!GC187=8,8,IF('Vessel List B'!GC187=9,9,IF('Vessel List B'!GC187=10,10,IF('Vessel List B'!GC187=11,11,IF('Vessel List B'!GC187=12,12,IF('Vessel List B'!GC187=13,13,IF('Vessel List B'!GC187=14,14,IF('Vessel List B'!GC187=15,15,IF('Vessel List B'!GC187=16,16,0))))))))))))))))))</f>
        <v xml:space="preserve"> </v>
      </c>
      <c r="IH188" s="154"/>
      <c r="II188" s="158"/>
      <c r="IJ188" s="390" t="str">
        <f t="shared" si="231"/>
        <v/>
      </c>
      <c r="IK188" s="158"/>
      <c r="IL188" s="137"/>
      <c r="IM188" s="388" t="str">
        <f t="shared" si="232"/>
        <v/>
      </c>
      <c r="IN188" s="157" t="str">
        <f>IF(VALUE(IF('Vessel List B'!GP187=1,1,IF('Vessel List B'!GP187=2,2,IF('Vessel List B'!GP187=3,3,IF('Vessel List B'!GP187=4,4,IF('Vessel List B'!GP187=5,5,IF('Vessel List B'!GP187=6,6,IF('Vessel List B'!GP187=7,7,IF('Vessel List B'!GP187=8,8,IF('Vessel List B'!GP187=9,9,IF('Vessel List B'!GP187=10,10,IF('Vessel List B'!GP187=11,11,IF('Vessel List B'!GP187=12,12,IF('Vessel List B'!GP187=13,13,IF('Vessel List B'!GP187=14,14,IF('Vessel List B'!GP187=15,15,IF('Vessel List B'!GP187=16,16,0)))))))))))))))))=0," ",VALUE(IF('Vessel List B'!GP187=1,1,IF('Vessel List B'!GP187=2,2,IF('Vessel List B'!GP187=3,3,IF('Vessel List B'!GP187=4,4,IF('Vessel List B'!GP187=5,5,IF('Vessel List B'!GP187=6,6,IF('Vessel List B'!GP187=7,7,IF('Vessel List B'!GP187=8,8,IF('Vessel List B'!GP187=9,9,IF('Vessel List B'!GP187=10,10,IF('Vessel List B'!GP187=11,11,IF('Vessel List B'!GP187=12,12,IF('Vessel List B'!GP187=13,13,IF('Vessel List B'!GP187=14,14,IF('Vessel List B'!GP187=15,15,IF('Vessel List B'!GP187=16,16,0))))))))))))))))))</f>
        <v xml:space="preserve"> </v>
      </c>
      <c r="IO188" s="154"/>
      <c r="IP188" s="158"/>
      <c r="IQ188" s="390" t="str">
        <f t="shared" si="233"/>
        <v/>
      </c>
      <c r="IR188" s="158"/>
      <c r="IS188" s="137"/>
      <c r="IT188" s="388" t="str">
        <f t="shared" si="234"/>
        <v/>
      </c>
      <c r="IU188" s="157" t="str">
        <f>IF(VALUE(IF('Vessel List B'!HC187=1,1,IF('Vessel List B'!HC187=2,2,IF('Vessel List B'!HC187=3,3,IF('Vessel List B'!HC187=4,4,IF('Vessel List B'!HC187=5,5,IF('Vessel List B'!HC187=6,6,IF('Vessel List B'!HC187=7,7,IF('Vessel List B'!HC187=8,8,IF('Vessel List B'!HC187=9,9,IF('Vessel List B'!HC187=10,10,IF('Vessel List B'!HC187=11,11,IF('Vessel List B'!HC187=12,12,IF('Vessel List B'!HC187=13,13,IF('Vessel List B'!HC187=14,14,IF('Vessel List B'!HC187=15,15,IF('Vessel List B'!HC187=16,16,0)))))))))))))))))=0," ",VALUE(IF('Vessel List B'!HC187=1,1,IF('Vessel List B'!HC187=2,2,IF('Vessel List B'!HC187=3,3,IF('Vessel List B'!HC187=4,4,IF('Vessel List B'!HC187=5,5,IF('Vessel List B'!HC187=6,6,IF('Vessel List B'!HC187=7,7,IF('Vessel List B'!HC187=8,8,IF('Vessel List B'!HC187=9,9,IF('Vessel List B'!HC187=10,10,IF('Vessel List B'!HC187=11,11,IF('Vessel List B'!HC187=12,12,IF('Vessel List B'!HC187=13,13,IF('Vessel List B'!HC187=14,14,IF('Vessel List B'!HC187=15,15,IF('Vessel List B'!HC187=16,16,0))))))))))))))))))</f>
        <v xml:space="preserve"> </v>
      </c>
      <c r="IV188" s="154"/>
      <c r="IW188" s="158"/>
      <c r="IX188" s="390" t="str">
        <f t="shared" si="235"/>
        <v/>
      </c>
      <c r="IY188" s="158"/>
      <c r="IZ188" s="137"/>
      <c r="JA188" s="388" t="str">
        <f t="shared" si="236"/>
        <v/>
      </c>
      <c r="JB188" s="157" t="str">
        <f>IF(VALUE(IF('Vessel List B'!HP187=1,1,IF('Vessel List B'!HP187=2,2,IF('Vessel List B'!HP187=3,3,IF('Vessel List B'!HP187=4,4,IF('Vessel List B'!HP187=5,5,IF('Vessel List B'!HP187=6,6,IF('Vessel List B'!HP187=7,7,IF('Vessel List B'!HP187=8,8,IF('Vessel List B'!HP187=9,9,IF('Vessel List B'!HP187=10,10,IF('Vessel List B'!HP187=11,11,IF('Vessel List B'!HP187=12,12,IF('Vessel List B'!HP187=13,13,IF('Vessel List B'!HP187=14,14,IF('Vessel List B'!HP187=15,15,IF('Vessel List B'!HP187=16,16,0)))))))))))))))))=0," ",VALUE(IF('Vessel List B'!HP187=1,1,IF('Vessel List B'!HP187=2,2,IF('Vessel List B'!HP187=3,3,IF('Vessel List B'!HP187=4,4,IF('Vessel List B'!HP187=5,5,IF('Vessel List B'!HP187=6,6,IF('Vessel List B'!HP187=7,7,IF('Vessel List B'!HP187=8,8,IF('Vessel List B'!HP187=9,9,IF('Vessel List B'!HP187=10,10,IF('Vessel List B'!HP187=11,11,IF('Vessel List B'!HP187=12,12,IF('Vessel List B'!HP187=13,13,IF('Vessel List B'!HP187=14,14,IF('Vessel List B'!HP187=15,15,IF('Vessel List B'!HP187=16,16,0))))))))))))))))))</f>
        <v xml:space="preserve"> </v>
      </c>
      <c r="JC188" s="154"/>
      <c r="JD188" s="158"/>
      <c r="JE188" s="390" t="str">
        <f t="shared" si="237"/>
        <v/>
      </c>
      <c r="JF188" s="158"/>
      <c r="JG188" s="137"/>
      <c r="JH188" s="388" t="str">
        <f t="shared" si="238"/>
        <v/>
      </c>
      <c r="JI188" s="157" t="str">
        <f>IF(VALUE(IF('Vessel List B'!IC187=1,1,IF('Vessel List B'!IC187=2,2,IF('Vessel List B'!IC187=3,3,IF('Vessel List B'!IC187=4,4,IF('Vessel List B'!IC187=5,5,IF('Vessel List B'!IC187=6,6,IF('Vessel List B'!IC187=7,7,IF('Vessel List B'!IC187=8,8,IF('Vessel List B'!IC187=9,9,IF('Vessel List B'!IC187=10,10,IF('Vessel List B'!IC187=11,11,IF('Vessel List B'!IC187=12,12,IF('Vessel List B'!IC187=13,13,IF('Vessel List B'!IC187=14,14,IF('Vessel List B'!IC187=15,15,IF('Vessel List B'!IC187=16,16,0)))))))))))))))))=0," ",VALUE(IF('Vessel List B'!IC187=1,1,IF('Vessel List B'!IC187=2,2,IF('Vessel List B'!IC187=3,3,IF('Vessel List B'!IC187=4,4,IF('Vessel List B'!IC187=5,5,IF('Vessel List B'!IC187=6,6,IF('Vessel List B'!IC187=7,7,IF('Vessel List B'!IC187=8,8,IF('Vessel List B'!IC187=9,9,IF('Vessel List B'!IC187=10,10,IF('Vessel List B'!IC187=11,11,IF('Vessel List B'!IC187=12,12,IF('Vessel List B'!IC187=13,13,IF('Vessel List B'!IC187=14,14,IF('Vessel List B'!IC187=15,15,IF('Vessel List B'!IC187=16,16,0))))))))))))))))))</f>
        <v xml:space="preserve"> </v>
      </c>
      <c r="JJ188" s="154"/>
      <c r="JK188" s="158"/>
      <c r="JL188" s="390" t="str">
        <f t="shared" si="239"/>
        <v/>
      </c>
      <c r="JM188" s="158"/>
      <c r="JN188" s="137"/>
      <c r="JO188" s="388" t="str">
        <f t="shared" si="240"/>
        <v/>
      </c>
      <c r="JP188" s="157" t="str">
        <f>IF(VALUE(IF('Vessel List B'!IP187=1,1,IF('Vessel List B'!IP187=2,2,IF('Vessel List B'!IP187=3,3,IF('Vessel List B'!IP187=4,4,IF('Vessel List B'!IP187=5,5,IF('Vessel List B'!IP187=6,6,IF('Vessel List B'!IP187=7,7,IF('Vessel List B'!IP187=8,8,IF('Vessel List B'!IP187=9,9,IF('Vessel List B'!IP187=10,10,IF('Vessel List B'!IP187=11,11,IF('Vessel List B'!IP187=12,12,IF('Vessel List B'!IP187=13,13,IF('Vessel List B'!IP187=14,14,IF('Vessel List B'!IP187=15,15,IF('Vessel List B'!IP187=16,16,0)))))))))))))))))=0," ",VALUE(IF('Vessel List B'!IP187=1,1,IF('Vessel List B'!IP187=2,2,IF('Vessel List B'!IP187=3,3,IF('Vessel List B'!IP187=4,4,IF('Vessel List B'!IP187=5,5,IF('Vessel List B'!IP187=6,6,IF('Vessel List B'!IP187=7,7,IF('Vessel List B'!IP187=8,8,IF('Vessel List B'!IP187=9,9,IF('Vessel List B'!IP187=10,10,IF('Vessel List B'!IP187=11,11,IF('Vessel List B'!IP187=12,12,IF('Vessel List B'!IP187=13,13,IF('Vessel List B'!IP187=14,14,IF('Vessel List B'!IP187=15,15,IF('Vessel List B'!IP187=16,16,0))))))))))))))))))</f>
        <v xml:space="preserve"> </v>
      </c>
      <c r="JQ188" s="154"/>
      <c r="JR188" s="158"/>
      <c r="JS188" s="390" t="str">
        <f t="shared" si="241"/>
        <v/>
      </c>
      <c r="JT188" s="158"/>
      <c r="JU188" s="137"/>
      <c r="JV188" s="397" t="str">
        <f t="shared" si="242"/>
        <v/>
      </c>
      <c r="JW188" s="403"/>
    </row>
    <row r="189" spans="1:283" ht="15" x14ac:dyDescent="0.25">
      <c r="A189" s="132">
        <f>'Vessel List A'!B188</f>
        <v>41763</v>
      </c>
      <c r="B189" s="157" t="str">
        <f>IF(VALUE(IF('Vessel List A'!C188=1,1,IF('Vessel List A'!C188=2,2,IF('Vessel List A'!C188=3,3,IF('Vessel List A'!C188=4,4,IF('Vessel List A'!C188=5,5,IF('Vessel List A'!C188=6,6,IF('Vessel List A'!C188=7,7,IF('Vessel List A'!C188=8,8,IF('Vessel List A'!C188=9,9,IF('Vessel List A'!C188=10,10,IF('Vessel List A'!C188=11,11,IF('Vessel List A'!C188=12,12,IF('Vessel List A'!C188=13,13,IF('Vessel List A'!C188=14,14,IF('Vessel List A'!C188=15,15,IF('Vessel List A'!C188=16,16,0)))))))))))))))))=0," ",VALUE(IF('Vessel List A'!C188=1,1,IF('Vessel List A'!C188=2,2,IF('Vessel List A'!C188=3,3,IF('Vessel List A'!C188=4,4,IF('Vessel List A'!C188=5,5,IF('Vessel List A'!C188=6,6,IF('Vessel List A'!C188=7,7,IF('Vessel List A'!C188=8,8,IF('Vessel List A'!C188=9,9,IF('Vessel List A'!C188=10,10,IF('Vessel List A'!C188=11,11,IF('Vessel List A'!C188=12,12,IF('Vessel List A'!C188=13,13,IF('Vessel List A'!C188=14,14,IF('Vessel List A'!C188=15,15,IF('Vessel List A'!C188=16,16,0))))))))))))))))))</f>
        <v xml:space="preserve"> </v>
      </c>
      <c r="C189" s="154"/>
      <c r="D189" s="158"/>
      <c r="E189" s="390" t="str">
        <f t="shared" si="163"/>
        <v/>
      </c>
      <c r="F189" s="158"/>
      <c r="G189" s="137"/>
      <c r="H189" s="388" t="str">
        <f t="shared" si="164"/>
        <v/>
      </c>
      <c r="I189" s="157" t="str">
        <f>IF(VALUE(IF('Vessel List A'!P188=1,1,IF('Vessel List A'!P188=2,2,IF('Vessel List A'!P188=3,3,IF('Vessel List A'!P188=4,4,IF('Vessel List A'!P188=5,5,IF('Vessel List A'!P188=6,6,IF('Vessel List A'!P188=7,7,IF('Vessel List A'!P188=8,8,IF('Vessel List A'!P188=9,9,IF('Vessel List A'!P188=10,10,IF('Vessel List A'!P188=11,11,IF('Vessel List A'!P188=12,12,IF('Vessel List A'!P188=13,13,IF('Vessel List A'!P188=14,14,IF('Vessel List A'!P188=15,15,IF('Vessel List A'!P188=16,16,0)))))))))))))))))=0," ",VALUE(IF('Vessel List A'!P188=1,1,IF('Vessel List A'!P188=2,2,IF('Vessel List A'!P188=3,3,IF('Vessel List A'!P188=4,4,IF('Vessel List A'!P188=5,5,IF('Vessel List A'!P188=6,6,IF('Vessel List A'!P188=7,7,IF('Vessel List A'!P188=8,8,IF('Vessel List A'!P188=9,9,IF('Vessel List A'!P188=10,10,IF('Vessel List A'!P188=11,11,IF('Vessel List A'!P188=12,12,IF('Vessel List A'!P188=13,13,IF('Vessel List A'!P188=14,14,IF('Vessel List A'!P188=15,15,IF('Vessel List A'!P188=16,16,0))))))))))))))))))</f>
        <v xml:space="preserve"> </v>
      </c>
      <c r="J189" s="154"/>
      <c r="K189" s="158"/>
      <c r="L189" s="390" t="str">
        <f t="shared" si="165"/>
        <v/>
      </c>
      <c r="M189" s="158"/>
      <c r="N189" s="137"/>
      <c r="O189" s="388" t="str">
        <f t="shared" si="166"/>
        <v/>
      </c>
      <c r="P189" s="157" t="str">
        <f>IF(VALUE(IF('Vessel List A'!AC188=1,1,IF('Vessel List A'!AC188=2,2,IF('Vessel List A'!AC188=3,3,IF('Vessel List A'!AC188=4,4,IF('Vessel List A'!AC188=5,5,IF('Vessel List A'!AC188=6,6,IF('Vessel List A'!AC188=7,7,IF('Vessel List A'!AC188=8,8,IF('Vessel List A'!AC188=9,9,IF('Vessel List A'!AC188=10,10,IF('Vessel List A'!AC188=11,11,IF('Vessel List A'!AC188=12,12,IF('Vessel List A'!AC188=13,13,IF('Vessel List A'!AC188=14,14,IF('Vessel List A'!AC188=15,15,IF('Vessel List A'!AC188=16,16,0)))))))))))))))))=0," ",VALUE(IF('Vessel List A'!AC188=1,1,IF('Vessel List A'!AC188=2,2,IF('Vessel List A'!AC188=3,3,IF('Vessel List A'!AC188=4,4,IF('Vessel List A'!AC188=5,5,IF('Vessel List A'!AC188=6,6,IF('Vessel List A'!AC188=7,7,IF('Vessel List A'!AC188=8,8,IF('Vessel List A'!AC188=9,9,IF('Vessel List A'!AC188=10,10,IF('Vessel List A'!AC188=11,11,IF('Vessel List A'!AC188=12,12,IF('Vessel List A'!AC188=13,13,IF('Vessel List A'!AC188=14,14,IF('Vessel List A'!AC188=15,15,IF('Vessel List A'!AC188=16,16,0))))))))))))))))))</f>
        <v xml:space="preserve"> </v>
      </c>
      <c r="Q189" s="154"/>
      <c r="R189" s="158"/>
      <c r="S189" s="390" t="str">
        <f t="shared" si="167"/>
        <v/>
      </c>
      <c r="T189" s="158"/>
      <c r="U189" s="137"/>
      <c r="V189" s="388" t="str">
        <f t="shared" si="168"/>
        <v/>
      </c>
      <c r="W189" s="157" t="str">
        <f>IF(VALUE(IF('Vessel List A'!AP188=1,1,IF('Vessel List A'!AP188=2,2,IF('Vessel List A'!AP188=3,3,IF('Vessel List A'!AP188=4,4,IF('Vessel List A'!AP188=5,5,IF('Vessel List A'!AP188=6,6,IF('Vessel List A'!AP188=7,7,IF('Vessel List A'!AP188=8,8,IF('Vessel List A'!AP188=9,9,IF('Vessel List A'!AP188=10,10,IF('Vessel List A'!AP188=11,11,IF('Vessel List A'!AP188=12,12,IF('Vessel List A'!AP188=13,13,IF('Vessel List A'!AP188=14,14,IF('Vessel List A'!AP188=15,15,IF('Vessel List A'!AP188=16,16,0)))))))))))))))))=0," ",VALUE(IF('Vessel List A'!AP188=1,1,IF('Vessel List A'!AP188=2,2,IF('Vessel List A'!AP188=3,3,IF('Vessel List A'!AP188=4,4,IF('Vessel List A'!AP188=5,5,IF('Vessel List A'!AP188=6,6,IF('Vessel List A'!AP188=7,7,IF('Vessel List A'!AP188=8,8,IF('Vessel List A'!AP188=9,9,IF('Vessel List A'!AP188=10,10,IF('Vessel List A'!AP188=11,11,IF('Vessel List A'!AP188=12,12,IF('Vessel List A'!AP188=13,13,IF('Vessel List A'!AP188=14,14,IF('Vessel List A'!AP188=15,15,IF('Vessel List A'!AP188=16,16,0))))))))))))))))))</f>
        <v xml:space="preserve"> </v>
      </c>
      <c r="X189" s="154"/>
      <c r="Y189" s="158"/>
      <c r="Z189" s="390" t="str">
        <f t="shared" si="169"/>
        <v/>
      </c>
      <c r="AA189" s="158"/>
      <c r="AB189" s="137"/>
      <c r="AC189" s="388" t="str">
        <f t="shared" si="170"/>
        <v/>
      </c>
      <c r="AD189" s="157" t="str">
        <f>IF(VALUE(IF('Vessel List A'!BC188=1,1,IF('Vessel List A'!BC188=2,2,IF('Vessel List A'!BC188=3,3,IF('Vessel List A'!BC188=4,4,IF('Vessel List A'!BC188=5,5,IF('Vessel List A'!BC188=6,6,IF('Vessel List A'!BC188=7,7,IF('Vessel List A'!BC188=8,8,IF('Vessel List A'!BC188=9,9,IF('Vessel List A'!BC188=10,10,IF('Vessel List A'!BC188=11,11,IF('Vessel List A'!BC188=12,12,IF('Vessel List A'!BC188=13,13,IF('Vessel List A'!BC188=14,14,IF('Vessel List A'!BC188=15,15,IF('Vessel List A'!BC188=16,16,0)))))))))))))))))=0," ",VALUE(IF('Vessel List A'!BC188=1,1,IF('Vessel List A'!BC188=2,2,IF('Vessel List A'!BC188=3,3,IF('Vessel List A'!BC188=4,4,IF('Vessel List A'!BC188=5,5,IF('Vessel List A'!BC188=6,6,IF('Vessel List A'!BC188=7,7,IF('Vessel List A'!BC188=8,8,IF('Vessel List A'!BC188=9,9,IF('Vessel List A'!BC188=10,10,IF('Vessel List A'!BC188=11,11,IF('Vessel List A'!BC188=12,12,IF('Vessel List A'!BC188=13,13,IF('Vessel List A'!BC188=14,14,IF('Vessel List A'!BC188=15,15,IF('Vessel List A'!BC188=16,16,0))))))))))))))))))</f>
        <v xml:space="preserve"> </v>
      </c>
      <c r="AE189" s="154"/>
      <c r="AF189" s="158"/>
      <c r="AG189" s="390" t="str">
        <f t="shared" si="171"/>
        <v/>
      </c>
      <c r="AH189" s="158"/>
      <c r="AI189" s="137"/>
      <c r="AJ189" s="388" t="str">
        <f t="shared" si="172"/>
        <v/>
      </c>
      <c r="AK189" s="157" t="str">
        <f>IF(VALUE(IF('Vessel List A'!BP188=1,1,IF('Vessel List A'!BP188=2,2,IF('Vessel List A'!BP188=3,3,IF('Vessel List A'!BP188=4,4,IF('Vessel List A'!BP188=5,5,IF('Vessel List A'!BP188=6,6,IF('Vessel List A'!BP188=7,7,IF('Vessel List A'!BP188=8,8,IF('Vessel List A'!BP188=9,9,IF('Vessel List A'!BP188=10,10,IF('Vessel List A'!BP188=11,11,IF('Vessel List A'!BP188=12,12,IF('Vessel List A'!BP188=13,13,IF('Vessel List A'!BP188=14,14,IF('Vessel List A'!BP188=15,15,IF('Vessel List A'!BP188=16,16,0)))))))))))))))))=0," ",VALUE(IF('Vessel List A'!BP188=1,1,IF('Vessel List A'!BP188=2,2,IF('Vessel List A'!BP188=3,3,IF('Vessel List A'!BP188=4,4,IF('Vessel List A'!BP188=5,5,IF('Vessel List A'!BP188=6,6,IF('Vessel List A'!BP188=7,7,IF('Vessel List A'!BP188=8,8,IF('Vessel List A'!BP188=9,9,IF('Vessel List A'!BP188=10,10,IF('Vessel List A'!BP188=11,11,IF('Vessel List A'!BP188=12,12,IF('Vessel List A'!BP188=13,13,IF('Vessel List A'!BP188=14,14,IF('Vessel List A'!BP188=15,15,IF('Vessel List A'!BP188=16,16,0))))))))))))))))))</f>
        <v xml:space="preserve"> </v>
      </c>
      <c r="AL189" s="154"/>
      <c r="AM189" s="158"/>
      <c r="AN189" s="390" t="str">
        <f t="shared" si="173"/>
        <v/>
      </c>
      <c r="AO189" s="158"/>
      <c r="AP189" s="137"/>
      <c r="AQ189" s="388" t="str">
        <f t="shared" si="174"/>
        <v/>
      </c>
      <c r="AR189" s="157" t="str">
        <f>IF(VALUE(IF('Vessel List A'!CC188=1,1,IF('Vessel List A'!CC188=2,2,IF('Vessel List A'!CC188=3,3,IF('Vessel List A'!CC188=4,4,IF('Vessel List A'!CC188=5,5,IF('Vessel List A'!CC188=6,6,IF('Vessel List A'!CC188=7,7,IF('Vessel List A'!CC188=8,8,IF('Vessel List A'!CC188=9,9,IF('Vessel List A'!CC188=10,10,IF('Vessel List A'!CC188=11,11,IF('Vessel List A'!CC188=12,12,IF('Vessel List A'!CC188=13,13,IF('Vessel List A'!CC188=14,14,IF('Vessel List A'!CC188=15,15,IF('Vessel List A'!CC188=16,16,0)))))))))))))))))=0," ",VALUE(IF('Vessel List A'!CC188=1,1,IF('Vessel List A'!CC188=2,2,IF('Vessel List A'!CC188=3,3,IF('Vessel List A'!CC188=4,4,IF('Vessel List A'!CC188=5,5,IF('Vessel List A'!CC188=6,6,IF('Vessel List A'!CC188=7,7,IF('Vessel List A'!CC188=8,8,IF('Vessel List A'!CC188=9,9,IF('Vessel List A'!CC188=10,10,IF('Vessel List A'!CC188=11,11,IF('Vessel List A'!CC188=12,12,IF('Vessel List A'!CC188=13,13,IF('Vessel List A'!CC188=14,14,IF('Vessel List A'!CC188=15,15,IF('Vessel List A'!CC188=16,16,0))))))))))))))))))</f>
        <v xml:space="preserve"> </v>
      </c>
      <c r="AS189" s="154"/>
      <c r="AT189" s="158"/>
      <c r="AU189" s="390" t="str">
        <f t="shared" si="175"/>
        <v/>
      </c>
      <c r="AV189" s="158"/>
      <c r="AW189" s="137"/>
      <c r="AX189" s="388" t="str">
        <f t="shared" si="176"/>
        <v/>
      </c>
      <c r="AY189" s="157" t="str">
        <f>IF(VALUE(IF('Vessel List A'!CP188=1,1,IF('Vessel List A'!CP188=2,2,IF('Vessel List A'!CP188=3,3,IF('Vessel List A'!CP188=4,4,IF('Vessel List A'!CP188=5,5,IF('Vessel List A'!CP188=6,6,IF('Vessel List A'!CP188=7,7,IF('Vessel List A'!CP188=8,8,IF('Vessel List A'!CP188=9,9,IF('Vessel List A'!CP188=10,10,IF('Vessel List A'!CP188=11,11,IF('Vessel List A'!CP188=12,12,IF('Vessel List A'!CP188=13,13,IF('Vessel List A'!CP188=14,14,IF('Vessel List A'!CP188=15,15,IF('Vessel List A'!CP188=16,16,0)))))))))))))))))=0," ",VALUE(IF('Vessel List A'!CP188=1,1,IF('Vessel List A'!CP188=2,2,IF('Vessel List A'!CP188=3,3,IF('Vessel List A'!CP188=4,4,IF('Vessel List A'!CP188=5,5,IF('Vessel List A'!CP188=6,6,IF('Vessel List A'!CP188=7,7,IF('Vessel List A'!CP188=8,8,IF('Vessel List A'!CP188=9,9,IF('Vessel List A'!CP188=10,10,IF('Vessel List A'!CP188=11,11,IF('Vessel List A'!CP188=12,12,IF('Vessel List A'!CP188=13,13,IF('Vessel List A'!CP188=14,14,IF('Vessel List A'!CP188=15,15,IF('Vessel List A'!CP188=16,16,0))))))))))))))))))</f>
        <v xml:space="preserve"> </v>
      </c>
      <c r="AZ189" s="154"/>
      <c r="BA189" s="158"/>
      <c r="BB189" s="390" t="str">
        <f t="shared" si="177"/>
        <v/>
      </c>
      <c r="BC189" s="158"/>
      <c r="BD189" s="137"/>
      <c r="BE189" s="388" t="str">
        <f t="shared" si="178"/>
        <v/>
      </c>
      <c r="BF189" s="157" t="str">
        <f>IF(VALUE(IF('Vessel List A'!DC188=1,1,IF('Vessel List A'!DC188=2,2,IF('Vessel List A'!DC188=3,3,IF('Vessel List A'!DC188=4,4,IF('Vessel List A'!DC188=5,5,IF('Vessel List A'!DC188=6,6,IF('Vessel List A'!DC188=7,7,IF('Vessel List A'!DC188=8,8,IF('Vessel List A'!DC188=9,9,IF('Vessel List A'!DC188=10,10,IF('Vessel List A'!DC188=11,11,IF('Vessel List A'!DC188=12,12,IF('Vessel List A'!DC188=13,13,IF('Vessel List A'!DC188=14,14,IF('Vessel List A'!DC188=15,15,IF('Vessel List A'!DC188=16,16,0)))))))))))))))))=0," ",VALUE(IF('Vessel List A'!DC188=1,1,IF('Vessel List A'!DC188=2,2,IF('Vessel List A'!DC188=3,3,IF('Vessel List A'!DC188=4,4,IF('Vessel List A'!DC188=5,5,IF('Vessel List A'!DC188=6,6,IF('Vessel List A'!DC188=7,7,IF('Vessel List A'!DC188=8,8,IF('Vessel List A'!DC188=9,9,IF('Vessel List A'!DC188=10,10,IF('Vessel List A'!DC188=11,11,IF('Vessel List A'!DC188=12,12,IF('Vessel List A'!DC188=13,13,IF('Vessel List A'!DC188=14,14,IF('Vessel List A'!DC188=15,15,IF('Vessel List A'!DC188=16,16,0))))))))))))))))))</f>
        <v xml:space="preserve"> </v>
      </c>
      <c r="BG189" s="154"/>
      <c r="BH189" s="158"/>
      <c r="BI189" s="390" t="str">
        <f t="shared" si="179"/>
        <v/>
      </c>
      <c r="BJ189" s="158"/>
      <c r="BK189" s="137"/>
      <c r="BL189" s="388" t="str">
        <f t="shared" si="180"/>
        <v/>
      </c>
      <c r="BM189" s="157" t="str">
        <f>IF(VALUE(IF('Vessel List A'!DP188=1,1,IF('Vessel List A'!DP188=2,2,IF('Vessel List A'!DP188=3,3,IF('Vessel List A'!DP188=4,4,IF('Vessel List A'!DP188=5,5,IF('Vessel List A'!DP188=6,6,IF('Vessel List A'!DP188=7,7,IF('Vessel List A'!DP188=8,8,IF('Vessel List A'!DP188=9,9,IF('Vessel List A'!DP188=10,10,IF('Vessel List A'!DP188=11,11,IF('Vessel List A'!DP188=12,12,IF('Vessel List A'!DP188=13,13,IF('Vessel List A'!DP188=14,14,IF('Vessel List A'!DP188=15,15,IF('Vessel List A'!DP188=16,16,0)))))))))))))))))=0," ",VALUE(IF('Vessel List A'!DP188=1,1,IF('Vessel List A'!DP188=2,2,IF('Vessel List A'!DP188=3,3,IF('Vessel List A'!DP188=4,4,IF('Vessel List A'!DP188=5,5,IF('Vessel List A'!DP188=6,6,IF('Vessel List A'!DP188=7,7,IF('Vessel List A'!DP188=8,8,IF('Vessel List A'!DP188=9,9,IF('Vessel List A'!DP188=10,10,IF('Vessel List A'!DP188=11,11,IF('Vessel List A'!DP188=12,12,IF('Vessel List A'!DP188=13,13,IF('Vessel List A'!DP188=14,14,IF('Vessel List A'!DP188=15,15,IF('Vessel List A'!DP188=16,16,0))))))))))))))))))</f>
        <v xml:space="preserve"> </v>
      </c>
      <c r="BN189" s="154"/>
      <c r="BO189" s="158"/>
      <c r="BP189" s="390" t="str">
        <f t="shared" si="181"/>
        <v/>
      </c>
      <c r="BQ189" s="158"/>
      <c r="BR189" s="137"/>
      <c r="BS189" s="388" t="str">
        <f t="shared" si="182"/>
        <v/>
      </c>
      <c r="BT189" s="157" t="str">
        <f>IF(VALUE(IF('Vessel List A'!EC188=1,1,IF('Vessel List A'!EC188=2,2,IF('Vessel List A'!EC188=3,3,IF('Vessel List A'!EC188=4,4,IF('Vessel List A'!EC188=5,5,IF('Vessel List A'!EC188=6,6,IF('Vessel List A'!EC188=7,7,IF('Vessel List A'!EC188=8,8,IF('Vessel List A'!EC188=9,9,IF('Vessel List A'!EC188=10,10,IF('Vessel List A'!EC188=11,11,IF('Vessel List A'!EC188=12,12,IF('Vessel List A'!EC188=13,13,IF('Vessel List A'!EC188=14,14,IF('Vessel List A'!EC188=15,15,IF('Vessel List A'!EC188=16,16,0)))))))))))))))))=0," ",VALUE(IF('Vessel List A'!EC188=1,1,IF('Vessel List A'!EC188=2,2,IF('Vessel List A'!EC188=3,3,IF('Vessel List A'!EC188=4,4,IF('Vessel List A'!EC188=5,5,IF('Vessel List A'!EC188=6,6,IF('Vessel List A'!EC188=7,7,IF('Vessel List A'!EC188=8,8,IF('Vessel List A'!EC188=9,9,IF('Vessel List A'!EC188=10,10,IF('Vessel List A'!EC188=11,11,IF('Vessel List A'!EC188=12,12,IF('Vessel List A'!EC188=13,13,IF('Vessel List A'!EC188=14,14,IF('Vessel List A'!EC188=15,15,IF('Vessel List A'!EC188=16,16,0))))))))))))))))))</f>
        <v xml:space="preserve"> </v>
      </c>
      <c r="BU189" s="154"/>
      <c r="BV189" s="158"/>
      <c r="BW189" s="390" t="str">
        <f t="shared" si="183"/>
        <v/>
      </c>
      <c r="BX189" s="158"/>
      <c r="BY189" s="137"/>
      <c r="BZ189" s="388" t="str">
        <f t="shared" si="184"/>
        <v/>
      </c>
      <c r="CA189" s="157" t="str">
        <f>IF(VALUE(IF('Vessel List A'!EP188=1,1,IF('Vessel List A'!EP188=2,2,IF('Vessel List A'!EP188=3,3,IF('Vessel List A'!EP188=4,4,IF('Vessel List A'!EP188=5,5,IF('Vessel List A'!EP188=6,6,IF('Vessel List A'!EP188=7,7,IF('Vessel List A'!EP188=8,8,IF('Vessel List A'!EP188=9,9,IF('Vessel List A'!EP188=10,10,IF('Vessel List A'!EP188=11,11,IF('Vessel List A'!EP188=12,12,IF('Vessel List A'!EP188=13,13,IF('Vessel List A'!EP188=14,14,IF('Vessel List A'!EP188=15,15,IF('Vessel List A'!EP188=16,16,0)))))))))))))))))=0," ",VALUE(IF('Vessel List A'!EP188=1,1,IF('Vessel List A'!EP188=2,2,IF('Vessel List A'!EP188=3,3,IF('Vessel List A'!EP188=4,4,IF('Vessel List A'!EP188=5,5,IF('Vessel List A'!EP188=6,6,IF('Vessel List A'!EP188=7,7,IF('Vessel List A'!EP188=8,8,IF('Vessel List A'!EP188=9,9,IF('Vessel List A'!EP188=10,10,IF('Vessel List A'!EP188=11,11,IF('Vessel List A'!EP188=12,12,IF('Vessel List A'!EP188=13,13,IF('Vessel List A'!EP188=14,14,IF('Vessel List A'!EP188=15,15,IF('Vessel List A'!EP188=16,16,0))))))))))))))))))</f>
        <v xml:space="preserve"> </v>
      </c>
      <c r="CB189" s="154"/>
      <c r="CC189" s="158"/>
      <c r="CD189" s="390" t="str">
        <f t="shared" si="185"/>
        <v/>
      </c>
      <c r="CE189" s="158"/>
      <c r="CF189" s="137"/>
      <c r="CG189" s="388" t="str">
        <f t="shared" si="186"/>
        <v/>
      </c>
      <c r="CH189" s="157" t="str">
        <f>IF(VALUE(IF('Vessel List A'!FC188=1,1,IF('Vessel List A'!FC188=2,2,IF('Vessel List A'!FC188=3,3,IF('Vessel List A'!FC188=4,4,IF('Vessel List A'!FC188=5,5,IF('Vessel List A'!FC188=6,6,IF('Vessel List A'!FC188=7,7,IF('Vessel List A'!FC188=8,8,IF('Vessel List A'!FC188=9,9,IF('Vessel List A'!FC188=10,10,IF('Vessel List A'!FC188=11,11,IF('Vessel List A'!FC188=12,12,IF('Vessel List A'!FC188=13,13,IF('Vessel List A'!FC188=14,14,IF('Vessel List A'!FC188=15,15,IF('Vessel List A'!FC188=16,16,0)))))))))))))))))=0," ",VALUE(IF('Vessel List A'!FC188=1,1,IF('Vessel List A'!FC188=2,2,IF('Vessel List A'!FC188=3,3,IF('Vessel List A'!FC188=4,4,IF('Vessel List A'!FC188=5,5,IF('Vessel List A'!FC188=6,6,IF('Vessel List A'!FC188=7,7,IF('Vessel List A'!FC188=8,8,IF('Vessel List A'!FC188=9,9,IF('Vessel List A'!FC188=10,10,IF('Vessel List A'!FC188=11,11,IF('Vessel List A'!FC188=12,12,IF('Vessel List A'!FC188=13,13,IF('Vessel List A'!FC188=14,14,IF('Vessel List A'!FC188=15,15,IF('Vessel List A'!FC188=16,16,0))))))))))))))))))</f>
        <v xml:space="preserve"> </v>
      </c>
      <c r="CI189" s="154"/>
      <c r="CJ189" s="158"/>
      <c r="CK189" s="390" t="str">
        <f t="shared" si="187"/>
        <v/>
      </c>
      <c r="CL189" s="158"/>
      <c r="CM189" s="137"/>
      <c r="CN189" s="388" t="str">
        <f t="shared" si="188"/>
        <v/>
      </c>
      <c r="CO189" s="157" t="str">
        <f>IF(VALUE(IF('Vessel List A'!FP188=1,1,IF('Vessel List A'!FP188=2,2,IF('Vessel List A'!FP188=3,3,IF('Vessel List A'!FP188=4,4,IF('Vessel List A'!FP188=5,5,IF('Vessel List A'!FP188=6,6,IF('Vessel List A'!FP188=7,7,IF('Vessel List A'!FP188=8,8,IF('Vessel List A'!FP188=9,9,IF('Vessel List A'!FP188=10,10,IF('Vessel List A'!FP188=11,11,IF('Vessel List A'!FP188=12,12,IF('Vessel List A'!FP188=13,13,IF('Vessel List A'!FP188=14,14,IF('Vessel List A'!FP188=15,15,IF('Vessel List A'!FP188=16,16,0)))))))))))))))))=0," ",VALUE(IF('Vessel List A'!FP188=1,1,IF('Vessel List A'!FP188=2,2,IF('Vessel List A'!FP188=3,3,IF('Vessel List A'!FP188=4,4,IF('Vessel List A'!FP188=5,5,IF('Vessel List A'!FP188=6,6,IF('Vessel List A'!FP188=7,7,IF('Vessel List A'!FP188=8,8,IF('Vessel List A'!FP188=9,9,IF('Vessel List A'!FP188=10,10,IF('Vessel List A'!FP188=11,11,IF('Vessel List A'!FP188=12,12,IF('Vessel List A'!FP188=13,13,IF('Vessel List A'!FP188=14,14,IF('Vessel List A'!FP188=15,15,IF('Vessel List A'!FP188=16,16,0))))))))))))))))))</f>
        <v xml:space="preserve"> </v>
      </c>
      <c r="CP189" s="154"/>
      <c r="CQ189" s="158"/>
      <c r="CR189" s="390" t="str">
        <f t="shared" si="189"/>
        <v/>
      </c>
      <c r="CS189" s="158"/>
      <c r="CT189" s="137"/>
      <c r="CU189" s="388" t="str">
        <f t="shared" si="190"/>
        <v/>
      </c>
      <c r="CV189" s="157" t="str">
        <f>IF(VALUE(IF('Vessel List A'!GC188=1,1,IF('Vessel List A'!GC188=2,2,IF('Vessel List A'!GC188=3,3,IF('Vessel List A'!GC188=4,4,IF('Vessel List A'!GC188=5,5,IF('Vessel List A'!GC188=6,6,IF('Vessel List A'!GC188=7,7,IF('Vessel List A'!GC188=8,8,IF('Vessel List A'!GC188=9,9,IF('Vessel List A'!GC188=10,10,IF('Vessel List A'!GC188=11,11,IF('Vessel List A'!GC188=12,12,IF('Vessel List A'!GC188=13,13,IF('Vessel List A'!GC188=14,14,IF('Vessel List A'!GC188=15,15,IF('Vessel List A'!GC188=16,16,0)))))))))))))))))=0," ",VALUE(IF('Vessel List A'!GC188=1,1,IF('Vessel List A'!GC188=2,2,IF('Vessel List A'!GC188=3,3,IF('Vessel List A'!GC188=4,4,IF('Vessel List A'!GC188=5,5,IF('Vessel List A'!GC188=6,6,IF('Vessel List A'!GC188=7,7,IF('Vessel List A'!GC188=8,8,IF('Vessel List A'!GC188=9,9,IF('Vessel List A'!GC188=10,10,IF('Vessel List A'!GC188=11,11,IF('Vessel List A'!GC188=12,12,IF('Vessel List A'!GC188=13,13,IF('Vessel List A'!GC188=14,14,IF('Vessel List A'!GC188=15,15,IF('Vessel List A'!GC188=16,16,0))))))))))))))))))</f>
        <v xml:space="preserve"> </v>
      </c>
      <c r="CW189" s="154"/>
      <c r="CX189" s="158"/>
      <c r="CY189" s="390" t="str">
        <f t="shared" si="191"/>
        <v/>
      </c>
      <c r="CZ189" s="158"/>
      <c r="DA189" s="137"/>
      <c r="DB189" s="388" t="str">
        <f t="shared" si="192"/>
        <v/>
      </c>
      <c r="DC189" s="157" t="str">
        <f>IF(VALUE(IF('Vessel List A'!GP188=1,1,IF('Vessel List A'!GP188=2,2,IF('Vessel List A'!GP188=3,3,IF('Vessel List A'!GP188=4,4,IF('Vessel List A'!GP188=5,5,IF('Vessel List A'!GP188=6,6,IF('Vessel List A'!GP188=7,7,IF('Vessel List A'!GP188=8,8,IF('Vessel List A'!GP188=9,9,IF('Vessel List A'!GP188=10,10,IF('Vessel List A'!GP188=11,11,IF('Vessel List A'!GP188=12,12,IF('Vessel List A'!GP188=13,13,IF('Vessel List A'!GP188=14,14,IF('Vessel List A'!GP188=15,15,IF('Vessel List A'!GP188=16,16,0)))))))))))))))))=0," ",VALUE(IF('Vessel List A'!GP188=1,1,IF('Vessel List A'!GP188=2,2,IF('Vessel List A'!GP188=3,3,IF('Vessel List A'!GP188=4,4,IF('Vessel List A'!GP188=5,5,IF('Vessel List A'!GP188=6,6,IF('Vessel List A'!GP188=7,7,IF('Vessel List A'!GP188=8,8,IF('Vessel List A'!GP188=9,9,IF('Vessel List A'!GP188=10,10,IF('Vessel List A'!GP188=11,11,IF('Vessel List A'!GP188=12,12,IF('Vessel List A'!GP188=13,13,IF('Vessel List A'!GP188=14,14,IF('Vessel List A'!GP188=15,15,IF('Vessel List A'!GP188=16,16,0))))))))))))))))))</f>
        <v xml:space="preserve"> </v>
      </c>
      <c r="DD189" s="154"/>
      <c r="DE189" s="158"/>
      <c r="DF189" s="390" t="str">
        <f t="shared" si="193"/>
        <v/>
      </c>
      <c r="DG189" s="158"/>
      <c r="DH189" s="137"/>
      <c r="DI189" s="388" t="str">
        <f t="shared" si="194"/>
        <v/>
      </c>
      <c r="DJ189" s="157" t="str">
        <f>IF(VALUE(IF('Vessel List A'!HC188=1,1,IF('Vessel List A'!HC188=2,2,IF('Vessel List A'!HC188=3,3,IF('Vessel List A'!HC188=4,4,IF('Vessel List A'!HC188=5,5,IF('Vessel List A'!HC188=6,6,IF('Vessel List A'!HC188=7,7,IF('Vessel List A'!HC188=8,8,IF('Vessel List A'!HC188=9,9,IF('Vessel List A'!HC188=10,10,IF('Vessel List A'!HC188=11,11,IF('Vessel List A'!HC188=12,12,IF('Vessel List A'!HC188=13,13,IF('Vessel List A'!HC188=14,14,IF('Vessel List A'!HC188=15,15,IF('Vessel List A'!HC188=16,16,0)))))))))))))))))=0," ",VALUE(IF('Vessel List A'!HC188=1,1,IF('Vessel List A'!HC188=2,2,IF('Vessel List A'!HC188=3,3,IF('Vessel List A'!HC188=4,4,IF('Vessel List A'!HC188=5,5,IF('Vessel List A'!HC188=6,6,IF('Vessel List A'!HC188=7,7,IF('Vessel List A'!HC188=8,8,IF('Vessel List A'!HC188=9,9,IF('Vessel List A'!HC188=10,10,IF('Vessel List A'!HC188=11,11,IF('Vessel List A'!HC188=12,12,IF('Vessel List A'!HC188=13,13,IF('Vessel List A'!HC188=14,14,IF('Vessel List A'!HC188=15,15,IF('Vessel List A'!HC188=16,16,0))))))))))))))))))</f>
        <v xml:space="preserve"> </v>
      </c>
      <c r="DK189" s="154"/>
      <c r="DL189" s="158"/>
      <c r="DM189" s="390" t="str">
        <f t="shared" si="195"/>
        <v/>
      </c>
      <c r="DN189" s="158"/>
      <c r="DO189" s="137"/>
      <c r="DP189" s="388" t="str">
        <f t="shared" si="196"/>
        <v/>
      </c>
      <c r="DQ189" s="157" t="str">
        <f>IF(VALUE(IF('Vessel List A'!HP188=1,1,IF('Vessel List A'!HP188=2,2,IF('Vessel List A'!HP188=3,3,IF('Vessel List A'!HP188=4,4,IF('Vessel List A'!HP188=5,5,IF('Vessel List A'!HP188=6,6,IF('Vessel List A'!HP188=7,7,IF('Vessel List A'!HP188=8,8,IF('Vessel List A'!HP188=9,9,IF('Vessel List A'!HP188=10,10,IF('Vessel List A'!HP188=11,11,IF('Vessel List A'!HP188=12,12,IF('Vessel List A'!HP188=13,13,IF('Vessel List A'!HP188=14,14,IF('Vessel List A'!HP188=15,15,IF('Vessel List A'!HP188=16,16,0)))))))))))))))))=0," ",VALUE(IF('Vessel List A'!HP188=1,1,IF('Vessel List A'!HP188=2,2,IF('Vessel List A'!HP188=3,3,IF('Vessel List A'!HP188=4,4,IF('Vessel List A'!HP188=5,5,IF('Vessel List A'!HP188=6,6,IF('Vessel List A'!HP188=7,7,IF('Vessel List A'!HP188=8,8,IF('Vessel List A'!HP188=9,9,IF('Vessel List A'!HP188=10,10,IF('Vessel List A'!HP188=11,11,IF('Vessel List A'!HP188=12,12,IF('Vessel List A'!HP188=13,13,IF('Vessel List A'!HP188=14,14,IF('Vessel List A'!HP188=15,15,IF('Vessel List A'!HP188=16,16,0))))))))))))))))))</f>
        <v xml:space="preserve"> </v>
      </c>
      <c r="DR189" s="154"/>
      <c r="DS189" s="158"/>
      <c r="DT189" s="390" t="str">
        <f t="shared" si="197"/>
        <v/>
      </c>
      <c r="DU189" s="158"/>
      <c r="DV189" s="137"/>
      <c r="DW189" s="388" t="str">
        <f t="shared" si="198"/>
        <v/>
      </c>
      <c r="DX189" s="157" t="str">
        <f>IF(VALUE(IF('Vessel List A'!IC188=1,1,IF('Vessel List A'!IC188=2,2,IF('Vessel List A'!IC188=3,3,IF('Vessel List A'!IC188=4,4,IF('Vessel List A'!IC188=5,5,IF('Vessel List A'!IC188=6,6,IF('Vessel List A'!IC188=7,7,IF('Vessel List A'!IC188=8,8,IF('Vessel List A'!IC188=9,9,IF('Vessel List A'!IC188=10,10,IF('Vessel List A'!IC188=11,11,IF('Vessel List A'!IC188=12,12,IF('Vessel List A'!IC188=13,13,IF('Vessel List A'!IC188=14,14,IF('Vessel List A'!IC188=15,15,IF('Vessel List A'!IC188=16,16,0)))))))))))))))))=0," ",VALUE(IF('Vessel List A'!IC188=1,1,IF('Vessel List A'!IC188=2,2,IF('Vessel List A'!IC188=3,3,IF('Vessel List A'!IC188=4,4,IF('Vessel List A'!IC188=5,5,IF('Vessel List A'!IC188=6,6,IF('Vessel List A'!IC188=7,7,IF('Vessel List A'!IC188=8,8,IF('Vessel List A'!IC188=9,9,IF('Vessel List A'!IC188=10,10,IF('Vessel List A'!IC188=11,11,IF('Vessel List A'!IC188=12,12,IF('Vessel List A'!IC188=13,13,IF('Vessel List A'!IC188=14,14,IF('Vessel List A'!IC188=15,15,IF('Vessel List A'!IC188=16,16,0))))))))))))))))))</f>
        <v xml:space="preserve"> </v>
      </c>
      <c r="DY189" s="154"/>
      <c r="DZ189" s="158"/>
      <c r="EA189" s="390" t="str">
        <f t="shared" si="199"/>
        <v/>
      </c>
      <c r="EB189" s="158"/>
      <c r="EC189" s="137"/>
      <c r="ED189" s="388" t="str">
        <f t="shared" si="200"/>
        <v/>
      </c>
      <c r="EE189" s="157" t="str">
        <f>IF(VALUE(IF('Vessel List A'!IP188=1,1,IF('Vessel List A'!IP188=2,2,IF('Vessel List A'!IP188=3,3,IF('Vessel List A'!IP188=4,4,IF('Vessel List A'!IP188=5,5,IF('Vessel List A'!IP188=6,6,IF('Vessel List A'!IP188=7,7,IF('Vessel List A'!IP188=8,8,IF('Vessel List A'!IP188=9,9,IF('Vessel List A'!IP188=10,10,IF('Vessel List A'!IP188=11,11,IF('Vessel List A'!IP188=12,12,IF('Vessel List A'!IP188=13,13,IF('Vessel List A'!IP188=14,14,IF('Vessel List A'!IP188=15,15,IF('Vessel List A'!IP188=16,16,0)))))))))))))))))=0," ",VALUE(IF('Vessel List A'!IP188=1,1,IF('Vessel List A'!IP188=2,2,IF('Vessel List A'!IP188=3,3,IF('Vessel List A'!IP188=4,4,IF('Vessel List A'!IP188=5,5,IF('Vessel List A'!IP188=6,6,IF('Vessel List A'!IP188=7,7,IF('Vessel List A'!IP188=8,8,IF('Vessel List A'!IP188=9,9,IF('Vessel List A'!IP188=10,10,IF('Vessel List A'!IP188=11,11,IF('Vessel List A'!IP188=12,12,IF('Vessel List A'!IP188=13,13,IF('Vessel List A'!IP188=14,14,IF('Vessel List A'!IP188=15,15,IF('Vessel List A'!IP188=16,16,0))))))))))))))))))</f>
        <v xml:space="preserve"> </v>
      </c>
      <c r="EF189" s="154"/>
      <c r="EG189" s="158"/>
      <c r="EH189" s="390" t="str">
        <f t="shared" si="201"/>
        <v/>
      </c>
      <c r="EI189" s="158"/>
      <c r="EJ189" s="137"/>
      <c r="EK189" s="397" t="str">
        <f t="shared" si="202"/>
        <v/>
      </c>
      <c r="EL189" s="144"/>
      <c r="EM189" s="157" t="str">
        <f>IF(VALUE(IF('Vessel List B'!C188=1,1,IF('Vessel List B'!C188=2,2,IF('Vessel List B'!C188=3,3,IF('Vessel List B'!C188=4,4,IF('Vessel List B'!C188=5,5,IF('Vessel List B'!C188=6,6,IF('Vessel List B'!C188=7,7,IF('Vessel List B'!C188=8,8,IF('Vessel List B'!C188=9,9,IF('Vessel List B'!C188=10,10,IF('Vessel List B'!C188=11,11,IF('Vessel List B'!C188=12,12,IF('Vessel List B'!C188=13,13,IF('Vessel List B'!C188=14,14,IF('Vessel List B'!C188=15,15,IF('Vessel List B'!C188=16,16,0)))))))))))))))))=0," ",VALUE(IF('Vessel List B'!C188=1,1,IF('Vessel List B'!C188=2,2,IF('Vessel List B'!C188=3,3,IF('Vessel List B'!C188=4,4,IF('Vessel List B'!C188=5,5,IF('Vessel List B'!C188=6,6,IF('Vessel List B'!C188=7,7,IF('Vessel List B'!C188=8,8,IF('Vessel List B'!C188=9,9,IF('Vessel List B'!C188=10,10,IF('Vessel List B'!C188=11,11,IF('Vessel List B'!C188=12,12,IF('Vessel List B'!C188=13,13,IF('Vessel List B'!C188=14,14,IF('Vessel List B'!C188=15,15,IF('Vessel List B'!C188=16,16,0))))))))))))))))))</f>
        <v xml:space="preserve"> </v>
      </c>
      <c r="EN189" s="154"/>
      <c r="EO189" s="158"/>
      <c r="EP189" s="390" t="str">
        <f t="shared" si="203"/>
        <v/>
      </c>
      <c r="EQ189" s="158"/>
      <c r="ER189" s="137"/>
      <c r="ES189" s="388" t="str">
        <f t="shared" si="204"/>
        <v/>
      </c>
      <c r="ET189" s="157" t="str">
        <f>IF(VALUE(IF('Vessel List B'!P188=1,1,IF('Vessel List B'!P188=2,2,IF('Vessel List B'!P188=3,3,IF('Vessel List B'!P188=4,4,IF('Vessel List B'!P188=5,5,IF('Vessel List B'!P188=6,6,IF('Vessel List B'!P188=7,7,IF('Vessel List B'!P188=8,8,IF('Vessel List B'!P188=9,9,IF('Vessel List B'!P188=10,10,IF('Vessel List B'!P188=11,11,IF('Vessel List B'!P188=12,12,IF('Vessel List B'!P188=13,13,IF('Vessel List B'!P188=14,14,IF('Vessel List B'!P188=15,15,IF('Vessel List B'!P188=16,16,0)))))))))))))))))=0," ",VALUE(IF('Vessel List B'!P188=1,1,IF('Vessel List B'!P188=2,2,IF('Vessel List B'!P188=3,3,IF('Vessel List B'!P188=4,4,IF('Vessel List B'!P188=5,5,IF('Vessel List B'!P188=6,6,IF('Vessel List B'!P188=7,7,IF('Vessel List B'!P188=8,8,IF('Vessel List B'!P188=9,9,IF('Vessel List B'!P188=10,10,IF('Vessel List B'!P188=11,11,IF('Vessel List B'!P188=12,12,IF('Vessel List B'!P188=13,13,IF('Vessel List B'!P188=14,14,IF('Vessel List B'!P188=15,15,IF('Vessel List B'!P188=16,16,0))))))))))))))))))</f>
        <v xml:space="preserve"> </v>
      </c>
      <c r="EU189" s="154"/>
      <c r="EV189" s="158"/>
      <c r="EW189" s="390" t="str">
        <f t="shared" si="205"/>
        <v/>
      </c>
      <c r="EX189" s="158"/>
      <c r="EY189" s="137"/>
      <c r="EZ189" s="388" t="str">
        <f t="shared" si="206"/>
        <v/>
      </c>
      <c r="FA189" s="157" t="str">
        <f>IF(VALUE(IF('Vessel List B'!AC188=1,1,IF('Vessel List B'!AC188=2,2,IF('Vessel List B'!AC188=3,3,IF('Vessel List B'!AC188=4,4,IF('Vessel List B'!AC188=5,5,IF('Vessel List B'!AC188=6,6,IF('Vessel List B'!AC188=7,7,IF('Vessel List B'!AC188=8,8,IF('Vessel List B'!AC188=9,9,IF('Vessel List B'!AC188=10,10,IF('Vessel List B'!AC188=11,11,IF('Vessel List B'!AC188=12,12,IF('Vessel List B'!AC188=13,13,IF('Vessel List B'!AC188=14,14,IF('Vessel List B'!AC188=15,15,IF('Vessel List B'!AC188=16,16,0)))))))))))))))))=0," ",VALUE(IF('Vessel List B'!AC188=1,1,IF('Vessel List B'!AC188=2,2,IF('Vessel List B'!AC188=3,3,IF('Vessel List B'!AC188=4,4,IF('Vessel List B'!AC188=5,5,IF('Vessel List B'!AC188=6,6,IF('Vessel List B'!AC188=7,7,IF('Vessel List B'!AC188=8,8,IF('Vessel List B'!AC188=9,9,IF('Vessel List B'!AC188=10,10,IF('Vessel List B'!AC188=11,11,IF('Vessel List B'!AC188=12,12,IF('Vessel List B'!AC188=13,13,IF('Vessel List B'!AC188=14,14,IF('Vessel List B'!AC188=15,15,IF('Vessel List B'!AC188=16,16,0))))))))))))))))))</f>
        <v xml:space="preserve"> </v>
      </c>
      <c r="FB189" s="154"/>
      <c r="FC189" s="158"/>
      <c r="FD189" s="390" t="str">
        <f t="shared" si="207"/>
        <v/>
      </c>
      <c r="FE189" s="158"/>
      <c r="FF189" s="137"/>
      <c r="FG189" s="388" t="str">
        <f t="shared" si="208"/>
        <v/>
      </c>
      <c r="FH189" s="157" t="str">
        <f>IF(VALUE(IF('Vessel List B'!AP188=1,1,IF('Vessel List B'!AP188=2,2,IF('Vessel List B'!AP188=3,3,IF('Vessel List B'!AP188=4,4,IF('Vessel List B'!AP188=5,5,IF('Vessel List B'!AP188=6,6,IF('Vessel List B'!AP188=7,7,IF('Vessel List B'!AP188=8,8,IF('Vessel List B'!AP188=9,9,IF('Vessel List B'!AP188=10,10,IF('Vessel List B'!AP188=11,11,IF('Vessel List B'!AP188=12,12,IF('Vessel List B'!AP188=13,13,IF('Vessel List B'!AP188=14,14,IF('Vessel List B'!AP188=15,15,IF('Vessel List B'!AP188=16,16,0)))))))))))))))))=0," ",VALUE(IF('Vessel List B'!AP188=1,1,IF('Vessel List B'!AP188=2,2,IF('Vessel List B'!AP188=3,3,IF('Vessel List B'!AP188=4,4,IF('Vessel List B'!AP188=5,5,IF('Vessel List B'!AP188=6,6,IF('Vessel List B'!AP188=7,7,IF('Vessel List B'!AP188=8,8,IF('Vessel List B'!AP188=9,9,IF('Vessel List B'!AP188=10,10,IF('Vessel List B'!AP188=11,11,IF('Vessel List B'!AP188=12,12,IF('Vessel List B'!AP188=13,13,IF('Vessel List B'!AP188=14,14,IF('Vessel List B'!AP188=15,15,IF('Vessel List B'!AP188=16,16,0))))))))))))))))))</f>
        <v xml:space="preserve"> </v>
      </c>
      <c r="FI189" s="154"/>
      <c r="FJ189" s="158"/>
      <c r="FK189" s="390" t="str">
        <f t="shared" si="209"/>
        <v/>
      </c>
      <c r="FL189" s="158"/>
      <c r="FM189" s="137"/>
      <c r="FN189" s="388" t="str">
        <f t="shared" si="210"/>
        <v/>
      </c>
      <c r="FO189" s="157" t="str">
        <f>IF(VALUE(IF('Vessel List B'!BC188=1,1,IF('Vessel List B'!BC188=2,2,IF('Vessel List B'!BC188=3,3,IF('Vessel List B'!BC188=4,4,IF('Vessel List B'!BC188=5,5,IF('Vessel List B'!BC188=6,6,IF('Vessel List B'!BC188=7,7,IF('Vessel List B'!BC188=8,8,IF('Vessel List B'!BC188=9,9,IF('Vessel List B'!BC188=10,10,IF('Vessel List B'!BC188=11,11,IF('Vessel List B'!BC188=12,12,IF('Vessel List B'!BC188=13,13,IF('Vessel List B'!BC188=14,14,IF('Vessel List B'!BC188=15,15,IF('Vessel List B'!BC188=16,16,0)))))))))))))))))=0," ",VALUE(IF('Vessel List B'!BC188=1,1,IF('Vessel List B'!BC188=2,2,IF('Vessel List B'!BC188=3,3,IF('Vessel List B'!BC188=4,4,IF('Vessel List B'!BC188=5,5,IF('Vessel List B'!BC188=6,6,IF('Vessel List B'!BC188=7,7,IF('Vessel List B'!BC188=8,8,IF('Vessel List B'!BC188=9,9,IF('Vessel List B'!BC188=10,10,IF('Vessel List B'!BC188=11,11,IF('Vessel List B'!BC188=12,12,IF('Vessel List B'!BC188=13,13,IF('Vessel List B'!BC188=14,14,IF('Vessel List B'!BC188=15,15,IF('Vessel List B'!BC188=16,16,0))))))))))))))))))</f>
        <v xml:space="preserve"> </v>
      </c>
      <c r="FP189" s="154"/>
      <c r="FQ189" s="158"/>
      <c r="FR189" s="390" t="str">
        <f t="shared" si="211"/>
        <v/>
      </c>
      <c r="FS189" s="158"/>
      <c r="FT189" s="137"/>
      <c r="FU189" s="388" t="str">
        <f t="shared" si="212"/>
        <v/>
      </c>
      <c r="FV189" s="157" t="str">
        <f>IF(VALUE(IF('Vessel List B'!BP188=1,1,IF('Vessel List B'!BP188=2,2,IF('Vessel List B'!BP188=3,3,IF('Vessel List B'!BP188=4,4,IF('Vessel List B'!BP188=5,5,IF('Vessel List B'!BP188=6,6,IF('Vessel List B'!BP188=7,7,IF('Vessel List B'!BP188=8,8,IF('Vessel List B'!BP188=9,9,IF('Vessel List B'!BP188=10,10,IF('Vessel List B'!BP188=11,11,IF('Vessel List B'!BP188=12,12,IF('Vessel List B'!BP188=13,13,IF('Vessel List B'!BP188=14,14,IF('Vessel List B'!BP188=15,15,IF('Vessel List B'!BP188=16,16,0)))))))))))))))))=0," ",VALUE(IF('Vessel List B'!BP188=1,1,IF('Vessel List B'!BP188=2,2,IF('Vessel List B'!BP188=3,3,IF('Vessel List B'!BP188=4,4,IF('Vessel List B'!BP188=5,5,IF('Vessel List B'!BP188=6,6,IF('Vessel List B'!BP188=7,7,IF('Vessel List B'!BP188=8,8,IF('Vessel List B'!BP188=9,9,IF('Vessel List B'!BP188=10,10,IF('Vessel List B'!BP188=11,11,IF('Vessel List B'!BP188=12,12,IF('Vessel List B'!BP188=13,13,IF('Vessel List B'!BP188=14,14,IF('Vessel List B'!BP188=15,15,IF('Vessel List B'!BP188=16,16,0))))))))))))))))))</f>
        <v xml:space="preserve"> </v>
      </c>
      <c r="FW189" s="154"/>
      <c r="FX189" s="158"/>
      <c r="FY189" s="390" t="str">
        <f t="shared" si="213"/>
        <v/>
      </c>
      <c r="FZ189" s="158"/>
      <c r="GA189" s="137"/>
      <c r="GB189" s="388" t="str">
        <f t="shared" si="214"/>
        <v/>
      </c>
      <c r="GC189" s="157" t="str">
        <f>IF(VALUE(IF('Vessel List B'!CC188=1,1,IF('Vessel List B'!CC188=2,2,IF('Vessel List B'!CC188=3,3,IF('Vessel List B'!CC188=4,4,IF('Vessel List B'!CC188=5,5,IF('Vessel List B'!CC188=6,6,IF('Vessel List B'!CC188=7,7,IF('Vessel List B'!CC188=8,8,IF('Vessel List B'!CC188=9,9,IF('Vessel List B'!CC188=10,10,IF('Vessel List B'!CC188=11,11,IF('Vessel List B'!CC188=12,12,IF('Vessel List B'!CC188=13,13,IF('Vessel List B'!CC188=14,14,IF('Vessel List B'!CC188=15,15,IF('Vessel List B'!CC188=16,16,0)))))))))))))))))=0," ",VALUE(IF('Vessel List B'!CC188=1,1,IF('Vessel List B'!CC188=2,2,IF('Vessel List B'!CC188=3,3,IF('Vessel List B'!CC188=4,4,IF('Vessel List B'!CC188=5,5,IF('Vessel List B'!CC188=6,6,IF('Vessel List B'!CC188=7,7,IF('Vessel List B'!CC188=8,8,IF('Vessel List B'!CC188=9,9,IF('Vessel List B'!CC188=10,10,IF('Vessel List B'!CC188=11,11,IF('Vessel List B'!CC188=12,12,IF('Vessel List B'!CC188=13,13,IF('Vessel List B'!CC188=14,14,IF('Vessel List B'!CC188=15,15,IF('Vessel List B'!CC188=16,16,0))))))))))))))))))</f>
        <v xml:space="preserve"> </v>
      </c>
      <c r="GD189" s="154"/>
      <c r="GE189" s="158"/>
      <c r="GF189" s="390" t="str">
        <f t="shared" si="215"/>
        <v/>
      </c>
      <c r="GG189" s="158"/>
      <c r="GH189" s="137"/>
      <c r="GI189" s="388" t="str">
        <f t="shared" si="216"/>
        <v/>
      </c>
      <c r="GJ189" s="157" t="str">
        <f>IF(VALUE(IF('Vessel List B'!CP188=1,1,IF('Vessel List B'!CP188=2,2,IF('Vessel List B'!CP188=3,3,IF('Vessel List B'!CP188=4,4,IF('Vessel List B'!CP188=5,5,IF('Vessel List B'!CP188=6,6,IF('Vessel List B'!CP188=7,7,IF('Vessel List B'!CP188=8,8,IF('Vessel List B'!CP188=9,9,IF('Vessel List B'!CP188=10,10,IF('Vessel List B'!CP188=11,11,IF('Vessel List B'!CP188=12,12,IF('Vessel List B'!CP188=13,13,IF('Vessel List B'!CP188=14,14,IF('Vessel List B'!CP188=15,15,IF('Vessel List B'!CP188=16,16,0)))))))))))))))))=0," ",VALUE(IF('Vessel List B'!CP188=1,1,IF('Vessel List B'!CP188=2,2,IF('Vessel List B'!CP188=3,3,IF('Vessel List B'!CP188=4,4,IF('Vessel List B'!CP188=5,5,IF('Vessel List B'!CP188=6,6,IF('Vessel List B'!CP188=7,7,IF('Vessel List B'!CP188=8,8,IF('Vessel List B'!CP188=9,9,IF('Vessel List B'!CP188=10,10,IF('Vessel List B'!CP188=11,11,IF('Vessel List B'!CP188=12,12,IF('Vessel List B'!CP188=13,13,IF('Vessel List B'!CP188=14,14,IF('Vessel List B'!CP188=15,15,IF('Vessel List B'!CP188=16,16,0))))))))))))))))))</f>
        <v xml:space="preserve"> </v>
      </c>
      <c r="GK189" s="154"/>
      <c r="GL189" s="158"/>
      <c r="GM189" s="390" t="str">
        <f t="shared" si="217"/>
        <v/>
      </c>
      <c r="GN189" s="158"/>
      <c r="GO189" s="137"/>
      <c r="GP189" s="388" t="str">
        <f t="shared" si="218"/>
        <v/>
      </c>
      <c r="GQ189" s="157" t="str">
        <f>IF(VALUE(IF('Vessel List B'!DC188=1,1,IF('Vessel List B'!DC188=2,2,IF('Vessel List B'!DC188=3,3,IF('Vessel List B'!DC188=4,4,IF('Vessel List B'!DC188=5,5,IF('Vessel List B'!DC188=6,6,IF('Vessel List B'!DC188=7,7,IF('Vessel List B'!DC188=8,8,IF('Vessel List B'!DC188=9,9,IF('Vessel List B'!DC188=10,10,IF('Vessel List B'!DC188=11,11,IF('Vessel List B'!DC188=12,12,IF('Vessel List B'!DC188=13,13,IF('Vessel List B'!DC188=14,14,IF('Vessel List B'!DC188=15,15,IF('Vessel List B'!DC188=16,16,0)))))))))))))))))=0," ",VALUE(IF('Vessel List B'!DC188=1,1,IF('Vessel List B'!DC188=2,2,IF('Vessel List B'!DC188=3,3,IF('Vessel List B'!DC188=4,4,IF('Vessel List B'!DC188=5,5,IF('Vessel List B'!DC188=6,6,IF('Vessel List B'!DC188=7,7,IF('Vessel List B'!DC188=8,8,IF('Vessel List B'!DC188=9,9,IF('Vessel List B'!DC188=10,10,IF('Vessel List B'!DC188=11,11,IF('Vessel List B'!DC188=12,12,IF('Vessel List B'!DC188=13,13,IF('Vessel List B'!DC188=14,14,IF('Vessel List B'!DC188=15,15,IF('Vessel List B'!DC188=16,16,0))))))))))))))))))</f>
        <v xml:space="preserve"> </v>
      </c>
      <c r="GR189" s="154"/>
      <c r="GS189" s="158"/>
      <c r="GT189" s="390" t="str">
        <f t="shared" si="219"/>
        <v/>
      </c>
      <c r="GU189" s="158"/>
      <c r="GV189" s="137"/>
      <c r="GW189" s="388" t="str">
        <f t="shared" si="220"/>
        <v/>
      </c>
      <c r="GX189" s="157" t="str">
        <f>IF(VALUE(IF('Vessel List B'!DP188=1,1,IF('Vessel List B'!DP188=2,2,IF('Vessel List B'!DP188=3,3,IF('Vessel List B'!DP188=4,4,IF('Vessel List B'!DP188=5,5,IF('Vessel List B'!DP188=6,6,IF('Vessel List B'!DP188=7,7,IF('Vessel List B'!DP188=8,8,IF('Vessel List B'!DP188=9,9,IF('Vessel List B'!DP188=10,10,IF('Vessel List B'!DP188=11,11,IF('Vessel List B'!DP188=12,12,IF('Vessel List B'!DP188=13,13,IF('Vessel List B'!DP188=14,14,IF('Vessel List B'!DP188=15,15,IF('Vessel List B'!DP188=16,16,0)))))))))))))))))=0," ",VALUE(IF('Vessel List B'!DP188=1,1,IF('Vessel List B'!DP188=2,2,IF('Vessel List B'!DP188=3,3,IF('Vessel List B'!DP188=4,4,IF('Vessel List B'!DP188=5,5,IF('Vessel List B'!DP188=6,6,IF('Vessel List B'!DP188=7,7,IF('Vessel List B'!DP188=8,8,IF('Vessel List B'!DP188=9,9,IF('Vessel List B'!DP188=10,10,IF('Vessel List B'!DP188=11,11,IF('Vessel List B'!DP188=12,12,IF('Vessel List B'!DP188=13,13,IF('Vessel List B'!DP188=14,14,IF('Vessel List B'!DP188=15,15,IF('Vessel List B'!DP188=16,16,0))))))))))))))))))</f>
        <v xml:space="preserve"> </v>
      </c>
      <c r="GY189" s="154"/>
      <c r="GZ189" s="158"/>
      <c r="HA189" s="390" t="str">
        <f t="shared" si="221"/>
        <v/>
      </c>
      <c r="HB189" s="158"/>
      <c r="HC189" s="137"/>
      <c r="HD189" s="388" t="str">
        <f t="shared" si="222"/>
        <v/>
      </c>
      <c r="HE189" s="157" t="str">
        <f>IF(VALUE(IF('Vessel List B'!EC188=1,1,IF('Vessel List B'!EC188=2,2,IF('Vessel List B'!EC188=3,3,IF('Vessel List B'!EC188=4,4,IF('Vessel List B'!EC188=5,5,IF('Vessel List B'!EC188=6,6,IF('Vessel List B'!EC188=7,7,IF('Vessel List B'!EC188=8,8,IF('Vessel List B'!EC188=9,9,IF('Vessel List B'!EC188=10,10,IF('Vessel List B'!EC188=11,11,IF('Vessel List B'!EC188=12,12,IF('Vessel List B'!EC188=13,13,IF('Vessel List B'!EC188=14,14,IF('Vessel List B'!EC188=15,15,IF('Vessel List B'!EC188=16,16,0)))))))))))))))))=0," ",VALUE(IF('Vessel List B'!EC188=1,1,IF('Vessel List B'!EC188=2,2,IF('Vessel List B'!EC188=3,3,IF('Vessel List B'!EC188=4,4,IF('Vessel List B'!EC188=5,5,IF('Vessel List B'!EC188=6,6,IF('Vessel List B'!EC188=7,7,IF('Vessel List B'!EC188=8,8,IF('Vessel List B'!EC188=9,9,IF('Vessel List B'!EC188=10,10,IF('Vessel List B'!EC188=11,11,IF('Vessel List B'!EC188=12,12,IF('Vessel List B'!EC188=13,13,IF('Vessel List B'!EC188=14,14,IF('Vessel List B'!EC188=15,15,IF('Vessel List B'!EC188=16,16,0))))))))))))))))))</f>
        <v xml:space="preserve"> </v>
      </c>
      <c r="HF189" s="154"/>
      <c r="HG189" s="158"/>
      <c r="HH189" s="390" t="str">
        <f t="shared" si="223"/>
        <v/>
      </c>
      <c r="HI189" s="158"/>
      <c r="HJ189" s="137"/>
      <c r="HK189" s="388" t="str">
        <f t="shared" si="224"/>
        <v/>
      </c>
      <c r="HL189" s="157" t="str">
        <f>IF(VALUE(IF('Vessel List B'!EP188=1,1,IF('Vessel List B'!EP188=2,2,IF('Vessel List B'!EP188=3,3,IF('Vessel List B'!EP188=4,4,IF('Vessel List B'!EP188=5,5,IF('Vessel List B'!EP188=6,6,IF('Vessel List B'!EP188=7,7,IF('Vessel List B'!EP188=8,8,IF('Vessel List B'!EP188=9,9,IF('Vessel List B'!EP188=10,10,IF('Vessel List B'!EP188=11,11,IF('Vessel List B'!EP188=12,12,IF('Vessel List B'!EP188=13,13,IF('Vessel List B'!EP188=14,14,IF('Vessel List B'!EP188=15,15,IF('Vessel List B'!EP188=16,16,0)))))))))))))))))=0," ",VALUE(IF('Vessel List B'!EP188=1,1,IF('Vessel List B'!EP188=2,2,IF('Vessel List B'!EP188=3,3,IF('Vessel List B'!EP188=4,4,IF('Vessel List B'!EP188=5,5,IF('Vessel List B'!EP188=6,6,IF('Vessel List B'!EP188=7,7,IF('Vessel List B'!EP188=8,8,IF('Vessel List B'!EP188=9,9,IF('Vessel List B'!EP188=10,10,IF('Vessel List B'!EP188=11,11,IF('Vessel List B'!EP188=12,12,IF('Vessel List B'!EP188=13,13,IF('Vessel List B'!EP188=14,14,IF('Vessel List B'!EP188=15,15,IF('Vessel List B'!EP188=16,16,0))))))))))))))))))</f>
        <v xml:space="preserve"> </v>
      </c>
      <c r="HM189" s="154"/>
      <c r="HN189" s="158"/>
      <c r="HO189" s="390" t="str">
        <f t="shared" si="225"/>
        <v/>
      </c>
      <c r="HP189" s="158"/>
      <c r="HQ189" s="137"/>
      <c r="HR189" s="388" t="str">
        <f t="shared" si="226"/>
        <v/>
      </c>
      <c r="HS189" s="157" t="str">
        <f>IF(VALUE(IF('Vessel List B'!FC188=1,1,IF('Vessel List B'!FC188=2,2,IF('Vessel List B'!FC188=3,3,IF('Vessel List B'!FC188=4,4,IF('Vessel List B'!FC188=5,5,IF('Vessel List B'!FC188=6,6,IF('Vessel List B'!FC188=7,7,IF('Vessel List B'!FC188=8,8,IF('Vessel List B'!FC188=9,9,IF('Vessel List B'!FC188=10,10,IF('Vessel List B'!FC188=11,11,IF('Vessel List B'!FC188=12,12,IF('Vessel List B'!FC188=13,13,IF('Vessel List B'!FC188=14,14,IF('Vessel List B'!FC188=15,15,IF('Vessel List B'!FC188=16,16,0)))))))))))))))))=0," ",VALUE(IF('Vessel List B'!FC188=1,1,IF('Vessel List B'!FC188=2,2,IF('Vessel List B'!FC188=3,3,IF('Vessel List B'!FC188=4,4,IF('Vessel List B'!FC188=5,5,IF('Vessel List B'!FC188=6,6,IF('Vessel List B'!FC188=7,7,IF('Vessel List B'!FC188=8,8,IF('Vessel List B'!FC188=9,9,IF('Vessel List B'!FC188=10,10,IF('Vessel List B'!FC188=11,11,IF('Vessel List B'!FC188=12,12,IF('Vessel List B'!FC188=13,13,IF('Vessel List B'!FC188=14,14,IF('Vessel List B'!FC188=15,15,IF('Vessel List B'!FC188=16,16,0))))))))))))))))))</f>
        <v xml:space="preserve"> </v>
      </c>
      <c r="HT189" s="154"/>
      <c r="HU189" s="158"/>
      <c r="HV189" s="390" t="str">
        <f t="shared" si="227"/>
        <v/>
      </c>
      <c r="HW189" s="158"/>
      <c r="HX189" s="137"/>
      <c r="HY189" s="388" t="str">
        <f t="shared" si="228"/>
        <v/>
      </c>
      <c r="HZ189" s="157" t="str">
        <f>IF(VALUE(IF('Vessel List B'!FP188=1,1,IF('Vessel List B'!FP188=2,2,IF('Vessel List B'!FP188=3,3,IF('Vessel List B'!FP188=4,4,IF('Vessel List B'!FP188=5,5,IF('Vessel List B'!FP188=6,6,IF('Vessel List B'!FP188=7,7,IF('Vessel List B'!FP188=8,8,IF('Vessel List B'!FP188=9,9,IF('Vessel List B'!FP188=10,10,IF('Vessel List B'!FP188=11,11,IF('Vessel List B'!FP188=12,12,IF('Vessel List B'!FP188=13,13,IF('Vessel List B'!FP188=14,14,IF('Vessel List B'!FP188=15,15,IF('Vessel List B'!FP188=16,16,0)))))))))))))))))=0," ",VALUE(IF('Vessel List B'!FP188=1,1,IF('Vessel List B'!FP188=2,2,IF('Vessel List B'!FP188=3,3,IF('Vessel List B'!FP188=4,4,IF('Vessel List B'!FP188=5,5,IF('Vessel List B'!FP188=6,6,IF('Vessel List B'!FP188=7,7,IF('Vessel List B'!FP188=8,8,IF('Vessel List B'!FP188=9,9,IF('Vessel List B'!FP188=10,10,IF('Vessel List B'!FP188=11,11,IF('Vessel List B'!FP188=12,12,IF('Vessel List B'!FP188=13,13,IF('Vessel List B'!FP188=14,14,IF('Vessel List B'!FP188=15,15,IF('Vessel List B'!FP188=16,16,0))))))))))))))))))</f>
        <v xml:space="preserve"> </v>
      </c>
      <c r="IA189" s="154"/>
      <c r="IB189" s="158"/>
      <c r="IC189" s="390" t="str">
        <f t="shared" si="229"/>
        <v/>
      </c>
      <c r="ID189" s="158"/>
      <c r="IE189" s="137"/>
      <c r="IF189" s="388" t="str">
        <f t="shared" si="230"/>
        <v/>
      </c>
      <c r="IG189" s="157" t="str">
        <f>IF(VALUE(IF('Vessel List B'!GC188=1,1,IF('Vessel List B'!GC188=2,2,IF('Vessel List B'!GC188=3,3,IF('Vessel List B'!GC188=4,4,IF('Vessel List B'!GC188=5,5,IF('Vessel List B'!GC188=6,6,IF('Vessel List B'!GC188=7,7,IF('Vessel List B'!GC188=8,8,IF('Vessel List B'!GC188=9,9,IF('Vessel List B'!GC188=10,10,IF('Vessel List B'!GC188=11,11,IF('Vessel List B'!GC188=12,12,IF('Vessel List B'!GC188=13,13,IF('Vessel List B'!GC188=14,14,IF('Vessel List B'!GC188=15,15,IF('Vessel List B'!GC188=16,16,0)))))))))))))))))=0," ",VALUE(IF('Vessel List B'!GC188=1,1,IF('Vessel List B'!GC188=2,2,IF('Vessel List B'!GC188=3,3,IF('Vessel List B'!GC188=4,4,IF('Vessel List B'!GC188=5,5,IF('Vessel List B'!GC188=6,6,IF('Vessel List B'!GC188=7,7,IF('Vessel List B'!GC188=8,8,IF('Vessel List B'!GC188=9,9,IF('Vessel List B'!GC188=10,10,IF('Vessel List B'!GC188=11,11,IF('Vessel List B'!GC188=12,12,IF('Vessel List B'!GC188=13,13,IF('Vessel List B'!GC188=14,14,IF('Vessel List B'!GC188=15,15,IF('Vessel List B'!GC188=16,16,0))))))))))))))))))</f>
        <v xml:space="preserve"> </v>
      </c>
      <c r="IH189" s="154"/>
      <c r="II189" s="158"/>
      <c r="IJ189" s="390" t="str">
        <f t="shared" si="231"/>
        <v/>
      </c>
      <c r="IK189" s="158"/>
      <c r="IL189" s="137"/>
      <c r="IM189" s="388" t="str">
        <f t="shared" si="232"/>
        <v/>
      </c>
      <c r="IN189" s="157" t="str">
        <f>IF(VALUE(IF('Vessel List B'!GP188=1,1,IF('Vessel List B'!GP188=2,2,IF('Vessel List B'!GP188=3,3,IF('Vessel List B'!GP188=4,4,IF('Vessel List B'!GP188=5,5,IF('Vessel List B'!GP188=6,6,IF('Vessel List B'!GP188=7,7,IF('Vessel List B'!GP188=8,8,IF('Vessel List B'!GP188=9,9,IF('Vessel List B'!GP188=10,10,IF('Vessel List B'!GP188=11,11,IF('Vessel List B'!GP188=12,12,IF('Vessel List B'!GP188=13,13,IF('Vessel List B'!GP188=14,14,IF('Vessel List B'!GP188=15,15,IF('Vessel List B'!GP188=16,16,0)))))))))))))))))=0," ",VALUE(IF('Vessel List B'!GP188=1,1,IF('Vessel List B'!GP188=2,2,IF('Vessel List B'!GP188=3,3,IF('Vessel List B'!GP188=4,4,IF('Vessel List B'!GP188=5,5,IF('Vessel List B'!GP188=6,6,IF('Vessel List B'!GP188=7,7,IF('Vessel List B'!GP188=8,8,IF('Vessel List B'!GP188=9,9,IF('Vessel List B'!GP188=10,10,IF('Vessel List B'!GP188=11,11,IF('Vessel List B'!GP188=12,12,IF('Vessel List B'!GP188=13,13,IF('Vessel List B'!GP188=14,14,IF('Vessel List B'!GP188=15,15,IF('Vessel List B'!GP188=16,16,0))))))))))))))))))</f>
        <v xml:space="preserve"> </v>
      </c>
      <c r="IO189" s="154"/>
      <c r="IP189" s="158"/>
      <c r="IQ189" s="390" t="str">
        <f t="shared" si="233"/>
        <v/>
      </c>
      <c r="IR189" s="158"/>
      <c r="IS189" s="137"/>
      <c r="IT189" s="388" t="str">
        <f t="shared" si="234"/>
        <v/>
      </c>
      <c r="IU189" s="157" t="str">
        <f>IF(VALUE(IF('Vessel List B'!HC188=1,1,IF('Vessel List B'!HC188=2,2,IF('Vessel List B'!HC188=3,3,IF('Vessel List B'!HC188=4,4,IF('Vessel List B'!HC188=5,5,IF('Vessel List B'!HC188=6,6,IF('Vessel List B'!HC188=7,7,IF('Vessel List B'!HC188=8,8,IF('Vessel List B'!HC188=9,9,IF('Vessel List B'!HC188=10,10,IF('Vessel List B'!HC188=11,11,IF('Vessel List B'!HC188=12,12,IF('Vessel List B'!HC188=13,13,IF('Vessel List B'!HC188=14,14,IF('Vessel List B'!HC188=15,15,IF('Vessel List B'!HC188=16,16,0)))))))))))))))))=0," ",VALUE(IF('Vessel List B'!HC188=1,1,IF('Vessel List B'!HC188=2,2,IF('Vessel List B'!HC188=3,3,IF('Vessel List B'!HC188=4,4,IF('Vessel List B'!HC188=5,5,IF('Vessel List B'!HC188=6,6,IF('Vessel List B'!HC188=7,7,IF('Vessel List B'!HC188=8,8,IF('Vessel List B'!HC188=9,9,IF('Vessel List B'!HC188=10,10,IF('Vessel List B'!HC188=11,11,IF('Vessel List B'!HC188=12,12,IF('Vessel List B'!HC188=13,13,IF('Vessel List B'!HC188=14,14,IF('Vessel List B'!HC188=15,15,IF('Vessel List B'!HC188=16,16,0))))))))))))))))))</f>
        <v xml:space="preserve"> </v>
      </c>
      <c r="IV189" s="154"/>
      <c r="IW189" s="158"/>
      <c r="IX189" s="390" t="str">
        <f t="shared" si="235"/>
        <v/>
      </c>
      <c r="IY189" s="158"/>
      <c r="IZ189" s="137"/>
      <c r="JA189" s="388" t="str">
        <f t="shared" si="236"/>
        <v/>
      </c>
      <c r="JB189" s="157" t="str">
        <f>IF(VALUE(IF('Vessel List B'!HP188=1,1,IF('Vessel List B'!HP188=2,2,IF('Vessel List B'!HP188=3,3,IF('Vessel List B'!HP188=4,4,IF('Vessel List B'!HP188=5,5,IF('Vessel List B'!HP188=6,6,IF('Vessel List B'!HP188=7,7,IF('Vessel List B'!HP188=8,8,IF('Vessel List B'!HP188=9,9,IF('Vessel List B'!HP188=10,10,IF('Vessel List B'!HP188=11,11,IF('Vessel List B'!HP188=12,12,IF('Vessel List B'!HP188=13,13,IF('Vessel List B'!HP188=14,14,IF('Vessel List B'!HP188=15,15,IF('Vessel List B'!HP188=16,16,0)))))))))))))))))=0," ",VALUE(IF('Vessel List B'!HP188=1,1,IF('Vessel List B'!HP188=2,2,IF('Vessel List B'!HP188=3,3,IF('Vessel List B'!HP188=4,4,IF('Vessel List B'!HP188=5,5,IF('Vessel List B'!HP188=6,6,IF('Vessel List B'!HP188=7,7,IF('Vessel List B'!HP188=8,8,IF('Vessel List B'!HP188=9,9,IF('Vessel List B'!HP188=10,10,IF('Vessel List B'!HP188=11,11,IF('Vessel List B'!HP188=12,12,IF('Vessel List B'!HP188=13,13,IF('Vessel List B'!HP188=14,14,IF('Vessel List B'!HP188=15,15,IF('Vessel List B'!HP188=16,16,0))))))))))))))))))</f>
        <v xml:space="preserve"> </v>
      </c>
      <c r="JC189" s="154"/>
      <c r="JD189" s="158"/>
      <c r="JE189" s="390" t="str">
        <f t="shared" si="237"/>
        <v/>
      </c>
      <c r="JF189" s="158"/>
      <c r="JG189" s="137"/>
      <c r="JH189" s="388" t="str">
        <f t="shared" si="238"/>
        <v/>
      </c>
      <c r="JI189" s="157" t="str">
        <f>IF(VALUE(IF('Vessel List B'!IC188=1,1,IF('Vessel List B'!IC188=2,2,IF('Vessel List B'!IC188=3,3,IF('Vessel List B'!IC188=4,4,IF('Vessel List B'!IC188=5,5,IF('Vessel List B'!IC188=6,6,IF('Vessel List B'!IC188=7,7,IF('Vessel List B'!IC188=8,8,IF('Vessel List B'!IC188=9,9,IF('Vessel List B'!IC188=10,10,IF('Vessel List B'!IC188=11,11,IF('Vessel List B'!IC188=12,12,IF('Vessel List B'!IC188=13,13,IF('Vessel List B'!IC188=14,14,IF('Vessel List B'!IC188=15,15,IF('Vessel List B'!IC188=16,16,0)))))))))))))))))=0," ",VALUE(IF('Vessel List B'!IC188=1,1,IF('Vessel List B'!IC188=2,2,IF('Vessel List B'!IC188=3,3,IF('Vessel List B'!IC188=4,4,IF('Vessel List B'!IC188=5,5,IF('Vessel List B'!IC188=6,6,IF('Vessel List B'!IC188=7,7,IF('Vessel List B'!IC188=8,8,IF('Vessel List B'!IC188=9,9,IF('Vessel List B'!IC188=10,10,IF('Vessel List B'!IC188=11,11,IF('Vessel List B'!IC188=12,12,IF('Vessel List B'!IC188=13,13,IF('Vessel List B'!IC188=14,14,IF('Vessel List B'!IC188=15,15,IF('Vessel List B'!IC188=16,16,0))))))))))))))))))</f>
        <v xml:space="preserve"> </v>
      </c>
      <c r="JJ189" s="154"/>
      <c r="JK189" s="158"/>
      <c r="JL189" s="390" t="str">
        <f t="shared" si="239"/>
        <v/>
      </c>
      <c r="JM189" s="158"/>
      <c r="JN189" s="137"/>
      <c r="JO189" s="388" t="str">
        <f t="shared" si="240"/>
        <v/>
      </c>
      <c r="JP189" s="157" t="str">
        <f>IF(VALUE(IF('Vessel List B'!IP188=1,1,IF('Vessel List B'!IP188=2,2,IF('Vessel List B'!IP188=3,3,IF('Vessel List B'!IP188=4,4,IF('Vessel List B'!IP188=5,5,IF('Vessel List B'!IP188=6,6,IF('Vessel List B'!IP188=7,7,IF('Vessel List B'!IP188=8,8,IF('Vessel List B'!IP188=9,9,IF('Vessel List B'!IP188=10,10,IF('Vessel List B'!IP188=11,11,IF('Vessel List B'!IP188=12,12,IF('Vessel List B'!IP188=13,13,IF('Vessel List B'!IP188=14,14,IF('Vessel List B'!IP188=15,15,IF('Vessel List B'!IP188=16,16,0)))))))))))))))))=0," ",VALUE(IF('Vessel List B'!IP188=1,1,IF('Vessel List B'!IP188=2,2,IF('Vessel List B'!IP188=3,3,IF('Vessel List B'!IP188=4,4,IF('Vessel List B'!IP188=5,5,IF('Vessel List B'!IP188=6,6,IF('Vessel List B'!IP188=7,7,IF('Vessel List B'!IP188=8,8,IF('Vessel List B'!IP188=9,9,IF('Vessel List B'!IP188=10,10,IF('Vessel List B'!IP188=11,11,IF('Vessel List B'!IP188=12,12,IF('Vessel List B'!IP188=13,13,IF('Vessel List B'!IP188=14,14,IF('Vessel List B'!IP188=15,15,IF('Vessel List B'!IP188=16,16,0))))))))))))))))))</f>
        <v xml:space="preserve"> </v>
      </c>
      <c r="JQ189" s="154"/>
      <c r="JR189" s="158"/>
      <c r="JS189" s="390" t="str">
        <f t="shared" si="241"/>
        <v/>
      </c>
      <c r="JT189" s="158"/>
      <c r="JU189" s="137"/>
      <c r="JV189" s="397" t="str">
        <f t="shared" si="242"/>
        <v/>
      </c>
      <c r="JW189" s="403"/>
    </row>
    <row r="190" spans="1:283" ht="15" x14ac:dyDescent="0.25">
      <c r="A190" s="132">
        <f>'Vessel List A'!B189</f>
        <v>41764</v>
      </c>
      <c r="B190" s="157" t="str">
        <f>IF(VALUE(IF('Vessel List A'!C189=1,1,IF('Vessel List A'!C189=2,2,IF('Vessel List A'!C189=3,3,IF('Vessel List A'!C189=4,4,IF('Vessel List A'!C189=5,5,IF('Vessel List A'!C189=6,6,IF('Vessel List A'!C189=7,7,IF('Vessel List A'!C189=8,8,IF('Vessel List A'!C189=9,9,IF('Vessel List A'!C189=10,10,IF('Vessel List A'!C189=11,11,IF('Vessel List A'!C189=12,12,IF('Vessel List A'!C189=13,13,IF('Vessel List A'!C189=14,14,IF('Vessel List A'!C189=15,15,IF('Vessel List A'!C189=16,16,0)))))))))))))))))=0," ",VALUE(IF('Vessel List A'!C189=1,1,IF('Vessel List A'!C189=2,2,IF('Vessel List A'!C189=3,3,IF('Vessel List A'!C189=4,4,IF('Vessel List A'!C189=5,5,IF('Vessel List A'!C189=6,6,IF('Vessel List A'!C189=7,7,IF('Vessel List A'!C189=8,8,IF('Vessel List A'!C189=9,9,IF('Vessel List A'!C189=10,10,IF('Vessel List A'!C189=11,11,IF('Vessel List A'!C189=12,12,IF('Vessel List A'!C189=13,13,IF('Vessel List A'!C189=14,14,IF('Vessel List A'!C189=15,15,IF('Vessel List A'!C189=16,16,0))))))))))))))))))</f>
        <v xml:space="preserve"> </v>
      </c>
      <c r="C190" s="154"/>
      <c r="D190" s="158"/>
      <c r="E190" s="390" t="str">
        <f t="shared" si="163"/>
        <v/>
      </c>
      <c r="F190" s="158"/>
      <c r="G190" s="137"/>
      <c r="H190" s="388" t="str">
        <f t="shared" si="164"/>
        <v/>
      </c>
      <c r="I190" s="157" t="str">
        <f>IF(VALUE(IF('Vessel List A'!P189=1,1,IF('Vessel List A'!P189=2,2,IF('Vessel List A'!P189=3,3,IF('Vessel List A'!P189=4,4,IF('Vessel List A'!P189=5,5,IF('Vessel List A'!P189=6,6,IF('Vessel List A'!P189=7,7,IF('Vessel List A'!P189=8,8,IF('Vessel List A'!P189=9,9,IF('Vessel List A'!P189=10,10,IF('Vessel List A'!P189=11,11,IF('Vessel List A'!P189=12,12,IF('Vessel List A'!P189=13,13,IF('Vessel List A'!P189=14,14,IF('Vessel List A'!P189=15,15,IF('Vessel List A'!P189=16,16,0)))))))))))))))))=0," ",VALUE(IF('Vessel List A'!P189=1,1,IF('Vessel List A'!P189=2,2,IF('Vessel List A'!P189=3,3,IF('Vessel List A'!P189=4,4,IF('Vessel List A'!P189=5,5,IF('Vessel List A'!P189=6,6,IF('Vessel List A'!P189=7,7,IF('Vessel List A'!P189=8,8,IF('Vessel List A'!P189=9,9,IF('Vessel List A'!P189=10,10,IF('Vessel List A'!P189=11,11,IF('Vessel List A'!P189=12,12,IF('Vessel List A'!P189=13,13,IF('Vessel List A'!P189=14,14,IF('Vessel List A'!P189=15,15,IF('Vessel List A'!P189=16,16,0))))))))))))))))))</f>
        <v xml:space="preserve"> </v>
      </c>
      <c r="J190" s="154"/>
      <c r="K190" s="158"/>
      <c r="L190" s="390" t="str">
        <f t="shared" si="165"/>
        <v/>
      </c>
      <c r="M190" s="158"/>
      <c r="N190" s="137"/>
      <c r="O190" s="388" t="str">
        <f t="shared" si="166"/>
        <v/>
      </c>
      <c r="P190" s="157" t="str">
        <f>IF(VALUE(IF('Vessel List A'!AC189=1,1,IF('Vessel List A'!AC189=2,2,IF('Vessel List A'!AC189=3,3,IF('Vessel List A'!AC189=4,4,IF('Vessel List A'!AC189=5,5,IF('Vessel List A'!AC189=6,6,IF('Vessel List A'!AC189=7,7,IF('Vessel List A'!AC189=8,8,IF('Vessel List A'!AC189=9,9,IF('Vessel List A'!AC189=10,10,IF('Vessel List A'!AC189=11,11,IF('Vessel List A'!AC189=12,12,IF('Vessel List A'!AC189=13,13,IF('Vessel List A'!AC189=14,14,IF('Vessel List A'!AC189=15,15,IF('Vessel List A'!AC189=16,16,0)))))))))))))))))=0," ",VALUE(IF('Vessel List A'!AC189=1,1,IF('Vessel List A'!AC189=2,2,IF('Vessel List A'!AC189=3,3,IF('Vessel List A'!AC189=4,4,IF('Vessel List A'!AC189=5,5,IF('Vessel List A'!AC189=6,6,IF('Vessel List A'!AC189=7,7,IF('Vessel List A'!AC189=8,8,IF('Vessel List A'!AC189=9,9,IF('Vessel List A'!AC189=10,10,IF('Vessel List A'!AC189=11,11,IF('Vessel List A'!AC189=12,12,IF('Vessel List A'!AC189=13,13,IF('Vessel List A'!AC189=14,14,IF('Vessel List A'!AC189=15,15,IF('Vessel List A'!AC189=16,16,0))))))))))))))))))</f>
        <v xml:space="preserve"> </v>
      </c>
      <c r="Q190" s="154"/>
      <c r="R190" s="158"/>
      <c r="S190" s="390" t="str">
        <f t="shared" si="167"/>
        <v/>
      </c>
      <c r="T190" s="158"/>
      <c r="U190" s="137"/>
      <c r="V190" s="388" t="str">
        <f t="shared" si="168"/>
        <v/>
      </c>
      <c r="W190" s="157" t="str">
        <f>IF(VALUE(IF('Vessel List A'!AP189=1,1,IF('Vessel List A'!AP189=2,2,IF('Vessel List A'!AP189=3,3,IF('Vessel List A'!AP189=4,4,IF('Vessel List A'!AP189=5,5,IF('Vessel List A'!AP189=6,6,IF('Vessel List A'!AP189=7,7,IF('Vessel List A'!AP189=8,8,IF('Vessel List A'!AP189=9,9,IF('Vessel List A'!AP189=10,10,IF('Vessel List A'!AP189=11,11,IF('Vessel List A'!AP189=12,12,IF('Vessel List A'!AP189=13,13,IF('Vessel List A'!AP189=14,14,IF('Vessel List A'!AP189=15,15,IF('Vessel List A'!AP189=16,16,0)))))))))))))))))=0," ",VALUE(IF('Vessel List A'!AP189=1,1,IF('Vessel List A'!AP189=2,2,IF('Vessel List A'!AP189=3,3,IF('Vessel List A'!AP189=4,4,IF('Vessel List A'!AP189=5,5,IF('Vessel List A'!AP189=6,6,IF('Vessel List A'!AP189=7,7,IF('Vessel List A'!AP189=8,8,IF('Vessel List A'!AP189=9,9,IF('Vessel List A'!AP189=10,10,IF('Vessel List A'!AP189=11,11,IF('Vessel List A'!AP189=12,12,IF('Vessel List A'!AP189=13,13,IF('Vessel List A'!AP189=14,14,IF('Vessel List A'!AP189=15,15,IF('Vessel List A'!AP189=16,16,0))))))))))))))))))</f>
        <v xml:space="preserve"> </v>
      </c>
      <c r="X190" s="154"/>
      <c r="Y190" s="158"/>
      <c r="Z190" s="390" t="str">
        <f t="shared" si="169"/>
        <v/>
      </c>
      <c r="AA190" s="158"/>
      <c r="AB190" s="137"/>
      <c r="AC190" s="388" t="str">
        <f t="shared" si="170"/>
        <v/>
      </c>
      <c r="AD190" s="157" t="str">
        <f>IF(VALUE(IF('Vessel List A'!BC189=1,1,IF('Vessel List A'!BC189=2,2,IF('Vessel List A'!BC189=3,3,IF('Vessel List A'!BC189=4,4,IF('Vessel List A'!BC189=5,5,IF('Vessel List A'!BC189=6,6,IF('Vessel List A'!BC189=7,7,IF('Vessel List A'!BC189=8,8,IF('Vessel List A'!BC189=9,9,IF('Vessel List A'!BC189=10,10,IF('Vessel List A'!BC189=11,11,IF('Vessel List A'!BC189=12,12,IF('Vessel List A'!BC189=13,13,IF('Vessel List A'!BC189=14,14,IF('Vessel List A'!BC189=15,15,IF('Vessel List A'!BC189=16,16,0)))))))))))))))))=0," ",VALUE(IF('Vessel List A'!BC189=1,1,IF('Vessel List A'!BC189=2,2,IF('Vessel List A'!BC189=3,3,IF('Vessel List A'!BC189=4,4,IF('Vessel List A'!BC189=5,5,IF('Vessel List A'!BC189=6,6,IF('Vessel List A'!BC189=7,7,IF('Vessel List A'!BC189=8,8,IF('Vessel List A'!BC189=9,9,IF('Vessel List A'!BC189=10,10,IF('Vessel List A'!BC189=11,11,IF('Vessel List A'!BC189=12,12,IF('Vessel List A'!BC189=13,13,IF('Vessel List A'!BC189=14,14,IF('Vessel List A'!BC189=15,15,IF('Vessel List A'!BC189=16,16,0))))))))))))))))))</f>
        <v xml:space="preserve"> </v>
      </c>
      <c r="AE190" s="154"/>
      <c r="AF190" s="158"/>
      <c r="AG190" s="390" t="str">
        <f t="shared" si="171"/>
        <v/>
      </c>
      <c r="AH190" s="158"/>
      <c r="AI190" s="137"/>
      <c r="AJ190" s="388" t="str">
        <f t="shared" si="172"/>
        <v/>
      </c>
      <c r="AK190" s="157" t="str">
        <f>IF(VALUE(IF('Vessel List A'!BP189=1,1,IF('Vessel List A'!BP189=2,2,IF('Vessel List A'!BP189=3,3,IF('Vessel List A'!BP189=4,4,IF('Vessel List A'!BP189=5,5,IF('Vessel List A'!BP189=6,6,IF('Vessel List A'!BP189=7,7,IF('Vessel List A'!BP189=8,8,IF('Vessel List A'!BP189=9,9,IF('Vessel List A'!BP189=10,10,IF('Vessel List A'!BP189=11,11,IF('Vessel List A'!BP189=12,12,IF('Vessel List A'!BP189=13,13,IF('Vessel List A'!BP189=14,14,IF('Vessel List A'!BP189=15,15,IF('Vessel List A'!BP189=16,16,0)))))))))))))))))=0," ",VALUE(IF('Vessel List A'!BP189=1,1,IF('Vessel List A'!BP189=2,2,IF('Vessel List A'!BP189=3,3,IF('Vessel List A'!BP189=4,4,IF('Vessel List A'!BP189=5,5,IF('Vessel List A'!BP189=6,6,IF('Vessel List A'!BP189=7,7,IF('Vessel List A'!BP189=8,8,IF('Vessel List A'!BP189=9,9,IF('Vessel List A'!BP189=10,10,IF('Vessel List A'!BP189=11,11,IF('Vessel List A'!BP189=12,12,IF('Vessel List A'!BP189=13,13,IF('Vessel List A'!BP189=14,14,IF('Vessel List A'!BP189=15,15,IF('Vessel List A'!BP189=16,16,0))))))))))))))))))</f>
        <v xml:space="preserve"> </v>
      </c>
      <c r="AL190" s="154"/>
      <c r="AM190" s="158"/>
      <c r="AN190" s="390" t="str">
        <f t="shared" si="173"/>
        <v/>
      </c>
      <c r="AO190" s="158"/>
      <c r="AP190" s="137"/>
      <c r="AQ190" s="388" t="str">
        <f t="shared" si="174"/>
        <v/>
      </c>
      <c r="AR190" s="157" t="str">
        <f>IF(VALUE(IF('Vessel List A'!CC189=1,1,IF('Vessel List A'!CC189=2,2,IF('Vessel List A'!CC189=3,3,IF('Vessel List A'!CC189=4,4,IF('Vessel List A'!CC189=5,5,IF('Vessel List A'!CC189=6,6,IF('Vessel List A'!CC189=7,7,IF('Vessel List A'!CC189=8,8,IF('Vessel List A'!CC189=9,9,IF('Vessel List A'!CC189=10,10,IF('Vessel List A'!CC189=11,11,IF('Vessel List A'!CC189=12,12,IF('Vessel List A'!CC189=13,13,IF('Vessel List A'!CC189=14,14,IF('Vessel List A'!CC189=15,15,IF('Vessel List A'!CC189=16,16,0)))))))))))))))))=0," ",VALUE(IF('Vessel List A'!CC189=1,1,IF('Vessel List A'!CC189=2,2,IF('Vessel List A'!CC189=3,3,IF('Vessel List A'!CC189=4,4,IF('Vessel List A'!CC189=5,5,IF('Vessel List A'!CC189=6,6,IF('Vessel List A'!CC189=7,7,IF('Vessel List A'!CC189=8,8,IF('Vessel List A'!CC189=9,9,IF('Vessel List A'!CC189=10,10,IF('Vessel List A'!CC189=11,11,IF('Vessel List A'!CC189=12,12,IF('Vessel List A'!CC189=13,13,IF('Vessel List A'!CC189=14,14,IF('Vessel List A'!CC189=15,15,IF('Vessel List A'!CC189=16,16,0))))))))))))))))))</f>
        <v xml:space="preserve"> </v>
      </c>
      <c r="AS190" s="154"/>
      <c r="AT190" s="158"/>
      <c r="AU190" s="390" t="str">
        <f t="shared" si="175"/>
        <v/>
      </c>
      <c r="AV190" s="158"/>
      <c r="AW190" s="137"/>
      <c r="AX190" s="388" t="str">
        <f t="shared" si="176"/>
        <v/>
      </c>
      <c r="AY190" s="157" t="str">
        <f>IF(VALUE(IF('Vessel List A'!CP189=1,1,IF('Vessel List A'!CP189=2,2,IF('Vessel List A'!CP189=3,3,IF('Vessel List A'!CP189=4,4,IF('Vessel List A'!CP189=5,5,IF('Vessel List A'!CP189=6,6,IF('Vessel List A'!CP189=7,7,IF('Vessel List A'!CP189=8,8,IF('Vessel List A'!CP189=9,9,IF('Vessel List A'!CP189=10,10,IF('Vessel List A'!CP189=11,11,IF('Vessel List A'!CP189=12,12,IF('Vessel List A'!CP189=13,13,IF('Vessel List A'!CP189=14,14,IF('Vessel List A'!CP189=15,15,IF('Vessel List A'!CP189=16,16,0)))))))))))))))))=0," ",VALUE(IF('Vessel List A'!CP189=1,1,IF('Vessel List A'!CP189=2,2,IF('Vessel List A'!CP189=3,3,IF('Vessel List A'!CP189=4,4,IF('Vessel List A'!CP189=5,5,IF('Vessel List A'!CP189=6,6,IF('Vessel List A'!CP189=7,7,IF('Vessel List A'!CP189=8,8,IF('Vessel List A'!CP189=9,9,IF('Vessel List A'!CP189=10,10,IF('Vessel List A'!CP189=11,11,IF('Vessel List A'!CP189=12,12,IF('Vessel List A'!CP189=13,13,IF('Vessel List A'!CP189=14,14,IF('Vessel List A'!CP189=15,15,IF('Vessel List A'!CP189=16,16,0))))))))))))))))))</f>
        <v xml:space="preserve"> </v>
      </c>
      <c r="AZ190" s="154"/>
      <c r="BA190" s="158"/>
      <c r="BB190" s="390" t="str">
        <f t="shared" si="177"/>
        <v/>
      </c>
      <c r="BC190" s="158"/>
      <c r="BD190" s="137"/>
      <c r="BE190" s="388" t="str">
        <f t="shared" si="178"/>
        <v/>
      </c>
      <c r="BF190" s="157" t="str">
        <f>IF(VALUE(IF('Vessel List A'!DC189=1,1,IF('Vessel List A'!DC189=2,2,IF('Vessel List A'!DC189=3,3,IF('Vessel List A'!DC189=4,4,IF('Vessel List A'!DC189=5,5,IF('Vessel List A'!DC189=6,6,IF('Vessel List A'!DC189=7,7,IF('Vessel List A'!DC189=8,8,IF('Vessel List A'!DC189=9,9,IF('Vessel List A'!DC189=10,10,IF('Vessel List A'!DC189=11,11,IF('Vessel List A'!DC189=12,12,IF('Vessel List A'!DC189=13,13,IF('Vessel List A'!DC189=14,14,IF('Vessel List A'!DC189=15,15,IF('Vessel List A'!DC189=16,16,0)))))))))))))))))=0," ",VALUE(IF('Vessel List A'!DC189=1,1,IF('Vessel List A'!DC189=2,2,IF('Vessel List A'!DC189=3,3,IF('Vessel List A'!DC189=4,4,IF('Vessel List A'!DC189=5,5,IF('Vessel List A'!DC189=6,6,IF('Vessel List A'!DC189=7,7,IF('Vessel List A'!DC189=8,8,IF('Vessel List A'!DC189=9,9,IF('Vessel List A'!DC189=10,10,IF('Vessel List A'!DC189=11,11,IF('Vessel List A'!DC189=12,12,IF('Vessel List A'!DC189=13,13,IF('Vessel List A'!DC189=14,14,IF('Vessel List A'!DC189=15,15,IF('Vessel List A'!DC189=16,16,0))))))))))))))))))</f>
        <v xml:space="preserve"> </v>
      </c>
      <c r="BG190" s="154"/>
      <c r="BH190" s="158"/>
      <c r="BI190" s="390" t="str">
        <f t="shared" si="179"/>
        <v/>
      </c>
      <c r="BJ190" s="158"/>
      <c r="BK190" s="137"/>
      <c r="BL190" s="388" t="str">
        <f t="shared" si="180"/>
        <v/>
      </c>
      <c r="BM190" s="157" t="str">
        <f>IF(VALUE(IF('Vessel List A'!DP189=1,1,IF('Vessel List A'!DP189=2,2,IF('Vessel List A'!DP189=3,3,IF('Vessel List A'!DP189=4,4,IF('Vessel List A'!DP189=5,5,IF('Vessel List A'!DP189=6,6,IF('Vessel List A'!DP189=7,7,IF('Vessel List A'!DP189=8,8,IF('Vessel List A'!DP189=9,9,IF('Vessel List A'!DP189=10,10,IF('Vessel List A'!DP189=11,11,IF('Vessel List A'!DP189=12,12,IF('Vessel List A'!DP189=13,13,IF('Vessel List A'!DP189=14,14,IF('Vessel List A'!DP189=15,15,IF('Vessel List A'!DP189=16,16,0)))))))))))))))))=0," ",VALUE(IF('Vessel List A'!DP189=1,1,IF('Vessel List A'!DP189=2,2,IF('Vessel List A'!DP189=3,3,IF('Vessel List A'!DP189=4,4,IF('Vessel List A'!DP189=5,5,IF('Vessel List A'!DP189=6,6,IF('Vessel List A'!DP189=7,7,IF('Vessel List A'!DP189=8,8,IF('Vessel List A'!DP189=9,9,IF('Vessel List A'!DP189=10,10,IF('Vessel List A'!DP189=11,11,IF('Vessel List A'!DP189=12,12,IF('Vessel List A'!DP189=13,13,IF('Vessel List A'!DP189=14,14,IF('Vessel List A'!DP189=15,15,IF('Vessel List A'!DP189=16,16,0))))))))))))))))))</f>
        <v xml:space="preserve"> </v>
      </c>
      <c r="BN190" s="154"/>
      <c r="BO190" s="158"/>
      <c r="BP190" s="390" t="str">
        <f t="shared" si="181"/>
        <v/>
      </c>
      <c r="BQ190" s="158"/>
      <c r="BR190" s="137"/>
      <c r="BS190" s="388" t="str">
        <f t="shared" si="182"/>
        <v/>
      </c>
      <c r="BT190" s="157" t="str">
        <f>IF(VALUE(IF('Vessel List A'!EC189=1,1,IF('Vessel List A'!EC189=2,2,IF('Vessel List A'!EC189=3,3,IF('Vessel List A'!EC189=4,4,IF('Vessel List A'!EC189=5,5,IF('Vessel List A'!EC189=6,6,IF('Vessel List A'!EC189=7,7,IF('Vessel List A'!EC189=8,8,IF('Vessel List A'!EC189=9,9,IF('Vessel List A'!EC189=10,10,IF('Vessel List A'!EC189=11,11,IF('Vessel List A'!EC189=12,12,IF('Vessel List A'!EC189=13,13,IF('Vessel List A'!EC189=14,14,IF('Vessel List A'!EC189=15,15,IF('Vessel List A'!EC189=16,16,0)))))))))))))))))=0," ",VALUE(IF('Vessel List A'!EC189=1,1,IF('Vessel List A'!EC189=2,2,IF('Vessel List A'!EC189=3,3,IF('Vessel List A'!EC189=4,4,IF('Vessel List A'!EC189=5,5,IF('Vessel List A'!EC189=6,6,IF('Vessel List A'!EC189=7,7,IF('Vessel List A'!EC189=8,8,IF('Vessel List A'!EC189=9,9,IF('Vessel List A'!EC189=10,10,IF('Vessel List A'!EC189=11,11,IF('Vessel List A'!EC189=12,12,IF('Vessel List A'!EC189=13,13,IF('Vessel List A'!EC189=14,14,IF('Vessel List A'!EC189=15,15,IF('Vessel List A'!EC189=16,16,0))))))))))))))))))</f>
        <v xml:space="preserve"> </v>
      </c>
      <c r="BU190" s="154"/>
      <c r="BV190" s="158"/>
      <c r="BW190" s="390" t="str">
        <f t="shared" si="183"/>
        <v/>
      </c>
      <c r="BX190" s="158"/>
      <c r="BY190" s="137"/>
      <c r="BZ190" s="388" t="str">
        <f t="shared" si="184"/>
        <v/>
      </c>
      <c r="CA190" s="157" t="str">
        <f>IF(VALUE(IF('Vessel List A'!EP189=1,1,IF('Vessel List A'!EP189=2,2,IF('Vessel List A'!EP189=3,3,IF('Vessel List A'!EP189=4,4,IF('Vessel List A'!EP189=5,5,IF('Vessel List A'!EP189=6,6,IF('Vessel List A'!EP189=7,7,IF('Vessel List A'!EP189=8,8,IF('Vessel List A'!EP189=9,9,IF('Vessel List A'!EP189=10,10,IF('Vessel List A'!EP189=11,11,IF('Vessel List A'!EP189=12,12,IF('Vessel List A'!EP189=13,13,IF('Vessel List A'!EP189=14,14,IF('Vessel List A'!EP189=15,15,IF('Vessel List A'!EP189=16,16,0)))))))))))))))))=0," ",VALUE(IF('Vessel List A'!EP189=1,1,IF('Vessel List A'!EP189=2,2,IF('Vessel List A'!EP189=3,3,IF('Vessel List A'!EP189=4,4,IF('Vessel List A'!EP189=5,5,IF('Vessel List A'!EP189=6,6,IF('Vessel List A'!EP189=7,7,IF('Vessel List A'!EP189=8,8,IF('Vessel List A'!EP189=9,9,IF('Vessel List A'!EP189=10,10,IF('Vessel List A'!EP189=11,11,IF('Vessel List A'!EP189=12,12,IF('Vessel List A'!EP189=13,13,IF('Vessel List A'!EP189=14,14,IF('Vessel List A'!EP189=15,15,IF('Vessel List A'!EP189=16,16,0))))))))))))))))))</f>
        <v xml:space="preserve"> </v>
      </c>
      <c r="CB190" s="154"/>
      <c r="CC190" s="158"/>
      <c r="CD190" s="390" t="str">
        <f t="shared" si="185"/>
        <v/>
      </c>
      <c r="CE190" s="158"/>
      <c r="CF190" s="137"/>
      <c r="CG190" s="388" t="str">
        <f t="shared" si="186"/>
        <v/>
      </c>
      <c r="CH190" s="157" t="str">
        <f>IF(VALUE(IF('Vessel List A'!FC189=1,1,IF('Vessel List A'!FC189=2,2,IF('Vessel List A'!FC189=3,3,IF('Vessel List A'!FC189=4,4,IF('Vessel List A'!FC189=5,5,IF('Vessel List A'!FC189=6,6,IF('Vessel List A'!FC189=7,7,IF('Vessel List A'!FC189=8,8,IF('Vessel List A'!FC189=9,9,IF('Vessel List A'!FC189=10,10,IF('Vessel List A'!FC189=11,11,IF('Vessel List A'!FC189=12,12,IF('Vessel List A'!FC189=13,13,IF('Vessel List A'!FC189=14,14,IF('Vessel List A'!FC189=15,15,IF('Vessel List A'!FC189=16,16,0)))))))))))))))))=0," ",VALUE(IF('Vessel List A'!FC189=1,1,IF('Vessel List A'!FC189=2,2,IF('Vessel List A'!FC189=3,3,IF('Vessel List A'!FC189=4,4,IF('Vessel List A'!FC189=5,5,IF('Vessel List A'!FC189=6,6,IF('Vessel List A'!FC189=7,7,IF('Vessel List A'!FC189=8,8,IF('Vessel List A'!FC189=9,9,IF('Vessel List A'!FC189=10,10,IF('Vessel List A'!FC189=11,11,IF('Vessel List A'!FC189=12,12,IF('Vessel List A'!FC189=13,13,IF('Vessel List A'!FC189=14,14,IF('Vessel List A'!FC189=15,15,IF('Vessel List A'!FC189=16,16,0))))))))))))))))))</f>
        <v xml:space="preserve"> </v>
      </c>
      <c r="CI190" s="154"/>
      <c r="CJ190" s="158"/>
      <c r="CK190" s="390" t="str">
        <f t="shared" si="187"/>
        <v/>
      </c>
      <c r="CL190" s="158"/>
      <c r="CM190" s="137"/>
      <c r="CN190" s="388" t="str">
        <f t="shared" si="188"/>
        <v/>
      </c>
      <c r="CO190" s="157" t="str">
        <f>IF(VALUE(IF('Vessel List A'!FP189=1,1,IF('Vessel List A'!FP189=2,2,IF('Vessel List A'!FP189=3,3,IF('Vessel List A'!FP189=4,4,IF('Vessel List A'!FP189=5,5,IF('Vessel List A'!FP189=6,6,IF('Vessel List A'!FP189=7,7,IF('Vessel List A'!FP189=8,8,IF('Vessel List A'!FP189=9,9,IF('Vessel List A'!FP189=10,10,IF('Vessel List A'!FP189=11,11,IF('Vessel List A'!FP189=12,12,IF('Vessel List A'!FP189=13,13,IF('Vessel List A'!FP189=14,14,IF('Vessel List A'!FP189=15,15,IF('Vessel List A'!FP189=16,16,0)))))))))))))))))=0," ",VALUE(IF('Vessel List A'!FP189=1,1,IF('Vessel List A'!FP189=2,2,IF('Vessel List A'!FP189=3,3,IF('Vessel List A'!FP189=4,4,IF('Vessel List A'!FP189=5,5,IF('Vessel List A'!FP189=6,6,IF('Vessel List A'!FP189=7,7,IF('Vessel List A'!FP189=8,8,IF('Vessel List A'!FP189=9,9,IF('Vessel List A'!FP189=10,10,IF('Vessel List A'!FP189=11,11,IF('Vessel List A'!FP189=12,12,IF('Vessel List A'!FP189=13,13,IF('Vessel List A'!FP189=14,14,IF('Vessel List A'!FP189=15,15,IF('Vessel List A'!FP189=16,16,0))))))))))))))))))</f>
        <v xml:space="preserve"> </v>
      </c>
      <c r="CP190" s="154"/>
      <c r="CQ190" s="158"/>
      <c r="CR190" s="390" t="str">
        <f t="shared" si="189"/>
        <v/>
      </c>
      <c r="CS190" s="158"/>
      <c r="CT190" s="137"/>
      <c r="CU190" s="388" t="str">
        <f t="shared" si="190"/>
        <v/>
      </c>
      <c r="CV190" s="157" t="str">
        <f>IF(VALUE(IF('Vessel List A'!GC189=1,1,IF('Vessel List A'!GC189=2,2,IF('Vessel List A'!GC189=3,3,IF('Vessel List A'!GC189=4,4,IF('Vessel List A'!GC189=5,5,IF('Vessel List A'!GC189=6,6,IF('Vessel List A'!GC189=7,7,IF('Vessel List A'!GC189=8,8,IF('Vessel List A'!GC189=9,9,IF('Vessel List A'!GC189=10,10,IF('Vessel List A'!GC189=11,11,IF('Vessel List A'!GC189=12,12,IF('Vessel List A'!GC189=13,13,IF('Vessel List A'!GC189=14,14,IF('Vessel List A'!GC189=15,15,IF('Vessel List A'!GC189=16,16,0)))))))))))))))))=0," ",VALUE(IF('Vessel List A'!GC189=1,1,IF('Vessel List A'!GC189=2,2,IF('Vessel List A'!GC189=3,3,IF('Vessel List A'!GC189=4,4,IF('Vessel List A'!GC189=5,5,IF('Vessel List A'!GC189=6,6,IF('Vessel List A'!GC189=7,7,IF('Vessel List A'!GC189=8,8,IF('Vessel List A'!GC189=9,9,IF('Vessel List A'!GC189=10,10,IF('Vessel List A'!GC189=11,11,IF('Vessel List A'!GC189=12,12,IF('Vessel List A'!GC189=13,13,IF('Vessel List A'!GC189=14,14,IF('Vessel List A'!GC189=15,15,IF('Vessel List A'!GC189=16,16,0))))))))))))))))))</f>
        <v xml:space="preserve"> </v>
      </c>
      <c r="CW190" s="154"/>
      <c r="CX190" s="158"/>
      <c r="CY190" s="390" t="str">
        <f t="shared" si="191"/>
        <v/>
      </c>
      <c r="CZ190" s="158"/>
      <c r="DA190" s="137"/>
      <c r="DB190" s="388" t="str">
        <f t="shared" si="192"/>
        <v/>
      </c>
      <c r="DC190" s="157" t="str">
        <f>IF(VALUE(IF('Vessel List A'!GP189=1,1,IF('Vessel List A'!GP189=2,2,IF('Vessel List A'!GP189=3,3,IF('Vessel List A'!GP189=4,4,IF('Vessel List A'!GP189=5,5,IF('Vessel List A'!GP189=6,6,IF('Vessel List A'!GP189=7,7,IF('Vessel List A'!GP189=8,8,IF('Vessel List A'!GP189=9,9,IF('Vessel List A'!GP189=10,10,IF('Vessel List A'!GP189=11,11,IF('Vessel List A'!GP189=12,12,IF('Vessel List A'!GP189=13,13,IF('Vessel List A'!GP189=14,14,IF('Vessel List A'!GP189=15,15,IF('Vessel List A'!GP189=16,16,0)))))))))))))))))=0," ",VALUE(IF('Vessel List A'!GP189=1,1,IF('Vessel List A'!GP189=2,2,IF('Vessel List A'!GP189=3,3,IF('Vessel List A'!GP189=4,4,IF('Vessel List A'!GP189=5,5,IF('Vessel List A'!GP189=6,6,IF('Vessel List A'!GP189=7,7,IF('Vessel List A'!GP189=8,8,IF('Vessel List A'!GP189=9,9,IF('Vessel List A'!GP189=10,10,IF('Vessel List A'!GP189=11,11,IF('Vessel List A'!GP189=12,12,IF('Vessel List A'!GP189=13,13,IF('Vessel List A'!GP189=14,14,IF('Vessel List A'!GP189=15,15,IF('Vessel List A'!GP189=16,16,0))))))))))))))))))</f>
        <v xml:space="preserve"> </v>
      </c>
      <c r="DD190" s="154"/>
      <c r="DE190" s="158"/>
      <c r="DF190" s="390" t="str">
        <f t="shared" si="193"/>
        <v/>
      </c>
      <c r="DG190" s="158"/>
      <c r="DH190" s="137"/>
      <c r="DI190" s="388" t="str">
        <f t="shared" si="194"/>
        <v/>
      </c>
      <c r="DJ190" s="157" t="str">
        <f>IF(VALUE(IF('Vessel List A'!HC189=1,1,IF('Vessel List A'!HC189=2,2,IF('Vessel List A'!HC189=3,3,IF('Vessel List A'!HC189=4,4,IF('Vessel List A'!HC189=5,5,IF('Vessel List A'!HC189=6,6,IF('Vessel List A'!HC189=7,7,IF('Vessel List A'!HC189=8,8,IF('Vessel List A'!HC189=9,9,IF('Vessel List A'!HC189=10,10,IF('Vessel List A'!HC189=11,11,IF('Vessel List A'!HC189=12,12,IF('Vessel List A'!HC189=13,13,IF('Vessel List A'!HC189=14,14,IF('Vessel List A'!HC189=15,15,IF('Vessel List A'!HC189=16,16,0)))))))))))))))))=0," ",VALUE(IF('Vessel List A'!HC189=1,1,IF('Vessel List A'!HC189=2,2,IF('Vessel List A'!HC189=3,3,IF('Vessel List A'!HC189=4,4,IF('Vessel List A'!HC189=5,5,IF('Vessel List A'!HC189=6,6,IF('Vessel List A'!HC189=7,7,IF('Vessel List A'!HC189=8,8,IF('Vessel List A'!HC189=9,9,IF('Vessel List A'!HC189=10,10,IF('Vessel List A'!HC189=11,11,IF('Vessel List A'!HC189=12,12,IF('Vessel List A'!HC189=13,13,IF('Vessel List A'!HC189=14,14,IF('Vessel List A'!HC189=15,15,IF('Vessel List A'!HC189=16,16,0))))))))))))))))))</f>
        <v xml:space="preserve"> </v>
      </c>
      <c r="DK190" s="154"/>
      <c r="DL190" s="158"/>
      <c r="DM190" s="390" t="str">
        <f t="shared" si="195"/>
        <v/>
      </c>
      <c r="DN190" s="158"/>
      <c r="DO190" s="137"/>
      <c r="DP190" s="388" t="str">
        <f t="shared" si="196"/>
        <v/>
      </c>
      <c r="DQ190" s="157" t="str">
        <f>IF(VALUE(IF('Vessel List A'!HP189=1,1,IF('Vessel List A'!HP189=2,2,IF('Vessel List A'!HP189=3,3,IF('Vessel List A'!HP189=4,4,IF('Vessel List A'!HP189=5,5,IF('Vessel List A'!HP189=6,6,IF('Vessel List A'!HP189=7,7,IF('Vessel List A'!HP189=8,8,IF('Vessel List A'!HP189=9,9,IF('Vessel List A'!HP189=10,10,IF('Vessel List A'!HP189=11,11,IF('Vessel List A'!HP189=12,12,IF('Vessel List A'!HP189=13,13,IF('Vessel List A'!HP189=14,14,IF('Vessel List A'!HP189=15,15,IF('Vessel List A'!HP189=16,16,0)))))))))))))))))=0," ",VALUE(IF('Vessel List A'!HP189=1,1,IF('Vessel List A'!HP189=2,2,IF('Vessel List A'!HP189=3,3,IF('Vessel List A'!HP189=4,4,IF('Vessel List A'!HP189=5,5,IF('Vessel List A'!HP189=6,6,IF('Vessel List A'!HP189=7,7,IF('Vessel List A'!HP189=8,8,IF('Vessel List A'!HP189=9,9,IF('Vessel List A'!HP189=10,10,IF('Vessel List A'!HP189=11,11,IF('Vessel List A'!HP189=12,12,IF('Vessel List A'!HP189=13,13,IF('Vessel List A'!HP189=14,14,IF('Vessel List A'!HP189=15,15,IF('Vessel List A'!HP189=16,16,0))))))))))))))))))</f>
        <v xml:space="preserve"> </v>
      </c>
      <c r="DR190" s="154"/>
      <c r="DS190" s="158"/>
      <c r="DT190" s="390" t="str">
        <f t="shared" si="197"/>
        <v/>
      </c>
      <c r="DU190" s="158"/>
      <c r="DV190" s="137"/>
      <c r="DW190" s="388" t="str">
        <f t="shared" si="198"/>
        <v/>
      </c>
      <c r="DX190" s="157" t="str">
        <f>IF(VALUE(IF('Vessel List A'!IC189=1,1,IF('Vessel List A'!IC189=2,2,IF('Vessel List A'!IC189=3,3,IF('Vessel List A'!IC189=4,4,IF('Vessel List A'!IC189=5,5,IF('Vessel List A'!IC189=6,6,IF('Vessel List A'!IC189=7,7,IF('Vessel List A'!IC189=8,8,IF('Vessel List A'!IC189=9,9,IF('Vessel List A'!IC189=10,10,IF('Vessel List A'!IC189=11,11,IF('Vessel List A'!IC189=12,12,IF('Vessel List A'!IC189=13,13,IF('Vessel List A'!IC189=14,14,IF('Vessel List A'!IC189=15,15,IF('Vessel List A'!IC189=16,16,0)))))))))))))))))=0," ",VALUE(IF('Vessel List A'!IC189=1,1,IF('Vessel List A'!IC189=2,2,IF('Vessel List A'!IC189=3,3,IF('Vessel List A'!IC189=4,4,IF('Vessel List A'!IC189=5,5,IF('Vessel List A'!IC189=6,6,IF('Vessel List A'!IC189=7,7,IF('Vessel List A'!IC189=8,8,IF('Vessel List A'!IC189=9,9,IF('Vessel List A'!IC189=10,10,IF('Vessel List A'!IC189=11,11,IF('Vessel List A'!IC189=12,12,IF('Vessel List A'!IC189=13,13,IF('Vessel List A'!IC189=14,14,IF('Vessel List A'!IC189=15,15,IF('Vessel List A'!IC189=16,16,0))))))))))))))))))</f>
        <v xml:space="preserve"> </v>
      </c>
      <c r="DY190" s="154"/>
      <c r="DZ190" s="158"/>
      <c r="EA190" s="390" t="str">
        <f t="shared" si="199"/>
        <v/>
      </c>
      <c r="EB190" s="158"/>
      <c r="EC190" s="137"/>
      <c r="ED190" s="388" t="str">
        <f t="shared" si="200"/>
        <v/>
      </c>
      <c r="EE190" s="157" t="str">
        <f>IF(VALUE(IF('Vessel List A'!IP189=1,1,IF('Vessel List A'!IP189=2,2,IF('Vessel List A'!IP189=3,3,IF('Vessel List A'!IP189=4,4,IF('Vessel List A'!IP189=5,5,IF('Vessel List A'!IP189=6,6,IF('Vessel List A'!IP189=7,7,IF('Vessel List A'!IP189=8,8,IF('Vessel List A'!IP189=9,9,IF('Vessel List A'!IP189=10,10,IF('Vessel List A'!IP189=11,11,IF('Vessel List A'!IP189=12,12,IF('Vessel List A'!IP189=13,13,IF('Vessel List A'!IP189=14,14,IF('Vessel List A'!IP189=15,15,IF('Vessel List A'!IP189=16,16,0)))))))))))))))))=0," ",VALUE(IF('Vessel List A'!IP189=1,1,IF('Vessel List A'!IP189=2,2,IF('Vessel List A'!IP189=3,3,IF('Vessel List A'!IP189=4,4,IF('Vessel List A'!IP189=5,5,IF('Vessel List A'!IP189=6,6,IF('Vessel List A'!IP189=7,7,IF('Vessel List A'!IP189=8,8,IF('Vessel List A'!IP189=9,9,IF('Vessel List A'!IP189=10,10,IF('Vessel List A'!IP189=11,11,IF('Vessel List A'!IP189=12,12,IF('Vessel List A'!IP189=13,13,IF('Vessel List A'!IP189=14,14,IF('Vessel List A'!IP189=15,15,IF('Vessel List A'!IP189=16,16,0))))))))))))))))))</f>
        <v xml:space="preserve"> </v>
      </c>
      <c r="EF190" s="154"/>
      <c r="EG190" s="158"/>
      <c r="EH190" s="390" t="str">
        <f t="shared" si="201"/>
        <v/>
      </c>
      <c r="EI190" s="158"/>
      <c r="EJ190" s="137"/>
      <c r="EK190" s="397" t="str">
        <f t="shared" si="202"/>
        <v/>
      </c>
      <c r="EL190" s="144"/>
      <c r="EM190" s="157" t="str">
        <f>IF(VALUE(IF('Vessel List B'!C189=1,1,IF('Vessel List B'!C189=2,2,IF('Vessel List B'!C189=3,3,IF('Vessel List B'!C189=4,4,IF('Vessel List B'!C189=5,5,IF('Vessel List B'!C189=6,6,IF('Vessel List B'!C189=7,7,IF('Vessel List B'!C189=8,8,IF('Vessel List B'!C189=9,9,IF('Vessel List B'!C189=10,10,IF('Vessel List B'!C189=11,11,IF('Vessel List B'!C189=12,12,IF('Vessel List B'!C189=13,13,IF('Vessel List B'!C189=14,14,IF('Vessel List B'!C189=15,15,IF('Vessel List B'!C189=16,16,0)))))))))))))))))=0," ",VALUE(IF('Vessel List B'!C189=1,1,IF('Vessel List B'!C189=2,2,IF('Vessel List B'!C189=3,3,IF('Vessel List B'!C189=4,4,IF('Vessel List B'!C189=5,5,IF('Vessel List B'!C189=6,6,IF('Vessel List B'!C189=7,7,IF('Vessel List B'!C189=8,8,IF('Vessel List B'!C189=9,9,IF('Vessel List B'!C189=10,10,IF('Vessel List B'!C189=11,11,IF('Vessel List B'!C189=12,12,IF('Vessel List B'!C189=13,13,IF('Vessel List B'!C189=14,14,IF('Vessel List B'!C189=15,15,IF('Vessel List B'!C189=16,16,0))))))))))))))))))</f>
        <v xml:space="preserve"> </v>
      </c>
      <c r="EN190" s="154"/>
      <c r="EO190" s="158"/>
      <c r="EP190" s="390" t="str">
        <f t="shared" si="203"/>
        <v/>
      </c>
      <c r="EQ190" s="158"/>
      <c r="ER190" s="137"/>
      <c r="ES190" s="388" t="str">
        <f t="shared" si="204"/>
        <v/>
      </c>
      <c r="ET190" s="157" t="str">
        <f>IF(VALUE(IF('Vessel List B'!P189=1,1,IF('Vessel List B'!P189=2,2,IF('Vessel List B'!P189=3,3,IF('Vessel List B'!P189=4,4,IF('Vessel List B'!P189=5,5,IF('Vessel List B'!P189=6,6,IF('Vessel List B'!P189=7,7,IF('Vessel List B'!P189=8,8,IF('Vessel List B'!P189=9,9,IF('Vessel List B'!P189=10,10,IF('Vessel List B'!P189=11,11,IF('Vessel List B'!P189=12,12,IF('Vessel List B'!P189=13,13,IF('Vessel List B'!P189=14,14,IF('Vessel List B'!P189=15,15,IF('Vessel List B'!P189=16,16,0)))))))))))))))))=0," ",VALUE(IF('Vessel List B'!P189=1,1,IF('Vessel List B'!P189=2,2,IF('Vessel List B'!P189=3,3,IF('Vessel List B'!P189=4,4,IF('Vessel List B'!P189=5,5,IF('Vessel List B'!P189=6,6,IF('Vessel List B'!P189=7,7,IF('Vessel List B'!P189=8,8,IF('Vessel List B'!P189=9,9,IF('Vessel List B'!P189=10,10,IF('Vessel List B'!P189=11,11,IF('Vessel List B'!P189=12,12,IF('Vessel List B'!P189=13,13,IF('Vessel List B'!P189=14,14,IF('Vessel List B'!P189=15,15,IF('Vessel List B'!P189=16,16,0))))))))))))))))))</f>
        <v xml:space="preserve"> </v>
      </c>
      <c r="EU190" s="154"/>
      <c r="EV190" s="158"/>
      <c r="EW190" s="390" t="str">
        <f t="shared" si="205"/>
        <v/>
      </c>
      <c r="EX190" s="158"/>
      <c r="EY190" s="137"/>
      <c r="EZ190" s="388" t="str">
        <f t="shared" si="206"/>
        <v/>
      </c>
      <c r="FA190" s="157" t="str">
        <f>IF(VALUE(IF('Vessel List B'!AC189=1,1,IF('Vessel List B'!AC189=2,2,IF('Vessel List B'!AC189=3,3,IF('Vessel List B'!AC189=4,4,IF('Vessel List B'!AC189=5,5,IF('Vessel List B'!AC189=6,6,IF('Vessel List B'!AC189=7,7,IF('Vessel List B'!AC189=8,8,IF('Vessel List B'!AC189=9,9,IF('Vessel List B'!AC189=10,10,IF('Vessel List B'!AC189=11,11,IF('Vessel List B'!AC189=12,12,IF('Vessel List B'!AC189=13,13,IF('Vessel List B'!AC189=14,14,IF('Vessel List B'!AC189=15,15,IF('Vessel List B'!AC189=16,16,0)))))))))))))))))=0," ",VALUE(IF('Vessel List B'!AC189=1,1,IF('Vessel List B'!AC189=2,2,IF('Vessel List B'!AC189=3,3,IF('Vessel List B'!AC189=4,4,IF('Vessel List B'!AC189=5,5,IF('Vessel List B'!AC189=6,6,IF('Vessel List B'!AC189=7,7,IF('Vessel List B'!AC189=8,8,IF('Vessel List B'!AC189=9,9,IF('Vessel List B'!AC189=10,10,IF('Vessel List B'!AC189=11,11,IF('Vessel List B'!AC189=12,12,IF('Vessel List B'!AC189=13,13,IF('Vessel List B'!AC189=14,14,IF('Vessel List B'!AC189=15,15,IF('Vessel List B'!AC189=16,16,0))))))))))))))))))</f>
        <v xml:space="preserve"> </v>
      </c>
      <c r="FB190" s="154"/>
      <c r="FC190" s="158"/>
      <c r="FD190" s="390" t="str">
        <f t="shared" si="207"/>
        <v/>
      </c>
      <c r="FE190" s="158"/>
      <c r="FF190" s="137"/>
      <c r="FG190" s="388" t="str">
        <f t="shared" si="208"/>
        <v/>
      </c>
      <c r="FH190" s="157" t="str">
        <f>IF(VALUE(IF('Vessel List B'!AP189=1,1,IF('Vessel List B'!AP189=2,2,IF('Vessel List B'!AP189=3,3,IF('Vessel List B'!AP189=4,4,IF('Vessel List B'!AP189=5,5,IF('Vessel List B'!AP189=6,6,IF('Vessel List B'!AP189=7,7,IF('Vessel List B'!AP189=8,8,IF('Vessel List B'!AP189=9,9,IF('Vessel List B'!AP189=10,10,IF('Vessel List B'!AP189=11,11,IF('Vessel List B'!AP189=12,12,IF('Vessel List B'!AP189=13,13,IF('Vessel List B'!AP189=14,14,IF('Vessel List B'!AP189=15,15,IF('Vessel List B'!AP189=16,16,0)))))))))))))))))=0," ",VALUE(IF('Vessel List B'!AP189=1,1,IF('Vessel List B'!AP189=2,2,IF('Vessel List B'!AP189=3,3,IF('Vessel List B'!AP189=4,4,IF('Vessel List B'!AP189=5,5,IF('Vessel List B'!AP189=6,6,IF('Vessel List B'!AP189=7,7,IF('Vessel List B'!AP189=8,8,IF('Vessel List B'!AP189=9,9,IF('Vessel List B'!AP189=10,10,IF('Vessel List B'!AP189=11,11,IF('Vessel List B'!AP189=12,12,IF('Vessel List B'!AP189=13,13,IF('Vessel List B'!AP189=14,14,IF('Vessel List B'!AP189=15,15,IF('Vessel List B'!AP189=16,16,0))))))))))))))))))</f>
        <v xml:space="preserve"> </v>
      </c>
      <c r="FI190" s="154"/>
      <c r="FJ190" s="158"/>
      <c r="FK190" s="390" t="str">
        <f t="shared" si="209"/>
        <v/>
      </c>
      <c r="FL190" s="158"/>
      <c r="FM190" s="137"/>
      <c r="FN190" s="388" t="str">
        <f t="shared" si="210"/>
        <v/>
      </c>
      <c r="FO190" s="157" t="str">
        <f>IF(VALUE(IF('Vessel List B'!BC189=1,1,IF('Vessel List B'!BC189=2,2,IF('Vessel List B'!BC189=3,3,IF('Vessel List B'!BC189=4,4,IF('Vessel List B'!BC189=5,5,IF('Vessel List B'!BC189=6,6,IF('Vessel List B'!BC189=7,7,IF('Vessel List B'!BC189=8,8,IF('Vessel List B'!BC189=9,9,IF('Vessel List B'!BC189=10,10,IF('Vessel List B'!BC189=11,11,IF('Vessel List B'!BC189=12,12,IF('Vessel List B'!BC189=13,13,IF('Vessel List B'!BC189=14,14,IF('Vessel List B'!BC189=15,15,IF('Vessel List B'!BC189=16,16,0)))))))))))))))))=0," ",VALUE(IF('Vessel List B'!BC189=1,1,IF('Vessel List B'!BC189=2,2,IF('Vessel List B'!BC189=3,3,IF('Vessel List B'!BC189=4,4,IF('Vessel List B'!BC189=5,5,IF('Vessel List B'!BC189=6,6,IF('Vessel List B'!BC189=7,7,IF('Vessel List B'!BC189=8,8,IF('Vessel List B'!BC189=9,9,IF('Vessel List B'!BC189=10,10,IF('Vessel List B'!BC189=11,11,IF('Vessel List B'!BC189=12,12,IF('Vessel List B'!BC189=13,13,IF('Vessel List B'!BC189=14,14,IF('Vessel List B'!BC189=15,15,IF('Vessel List B'!BC189=16,16,0))))))))))))))))))</f>
        <v xml:space="preserve"> </v>
      </c>
      <c r="FP190" s="154"/>
      <c r="FQ190" s="158"/>
      <c r="FR190" s="390" t="str">
        <f t="shared" si="211"/>
        <v/>
      </c>
      <c r="FS190" s="158"/>
      <c r="FT190" s="137"/>
      <c r="FU190" s="388" t="str">
        <f t="shared" si="212"/>
        <v/>
      </c>
      <c r="FV190" s="157" t="str">
        <f>IF(VALUE(IF('Vessel List B'!BP189=1,1,IF('Vessel List B'!BP189=2,2,IF('Vessel List B'!BP189=3,3,IF('Vessel List B'!BP189=4,4,IF('Vessel List B'!BP189=5,5,IF('Vessel List B'!BP189=6,6,IF('Vessel List B'!BP189=7,7,IF('Vessel List B'!BP189=8,8,IF('Vessel List B'!BP189=9,9,IF('Vessel List B'!BP189=10,10,IF('Vessel List B'!BP189=11,11,IF('Vessel List B'!BP189=12,12,IF('Vessel List B'!BP189=13,13,IF('Vessel List B'!BP189=14,14,IF('Vessel List B'!BP189=15,15,IF('Vessel List B'!BP189=16,16,0)))))))))))))))))=0," ",VALUE(IF('Vessel List B'!BP189=1,1,IF('Vessel List B'!BP189=2,2,IF('Vessel List B'!BP189=3,3,IF('Vessel List B'!BP189=4,4,IF('Vessel List B'!BP189=5,5,IF('Vessel List B'!BP189=6,6,IF('Vessel List B'!BP189=7,7,IF('Vessel List B'!BP189=8,8,IF('Vessel List B'!BP189=9,9,IF('Vessel List B'!BP189=10,10,IF('Vessel List B'!BP189=11,11,IF('Vessel List B'!BP189=12,12,IF('Vessel List B'!BP189=13,13,IF('Vessel List B'!BP189=14,14,IF('Vessel List B'!BP189=15,15,IF('Vessel List B'!BP189=16,16,0))))))))))))))))))</f>
        <v xml:space="preserve"> </v>
      </c>
      <c r="FW190" s="154"/>
      <c r="FX190" s="158"/>
      <c r="FY190" s="390" t="str">
        <f t="shared" si="213"/>
        <v/>
      </c>
      <c r="FZ190" s="158"/>
      <c r="GA190" s="137"/>
      <c r="GB190" s="388" t="str">
        <f t="shared" si="214"/>
        <v/>
      </c>
      <c r="GC190" s="157" t="str">
        <f>IF(VALUE(IF('Vessel List B'!CC189=1,1,IF('Vessel List B'!CC189=2,2,IF('Vessel List B'!CC189=3,3,IF('Vessel List B'!CC189=4,4,IF('Vessel List B'!CC189=5,5,IF('Vessel List B'!CC189=6,6,IF('Vessel List B'!CC189=7,7,IF('Vessel List B'!CC189=8,8,IF('Vessel List B'!CC189=9,9,IF('Vessel List B'!CC189=10,10,IF('Vessel List B'!CC189=11,11,IF('Vessel List B'!CC189=12,12,IF('Vessel List B'!CC189=13,13,IF('Vessel List B'!CC189=14,14,IF('Vessel List B'!CC189=15,15,IF('Vessel List B'!CC189=16,16,0)))))))))))))))))=0," ",VALUE(IF('Vessel List B'!CC189=1,1,IF('Vessel List B'!CC189=2,2,IF('Vessel List B'!CC189=3,3,IF('Vessel List B'!CC189=4,4,IF('Vessel List B'!CC189=5,5,IF('Vessel List B'!CC189=6,6,IF('Vessel List B'!CC189=7,7,IF('Vessel List B'!CC189=8,8,IF('Vessel List B'!CC189=9,9,IF('Vessel List B'!CC189=10,10,IF('Vessel List B'!CC189=11,11,IF('Vessel List B'!CC189=12,12,IF('Vessel List B'!CC189=13,13,IF('Vessel List B'!CC189=14,14,IF('Vessel List B'!CC189=15,15,IF('Vessel List B'!CC189=16,16,0))))))))))))))))))</f>
        <v xml:space="preserve"> </v>
      </c>
      <c r="GD190" s="154"/>
      <c r="GE190" s="158"/>
      <c r="GF190" s="390" t="str">
        <f t="shared" si="215"/>
        <v/>
      </c>
      <c r="GG190" s="158"/>
      <c r="GH190" s="137"/>
      <c r="GI190" s="388" t="str">
        <f t="shared" si="216"/>
        <v/>
      </c>
      <c r="GJ190" s="157" t="str">
        <f>IF(VALUE(IF('Vessel List B'!CP189=1,1,IF('Vessel List B'!CP189=2,2,IF('Vessel List B'!CP189=3,3,IF('Vessel List B'!CP189=4,4,IF('Vessel List B'!CP189=5,5,IF('Vessel List B'!CP189=6,6,IF('Vessel List B'!CP189=7,7,IF('Vessel List B'!CP189=8,8,IF('Vessel List B'!CP189=9,9,IF('Vessel List B'!CP189=10,10,IF('Vessel List B'!CP189=11,11,IF('Vessel List B'!CP189=12,12,IF('Vessel List B'!CP189=13,13,IF('Vessel List B'!CP189=14,14,IF('Vessel List B'!CP189=15,15,IF('Vessel List B'!CP189=16,16,0)))))))))))))))))=0," ",VALUE(IF('Vessel List B'!CP189=1,1,IF('Vessel List B'!CP189=2,2,IF('Vessel List B'!CP189=3,3,IF('Vessel List B'!CP189=4,4,IF('Vessel List B'!CP189=5,5,IF('Vessel List B'!CP189=6,6,IF('Vessel List B'!CP189=7,7,IF('Vessel List B'!CP189=8,8,IF('Vessel List B'!CP189=9,9,IF('Vessel List B'!CP189=10,10,IF('Vessel List B'!CP189=11,11,IF('Vessel List B'!CP189=12,12,IF('Vessel List B'!CP189=13,13,IF('Vessel List B'!CP189=14,14,IF('Vessel List B'!CP189=15,15,IF('Vessel List B'!CP189=16,16,0))))))))))))))))))</f>
        <v xml:space="preserve"> </v>
      </c>
      <c r="GK190" s="154"/>
      <c r="GL190" s="158"/>
      <c r="GM190" s="390" t="str">
        <f t="shared" si="217"/>
        <v/>
      </c>
      <c r="GN190" s="158"/>
      <c r="GO190" s="137"/>
      <c r="GP190" s="388" t="str">
        <f t="shared" si="218"/>
        <v/>
      </c>
      <c r="GQ190" s="157" t="str">
        <f>IF(VALUE(IF('Vessel List B'!DC189=1,1,IF('Vessel List B'!DC189=2,2,IF('Vessel List B'!DC189=3,3,IF('Vessel List B'!DC189=4,4,IF('Vessel List B'!DC189=5,5,IF('Vessel List B'!DC189=6,6,IF('Vessel List B'!DC189=7,7,IF('Vessel List B'!DC189=8,8,IF('Vessel List B'!DC189=9,9,IF('Vessel List B'!DC189=10,10,IF('Vessel List B'!DC189=11,11,IF('Vessel List B'!DC189=12,12,IF('Vessel List B'!DC189=13,13,IF('Vessel List B'!DC189=14,14,IF('Vessel List B'!DC189=15,15,IF('Vessel List B'!DC189=16,16,0)))))))))))))))))=0," ",VALUE(IF('Vessel List B'!DC189=1,1,IF('Vessel List B'!DC189=2,2,IF('Vessel List B'!DC189=3,3,IF('Vessel List B'!DC189=4,4,IF('Vessel List B'!DC189=5,5,IF('Vessel List B'!DC189=6,6,IF('Vessel List B'!DC189=7,7,IF('Vessel List B'!DC189=8,8,IF('Vessel List B'!DC189=9,9,IF('Vessel List B'!DC189=10,10,IF('Vessel List B'!DC189=11,11,IF('Vessel List B'!DC189=12,12,IF('Vessel List B'!DC189=13,13,IF('Vessel List B'!DC189=14,14,IF('Vessel List B'!DC189=15,15,IF('Vessel List B'!DC189=16,16,0))))))))))))))))))</f>
        <v xml:space="preserve"> </v>
      </c>
      <c r="GR190" s="154"/>
      <c r="GS190" s="158"/>
      <c r="GT190" s="390" t="str">
        <f t="shared" si="219"/>
        <v/>
      </c>
      <c r="GU190" s="158"/>
      <c r="GV190" s="137"/>
      <c r="GW190" s="388" t="str">
        <f t="shared" si="220"/>
        <v/>
      </c>
      <c r="GX190" s="157" t="str">
        <f>IF(VALUE(IF('Vessel List B'!DP189=1,1,IF('Vessel List B'!DP189=2,2,IF('Vessel List B'!DP189=3,3,IF('Vessel List B'!DP189=4,4,IF('Vessel List B'!DP189=5,5,IF('Vessel List B'!DP189=6,6,IF('Vessel List B'!DP189=7,7,IF('Vessel List B'!DP189=8,8,IF('Vessel List B'!DP189=9,9,IF('Vessel List B'!DP189=10,10,IF('Vessel List B'!DP189=11,11,IF('Vessel List B'!DP189=12,12,IF('Vessel List B'!DP189=13,13,IF('Vessel List B'!DP189=14,14,IF('Vessel List B'!DP189=15,15,IF('Vessel List B'!DP189=16,16,0)))))))))))))))))=0," ",VALUE(IF('Vessel List B'!DP189=1,1,IF('Vessel List B'!DP189=2,2,IF('Vessel List B'!DP189=3,3,IF('Vessel List B'!DP189=4,4,IF('Vessel List B'!DP189=5,5,IF('Vessel List B'!DP189=6,6,IF('Vessel List B'!DP189=7,7,IF('Vessel List B'!DP189=8,8,IF('Vessel List B'!DP189=9,9,IF('Vessel List B'!DP189=10,10,IF('Vessel List B'!DP189=11,11,IF('Vessel List B'!DP189=12,12,IF('Vessel List B'!DP189=13,13,IF('Vessel List B'!DP189=14,14,IF('Vessel List B'!DP189=15,15,IF('Vessel List B'!DP189=16,16,0))))))))))))))))))</f>
        <v xml:space="preserve"> </v>
      </c>
      <c r="GY190" s="154"/>
      <c r="GZ190" s="158"/>
      <c r="HA190" s="390" t="str">
        <f t="shared" si="221"/>
        <v/>
      </c>
      <c r="HB190" s="158"/>
      <c r="HC190" s="137"/>
      <c r="HD190" s="388" t="str">
        <f t="shared" si="222"/>
        <v/>
      </c>
      <c r="HE190" s="157" t="str">
        <f>IF(VALUE(IF('Vessel List B'!EC189=1,1,IF('Vessel List B'!EC189=2,2,IF('Vessel List B'!EC189=3,3,IF('Vessel List B'!EC189=4,4,IF('Vessel List B'!EC189=5,5,IF('Vessel List B'!EC189=6,6,IF('Vessel List B'!EC189=7,7,IF('Vessel List B'!EC189=8,8,IF('Vessel List B'!EC189=9,9,IF('Vessel List B'!EC189=10,10,IF('Vessel List B'!EC189=11,11,IF('Vessel List B'!EC189=12,12,IF('Vessel List B'!EC189=13,13,IF('Vessel List B'!EC189=14,14,IF('Vessel List B'!EC189=15,15,IF('Vessel List B'!EC189=16,16,0)))))))))))))))))=0," ",VALUE(IF('Vessel List B'!EC189=1,1,IF('Vessel List B'!EC189=2,2,IF('Vessel List B'!EC189=3,3,IF('Vessel List B'!EC189=4,4,IF('Vessel List B'!EC189=5,5,IF('Vessel List B'!EC189=6,6,IF('Vessel List B'!EC189=7,7,IF('Vessel List B'!EC189=8,8,IF('Vessel List B'!EC189=9,9,IF('Vessel List B'!EC189=10,10,IF('Vessel List B'!EC189=11,11,IF('Vessel List B'!EC189=12,12,IF('Vessel List B'!EC189=13,13,IF('Vessel List B'!EC189=14,14,IF('Vessel List B'!EC189=15,15,IF('Vessel List B'!EC189=16,16,0))))))))))))))))))</f>
        <v xml:space="preserve"> </v>
      </c>
      <c r="HF190" s="154"/>
      <c r="HG190" s="158"/>
      <c r="HH190" s="390" t="str">
        <f t="shared" si="223"/>
        <v/>
      </c>
      <c r="HI190" s="158"/>
      <c r="HJ190" s="137"/>
      <c r="HK190" s="388" t="str">
        <f t="shared" si="224"/>
        <v/>
      </c>
      <c r="HL190" s="157" t="str">
        <f>IF(VALUE(IF('Vessel List B'!EP189=1,1,IF('Vessel List B'!EP189=2,2,IF('Vessel List B'!EP189=3,3,IF('Vessel List B'!EP189=4,4,IF('Vessel List B'!EP189=5,5,IF('Vessel List B'!EP189=6,6,IF('Vessel List B'!EP189=7,7,IF('Vessel List B'!EP189=8,8,IF('Vessel List B'!EP189=9,9,IF('Vessel List B'!EP189=10,10,IF('Vessel List B'!EP189=11,11,IF('Vessel List B'!EP189=12,12,IF('Vessel List B'!EP189=13,13,IF('Vessel List B'!EP189=14,14,IF('Vessel List B'!EP189=15,15,IF('Vessel List B'!EP189=16,16,0)))))))))))))))))=0," ",VALUE(IF('Vessel List B'!EP189=1,1,IF('Vessel List B'!EP189=2,2,IF('Vessel List B'!EP189=3,3,IF('Vessel List B'!EP189=4,4,IF('Vessel List B'!EP189=5,5,IF('Vessel List B'!EP189=6,6,IF('Vessel List B'!EP189=7,7,IF('Vessel List B'!EP189=8,8,IF('Vessel List B'!EP189=9,9,IF('Vessel List B'!EP189=10,10,IF('Vessel List B'!EP189=11,11,IF('Vessel List B'!EP189=12,12,IF('Vessel List B'!EP189=13,13,IF('Vessel List B'!EP189=14,14,IF('Vessel List B'!EP189=15,15,IF('Vessel List B'!EP189=16,16,0))))))))))))))))))</f>
        <v xml:space="preserve"> </v>
      </c>
      <c r="HM190" s="154"/>
      <c r="HN190" s="158"/>
      <c r="HO190" s="390" t="str">
        <f t="shared" si="225"/>
        <v/>
      </c>
      <c r="HP190" s="158"/>
      <c r="HQ190" s="137"/>
      <c r="HR190" s="388" t="str">
        <f t="shared" si="226"/>
        <v/>
      </c>
      <c r="HS190" s="157" t="str">
        <f>IF(VALUE(IF('Vessel List B'!FC189=1,1,IF('Vessel List B'!FC189=2,2,IF('Vessel List B'!FC189=3,3,IF('Vessel List B'!FC189=4,4,IF('Vessel List B'!FC189=5,5,IF('Vessel List B'!FC189=6,6,IF('Vessel List B'!FC189=7,7,IF('Vessel List B'!FC189=8,8,IF('Vessel List B'!FC189=9,9,IF('Vessel List B'!FC189=10,10,IF('Vessel List B'!FC189=11,11,IF('Vessel List B'!FC189=12,12,IF('Vessel List B'!FC189=13,13,IF('Vessel List B'!FC189=14,14,IF('Vessel List B'!FC189=15,15,IF('Vessel List B'!FC189=16,16,0)))))))))))))))))=0," ",VALUE(IF('Vessel List B'!FC189=1,1,IF('Vessel List B'!FC189=2,2,IF('Vessel List B'!FC189=3,3,IF('Vessel List B'!FC189=4,4,IF('Vessel List B'!FC189=5,5,IF('Vessel List B'!FC189=6,6,IF('Vessel List B'!FC189=7,7,IF('Vessel List B'!FC189=8,8,IF('Vessel List B'!FC189=9,9,IF('Vessel List B'!FC189=10,10,IF('Vessel List B'!FC189=11,11,IF('Vessel List B'!FC189=12,12,IF('Vessel List B'!FC189=13,13,IF('Vessel List B'!FC189=14,14,IF('Vessel List B'!FC189=15,15,IF('Vessel List B'!FC189=16,16,0))))))))))))))))))</f>
        <v xml:space="preserve"> </v>
      </c>
      <c r="HT190" s="154"/>
      <c r="HU190" s="158"/>
      <c r="HV190" s="390" t="str">
        <f t="shared" si="227"/>
        <v/>
      </c>
      <c r="HW190" s="158"/>
      <c r="HX190" s="137"/>
      <c r="HY190" s="388" t="str">
        <f t="shared" si="228"/>
        <v/>
      </c>
      <c r="HZ190" s="157" t="str">
        <f>IF(VALUE(IF('Vessel List B'!FP189=1,1,IF('Vessel List B'!FP189=2,2,IF('Vessel List B'!FP189=3,3,IF('Vessel List B'!FP189=4,4,IF('Vessel List B'!FP189=5,5,IF('Vessel List B'!FP189=6,6,IF('Vessel List B'!FP189=7,7,IF('Vessel List B'!FP189=8,8,IF('Vessel List B'!FP189=9,9,IF('Vessel List B'!FP189=10,10,IF('Vessel List B'!FP189=11,11,IF('Vessel List B'!FP189=12,12,IF('Vessel List B'!FP189=13,13,IF('Vessel List B'!FP189=14,14,IF('Vessel List B'!FP189=15,15,IF('Vessel List B'!FP189=16,16,0)))))))))))))))))=0," ",VALUE(IF('Vessel List B'!FP189=1,1,IF('Vessel List B'!FP189=2,2,IF('Vessel List B'!FP189=3,3,IF('Vessel List B'!FP189=4,4,IF('Vessel List B'!FP189=5,5,IF('Vessel List B'!FP189=6,6,IF('Vessel List B'!FP189=7,7,IF('Vessel List B'!FP189=8,8,IF('Vessel List B'!FP189=9,9,IF('Vessel List B'!FP189=10,10,IF('Vessel List B'!FP189=11,11,IF('Vessel List B'!FP189=12,12,IF('Vessel List B'!FP189=13,13,IF('Vessel List B'!FP189=14,14,IF('Vessel List B'!FP189=15,15,IF('Vessel List B'!FP189=16,16,0))))))))))))))))))</f>
        <v xml:space="preserve"> </v>
      </c>
      <c r="IA190" s="154"/>
      <c r="IB190" s="158"/>
      <c r="IC190" s="390" t="str">
        <f t="shared" si="229"/>
        <v/>
      </c>
      <c r="ID190" s="158"/>
      <c r="IE190" s="137"/>
      <c r="IF190" s="388" t="str">
        <f t="shared" si="230"/>
        <v/>
      </c>
      <c r="IG190" s="157" t="str">
        <f>IF(VALUE(IF('Vessel List B'!GC189=1,1,IF('Vessel List B'!GC189=2,2,IF('Vessel List B'!GC189=3,3,IF('Vessel List B'!GC189=4,4,IF('Vessel List B'!GC189=5,5,IF('Vessel List B'!GC189=6,6,IF('Vessel List B'!GC189=7,7,IF('Vessel List B'!GC189=8,8,IF('Vessel List B'!GC189=9,9,IF('Vessel List B'!GC189=10,10,IF('Vessel List B'!GC189=11,11,IF('Vessel List B'!GC189=12,12,IF('Vessel List B'!GC189=13,13,IF('Vessel List B'!GC189=14,14,IF('Vessel List B'!GC189=15,15,IF('Vessel List B'!GC189=16,16,0)))))))))))))))))=0," ",VALUE(IF('Vessel List B'!GC189=1,1,IF('Vessel List B'!GC189=2,2,IF('Vessel List B'!GC189=3,3,IF('Vessel List B'!GC189=4,4,IF('Vessel List B'!GC189=5,5,IF('Vessel List B'!GC189=6,6,IF('Vessel List B'!GC189=7,7,IF('Vessel List B'!GC189=8,8,IF('Vessel List B'!GC189=9,9,IF('Vessel List B'!GC189=10,10,IF('Vessel List B'!GC189=11,11,IF('Vessel List B'!GC189=12,12,IF('Vessel List B'!GC189=13,13,IF('Vessel List B'!GC189=14,14,IF('Vessel List B'!GC189=15,15,IF('Vessel List B'!GC189=16,16,0))))))))))))))))))</f>
        <v xml:space="preserve"> </v>
      </c>
      <c r="IH190" s="154"/>
      <c r="II190" s="158"/>
      <c r="IJ190" s="390" t="str">
        <f t="shared" si="231"/>
        <v/>
      </c>
      <c r="IK190" s="158"/>
      <c r="IL190" s="137"/>
      <c r="IM190" s="388" t="str">
        <f t="shared" si="232"/>
        <v/>
      </c>
      <c r="IN190" s="157" t="str">
        <f>IF(VALUE(IF('Vessel List B'!GP189=1,1,IF('Vessel List B'!GP189=2,2,IF('Vessel List B'!GP189=3,3,IF('Vessel List B'!GP189=4,4,IF('Vessel List B'!GP189=5,5,IF('Vessel List B'!GP189=6,6,IF('Vessel List B'!GP189=7,7,IF('Vessel List B'!GP189=8,8,IF('Vessel List B'!GP189=9,9,IF('Vessel List B'!GP189=10,10,IF('Vessel List B'!GP189=11,11,IF('Vessel List B'!GP189=12,12,IF('Vessel List B'!GP189=13,13,IF('Vessel List B'!GP189=14,14,IF('Vessel List B'!GP189=15,15,IF('Vessel List B'!GP189=16,16,0)))))))))))))))))=0," ",VALUE(IF('Vessel List B'!GP189=1,1,IF('Vessel List B'!GP189=2,2,IF('Vessel List B'!GP189=3,3,IF('Vessel List B'!GP189=4,4,IF('Vessel List B'!GP189=5,5,IF('Vessel List B'!GP189=6,6,IF('Vessel List B'!GP189=7,7,IF('Vessel List B'!GP189=8,8,IF('Vessel List B'!GP189=9,9,IF('Vessel List B'!GP189=10,10,IF('Vessel List B'!GP189=11,11,IF('Vessel List B'!GP189=12,12,IF('Vessel List B'!GP189=13,13,IF('Vessel List B'!GP189=14,14,IF('Vessel List B'!GP189=15,15,IF('Vessel List B'!GP189=16,16,0))))))))))))))))))</f>
        <v xml:space="preserve"> </v>
      </c>
      <c r="IO190" s="154"/>
      <c r="IP190" s="158"/>
      <c r="IQ190" s="390" t="str">
        <f t="shared" si="233"/>
        <v/>
      </c>
      <c r="IR190" s="158"/>
      <c r="IS190" s="137"/>
      <c r="IT190" s="388" t="str">
        <f t="shared" si="234"/>
        <v/>
      </c>
      <c r="IU190" s="157" t="str">
        <f>IF(VALUE(IF('Vessel List B'!HC189=1,1,IF('Vessel List B'!HC189=2,2,IF('Vessel List B'!HC189=3,3,IF('Vessel List B'!HC189=4,4,IF('Vessel List B'!HC189=5,5,IF('Vessel List B'!HC189=6,6,IF('Vessel List B'!HC189=7,7,IF('Vessel List B'!HC189=8,8,IF('Vessel List B'!HC189=9,9,IF('Vessel List B'!HC189=10,10,IF('Vessel List B'!HC189=11,11,IF('Vessel List B'!HC189=12,12,IF('Vessel List B'!HC189=13,13,IF('Vessel List B'!HC189=14,14,IF('Vessel List B'!HC189=15,15,IF('Vessel List B'!HC189=16,16,0)))))))))))))))))=0," ",VALUE(IF('Vessel List B'!HC189=1,1,IF('Vessel List B'!HC189=2,2,IF('Vessel List B'!HC189=3,3,IF('Vessel List B'!HC189=4,4,IF('Vessel List B'!HC189=5,5,IF('Vessel List B'!HC189=6,6,IF('Vessel List B'!HC189=7,7,IF('Vessel List B'!HC189=8,8,IF('Vessel List B'!HC189=9,9,IF('Vessel List B'!HC189=10,10,IF('Vessel List B'!HC189=11,11,IF('Vessel List B'!HC189=12,12,IF('Vessel List B'!HC189=13,13,IF('Vessel List B'!HC189=14,14,IF('Vessel List B'!HC189=15,15,IF('Vessel List B'!HC189=16,16,0))))))))))))))))))</f>
        <v xml:space="preserve"> </v>
      </c>
      <c r="IV190" s="154"/>
      <c r="IW190" s="158"/>
      <c r="IX190" s="390" t="str">
        <f t="shared" si="235"/>
        <v/>
      </c>
      <c r="IY190" s="158"/>
      <c r="IZ190" s="137"/>
      <c r="JA190" s="388" t="str">
        <f t="shared" si="236"/>
        <v/>
      </c>
      <c r="JB190" s="157" t="str">
        <f>IF(VALUE(IF('Vessel List B'!HP189=1,1,IF('Vessel List B'!HP189=2,2,IF('Vessel List B'!HP189=3,3,IF('Vessel List B'!HP189=4,4,IF('Vessel List B'!HP189=5,5,IF('Vessel List B'!HP189=6,6,IF('Vessel List B'!HP189=7,7,IF('Vessel List B'!HP189=8,8,IF('Vessel List B'!HP189=9,9,IF('Vessel List B'!HP189=10,10,IF('Vessel List B'!HP189=11,11,IF('Vessel List B'!HP189=12,12,IF('Vessel List B'!HP189=13,13,IF('Vessel List B'!HP189=14,14,IF('Vessel List B'!HP189=15,15,IF('Vessel List B'!HP189=16,16,0)))))))))))))))))=0," ",VALUE(IF('Vessel List B'!HP189=1,1,IF('Vessel List B'!HP189=2,2,IF('Vessel List B'!HP189=3,3,IF('Vessel List B'!HP189=4,4,IF('Vessel List B'!HP189=5,5,IF('Vessel List B'!HP189=6,6,IF('Vessel List B'!HP189=7,7,IF('Vessel List B'!HP189=8,8,IF('Vessel List B'!HP189=9,9,IF('Vessel List B'!HP189=10,10,IF('Vessel List B'!HP189=11,11,IF('Vessel List B'!HP189=12,12,IF('Vessel List B'!HP189=13,13,IF('Vessel List B'!HP189=14,14,IF('Vessel List B'!HP189=15,15,IF('Vessel List B'!HP189=16,16,0))))))))))))))))))</f>
        <v xml:space="preserve"> </v>
      </c>
      <c r="JC190" s="154"/>
      <c r="JD190" s="158"/>
      <c r="JE190" s="390" t="str">
        <f t="shared" si="237"/>
        <v/>
      </c>
      <c r="JF190" s="158"/>
      <c r="JG190" s="137"/>
      <c r="JH190" s="388" t="str">
        <f t="shared" si="238"/>
        <v/>
      </c>
      <c r="JI190" s="157" t="str">
        <f>IF(VALUE(IF('Vessel List B'!IC189=1,1,IF('Vessel List B'!IC189=2,2,IF('Vessel List B'!IC189=3,3,IF('Vessel List B'!IC189=4,4,IF('Vessel List B'!IC189=5,5,IF('Vessel List B'!IC189=6,6,IF('Vessel List B'!IC189=7,7,IF('Vessel List B'!IC189=8,8,IF('Vessel List B'!IC189=9,9,IF('Vessel List B'!IC189=10,10,IF('Vessel List B'!IC189=11,11,IF('Vessel List B'!IC189=12,12,IF('Vessel List B'!IC189=13,13,IF('Vessel List B'!IC189=14,14,IF('Vessel List B'!IC189=15,15,IF('Vessel List B'!IC189=16,16,0)))))))))))))))))=0," ",VALUE(IF('Vessel List B'!IC189=1,1,IF('Vessel List B'!IC189=2,2,IF('Vessel List B'!IC189=3,3,IF('Vessel List B'!IC189=4,4,IF('Vessel List B'!IC189=5,5,IF('Vessel List B'!IC189=6,6,IF('Vessel List B'!IC189=7,7,IF('Vessel List B'!IC189=8,8,IF('Vessel List B'!IC189=9,9,IF('Vessel List B'!IC189=10,10,IF('Vessel List B'!IC189=11,11,IF('Vessel List B'!IC189=12,12,IF('Vessel List B'!IC189=13,13,IF('Vessel List B'!IC189=14,14,IF('Vessel List B'!IC189=15,15,IF('Vessel List B'!IC189=16,16,0))))))))))))))))))</f>
        <v xml:space="preserve"> </v>
      </c>
      <c r="JJ190" s="154"/>
      <c r="JK190" s="158"/>
      <c r="JL190" s="390" t="str">
        <f t="shared" si="239"/>
        <v/>
      </c>
      <c r="JM190" s="158"/>
      <c r="JN190" s="137"/>
      <c r="JO190" s="388" t="str">
        <f t="shared" si="240"/>
        <v/>
      </c>
      <c r="JP190" s="157" t="str">
        <f>IF(VALUE(IF('Vessel List B'!IP189=1,1,IF('Vessel List B'!IP189=2,2,IF('Vessel List B'!IP189=3,3,IF('Vessel List B'!IP189=4,4,IF('Vessel List B'!IP189=5,5,IF('Vessel List B'!IP189=6,6,IF('Vessel List B'!IP189=7,7,IF('Vessel List B'!IP189=8,8,IF('Vessel List B'!IP189=9,9,IF('Vessel List B'!IP189=10,10,IF('Vessel List B'!IP189=11,11,IF('Vessel List B'!IP189=12,12,IF('Vessel List B'!IP189=13,13,IF('Vessel List B'!IP189=14,14,IF('Vessel List B'!IP189=15,15,IF('Vessel List B'!IP189=16,16,0)))))))))))))))))=0," ",VALUE(IF('Vessel List B'!IP189=1,1,IF('Vessel List B'!IP189=2,2,IF('Vessel List B'!IP189=3,3,IF('Vessel List B'!IP189=4,4,IF('Vessel List B'!IP189=5,5,IF('Vessel List B'!IP189=6,6,IF('Vessel List B'!IP189=7,7,IF('Vessel List B'!IP189=8,8,IF('Vessel List B'!IP189=9,9,IF('Vessel List B'!IP189=10,10,IF('Vessel List B'!IP189=11,11,IF('Vessel List B'!IP189=12,12,IF('Vessel List B'!IP189=13,13,IF('Vessel List B'!IP189=14,14,IF('Vessel List B'!IP189=15,15,IF('Vessel List B'!IP189=16,16,0))))))))))))))))))</f>
        <v xml:space="preserve"> </v>
      </c>
      <c r="JQ190" s="154"/>
      <c r="JR190" s="158"/>
      <c r="JS190" s="390" t="str">
        <f t="shared" si="241"/>
        <v/>
      </c>
      <c r="JT190" s="158"/>
      <c r="JU190" s="137"/>
      <c r="JV190" s="397" t="str">
        <f t="shared" si="242"/>
        <v/>
      </c>
      <c r="JW190" s="403"/>
    </row>
    <row r="191" spans="1:283" ht="15" x14ac:dyDescent="0.25">
      <c r="A191" s="132">
        <f>'Vessel List A'!B190</f>
        <v>41765</v>
      </c>
      <c r="B191" s="157" t="str">
        <f>IF(VALUE(IF('Vessel List A'!C190=1,1,IF('Vessel List A'!C190=2,2,IF('Vessel List A'!C190=3,3,IF('Vessel List A'!C190=4,4,IF('Vessel List A'!C190=5,5,IF('Vessel List A'!C190=6,6,IF('Vessel List A'!C190=7,7,IF('Vessel List A'!C190=8,8,IF('Vessel List A'!C190=9,9,IF('Vessel List A'!C190=10,10,IF('Vessel List A'!C190=11,11,IF('Vessel List A'!C190=12,12,IF('Vessel List A'!C190=13,13,IF('Vessel List A'!C190=14,14,IF('Vessel List A'!C190=15,15,IF('Vessel List A'!C190=16,16,0)))))))))))))))))=0," ",VALUE(IF('Vessel List A'!C190=1,1,IF('Vessel List A'!C190=2,2,IF('Vessel List A'!C190=3,3,IF('Vessel List A'!C190=4,4,IF('Vessel List A'!C190=5,5,IF('Vessel List A'!C190=6,6,IF('Vessel List A'!C190=7,7,IF('Vessel List A'!C190=8,8,IF('Vessel List A'!C190=9,9,IF('Vessel List A'!C190=10,10,IF('Vessel List A'!C190=11,11,IF('Vessel List A'!C190=12,12,IF('Vessel List A'!C190=13,13,IF('Vessel List A'!C190=14,14,IF('Vessel List A'!C190=15,15,IF('Vessel List A'!C190=16,16,0))))))))))))))))))</f>
        <v xml:space="preserve"> </v>
      </c>
      <c r="C191" s="154"/>
      <c r="D191" s="158"/>
      <c r="E191" s="390" t="str">
        <f t="shared" si="163"/>
        <v/>
      </c>
      <c r="F191" s="158"/>
      <c r="G191" s="137"/>
      <c r="H191" s="388" t="str">
        <f t="shared" si="164"/>
        <v/>
      </c>
      <c r="I191" s="157" t="str">
        <f>IF(VALUE(IF('Vessel List A'!P190=1,1,IF('Vessel List A'!P190=2,2,IF('Vessel List A'!P190=3,3,IF('Vessel List A'!P190=4,4,IF('Vessel List A'!P190=5,5,IF('Vessel List A'!P190=6,6,IF('Vessel List A'!P190=7,7,IF('Vessel List A'!P190=8,8,IF('Vessel List A'!P190=9,9,IF('Vessel List A'!P190=10,10,IF('Vessel List A'!P190=11,11,IF('Vessel List A'!P190=12,12,IF('Vessel List A'!P190=13,13,IF('Vessel List A'!P190=14,14,IF('Vessel List A'!P190=15,15,IF('Vessel List A'!P190=16,16,0)))))))))))))))))=0," ",VALUE(IF('Vessel List A'!P190=1,1,IF('Vessel List A'!P190=2,2,IF('Vessel List A'!P190=3,3,IF('Vessel List A'!P190=4,4,IF('Vessel List A'!P190=5,5,IF('Vessel List A'!P190=6,6,IF('Vessel List A'!P190=7,7,IF('Vessel List A'!P190=8,8,IF('Vessel List A'!P190=9,9,IF('Vessel List A'!P190=10,10,IF('Vessel List A'!P190=11,11,IF('Vessel List A'!P190=12,12,IF('Vessel List A'!P190=13,13,IF('Vessel List A'!P190=14,14,IF('Vessel List A'!P190=15,15,IF('Vessel List A'!P190=16,16,0))))))))))))))))))</f>
        <v xml:space="preserve"> </v>
      </c>
      <c r="J191" s="154"/>
      <c r="K191" s="158"/>
      <c r="L191" s="390" t="str">
        <f t="shared" si="165"/>
        <v/>
      </c>
      <c r="M191" s="158"/>
      <c r="N191" s="137"/>
      <c r="O191" s="388" t="str">
        <f t="shared" si="166"/>
        <v/>
      </c>
      <c r="P191" s="157" t="str">
        <f>IF(VALUE(IF('Vessel List A'!AC190=1,1,IF('Vessel List A'!AC190=2,2,IF('Vessel List A'!AC190=3,3,IF('Vessel List A'!AC190=4,4,IF('Vessel List A'!AC190=5,5,IF('Vessel List A'!AC190=6,6,IF('Vessel List A'!AC190=7,7,IF('Vessel List A'!AC190=8,8,IF('Vessel List A'!AC190=9,9,IF('Vessel List A'!AC190=10,10,IF('Vessel List A'!AC190=11,11,IF('Vessel List A'!AC190=12,12,IF('Vessel List A'!AC190=13,13,IF('Vessel List A'!AC190=14,14,IF('Vessel List A'!AC190=15,15,IF('Vessel List A'!AC190=16,16,0)))))))))))))))))=0," ",VALUE(IF('Vessel List A'!AC190=1,1,IF('Vessel List A'!AC190=2,2,IF('Vessel List A'!AC190=3,3,IF('Vessel List A'!AC190=4,4,IF('Vessel List A'!AC190=5,5,IF('Vessel List A'!AC190=6,6,IF('Vessel List A'!AC190=7,7,IF('Vessel List A'!AC190=8,8,IF('Vessel List A'!AC190=9,9,IF('Vessel List A'!AC190=10,10,IF('Vessel List A'!AC190=11,11,IF('Vessel List A'!AC190=12,12,IF('Vessel List A'!AC190=13,13,IF('Vessel List A'!AC190=14,14,IF('Vessel List A'!AC190=15,15,IF('Vessel List A'!AC190=16,16,0))))))))))))))))))</f>
        <v xml:space="preserve"> </v>
      </c>
      <c r="Q191" s="154"/>
      <c r="R191" s="158"/>
      <c r="S191" s="390" t="str">
        <f t="shared" si="167"/>
        <v/>
      </c>
      <c r="T191" s="158"/>
      <c r="U191" s="137"/>
      <c r="V191" s="388" t="str">
        <f t="shared" si="168"/>
        <v/>
      </c>
      <c r="W191" s="157" t="str">
        <f>IF(VALUE(IF('Vessel List A'!AP190=1,1,IF('Vessel List A'!AP190=2,2,IF('Vessel List A'!AP190=3,3,IF('Vessel List A'!AP190=4,4,IF('Vessel List A'!AP190=5,5,IF('Vessel List A'!AP190=6,6,IF('Vessel List A'!AP190=7,7,IF('Vessel List A'!AP190=8,8,IF('Vessel List A'!AP190=9,9,IF('Vessel List A'!AP190=10,10,IF('Vessel List A'!AP190=11,11,IF('Vessel List A'!AP190=12,12,IF('Vessel List A'!AP190=13,13,IF('Vessel List A'!AP190=14,14,IF('Vessel List A'!AP190=15,15,IF('Vessel List A'!AP190=16,16,0)))))))))))))))))=0," ",VALUE(IF('Vessel List A'!AP190=1,1,IF('Vessel List A'!AP190=2,2,IF('Vessel List A'!AP190=3,3,IF('Vessel List A'!AP190=4,4,IF('Vessel List A'!AP190=5,5,IF('Vessel List A'!AP190=6,6,IF('Vessel List A'!AP190=7,7,IF('Vessel List A'!AP190=8,8,IF('Vessel List A'!AP190=9,9,IF('Vessel List A'!AP190=10,10,IF('Vessel List A'!AP190=11,11,IF('Vessel List A'!AP190=12,12,IF('Vessel List A'!AP190=13,13,IF('Vessel List A'!AP190=14,14,IF('Vessel List A'!AP190=15,15,IF('Vessel List A'!AP190=16,16,0))))))))))))))))))</f>
        <v xml:space="preserve"> </v>
      </c>
      <c r="X191" s="154"/>
      <c r="Y191" s="158"/>
      <c r="Z191" s="390" t="str">
        <f t="shared" si="169"/>
        <v/>
      </c>
      <c r="AA191" s="158"/>
      <c r="AB191" s="137"/>
      <c r="AC191" s="388" t="str">
        <f t="shared" si="170"/>
        <v/>
      </c>
      <c r="AD191" s="157" t="str">
        <f>IF(VALUE(IF('Vessel List A'!BC190=1,1,IF('Vessel List A'!BC190=2,2,IF('Vessel List A'!BC190=3,3,IF('Vessel List A'!BC190=4,4,IF('Vessel List A'!BC190=5,5,IF('Vessel List A'!BC190=6,6,IF('Vessel List A'!BC190=7,7,IF('Vessel List A'!BC190=8,8,IF('Vessel List A'!BC190=9,9,IF('Vessel List A'!BC190=10,10,IF('Vessel List A'!BC190=11,11,IF('Vessel List A'!BC190=12,12,IF('Vessel List A'!BC190=13,13,IF('Vessel List A'!BC190=14,14,IF('Vessel List A'!BC190=15,15,IF('Vessel List A'!BC190=16,16,0)))))))))))))))))=0," ",VALUE(IF('Vessel List A'!BC190=1,1,IF('Vessel List A'!BC190=2,2,IF('Vessel List A'!BC190=3,3,IF('Vessel List A'!BC190=4,4,IF('Vessel List A'!BC190=5,5,IF('Vessel List A'!BC190=6,6,IF('Vessel List A'!BC190=7,7,IF('Vessel List A'!BC190=8,8,IF('Vessel List A'!BC190=9,9,IF('Vessel List A'!BC190=10,10,IF('Vessel List A'!BC190=11,11,IF('Vessel List A'!BC190=12,12,IF('Vessel List A'!BC190=13,13,IF('Vessel List A'!BC190=14,14,IF('Vessel List A'!BC190=15,15,IF('Vessel List A'!BC190=16,16,0))))))))))))))))))</f>
        <v xml:space="preserve"> </v>
      </c>
      <c r="AE191" s="154"/>
      <c r="AF191" s="158"/>
      <c r="AG191" s="390" t="str">
        <f t="shared" si="171"/>
        <v/>
      </c>
      <c r="AH191" s="158"/>
      <c r="AI191" s="137"/>
      <c r="AJ191" s="388" t="str">
        <f t="shared" si="172"/>
        <v/>
      </c>
      <c r="AK191" s="157" t="str">
        <f>IF(VALUE(IF('Vessel List A'!BP190=1,1,IF('Vessel List A'!BP190=2,2,IF('Vessel List A'!BP190=3,3,IF('Vessel List A'!BP190=4,4,IF('Vessel List A'!BP190=5,5,IF('Vessel List A'!BP190=6,6,IF('Vessel List A'!BP190=7,7,IF('Vessel List A'!BP190=8,8,IF('Vessel List A'!BP190=9,9,IF('Vessel List A'!BP190=10,10,IF('Vessel List A'!BP190=11,11,IF('Vessel List A'!BP190=12,12,IF('Vessel List A'!BP190=13,13,IF('Vessel List A'!BP190=14,14,IF('Vessel List A'!BP190=15,15,IF('Vessel List A'!BP190=16,16,0)))))))))))))))))=0," ",VALUE(IF('Vessel List A'!BP190=1,1,IF('Vessel List A'!BP190=2,2,IF('Vessel List A'!BP190=3,3,IF('Vessel List A'!BP190=4,4,IF('Vessel List A'!BP190=5,5,IF('Vessel List A'!BP190=6,6,IF('Vessel List A'!BP190=7,7,IF('Vessel List A'!BP190=8,8,IF('Vessel List A'!BP190=9,9,IF('Vessel List A'!BP190=10,10,IF('Vessel List A'!BP190=11,11,IF('Vessel List A'!BP190=12,12,IF('Vessel List A'!BP190=13,13,IF('Vessel List A'!BP190=14,14,IF('Vessel List A'!BP190=15,15,IF('Vessel List A'!BP190=16,16,0))))))))))))))))))</f>
        <v xml:space="preserve"> </v>
      </c>
      <c r="AL191" s="154"/>
      <c r="AM191" s="158"/>
      <c r="AN191" s="390" t="str">
        <f t="shared" si="173"/>
        <v/>
      </c>
      <c r="AO191" s="158"/>
      <c r="AP191" s="137"/>
      <c r="AQ191" s="388" t="str">
        <f t="shared" si="174"/>
        <v/>
      </c>
      <c r="AR191" s="157" t="str">
        <f>IF(VALUE(IF('Vessel List A'!CC190=1,1,IF('Vessel List A'!CC190=2,2,IF('Vessel List A'!CC190=3,3,IF('Vessel List A'!CC190=4,4,IF('Vessel List A'!CC190=5,5,IF('Vessel List A'!CC190=6,6,IF('Vessel List A'!CC190=7,7,IF('Vessel List A'!CC190=8,8,IF('Vessel List A'!CC190=9,9,IF('Vessel List A'!CC190=10,10,IF('Vessel List A'!CC190=11,11,IF('Vessel List A'!CC190=12,12,IF('Vessel List A'!CC190=13,13,IF('Vessel List A'!CC190=14,14,IF('Vessel List A'!CC190=15,15,IF('Vessel List A'!CC190=16,16,0)))))))))))))))))=0," ",VALUE(IF('Vessel List A'!CC190=1,1,IF('Vessel List A'!CC190=2,2,IF('Vessel List A'!CC190=3,3,IF('Vessel List A'!CC190=4,4,IF('Vessel List A'!CC190=5,5,IF('Vessel List A'!CC190=6,6,IF('Vessel List A'!CC190=7,7,IF('Vessel List A'!CC190=8,8,IF('Vessel List A'!CC190=9,9,IF('Vessel List A'!CC190=10,10,IF('Vessel List A'!CC190=11,11,IF('Vessel List A'!CC190=12,12,IF('Vessel List A'!CC190=13,13,IF('Vessel List A'!CC190=14,14,IF('Vessel List A'!CC190=15,15,IF('Vessel List A'!CC190=16,16,0))))))))))))))))))</f>
        <v xml:space="preserve"> </v>
      </c>
      <c r="AS191" s="154"/>
      <c r="AT191" s="158"/>
      <c r="AU191" s="390" t="str">
        <f t="shared" si="175"/>
        <v/>
      </c>
      <c r="AV191" s="158"/>
      <c r="AW191" s="137"/>
      <c r="AX191" s="388" t="str">
        <f t="shared" si="176"/>
        <v/>
      </c>
      <c r="AY191" s="157" t="str">
        <f>IF(VALUE(IF('Vessel List A'!CP190=1,1,IF('Vessel List A'!CP190=2,2,IF('Vessel List A'!CP190=3,3,IF('Vessel List A'!CP190=4,4,IF('Vessel List A'!CP190=5,5,IF('Vessel List A'!CP190=6,6,IF('Vessel List A'!CP190=7,7,IF('Vessel List A'!CP190=8,8,IF('Vessel List A'!CP190=9,9,IF('Vessel List A'!CP190=10,10,IF('Vessel List A'!CP190=11,11,IF('Vessel List A'!CP190=12,12,IF('Vessel List A'!CP190=13,13,IF('Vessel List A'!CP190=14,14,IF('Vessel List A'!CP190=15,15,IF('Vessel List A'!CP190=16,16,0)))))))))))))))))=0," ",VALUE(IF('Vessel List A'!CP190=1,1,IF('Vessel List A'!CP190=2,2,IF('Vessel List A'!CP190=3,3,IF('Vessel List A'!CP190=4,4,IF('Vessel List A'!CP190=5,5,IF('Vessel List A'!CP190=6,6,IF('Vessel List A'!CP190=7,7,IF('Vessel List A'!CP190=8,8,IF('Vessel List A'!CP190=9,9,IF('Vessel List A'!CP190=10,10,IF('Vessel List A'!CP190=11,11,IF('Vessel List A'!CP190=12,12,IF('Vessel List A'!CP190=13,13,IF('Vessel List A'!CP190=14,14,IF('Vessel List A'!CP190=15,15,IF('Vessel List A'!CP190=16,16,0))))))))))))))))))</f>
        <v xml:space="preserve"> </v>
      </c>
      <c r="AZ191" s="154"/>
      <c r="BA191" s="158"/>
      <c r="BB191" s="390" t="str">
        <f t="shared" si="177"/>
        <v/>
      </c>
      <c r="BC191" s="158"/>
      <c r="BD191" s="137"/>
      <c r="BE191" s="388" t="str">
        <f t="shared" si="178"/>
        <v/>
      </c>
      <c r="BF191" s="157" t="str">
        <f>IF(VALUE(IF('Vessel List A'!DC190=1,1,IF('Vessel List A'!DC190=2,2,IF('Vessel List A'!DC190=3,3,IF('Vessel List A'!DC190=4,4,IF('Vessel List A'!DC190=5,5,IF('Vessel List A'!DC190=6,6,IF('Vessel List A'!DC190=7,7,IF('Vessel List A'!DC190=8,8,IF('Vessel List A'!DC190=9,9,IF('Vessel List A'!DC190=10,10,IF('Vessel List A'!DC190=11,11,IF('Vessel List A'!DC190=12,12,IF('Vessel List A'!DC190=13,13,IF('Vessel List A'!DC190=14,14,IF('Vessel List A'!DC190=15,15,IF('Vessel List A'!DC190=16,16,0)))))))))))))))))=0," ",VALUE(IF('Vessel List A'!DC190=1,1,IF('Vessel List A'!DC190=2,2,IF('Vessel List A'!DC190=3,3,IF('Vessel List A'!DC190=4,4,IF('Vessel List A'!DC190=5,5,IF('Vessel List A'!DC190=6,6,IF('Vessel List A'!DC190=7,7,IF('Vessel List A'!DC190=8,8,IF('Vessel List A'!DC190=9,9,IF('Vessel List A'!DC190=10,10,IF('Vessel List A'!DC190=11,11,IF('Vessel List A'!DC190=12,12,IF('Vessel List A'!DC190=13,13,IF('Vessel List A'!DC190=14,14,IF('Vessel List A'!DC190=15,15,IF('Vessel List A'!DC190=16,16,0))))))))))))))))))</f>
        <v xml:space="preserve"> </v>
      </c>
      <c r="BG191" s="154"/>
      <c r="BH191" s="158"/>
      <c r="BI191" s="390" t="str">
        <f t="shared" si="179"/>
        <v/>
      </c>
      <c r="BJ191" s="158"/>
      <c r="BK191" s="137"/>
      <c r="BL191" s="388" t="str">
        <f t="shared" si="180"/>
        <v/>
      </c>
      <c r="BM191" s="157" t="str">
        <f>IF(VALUE(IF('Vessel List A'!DP190=1,1,IF('Vessel List A'!DP190=2,2,IF('Vessel List A'!DP190=3,3,IF('Vessel List A'!DP190=4,4,IF('Vessel List A'!DP190=5,5,IF('Vessel List A'!DP190=6,6,IF('Vessel List A'!DP190=7,7,IF('Vessel List A'!DP190=8,8,IF('Vessel List A'!DP190=9,9,IF('Vessel List A'!DP190=10,10,IF('Vessel List A'!DP190=11,11,IF('Vessel List A'!DP190=12,12,IF('Vessel List A'!DP190=13,13,IF('Vessel List A'!DP190=14,14,IF('Vessel List A'!DP190=15,15,IF('Vessel List A'!DP190=16,16,0)))))))))))))))))=0," ",VALUE(IF('Vessel List A'!DP190=1,1,IF('Vessel List A'!DP190=2,2,IF('Vessel List A'!DP190=3,3,IF('Vessel List A'!DP190=4,4,IF('Vessel List A'!DP190=5,5,IF('Vessel List A'!DP190=6,6,IF('Vessel List A'!DP190=7,7,IF('Vessel List A'!DP190=8,8,IF('Vessel List A'!DP190=9,9,IF('Vessel List A'!DP190=10,10,IF('Vessel List A'!DP190=11,11,IF('Vessel List A'!DP190=12,12,IF('Vessel List A'!DP190=13,13,IF('Vessel List A'!DP190=14,14,IF('Vessel List A'!DP190=15,15,IF('Vessel List A'!DP190=16,16,0))))))))))))))))))</f>
        <v xml:space="preserve"> </v>
      </c>
      <c r="BN191" s="154"/>
      <c r="BO191" s="158"/>
      <c r="BP191" s="390" t="str">
        <f t="shared" si="181"/>
        <v/>
      </c>
      <c r="BQ191" s="158"/>
      <c r="BR191" s="137"/>
      <c r="BS191" s="388" t="str">
        <f t="shared" si="182"/>
        <v/>
      </c>
      <c r="BT191" s="157" t="str">
        <f>IF(VALUE(IF('Vessel List A'!EC190=1,1,IF('Vessel List A'!EC190=2,2,IF('Vessel List A'!EC190=3,3,IF('Vessel List A'!EC190=4,4,IF('Vessel List A'!EC190=5,5,IF('Vessel List A'!EC190=6,6,IF('Vessel List A'!EC190=7,7,IF('Vessel List A'!EC190=8,8,IF('Vessel List A'!EC190=9,9,IF('Vessel List A'!EC190=10,10,IF('Vessel List A'!EC190=11,11,IF('Vessel List A'!EC190=12,12,IF('Vessel List A'!EC190=13,13,IF('Vessel List A'!EC190=14,14,IF('Vessel List A'!EC190=15,15,IF('Vessel List A'!EC190=16,16,0)))))))))))))))))=0," ",VALUE(IF('Vessel List A'!EC190=1,1,IF('Vessel List A'!EC190=2,2,IF('Vessel List A'!EC190=3,3,IF('Vessel List A'!EC190=4,4,IF('Vessel List A'!EC190=5,5,IF('Vessel List A'!EC190=6,6,IF('Vessel List A'!EC190=7,7,IF('Vessel List A'!EC190=8,8,IF('Vessel List A'!EC190=9,9,IF('Vessel List A'!EC190=10,10,IF('Vessel List A'!EC190=11,11,IF('Vessel List A'!EC190=12,12,IF('Vessel List A'!EC190=13,13,IF('Vessel List A'!EC190=14,14,IF('Vessel List A'!EC190=15,15,IF('Vessel List A'!EC190=16,16,0))))))))))))))))))</f>
        <v xml:space="preserve"> </v>
      </c>
      <c r="BU191" s="154"/>
      <c r="BV191" s="158"/>
      <c r="BW191" s="390" t="str">
        <f t="shared" si="183"/>
        <v/>
      </c>
      <c r="BX191" s="158"/>
      <c r="BY191" s="137"/>
      <c r="BZ191" s="388" t="str">
        <f t="shared" si="184"/>
        <v/>
      </c>
      <c r="CA191" s="157" t="str">
        <f>IF(VALUE(IF('Vessel List A'!EP190=1,1,IF('Vessel List A'!EP190=2,2,IF('Vessel List A'!EP190=3,3,IF('Vessel List A'!EP190=4,4,IF('Vessel List A'!EP190=5,5,IF('Vessel List A'!EP190=6,6,IF('Vessel List A'!EP190=7,7,IF('Vessel List A'!EP190=8,8,IF('Vessel List A'!EP190=9,9,IF('Vessel List A'!EP190=10,10,IF('Vessel List A'!EP190=11,11,IF('Vessel List A'!EP190=12,12,IF('Vessel List A'!EP190=13,13,IF('Vessel List A'!EP190=14,14,IF('Vessel List A'!EP190=15,15,IF('Vessel List A'!EP190=16,16,0)))))))))))))))))=0," ",VALUE(IF('Vessel List A'!EP190=1,1,IF('Vessel List A'!EP190=2,2,IF('Vessel List A'!EP190=3,3,IF('Vessel List A'!EP190=4,4,IF('Vessel List A'!EP190=5,5,IF('Vessel List A'!EP190=6,6,IF('Vessel List A'!EP190=7,7,IF('Vessel List A'!EP190=8,8,IF('Vessel List A'!EP190=9,9,IF('Vessel List A'!EP190=10,10,IF('Vessel List A'!EP190=11,11,IF('Vessel List A'!EP190=12,12,IF('Vessel List A'!EP190=13,13,IF('Vessel List A'!EP190=14,14,IF('Vessel List A'!EP190=15,15,IF('Vessel List A'!EP190=16,16,0))))))))))))))))))</f>
        <v xml:space="preserve"> </v>
      </c>
      <c r="CB191" s="154"/>
      <c r="CC191" s="158"/>
      <c r="CD191" s="390" t="str">
        <f t="shared" si="185"/>
        <v/>
      </c>
      <c r="CE191" s="158"/>
      <c r="CF191" s="137"/>
      <c r="CG191" s="388" t="str">
        <f t="shared" si="186"/>
        <v/>
      </c>
      <c r="CH191" s="157" t="str">
        <f>IF(VALUE(IF('Vessel List A'!FC190=1,1,IF('Vessel List A'!FC190=2,2,IF('Vessel List A'!FC190=3,3,IF('Vessel List A'!FC190=4,4,IF('Vessel List A'!FC190=5,5,IF('Vessel List A'!FC190=6,6,IF('Vessel List A'!FC190=7,7,IF('Vessel List A'!FC190=8,8,IF('Vessel List A'!FC190=9,9,IF('Vessel List A'!FC190=10,10,IF('Vessel List A'!FC190=11,11,IF('Vessel List A'!FC190=12,12,IF('Vessel List A'!FC190=13,13,IF('Vessel List A'!FC190=14,14,IF('Vessel List A'!FC190=15,15,IF('Vessel List A'!FC190=16,16,0)))))))))))))))))=0," ",VALUE(IF('Vessel List A'!FC190=1,1,IF('Vessel List A'!FC190=2,2,IF('Vessel List A'!FC190=3,3,IF('Vessel List A'!FC190=4,4,IF('Vessel List A'!FC190=5,5,IF('Vessel List A'!FC190=6,6,IF('Vessel List A'!FC190=7,7,IF('Vessel List A'!FC190=8,8,IF('Vessel List A'!FC190=9,9,IF('Vessel List A'!FC190=10,10,IF('Vessel List A'!FC190=11,11,IF('Vessel List A'!FC190=12,12,IF('Vessel List A'!FC190=13,13,IF('Vessel List A'!FC190=14,14,IF('Vessel List A'!FC190=15,15,IF('Vessel List A'!FC190=16,16,0))))))))))))))))))</f>
        <v xml:space="preserve"> </v>
      </c>
      <c r="CI191" s="154"/>
      <c r="CJ191" s="158"/>
      <c r="CK191" s="390" t="str">
        <f t="shared" si="187"/>
        <v/>
      </c>
      <c r="CL191" s="158"/>
      <c r="CM191" s="137"/>
      <c r="CN191" s="388" t="str">
        <f t="shared" si="188"/>
        <v/>
      </c>
      <c r="CO191" s="157" t="str">
        <f>IF(VALUE(IF('Vessel List A'!FP190=1,1,IF('Vessel List A'!FP190=2,2,IF('Vessel List A'!FP190=3,3,IF('Vessel List A'!FP190=4,4,IF('Vessel List A'!FP190=5,5,IF('Vessel List A'!FP190=6,6,IF('Vessel List A'!FP190=7,7,IF('Vessel List A'!FP190=8,8,IF('Vessel List A'!FP190=9,9,IF('Vessel List A'!FP190=10,10,IF('Vessel List A'!FP190=11,11,IF('Vessel List A'!FP190=12,12,IF('Vessel List A'!FP190=13,13,IF('Vessel List A'!FP190=14,14,IF('Vessel List A'!FP190=15,15,IF('Vessel List A'!FP190=16,16,0)))))))))))))))))=0," ",VALUE(IF('Vessel List A'!FP190=1,1,IF('Vessel List A'!FP190=2,2,IF('Vessel List A'!FP190=3,3,IF('Vessel List A'!FP190=4,4,IF('Vessel List A'!FP190=5,5,IF('Vessel List A'!FP190=6,6,IF('Vessel List A'!FP190=7,7,IF('Vessel List A'!FP190=8,8,IF('Vessel List A'!FP190=9,9,IF('Vessel List A'!FP190=10,10,IF('Vessel List A'!FP190=11,11,IF('Vessel List A'!FP190=12,12,IF('Vessel List A'!FP190=13,13,IF('Vessel List A'!FP190=14,14,IF('Vessel List A'!FP190=15,15,IF('Vessel List A'!FP190=16,16,0))))))))))))))))))</f>
        <v xml:space="preserve"> </v>
      </c>
      <c r="CP191" s="154"/>
      <c r="CQ191" s="158"/>
      <c r="CR191" s="390" t="str">
        <f t="shared" si="189"/>
        <v/>
      </c>
      <c r="CS191" s="158"/>
      <c r="CT191" s="137"/>
      <c r="CU191" s="388" t="str">
        <f t="shared" si="190"/>
        <v/>
      </c>
      <c r="CV191" s="157" t="str">
        <f>IF(VALUE(IF('Vessel List A'!GC190=1,1,IF('Vessel List A'!GC190=2,2,IF('Vessel List A'!GC190=3,3,IF('Vessel List A'!GC190=4,4,IF('Vessel List A'!GC190=5,5,IF('Vessel List A'!GC190=6,6,IF('Vessel List A'!GC190=7,7,IF('Vessel List A'!GC190=8,8,IF('Vessel List A'!GC190=9,9,IF('Vessel List A'!GC190=10,10,IF('Vessel List A'!GC190=11,11,IF('Vessel List A'!GC190=12,12,IF('Vessel List A'!GC190=13,13,IF('Vessel List A'!GC190=14,14,IF('Vessel List A'!GC190=15,15,IF('Vessel List A'!GC190=16,16,0)))))))))))))))))=0," ",VALUE(IF('Vessel List A'!GC190=1,1,IF('Vessel List A'!GC190=2,2,IF('Vessel List A'!GC190=3,3,IF('Vessel List A'!GC190=4,4,IF('Vessel List A'!GC190=5,5,IF('Vessel List A'!GC190=6,6,IF('Vessel List A'!GC190=7,7,IF('Vessel List A'!GC190=8,8,IF('Vessel List A'!GC190=9,9,IF('Vessel List A'!GC190=10,10,IF('Vessel List A'!GC190=11,11,IF('Vessel List A'!GC190=12,12,IF('Vessel List A'!GC190=13,13,IF('Vessel List A'!GC190=14,14,IF('Vessel List A'!GC190=15,15,IF('Vessel List A'!GC190=16,16,0))))))))))))))))))</f>
        <v xml:space="preserve"> </v>
      </c>
      <c r="CW191" s="154"/>
      <c r="CX191" s="158"/>
      <c r="CY191" s="390" t="str">
        <f t="shared" si="191"/>
        <v/>
      </c>
      <c r="CZ191" s="158"/>
      <c r="DA191" s="137"/>
      <c r="DB191" s="388" t="str">
        <f t="shared" si="192"/>
        <v/>
      </c>
      <c r="DC191" s="157" t="str">
        <f>IF(VALUE(IF('Vessel List A'!GP190=1,1,IF('Vessel List A'!GP190=2,2,IF('Vessel List A'!GP190=3,3,IF('Vessel List A'!GP190=4,4,IF('Vessel List A'!GP190=5,5,IF('Vessel List A'!GP190=6,6,IF('Vessel List A'!GP190=7,7,IF('Vessel List A'!GP190=8,8,IF('Vessel List A'!GP190=9,9,IF('Vessel List A'!GP190=10,10,IF('Vessel List A'!GP190=11,11,IF('Vessel List A'!GP190=12,12,IF('Vessel List A'!GP190=13,13,IF('Vessel List A'!GP190=14,14,IF('Vessel List A'!GP190=15,15,IF('Vessel List A'!GP190=16,16,0)))))))))))))))))=0," ",VALUE(IF('Vessel List A'!GP190=1,1,IF('Vessel List A'!GP190=2,2,IF('Vessel List A'!GP190=3,3,IF('Vessel List A'!GP190=4,4,IF('Vessel List A'!GP190=5,5,IF('Vessel List A'!GP190=6,6,IF('Vessel List A'!GP190=7,7,IF('Vessel List A'!GP190=8,8,IF('Vessel List A'!GP190=9,9,IF('Vessel List A'!GP190=10,10,IF('Vessel List A'!GP190=11,11,IF('Vessel List A'!GP190=12,12,IF('Vessel List A'!GP190=13,13,IF('Vessel List A'!GP190=14,14,IF('Vessel List A'!GP190=15,15,IF('Vessel List A'!GP190=16,16,0))))))))))))))))))</f>
        <v xml:space="preserve"> </v>
      </c>
      <c r="DD191" s="154"/>
      <c r="DE191" s="158"/>
      <c r="DF191" s="390" t="str">
        <f t="shared" si="193"/>
        <v/>
      </c>
      <c r="DG191" s="158"/>
      <c r="DH191" s="137"/>
      <c r="DI191" s="388" t="str">
        <f t="shared" si="194"/>
        <v/>
      </c>
      <c r="DJ191" s="157" t="str">
        <f>IF(VALUE(IF('Vessel List A'!HC190=1,1,IF('Vessel List A'!HC190=2,2,IF('Vessel List A'!HC190=3,3,IF('Vessel List A'!HC190=4,4,IF('Vessel List A'!HC190=5,5,IF('Vessel List A'!HC190=6,6,IF('Vessel List A'!HC190=7,7,IF('Vessel List A'!HC190=8,8,IF('Vessel List A'!HC190=9,9,IF('Vessel List A'!HC190=10,10,IF('Vessel List A'!HC190=11,11,IF('Vessel List A'!HC190=12,12,IF('Vessel List A'!HC190=13,13,IF('Vessel List A'!HC190=14,14,IF('Vessel List A'!HC190=15,15,IF('Vessel List A'!HC190=16,16,0)))))))))))))))))=0," ",VALUE(IF('Vessel List A'!HC190=1,1,IF('Vessel List A'!HC190=2,2,IF('Vessel List A'!HC190=3,3,IF('Vessel List A'!HC190=4,4,IF('Vessel List A'!HC190=5,5,IF('Vessel List A'!HC190=6,6,IF('Vessel List A'!HC190=7,7,IF('Vessel List A'!HC190=8,8,IF('Vessel List A'!HC190=9,9,IF('Vessel List A'!HC190=10,10,IF('Vessel List A'!HC190=11,11,IF('Vessel List A'!HC190=12,12,IF('Vessel List A'!HC190=13,13,IF('Vessel List A'!HC190=14,14,IF('Vessel List A'!HC190=15,15,IF('Vessel List A'!HC190=16,16,0))))))))))))))))))</f>
        <v xml:space="preserve"> </v>
      </c>
      <c r="DK191" s="154"/>
      <c r="DL191" s="158"/>
      <c r="DM191" s="390" t="str">
        <f t="shared" si="195"/>
        <v/>
      </c>
      <c r="DN191" s="158"/>
      <c r="DO191" s="137"/>
      <c r="DP191" s="388" t="str">
        <f t="shared" si="196"/>
        <v/>
      </c>
      <c r="DQ191" s="157" t="str">
        <f>IF(VALUE(IF('Vessel List A'!HP190=1,1,IF('Vessel List A'!HP190=2,2,IF('Vessel List A'!HP190=3,3,IF('Vessel List A'!HP190=4,4,IF('Vessel List A'!HP190=5,5,IF('Vessel List A'!HP190=6,6,IF('Vessel List A'!HP190=7,7,IF('Vessel List A'!HP190=8,8,IF('Vessel List A'!HP190=9,9,IF('Vessel List A'!HP190=10,10,IF('Vessel List A'!HP190=11,11,IF('Vessel List A'!HP190=12,12,IF('Vessel List A'!HP190=13,13,IF('Vessel List A'!HP190=14,14,IF('Vessel List A'!HP190=15,15,IF('Vessel List A'!HP190=16,16,0)))))))))))))))))=0," ",VALUE(IF('Vessel List A'!HP190=1,1,IF('Vessel List A'!HP190=2,2,IF('Vessel List A'!HP190=3,3,IF('Vessel List A'!HP190=4,4,IF('Vessel List A'!HP190=5,5,IF('Vessel List A'!HP190=6,6,IF('Vessel List A'!HP190=7,7,IF('Vessel List A'!HP190=8,8,IF('Vessel List A'!HP190=9,9,IF('Vessel List A'!HP190=10,10,IF('Vessel List A'!HP190=11,11,IF('Vessel List A'!HP190=12,12,IF('Vessel List A'!HP190=13,13,IF('Vessel List A'!HP190=14,14,IF('Vessel List A'!HP190=15,15,IF('Vessel List A'!HP190=16,16,0))))))))))))))))))</f>
        <v xml:space="preserve"> </v>
      </c>
      <c r="DR191" s="154"/>
      <c r="DS191" s="158"/>
      <c r="DT191" s="390" t="str">
        <f t="shared" si="197"/>
        <v/>
      </c>
      <c r="DU191" s="158"/>
      <c r="DV191" s="137"/>
      <c r="DW191" s="388" t="str">
        <f t="shared" si="198"/>
        <v/>
      </c>
      <c r="DX191" s="157" t="str">
        <f>IF(VALUE(IF('Vessel List A'!IC190=1,1,IF('Vessel List A'!IC190=2,2,IF('Vessel List A'!IC190=3,3,IF('Vessel List A'!IC190=4,4,IF('Vessel List A'!IC190=5,5,IF('Vessel List A'!IC190=6,6,IF('Vessel List A'!IC190=7,7,IF('Vessel List A'!IC190=8,8,IF('Vessel List A'!IC190=9,9,IF('Vessel List A'!IC190=10,10,IF('Vessel List A'!IC190=11,11,IF('Vessel List A'!IC190=12,12,IF('Vessel List A'!IC190=13,13,IF('Vessel List A'!IC190=14,14,IF('Vessel List A'!IC190=15,15,IF('Vessel List A'!IC190=16,16,0)))))))))))))))))=0," ",VALUE(IF('Vessel List A'!IC190=1,1,IF('Vessel List A'!IC190=2,2,IF('Vessel List A'!IC190=3,3,IF('Vessel List A'!IC190=4,4,IF('Vessel List A'!IC190=5,5,IF('Vessel List A'!IC190=6,6,IF('Vessel List A'!IC190=7,7,IF('Vessel List A'!IC190=8,8,IF('Vessel List A'!IC190=9,9,IF('Vessel List A'!IC190=10,10,IF('Vessel List A'!IC190=11,11,IF('Vessel List A'!IC190=12,12,IF('Vessel List A'!IC190=13,13,IF('Vessel List A'!IC190=14,14,IF('Vessel List A'!IC190=15,15,IF('Vessel List A'!IC190=16,16,0))))))))))))))))))</f>
        <v xml:space="preserve"> </v>
      </c>
      <c r="DY191" s="154"/>
      <c r="DZ191" s="158"/>
      <c r="EA191" s="390" t="str">
        <f t="shared" si="199"/>
        <v/>
      </c>
      <c r="EB191" s="158"/>
      <c r="EC191" s="137"/>
      <c r="ED191" s="388" t="str">
        <f t="shared" si="200"/>
        <v/>
      </c>
      <c r="EE191" s="157" t="str">
        <f>IF(VALUE(IF('Vessel List A'!IP190=1,1,IF('Vessel List A'!IP190=2,2,IF('Vessel List A'!IP190=3,3,IF('Vessel List A'!IP190=4,4,IF('Vessel List A'!IP190=5,5,IF('Vessel List A'!IP190=6,6,IF('Vessel List A'!IP190=7,7,IF('Vessel List A'!IP190=8,8,IF('Vessel List A'!IP190=9,9,IF('Vessel List A'!IP190=10,10,IF('Vessel List A'!IP190=11,11,IF('Vessel List A'!IP190=12,12,IF('Vessel List A'!IP190=13,13,IF('Vessel List A'!IP190=14,14,IF('Vessel List A'!IP190=15,15,IF('Vessel List A'!IP190=16,16,0)))))))))))))))))=0," ",VALUE(IF('Vessel List A'!IP190=1,1,IF('Vessel List A'!IP190=2,2,IF('Vessel List A'!IP190=3,3,IF('Vessel List A'!IP190=4,4,IF('Vessel List A'!IP190=5,5,IF('Vessel List A'!IP190=6,6,IF('Vessel List A'!IP190=7,7,IF('Vessel List A'!IP190=8,8,IF('Vessel List A'!IP190=9,9,IF('Vessel List A'!IP190=10,10,IF('Vessel List A'!IP190=11,11,IF('Vessel List A'!IP190=12,12,IF('Vessel List A'!IP190=13,13,IF('Vessel List A'!IP190=14,14,IF('Vessel List A'!IP190=15,15,IF('Vessel List A'!IP190=16,16,0))))))))))))))))))</f>
        <v xml:space="preserve"> </v>
      </c>
      <c r="EF191" s="154"/>
      <c r="EG191" s="158"/>
      <c r="EH191" s="390" t="str">
        <f t="shared" si="201"/>
        <v/>
      </c>
      <c r="EI191" s="158"/>
      <c r="EJ191" s="137"/>
      <c r="EK191" s="397" t="str">
        <f t="shared" si="202"/>
        <v/>
      </c>
      <c r="EL191" s="144"/>
      <c r="EM191" s="157" t="str">
        <f>IF(VALUE(IF('Vessel List B'!C190=1,1,IF('Vessel List B'!C190=2,2,IF('Vessel List B'!C190=3,3,IF('Vessel List B'!C190=4,4,IF('Vessel List B'!C190=5,5,IF('Vessel List B'!C190=6,6,IF('Vessel List B'!C190=7,7,IF('Vessel List B'!C190=8,8,IF('Vessel List B'!C190=9,9,IF('Vessel List B'!C190=10,10,IF('Vessel List B'!C190=11,11,IF('Vessel List B'!C190=12,12,IF('Vessel List B'!C190=13,13,IF('Vessel List B'!C190=14,14,IF('Vessel List B'!C190=15,15,IF('Vessel List B'!C190=16,16,0)))))))))))))))))=0," ",VALUE(IF('Vessel List B'!C190=1,1,IF('Vessel List B'!C190=2,2,IF('Vessel List B'!C190=3,3,IF('Vessel List B'!C190=4,4,IF('Vessel List B'!C190=5,5,IF('Vessel List B'!C190=6,6,IF('Vessel List B'!C190=7,7,IF('Vessel List B'!C190=8,8,IF('Vessel List B'!C190=9,9,IF('Vessel List B'!C190=10,10,IF('Vessel List B'!C190=11,11,IF('Vessel List B'!C190=12,12,IF('Vessel List B'!C190=13,13,IF('Vessel List B'!C190=14,14,IF('Vessel List B'!C190=15,15,IF('Vessel List B'!C190=16,16,0))))))))))))))))))</f>
        <v xml:space="preserve"> </v>
      </c>
      <c r="EN191" s="154"/>
      <c r="EO191" s="158"/>
      <c r="EP191" s="390" t="str">
        <f t="shared" si="203"/>
        <v/>
      </c>
      <c r="EQ191" s="158"/>
      <c r="ER191" s="137"/>
      <c r="ES191" s="388" t="str">
        <f t="shared" si="204"/>
        <v/>
      </c>
      <c r="ET191" s="157" t="str">
        <f>IF(VALUE(IF('Vessel List B'!P190=1,1,IF('Vessel List B'!P190=2,2,IF('Vessel List B'!P190=3,3,IF('Vessel List B'!P190=4,4,IF('Vessel List B'!P190=5,5,IF('Vessel List B'!P190=6,6,IF('Vessel List B'!P190=7,7,IF('Vessel List B'!P190=8,8,IF('Vessel List B'!P190=9,9,IF('Vessel List B'!P190=10,10,IF('Vessel List B'!P190=11,11,IF('Vessel List B'!P190=12,12,IF('Vessel List B'!P190=13,13,IF('Vessel List B'!P190=14,14,IF('Vessel List B'!P190=15,15,IF('Vessel List B'!P190=16,16,0)))))))))))))))))=0," ",VALUE(IF('Vessel List B'!P190=1,1,IF('Vessel List B'!P190=2,2,IF('Vessel List B'!P190=3,3,IF('Vessel List B'!P190=4,4,IF('Vessel List B'!P190=5,5,IF('Vessel List B'!P190=6,6,IF('Vessel List B'!P190=7,7,IF('Vessel List B'!P190=8,8,IF('Vessel List B'!P190=9,9,IF('Vessel List B'!P190=10,10,IF('Vessel List B'!P190=11,11,IF('Vessel List B'!P190=12,12,IF('Vessel List B'!P190=13,13,IF('Vessel List B'!P190=14,14,IF('Vessel List B'!P190=15,15,IF('Vessel List B'!P190=16,16,0))))))))))))))))))</f>
        <v xml:space="preserve"> </v>
      </c>
      <c r="EU191" s="154"/>
      <c r="EV191" s="158"/>
      <c r="EW191" s="390" t="str">
        <f t="shared" si="205"/>
        <v/>
      </c>
      <c r="EX191" s="158"/>
      <c r="EY191" s="137"/>
      <c r="EZ191" s="388" t="str">
        <f t="shared" si="206"/>
        <v/>
      </c>
      <c r="FA191" s="157" t="str">
        <f>IF(VALUE(IF('Vessel List B'!AC190=1,1,IF('Vessel List B'!AC190=2,2,IF('Vessel List B'!AC190=3,3,IF('Vessel List B'!AC190=4,4,IF('Vessel List B'!AC190=5,5,IF('Vessel List B'!AC190=6,6,IF('Vessel List B'!AC190=7,7,IF('Vessel List B'!AC190=8,8,IF('Vessel List B'!AC190=9,9,IF('Vessel List B'!AC190=10,10,IF('Vessel List B'!AC190=11,11,IF('Vessel List B'!AC190=12,12,IF('Vessel List B'!AC190=13,13,IF('Vessel List B'!AC190=14,14,IF('Vessel List B'!AC190=15,15,IF('Vessel List B'!AC190=16,16,0)))))))))))))))))=0," ",VALUE(IF('Vessel List B'!AC190=1,1,IF('Vessel List B'!AC190=2,2,IF('Vessel List B'!AC190=3,3,IF('Vessel List B'!AC190=4,4,IF('Vessel List B'!AC190=5,5,IF('Vessel List B'!AC190=6,6,IF('Vessel List B'!AC190=7,7,IF('Vessel List B'!AC190=8,8,IF('Vessel List B'!AC190=9,9,IF('Vessel List B'!AC190=10,10,IF('Vessel List B'!AC190=11,11,IF('Vessel List B'!AC190=12,12,IF('Vessel List B'!AC190=13,13,IF('Vessel List B'!AC190=14,14,IF('Vessel List B'!AC190=15,15,IF('Vessel List B'!AC190=16,16,0))))))))))))))))))</f>
        <v xml:space="preserve"> </v>
      </c>
      <c r="FB191" s="154"/>
      <c r="FC191" s="158"/>
      <c r="FD191" s="390" t="str">
        <f t="shared" si="207"/>
        <v/>
      </c>
      <c r="FE191" s="158"/>
      <c r="FF191" s="137"/>
      <c r="FG191" s="388" t="str">
        <f t="shared" si="208"/>
        <v/>
      </c>
      <c r="FH191" s="157" t="str">
        <f>IF(VALUE(IF('Vessel List B'!AP190=1,1,IF('Vessel List B'!AP190=2,2,IF('Vessel List B'!AP190=3,3,IF('Vessel List B'!AP190=4,4,IF('Vessel List B'!AP190=5,5,IF('Vessel List B'!AP190=6,6,IF('Vessel List B'!AP190=7,7,IF('Vessel List B'!AP190=8,8,IF('Vessel List B'!AP190=9,9,IF('Vessel List B'!AP190=10,10,IF('Vessel List B'!AP190=11,11,IF('Vessel List B'!AP190=12,12,IF('Vessel List B'!AP190=13,13,IF('Vessel List B'!AP190=14,14,IF('Vessel List B'!AP190=15,15,IF('Vessel List B'!AP190=16,16,0)))))))))))))))))=0," ",VALUE(IF('Vessel List B'!AP190=1,1,IF('Vessel List B'!AP190=2,2,IF('Vessel List B'!AP190=3,3,IF('Vessel List B'!AP190=4,4,IF('Vessel List B'!AP190=5,5,IF('Vessel List B'!AP190=6,6,IF('Vessel List B'!AP190=7,7,IF('Vessel List B'!AP190=8,8,IF('Vessel List B'!AP190=9,9,IF('Vessel List B'!AP190=10,10,IF('Vessel List B'!AP190=11,11,IF('Vessel List B'!AP190=12,12,IF('Vessel List B'!AP190=13,13,IF('Vessel List B'!AP190=14,14,IF('Vessel List B'!AP190=15,15,IF('Vessel List B'!AP190=16,16,0))))))))))))))))))</f>
        <v xml:space="preserve"> </v>
      </c>
      <c r="FI191" s="154"/>
      <c r="FJ191" s="158"/>
      <c r="FK191" s="390" t="str">
        <f t="shared" si="209"/>
        <v/>
      </c>
      <c r="FL191" s="158"/>
      <c r="FM191" s="137"/>
      <c r="FN191" s="388" t="str">
        <f t="shared" si="210"/>
        <v/>
      </c>
      <c r="FO191" s="157" t="str">
        <f>IF(VALUE(IF('Vessel List B'!BC190=1,1,IF('Vessel List B'!BC190=2,2,IF('Vessel List B'!BC190=3,3,IF('Vessel List B'!BC190=4,4,IF('Vessel List B'!BC190=5,5,IF('Vessel List B'!BC190=6,6,IF('Vessel List B'!BC190=7,7,IF('Vessel List B'!BC190=8,8,IF('Vessel List B'!BC190=9,9,IF('Vessel List B'!BC190=10,10,IF('Vessel List B'!BC190=11,11,IF('Vessel List B'!BC190=12,12,IF('Vessel List B'!BC190=13,13,IF('Vessel List B'!BC190=14,14,IF('Vessel List B'!BC190=15,15,IF('Vessel List B'!BC190=16,16,0)))))))))))))))))=0," ",VALUE(IF('Vessel List B'!BC190=1,1,IF('Vessel List B'!BC190=2,2,IF('Vessel List B'!BC190=3,3,IF('Vessel List B'!BC190=4,4,IF('Vessel List B'!BC190=5,5,IF('Vessel List B'!BC190=6,6,IF('Vessel List B'!BC190=7,7,IF('Vessel List B'!BC190=8,8,IF('Vessel List B'!BC190=9,9,IF('Vessel List B'!BC190=10,10,IF('Vessel List B'!BC190=11,11,IF('Vessel List B'!BC190=12,12,IF('Vessel List B'!BC190=13,13,IF('Vessel List B'!BC190=14,14,IF('Vessel List B'!BC190=15,15,IF('Vessel List B'!BC190=16,16,0))))))))))))))))))</f>
        <v xml:space="preserve"> </v>
      </c>
      <c r="FP191" s="154"/>
      <c r="FQ191" s="158"/>
      <c r="FR191" s="390" t="str">
        <f t="shared" si="211"/>
        <v/>
      </c>
      <c r="FS191" s="158"/>
      <c r="FT191" s="137"/>
      <c r="FU191" s="388" t="str">
        <f t="shared" si="212"/>
        <v/>
      </c>
      <c r="FV191" s="157" t="str">
        <f>IF(VALUE(IF('Vessel List B'!BP190=1,1,IF('Vessel List B'!BP190=2,2,IF('Vessel List B'!BP190=3,3,IF('Vessel List B'!BP190=4,4,IF('Vessel List B'!BP190=5,5,IF('Vessel List B'!BP190=6,6,IF('Vessel List B'!BP190=7,7,IF('Vessel List B'!BP190=8,8,IF('Vessel List B'!BP190=9,9,IF('Vessel List B'!BP190=10,10,IF('Vessel List B'!BP190=11,11,IF('Vessel List B'!BP190=12,12,IF('Vessel List B'!BP190=13,13,IF('Vessel List B'!BP190=14,14,IF('Vessel List B'!BP190=15,15,IF('Vessel List B'!BP190=16,16,0)))))))))))))))))=0," ",VALUE(IF('Vessel List B'!BP190=1,1,IF('Vessel List B'!BP190=2,2,IF('Vessel List B'!BP190=3,3,IF('Vessel List B'!BP190=4,4,IF('Vessel List B'!BP190=5,5,IF('Vessel List B'!BP190=6,6,IF('Vessel List B'!BP190=7,7,IF('Vessel List B'!BP190=8,8,IF('Vessel List B'!BP190=9,9,IF('Vessel List B'!BP190=10,10,IF('Vessel List B'!BP190=11,11,IF('Vessel List B'!BP190=12,12,IF('Vessel List B'!BP190=13,13,IF('Vessel List B'!BP190=14,14,IF('Vessel List B'!BP190=15,15,IF('Vessel List B'!BP190=16,16,0))))))))))))))))))</f>
        <v xml:space="preserve"> </v>
      </c>
      <c r="FW191" s="154"/>
      <c r="FX191" s="158"/>
      <c r="FY191" s="390" t="str">
        <f t="shared" si="213"/>
        <v/>
      </c>
      <c r="FZ191" s="158"/>
      <c r="GA191" s="137"/>
      <c r="GB191" s="388" t="str">
        <f t="shared" si="214"/>
        <v/>
      </c>
      <c r="GC191" s="157" t="str">
        <f>IF(VALUE(IF('Vessel List B'!CC190=1,1,IF('Vessel List B'!CC190=2,2,IF('Vessel List B'!CC190=3,3,IF('Vessel List B'!CC190=4,4,IF('Vessel List B'!CC190=5,5,IF('Vessel List B'!CC190=6,6,IF('Vessel List B'!CC190=7,7,IF('Vessel List B'!CC190=8,8,IF('Vessel List B'!CC190=9,9,IF('Vessel List B'!CC190=10,10,IF('Vessel List B'!CC190=11,11,IF('Vessel List B'!CC190=12,12,IF('Vessel List B'!CC190=13,13,IF('Vessel List B'!CC190=14,14,IF('Vessel List B'!CC190=15,15,IF('Vessel List B'!CC190=16,16,0)))))))))))))))))=0," ",VALUE(IF('Vessel List B'!CC190=1,1,IF('Vessel List B'!CC190=2,2,IF('Vessel List B'!CC190=3,3,IF('Vessel List B'!CC190=4,4,IF('Vessel List B'!CC190=5,5,IF('Vessel List B'!CC190=6,6,IF('Vessel List B'!CC190=7,7,IF('Vessel List B'!CC190=8,8,IF('Vessel List B'!CC190=9,9,IF('Vessel List B'!CC190=10,10,IF('Vessel List B'!CC190=11,11,IF('Vessel List B'!CC190=12,12,IF('Vessel List B'!CC190=13,13,IF('Vessel List B'!CC190=14,14,IF('Vessel List B'!CC190=15,15,IF('Vessel List B'!CC190=16,16,0))))))))))))))))))</f>
        <v xml:space="preserve"> </v>
      </c>
      <c r="GD191" s="154"/>
      <c r="GE191" s="158"/>
      <c r="GF191" s="390" t="str">
        <f t="shared" si="215"/>
        <v/>
      </c>
      <c r="GG191" s="158"/>
      <c r="GH191" s="137"/>
      <c r="GI191" s="388" t="str">
        <f t="shared" si="216"/>
        <v/>
      </c>
      <c r="GJ191" s="157" t="str">
        <f>IF(VALUE(IF('Vessel List B'!CP190=1,1,IF('Vessel List B'!CP190=2,2,IF('Vessel List B'!CP190=3,3,IF('Vessel List B'!CP190=4,4,IF('Vessel List B'!CP190=5,5,IF('Vessel List B'!CP190=6,6,IF('Vessel List B'!CP190=7,7,IF('Vessel List B'!CP190=8,8,IF('Vessel List B'!CP190=9,9,IF('Vessel List B'!CP190=10,10,IF('Vessel List B'!CP190=11,11,IF('Vessel List B'!CP190=12,12,IF('Vessel List B'!CP190=13,13,IF('Vessel List B'!CP190=14,14,IF('Vessel List B'!CP190=15,15,IF('Vessel List B'!CP190=16,16,0)))))))))))))))))=0," ",VALUE(IF('Vessel List B'!CP190=1,1,IF('Vessel List B'!CP190=2,2,IF('Vessel List B'!CP190=3,3,IF('Vessel List B'!CP190=4,4,IF('Vessel List B'!CP190=5,5,IF('Vessel List B'!CP190=6,6,IF('Vessel List B'!CP190=7,7,IF('Vessel List B'!CP190=8,8,IF('Vessel List B'!CP190=9,9,IF('Vessel List B'!CP190=10,10,IF('Vessel List B'!CP190=11,11,IF('Vessel List B'!CP190=12,12,IF('Vessel List B'!CP190=13,13,IF('Vessel List B'!CP190=14,14,IF('Vessel List B'!CP190=15,15,IF('Vessel List B'!CP190=16,16,0))))))))))))))))))</f>
        <v xml:space="preserve"> </v>
      </c>
      <c r="GK191" s="154"/>
      <c r="GL191" s="158"/>
      <c r="GM191" s="390" t="str">
        <f t="shared" si="217"/>
        <v/>
      </c>
      <c r="GN191" s="158"/>
      <c r="GO191" s="137"/>
      <c r="GP191" s="388" t="str">
        <f t="shared" si="218"/>
        <v/>
      </c>
      <c r="GQ191" s="157" t="str">
        <f>IF(VALUE(IF('Vessel List B'!DC190=1,1,IF('Vessel List B'!DC190=2,2,IF('Vessel List B'!DC190=3,3,IF('Vessel List B'!DC190=4,4,IF('Vessel List B'!DC190=5,5,IF('Vessel List B'!DC190=6,6,IF('Vessel List B'!DC190=7,7,IF('Vessel List B'!DC190=8,8,IF('Vessel List B'!DC190=9,9,IF('Vessel List B'!DC190=10,10,IF('Vessel List B'!DC190=11,11,IF('Vessel List B'!DC190=12,12,IF('Vessel List B'!DC190=13,13,IF('Vessel List B'!DC190=14,14,IF('Vessel List B'!DC190=15,15,IF('Vessel List B'!DC190=16,16,0)))))))))))))))))=0," ",VALUE(IF('Vessel List B'!DC190=1,1,IF('Vessel List B'!DC190=2,2,IF('Vessel List B'!DC190=3,3,IF('Vessel List B'!DC190=4,4,IF('Vessel List B'!DC190=5,5,IF('Vessel List B'!DC190=6,6,IF('Vessel List B'!DC190=7,7,IF('Vessel List B'!DC190=8,8,IF('Vessel List B'!DC190=9,9,IF('Vessel List B'!DC190=10,10,IF('Vessel List B'!DC190=11,11,IF('Vessel List B'!DC190=12,12,IF('Vessel List B'!DC190=13,13,IF('Vessel List B'!DC190=14,14,IF('Vessel List B'!DC190=15,15,IF('Vessel List B'!DC190=16,16,0))))))))))))))))))</f>
        <v xml:space="preserve"> </v>
      </c>
      <c r="GR191" s="154"/>
      <c r="GS191" s="158"/>
      <c r="GT191" s="390" t="str">
        <f t="shared" si="219"/>
        <v/>
      </c>
      <c r="GU191" s="158"/>
      <c r="GV191" s="137"/>
      <c r="GW191" s="388" t="str">
        <f t="shared" si="220"/>
        <v/>
      </c>
      <c r="GX191" s="157" t="str">
        <f>IF(VALUE(IF('Vessel List B'!DP190=1,1,IF('Vessel List B'!DP190=2,2,IF('Vessel List B'!DP190=3,3,IF('Vessel List B'!DP190=4,4,IF('Vessel List B'!DP190=5,5,IF('Vessel List B'!DP190=6,6,IF('Vessel List B'!DP190=7,7,IF('Vessel List B'!DP190=8,8,IF('Vessel List B'!DP190=9,9,IF('Vessel List B'!DP190=10,10,IF('Vessel List B'!DP190=11,11,IF('Vessel List B'!DP190=12,12,IF('Vessel List B'!DP190=13,13,IF('Vessel List B'!DP190=14,14,IF('Vessel List B'!DP190=15,15,IF('Vessel List B'!DP190=16,16,0)))))))))))))))))=0," ",VALUE(IF('Vessel List B'!DP190=1,1,IF('Vessel List B'!DP190=2,2,IF('Vessel List B'!DP190=3,3,IF('Vessel List B'!DP190=4,4,IF('Vessel List B'!DP190=5,5,IF('Vessel List B'!DP190=6,6,IF('Vessel List B'!DP190=7,7,IF('Vessel List B'!DP190=8,8,IF('Vessel List B'!DP190=9,9,IF('Vessel List B'!DP190=10,10,IF('Vessel List B'!DP190=11,11,IF('Vessel List B'!DP190=12,12,IF('Vessel List B'!DP190=13,13,IF('Vessel List B'!DP190=14,14,IF('Vessel List B'!DP190=15,15,IF('Vessel List B'!DP190=16,16,0))))))))))))))))))</f>
        <v xml:space="preserve"> </v>
      </c>
      <c r="GY191" s="154"/>
      <c r="GZ191" s="158"/>
      <c r="HA191" s="390" t="str">
        <f t="shared" si="221"/>
        <v/>
      </c>
      <c r="HB191" s="158"/>
      <c r="HC191" s="137"/>
      <c r="HD191" s="388" t="str">
        <f t="shared" si="222"/>
        <v/>
      </c>
      <c r="HE191" s="157" t="str">
        <f>IF(VALUE(IF('Vessel List B'!EC190=1,1,IF('Vessel List B'!EC190=2,2,IF('Vessel List B'!EC190=3,3,IF('Vessel List B'!EC190=4,4,IF('Vessel List B'!EC190=5,5,IF('Vessel List B'!EC190=6,6,IF('Vessel List B'!EC190=7,7,IF('Vessel List B'!EC190=8,8,IF('Vessel List B'!EC190=9,9,IF('Vessel List B'!EC190=10,10,IF('Vessel List B'!EC190=11,11,IF('Vessel List B'!EC190=12,12,IF('Vessel List B'!EC190=13,13,IF('Vessel List B'!EC190=14,14,IF('Vessel List B'!EC190=15,15,IF('Vessel List B'!EC190=16,16,0)))))))))))))))))=0," ",VALUE(IF('Vessel List B'!EC190=1,1,IF('Vessel List B'!EC190=2,2,IF('Vessel List B'!EC190=3,3,IF('Vessel List B'!EC190=4,4,IF('Vessel List B'!EC190=5,5,IF('Vessel List B'!EC190=6,6,IF('Vessel List B'!EC190=7,7,IF('Vessel List B'!EC190=8,8,IF('Vessel List B'!EC190=9,9,IF('Vessel List B'!EC190=10,10,IF('Vessel List B'!EC190=11,11,IF('Vessel List B'!EC190=12,12,IF('Vessel List B'!EC190=13,13,IF('Vessel List B'!EC190=14,14,IF('Vessel List B'!EC190=15,15,IF('Vessel List B'!EC190=16,16,0))))))))))))))))))</f>
        <v xml:space="preserve"> </v>
      </c>
      <c r="HF191" s="154"/>
      <c r="HG191" s="158"/>
      <c r="HH191" s="390" t="str">
        <f t="shared" si="223"/>
        <v/>
      </c>
      <c r="HI191" s="158"/>
      <c r="HJ191" s="137"/>
      <c r="HK191" s="388" t="str">
        <f t="shared" si="224"/>
        <v/>
      </c>
      <c r="HL191" s="157" t="str">
        <f>IF(VALUE(IF('Vessel List B'!EP190=1,1,IF('Vessel List B'!EP190=2,2,IF('Vessel List B'!EP190=3,3,IF('Vessel List B'!EP190=4,4,IF('Vessel List B'!EP190=5,5,IF('Vessel List B'!EP190=6,6,IF('Vessel List B'!EP190=7,7,IF('Vessel List B'!EP190=8,8,IF('Vessel List B'!EP190=9,9,IF('Vessel List B'!EP190=10,10,IF('Vessel List B'!EP190=11,11,IF('Vessel List B'!EP190=12,12,IF('Vessel List B'!EP190=13,13,IF('Vessel List B'!EP190=14,14,IF('Vessel List B'!EP190=15,15,IF('Vessel List B'!EP190=16,16,0)))))))))))))))))=0," ",VALUE(IF('Vessel List B'!EP190=1,1,IF('Vessel List B'!EP190=2,2,IF('Vessel List B'!EP190=3,3,IF('Vessel List B'!EP190=4,4,IF('Vessel List B'!EP190=5,5,IF('Vessel List B'!EP190=6,6,IF('Vessel List B'!EP190=7,7,IF('Vessel List B'!EP190=8,8,IF('Vessel List B'!EP190=9,9,IF('Vessel List B'!EP190=10,10,IF('Vessel List B'!EP190=11,11,IF('Vessel List B'!EP190=12,12,IF('Vessel List B'!EP190=13,13,IF('Vessel List B'!EP190=14,14,IF('Vessel List B'!EP190=15,15,IF('Vessel List B'!EP190=16,16,0))))))))))))))))))</f>
        <v xml:space="preserve"> </v>
      </c>
      <c r="HM191" s="154"/>
      <c r="HN191" s="158"/>
      <c r="HO191" s="390" t="str">
        <f t="shared" si="225"/>
        <v/>
      </c>
      <c r="HP191" s="158"/>
      <c r="HQ191" s="137"/>
      <c r="HR191" s="388" t="str">
        <f t="shared" si="226"/>
        <v/>
      </c>
      <c r="HS191" s="157" t="str">
        <f>IF(VALUE(IF('Vessel List B'!FC190=1,1,IF('Vessel List B'!FC190=2,2,IF('Vessel List B'!FC190=3,3,IF('Vessel List B'!FC190=4,4,IF('Vessel List B'!FC190=5,5,IF('Vessel List B'!FC190=6,6,IF('Vessel List B'!FC190=7,7,IF('Vessel List B'!FC190=8,8,IF('Vessel List B'!FC190=9,9,IF('Vessel List B'!FC190=10,10,IF('Vessel List B'!FC190=11,11,IF('Vessel List B'!FC190=12,12,IF('Vessel List B'!FC190=13,13,IF('Vessel List B'!FC190=14,14,IF('Vessel List B'!FC190=15,15,IF('Vessel List B'!FC190=16,16,0)))))))))))))))))=0," ",VALUE(IF('Vessel List B'!FC190=1,1,IF('Vessel List B'!FC190=2,2,IF('Vessel List B'!FC190=3,3,IF('Vessel List B'!FC190=4,4,IF('Vessel List B'!FC190=5,5,IF('Vessel List B'!FC190=6,6,IF('Vessel List B'!FC190=7,7,IF('Vessel List B'!FC190=8,8,IF('Vessel List B'!FC190=9,9,IF('Vessel List B'!FC190=10,10,IF('Vessel List B'!FC190=11,11,IF('Vessel List B'!FC190=12,12,IF('Vessel List B'!FC190=13,13,IF('Vessel List B'!FC190=14,14,IF('Vessel List B'!FC190=15,15,IF('Vessel List B'!FC190=16,16,0))))))))))))))))))</f>
        <v xml:space="preserve"> </v>
      </c>
      <c r="HT191" s="154"/>
      <c r="HU191" s="158"/>
      <c r="HV191" s="390" t="str">
        <f t="shared" si="227"/>
        <v/>
      </c>
      <c r="HW191" s="158"/>
      <c r="HX191" s="137"/>
      <c r="HY191" s="388" t="str">
        <f t="shared" si="228"/>
        <v/>
      </c>
      <c r="HZ191" s="157" t="str">
        <f>IF(VALUE(IF('Vessel List B'!FP190=1,1,IF('Vessel List B'!FP190=2,2,IF('Vessel List B'!FP190=3,3,IF('Vessel List B'!FP190=4,4,IF('Vessel List B'!FP190=5,5,IF('Vessel List B'!FP190=6,6,IF('Vessel List B'!FP190=7,7,IF('Vessel List B'!FP190=8,8,IF('Vessel List B'!FP190=9,9,IF('Vessel List B'!FP190=10,10,IF('Vessel List B'!FP190=11,11,IF('Vessel List B'!FP190=12,12,IF('Vessel List B'!FP190=13,13,IF('Vessel List B'!FP190=14,14,IF('Vessel List B'!FP190=15,15,IF('Vessel List B'!FP190=16,16,0)))))))))))))))))=0," ",VALUE(IF('Vessel List B'!FP190=1,1,IF('Vessel List B'!FP190=2,2,IF('Vessel List B'!FP190=3,3,IF('Vessel List B'!FP190=4,4,IF('Vessel List B'!FP190=5,5,IF('Vessel List B'!FP190=6,6,IF('Vessel List B'!FP190=7,7,IF('Vessel List B'!FP190=8,8,IF('Vessel List B'!FP190=9,9,IF('Vessel List B'!FP190=10,10,IF('Vessel List B'!FP190=11,11,IF('Vessel List B'!FP190=12,12,IF('Vessel List B'!FP190=13,13,IF('Vessel List B'!FP190=14,14,IF('Vessel List B'!FP190=15,15,IF('Vessel List B'!FP190=16,16,0))))))))))))))))))</f>
        <v xml:space="preserve"> </v>
      </c>
      <c r="IA191" s="154"/>
      <c r="IB191" s="158"/>
      <c r="IC191" s="390" t="str">
        <f t="shared" si="229"/>
        <v/>
      </c>
      <c r="ID191" s="158"/>
      <c r="IE191" s="137"/>
      <c r="IF191" s="388" t="str">
        <f t="shared" si="230"/>
        <v/>
      </c>
      <c r="IG191" s="157" t="str">
        <f>IF(VALUE(IF('Vessel List B'!GC190=1,1,IF('Vessel List B'!GC190=2,2,IF('Vessel List B'!GC190=3,3,IF('Vessel List B'!GC190=4,4,IF('Vessel List B'!GC190=5,5,IF('Vessel List B'!GC190=6,6,IF('Vessel List B'!GC190=7,7,IF('Vessel List B'!GC190=8,8,IF('Vessel List B'!GC190=9,9,IF('Vessel List B'!GC190=10,10,IF('Vessel List B'!GC190=11,11,IF('Vessel List B'!GC190=12,12,IF('Vessel List B'!GC190=13,13,IF('Vessel List B'!GC190=14,14,IF('Vessel List B'!GC190=15,15,IF('Vessel List B'!GC190=16,16,0)))))))))))))))))=0," ",VALUE(IF('Vessel List B'!GC190=1,1,IF('Vessel List B'!GC190=2,2,IF('Vessel List B'!GC190=3,3,IF('Vessel List B'!GC190=4,4,IF('Vessel List B'!GC190=5,5,IF('Vessel List B'!GC190=6,6,IF('Vessel List B'!GC190=7,7,IF('Vessel List B'!GC190=8,8,IF('Vessel List B'!GC190=9,9,IF('Vessel List B'!GC190=10,10,IF('Vessel List B'!GC190=11,11,IF('Vessel List B'!GC190=12,12,IF('Vessel List B'!GC190=13,13,IF('Vessel List B'!GC190=14,14,IF('Vessel List B'!GC190=15,15,IF('Vessel List B'!GC190=16,16,0))))))))))))))))))</f>
        <v xml:space="preserve"> </v>
      </c>
      <c r="IH191" s="154"/>
      <c r="II191" s="158"/>
      <c r="IJ191" s="390" t="str">
        <f t="shared" si="231"/>
        <v/>
      </c>
      <c r="IK191" s="158"/>
      <c r="IL191" s="137"/>
      <c r="IM191" s="388" t="str">
        <f t="shared" si="232"/>
        <v/>
      </c>
      <c r="IN191" s="157" t="str">
        <f>IF(VALUE(IF('Vessel List B'!GP190=1,1,IF('Vessel List B'!GP190=2,2,IF('Vessel List B'!GP190=3,3,IF('Vessel List B'!GP190=4,4,IF('Vessel List B'!GP190=5,5,IF('Vessel List B'!GP190=6,6,IF('Vessel List B'!GP190=7,7,IF('Vessel List B'!GP190=8,8,IF('Vessel List B'!GP190=9,9,IF('Vessel List B'!GP190=10,10,IF('Vessel List B'!GP190=11,11,IF('Vessel List B'!GP190=12,12,IF('Vessel List B'!GP190=13,13,IF('Vessel List B'!GP190=14,14,IF('Vessel List B'!GP190=15,15,IF('Vessel List B'!GP190=16,16,0)))))))))))))))))=0," ",VALUE(IF('Vessel List B'!GP190=1,1,IF('Vessel List B'!GP190=2,2,IF('Vessel List B'!GP190=3,3,IF('Vessel List B'!GP190=4,4,IF('Vessel List B'!GP190=5,5,IF('Vessel List B'!GP190=6,6,IF('Vessel List B'!GP190=7,7,IF('Vessel List B'!GP190=8,8,IF('Vessel List B'!GP190=9,9,IF('Vessel List B'!GP190=10,10,IF('Vessel List B'!GP190=11,11,IF('Vessel List B'!GP190=12,12,IF('Vessel List B'!GP190=13,13,IF('Vessel List B'!GP190=14,14,IF('Vessel List B'!GP190=15,15,IF('Vessel List B'!GP190=16,16,0))))))))))))))))))</f>
        <v xml:space="preserve"> </v>
      </c>
      <c r="IO191" s="154"/>
      <c r="IP191" s="158"/>
      <c r="IQ191" s="390" t="str">
        <f t="shared" si="233"/>
        <v/>
      </c>
      <c r="IR191" s="158"/>
      <c r="IS191" s="137"/>
      <c r="IT191" s="388" t="str">
        <f t="shared" si="234"/>
        <v/>
      </c>
      <c r="IU191" s="157" t="str">
        <f>IF(VALUE(IF('Vessel List B'!HC190=1,1,IF('Vessel List B'!HC190=2,2,IF('Vessel List B'!HC190=3,3,IF('Vessel List B'!HC190=4,4,IF('Vessel List B'!HC190=5,5,IF('Vessel List B'!HC190=6,6,IF('Vessel List B'!HC190=7,7,IF('Vessel List B'!HC190=8,8,IF('Vessel List B'!HC190=9,9,IF('Vessel List B'!HC190=10,10,IF('Vessel List B'!HC190=11,11,IF('Vessel List B'!HC190=12,12,IF('Vessel List B'!HC190=13,13,IF('Vessel List B'!HC190=14,14,IF('Vessel List B'!HC190=15,15,IF('Vessel List B'!HC190=16,16,0)))))))))))))))))=0," ",VALUE(IF('Vessel List B'!HC190=1,1,IF('Vessel List B'!HC190=2,2,IF('Vessel List B'!HC190=3,3,IF('Vessel List B'!HC190=4,4,IF('Vessel List B'!HC190=5,5,IF('Vessel List B'!HC190=6,6,IF('Vessel List B'!HC190=7,7,IF('Vessel List B'!HC190=8,8,IF('Vessel List B'!HC190=9,9,IF('Vessel List B'!HC190=10,10,IF('Vessel List B'!HC190=11,11,IF('Vessel List B'!HC190=12,12,IF('Vessel List B'!HC190=13,13,IF('Vessel List B'!HC190=14,14,IF('Vessel List B'!HC190=15,15,IF('Vessel List B'!HC190=16,16,0))))))))))))))))))</f>
        <v xml:space="preserve"> </v>
      </c>
      <c r="IV191" s="154"/>
      <c r="IW191" s="158"/>
      <c r="IX191" s="390" t="str">
        <f t="shared" si="235"/>
        <v/>
      </c>
      <c r="IY191" s="158"/>
      <c r="IZ191" s="137"/>
      <c r="JA191" s="388" t="str">
        <f t="shared" si="236"/>
        <v/>
      </c>
      <c r="JB191" s="157" t="str">
        <f>IF(VALUE(IF('Vessel List B'!HP190=1,1,IF('Vessel List B'!HP190=2,2,IF('Vessel List B'!HP190=3,3,IF('Vessel List B'!HP190=4,4,IF('Vessel List B'!HP190=5,5,IF('Vessel List B'!HP190=6,6,IF('Vessel List B'!HP190=7,7,IF('Vessel List B'!HP190=8,8,IF('Vessel List B'!HP190=9,9,IF('Vessel List B'!HP190=10,10,IF('Vessel List B'!HP190=11,11,IF('Vessel List B'!HP190=12,12,IF('Vessel List B'!HP190=13,13,IF('Vessel List B'!HP190=14,14,IF('Vessel List B'!HP190=15,15,IF('Vessel List B'!HP190=16,16,0)))))))))))))))))=0," ",VALUE(IF('Vessel List B'!HP190=1,1,IF('Vessel List B'!HP190=2,2,IF('Vessel List B'!HP190=3,3,IF('Vessel List B'!HP190=4,4,IF('Vessel List B'!HP190=5,5,IF('Vessel List B'!HP190=6,6,IF('Vessel List B'!HP190=7,7,IF('Vessel List B'!HP190=8,8,IF('Vessel List B'!HP190=9,9,IF('Vessel List B'!HP190=10,10,IF('Vessel List B'!HP190=11,11,IF('Vessel List B'!HP190=12,12,IF('Vessel List B'!HP190=13,13,IF('Vessel List B'!HP190=14,14,IF('Vessel List B'!HP190=15,15,IF('Vessel List B'!HP190=16,16,0))))))))))))))))))</f>
        <v xml:space="preserve"> </v>
      </c>
      <c r="JC191" s="154"/>
      <c r="JD191" s="158"/>
      <c r="JE191" s="390" t="str">
        <f t="shared" si="237"/>
        <v/>
      </c>
      <c r="JF191" s="158"/>
      <c r="JG191" s="137"/>
      <c r="JH191" s="388" t="str">
        <f t="shared" si="238"/>
        <v/>
      </c>
      <c r="JI191" s="157" t="str">
        <f>IF(VALUE(IF('Vessel List B'!IC190=1,1,IF('Vessel List B'!IC190=2,2,IF('Vessel List B'!IC190=3,3,IF('Vessel List B'!IC190=4,4,IF('Vessel List B'!IC190=5,5,IF('Vessel List B'!IC190=6,6,IF('Vessel List B'!IC190=7,7,IF('Vessel List B'!IC190=8,8,IF('Vessel List B'!IC190=9,9,IF('Vessel List B'!IC190=10,10,IF('Vessel List B'!IC190=11,11,IF('Vessel List B'!IC190=12,12,IF('Vessel List B'!IC190=13,13,IF('Vessel List B'!IC190=14,14,IF('Vessel List B'!IC190=15,15,IF('Vessel List B'!IC190=16,16,0)))))))))))))))))=0," ",VALUE(IF('Vessel List B'!IC190=1,1,IF('Vessel List B'!IC190=2,2,IF('Vessel List B'!IC190=3,3,IF('Vessel List B'!IC190=4,4,IF('Vessel List B'!IC190=5,5,IF('Vessel List B'!IC190=6,6,IF('Vessel List B'!IC190=7,7,IF('Vessel List B'!IC190=8,8,IF('Vessel List B'!IC190=9,9,IF('Vessel List B'!IC190=10,10,IF('Vessel List B'!IC190=11,11,IF('Vessel List B'!IC190=12,12,IF('Vessel List B'!IC190=13,13,IF('Vessel List B'!IC190=14,14,IF('Vessel List B'!IC190=15,15,IF('Vessel List B'!IC190=16,16,0))))))))))))))))))</f>
        <v xml:space="preserve"> </v>
      </c>
      <c r="JJ191" s="154"/>
      <c r="JK191" s="158"/>
      <c r="JL191" s="390" t="str">
        <f t="shared" si="239"/>
        <v/>
      </c>
      <c r="JM191" s="158"/>
      <c r="JN191" s="137"/>
      <c r="JO191" s="388" t="str">
        <f t="shared" si="240"/>
        <v/>
      </c>
      <c r="JP191" s="157" t="str">
        <f>IF(VALUE(IF('Vessel List B'!IP190=1,1,IF('Vessel List B'!IP190=2,2,IF('Vessel List B'!IP190=3,3,IF('Vessel List B'!IP190=4,4,IF('Vessel List B'!IP190=5,5,IF('Vessel List B'!IP190=6,6,IF('Vessel List B'!IP190=7,7,IF('Vessel List B'!IP190=8,8,IF('Vessel List B'!IP190=9,9,IF('Vessel List B'!IP190=10,10,IF('Vessel List B'!IP190=11,11,IF('Vessel List B'!IP190=12,12,IF('Vessel List B'!IP190=13,13,IF('Vessel List B'!IP190=14,14,IF('Vessel List B'!IP190=15,15,IF('Vessel List B'!IP190=16,16,0)))))))))))))))))=0," ",VALUE(IF('Vessel List B'!IP190=1,1,IF('Vessel List B'!IP190=2,2,IF('Vessel List B'!IP190=3,3,IF('Vessel List B'!IP190=4,4,IF('Vessel List B'!IP190=5,5,IF('Vessel List B'!IP190=6,6,IF('Vessel List B'!IP190=7,7,IF('Vessel List B'!IP190=8,8,IF('Vessel List B'!IP190=9,9,IF('Vessel List B'!IP190=10,10,IF('Vessel List B'!IP190=11,11,IF('Vessel List B'!IP190=12,12,IF('Vessel List B'!IP190=13,13,IF('Vessel List B'!IP190=14,14,IF('Vessel List B'!IP190=15,15,IF('Vessel List B'!IP190=16,16,0))))))))))))))))))</f>
        <v xml:space="preserve"> </v>
      </c>
      <c r="JQ191" s="154"/>
      <c r="JR191" s="158"/>
      <c r="JS191" s="390" t="str">
        <f t="shared" si="241"/>
        <v/>
      </c>
      <c r="JT191" s="158"/>
      <c r="JU191" s="137"/>
      <c r="JV191" s="397" t="str">
        <f t="shared" si="242"/>
        <v/>
      </c>
      <c r="JW191" s="403"/>
    </row>
    <row r="192" spans="1:283" ht="15" x14ac:dyDescent="0.25">
      <c r="A192" s="132">
        <f>'Vessel List A'!B191</f>
        <v>41766</v>
      </c>
      <c r="B192" s="157" t="str">
        <f>IF(VALUE(IF('Vessel List A'!C191=1,1,IF('Vessel List A'!C191=2,2,IF('Vessel List A'!C191=3,3,IF('Vessel List A'!C191=4,4,IF('Vessel List A'!C191=5,5,IF('Vessel List A'!C191=6,6,IF('Vessel List A'!C191=7,7,IF('Vessel List A'!C191=8,8,IF('Vessel List A'!C191=9,9,IF('Vessel List A'!C191=10,10,IF('Vessel List A'!C191=11,11,IF('Vessel List A'!C191=12,12,IF('Vessel List A'!C191=13,13,IF('Vessel List A'!C191=14,14,IF('Vessel List A'!C191=15,15,IF('Vessel List A'!C191=16,16,0)))))))))))))))))=0," ",VALUE(IF('Vessel List A'!C191=1,1,IF('Vessel List A'!C191=2,2,IF('Vessel List A'!C191=3,3,IF('Vessel List A'!C191=4,4,IF('Vessel List A'!C191=5,5,IF('Vessel List A'!C191=6,6,IF('Vessel List A'!C191=7,7,IF('Vessel List A'!C191=8,8,IF('Vessel List A'!C191=9,9,IF('Vessel List A'!C191=10,10,IF('Vessel List A'!C191=11,11,IF('Vessel List A'!C191=12,12,IF('Vessel List A'!C191=13,13,IF('Vessel List A'!C191=14,14,IF('Vessel List A'!C191=15,15,IF('Vessel List A'!C191=16,16,0))))))))))))))))))</f>
        <v xml:space="preserve"> </v>
      </c>
      <c r="C192" s="154"/>
      <c r="D192" s="158"/>
      <c r="E192" s="390" t="str">
        <f t="shared" si="163"/>
        <v/>
      </c>
      <c r="F192" s="158"/>
      <c r="G192" s="137"/>
      <c r="H192" s="388" t="str">
        <f t="shared" si="164"/>
        <v/>
      </c>
      <c r="I192" s="157" t="str">
        <f>IF(VALUE(IF('Vessel List A'!P191=1,1,IF('Vessel List A'!P191=2,2,IF('Vessel List A'!P191=3,3,IF('Vessel List A'!P191=4,4,IF('Vessel List A'!P191=5,5,IF('Vessel List A'!P191=6,6,IF('Vessel List A'!P191=7,7,IF('Vessel List A'!P191=8,8,IF('Vessel List A'!P191=9,9,IF('Vessel List A'!P191=10,10,IF('Vessel List A'!P191=11,11,IF('Vessel List A'!P191=12,12,IF('Vessel List A'!P191=13,13,IF('Vessel List A'!P191=14,14,IF('Vessel List A'!P191=15,15,IF('Vessel List A'!P191=16,16,0)))))))))))))))))=0," ",VALUE(IF('Vessel List A'!P191=1,1,IF('Vessel List A'!P191=2,2,IF('Vessel List A'!P191=3,3,IF('Vessel List A'!P191=4,4,IF('Vessel List A'!P191=5,5,IF('Vessel List A'!P191=6,6,IF('Vessel List A'!P191=7,7,IF('Vessel List A'!P191=8,8,IF('Vessel List A'!P191=9,9,IF('Vessel List A'!P191=10,10,IF('Vessel List A'!P191=11,11,IF('Vessel List A'!P191=12,12,IF('Vessel List A'!P191=13,13,IF('Vessel List A'!P191=14,14,IF('Vessel List A'!P191=15,15,IF('Vessel List A'!P191=16,16,0))))))))))))))))))</f>
        <v xml:space="preserve"> </v>
      </c>
      <c r="J192" s="154"/>
      <c r="K192" s="158"/>
      <c r="L192" s="390" t="str">
        <f t="shared" si="165"/>
        <v/>
      </c>
      <c r="M192" s="158"/>
      <c r="N192" s="137"/>
      <c r="O192" s="388" t="str">
        <f t="shared" si="166"/>
        <v/>
      </c>
      <c r="P192" s="157" t="str">
        <f>IF(VALUE(IF('Vessel List A'!AC191=1,1,IF('Vessel List A'!AC191=2,2,IF('Vessel List A'!AC191=3,3,IF('Vessel List A'!AC191=4,4,IF('Vessel List A'!AC191=5,5,IF('Vessel List A'!AC191=6,6,IF('Vessel List A'!AC191=7,7,IF('Vessel List A'!AC191=8,8,IF('Vessel List A'!AC191=9,9,IF('Vessel List A'!AC191=10,10,IF('Vessel List A'!AC191=11,11,IF('Vessel List A'!AC191=12,12,IF('Vessel List A'!AC191=13,13,IF('Vessel List A'!AC191=14,14,IF('Vessel List A'!AC191=15,15,IF('Vessel List A'!AC191=16,16,0)))))))))))))))))=0," ",VALUE(IF('Vessel List A'!AC191=1,1,IF('Vessel List A'!AC191=2,2,IF('Vessel List A'!AC191=3,3,IF('Vessel List A'!AC191=4,4,IF('Vessel List A'!AC191=5,5,IF('Vessel List A'!AC191=6,6,IF('Vessel List A'!AC191=7,7,IF('Vessel List A'!AC191=8,8,IF('Vessel List A'!AC191=9,9,IF('Vessel List A'!AC191=10,10,IF('Vessel List A'!AC191=11,11,IF('Vessel List A'!AC191=12,12,IF('Vessel List A'!AC191=13,13,IF('Vessel List A'!AC191=14,14,IF('Vessel List A'!AC191=15,15,IF('Vessel List A'!AC191=16,16,0))))))))))))))))))</f>
        <v xml:space="preserve"> </v>
      </c>
      <c r="Q192" s="154"/>
      <c r="R192" s="158"/>
      <c r="S192" s="390" t="str">
        <f t="shared" si="167"/>
        <v/>
      </c>
      <c r="T192" s="158"/>
      <c r="U192" s="137"/>
      <c r="V192" s="388" t="str">
        <f t="shared" si="168"/>
        <v/>
      </c>
      <c r="W192" s="157" t="str">
        <f>IF(VALUE(IF('Vessel List A'!AP191=1,1,IF('Vessel List A'!AP191=2,2,IF('Vessel List A'!AP191=3,3,IF('Vessel List A'!AP191=4,4,IF('Vessel List A'!AP191=5,5,IF('Vessel List A'!AP191=6,6,IF('Vessel List A'!AP191=7,7,IF('Vessel List A'!AP191=8,8,IF('Vessel List A'!AP191=9,9,IF('Vessel List A'!AP191=10,10,IF('Vessel List A'!AP191=11,11,IF('Vessel List A'!AP191=12,12,IF('Vessel List A'!AP191=13,13,IF('Vessel List A'!AP191=14,14,IF('Vessel List A'!AP191=15,15,IF('Vessel List A'!AP191=16,16,0)))))))))))))))))=0," ",VALUE(IF('Vessel List A'!AP191=1,1,IF('Vessel List A'!AP191=2,2,IF('Vessel List A'!AP191=3,3,IF('Vessel List A'!AP191=4,4,IF('Vessel List A'!AP191=5,5,IF('Vessel List A'!AP191=6,6,IF('Vessel List A'!AP191=7,7,IF('Vessel List A'!AP191=8,8,IF('Vessel List A'!AP191=9,9,IF('Vessel List A'!AP191=10,10,IF('Vessel List A'!AP191=11,11,IF('Vessel List A'!AP191=12,12,IF('Vessel List A'!AP191=13,13,IF('Vessel List A'!AP191=14,14,IF('Vessel List A'!AP191=15,15,IF('Vessel List A'!AP191=16,16,0))))))))))))))))))</f>
        <v xml:space="preserve"> </v>
      </c>
      <c r="X192" s="154"/>
      <c r="Y192" s="158"/>
      <c r="Z192" s="390" t="str">
        <f t="shared" si="169"/>
        <v/>
      </c>
      <c r="AA192" s="158"/>
      <c r="AB192" s="137"/>
      <c r="AC192" s="388" t="str">
        <f t="shared" si="170"/>
        <v/>
      </c>
      <c r="AD192" s="157" t="str">
        <f>IF(VALUE(IF('Vessel List A'!BC191=1,1,IF('Vessel List A'!BC191=2,2,IF('Vessel List A'!BC191=3,3,IF('Vessel List A'!BC191=4,4,IF('Vessel List A'!BC191=5,5,IF('Vessel List A'!BC191=6,6,IF('Vessel List A'!BC191=7,7,IF('Vessel List A'!BC191=8,8,IF('Vessel List A'!BC191=9,9,IF('Vessel List A'!BC191=10,10,IF('Vessel List A'!BC191=11,11,IF('Vessel List A'!BC191=12,12,IF('Vessel List A'!BC191=13,13,IF('Vessel List A'!BC191=14,14,IF('Vessel List A'!BC191=15,15,IF('Vessel List A'!BC191=16,16,0)))))))))))))))))=0," ",VALUE(IF('Vessel List A'!BC191=1,1,IF('Vessel List A'!BC191=2,2,IF('Vessel List A'!BC191=3,3,IF('Vessel List A'!BC191=4,4,IF('Vessel List A'!BC191=5,5,IF('Vessel List A'!BC191=6,6,IF('Vessel List A'!BC191=7,7,IF('Vessel List A'!BC191=8,8,IF('Vessel List A'!BC191=9,9,IF('Vessel List A'!BC191=10,10,IF('Vessel List A'!BC191=11,11,IF('Vessel List A'!BC191=12,12,IF('Vessel List A'!BC191=13,13,IF('Vessel List A'!BC191=14,14,IF('Vessel List A'!BC191=15,15,IF('Vessel List A'!BC191=16,16,0))))))))))))))))))</f>
        <v xml:space="preserve"> </v>
      </c>
      <c r="AE192" s="154"/>
      <c r="AF192" s="158"/>
      <c r="AG192" s="390" t="str">
        <f t="shared" si="171"/>
        <v/>
      </c>
      <c r="AH192" s="158"/>
      <c r="AI192" s="137"/>
      <c r="AJ192" s="388" t="str">
        <f t="shared" si="172"/>
        <v/>
      </c>
      <c r="AK192" s="157" t="str">
        <f>IF(VALUE(IF('Vessel List A'!BP191=1,1,IF('Vessel List A'!BP191=2,2,IF('Vessel List A'!BP191=3,3,IF('Vessel List A'!BP191=4,4,IF('Vessel List A'!BP191=5,5,IF('Vessel List A'!BP191=6,6,IF('Vessel List A'!BP191=7,7,IF('Vessel List A'!BP191=8,8,IF('Vessel List A'!BP191=9,9,IF('Vessel List A'!BP191=10,10,IF('Vessel List A'!BP191=11,11,IF('Vessel List A'!BP191=12,12,IF('Vessel List A'!BP191=13,13,IF('Vessel List A'!BP191=14,14,IF('Vessel List A'!BP191=15,15,IF('Vessel List A'!BP191=16,16,0)))))))))))))))))=0," ",VALUE(IF('Vessel List A'!BP191=1,1,IF('Vessel List A'!BP191=2,2,IF('Vessel List A'!BP191=3,3,IF('Vessel List A'!BP191=4,4,IF('Vessel List A'!BP191=5,5,IF('Vessel List A'!BP191=6,6,IF('Vessel List A'!BP191=7,7,IF('Vessel List A'!BP191=8,8,IF('Vessel List A'!BP191=9,9,IF('Vessel List A'!BP191=10,10,IF('Vessel List A'!BP191=11,11,IF('Vessel List A'!BP191=12,12,IF('Vessel List A'!BP191=13,13,IF('Vessel List A'!BP191=14,14,IF('Vessel List A'!BP191=15,15,IF('Vessel List A'!BP191=16,16,0))))))))))))))))))</f>
        <v xml:space="preserve"> </v>
      </c>
      <c r="AL192" s="154"/>
      <c r="AM192" s="158"/>
      <c r="AN192" s="390" t="str">
        <f t="shared" si="173"/>
        <v/>
      </c>
      <c r="AO192" s="158"/>
      <c r="AP192" s="137"/>
      <c r="AQ192" s="388" t="str">
        <f t="shared" si="174"/>
        <v/>
      </c>
      <c r="AR192" s="157" t="str">
        <f>IF(VALUE(IF('Vessel List A'!CC191=1,1,IF('Vessel List A'!CC191=2,2,IF('Vessel List A'!CC191=3,3,IF('Vessel List A'!CC191=4,4,IF('Vessel List A'!CC191=5,5,IF('Vessel List A'!CC191=6,6,IF('Vessel List A'!CC191=7,7,IF('Vessel List A'!CC191=8,8,IF('Vessel List A'!CC191=9,9,IF('Vessel List A'!CC191=10,10,IF('Vessel List A'!CC191=11,11,IF('Vessel List A'!CC191=12,12,IF('Vessel List A'!CC191=13,13,IF('Vessel List A'!CC191=14,14,IF('Vessel List A'!CC191=15,15,IF('Vessel List A'!CC191=16,16,0)))))))))))))))))=0," ",VALUE(IF('Vessel List A'!CC191=1,1,IF('Vessel List A'!CC191=2,2,IF('Vessel List A'!CC191=3,3,IF('Vessel List A'!CC191=4,4,IF('Vessel List A'!CC191=5,5,IF('Vessel List A'!CC191=6,6,IF('Vessel List A'!CC191=7,7,IF('Vessel List A'!CC191=8,8,IF('Vessel List A'!CC191=9,9,IF('Vessel List A'!CC191=10,10,IF('Vessel List A'!CC191=11,11,IF('Vessel List A'!CC191=12,12,IF('Vessel List A'!CC191=13,13,IF('Vessel List A'!CC191=14,14,IF('Vessel List A'!CC191=15,15,IF('Vessel List A'!CC191=16,16,0))))))))))))))))))</f>
        <v xml:space="preserve"> </v>
      </c>
      <c r="AS192" s="154"/>
      <c r="AT192" s="158"/>
      <c r="AU192" s="390" t="str">
        <f t="shared" si="175"/>
        <v/>
      </c>
      <c r="AV192" s="158"/>
      <c r="AW192" s="137"/>
      <c r="AX192" s="388" t="str">
        <f t="shared" si="176"/>
        <v/>
      </c>
      <c r="AY192" s="157" t="str">
        <f>IF(VALUE(IF('Vessel List A'!CP191=1,1,IF('Vessel List A'!CP191=2,2,IF('Vessel List A'!CP191=3,3,IF('Vessel List A'!CP191=4,4,IF('Vessel List A'!CP191=5,5,IF('Vessel List A'!CP191=6,6,IF('Vessel List A'!CP191=7,7,IF('Vessel List A'!CP191=8,8,IF('Vessel List A'!CP191=9,9,IF('Vessel List A'!CP191=10,10,IF('Vessel List A'!CP191=11,11,IF('Vessel List A'!CP191=12,12,IF('Vessel List A'!CP191=13,13,IF('Vessel List A'!CP191=14,14,IF('Vessel List A'!CP191=15,15,IF('Vessel List A'!CP191=16,16,0)))))))))))))))))=0," ",VALUE(IF('Vessel List A'!CP191=1,1,IF('Vessel List A'!CP191=2,2,IF('Vessel List A'!CP191=3,3,IF('Vessel List A'!CP191=4,4,IF('Vessel List A'!CP191=5,5,IF('Vessel List A'!CP191=6,6,IF('Vessel List A'!CP191=7,7,IF('Vessel List A'!CP191=8,8,IF('Vessel List A'!CP191=9,9,IF('Vessel List A'!CP191=10,10,IF('Vessel List A'!CP191=11,11,IF('Vessel List A'!CP191=12,12,IF('Vessel List A'!CP191=13,13,IF('Vessel List A'!CP191=14,14,IF('Vessel List A'!CP191=15,15,IF('Vessel List A'!CP191=16,16,0))))))))))))))))))</f>
        <v xml:space="preserve"> </v>
      </c>
      <c r="AZ192" s="154"/>
      <c r="BA192" s="158"/>
      <c r="BB192" s="390" t="str">
        <f t="shared" si="177"/>
        <v/>
      </c>
      <c r="BC192" s="158"/>
      <c r="BD192" s="137"/>
      <c r="BE192" s="388" t="str">
        <f t="shared" si="178"/>
        <v/>
      </c>
      <c r="BF192" s="157" t="str">
        <f>IF(VALUE(IF('Vessel List A'!DC191=1,1,IF('Vessel List A'!DC191=2,2,IF('Vessel List A'!DC191=3,3,IF('Vessel List A'!DC191=4,4,IF('Vessel List A'!DC191=5,5,IF('Vessel List A'!DC191=6,6,IF('Vessel List A'!DC191=7,7,IF('Vessel List A'!DC191=8,8,IF('Vessel List A'!DC191=9,9,IF('Vessel List A'!DC191=10,10,IF('Vessel List A'!DC191=11,11,IF('Vessel List A'!DC191=12,12,IF('Vessel List A'!DC191=13,13,IF('Vessel List A'!DC191=14,14,IF('Vessel List A'!DC191=15,15,IF('Vessel List A'!DC191=16,16,0)))))))))))))))))=0," ",VALUE(IF('Vessel List A'!DC191=1,1,IF('Vessel List A'!DC191=2,2,IF('Vessel List A'!DC191=3,3,IF('Vessel List A'!DC191=4,4,IF('Vessel List A'!DC191=5,5,IF('Vessel List A'!DC191=6,6,IF('Vessel List A'!DC191=7,7,IF('Vessel List A'!DC191=8,8,IF('Vessel List A'!DC191=9,9,IF('Vessel List A'!DC191=10,10,IF('Vessel List A'!DC191=11,11,IF('Vessel List A'!DC191=12,12,IF('Vessel List A'!DC191=13,13,IF('Vessel List A'!DC191=14,14,IF('Vessel List A'!DC191=15,15,IF('Vessel List A'!DC191=16,16,0))))))))))))))))))</f>
        <v xml:space="preserve"> </v>
      </c>
      <c r="BG192" s="154"/>
      <c r="BH192" s="158"/>
      <c r="BI192" s="390" t="str">
        <f t="shared" si="179"/>
        <v/>
      </c>
      <c r="BJ192" s="158"/>
      <c r="BK192" s="137"/>
      <c r="BL192" s="388" t="str">
        <f t="shared" si="180"/>
        <v/>
      </c>
      <c r="BM192" s="157" t="str">
        <f>IF(VALUE(IF('Vessel List A'!DP191=1,1,IF('Vessel List A'!DP191=2,2,IF('Vessel List A'!DP191=3,3,IF('Vessel List A'!DP191=4,4,IF('Vessel List A'!DP191=5,5,IF('Vessel List A'!DP191=6,6,IF('Vessel List A'!DP191=7,7,IF('Vessel List A'!DP191=8,8,IF('Vessel List A'!DP191=9,9,IF('Vessel List A'!DP191=10,10,IF('Vessel List A'!DP191=11,11,IF('Vessel List A'!DP191=12,12,IF('Vessel List A'!DP191=13,13,IF('Vessel List A'!DP191=14,14,IF('Vessel List A'!DP191=15,15,IF('Vessel List A'!DP191=16,16,0)))))))))))))))))=0," ",VALUE(IF('Vessel List A'!DP191=1,1,IF('Vessel List A'!DP191=2,2,IF('Vessel List A'!DP191=3,3,IF('Vessel List A'!DP191=4,4,IF('Vessel List A'!DP191=5,5,IF('Vessel List A'!DP191=6,6,IF('Vessel List A'!DP191=7,7,IF('Vessel List A'!DP191=8,8,IF('Vessel List A'!DP191=9,9,IF('Vessel List A'!DP191=10,10,IF('Vessel List A'!DP191=11,11,IF('Vessel List A'!DP191=12,12,IF('Vessel List A'!DP191=13,13,IF('Vessel List A'!DP191=14,14,IF('Vessel List A'!DP191=15,15,IF('Vessel List A'!DP191=16,16,0))))))))))))))))))</f>
        <v xml:space="preserve"> </v>
      </c>
      <c r="BN192" s="154"/>
      <c r="BO192" s="158"/>
      <c r="BP192" s="390" t="str">
        <f t="shared" si="181"/>
        <v/>
      </c>
      <c r="BQ192" s="158"/>
      <c r="BR192" s="137"/>
      <c r="BS192" s="388" t="str">
        <f t="shared" si="182"/>
        <v/>
      </c>
      <c r="BT192" s="157" t="str">
        <f>IF(VALUE(IF('Vessel List A'!EC191=1,1,IF('Vessel List A'!EC191=2,2,IF('Vessel List A'!EC191=3,3,IF('Vessel List A'!EC191=4,4,IF('Vessel List A'!EC191=5,5,IF('Vessel List A'!EC191=6,6,IF('Vessel List A'!EC191=7,7,IF('Vessel List A'!EC191=8,8,IF('Vessel List A'!EC191=9,9,IF('Vessel List A'!EC191=10,10,IF('Vessel List A'!EC191=11,11,IF('Vessel List A'!EC191=12,12,IF('Vessel List A'!EC191=13,13,IF('Vessel List A'!EC191=14,14,IF('Vessel List A'!EC191=15,15,IF('Vessel List A'!EC191=16,16,0)))))))))))))))))=0," ",VALUE(IF('Vessel List A'!EC191=1,1,IF('Vessel List A'!EC191=2,2,IF('Vessel List A'!EC191=3,3,IF('Vessel List A'!EC191=4,4,IF('Vessel List A'!EC191=5,5,IF('Vessel List A'!EC191=6,6,IF('Vessel List A'!EC191=7,7,IF('Vessel List A'!EC191=8,8,IF('Vessel List A'!EC191=9,9,IF('Vessel List A'!EC191=10,10,IF('Vessel List A'!EC191=11,11,IF('Vessel List A'!EC191=12,12,IF('Vessel List A'!EC191=13,13,IF('Vessel List A'!EC191=14,14,IF('Vessel List A'!EC191=15,15,IF('Vessel List A'!EC191=16,16,0))))))))))))))))))</f>
        <v xml:space="preserve"> </v>
      </c>
      <c r="BU192" s="154"/>
      <c r="BV192" s="158"/>
      <c r="BW192" s="390" t="str">
        <f t="shared" si="183"/>
        <v/>
      </c>
      <c r="BX192" s="158"/>
      <c r="BY192" s="137"/>
      <c r="BZ192" s="388" t="str">
        <f t="shared" si="184"/>
        <v/>
      </c>
      <c r="CA192" s="157" t="str">
        <f>IF(VALUE(IF('Vessel List A'!EP191=1,1,IF('Vessel List A'!EP191=2,2,IF('Vessel List A'!EP191=3,3,IF('Vessel List A'!EP191=4,4,IF('Vessel List A'!EP191=5,5,IF('Vessel List A'!EP191=6,6,IF('Vessel List A'!EP191=7,7,IF('Vessel List A'!EP191=8,8,IF('Vessel List A'!EP191=9,9,IF('Vessel List A'!EP191=10,10,IF('Vessel List A'!EP191=11,11,IF('Vessel List A'!EP191=12,12,IF('Vessel List A'!EP191=13,13,IF('Vessel List A'!EP191=14,14,IF('Vessel List A'!EP191=15,15,IF('Vessel List A'!EP191=16,16,0)))))))))))))))))=0," ",VALUE(IF('Vessel List A'!EP191=1,1,IF('Vessel List A'!EP191=2,2,IF('Vessel List A'!EP191=3,3,IF('Vessel List A'!EP191=4,4,IF('Vessel List A'!EP191=5,5,IF('Vessel List A'!EP191=6,6,IF('Vessel List A'!EP191=7,7,IF('Vessel List A'!EP191=8,8,IF('Vessel List A'!EP191=9,9,IF('Vessel List A'!EP191=10,10,IF('Vessel List A'!EP191=11,11,IF('Vessel List A'!EP191=12,12,IF('Vessel List A'!EP191=13,13,IF('Vessel List A'!EP191=14,14,IF('Vessel List A'!EP191=15,15,IF('Vessel List A'!EP191=16,16,0))))))))))))))))))</f>
        <v xml:space="preserve"> </v>
      </c>
      <c r="CB192" s="154"/>
      <c r="CC192" s="158"/>
      <c r="CD192" s="390" t="str">
        <f t="shared" si="185"/>
        <v/>
      </c>
      <c r="CE192" s="158"/>
      <c r="CF192" s="137"/>
      <c r="CG192" s="388" t="str">
        <f t="shared" si="186"/>
        <v/>
      </c>
      <c r="CH192" s="157" t="str">
        <f>IF(VALUE(IF('Vessel List A'!FC191=1,1,IF('Vessel List A'!FC191=2,2,IF('Vessel List A'!FC191=3,3,IF('Vessel List A'!FC191=4,4,IF('Vessel List A'!FC191=5,5,IF('Vessel List A'!FC191=6,6,IF('Vessel List A'!FC191=7,7,IF('Vessel List A'!FC191=8,8,IF('Vessel List A'!FC191=9,9,IF('Vessel List A'!FC191=10,10,IF('Vessel List A'!FC191=11,11,IF('Vessel List A'!FC191=12,12,IF('Vessel List A'!FC191=13,13,IF('Vessel List A'!FC191=14,14,IF('Vessel List A'!FC191=15,15,IF('Vessel List A'!FC191=16,16,0)))))))))))))))))=0," ",VALUE(IF('Vessel List A'!FC191=1,1,IF('Vessel List A'!FC191=2,2,IF('Vessel List A'!FC191=3,3,IF('Vessel List A'!FC191=4,4,IF('Vessel List A'!FC191=5,5,IF('Vessel List A'!FC191=6,6,IF('Vessel List A'!FC191=7,7,IF('Vessel List A'!FC191=8,8,IF('Vessel List A'!FC191=9,9,IF('Vessel List A'!FC191=10,10,IF('Vessel List A'!FC191=11,11,IF('Vessel List A'!FC191=12,12,IF('Vessel List A'!FC191=13,13,IF('Vessel List A'!FC191=14,14,IF('Vessel List A'!FC191=15,15,IF('Vessel List A'!FC191=16,16,0))))))))))))))))))</f>
        <v xml:space="preserve"> </v>
      </c>
      <c r="CI192" s="154"/>
      <c r="CJ192" s="158"/>
      <c r="CK192" s="390" t="str">
        <f t="shared" si="187"/>
        <v/>
      </c>
      <c r="CL192" s="158"/>
      <c r="CM192" s="137"/>
      <c r="CN192" s="388" t="str">
        <f t="shared" si="188"/>
        <v/>
      </c>
      <c r="CO192" s="157" t="str">
        <f>IF(VALUE(IF('Vessel List A'!FP191=1,1,IF('Vessel List A'!FP191=2,2,IF('Vessel List A'!FP191=3,3,IF('Vessel List A'!FP191=4,4,IF('Vessel List A'!FP191=5,5,IF('Vessel List A'!FP191=6,6,IF('Vessel List A'!FP191=7,7,IF('Vessel List A'!FP191=8,8,IF('Vessel List A'!FP191=9,9,IF('Vessel List A'!FP191=10,10,IF('Vessel List A'!FP191=11,11,IF('Vessel List A'!FP191=12,12,IF('Vessel List A'!FP191=13,13,IF('Vessel List A'!FP191=14,14,IF('Vessel List A'!FP191=15,15,IF('Vessel List A'!FP191=16,16,0)))))))))))))))))=0," ",VALUE(IF('Vessel List A'!FP191=1,1,IF('Vessel List A'!FP191=2,2,IF('Vessel List A'!FP191=3,3,IF('Vessel List A'!FP191=4,4,IF('Vessel List A'!FP191=5,5,IF('Vessel List A'!FP191=6,6,IF('Vessel List A'!FP191=7,7,IF('Vessel List A'!FP191=8,8,IF('Vessel List A'!FP191=9,9,IF('Vessel List A'!FP191=10,10,IF('Vessel List A'!FP191=11,11,IF('Vessel List A'!FP191=12,12,IF('Vessel List A'!FP191=13,13,IF('Vessel List A'!FP191=14,14,IF('Vessel List A'!FP191=15,15,IF('Vessel List A'!FP191=16,16,0))))))))))))))))))</f>
        <v xml:space="preserve"> </v>
      </c>
      <c r="CP192" s="154"/>
      <c r="CQ192" s="158"/>
      <c r="CR192" s="390" t="str">
        <f t="shared" si="189"/>
        <v/>
      </c>
      <c r="CS192" s="158"/>
      <c r="CT192" s="137"/>
      <c r="CU192" s="388" t="str">
        <f t="shared" si="190"/>
        <v/>
      </c>
      <c r="CV192" s="157" t="str">
        <f>IF(VALUE(IF('Vessel List A'!GC191=1,1,IF('Vessel List A'!GC191=2,2,IF('Vessel List A'!GC191=3,3,IF('Vessel List A'!GC191=4,4,IF('Vessel List A'!GC191=5,5,IF('Vessel List A'!GC191=6,6,IF('Vessel List A'!GC191=7,7,IF('Vessel List A'!GC191=8,8,IF('Vessel List A'!GC191=9,9,IF('Vessel List A'!GC191=10,10,IF('Vessel List A'!GC191=11,11,IF('Vessel List A'!GC191=12,12,IF('Vessel List A'!GC191=13,13,IF('Vessel List A'!GC191=14,14,IF('Vessel List A'!GC191=15,15,IF('Vessel List A'!GC191=16,16,0)))))))))))))))))=0," ",VALUE(IF('Vessel List A'!GC191=1,1,IF('Vessel List A'!GC191=2,2,IF('Vessel List A'!GC191=3,3,IF('Vessel List A'!GC191=4,4,IF('Vessel List A'!GC191=5,5,IF('Vessel List A'!GC191=6,6,IF('Vessel List A'!GC191=7,7,IF('Vessel List A'!GC191=8,8,IF('Vessel List A'!GC191=9,9,IF('Vessel List A'!GC191=10,10,IF('Vessel List A'!GC191=11,11,IF('Vessel List A'!GC191=12,12,IF('Vessel List A'!GC191=13,13,IF('Vessel List A'!GC191=14,14,IF('Vessel List A'!GC191=15,15,IF('Vessel List A'!GC191=16,16,0))))))))))))))))))</f>
        <v xml:space="preserve"> </v>
      </c>
      <c r="CW192" s="154"/>
      <c r="CX192" s="158"/>
      <c r="CY192" s="390" t="str">
        <f t="shared" si="191"/>
        <v/>
      </c>
      <c r="CZ192" s="158"/>
      <c r="DA192" s="137"/>
      <c r="DB192" s="388" t="str">
        <f t="shared" si="192"/>
        <v/>
      </c>
      <c r="DC192" s="157" t="str">
        <f>IF(VALUE(IF('Vessel List A'!GP191=1,1,IF('Vessel List A'!GP191=2,2,IF('Vessel List A'!GP191=3,3,IF('Vessel List A'!GP191=4,4,IF('Vessel List A'!GP191=5,5,IF('Vessel List A'!GP191=6,6,IF('Vessel List A'!GP191=7,7,IF('Vessel List A'!GP191=8,8,IF('Vessel List A'!GP191=9,9,IF('Vessel List A'!GP191=10,10,IF('Vessel List A'!GP191=11,11,IF('Vessel List A'!GP191=12,12,IF('Vessel List A'!GP191=13,13,IF('Vessel List A'!GP191=14,14,IF('Vessel List A'!GP191=15,15,IF('Vessel List A'!GP191=16,16,0)))))))))))))))))=0," ",VALUE(IF('Vessel List A'!GP191=1,1,IF('Vessel List A'!GP191=2,2,IF('Vessel List A'!GP191=3,3,IF('Vessel List A'!GP191=4,4,IF('Vessel List A'!GP191=5,5,IF('Vessel List A'!GP191=6,6,IF('Vessel List A'!GP191=7,7,IF('Vessel List A'!GP191=8,8,IF('Vessel List A'!GP191=9,9,IF('Vessel List A'!GP191=10,10,IF('Vessel List A'!GP191=11,11,IF('Vessel List A'!GP191=12,12,IF('Vessel List A'!GP191=13,13,IF('Vessel List A'!GP191=14,14,IF('Vessel List A'!GP191=15,15,IF('Vessel List A'!GP191=16,16,0))))))))))))))))))</f>
        <v xml:space="preserve"> </v>
      </c>
      <c r="DD192" s="154"/>
      <c r="DE192" s="158"/>
      <c r="DF192" s="390" t="str">
        <f t="shared" si="193"/>
        <v/>
      </c>
      <c r="DG192" s="158"/>
      <c r="DH192" s="137"/>
      <c r="DI192" s="388" t="str">
        <f t="shared" si="194"/>
        <v/>
      </c>
      <c r="DJ192" s="157" t="str">
        <f>IF(VALUE(IF('Vessel List A'!HC191=1,1,IF('Vessel List A'!HC191=2,2,IF('Vessel List A'!HC191=3,3,IF('Vessel List A'!HC191=4,4,IF('Vessel List A'!HC191=5,5,IF('Vessel List A'!HC191=6,6,IF('Vessel List A'!HC191=7,7,IF('Vessel List A'!HC191=8,8,IF('Vessel List A'!HC191=9,9,IF('Vessel List A'!HC191=10,10,IF('Vessel List A'!HC191=11,11,IF('Vessel List A'!HC191=12,12,IF('Vessel List A'!HC191=13,13,IF('Vessel List A'!HC191=14,14,IF('Vessel List A'!HC191=15,15,IF('Vessel List A'!HC191=16,16,0)))))))))))))))))=0," ",VALUE(IF('Vessel List A'!HC191=1,1,IF('Vessel List A'!HC191=2,2,IF('Vessel List A'!HC191=3,3,IF('Vessel List A'!HC191=4,4,IF('Vessel List A'!HC191=5,5,IF('Vessel List A'!HC191=6,6,IF('Vessel List A'!HC191=7,7,IF('Vessel List A'!HC191=8,8,IF('Vessel List A'!HC191=9,9,IF('Vessel List A'!HC191=10,10,IF('Vessel List A'!HC191=11,11,IF('Vessel List A'!HC191=12,12,IF('Vessel List A'!HC191=13,13,IF('Vessel List A'!HC191=14,14,IF('Vessel List A'!HC191=15,15,IF('Vessel List A'!HC191=16,16,0))))))))))))))))))</f>
        <v xml:space="preserve"> </v>
      </c>
      <c r="DK192" s="154"/>
      <c r="DL192" s="158"/>
      <c r="DM192" s="390" t="str">
        <f t="shared" si="195"/>
        <v/>
      </c>
      <c r="DN192" s="158"/>
      <c r="DO192" s="137"/>
      <c r="DP192" s="388" t="str">
        <f t="shared" si="196"/>
        <v/>
      </c>
      <c r="DQ192" s="157" t="str">
        <f>IF(VALUE(IF('Vessel List A'!HP191=1,1,IF('Vessel List A'!HP191=2,2,IF('Vessel List A'!HP191=3,3,IF('Vessel List A'!HP191=4,4,IF('Vessel List A'!HP191=5,5,IF('Vessel List A'!HP191=6,6,IF('Vessel List A'!HP191=7,7,IF('Vessel List A'!HP191=8,8,IF('Vessel List A'!HP191=9,9,IF('Vessel List A'!HP191=10,10,IF('Vessel List A'!HP191=11,11,IF('Vessel List A'!HP191=12,12,IF('Vessel List A'!HP191=13,13,IF('Vessel List A'!HP191=14,14,IF('Vessel List A'!HP191=15,15,IF('Vessel List A'!HP191=16,16,0)))))))))))))))))=0," ",VALUE(IF('Vessel List A'!HP191=1,1,IF('Vessel List A'!HP191=2,2,IF('Vessel List A'!HP191=3,3,IF('Vessel List A'!HP191=4,4,IF('Vessel List A'!HP191=5,5,IF('Vessel List A'!HP191=6,6,IF('Vessel List A'!HP191=7,7,IF('Vessel List A'!HP191=8,8,IF('Vessel List A'!HP191=9,9,IF('Vessel List A'!HP191=10,10,IF('Vessel List A'!HP191=11,11,IF('Vessel List A'!HP191=12,12,IF('Vessel List A'!HP191=13,13,IF('Vessel List A'!HP191=14,14,IF('Vessel List A'!HP191=15,15,IF('Vessel List A'!HP191=16,16,0))))))))))))))))))</f>
        <v xml:space="preserve"> </v>
      </c>
      <c r="DR192" s="154"/>
      <c r="DS192" s="158"/>
      <c r="DT192" s="390" t="str">
        <f t="shared" si="197"/>
        <v/>
      </c>
      <c r="DU192" s="158"/>
      <c r="DV192" s="137"/>
      <c r="DW192" s="388" t="str">
        <f t="shared" si="198"/>
        <v/>
      </c>
      <c r="DX192" s="157" t="str">
        <f>IF(VALUE(IF('Vessel List A'!IC191=1,1,IF('Vessel List A'!IC191=2,2,IF('Vessel List A'!IC191=3,3,IF('Vessel List A'!IC191=4,4,IF('Vessel List A'!IC191=5,5,IF('Vessel List A'!IC191=6,6,IF('Vessel List A'!IC191=7,7,IF('Vessel List A'!IC191=8,8,IF('Vessel List A'!IC191=9,9,IF('Vessel List A'!IC191=10,10,IF('Vessel List A'!IC191=11,11,IF('Vessel List A'!IC191=12,12,IF('Vessel List A'!IC191=13,13,IF('Vessel List A'!IC191=14,14,IF('Vessel List A'!IC191=15,15,IF('Vessel List A'!IC191=16,16,0)))))))))))))))))=0," ",VALUE(IF('Vessel List A'!IC191=1,1,IF('Vessel List A'!IC191=2,2,IF('Vessel List A'!IC191=3,3,IF('Vessel List A'!IC191=4,4,IF('Vessel List A'!IC191=5,5,IF('Vessel List A'!IC191=6,6,IF('Vessel List A'!IC191=7,7,IF('Vessel List A'!IC191=8,8,IF('Vessel List A'!IC191=9,9,IF('Vessel List A'!IC191=10,10,IF('Vessel List A'!IC191=11,11,IF('Vessel List A'!IC191=12,12,IF('Vessel List A'!IC191=13,13,IF('Vessel List A'!IC191=14,14,IF('Vessel List A'!IC191=15,15,IF('Vessel List A'!IC191=16,16,0))))))))))))))))))</f>
        <v xml:space="preserve"> </v>
      </c>
      <c r="DY192" s="154"/>
      <c r="DZ192" s="158"/>
      <c r="EA192" s="390" t="str">
        <f t="shared" si="199"/>
        <v/>
      </c>
      <c r="EB192" s="158"/>
      <c r="EC192" s="137"/>
      <c r="ED192" s="388" t="str">
        <f t="shared" si="200"/>
        <v/>
      </c>
      <c r="EE192" s="157" t="str">
        <f>IF(VALUE(IF('Vessel List A'!IP191=1,1,IF('Vessel List A'!IP191=2,2,IF('Vessel List A'!IP191=3,3,IF('Vessel List A'!IP191=4,4,IF('Vessel List A'!IP191=5,5,IF('Vessel List A'!IP191=6,6,IF('Vessel List A'!IP191=7,7,IF('Vessel List A'!IP191=8,8,IF('Vessel List A'!IP191=9,9,IF('Vessel List A'!IP191=10,10,IF('Vessel List A'!IP191=11,11,IF('Vessel List A'!IP191=12,12,IF('Vessel List A'!IP191=13,13,IF('Vessel List A'!IP191=14,14,IF('Vessel List A'!IP191=15,15,IF('Vessel List A'!IP191=16,16,0)))))))))))))))))=0," ",VALUE(IF('Vessel List A'!IP191=1,1,IF('Vessel List A'!IP191=2,2,IF('Vessel List A'!IP191=3,3,IF('Vessel List A'!IP191=4,4,IF('Vessel List A'!IP191=5,5,IF('Vessel List A'!IP191=6,6,IF('Vessel List A'!IP191=7,7,IF('Vessel List A'!IP191=8,8,IF('Vessel List A'!IP191=9,9,IF('Vessel List A'!IP191=10,10,IF('Vessel List A'!IP191=11,11,IF('Vessel List A'!IP191=12,12,IF('Vessel List A'!IP191=13,13,IF('Vessel List A'!IP191=14,14,IF('Vessel List A'!IP191=15,15,IF('Vessel List A'!IP191=16,16,0))))))))))))))))))</f>
        <v xml:space="preserve"> </v>
      </c>
      <c r="EF192" s="154"/>
      <c r="EG192" s="158"/>
      <c r="EH192" s="390" t="str">
        <f t="shared" si="201"/>
        <v/>
      </c>
      <c r="EI192" s="158"/>
      <c r="EJ192" s="137"/>
      <c r="EK192" s="397" t="str">
        <f t="shared" si="202"/>
        <v/>
      </c>
      <c r="EL192" s="144"/>
      <c r="EM192" s="157" t="str">
        <f>IF(VALUE(IF('Vessel List B'!C191=1,1,IF('Vessel List B'!C191=2,2,IF('Vessel List B'!C191=3,3,IF('Vessel List B'!C191=4,4,IF('Vessel List B'!C191=5,5,IF('Vessel List B'!C191=6,6,IF('Vessel List B'!C191=7,7,IF('Vessel List B'!C191=8,8,IF('Vessel List B'!C191=9,9,IF('Vessel List B'!C191=10,10,IF('Vessel List B'!C191=11,11,IF('Vessel List B'!C191=12,12,IF('Vessel List B'!C191=13,13,IF('Vessel List B'!C191=14,14,IF('Vessel List B'!C191=15,15,IF('Vessel List B'!C191=16,16,0)))))))))))))))))=0," ",VALUE(IF('Vessel List B'!C191=1,1,IF('Vessel List B'!C191=2,2,IF('Vessel List B'!C191=3,3,IF('Vessel List B'!C191=4,4,IF('Vessel List B'!C191=5,5,IF('Vessel List B'!C191=6,6,IF('Vessel List B'!C191=7,7,IF('Vessel List B'!C191=8,8,IF('Vessel List B'!C191=9,9,IF('Vessel List B'!C191=10,10,IF('Vessel List B'!C191=11,11,IF('Vessel List B'!C191=12,12,IF('Vessel List B'!C191=13,13,IF('Vessel List B'!C191=14,14,IF('Vessel List B'!C191=15,15,IF('Vessel List B'!C191=16,16,0))))))))))))))))))</f>
        <v xml:space="preserve"> </v>
      </c>
      <c r="EN192" s="154"/>
      <c r="EO192" s="158"/>
      <c r="EP192" s="390" t="str">
        <f t="shared" si="203"/>
        <v/>
      </c>
      <c r="EQ192" s="158"/>
      <c r="ER192" s="137"/>
      <c r="ES192" s="388" t="str">
        <f t="shared" si="204"/>
        <v/>
      </c>
      <c r="ET192" s="157" t="str">
        <f>IF(VALUE(IF('Vessel List B'!P191=1,1,IF('Vessel List B'!P191=2,2,IF('Vessel List B'!P191=3,3,IF('Vessel List B'!P191=4,4,IF('Vessel List B'!P191=5,5,IF('Vessel List B'!P191=6,6,IF('Vessel List B'!P191=7,7,IF('Vessel List B'!P191=8,8,IF('Vessel List B'!P191=9,9,IF('Vessel List B'!P191=10,10,IF('Vessel List B'!P191=11,11,IF('Vessel List B'!P191=12,12,IF('Vessel List B'!P191=13,13,IF('Vessel List B'!P191=14,14,IF('Vessel List B'!P191=15,15,IF('Vessel List B'!P191=16,16,0)))))))))))))))))=0," ",VALUE(IF('Vessel List B'!P191=1,1,IF('Vessel List B'!P191=2,2,IF('Vessel List B'!P191=3,3,IF('Vessel List B'!P191=4,4,IF('Vessel List B'!P191=5,5,IF('Vessel List B'!P191=6,6,IF('Vessel List B'!P191=7,7,IF('Vessel List B'!P191=8,8,IF('Vessel List B'!P191=9,9,IF('Vessel List B'!P191=10,10,IF('Vessel List B'!P191=11,11,IF('Vessel List B'!P191=12,12,IF('Vessel List B'!P191=13,13,IF('Vessel List B'!P191=14,14,IF('Vessel List B'!P191=15,15,IF('Vessel List B'!P191=16,16,0))))))))))))))))))</f>
        <v xml:space="preserve"> </v>
      </c>
      <c r="EU192" s="154"/>
      <c r="EV192" s="158"/>
      <c r="EW192" s="390" t="str">
        <f t="shared" si="205"/>
        <v/>
      </c>
      <c r="EX192" s="158"/>
      <c r="EY192" s="137"/>
      <c r="EZ192" s="388" t="str">
        <f t="shared" si="206"/>
        <v/>
      </c>
      <c r="FA192" s="157" t="str">
        <f>IF(VALUE(IF('Vessel List B'!AC191=1,1,IF('Vessel List B'!AC191=2,2,IF('Vessel List B'!AC191=3,3,IF('Vessel List B'!AC191=4,4,IF('Vessel List B'!AC191=5,5,IF('Vessel List B'!AC191=6,6,IF('Vessel List B'!AC191=7,7,IF('Vessel List B'!AC191=8,8,IF('Vessel List B'!AC191=9,9,IF('Vessel List B'!AC191=10,10,IF('Vessel List B'!AC191=11,11,IF('Vessel List B'!AC191=12,12,IF('Vessel List B'!AC191=13,13,IF('Vessel List B'!AC191=14,14,IF('Vessel List B'!AC191=15,15,IF('Vessel List B'!AC191=16,16,0)))))))))))))))))=0," ",VALUE(IF('Vessel List B'!AC191=1,1,IF('Vessel List B'!AC191=2,2,IF('Vessel List B'!AC191=3,3,IF('Vessel List B'!AC191=4,4,IF('Vessel List B'!AC191=5,5,IF('Vessel List B'!AC191=6,6,IF('Vessel List B'!AC191=7,7,IF('Vessel List B'!AC191=8,8,IF('Vessel List B'!AC191=9,9,IF('Vessel List B'!AC191=10,10,IF('Vessel List B'!AC191=11,11,IF('Vessel List B'!AC191=12,12,IF('Vessel List B'!AC191=13,13,IF('Vessel List B'!AC191=14,14,IF('Vessel List B'!AC191=15,15,IF('Vessel List B'!AC191=16,16,0))))))))))))))))))</f>
        <v xml:space="preserve"> </v>
      </c>
      <c r="FB192" s="154"/>
      <c r="FC192" s="158"/>
      <c r="FD192" s="390" t="str">
        <f t="shared" si="207"/>
        <v/>
      </c>
      <c r="FE192" s="158"/>
      <c r="FF192" s="137"/>
      <c r="FG192" s="388" t="str">
        <f t="shared" si="208"/>
        <v/>
      </c>
      <c r="FH192" s="157" t="str">
        <f>IF(VALUE(IF('Vessel List B'!AP191=1,1,IF('Vessel List B'!AP191=2,2,IF('Vessel List B'!AP191=3,3,IF('Vessel List B'!AP191=4,4,IF('Vessel List B'!AP191=5,5,IF('Vessel List B'!AP191=6,6,IF('Vessel List B'!AP191=7,7,IF('Vessel List B'!AP191=8,8,IF('Vessel List B'!AP191=9,9,IF('Vessel List B'!AP191=10,10,IF('Vessel List B'!AP191=11,11,IF('Vessel List B'!AP191=12,12,IF('Vessel List B'!AP191=13,13,IF('Vessel List B'!AP191=14,14,IF('Vessel List B'!AP191=15,15,IF('Vessel List B'!AP191=16,16,0)))))))))))))))))=0," ",VALUE(IF('Vessel List B'!AP191=1,1,IF('Vessel List B'!AP191=2,2,IF('Vessel List B'!AP191=3,3,IF('Vessel List B'!AP191=4,4,IF('Vessel List B'!AP191=5,5,IF('Vessel List B'!AP191=6,6,IF('Vessel List B'!AP191=7,7,IF('Vessel List B'!AP191=8,8,IF('Vessel List B'!AP191=9,9,IF('Vessel List B'!AP191=10,10,IF('Vessel List B'!AP191=11,11,IF('Vessel List B'!AP191=12,12,IF('Vessel List B'!AP191=13,13,IF('Vessel List B'!AP191=14,14,IF('Vessel List B'!AP191=15,15,IF('Vessel List B'!AP191=16,16,0))))))))))))))))))</f>
        <v xml:space="preserve"> </v>
      </c>
      <c r="FI192" s="154"/>
      <c r="FJ192" s="158"/>
      <c r="FK192" s="390" t="str">
        <f t="shared" si="209"/>
        <v/>
      </c>
      <c r="FL192" s="158"/>
      <c r="FM192" s="137"/>
      <c r="FN192" s="388" t="str">
        <f t="shared" si="210"/>
        <v/>
      </c>
      <c r="FO192" s="157" t="str">
        <f>IF(VALUE(IF('Vessel List B'!BC191=1,1,IF('Vessel List B'!BC191=2,2,IF('Vessel List B'!BC191=3,3,IF('Vessel List B'!BC191=4,4,IF('Vessel List B'!BC191=5,5,IF('Vessel List B'!BC191=6,6,IF('Vessel List B'!BC191=7,7,IF('Vessel List B'!BC191=8,8,IF('Vessel List B'!BC191=9,9,IF('Vessel List B'!BC191=10,10,IF('Vessel List B'!BC191=11,11,IF('Vessel List B'!BC191=12,12,IF('Vessel List B'!BC191=13,13,IF('Vessel List B'!BC191=14,14,IF('Vessel List B'!BC191=15,15,IF('Vessel List B'!BC191=16,16,0)))))))))))))))))=0," ",VALUE(IF('Vessel List B'!BC191=1,1,IF('Vessel List B'!BC191=2,2,IF('Vessel List B'!BC191=3,3,IF('Vessel List B'!BC191=4,4,IF('Vessel List B'!BC191=5,5,IF('Vessel List B'!BC191=6,6,IF('Vessel List B'!BC191=7,7,IF('Vessel List B'!BC191=8,8,IF('Vessel List B'!BC191=9,9,IF('Vessel List B'!BC191=10,10,IF('Vessel List B'!BC191=11,11,IF('Vessel List B'!BC191=12,12,IF('Vessel List B'!BC191=13,13,IF('Vessel List B'!BC191=14,14,IF('Vessel List B'!BC191=15,15,IF('Vessel List B'!BC191=16,16,0))))))))))))))))))</f>
        <v xml:space="preserve"> </v>
      </c>
      <c r="FP192" s="154"/>
      <c r="FQ192" s="158"/>
      <c r="FR192" s="390" t="str">
        <f t="shared" si="211"/>
        <v/>
      </c>
      <c r="FS192" s="158"/>
      <c r="FT192" s="137"/>
      <c r="FU192" s="388" t="str">
        <f t="shared" si="212"/>
        <v/>
      </c>
      <c r="FV192" s="157" t="str">
        <f>IF(VALUE(IF('Vessel List B'!BP191=1,1,IF('Vessel List B'!BP191=2,2,IF('Vessel List B'!BP191=3,3,IF('Vessel List B'!BP191=4,4,IF('Vessel List B'!BP191=5,5,IF('Vessel List B'!BP191=6,6,IF('Vessel List B'!BP191=7,7,IF('Vessel List B'!BP191=8,8,IF('Vessel List B'!BP191=9,9,IF('Vessel List B'!BP191=10,10,IF('Vessel List B'!BP191=11,11,IF('Vessel List B'!BP191=12,12,IF('Vessel List B'!BP191=13,13,IF('Vessel List B'!BP191=14,14,IF('Vessel List B'!BP191=15,15,IF('Vessel List B'!BP191=16,16,0)))))))))))))))))=0," ",VALUE(IF('Vessel List B'!BP191=1,1,IF('Vessel List B'!BP191=2,2,IF('Vessel List B'!BP191=3,3,IF('Vessel List B'!BP191=4,4,IF('Vessel List B'!BP191=5,5,IF('Vessel List B'!BP191=6,6,IF('Vessel List B'!BP191=7,7,IF('Vessel List B'!BP191=8,8,IF('Vessel List B'!BP191=9,9,IF('Vessel List B'!BP191=10,10,IF('Vessel List B'!BP191=11,11,IF('Vessel List B'!BP191=12,12,IF('Vessel List B'!BP191=13,13,IF('Vessel List B'!BP191=14,14,IF('Vessel List B'!BP191=15,15,IF('Vessel List B'!BP191=16,16,0))))))))))))))))))</f>
        <v xml:space="preserve"> </v>
      </c>
      <c r="FW192" s="154"/>
      <c r="FX192" s="158"/>
      <c r="FY192" s="390" t="str">
        <f t="shared" si="213"/>
        <v/>
      </c>
      <c r="FZ192" s="158"/>
      <c r="GA192" s="137"/>
      <c r="GB192" s="388" t="str">
        <f t="shared" si="214"/>
        <v/>
      </c>
      <c r="GC192" s="157" t="str">
        <f>IF(VALUE(IF('Vessel List B'!CC191=1,1,IF('Vessel List B'!CC191=2,2,IF('Vessel List B'!CC191=3,3,IF('Vessel List B'!CC191=4,4,IF('Vessel List B'!CC191=5,5,IF('Vessel List B'!CC191=6,6,IF('Vessel List B'!CC191=7,7,IF('Vessel List B'!CC191=8,8,IF('Vessel List B'!CC191=9,9,IF('Vessel List B'!CC191=10,10,IF('Vessel List B'!CC191=11,11,IF('Vessel List B'!CC191=12,12,IF('Vessel List B'!CC191=13,13,IF('Vessel List B'!CC191=14,14,IF('Vessel List B'!CC191=15,15,IF('Vessel List B'!CC191=16,16,0)))))))))))))))))=0," ",VALUE(IF('Vessel List B'!CC191=1,1,IF('Vessel List B'!CC191=2,2,IF('Vessel List B'!CC191=3,3,IF('Vessel List B'!CC191=4,4,IF('Vessel List B'!CC191=5,5,IF('Vessel List B'!CC191=6,6,IF('Vessel List B'!CC191=7,7,IF('Vessel List B'!CC191=8,8,IF('Vessel List B'!CC191=9,9,IF('Vessel List B'!CC191=10,10,IF('Vessel List B'!CC191=11,11,IF('Vessel List B'!CC191=12,12,IF('Vessel List B'!CC191=13,13,IF('Vessel List B'!CC191=14,14,IF('Vessel List B'!CC191=15,15,IF('Vessel List B'!CC191=16,16,0))))))))))))))))))</f>
        <v xml:space="preserve"> </v>
      </c>
      <c r="GD192" s="154"/>
      <c r="GE192" s="158"/>
      <c r="GF192" s="390" t="str">
        <f t="shared" si="215"/>
        <v/>
      </c>
      <c r="GG192" s="158"/>
      <c r="GH192" s="137"/>
      <c r="GI192" s="388" t="str">
        <f t="shared" si="216"/>
        <v/>
      </c>
      <c r="GJ192" s="157" t="str">
        <f>IF(VALUE(IF('Vessel List B'!CP191=1,1,IF('Vessel List B'!CP191=2,2,IF('Vessel List B'!CP191=3,3,IF('Vessel List B'!CP191=4,4,IF('Vessel List B'!CP191=5,5,IF('Vessel List B'!CP191=6,6,IF('Vessel List B'!CP191=7,7,IF('Vessel List B'!CP191=8,8,IF('Vessel List B'!CP191=9,9,IF('Vessel List B'!CP191=10,10,IF('Vessel List B'!CP191=11,11,IF('Vessel List B'!CP191=12,12,IF('Vessel List B'!CP191=13,13,IF('Vessel List B'!CP191=14,14,IF('Vessel List B'!CP191=15,15,IF('Vessel List B'!CP191=16,16,0)))))))))))))))))=0," ",VALUE(IF('Vessel List B'!CP191=1,1,IF('Vessel List B'!CP191=2,2,IF('Vessel List B'!CP191=3,3,IF('Vessel List B'!CP191=4,4,IF('Vessel List B'!CP191=5,5,IF('Vessel List B'!CP191=6,6,IF('Vessel List B'!CP191=7,7,IF('Vessel List B'!CP191=8,8,IF('Vessel List B'!CP191=9,9,IF('Vessel List B'!CP191=10,10,IF('Vessel List B'!CP191=11,11,IF('Vessel List B'!CP191=12,12,IF('Vessel List B'!CP191=13,13,IF('Vessel List B'!CP191=14,14,IF('Vessel List B'!CP191=15,15,IF('Vessel List B'!CP191=16,16,0))))))))))))))))))</f>
        <v xml:space="preserve"> </v>
      </c>
      <c r="GK192" s="154"/>
      <c r="GL192" s="158"/>
      <c r="GM192" s="390" t="str">
        <f t="shared" si="217"/>
        <v/>
      </c>
      <c r="GN192" s="158"/>
      <c r="GO192" s="137"/>
      <c r="GP192" s="388" t="str">
        <f t="shared" si="218"/>
        <v/>
      </c>
      <c r="GQ192" s="157" t="str">
        <f>IF(VALUE(IF('Vessel List B'!DC191=1,1,IF('Vessel List B'!DC191=2,2,IF('Vessel List B'!DC191=3,3,IF('Vessel List B'!DC191=4,4,IF('Vessel List B'!DC191=5,5,IF('Vessel List B'!DC191=6,6,IF('Vessel List B'!DC191=7,7,IF('Vessel List B'!DC191=8,8,IF('Vessel List B'!DC191=9,9,IF('Vessel List B'!DC191=10,10,IF('Vessel List B'!DC191=11,11,IF('Vessel List B'!DC191=12,12,IF('Vessel List B'!DC191=13,13,IF('Vessel List B'!DC191=14,14,IF('Vessel List B'!DC191=15,15,IF('Vessel List B'!DC191=16,16,0)))))))))))))))))=0," ",VALUE(IF('Vessel List B'!DC191=1,1,IF('Vessel List B'!DC191=2,2,IF('Vessel List B'!DC191=3,3,IF('Vessel List B'!DC191=4,4,IF('Vessel List B'!DC191=5,5,IF('Vessel List B'!DC191=6,6,IF('Vessel List B'!DC191=7,7,IF('Vessel List B'!DC191=8,8,IF('Vessel List B'!DC191=9,9,IF('Vessel List B'!DC191=10,10,IF('Vessel List B'!DC191=11,11,IF('Vessel List B'!DC191=12,12,IF('Vessel List B'!DC191=13,13,IF('Vessel List B'!DC191=14,14,IF('Vessel List B'!DC191=15,15,IF('Vessel List B'!DC191=16,16,0))))))))))))))))))</f>
        <v xml:space="preserve"> </v>
      </c>
      <c r="GR192" s="154"/>
      <c r="GS192" s="158"/>
      <c r="GT192" s="390" t="str">
        <f t="shared" si="219"/>
        <v/>
      </c>
      <c r="GU192" s="158"/>
      <c r="GV192" s="137"/>
      <c r="GW192" s="388" t="str">
        <f t="shared" si="220"/>
        <v/>
      </c>
      <c r="GX192" s="157" t="str">
        <f>IF(VALUE(IF('Vessel List B'!DP191=1,1,IF('Vessel List B'!DP191=2,2,IF('Vessel List B'!DP191=3,3,IF('Vessel List B'!DP191=4,4,IF('Vessel List B'!DP191=5,5,IF('Vessel List B'!DP191=6,6,IF('Vessel List B'!DP191=7,7,IF('Vessel List B'!DP191=8,8,IF('Vessel List B'!DP191=9,9,IF('Vessel List B'!DP191=10,10,IF('Vessel List B'!DP191=11,11,IF('Vessel List B'!DP191=12,12,IF('Vessel List B'!DP191=13,13,IF('Vessel List B'!DP191=14,14,IF('Vessel List B'!DP191=15,15,IF('Vessel List B'!DP191=16,16,0)))))))))))))))))=0," ",VALUE(IF('Vessel List B'!DP191=1,1,IF('Vessel List B'!DP191=2,2,IF('Vessel List B'!DP191=3,3,IF('Vessel List B'!DP191=4,4,IF('Vessel List B'!DP191=5,5,IF('Vessel List B'!DP191=6,6,IF('Vessel List B'!DP191=7,7,IF('Vessel List B'!DP191=8,8,IF('Vessel List B'!DP191=9,9,IF('Vessel List B'!DP191=10,10,IF('Vessel List B'!DP191=11,11,IF('Vessel List B'!DP191=12,12,IF('Vessel List B'!DP191=13,13,IF('Vessel List B'!DP191=14,14,IF('Vessel List B'!DP191=15,15,IF('Vessel List B'!DP191=16,16,0))))))))))))))))))</f>
        <v xml:space="preserve"> </v>
      </c>
      <c r="GY192" s="154"/>
      <c r="GZ192" s="158"/>
      <c r="HA192" s="390" t="str">
        <f t="shared" si="221"/>
        <v/>
      </c>
      <c r="HB192" s="158"/>
      <c r="HC192" s="137"/>
      <c r="HD192" s="388" t="str">
        <f t="shared" si="222"/>
        <v/>
      </c>
      <c r="HE192" s="157" t="str">
        <f>IF(VALUE(IF('Vessel List B'!EC191=1,1,IF('Vessel List B'!EC191=2,2,IF('Vessel List B'!EC191=3,3,IF('Vessel List B'!EC191=4,4,IF('Vessel List B'!EC191=5,5,IF('Vessel List B'!EC191=6,6,IF('Vessel List B'!EC191=7,7,IF('Vessel List B'!EC191=8,8,IF('Vessel List B'!EC191=9,9,IF('Vessel List B'!EC191=10,10,IF('Vessel List B'!EC191=11,11,IF('Vessel List B'!EC191=12,12,IF('Vessel List B'!EC191=13,13,IF('Vessel List B'!EC191=14,14,IF('Vessel List B'!EC191=15,15,IF('Vessel List B'!EC191=16,16,0)))))))))))))))))=0," ",VALUE(IF('Vessel List B'!EC191=1,1,IF('Vessel List B'!EC191=2,2,IF('Vessel List B'!EC191=3,3,IF('Vessel List B'!EC191=4,4,IF('Vessel List B'!EC191=5,5,IF('Vessel List B'!EC191=6,6,IF('Vessel List B'!EC191=7,7,IF('Vessel List B'!EC191=8,8,IF('Vessel List B'!EC191=9,9,IF('Vessel List B'!EC191=10,10,IF('Vessel List B'!EC191=11,11,IF('Vessel List B'!EC191=12,12,IF('Vessel List B'!EC191=13,13,IF('Vessel List B'!EC191=14,14,IF('Vessel List B'!EC191=15,15,IF('Vessel List B'!EC191=16,16,0))))))))))))))))))</f>
        <v xml:space="preserve"> </v>
      </c>
      <c r="HF192" s="154"/>
      <c r="HG192" s="158"/>
      <c r="HH192" s="390" t="str">
        <f t="shared" si="223"/>
        <v/>
      </c>
      <c r="HI192" s="158"/>
      <c r="HJ192" s="137"/>
      <c r="HK192" s="388" t="str">
        <f t="shared" si="224"/>
        <v/>
      </c>
      <c r="HL192" s="157" t="str">
        <f>IF(VALUE(IF('Vessel List B'!EP191=1,1,IF('Vessel List B'!EP191=2,2,IF('Vessel List B'!EP191=3,3,IF('Vessel List B'!EP191=4,4,IF('Vessel List B'!EP191=5,5,IF('Vessel List B'!EP191=6,6,IF('Vessel List B'!EP191=7,7,IF('Vessel List B'!EP191=8,8,IF('Vessel List B'!EP191=9,9,IF('Vessel List B'!EP191=10,10,IF('Vessel List B'!EP191=11,11,IF('Vessel List B'!EP191=12,12,IF('Vessel List B'!EP191=13,13,IF('Vessel List B'!EP191=14,14,IF('Vessel List B'!EP191=15,15,IF('Vessel List B'!EP191=16,16,0)))))))))))))))))=0," ",VALUE(IF('Vessel List B'!EP191=1,1,IF('Vessel List B'!EP191=2,2,IF('Vessel List B'!EP191=3,3,IF('Vessel List B'!EP191=4,4,IF('Vessel List B'!EP191=5,5,IF('Vessel List B'!EP191=6,6,IF('Vessel List B'!EP191=7,7,IF('Vessel List B'!EP191=8,8,IF('Vessel List B'!EP191=9,9,IF('Vessel List B'!EP191=10,10,IF('Vessel List B'!EP191=11,11,IF('Vessel List B'!EP191=12,12,IF('Vessel List B'!EP191=13,13,IF('Vessel List B'!EP191=14,14,IF('Vessel List B'!EP191=15,15,IF('Vessel List B'!EP191=16,16,0))))))))))))))))))</f>
        <v xml:space="preserve"> </v>
      </c>
      <c r="HM192" s="154"/>
      <c r="HN192" s="158"/>
      <c r="HO192" s="390" t="str">
        <f t="shared" si="225"/>
        <v/>
      </c>
      <c r="HP192" s="158"/>
      <c r="HQ192" s="137"/>
      <c r="HR192" s="388" t="str">
        <f t="shared" si="226"/>
        <v/>
      </c>
      <c r="HS192" s="157" t="str">
        <f>IF(VALUE(IF('Vessel List B'!FC191=1,1,IF('Vessel List B'!FC191=2,2,IF('Vessel List B'!FC191=3,3,IF('Vessel List B'!FC191=4,4,IF('Vessel List B'!FC191=5,5,IF('Vessel List B'!FC191=6,6,IF('Vessel List B'!FC191=7,7,IF('Vessel List B'!FC191=8,8,IF('Vessel List B'!FC191=9,9,IF('Vessel List B'!FC191=10,10,IF('Vessel List B'!FC191=11,11,IF('Vessel List B'!FC191=12,12,IF('Vessel List B'!FC191=13,13,IF('Vessel List B'!FC191=14,14,IF('Vessel List B'!FC191=15,15,IF('Vessel List B'!FC191=16,16,0)))))))))))))))))=0," ",VALUE(IF('Vessel List B'!FC191=1,1,IF('Vessel List B'!FC191=2,2,IF('Vessel List B'!FC191=3,3,IF('Vessel List B'!FC191=4,4,IF('Vessel List B'!FC191=5,5,IF('Vessel List B'!FC191=6,6,IF('Vessel List B'!FC191=7,7,IF('Vessel List B'!FC191=8,8,IF('Vessel List B'!FC191=9,9,IF('Vessel List B'!FC191=10,10,IF('Vessel List B'!FC191=11,11,IF('Vessel List B'!FC191=12,12,IF('Vessel List B'!FC191=13,13,IF('Vessel List B'!FC191=14,14,IF('Vessel List B'!FC191=15,15,IF('Vessel List B'!FC191=16,16,0))))))))))))))))))</f>
        <v xml:space="preserve"> </v>
      </c>
      <c r="HT192" s="154"/>
      <c r="HU192" s="158"/>
      <c r="HV192" s="390" t="str">
        <f t="shared" si="227"/>
        <v/>
      </c>
      <c r="HW192" s="158"/>
      <c r="HX192" s="137"/>
      <c r="HY192" s="388" t="str">
        <f t="shared" si="228"/>
        <v/>
      </c>
      <c r="HZ192" s="157" t="str">
        <f>IF(VALUE(IF('Vessel List B'!FP191=1,1,IF('Vessel List B'!FP191=2,2,IF('Vessel List B'!FP191=3,3,IF('Vessel List B'!FP191=4,4,IF('Vessel List B'!FP191=5,5,IF('Vessel List B'!FP191=6,6,IF('Vessel List B'!FP191=7,7,IF('Vessel List B'!FP191=8,8,IF('Vessel List B'!FP191=9,9,IF('Vessel List B'!FP191=10,10,IF('Vessel List B'!FP191=11,11,IF('Vessel List B'!FP191=12,12,IF('Vessel List B'!FP191=13,13,IF('Vessel List B'!FP191=14,14,IF('Vessel List B'!FP191=15,15,IF('Vessel List B'!FP191=16,16,0)))))))))))))))))=0," ",VALUE(IF('Vessel List B'!FP191=1,1,IF('Vessel List B'!FP191=2,2,IF('Vessel List B'!FP191=3,3,IF('Vessel List B'!FP191=4,4,IF('Vessel List B'!FP191=5,5,IF('Vessel List B'!FP191=6,6,IF('Vessel List B'!FP191=7,7,IF('Vessel List B'!FP191=8,8,IF('Vessel List B'!FP191=9,9,IF('Vessel List B'!FP191=10,10,IF('Vessel List B'!FP191=11,11,IF('Vessel List B'!FP191=12,12,IF('Vessel List B'!FP191=13,13,IF('Vessel List B'!FP191=14,14,IF('Vessel List B'!FP191=15,15,IF('Vessel List B'!FP191=16,16,0))))))))))))))))))</f>
        <v xml:space="preserve"> </v>
      </c>
      <c r="IA192" s="154"/>
      <c r="IB192" s="158"/>
      <c r="IC192" s="390" t="str">
        <f t="shared" si="229"/>
        <v/>
      </c>
      <c r="ID192" s="158"/>
      <c r="IE192" s="137"/>
      <c r="IF192" s="388" t="str">
        <f t="shared" si="230"/>
        <v/>
      </c>
      <c r="IG192" s="157" t="str">
        <f>IF(VALUE(IF('Vessel List B'!GC191=1,1,IF('Vessel List B'!GC191=2,2,IF('Vessel List B'!GC191=3,3,IF('Vessel List B'!GC191=4,4,IF('Vessel List B'!GC191=5,5,IF('Vessel List B'!GC191=6,6,IF('Vessel List B'!GC191=7,7,IF('Vessel List B'!GC191=8,8,IF('Vessel List B'!GC191=9,9,IF('Vessel List B'!GC191=10,10,IF('Vessel List B'!GC191=11,11,IF('Vessel List B'!GC191=12,12,IF('Vessel List B'!GC191=13,13,IF('Vessel List B'!GC191=14,14,IF('Vessel List B'!GC191=15,15,IF('Vessel List B'!GC191=16,16,0)))))))))))))))))=0," ",VALUE(IF('Vessel List B'!GC191=1,1,IF('Vessel List B'!GC191=2,2,IF('Vessel List B'!GC191=3,3,IF('Vessel List B'!GC191=4,4,IF('Vessel List B'!GC191=5,5,IF('Vessel List B'!GC191=6,6,IF('Vessel List B'!GC191=7,7,IF('Vessel List B'!GC191=8,8,IF('Vessel List B'!GC191=9,9,IF('Vessel List B'!GC191=10,10,IF('Vessel List B'!GC191=11,11,IF('Vessel List B'!GC191=12,12,IF('Vessel List B'!GC191=13,13,IF('Vessel List B'!GC191=14,14,IF('Vessel List B'!GC191=15,15,IF('Vessel List B'!GC191=16,16,0))))))))))))))))))</f>
        <v xml:space="preserve"> </v>
      </c>
      <c r="IH192" s="154"/>
      <c r="II192" s="158"/>
      <c r="IJ192" s="390" t="str">
        <f t="shared" si="231"/>
        <v/>
      </c>
      <c r="IK192" s="158"/>
      <c r="IL192" s="137"/>
      <c r="IM192" s="388" t="str">
        <f t="shared" si="232"/>
        <v/>
      </c>
      <c r="IN192" s="157" t="str">
        <f>IF(VALUE(IF('Vessel List B'!GP191=1,1,IF('Vessel List B'!GP191=2,2,IF('Vessel List B'!GP191=3,3,IF('Vessel List B'!GP191=4,4,IF('Vessel List B'!GP191=5,5,IF('Vessel List B'!GP191=6,6,IF('Vessel List B'!GP191=7,7,IF('Vessel List B'!GP191=8,8,IF('Vessel List B'!GP191=9,9,IF('Vessel List B'!GP191=10,10,IF('Vessel List B'!GP191=11,11,IF('Vessel List B'!GP191=12,12,IF('Vessel List B'!GP191=13,13,IF('Vessel List B'!GP191=14,14,IF('Vessel List B'!GP191=15,15,IF('Vessel List B'!GP191=16,16,0)))))))))))))))))=0," ",VALUE(IF('Vessel List B'!GP191=1,1,IF('Vessel List B'!GP191=2,2,IF('Vessel List B'!GP191=3,3,IF('Vessel List B'!GP191=4,4,IF('Vessel List B'!GP191=5,5,IF('Vessel List B'!GP191=6,6,IF('Vessel List B'!GP191=7,7,IF('Vessel List B'!GP191=8,8,IF('Vessel List B'!GP191=9,9,IF('Vessel List B'!GP191=10,10,IF('Vessel List B'!GP191=11,11,IF('Vessel List B'!GP191=12,12,IF('Vessel List B'!GP191=13,13,IF('Vessel List B'!GP191=14,14,IF('Vessel List B'!GP191=15,15,IF('Vessel List B'!GP191=16,16,0))))))))))))))))))</f>
        <v xml:space="preserve"> </v>
      </c>
      <c r="IO192" s="154"/>
      <c r="IP192" s="158"/>
      <c r="IQ192" s="390" t="str">
        <f t="shared" si="233"/>
        <v/>
      </c>
      <c r="IR192" s="158"/>
      <c r="IS192" s="137"/>
      <c r="IT192" s="388" t="str">
        <f t="shared" si="234"/>
        <v/>
      </c>
      <c r="IU192" s="157" t="str">
        <f>IF(VALUE(IF('Vessel List B'!HC191=1,1,IF('Vessel List B'!HC191=2,2,IF('Vessel List B'!HC191=3,3,IF('Vessel List B'!HC191=4,4,IF('Vessel List B'!HC191=5,5,IF('Vessel List B'!HC191=6,6,IF('Vessel List B'!HC191=7,7,IF('Vessel List B'!HC191=8,8,IF('Vessel List B'!HC191=9,9,IF('Vessel List B'!HC191=10,10,IF('Vessel List B'!HC191=11,11,IF('Vessel List B'!HC191=12,12,IF('Vessel List B'!HC191=13,13,IF('Vessel List B'!HC191=14,14,IF('Vessel List B'!HC191=15,15,IF('Vessel List B'!HC191=16,16,0)))))))))))))))))=0," ",VALUE(IF('Vessel List B'!HC191=1,1,IF('Vessel List B'!HC191=2,2,IF('Vessel List B'!HC191=3,3,IF('Vessel List B'!HC191=4,4,IF('Vessel List B'!HC191=5,5,IF('Vessel List B'!HC191=6,6,IF('Vessel List B'!HC191=7,7,IF('Vessel List B'!HC191=8,8,IF('Vessel List B'!HC191=9,9,IF('Vessel List B'!HC191=10,10,IF('Vessel List B'!HC191=11,11,IF('Vessel List B'!HC191=12,12,IF('Vessel List B'!HC191=13,13,IF('Vessel List B'!HC191=14,14,IF('Vessel List B'!HC191=15,15,IF('Vessel List B'!HC191=16,16,0))))))))))))))))))</f>
        <v xml:space="preserve"> </v>
      </c>
      <c r="IV192" s="154"/>
      <c r="IW192" s="158"/>
      <c r="IX192" s="390" t="str">
        <f t="shared" si="235"/>
        <v/>
      </c>
      <c r="IY192" s="158"/>
      <c r="IZ192" s="137"/>
      <c r="JA192" s="388" t="str">
        <f t="shared" si="236"/>
        <v/>
      </c>
      <c r="JB192" s="157" t="str">
        <f>IF(VALUE(IF('Vessel List B'!HP191=1,1,IF('Vessel List B'!HP191=2,2,IF('Vessel List B'!HP191=3,3,IF('Vessel List B'!HP191=4,4,IF('Vessel List B'!HP191=5,5,IF('Vessel List B'!HP191=6,6,IF('Vessel List B'!HP191=7,7,IF('Vessel List B'!HP191=8,8,IF('Vessel List B'!HP191=9,9,IF('Vessel List B'!HP191=10,10,IF('Vessel List B'!HP191=11,11,IF('Vessel List B'!HP191=12,12,IF('Vessel List B'!HP191=13,13,IF('Vessel List B'!HP191=14,14,IF('Vessel List B'!HP191=15,15,IF('Vessel List B'!HP191=16,16,0)))))))))))))))))=0," ",VALUE(IF('Vessel List B'!HP191=1,1,IF('Vessel List B'!HP191=2,2,IF('Vessel List B'!HP191=3,3,IF('Vessel List B'!HP191=4,4,IF('Vessel List B'!HP191=5,5,IF('Vessel List B'!HP191=6,6,IF('Vessel List B'!HP191=7,7,IF('Vessel List B'!HP191=8,8,IF('Vessel List B'!HP191=9,9,IF('Vessel List B'!HP191=10,10,IF('Vessel List B'!HP191=11,11,IF('Vessel List B'!HP191=12,12,IF('Vessel List B'!HP191=13,13,IF('Vessel List B'!HP191=14,14,IF('Vessel List B'!HP191=15,15,IF('Vessel List B'!HP191=16,16,0))))))))))))))))))</f>
        <v xml:space="preserve"> </v>
      </c>
      <c r="JC192" s="154"/>
      <c r="JD192" s="158"/>
      <c r="JE192" s="390" t="str">
        <f t="shared" si="237"/>
        <v/>
      </c>
      <c r="JF192" s="158"/>
      <c r="JG192" s="137"/>
      <c r="JH192" s="388" t="str">
        <f t="shared" si="238"/>
        <v/>
      </c>
      <c r="JI192" s="157" t="str">
        <f>IF(VALUE(IF('Vessel List B'!IC191=1,1,IF('Vessel List B'!IC191=2,2,IF('Vessel List B'!IC191=3,3,IF('Vessel List B'!IC191=4,4,IF('Vessel List B'!IC191=5,5,IF('Vessel List B'!IC191=6,6,IF('Vessel List B'!IC191=7,7,IF('Vessel List B'!IC191=8,8,IF('Vessel List B'!IC191=9,9,IF('Vessel List B'!IC191=10,10,IF('Vessel List B'!IC191=11,11,IF('Vessel List B'!IC191=12,12,IF('Vessel List B'!IC191=13,13,IF('Vessel List B'!IC191=14,14,IF('Vessel List B'!IC191=15,15,IF('Vessel List B'!IC191=16,16,0)))))))))))))))))=0," ",VALUE(IF('Vessel List B'!IC191=1,1,IF('Vessel List B'!IC191=2,2,IF('Vessel List B'!IC191=3,3,IF('Vessel List B'!IC191=4,4,IF('Vessel List B'!IC191=5,5,IF('Vessel List B'!IC191=6,6,IF('Vessel List B'!IC191=7,7,IF('Vessel List B'!IC191=8,8,IF('Vessel List B'!IC191=9,9,IF('Vessel List B'!IC191=10,10,IF('Vessel List B'!IC191=11,11,IF('Vessel List B'!IC191=12,12,IF('Vessel List B'!IC191=13,13,IF('Vessel List B'!IC191=14,14,IF('Vessel List B'!IC191=15,15,IF('Vessel List B'!IC191=16,16,0))))))))))))))))))</f>
        <v xml:space="preserve"> </v>
      </c>
      <c r="JJ192" s="154"/>
      <c r="JK192" s="158"/>
      <c r="JL192" s="390" t="str">
        <f t="shared" si="239"/>
        <v/>
      </c>
      <c r="JM192" s="158"/>
      <c r="JN192" s="137"/>
      <c r="JO192" s="388" t="str">
        <f t="shared" si="240"/>
        <v/>
      </c>
      <c r="JP192" s="157" t="str">
        <f>IF(VALUE(IF('Vessel List B'!IP191=1,1,IF('Vessel List B'!IP191=2,2,IF('Vessel List B'!IP191=3,3,IF('Vessel List B'!IP191=4,4,IF('Vessel List B'!IP191=5,5,IF('Vessel List B'!IP191=6,6,IF('Vessel List B'!IP191=7,7,IF('Vessel List B'!IP191=8,8,IF('Vessel List B'!IP191=9,9,IF('Vessel List B'!IP191=10,10,IF('Vessel List B'!IP191=11,11,IF('Vessel List B'!IP191=12,12,IF('Vessel List B'!IP191=13,13,IF('Vessel List B'!IP191=14,14,IF('Vessel List B'!IP191=15,15,IF('Vessel List B'!IP191=16,16,0)))))))))))))))))=0," ",VALUE(IF('Vessel List B'!IP191=1,1,IF('Vessel List B'!IP191=2,2,IF('Vessel List B'!IP191=3,3,IF('Vessel List B'!IP191=4,4,IF('Vessel List B'!IP191=5,5,IF('Vessel List B'!IP191=6,6,IF('Vessel List B'!IP191=7,7,IF('Vessel List B'!IP191=8,8,IF('Vessel List B'!IP191=9,9,IF('Vessel List B'!IP191=10,10,IF('Vessel List B'!IP191=11,11,IF('Vessel List B'!IP191=12,12,IF('Vessel List B'!IP191=13,13,IF('Vessel List B'!IP191=14,14,IF('Vessel List B'!IP191=15,15,IF('Vessel List B'!IP191=16,16,0))))))))))))))))))</f>
        <v xml:space="preserve"> </v>
      </c>
      <c r="JQ192" s="154"/>
      <c r="JR192" s="158"/>
      <c r="JS192" s="390" t="str">
        <f t="shared" si="241"/>
        <v/>
      </c>
      <c r="JT192" s="158"/>
      <c r="JU192" s="137"/>
      <c r="JV192" s="397" t="str">
        <f t="shared" si="242"/>
        <v/>
      </c>
      <c r="JW192" s="403"/>
    </row>
    <row r="193" spans="1:283" ht="15" x14ac:dyDescent="0.25">
      <c r="A193" s="132">
        <f>'Vessel List A'!B192</f>
        <v>41767</v>
      </c>
      <c r="B193" s="157" t="str">
        <f>IF(VALUE(IF('Vessel List A'!C192=1,1,IF('Vessel List A'!C192=2,2,IF('Vessel List A'!C192=3,3,IF('Vessel List A'!C192=4,4,IF('Vessel List A'!C192=5,5,IF('Vessel List A'!C192=6,6,IF('Vessel List A'!C192=7,7,IF('Vessel List A'!C192=8,8,IF('Vessel List A'!C192=9,9,IF('Vessel List A'!C192=10,10,IF('Vessel List A'!C192=11,11,IF('Vessel List A'!C192=12,12,IF('Vessel List A'!C192=13,13,IF('Vessel List A'!C192=14,14,IF('Vessel List A'!C192=15,15,IF('Vessel List A'!C192=16,16,0)))))))))))))))))=0," ",VALUE(IF('Vessel List A'!C192=1,1,IF('Vessel List A'!C192=2,2,IF('Vessel List A'!C192=3,3,IF('Vessel List A'!C192=4,4,IF('Vessel List A'!C192=5,5,IF('Vessel List A'!C192=6,6,IF('Vessel List A'!C192=7,7,IF('Vessel List A'!C192=8,8,IF('Vessel List A'!C192=9,9,IF('Vessel List A'!C192=10,10,IF('Vessel List A'!C192=11,11,IF('Vessel List A'!C192=12,12,IF('Vessel List A'!C192=13,13,IF('Vessel List A'!C192=14,14,IF('Vessel List A'!C192=15,15,IF('Vessel List A'!C192=16,16,0))))))))))))))))))</f>
        <v xml:space="preserve"> </v>
      </c>
      <c r="C193" s="154"/>
      <c r="D193" s="158"/>
      <c r="E193" s="390" t="str">
        <f t="shared" si="163"/>
        <v/>
      </c>
      <c r="F193" s="158"/>
      <c r="G193" s="137"/>
      <c r="H193" s="388" t="str">
        <f t="shared" si="164"/>
        <v/>
      </c>
      <c r="I193" s="157" t="str">
        <f>IF(VALUE(IF('Vessel List A'!P192=1,1,IF('Vessel List A'!P192=2,2,IF('Vessel List A'!P192=3,3,IF('Vessel List A'!P192=4,4,IF('Vessel List A'!P192=5,5,IF('Vessel List A'!P192=6,6,IF('Vessel List A'!P192=7,7,IF('Vessel List A'!P192=8,8,IF('Vessel List A'!P192=9,9,IF('Vessel List A'!P192=10,10,IF('Vessel List A'!P192=11,11,IF('Vessel List A'!P192=12,12,IF('Vessel List A'!P192=13,13,IF('Vessel List A'!P192=14,14,IF('Vessel List A'!P192=15,15,IF('Vessel List A'!P192=16,16,0)))))))))))))))))=0," ",VALUE(IF('Vessel List A'!P192=1,1,IF('Vessel List A'!P192=2,2,IF('Vessel List A'!P192=3,3,IF('Vessel List A'!P192=4,4,IF('Vessel List A'!P192=5,5,IF('Vessel List A'!P192=6,6,IF('Vessel List A'!P192=7,7,IF('Vessel List A'!P192=8,8,IF('Vessel List A'!P192=9,9,IF('Vessel List A'!P192=10,10,IF('Vessel List A'!P192=11,11,IF('Vessel List A'!P192=12,12,IF('Vessel List A'!P192=13,13,IF('Vessel List A'!P192=14,14,IF('Vessel List A'!P192=15,15,IF('Vessel List A'!P192=16,16,0))))))))))))))))))</f>
        <v xml:space="preserve"> </v>
      </c>
      <c r="J193" s="154"/>
      <c r="K193" s="158"/>
      <c r="L193" s="390" t="str">
        <f t="shared" si="165"/>
        <v/>
      </c>
      <c r="M193" s="158"/>
      <c r="N193" s="137"/>
      <c r="O193" s="388" t="str">
        <f t="shared" si="166"/>
        <v/>
      </c>
      <c r="P193" s="157" t="str">
        <f>IF(VALUE(IF('Vessel List A'!AC192=1,1,IF('Vessel List A'!AC192=2,2,IF('Vessel List A'!AC192=3,3,IF('Vessel List A'!AC192=4,4,IF('Vessel List A'!AC192=5,5,IF('Vessel List A'!AC192=6,6,IF('Vessel List A'!AC192=7,7,IF('Vessel List A'!AC192=8,8,IF('Vessel List A'!AC192=9,9,IF('Vessel List A'!AC192=10,10,IF('Vessel List A'!AC192=11,11,IF('Vessel List A'!AC192=12,12,IF('Vessel List A'!AC192=13,13,IF('Vessel List A'!AC192=14,14,IF('Vessel List A'!AC192=15,15,IF('Vessel List A'!AC192=16,16,0)))))))))))))))))=0," ",VALUE(IF('Vessel List A'!AC192=1,1,IF('Vessel List A'!AC192=2,2,IF('Vessel List A'!AC192=3,3,IF('Vessel List A'!AC192=4,4,IF('Vessel List A'!AC192=5,5,IF('Vessel List A'!AC192=6,6,IF('Vessel List A'!AC192=7,7,IF('Vessel List A'!AC192=8,8,IF('Vessel List A'!AC192=9,9,IF('Vessel List A'!AC192=10,10,IF('Vessel List A'!AC192=11,11,IF('Vessel List A'!AC192=12,12,IF('Vessel List A'!AC192=13,13,IF('Vessel List A'!AC192=14,14,IF('Vessel List A'!AC192=15,15,IF('Vessel List A'!AC192=16,16,0))))))))))))))))))</f>
        <v xml:space="preserve"> </v>
      </c>
      <c r="Q193" s="154"/>
      <c r="R193" s="158"/>
      <c r="S193" s="390" t="str">
        <f t="shared" si="167"/>
        <v/>
      </c>
      <c r="T193" s="158"/>
      <c r="U193" s="137"/>
      <c r="V193" s="388" t="str">
        <f t="shared" si="168"/>
        <v/>
      </c>
      <c r="W193" s="157" t="str">
        <f>IF(VALUE(IF('Vessel List A'!AP192=1,1,IF('Vessel List A'!AP192=2,2,IF('Vessel List A'!AP192=3,3,IF('Vessel List A'!AP192=4,4,IF('Vessel List A'!AP192=5,5,IF('Vessel List A'!AP192=6,6,IF('Vessel List A'!AP192=7,7,IF('Vessel List A'!AP192=8,8,IF('Vessel List A'!AP192=9,9,IF('Vessel List A'!AP192=10,10,IF('Vessel List A'!AP192=11,11,IF('Vessel List A'!AP192=12,12,IF('Vessel List A'!AP192=13,13,IF('Vessel List A'!AP192=14,14,IF('Vessel List A'!AP192=15,15,IF('Vessel List A'!AP192=16,16,0)))))))))))))))))=0," ",VALUE(IF('Vessel List A'!AP192=1,1,IF('Vessel List A'!AP192=2,2,IF('Vessel List A'!AP192=3,3,IF('Vessel List A'!AP192=4,4,IF('Vessel List A'!AP192=5,5,IF('Vessel List A'!AP192=6,6,IF('Vessel List A'!AP192=7,7,IF('Vessel List A'!AP192=8,8,IF('Vessel List A'!AP192=9,9,IF('Vessel List A'!AP192=10,10,IF('Vessel List A'!AP192=11,11,IF('Vessel List A'!AP192=12,12,IF('Vessel List A'!AP192=13,13,IF('Vessel List A'!AP192=14,14,IF('Vessel List A'!AP192=15,15,IF('Vessel List A'!AP192=16,16,0))))))))))))))))))</f>
        <v xml:space="preserve"> </v>
      </c>
      <c r="X193" s="154"/>
      <c r="Y193" s="158"/>
      <c r="Z193" s="390" t="str">
        <f t="shared" si="169"/>
        <v/>
      </c>
      <c r="AA193" s="158"/>
      <c r="AB193" s="137"/>
      <c r="AC193" s="388" t="str">
        <f t="shared" si="170"/>
        <v/>
      </c>
      <c r="AD193" s="157" t="str">
        <f>IF(VALUE(IF('Vessel List A'!BC192=1,1,IF('Vessel List A'!BC192=2,2,IF('Vessel List A'!BC192=3,3,IF('Vessel List A'!BC192=4,4,IF('Vessel List A'!BC192=5,5,IF('Vessel List A'!BC192=6,6,IF('Vessel List A'!BC192=7,7,IF('Vessel List A'!BC192=8,8,IF('Vessel List A'!BC192=9,9,IF('Vessel List A'!BC192=10,10,IF('Vessel List A'!BC192=11,11,IF('Vessel List A'!BC192=12,12,IF('Vessel List A'!BC192=13,13,IF('Vessel List A'!BC192=14,14,IF('Vessel List A'!BC192=15,15,IF('Vessel List A'!BC192=16,16,0)))))))))))))))))=0," ",VALUE(IF('Vessel List A'!BC192=1,1,IF('Vessel List A'!BC192=2,2,IF('Vessel List A'!BC192=3,3,IF('Vessel List A'!BC192=4,4,IF('Vessel List A'!BC192=5,5,IF('Vessel List A'!BC192=6,6,IF('Vessel List A'!BC192=7,7,IF('Vessel List A'!BC192=8,8,IF('Vessel List A'!BC192=9,9,IF('Vessel List A'!BC192=10,10,IF('Vessel List A'!BC192=11,11,IF('Vessel List A'!BC192=12,12,IF('Vessel List A'!BC192=13,13,IF('Vessel List A'!BC192=14,14,IF('Vessel List A'!BC192=15,15,IF('Vessel List A'!BC192=16,16,0))))))))))))))))))</f>
        <v xml:space="preserve"> </v>
      </c>
      <c r="AE193" s="154"/>
      <c r="AF193" s="158"/>
      <c r="AG193" s="390" t="str">
        <f t="shared" si="171"/>
        <v/>
      </c>
      <c r="AH193" s="158"/>
      <c r="AI193" s="137"/>
      <c r="AJ193" s="388" t="str">
        <f t="shared" si="172"/>
        <v/>
      </c>
      <c r="AK193" s="157" t="str">
        <f>IF(VALUE(IF('Vessel List A'!BP192=1,1,IF('Vessel List A'!BP192=2,2,IF('Vessel List A'!BP192=3,3,IF('Vessel List A'!BP192=4,4,IF('Vessel List A'!BP192=5,5,IF('Vessel List A'!BP192=6,6,IF('Vessel List A'!BP192=7,7,IF('Vessel List A'!BP192=8,8,IF('Vessel List A'!BP192=9,9,IF('Vessel List A'!BP192=10,10,IF('Vessel List A'!BP192=11,11,IF('Vessel List A'!BP192=12,12,IF('Vessel List A'!BP192=13,13,IF('Vessel List A'!BP192=14,14,IF('Vessel List A'!BP192=15,15,IF('Vessel List A'!BP192=16,16,0)))))))))))))))))=0," ",VALUE(IF('Vessel List A'!BP192=1,1,IF('Vessel List A'!BP192=2,2,IF('Vessel List A'!BP192=3,3,IF('Vessel List A'!BP192=4,4,IF('Vessel List A'!BP192=5,5,IF('Vessel List A'!BP192=6,6,IF('Vessel List A'!BP192=7,7,IF('Vessel List A'!BP192=8,8,IF('Vessel List A'!BP192=9,9,IF('Vessel List A'!BP192=10,10,IF('Vessel List A'!BP192=11,11,IF('Vessel List A'!BP192=12,12,IF('Vessel List A'!BP192=13,13,IF('Vessel List A'!BP192=14,14,IF('Vessel List A'!BP192=15,15,IF('Vessel List A'!BP192=16,16,0))))))))))))))))))</f>
        <v xml:space="preserve"> </v>
      </c>
      <c r="AL193" s="154"/>
      <c r="AM193" s="158"/>
      <c r="AN193" s="390" t="str">
        <f t="shared" si="173"/>
        <v/>
      </c>
      <c r="AO193" s="158"/>
      <c r="AP193" s="137"/>
      <c r="AQ193" s="388" t="str">
        <f t="shared" si="174"/>
        <v/>
      </c>
      <c r="AR193" s="157" t="str">
        <f>IF(VALUE(IF('Vessel List A'!CC192=1,1,IF('Vessel List A'!CC192=2,2,IF('Vessel List A'!CC192=3,3,IF('Vessel List A'!CC192=4,4,IF('Vessel List A'!CC192=5,5,IF('Vessel List A'!CC192=6,6,IF('Vessel List A'!CC192=7,7,IF('Vessel List A'!CC192=8,8,IF('Vessel List A'!CC192=9,9,IF('Vessel List A'!CC192=10,10,IF('Vessel List A'!CC192=11,11,IF('Vessel List A'!CC192=12,12,IF('Vessel List A'!CC192=13,13,IF('Vessel List A'!CC192=14,14,IF('Vessel List A'!CC192=15,15,IF('Vessel List A'!CC192=16,16,0)))))))))))))))))=0," ",VALUE(IF('Vessel List A'!CC192=1,1,IF('Vessel List A'!CC192=2,2,IF('Vessel List A'!CC192=3,3,IF('Vessel List A'!CC192=4,4,IF('Vessel List A'!CC192=5,5,IF('Vessel List A'!CC192=6,6,IF('Vessel List A'!CC192=7,7,IF('Vessel List A'!CC192=8,8,IF('Vessel List A'!CC192=9,9,IF('Vessel List A'!CC192=10,10,IF('Vessel List A'!CC192=11,11,IF('Vessel List A'!CC192=12,12,IF('Vessel List A'!CC192=13,13,IF('Vessel List A'!CC192=14,14,IF('Vessel List A'!CC192=15,15,IF('Vessel List A'!CC192=16,16,0))))))))))))))))))</f>
        <v xml:space="preserve"> </v>
      </c>
      <c r="AS193" s="154"/>
      <c r="AT193" s="158"/>
      <c r="AU193" s="390" t="str">
        <f t="shared" si="175"/>
        <v/>
      </c>
      <c r="AV193" s="158"/>
      <c r="AW193" s="137"/>
      <c r="AX193" s="388" t="str">
        <f t="shared" si="176"/>
        <v/>
      </c>
      <c r="AY193" s="157" t="str">
        <f>IF(VALUE(IF('Vessel List A'!CP192=1,1,IF('Vessel List A'!CP192=2,2,IF('Vessel List A'!CP192=3,3,IF('Vessel List A'!CP192=4,4,IF('Vessel List A'!CP192=5,5,IF('Vessel List A'!CP192=6,6,IF('Vessel List A'!CP192=7,7,IF('Vessel List A'!CP192=8,8,IF('Vessel List A'!CP192=9,9,IF('Vessel List A'!CP192=10,10,IF('Vessel List A'!CP192=11,11,IF('Vessel List A'!CP192=12,12,IF('Vessel List A'!CP192=13,13,IF('Vessel List A'!CP192=14,14,IF('Vessel List A'!CP192=15,15,IF('Vessel List A'!CP192=16,16,0)))))))))))))))))=0," ",VALUE(IF('Vessel List A'!CP192=1,1,IF('Vessel List A'!CP192=2,2,IF('Vessel List A'!CP192=3,3,IF('Vessel List A'!CP192=4,4,IF('Vessel List A'!CP192=5,5,IF('Vessel List A'!CP192=6,6,IF('Vessel List A'!CP192=7,7,IF('Vessel List A'!CP192=8,8,IF('Vessel List A'!CP192=9,9,IF('Vessel List A'!CP192=10,10,IF('Vessel List A'!CP192=11,11,IF('Vessel List A'!CP192=12,12,IF('Vessel List A'!CP192=13,13,IF('Vessel List A'!CP192=14,14,IF('Vessel List A'!CP192=15,15,IF('Vessel List A'!CP192=16,16,0))))))))))))))))))</f>
        <v xml:space="preserve"> </v>
      </c>
      <c r="AZ193" s="154"/>
      <c r="BA193" s="158"/>
      <c r="BB193" s="390" t="str">
        <f t="shared" si="177"/>
        <v/>
      </c>
      <c r="BC193" s="158"/>
      <c r="BD193" s="137"/>
      <c r="BE193" s="388" t="str">
        <f t="shared" si="178"/>
        <v/>
      </c>
      <c r="BF193" s="157" t="str">
        <f>IF(VALUE(IF('Vessel List A'!DC192=1,1,IF('Vessel List A'!DC192=2,2,IF('Vessel List A'!DC192=3,3,IF('Vessel List A'!DC192=4,4,IF('Vessel List A'!DC192=5,5,IF('Vessel List A'!DC192=6,6,IF('Vessel List A'!DC192=7,7,IF('Vessel List A'!DC192=8,8,IF('Vessel List A'!DC192=9,9,IF('Vessel List A'!DC192=10,10,IF('Vessel List A'!DC192=11,11,IF('Vessel List A'!DC192=12,12,IF('Vessel List A'!DC192=13,13,IF('Vessel List A'!DC192=14,14,IF('Vessel List A'!DC192=15,15,IF('Vessel List A'!DC192=16,16,0)))))))))))))))))=0," ",VALUE(IF('Vessel List A'!DC192=1,1,IF('Vessel List A'!DC192=2,2,IF('Vessel List A'!DC192=3,3,IF('Vessel List A'!DC192=4,4,IF('Vessel List A'!DC192=5,5,IF('Vessel List A'!DC192=6,6,IF('Vessel List A'!DC192=7,7,IF('Vessel List A'!DC192=8,8,IF('Vessel List A'!DC192=9,9,IF('Vessel List A'!DC192=10,10,IF('Vessel List A'!DC192=11,11,IF('Vessel List A'!DC192=12,12,IF('Vessel List A'!DC192=13,13,IF('Vessel List A'!DC192=14,14,IF('Vessel List A'!DC192=15,15,IF('Vessel List A'!DC192=16,16,0))))))))))))))))))</f>
        <v xml:space="preserve"> </v>
      </c>
      <c r="BG193" s="154"/>
      <c r="BH193" s="158"/>
      <c r="BI193" s="390" t="str">
        <f t="shared" si="179"/>
        <v/>
      </c>
      <c r="BJ193" s="158"/>
      <c r="BK193" s="137"/>
      <c r="BL193" s="388" t="str">
        <f t="shared" si="180"/>
        <v/>
      </c>
      <c r="BM193" s="157" t="str">
        <f>IF(VALUE(IF('Vessel List A'!DP192=1,1,IF('Vessel List A'!DP192=2,2,IF('Vessel List A'!DP192=3,3,IF('Vessel List A'!DP192=4,4,IF('Vessel List A'!DP192=5,5,IF('Vessel List A'!DP192=6,6,IF('Vessel List A'!DP192=7,7,IF('Vessel List A'!DP192=8,8,IF('Vessel List A'!DP192=9,9,IF('Vessel List A'!DP192=10,10,IF('Vessel List A'!DP192=11,11,IF('Vessel List A'!DP192=12,12,IF('Vessel List A'!DP192=13,13,IF('Vessel List A'!DP192=14,14,IF('Vessel List A'!DP192=15,15,IF('Vessel List A'!DP192=16,16,0)))))))))))))))))=0," ",VALUE(IF('Vessel List A'!DP192=1,1,IF('Vessel List A'!DP192=2,2,IF('Vessel List A'!DP192=3,3,IF('Vessel List A'!DP192=4,4,IF('Vessel List A'!DP192=5,5,IF('Vessel List A'!DP192=6,6,IF('Vessel List A'!DP192=7,7,IF('Vessel List A'!DP192=8,8,IF('Vessel List A'!DP192=9,9,IF('Vessel List A'!DP192=10,10,IF('Vessel List A'!DP192=11,11,IF('Vessel List A'!DP192=12,12,IF('Vessel List A'!DP192=13,13,IF('Vessel List A'!DP192=14,14,IF('Vessel List A'!DP192=15,15,IF('Vessel List A'!DP192=16,16,0))))))))))))))))))</f>
        <v xml:space="preserve"> </v>
      </c>
      <c r="BN193" s="154"/>
      <c r="BO193" s="158"/>
      <c r="BP193" s="390" t="str">
        <f t="shared" si="181"/>
        <v/>
      </c>
      <c r="BQ193" s="158"/>
      <c r="BR193" s="137"/>
      <c r="BS193" s="388" t="str">
        <f t="shared" si="182"/>
        <v/>
      </c>
      <c r="BT193" s="157" t="str">
        <f>IF(VALUE(IF('Vessel List A'!EC192=1,1,IF('Vessel List A'!EC192=2,2,IF('Vessel List A'!EC192=3,3,IF('Vessel List A'!EC192=4,4,IF('Vessel List A'!EC192=5,5,IF('Vessel List A'!EC192=6,6,IF('Vessel List A'!EC192=7,7,IF('Vessel List A'!EC192=8,8,IF('Vessel List A'!EC192=9,9,IF('Vessel List A'!EC192=10,10,IF('Vessel List A'!EC192=11,11,IF('Vessel List A'!EC192=12,12,IF('Vessel List A'!EC192=13,13,IF('Vessel List A'!EC192=14,14,IF('Vessel List A'!EC192=15,15,IF('Vessel List A'!EC192=16,16,0)))))))))))))))))=0," ",VALUE(IF('Vessel List A'!EC192=1,1,IF('Vessel List A'!EC192=2,2,IF('Vessel List A'!EC192=3,3,IF('Vessel List A'!EC192=4,4,IF('Vessel List A'!EC192=5,5,IF('Vessel List A'!EC192=6,6,IF('Vessel List A'!EC192=7,7,IF('Vessel List A'!EC192=8,8,IF('Vessel List A'!EC192=9,9,IF('Vessel List A'!EC192=10,10,IF('Vessel List A'!EC192=11,11,IF('Vessel List A'!EC192=12,12,IF('Vessel List A'!EC192=13,13,IF('Vessel List A'!EC192=14,14,IF('Vessel List A'!EC192=15,15,IF('Vessel List A'!EC192=16,16,0))))))))))))))))))</f>
        <v xml:space="preserve"> </v>
      </c>
      <c r="BU193" s="154"/>
      <c r="BV193" s="158"/>
      <c r="BW193" s="390" t="str">
        <f t="shared" si="183"/>
        <v/>
      </c>
      <c r="BX193" s="158"/>
      <c r="BY193" s="137"/>
      <c r="BZ193" s="388" t="str">
        <f t="shared" si="184"/>
        <v/>
      </c>
      <c r="CA193" s="157" t="str">
        <f>IF(VALUE(IF('Vessel List A'!EP192=1,1,IF('Vessel List A'!EP192=2,2,IF('Vessel List A'!EP192=3,3,IF('Vessel List A'!EP192=4,4,IF('Vessel List A'!EP192=5,5,IF('Vessel List A'!EP192=6,6,IF('Vessel List A'!EP192=7,7,IF('Vessel List A'!EP192=8,8,IF('Vessel List A'!EP192=9,9,IF('Vessel List A'!EP192=10,10,IF('Vessel List A'!EP192=11,11,IF('Vessel List A'!EP192=12,12,IF('Vessel List A'!EP192=13,13,IF('Vessel List A'!EP192=14,14,IF('Vessel List A'!EP192=15,15,IF('Vessel List A'!EP192=16,16,0)))))))))))))))))=0," ",VALUE(IF('Vessel List A'!EP192=1,1,IF('Vessel List A'!EP192=2,2,IF('Vessel List A'!EP192=3,3,IF('Vessel List A'!EP192=4,4,IF('Vessel List A'!EP192=5,5,IF('Vessel List A'!EP192=6,6,IF('Vessel List A'!EP192=7,7,IF('Vessel List A'!EP192=8,8,IF('Vessel List A'!EP192=9,9,IF('Vessel List A'!EP192=10,10,IF('Vessel List A'!EP192=11,11,IF('Vessel List A'!EP192=12,12,IF('Vessel List A'!EP192=13,13,IF('Vessel List A'!EP192=14,14,IF('Vessel List A'!EP192=15,15,IF('Vessel List A'!EP192=16,16,0))))))))))))))))))</f>
        <v xml:space="preserve"> </v>
      </c>
      <c r="CB193" s="154"/>
      <c r="CC193" s="158"/>
      <c r="CD193" s="390" t="str">
        <f t="shared" si="185"/>
        <v/>
      </c>
      <c r="CE193" s="158"/>
      <c r="CF193" s="137"/>
      <c r="CG193" s="388" t="str">
        <f t="shared" si="186"/>
        <v/>
      </c>
      <c r="CH193" s="157" t="str">
        <f>IF(VALUE(IF('Vessel List A'!FC192=1,1,IF('Vessel List A'!FC192=2,2,IF('Vessel List A'!FC192=3,3,IF('Vessel List A'!FC192=4,4,IF('Vessel List A'!FC192=5,5,IF('Vessel List A'!FC192=6,6,IF('Vessel List A'!FC192=7,7,IF('Vessel List A'!FC192=8,8,IF('Vessel List A'!FC192=9,9,IF('Vessel List A'!FC192=10,10,IF('Vessel List A'!FC192=11,11,IF('Vessel List A'!FC192=12,12,IF('Vessel List A'!FC192=13,13,IF('Vessel List A'!FC192=14,14,IF('Vessel List A'!FC192=15,15,IF('Vessel List A'!FC192=16,16,0)))))))))))))))))=0," ",VALUE(IF('Vessel List A'!FC192=1,1,IF('Vessel List A'!FC192=2,2,IF('Vessel List A'!FC192=3,3,IF('Vessel List A'!FC192=4,4,IF('Vessel List A'!FC192=5,5,IF('Vessel List A'!FC192=6,6,IF('Vessel List A'!FC192=7,7,IF('Vessel List A'!FC192=8,8,IF('Vessel List A'!FC192=9,9,IF('Vessel List A'!FC192=10,10,IF('Vessel List A'!FC192=11,11,IF('Vessel List A'!FC192=12,12,IF('Vessel List A'!FC192=13,13,IF('Vessel List A'!FC192=14,14,IF('Vessel List A'!FC192=15,15,IF('Vessel List A'!FC192=16,16,0))))))))))))))))))</f>
        <v xml:space="preserve"> </v>
      </c>
      <c r="CI193" s="154"/>
      <c r="CJ193" s="158"/>
      <c r="CK193" s="390" t="str">
        <f t="shared" si="187"/>
        <v/>
      </c>
      <c r="CL193" s="158"/>
      <c r="CM193" s="137"/>
      <c r="CN193" s="388" t="str">
        <f t="shared" si="188"/>
        <v/>
      </c>
      <c r="CO193" s="157" t="str">
        <f>IF(VALUE(IF('Vessel List A'!FP192=1,1,IF('Vessel List A'!FP192=2,2,IF('Vessel List A'!FP192=3,3,IF('Vessel List A'!FP192=4,4,IF('Vessel List A'!FP192=5,5,IF('Vessel List A'!FP192=6,6,IF('Vessel List A'!FP192=7,7,IF('Vessel List A'!FP192=8,8,IF('Vessel List A'!FP192=9,9,IF('Vessel List A'!FP192=10,10,IF('Vessel List A'!FP192=11,11,IF('Vessel List A'!FP192=12,12,IF('Vessel List A'!FP192=13,13,IF('Vessel List A'!FP192=14,14,IF('Vessel List A'!FP192=15,15,IF('Vessel List A'!FP192=16,16,0)))))))))))))))))=0," ",VALUE(IF('Vessel List A'!FP192=1,1,IF('Vessel List A'!FP192=2,2,IF('Vessel List A'!FP192=3,3,IF('Vessel List A'!FP192=4,4,IF('Vessel List A'!FP192=5,5,IF('Vessel List A'!FP192=6,6,IF('Vessel List A'!FP192=7,7,IF('Vessel List A'!FP192=8,8,IF('Vessel List A'!FP192=9,9,IF('Vessel List A'!FP192=10,10,IF('Vessel List A'!FP192=11,11,IF('Vessel List A'!FP192=12,12,IF('Vessel List A'!FP192=13,13,IF('Vessel List A'!FP192=14,14,IF('Vessel List A'!FP192=15,15,IF('Vessel List A'!FP192=16,16,0))))))))))))))))))</f>
        <v xml:space="preserve"> </v>
      </c>
      <c r="CP193" s="154"/>
      <c r="CQ193" s="158"/>
      <c r="CR193" s="390" t="str">
        <f t="shared" si="189"/>
        <v/>
      </c>
      <c r="CS193" s="158"/>
      <c r="CT193" s="137"/>
      <c r="CU193" s="388" t="str">
        <f t="shared" si="190"/>
        <v/>
      </c>
      <c r="CV193" s="157" t="str">
        <f>IF(VALUE(IF('Vessel List A'!GC192=1,1,IF('Vessel List A'!GC192=2,2,IF('Vessel List A'!GC192=3,3,IF('Vessel List A'!GC192=4,4,IF('Vessel List A'!GC192=5,5,IF('Vessel List A'!GC192=6,6,IF('Vessel List A'!GC192=7,7,IF('Vessel List A'!GC192=8,8,IF('Vessel List A'!GC192=9,9,IF('Vessel List A'!GC192=10,10,IF('Vessel List A'!GC192=11,11,IF('Vessel List A'!GC192=12,12,IF('Vessel List A'!GC192=13,13,IF('Vessel List A'!GC192=14,14,IF('Vessel List A'!GC192=15,15,IF('Vessel List A'!GC192=16,16,0)))))))))))))))))=0," ",VALUE(IF('Vessel List A'!GC192=1,1,IF('Vessel List A'!GC192=2,2,IF('Vessel List A'!GC192=3,3,IF('Vessel List A'!GC192=4,4,IF('Vessel List A'!GC192=5,5,IF('Vessel List A'!GC192=6,6,IF('Vessel List A'!GC192=7,7,IF('Vessel List A'!GC192=8,8,IF('Vessel List A'!GC192=9,9,IF('Vessel List A'!GC192=10,10,IF('Vessel List A'!GC192=11,11,IF('Vessel List A'!GC192=12,12,IF('Vessel List A'!GC192=13,13,IF('Vessel List A'!GC192=14,14,IF('Vessel List A'!GC192=15,15,IF('Vessel List A'!GC192=16,16,0))))))))))))))))))</f>
        <v xml:space="preserve"> </v>
      </c>
      <c r="CW193" s="154"/>
      <c r="CX193" s="158"/>
      <c r="CY193" s="390" t="str">
        <f t="shared" si="191"/>
        <v/>
      </c>
      <c r="CZ193" s="158"/>
      <c r="DA193" s="137"/>
      <c r="DB193" s="388" t="str">
        <f t="shared" si="192"/>
        <v/>
      </c>
      <c r="DC193" s="157" t="str">
        <f>IF(VALUE(IF('Vessel List A'!GP192=1,1,IF('Vessel List A'!GP192=2,2,IF('Vessel List A'!GP192=3,3,IF('Vessel List A'!GP192=4,4,IF('Vessel List A'!GP192=5,5,IF('Vessel List A'!GP192=6,6,IF('Vessel List A'!GP192=7,7,IF('Vessel List A'!GP192=8,8,IF('Vessel List A'!GP192=9,9,IF('Vessel List A'!GP192=10,10,IF('Vessel List A'!GP192=11,11,IF('Vessel List A'!GP192=12,12,IF('Vessel List A'!GP192=13,13,IF('Vessel List A'!GP192=14,14,IF('Vessel List A'!GP192=15,15,IF('Vessel List A'!GP192=16,16,0)))))))))))))))))=0," ",VALUE(IF('Vessel List A'!GP192=1,1,IF('Vessel List A'!GP192=2,2,IF('Vessel List A'!GP192=3,3,IF('Vessel List A'!GP192=4,4,IF('Vessel List A'!GP192=5,5,IF('Vessel List A'!GP192=6,6,IF('Vessel List A'!GP192=7,7,IF('Vessel List A'!GP192=8,8,IF('Vessel List A'!GP192=9,9,IF('Vessel List A'!GP192=10,10,IF('Vessel List A'!GP192=11,11,IF('Vessel List A'!GP192=12,12,IF('Vessel List A'!GP192=13,13,IF('Vessel List A'!GP192=14,14,IF('Vessel List A'!GP192=15,15,IF('Vessel List A'!GP192=16,16,0))))))))))))))))))</f>
        <v xml:space="preserve"> </v>
      </c>
      <c r="DD193" s="154"/>
      <c r="DE193" s="158"/>
      <c r="DF193" s="390" t="str">
        <f t="shared" si="193"/>
        <v/>
      </c>
      <c r="DG193" s="158"/>
      <c r="DH193" s="137"/>
      <c r="DI193" s="388" t="str">
        <f t="shared" si="194"/>
        <v/>
      </c>
      <c r="DJ193" s="157" t="str">
        <f>IF(VALUE(IF('Vessel List A'!HC192=1,1,IF('Vessel List A'!HC192=2,2,IF('Vessel List A'!HC192=3,3,IF('Vessel List A'!HC192=4,4,IF('Vessel List A'!HC192=5,5,IF('Vessel List A'!HC192=6,6,IF('Vessel List A'!HC192=7,7,IF('Vessel List A'!HC192=8,8,IF('Vessel List A'!HC192=9,9,IF('Vessel List A'!HC192=10,10,IF('Vessel List A'!HC192=11,11,IF('Vessel List A'!HC192=12,12,IF('Vessel List A'!HC192=13,13,IF('Vessel List A'!HC192=14,14,IF('Vessel List A'!HC192=15,15,IF('Vessel List A'!HC192=16,16,0)))))))))))))))))=0," ",VALUE(IF('Vessel List A'!HC192=1,1,IF('Vessel List A'!HC192=2,2,IF('Vessel List A'!HC192=3,3,IF('Vessel List A'!HC192=4,4,IF('Vessel List A'!HC192=5,5,IF('Vessel List A'!HC192=6,6,IF('Vessel List A'!HC192=7,7,IF('Vessel List A'!HC192=8,8,IF('Vessel List A'!HC192=9,9,IF('Vessel List A'!HC192=10,10,IF('Vessel List A'!HC192=11,11,IF('Vessel List A'!HC192=12,12,IF('Vessel List A'!HC192=13,13,IF('Vessel List A'!HC192=14,14,IF('Vessel List A'!HC192=15,15,IF('Vessel List A'!HC192=16,16,0))))))))))))))))))</f>
        <v xml:space="preserve"> </v>
      </c>
      <c r="DK193" s="154"/>
      <c r="DL193" s="158"/>
      <c r="DM193" s="390" t="str">
        <f t="shared" si="195"/>
        <v/>
      </c>
      <c r="DN193" s="158"/>
      <c r="DO193" s="137"/>
      <c r="DP193" s="388" t="str">
        <f t="shared" si="196"/>
        <v/>
      </c>
      <c r="DQ193" s="157" t="str">
        <f>IF(VALUE(IF('Vessel List A'!HP192=1,1,IF('Vessel List A'!HP192=2,2,IF('Vessel List A'!HP192=3,3,IF('Vessel List A'!HP192=4,4,IF('Vessel List A'!HP192=5,5,IF('Vessel List A'!HP192=6,6,IF('Vessel List A'!HP192=7,7,IF('Vessel List A'!HP192=8,8,IF('Vessel List A'!HP192=9,9,IF('Vessel List A'!HP192=10,10,IF('Vessel List A'!HP192=11,11,IF('Vessel List A'!HP192=12,12,IF('Vessel List A'!HP192=13,13,IF('Vessel List A'!HP192=14,14,IF('Vessel List A'!HP192=15,15,IF('Vessel List A'!HP192=16,16,0)))))))))))))))))=0," ",VALUE(IF('Vessel List A'!HP192=1,1,IF('Vessel List A'!HP192=2,2,IF('Vessel List A'!HP192=3,3,IF('Vessel List A'!HP192=4,4,IF('Vessel List A'!HP192=5,5,IF('Vessel List A'!HP192=6,6,IF('Vessel List A'!HP192=7,7,IF('Vessel List A'!HP192=8,8,IF('Vessel List A'!HP192=9,9,IF('Vessel List A'!HP192=10,10,IF('Vessel List A'!HP192=11,11,IF('Vessel List A'!HP192=12,12,IF('Vessel List A'!HP192=13,13,IF('Vessel List A'!HP192=14,14,IF('Vessel List A'!HP192=15,15,IF('Vessel List A'!HP192=16,16,0))))))))))))))))))</f>
        <v xml:space="preserve"> </v>
      </c>
      <c r="DR193" s="154"/>
      <c r="DS193" s="158"/>
      <c r="DT193" s="390" t="str">
        <f t="shared" si="197"/>
        <v/>
      </c>
      <c r="DU193" s="158"/>
      <c r="DV193" s="137"/>
      <c r="DW193" s="388" t="str">
        <f t="shared" si="198"/>
        <v/>
      </c>
      <c r="DX193" s="157" t="str">
        <f>IF(VALUE(IF('Vessel List A'!IC192=1,1,IF('Vessel List A'!IC192=2,2,IF('Vessel List A'!IC192=3,3,IF('Vessel List A'!IC192=4,4,IF('Vessel List A'!IC192=5,5,IF('Vessel List A'!IC192=6,6,IF('Vessel List A'!IC192=7,7,IF('Vessel List A'!IC192=8,8,IF('Vessel List A'!IC192=9,9,IF('Vessel List A'!IC192=10,10,IF('Vessel List A'!IC192=11,11,IF('Vessel List A'!IC192=12,12,IF('Vessel List A'!IC192=13,13,IF('Vessel List A'!IC192=14,14,IF('Vessel List A'!IC192=15,15,IF('Vessel List A'!IC192=16,16,0)))))))))))))))))=0," ",VALUE(IF('Vessel List A'!IC192=1,1,IF('Vessel List A'!IC192=2,2,IF('Vessel List A'!IC192=3,3,IF('Vessel List A'!IC192=4,4,IF('Vessel List A'!IC192=5,5,IF('Vessel List A'!IC192=6,6,IF('Vessel List A'!IC192=7,7,IF('Vessel List A'!IC192=8,8,IF('Vessel List A'!IC192=9,9,IF('Vessel List A'!IC192=10,10,IF('Vessel List A'!IC192=11,11,IF('Vessel List A'!IC192=12,12,IF('Vessel List A'!IC192=13,13,IF('Vessel List A'!IC192=14,14,IF('Vessel List A'!IC192=15,15,IF('Vessel List A'!IC192=16,16,0))))))))))))))))))</f>
        <v xml:space="preserve"> </v>
      </c>
      <c r="DY193" s="154"/>
      <c r="DZ193" s="158"/>
      <c r="EA193" s="390" t="str">
        <f t="shared" si="199"/>
        <v/>
      </c>
      <c r="EB193" s="158"/>
      <c r="EC193" s="137"/>
      <c r="ED193" s="388" t="str">
        <f t="shared" si="200"/>
        <v/>
      </c>
      <c r="EE193" s="157" t="str">
        <f>IF(VALUE(IF('Vessel List A'!IP192=1,1,IF('Vessel List A'!IP192=2,2,IF('Vessel List A'!IP192=3,3,IF('Vessel List A'!IP192=4,4,IF('Vessel List A'!IP192=5,5,IF('Vessel List A'!IP192=6,6,IF('Vessel List A'!IP192=7,7,IF('Vessel List A'!IP192=8,8,IF('Vessel List A'!IP192=9,9,IF('Vessel List A'!IP192=10,10,IF('Vessel List A'!IP192=11,11,IF('Vessel List A'!IP192=12,12,IF('Vessel List A'!IP192=13,13,IF('Vessel List A'!IP192=14,14,IF('Vessel List A'!IP192=15,15,IF('Vessel List A'!IP192=16,16,0)))))))))))))))))=0," ",VALUE(IF('Vessel List A'!IP192=1,1,IF('Vessel List A'!IP192=2,2,IF('Vessel List A'!IP192=3,3,IF('Vessel List A'!IP192=4,4,IF('Vessel List A'!IP192=5,5,IF('Vessel List A'!IP192=6,6,IF('Vessel List A'!IP192=7,7,IF('Vessel List A'!IP192=8,8,IF('Vessel List A'!IP192=9,9,IF('Vessel List A'!IP192=10,10,IF('Vessel List A'!IP192=11,11,IF('Vessel List A'!IP192=12,12,IF('Vessel List A'!IP192=13,13,IF('Vessel List A'!IP192=14,14,IF('Vessel List A'!IP192=15,15,IF('Vessel List A'!IP192=16,16,0))))))))))))))))))</f>
        <v xml:space="preserve"> </v>
      </c>
      <c r="EF193" s="154"/>
      <c r="EG193" s="158"/>
      <c r="EH193" s="390" t="str">
        <f t="shared" si="201"/>
        <v/>
      </c>
      <c r="EI193" s="158"/>
      <c r="EJ193" s="137"/>
      <c r="EK193" s="397" t="str">
        <f t="shared" si="202"/>
        <v/>
      </c>
      <c r="EL193" s="144"/>
      <c r="EM193" s="157" t="str">
        <f>IF(VALUE(IF('Vessel List B'!C192=1,1,IF('Vessel List B'!C192=2,2,IF('Vessel List B'!C192=3,3,IF('Vessel List B'!C192=4,4,IF('Vessel List B'!C192=5,5,IF('Vessel List B'!C192=6,6,IF('Vessel List B'!C192=7,7,IF('Vessel List B'!C192=8,8,IF('Vessel List B'!C192=9,9,IF('Vessel List B'!C192=10,10,IF('Vessel List B'!C192=11,11,IF('Vessel List B'!C192=12,12,IF('Vessel List B'!C192=13,13,IF('Vessel List B'!C192=14,14,IF('Vessel List B'!C192=15,15,IF('Vessel List B'!C192=16,16,0)))))))))))))))))=0," ",VALUE(IF('Vessel List B'!C192=1,1,IF('Vessel List B'!C192=2,2,IF('Vessel List B'!C192=3,3,IF('Vessel List B'!C192=4,4,IF('Vessel List B'!C192=5,5,IF('Vessel List B'!C192=6,6,IF('Vessel List B'!C192=7,7,IF('Vessel List B'!C192=8,8,IF('Vessel List B'!C192=9,9,IF('Vessel List B'!C192=10,10,IF('Vessel List B'!C192=11,11,IF('Vessel List B'!C192=12,12,IF('Vessel List B'!C192=13,13,IF('Vessel List B'!C192=14,14,IF('Vessel List B'!C192=15,15,IF('Vessel List B'!C192=16,16,0))))))))))))))))))</f>
        <v xml:space="preserve"> </v>
      </c>
      <c r="EN193" s="154"/>
      <c r="EO193" s="158"/>
      <c r="EP193" s="390" t="str">
        <f t="shared" si="203"/>
        <v/>
      </c>
      <c r="EQ193" s="158"/>
      <c r="ER193" s="137"/>
      <c r="ES193" s="388" t="str">
        <f t="shared" si="204"/>
        <v/>
      </c>
      <c r="ET193" s="157" t="str">
        <f>IF(VALUE(IF('Vessel List B'!P192=1,1,IF('Vessel List B'!P192=2,2,IF('Vessel List B'!P192=3,3,IF('Vessel List B'!P192=4,4,IF('Vessel List B'!P192=5,5,IF('Vessel List B'!P192=6,6,IF('Vessel List B'!P192=7,7,IF('Vessel List B'!P192=8,8,IF('Vessel List B'!P192=9,9,IF('Vessel List B'!P192=10,10,IF('Vessel List B'!P192=11,11,IF('Vessel List B'!P192=12,12,IF('Vessel List B'!P192=13,13,IF('Vessel List B'!P192=14,14,IF('Vessel List B'!P192=15,15,IF('Vessel List B'!P192=16,16,0)))))))))))))))))=0," ",VALUE(IF('Vessel List B'!P192=1,1,IF('Vessel List B'!P192=2,2,IF('Vessel List B'!P192=3,3,IF('Vessel List B'!P192=4,4,IF('Vessel List B'!P192=5,5,IF('Vessel List B'!P192=6,6,IF('Vessel List B'!P192=7,7,IF('Vessel List B'!P192=8,8,IF('Vessel List B'!P192=9,9,IF('Vessel List B'!P192=10,10,IF('Vessel List B'!P192=11,11,IF('Vessel List B'!P192=12,12,IF('Vessel List B'!P192=13,13,IF('Vessel List B'!P192=14,14,IF('Vessel List B'!P192=15,15,IF('Vessel List B'!P192=16,16,0))))))))))))))))))</f>
        <v xml:space="preserve"> </v>
      </c>
      <c r="EU193" s="154"/>
      <c r="EV193" s="158"/>
      <c r="EW193" s="390" t="str">
        <f t="shared" si="205"/>
        <v/>
      </c>
      <c r="EX193" s="158"/>
      <c r="EY193" s="137"/>
      <c r="EZ193" s="388" t="str">
        <f t="shared" si="206"/>
        <v/>
      </c>
      <c r="FA193" s="157" t="str">
        <f>IF(VALUE(IF('Vessel List B'!AC192=1,1,IF('Vessel List B'!AC192=2,2,IF('Vessel List B'!AC192=3,3,IF('Vessel List B'!AC192=4,4,IF('Vessel List B'!AC192=5,5,IF('Vessel List B'!AC192=6,6,IF('Vessel List B'!AC192=7,7,IF('Vessel List B'!AC192=8,8,IF('Vessel List B'!AC192=9,9,IF('Vessel List B'!AC192=10,10,IF('Vessel List B'!AC192=11,11,IF('Vessel List B'!AC192=12,12,IF('Vessel List B'!AC192=13,13,IF('Vessel List B'!AC192=14,14,IF('Vessel List B'!AC192=15,15,IF('Vessel List B'!AC192=16,16,0)))))))))))))))))=0," ",VALUE(IF('Vessel List B'!AC192=1,1,IF('Vessel List B'!AC192=2,2,IF('Vessel List B'!AC192=3,3,IF('Vessel List B'!AC192=4,4,IF('Vessel List B'!AC192=5,5,IF('Vessel List B'!AC192=6,6,IF('Vessel List B'!AC192=7,7,IF('Vessel List B'!AC192=8,8,IF('Vessel List B'!AC192=9,9,IF('Vessel List B'!AC192=10,10,IF('Vessel List B'!AC192=11,11,IF('Vessel List B'!AC192=12,12,IF('Vessel List B'!AC192=13,13,IF('Vessel List B'!AC192=14,14,IF('Vessel List B'!AC192=15,15,IF('Vessel List B'!AC192=16,16,0))))))))))))))))))</f>
        <v xml:space="preserve"> </v>
      </c>
      <c r="FB193" s="154"/>
      <c r="FC193" s="158"/>
      <c r="FD193" s="390" t="str">
        <f t="shared" si="207"/>
        <v/>
      </c>
      <c r="FE193" s="158"/>
      <c r="FF193" s="137"/>
      <c r="FG193" s="388" t="str">
        <f t="shared" si="208"/>
        <v/>
      </c>
      <c r="FH193" s="157" t="str">
        <f>IF(VALUE(IF('Vessel List B'!AP192=1,1,IF('Vessel List B'!AP192=2,2,IF('Vessel List B'!AP192=3,3,IF('Vessel List B'!AP192=4,4,IF('Vessel List B'!AP192=5,5,IF('Vessel List B'!AP192=6,6,IF('Vessel List B'!AP192=7,7,IF('Vessel List B'!AP192=8,8,IF('Vessel List B'!AP192=9,9,IF('Vessel List B'!AP192=10,10,IF('Vessel List B'!AP192=11,11,IF('Vessel List B'!AP192=12,12,IF('Vessel List B'!AP192=13,13,IF('Vessel List B'!AP192=14,14,IF('Vessel List B'!AP192=15,15,IF('Vessel List B'!AP192=16,16,0)))))))))))))))))=0," ",VALUE(IF('Vessel List B'!AP192=1,1,IF('Vessel List B'!AP192=2,2,IF('Vessel List B'!AP192=3,3,IF('Vessel List B'!AP192=4,4,IF('Vessel List B'!AP192=5,5,IF('Vessel List B'!AP192=6,6,IF('Vessel List B'!AP192=7,7,IF('Vessel List B'!AP192=8,8,IF('Vessel List B'!AP192=9,9,IF('Vessel List B'!AP192=10,10,IF('Vessel List B'!AP192=11,11,IF('Vessel List B'!AP192=12,12,IF('Vessel List B'!AP192=13,13,IF('Vessel List B'!AP192=14,14,IF('Vessel List B'!AP192=15,15,IF('Vessel List B'!AP192=16,16,0))))))))))))))))))</f>
        <v xml:space="preserve"> </v>
      </c>
      <c r="FI193" s="154"/>
      <c r="FJ193" s="158"/>
      <c r="FK193" s="390" t="str">
        <f t="shared" si="209"/>
        <v/>
      </c>
      <c r="FL193" s="158"/>
      <c r="FM193" s="137"/>
      <c r="FN193" s="388" t="str">
        <f t="shared" si="210"/>
        <v/>
      </c>
      <c r="FO193" s="157" t="str">
        <f>IF(VALUE(IF('Vessel List B'!BC192=1,1,IF('Vessel List B'!BC192=2,2,IF('Vessel List B'!BC192=3,3,IF('Vessel List B'!BC192=4,4,IF('Vessel List B'!BC192=5,5,IF('Vessel List B'!BC192=6,6,IF('Vessel List B'!BC192=7,7,IF('Vessel List B'!BC192=8,8,IF('Vessel List B'!BC192=9,9,IF('Vessel List B'!BC192=10,10,IF('Vessel List B'!BC192=11,11,IF('Vessel List B'!BC192=12,12,IF('Vessel List B'!BC192=13,13,IF('Vessel List B'!BC192=14,14,IF('Vessel List B'!BC192=15,15,IF('Vessel List B'!BC192=16,16,0)))))))))))))))))=0," ",VALUE(IF('Vessel List B'!BC192=1,1,IF('Vessel List B'!BC192=2,2,IF('Vessel List B'!BC192=3,3,IF('Vessel List B'!BC192=4,4,IF('Vessel List B'!BC192=5,5,IF('Vessel List B'!BC192=6,6,IF('Vessel List B'!BC192=7,7,IF('Vessel List B'!BC192=8,8,IF('Vessel List B'!BC192=9,9,IF('Vessel List B'!BC192=10,10,IF('Vessel List B'!BC192=11,11,IF('Vessel List B'!BC192=12,12,IF('Vessel List B'!BC192=13,13,IF('Vessel List B'!BC192=14,14,IF('Vessel List B'!BC192=15,15,IF('Vessel List B'!BC192=16,16,0))))))))))))))))))</f>
        <v xml:space="preserve"> </v>
      </c>
      <c r="FP193" s="154"/>
      <c r="FQ193" s="158"/>
      <c r="FR193" s="390" t="str">
        <f t="shared" si="211"/>
        <v/>
      </c>
      <c r="FS193" s="158"/>
      <c r="FT193" s="137"/>
      <c r="FU193" s="388" t="str">
        <f t="shared" si="212"/>
        <v/>
      </c>
      <c r="FV193" s="157" t="str">
        <f>IF(VALUE(IF('Vessel List B'!BP192=1,1,IF('Vessel List B'!BP192=2,2,IF('Vessel List B'!BP192=3,3,IF('Vessel List B'!BP192=4,4,IF('Vessel List B'!BP192=5,5,IF('Vessel List B'!BP192=6,6,IF('Vessel List B'!BP192=7,7,IF('Vessel List B'!BP192=8,8,IF('Vessel List B'!BP192=9,9,IF('Vessel List B'!BP192=10,10,IF('Vessel List B'!BP192=11,11,IF('Vessel List B'!BP192=12,12,IF('Vessel List B'!BP192=13,13,IF('Vessel List B'!BP192=14,14,IF('Vessel List B'!BP192=15,15,IF('Vessel List B'!BP192=16,16,0)))))))))))))))))=0," ",VALUE(IF('Vessel List B'!BP192=1,1,IF('Vessel List B'!BP192=2,2,IF('Vessel List B'!BP192=3,3,IF('Vessel List B'!BP192=4,4,IF('Vessel List B'!BP192=5,5,IF('Vessel List B'!BP192=6,6,IF('Vessel List B'!BP192=7,7,IF('Vessel List B'!BP192=8,8,IF('Vessel List B'!BP192=9,9,IF('Vessel List B'!BP192=10,10,IF('Vessel List B'!BP192=11,11,IF('Vessel List B'!BP192=12,12,IF('Vessel List B'!BP192=13,13,IF('Vessel List B'!BP192=14,14,IF('Vessel List B'!BP192=15,15,IF('Vessel List B'!BP192=16,16,0))))))))))))))))))</f>
        <v xml:space="preserve"> </v>
      </c>
      <c r="FW193" s="154"/>
      <c r="FX193" s="158"/>
      <c r="FY193" s="390" t="str">
        <f t="shared" si="213"/>
        <v/>
      </c>
      <c r="FZ193" s="158"/>
      <c r="GA193" s="137"/>
      <c r="GB193" s="388" t="str">
        <f t="shared" si="214"/>
        <v/>
      </c>
      <c r="GC193" s="157" t="str">
        <f>IF(VALUE(IF('Vessel List B'!CC192=1,1,IF('Vessel List B'!CC192=2,2,IF('Vessel List B'!CC192=3,3,IF('Vessel List B'!CC192=4,4,IF('Vessel List B'!CC192=5,5,IF('Vessel List B'!CC192=6,6,IF('Vessel List B'!CC192=7,7,IF('Vessel List B'!CC192=8,8,IF('Vessel List B'!CC192=9,9,IF('Vessel List B'!CC192=10,10,IF('Vessel List B'!CC192=11,11,IF('Vessel List B'!CC192=12,12,IF('Vessel List B'!CC192=13,13,IF('Vessel List B'!CC192=14,14,IF('Vessel List B'!CC192=15,15,IF('Vessel List B'!CC192=16,16,0)))))))))))))))))=0," ",VALUE(IF('Vessel List B'!CC192=1,1,IF('Vessel List B'!CC192=2,2,IF('Vessel List B'!CC192=3,3,IF('Vessel List B'!CC192=4,4,IF('Vessel List B'!CC192=5,5,IF('Vessel List B'!CC192=6,6,IF('Vessel List B'!CC192=7,7,IF('Vessel List B'!CC192=8,8,IF('Vessel List B'!CC192=9,9,IF('Vessel List B'!CC192=10,10,IF('Vessel List B'!CC192=11,11,IF('Vessel List B'!CC192=12,12,IF('Vessel List B'!CC192=13,13,IF('Vessel List B'!CC192=14,14,IF('Vessel List B'!CC192=15,15,IF('Vessel List B'!CC192=16,16,0))))))))))))))))))</f>
        <v xml:space="preserve"> </v>
      </c>
      <c r="GD193" s="154"/>
      <c r="GE193" s="158"/>
      <c r="GF193" s="390" t="str">
        <f t="shared" si="215"/>
        <v/>
      </c>
      <c r="GG193" s="158"/>
      <c r="GH193" s="137"/>
      <c r="GI193" s="388" t="str">
        <f t="shared" si="216"/>
        <v/>
      </c>
      <c r="GJ193" s="157" t="str">
        <f>IF(VALUE(IF('Vessel List B'!CP192=1,1,IF('Vessel List B'!CP192=2,2,IF('Vessel List B'!CP192=3,3,IF('Vessel List B'!CP192=4,4,IF('Vessel List B'!CP192=5,5,IF('Vessel List B'!CP192=6,6,IF('Vessel List B'!CP192=7,7,IF('Vessel List B'!CP192=8,8,IF('Vessel List B'!CP192=9,9,IF('Vessel List B'!CP192=10,10,IF('Vessel List B'!CP192=11,11,IF('Vessel List B'!CP192=12,12,IF('Vessel List B'!CP192=13,13,IF('Vessel List B'!CP192=14,14,IF('Vessel List B'!CP192=15,15,IF('Vessel List B'!CP192=16,16,0)))))))))))))))))=0," ",VALUE(IF('Vessel List B'!CP192=1,1,IF('Vessel List B'!CP192=2,2,IF('Vessel List B'!CP192=3,3,IF('Vessel List B'!CP192=4,4,IF('Vessel List B'!CP192=5,5,IF('Vessel List B'!CP192=6,6,IF('Vessel List B'!CP192=7,7,IF('Vessel List B'!CP192=8,8,IF('Vessel List B'!CP192=9,9,IF('Vessel List B'!CP192=10,10,IF('Vessel List B'!CP192=11,11,IF('Vessel List B'!CP192=12,12,IF('Vessel List B'!CP192=13,13,IF('Vessel List B'!CP192=14,14,IF('Vessel List B'!CP192=15,15,IF('Vessel List B'!CP192=16,16,0))))))))))))))))))</f>
        <v xml:space="preserve"> </v>
      </c>
      <c r="GK193" s="154"/>
      <c r="GL193" s="158"/>
      <c r="GM193" s="390" t="str">
        <f t="shared" si="217"/>
        <v/>
      </c>
      <c r="GN193" s="158"/>
      <c r="GO193" s="137"/>
      <c r="GP193" s="388" t="str">
        <f t="shared" si="218"/>
        <v/>
      </c>
      <c r="GQ193" s="157" t="str">
        <f>IF(VALUE(IF('Vessel List B'!DC192=1,1,IF('Vessel List B'!DC192=2,2,IF('Vessel List B'!DC192=3,3,IF('Vessel List B'!DC192=4,4,IF('Vessel List B'!DC192=5,5,IF('Vessel List B'!DC192=6,6,IF('Vessel List B'!DC192=7,7,IF('Vessel List B'!DC192=8,8,IF('Vessel List B'!DC192=9,9,IF('Vessel List B'!DC192=10,10,IF('Vessel List B'!DC192=11,11,IF('Vessel List B'!DC192=12,12,IF('Vessel List B'!DC192=13,13,IF('Vessel List B'!DC192=14,14,IF('Vessel List B'!DC192=15,15,IF('Vessel List B'!DC192=16,16,0)))))))))))))))))=0," ",VALUE(IF('Vessel List B'!DC192=1,1,IF('Vessel List B'!DC192=2,2,IF('Vessel List B'!DC192=3,3,IF('Vessel List B'!DC192=4,4,IF('Vessel List B'!DC192=5,5,IF('Vessel List B'!DC192=6,6,IF('Vessel List B'!DC192=7,7,IF('Vessel List B'!DC192=8,8,IF('Vessel List B'!DC192=9,9,IF('Vessel List B'!DC192=10,10,IF('Vessel List B'!DC192=11,11,IF('Vessel List B'!DC192=12,12,IF('Vessel List B'!DC192=13,13,IF('Vessel List B'!DC192=14,14,IF('Vessel List B'!DC192=15,15,IF('Vessel List B'!DC192=16,16,0))))))))))))))))))</f>
        <v xml:space="preserve"> </v>
      </c>
      <c r="GR193" s="154"/>
      <c r="GS193" s="158"/>
      <c r="GT193" s="390" t="str">
        <f t="shared" si="219"/>
        <v/>
      </c>
      <c r="GU193" s="158"/>
      <c r="GV193" s="137"/>
      <c r="GW193" s="388" t="str">
        <f t="shared" si="220"/>
        <v/>
      </c>
      <c r="GX193" s="157" t="str">
        <f>IF(VALUE(IF('Vessel List B'!DP192=1,1,IF('Vessel List B'!DP192=2,2,IF('Vessel List B'!DP192=3,3,IF('Vessel List B'!DP192=4,4,IF('Vessel List B'!DP192=5,5,IF('Vessel List B'!DP192=6,6,IF('Vessel List B'!DP192=7,7,IF('Vessel List B'!DP192=8,8,IF('Vessel List B'!DP192=9,9,IF('Vessel List B'!DP192=10,10,IF('Vessel List B'!DP192=11,11,IF('Vessel List B'!DP192=12,12,IF('Vessel List B'!DP192=13,13,IF('Vessel List B'!DP192=14,14,IF('Vessel List B'!DP192=15,15,IF('Vessel List B'!DP192=16,16,0)))))))))))))))))=0," ",VALUE(IF('Vessel List B'!DP192=1,1,IF('Vessel List B'!DP192=2,2,IF('Vessel List B'!DP192=3,3,IF('Vessel List B'!DP192=4,4,IF('Vessel List B'!DP192=5,5,IF('Vessel List B'!DP192=6,6,IF('Vessel List B'!DP192=7,7,IF('Vessel List B'!DP192=8,8,IF('Vessel List B'!DP192=9,9,IF('Vessel List B'!DP192=10,10,IF('Vessel List B'!DP192=11,11,IF('Vessel List B'!DP192=12,12,IF('Vessel List B'!DP192=13,13,IF('Vessel List B'!DP192=14,14,IF('Vessel List B'!DP192=15,15,IF('Vessel List B'!DP192=16,16,0))))))))))))))))))</f>
        <v xml:space="preserve"> </v>
      </c>
      <c r="GY193" s="154"/>
      <c r="GZ193" s="158"/>
      <c r="HA193" s="390" t="str">
        <f t="shared" si="221"/>
        <v/>
      </c>
      <c r="HB193" s="158"/>
      <c r="HC193" s="137"/>
      <c r="HD193" s="388" t="str">
        <f t="shared" si="222"/>
        <v/>
      </c>
      <c r="HE193" s="157" t="str">
        <f>IF(VALUE(IF('Vessel List B'!EC192=1,1,IF('Vessel List B'!EC192=2,2,IF('Vessel List B'!EC192=3,3,IF('Vessel List B'!EC192=4,4,IF('Vessel List B'!EC192=5,5,IF('Vessel List B'!EC192=6,6,IF('Vessel List B'!EC192=7,7,IF('Vessel List B'!EC192=8,8,IF('Vessel List B'!EC192=9,9,IF('Vessel List B'!EC192=10,10,IF('Vessel List B'!EC192=11,11,IF('Vessel List B'!EC192=12,12,IF('Vessel List B'!EC192=13,13,IF('Vessel List B'!EC192=14,14,IF('Vessel List B'!EC192=15,15,IF('Vessel List B'!EC192=16,16,0)))))))))))))))))=0," ",VALUE(IF('Vessel List B'!EC192=1,1,IF('Vessel List B'!EC192=2,2,IF('Vessel List B'!EC192=3,3,IF('Vessel List B'!EC192=4,4,IF('Vessel List B'!EC192=5,5,IF('Vessel List B'!EC192=6,6,IF('Vessel List B'!EC192=7,7,IF('Vessel List B'!EC192=8,8,IF('Vessel List B'!EC192=9,9,IF('Vessel List B'!EC192=10,10,IF('Vessel List B'!EC192=11,11,IF('Vessel List B'!EC192=12,12,IF('Vessel List B'!EC192=13,13,IF('Vessel List B'!EC192=14,14,IF('Vessel List B'!EC192=15,15,IF('Vessel List B'!EC192=16,16,0))))))))))))))))))</f>
        <v xml:space="preserve"> </v>
      </c>
      <c r="HF193" s="154"/>
      <c r="HG193" s="158"/>
      <c r="HH193" s="390" t="str">
        <f t="shared" si="223"/>
        <v/>
      </c>
      <c r="HI193" s="158"/>
      <c r="HJ193" s="137"/>
      <c r="HK193" s="388" t="str">
        <f t="shared" si="224"/>
        <v/>
      </c>
      <c r="HL193" s="157" t="str">
        <f>IF(VALUE(IF('Vessel List B'!EP192=1,1,IF('Vessel List B'!EP192=2,2,IF('Vessel List B'!EP192=3,3,IF('Vessel List B'!EP192=4,4,IF('Vessel List B'!EP192=5,5,IF('Vessel List B'!EP192=6,6,IF('Vessel List B'!EP192=7,7,IF('Vessel List B'!EP192=8,8,IF('Vessel List B'!EP192=9,9,IF('Vessel List B'!EP192=10,10,IF('Vessel List B'!EP192=11,11,IF('Vessel List B'!EP192=12,12,IF('Vessel List B'!EP192=13,13,IF('Vessel List B'!EP192=14,14,IF('Vessel List B'!EP192=15,15,IF('Vessel List B'!EP192=16,16,0)))))))))))))))))=0," ",VALUE(IF('Vessel List B'!EP192=1,1,IF('Vessel List B'!EP192=2,2,IF('Vessel List B'!EP192=3,3,IF('Vessel List B'!EP192=4,4,IF('Vessel List B'!EP192=5,5,IF('Vessel List B'!EP192=6,6,IF('Vessel List B'!EP192=7,7,IF('Vessel List B'!EP192=8,8,IF('Vessel List B'!EP192=9,9,IF('Vessel List B'!EP192=10,10,IF('Vessel List B'!EP192=11,11,IF('Vessel List B'!EP192=12,12,IF('Vessel List B'!EP192=13,13,IF('Vessel List B'!EP192=14,14,IF('Vessel List B'!EP192=15,15,IF('Vessel List B'!EP192=16,16,0))))))))))))))))))</f>
        <v xml:space="preserve"> </v>
      </c>
      <c r="HM193" s="154"/>
      <c r="HN193" s="158"/>
      <c r="HO193" s="390" t="str">
        <f t="shared" si="225"/>
        <v/>
      </c>
      <c r="HP193" s="158"/>
      <c r="HQ193" s="137"/>
      <c r="HR193" s="388" t="str">
        <f t="shared" si="226"/>
        <v/>
      </c>
      <c r="HS193" s="157" t="str">
        <f>IF(VALUE(IF('Vessel List B'!FC192=1,1,IF('Vessel List B'!FC192=2,2,IF('Vessel List B'!FC192=3,3,IF('Vessel List B'!FC192=4,4,IF('Vessel List B'!FC192=5,5,IF('Vessel List B'!FC192=6,6,IF('Vessel List B'!FC192=7,7,IF('Vessel List B'!FC192=8,8,IF('Vessel List B'!FC192=9,9,IF('Vessel List B'!FC192=10,10,IF('Vessel List B'!FC192=11,11,IF('Vessel List B'!FC192=12,12,IF('Vessel List B'!FC192=13,13,IF('Vessel List B'!FC192=14,14,IF('Vessel List B'!FC192=15,15,IF('Vessel List B'!FC192=16,16,0)))))))))))))))))=0," ",VALUE(IF('Vessel List B'!FC192=1,1,IF('Vessel List B'!FC192=2,2,IF('Vessel List B'!FC192=3,3,IF('Vessel List B'!FC192=4,4,IF('Vessel List B'!FC192=5,5,IF('Vessel List B'!FC192=6,6,IF('Vessel List B'!FC192=7,7,IF('Vessel List B'!FC192=8,8,IF('Vessel List B'!FC192=9,9,IF('Vessel List B'!FC192=10,10,IF('Vessel List B'!FC192=11,11,IF('Vessel List B'!FC192=12,12,IF('Vessel List B'!FC192=13,13,IF('Vessel List B'!FC192=14,14,IF('Vessel List B'!FC192=15,15,IF('Vessel List B'!FC192=16,16,0))))))))))))))))))</f>
        <v xml:space="preserve"> </v>
      </c>
      <c r="HT193" s="154"/>
      <c r="HU193" s="158"/>
      <c r="HV193" s="390" t="str">
        <f t="shared" si="227"/>
        <v/>
      </c>
      <c r="HW193" s="158"/>
      <c r="HX193" s="137"/>
      <c r="HY193" s="388" t="str">
        <f t="shared" si="228"/>
        <v/>
      </c>
      <c r="HZ193" s="157" t="str">
        <f>IF(VALUE(IF('Vessel List B'!FP192=1,1,IF('Vessel List B'!FP192=2,2,IF('Vessel List B'!FP192=3,3,IF('Vessel List B'!FP192=4,4,IF('Vessel List B'!FP192=5,5,IF('Vessel List B'!FP192=6,6,IF('Vessel List B'!FP192=7,7,IF('Vessel List B'!FP192=8,8,IF('Vessel List B'!FP192=9,9,IF('Vessel List B'!FP192=10,10,IF('Vessel List B'!FP192=11,11,IF('Vessel List B'!FP192=12,12,IF('Vessel List B'!FP192=13,13,IF('Vessel List B'!FP192=14,14,IF('Vessel List B'!FP192=15,15,IF('Vessel List B'!FP192=16,16,0)))))))))))))))))=0," ",VALUE(IF('Vessel List B'!FP192=1,1,IF('Vessel List B'!FP192=2,2,IF('Vessel List B'!FP192=3,3,IF('Vessel List B'!FP192=4,4,IF('Vessel List B'!FP192=5,5,IF('Vessel List B'!FP192=6,6,IF('Vessel List B'!FP192=7,7,IF('Vessel List B'!FP192=8,8,IF('Vessel List B'!FP192=9,9,IF('Vessel List B'!FP192=10,10,IF('Vessel List B'!FP192=11,11,IF('Vessel List B'!FP192=12,12,IF('Vessel List B'!FP192=13,13,IF('Vessel List B'!FP192=14,14,IF('Vessel List B'!FP192=15,15,IF('Vessel List B'!FP192=16,16,0))))))))))))))))))</f>
        <v xml:space="preserve"> </v>
      </c>
      <c r="IA193" s="154"/>
      <c r="IB193" s="158"/>
      <c r="IC193" s="390" t="str">
        <f t="shared" si="229"/>
        <v/>
      </c>
      <c r="ID193" s="158"/>
      <c r="IE193" s="137"/>
      <c r="IF193" s="388" t="str">
        <f t="shared" si="230"/>
        <v/>
      </c>
      <c r="IG193" s="157" t="str">
        <f>IF(VALUE(IF('Vessel List B'!GC192=1,1,IF('Vessel List B'!GC192=2,2,IF('Vessel List B'!GC192=3,3,IF('Vessel List B'!GC192=4,4,IF('Vessel List B'!GC192=5,5,IF('Vessel List B'!GC192=6,6,IF('Vessel List B'!GC192=7,7,IF('Vessel List B'!GC192=8,8,IF('Vessel List B'!GC192=9,9,IF('Vessel List B'!GC192=10,10,IF('Vessel List B'!GC192=11,11,IF('Vessel List B'!GC192=12,12,IF('Vessel List B'!GC192=13,13,IF('Vessel List B'!GC192=14,14,IF('Vessel List B'!GC192=15,15,IF('Vessel List B'!GC192=16,16,0)))))))))))))))))=0," ",VALUE(IF('Vessel List B'!GC192=1,1,IF('Vessel List B'!GC192=2,2,IF('Vessel List B'!GC192=3,3,IF('Vessel List B'!GC192=4,4,IF('Vessel List B'!GC192=5,5,IF('Vessel List B'!GC192=6,6,IF('Vessel List B'!GC192=7,7,IF('Vessel List B'!GC192=8,8,IF('Vessel List B'!GC192=9,9,IF('Vessel List B'!GC192=10,10,IF('Vessel List B'!GC192=11,11,IF('Vessel List B'!GC192=12,12,IF('Vessel List B'!GC192=13,13,IF('Vessel List B'!GC192=14,14,IF('Vessel List B'!GC192=15,15,IF('Vessel List B'!GC192=16,16,0))))))))))))))))))</f>
        <v xml:space="preserve"> </v>
      </c>
      <c r="IH193" s="154"/>
      <c r="II193" s="158"/>
      <c r="IJ193" s="390" t="str">
        <f t="shared" si="231"/>
        <v/>
      </c>
      <c r="IK193" s="158"/>
      <c r="IL193" s="137"/>
      <c r="IM193" s="388" t="str">
        <f t="shared" si="232"/>
        <v/>
      </c>
      <c r="IN193" s="157" t="str">
        <f>IF(VALUE(IF('Vessel List B'!GP192=1,1,IF('Vessel List B'!GP192=2,2,IF('Vessel List B'!GP192=3,3,IF('Vessel List B'!GP192=4,4,IF('Vessel List B'!GP192=5,5,IF('Vessel List B'!GP192=6,6,IF('Vessel List B'!GP192=7,7,IF('Vessel List B'!GP192=8,8,IF('Vessel List B'!GP192=9,9,IF('Vessel List B'!GP192=10,10,IF('Vessel List B'!GP192=11,11,IF('Vessel List B'!GP192=12,12,IF('Vessel List B'!GP192=13,13,IF('Vessel List B'!GP192=14,14,IF('Vessel List B'!GP192=15,15,IF('Vessel List B'!GP192=16,16,0)))))))))))))))))=0," ",VALUE(IF('Vessel List B'!GP192=1,1,IF('Vessel List B'!GP192=2,2,IF('Vessel List B'!GP192=3,3,IF('Vessel List B'!GP192=4,4,IF('Vessel List B'!GP192=5,5,IF('Vessel List B'!GP192=6,6,IF('Vessel List B'!GP192=7,7,IF('Vessel List B'!GP192=8,8,IF('Vessel List B'!GP192=9,9,IF('Vessel List B'!GP192=10,10,IF('Vessel List B'!GP192=11,11,IF('Vessel List B'!GP192=12,12,IF('Vessel List B'!GP192=13,13,IF('Vessel List B'!GP192=14,14,IF('Vessel List B'!GP192=15,15,IF('Vessel List B'!GP192=16,16,0))))))))))))))))))</f>
        <v xml:space="preserve"> </v>
      </c>
      <c r="IO193" s="154"/>
      <c r="IP193" s="158"/>
      <c r="IQ193" s="390" t="str">
        <f t="shared" si="233"/>
        <v/>
      </c>
      <c r="IR193" s="158"/>
      <c r="IS193" s="137"/>
      <c r="IT193" s="388" t="str">
        <f t="shared" si="234"/>
        <v/>
      </c>
      <c r="IU193" s="157" t="str">
        <f>IF(VALUE(IF('Vessel List B'!HC192=1,1,IF('Vessel List B'!HC192=2,2,IF('Vessel List B'!HC192=3,3,IF('Vessel List B'!HC192=4,4,IF('Vessel List B'!HC192=5,5,IF('Vessel List B'!HC192=6,6,IF('Vessel List B'!HC192=7,7,IF('Vessel List B'!HC192=8,8,IF('Vessel List B'!HC192=9,9,IF('Vessel List B'!HC192=10,10,IF('Vessel List B'!HC192=11,11,IF('Vessel List B'!HC192=12,12,IF('Vessel List B'!HC192=13,13,IF('Vessel List B'!HC192=14,14,IF('Vessel List B'!HC192=15,15,IF('Vessel List B'!HC192=16,16,0)))))))))))))))))=0," ",VALUE(IF('Vessel List B'!HC192=1,1,IF('Vessel List B'!HC192=2,2,IF('Vessel List B'!HC192=3,3,IF('Vessel List B'!HC192=4,4,IF('Vessel List B'!HC192=5,5,IF('Vessel List B'!HC192=6,6,IF('Vessel List B'!HC192=7,7,IF('Vessel List B'!HC192=8,8,IF('Vessel List B'!HC192=9,9,IF('Vessel List B'!HC192=10,10,IF('Vessel List B'!HC192=11,11,IF('Vessel List B'!HC192=12,12,IF('Vessel List B'!HC192=13,13,IF('Vessel List B'!HC192=14,14,IF('Vessel List B'!HC192=15,15,IF('Vessel List B'!HC192=16,16,0))))))))))))))))))</f>
        <v xml:space="preserve"> </v>
      </c>
      <c r="IV193" s="154"/>
      <c r="IW193" s="158"/>
      <c r="IX193" s="390" t="str">
        <f t="shared" si="235"/>
        <v/>
      </c>
      <c r="IY193" s="158"/>
      <c r="IZ193" s="137"/>
      <c r="JA193" s="388" t="str">
        <f t="shared" si="236"/>
        <v/>
      </c>
      <c r="JB193" s="157" t="str">
        <f>IF(VALUE(IF('Vessel List B'!HP192=1,1,IF('Vessel List B'!HP192=2,2,IF('Vessel List B'!HP192=3,3,IF('Vessel List B'!HP192=4,4,IF('Vessel List B'!HP192=5,5,IF('Vessel List B'!HP192=6,6,IF('Vessel List B'!HP192=7,7,IF('Vessel List B'!HP192=8,8,IF('Vessel List B'!HP192=9,9,IF('Vessel List B'!HP192=10,10,IF('Vessel List B'!HP192=11,11,IF('Vessel List B'!HP192=12,12,IF('Vessel List B'!HP192=13,13,IF('Vessel List B'!HP192=14,14,IF('Vessel List B'!HP192=15,15,IF('Vessel List B'!HP192=16,16,0)))))))))))))))))=0," ",VALUE(IF('Vessel List B'!HP192=1,1,IF('Vessel List B'!HP192=2,2,IF('Vessel List B'!HP192=3,3,IF('Vessel List B'!HP192=4,4,IF('Vessel List B'!HP192=5,5,IF('Vessel List B'!HP192=6,6,IF('Vessel List B'!HP192=7,7,IF('Vessel List B'!HP192=8,8,IF('Vessel List B'!HP192=9,9,IF('Vessel List B'!HP192=10,10,IF('Vessel List B'!HP192=11,11,IF('Vessel List B'!HP192=12,12,IF('Vessel List B'!HP192=13,13,IF('Vessel List B'!HP192=14,14,IF('Vessel List B'!HP192=15,15,IF('Vessel List B'!HP192=16,16,0))))))))))))))))))</f>
        <v xml:space="preserve"> </v>
      </c>
      <c r="JC193" s="154"/>
      <c r="JD193" s="158"/>
      <c r="JE193" s="390" t="str">
        <f t="shared" si="237"/>
        <v/>
      </c>
      <c r="JF193" s="158"/>
      <c r="JG193" s="137"/>
      <c r="JH193" s="388" t="str">
        <f t="shared" si="238"/>
        <v/>
      </c>
      <c r="JI193" s="157" t="str">
        <f>IF(VALUE(IF('Vessel List B'!IC192=1,1,IF('Vessel List B'!IC192=2,2,IF('Vessel List B'!IC192=3,3,IF('Vessel List B'!IC192=4,4,IF('Vessel List B'!IC192=5,5,IF('Vessel List B'!IC192=6,6,IF('Vessel List B'!IC192=7,7,IF('Vessel List B'!IC192=8,8,IF('Vessel List B'!IC192=9,9,IF('Vessel List B'!IC192=10,10,IF('Vessel List B'!IC192=11,11,IF('Vessel List B'!IC192=12,12,IF('Vessel List B'!IC192=13,13,IF('Vessel List B'!IC192=14,14,IF('Vessel List B'!IC192=15,15,IF('Vessel List B'!IC192=16,16,0)))))))))))))))))=0," ",VALUE(IF('Vessel List B'!IC192=1,1,IF('Vessel List B'!IC192=2,2,IF('Vessel List B'!IC192=3,3,IF('Vessel List B'!IC192=4,4,IF('Vessel List B'!IC192=5,5,IF('Vessel List B'!IC192=6,6,IF('Vessel List B'!IC192=7,7,IF('Vessel List B'!IC192=8,8,IF('Vessel List B'!IC192=9,9,IF('Vessel List B'!IC192=10,10,IF('Vessel List B'!IC192=11,11,IF('Vessel List B'!IC192=12,12,IF('Vessel List B'!IC192=13,13,IF('Vessel List B'!IC192=14,14,IF('Vessel List B'!IC192=15,15,IF('Vessel List B'!IC192=16,16,0))))))))))))))))))</f>
        <v xml:space="preserve"> </v>
      </c>
      <c r="JJ193" s="154"/>
      <c r="JK193" s="158"/>
      <c r="JL193" s="390" t="str">
        <f t="shared" si="239"/>
        <v/>
      </c>
      <c r="JM193" s="158"/>
      <c r="JN193" s="137"/>
      <c r="JO193" s="388" t="str">
        <f t="shared" si="240"/>
        <v/>
      </c>
      <c r="JP193" s="157" t="str">
        <f>IF(VALUE(IF('Vessel List B'!IP192=1,1,IF('Vessel List B'!IP192=2,2,IF('Vessel List B'!IP192=3,3,IF('Vessel List B'!IP192=4,4,IF('Vessel List B'!IP192=5,5,IF('Vessel List B'!IP192=6,6,IF('Vessel List B'!IP192=7,7,IF('Vessel List B'!IP192=8,8,IF('Vessel List B'!IP192=9,9,IF('Vessel List B'!IP192=10,10,IF('Vessel List B'!IP192=11,11,IF('Vessel List B'!IP192=12,12,IF('Vessel List B'!IP192=13,13,IF('Vessel List B'!IP192=14,14,IF('Vessel List B'!IP192=15,15,IF('Vessel List B'!IP192=16,16,0)))))))))))))))))=0," ",VALUE(IF('Vessel List B'!IP192=1,1,IF('Vessel List B'!IP192=2,2,IF('Vessel List B'!IP192=3,3,IF('Vessel List B'!IP192=4,4,IF('Vessel List B'!IP192=5,5,IF('Vessel List B'!IP192=6,6,IF('Vessel List B'!IP192=7,7,IF('Vessel List B'!IP192=8,8,IF('Vessel List B'!IP192=9,9,IF('Vessel List B'!IP192=10,10,IF('Vessel List B'!IP192=11,11,IF('Vessel List B'!IP192=12,12,IF('Vessel List B'!IP192=13,13,IF('Vessel List B'!IP192=14,14,IF('Vessel List B'!IP192=15,15,IF('Vessel List B'!IP192=16,16,0))))))))))))))))))</f>
        <v xml:space="preserve"> </v>
      </c>
      <c r="JQ193" s="154"/>
      <c r="JR193" s="158"/>
      <c r="JS193" s="390" t="str">
        <f t="shared" si="241"/>
        <v/>
      </c>
      <c r="JT193" s="158"/>
      <c r="JU193" s="137"/>
      <c r="JV193" s="397" t="str">
        <f t="shared" si="242"/>
        <v/>
      </c>
      <c r="JW193" s="403"/>
    </row>
    <row r="194" spans="1:283" ht="15" x14ac:dyDescent="0.25">
      <c r="A194" s="132">
        <f>'Vessel List A'!B193</f>
        <v>41768</v>
      </c>
      <c r="B194" s="157" t="str">
        <f>IF(VALUE(IF('Vessel List A'!C193=1,1,IF('Vessel List A'!C193=2,2,IF('Vessel List A'!C193=3,3,IF('Vessel List A'!C193=4,4,IF('Vessel List A'!C193=5,5,IF('Vessel List A'!C193=6,6,IF('Vessel List A'!C193=7,7,IF('Vessel List A'!C193=8,8,IF('Vessel List A'!C193=9,9,IF('Vessel List A'!C193=10,10,IF('Vessel List A'!C193=11,11,IF('Vessel List A'!C193=12,12,IF('Vessel List A'!C193=13,13,IF('Vessel List A'!C193=14,14,IF('Vessel List A'!C193=15,15,IF('Vessel List A'!C193=16,16,0)))))))))))))))))=0," ",VALUE(IF('Vessel List A'!C193=1,1,IF('Vessel List A'!C193=2,2,IF('Vessel List A'!C193=3,3,IF('Vessel List A'!C193=4,4,IF('Vessel List A'!C193=5,5,IF('Vessel List A'!C193=6,6,IF('Vessel List A'!C193=7,7,IF('Vessel List A'!C193=8,8,IF('Vessel List A'!C193=9,9,IF('Vessel List A'!C193=10,10,IF('Vessel List A'!C193=11,11,IF('Vessel List A'!C193=12,12,IF('Vessel List A'!C193=13,13,IF('Vessel List A'!C193=14,14,IF('Vessel List A'!C193=15,15,IF('Vessel List A'!C193=16,16,0))))))))))))))))))</f>
        <v xml:space="preserve"> </v>
      </c>
      <c r="C194" s="154"/>
      <c r="D194" s="158"/>
      <c r="E194" s="390" t="str">
        <f t="shared" si="163"/>
        <v/>
      </c>
      <c r="F194" s="158"/>
      <c r="G194" s="137"/>
      <c r="H194" s="388" t="str">
        <f t="shared" si="164"/>
        <v/>
      </c>
      <c r="I194" s="157" t="str">
        <f>IF(VALUE(IF('Vessel List A'!P193=1,1,IF('Vessel List A'!P193=2,2,IF('Vessel List A'!P193=3,3,IF('Vessel List A'!P193=4,4,IF('Vessel List A'!P193=5,5,IF('Vessel List A'!P193=6,6,IF('Vessel List A'!P193=7,7,IF('Vessel List A'!P193=8,8,IF('Vessel List A'!P193=9,9,IF('Vessel List A'!P193=10,10,IF('Vessel List A'!P193=11,11,IF('Vessel List A'!P193=12,12,IF('Vessel List A'!P193=13,13,IF('Vessel List A'!P193=14,14,IF('Vessel List A'!P193=15,15,IF('Vessel List A'!P193=16,16,0)))))))))))))))))=0," ",VALUE(IF('Vessel List A'!P193=1,1,IF('Vessel List A'!P193=2,2,IF('Vessel List A'!P193=3,3,IF('Vessel List A'!P193=4,4,IF('Vessel List A'!P193=5,5,IF('Vessel List A'!P193=6,6,IF('Vessel List A'!P193=7,7,IF('Vessel List A'!P193=8,8,IF('Vessel List A'!P193=9,9,IF('Vessel List A'!P193=10,10,IF('Vessel List A'!P193=11,11,IF('Vessel List A'!P193=12,12,IF('Vessel List A'!P193=13,13,IF('Vessel List A'!P193=14,14,IF('Vessel List A'!P193=15,15,IF('Vessel List A'!P193=16,16,0))))))))))))))))))</f>
        <v xml:space="preserve"> </v>
      </c>
      <c r="J194" s="154"/>
      <c r="K194" s="158"/>
      <c r="L194" s="390" t="str">
        <f t="shared" si="165"/>
        <v/>
      </c>
      <c r="M194" s="158"/>
      <c r="N194" s="137"/>
      <c r="O194" s="388" t="str">
        <f t="shared" si="166"/>
        <v/>
      </c>
      <c r="P194" s="157" t="str">
        <f>IF(VALUE(IF('Vessel List A'!AC193=1,1,IF('Vessel List A'!AC193=2,2,IF('Vessel List A'!AC193=3,3,IF('Vessel List A'!AC193=4,4,IF('Vessel List A'!AC193=5,5,IF('Vessel List A'!AC193=6,6,IF('Vessel List A'!AC193=7,7,IF('Vessel List A'!AC193=8,8,IF('Vessel List A'!AC193=9,9,IF('Vessel List A'!AC193=10,10,IF('Vessel List A'!AC193=11,11,IF('Vessel List A'!AC193=12,12,IF('Vessel List A'!AC193=13,13,IF('Vessel List A'!AC193=14,14,IF('Vessel List A'!AC193=15,15,IF('Vessel List A'!AC193=16,16,0)))))))))))))))))=0," ",VALUE(IF('Vessel List A'!AC193=1,1,IF('Vessel List A'!AC193=2,2,IF('Vessel List A'!AC193=3,3,IF('Vessel List A'!AC193=4,4,IF('Vessel List A'!AC193=5,5,IF('Vessel List A'!AC193=6,6,IF('Vessel List A'!AC193=7,7,IF('Vessel List A'!AC193=8,8,IF('Vessel List A'!AC193=9,9,IF('Vessel List A'!AC193=10,10,IF('Vessel List A'!AC193=11,11,IF('Vessel List A'!AC193=12,12,IF('Vessel List A'!AC193=13,13,IF('Vessel List A'!AC193=14,14,IF('Vessel List A'!AC193=15,15,IF('Vessel List A'!AC193=16,16,0))))))))))))))))))</f>
        <v xml:space="preserve"> </v>
      </c>
      <c r="Q194" s="154"/>
      <c r="R194" s="158"/>
      <c r="S194" s="390" t="str">
        <f t="shared" si="167"/>
        <v/>
      </c>
      <c r="T194" s="158"/>
      <c r="U194" s="137"/>
      <c r="V194" s="388" t="str">
        <f t="shared" si="168"/>
        <v/>
      </c>
      <c r="W194" s="157" t="str">
        <f>IF(VALUE(IF('Vessel List A'!AP193=1,1,IF('Vessel List A'!AP193=2,2,IF('Vessel List A'!AP193=3,3,IF('Vessel List A'!AP193=4,4,IF('Vessel List A'!AP193=5,5,IF('Vessel List A'!AP193=6,6,IF('Vessel List A'!AP193=7,7,IF('Vessel List A'!AP193=8,8,IF('Vessel List A'!AP193=9,9,IF('Vessel List A'!AP193=10,10,IF('Vessel List A'!AP193=11,11,IF('Vessel List A'!AP193=12,12,IF('Vessel List A'!AP193=13,13,IF('Vessel List A'!AP193=14,14,IF('Vessel List A'!AP193=15,15,IF('Vessel List A'!AP193=16,16,0)))))))))))))))))=0," ",VALUE(IF('Vessel List A'!AP193=1,1,IF('Vessel List A'!AP193=2,2,IF('Vessel List A'!AP193=3,3,IF('Vessel List A'!AP193=4,4,IF('Vessel List A'!AP193=5,5,IF('Vessel List A'!AP193=6,6,IF('Vessel List A'!AP193=7,7,IF('Vessel List A'!AP193=8,8,IF('Vessel List A'!AP193=9,9,IF('Vessel List A'!AP193=10,10,IF('Vessel List A'!AP193=11,11,IF('Vessel List A'!AP193=12,12,IF('Vessel List A'!AP193=13,13,IF('Vessel List A'!AP193=14,14,IF('Vessel List A'!AP193=15,15,IF('Vessel List A'!AP193=16,16,0))))))))))))))))))</f>
        <v xml:space="preserve"> </v>
      </c>
      <c r="X194" s="154"/>
      <c r="Y194" s="158"/>
      <c r="Z194" s="390" t="str">
        <f t="shared" si="169"/>
        <v/>
      </c>
      <c r="AA194" s="158"/>
      <c r="AB194" s="137"/>
      <c r="AC194" s="388" t="str">
        <f t="shared" si="170"/>
        <v/>
      </c>
      <c r="AD194" s="157" t="str">
        <f>IF(VALUE(IF('Vessel List A'!BC193=1,1,IF('Vessel List A'!BC193=2,2,IF('Vessel List A'!BC193=3,3,IF('Vessel List A'!BC193=4,4,IF('Vessel List A'!BC193=5,5,IF('Vessel List A'!BC193=6,6,IF('Vessel List A'!BC193=7,7,IF('Vessel List A'!BC193=8,8,IF('Vessel List A'!BC193=9,9,IF('Vessel List A'!BC193=10,10,IF('Vessel List A'!BC193=11,11,IF('Vessel List A'!BC193=12,12,IF('Vessel List A'!BC193=13,13,IF('Vessel List A'!BC193=14,14,IF('Vessel List A'!BC193=15,15,IF('Vessel List A'!BC193=16,16,0)))))))))))))))))=0," ",VALUE(IF('Vessel List A'!BC193=1,1,IF('Vessel List A'!BC193=2,2,IF('Vessel List A'!BC193=3,3,IF('Vessel List A'!BC193=4,4,IF('Vessel List A'!BC193=5,5,IF('Vessel List A'!BC193=6,6,IF('Vessel List A'!BC193=7,7,IF('Vessel List A'!BC193=8,8,IF('Vessel List A'!BC193=9,9,IF('Vessel List A'!BC193=10,10,IF('Vessel List A'!BC193=11,11,IF('Vessel List A'!BC193=12,12,IF('Vessel List A'!BC193=13,13,IF('Vessel List A'!BC193=14,14,IF('Vessel List A'!BC193=15,15,IF('Vessel List A'!BC193=16,16,0))))))))))))))))))</f>
        <v xml:space="preserve"> </v>
      </c>
      <c r="AE194" s="154"/>
      <c r="AF194" s="158"/>
      <c r="AG194" s="390" t="str">
        <f t="shared" si="171"/>
        <v/>
      </c>
      <c r="AH194" s="158"/>
      <c r="AI194" s="137"/>
      <c r="AJ194" s="388" t="str">
        <f t="shared" si="172"/>
        <v/>
      </c>
      <c r="AK194" s="157" t="str">
        <f>IF(VALUE(IF('Vessel List A'!BP193=1,1,IF('Vessel List A'!BP193=2,2,IF('Vessel List A'!BP193=3,3,IF('Vessel List A'!BP193=4,4,IF('Vessel List A'!BP193=5,5,IF('Vessel List A'!BP193=6,6,IF('Vessel List A'!BP193=7,7,IF('Vessel List A'!BP193=8,8,IF('Vessel List A'!BP193=9,9,IF('Vessel List A'!BP193=10,10,IF('Vessel List A'!BP193=11,11,IF('Vessel List A'!BP193=12,12,IF('Vessel List A'!BP193=13,13,IF('Vessel List A'!BP193=14,14,IF('Vessel List A'!BP193=15,15,IF('Vessel List A'!BP193=16,16,0)))))))))))))))))=0," ",VALUE(IF('Vessel List A'!BP193=1,1,IF('Vessel List A'!BP193=2,2,IF('Vessel List A'!BP193=3,3,IF('Vessel List A'!BP193=4,4,IF('Vessel List A'!BP193=5,5,IF('Vessel List A'!BP193=6,6,IF('Vessel List A'!BP193=7,7,IF('Vessel List A'!BP193=8,8,IF('Vessel List A'!BP193=9,9,IF('Vessel List A'!BP193=10,10,IF('Vessel List A'!BP193=11,11,IF('Vessel List A'!BP193=12,12,IF('Vessel List A'!BP193=13,13,IF('Vessel List A'!BP193=14,14,IF('Vessel List A'!BP193=15,15,IF('Vessel List A'!BP193=16,16,0))))))))))))))))))</f>
        <v xml:space="preserve"> </v>
      </c>
      <c r="AL194" s="154"/>
      <c r="AM194" s="158"/>
      <c r="AN194" s="390" t="str">
        <f t="shared" si="173"/>
        <v/>
      </c>
      <c r="AO194" s="158"/>
      <c r="AP194" s="137"/>
      <c r="AQ194" s="388" t="str">
        <f t="shared" si="174"/>
        <v/>
      </c>
      <c r="AR194" s="157" t="str">
        <f>IF(VALUE(IF('Vessel List A'!CC193=1,1,IF('Vessel List A'!CC193=2,2,IF('Vessel List A'!CC193=3,3,IF('Vessel List A'!CC193=4,4,IF('Vessel List A'!CC193=5,5,IF('Vessel List A'!CC193=6,6,IF('Vessel List A'!CC193=7,7,IF('Vessel List A'!CC193=8,8,IF('Vessel List A'!CC193=9,9,IF('Vessel List A'!CC193=10,10,IF('Vessel List A'!CC193=11,11,IF('Vessel List A'!CC193=12,12,IF('Vessel List A'!CC193=13,13,IF('Vessel List A'!CC193=14,14,IF('Vessel List A'!CC193=15,15,IF('Vessel List A'!CC193=16,16,0)))))))))))))))))=0," ",VALUE(IF('Vessel List A'!CC193=1,1,IF('Vessel List A'!CC193=2,2,IF('Vessel List A'!CC193=3,3,IF('Vessel List A'!CC193=4,4,IF('Vessel List A'!CC193=5,5,IF('Vessel List A'!CC193=6,6,IF('Vessel List A'!CC193=7,7,IF('Vessel List A'!CC193=8,8,IF('Vessel List A'!CC193=9,9,IF('Vessel List A'!CC193=10,10,IF('Vessel List A'!CC193=11,11,IF('Vessel List A'!CC193=12,12,IF('Vessel List A'!CC193=13,13,IF('Vessel List A'!CC193=14,14,IF('Vessel List A'!CC193=15,15,IF('Vessel List A'!CC193=16,16,0))))))))))))))))))</f>
        <v xml:space="preserve"> </v>
      </c>
      <c r="AS194" s="154"/>
      <c r="AT194" s="158"/>
      <c r="AU194" s="390" t="str">
        <f t="shared" si="175"/>
        <v/>
      </c>
      <c r="AV194" s="158"/>
      <c r="AW194" s="137"/>
      <c r="AX194" s="388" t="str">
        <f t="shared" si="176"/>
        <v/>
      </c>
      <c r="AY194" s="157" t="str">
        <f>IF(VALUE(IF('Vessel List A'!CP193=1,1,IF('Vessel List A'!CP193=2,2,IF('Vessel List A'!CP193=3,3,IF('Vessel List A'!CP193=4,4,IF('Vessel List A'!CP193=5,5,IF('Vessel List A'!CP193=6,6,IF('Vessel List A'!CP193=7,7,IF('Vessel List A'!CP193=8,8,IF('Vessel List A'!CP193=9,9,IF('Vessel List A'!CP193=10,10,IF('Vessel List A'!CP193=11,11,IF('Vessel List A'!CP193=12,12,IF('Vessel List A'!CP193=13,13,IF('Vessel List A'!CP193=14,14,IF('Vessel List A'!CP193=15,15,IF('Vessel List A'!CP193=16,16,0)))))))))))))))))=0," ",VALUE(IF('Vessel List A'!CP193=1,1,IF('Vessel List A'!CP193=2,2,IF('Vessel List A'!CP193=3,3,IF('Vessel List A'!CP193=4,4,IF('Vessel List A'!CP193=5,5,IF('Vessel List A'!CP193=6,6,IF('Vessel List A'!CP193=7,7,IF('Vessel List A'!CP193=8,8,IF('Vessel List A'!CP193=9,9,IF('Vessel List A'!CP193=10,10,IF('Vessel List A'!CP193=11,11,IF('Vessel List A'!CP193=12,12,IF('Vessel List A'!CP193=13,13,IF('Vessel List A'!CP193=14,14,IF('Vessel List A'!CP193=15,15,IF('Vessel List A'!CP193=16,16,0))))))))))))))))))</f>
        <v xml:space="preserve"> </v>
      </c>
      <c r="AZ194" s="154"/>
      <c r="BA194" s="158"/>
      <c r="BB194" s="390" t="str">
        <f t="shared" si="177"/>
        <v/>
      </c>
      <c r="BC194" s="158"/>
      <c r="BD194" s="137"/>
      <c r="BE194" s="388" t="str">
        <f t="shared" si="178"/>
        <v/>
      </c>
      <c r="BF194" s="157" t="str">
        <f>IF(VALUE(IF('Vessel List A'!DC193=1,1,IF('Vessel List A'!DC193=2,2,IF('Vessel List A'!DC193=3,3,IF('Vessel List A'!DC193=4,4,IF('Vessel List A'!DC193=5,5,IF('Vessel List A'!DC193=6,6,IF('Vessel List A'!DC193=7,7,IF('Vessel List A'!DC193=8,8,IF('Vessel List A'!DC193=9,9,IF('Vessel List A'!DC193=10,10,IF('Vessel List A'!DC193=11,11,IF('Vessel List A'!DC193=12,12,IF('Vessel List A'!DC193=13,13,IF('Vessel List A'!DC193=14,14,IF('Vessel List A'!DC193=15,15,IF('Vessel List A'!DC193=16,16,0)))))))))))))))))=0," ",VALUE(IF('Vessel List A'!DC193=1,1,IF('Vessel List A'!DC193=2,2,IF('Vessel List A'!DC193=3,3,IF('Vessel List A'!DC193=4,4,IF('Vessel List A'!DC193=5,5,IF('Vessel List A'!DC193=6,6,IF('Vessel List A'!DC193=7,7,IF('Vessel List A'!DC193=8,8,IF('Vessel List A'!DC193=9,9,IF('Vessel List A'!DC193=10,10,IF('Vessel List A'!DC193=11,11,IF('Vessel List A'!DC193=12,12,IF('Vessel List A'!DC193=13,13,IF('Vessel List A'!DC193=14,14,IF('Vessel List A'!DC193=15,15,IF('Vessel List A'!DC193=16,16,0))))))))))))))))))</f>
        <v xml:space="preserve"> </v>
      </c>
      <c r="BG194" s="154"/>
      <c r="BH194" s="158"/>
      <c r="BI194" s="390" t="str">
        <f t="shared" si="179"/>
        <v/>
      </c>
      <c r="BJ194" s="158"/>
      <c r="BK194" s="137"/>
      <c r="BL194" s="388" t="str">
        <f t="shared" si="180"/>
        <v/>
      </c>
      <c r="BM194" s="157" t="str">
        <f>IF(VALUE(IF('Vessel List A'!DP193=1,1,IF('Vessel List A'!DP193=2,2,IF('Vessel List A'!DP193=3,3,IF('Vessel List A'!DP193=4,4,IF('Vessel List A'!DP193=5,5,IF('Vessel List A'!DP193=6,6,IF('Vessel List A'!DP193=7,7,IF('Vessel List A'!DP193=8,8,IF('Vessel List A'!DP193=9,9,IF('Vessel List A'!DP193=10,10,IF('Vessel List A'!DP193=11,11,IF('Vessel List A'!DP193=12,12,IF('Vessel List A'!DP193=13,13,IF('Vessel List A'!DP193=14,14,IF('Vessel List A'!DP193=15,15,IF('Vessel List A'!DP193=16,16,0)))))))))))))))))=0," ",VALUE(IF('Vessel List A'!DP193=1,1,IF('Vessel List A'!DP193=2,2,IF('Vessel List A'!DP193=3,3,IF('Vessel List A'!DP193=4,4,IF('Vessel List A'!DP193=5,5,IF('Vessel List A'!DP193=6,6,IF('Vessel List A'!DP193=7,7,IF('Vessel List A'!DP193=8,8,IF('Vessel List A'!DP193=9,9,IF('Vessel List A'!DP193=10,10,IF('Vessel List A'!DP193=11,11,IF('Vessel List A'!DP193=12,12,IF('Vessel List A'!DP193=13,13,IF('Vessel List A'!DP193=14,14,IF('Vessel List A'!DP193=15,15,IF('Vessel List A'!DP193=16,16,0))))))))))))))))))</f>
        <v xml:space="preserve"> </v>
      </c>
      <c r="BN194" s="154"/>
      <c r="BO194" s="158"/>
      <c r="BP194" s="390" t="str">
        <f t="shared" si="181"/>
        <v/>
      </c>
      <c r="BQ194" s="158"/>
      <c r="BR194" s="137"/>
      <c r="BS194" s="388" t="str">
        <f t="shared" si="182"/>
        <v/>
      </c>
      <c r="BT194" s="157" t="str">
        <f>IF(VALUE(IF('Vessel List A'!EC193=1,1,IF('Vessel List A'!EC193=2,2,IF('Vessel List A'!EC193=3,3,IF('Vessel List A'!EC193=4,4,IF('Vessel List A'!EC193=5,5,IF('Vessel List A'!EC193=6,6,IF('Vessel List A'!EC193=7,7,IF('Vessel List A'!EC193=8,8,IF('Vessel List A'!EC193=9,9,IF('Vessel List A'!EC193=10,10,IF('Vessel List A'!EC193=11,11,IF('Vessel List A'!EC193=12,12,IF('Vessel List A'!EC193=13,13,IF('Vessel List A'!EC193=14,14,IF('Vessel List A'!EC193=15,15,IF('Vessel List A'!EC193=16,16,0)))))))))))))))))=0," ",VALUE(IF('Vessel List A'!EC193=1,1,IF('Vessel List A'!EC193=2,2,IF('Vessel List A'!EC193=3,3,IF('Vessel List A'!EC193=4,4,IF('Vessel List A'!EC193=5,5,IF('Vessel List A'!EC193=6,6,IF('Vessel List A'!EC193=7,7,IF('Vessel List A'!EC193=8,8,IF('Vessel List A'!EC193=9,9,IF('Vessel List A'!EC193=10,10,IF('Vessel List A'!EC193=11,11,IF('Vessel List A'!EC193=12,12,IF('Vessel List A'!EC193=13,13,IF('Vessel List A'!EC193=14,14,IF('Vessel List A'!EC193=15,15,IF('Vessel List A'!EC193=16,16,0))))))))))))))))))</f>
        <v xml:space="preserve"> </v>
      </c>
      <c r="BU194" s="154"/>
      <c r="BV194" s="158"/>
      <c r="BW194" s="390" t="str">
        <f t="shared" si="183"/>
        <v/>
      </c>
      <c r="BX194" s="158"/>
      <c r="BY194" s="137"/>
      <c r="BZ194" s="388" t="str">
        <f t="shared" si="184"/>
        <v/>
      </c>
      <c r="CA194" s="157" t="str">
        <f>IF(VALUE(IF('Vessel List A'!EP193=1,1,IF('Vessel List A'!EP193=2,2,IF('Vessel List A'!EP193=3,3,IF('Vessel List A'!EP193=4,4,IF('Vessel List A'!EP193=5,5,IF('Vessel List A'!EP193=6,6,IF('Vessel List A'!EP193=7,7,IF('Vessel List A'!EP193=8,8,IF('Vessel List A'!EP193=9,9,IF('Vessel List A'!EP193=10,10,IF('Vessel List A'!EP193=11,11,IF('Vessel List A'!EP193=12,12,IF('Vessel List A'!EP193=13,13,IF('Vessel List A'!EP193=14,14,IF('Vessel List A'!EP193=15,15,IF('Vessel List A'!EP193=16,16,0)))))))))))))))))=0," ",VALUE(IF('Vessel List A'!EP193=1,1,IF('Vessel List A'!EP193=2,2,IF('Vessel List A'!EP193=3,3,IF('Vessel List A'!EP193=4,4,IF('Vessel List A'!EP193=5,5,IF('Vessel List A'!EP193=6,6,IF('Vessel List A'!EP193=7,7,IF('Vessel List A'!EP193=8,8,IF('Vessel List A'!EP193=9,9,IF('Vessel List A'!EP193=10,10,IF('Vessel List A'!EP193=11,11,IF('Vessel List A'!EP193=12,12,IF('Vessel List A'!EP193=13,13,IF('Vessel List A'!EP193=14,14,IF('Vessel List A'!EP193=15,15,IF('Vessel List A'!EP193=16,16,0))))))))))))))))))</f>
        <v xml:space="preserve"> </v>
      </c>
      <c r="CB194" s="154"/>
      <c r="CC194" s="158"/>
      <c r="CD194" s="390" t="str">
        <f t="shared" si="185"/>
        <v/>
      </c>
      <c r="CE194" s="158"/>
      <c r="CF194" s="137"/>
      <c r="CG194" s="388" t="str">
        <f t="shared" si="186"/>
        <v/>
      </c>
      <c r="CH194" s="157" t="str">
        <f>IF(VALUE(IF('Vessel List A'!FC193=1,1,IF('Vessel List A'!FC193=2,2,IF('Vessel List A'!FC193=3,3,IF('Vessel List A'!FC193=4,4,IF('Vessel List A'!FC193=5,5,IF('Vessel List A'!FC193=6,6,IF('Vessel List A'!FC193=7,7,IF('Vessel List A'!FC193=8,8,IF('Vessel List A'!FC193=9,9,IF('Vessel List A'!FC193=10,10,IF('Vessel List A'!FC193=11,11,IF('Vessel List A'!FC193=12,12,IF('Vessel List A'!FC193=13,13,IF('Vessel List A'!FC193=14,14,IF('Vessel List A'!FC193=15,15,IF('Vessel List A'!FC193=16,16,0)))))))))))))))))=0," ",VALUE(IF('Vessel List A'!FC193=1,1,IF('Vessel List A'!FC193=2,2,IF('Vessel List A'!FC193=3,3,IF('Vessel List A'!FC193=4,4,IF('Vessel List A'!FC193=5,5,IF('Vessel List A'!FC193=6,6,IF('Vessel List A'!FC193=7,7,IF('Vessel List A'!FC193=8,8,IF('Vessel List A'!FC193=9,9,IF('Vessel List A'!FC193=10,10,IF('Vessel List A'!FC193=11,11,IF('Vessel List A'!FC193=12,12,IF('Vessel List A'!FC193=13,13,IF('Vessel List A'!FC193=14,14,IF('Vessel List A'!FC193=15,15,IF('Vessel List A'!FC193=16,16,0))))))))))))))))))</f>
        <v xml:space="preserve"> </v>
      </c>
      <c r="CI194" s="154"/>
      <c r="CJ194" s="158"/>
      <c r="CK194" s="390" t="str">
        <f t="shared" si="187"/>
        <v/>
      </c>
      <c r="CL194" s="158"/>
      <c r="CM194" s="137"/>
      <c r="CN194" s="388" t="str">
        <f t="shared" si="188"/>
        <v/>
      </c>
      <c r="CO194" s="157" t="str">
        <f>IF(VALUE(IF('Vessel List A'!FP193=1,1,IF('Vessel List A'!FP193=2,2,IF('Vessel List A'!FP193=3,3,IF('Vessel List A'!FP193=4,4,IF('Vessel List A'!FP193=5,5,IF('Vessel List A'!FP193=6,6,IF('Vessel List A'!FP193=7,7,IF('Vessel List A'!FP193=8,8,IF('Vessel List A'!FP193=9,9,IF('Vessel List A'!FP193=10,10,IF('Vessel List A'!FP193=11,11,IF('Vessel List A'!FP193=12,12,IF('Vessel List A'!FP193=13,13,IF('Vessel List A'!FP193=14,14,IF('Vessel List A'!FP193=15,15,IF('Vessel List A'!FP193=16,16,0)))))))))))))))))=0," ",VALUE(IF('Vessel List A'!FP193=1,1,IF('Vessel List A'!FP193=2,2,IF('Vessel List A'!FP193=3,3,IF('Vessel List A'!FP193=4,4,IF('Vessel List A'!FP193=5,5,IF('Vessel List A'!FP193=6,6,IF('Vessel List A'!FP193=7,7,IF('Vessel List A'!FP193=8,8,IF('Vessel List A'!FP193=9,9,IF('Vessel List A'!FP193=10,10,IF('Vessel List A'!FP193=11,11,IF('Vessel List A'!FP193=12,12,IF('Vessel List A'!FP193=13,13,IF('Vessel List A'!FP193=14,14,IF('Vessel List A'!FP193=15,15,IF('Vessel List A'!FP193=16,16,0))))))))))))))))))</f>
        <v xml:space="preserve"> </v>
      </c>
      <c r="CP194" s="154"/>
      <c r="CQ194" s="158"/>
      <c r="CR194" s="390" t="str">
        <f t="shared" si="189"/>
        <v/>
      </c>
      <c r="CS194" s="158"/>
      <c r="CT194" s="137"/>
      <c r="CU194" s="388" t="str">
        <f t="shared" si="190"/>
        <v/>
      </c>
      <c r="CV194" s="157" t="str">
        <f>IF(VALUE(IF('Vessel List A'!GC193=1,1,IF('Vessel List A'!GC193=2,2,IF('Vessel List A'!GC193=3,3,IF('Vessel List A'!GC193=4,4,IF('Vessel List A'!GC193=5,5,IF('Vessel List A'!GC193=6,6,IF('Vessel List A'!GC193=7,7,IF('Vessel List A'!GC193=8,8,IF('Vessel List A'!GC193=9,9,IF('Vessel List A'!GC193=10,10,IF('Vessel List A'!GC193=11,11,IF('Vessel List A'!GC193=12,12,IF('Vessel List A'!GC193=13,13,IF('Vessel List A'!GC193=14,14,IF('Vessel List A'!GC193=15,15,IF('Vessel List A'!GC193=16,16,0)))))))))))))))))=0," ",VALUE(IF('Vessel List A'!GC193=1,1,IF('Vessel List A'!GC193=2,2,IF('Vessel List A'!GC193=3,3,IF('Vessel List A'!GC193=4,4,IF('Vessel List A'!GC193=5,5,IF('Vessel List A'!GC193=6,6,IF('Vessel List A'!GC193=7,7,IF('Vessel List A'!GC193=8,8,IF('Vessel List A'!GC193=9,9,IF('Vessel List A'!GC193=10,10,IF('Vessel List A'!GC193=11,11,IF('Vessel List A'!GC193=12,12,IF('Vessel List A'!GC193=13,13,IF('Vessel List A'!GC193=14,14,IF('Vessel List A'!GC193=15,15,IF('Vessel List A'!GC193=16,16,0))))))))))))))))))</f>
        <v xml:space="preserve"> </v>
      </c>
      <c r="CW194" s="154"/>
      <c r="CX194" s="158"/>
      <c r="CY194" s="390" t="str">
        <f t="shared" si="191"/>
        <v/>
      </c>
      <c r="CZ194" s="158"/>
      <c r="DA194" s="137"/>
      <c r="DB194" s="388" t="str">
        <f t="shared" si="192"/>
        <v/>
      </c>
      <c r="DC194" s="157" t="str">
        <f>IF(VALUE(IF('Vessel List A'!GP193=1,1,IF('Vessel List A'!GP193=2,2,IF('Vessel List A'!GP193=3,3,IF('Vessel List A'!GP193=4,4,IF('Vessel List A'!GP193=5,5,IF('Vessel List A'!GP193=6,6,IF('Vessel List A'!GP193=7,7,IF('Vessel List A'!GP193=8,8,IF('Vessel List A'!GP193=9,9,IF('Vessel List A'!GP193=10,10,IF('Vessel List A'!GP193=11,11,IF('Vessel List A'!GP193=12,12,IF('Vessel List A'!GP193=13,13,IF('Vessel List A'!GP193=14,14,IF('Vessel List A'!GP193=15,15,IF('Vessel List A'!GP193=16,16,0)))))))))))))))))=0," ",VALUE(IF('Vessel List A'!GP193=1,1,IF('Vessel List A'!GP193=2,2,IF('Vessel List A'!GP193=3,3,IF('Vessel List A'!GP193=4,4,IF('Vessel List A'!GP193=5,5,IF('Vessel List A'!GP193=6,6,IF('Vessel List A'!GP193=7,7,IF('Vessel List A'!GP193=8,8,IF('Vessel List A'!GP193=9,9,IF('Vessel List A'!GP193=10,10,IF('Vessel List A'!GP193=11,11,IF('Vessel List A'!GP193=12,12,IF('Vessel List A'!GP193=13,13,IF('Vessel List A'!GP193=14,14,IF('Vessel List A'!GP193=15,15,IF('Vessel List A'!GP193=16,16,0))))))))))))))))))</f>
        <v xml:space="preserve"> </v>
      </c>
      <c r="DD194" s="154"/>
      <c r="DE194" s="158"/>
      <c r="DF194" s="390" t="str">
        <f t="shared" si="193"/>
        <v/>
      </c>
      <c r="DG194" s="158"/>
      <c r="DH194" s="137"/>
      <c r="DI194" s="388" t="str">
        <f t="shared" si="194"/>
        <v/>
      </c>
      <c r="DJ194" s="157" t="str">
        <f>IF(VALUE(IF('Vessel List A'!HC193=1,1,IF('Vessel List A'!HC193=2,2,IF('Vessel List A'!HC193=3,3,IF('Vessel List A'!HC193=4,4,IF('Vessel List A'!HC193=5,5,IF('Vessel List A'!HC193=6,6,IF('Vessel List A'!HC193=7,7,IF('Vessel List A'!HC193=8,8,IF('Vessel List A'!HC193=9,9,IF('Vessel List A'!HC193=10,10,IF('Vessel List A'!HC193=11,11,IF('Vessel List A'!HC193=12,12,IF('Vessel List A'!HC193=13,13,IF('Vessel List A'!HC193=14,14,IF('Vessel List A'!HC193=15,15,IF('Vessel List A'!HC193=16,16,0)))))))))))))))))=0," ",VALUE(IF('Vessel List A'!HC193=1,1,IF('Vessel List A'!HC193=2,2,IF('Vessel List A'!HC193=3,3,IF('Vessel List A'!HC193=4,4,IF('Vessel List A'!HC193=5,5,IF('Vessel List A'!HC193=6,6,IF('Vessel List A'!HC193=7,7,IF('Vessel List A'!HC193=8,8,IF('Vessel List A'!HC193=9,9,IF('Vessel List A'!HC193=10,10,IF('Vessel List A'!HC193=11,11,IF('Vessel List A'!HC193=12,12,IF('Vessel List A'!HC193=13,13,IF('Vessel List A'!HC193=14,14,IF('Vessel List A'!HC193=15,15,IF('Vessel List A'!HC193=16,16,0))))))))))))))))))</f>
        <v xml:space="preserve"> </v>
      </c>
      <c r="DK194" s="154"/>
      <c r="DL194" s="158"/>
      <c r="DM194" s="390" t="str">
        <f t="shared" si="195"/>
        <v/>
      </c>
      <c r="DN194" s="158"/>
      <c r="DO194" s="137"/>
      <c r="DP194" s="388" t="str">
        <f t="shared" si="196"/>
        <v/>
      </c>
      <c r="DQ194" s="157" t="str">
        <f>IF(VALUE(IF('Vessel List A'!HP193=1,1,IF('Vessel List A'!HP193=2,2,IF('Vessel List A'!HP193=3,3,IF('Vessel List A'!HP193=4,4,IF('Vessel List A'!HP193=5,5,IF('Vessel List A'!HP193=6,6,IF('Vessel List A'!HP193=7,7,IF('Vessel List A'!HP193=8,8,IF('Vessel List A'!HP193=9,9,IF('Vessel List A'!HP193=10,10,IF('Vessel List A'!HP193=11,11,IF('Vessel List A'!HP193=12,12,IF('Vessel List A'!HP193=13,13,IF('Vessel List A'!HP193=14,14,IF('Vessel List A'!HP193=15,15,IF('Vessel List A'!HP193=16,16,0)))))))))))))))))=0," ",VALUE(IF('Vessel List A'!HP193=1,1,IF('Vessel List A'!HP193=2,2,IF('Vessel List A'!HP193=3,3,IF('Vessel List A'!HP193=4,4,IF('Vessel List A'!HP193=5,5,IF('Vessel List A'!HP193=6,6,IF('Vessel List A'!HP193=7,7,IF('Vessel List A'!HP193=8,8,IF('Vessel List A'!HP193=9,9,IF('Vessel List A'!HP193=10,10,IF('Vessel List A'!HP193=11,11,IF('Vessel List A'!HP193=12,12,IF('Vessel List A'!HP193=13,13,IF('Vessel List A'!HP193=14,14,IF('Vessel List A'!HP193=15,15,IF('Vessel List A'!HP193=16,16,0))))))))))))))))))</f>
        <v xml:space="preserve"> </v>
      </c>
      <c r="DR194" s="154"/>
      <c r="DS194" s="158"/>
      <c r="DT194" s="390" t="str">
        <f t="shared" si="197"/>
        <v/>
      </c>
      <c r="DU194" s="158"/>
      <c r="DV194" s="137"/>
      <c r="DW194" s="388" t="str">
        <f t="shared" si="198"/>
        <v/>
      </c>
      <c r="DX194" s="157" t="str">
        <f>IF(VALUE(IF('Vessel List A'!IC193=1,1,IF('Vessel List A'!IC193=2,2,IF('Vessel List A'!IC193=3,3,IF('Vessel List A'!IC193=4,4,IF('Vessel List A'!IC193=5,5,IF('Vessel List A'!IC193=6,6,IF('Vessel List A'!IC193=7,7,IF('Vessel List A'!IC193=8,8,IF('Vessel List A'!IC193=9,9,IF('Vessel List A'!IC193=10,10,IF('Vessel List A'!IC193=11,11,IF('Vessel List A'!IC193=12,12,IF('Vessel List A'!IC193=13,13,IF('Vessel List A'!IC193=14,14,IF('Vessel List A'!IC193=15,15,IF('Vessel List A'!IC193=16,16,0)))))))))))))))))=0," ",VALUE(IF('Vessel List A'!IC193=1,1,IF('Vessel List A'!IC193=2,2,IF('Vessel List A'!IC193=3,3,IF('Vessel List A'!IC193=4,4,IF('Vessel List A'!IC193=5,5,IF('Vessel List A'!IC193=6,6,IF('Vessel List A'!IC193=7,7,IF('Vessel List A'!IC193=8,8,IF('Vessel List A'!IC193=9,9,IF('Vessel List A'!IC193=10,10,IF('Vessel List A'!IC193=11,11,IF('Vessel List A'!IC193=12,12,IF('Vessel List A'!IC193=13,13,IF('Vessel List A'!IC193=14,14,IF('Vessel List A'!IC193=15,15,IF('Vessel List A'!IC193=16,16,0))))))))))))))))))</f>
        <v xml:space="preserve"> </v>
      </c>
      <c r="DY194" s="154"/>
      <c r="DZ194" s="158"/>
      <c r="EA194" s="390" t="str">
        <f t="shared" si="199"/>
        <v/>
      </c>
      <c r="EB194" s="158"/>
      <c r="EC194" s="137"/>
      <c r="ED194" s="388" t="str">
        <f t="shared" si="200"/>
        <v/>
      </c>
      <c r="EE194" s="157" t="str">
        <f>IF(VALUE(IF('Vessel List A'!IP193=1,1,IF('Vessel List A'!IP193=2,2,IF('Vessel List A'!IP193=3,3,IF('Vessel List A'!IP193=4,4,IF('Vessel List A'!IP193=5,5,IF('Vessel List A'!IP193=6,6,IF('Vessel List A'!IP193=7,7,IF('Vessel List A'!IP193=8,8,IF('Vessel List A'!IP193=9,9,IF('Vessel List A'!IP193=10,10,IF('Vessel List A'!IP193=11,11,IF('Vessel List A'!IP193=12,12,IF('Vessel List A'!IP193=13,13,IF('Vessel List A'!IP193=14,14,IF('Vessel List A'!IP193=15,15,IF('Vessel List A'!IP193=16,16,0)))))))))))))))))=0," ",VALUE(IF('Vessel List A'!IP193=1,1,IF('Vessel List A'!IP193=2,2,IF('Vessel List A'!IP193=3,3,IF('Vessel List A'!IP193=4,4,IF('Vessel List A'!IP193=5,5,IF('Vessel List A'!IP193=6,6,IF('Vessel List A'!IP193=7,7,IF('Vessel List A'!IP193=8,8,IF('Vessel List A'!IP193=9,9,IF('Vessel List A'!IP193=10,10,IF('Vessel List A'!IP193=11,11,IF('Vessel List A'!IP193=12,12,IF('Vessel List A'!IP193=13,13,IF('Vessel List A'!IP193=14,14,IF('Vessel List A'!IP193=15,15,IF('Vessel List A'!IP193=16,16,0))))))))))))))))))</f>
        <v xml:space="preserve"> </v>
      </c>
      <c r="EF194" s="154"/>
      <c r="EG194" s="158"/>
      <c r="EH194" s="390" t="str">
        <f t="shared" si="201"/>
        <v/>
      </c>
      <c r="EI194" s="158"/>
      <c r="EJ194" s="137"/>
      <c r="EK194" s="397" t="str">
        <f t="shared" si="202"/>
        <v/>
      </c>
      <c r="EL194" s="144"/>
      <c r="EM194" s="157" t="str">
        <f>IF(VALUE(IF('Vessel List B'!C193=1,1,IF('Vessel List B'!C193=2,2,IF('Vessel List B'!C193=3,3,IF('Vessel List B'!C193=4,4,IF('Vessel List B'!C193=5,5,IF('Vessel List B'!C193=6,6,IF('Vessel List B'!C193=7,7,IF('Vessel List B'!C193=8,8,IF('Vessel List B'!C193=9,9,IF('Vessel List B'!C193=10,10,IF('Vessel List B'!C193=11,11,IF('Vessel List B'!C193=12,12,IF('Vessel List B'!C193=13,13,IF('Vessel List B'!C193=14,14,IF('Vessel List B'!C193=15,15,IF('Vessel List B'!C193=16,16,0)))))))))))))))))=0," ",VALUE(IF('Vessel List B'!C193=1,1,IF('Vessel List B'!C193=2,2,IF('Vessel List B'!C193=3,3,IF('Vessel List B'!C193=4,4,IF('Vessel List B'!C193=5,5,IF('Vessel List B'!C193=6,6,IF('Vessel List B'!C193=7,7,IF('Vessel List B'!C193=8,8,IF('Vessel List B'!C193=9,9,IF('Vessel List B'!C193=10,10,IF('Vessel List B'!C193=11,11,IF('Vessel List B'!C193=12,12,IF('Vessel List B'!C193=13,13,IF('Vessel List B'!C193=14,14,IF('Vessel List B'!C193=15,15,IF('Vessel List B'!C193=16,16,0))))))))))))))))))</f>
        <v xml:space="preserve"> </v>
      </c>
      <c r="EN194" s="154"/>
      <c r="EO194" s="158"/>
      <c r="EP194" s="390" t="str">
        <f t="shared" si="203"/>
        <v/>
      </c>
      <c r="EQ194" s="158"/>
      <c r="ER194" s="137"/>
      <c r="ES194" s="388" t="str">
        <f t="shared" si="204"/>
        <v/>
      </c>
      <c r="ET194" s="157" t="str">
        <f>IF(VALUE(IF('Vessel List B'!P193=1,1,IF('Vessel List B'!P193=2,2,IF('Vessel List B'!P193=3,3,IF('Vessel List B'!P193=4,4,IF('Vessel List B'!P193=5,5,IF('Vessel List B'!P193=6,6,IF('Vessel List B'!P193=7,7,IF('Vessel List B'!P193=8,8,IF('Vessel List B'!P193=9,9,IF('Vessel List B'!P193=10,10,IF('Vessel List B'!P193=11,11,IF('Vessel List B'!P193=12,12,IF('Vessel List B'!P193=13,13,IF('Vessel List B'!P193=14,14,IF('Vessel List B'!P193=15,15,IF('Vessel List B'!P193=16,16,0)))))))))))))))))=0," ",VALUE(IF('Vessel List B'!P193=1,1,IF('Vessel List B'!P193=2,2,IF('Vessel List B'!P193=3,3,IF('Vessel List B'!P193=4,4,IF('Vessel List B'!P193=5,5,IF('Vessel List B'!P193=6,6,IF('Vessel List B'!P193=7,7,IF('Vessel List B'!P193=8,8,IF('Vessel List B'!P193=9,9,IF('Vessel List B'!P193=10,10,IF('Vessel List B'!P193=11,11,IF('Vessel List B'!P193=12,12,IF('Vessel List B'!P193=13,13,IF('Vessel List B'!P193=14,14,IF('Vessel List B'!P193=15,15,IF('Vessel List B'!P193=16,16,0))))))))))))))))))</f>
        <v xml:space="preserve"> </v>
      </c>
      <c r="EU194" s="154"/>
      <c r="EV194" s="158"/>
      <c r="EW194" s="390" t="str">
        <f t="shared" si="205"/>
        <v/>
      </c>
      <c r="EX194" s="158"/>
      <c r="EY194" s="137"/>
      <c r="EZ194" s="388" t="str">
        <f t="shared" si="206"/>
        <v/>
      </c>
      <c r="FA194" s="157" t="str">
        <f>IF(VALUE(IF('Vessel List B'!AC193=1,1,IF('Vessel List B'!AC193=2,2,IF('Vessel List B'!AC193=3,3,IF('Vessel List B'!AC193=4,4,IF('Vessel List B'!AC193=5,5,IF('Vessel List B'!AC193=6,6,IF('Vessel List B'!AC193=7,7,IF('Vessel List B'!AC193=8,8,IF('Vessel List B'!AC193=9,9,IF('Vessel List B'!AC193=10,10,IF('Vessel List B'!AC193=11,11,IF('Vessel List B'!AC193=12,12,IF('Vessel List B'!AC193=13,13,IF('Vessel List B'!AC193=14,14,IF('Vessel List B'!AC193=15,15,IF('Vessel List B'!AC193=16,16,0)))))))))))))))))=0," ",VALUE(IF('Vessel List B'!AC193=1,1,IF('Vessel List B'!AC193=2,2,IF('Vessel List B'!AC193=3,3,IF('Vessel List B'!AC193=4,4,IF('Vessel List B'!AC193=5,5,IF('Vessel List B'!AC193=6,6,IF('Vessel List B'!AC193=7,7,IF('Vessel List B'!AC193=8,8,IF('Vessel List B'!AC193=9,9,IF('Vessel List B'!AC193=10,10,IF('Vessel List B'!AC193=11,11,IF('Vessel List B'!AC193=12,12,IF('Vessel List B'!AC193=13,13,IF('Vessel List B'!AC193=14,14,IF('Vessel List B'!AC193=15,15,IF('Vessel List B'!AC193=16,16,0))))))))))))))))))</f>
        <v xml:space="preserve"> </v>
      </c>
      <c r="FB194" s="154"/>
      <c r="FC194" s="158"/>
      <c r="FD194" s="390" t="str">
        <f t="shared" si="207"/>
        <v/>
      </c>
      <c r="FE194" s="158"/>
      <c r="FF194" s="137"/>
      <c r="FG194" s="388" t="str">
        <f t="shared" si="208"/>
        <v/>
      </c>
      <c r="FH194" s="157" t="str">
        <f>IF(VALUE(IF('Vessel List B'!AP193=1,1,IF('Vessel List B'!AP193=2,2,IF('Vessel List B'!AP193=3,3,IF('Vessel List B'!AP193=4,4,IF('Vessel List B'!AP193=5,5,IF('Vessel List B'!AP193=6,6,IF('Vessel List B'!AP193=7,7,IF('Vessel List B'!AP193=8,8,IF('Vessel List B'!AP193=9,9,IF('Vessel List B'!AP193=10,10,IF('Vessel List B'!AP193=11,11,IF('Vessel List B'!AP193=12,12,IF('Vessel List B'!AP193=13,13,IF('Vessel List B'!AP193=14,14,IF('Vessel List B'!AP193=15,15,IF('Vessel List B'!AP193=16,16,0)))))))))))))))))=0," ",VALUE(IF('Vessel List B'!AP193=1,1,IF('Vessel List B'!AP193=2,2,IF('Vessel List B'!AP193=3,3,IF('Vessel List B'!AP193=4,4,IF('Vessel List B'!AP193=5,5,IF('Vessel List B'!AP193=6,6,IF('Vessel List B'!AP193=7,7,IF('Vessel List B'!AP193=8,8,IF('Vessel List B'!AP193=9,9,IF('Vessel List B'!AP193=10,10,IF('Vessel List B'!AP193=11,11,IF('Vessel List B'!AP193=12,12,IF('Vessel List B'!AP193=13,13,IF('Vessel List B'!AP193=14,14,IF('Vessel List B'!AP193=15,15,IF('Vessel List B'!AP193=16,16,0))))))))))))))))))</f>
        <v xml:space="preserve"> </v>
      </c>
      <c r="FI194" s="154"/>
      <c r="FJ194" s="158"/>
      <c r="FK194" s="390" t="str">
        <f t="shared" si="209"/>
        <v/>
      </c>
      <c r="FL194" s="158"/>
      <c r="FM194" s="137"/>
      <c r="FN194" s="388" t="str">
        <f t="shared" si="210"/>
        <v/>
      </c>
      <c r="FO194" s="157" t="str">
        <f>IF(VALUE(IF('Vessel List B'!BC193=1,1,IF('Vessel List B'!BC193=2,2,IF('Vessel List B'!BC193=3,3,IF('Vessel List B'!BC193=4,4,IF('Vessel List B'!BC193=5,5,IF('Vessel List B'!BC193=6,6,IF('Vessel List B'!BC193=7,7,IF('Vessel List B'!BC193=8,8,IF('Vessel List B'!BC193=9,9,IF('Vessel List B'!BC193=10,10,IF('Vessel List B'!BC193=11,11,IF('Vessel List B'!BC193=12,12,IF('Vessel List B'!BC193=13,13,IF('Vessel List B'!BC193=14,14,IF('Vessel List B'!BC193=15,15,IF('Vessel List B'!BC193=16,16,0)))))))))))))))))=0," ",VALUE(IF('Vessel List B'!BC193=1,1,IF('Vessel List B'!BC193=2,2,IF('Vessel List B'!BC193=3,3,IF('Vessel List B'!BC193=4,4,IF('Vessel List B'!BC193=5,5,IF('Vessel List B'!BC193=6,6,IF('Vessel List B'!BC193=7,7,IF('Vessel List B'!BC193=8,8,IF('Vessel List B'!BC193=9,9,IF('Vessel List B'!BC193=10,10,IF('Vessel List B'!BC193=11,11,IF('Vessel List B'!BC193=12,12,IF('Vessel List B'!BC193=13,13,IF('Vessel List B'!BC193=14,14,IF('Vessel List B'!BC193=15,15,IF('Vessel List B'!BC193=16,16,0))))))))))))))))))</f>
        <v xml:space="preserve"> </v>
      </c>
      <c r="FP194" s="154"/>
      <c r="FQ194" s="158"/>
      <c r="FR194" s="390" t="str">
        <f t="shared" si="211"/>
        <v/>
      </c>
      <c r="FS194" s="158"/>
      <c r="FT194" s="137"/>
      <c r="FU194" s="388" t="str">
        <f t="shared" si="212"/>
        <v/>
      </c>
      <c r="FV194" s="157" t="str">
        <f>IF(VALUE(IF('Vessel List B'!BP193=1,1,IF('Vessel List B'!BP193=2,2,IF('Vessel List B'!BP193=3,3,IF('Vessel List B'!BP193=4,4,IF('Vessel List B'!BP193=5,5,IF('Vessel List B'!BP193=6,6,IF('Vessel List B'!BP193=7,7,IF('Vessel List B'!BP193=8,8,IF('Vessel List B'!BP193=9,9,IF('Vessel List B'!BP193=10,10,IF('Vessel List B'!BP193=11,11,IF('Vessel List B'!BP193=12,12,IF('Vessel List B'!BP193=13,13,IF('Vessel List B'!BP193=14,14,IF('Vessel List B'!BP193=15,15,IF('Vessel List B'!BP193=16,16,0)))))))))))))))))=0," ",VALUE(IF('Vessel List B'!BP193=1,1,IF('Vessel List B'!BP193=2,2,IF('Vessel List B'!BP193=3,3,IF('Vessel List B'!BP193=4,4,IF('Vessel List B'!BP193=5,5,IF('Vessel List B'!BP193=6,6,IF('Vessel List B'!BP193=7,7,IF('Vessel List B'!BP193=8,8,IF('Vessel List B'!BP193=9,9,IF('Vessel List B'!BP193=10,10,IF('Vessel List B'!BP193=11,11,IF('Vessel List B'!BP193=12,12,IF('Vessel List B'!BP193=13,13,IF('Vessel List B'!BP193=14,14,IF('Vessel List B'!BP193=15,15,IF('Vessel List B'!BP193=16,16,0))))))))))))))))))</f>
        <v xml:space="preserve"> </v>
      </c>
      <c r="FW194" s="154"/>
      <c r="FX194" s="158"/>
      <c r="FY194" s="390" t="str">
        <f t="shared" si="213"/>
        <v/>
      </c>
      <c r="FZ194" s="158"/>
      <c r="GA194" s="137"/>
      <c r="GB194" s="388" t="str">
        <f t="shared" si="214"/>
        <v/>
      </c>
      <c r="GC194" s="157" t="str">
        <f>IF(VALUE(IF('Vessel List B'!CC193=1,1,IF('Vessel List B'!CC193=2,2,IF('Vessel List B'!CC193=3,3,IF('Vessel List B'!CC193=4,4,IF('Vessel List B'!CC193=5,5,IF('Vessel List B'!CC193=6,6,IF('Vessel List B'!CC193=7,7,IF('Vessel List B'!CC193=8,8,IF('Vessel List B'!CC193=9,9,IF('Vessel List B'!CC193=10,10,IF('Vessel List B'!CC193=11,11,IF('Vessel List B'!CC193=12,12,IF('Vessel List B'!CC193=13,13,IF('Vessel List B'!CC193=14,14,IF('Vessel List B'!CC193=15,15,IF('Vessel List B'!CC193=16,16,0)))))))))))))))))=0," ",VALUE(IF('Vessel List B'!CC193=1,1,IF('Vessel List B'!CC193=2,2,IF('Vessel List B'!CC193=3,3,IF('Vessel List B'!CC193=4,4,IF('Vessel List B'!CC193=5,5,IF('Vessel List B'!CC193=6,6,IF('Vessel List B'!CC193=7,7,IF('Vessel List B'!CC193=8,8,IF('Vessel List B'!CC193=9,9,IF('Vessel List B'!CC193=10,10,IF('Vessel List B'!CC193=11,11,IF('Vessel List B'!CC193=12,12,IF('Vessel List B'!CC193=13,13,IF('Vessel List B'!CC193=14,14,IF('Vessel List B'!CC193=15,15,IF('Vessel List B'!CC193=16,16,0))))))))))))))))))</f>
        <v xml:space="preserve"> </v>
      </c>
      <c r="GD194" s="154"/>
      <c r="GE194" s="158"/>
      <c r="GF194" s="390" t="str">
        <f t="shared" si="215"/>
        <v/>
      </c>
      <c r="GG194" s="158"/>
      <c r="GH194" s="137"/>
      <c r="GI194" s="388" t="str">
        <f t="shared" si="216"/>
        <v/>
      </c>
      <c r="GJ194" s="157" t="str">
        <f>IF(VALUE(IF('Vessel List B'!CP193=1,1,IF('Vessel List B'!CP193=2,2,IF('Vessel List B'!CP193=3,3,IF('Vessel List B'!CP193=4,4,IF('Vessel List B'!CP193=5,5,IF('Vessel List B'!CP193=6,6,IF('Vessel List B'!CP193=7,7,IF('Vessel List B'!CP193=8,8,IF('Vessel List B'!CP193=9,9,IF('Vessel List B'!CP193=10,10,IF('Vessel List B'!CP193=11,11,IF('Vessel List B'!CP193=12,12,IF('Vessel List B'!CP193=13,13,IF('Vessel List B'!CP193=14,14,IF('Vessel List B'!CP193=15,15,IF('Vessel List B'!CP193=16,16,0)))))))))))))))))=0," ",VALUE(IF('Vessel List B'!CP193=1,1,IF('Vessel List B'!CP193=2,2,IF('Vessel List B'!CP193=3,3,IF('Vessel List B'!CP193=4,4,IF('Vessel List B'!CP193=5,5,IF('Vessel List B'!CP193=6,6,IF('Vessel List B'!CP193=7,7,IF('Vessel List B'!CP193=8,8,IF('Vessel List B'!CP193=9,9,IF('Vessel List B'!CP193=10,10,IF('Vessel List B'!CP193=11,11,IF('Vessel List B'!CP193=12,12,IF('Vessel List B'!CP193=13,13,IF('Vessel List B'!CP193=14,14,IF('Vessel List B'!CP193=15,15,IF('Vessel List B'!CP193=16,16,0))))))))))))))))))</f>
        <v xml:space="preserve"> </v>
      </c>
      <c r="GK194" s="154"/>
      <c r="GL194" s="158"/>
      <c r="GM194" s="390" t="str">
        <f t="shared" si="217"/>
        <v/>
      </c>
      <c r="GN194" s="158"/>
      <c r="GO194" s="137"/>
      <c r="GP194" s="388" t="str">
        <f t="shared" si="218"/>
        <v/>
      </c>
      <c r="GQ194" s="157" t="str">
        <f>IF(VALUE(IF('Vessel List B'!DC193=1,1,IF('Vessel List B'!DC193=2,2,IF('Vessel List B'!DC193=3,3,IF('Vessel List B'!DC193=4,4,IF('Vessel List B'!DC193=5,5,IF('Vessel List B'!DC193=6,6,IF('Vessel List B'!DC193=7,7,IF('Vessel List B'!DC193=8,8,IF('Vessel List B'!DC193=9,9,IF('Vessel List B'!DC193=10,10,IF('Vessel List B'!DC193=11,11,IF('Vessel List B'!DC193=12,12,IF('Vessel List B'!DC193=13,13,IF('Vessel List B'!DC193=14,14,IF('Vessel List B'!DC193=15,15,IF('Vessel List B'!DC193=16,16,0)))))))))))))))))=0," ",VALUE(IF('Vessel List B'!DC193=1,1,IF('Vessel List B'!DC193=2,2,IF('Vessel List B'!DC193=3,3,IF('Vessel List B'!DC193=4,4,IF('Vessel List B'!DC193=5,5,IF('Vessel List B'!DC193=6,6,IF('Vessel List B'!DC193=7,7,IF('Vessel List B'!DC193=8,8,IF('Vessel List B'!DC193=9,9,IF('Vessel List B'!DC193=10,10,IF('Vessel List B'!DC193=11,11,IF('Vessel List B'!DC193=12,12,IF('Vessel List B'!DC193=13,13,IF('Vessel List B'!DC193=14,14,IF('Vessel List B'!DC193=15,15,IF('Vessel List B'!DC193=16,16,0))))))))))))))))))</f>
        <v xml:space="preserve"> </v>
      </c>
      <c r="GR194" s="154"/>
      <c r="GS194" s="158"/>
      <c r="GT194" s="390" t="str">
        <f t="shared" si="219"/>
        <v/>
      </c>
      <c r="GU194" s="158"/>
      <c r="GV194" s="137"/>
      <c r="GW194" s="388" t="str">
        <f t="shared" si="220"/>
        <v/>
      </c>
      <c r="GX194" s="157" t="str">
        <f>IF(VALUE(IF('Vessel List B'!DP193=1,1,IF('Vessel List B'!DP193=2,2,IF('Vessel List B'!DP193=3,3,IF('Vessel List B'!DP193=4,4,IF('Vessel List B'!DP193=5,5,IF('Vessel List B'!DP193=6,6,IF('Vessel List B'!DP193=7,7,IF('Vessel List B'!DP193=8,8,IF('Vessel List B'!DP193=9,9,IF('Vessel List B'!DP193=10,10,IF('Vessel List B'!DP193=11,11,IF('Vessel List B'!DP193=12,12,IF('Vessel List B'!DP193=13,13,IF('Vessel List B'!DP193=14,14,IF('Vessel List B'!DP193=15,15,IF('Vessel List B'!DP193=16,16,0)))))))))))))))))=0," ",VALUE(IF('Vessel List B'!DP193=1,1,IF('Vessel List B'!DP193=2,2,IF('Vessel List B'!DP193=3,3,IF('Vessel List B'!DP193=4,4,IF('Vessel List B'!DP193=5,5,IF('Vessel List B'!DP193=6,6,IF('Vessel List B'!DP193=7,7,IF('Vessel List B'!DP193=8,8,IF('Vessel List B'!DP193=9,9,IF('Vessel List B'!DP193=10,10,IF('Vessel List B'!DP193=11,11,IF('Vessel List B'!DP193=12,12,IF('Vessel List B'!DP193=13,13,IF('Vessel List B'!DP193=14,14,IF('Vessel List B'!DP193=15,15,IF('Vessel List B'!DP193=16,16,0))))))))))))))))))</f>
        <v xml:space="preserve"> </v>
      </c>
      <c r="GY194" s="154"/>
      <c r="GZ194" s="158"/>
      <c r="HA194" s="390" t="str">
        <f t="shared" si="221"/>
        <v/>
      </c>
      <c r="HB194" s="158"/>
      <c r="HC194" s="137"/>
      <c r="HD194" s="388" t="str">
        <f t="shared" si="222"/>
        <v/>
      </c>
      <c r="HE194" s="157" t="str">
        <f>IF(VALUE(IF('Vessel List B'!EC193=1,1,IF('Vessel List B'!EC193=2,2,IF('Vessel List B'!EC193=3,3,IF('Vessel List B'!EC193=4,4,IF('Vessel List B'!EC193=5,5,IF('Vessel List B'!EC193=6,6,IF('Vessel List B'!EC193=7,7,IF('Vessel List B'!EC193=8,8,IF('Vessel List B'!EC193=9,9,IF('Vessel List B'!EC193=10,10,IF('Vessel List B'!EC193=11,11,IF('Vessel List B'!EC193=12,12,IF('Vessel List B'!EC193=13,13,IF('Vessel List B'!EC193=14,14,IF('Vessel List B'!EC193=15,15,IF('Vessel List B'!EC193=16,16,0)))))))))))))))))=0," ",VALUE(IF('Vessel List B'!EC193=1,1,IF('Vessel List B'!EC193=2,2,IF('Vessel List B'!EC193=3,3,IF('Vessel List B'!EC193=4,4,IF('Vessel List B'!EC193=5,5,IF('Vessel List B'!EC193=6,6,IF('Vessel List B'!EC193=7,7,IF('Vessel List B'!EC193=8,8,IF('Vessel List B'!EC193=9,9,IF('Vessel List B'!EC193=10,10,IF('Vessel List B'!EC193=11,11,IF('Vessel List B'!EC193=12,12,IF('Vessel List B'!EC193=13,13,IF('Vessel List B'!EC193=14,14,IF('Vessel List B'!EC193=15,15,IF('Vessel List B'!EC193=16,16,0))))))))))))))))))</f>
        <v xml:space="preserve"> </v>
      </c>
      <c r="HF194" s="154"/>
      <c r="HG194" s="158"/>
      <c r="HH194" s="390" t="str">
        <f t="shared" si="223"/>
        <v/>
      </c>
      <c r="HI194" s="158"/>
      <c r="HJ194" s="137"/>
      <c r="HK194" s="388" t="str">
        <f t="shared" si="224"/>
        <v/>
      </c>
      <c r="HL194" s="157" t="str">
        <f>IF(VALUE(IF('Vessel List B'!EP193=1,1,IF('Vessel List B'!EP193=2,2,IF('Vessel List B'!EP193=3,3,IF('Vessel List B'!EP193=4,4,IF('Vessel List B'!EP193=5,5,IF('Vessel List B'!EP193=6,6,IF('Vessel List B'!EP193=7,7,IF('Vessel List B'!EP193=8,8,IF('Vessel List B'!EP193=9,9,IF('Vessel List B'!EP193=10,10,IF('Vessel List B'!EP193=11,11,IF('Vessel List B'!EP193=12,12,IF('Vessel List B'!EP193=13,13,IF('Vessel List B'!EP193=14,14,IF('Vessel List B'!EP193=15,15,IF('Vessel List B'!EP193=16,16,0)))))))))))))))))=0," ",VALUE(IF('Vessel List B'!EP193=1,1,IF('Vessel List B'!EP193=2,2,IF('Vessel List B'!EP193=3,3,IF('Vessel List B'!EP193=4,4,IF('Vessel List B'!EP193=5,5,IF('Vessel List B'!EP193=6,6,IF('Vessel List B'!EP193=7,7,IF('Vessel List B'!EP193=8,8,IF('Vessel List B'!EP193=9,9,IF('Vessel List B'!EP193=10,10,IF('Vessel List B'!EP193=11,11,IF('Vessel List B'!EP193=12,12,IF('Vessel List B'!EP193=13,13,IF('Vessel List B'!EP193=14,14,IF('Vessel List B'!EP193=15,15,IF('Vessel List B'!EP193=16,16,0))))))))))))))))))</f>
        <v xml:space="preserve"> </v>
      </c>
      <c r="HM194" s="154"/>
      <c r="HN194" s="158"/>
      <c r="HO194" s="390" t="str">
        <f t="shared" si="225"/>
        <v/>
      </c>
      <c r="HP194" s="158"/>
      <c r="HQ194" s="137"/>
      <c r="HR194" s="388" t="str">
        <f t="shared" si="226"/>
        <v/>
      </c>
      <c r="HS194" s="157" t="str">
        <f>IF(VALUE(IF('Vessel List B'!FC193=1,1,IF('Vessel List B'!FC193=2,2,IF('Vessel List B'!FC193=3,3,IF('Vessel List B'!FC193=4,4,IF('Vessel List B'!FC193=5,5,IF('Vessel List B'!FC193=6,6,IF('Vessel List B'!FC193=7,7,IF('Vessel List B'!FC193=8,8,IF('Vessel List B'!FC193=9,9,IF('Vessel List B'!FC193=10,10,IF('Vessel List B'!FC193=11,11,IF('Vessel List B'!FC193=12,12,IF('Vessel List B'!FC193=13,13,IF('Vessel List B'!FC193=14,14,IF('Vessel List B'!FC193=15,15,IF('Vessel List B'!FC193=16,16,0)))))))))))))))))=0," ",VALUE(IF('Vessel List B'!FC193=1,1,IF('Vessel List B'!FC193=2,2,IF('Vessel List B'!FC193=3,3,IF('Vessel List B'!FC193=4,4,IF('Vessel List B'!FC193=5,5,IF('Vessel List B'!FC193=6,6,IF('Vessel List B'!FC193=7,7,IF('Vessel List B'!FC193=8,8,IF('Vessel List B'!FC193=9,9,IF('Vessel List B'!FC193=10,10,IF('Vessel List B'!FC193=11,11,IF('Vessel List B'!FC193=12,12,IF('Vessel List B'!FC193=13,13,IF('Vessel List B'!FC193=14,14,IF('Vessel List B'!FC193=15,15,IF('Vessel List B'!FC193=16,16,0))))))))))))))))))</f>
        <v xml:space="preserve"> </v>
      </c>
      <c r="HT194" s="154"/>
      <c r="HU194" s="158"/>
      <c r="HV194" s="390" t="str">
        <f t="shared" si="227"/>
        <v/>
      </c>
      <c r="HW194" s="158"/>
      <c r="HX194" s="137"/>
      <c r="HY194" s="388" t="str">
        <f t="shared" si="228"/>
        <v/>
      </c>
      <c r="HZ194" s="157" t="str">
        <f>IF(VALUE(IF('Vessel List B'!FP193=1,1,IF('Vessel List B'!FP193=2,2,IF('Vessel List B'!FP193=3,3,IF('Vessel List B'!FP193=4,4,IF('Vessel List B'!FP193=5,5,IF('Vessel List B'!FP193=6,6,IF('Vessel List B'!FP193=7,7,IF('Vessel List B'!FP193=8,8,IF('Vessel List B'!FP193=9,9,IF('Vessel List B'!FP193=10,10,IF('Vessel List B'!FP193=11,11,IF('Vessel List B'!FP193=12,12,IF('Vessel List B'!FP193=13,13,IF('Vessel List B'!FP193=14,14,IF('Vessel List B'!FP193=15,15,IF('Vessel List B'!FP193=16,16,0)))))))))))))))))=0," ",VALUE(IF('Vessel List B'!FP193=1,1,IF('Vessel List B'!FP193=2,2,IF('Vessel List B'!FP193=3,3,IF('Vessel List B'!FP193=4,4,IF('Vessel List B'!FP193=5,5,IF('Vessel List B'!FP193=6,6,IF('Vessel List B'!FP193=7,7,IF('Vessel List B'!FP193=8,8,IF('Vessel List B'!FP193=9,9,IF('Vessel List B'!FP193=10,10,IF('Vessel List B'!FP193=11,11,IF('Vessel List B'!FP193=12,12,IF('Vessel List B'!FP193=13,13,IF('Vessel List B'!FP193=14,14,IF('Vessel List B'!FP193=15,15,IF('Vessel List B'!FP193=16,16,0))))))))))))))))))</f>
        <v xml:space="preserve"> </v>
      </c>
      <c r="IA194" s="154"/>
      <c r="IB194" s="158"/>
      <c r="IC194" s="390" t="str">
        <f t="shared" si="229"/>
        <v/>
      </c>
      <c r="ID194" s="158"/>
      <c r="IE194" s="137"/>
      <c r="IF194" s="388" t="str">
        <f t="shared" si="230"/>
        <v/>
      </c>
      <c r="IG194" s="157" t="str">
        <f>IF(VALUE(IF('Vessel List B'!GC193=1,1,IF('Vessel List B'!GC193=2,2,IF('Vessel List B'!GC193=3,3,IF('Vessel List B'!GC193=4,4,IF('Vessel List B'!GC193=5,5,IF('Vessel List B'!GC193=6,6,IF('Vessel List B'!GC193=7,7,IF('Vessel List B'!GC193=8,8,IF('Vessel List B'!GC193=9,9,IF('Vessel List B'!GC193=10,10,IF('Vessel List B'!GC193=11,11,IF('Vessel List B'!GC193=12,12,IF('Vessel List B'!GC193=13,13,IF('Vessel List B'!GC193=14,14,IF('Vessel List B'!GC193=15,15,IF('Vessel List B'!GC193=16,16,0)))))))))))))))))=0," ",VALUE(IF('Vessel List B'!GC193=1,1,IF('Vessel List B'!GC193=2,2,IF('Vessel List B'!GC193=3,3,IF('Vessel List B'!GC193=4,4,IF('Vessel List B'!GC193=5,5,IF('Vessel List B'!GC193=6,6,IF('Vessel List B'!GC193=7,7,IF('Vessel List B'!GC193=8,8,IF('Vessel List B'!GC193=9,9,IF('Vessel List B'!GC193=10,10,IF('Vessel List B'!GC193=11,11,IF('Vessel List B'!GC193=12,12,IF('Vessel List B'!GC193=13,13,IF('Vessel List B'!GC193=14,14,IF('Vessel List B'!GC193=15,15,IF('Vessel List B'!GC193=16,16,0))))))))))))))))))</f>
        <v xml:space="preserve"> </v>
      </c>
      <c r="IH194" s="154"/>
      <c r="II194" s="158"/>
      <c r="IJ194" s="390" t="str">
        <f t="shared" si="231"/>
        <v/>
      </c>
      <c r="IK194" s="158"/>
      <c r="IL194" s="137"/>
      <c r="IM194" s="388" t="str">
        <f t="shared" si="232"/>
        <v/>
      </c>
      <c r="IN194" s="157" t="str">
        <f>IF(VALUE(IF('Vessel List B'!GP193=1,1,IF('Vessel List B'!GP193=2,2,IF('Vessel List B'!GP193=3,3,IF('Vessel List B'!GP193=4,4,IF('Vessel List B'!GP193=5,5,IF('Vessel List B'!GP193=6,6,IF('Vessel List B'!GP193=7,7,IF('Vessel List B'!GP193=8,8,IF('Vessel List B'!GP193=9,9,IF('Vessel List B'!GP193=10,10,IF('Vessel List B'!GP193=11,11,IF('Vessel List B'!GP193=12,12,IF('Vessel List B'!GP193=13,13,IF('Vessel List B'!GP193=14,14,IF('Vessel List B'!GP193=15,15,IF('Vessel List B'!GP193=16,16,0)))))))))))))))))=0," ",VALUE(IF('Vessel List B'!GP193=1,1,IF('Vessel List B'!GP193=2,2,IF('Vessel List B'!GP193=3,3,IF('Vessel List B'!GP193=4,4,IF('Vessel List B'!GP193=5,5,IF('Vessel List B'!GP193=6,6,IF('Vessel List B'!GP193=7,7,IF('Vessel List B'!GP193=8,8,IF('Vessel List B'!GP193=9,9,IF('Vessel List B'!GP193=10,10,IF('Vessel List B'!GP193=11,11,IF('Vessel List B'!GP193=12,12,IF('Vessel List B'!GP193=13,13,IF('Vessel List B'!GP193=14,14,IF('Vessel List B'!GP193=15,15,IF('Vessel List B'!GP193=16,16,0))))))))))))))))))</f>
        <v xml:space="preserve"> </v>
      </c>
      <c r="IO194" s="154"/>
      <c r="IP194" s="158"/>
      <c r="IQ194" s="390" t="str">
        <f t="shared" si="233"/>
        <v/>
      </c>
      <c r="IR194" s="158"/>
      <c r="IS194" s="137"/>
      <c r="IT194" s="388" t="str">
        <f t="shared" si="234"/>
        <v/>
      </c>
      <c r="IU194" s="157" t="str">
        <f>IF(VALUE(IF('Vessel List B'!HC193=1,1,IF('Vessel List B'!HC193=2,2,IF('Vessel List B'!HC193=3,3,IF('Vessel List B'!HC193=4,4,IF('Vessel List B'!HC193=5,5,IF('Vessel List B'!HC193=6,6,IF('Vessel List B'!HC193=7,7,IF('Vessel List B'!HC193=8,8,IF('Vessel List B'!HC193=9,9,IF('Vessel List B'!HC193=10,10,IF('Vessel List B'!HC193=11,11,IF('Vessel List B'!HC193=12,12,IF('Vessel List B'!HC193=13,13,IF('Vessel List B'!HC193=14,14,IF('Vessel List B'!HC193=15,15,IF('Vessel List B'!HC193=16,16,0)))))))))))))))))=0," ",VALUE(IF('Vessel List B'!HC193=1,1,IF('Vessel List B'!HC193=2,2,IF('Vessel List B'!HC193=3,3,IF('Vessel List B'!HC193=4,4,IF('Vessel List B'!HC193=5,5,IF('Vessel List B'!HC193=6,6,IF('Vessel List B'!HC193=7,7,IF('Vessel List B'!HC193=8,8,IF('Vessel List B'!HC193=9,9,IF('Vessel List B'!HC193=10,10,IF('Vessel List B'!HC193=11,11,IF('Vessel List B'!HC193=12,12,IF('Vessel List B'!HC193=13,13,IF('Vessel List B'!HC193=14,14,IF('Vessel List B'!HC193=15,15,IF('Vessel List B'!HC193=16,16,0))))))))))))))))))</f>
        <v xml:space="preserve"> </v>
      </c>
      <c r="IV194" s="154"/>
      <c r="IW194" s="158"/>
      <c r="IX194" s="390" t="str">
        <f t="shared" si="235"/>
        <v/>
      </c>
      <c r="IY194" s="158"/>
      <c r="IZ194" s="137"/>
      <c r="JA194" s="388" t="str">
        <f t="shared" si="236"/>
        <v/>
      </c>
      <c r="JB194" s="157" t="str">
        <f>IF(VALUE(IF('Vessel List B'!HP193=1,1,IF('Vessel List B'!HP193=2,2,IF('Vessel List B'!HP193=3,3,IF('Vessel List B'!HP193=4,4,IF('Vessel List B'!HP193=5,5,IF('Vessel List B'!HP193=6,6,IF('Vessel List B'!HP193=7,7,IF('Vessel List B'!HP193=8,8,IF('Vessel List B'!HP193=9,9,IF('Vessel List B'!HP193=10,10,IF('Vessel List B'!HP193=11,11,IF('Vessel List B'!HP193=12,12,IF('Vessel List B'!HP193=13,13,IF('Vessel List B'!HP193=14,14,IF('Vessel List B'!HP193=15,15,IF('Vessel List B'!HP193=16,16,0)))))))))))))))))=0," ",VALUE(IF('Vessel List B'!HP193=1,1,IF('Vessel List B'!HP193=2,2,IF('Vessel List B'!HP193=3,3,IF('Vessel List B'!HP193=4,4,IF('Vessel List B'!HP193=5,5,IF('Vessel List B'!HP193=6,6,IF('Vessel List B'!HP193=7,7,IF('Vessel List B'!HP193=8,8,IF('Vessel List B'!HP193=9,9,IF('Vessel List B'!HP193=10,10,IF('Vessel List B'!HP193=11,11,IF('Vessel List B'!HP193=12,12,IF('Vessel List B'!HP193=13,13,IF('Vessel List B'!HP193=14,14,IF('Vessel List B'!HP193=15,15,IF('Vessel List B'!HP193=16,16,0))))))))))))))))))</f>
        <v xml:space="preserve"> </v>
      </c>
      <c r="JC194" s="154"/>
      <c r="JD194" s="158"/>
      <c r="JE194" s="390" t="str">
        <f t="shared" si="237"/>
        <v/>
      </c>
      <c r="JF194" s="158"/>
      <c r="JG194" s="137"/>
      <c r="JH194" s="388" t="str">
        <f t="shared" si="238"/>
        <v/>
      </c>
      <c r="JI194" s="157" t="str">
        <f>IF(VALUE(IF('Vessel List B'!IC193=1,1,IF('Vessel List B'!IC193=2,2,IF('Vessel List B'!IC193=3,3,IF('Vessel List B'!IC193=4,4,IF('Vessel List B'!IC193=5,5,IF('Vessel List B'!IC193=6,6,IF('Vessel List B'!IC193=7,7,IF('Vessel List B'!IC193=8,8,IF('Vessel List B'!IC193=9,9,IF('Vessel List B'!IC193=10,10,IF('Vessel List B'!IC193=11,11,IF('Vessel List B'!IC193=12,12,IF('Vessel List B'!IC193=13,13,IF('Vessel List B'!IC193=14,14,IF('Vessel List B'!IC193=15,15,IF('Vessel List B'!IC193=16,16,0)))))))))))))))))=0," ",VALUE(IF('Vessel List B'!IC193=1,1,IF('Vessel List B'!IC193=2,2,IF('Vessel List B'!IC193=3,3,IF('Vessel List B'!IC193=4,4,IF('Vessel List B'!IC193=5,5,IF('Vessel List B'!IC193=6,6,IF('Vessel List B'!IC193=7,7,IF('Vessel List B'!IC193=8,8,IF('Vessel List B'!IC193=9,9,IF('Vessel List B'!IC193=10,10,IF('Vessel List B'!IC193=11,11,IF('Vessel List B'!IC193=12,12,IF('Vessel List B'!IC193=13,13,IF('Vessel List B'!IC193=14,14,IF('Vessel List B'!IC193=15,15,IF('Vessel List B'!IC193=16,16,0))))))))))))))))))</f>
        <v xml:space="preserve"> </v>
      </c>
      <c r="JJ194" s="154"/>
      <c r="JK194" s="158"/>
      <c r="JL194" s="390" t="str">
        <f t="shared" si="239"/>
        <v/>
      </c>
      <c r="JM194" s="158"/>
      <c r="JN194" s="137"/>
      <c r="JO194" s="388" t="str">
        <f t="shared" si="240"/>
        <v/>
      </c>
      <c r="JP194" s="157" t="str">
        <f>IF(VALUE(IF('Vessel List B'!IP193=1,1,IF('Vessel List B'!IP193=2,2,IF('Vessel List B'!IP193=3,3,IF('Vessel List B'!IP193=4,4,IF('Vessel List B'!IP193=5,5,IF('Vessel List B'!IP193=6,6,IF('Vessel List B'!IP193=7,7,IF('Vessel List B'!IP193=8,8,IF('Vessel List B'!IP193=9,9,IF('Vessel List B'!IP193=10,10,IF('Vessel List B'!IP193=11,11,IF('Vessel List B'!IP193=12,12,IF('Vessel List B'!IP193=13,13,IF('Vessel List B'!IP193=14,14,IF('Vessel List B'!IP193=15,15,IF('Vessel List B'!IP193=16,16,0)))))))))))))))))=0," ",VALUE(IF('Vessel List B'!IP193=1,1,IF('Vessel List B'!IP193=2,2,IF('Vessel List B'!IP193=3,3,IF('Vessel List B'!IP193=4,4,IF('Vessel List B'!IP193=5,5,IF('Vessel List B'!IP193=6,6,IF('Vessel List B'!IP193=7,7,IF('Vessel List B'!IP193=8,8,IF('Vessel List B'!IP193=9,9,IF('Vessel List B'!IP193=10,10,IF('Vessel List B'!IP193=11,11,IF('Vessel List B'!IP193=12,12,IF('Vessel List B'!IP193=13,13,IF('Vessel List B'!IP193=14,14,IF('Vessel List B'!IP193=15,15,IF('Vessel List B'!IP193=16,16,0))))))))))))))))))</f>
        <v xml:space="preserve"> </v>
      </c>
      <c r="JQ194" s="154"/>
      <c r="JR194" s="158"/>
      <c r="JS194" s="390" t="str">
        <f t="shared" si="241"/>
        <v/>
      </c>
      <c r="JT194" s="158"/>
      <c r="JU194" s="137"/>
      <c r="JV194" s="397" t="str">
        <f t="shared" si="242"/>
        <v/>
      </c>
      <c r="JW194" s="403"/>
    </row>
    <row r="195" spans="1:283" ht="15" x14ac:dyDescent="0.25">
      <c r="A195" s="132">
        <f>'Vessel List A'!B194</f>
        <v>41769</v>
      </c>
      <c r="B195" s="157" t="str">
        <f>IF(VALUE(IF('Vessel List A'!C194=1,1,IF('Vessel List A'!C194=2,2,IF('Vessel List A'!C194=3,3,IF('Vessel List A'!C194=4,4,IF('Vessel List A'!C194=5,5,IF('Vessel List A'!C194=6,6,IF('Vessel List A'!C194=7,7,IF('Vessel List A'!C194=8,8,IF('Vessel List A'!C194=9,9,IF('Vessel List A'!C194=10,10,IF('Vessel List A'!C194=11,11,IF('Vessel List A'!C194=12,12,IF('Vessel List A'!C194=13,13,IF('Vessel List A'!C194=14,14,IF('Vessel List A'!C194=15,15,IF('Vessel List A'!C194=16,16,0)))))))))))))))))=0," ",VALUE(IF('Vessel List A'!C194=1,1,IF('Vessel List A'!C194=2,2,IF('Vessel List A'!C194=3,3,IF('Vessel List A'!C194=4,4,IF('Vessel List A'!C194=5,5,IF('Vessel List A'!C194=6,6,IF('Vessel List A'!C194=7,7,IF('Vessel List A'!C194=8,8,IF('Vessel List A'!C194=9,9,IF('Vessel List A'!C194=10,10,IF('Vessel List A'!C194=11,11,IF('Vessel List A'!C194=12,12,IF('Vessel List A'!C194=13,13,IF('Vessel List A'!C194=14,14,IF('Vessel List A'!C194=15,15,IF('Vessel List A'!C194=16,16,0))))))))))))))))))</f>
        <v xml:space="preserve"> </v>
      </c>
      <c r="C195" s="154"/>
      <c r="D195" s="158"/>
      <c r="E195" s="390" t="str">
        <f t="shared" si="163"/>
        <v/>
      </c>
      <c r="F195" s="158"/>
      <c r="G195" s="137"/>
      <c r="H195" s="388" t="str">
        <f t="shared" si="164"/>
        <v/>
      </c>
      <c r="I195" s="157" t="str">
        <f>IF(VALUE(IF('Vessel List A'!P194=1,1,IF('Vessel List A'!P194=2,2,IF('Vessel List A'!P194=3,3,IF('Vessel List A'!P194=4,4,IF('Vessel List A'!P194=5,5,IF('Vessel List A'!P194=6,6,IF('Vessel List A'!P194=7,7,IF('Vessel List A'!P194=8,8,IF('Vessel List A'!P194=9,9,IF('Vessel List A'!P194=10,10,IF('Vessel List A'!P194=11,11,IF('Vessel List A'!P194=12,12,IF('Vessel List A'!P194=13,13,IF('Vessel List A'!P194=14,14,IF('Vessel List A'!P194=15,15,IF('Vessel List A'!P194=16,16,0)))))))))))))))))=0," ",VALUE(IF('Vessel List A'!P194=1,1,IF('Vessel List A'!P194=2,2,IF('Vessel List A'!P194=3,3,IF('Vessel List A'!P194=4,4,IF('Vessel List A'!P194=5,5,IF('Vessel List A'!P194=6,6,IF('Vessel List A'!P194=7,7,IF('Vessel List A'!P194=8,8,IF('Vessel List A'!P194=9,9,IF('Vessel List A'!P194=10,10,IF('Vessel List A'!P194=11,11,IF('Vessel List A'!P194=12,12,IF('Vessel List A'!P194=13,13,IF('Vessel List A'!P194=14,14,IF('Vessel List A'!P194=15,15,IF('Vessel List A'!P194=16,16,0))))))))))))))))))</f>
        <v xml:space="preserve"> </v>
      </c>
      <c r="J195" s="154"/>
      <c r="K195" s="158"/>
      <c r="L195" s="390" t="str">
        <f t="shared" si="165"/>
        <v/>
      </c>
      <c r="M195" s="158"/>
      <c r="N195" s="137"/>
      <c r="O195" s="388" t="str">
        <f t="shared" si="166"/>
        <v/>
      </c>
      <c r="P195" s="157" t="str">
        <f>IF(VALUE(IF('Vessel List A'!AC194=1,1,IF('Vessel List A'!AC194=2,2,IF('Vessel List A'!AC194=3,3,IF('Vessel List A'!AC194=4,4,IF('Vessel List A'!AC194=5,5,IF('Vessel List A'!AC194=6,6,IF('Vessel List A'!AC194=7,7,IF('Vessel List A'!AC194=8,8,IF('Vessel List A'!AC194=9,9,IF('Vessel List A'!AC194=10,10,IF('Vessel List A'!AC194=11,11,IF('Vessel List A'!AC194=12,12,IF('Vessel List A'!AC194=13,13,IF('Vessel List A'!AC194=14,14,IF('Vessel List A'!AC194=15,15,IF('Vessel List A'!AC194=16,16,0)))))))))))))))))=0," ",VALUE(IF('Vessel List A'!AC194=1,1,IF('Vessel List A'!AC194=2,2,IF('Vessel List A'!AC194=3,3,IF('Vessel List A'!AC194=4,4,IF('Vessel List A'!AC194=5,5,IF('Vessel List A'!AC194=6,6,IF('Vessel List A'!AC194=7,7,IF('Vessel List A'!AC194=8,8,IF('Vessel List A'!AC194=9,9,IF('Vessel List A'!AC194=10,10,IF('Vessel List A'!AC194=11,11,IF('Vessel List A'!AC194=12,12,IF('Vessel List A'!AC194=13,13,IF('Vessel List A'!AC194=14,14,IF('Vessel List A'!AC194=15,15,IF('Vessel List A'!AC194=16,16,0))))))))))))))))))</f>
        <v xml:space="preserve"> </v>
      </c>
      <c r="Q195" s="154"/>
      <c r="R195" s="158"/>
      <c r="S195" s="390" t="str">
        <f t="shared" si="167"/>
        <v/>
      </c>
      <c r="T195" s="158"/>
      <c r="U195" s="137"/>
      <c r="V195" s="388" t="str">
        <f t="shared" si="168"/>
        <v/>
      </c>
      <c r="W195" s="157" t="str">
        <f>IF(VALUE(IF('Vessel List A'!AP194=1,1,IF('Vessel List A'!AP194=2,2,IF('Vessel List A'!AP194=3,3,IF('Vessel List A'!AP194=4,4,IF('Vessel List A'!AP194=5,5,IF('Vessel List A'!AP194=6,6,IF('Vessel List A'!AP194=7,7,IF('Vessel List A'!AP194=8,8,IF('Vessel List A'!AP194=9,9,IF('Vessel List A'!AP194=10,10,IF('Vessel List A'!AP194=11,11,IF('Vessel List A'!AP194=12,12,IF('Vessel List A'!AP194=13,13,IF('Vessel List A'!AP194=14,14,IF('Vessel List A'!AP194=15,15,IF('Vessel List A'!AP194=16,16,0)))))))))))))))))=0," ",VALUE(IF('Vessel List A'!AP194=1,1,IF('Vessel List A'!AP194=2,2,IF('Vessel List A'!AP194=3,3,IF('Vessel List A'!AP194=4,4,IF('Vessel List A'!AP194=5,5,IF('Vessel List A'!AP194=6,6,IF('Vessel List A'!AP194=7,7,IF('Vessel List A'!AP194=8,8,IF('Vessel List A'!AP194=9,9,IF('Vessel List A'!AP194=10,10,IF('Vessel List A'!AP194=11,11,IF('Vessel List A'!AP194=12,12,IF('Vessel List A'!AP194=13,13,IF('Vessel List A'!AP194=14,14,IF('Vessel List A'!AP194=15,15,IF('Vessel List A'!AP194=16,16,0))))))))))))))))))</f>
        <v xml:space="preserve"> </v>
      </c>
      <c r="X195" s="154"/>
      <c r="Y195" s="158"/>
      <c r="Z195" s="390" t="str">
        <f t="shared" si="169"/>
        <v/>
      </c>
      <c r="AA195" s="158"/>
      <c r="AB195" s="137"/>
      <c r="AC195" s="388" t="str">
        <f t="shared" si="170"/>
        <v/>
      </c>
      <c r="AD195" s="157" t="str">
        <f>IF(VALUE(IF('Vessel List A'!BC194=1,1,IF('Vessel List A'!BC194=2,2,IF('Vessel List A'!BC194=3,3,IF('Vessel List A'!BC194=4,4,IF('Vessel List A'!BC194=5,5,IF('Vessel List A'!BC194=6,6,IF('Vessel List A'!BC194=7,7,IF('Vessel List A'!BC194=8,8,IF('Vessel List A'!BC194=9,9,IF('Vessel List A'!BC194=10,10,IF('Vessel List A'!BC194=11,11,IF('Vessel List A'!BC194=12,12,IF('Vessel List A'!BC194=13,13,IF('Vessel List A'!BC194=14,14,IF('Vessel List A'!BC194=15,15,IF('Vessel List A'!BC194=16,16,0)))))))))))))))))=0," ",VALUE(IF('Vessel List A'!BC194=1,1,IF('Vessel List A'!BC194=2,2,IF('Vessel List A'!BC194=3,3,IF('Vessel List A'!BC194=4,4,IF('Vessel List A'!BC194=5,5,IF('Vessel List A'!BC194=6,6,IF('Vessel List A'!BC194=7,7,IF('Vessel List A'!BC194=8,8,IF('Vessel List A'!BC194=9,9,IF('Vessel List A'!BC194=10,10,IF('Vessel List A'!BC194=11,11,IF('Vessel List A'!BC194=12,12,IF('Vessel List A'!BC194=13,13,IF('Vessel List A'!BC194=14,14,IF('Vessel List A'!BC194=15,15,IF('Vessel List A'!BC194=16,16,0))))))))))))))))))</f>
        <v xml:space="preserve"> </v>
      </c>
      <c r="AE195" s="154"/>
      <c r="AF195" s="158"/>
      <c r="AG195" s="390" t="str">
        <f t="shared" si="171"/>
        <v/>
      </c>
      <c r="AH195" s="158"/>
      <c r="AI195" s="137"/>
      <c r="AJ195" s="388" t="str">
        <f t="shared" si="172"/>
        <v/>
      </c>
      <c r="AK195" s="157" t="str">
        <f>IF(VALUE(IF('Vessel List A'!BP194=1,1,IF('Vessel List A'!BP194=2,2,IF('Vessel List A'!BP194=3,3,IF('Vessel List A'!BP194=4,4,IF('Vessel List A'!BP194=5,5,IF('Vessel List A'!BP194=6,6,IF('Vessel List A'!BP194=7,7,IF('Vessel List A'!BP194=8,8,IF('Vessel List A'!BP194=9,9,IF('Vessel List A'!BP194=10,10,IF('Vessel List A'!BP194=11,11,IF('Vessel List A'!BP194=12,12,IF('Vessel List A'!BP194=13,13,IF('Vessel List A'!BP194=14,14,IF('Vessel List A'!BP194=15,15,IF('Vessel List A'!BP194=16,16,0)))))))))))))))))=0," ",VALUE(IF('Vessel List A'!BP194=1,1,IF('Vessel List A'!BP194=2,2,IF('Vessel List A'!BP194=3,3,IF('Vessel List A'!BP194=4,4,IF('Vessel List A'!BP194=5,5,IF('Vessel List A'!BP194=6,6,IF('Vessel List A'!BP194=7,7,IF('Vessel List A'!BP194=8,8,IF('Vessel List A'!BP194=9,9,IF('Vessel List A'!BP194=10,10,IF('Vessel List A'!BP194=11,11,IF('Vessel List A'!BP194=12,12,IF('Vessel List A'!BP194=13,13,IF('Vessel List A'!BP194=14,14,IF('Vessel List A'!BP194=15,15,IF('Vessel List A'!BP194=16,16,0))))))))))))))))))</f>
        <v xml:space="preserve"> </v>
      </c>
      <c r="AL195" s="154"/>
      <c r="AM195" s="158"/>
      <c r="AN195" s="390" t="str">
        <f t="shared" si="173"/>
        <v/>
      </c>
      <c r="AO195" s="158"/>
      <c r="AP195" s="137"/>
      <c r="AQ195" s="388" t="str">
        <f t="shared" si="174"/>
        <v/>
      </c>
      <c r="AR195" s="157" t="str">
        <f>IF(VALUE(IF('Vessel List A'!CC194=1,1,IF('Vessel List A'!CC194=2,2,IF('Vessel List A'!CC194=3,3,IF('Vessel List A'!CC194=4,4,IF('Vessel List A'!CC194=5,5,IF('Vessel List A'!CC194=6,6,IF('Vessel List A'!CC194=7,7,IF('Vessel List A'!CC194=8,8,IF('Vessel List A'!CC194=9,9,IF('Vessel List A'!CC194=10,10,IF('Vessel List A'!CC194=11,11,IF('Vessel List A'!CC194=12,12,IF('Vessel List A'!CC194=13,13,IF('Vessel List A'!CC194=14,14,IF('Vessel List A'!CC194=15,15,IF('Vessel List A'!CC194=16,16,0)))))))))))))))))=0," ",VALUE(IF('Vessel List A'!CC194=1,1,IF('Vessel List A'!CC194=2,2,IF('Vessel List A'!CC194=3,3,IF('Vessel List A'!CC194=4,4,IF('Vessel List A'!CC194=5,5,IF('Vessel List A'!CC194=6,6,IF('Vessel List A'!CC194=7,7,IF('Vessel List A'!CC194=8,8,IF('Vessel List A'!CC194=9,9,IF('Vessel List A'!CC194=10,10,IF('Vessel List A'!CC194=11,11,IF('Vessel List A'!CC194=12,12,IF('Vessel List A'!CC194=13,13,IF('Vessel List A'!CC194=14,14,IF('Vessel List A'!CC194=15,15,IF('Vessel List A'!CC194=16,16,0))))))))))))))))))</f>
        <v xml:space="preserve"> </v>
      </c>
      <c r="AS195" s="154"/>
      <c r="AT195" s="158"/>
      <c r="AU195" s="390" t="str">
        <f t="shared" si="175"/>
        <v/>
      </c>
      <c r="AV195" s="158"/>
      <c r="AW195" s="137"/>
      <c r="AX195" s="388" t="str">
        <f t="shared" si="176"/>
        <v/>
      </c>
      <c r="AY195" s="157" t="str">
        <f>IF(VALUE(IF('Vessel List A'!CP194=1,1,IF('Vessel List A'!CP194=2,2,IF('Vessel List A'!CP194=3,3,IF('Vessel List A'!CP194=4,4,IF('Vessel List A'!CP194=5,5,IF('Vessel List A'!CP194=6,6,IF('Vessel List A'!CP194=7,7,IF('Vessel List A'!CP194=8,8,IF('Vessel List A'!CP194=9,9,IF('Vessel List A'!CP194=10,10,IF('Vessel List A'!CP194=11,11,IF('Vessel List A'!CP194=12,12,IF('Vessel List A'!CP194=13,13,IF('Vessel List A'!CP194=14,14,IF('Vessel List A'!CP194=15,15,IF('Vessel List A'!CP194=16,16,0)))))))))))))))))=0," ",VALUE(IF('Vessel List A'!CP194=1,1,IF('Vessel List A'!CP194=2,2,IF('Vessel List A'!CP194=3,3,IF('Vessel List A'!CP194=4,4,IF('Vessel List A'!CP194=5,5,IF('Vessel List A'!CP194=6,6,IF('Vessel List A'!CP194=7,7,IF('Vessel List A'!CP194=8,8,IF('Vessel List A'!CP194=9,9,IF('Vessel List A'!CP194=10,10,IF('Vessel List A'!CP194=11,11,IF('Vessel List A'!CP194=12,12,IF('Vessel List A'!CP194=13,13,IF('Vessel List A'!CP194=14,14,IF('Vessel List A'!CP194=15,15,IF('Vessel List A'!CP194=16,16,0))))))))))))))))))</f>
        <v xml:space="preserve"> </v>
      </c>
      <c r="AZ195" s="154"/>
      <c r="BA195" s="158"/>
      <c r="BB195" s="390" t="str">
        <f t="shared" si="177"/>
        <v/>
      </c>
      <c r="BC195" s="158"/>
      <c r="BD195" s="137"/>
      <c r="BE195" s="388" t="str">
        <f t="shared" si="178"/>
        <v/>
      </c>
      <c r="BF195" s="157" t="str">
        <f>IF(VALUE(IF('Vessel List A'!DC194=1,1,IF('Vessel List A'!DC194=2,2,IF('Vessel List A'!DC194=3,3,IF('Vessel List A'!DC194=4,4,IF('Vessel List A'!DC194=5,5,IF('Vessel List A'!DC194=6,6,IF('Vessel List A'!DC194=7,7,IF('Vessel List A'!DC194=8,8,IF('Vessel List A'!DC194=9,9,IF('Vessel List A'!DC194=10,10,IF('Vessel List A'!DC194=11,11,IF('Vessel List A'!DC194=12,12,IF('Vessel List A'!DC194=13,13,IF('Vessel List A'!DC194=14,14,IF('Vessel List A'!DC194=15,15,IF('Vessel List A'!DC194=16,16,0)))))))))))))))))=0," ",VALUE(IF('Vessel List A'!DC194=1,1,IF('Vessel List A'!DC194=2,2,IF('Vessel List A'!DC194=3,3,IF('Vessel List A'!DC194=4,4,IF('Vessel List A'!DC194=5,5,IF('Vessel List A'!DC194=6,6,IF('Vessel List A'!DC194=7,7,IF('Vessel List A'!DC194=8,8,IF('Vessel List A'!DC194=9,9,IF('Vessel List A'!DC194=10,10,IF('Vessel List A'!DC194=11,11,IF('Vessel List A'!DC194=12,12,IF('Vessel List A'!DC194=13,13,IF('Vessel List A'!DC194=14,14,IF('Vessel List A'!DC194=15,15,IF('Vessel List A'!DC194=16,16,0))))))))))))))))))</f>
        <v xml:space="preserve"> </v>
      </c>
      <c r="BG195" s="154"/>
      <c r="BH195" s="158"/>
      <c r="BI195" s="390" t="str">
        <f t="shared" si="179"/>
        <v/>
      </c>
      <c r="BJ195" s="158"/>
      <c r="BK195" s="137"/>
      <c r="BL195" s="388" t="str">
        <f t="shared" si="180"/>
        <v/>
      </c>
      <c r="BM195" s="157" t="str">
        <f>IF(VALUE(IF('Vessel List A'!DP194=1,1,IF('Vessel List A'!DP194=2,2,IF('Vessel List A'!DP194=3,3,IF('Vessel List A'!DP194=4,4,IF('Vessel List A'!DP194=5,5,IF('Vessel List A'!DP194=6,6,IF('Vessel List A'!DP194=7,7,IF('Vessel List A'!DP194=8,8,IF('Vessel List A'!DP194=9,9,IF('Vessel List A'!DP194=10,10,IF('Vessel List A'!DP194=11,11,IF('Vessel List A'!DP194=12,12,IF('Vessel List A'!DP194=13,13,IF('Vessel List A'!DP194=14,14,IF('Vessel List A'!DP194=15,15,IF('Vessel List A'!DP194=16,16,0)))))))))))))))))=0," ",VALUE(IF('Vessel List A'!DP194=1,1,IF('Vessel List A'!DP194=2,2,IF('Vessel List A'!DP194=3,3,IF('Vessel List A'!DP194=4,4,IF('Vessel List A'!DP194=5,5,IF('Vessel List A'!DP194=6,6,IF('Vessel List A'!DP194=7,7,IF('Vessel List A'!DP194=8,8,IF('Vessel List A'!DP194=9,9,IF('Vessel List A'!DP194=10,10,IF('Vessel List A'!DP194=11,11,IF('Vessel List A'!DP194=12,12,IF('Vessel List A'!DP194=13,13,IF('Vessel List A'!DP194=14,14,IF('Vessel List A'!DP194=15,15,IF('Vessel List A'!DP194=16,16,0))))))))))))))))))</f>
        <v xml:space="preserve"> </v>
      </c>
      <c r="BN195" s="154"/>
      <c r="BO195" s="158"/>
      <c r="BP195" s="390" t="str">
        <f t="shared" si="181"/>
        <v/>
      </c>
      <c r="BQ195" s="158"/>
      <c r="BR195" s="137"/>
      <c r="BS195" s="388" t="str">
        <f t="shared" si="182"/>
        <v/>
      </c>
      <c r="BT195" s="157" t="str">
        <f>IF(VALUE(IF('Vessel List A'!EC194=1,1,IF('Vessel List A'!EC194=2,2,IF('Vessel List A'!EC194=3,3,IF('Vessel List A'!EC194=4,4,IF('Vessel List A'!EC194=5,5,IF('Vessel List A'!EC194=6,6,IF('Vessel List A'!EC194=7,7,IF('Vessel List A'!EC194=8,8,IF('Vessel List A'!EC194=9,9,IF('Vessel List A'!EC194=10,10,IF('Vessel List A'!EC194=11,11,IF('Vessel List A'!EC194=12,12,IF('Vessel List A'!EC194=13,13,IF('Vessel List A'!EC194=14,14,IF('Vessel List A'!EC194=15,15,IF('Vessel List A'!EC194=16,16,0)))))))))))))))))=0," ",VALUE(IF('Vessel List A'!EC194=1,1,IF('Vessel List A'!EC194=2,2,IF('Vessel List A'!EC194=3,3,IF('Vessel List A'!EC194=4,4,IF('Vessel List A'!EC194=5,5,IF('Vessel List A'!EC194=6,6,IF('Vessel List A'!EC194=7,7,IF('Vessel List A'!EC194=8,8,IF('Vessel List A'!EC194=9,9,IF('Vessel List A'!EC194=10,10,IF('Vessel List A'!EC194=11,11,IF('Vessel List A'!EC194=12,12,IF('Vessel List A'!EC194=13,13,IF('Vessel List A'!EC194=14,14,IF('Vessel List A'!EC194=15,15,IF('Vessel List A'!EC194=16,16,0))))))))))))))))))</f>
        <v xml:space="preserve"> </v>
      </c>
      <c r="BU195" s="154"/>
      <c r="BV195" s="158"/>
      <c r="BW195" s="390" t="str">
        <f t="shared" si="183"/>
        <v/>
      </c>
      <c r="BX195" s="158"/>
      <c r="BY195" s="137"/>
      <c r="BZ195" s="388" t="str">
        <f t="shared" si="184"/>
        <v/>
      </c>
      <c r="CA195" s="157" t="str">
        <f>IF(VALUE(IF('Vessel List A'!EP194=1,1,IF('Vessel List A'!EP194=2,2,IF('Vessel List A'!EP194=3,3,IF('Vessel List A'!EP194=4,4,IF('Vessel List A'!EP194=5,5,IF('Vessel List A'!EP194=6,6,IF('Vessel List A'!EP194=7,7,IF('Vessel List A'!EP194=8,8,IF('Vessel List A'!EP194=9,9,IF('Vessel List A'!EP194=10,10,IF('Vessel List A'!EP194=11,11,IF('Vessel List A'!EP194=12,12,IF('Vessel List A'!EP194=13,13,IF('Vessel List A'!EP194=14,14,IF('Vessel List A'!EP194=15,15,IF('Vessel List A'!EP194=16,16,0)))))))))))))))))=0," ",VALUE(IF('Vessel List A'!EP194=1,1,IF('Vessel List A'!EP194=2,2,IF('Vessel List A'!EP194=3,3,IF('Vessel List A'!EP194=4,4,IF('Vessel List A'!EP194=5,5,IF('Vessel List A'!EP194=6,6,IF('Vessel List A'!EP194=7,7,IF('Vessel List A'!EP194=8,8,IF('Vessel List A'!EP194=9,9,IF('Vessel List A'!EP194=10,10,IF('Vessel List A'!EP194=11,11,IF('Vessel List A'!EP194=12,12,IF('Vessel List A'!EP194=13,13,IF('Vessel List A'!EP194=14,14,IF('Vessel List A'!EP194=15,15,IF('Vessel List A'!EP194=16,16,0))))))))))))))))))</f>
        <v xml:space="preserve"> </v>
      </c>
      <c r="CB195" s="154"/>
      <c r="CC195" s="158"/>
      <c r="CD195" s="390" t="str">
        <f t="shared" si="185"/>
        <v/>
      </c>
      <c r="CE195" s="158"/>
      <c r="CF195" s="137"/>
      <c r="CG195" s="388" t="str">
        <f t="shared" si="186"/>
        <v/>
      </c>
      <c r="CH195" s="157" t="str">
        <f>IF(VALUE(IF('Vessel List A'!FC194=1,1,IF('Vessel List A'!FC194=2,2,IF('Vessel List A'!FC194=3,3,IF('Vessel List A'!FC194=4,4,IF('Vessel List A'!FC194=5,5,IF('Vessel List A'!FC194=6,6,IF('Vessel List A'!FC194=7,7,IF('Vessel List A'!FC194=8,8,IF('Vessel List A'!FC194=9,9,IF('Vessel List A'!FC194=10,10,IF('Vessel List A'!FC194=11,11,IF('Vessel List A'!FC194=12,12,IF('Vessel List A'!FC194=13,13,IF('Vessel List A'!FC194=14,14,IF('Vessel List A'!FC194=15,15,IF('Vessel List A'!FC194=16,16,0)))))))))))))))))=0," ",VALUE(IF('Vessel List A'!FC194=1,1,IF('Vessel List A'!FC194=2,2,IF('Vessel List A'!FC194=3,3,IF('Vessel List A'!FC194=4,4,IF('Vessel List A'!FC194=5,5,IF('Vessel List A'!FC194=6,6,IF('Vessel List A'!FC194=7,7,IF('Vessel List A'!FC194=8,8,IF('Vessel List A'!FC194=9,9,IF('Vessel List A'!FC194=10,10,IF('Vessel List A'!FC194=11,11,IF('Vessel List A'!FC194=12,12,IF('Vessel List A'!FC194=13,13,IF('Vessel List A'!FC194=14,14,IF('Vessel List A'!FC194=15,15,IF('Vessel List A'!FC194=16,16,0))))))))))))))))))</f>
        <v xml:space="preserve"> </v>
      </c>
      <c r="CI195" s="154"/>
      <c r="CJ195" s="158"/>
      <c r="CK195" s="390" t="str">
        <f t="shared" si="187"/>
        <v/>
      </c>
      <c r="CL195" s="158"/>
      <c r="CM195" s="137"/>
      <c r="CN195" s="388" t="str">
        <f t="shared" si="188"/>
        <v/>
      </c>
      <c r="CO195" s="157" t="str">
        <f>IF(VALUE(IF('Vessel List A'!FP194=1,1,IF('Vessel List A'!FP194=2,2,IF('Vessel List A'!FP194=3,3,IF('Vessel List A'!FP194=4,4,IF('Vessel List A'!FP194=5,5,IF('Vessel List A'!FP194=6,6,IF('Vessel List A'!FP194=7,7,IF('Vessel List A'!FP194=8,8,IF('Vessel List A'!FP194=9,9,IF('Vessel List A'!FP194=10,10,IF('Vessel List A'!FP194=11,11,IF('Vessel List A'!FP194=12,12,IF('Vessel List A'!FP194=13,13,IF('Vessel List A'!FP194=14,14,IF('Vessel List A'!FP194=15,15,IF('Vessel List A'!FP194=16,16,0)))))))))))))))))=0," ",VALUE(IF('Vessel List A'!FP194=1,1,IF('Vessel List A'!FP194=2,2,IF('Vessel List A'!FP194=3,3,IF('Vessel List A'!FP194=4,4,IF('Vessel List A'!FP194=5,5,IF('Vessel List A'!FP194=6,6,IF('Vessel List A'!FP194=7,7,IF('Vessel List A'!FP194=8,8,IF('Vessel List A'!FP194=9,9,IF('Vessel List A'!FP194=10,10,IF('Vessel List A'!FP194=11,11,IF('Vessel List A'!FP194=12,12,IF('Vessel List A'!FP194=13,13,IF('Vessel List A'!FP194=14,14,IF('Vessel List A'!FP194=15,15,IF('Vessel List A'!FP194=16,16,0))))))))))))))))))</f>
        <v xml:space="preserve"> </v>
      </c>
      <c r="CP195" s="154"/>
      <c r="CQ195" s="158"/>
      <c r="CR195" s="390" t="str">
        <f t="shared" si="189"/>
        <v/>
      </c>
      <c r="CS195" s="158"/>
      <c r="CT195" s="137"/>
      <c r="CU195" s="388" t="str">
        <f t="shared" si="190"/>
        <v/>
      </c>
      <c r="CV195" s="157" t="str">
        <f>IF(VALUE(IF('Vessel List A'!GC194=1,1,IF('Vessel List A'!GC194=2,2,IF('Vessel List A'!GC194=3,3,IF('Vessel List A'!GC194=4,4,IF('Vessel List A'!GC194=5,5,IF('Vessel List A'!GC194=6,6,IF('Vessel List A'!GC194=7,7,IF('Vessel List A'!GC194=8,8,IF('Vessel List A'!GC194=9,9,IF('Vessel List A'!GC194=10,10,IF('Vessel List A'!GC194=11,11,IF('Vessel List A'!GC194=12,12,IF('Vessel List A'!GC194=13,13,IF('Vessel List A'!GC194=14,14,IF('Vessel List A'!GC194=15,15,IF('Vessel List A'!GC194=16,16,0)))))))))))))))))=0," ",VALUE(IF('Vessel List A'!GC194=1,1,IF('Vessel List A'!GC194=2,2,IF('Vessel List A'!GC194=3,3,IF('Vessel List A'!GC194=4,4,IF('Vessel List A'!GC194=5,5,IF('Vessel List A'!GC194=6,6,IF('Vessel List A'!GC194=7,7,IF('Vessel List A'!GC194=8,8,IF('Vessel List A'!GC194=9,9,IF('Vessel List A'!GC194=10,10,IF('Vessel List A'!GC194=11,11,IF('Vessel List A'!GC194=12,12,IF('Vessel List A'!GC194=13,13,IF('Vessel List A'!GC194=14,14,IF('Vessel List A'!GC194=15,15,IF('Vessel List A'!GC194=16,16,0))))))))))))))))))</f>
        <v xml:space="preserve"> </v>
      </c>
      <c r="CW195" s="154"/>
      <c r="CX195" s="158"/>
      <c r="CY195" s="390" t="str">
        <f t="shared" si="191"/>
        <v/>
      </c>
      <c r="CZ195" s="158"/>
      <c r="DA195" s="137"/>
      <c r="DB195" s="388" t="str">
        <f t="shared" si="192"/>
        <v/>
      </c>
      <c r="DC195" s="157" t="str">
        <f>IF(VALUE(IF('Vessel List A'!GP194=1,1,IF('Vessel List A'!GP194=2,2,IF('Vessel List A'!GP194=3,3,IF('Vessel List A'!GP194=4,4,IF('Vessel List A'!GP194=5,5,IF('Vessel List A'!GP194=6,6,IF('Vessel List A'!GP194=7,7,IF('Vessel List A'!GP194=8,8,IF('Vessel List A'!GP194=9,9,IF('Vessel List A'!GP194=10,10,IF('Vessel List A'!GP194=11,11,IF('Vessel List A'!GP194=12,12,IF('Vessel List A'!GP194=13,13,IF('Vessel List A'!GP194=14,14,IF('Vessel List A'!GP194=15,15,IF('Vessel List A'!GP194=16,16,0)))))))))))))))))=0," ",VALUE(IF('Vessel List A'!GP194=1,1,IF('Vessel List A'!GP194=2,2,IF('Vessel List A'!GP194=3,3,IF('Vessel List A'!GP194=4,4,IF('Vessel List A'!GP194=5,5,IF('Vessel List A'!GP194=6,6,IF('Vessel List A'!GP194=7,7,IF('Vessel List A'!GP194=8,8,IF('Vessel List A'!GP194=9,9,IF('Vessel List A'!GP194=10,10,IF('Vessel List A'!GP194=11,11,IF('Vessel List A'!GP194=12,12,IF('Vessel List A'!GP194=13,13,IF('Vessel List A'!GP194=14,14,IF('Vessel List A'!GP194=15,15,IF('Vessel List A'!GP194=16,16,0))))))))))))))))))</f>
        <v xml:space="preserve"> </v>
      </c>
      <c r="DD195" s="154"/>
      <c r="DE195" s="158"/>
      <c r="DF195" s="390" t="str">
        <f t="shared" si="193"/>
        <v/>
      </c>
      <c r="DG195" s="158"/>
      <c r="DH195" s="137"/>
      <c r="DI195" s="388" t="str">
        <f t="shared" si="194"/>
        <v/>
      </c>
      <c r="DJ195" s="157" t="str">
        <f>IF(VALUE(IF('Vessel List A'!HC194=1,1,IF('Vessel List A'!HC194=2,2,IF('Vessel List A'!HC194=3,3,IF('Vessel List A'!HC194=4,4,IF('Vessel List A'!HC194=5,5,IF('Vessel List A'!HC194=6,6,IF('Vessel List A'!HC194=7,7,IF('Vessel List A'!HC194=8,8,IF('Vessel List A'!HC194=9,9,IF('Vessel List A'!HC194=10,10,IF('Vessel List A'!HC194=11,11,IF('Vessel List A'!HC194=12,12,IF('Vessel List A'!HC194=13,13,IF('Vessel List A'!HC194=14,14,IF('Vessel List A'!HC194=15,15,IF('Vessel List A'!HC194=16,16,0)))))))))))))))))=0," ",VALUE(IF('Vessel List A'!HC194=1,1,IF('Vessel List A'!HC194=2,2,IF('Vessel List A'!HC194=3,3,IF('Vessel List A'!HC194=4,4,IF('Vessel List A'!HC194=5,5,IF('Vessel List A'!HC194=6,6,IF('Vessel List A'!HC194=7,7,IF('Vessel List A'!HC194=8,8,IF('Vessel List A'!HC194=9,9,IF('Vessel List A'!HC194=10,10,IF('Vessel List A'!HC194=11,11,IF('Vessel List A'!HC194=12,12,IF('Vessel List A'!HC194=13,13,IF('Vessel List A'!HC194=14,14,IF('Vessel List A'!HC194=15,15,IF('Vessel List A'!HC194=16,16,0))))))))))))))))))</f>
        <v xml:space="preserve"> </v>
      </c>
      <c r="DK195" s="154"/>
      <c r="DL195" s="158"/>
      <c r="DM195" s="390" t="str">
        <f t="shared" si="195"/>
        <v/>
      </c>
      <c r="DN195" s="158"/>
      <c r="DO195" s="137"/>
      <c r="DP195" s="388" t="str">
        <f t="shared" si="196"/>
        <v/>
      </c>
      <c r="DQ195" s="157" t="str">
        <f>IF(VALUE(IF('Vessel List A'!HP194=1,1,IF('Vessel List A'!HP194=2,2,IF('Vessel List A'!HP194=3,3,IF('Vessel List A'!HP194=4,4,IF('Vessel List A'!HP194=5,5,IF('Vessel List A'!HP194=6,6,IF('Vessel List A'!HP194=7,7,IF('Vessel List A'!HP194=8,8,IF('Vessel List A'!HP194=9,9,IF('Vessel List A'!HP194=10,10,IF('Vessel List A'!HP194=11,11,IF('Vessel List A'!HP194=12,12,IF('Vessel List A'!HP194=13,13,IF('Vessel List A'!HP194=14,14,IF('Vessel List A'!HP194=15,15,IF('Vessel List A'!HP194=16,16,0)))))))))))))))))=0," ",VALUE(IF('Vessel List A'!HP194=1,1,IF('Vessel List A'!HP194=2,2,IF('Vessel List A'!HP194=3,3,IF('Vessel List A'!HP194=4,4,IF('Vessel List A'!HP194=5,5,IF('Vessel List A'!HP194=6,6,IF('Vessel List A'!HP194=7,7,IF('Vessel List A'!HP194=8,8,IF('Vessel List A'!HP194=9,9,IF('Vessel List A'!HP194=10,10,IF('Vessel List A'!HP194=11,11,IF('Vessel List A'!HP194=12,12,IF('Vessel List A'!HP194=13,13,IF('Vessel List A'!HP194=14,14,IF('Vessel List A'!HP194=15,15,IF('Vessel List A'!HP194=16,16,0))))))))))))))))))</f>
        <v xml:space="preserve"> </v>
      </c>
      <c r="DR195" s="154"/>
      <c r="DS195" s="158"/>
      <c r="DT195" s="390" t="str">
        <f t="shared" si="197"/>
        <v/>
      </c>
      <c r="DU195" s="158"/>
      <c r="DV195" s="137"/>
      <c r="DW195" s="388" t="str">
        <f t="shared" si="198"/>
        <v/>
      </c>
      <c r="DX195" s="157" t="str">
        <f>IF(VALUE(IF('Vessel List A'!IC194=1,1,IF('Vessel List A'!IC194=2,2,IF('Vessel List A'!IC194=3,3,IF('Vessel List A'!IC194=4,4,IF('Vessel List A'!IC194=5,5,IF('Vessel List A'!IC194=6,6,IF('Vessel List A'!IC194=7,7,IF('Vessel List A'!IC194=8,8,IF('Vessel List A'!IC194=9,9,IF('Vessel List A'!IC194=10,10,IF('Vessel List A'!IC194=11,11,IF('Vessel List A'!IC194=12,12,IF('Vessel List A'!IC194=13,13,IF('Vessel List A'!IC194=14,14,IF('Vessel List A'!IC194=15,15,IF('Vessel List A'!IC194=16,16,0)))))))))))))))))=0," ",VALUE(IF('Vessel List A'!IC194=1,1,IF('Vessel List A'!IC194=2,2,IF('Vessel List A'!IC194=3,3,IF('Vessel List A'!IC194=4,4,IF('Vessel List A'!IC194=5,5,IF('Vessel List A'!IC194=6,6,IF('Vessel List A'!IC194=7,7,IF('Vessel List A'!IC194=8,8,IF('Vessel List A'!IC194=9,9,IF('Vessel List A'!IC194=10,10,IF('Vessel List A'!IC194=11,11,IF('Vessel List A'!IC194=12,12,IF('Vessel List A'!IC194=13,13,IF('Vessel List A'!IC194=14,14,IF('Vessel List A'!IC194=15,15,IF('Vessel List A'!IC194=16,16,0))))))))))))))))))</f>
        <v xml:space="preserve"> </v>
      </c>
      <c r="DY195" s="154"/>
      <c r="DZ195" s="158"/>
      <c r="EA195" s="390" t="str">
        <f t="shared" si="199"/>
        <v/>
      </c>
      <c r="EB195" s="158"/>
      <c r="EC195" s="137"/>
      <c r="ED195" s="388" t="str">
        <f t="shared" si="200"/>
        <v/>
      </c>
      <c r="EE195" s="157" t="str">
        <f>IF(VALUE(IF('Vessel List A'!IP194=1,1,IF('Vessel List A'!IP194=2,2,IF('Vessel List A'!IP194=3,3,IF('Vessel List A'!IP194=4,4,IF('Vessel List A'!IP194=5,5,IF('Vessel List A'!IP194=6,6,IF('Vessel List A'!IP194=7,7,IF('Vessel List A'!IP194=8,8,IF('Vessel List A'!IP194=9,9,IF('Vessel List A'!IP194=10,10,IF('Vessel List A'!IP194=11,11,IF('Vessel List A'!IP194=12,12,IF('Vessel List A'!IP194=13,13,IF('Vessel List A'!IP194=14,14,IF('Vessel List A'!IP194=15,15,IF('Vessel List A'!IP194=16,16,0)))))))))))))))))=0," ",VALUE(IF('Vessel List A'!IP194=1,1,IF('Vessel List A'!IP194=2,2,IF('Vessel List A'!IP194=3,3,IF('Vessel List A'!IP194=4,4,IF('Vessel List A'!IP194=5,5,IF('Vessel List A'!IP194=6,6,IF('Vessel List A'!IP194=7,7,IF('Vessel List A'!IP194=8,8,IF('Vessel List A'!IP194=9,9,IF('Vessel List A'!IP194=10,10,IF('Vessel List A'!IP194=11,11,IF('Vessel List A'!IP194=12,12,IF('Vessel List A'!IP194=13,13,IF('Vessel List A'!IP194=14,14,IF('Vessel List A'!IP194=15,15,IF('Vessel List A'!IP194=16,16,0))))))))))))))))))</f>
        <v xml:space="preserve"> </v>
      </c>
      <c r="EF195" s="154"/>
      <c r="EG195" s="158"/>
      <c r="EH195" s="390" t="str">
        <f t="shared" si="201"/>
        <v/>
      </c>
      <c r="EI195" s="158"/>
      <c r="EJ195" s="137"/>
      <c r="EK195" s="397" t="str">
        <f t="shared" si="202"/>
        <v/>
      </c>
      <c r="EL195" s="144"/>
      <c r="EM195" s="157" t="str">
        <f>IF(VALUE(IF('Vessel List B'!C194=1,1,IF('Vessel List B'!C194=2,2,IF('Vessel List B'!C194=3,3,IF('Vessel List B'!C194=4,4,IF('Vessel List B'!C194=5,5,IF('Vessel List B'!C194=6,6,IF('Vessel List B'!C194=7,7,IF('Vessel List B'!C194=8,8,IF('Vessel List B'!C194=9,9,IF('Vessel List B'!C194=10,10,IF('Vessel List B'!C194=11,11,IF('Vessel List B'!C194=12,12,IF('Vessel List B'!C194=13,13,IF('Vessel List B'!C194=14,14,IF('Vessel List B'!C194=15,15,IF('Vessel List B'!C194=16,16,0)))))))))))))))))=0," ",VALUE(IF('Vessel List B'!C194=1,1,IF('Vessel List B'!C194=2,2,IF('Vessel List B'!C194=3,3,IF('Vessel List B'!C194=4,4,IF('Vessel List B'!C194=5,5,IF('Vessel List B'!C194=6,6,IF('Vessel List B'!C194=7,7,IF('Vessel List B'!C194=8,8,IF('Vessel List B'!C194=9,9,IF('Vessel List B'!C194=10,10,IF('Vessel List B'!C194=11,11,IF('Vessel List B'!C194=12,12,IF('Vessel List B'!C194=13,13,IF('Vessel List B'!C194=14,14,IF('Vessel List B'!C194=15,15,IF('Vessel List B'!C194=16,16,0))))))))))))))))))</f>
        <v xml:space="preserve"> </v>
      </c>
      <c r="EN195" s="154"/>
      <c r="EO195" s="158"/>
      <c r="EP195" s="390" t="str">
        <f t="shared" si="203"/>
        <v/>
      </c>
      <c r="EQ195" s="158"/>
      <c r="ER195" s="137"/>
      <c r="ES195" s="388" t="str">
        <f t="shared" si="204"/>
        <v/>
      </c>
      <c r="ET195" s="157" t="str">
        <f>IF(VALUE(IF('Vessel List B'!P194=1,1,IF('Vessel List B'!P194=2,2,IF('Vessel List B'!P194=3,3,IF('Vessel List B'!P194=4,4,IF('Vessel List B'!P194=5,5,IF('Vessel List B'!P194=6,6,IF('Vessel List B'!P194=7,7,IF('Vessel List B'!P194=8,8,IF('Vessel List B'!P194=9,9,IF('Vessel List B'!P194=10,10,IF('Vessel List B'!P194=11,11,IF('Vessel List B'!P194=12,12,IF('Vessel List B'!P194=13,13,IF('Vessel List B'!P194=14,14,IF('Vessel List B'!P194=15,15,IF('Vessel List B'!P194=16,16,0)))))))))))))))))=0," ",VALUE(IF('Vessel List B'!P194=1,1,IF('Vessel List B'!P194=2,2,IF('Vessel List B'!P194=3,3,IF('Vessel List B'!P194=4,4,IF('Vessel List B'!P194=5,5,IF('Vessel List B'!P194=6,6,IF('Vessel List B'!P194=7,7,IF('Vessel List B'!P194=8,8,IF('Vessel List B'!P194=9,9,IF('Vessel List B'!P194=10,10,IF('Vessel List B'!P194=11,11,IF('Vessel List B'!P194=12,12,IF('Vessel List B'!P194=13,13,IF('Vessel List B'!P194=14,14,IF('Vessel List B'!P194=15,15,IF('Vessel List B'!P194=16,16,0))))))))))))))))))</f>
        <v xml:space="preserve"> </v>
      </c>
      <c r="EU195" s="154"/>
      <c r="EV195" s="158"/>
      <c r="EW195" s="390" t="str">
        <f t="shared" si="205"/>
        <v/>
      </c>
      <c r="EX195" s="158"/>
      <c r="EY195" s="137"/>
      <c r="EZ195" s="388" t="str">
        <f t="shared" si="206"/>
        <v/>
      </c>
      <c r="FA195" s="157" t="str">
        <f>IF(VALUE(IF('Vessel List B'!AC194=1,1,IF('Vessel List B'!AC194=2,2,IF('Vessel List B'!AC194=3,3,IF('Vessel List B'!AC194=4,4,IF('Vessel List B'!AC194=5,5,IF('Vessel List B'!AC194=6,6,IF('Vessel List B'!AC194=7,7,IF('Vessel List B'!AC194=8,8,IF('Vessel List B'!AC194=9,9,IF('Vessel List B'!AC194=10,10,IF('Vessel List B'!AC194=11,11,IF('Vessel List B'!AC194=12,12,IF('Vessel List B'!AC194=13,13,IF('Vessel List B'!AC194=14,14,IF('Vessel List B'!AC194=15,15,IF('Vessel List B'!AC194=16,16,0)))))))))))))))))=0," ",VALUE(IF('Vessel List B'!AC194=1,1,IF('Vessel List B'!AC194=2,2,IF('Vessel List B'!AC194=3,3,IF('Vessel List B'!AC194=4,4,IF('Vessel List B'!AC194=5,5,IF('Vessel List B'!AC194=6,6,IF('Vessel List B'!AC194=7,7,IF('Vessel List B'!AC194=8,8,IF('Vessel List B'!AC194=9,9,IF('Vessel List B'!AC194=10,10,IF('Vessel List B'!AC194=11,11,IF('Vessel List B'!AC194=12,12,IF('Vessel List B'!AC194=13,13,IF('Vessel List B'!AC194=14,14,IF('Vessel List B'!AC194=15,15,IF('Vessel List B'!AC194=16,16,0))))))))))))))))))</f>
        <v xml:space="preserve"> </v>
      </c>
      <c r="FB195" s="154"/>
      <c r="FC195" s="158"/>
      <c r="FD195" s="390" t="str">
        <f t="shared" si="207"/>
        <v/>
      </c>
      <c r="FE195" s="158"/>
      <c r="FF195" s="137"/>
      <c r="FG195" s="388" t="str">
        <f t="shared" si="208"/>
        <v/>
      </c>
      <c r="FH195" s="157" t="str">
        <f>IF(VALUE(IF('Vessel List B'!AP194=1,1,IF('Vessel List B'!AP194=2,2,IF('Vessel List B'!AP194=3,3,IF('Vessel List B'!AP194=4,4,IF('Vessel List B'!AP194=5,5,IF('Vessel List B'!AP194=6,6,IF('Vessel List B'!AP194=7,7,IF('Vessel List B'!AP194=8,8,IF('Vessel List B'!AP194=9,9,IF('Vessel List B'!AP194=10,10,IF('Vessel List B'!AP194=11,11,IF('Vessel List B'!AP194=12,12,IF('Vessel List B'!AP194=13,13,IF('Vessel List B'!AP194=14,14,IF('Vessel List B'!AP194=15,15,IF('Vessel List B'!AP194=16,16,0)))))))))))))))))=0," ",VALUE(IF('Vessel List B'!AP194=1,1,IF('Vessel List B'!AP194=2,2,IF('Vessel List B'!AP194=3,3,IF('Vessel List B'!AP194=4,4,IF('Vessel List B'!AP194=5,5,IF('Vessel List B'!AP194=6,6,IF('Vessel List B'!AP194=7,7,IF('Vessel List B'!AP194=8,8,IF('Vessel List B'!AP194=9,9,IF('Vessel List B'!AP194=10,10,IF('Vessel List B'!AP194=11,11,IF('Vessel List B'!AP194=12,12,IF('Vessel List B'!AP194=13,13,IF('Vessel List B'!AP194=14,14,IF('Vessel List B'!AP194=15,15,IF('Vessel List B'!AP194=16,16,0))))))))))))))))))</f>
        <v xml:space="preserve"> </v>
      </c>
      <c r="FI195" s="154"/>
      <c r="FJ195" s="158"/>
      <c r="FK195" s="390" t="str">
        <f t="shared" si="209"/>
        <v/>
      </c>
      <c r="FL195" s="158"/>
      <c r="FM195" s="137"/>
      <c r="FN195" s="388" t="str">
        <f t="shared" si="210"/>
        <v/>
      </c>
      <c r="FO195" s="157" t="str">
        <f>IF(VALUE(IF('Vessel List B'!BC194=1,1,IF('Vessel List B'!BC194=2,2,IF('Vessel List B'!BC194=3,3,IF('Vessel List B'!BC194=4,4,IF('Vessel List B'!BC194=5,5,IF('Vessel List B'!BC194=6,6,IF('Vessel List B'!BC194=7,7,IF('Vessel List B'!BC194=8,8,IF('Vessel List B'!BC194=9,9,IF('Vessel List B'!BC194=10,10,IF('Vessel List B'!BC194=11,11,IF('Vessel List B'!BC194=12,12,IF('Vessel List B'!BC194=13,13,IF('Vessel List B'!BC194=14,14,IF('Vessel List B'!BC194=15,15,IF('Vessel List B'!BC194=16,16,0)))))))))))))))))=0," ",VALUE(IF('Vessel List B'!BC194=1,1,IF('Vessel List B'!BC194=2,2,IF('Vessel List B'!BC194=3,3,IF('Vessel List B'!BC194=4,4,IF('Vessel List B'!BC194=5,5,IF('Vessel List B'!BC194=6,6,IF('Vessel List B'!BC194=7,7,IF('Vessel List B'!BC194=8,8,IF('Vessel List B'!BC194=9,9,IF('Vessel List B'!BC194=10,10,IF('Vessel List B'!BC194=11,11,IF('Vessel List B'!BC194=12,12,IF('Vessel List B'!BC194=13,13,IF('Vessel List B'!BC194=14,14,IF('Vessel List B'!BC194=15,15,IF('Vessel List B'!BC194=16,16,0))))))))))))))))))</f>
        <v xml:space="preserve"> </v>
      </c>
      <c r="FP195" s="154"/>
      <c r="FQ195" s="158"/>
      <c r="FR195" s="390" t="str">
        <f t="shared" si="211"/>
        <v/>
      </c>
      <c r="FS195" s="158"/>
      <c r="FT195" s="137"/>
      <c r="FU195" s="388" t="str">
        <f t="shared" si="212"/>
        <v/>
      </c>
      <c r="FV195" s="157" t="str">
        <f>IF(VALUE(IF('Vessel List B'!BP194=1,1,IF('Vessel List B'!BP194=2,2,IF('Vessel List B'!BP194=3,3,IF('Vessel List B'!BP194=4,4,IF('Vessel List B'!BP194=5,5,IF('Vessel List B'!BP194=6,6,IF('Vessel List B'!BP194=7,7,IF('Vessel List B'!BP194=8,8,IF('Vessel List B'!BP194=9,9,IF('Vessel List B'!BP194=10,10,IF('Vessel List B'!BP194=11,11,IF('Vessel List B'!BP194=12,12,IF('Vessel List B'!BP194=13,13,IF('Vessel List B'!BP194=14,14,IF('Vessel List B'!BP194=15,15,IF('Vessel List B'!BP194=16,16,0)))))))))))))))))=0," ",VALUE(IF('Vessel List B'!BP194=1,1,IF('Vessel List B'!BP194=2,2,IF('Vessel List B'!BP194=3,3,IF('Vessel List B'!BP194=4,4,IF('Vessel List B'!BP194=5,5,IF('Vessel List B'!BP194=6,6,IF('Vessel List B'!BP194=7,7,IF('Vessel List B'!BP194=8,8,IF('Vessel List B'!BP194=9,9,IF('Vessel List B'!BP194=10,10,IF('Vessel List B'!BP194=11,11,IF('Vessel List B'!BP194=12,12,IF('Vessel List B'!BP194=13,13,IF('Vessel List B'!BP194=14,14,IF('Vessel List B'!BP194=15,15,IF('Vessel List B'!BP194=16,16,0))))))))))))))))))</f>
        <v xml:space="preserve"> </v>
      </c>
      <c r="FW195" s="154"/>
      <c r="FX195" s="158"/>
      <c r="FY195" s="390" t="str">
        <f t="shared" si="213"/>
        <v/>
      </c>
      <c r="FZ195" s="158"/>
      <c r="GA195" s="137"/>
      <c r="GB195" s="388" t="str">
        <f t="shared" si="214"/>
        <v/>
      </c>
      <c r="GC195" s="157" t="str">
        <f>IF(VALUE(IF('Vessel List B'!CC194=1,1,IF('Vessel List B'!CC194=2,2,IF('Vessel List B'!CC194=3,3,IF('Vessel List B'!CC194=4,4,IF('Vessel List B'!CC194=5,5,IF('Vessel List B'!CC194=6,6,IF('Vessel List B'!CC194=7,7,IF('Vessel List B'!CC194=8,8,IF('Vessel List B'!CC194=9,9,IF('Vessel List B'!CC194=10,10,IF('Vessel List B'!CC194=11,11,IF('Vessel List B'!CC194=12,12,IF('Vessel List B'!CC194=13,13,IF('Vessel List B'!CC194=14,14,IF('Vessel List B'!CC194=15,15,IF('Vessel List B'!CC194=16,16,0)))))))))))))))))=0," ",VALUE(IF('Vessel List B'!CC194=1,1,IF('Vessel List B'!CC194=2,2,IF('Vessel List B'!CC194=3,3,IF('Vessel List B'!CC194=4,4,IF('Vessel List B'!CC194=5,5,IF('Vessel List B'!CC194=6,6,IF('Vessel List B'!CC194=7,7,IF('Vessel List B'!CC194=8,8,IF('Vessel List B'!CC194=9,9,IF('Vessel List B'!CC194=10,10,IF('Vessel List B'!CC194=11,11,IF('Vessel List B'!CC194=12,12,IF('Vessel List B'!CC194=13,13,IF('Vessel List B'!CC194=14,14,IF('Vessel List B'!CC194=15,15,IF('Vessel List B'!CC194=16,16,0))))))))))))))))))</f>
        <v xml:space="preserve"> </v>
      </c>
      <c r="GD195" s="154"/>
      <c r="GE195" s="158"/>
      <c r="GF195" s="390" t="str">
        <f t="shared" si="215"/>
        <v/>
      </c>
      <c r="GG195" s="158"/>
      <c r="GH195" s="137"/>
      <c r="GI195" s="388" t="str">
        <f t="shared" si="216"/>
        <v/>
      </c>
      <c r="GJ195" s="157" t="str">
        <f>IF(VALUE(IF('Vessel List B'!CP194=1,1,IF('Vessel List B'!CP194=2,2,IF('Vessel List B'!CP194=3,3,IF('Vessel List B'!CP194=4,4,IF('Vessel List B'!CP194=5,5,IF('Vessel List B'!CP194=6,6,IF('Vessel List B'!CP194=7,7,IF('Vessel List B'!CP194=8,8,IF('Vessel List B'!CP194=9,9,IF('Vessel List B'!CP194=10,10,IF('Vessel List B'!CP194=11,11,IF('Vessel List B'!CP194=12,12,IF('Vessel List B'!CP194=13,13,IF('Vessel List B'!CP194=14,14,IF('Vessel List B'!CP194=15,15,IF('Vessel List B'!CP194=16,16,0)))))))))))))))))=0," ",VALUE(IF('Vessel List B'!CP194=1,1,IF('Vessel List B'!CP194=2,2,IF('Vessel List B'!CP194=3,3,IF('Vessel List B'!CP194=4,4,IF('Vessel List B'!CP194=5,5,IF('Vessel List B'!CP194=6,6,IF('Vessel List B'!CP194=7,7,IF('Vessel List B'!CP194=8,8,IF('Vessel List B'!CP194=9,9,IF('Vessel List B'!CP194=10,10,IF('Vessel List B'!CP194=11,11,IF('Vessel List B'!CP194=12,12,IF('Vessel List B'!CP194=13,13,IF('Vessel List B'!CP194=14,14,IF('Vessel List B'!CP194=15,15,IF('Vessel List B'!CP194=16,16,0))))))))))))))))))</f>
        <v xml:space="preserve"> </v>
      </c>
      <c r="GK195" s="154"/>
      <c r="GL195" s="158"/>
      <c r="GM195" s="390" t="str">
        <f t="shared" si="217"/>
        <v/>
      </c>
      <c r="GN195" s="158"/>
      <c r="GO195" s="137"/>
      <c r="GP195" s="388" t="str">
        <f t="shared" si="218"/>
        <v/>
      </c>
      <c r="GQ195" s="157" t="str">
        <f>IF(VALUE(IF('Vessel List B'!DC194=1,1,IF('Vessel List B'!DC194=2,2,IF('Vessel List B'!DC194=3,3,IF('Vessel List B'!DC194=4,4,IF('Vessel List B'!DC194=5,5,IF('Vessel List B'!DC194=6,6,IF('Vessel List B'!DC194=7,7,IF('Vessel List B'!DC194=8,8,IF('Vessel List B'!DC194=9,9,IF('Vessel List B'!DC194=10,10,IF('Vessel List B'!DC194=11,11,IF('Vessel List B'!DC194=12,12,IF('Vessel List B'!DC194=13,13,IF('Vessel List B'!DC194=14,14,IF('Vessel List B'!DC194=15,15,IF('Vessel List B'!DC194=16,16,0)))))))))))))))))=0," ",VALUE(IF('Vessel List B'!DC194=1,1,IF('Vessel List B'!DC194=2,2,IF('Vessel List B'!DC194=3,3,IF('Vessel List B'!DC194=4,4,IF('Vessel List B'!DC194=5,5,IF('Vessel List B'!DC194=6,6,IF('Vessel List B'!DC194=7,7,IF('Vessel List B'!DC194=8,8,IF('Vessel List B'!DC194=9,9,IF('Vessel List B'!DC194=10,10,IF('Vessel List B'!DC194=11,11,IF('Vessel List B'!DC194=12,12,IF('Vessel List B'!DC194=13,13,IF('Vessel List B'!DC194=14,14,IF('Vessel List B'!DC194=15,15,IF('Vessel List B'!DC194=16,16,0))))))))))))))))))</f>
        <v xml:space="preserve"> </v>
      </c>
      <c r="GR195" s="154"/>
      <c r="GS195" s="158"/>
      <c r="GT195" s="390" t="str">
        <f t="shared" si="219"/>
        <v/>
      </c>
      <c r="GU195" s="158"/>
      <c r="GV195" s="137"/>
      <c r="GW195" s="388" t="str">
        <f t="shared" si="220"/>
        <v/>
      </c>
      <c r="GX195" s="157" t="str">
        <f>IF(VALUE(IF('Vessel List B'!DP194=1,1,IF('Vessel List B'!DP194=2,2,IF('Vessel List B'!DP194=3,3,IF('Vessel List B'!DP194=4,4,IF('Vessel List B'!DP194=5,5,IF('Vessel List B'!DP194=6,6,IF('Vessel List B'!DP194=7,7,IF('Vessel List B'!DP194=8,8,IF('Vessel List B'!DP194=9,9,IF('Vessel List B'!DP194=10,10,IF('Vessel List B'!DP194=11,11,IF('Vessel List B'!DP194=12,12,IF('Vessel List B'!DP194=13,13,IF('Vessel List B'!DP194=14,14,IF('Vessel List B'!DP194=15,15,IF('Vessel List B'!DP194=16,16,0)))))))))))))))))=0," ",VALUE(IF('Vessel List B'!DP194=1,1,IF('Vessel List B'!DP194=2,2,IF('Vessel List B'!DP194=3,3,IF('Vessel List B'!DP194=4,4,IF('Vessel List B'!DP194=5,5,IF('Vessel List B'!DP194=6,6,IF('Vessel List B'!DP194=7,7,IF('Vessel List B'!DP194=8,8,IF('Vessel List B'!DP194=9,9,IF('Vessel List B'!DP194=10,10,IF('Vessel List B'!DP194=11,11,IF('Vessel List B'!DP194=12,12,IF('Vessel List B'!DP194=13,13,IF('Vessel List B'!DP194=14,14,IF('Vessel List B'!DP194=15,15,IF('Vessel List B'!DP194=16,16,0))))))))))))))))))</f>
        <v xml:space="preserve"> </v>
      </c>
      <c r="GY195" s="154"/>
      <c r="GZ195" s="158"/>
      <c r="HA195" s="390" t="str">
        <f t="shared" si="221"/>
        <v/>
      </c>
      <c r="HB195" s="158"/>
      <c r="HC195" s="137"/>
      <c r="HD195" s="388" t="str">
        <f t="shared" si="222"/>
        <v/>
      </c>
      <c r="HE195" s="157" t="str">
        <f>IF(VALUE(IF('Vessel List B'!EC194=1,1,IF('Vessel List B'!EC194=2,2,IF('Vessel List B'!EC194=3,3,IF('Vessel List B'!EC194=4,4,IF('Vessel List B'!EC194=5,5,IF('Vessel List B'!EC194=6,6,IF('Vessel List B'!EC194=7,7,IF('Vessel List B'!EC194=8,8,IF('Vessel List B'!EC194=9,9,IF('Vessel List B'!EC194=10,10,IF('Vessel List B'!EC194=11,11,IF('Vessel List B'!EC194=12,12,IF('Vessel List B'!EC194=13,13,IF('Vessel List B'!EC194=14,14,IF('Vessel List B'!EC194=15,15,IF('Vessel List B'!EC194=16,16,0)))))))))))))))))=0," ",VALUE(IF('Vessel List B'!EC194=1,1,IF('Vessel List B'!EC194=2,2,IF('Vessel List B'!EC194=3,3,IF('Vessel List B'!EC194=4,4,IF('Vessel List B'!EC194=5,5,IF('Vessel List B'!EC194=6,6,IF('Vessel List B'!EC194=7,7,IF('Vessel List B'!EC194=8,8,IF('Vessel List B'!EC194=9,9,IF('Vessel List B'!EC194=10,10,IF('Vessel List B'!EC194=11,11,IF('Vessel List B'!EC194=12,12,IF('Vessel List B'!EC194=13,13,IF('Vessel List B'!EC194=14,14,IF('Vessel List B'!EC194=15,15,IF('Vessel List B'!EC194=16,16,0))))))))))))))))))</f>
        <v xml:space="preserve"> </v>
      </c>
      <c r="HF195" s="154"/>
      <c r="HG195" s="158"/>
      <c r="HH195" s="390" t="str">
        <f t="shared" si="223"/>
        <v/>
      </c>
      <c r="HI195" s="158"/>
      <c r="HJ195" s="137"/>
      <c r="HK195" s="388" t="str">
        <f t="shared" si="224"/>
        <v/>
      </c>
      <c r="HL195" s="157" t="str">
        <f>IF(VALUE(IF('Vessel List B'!EP194=1,1,IF('Vessel List B'!EP194=2,2,IF('Vessel List B'!EP194=3,3,IF('Vessel List B'!EP194=4,4,IF('Vessel List B'!EP194=5,5,IF('Vessel List B'!EP194=6,6,IF('Vessel List B'!EP194=7,7,IF('Vessel List B'!EP194=8,8,IF('Vessel List B'!EP194=9,9,IF('Vessel List B'!EP194=10,10,IF('Vessel List B'!EP194=11,11,IF('Vessel List B'!EP194=12,12,IF('Vessel List B'!EP194=13,13,IF('Vessel List B'!EP194=14,14,IF('Vessel List B'!EP194=15,15,IF('Vessel List B'!EP194=16,16,0)))))))))))))))))=0," ",VALUE(IF('Vessel List B'!EP194=1,1,IF('Vessel List B'!EP194=2,2,IF('Vessel List B'!EP194=3,3,IF('Vessel List B'!EP194=4,4,IF('Vessel List B'!EP194=5,5,IF('Vessel List B'!EP194=6,6,IF('Vessel List B'!EP194=7,7,IF('Vessel List B'!EP194=8,8,IF('Vessel List B'!EP194=9,9,IF('Vessel List B'!EP194=10,10,IF('Vessel List B'!EP194=11,11,IF('Vessel List B'!EP194=12,12,IF('Vessel List B'!EP194=13,13,IF('Vessel List B'!EP194=14,14,IF('Vessel List B'!EP194=15,15,IF('Vessel List B'!EP194=16,16,0))))))))))))))))))</f>
        <v xml:space="preserve"> </v>
      </c>
      <c r="HM195" s="154"/>
      <c r="HN195" s="158"/>
      <c r="HO195" s="390" t="str">
        <f t="shared" si="225"/>
        <v/>
      </c>
      <c r="HP195" s="158"/>
      <c r="HQ195" s="137"/>
      <c r="HR195" s="388" t="str">
        <f t="shared" si="226"/>
        <v/>
      </c>
      <c r="HS195" s="157" t="str">
        <f>IF(VALUE(IF('Vessel List B'!FC194=1,1,IF('Vessel List B'!FC194=2,2,IF('Vessel List B'!FC194=3,3,IF('Vessel List B'!FC194=4,4,IF('Vessel List B'!FC194=5,5,IF('Vessel List B'!FC194=6,6,IF('Vessel List B'!FC194=7,7,IF('Vessel List B'!FC194=8,8,IF('Vessel List B'!FC194=9,9,IF('Vessel List B'!FC194=10,10,IF('Vessel List B'!FC194=11,11,IF('Vessel List B'!FC194=12,12,IF('Vessel List B'!FC194=13,13,IF('Vessel List B'!FC194=14,14,IF('Vessel List B'!FC194=15,15,IF('Vessel List B'!FC194=16,16,0)))))))))))))))))=0," ",VALUE(IF('Vessel List B'!FC194=1,1,IF('Vessel List B'!FC194=2,2,IF('Vessel List B'!FC194=3,3,IF('Vessel List B'!FC194=4,4,IF('Vessel List B'!FC194=5,5,IF('Vessel List B'!FC194=6,6,IF('Vessel List B'!FC194=7,7,IF('Vessel List B'!FC194=8,8,IF('Vessel List B'!FC194=9,9,IF('Vessel List B'!FC194=10,10,IF('Vessel List B'!FC194=11,11,IF('Vessel List B'!FC194=12,12,IF('Vessel List B'!FC194=13,13,IF('Vessel List B'!FC194=14,14,IF('Vessel List B'!FC194=15,15,IF('Vessel List B'!FC194=16,16,0))))))))))))))))))</f>
        <v xml:space="preserve"> </v>
      </c>
      <c r="HT195" s="154"/>
      <c r="HU195" s="158"/>
      <c r="HV195" s="390" t="str">
        <f t="shared" si="227"/>
        <v/>
      </c>
      <c r="HW195" s="158"/>
      <c r="HX195" s="137"/>
      <c r="HY195" s="388" t="str">
        <f t="shared" si="228"/>
        <v/>
      </c>
      <c r="HZ195" s="157" t="str">
        <f>IF(VALUE(IF('Vessel List B'!FP194=1,1,IF('Vessel List B'!FP194=2,2,IF('Vessel List B'!FP194=3,3,IF('Vessel List B'!FP194=4,4,IF('Vessel List B'!FP194=5,5,IF('Vessel List B'!FP194=6,6,IF('Vessel List B'!FP194=7,7,IF('Vessel List B'!FP194=8,8,IF('Vessel List B'!FP194=9,9,IF('Vessel List B'!FP194=10,10,IF('Vessel List B'!FP194=11,11,IF('Vessel List B'!FP194=12,12,IF('Vessel List B'!FP194=13,13,IF('Vessel List B'!FP194=14,14,IF('Vessel List B'!FP194=15,15,IF('Vessel List B'!FP194=16,16,0)))))))))))))))))=0," ",VALUE(IF('Vessel List B'!FP194=1,1,IF('Vessel List B'!FP194=2,2,IF('Vessel List B'!FP194=3,3,IF('Vessel List B'!FP194=4,4,IF('Vessel List B'!FP194=5,5,IF('Vessel List B'!FP194=6,6,IF('Vessel List B'!FP194=7,7,IF('Vessel List B'!FP194=8,8,IF('Vessel List B'!FP194=9,9,IF('Vessel List B'!FP194=10,10,IF('Vessel List B'!FP194=11,11,IF('Vessel List B'!FP194=12,12,IF('Vessel List B'!FP194=13,13,IF('Vessel List B'!FP194=14,14,IF('Vessel List B'!FP194=15,15,IF('Vessel List B'!FP194=16,16,0))))))))))))))))))</f>
        <v xml:space="preserve"> </v>
      </c>
      <c r="IA195" s="154"/>
      <c r="IB195" s="158"/>
      <c r="IC195" s="390" t="str">
        <f t="shared" si="229"/>
        <v/>
      </c>
      <c r="ID195" s="158"/>
      <c r="IE195" s="137"/>
      <c r="IF195" s="388" t="str">
        <f t="shared" si="230"/>
        <v/>
      </c>
      <c r="IG195" s="157" t="str">
        <f>IF(VALUE(IF('Vessel List B'!GC194=1,1,IF('Vessel List B'!GC194=2,2,IF('Vessel List B'!GC194=3,3,IF('Vessel List B'!GC194=4,4,IF('Vessel List B'!GC194=5,5,IF('Vessel List B'!GC194=6,6,IF('Vessel List B'!GC194=7,7,IF('Vessel List B'!GC194=8,8,IF('Vessel List B'!GC194=9,9,IF('Vessel List B'!GC194=10,10,IF('Vessel List B'!GC194=11,11,IF('Vessel List B'!GC194=12,12,IF('Vessel List B'!GC194=13,13,IF('Vessel List B'!GC194=14,14,IF('Vessel List B'!GC194=15,15,IF('Vessel List B'!GC194=16,16,0)))))))))))))))))=0," ",VALUE(IF('Vessel List B'!GC194=1,1,IF('Vessel List B'!GC194=2,2,IF('Vessel List B'!GC194=3,3,IF('Vessel List B'!GC194=4,4,IF('Vessel List B'!GC194=5,5,IF('Vessel List B'!GC194=6,6,IF('Vessel List B'!GC194=7,7,IF('Vessel List B'!GC194=8,8,IF('Vessel List B'!GC194=9,9,IF('Vessel List B'!GC194=10,10,IF('Vessel List B'!GC194=11,11,IF('Vessel List B'!GC194=12,12,IF('Vessel List B'!GC194=13,13,IF('Vessel List B'!GC194=14,14,IF('Vessel List B'!GC194=15,15,IF('Vessel List B'!GC194=16,16,0))))))))))))))))))</f>
        <v xml:space="preserve"> </v>
      </c>
      <c r="IH195" s="154"/>
      <c r="II195" s="158"/>
      <c r="IJ195" s="390" t="str">
        <f t="shared" si="231"/>
        <v/>
      </c>
      <c r="IK195" s="158"/>
      <c r="IL195" s="137"/>
      <c r="IM195" s="388" t="str">
        <f t="shared" si="232"/>
        <v/>
      </c>
      <c r="IN195" s="157" t="str">
        <f>IF(VALUE(IF('Vessel List B'!GP194=1,1,IF('Vessel List B'!GP194=2,2,IF('Vessel List B'!GP194=3,3,IF('Vessel List B'!GP194=4,4,IF('Vessel List B'!GP194=5,5,IF('Vessel List B'!GP194=6,6,IF('Vessel List B'!GP194=7,7,IF('Vessel List B'!GP194=8,8,IF('Vessel List B'!GP194=9,9,IF('Vessel List B'!GP194=10,10,IF('Vessel List B'!GP194=11,11,IF('Vessel List B'!GP194=12,12,IF('Vessel List B'!GP194=13,13,IF('Vessel List B'!GP194=14,14,IF('Vessel List B'!GP194=15,15,IF('Vessel List B'!GP194=16,16,0)))))))))))))))))=0," ",VALUE(IF('Vessel List B'!GP194=1,1,IF('Vessel List B'!GP194=2,2,IF('Vessel List B'!GP194=3,3,IF('Vessel List B'!GP194=4,4,IF('Vessel List B'!GP194=5,5,IF('Vessel List B'!GP194=6,6,IF('Vessel List B'!GP194=7,7,IF('Vessel List B'!GP194=8,8,IF('Vessel List B'!GP194=9,9,IF('Vessel List B'!GP194=10,10,IF('Vessel List B'!GP194=11,11,IF('Vessel List B'!GP194=12,12,IF('Vessel List B'!GP194=13,13,IF('Vessel List B'!GP194=14,14,IF('Vessel List B'!GP194=15,15,IF('Vessel List B'!GP194=16,16,0))))))))))))))))))</f>
        <v xml:space="preserve"> </v>
      </c>
      <c r="IO195" s="154"/>
      <c r="IP195" s="158"/>
      <c r="IQ195" s="390" t="str">
        <f t="shared" si="233"/>
        <v/>
      </c>
      <c r="IR195" s="158"/>
      <c r="IS195" s="137"/>
      <c r="IT195" s="388" t="str">
        <f t="shared" si="234"/>
        <v/>
      </c>
      <c r="IU195" s="157" t="str">
        <f>IF(VALUE(IF('Vessel List B'!HC194=1,1,IF('Vessel List B'!HC194=2,2,IF('Vessel List B'!HC194=3,3,IF('Vessel List B'!HC194=4,4,IF('Vessel List B'!HC194=5,5,IF('Vessel List B'!HC194=6,6,IF('Vessel List B'!HC194=7,7,IF('Vessel List B'!HC194=8,8,IF('Vessel List B'!HC194=9,9,IF('Vessel List B'!HC194=10,10,IF('Vessel List B'!HC194=11,11,IF('Vessel List B'!HC194=12,12,IF('Vessel List B'!HC194=13,13,IF('Vessel List B'!HC194=14,14,IF('Vessel List B'!HC194=15,15,IF('Vessel List B'!HC194=16,16,0)))))))))))))))))=0," ",VALUE(IF('Vessel List B'!HC194=1,1,IF('Vessel List B'!HC194=2,2,IF('Vessel List B'!HC194=3,3,IF('Vessel List B'!HC194=4,4,IF('Vessel List B'!HC194=5,5,IF('Vessel List B'!HC194=6,6,IF('Vessel List B'!HC194=7,7,IF('Vessel List B'!HC194=8,8,IF('Vessel List B'!HC194=9,9,IF('Vessel List B'!HC194=10,10,IF('Vessel List B'!HC194=11,11,IF('Vessel List B'!HC194=12,12,IF('Vessel List B'!HC194=13,13,IF('Vessel List B'!HC194=14,14,IF('Vessel List B'!HC194=15,15,IF('Vessel List B'!HC194=16,16,0))))))))))))))))))</f>
        <v xml:space="preserve"> </v>
      </c>
      <c r="IV195" s="154"/>
      <c r="IW195" s="158"/>
      <c r="IX195" s="390" t="str">
        <f t="shared" si="235"/>
        <v/>
      </c>
      <c r="IY195" s="158"/>
      <c r="IZ195" s="137"/>
      <c r="JA195" s="388" t="str">
        <f t="shared" si="236"/>
        <v/>
      </c>
      <c r="JB195" s="157" t="str">
        <f>IF(VALUE(IF('Vessel List B'!HP194=1,1,IF('Vessel List B'!HP194=2,2,IF('Vessel List B'!HP194=3,3,IF('Vessel List B'!HP194=4,4,IF('Vessel List B'!HP194=5,5,IF('Vessel List B'!HP194=6,6,IF('Vessel List B'!HP194=7,7,IF('Vessel List B'!HP194=8,8,IF('Vessel List B'!HP194=9,9,IF('Vessel List B'!HP194=10,10,IF('Vessel List B'!HP194=11,11,IF('Vessel List B'!HP194=12,12,IF('Vessel List B'!HP194=13,13,IF('Vessel List B'!HP194=14,14,IF('Vessel List B'!HP194=15,15,IF('Vessel List B'!HP194=16,16,0)))))))))))))))))=0," ",VALUE(IF('Vessel List B'!HP194=1,1,IF('Vessel List B'!HP194=2,2,IF('Vessel List B'!HP194=3,3,IF('Vessel List B'!HP194=4,4,IF('Vessel List B'!HP194=5,5,IF('Vessel List B'!HP194=6,6,IF('Vessel List B'!HP194=7,7,IF('Vessel List B'!HP194=8,8,IF('Vessel List B'!HP194=9,9,IF('Vessel List B'!HP194=10,10,IF('Vessel List B'!HP194=11,11,IF('Vessel List B'!HP194=12,12,IF('Vessel List B'!HP194=13,13,IF('Vessel List B'!HP194=14,14,IF('Vessel List B'!HP194=15,15,IF('Vessel List B'!HP194=16,16,0))))))))))))))))))</f>
        <v xml:space="preserve"> </v>
      </c>
      <c r="JC195" s="154"/>
      <c r="JD195" s="158"/>
      <c r="JE195" s="390" t="str">
        <f t="shared" si="237"/>
        <v/>
      </c>
      <c r="JF195" s="158"/>
      <c r="JG195" s="137"/>
      <c r="JH195" s="388" t="str">
        <f t="shared" si="238"/>
        <v/>
      </c>
      <c r="JI195" s="157" t="str">
        <f>IF(VALUE(IF('Vessel List B'!IC194=1,1,IF('Vessel List B'!IC194=2,2,IF('Vessel List B'!IC194=3,3,IF('Vessel List B'!IC194=4,4,IF('Vessel List B'!IC194=5,5,IF('Vessel List B'!IC194=6,6,IF('Vessel List B'!IC194=7,7,IF('Vessel List B'!IC194=8,8,IF('Vessel List B'!IC194=9,9,IF('Vessel List B'!IC194=10,10,IF('Vessel List B'!IC194=11,11,IF('Vessel List B'!IC194=12,12,IF('Vessel List B'!IC194=13,13,IF('Vessel List B'!IC194=14,14,IF('Vessel List B'!IC194=15,15,IF('Vessel List B'!IC194=16,16,0)))))))))))))))))=0," ",VALUE(IF('Vessel List B'!IC194=1,1,IF('Vessel List B'!IC194=2,2,IF('Vessel List B'!IC194=3,3,IF('Vessel List B'!IC194=4,4,IF('Vessel List B'!IC194=5,5,IF('Vessel List B'!IC194=6,6,IF('Vessel List B'!IC194=7,7,IF('Vessel List B'!IC194=8,8,IF('Vessel List B'!IC194=9,9,IF('Vessel List B'!IC194=10,10,IF('Vessel List B'!IC194=11,11,IF('Vessel List B'!IC194=12,12,IF('Vessel List B'!IC194=13,13,IF('Vessel List B'!IC194=14,14,IF('Vessel List B'!IC194=15,15,IF('Vessel List B'!IC194=16,16,0))))))))))))))))))</f>
        <v xml:space="preserve"> </v>
      </c>
      <c r="JJ195" s="154"/>
      <c r="JK195" s="158"/>
      <c r="JL195" s="390" t="str">
        <f t="shared" si="239"/>
        <v/>
      </c>
      <c r="JM195" s="158"/>
      <c r="JN195" s="137"/>
      <c r="JO195" s="388" t="str">
        <f t="shared" si="240"/>
        <v/>
      </c>
      <c r="JP195" s="157" t="str">
        <f>IF(VALUE(IF('Vessel List B'!IP194=1,1,IF('Vessel List B'!IP194=2,2,IF('Vessel List B'!IP194=3,3,IF('Vessel List B'!IP194=4,4,IF('Vessel List B'!IP194=5,5,IF('Vessel List B'!IP194=6,6,IF('Vessel List B'!IP194=7,7,IF('Vessel List B'!IP194=8,8,IF('Vessel List B'!IP194=9,9,IF('Vessel List B'!IP194=10,10,IF('Vessel List B'!IP194=11,11,IF('Vessel List B'!IP194=12,12,IF('Vessel List B'!IP194=13,13,IF('Vessel List B'!IP194=14,14,IF('Vessel List B'!IP194=15,15,IF('Vessel List B'!IP194=16,16,0)))))))))))))))))=0," ",VALUE(IF('Vessel List B'!IP194=1,1,IF('Vessel List B'!IP194=2,2,IF('Vessel List B'!IP194=3,3,IF('Vessel List B'!IP194=4,4,IF('Vessel List B'!IP194=5,5,IF('Vessel List B'!IP194=6,6,IF('Vessel List B'!IP194=7,7,IF('Vessel List B'!IP194=8,8,IF('Vessel List B'!IP194=9,9,IF('Vessel List B'!IP194=10,10,IF('Vessel List B'!IP194=11,11,IF('Vessel List B'!IP194=12,12,IF('Vessel List B'!IP194=13,13,IF('Vessel List B'!IP194=14,14,IF('Vessel List B'!IP194=15,15,IF('Vessel List B'!IP194=16,16,0))))))))))))))))))</f>
        <v xml:space="preserve"> </v>
      </c>
      <c r="JQ195" s="154"/>
      <c r="JR195" s="158"/>
      <c r="JS195" s="390" t="str">
        <f t="shared" si="241"/>
        <v/>
      </c>
      <c r="JT195" s="158"/>
      <c r="JU195" s="137"/>
      <c r="JV195" s="397" t="str">
        <f t="shared" si="242"/>
        <v/>
      </c>
      <c r="JW195" s="403"/>
    </row>
    <row r="196" spans="1:283" ht="15" x14ac:dyDescent="0.25">
      <c r="A196" s="132">
        <f>'Vessel List A'!B195</f>
        <v>41770</v>
      </c>
      <c r="B196" s="157" t="str">
        <f>IF(VALUE(IF('Vessel List A'!C195=1,1,IF('Vessel List A'!C195=2,2,IF('Vessel List A'!C195=3,3,IF('Vessel List A'!C195=4,4,IF('Vessel List A'!C195=5,5,IF('Vessel List A'!C195=6,6,IF('Vessel List A'!C195=7,7,IF('Vessel List A'!C195=8,8,IF('Vessel List A'!C195=9,9,IF('Vessel List A'!C195=10,10,IF('Vessel List A'!C195=11,11,IF('Vessel List A'!C195=12,12,IF('Vessel List A'!C195=13,13,IF('Vessel List A'!C195=14,14,IF('Vessel List A'!C195=15,15,IF('Vessel List A'!C195=16,16,0)))))))))))))))))=0," ",VALUE(IF('Vessel List A'!C195=1,1,IF('Vessel List A'!C195=2,2,IF('Vessel List A'!C195=3,3,IF('Vessel List A'!C195=4,4,IF('Vessel List A'!C195=5,5,IF('Vessel List A'!C195=6,6,IF('Vessel List A'!C195=7,7,IF('Vessel List A'!C195=8,8,IF('Vessel List A'!C195=9,9,IF('Vessel List A'!C195=10,10,IF('Vessel List A'!C195=11,11,IF('Vessel List A'!C195=12,12,IF('Vessel List A'!C195=13,13,IF('Vessel List A'!C195=14,14,IF('Vessel List A'!C195=15,15,IF('Vessel List A'!C195=16,16,0))))))))))))))))))</f>
        <v xml:space="preserve"> </v>
      </c>
      <c r="C196" s="154"/>
      <c r="D196" s="158"/>
      <c r="E196" s="390" t="str">
        <f t="shared" si="163"/>
        <v/>
      </c>
      <c r="F196" s="158"/>
      <c r="G196" s="137"/>
      <c r="H196" s="388" t="str">
        <f t="shared" si="164"/>
        <v/>
      </c>
      <c r="I196" s="157" t="str">
        <f>IF(VALUE(IF('Vessel List A'!P195=1,1,IF('Vessel List A'!P195=2,2,IF('Vessel List A'!P195=3,3,IF('Vessel List A'!P195=4,4,IF('Vessel List A'!P195=5,5,IF('Vessel List A'!P195=6,6,IF('Vessel List A'!P195=7,7,IF('Vessel List A'!P195=8,8,IF('Vessel List A'!P195=9,9,IF('Vessel List A'!P195=10,10,IF('Vessel List A'!P195=11,11,IF('Vessel List A'!P195=12,12,IF('Vessel List A'!P195=13,13,IF('Vessel List A'!P195=14,14,IF('Vessel List A'!P195=15,15,IF('Vessel List A'!P195=16,16,0)))))))))))))))))=0," ",VALUE(IF('Vessel List A'!P195=1,1,IF('Vessel List A'!P195=2,2,IF('Vessel List A'!P195=3,3,IF('Vessel List A'!P195=4,4,IF('Vessel List A'!P195=5,5,IF('Vessel List A'!P195=6,6,IF('Vessel List A'!P195=7,7,IF('Vessel List A'!P195=8,8,IF('Vessel List A'!P195=9,9,IF('Vessel List A'!P195=10,10,IF('Vessel List A'!P195=11,11,IF('Vessel List A'!P195=12,12,IF('Vessel List A'!P195=13,13,IF('Vessel List A'!P195=14,14,IF('Vessel List A'!P195=15,15,IF('Vessel List A'!P195=16,16,0))))))))))))))))))</f>
        <v xml:space="preserve"> </v>
      </c>
      <c r="J196" s="154"/>
      <c r="K196" s="158"/>
      <c r="L196" s="390" t="str">
        <f t="shared" si="165"/>
        <v/>
      </c>
      <c r="M196" s="158"/>
      <c r="N196" s="137"/>
      <c r="O196" s="388" t="str">
        <f t="shared" si="166"/>
        <v/>
      </c>
      <c r="P196" s="157" t="str">
        <f>IF(VALUE(IF('Vessel List A'!AC195=1,1,IF('Vessel List A'!AC195=2,2,IF('Vessel List A'!AC195=3,3,IF('Vessel List A'!AC195=4,4,IF('Vessel List A'!AC195=5,5,IF('Vessel List A'!AC195=6,6,IF('Vessel List A'!AC195=7,7,IF('Vessel List A'!AC195=8,8,IF('Vessel List A'!AC195=9,9,IF('Vessel List A'!AC195=10,10,IF('Vessel List A'!AC195=11,11,IF('Vessel List A'!AC195=12,12,IF('Vessel List A'!AC195=13,13,IF('Vessel List A'!AC195=14,14,IF('Vessel List A'!AC195=15,15,IF('Vessel List A'!AC195=16,16,0)))))))))))))))))=0," ",VALUE(IF('Vessel List A'!AC195=1,1,IF('Vessel List A'!AC195=2,2,IF('Vessel List A'!AC195=3,3,IF('Vessel List A'!AC195=4,4,IF('Vessel List A'!AC195=5,5,IF('Vessel List A'!AC195=6,6,IF('Vessel List A'!AC195=7,7,IF('Vessel List A'!AC195=8,8,IF('Vessel List A'!AC195=9,9,IF('Vessel List A'!AC195=10,10,IF('Vessel List A'!AC195=11,11,IF('Vessel List A'!AC195=12,12,IF('Vessel List A'!AC195=13,13,IF('Vessel List A'!AC195=14,14,IF('Vessel List A'!AC195=15,15,IF('Vessel List A'!AC195=16,16,0))))))))))))))))))</f>
        <v xml:space="preserve"> </v>
      </c>
      <c r="Q196" s="154"/>
      <c r="R196" s="158"/>
      <c r="S196" s="390" t="str">
        <f t="shared" si="167"/>
        <v/>
      </c>
      <c r="T196" s="158"/>
      <c r="U196" s="137"/>
      <c r="V196" s="388" t="str">
        <f t="shared" si="168"/>
        <v/>
      </c>
      <c r="W196" s="157" t="str">
        <f>IF(VALUE(IF('Vessel List A'!AP195=1,1,IF('Vessel List A'!AP195=2,2,IF('Vessel List A'!AP195=3,3,IF('Vessel List A'!AP195=4,4,IF('Vessel List A'!AP195=5,5,IF('Vessel List A'!AP195=6,6,IF('Vessel List A'!AP195=7,7,IF('Vessel List A'!AP195=8,8,IF('Vessel List A'!AP195=9,9,IF('Vessel List A'!AP195=10,10,IF('Vessel List A'!AP195=11,11,IF('Vessel List A'!AP195=12,12,IF('Vessel List A'!AP195=13,13,IF('Vessel List A'!AP195=14,14,IF('Vessel List A'!AP195=15,15,IF('Vessel List A'!AP195=16,16,0)))))))))))))))))=0," ",VALUE(IF('Vessel List A'!AP195=1,1,IF('Vessel List A'!AP195=2,2,IF('Vessel List A'!AP195=3,3,IF('Vessel List A'!AP195=4,4,IF('Vessel List A'!AP195=5,5,IF('Vessel List A'!AP195=6,6,IF('Vessel List A'!AP195=7,7,IF('Vessel List A'!AP195=8,8,IF('Vessel List A'!AP195=9,9,IF('Vessel List A'!AP195=10,10,IF('Vessel List A'!AP195=11,11,IF('Vessel List A'!AP195=12,12,IF('Vessel List A'!AP195=13,13,IF('Vessel List A'!AP195=14,14,IF('Vessel List A'!AP195=15,15,IF('Vessel List A'!AP195=16,16,0))))))))))))))))))</f>
        <v xml:space="preserve"> </v>
      </c>
      <c r="X196" s="154"/>
      <c r="Y196" s="158"/>
      <c r="Z196" s="390" t="str">
        <f t="shared" si="169"/>
        <v/>
      </c>
      <c r="AA196" s="158"/>
      <c r="AB196" s="137"/>
      <c r="AC196" s="388" t="str">
        <f t="shared" si="170"/>
        <v/>
      </c>
      <c r="AD196" s="157" t="str">
        <f>IF(VALUE(IF('Vessel List A'!BC195=1,1,IF('Vessel List A'!BC195=2,2,IF('Vessel List A'!BC195=3,3,IF('Vessel List A'!BC195=4,4,IF('Vessel List A'!BC195=5,5,IF('Vessel List A'!BC195=6,6,IF('Vessel List A'!BC195=7,7,IF('Vessel List A'!BC195=8,8,IF('Vessel List A'!BC195=9,9,IF('Vessel List A'!BC195=10,10,IF('Vessel List A'!BC195=11,11,IF('Vessel List A'!BC195=12,12,IF('Vessel List A'!BC195=13,13,IF('Vessel List A'!BC195=14,14,IF('Vessel List A'!BC195=15,15,IF('Vessel List A'!BC195=16,16,0)))))))))))))))))=0," ",VALUE(IF('Vessel List A'!BC195=1,1,IF('Vessel List A'!BC195=2,2,IF('Vessel List A'!BC195=3,3,IF('Vessel List A'!BC195=4,4,IF('Vessel List A'!BC195=5,5,IF('Vessel List A'!BC195=6,6,IF('Vessel List A'!BC195=7,7,IF('Vessel List A'!BC195=8,8,IF('Vessel List A'!BC195=9,9,IF('Vessel List A'!BC195=10,10,IF('Vessel List A'!BC195=11,11,IF('Vessel List A'!BC195=12,12,IF('Vessel List A'!BC195=13,13,IF('Vessel List A'!BC195=14,14,IF('Vessel List A'!BC195=15,15,IF('Vessel List A'!BC195=16,16,0))))))))))))))))))</f>
        <v xml:space="preserve"> </v>
      </c>
      <c r="AE196" s="154"/>
      <c r="AF196" s="158"/>
      <c r="AG196" s="390" t="str">
        <f t="shared" si="171"/>
        <v/>
      </c>
      <c r="AH196" s="158"/>
      <c r="AI196" s="137"/>
      <c r="AJ196" s="388" t="str">
        <f t="shared" si="172"/>
        <v/>
      </c>
      <c r="AK196" s="157" t="str">
        <f>IF(VALUE(IF('Vessel List A'!BP195=1,1,IF('Vessel List A'!BP195=2,2,IF('Vessel List A'!BP195=3,3,IF('Vessel List A'!BP195=4,4,IF('Vessel List A'!BP195=5,5,IF('Vessel List A'!BP195=6,6,IF('Vessel List A'!BP195=7,7,IF('Vessel List A'!BP195=8,8,IF('Vessel List A'!BP195=9,9,IF('Vessel List A'!BP195=10,10,IF('Vessel List A'!BP195=11,11,IF('Vessel List A'!BP195=12,12,IF('Vessel List A'!BP195=13,13,IF('Vessel List A'!BP195=14,14,IF('Vessel List A'!BP195=15,15,IF('Vessel List A'!BP195=16,16,0)))))))))))))))))=0," ",VALUE(IF('Vessel List A'!BP195=1,1,IF('Vessel List A'!BP195=2,2,IF('Vessel List A'!BP195=3,3,IF('Vessel List A'!BP195=4,4,IF('Vessel List A'!BP195=5,5,IF('Vessel List A'!BP195=6,6,IF('Vessel List A'!BP195=7,7,IF('Vessel List A'!BP195=8,8,IF('Vessel List A'!BP195=9,9,IF('Vessel List A'!BP195=10,10,IF('Vessel List A'!BP195=11,11,IF('Vessel List A'!BP195=12,12,IF('Vessel List A'!BP195=13,13,IF('Vessel List A'!BP195=14,14,IF('Vessel List A'!BP195=15,15,IF('Vessel List A'!BP195=16,16,0))))))))))))))))))</f>
        <v xml:space="preserve"> </v>
      </c>
      <c r="AL196" s="154"/>
      <c r="AM196" s="158"/>
      <c r="AN196" s="390" t="str">
        <f t="shared" si="173"/>
        <v/>
      </c>
      <c r="AO196" s="158"/>
      <c r="AP196" s="137"/>
      <c r="AQ196" s="388" t="str">
        <f t="shared" si="174"/>
        <v/>
      </c>
      <c r="AR196" s="157" t="str">
        <f>IF(VALUE(IF('Vessel List A'!CC195=1,1,IF('Vessel List A'!CC195=2,2,IF('Vessel List A'!CC195=3,3,IF('Vessel List A'!CC195=4,4,IF('Vessel List A'!CC195=5,5,IF('Vessel List A'!CC195=6,6,IF('Vessel List A'!CC195=7,7,IF('Vessel List A'!CC195=8,8,IF('Vessel List A'!CC195=9,9,IF('Vessel List A'!CC195=10,10,IF('Vessel List A'!CC195=11,11,IF('Vessel List A'!CC195=12,12,IF('Vessel List A'!CC195=13,13,IF('Vessel List A'!CC195=14,14,IF('Vessel List A'!CC195=15,15,IF('Vessel List A'!CC195=16,16,0)))))))))))))))))=0," ",VALUE(IF('Vessel List A'!CC195=1,1,IF('Vessel List A'!CC195=2,2,IF('Vessel List A'!CC195=3,3,IF('Vessel List A'!CC195=4,4,IF('Vessel List A'!CC195=5,5,IF('Vessel List A'!CC195=6,6,IF('Vessel List A'!CC195=7,7,IF('Vessel List A'!CC195=8,8,IF('Vessel List A'!CC195=9,9,IF('Vessel List A'!CC195=10,10,IF('Vessel List A'!CC195=11,11,IF('Vessel List A'!CC195=12,12,IF('Vessel List A'!CC195=13,13,IF('Vessel List A'!CC195=14,14,IF('Vessel List A'!CC195=15,15,IF('Vessel List A'!CC195=16,16,0))))))))))))))))))</f>
        <v xml:space="preserve"> </v>
      </c>
      <c r="AS196" s="154"/>
      <c r="AT196" s="158"/>
      <c r="AU196" s="390" t="str">
        <f t="shared" si="175"/>
        <v/>
      </c>
      <c r="AV196" s="158"/>
      <c r="AW196" s="137"/>
      <c r="AX196" s="388" t="str">
        <f t="shared" si="176"/>
        <v/>
      </c>
      <c r="AY196" s="157" t="str">
        <f>IF(VALUE(IF('Vessel List A'!CP195=1,1,IF('Vessel List A'!CP195=2,2,IF('Vessel List A'!CP195=3,3,IF('Vessel List A'!CP195=4,4,IF('Vessel List A'!CP195=5,5,IF('Vessel List A'!CP195=6,6,IF('Vessel List A'!CP195=7,7,IF('Vessel List A'!CP195=8,8,IF('Vessel List A'!CP195=9,9,IF('Vessel List A'!CP195=10,10,IF('Vessel List A'!CP195=11,11,IF('Vessel List A'!CP195=12,12,IF('Vessel List A'!CP195=13,13,IF('Vessel List A'!CP195=14,14,IF('Vessel List A'!CP195=15,15,IF('Vessel List A'!CP195=16,16,0)))))))))))))))))=0," ",VALUE(IF('Vessel List A'!CP195=1,1,IF('Vessel List A'!CP195=2,2,IF('Vessel List A'!CP195=3,3,IF('Vessel List A'!CP195=4,4,IF('Vessel List A'!CP195=5,5,IF('Vessel List A'!CP195=6,6,IF('Vessel List A'!CP195=7,7,IF('Vessel List A'!CP195=8,8,IF('Vessel List A'!CP195=9,9,IF('Vessel List A'!CP195=10,10,IF('Vessel List A'!CP195=11,11,IF('Vessel List A'!CP195=12,12,IF('Vessel List A'!CP195=13,13,IF('Vessel List A'!CP195=14,14,IF('Vessel List A'!CP195=15,15,IF('Vessel List A'!CP195=16,16,0))))))))))))))))))</f>
        <v xml:space="preserve"> </v>
      </c>
      <c r="AZ196" s="154"/>
      <c r="BA196" s="158"/>
      <c r="BB196" s="390" t="str">
        <f t="shared" si="177"/>
        <v/>
      </c>
      <c r="BC196" s="158"/>
      <c r="BD196" s="137"/>
      <c r="BE196" s="388" t="str">
        <f t="shared" si="178"/>
        <v/>
      </c>
      <c r="BF196" s="157" t="str">
        <f>IF(VALUE(IF('Vessel List A'!DC195=1,1,IF('Vessel List A'!DC195=2,2,IF('Vessel List A'!DC195=3,3,IF('Vessel List A'!DC195=4,4,IF('Vessel List A'!DC195=5,5,IF('Vessel List A'!DC195=6,6,IF('Vessel List A'!DC195=7,7,IF('Vessel List A'!DC195=8,8,IF('Vessel List A'!DC195=9,9,IF('Vessel List A'!DC195=10,10,IF('Vessel List A'!DC195=11,11,IF('Vessel List A'!DC195=12,12,IF('Vessel List A'!DC195=13,13,IF('Vessel List A'!DC195=14,14,IF('Vessel List A'!DC195=15,15,IF('Vessel List A'!DC195=16,16,0)))))))))))))))))=0," ",VALUE(IF('Vessel List A'!DC195=1,1,IF('Vessel List A'!DC195=2,2,IF('Vessel List A'!DC195=3,3,IF('Vessel List A'!DC195=4,4,IF('Vessel List A'!DC195=5,5,IF('Vessel List A'!DC195=6,6,IF('Vessel List A'!DC195=7,7,IF('Vessel List A'!DC195=8,8,IF('Vessel List A'!DC195=9,9,IF('Vessel List A'!DC195=10,10,IF('Vessel List A'!DC195=11,11,IF('Vessel List A'!DC195=12,12,IF('Vessel List A'!DC195=13,13,IF('Vessel List A'!DC195=14,14,IF('Vessel List A'!DC195=15,15,IF('Vessel List A'!DC195=16,16,0))))))))))))))))))</f>
        <v xml:space="preserve"> </v>
      </c>
      <c r="BG196" s="154"/>
      <c r="BH196" s="158"/>
      <c r="BI196" s="390" t="str">
        <f t="shared" si="179"/>
        <v/>
      </c>
      <c r="BJ196" s="158"/>
      <c r="BK196" s="137"/>
      <c r="BL196" s="388" t="str">
        <f t="shared" si="180"/>
        <v/>
      </c>
      <c r="BM196" s="157" t="str">
        <f>IF(VALUE(IF('Vessel List A'!DP195=1,1,IF('Vessel List A'!DP195=2,2,IF('Vessel List A'!DP195=3,3,IF('Vessel List A'!DP195=4,4,IF('Vessel List A'!DP195=5,5,IF('Vessel List A'!DP195=6,6,IF('Vessel List A'!DP195=7,7,IF('Vessel List A'!DP195=8,8,IF('Vessel List A'!DP195=9,9,IF('Vessel List A'!DP195=10,10,IF('Vessel List A'!DP195=11,11,IF('Vessel List A'!DP195=12,12,IF('Vessel List A'!DP195=13,13,IF('Vessel List A'!DP195=14,14,IF('Vessel List A'!DP195=15,15,IF('Vessel List A'!DP195=16,16,0)))))))))))))))))=0," ",VALUE(IF('Vessel List A'!DP195=1,1,IF('Vessel List A'!DP195=2,2,IF('Vessel List A'!DP195=3,3,IF('Vessel List A'!DP195=4,4,IF('Vessel List A'!DP195=5,5,IF('Vessel List A'!DP195=6,6,IF('Vessel List A'!DP195=7,7,IF('Vessel List A'!DP195=8,8,IF('Vessel List A'!DP195=9,9,IF('Vessel List A'!DP195=10,10,IF('Vessel List A'!DP195=11,11,IF('Vessel List A'!DP195=12,12,IF('Vessel List A'!DP195=13,13,IF('Vessel List A'!DP195=14,14,IF('Vessel List A'!DP195=15,15,IF('Vessel List A'!DP195=16,16,0))))))))))))))))))</f>
        <v xml:space="preserve"> </v>
      </c>
      <c r="BN196" s="154"/>
      <c r="BO196" s="158"/>
      <c r="BP196" s="390" t="str">
        <f t="shared" si="181"/>
        <v/>
      </c>
      <c r="BQ196" s="158"/>
      <c r="BR196" s="137"/>
      <c r="BS196" s="388" t="str">
        <f t="shared" si="182"/>
        <v/>
      </c>
      <c r="BT196" s="157" t="str">
        <f>IF(VALUE(IF('Vessel List A'!EC195=1,1,IF('Vessel List A'!EC195=2,2,IF('Vessel List A'!EC195=3,3,IF('Vessel List A'!EC195=4,4,IF('Vessel List A'!EC195=5,5,IF('Vessel List A'!EC195=6,6,IF('Vessel List A'!EC195=7,7,IF('Vessel List A'!EC195=8,8,IF('Vessel List A'!EC195=9,9,IF('Vessel List A'!EC195=10,10,IF('Vessel List A'!EC195=11,11,IF('Vessel List A'!EC195=12,12,IF('Vessel List A'!EC195=13,13,IF('Vessel List A'!EC195=14,14,IF('Vessel List A'!EC195=15,15,IF('Vessel List A'!EC195=16,16,0)))))))))))))))))=0," ",VALUE(IF('Vessel List A'!EC195=1,1,IF('Vessel List A'!EC195=2,2,IF('Vessel List A'!EC195=3,3,IF('Vessel List A'!EC195=4,4,IF('Vessel List A'!EC195=5,5,IF('Vessel List A'!EC195=6,6,IF('Vessel List A'!EC195=7,7,IF('Vessel List A'!EC195=8,8,IF('Vessel List A'!EC195=9,9,IF('Vessel List A'!EC195=10,10,IF('Vessel List A'!EC195=11,11,IF('Vessel List A'!EC195=12,12,IF('Vessel List A'!EC195=13,13,IF('Vessel List A'!EC195=14,14,IF('Vessel List A'!EC195=15,15,IF('Vessel List A'!EC195=16,16,0))))))))))))))))))</f>
        <v xml:space="preserve"> </v>
      </c>
      <c r="BU196" s="154"/>
      <c r="BV196" s="158"/>
      <c r="BW196" s="390" t="str">
        <f t="shared" si="183"/>
        <v/>
      </c>
      <c r="BX196" s="158"/>
      <c r="BY196" s="137"/>
      <c r="BZ196" s="388" t="str">
        <f t="shared" si="184"/>
        <v/>
      </c>
      <c r="CA196" s="157" t="str">
        <f>IF(VALUE(IF('Vessel List A'!EP195=1,1,IF('Vessel List A'!EP195=2,2,IF('Vessel List A'!EP195=3,3,IF('Vessel List A'!EP195=4,4,IF('Vessel List A'!EP195=5,5,IF('Vessel List A'!EP195=6,6,IF('Vessel List A'!EP195=7,7,IF('Vessel List A'!EP195=8,8,IF('Vessel List A'!EP195=9,9,IF('Vessel List A'!EP195=10,10,IF('Vessel List A'!EP195=11,11,IF('Vessel List A'!EP195=12,12,IF('Vessel List A'!EP195=13,13,IF('Vessel List A'!EP195=14,14,IF('Vessel List A'!EP195=15,15,IF('Vessel List A'!EP195=16,16,0)))))))))))))))))=0," ",VALUE(IF('Vessel List A'!EP195=1,1,IF('Vessel List A'!EP195=2,2,IF('Vessel List A'!EP195=3,3,IF('Vessel List A'!EP195=4,4,IF('Vessel List A'!EP195=5,5,IF('Vessel List A'!EP195=6,6,IF('Vessel List A'!EP195=7,7,IF('Vessel List A'!EP195=8,8,IF('Vessel List A'!EP195=9,9,IF('Vessel List A'!EP195=10,10,IF('Vessel List A'!EP195=11,11,IF('Vessel List A'!EP195=12,12,IF('Vessel List A'!EP195=13,13,IF('Vessel List A'!EP195=14,14,IF('Vessel List A'!EP195=15,15,IF('Vessel List A'!EP195=16,16,0))))))))))))))))))</f>
        <v xml:space="preserve"> </v>
      </c>
      <c r="CB196" s="154"/>
      <c r="CC196" s="158"/>
      <c r="CD196" s="390" t="str">
        <f t="shared" si="185"/>
        <v/>
      </c>
      <c r="CE196" s="158"/>
      <c r="CF196" s="137"/>
      <c r="CG196" s="388" t="str">
        <f t="shared" si="186"/>
        <v/>
      </c>
      <c r="CH196" s="157" t="str">
        <f>IF(VALUE(IF('Vessel List A'!FC195=1,1,IF('Vessel List A'!FC195=2,2,IF('Vessel List A'!FC195=3,3,IF('Vessel List A'!FC195=4,4,IF('Vessel List A'!FC195=5,5,IF('Vessel List A'!FC195=6,6,IF('Vessel List A'!FC195=7,7,IF('Vessel List A'!FC195=8,8,IF('Vessel List A'!FC195=9,9,IF('Vessel List A'!FC195=10,10,IF('Vessel List A'!FC195=11,11,IF('Vessel List A'!FC195=12,12,IF('Vessel List A'!FC195=13,13,IF('Vessel List A'!FC195=14,14,IF('Vessel List A'!FC195=15,15,IF('Vessel List A'!FC195=16,16,0)))))))))))))))))=0," ",VALUE(IF('Vessel List A'!FC195=1,1,IF('Vessel List A'!FC195=2,2,IF('Vessel List A'!FC195=3,3,IF('Vessel List A'!FC195=4,4,IF('Vessel List A'!FC195=5,5,IF('Vessel List A'!FC195=6,6,IF('Vessel List A'!FC195=7,7,IF('Vessel List A'!FC195=8,8,IF('Vessel List A'!FC195=9,9,IF('Vessel List A'!FC195=10,10,IF('Vessel List A'!FC195=11,11,IF('Vessel List A'!FC195=12,12,IF('Vessel List A'!FC195=13,13,IF('Vessel List A'!FC195=14,14,IF('Vessel List A'!FC195=15,15,IF('Vessel List A'!FC195=16,16,0))))))))))))))))))</f>
        <v xml:space="preserve"> </v>
      </c>
      <c r="CI196" s="154"/>
      <c r="CJ196" s="158"/>
      <c r="CK196" s="390" t="str">
        <f t="shared" si="187"/>
        <v/>
      </c>
      <c r="CL196" s="158"/>
      <c r="CM196" s="137"/>
      <c r="CN196" s="388" t="str">
        <f t="shared" si="188"/>
        <v/>
      </c>
      <c r="CO196" s="157" t="str">
        <f>IF(VALUE(IF('Vessel List A'!FP195=1,1,IF('Vessel List A'!FP195=2,2,IF('Vessel List A'!FP195=3,3,IF('Vessel List A'!FP195=4,4,IF('Vessel List A'!FP195=5,5,IF('Vessel List A'!FP195=6,6,IF('Vessel List A'!FP195=7,7,IF('Vessel List A'!FP195=8,8,IF('Vessel List A'!FP195=9,9,IF('Vessel List A'!FP195=10,10,IF('Vessel List A'!FP195=11,11,IF('Vessel List A'!FP195=12,12,IF('Vessel List A'!FP195=13,13,IF('Vessel List A'!FP195=14,14,IF('Vessel List A'!FP195=15,15,IF('Vessel List A'!FP195=16,16,0)))))))))))))))))=0," ",VALUE(IF('Vessel List A'!FP195=1,1,IF('Vessel List A'!FP195=2,2,IF('Vessel List A'!FP195=3,3,IF('Vessel List A'!FP195=4,4,IF('Vessel List A'!FP195=5,5,IF('Vessel List A'!FP195=6,6,IF('Vessel List A'!FP195=7,7,IF('Vessel List A'!FP195=8,8,IF('Vessel List A'!FP195=9,9,IF('Vessel List A'!FP195=10,10,IF('Vessel List A'!FP195=11,11,IF('Vessel List A'!FP195=12,12,IF('Vessel List A'!FP195=13,13,IF('Vessel List A'!FP195=14,14,IF('Vessel List A'!FP195=15,15,IF('Vessel List A'!FP195=16,16,0))))))))))))))))))</f>
        <v xml:space="preserve"> </v>
      </c>
      <c r="CP196" s="154"/>
      <c r="CQ196" s="158"/>
      <c r="CR196" s="390" t="str">
        <f t="shared" si="189"/>
        <v/>
      </c>
      <c r="CS196" s="158"/>
      <c r="CT196" s="137"/>
      <c r="CU196" s="388" t="str">
        <f t="shared" si="190"/>
        <v/>
      </c>
      <c r="CV196" s="157" t="str">
        <f>IF(VALUE(IF('Vessel List A'!GC195=1,1,IF('Vessel List A'!GC195=2,2,IF('Vessel List A'!GC195=3,3,IF('Vessel List A'!GC195=4,4,IF('Vessel List A'!GC195=5,5,IF('Vessel List A'!GC195=6,6,IF('Vessel List A'!GC195=7,7,IF('Vessel List A'!GC195=8,8,IF('Vessel List A'!GC195=9,9,IF('Vessel List A'!GC195=10,10,IF('Vessel List A'!GC195=11,11,IF('Vessel List A'!GC195=12,12,IF('Vessel List A'!GC195=13,13,IF('Vessel List A'!GC195=14,14,IF('Vessel List A'!GC195=15,15,IF('Vessel List A'!GC195=16,16,0)))))))))))))))))=0," ",VALUE(IF('Vessel List A'!GC195=1,1,IF('Vessel List A'!GC195=2,2,IF('Vessel List A'!GC195=3,3,IF('Vessel List A'!GC195=4,4,IF('Vessel List A'!GC195=5,5,IF('Vessel List A'!GC195=6,6,IF('Vessel List A'!GC195=7,7,IF('Vessel List A'!GC195=8,8,IF('Vessel List A'!GC195=9,9,IF('Vessel List A'!GC195=10,10,IF('Vessel List A'!GC195=11,11,IF('Vessel List A'!GC195=12,12,IF('Vessel List A'!GC195=13,13,IF('Vessel List A'!GC195=14,14,IF('Vessel List A'!GC195=15,15,IF('Vessel List A'!GC195=16,16,0))))))))))))))))))</f>
        <v xml:space="preserve"> </v>
      </c>
      <c r="CW196" s="154"/>
      <c r="CX196" s="158"/>
      <c r="CY196" s="390" t="str">
        <f t="shared" si="191"/>
        <v/>
      </c>
      <c r="CZ196" s="158"/>
      <c r="DA196" s="137"/>
      <c r="DB196" s="388" t="str">
        <f t="shared" si="192"/>
        <v/>
      </c>
      <c r="DC196" s="157" t="str">
        <f>IF(VALUE(IF('Vessel List A'!GP195=1,1,IF('Vessel List A'!GP195=2,2,IF('Vessel List A'!GP195=3,3,IF('Vessel List A'!GP195=4,4,IF('Vessel List A'!GP195=5,5,IF('Vessel List A'!GP195=6,6,IF('Vessel List A'!GP195=7,7,IF('Vessel List A'!GP195=8,8,IF('Vessel List A'!GP195=9,9,IF('Vessel List A'!GP195=10,10,IF('Vessel List A'!GP195=11,11,IF('Vessel List A'!GP195=12,12,IF('Vessel List A'!GP195=13,13,IF('Vessel List A'!GP195=14,14,IF('Vessel List A'!GP195=15,15,IF('Vessel List A'!GP195=16,16,0)))))))))))))))))=0," ",VALUE(IF('Vessel List A'!GP195=1,1,IF('Vessel List A'!GP195=2,2,IF('Vessel List A'!GP195=3,3,IF('Vessel List A'!GP195=4,4,IF('Vessel List A'!GP195=5,5,IF('Vessel List A'!GP195=6,6,IF('Vessel List A'!GP195=7,7,IF('Vessel List A'!GP195=8,8,IF('Vessel List A'!GP195=9,9,IF('Vessel List A'!GP195=10,10,IF('Vessel List A'!GP195=11,11,IF('Vessel List A'!GP195=12,12,IF('Vessel List A'!GP195=13,13,IF('Vessel List A'!GP195=14,14,IF('Vessel List A'!GP195=15,15,IF('Vessel List A'!GP195=16,16,0))))))))))))))))))</f>
        <v xml:space="preserve"> </v>
      </c>
      <c r="DD196" s="154"/>
      <c r="DE196" s="158"/>
      <c r="DF196" s="390" t="str">
        <f t="shared" si="193"/>
        <v/>
      </c>
      <c r="DG196" s="158"/>
      <c r="DH196" s="137"/>
      <c r="DI196" s="388" t="str">
        <f t="shared" si="194"/>
        <v/>
      </c>
      <c r="DJ196" s="157" t="str">
        <f>IF(VALUE(IF('Vessel List A'!HC195=1,1,IF('Vessel List A'!HC195=2,2,IF('Vessel List A'!HC195=3,3,IF('Vessel List A'!HC195=4,4,IF('Vessel List A'!HC195=5,5,IF('Vessel List A'!HC195=6,6,IF('Vessel List A'!HC195=7,7,IF('Vessel List A'!HC195=8,8,IF('Vessel List A'!HC195=9,9,IF('Vessel List A'!HC195=10,10,IF('Vessel List A'!HC195=11,11,IF('Vessel List A'!HC195=12,12,IF('Vessel List A'!HC195=13,13,IF('Vessel List A'!HC195=14,14,IF('Vessel List A'!HC195=15,15,IF('Vessel List A'!HC195=16,16,0)))))))))))))))))=0," ",VALUE(IF('Vessel List A'!HC195=1,1,IF('Vessel List A'!HC195=2,2,IF('Vessel List A'!HC195=3,3,IF('Vessel List A'!HC195=4,4,IF('Vessel List A'!HC195=5,5,IF('Vessel List A'!HC195=6,6,IF('Vessel List A'!HC195=7,7,IF('Vessel List A'!HC195=8,8,IF('Vessel List A'!HC195=9,9,IF('Vessel List A'!HC195=10,10,IF('Vessel List A'!HC195=11,11,IF('Vessel List A'!HC195=12,12,IF('Vessel List A'!HC195=13,13,IF('Vessel List A'!HC195=14,14,IF('Vessel List A'!HC195=15,15,IF('Vessel List A'!HC195=16,16,0))))))))))))))))))</f>
        <v xml:space="preserve"> </v>
      </c>
      <c r="DK196" s="154"/>
      <c r="DL196" s="158"/>
      <c r="DM196" s="390" t="str">
        <f t="shared" si="195"/>
        <v/>
      </c>
      <c r="DN196" s="158"/>
      <c r="DO196" s="137"/>
      <c r="DP196" s="388" t="str">
        <f t="shared" si="196"/>
        <v/>
      </c>
      <c r="DQ196" s="157" t="str">
        <f>IF(VALUE(IF('Vessel List A'!HP195=1,1,IF('Vessel List A'!HP195=2,2,IF('Vessel List A'!HP195=3,3,IF('Vessel List A'!HP195=4,4,IF('Vessel List A'!HP195=5,5,IF('Vessel List A'!HP195=6,6,IF('Vessel List A'!HP195=7,7,IF('Vessel List A'!HP195=8,8,IF('Vessel List A'!HP195=9,9,IF('Vessel List A'!HP195=10,10,IF('Vessel List A'!HP195=11,11,IF('Vessel List A'!HP195=12,12,IF('Vessel List A'!HP195=13,13,IF('Vessel List A'!HP195=14,14,IF('Vessel List A'!HP195=15,15,IF('Vessel List A'!HP195=16,16,0)))))))))))))))))=0," ",VALUE(IF('Vessel List A'!HP195=1,1,IF('Vessel List A'!HP195=2,2,IF('Vessel List A'!HP195=3,3,IF('Vessel List A'!HP195=4,4,IF('Vessel List A'!HP195=5,5,IF('Vessel List A'!HP195=6,6,IF('Vessel List A'!HP195=7,7,IF('Vessel List A'!HP195=8,8,IF('Vessel List A'!HP195=9,9,IF('Vessel List A'!HP195=10,10,IF('Vessel List A'!HP195=11,11,IF('Vessel List A'!HP195=12,12,IF('Vessel List A'!HP195=13,13,IF('Vessel List A'!HP195=14,14,IF('Vessel List A'!HP195=15,15,IF('Vessel List A'!HP195=16,16,0))))))))))))))))))</f>
        <v xml:space="preserve"> </v>
      </c>
      <c r="DR196" s="154"/>
      <c r="DS196" s="158"/>
      <c r="DT196" s="390" t="str">
        <f t="shared" si="197"/>
        <v/>
      </c>
      <c r="DU196" s="158"/>
      <c r="DV196" s="137"/>
      <c r="DW196" s="388" t="str">
        <f t="shared" si="198"/>
        <v/>
      </c>
      <c r="DX196" s="157" t="str">
        <f>IF(VALUE(IF('Vessel List A'!IC195=1,1,IF('Vessel List A'!IC195=2,2,IF('Vessel List A'!IC195=3,3,IF('Vessel List A'!IC195=4,4,IF('Vessel List A'!IC195=5,5,IF('Vessel List A'!IC195=6,6,IF('Vessel List A'!IC195=7,7,IF('Vessel List A'!IC195=8,8,IF('Vessel List A'!IC195=9,9,IF('Vessel List A'!IC195=10,10,IF('Vessel List A'!IC195=11,11,IF('Vessel List A'!IC195=12,12,IF('Vessel List A'!IC195=13,13,IF('Vessel List A'!IC195=14,14,IF('Vessel List A'!IC195=15,15,IF('Vessel List A'!IC195=16,16,0)))))))))))))))))=0," ",VALUE(IF('Vessel List A'!IC195=1,1,IF('Vessel List A'!IC195=2,2,IF('Vessel List A'!IC195=3,3,IF('Vessel List A'!IC195=4,4,IF('Vessel List A'!IC195=5,5,IF('Vessel List A'!IC195=6,6,IF('Vessel List A'!IC195=7,7,IF('Vessel List A'!IC195=8,8,IF('Vessel List A'!IC195=9,9,IF('Vessel List A'!IC195=10,10,IF('Vessel List A'!IC195=11,11,IF('Vessel List A'!IC195=12,12,IF('Vessel List A'!IC195=13,13,IF('Vessel List A'!IC195=14,14,IF('Vessel List A'!IC195=15,15,IF('Vessel List A'!IC195=16,16,0))))))))))))))))))</f>
        <v xml:space="preserve"> </v>
      </c>
      <c r="DY196" s="154"/>
      <c r="DZ196" s="158"/>
      <c r="EA196" s="390" t="str">
        <f t="shared" si="199"/>
        <v/>
      </c>
      <c r="EB196" s="158"/>
      <c r="EC196" s="137"/>
      <c r="ED196" s="388" t="str">
        <f t="shared" si="200"/>
        <v/>
      </c>
      <c r="EE196" s="157" t="str">
        <f>IF(VALUE(IF('Vessel List A'!IP195=1,1,IF('Vessel List A'!IP195=2,2,IF('Vessel List A'!IP195=3,3,IF('Vessel List A'!IP195=4,4,IF('Vessel List A'!IP195=5,5,IF('Vessel List A'!IP195=6,6,IF('Vessel List A'!IP195=7,7,IF('Vessel List A'!IP195=8,8,IF('Vessel List A'!IP195=9,9,IF('Vessel List A'!IP195=10,10,IF('Vessel List A'!IP195=11,11,IF('Vessel List A'!IP195=12,12,IF('Vessel List A'!IP195=13,13,IF('Vessel List A'!IP195=14,14,IF('Vessel List A'!IP195=15,15,IF('Vessel List A'!IP195=16,16,0)))))))))))))))))=0," ",VALUE(IF('Vessel List A'!IP195=1,1,IF('Vessel List A'!IP195=2,2,IF('Vessel List A'!IP195=3,3,IF('Vessel List A'!IP195=4,4,IF('Vessel List A'!IP195=5,5,IF('Vessel List A'!IP195=6,6,IF('Vessel List A'!IP195=7,7,IF('Vessel List A'!IP195=8,8,IF('Vessel List A'!IP195=9,9,IF('Vessel List A'!IP195=10,10,IF('Vessel List A'!IP195=11,11,IF('Vessel List A'!IP195=12,12,IF('Vessel List A'!IP195=13,13,IF('Vessel List A'!IP195=14,14,IF('Vessel List A'!IP195=15,15,IF('Vessel List A'!IP195=16,16,0))))))))))))))))))</f>
        <v xml:space="preserve"> </v>
      </c>
      <c r="EF196" s="154"/>
      <c r="EG196" s="158"/>
      <c r="EH196" s="390" t="str">
        <f t="shared" si="201"/>
        <v/>
      </c>
      <c r="EI196" s="158"/>
      <c r="EJ196" s="137"/>
      <c r="EK196" s="397" t="str">
        <f t="shared" si="202"/>
        <v/>
      </c>
      <c r="EL196" s="144"/>
      <c r="EM196" s="157" t="str">
        <f>IF(VALUE(IF('Vessel List B'!C195=1,1,IF('Vessel List B'!C195=2,2,IF('Vessel List B'!C195=3,3,IF('Vessel List B'!C195=4,4,IF('Vessel List B'!C195=5,5,IF('Vessel List B'!C195=6,6,IF('Vessel List B'!C195=7,7,IF('Vessel List B'!C195=8,8,IF('Vessel List B'!C195=9,9,IF('Vessel List B'!C195=10,10,IF('Vessel List B'!C195=11,11,IF('Vessel List B'!C195=12,12,IF('Vessel List B'!C195=13,13,IF('Vessel List B'!C195=14,14,IF('Vessel List B'!C195=15,15,IF('Vessel List B'!C195=16,16,0)))))))))))))))))=0," ",VALUE(IF('Vessel List B'!C195=1,1,IF('Vessel List B'!C195=2,2,IF('Vessel List B'!C195=3,3,IF('Vessel List B'!C195=4,4,IF('Vessel List B'!C195=5,5,IF('Vessel List B'!C195=6,6,IF('Vessel List B'!C195=7,7,IF('Vessel List B'!C195=8,8,IF('Vessel List B'!C195=9,9,IF('Vessel List B'!C195=10,10,IF('Vessel List B'!C195=11,11,IF('Vessel List B'!C195=12,12,IF('Vessel List B'!C195=13,13,IF('Vessel List B'!C195=14,14,IF('Vessel List B'!C195=15,15,IF('Vessel List B'!C195=16,16,0))))))))))))))))))</f>
        <v xml:space="preserve"> </v>
      </c>
      <c r="EN196" s="154"/>
      <c r="EO196" s="158"/>
      <c r="EP196" s="390" t="str">
        <f t="shared" si="203"/>
        <v/>
      </c>
      <c r="EQ196" s="158"/>
      <c r="ER196" s="137"/>
      <c r="ES196" s="388" t="str">
        <f t="shared" si="204"/>
        <v/>
      </c>
      <c r="ET196" s="157" t="str">
        <f>IF(VALUE(IF('Vessel List B'!P195=1,1,IF('Vessel List B'!P195=2,2,IF('Vessel List B'!P195=3,3,IF('Vessel List B'!P195=4,4,IF('Vessel List B'!P195=5,5,IF('Vessel List B'!P195=6,6,IF('Vessel List B'!P195=7,7,IF('Vessel List B'!P195=8,8,IF('Vessel List B'!P195=9,9,IF('Vessel List B'!P195=10,10,IF('Vessel List B'!P195=11,11,IF('Vessel List B'!P195=12,12,IF('Vessel List B'!P195=13,13,IF('Vessel List B'!P195=14,14,IF('Vessel List B'!P195=15,15,IF('Vessel List B'!P195=16,16,0)))))))))))))))))=0," ",VALUE(IF('Vessel List B'!P195=1,1,IF('Vessel List B'!P195=2,2,IF('Vessel List B'!P195=3,3,IF('Vessel List B'!P195=4,4,IF('Vessel List B'!P195=5,5,IF('Vessel List B'!P195=6,6,IF('Vessel List B'!P195=7,7,IF('Vessel List B'!P195=8,8,IF('Vessel List B'!P195=9,9,IF('Vessel List B'!P195=10,10,IF('Vessel List B'!P195=11,11,IF('Vessel List B'!P195=12,12,IF('Vessel List B'!P195=13,13,IF('Vessel List B'!P195=14,14,IF('Vessel List B'!P195=15,15,IF('Vessel List B'!P195=16,16,0))))))))))))))))))</f>
        <v xml:space="preserve"> </v>
      </c>
      <c r="EU196" s="154"/>
      <c r="EV196" s="158"/>
      <c r="EW196" s="390" t="str">
        <f t="shared" si="205"/>
        <v/>
      </c>
      <c r="EX196" s="158"/>
      <c r="EY196" s="137"/>
      <c r="EZ196" s="388" t="str">
        <f t="shared" si="206"/>
        <v/>
      </c>
      <c r="FA196" s="157" t="str">
        <f>IF(VALUE(IF('Vessel List B'!AC195=1,1,IF('Vessel List B'!AC195=2,2,IF('Vessel List B'!AC195=3,3,IF('Vessel List B'!AC195=4,4,IF('Vessel List B'!AC195=5,5,IF('Vessel List B'!AC195=6,6,IF('Vessel List B'!AC195=7,7,IF('Vessel List B'!AC195=8,8,IF('Vessel List B'!AC195=9,9,IF('Vessel List B'!AC195=10,10,IF('Vessel List B'!AC195=11,11,IF('Vessel List B'!AC195=12,12,IF('Vessel List B'!AC195=13,13,IF('Vessel List B'!AC195=14,14,IF('Vessel List B'!AC195=15,15,IF('Vessel List B'!AC195=16,16,0)))))))))))))))))=0," ",VALUE(IF('Vessel List B'!AC195=1,1,IF('Vessel List B'!AC195=2,2,IF('Vessel List B'!AC195=3,3,IF('Vessel List B'!AC195=4,4,IF('Vessel List B'!AC195=5,5,IF('Vessel List B'!AC195=6,6,IF('Vessel List B'!AC195=7,7,IF('Vessel List B'!AC195=8,8,IF('Vessel List B'!AC195=9,9,IF('Vessel List B'!AC195=10,10,IF('Vessel List B'!AC195=11,11,IF('Vessel List B'!AC195=12,12,IF('Vessel List B'!AC195=13,13,IF('Vessel List B'!AC195=14,14,IF('Vessel List B'!AC195=15,15,IF('Vessel List B'!AC195=16,16,0))))))))))))))))))</f>
        <v xml:space="preserve"> </v>
      </c>
      <c r="FB196" s="154"/>
      <c r="FC196" s="158"/>
      <c r="FD196" s="390" t="str">
        <f t="shared" si="207"/>
        <v/>
      </c>
      <c r="FE196" s="158"/>
      <c r="FF196" s="137"/>
      <c r="FG196" s="388" t="str">
        <f t="shared" si="208"/>
        <v/>
      </c>
      <c r="FH196" s="157" t="str">
        <f>IF(VALUE(IF('Vessel List B'!AP195=1,1,IF('Vessel List B'!AP195=2,2,IF('Vessel List B'!AP195=3,3,IF('Vessel List B'!AP195=4,4,IF('Vessel List B'!AP195=5,5,IF('Vessel List B'!AP195=6,6,IF('Vessel List B'!AP195=7,7,IF('Vessel List B'!AP195=8,8,IF('Vessel List B'!AP195=9,9,IF('Vessel List B'!AP195=10,10,IF('Vessel List B'!AP195=11,11,IF('Vessel List B'!AP195=12,12,IF('Vessel List B'!AP195=13,13,IF('Vessel List B'!AP195=14,14,IF('Vessel List B'!AP195=15,15,IF('Vessel List B'!AP195=16,16,0)))))))))))))))))=0," ",VALUE(IF('Vessel List B'!AP195=1,1,IF('Vessel List B'!AP195=2,2,IF('Vessel List B'!AP195=3,3,IF('Vessel List B'!AP195=4,4,IF('Vessel List B'!AP195=5,5,IF('Vessel List B'!AP195=6,6,IF('Vessel List B'!AP195=7,7,IF('Vessel List B'!AP195=8,8,IF('Vessel List B'!AP195=9,9,IF('Vessel List B'!AP195=10,10,IF('Vessel List B'!AP195=11,11,IF('Vessel List B'!AP195=12,12,IF('Vessel List B'!AP195=13,13,IF('Vessel List B'!AP195=14,14,IF('Vessel List B'!AP195=15,15,IF('Vessel List B'!AP195=16,16,0))))))))))))))))))</f>
        <v xml:space="preserve"> </v>
      </c>
      <c r="FI196" s="154"/>
      <c r="FJ196" s="158"/>
      <c r="FK196" s="390" t="str">
        <f t="shared" si="209"/>
        <v/>
      </c>
      <c r="FL196" s="158"/>
      <c r="FM196" s="137"/>
      <c r="FN196" s="388" t="str">
        <f t="shared" si="210"/>
        <v/>
      </c>
      <c r="FO196" s="157" t="str">
        <f>IF(VALUE(IF('Vessel List B'!BC195=1,1,IF('Vessel List B'!BC195=2,2,IF('Vessel List B'!BC195=3,3,IF('Vessel List B'!BC195=4,4,IF('Vessel List B'!BC195=5,5,IF('Vessel List B'!BC195=6,6,IF('Vessel List B'!BC195=7,7,IF('Vessel List B'!BC195=8,8,IF('Vessel List B'!BC195=9,9,IF('Vessel List B'!BC195=10,10,IF('Vessel List B'!BC195=11,11,IF('Vessel List B'!BC195=12,12,IF('Vessel List B'!BC195=13,13,IF('Vessel List B'!BC195=14,14,IF('Vessel List B'!BC195=15,15,IF('Vessel List B'!BC195=16,16,0)))))))))))))))))=0," ",VALUE(IF('Vessel List B'!BC195=1,1,IF('Vessel List B'!BC195=2,2,IF('Vessel List B'!BC195=3,3,IF('Vessel List B'!BC195=4,4,IF('Vessel List B'!BC195=5,5,IF('Vessel List B'!BC195=6,6,IF('Vessel List B'!BC195=7,7,IF('Vessel List B'!BC195=8,8,IF('Vessel List B'!BC195=9,9,IF('Vessel List B'!BC195=10,10,IF('Vessel List B'!BC195=11,11,IF('Vessel List B'!BC195=12,12,IF('Vessel List B'!BC195=13,13,IF('Vessel List B'!BC195=14,14,IF('Vessel List B'!BC195=15,15,IF('Vessel List B'!BC195=16,16,0))))))))))))))))))</f>
        <v xml:space="preserve"> </v>
      </c>
      <c r="FP196" s="154"/>
      <c r="FQ196" s="158"/>
      <c r="FR196" s="390" t="str">
        <f t="shared" si="211"/>
        <v/>
      </c>
      <c r="FS196" s="158"/>
      <c r="FT196" s="137"/>
      <c r="FU196" s="388" t="str">
        <f t="shared" si="212"/>
        <v/>
      </c>
      <c r="FV196" s="157" t="str">
        <f>IF(VALUE(IF('Vessel List B'!BP195=1,1,IF('Vessel List B'!BP195=2,2,IF('Vessel List B'!BP195=3,3,IF('Vessel List B'!BP195=4,4,IF('Vessel List B'!BP195=5,5,IF('Vessel List B'!BP195=6,6,IF('Vessel List B'!BP195=7,7,IF('Vessel List B'!BP195=8,8,IF('Vessel List B'!BP195=9,9,IF('Vessel List B'!BP195=10,10,IF('Vessel List B'!BP195=11,11,IF('Vessel List B'!BP195=12,12,IF('Vessel List B'!BP195=13,13,IF('Vessel List B'!BP195=14,14,IF('Vessel List B'!BP195=15,15,IF('Vessel List B'!BP195=16,16,0)))))))))))))))))=0," ",VALUE(IF('Vessel List B'!BP195=1,1,IF('Vessel List B'!BP195=2,2,IF('Vessel List B'!BP195=3,3,IF('Vessel List B'!BP195=4,4,IF('Vessel List B'!BP195=5,5,IF('Vessel List B'!BP195=6,6,IF('Vessel List B'!BP195=7,7,IF('Vessel List B'!BP195=8,8,IF('Vessel List B'!BP195=9,9,IF('Vessel List B'!BP195=10,10,IF('Vessel List B'!BP195=11,11,IF('Vessel List B'!BP195=12,12,IF('Vessel List B'!BP195=13,13,IF('Vessel List B'!BP195=14,14,IF('Vessel List B'!BP195=15,15,IF('Vessel List B'!BP195=16,16,0))))))))))))))))))</f>
        <v xml:space="preserve"> </v>
      </c>
      <c r="FW196" s="154"/>
      <c r="FX196" s="158"/>
      <c r="FY196" s="390" t="str">
        <f t="shared" si="213"/>
        <v/>
      </c>
      <c r="FZ196" s="158"/>
      <c r="GA196" s="137"/>
      <c r="GB196" s="388" t="str">
        <f t="shared" si="214"/>
        <v/>
      </c>
      <c r="GC196" s="157" t="str">
        <f>IF(VALUE(IF('Vessel List B'!CC195=1,1,IF('Vessel List B'!CC195=2,2,IF('Vessel List B'!CC195=3,3,IF('Vessel List B'!CC195=4,4,IF('Vessel List B'!CC195=5,5,IF('Vessel List B'!CC195=6,6,IF('Vessel List B'!CC195=7,7,IF('Vessel List B'!CC195=8,8,IF('Vessel List B'!CC195=9,9,IF('Vessel List B'!CC195=10,10,IF('Vessel List B'!CC195=11,11,IF('Vessel List B'!CC195=12,12,IF('Vessel List B'!CC195=13,13,IF('Vessel List B'!CC195=14,14,IF('Vessel List B'!CC195=15,15,IF('Vessel List B'!CC195=16,16,0)))))))))))))))))=0," ",VALUE(IF('Vessel List B'!CC195=1,1,IF('Vessel List B'!CC195=2,2,IF('Vessel List B'!CC195=3,3,IF('Vessel List B'!CC195=4,4,IF('Vessel List B'!CC195=5,5,IF('Vessel List B'!CC195=6,6,IF('Vessel List B'!CC195=7,7,IF('Vessel List B'!CC195=8,8,IF('Vessel List B'!CC195=9,9,IF('Vessel List B'!CC195=10,10,IF('Vessel List B'!CC195=11,11,IF('Vessel List B'!CC195=12,12,IF('Vessel List B'!CC195=13,13,IF('Vessel List B'!CC195=14,14,IF('Vessel List B'!CC195=15,15,IF('Vessel List B'!CC195=16,16,0))))))))))))))))))</f>
        <v xml:space="preserve"> </v>
      </c>
      <c r="GD196" s="154"/>
      <c r="GE196" s="158"/>
      <c r="GF196" s="390" t="str">
        <f t="shared" si="215"/>
        <v/>
      </c>
      <c r="GG196" s="158"/>
      <c r="GH196" s="137"/>
      <c r="GI196" s="388" t="str">
        <f t="shared" si="216"/>
        <v/>
      </c>
      <c r="GJ196" s="157" t="str">
        <f>IF(VALUE(IF('Vessel List B'!CP195=1,1,IF('Vessel List B'!CP195=2,2,IF('Vessel List B'!CP195=3,3,IF('Vessel List B'!CP195=4,4,IF('Vessel List B'!CP195=5,5,IF('Vessel List B'!CP195=6,6,IF('Vessel List B'!CP195=7,7,IF('Vessel List B'!CP195=8,8,IF('Vessel List B'!CP195=9,9,IF('Vessel List B'!CP195=10,10,IF('Vessel List B'!CP195=11,11,IF('Vessel List B'!CP195=12,12,IF('Vessel List B'!CP195=13,13,IF('Vessel List B'!CP195=14,14,IF('Vessel List B'!CP195=15,15,IF('Vessel List B'!CP195=16,16,0)))))))))))))))))=0," ",VALUE(IF('Vessel List B'!CP195=1,1,IF('Vessel List B'!CP195=2,2,IF('Vessel List B'!CP195=3,3,IF('Vessel List B'!CP195=4,4,IF('Vessel List B'!CP195=5,5,IF('Vessel List B'!CP195=6,6,IF('Vessel List B'!CP195=7,7,IF('Vessel List B'!CP195=8,8,IF('Vessel List B'!CP195=9,9,IF('Vessel List B'!CP195=10,10,IF('Vessel List B'!CP195=11,11,IF('Vessel List B'!CP195=12,12,IF('Vessel List B'!CP195=13,13,IF('Vessel List B'!CP195=14,14,IF('Vessel List B'!CP195=15,15,IF('Vessel List B'!CP195=16,16,0))))))))))))))))))</f>
        <v xml:space="preserve"> </v>
      </c>
      <c r="GK196" s="154"/>
      <c r="GL196" s="158"/>
      <c r="GM196" s="390" t="str">
        <f t="shared" si="217"/>
        <v/>
      </c>
      <c r="GN196" s="158"/>
      <c r="GO196" s="137"/>
      <c r="GP196" s="388" t="str">
        <f t="shared" si="218"/>
        <v/>
      </c>
      <c r="GQ196" s="157" t="str">
        <f>IF(VALUE(IF('Vessel List B'!DC195=1,1,IF('Vessel List B'!DC195=2,2,IF('Vessel List B'!DC195=3,3,IF('Vessel List B'!DC195=4,4,IF('Vessel List B'!DC195=5,5,IF('Vessel List B'!DC195=6,6,IF('Vessel List B'!DC195=7,7,IF('Vessel List B'!DC195=8,8,IF('Vessel List B'!DC195=9,9,IF('Vessel List B'!DC195=10,10,IF('Vessel List B'!DC195=11,11,IF('Vessel List B'!DC195=12,12,IF('Vessel List B'!DC195=13,13,IF('Vessel List B'!DC195=14,14,IF('Vessel List B'!DC195=15,15,IF('Vessel List B'!DC195=16,16,0)))))))))))))))))=0," ",VALUE(IF('Vessel List B'!DC195=1,1,IF('Vessel List B'!DC195=2,2,IF('Vessel List B'!DC195=3,3,IF('Vessel List B'!DC195=4,4,IF('Vessel List B'!DC195=5,5,IF('Vessel List B'!DC195=6,6,IF('Vessel List B'!DC195=7,7,IF('Vessel List B'!DC195=8,8,IF('Vessel List B'!DC195=9,9,IF('Vessel List B'!DC195=10,10,IF('Vessel List B'!DC195=11,11,IF('Vessel List B'!DC195=12,12,IF('Vessel List B'!DC195=13,13,IF('Vessel List B'!DC195=14,14,IF('Vessel List B'!DC195=15,15,IF('Vessel List B'!DC195=16,16,0))))))))))))))))))</f>
        <v xml:space="preserve"> </v>
      </c>
      <c r="GR196" s="154"/>
      <c r="GS196" s="158"/>
      <c r="GT196" s="390" t="str">
        <f t="shared" si="219"/>
        <v/>
      </c>
      <c r="GU196" s="158"/>
      <c r="GV196" s="137"/>
      <c r="GW196" s="388" t="str">
        <f t="shared" si="220"/>
        <v/>
      </c>
      <c r="GX196" s="157" t="str">
        <f>IF(VALUE(IF('Vessel List B'!DP195=1,1,IF('Vessel List B'!DP195=2,2,IF('Vessel List B'!DP195=3,3,IF('Vessel List B'!DP195=4,4,IF('Vessel List B'!DP195=5,5,IF('Vessel List B'!DP195=6,6,IF('Vessel List B'!DP195=7,7,IF('Vessel List B'!DP195=8,8,IF('Vessel List B'!DP195=9,9,IF('Vessel List B'!DP195=10,10,IF('Vessel List B'!DP195=11,11,IF('Vessel List B'!DP195=12,12,IF('Vessel List B'!DP195=13,13,IF('Vessel List B'!DP195=14,14,IF('Vessel List B'!DP195=15,15,IF('Vessel List B'!DP195=16,16,0)))))))))))))))))=0," ",VALUE(IF('Vessel List B'!DP195=1,1,IF('Vessel List B'!DP195=2,2,IF('Vessel List B'!DP195=3,3,IF('Vessel List B'!DP195=4,4,IF('Vessel List B'!DP195=5,5,IF('Vessel List B'!DP195=6,6,IF('Vessel List B'!DP195=7,7,IF('Vessel List B'!DP195=8,8,IF('Vessel List B'!DP195=9,9,IF('Vessel List B'!DP195=10,10,IF('Vessel List B'!DP195=11,11,IF('Vessel List B'!DP195=12,12,IF('Vessel List B'!DP195=13,13,IF('Vessel List B'!DP195=14,14,IF('Vessel List B'!DP195=15,15,IF('Vessel List B'!DP195=16,16,0))))))))))))))))))</f>
        <v xml:space="preserve"> </v>
      </c>
      <c r="GY196" s="154"/>
      <c r="GZ196" s="158"/>
      <c r="HA196" s="390" t="str">
        <f t="shared" si="221"/>
        <v/>
      </c>
      <c r="HB196" s="158"/>
      <c r="HC196" s="137"/>
      <c r="HD196" s="388" t="str">
        <f t="shared" si="222"/>
        <v/>
      </c>
      <c r="HE196" s="157" t="str">
        <f>IF(VALUE(IF('Vessel List B'!EC195=1,1,IF('Vessel List B'!EC195=2,2,IF('Vessel List B'!EC195=3,3,IF('Vessel List B'!EC195=4,4,IF('Vessel List B'!EC195=5,5,IF('Vessel List B'!EC195=6,6,IF('Vessel List B'!EC195=7,7,IF('Vessel List B'!EC195=8,8,IF('Vessel List B'!EC195=9,9,IF('Vessel List B'!EC195=10,10,IF('Vessel List B'!EC195=11,11,IF('Vessel List B'!EC195=12,12,IF('Vessel List B'!EC195=13,13,IF('Vessel List B'!EC195=14,14,IF('Vessel List B'!EC195=15,15,IF('Vessel List B'!EC195=16,16,0)))))))))))))))))=0," ",VALUE(IF('Vessel List B'!EC195=1,1,IF('Vessel List B'!EC195=2,2,IF('Vessel List B'!EC195=3,3,IF('Vessel List B'!EC195=4,4,IF('Vessel List B'!EC195=5,5,IF('Vessel List B'!EC195=6,6,IF('Vessel List B'!EC195=7,7,IF('Vessel List B'!EC195=8,8,IF('Vessel List B'!EC195=9,9,IF('Vessel List B'!EC195=10,10,IF('Vessel List B'!EC195=11,11,IF('Vessel List B'!EC195=12,12,IF('Vessel List B'!EC195=13,13,IF('Vessel List B'!EC195=14,14,IF('Vessel List B'!EC195=15,15,IF('Vessel List B'!EC195=16,16,0))))))))))))))))))</f>
        <v xml:space="preserve"> </v>
      </c>
      <c r="HF196" s="154"/>
      <c r="HG196" s="158"/>
      <c r="HH196" s="390" t="str">
        <f t="shared" si="223"/>
        <v/>
      </c>
      <c r="HI196" s="158"/>
      <c r="HJ196" s="137"/>
      <c r="HK196" s="388" t="str">
        <f t="shared" si="224"/>
        <v/>
      </c>
      <c r="HL196" s="157" t="str">
        <f>IF(VALUE(IF('Vessel List B'!EP195=1,1,IF('Vessel List B'!EP195=2,2,IF('Vessel List B'!EP195=3,3,IF('Vessel List B'!EP195=4,4,IF('Vessel List B'!EP195=5,5,IF('Vessel List B'!EP195=6,6,IF('Vessel List B'!EP195=7,7,IF('Vessel List B'!EP195=8,8,IF('Vessel List B'!EP195=9,9,IF('Vessel List B'!EP195=10,10,IF('Vessel List B'!EP195=11,11,IF('Vessel List B'!EP195=12,12,IF('Vessel List B'!EP195=13,13,IF('Vessel List B'!EP195=14,14,IF('Vessel List B'!EP195=15,15,IF('Vessel List B'!EP195=16,16,0)))))))))))))))))=0," ",VALUE(IF('Vessel List B'!EP195=1,1,IF('Vessel List B'!EP195=2,2,IF('Vessel List B'!EP195=3,3,IF('Vessel List B'!EP195=4,4,IF('Vessel List B'!EP195=5,5,IF('Vessel List B'!EP195=6,6,IF('Vessel List B'!EP195=7,7,IF('Vessel List B'!EP195=8,8,IF('Vessel List B'!EP195=9,9,IF('Vessel List B'!EP195=10,10,IF('Vessel List B'!EP195=11,11,IF('Vessel List B'!EP195=12,12,IF('Vessel List B'!EP195=13,13,IF('Vessel List B'!EP195=14,14,IF('Vessel List B'!EP195=15,15,IF('Vessel List B'!EP195=16,16,0))))))))))))))))))</f>
        <v xml:space="preserve"> </v>
      </c>
      <c r="HM196" s="154"/>
      <c r="HN196" s="158"/>
      <c r="HO196" s="390" t="str">
        <f t="shared" si="225"/>
        <v/>
      </c>
      <c r="HP196" s="158"/>
      <c r="HQ196" s="137"/>
      <c r="HR196" s="388" t="str">
        <f t="shared" si="226"/>
        <v/>
      </c>
      <c r="HS196" s="157" t="str">
        <f>IF(VALUE(IF('Vessel List B'!FC195=1,1,IF('Vessel List B'!FC195=2,2,IF('Vessel List B'!FC195=3,3,IF('Vessel List B'!FC195=4,4,IF('Vessel List B'!FC195=5,5,IF('Vessel List B'!FC195=6,6,IF('Vessel List B'!FC195=7,7,IF('Vessel List B'!FC195=8,8,IF('Vessel List B'!FC195=9,9,IF('Vessel List B'!FC195=10,10,IF('Vessel List B'!FC195=11,11,IF('Vessel List B'!FC195=12,12,IF('Vessel List B'!FC195=13,13,IF('Vessel List B'!FC195=14,14,IF('Vessel List B'!FC195=15,15,IF('Vessel List B'!FC195=16,16,0)))))))))))))))))=0," ",VALUE(IF('Vessel List B'!FC195=1,1,IF('Vessel List B'!FC195=2,2,IF('Vessel List B'!FC195=3,3,IF('Vessel List B'!FC195=4,4,IF('Vessel List B'!FC195=5,5,IF('Vessel List B'!FC195=6,6,IF('Vessel List B'!FC195=7,7,IF('Vessel List B'!FC195=8,8,IF('Vessel List B'!FC195=9,9,IF('Vessel List B'!FC195=10,10,IF('Vessel List B'!FC195=11,11,IF('Vessel List B'!FC195=12,12,IF('Vessel List B'!FC195=13,13,IF('Vessel List B'!FC195=14,14,IF('Vessel List B'!FC195=15,15,IF('Vessel List B'!FC195=16,16,0))))))))))))))))))</f>
        <v xml:space="preserve"> </v>
      </c>
      <c r="HT196" s="154"/>
      <c r="HU196" s="158"/>
      <c r="HV196" s="390" t="str">
        <f t="shared" si="227"/>
        <v/>
      </c>
      <c r="HW196" s="158"/>
      <c r="HX196" s="137"/>
      <c r="HY196" s="388" t="str">
        <f t="shared" si="228"/>
        <v/>
      </c>
      <c r="HZ196" s="157" t="str">
        <f>IF(VALUE(IF('Vessel List B'!FP195=1,1,IF('Vessel List B'!FP195=2,2,IF('Vessel List B'!FP195=3,3,IF('Vessel List B'!FP195=4,4,IF('Vessel List B'!FP195=5,5,IF('Vessel List B'!FP195=6,6,IF('Vessel List B'!FP195=7,7,IF('Vessel List B'!FP195=8,8,IF('Vessel List B'!FP195=9,9,IF('Vessel List B'!FP195=10,10,IF('Vessel List B'!FP195=11,11,IF('Vessel List B'!FP195=12,12,IF('Vessel List B'!FP195=13,13,IF('Vessel List B'!FP195=14,14,IF('Vessel List B'!FP195=15,15,IF('Vessel List B'!FP195=16,16,0)))))))))))))))))=0," ",VALUE(IF('Vessel List B'!FP195=1,1,IF('Vessel List B'!FP195=2,2,IF('Vessel List B'!FP195=3,3,IF('Vessel List B'!FP195=4,4,IF('Vessel List B'!FP195=5,5,IF('Vessel List B'!FP195=6,6,IF('Vessel List B'!FP195=7,7,IF('Vessel List B'!FP195=8,8,IF('Vessel List B'!FP195=9,9,IF('Vessel List B'!FP195=10,10,IF('Vessel List B'!FP195=11,11,IF('Vessel List B'!FP195=12,12,IF('Vessel List B'!FP195=13,13,IF('Vessel List B'!FP195=14,14,IF('Vessel List B'!FP195=15,15,IF('Vessel List B'!FP195=16,16,0))))))))))))))))))</f>
        <v xml:space="preserve"> </v>
      </c>
      <c r="IA196" s="154"/>
      <c r="IB196" s="158"/>
      <c r="IC196" s="390" t="str">
        <f t="shared" si="229"/>
        <v/>
      </c>
      <c r="ID196" s="158"/>
      <c r="IE196" s="137"/>
      <c r="IF196" s="388" t="str">
        <f t="shared" si="230"/>
        <v/>
      </c>
      <c r="IG196" s="157" t="str">
        <f>IF(VALUE(IF('Vessel List B'!GC195=1,1,IF('Vessel List B'!GC195=2,2,IF('Vessel List B'!GC195=3,3,IF('Vessel List B'!GC195=4,4,IF('Vessel List B'!GC195=5,5,IF('Vessel List B'!GC195=6,6,IF('Vessel List B'!GC195=7,7,IF('Vessel List B'!GC195=8,8,IF('Vessel List B'!GC195=9,9,IF('Vessel List B'!GC195=10,10,IF('Vessel List B'!GC195=11,11,IF('Vessel List B'!GC195=12,12,IF('Vessel List B'!GC195=13,13,IF('Vessel List B'!GC195=14,14,IF('Vessel List B'!GC195=15,15,IF('Vessel List B'!GC195=16,16,0)))))))))))))))))=0," ",VALUE(IF('Vessel List B'!GC195=1,1,IF('Vessel List B'!GC195=2,2,IF('Vessel List B'!GC195=3,3,IF('Vessel List B'!GC195=4,4,IF('Vessel List B'!GC195=5,5,IF('Vessel List B'!GC195=6,6,IF('Vessel List B'!GC195=7,7,IF('Vessel List B'!GC195=8,8,IF('Vessel List B'!GC195=9,9,IF('Vessel List B'!GC195=10,10,IF('Vessel List B'!GC195=11,11,IF('Vessel List B'!GC195=12,12,IF('Vessel List B'!GC195=13,13,IF('Vessel List B'!GC195=14,14,IF('Vessel List B'!GC195=15,15,IF('Vessel List B'!GC195=16,16,0))))))))))))))))))</f>
        <v xml:space="preserve"> </v>
      </c>
      <c r="IH196" s="154"/>
      <c r="II196" s="158"/>
      <c r="IJ196" s="390" t="str">
        <f t="shared" si="231"/>
        <v/>
      </c>
      <c r="IK196" s="158"/>
      <c r="IL196" s="137"/>
      <c r="IM196" s="388" t="str">
        <f t="shared" si="232"/>
        <v/>
      </c>
      <c r="IN196" s="157" t="str">
        <f>IF(VALUE(IF('Vessel List B'!GP195=1,1,IF('Vessel List B'!GP195=2,2,IF('Vessel List B'!GP195=3,3,IF('Vessel List B'!GP195=4,4,IF('Vessel List B'!GP195=5,5,IF('Vessel List B'!GP195=6,6,IF('Vessel List B'!GP195=7,7,IF('Vessel List B'!GP195=8,8,IF('Vessel List B'!GP195=9,9,IF('Vessel List B'!GP195=10,10,IF('Vessel List B'!GP195=11,11,IF('Vessel List B'!GP195=12,12,IF('Vessel List B'!GP195=13,13,IF('Vessel List B'!GP195=14,14,IF('Vessel List B'!GP195=15,15,IF('Vessel List B'!GP195=16,16,0)))))))))))))))))=0," ",VALUE(IF('Vessel List B'!GP195=1,1,IF('Vessel List B'!GP195=2,2,IF('Vessel List B'!GP195=3,3,IF('Vessel List B'!GP195=4,4,IF('Vessel List B'!GP195=5,5,IF('Vessel List B'!GP195=6,6,IF('Vessel List B'!GP195=7,7,IF('Vessel List B'!GP195=8,8,IF('Vessel List B'!GP195=9,9,IF('Vessel List B'!GP195=10,10,IF('Vessel List B'!GP195=11,11,IF('Vessel List B'!GP195=12,12,IF('Vessel List B'!GP195=13,13,IF('Vessel List B'!GP195=14,14,IF('Vessel List B'!GP195=15,15,IF('Vessel List B'!GP195=16,16,0))))))))))))))))))</f>
        <v xml:space="preserve"> </v>
      </c>
      <c r="IO196" s="154"/>
      <c r="IP196" s="158"/>
      <c r="IQ196" s="390" t="str">
        <f t="shared" si="233"/>
        <v/>
      </c>
      <c r="IR196" s="158"/>
      <c r="IS196" s="137"/>
      <c r="IT196" s="388" t="str">
        <f t="shared" si="234"/>
        <v/>
      </c>
      <c r="IU196" s="157" t="str">
        <f>IF(VALUE(IF('Vessel List B'!HC195=1,1,IF('Vessel List B'!HC195=2,2,IF('Vessel List B'!HC195=3,3,IF('Vessel List B'!HC195=4,4,IF('Vessel List B'!HC195=5,5,IF('Vessel List B'!HC195=6,6,IF('Vessel List B'!HC195=7,7,IF('Vessel List B'!HC195=8,8,IF('Vessel List B'!HC195=9,9,IF('Vessel List B'!HC195=10,10,IF('Vessel List B'!HC195=11,11,IF('Vessel List B'!HC195=12,12,IF('Vessel List B'!HC195=13,13,IF('Vessel List B'!HC195=14,14,IF('Vessel List B'!HC195=15,15,IF('Vessel List B'!HC195=16,16,0)))))))))))))))))=0," ",VALUE(IF('Vessel List B'!HC195=1,1,IF('Vessel List B'!HC195=2,2,IF('Vessel List B'!HC195=3,3,IF('Vessel List B'!HC195=4,4,IF('Vessel List B'!HC195=5,5,IF('Vessel List B'!HC195=6,6,IF('Vessel List B'!HC195=7,7,IF('Vessel List B'!HC195=8,8,IF('Vessel List B'!HC195=9,9,IF('Vessel List B'!HC195=10,10,IF('Vessel List B'!HC195=11,11,IF('Vessel List B'!HC195=12,12,IF('Vessel List B'!HC195=13,13,IF('Vessel List B'!HC195=14,14,IF('Vessel List B'!HC195=15,15,IF('Vessel List B'!HC195=16,16,0))))))))))))))))))</f>
        <v xml:space="preserve"> </v>
      </c>
      <c r="IV196" s="154"/>
      <c r="IW196" s="158"/>
      <c r="IX196" s="390" t="str">
        <f t="shared" si="235"/>
        <v/>
      </c>
      <c r="IY196" s="158"/>
      <c r="IZ196" s="137"/>
      <c r="JA196" s="388" t="str">
        <f t="shared" si="236"/>
        <v/>
      </c>
      <c r="JB196" s="157" t="str">
        <f>IF(VALUE(IF('Vessel List B'!HP195=1,1,IF('Vessel List B'!HP195=2,2,IF('Vessel List B'!HP195=3,3,IF('Vessel List B'!HP195=4,4,IF('Vessel List B'!HP195=5,5,IF('Vessel List B'!HP195=6,6,IF('Vessel List B'!HP195=7,7,IF('Vessel List B'!HP195=8,8,IF('Vessel List B'!HP195=9,9,IF('Vessel List B'!HP195=10,10,IF('Vessel List B'!HP195=11,11,IF('Vessel List B'!HP195=12,12,IF('Vessel List B'!HP195=13,13,IF('Vessel List B'!HP195=14,14,IF('Vessel List B'!HP195=15,15,IF('Vessel List B'!HP195=16,16,0)))))))))))))))))=0," ",VALUE(IF('Vessel List B'!HP195=1,1,IF('Vessel List B'!HP195=2,2,IF('Vessel List B'!HP195=3,3,IF('Vessel List B'!HP195=4,4,IF('Vessel List B'!HP195=5,5,IF('Vessel List B'!HP195=6,6,IF('Vessel List B'!HP195=7,7,IF('Vessel List B'!HP195=8,8,IF('Vessel List B'!HP195=9,9,IF('Vessel List B'!HP195=10,10,IF('Vessel List B'!HP195=11,11,IF('Vessel List B'!HP195=12,12,IF('Vessel List B'!HP195=13,13,IF('Vessel List B'!HP195=14,14,IF('Vessel List B'!HP195=15,15,IF('Vessel List B'!HP195=16,16,0))))))))))))))))))</f>
        <v xml:space="preserve"> </v>
      </c>
      <c r="JC196" s="154"/>
      <c r="JD196" s="158"/>
      <c r="JE196" s="390" t="str">
        <f t="shared" si="237"/>
        <v/>
      </c>
      <c r="JF196" s="158"/>
      <c r="JG196" s="137"/>
      <c r="JH196" s="388" t="str">
        <f t="shared" si="238"/>
        <v/>
      </c>
      <c r="JI196" s="157" t="str">
        <f>IF(VALUE(IF('Vessel List B'!IC195=1,1,IF('Vessel List B'!IC195=2,2,IF('Vessel List B'!IC195=3,3,IF('Vessel List B'!IC195=4,4,IF('Vessel List B'!IC195=5,5,IF('Vessel List B'!IC195=6,6,IF('Vessel List B'!IC195=7,7,IF('Vessel List B'!IC195=8,8,IF('Vessel List B'!IC195=9,9,IF('Vessel List B'!IC195=10,10,IF('Vessel List B'!IC195=11,11,IF('Vessel List B'!IC195=12,12,IF('Vessel List B'!IC195=13,13,IF('Vessel List B'!IC195=14,14,IF('Vessel List B'!IC195=15,15,IF('Vessel List B'!IC195=16,16,0)))))))))))))))))=0," ",VALUE(IF('Vessel List B'!IC195=1,1,IF('Vessel List B'!IC195=2,2,IF('Vessel List B'!IC195=3,3,IF('Vessel List B'!IC195=4,4,IF('Vessel List B'!IC195=5,5,IF('Vessel List B'!IC195=6,6,IF('Vessel List B'!IC195=7,7,IF('Vessel List B'!IC195=8,8,IF('Vessel List B'!IC195=9,9,IF('Vessel List B'!IC195=10,10,IF('Vessel List B'!IC195=11,11,IF('Vessel List B'!IC195=12,12,IF('Vessel List B'!IC195=13,13,IF('Vessel List B'!IC195=14,14,IF('Vessel List B'!IC195=15,15,IF('Vessel List B'!IC195=16,16,0))))))))))))))))))</f>
        <v xml:space="preserve"> </v>
      </c>
      <c r="JJ196" s="154"/>
      <c r="JK196" s="158"/>
      <c r="JL196" s="390" t="str">
        <f t="shared" si="239"/>
        <v/>
      </c>
      <c r="JM196" s="158"/>
      <c r="JN196" s="137"/>
      <c r="JO196" s="388" t="str">
        <f t="shared" si="240"/>
        <v/>
      </c>
      <c r="JP196" s="157" t="str">
        <f>IF(VALUE(IF('Vessel List B'!IP195=1,1,IF('Vessel List B'!IP195=2,2,IF('Vessel List B'!IP195=3,3,IF('Vessel List B'!IP195=4,4,IF('Vessel List B'!IP195=5,5,IF('Vessel List B'!IP195=6,6,IF('Vessel List B'!IP195=7,7,IF('Vessel List B'!IP195=8,8,IF('Vessel List B'!IP195=9,9,IF('Vessel List B'!IP195=10,10,IF('Vessel List B'!IP195=11,11,IF('Vessel List B'!IP195=12,12,IF('Vessel List B'!IP195=13,13,IF('Vessel List B'!IP195=14,14,IF('Vessel List B'!IP195=15,15,IF('Vessel List B'!IP195=16,16,0)))))))))))))))))=0," ",VALUE(IF('Vessel List B'!IP195=1,1,IF('Vessel List B'!IP195=2,2,IF('Vessel List B'!IP195=3,3,IF('Vessel List B'!IP195=4,4,IF('Vessel List B'!IP195=5,5,IF('Vessel List B'!IP195=6,6,IF('Vessel List B'!IP195=7,7,IF('Vessel List B'!IP195=8,8,IF('Vessel List B'!IP195=9,9,IF('Vessel List B'!IP195=10,10,IF('Vessel List B'!IP195=11,11,IF('Vessel List B'!IP195=12,12,IF('Vessel List B'!IP195=13,13,IF('Vessel List B'!IP195=14,14,IF('Vessel List B'!IP195=15,15,IF('Vessel List B'!IP195=16,16,0))))))))))))))))))</f>
        <v xml:space="preserve"> </v>
      </c>
      <c r="JQ196" s="154"/>
      <c r="JR196" s="158"/>
      <c r="JS196" s="390" t="str">
        <f t="shared" si="241"/>
        <v/>
      </c>
      <c r="JT196" s="158"/>
      <c r="JU196" s="137"/>
      <c r="JV196" s="397" t="str">
        <f t="shared" si="242"/>
        <v/>
      </c>
      <c r="JW196" s="403"/>
    </row>
    <row r="197" spans="1:283" ht="15" x14ac:dyDescent="0.25">
      <c r="A197" s="132">
        <f>'Vessel List A'!B196</f>
        <v>41771</v>
      </c>
      <c r="B197" s="157" t="str">
        <f>IF(VALUE(IF('Vessel List A'!C196=1,1,IF('Vessel List A'!C196=2,2,IF('Vessel List A'!C196=3,3,IF('Vessel List A'!C196=4,4,IF('Vessel List A'!C196=5,5,IF('Vessel List A'!C196=6,6,IF('Vessel List A'!C196=7,7,IF('Vessel List A'!C196=8,8,IF('Vessel List A'!C196=9,9,IF('Vessel List A'!C196=10,10,IF('Vessel List A'!C196=11,11,IF('Vessel List A'!C196=12,12,IF('Vessel List A'!C196=13,13,IF('Vessel List A'!C196=14,14,IF('Vessel List A'!C196=15,15,IF('Vessel List A'!C196=16,16,0)))))))))))))))))=0," ",VALUE(IF('Vessel List A'!C196=1,1,IF('Vessel List A'!C196=2,2,IF('Vessel List A'!C196=3,3,IF('Vessel List A'!C196=4,4,IF('Vessel List A'!C196=5,5,IF('Vessel List A'!C196=6,6,IF('Vessel List A'!C196=7,7,IF('Vessel List A'!C196=8,8,IF('Vessel List A'!C196=9,9,IF('Vessel List A'!C196=10,10,IF('Vessel List A'!C196=11,11,IF('Vessel List A'!C196=12,12,IF('Vessel List A'!C196=13,13,IF('Vessel List A'!C196=14,14,IF('Vessel List A'!C196=15,15,IF('Vessel List A'!C196=16,16,0))))))))))))))))))</f>
        <v xml:space="preserve"> </v>
      </c>
      <c r="C197" s="154"/>
      <c r="D197" s="158"/>
      <c r="E197" s="390" t="str">
        <f t="shared" si="163"/>
        <v/>
      </c>
      <c r="F197" s="158"/>
      <c r="G197" s="137"/>
      <c r="H197" s="388" t="str">
        <f t="shared" si="164"/>
        <v/>
      </c>
      <c r="I197" s="157" t="str">
        <f>IF(VALUE(IF('Vessel List A'!P196=1,1,IF('Vessel List A'!P196=2,2,IF('Vessel List A'!P196=3,3,IF('Vessel List A'!P196=4,4,IF('Vessel List A'!P196=5,5,IF('Vessel List A'!P196=6,6,IF('Vessel List A'!P196=7,7,IF('Vessel List A'!P196=8,8,IF('Vessel List A'!P196=9,9,IF('Vessel List A'!P196=10,10,IF('Vessel List A'!P196=11,11,IF('Vessel List A'!P196=12,12,IF('Vessel List A'!P196=13,13,IF('Vessel List A'!P196=14,14,IF('Vessel List A'!P196=15,15,IF('Vessel List A'!P196=16,16,0)))))))))))))))))=0," ",VALUE(IF('Vessel List A'!P196=1,1,IF('Vessel List A'!P196=2,2,IF('Vessel List A'!P196=3,3,IF('Vessel List A'!P196=4,4,IF('Vessel List A'!P196=5,5,IF('Vessel List A'!P196=6,6,IF('Vessel List A'!P196=7,7,IF('Vessel List A'!P196=8,8,IF('Vessel List A'!P196=9,9,IF('Vessel List A'!P196=10,10,IF('Vessel List A'!P196=11,11,IF('Vessel List A'!P196=12,12,IF('Vessel List A'!P196=13,13,IF('Vessel List A'!P196=14,14,IF('Vessel List A'!P196=15,15,IF('Vessel List A'!P196=16,16,0))))))))))))))))))</f>
        <v xml:space="preserve"> </v>
      </c>
      <c r="J197" s="154"/>
      <c r="K197" s="158"/>
      <c r="L197" s="390" t="str">
        <f t="shared" si="165"/>
        <v/>
      </c>
      <c r="M197" s="158"/>
      <c r="N197" s="137"/>
      <c r="O197" s="388" t="str">
        <f t="shared" si="166"/>
        <v/>
      </c>
      <c r="P197" s="157" t="str">
        <f>IF(VALUE(IF('Vessel List A'!AC196=1,1,IF('Vessel List A'!AC196=2,2,IF('Vessel List A'!AC196=3,3,IF('Vessel List A'!AC196=4,4,IF('Vessel List A'!AC196=5,5,IF('Vessel List A'!AC196=6,6,IF('Vessel List A'!AC196=7,7,IF('Vessel List A'!AC196=8,8,IF('Vessel List A'!AC196=9,9,IF('Vessel List A'!AC196=10,10,IF('Vessel List A'!AC196=11,11,IF('Vessel List A'!AC196=12,12,IF('Vessel List A'!AC196=13,13,IF('Vessel List A'!AC196=14,14,IF('Vessel List A'!AC196=15,15,IF('Vessel List A'!AC196=16,16,0)))))))))))))))))=0," ",VALUE(IF('Vessel List A'!AC196=1,1,IF('Vessel List A'!AC196=2,2,IF('Vessel List A'!AC196=3,3,IF('Vessel List A'!AC196=4,4,IF('Vessel List A'!AC196=5,5,IF('Vessel List A'!AC196=6,6,IF('Vessel List A'!AC196=7,7,IF('Vessel List A'!AC196=8,8,IF('Vessel List A'!AC196=9,9,IF('Vessel List A'!AC196=10,10,IF('Vessel List A'!AC196=11,11,IF('Vessel List A'!AC196=12,12,IF('Vessel List A'!AC196=13,13,IF('Vessel List A'!AC196=14,14,IF('Vessel List A'!AC196=15,15,IF('Vessel List A'!AC196=16,16,0))))))))))))))))))</f>
        <v xml:space="preserve"> </v>
      </c>
      <c r="Q197" s="154"/>
      <c r="R197" s="158"/>
      <c r="S197" s="390" t="str">
        <f t="shared" si="167"/>
        <v/>
      </c>
      <c r="T197" s="158"/>
      <c r="U197" s="137"/>
      <c r="V197" s="388" t="str">
        <f t="shared" si="168"/>
        <v/>
      </c>
      <c r="W197" s="157" t="str">
        <f>IF(VALUE(IF('Vessel List A'!AP196=1,1,IF('Vessel List A'!AP196=2,2,IF('Vessel List A'!AP196=3,3,IF('Vessel List A'!AP196=4,4,IF('Vessel List A'!AP196=5,5,IF('Vessel List A'!AP196=6,6,IF('Vessel List A'!AP196=7,7,IF('Vessel List A'!AP196=8,8,IF('Vessel List A'!AP196=9,9,IF('Vessel List A'!AP196=10,10,IF('Vessel List A'!AP196=11,11,IF('Vessel List A'!AP196=12,12,IF('Vessel List A'!AP196=13,13,IF('Vessel List A'!AP196=14,14,IF('Vessel List A'!AP196=15,15,IF('Vessel List A'!AP196=16,16,0)))))))))))))))))=0," ",VALUE(IF('Vessel List A'!AP196=1,1,IF('Vessel List A'!AP196=2,2,IF('Vessel List A'!AP196=3,3,IF('Vessel List A'!AP196=4,4,IF('Vessel List A'!AP196=5,5,IF('Vessel List A'!AP196=6,6,IF('Vessel List A'!AP196=7,7,IF('Vessel List A'!AP196=8,8,IF('Vessel List A'!AP196=9,9,IF('Vessel List A'!AP196=10,10,IF('Vessel List A'!AP196=11,11,IF('Vessel List A'!AP196=12,12,IF('Vessel List A'!AP196=13,13,IF('Vessel List A'!AP196=14,14,IF('Vessel List A'!AP196=15,15,IF('Vessel List A'!AP196=16,16,0))))))))))))))))))</f>
        <v xml:space="preserve"> </v>
      </c>
      <c r="X197" s="154"/>
      <c r="Y197" s="158"/>
      <c r="Z197" s="390" t="str">
        <f t="shared" si="169"/>
        <v/>
      </c>
      <c r="AA197" s="158"/>
      <c r="AB197" s="137"/>
      <c r="AC197" s="388" t="str">
        <f t="shared" si="170"/>
        <v/>
      </c>
      <c r="AD197" s="157" t="str">
        <f>IF(VALUE(IF('Vessel List A'!BC196=1,1,IF('Vessel List A'!BC196=2,2,IF('Vessel List A'!BC196=3,3,IF('Vessel List A'!BC196=4,4,IF('Vessel List A'!BC196=5,5,IF('Vessel List A'!BC196=6,6,IF('Vessel List A'!BC196=7,7,IF('Vessel List A'!BC196=8,8,IF('Vessel List A'!BC196=9,9,IF('Vessel List A'!BC196=10,10,IF('Vessel List A'!BC196=11,11,IF('Vessel List A'!BC196=12,12,IF('Vessel List A'!BC196=13,13,IF('Vessel List A'!BC196=14,14,IF('Vessel List A'!BC196=15,15,IF('Vessel List A'!BC196=16,16,0)))))))))))))))))=0," ",VALUE(IF('Vessel List A'!BC196=1,1,IF('Vessel List A'!BC196=2,2,IF('Vessel List A'!BC196=3,3,IF('Vessel List A'!BC196=4,4,IF('Vessel List A'!BC196=5,5,IF('Vessel List A'!BC196=6,6,IF('Vessel List A'!BC196=7,7,IF('Vessel List A'!BC196=8,8,IF('Vessel List A'!BC196=9,9,IF('Vessel List A'!BC196=10,10,IF('Vessel List A'!BC196=11,11,IF('Vessel List A'!BC196=12,12,IF('Vessel List A'!BC196=13,13,IF('Vessel List A'!BC196=14,14,IF('Vessel List A'!BC196=15,15,IF('Vessel List A'!BC196=16,16,0))))))))))))))))))</f>
        <v xml:space="preserve"> </v>
      </c>
      <c r="AE197" s="154"/>
      <c r="AF197" s="158"/>
      <c r="AG197" s="390" t="str">
        <f t="shared" si="171"/>
        <v/>
      </c>
      <c r="AH197" s="158"/>
      <c r="AI197" s="137"/>
      <c r="AJ197" s="388" t="str">
        <f t="shared" si="172"/>
        <v/>
      </c>
      <c r="AK197" s="157" t="str">
        <f>IF(VALUE(IF('Vessel List A'!BP196=1,1,IF('Vessel List A'!BP196=2,2,IF('Vessel List A'!BP196=3,3,IF('Vessel List A'!BP196=4,4,IF('Vessel List A'!BP196=5,5,IF('Vessel List A'!BP196=6,6,IF('Vessel List A'!BP196=7,7,IF('Vessel List A'!BP196=8,8,IF('Vessel List A'!BP196=9,9,IF('Vessel List A'!BP196=10,10,IF('Vessel List A'!BP196=11,11,IF('Vessel List A'!BP196=12,12,IF('Vessel List A'!BP196=13,13,IF('Vessel List A'!BP196=14,14,IF('Vessel List A'!BP196=15,15,IF('Vessel List A'!BP196=16,16,0)))))))))))))))))=0," ",VALUE(IF('Vessel List A'!BP196=1,1,IF('Vessel List A'!BP196=2,2,IF('Vessel List A'!BP196=3,3,IF('Vessel List A'!BP196=4,4,IF('Vessel List A'!BP196=5,5,IF('Vessel List A'!BP196=6,6,IF('Vessel List A'!BP196=7,7,IF('Vessel List A'!BP196=8,8,IF('Vessel List A'!BP196=9,9,IF('Vessel List A'!BP196=10,10,IF('Vessel List A'!BP196=11,11,IF('Vessel List A'!BP196=12,12,IF('Vessel List A'!BP196=13,13,IF('Vessel List A'!BP196=14,14,IF('Vessel List A'!BP196=15,15,IF('Vessel List A'!BP196=16,16,0))))))))))))))))))</f>
        <v xml:space="preserve"> </v>
      </c>
      <c r="AL197" s="154"/>
      <c r="AM197" s="158"/>
      <c r="AN197" s="390" t="str">
        <f t="shared" si="173"/>
        <v/>
      </c>
      <c r="AO197" s="158"/>
      <c r="AP197" s="137"/>
      <c r="AQ197" s="388" t="str">
        <f t="shared" si="174"/>
        <v/>
      </c>
      <c r="AR197" s="157" t="str">
        <f>IF(VALUE(IF('Vessel List A'!CC196=1,1,IF('Vessel List A'!CC196=2,2,IF('Vessel List A'!CC196=3,3,IF('Vessel List A'!CC196=4,4,IF('Vessel List A'!CC196=5,5,IF('Vessel List A'!CC196=6,6,IF('Vessel List A'!CC196=7,7,IF('Vessel List A'!CC196=8,8,IF('Vessel List A'!CC196=9,9,IF('Vessel List A'!CC196=10,10,IF('Vessel List A'!CC196=11,11,IF('Vessel List A'!CC196=12,12,IF('Vessel List A'!CC196=13,13,IF('Vessel List A'!CC196=14,14,IF('Vessel List A'!CC196=15,15,IF('Vessel List A'!CC196=16,16,0)))))))))))))))))=0," ",VALUE(IF('Vessel List A'!CC196=1,1,IF('Vessel List A'!CC196=2,2,IF('Vessel List A'!CC196=3,3,IF('Vessel List A'!CC196=4,4,IF('Vessel List A'!CC196=5,5,IF('Vessel List A'!CC196=6,6,IF('Vessel List A'!CC196=7,7,IF('Vessel List A'!CC196=8,8,IF('Vessel List A'!CC196=9,9,IF('Vessel List A'!CC196=10,10,IF('Vessel List A'!CC196=11,11,IF('Vessel List A'!CC196=12,12,IF('Vessel List A'!CC196=13,13,IF('Vessel List A'!CC196=14,14,IF('Vessel List A'!CC196=15,15,IF('Vessel List A'!CC196=16,16,0))))))))))))))))))</f>
        <v xml:space="preserve"> </v>
      </c>
      <c r="AS197" s="154"/>
      <c r="AT197" s="158"/>
      <c r="AU197" s="390" t="str">
        <f t="shared" si="175"/>
        <v/>
      </c>
      <c r="AV197" s="158"/>
      <c r="AW197" s="137"/>
      <c r="AX197" s="388" t="str">
        <f t="shared" si="176"/>
        <v/>
      </c>
      <c r="AY197" s="157" t="str">
        <f>IF(VALUE(IF('Vessel List A'!CP196=1,1,IF('Vessel List A'!CP196=2,2,IF('Vessel List A'!CP196=3,3,IF('Vessel List A'!CP196=4,4,IF('Vessel List A'!CP196=5,5,IF('Vessel List A'!CP196=6,6,IF('Vessel List A'!CP196=7,7,IF('Vessel List A'!CP196=8,8,IF('Vessel List A'!CP196=9,9,IF('Vessel List A'!CP196=10,10,IF('Vessel List A'!CP196=11,11,IF('Vessel List A'!CP196=12,12,IF('Vessel List A'!CP196=13,13,IF('Vessel List A'!CP196=14,14,IF('Vessel List A'!CP196=15,15,IF('Vessel List A'!CP196=16,16,0)))))))))))))))))=0," ",VALUE(IF('Vessel List A'!CP196=1,1,IF('Vessel List A'!CP196=2,2,IF('Vessel List A'!CP196=3,3,IF('Vessel List A'!CP196=4,4,IF('Vessel List A'!CP196=5,5,IF('Vessel List A'!CP196=6,6,IF('Vessel List A'!CP196=7,7,IF('Vessel List A'!CP196=8,8,IF('Vessel List A'!CP196=9,9,IF('Vessel List A'!CP196=10,10,IF('Vessel List A'!CP196=11,11,IF('Vessel List A'!CP196=12,12,IF('Vessel List A'!CP196=13,13,IF('Vessel List A'!CP196=14,14,IF('Vessel List A'!CP196=15,15,IF('Vessel List A'!CP196=16,16,0))))))))))))))))))</f>
        <v xml:space="preserve"> </v>
      </c>
      <c r="AZ197" s="154"/>
      <c r="BA197" s="158"/>
      <c r="BB197" s="390" t="str">
        <f t="shared" si="177"/>
        <v/>
      </c>
      <c r="BC197" s="158"/>
      <c r="BD197" s="137"/>
      <c r="BE197" s="388" t="str">
        <f t="shared" si="178"/>
        <v/>
      </c>
      <c r="BF197" s="157" t="str">
        <f>IF(VALUE(IF('Vessel List A'!DC196=1,1,IF('Vessel List A'!DC196=2,2,IF('Vessel List A'!DC196=3,3,IF('Vessel List A'!DC196=4,4,IF('Vessel List A'!DC196=5,5,IF('Vessel List A'!DC196=6,6,IF('Vessel List A'!DC196=7,7,IF('Vessel List A'!DC196=8,8,IF('Vessel List A'!DC196=9,9,IF('Vessel List A'!DC196=10,10,IF('Vessel List A'!DC196=11,11,IF('Vessel List A'!DC196=12,12,IF('Vessel List A'!DC196=13,13,IF('Vessel List A'!DC196=14,14,IF('Vessel List A'!DC196=15,15,IF('Vessel List A'!DC196=16,16,0)))))))))))))))))=0," ",VALUE(IF('Vessel List A'!DC196=1,1,IF('Vessel List A'!DC196=2,2,IF('Vessel List A'!DC196=3,3,IF('Vessel List A'!DC196=4,4,IF('Vessel List A'!DC196=5,5,IF('Vessel List A'!DC196=6,6,IF('Vessel List A'!DC196=7,7,IF('Vessel List A'!DC196=8,8,IF('Vessel List A'!DC196=9,9,IF('Vessel List A'!DC196=10,10,IF('Vessel List A'!DC196=11,11,IF('Vessel List A'!DC196=12,12,IF('Vessel List A'!DC196=13,13,IF('Vessel List A'!DC196=14,14,IF('Vessel List A'!DC196=15,15,IF('Vessel List A'!DC196=16,16,0))))))))))))))))))</f>
        <v xml:space="preserve"> </v>
      </c>
      <c r="BG197" s="154"/>
      <c r="BH197" s="158"/>
      <c r="BI197" s="390" t="str">
        <f t="shared" si="179"/>
        <v/>
      </c>
      <c r="BJ197" s="158"/>
      <c r="BK197" s="137"/>
      <c r="BL197" s="388" t="str">
        <f t="shared" si="180"/>
        <v/>
      </c>
      <c r="BM197" s="157" t="str">
        <f>IF(VALUE(IF('Vessel List A'!DP196=1,1,IF('Vessel List A'!DP196=2,2,IF('Vessel List A'!DP196=3,3,IF('Vessel List A'!DP196=4,4,IF('Vessel List A'!DP196=5,5,IF('Vessel List A'!DP196=6,6,IF('Vessel List A'!DP196=7,7,IF('Vessel List A'!DP196=8,8,IF('Vessel List A'!DP196=9,9,IF('Vessel List A'!DP196=10,10,IF('Vessel List A'!DP196=11,11,IF('Vessel List A'!DP196=12,12,IF('Vessel List A'!DP196=13,13,IF('Vessel List A'!DP196=14,14,IF('Vessel List A'!DP196=15,15,IF('Vessel List A'!DP196=16,16,0)))))))))))))))))=0," ",VALUE(IF('Vessel List A'!DP196=1,1,IF('Vessel List A'!DP196=2,2,IF('Vessel List A'!DP196=3,3,IF('Vessel List A'!DP196=4,4,IF('Vessel List A'!DP196=5,5,IF('Vessel List A'!DP196=6,6,IF('Vessel List A'!DP196=7,7,IF('Vessel List A'!DP196=8,8,IF('Vessel List A'!DP196=9,9,IF('Vessel List A'!DP196=10,10,IF('Vessel List A'!DP196=11,11,IF('Vessel List A'!DP196=12,12,IF('Vessel List A'!DP196=13,13,IF('Vessel List A'!DP196=14,14,IF('Vessel List A'!DP196=15,15,IF('Vessel List A'!DP196=16,16,0))))))))))))))))))</f>
        <v xml:space="preserve"> </v>
      </c>
      <c r="BN197" s="154"/>
      <c r="BO197" s="158"/>
      <c r="BP197" s="390" t="str">
        <f t="shared" si="181"/>
        <v/>
      </c>
      <c r="BQ197" s="158"/>
      <c r="BR197" s="137"/>
      <c r="BS197" s="388" t="str">
        <f t="shared" si="182"/>
        <v/>
      </c>
      <c r="BT197" s="157" t="str">
        <f>IF(VALUE(IF('Vessel List A'!EC196=1,1,IF('Vessel List A'!EC196=2,2,IF('Vessel List A'!EC196=3,3,IF('Vessel List A'!EC196=4,4,IF('Vessel List A'!EC196=5,5,IF('Vessel List A'!EC196=6,6,IF('Vessel List A'!EC196=7,7,IF('Vessel List A'!EC196=8,8,IF('Vessel List A'!EC196=9,9,IF('Vessel List A'!EC196=10,10,IF('Vessel List A'!EC196=11,11,IF('Vessel List A'!EC196=12,12,IF('Vessel List A'!EC196=13,13,IF('Vessel List A'!EC196=14,14,IF('Vessel List A'!EC196=15,15,IF('Vessel List A'!EC196=16,16,0)))))))))))))))))=0," ",VALUE(IF('Vessel List A'!EC196=1,1,IF('Vessel List A'!EC196=2,2,IF('Vessel List A'!EC196=3,3,IF('Vessel List A'!EC196=4,4,IF('Vessel List A'!EC196=5,5,IF('Vessel List A'!EC196=6,6,IF('Vessel List A'!EC196=7,7,IF('Vessel List A'!EC196=8,8,IF('Vessel List A'!EC196=9,9,IF('Vessel List A'!EC196=10,10,IF('Vessel List A'!EC196=11,11,IF('Vessel List A'!EC196=12,12,IF('Vessel List A'!EC196=13,13,IF('Vessel List A'!EC196=14,14,IF('Vessel List A'!EC196=15,15,IF('Vessel List A'!EC196=16,16,0))))))))))))))))))</f>
        <v xml:space="preserve"> </v>
      </c>
      <c r="BU197" s="154"/>
      <c r="BV197" s="158"/>
      <c r="BW197" s="390" t="str">
        <f t="shared" si="183"/>
        <v/>
      </c>
      <c r="BX197" s="158"/>
      <c r="BY197" s="137"/>
      <c r="BZ197" s="388" t="str">
        <f t="shared" si="184"/>
        <v/>
      </c>
      <c r="CA197" s="157" t="str">
        <f>IF(VALUE(IF('Vessel List A'!EP196=1,1,IF('Vessel List A'!EP196=2,2,IF('Vessel List A'!EP196=3,3,IF('Vessel List A'!EP196=4,4,IF('Vessel List A'!EP196=5,5,IF('Vessel List A'!EP196=6,6,IF('Vessel List A'!EP196=7,7,IF('Vessel List A'!EP196=8,8,IF('Vessel List A'!EP196=9,9,IF('Vessel List A'!EP196=10,10,IF('Vessel List A'!EP196=11,11,IF('Vessel List A'!EP196=12,12,IF('Vessel List A'!EP196=13,13,IF('Vessel List A'!EP196=14,14,IF('Vessel List A'!EP196=15,15,IF('Vessel List A'!EP196=16,16,0)))))))))))))))))=0," ",VALUE(IF('Vessel List A'!EP196=1,1,IF('Vessel List A'!EP196=2,2,IF('Vessel List A'!EP196=3,3,IF('Vessel List A'!EP196=4,4,IF('Vessel List A'!EP196=5,5,IF('Vessel List A'!EP196=6,6,IF('Vessel List A'!EP196=7,7,IF('Vessel List A'!EP196=8,8,IF('Vessel List A'!EP196=9,9,IF('Vessel List A'!EP196=10,10,IF('Vessel List A'!EP196=11,11,IF('Vessel List A'!EP196=12,12,IF('Vessel List A'!EP196=13,13,IF('Vessel List A'!EP196=14,14,IF('Vessel List A'!EP196=15,15,IF('Vessel List A'!EP196=16,16,0))))))))))))))))))</f>
        <v xml:space="preserve"> </v>
      </c>
      <c r="CB197" s="154"/>
      <c r="CC197" s="158"/>
      <c r="CD197" s="390" t="str">
        <f t="shared" si="185"/>
        <v/>
      </c>
      <c r="CE197" s="158"/>
      <c r="CF197" s="137"/>
      <c r="CG197" s="388" t="str">
        <f t="shared" si="186"/>
        <v/>
      </c>
      <c r="CH197" s="157" t="str">
        <f>IF(VALUE(IF('Vessel List A'!FC196=1,1,IF('Vessel List A'!FC196=2,2,IF('Vessel List A'!FC196=3,3,IF('Vessel List A'!FC196=4,4,IF('Vessel List A'!FC196=5,5,IF('Vessel List A'!FC196=6,6,IF('Vessel List A'!FC196=7,7,IF('Vessel List A'!FC196=8,8,IF('Vessel List A'!FC196=9,9,IF('Vessel List A'!FC196=10,10,IF('Vessel List A'!FC196=11,11,IF('Vessel List A'!FC196=12,12,IF('Vessel List A'!FC196=13,13,IF('Vessel List A'!FC196=14,14,IF('Vessel List A'!FC196=15,15,IF('Vessel List A'!FC196=16,16,0)))))))))))))))))=0," ",VALUE(IF('Vessel List A'!FC196=1,1,IF('Vessel List A'!FC196=2,2,IF('Vessel List A'!FC196=3,3,IF('Vessel List A'!FC196=4,4,IF('Vessel List A'!FC196=5,5,IF('Vessel List A'!FC196=6,6,IF('Vessel List A'!FC196=7,7,IF('Vessel List A'!FC196=8,8,IF('Vessel List A'!FC196=9,9,IF('Vessel List A'!FC196=10,10,IF('Vessel List A'!FC196=11,11,IF('Vessel List A'!FC196=12,12,IF('Vessel List A'!FC196=13,13,IF('Vessel List A'!FC196=14,14,IF('Vessel List A'!FC196=15,15,IF('Vessel List A'!FC196=16,16,0))))))))))))))))))</f>
        <v xml:space="preserve"> </v>
      </c>
      <c r="CI197" s="154"/>
      <c r="CJ197" s="158"/>
      <c r="CK197" s="390" t="str">
        <f t="shared" si="187"/>
        <v/>
      </c>
      <c r="CL197" s="158"/>
      <c r="CM197" s="137"/>
      <c r="CN197" s="388" t="str">
        <f t="shared" si="188"/>
        <v/>
      </c>
      <c r="CO197" s="157" t="str">
        <f>IF(VALUE(IF('Vessel List A'!FP196=1,1,IF('Vessel List A'!FP196=2,2,IF('Vessel List A'!FP196=3,3,IF('Vessel List A'!FP196=4,4,IF('Vessel List A'!FP196=5,5,IF('Vessel List A'!FP196=6,6,IF('Vessel List A'!FP196=7,7,IF('Vessel List A'!FP196=8,8,IF('Vessel List A'!FP196=9,9,IF('Vessel List A'!FP196=10,10,IF('Vessel List A'!FP196=11,11,IF('Vessel List A'!FP196=12,12,IF('Vessel List A'!FP196=13,13,IF('Vessel List A'!FP196=14,14,IF('Vessel List A'!FP196=15,15,IF('Vessel List A'!FP196=16,16,0)))))))))))))))))=0," ",VALUE(IF('Vessel List A'!FP196=1,1,IF('Vessel List A'!FP196=2,2,IF('Vessel List A'!FP196=3,3,IF('Vessel List A'!FP196=4,4,IF('Vessel List A'!FP196=5,5,IF('Vessel List A'!FP196=6,6,IF('Vessel List A'!FP196=7,7,IF('Vessel List A'!FP196=8,8,IF('Vessel List A'!FP196=9,9,IF('Vessel List A'!FP196=10,10,IF('Vessel List A'!FP196=11,11,IF('Vessel List A'!FP196=12,12,IF('Vessel List A'!FP196=13,13,IF('Vessel List A'!FP196=14,14,IF('Vessel List A'!FP196=15,15,IF('Vessel List A'!FP196=16,16,0))))))))))))))))))</f>
        <v xml:space="preserve"> </v>
      </c>
      <c r="CP197" s="154"/>
      <c r="CQ197" s="158"/>
      <c r="CR197" s="390" t="str">
        <f t="shared" si="189"/>
        <v/>
      </c>
      <c r="CS197" s="158"/>
      <c r="CT197" s="137"/>
      <c r="CU197" s="388" t="str">
        <f t="shared" si="190"/>
        <v/>
      </c>
      <c r="CV197" s="157" t="str">
        <f>IF(VALUE(IF('Vessel List A'!GC196=1,1,IF('Vessel List A'!GC196=2,2,IF('Vessel List A'!GC196=3,3,IF('Vessel List A'!GC196=4,4,IF('Vessel List A'!GC196=5,5,IF('Vessel List A'!GC196=6,6,IF('Vessel List A'!GC196=7,7,IF('Vessel List A'!GC196=8,8,IF('Vessel List A'!GC196=9,9,IF('Vessel List A'!GC196=10,10,IF('Vessel List A'!GC196=11,11,IF('Vessel List A'!GC196=12,12,IF('Vessel List A'!GC196=13,13,IF('Vessel List A'!GC196=14,14,IF('Vessel List A'!GC196=15,15,IF('Vessel List A'!GC196=16,16,0)))))))))))))))))=0," ",VALUE(IF('Vessel List A'!GC196=1,1,IF('Vessel List A'!GC196=2,2,IF('Vessel List A'!GC196=3,3,IF('Vessel List A'!GC196=4,4,IF('Vessel List A'!GC196=5,5,IF('Vessel List A'!GC196=6,6,IF('Vessel List A'!GC196=7,7,IF('Vessel List A'!GC196=8,8,IF('Vessel List A'!GC196=9,9,IF('Vessel List A'!GC196=10,10,IF('Vessel List A'!GC196=11,11,IF('Vessel List A'!GC196=12,12,IF('Vessel List A'!GC196=13,13,IF('Vessel List A'!GC196=14,14,IF('Vessel List A'!GC196=15,15,IF('Vessel List A'!GC196=16,16,0))))))))))))))))))</f>
        <v xml:space="preserve"> </v>
      </c>
      <c r="CW197" s="154"/>
      <c r="CX197" s="158"/>
      <c r="CY197" s="390" t="str">
        <f t="shared" si="191"/>
        <v/>
      </c>
      <c r="CZ197" s="158"/>
      <c r="DA197" s="137"/>
      <c r="DB197" s="388" t="str">
        <f t="shared" si="192"/>
        <v/>
      </c>
      <c r="DC197" s="157" t="str">
        <f>IF(VALUE(IF('Vessel List A'!GP196=1,1,IF('Vessel List A'!GP196=2,2,IF('Vessel List A'!GP196=3,3,IF('Vessel List A'!GP196=4,4,IF('Vessel List A'!GP196=5,5,IF('Vessel List A'!GP196=6,6,IF('Vessel List A'!GP196=7,7,IF('Vessel List A'!GP196=8,8,IF('Vessel List A'!GP196=9,9,IF('Vessel List A'!GP196=10,10,IF('Vessel List A'!GP196=11,11,IF('Vessel List A'!GP196=12,12,IF('Vessel List A'!GP196=13,13,IF('Vessel List A'!GP196=14,14,IF('Vessel List A'!GP196=15,15,IF('Vessel List A'!GP196=16,16,0)))))))))))))))))=0," ",VALUE(IF('Vessel List A'!GP196=1,1,IF('Vessel List A'!GP196=2,2,IF('Vessel List A'!GP196=3,3,IF('Vessel List A'!GP196=4,4,IF('Vessel List A'!GP196=5,5,IF('Vessel List A'!GP196=6,6,IF('Vessel List A'!GP196=7,7,IF('Vessel List A'!GP196=8,8,IF('Vessel List A'!GP196=9,9,IF('Vessel List A'!GP196=10,10,IF('Vessel List A'!GP196=11,11,IF('Vessel List A'!GP196=12,12,IF('Vessel List A'!GP196=13,13,IF('Vessel List A'!GP196=14,14,IF('Vessel List A'!GP196=15,15,IF('Vessel List A'!GP196=16,16,0))))))))))))))))))</f>
        <v xml:space="preserve"> </v>
      </c>
      <c r="DD197" s="154"/>
      <c r="DE197" s="158"/>
      <c r="DF197" s="390" t="str">
        <f t="shared" si="193"/>
        <v/>
      </c>
      <c r="DG197" s="158"/>
      <c r="DH197" s="137"/>
      <c r="DI197" s="388" t="str">
        <f t="shared" si="194"/>
        <v/>
      </c>
      <c r="DJ197" s="157" t="str">
        <f>IF(VALUE(IF('Vessel List A'!HC196=1,1,IF('Vessel List A'!HC196=2,2,IF('Vessel List A'!HC196=3,3,IF('Vessel List A'!HC196=4,4,IF('Vessel List A'!HC196=5,5,IF('Vessel List A'!HC196=6,6,IF('Vessel List A'!HC196=7,7,IF('Vessel List A'!HC196=8,8,IF('Vessel List A'!HC196=9,9,IF('Vessel List A'!HC196=10,10,IF('Vessel List A'!HC196=11,11,IF('Vessel List A'!HC196=12,12,IF('Vessel List A'!HC196=13,13,IF('Vessel List A'!HC196=14,14,IF('Vessel List A'!HC196=15,15,IF('Vessel List A'!HC196=16,16,0)))))))))))))))))=0," ",VALUE(IF('Vessel List A'!HC196=1,1,IF('Vessel List A'!HC196=2,2,IF('Vessel List A'!HC196=3,3,IF('Vessel List A'!HC196=4,4,IF('Vessel List A'!HC196=5,5,IF('Vessel List A'!HC196=6,6,IF('Vessel List A'!HC196=7,7,IF('Vessel List A'!HC196=8,8,IF('Vessel List A'!HC196=9,9,IF('Vessel List A'!HC196=10,10,IF('Vessel List A'!HC196=11,11,IF('Vessel List A'!HC196=12,12,IF('Vessel List A'!HC196=13,13,IF('Vessel List A'!HC196=14,14,IF('Vessel List A'!HC196=15,15,IF('Vessel List A'!HC196=16,16,0))))))))))))))))))</f>
        <v xml:space="preserve"> </v>
      </c>
      <c r="DK197" s="154"/>
      <c r="DL197" s="158"/>
      <c r="DM197" s="390" t="str">
        <f t="shared" si="195"/>
        <v/>
      </c>
      <c r="DN197" s="158"/>
      <c r="DO197" s="137"/>
      <c r="DP197" s="388" t="str">
        <f t="shared" si="196"/>
        <v/>
      </c>
      <c r="DQ197" s="157" t="str">
        <f>IF(VALUE(IF('Vessel List A'!HP196=1,1,IF('Vessel List A'!HP196=2,2,IF('Vessel List A'!HP196=3,3,IF('Vessel List A'!HP196=4,4,IF('Vessel List A'!HP196=5,5,IF('Vessel List A'!HP196=6,6,IF('Vessel List A'!HP196=7,7,IF('Vessel List A'!HP196=8,8,IF('Vessel List A'!HP196=9,9,IF('Vessel List A'!HP196=10,10,IF('Vessel List A'!HP196=11,11,IF('Vessel List A'!HP196=12,12,IF('Vessel List A'!HP196=13,13,IF('Vessel List A'!HP196=14,14,IF('Vessel List A'!HP196=15,15,IF('Vessel List A'!HP196=16,16,0)))))))))))))))))=0," ",VALUE(IF('Vessel List A'!HP196=1,1,IF('Vessel List A'!HP196=2,2,IF('Vessel List A'!HP196=3,3,IF('Vessel List A'!HP196=4,4,IF('Vessel List A'!HP196=5,5,IF('Vessel List A'!HP196=6,6,IF('Vessel List A'!HP196=7,7,IF('Vessel List A'!HP196=8,8,IF('Vessel List A'!HP196=9,9,IF('Vessel List A'!HP196=10,10,IF('Vessel List A'!HP196=11,11,IF('Vessel List A'!HP196=12,12,IF('Vessel List A'!HP196=13,13,IF('Vessel List A'!HP196=14,14,IF('Vessel List A'!HP196=15,15,IF('Vessel List A'!HP196=16,16,0))))))))))))))))))</f>
        <v xml:space="preserve"> </v>
      </c>
      <c r="DR197" s="154"/>
      <c r="DS197" s="158"/>
      <c r="DT197" s="390" t="str">
        <f t="shared" si="197"/>
        <v/>
      </c>
      <c r="DU197" s="158"/>
      <c r="DV197" s="137"/>
      <c r="DW197" s="388" t="str">
        <f t="shared" si="198"/>
        <v/>
      </c>
      <c r="DX197" s="157" t="str">
        <f>IF(VALUE(IF('Vessel List A'!IC196=1,1,IF('Vessel List A'!IC196=2,2,IF('Vessel List A'!IC196=3,3,IF('Vessel List A'!IC196=4,4,IF('Vessel List A'!IC196=5,5,IF('Vessel List A'!IC196=6,6,IF('Vessel List A'!IC196=7,7,IF('Vessel List A'!IC196=8,8,IF('Vessel List A'!IC196=9,9,IF('Vessel List A'!IC196=10,10,IF('Vessel List A'!IC196=11,11,IF('Vessel List A'!IC196=12,12,IF('Vessel List A'!IC196=13,13,IF('Vessel List A'!IC196=14,14,IF('Vessel List A'!IC196=15,15,IF('Vessel List A'!IC196=16,16,0)))))))))))))))))=0," ",VALUE(IF('Vessel List A'!IC196=1,1,IF('Vessel List A'!IC196=2,2,IF('Vessel List A'!IC196=3,3,IF('Vessel List A'!IC196=4,4,IF('Vessel List A'!IC196=5,5,IF('Vessel List A'!IC196=6,6,IF('Vessel List A'!IC196=7,7,IF('Vessel List A'!IC196=8,8,IF('Vessel List A'!IC196=9,9,IF('Vessel List A'!IC196=10,10,IF('Vessel List A'!IC196=11,11,IF('Vessel List A'!IC196=12,12,IF('Vessel List A'!IC196=13,13,IF('Vessel List A'!IC196=14,14,IF('Vessel List A'!IC196=15,15,IF('Vessel List A'!IC196=16,16,0))))))))))))))))))</f>
        <v xml:space="preserve"> </v>
      </c>
      <c r="DY197" s="154"/>
      <c r="DZ197" s="158"/>
      <c r="EA197" s="390" t="str">
        <f t="shared" si="199"/>
        <v/>
      </c>
      <c r="EB197" s="158"/>
      <c r="EC197" s="137"/>
      <c r="ED197" s="388" t="str">
        <f t="shared" si="200"/>
        <v/>
      </c>
      <c r="EE197" s="157" t="str">
        <f>IF(VALUE(IF('Vessel List A'!IP196=1,1,IF('Vessel List A'!IP196=2,2,IF('Vessel List A'!IP196=3,3,IF('Vessel List A'!IP196=4,4,IF('Vessel List A'!IP196=5,5,IF('Vessel List A'!IP196=6,6,IF('Vessel List A'!IP196=7,7,IF('Vessel List A'!IP196=8,8,IF('Vessel List A'!IP196=9,9,IF('Vessel List A'!IP196=10,10,IF('Vessel List A'!IP196=11,11,IF('Vessel List A'!IP196=12,12,IF('Vessel List A'!IP196=13,13,IF('Vessel List A'!IP196=14,14,IF('Vessel List A'!IP196=15,15,IF('Vessel List A'!IP196=16,16,0)))))))))))))))))=0," ",VALUE(IF('Vessel List A'!IP196=1,1,IF('Vessel List A'!IP196=2,2,IF('Vessel List A'!IP196=3,3,IF('Vessel List A'!IP196=4,4,IF('Vessel List A'!IP196=5,5,IF('Vessel List A'!IP196=6,6,IF('Vessel List A'!IP196=7,7,IF('Vessel List A'!IP196=8,8,IF('Vessel List A'!IP196=9,9,IF('Vessel List A'!IP196=10,10,IF('Vessel List A'!IP196=11,11,IF('Vessel List A'!IP196=12,12,IF('Vessel List A'!IP196=13,13,IF('Vessel List A'!IP196=14,14,IF('Vessel List A'!IP196=15,15,IF('Vessel List A'!IP196=16,16,0))))))))))))))))))</f>
        <v xml:space="preserve"> </v>
      </c>
      <c r="EF197" s="154"/>
      <c r="EG197" s="158"/>
      <c r="EH197" s="390" t="str">
        <f t="shared" si="201"/>
        <v/>
      </c>
      <c r="EI197" s="158"/>
      <c r="EJ197" s="137"/>
      <c r="EK197" s="397" t="str">
        <f t="shared" si="202"/>
        <v/>
      </c>
      <c r="EL197" s="144"/>
      <c r="EM197" s="157" t="str">
        <f>IF(VALUE(IF('Vessel List B'!C196=1,1,IF('Vessel List B'!C196=2,2,IF('Vessel List B'!C196=3,3,IF('Vessel List B'!C196=4,4,IF('Vessel List B'!C196=5,5,IF('Vessel List B'!C196=6,6,IF('Vessel List B'!C196=7,7,IF('Vessel List B'!C196=8,8,IF('Vessel List B'!C196=9,9,IF('Vessel List B'!C196=10,10,IF('Vessel List B'!C196=11,11,IF('Vessel List B'!C196=12,12,IF('Vessel List B'!C196=13,13,IF('Vessel List B'!C196=14,14,IF('Vessel List B'!C196=15,15,IF('Vessel List B'!C196=16,16,0)))))))))))))))))=0," ",VALUE(IF('Vessel List B'!C196=1,1,IF('Vessel List B'!C196=2,2,IF('Vessel List B'!C196=3,3,IF('Vessel List B'!C196=4,4,IF('Vessel List B'!C196=5,5,IF('Vessel List B'!C196=6,6,IF('Vessel List B'!C196=7,7,IF('Vessel List B'!C196=8,8,IF('Vessel List B'!C196=9,9,IF('Vessel List B'!C196=10,10,IF('Vessel List B'!C196=11,11,IF('Vessel List B'!C196=12,12,IF('Vessel List B'!C196=13,13,IF('Vessel List B'!C196=14,14,IF('Vessel List B'!C196=15,15,IF('Vessel List B'!C196=16,16,0))))))))))))))))))</f>
        <v xml:space="preserve"> </v>
      </c>
      <c r="EN197" s="154"/>
      <c r="EO197" s="158"/>
      <c r="EP197" s="390" t="str">
        <f t="shared" si="203"/>
        <v/>
      </c>
      <c r="EQ197" s="158"/>
      <c r="ER197" s="137"/>
      <c r="ES197" s="388" t="str">
        <f t="shared" si="204"/>
        <v/>
      </c>
      <c r="ET197" s="157" t="str">
        <f>IF(VALUE(IF('Vessel List B'!P196=1,1,IF('Vessel List B'!P196=2,2,IF('Vessel List B'!P196=3,3,IF('Vessel List B'!P196=4,4,IF('Vessel List B'!P196=5,5,IF('Vessel List B'!P196=6,6,IF('Vessel List B'!P196=7,7,IF('Vessel List B'!P196=8,8,IF('Vessel List B'!P196=9,9,IF('Vessel List B'!P196=10,10,IF('Vessel List B'!P196=11,11,IF('Vessel List B'!P196=12,12,IF('Vessel List B'!P196=13,13,IF('Vessel List B'!P196=14,14,IF('Vessel List B'!P196=15,15,IF('Vessel List B'!P196=16,16,0)))))))))))))))))=0," ",VALUE(IF('Vessel List B'!P196=1,1,IF('Vessel List B'!P196=2,2,IF('Vessel List B'!P196=3,3,IF('Vessel List B'!P196=4,4,IF('Vessel List B'!P196=5,5,IF('Vessel List B'!P196=6,6,IF('Vessel List B'!P196=7,7,IF('Vessel List B'!P196=8,8,IF('Vessel List B'!P196=9,9,IF('Vessel List B'!P196=10,10,IF('Vessel List B'!P196=11,11,IF('Vessel List B'!P196=12,12,IF('Vessel List B'!P196=13,13,IF('Vessel List B'!P196=14,14,IF('Vessel List B'!P196=15,15,IF('Vessel List B'!P196=16,16,0))))))))))))))))))</f>
        <v xml:space="preserve"> </v>
      </c>
      <c r="EU197" s="154"/>
      <c r="EV197" s="158"/>
      <c r="EW197" s="390" t="str">
        <f t="shared" si="205"/>
        <v/>
      </c>
      <c r="EX197" s="158"/>
      <c r="EY197" s="137"/>
      <c r="EZ197" s="388" t="str">
        <f t="shared" si="206"/>
        <v/>
      </c>
      <c r="FA197" s="157" t="str">
        <f>IF(VALUE(IF('Vessel List B'!AC196=1,1,IF('Vessel List B'!AC196=2,2,IF('Vessel List B'!AC196=3,3,IF('Vessel List B'!AC196=4,4,IF('Vessel List B'!AC196=5,5,IF('Vessel List B'!AC196=6,6,IF('Vessel List B'!AC196=7,7,IF('Vessel List B'!AC196=8,8,IF('Vessel List B'!AC196=9,9,IF('Vessel List B'!AC196=10,10,IF('Vessel List B'!AC196=11,11,IF('Vessel List B'!AC196=12,12,IF('Vessel List B'!AC196=13,13,IF('Vessel List B'!AC196=14,14,IF('Vessel List B'!AC196=15,15,IF('Vessel List B'!AC196=16,16,0)))))))))))))))))=0," ",VALUE(IF('Vessel List B'!AC196=1,1,IF('Vessel List B'!AC196=2,2,IF('Vessel List B'!AC196=3,3,IF('Vessel List B'!AC196=4,4,IF('Vessel List B'!AC196=5,5,IF('Vessel List B'!AC196=6,6,IF('Vessel List B'!AC196=7,7,IF('Vessel List B'!AC196=8,8,IF('Vessel List B'!AC196=9,9,IF('Vessel List B'!AC196=10,10,IF('Vessel List B'!AC196=11,11,IF('Vessel List B'!AC196=12,12,IF('Vessel List B'!AC196=13,13,IF('Vessel List B'!AC196=14,14,IF('Vessel List B'!AC196=15,15,IF('Vessel List B'!AC196=16,16,0))))))))))))))))))</f>
        <v xml:space="preserve"> </v>
      </c>
      <c r="FB197" s="154"/>
      <c r="FC197" s="158"/>
      <c r="FD197" s="390" t="str">
        <f t="shared" si="207"/>
        <v/>
      </c>
      <c r="FE197" s="158"/>
      <c r="FF197" s="137"/>
      <c r="FG197" s="388" t="str">
        <f t="shared" si="208"/>
        <v/>
      </c>
      <c r="FH197" s="157" t="str">
        <f>IF(VALUE(IF('Vessel List B'!AP196=1,1,IF('Vessel List B'!AP196=2,2,IF('Vessel List B'!AP196=3,3,IF('Vessel List B'!AP196=4,4,IF('Vessel List B'!AP196=5,5,IF('Vessel List B'!AP196=6,6,IF('Vessel List B'!AP196=7,7,IF('Vessel List B'!AP196=8,8,IF('Vessel List B'!AP196=9,9,IF('Vessel List B'!AP196=10,10,IF('Vessel List B'!AP196=11,11,IF('Vessel List B'!AP196=12,12,IF('Vessel List B'!AP196=13,13,IF('Vessel List B'!AP196=14,14,IF('Vessel List B'!AP196=15,15,IF('Vessel List B'!AP196=16,16,0)))))))))))))))))=0," ",VALUE(IF('Vessel List B'!AP196=1,1,IF('Vessel List B'!AP196=2,2,IF('Vessel List B'!AP196=3,3,IF('Vessel List B'!AP196=4,4,IF('Vessel List B'!AP196=5,5,IF('Vessel List B'!AP196=6,6,IF('Vessel List B'!AP196=7,7,IF('Vessel List B'!AP196=8,8,IF('Vessel List B'!AP196=9,9,IF('Vessel List B'!AP196=10,10,IF('Vessel List B'!AP196=11,11,IF('Vessel List B'!AP196=12,12,IF('Vessel List B'!AP196=13,13,IF('Vessel List B'!AP196=14,14,IF('Vessel List B'!AP196=15,15,IF('Vessel List B'!AP196=16,16,0))))))))))))))))))</f>
        <v xml:space="preserve"> </v>
      </c>
      <c r="FI197" s="154"/>
      <c r="FJ197" s="158"/>
      <c r="FK197" s="390" t="str">
        <f t="shared" si="209"/>
        <v/>
      </c>
      <c r="FL197" s="158"/>
      <c r="FM197" s="137"/>
      <c r="FN197" s="388" t="str">
        <f t="shared" si="210"/>
        <v/>
      </c>
      <c r="FO197" s="157" t="str">
        <f>IF(VALUE(IF('Vessel List B'!BC196=1,1,IF('Vessel List B'!BC196=2,2,IF('Vessel List B'!BC196=3,3,IF('Vessel List B'!BC196=4,4,IF('Vessel List B'!BC196=5,5,IF('Vessel List B'!BC196=6,6,IF('Vessel List B'!BC196=7,7,IF('Vessel List B'!BC196=8,8,IF('Vessel List B'!BC196=9,9,IF('Vessel List B'!BC196=10,10,IF('Vessel List B'!BC196=11,11,IF('Vessel List B'!BC196=12,12,IF('Vessel List B'!BC196=13,13,IF('Vessel List B'!BC196=14,14,IF('Vessel List B'!BC196=15,15,IF('Vessel List B'!BC196=16,16,0)))))))))))))))))=0," ",VALUE(IF('Vessel List B'!BC196=1,1,IF('Vessel List B'!BC196=2,2,IF('Vessel List B'!BC196=3,3,IF('Vessel List B'!BC196=4,4,IF('Vessel List B'!BC196=5,5,IF('Vessel List B'!BC196=6,6,IF('Vessel List B'!BC196=7,7,IF('Vessel List B'!BC196=8,8,IF('Vessel List B'!BC196=9,9,IF('Vessel List B'!BC196=10,10,IF('Vessel List B'!BC196=11,11,IF('Vessel List B'!BC196=12,12,IF('Vessel List B'!BC196=13,13,IF('Vessel List B'!BC196=14,14,IF('Vessel List B'!BC196=15,15,IF('Vessel List B'!BC196=16,16,0))))))))))))))))))</f>
        <v xml:space="preserve"> </v>
      </c>
      <c r="FP197" s="154"/>
      <c r="FQ197" s="158"/>
      <c r="FR197" s="390" t="str">
        <f t="shared" si="211"/>
        <v/>
      </c>
      <c r="FS197" s="158"/>
      <c r="FT197" s="137"/>
      <c r="FU197" s="388" t="str">
        <f t="shared" si="212"/>
        <v/>
      </c>
      <c r="FV197" s="157" t="str">
        <f>IF(VALUE(IF('Vessel List B'!BP196=1,1,IF('Vessel List B'!BP196=2,2,IF('Vessel List B'!BP196=3,3,IF('Vessel List B'!BP196=4,4,IF('Vessel List B'!BP196=5,5,IF('Vessel List B'!BP196=6,6,IF('Vessel List B'!BP196=7,7,IF('Vessel List B'!BP196=8,8,IF('Vessel List B'!BP196=9,9,IF('Vessel List B'!BP196=10,10,IF('Vessel List B'!BP196=11,11,IF('Vessel List B'!BP196=12,12,IF('Vessel List B'!BP196=13,13,IF('Vessel List B'!BP196=14,14,IF('Vessel List B'!BP196=15,15,IF('Vessel List B'!BP196=16,16,0)))))))))))))))))=0," ",VALUE(IF('Vessel List B'!BP196=1,1,IF('Vessel List B'!BP196=2,2,IF('Vessel List B'!BP196=3,3,IF('Vessel List B'!BP196=4,4,IF('Vessel List B'!BP196=5,5,IF('Vessel List B'!BP196=6,6,IF('Vessel List B'!BP196=7,7,IF('Vessel List B'!BP196=8,8,IF('Vessel List B'!BP196=9,9,IF('Vessel List B'!BP196=10,10,IF('Vessel List B'!BP196=11,11,IF('Vessel List B'!BP196=12,12,IF('Vessel List B'!BP196=13,13,IF('Vessel List B'!BP196=14,14,IF('Vessel List B'!BP196=15,15,IF('Vessel List B'!BP196=16,16,0))))))))))))))))))</f>
        <v xml:space="preserve"> </v>
      </c>
      <c r="FW197" s="154"/>
      <c r="FX197" s="158"/>
      <c r="FY197" s="390" t="str">
        <f t="shared" si="213"/>
        <v/>
      </c>
      <c r="FZ197" s="158"/>
      <c r="GA197" s="137"/>
      <c r="GB197" s="388" t="str">
        <f t="shared" si="214"/>
        <v/>
      </c>
      <c r="GC197" s="157" t="str">
        <f>IF(VALUE(IF('Vessel List B'!CC196=1,1,IF('Vessel List B'!CC196=2,2,IF('Vessel List B'!CC196=3,3,IF('Vessel List B'!CC196=4,4,IF('Vessel List B'!CC196=5,5,IF('Vessel List B'!CC196=6,6,IF('Vessel List B'!CC196=7,7,IF('Vessel List B'!CC196=8,8,IF('Vessel List B'!CC196=9,9,IF('Vessel List B'!CC196=10,10,IF('Vessel List B'!CC196=11,11,IF('Vessel List B'!CC196=12,12,IF('Vessel List B'!CC196=13,13,IF('Vessel List B'!CC196=14,14,IF('Vessel List B'!CC196=15,15,IF('Vessel List B'!CC196=16,16,0)))))))))))))))))=0," ",VALUE(IF('Vessel List B'!CC196=1,1,IF('Vessel List B'!CC196=2,2,IF('Vessel List B'!CC196=3,3,IF('Vessel List B'!CC196=4,4,IF('Vessel List B'!CC196=5,5,IF('Vessel List B'!CC196=6,6,IF('Vessel List B'!CC196=7,7,IF('Vessel List B'!CC196=8,8,IF('Vessel List B'!CC196=9,9,IF('Vessel List B'!CC196=10,10,IF('Vessel List B'!CC196=11,11,IF('Vessel List B'!CC196=12,12,IF('Vessel List B'!CC196=13,13,IF('Vessel List B'!CC196=14,14,IF('Vessel List B'!CC196=15,15,IF('Vessel List B'!CC196=16,16,0))))))))))))))))))</f>
        <v xml:space="preserve"> </v>
      </c>
      <c r="GD197" s="154"/>
      <c r="GE197" s="158"/>
      <c r="GF197" s="390" t="str">
        <f t="shared" si="215"/>
        <v/>
      </c>
      <c r="GG197" s="158"/>
      <c r="GH197" s="137"/>
      <c r="GI197" s="388" t="str">
        <f t="shared" si="216"/>
        <v/>
      </c>
      <c r="GJ197" s="157" t="str">
        <f>IF(VALUE(IF('Vessel List B'!CP196=1,1,IF('Vessel List B'!CP196=2,2,IF('Vessel List B'!CP196=3,3,IF('Vessel List B'!CP196=4,4,IF('Vessel List B'!CP196=5,5,IF('Vessel List B'!CP196=6,6,IF('Vessel List B'!CP196=7,7,IF('Vessel List B'!CP196=8,8,IF('Vessel List B'!CP196=9,9,IF('Vessel List B'!CP196=10,10,IF('Vessel List B'!CP196=11,11,IF('Vessel List B'!CP196=12,12,IF('Vessel List B'!CP196=13,13,IF('Vessel List B'!CP196=14,14,IF('Vessel List B'!CP196=15,15,IF('Vessel List B'!CP196=16,16,0)))))))))))))))))=0," ",VALUE(IF('Vessel List B'!CP196=1,1,IF('Vessel List B'!CP196=2,2,IF('Vessel List B'!CP196=3,3,IF('Vessel List B'!CP196=4,4,IF('Vessel List B'!CP196=5,5,IF('Vessel List B'!CP196=6,6,IF('Vessel List B'!CP196=7,7,IF('Vessel List B'!CP196=8,8,IF('Vessel List B'!CP196=9,9,IF('Vessel List B'!CP196=10,10,IF('Vessel List B'!CP196=11,11,IF('Vessel List B'!CP196=12,12,IF('Vessel List B'!CP196=13,13,IF('Vessel List B'!CP196=14,14,IF('Vessel List B'!CP196=15,15,IF('Vessel List B'!CP196=16,16,0))))))))))))))))))</f>
        <v xml:space="preserve"> </v>
      </c>
      <c r="GK197" s="154"/>
      <c r="GL197" s="158"/>
      <c r="GM197" s="390" t="str">
        <f t="shared" si="217"/>
        <v/>
      </c>
      <c r="GN197" s="158"/>
      <c r="GO197" s="137"/>
      <c r="GP197" s="388" t="str">
        <f t="shared" si="218"/>
        <v/>
      </c>
      <c r="GQ197" s="157" t="str">
        <f>IF(VALUE(IF('Vessel List B'!DC196=1,1,IF('Vessel List B'!DC196=2,2,IF('Vessel List B'!DC196=3,3,IF('Vessel List B'!DC196=4,4,IF('Vessel List B'!DC196=5,5,IF('Vessel List B'!DC196=6,6,IF('Vessel List B'!DC196=7,7,IF('Vessel List B'!DC196=8,8,IF('Vessel List B'!DC196=9,9,IF('Vessel List B'!DC196=10,10,IF('Vessel List B'!DC196=11,11,IF('Vessel List B'!DC196=12,12,IF('Vessel List B'!DC196=13,13,IF('Vessel List B'!DC196=14,14,IF('Vessel List B'!DC196=15,15,IF('Vessel List B'!DC196=16,16,0)))))))))))))))))=0," ",VALUE(IF('Vessel List B'!DC196=1,1,IF('Vessel List B'!DC196=2,2,IF('Vessel List B'!DC196=3,3,IF('Vessel List B'!DC196=4,4,IF('Vessel List B'!DC196=5,5,IF('Vessel List B'!DC196=6,6,IF('Vessel List B'!DC196=7,7,IF('Vessel List B'!DC196=8,8,IF('Vessel List B'!DC196=9,9,IF('Vessel List B'!DC196=10,10,IF('Vessel List B'!DC196=11,11,IF('Vessel List B'!DC196=12,12,IF('Vessel List B'!DC196=13,13,IF('Vessel List B'!DC196=14,14,IF('Vessel List B'!DC196=15,15,IF('Vessel List B'!DC196=16,16,0))))))))))))))))))</f>
        <v xml:space="preserve"> </v>
      </c>
      <c r="GR197" s="154"/>
      <c r="GS197" s="158"/>
      <c r="GT197" s="390" t="str">
        <f t="shared" si="219"/>
        <v/>
      </c>
      <c r="GU197" s="158"/>
      <c r="GV197" s="137"/>
      <c r="GW197" s="388" t="str">
        <f t="shared" si="220"/>
        <v/>
      </c>
      <c r="GX197" s="157" t="str">
        <f>IF(VALUE(IF('Vessel List B'!DP196=1,1,IF('Vessel List B'!DP196=2,2,IF('Vessel List B'!DP196=3,3,IF('Vessel List B'!DP196=4,4,IF('Vessel List B'!DP196=5,5,IF('Vessel List B'!DP196=6,6,IF('Vessel List B'!DP196=7,7,IF('Vessel List B'!DP196=8,8,IF('Vessel List B'!DP196=9,9,IF('Vessel List B'!DP196=10,10,IF('Vessel List B'!DP196=11,11,IF('Vessel List B'!DP196=12,12,IF('Vessel List B'!DP196=13,13,IF('Vessel List B'!DP196=14,14,IF('Vessel List B'!DP196=15,15,IF('Vessel List B'!DP196=16,16,0)))))))))))))))))=0," ",VALUE(IF('Vessel List B'!DP196=1,1,IF('Vessel List B'!DP196=2,2,IF('Vessel List B'!DP196=3,3,IF('Vessel List B'!DP196=4,4,IF('Vessel List B'!DP196=5,5,IF('Vessel List B'!DP196=6,6,IF('Vessel List B'!DP196=7,7,IF('Vessel List B'!DP196=8,8,IF('Vessel List B'!DP196=9,9,IF('Vessel List B'!DP196=10,10,IF('Vessel List B'!DP196=11,11,IF('Vessel List B'!DP196=12,12,IF('Vessel List B'!DP196=13,13,IF('Vessel List B'!DP196=14,14,IF('Vessel List B'!DP196=15,15,IF('Vessel List B'!DP196=16,16,0))))))))))))))))))</f>
        <v xml:space="preserve"> </v>
      </c>
      <c r="GY197" s="154"/>
      <c r="GZ197" s="158"/>
      <c r="HA197" s="390" t="str">
        <f t="shared" si="221"/>
        <v/>
      </c>
      <c r="HB197" s="158"/>
      <c r="HC197" s="137"/>
      <c r="HD197" s="388" t="str">
        <f t="shared" si="222"/>
        <v/>
      </c>
      <c r="HE197" s="157" t="str">
        <f>IF(VALUE(IF('Vessel List B'!EC196=1,1,IF('Vessel List B'!EC196=2,2,IF('Vessel List B'!EC196=3,3,IF('Vessel List B'!EC196=4,4,IF('Vessel List B'!EC196=5,5,IF('Vessel List B'!EC196=6,6,IF('Vessel List B'!EC196=7,7,IF('Vessel List B'!EC196=8,8,IF('Vessel List B'!EC196=9,9,IF('Vessel List B'!EC196=10,10,IF('Vessel List B'!EC196=11,11,IF('Vessel List B'!EC196=12,12,IF('Vessel List B'!EC196=13,13,IF('Vessel List B'!EC196=14,14,IF('Vessel List B'!EC196=15,15,IF('Vessel List B'!EC196=16,16,0)))))))))))))))))=0," ",VALUE(IF('Vessel List B'!EC196=1,1,IF('Vessel List B'!EC196=2,2,IF('Vessel List B'!EC196=3,3,IF('Vessel List B'!EC196=4,4,IF('Vessel List B'!EC196=5,5,IF('Vessel List B'!EC196=6,6,IF('Vessel List B'!EC196=7,7,IF('Vessel List B'!EC196=8,8,IF('Vessel List B'!EC196=9,9,IF('Vessel List B'!EC196=10,10,IF('Vessel List B'!EC196=11,11,IF('Vessel List B'!EC196=12,12,IF('Vessel List B'!EC196=13,13,IF('Vessel List B'!EC196=14,14,IF('Vessel List B'!EC196=15,15,IF('Vessel List B'!EC196=16,16,0))))))))))))))))))</f>
        <v xml:space="preserve"> </v>
      </c>
      <c r="HF197" s="154"/>
      <c r="HG197" s="158"/>
      <c r="HH197" s="390" t="str">
        <f t="shared" si="223"/>
        <v/>
      </c>
      <c r="HI197" s="158"/>
      <c r="HJ197" s="137"/>
      <c r="HK197" s="388" t="str">
        <f t="shared" si="224"/>
        <v/>
      </c>
      <c r="HL197" s="157" t="str">
        <f>IF(VALUE(IF('Vessel List B'!EP196=1,1,IF('Vessel List B'!EP196=2,2,IF('Vessel List B'!EP196=3,3,IF('Vessel List B'!EP196=4,4,IF('Vessel List B'!EP196=5,5,IF('Vessel List B'!EP196=6,6,IF('Vessel List B'!EP196=7,7,IF('Vessel List B'!EP196=8,8,IF('Vessel List B'!EP196=9,9,IF('Vessel List B'!EP196=10,10,IF('Vessel List B'!EP196=11,11,IF('Vessel List B'!EP196=12,12,IF('Vessel List B'!EP196=13,13,IF('Vessel List B'!EP196=14,14,IF('Vessel List B'!EP196=15,15,IF('Vessel List B'!EP196=16,16,0)))))))))))))))))=0," ",VALUE(IF('Vessel List B'!EP196=1,1,IF('Vessel List B'!EP196=2,2,IF('Vessel List B'!EP196=3,3,IF('Vessel List B'!EP196=4,4,IF('Vessel List B'!EP196=5,5,IF('Vessel List B'!EP196=6,6,IF('Vessel List B'!EP196=7,7,IF('Vessel List B'!EP196=8,8,IF('Vessel List B'!EP196=9,9,IF('Vessel List B'!EP196=10,10,IF('Vessel List B'!EP196=11,11,IF('Vessel List B'!EP196=12,12,IF('Vessel List B'!EP196=13,13,IF('Vessel List B'!EP196=14,14,IF('Vessel List B'!EP196=15,15,IF('Vessel List B'!EP196=16,16,0))))))))))))))))))</f>
        <v xml:space="preserve"> </v>
      </c>
      <c r="HM197" s="154"/>
      <c r="HN197" s="158"/>
      <c r="HO197" s="390" t="str">
        <f t="shared" si="225"/>
        <v/>
      </c>
      <c r="HP197" s="158"/>
      <c r="HQ197" s="137"/>
      <c r="HR197" s="388" t="str">
        <f t="shared" si="226"/>
        <v/>
      </c>
      <c r="HS197" s="157" t="str">
        <f>IF(VALUE(IF('Vessel List B'!FC196=1,1,IF('Vessel List B'!FC196=2,2,IF('Vessel List B'!FC196=3,3,IF('Vessel List B'!FC196=4,4,IF('Vessel List B'!FC196=5,5,IF('Vessel List B'!FC196=6,6,IF('Vessel List B'!FC196=7,7,IF('Vessel List B'!FC196=8,8,IF('Vessel List B'!FC196=9,9,IF('Vessel List B'!FC196=10,10,IF('Vessel List B'!FC196=11,11,IF('Vessel List B'!FC196=12,12,IF('Vessel List B'!FC196=13,13,IF('Vessel List B'!FC196=14,14,IF('Vessel List B'!FC196=15,15,IF('Vessel List B'!FC196=16,16,0)))))))))))))))))=0," ",VALUE(IF('Vessel List B'!FC196=1,1,IF('Vessel List B'!FC196=2,2,IF('Vessel List B'!FC196=3,3,IF('Vessel List B'!FC196=4,4,IF('Vessel List B'!FC196=5,5,IF('Vessel List B'!FC196=6,6,IF('Vessel List B'!FC196=7,7,IF('Vessel List B'!FC196=8,8,IF('Vessel List B'!FC196=9,9,IF('Vessel List B'!FC196=10,10,IF('Vessel List B'!FC196=11,11,IF('Vessel List B'!FC196=12,12,IF('Vessel List B'!FC196=13,13,IF('Vessel List B'!FC196=14,14,IF('Vessel List B'!FC196=15,15,IF('Vessel List B'!FC196=16,16,0))))))))))))))))))</f>
        <v xml:space="preserve"> </v>
      </c>
      <c r="HT197" s="154"/>
      <c r="HU197" s="158"/>
      <c r="HV197" s="390" t="str">
        <f t="shared" si="227"/>
        <v/>
      </c>
      <c r="HW197" s="158"/>
      <c r="HX197" s="137"/>
      <c r="HY197" s="388" t="str">
        <f t="shared" si="228"/>
        <v/>
      </c>
      <c r="HZ197" s="157" t="str">
        <f>IF(VALUE(IF('Vessel List B'!FP196=1,1,IF('Vessel List B'!FP196=2,2,IF('Vessel List B'!FP196=3,3,IF('Vessel List B'!FP196=4,4,IF('Vessel List B'!FP196=5,5,IF('Vessel List B'!FP196=6,6,IF('Vessel List B'!FP196=7,7,IF('Vessel List B'!FP196=8,8,IF('Vessel List B'!FP196=9,9,IF('Vessel List B'!FP196=10,10,IF('Vessel List B'!FP196=11,11,IF('Vessel List B'!FP196=12,12,IF('Vessel List B'!FP196=13,13,IF('Vessel List B'!FP196=14,14,IF('Vessel List B'!FP196=15,15,IF('Vessel List B'!FP196=16,16,0)))))))))))))))))=0," ",VALUE(IF('Vessel List B'!FP196=1,1,IF('Vessel List B'!FP196=2,2,IF('Vessel List B'!FP196=3,3,IF('Vessel List B'!FP196=4,4,IF('Vessel List B'!FP196=5,5,IF('Vessel List B'!FP196=6,6,IF('Vessel List B'!FP196=7,7,IF('Vessel List B'!FP196=8,8,IF('Vessel List B'!FP196=9,9,IF('Vessel List B'!FP196=10,10,IF('Vessel List B'!FP196=11,11,IF('Vessel List B'!FP196=12,12,IF('Vessel List B'!FP196=13,13,IF('Vessel List B'!FP196=14,14,IF('Vessel List B'!FP196=15,15,IF('Vessel List B'!FP196=16,16,0))))))))))))))))))</f>
        <v xml:space="preserve"> </v>
      </c>
      <c r="IA197" s="154"/>
      <c r="IB197" s="158"/>
      <c r="IC197" s="390" t="str">
        <f t="shared" si="229"/>
        <v/>
      </c>
      <c r="ID197" s="158"/>
      <c r="IE197" s="137"/>
      <c r="IF197" s="388" t="str">
        <f t="shared" si="230"/>
        <v/>
      </c>
      <c r="IG197" s="157" t="str">
        <f>IF(VALUE(IF('Vessel List B'!GC196=1,1,IF('Vessel List B'!GC196=2,2,IF('Vessel List B'!GC196=3,3,IF('Vessel List B'!GC196=4,4,IF('Vessel List B'!GC196=5,5,IF('Vessel List B'!GC196=6,6,IF('Vessel List B'!GC196=7,7,IF('Vessel List B'!GC196=8,8,IF('Vessel List B'!GC196=9,9,IF('Vessel List B'!GC196=10,10,IF('Vessel List B'!GC196=11,11,IF('Vessel List B'!GC196=12,12,IF('Vessel List B'!GC196=13,13,IF('Vessel List B'!GC196=14,14,IF('Vessel List B'!GC196=15,15,IF('Vessel List B'!GC196=16,16,0)))))))))))))))))=0," ",VALUE(IF('Vessel List B'!GC196=1,1,IF('Vessel List B'!GC196=2,2,IF('Vessel List B'!GC196=3,3,IF('Vessel List B'!GC196=4,4,IF('Vessel List B'!GC196=5,5,IF('Vessel List B'!GC196=6,6,IF('Vessel List B'!GC196=7,7,IF('Vessel List B'!GC196=8,8,IF('Vessel List B'!GC196=9,9,IF('Vessel List B'!GC196=10,10,IF('Vessel List B'!GC196=11,11,IF('Vessel List B'!GC196=12,12,IF('Vessel List B'!GC196=13,13,IF('Vessel List B'!GC196=14,14,IF('Vessel List B'!GC196=15,15,IF('Vessel List B'!GC196=16,16,0))))))))))))))))))</f>
        <v xml:space="preserve"> </v>
      </c>
      <c r="IH197" s="154"/>
      <c r="II197" s="158"/>
      <c r="IJ197" s="390" t="str">
        <f t="shared" si="231"/>
        <v/>
      </c>
      <c r="IK197" s="158"/>
      <c r="IL197" s="137"/>
      <c r="IM197" s="388" t="str">
        <f t="shared" si="232"/>
        <v/>
      </c>
      <c r="IN197" s="157" t="str">
        <f>IF(VALUE(IF('Vessel List B'!GP196=1,1,IF('Vessel List B'!GP196=2,2,IF('Vessel List B'!GP196=3,3,IF('Vessel List B'!GP196=4,4,IF('Vessel List B'!GP196=5,5,IF('Vessel List B'!GP196=6,6,IF('Vessel List B'!GP196=7,7,IF('Vessel List B'!GP196=8,8,IF('Vessel List B'!GP196=9,9,IF('Vessel List B'!GP196=10,10,IF('Vessel List B'!GP196=11,11,IF('Vessel List B'!GP196=12,12,IF('Vessel List B'!GP196=13,13,IF('Vessel List B'!GP196=14,14,IF('Vessel List B'!GP196=15,15,IF('Vessel List B'!GP196=16,16,0)))))))))))))))))=0," ",VALUE(IF('Vessel List B'!GP196=1,1,IF('Vessel List B'!GP196=2,2,IF('Vessel List B'!GP196=3,3,IF('Vessel List B'!GP196=4,4,IF('Vessel List B'!GP196=5,5,IF('Vessel List B'!GP196=6,6,IF('Vessel List B'!GP196=7,7,IF('Vessel List B'!GP196=8,8,IF('Vessel List B'!GP196=9,9,IF('Vessel List B'!GP196=10,10,IF('Vessel List B'!GP196=11,11,IF('Vessel List B'!GP196=12,12,IF('Vessel List B'!GP196=13,13,IF('Vessel List B'!GP196=14,14,IF('Vessel List B'!GP196=15,15,IF('Vessel List B'!GP196=16,16,0))))))))))))))))))</f>
        <v xml:space="preserve"> </v>
      </c>
      <c r="IO197" s="154"/>
      <c r="IP197" s="158"/>
      <c r="IQ197" s="390" t="str">
        <f t="shared" si="233"/>
        <v/>
      </c>
      <c r="IR197" s="158"/>
      <c r="IS197" s="137"/>
      <c r="IT197" s="388" t="str">
        <f t="shared" si="234"/>
        <v/>
      </c>
      <c r="IU197" s="157" t="str">
        <f>IF(VALUE(IF('Vessel List B'!HC196=1,1,IF('Vessel List B'!HC196=2,2,IF('Vessel List B'!HC196=3,3,IF('Vessel List B'!HC196=4,4,IF('Vessel List B'!HC196=5,5,IF('Vessel List B'!HC196=6,6,IF('Vessel List B'!HC196=7,7,IF('Vessel List B'!HC196=8,8,IF('Vessel List B'!HC196=9,9,IF('Vessel List B'!HC196=10,10,IF('Vessel List B'!HC196=11,11,IF('Vessel List B'!HC196=12,12,IF('Vessel List B'!HC196=13,13,IF('Vessel List B'!HC196=14,14,IF('Vessel List B'!HC196=15,15,IF('Vessel List B'!HC196=16,16,0)))))))))))))))))=0," ",VALUE(IF('Vessel List B'!HC196=1,1,IF('Vessel List B'!HC196=2,2,IF('Vessel List B'!HC196=3,3,IF('Vessel List B'!HC196=4,4,IF('Vessel List B'!HC196=5,5,IF('Vessel List B'!HC196=6,6,IF('Vessel List B'!HC196=7,7,IF('Vessel List B'!HC196=8,8,IF('Vessel List B'!HC196=9,9,IF('Vessel List B'!HC196=10,10,IF('Vessel List B'!HC196=11,11,IF('Vessel List B'!HC196=12,12,IF('Vessel List B'!HC196=13,13,IF('Vessel List B'!HC196=14,14,IF('Vessel List B'!HC196=15,15,IF('Vessel List B'!HC196=16,16,0))))))))))))))))))</f>
        <v xml:space="preserve"> </v>
      </c>
      <c r="IV197" s="154"/>
      <c r="IW197" s="158"/>
      <c r="IX197" s="390" t="str">
        <f t="shared" si="235"/>
        <v/>
      </c>
      <c r="IY197" s="158"/>
      <c r="IZ197" s="137"/>
      <c r="JA197" s="388" t="str">
        <f t="shared" si="236"/>
        <v/>
      </c>
      <c r="JB197" s="157" t="str">
        <f>IF(VALUE(IF('Vessel List B'!HP196=1,1,IF('Vessel List B'!HP196=2,2,IF('Vessel List B'!HP196=3,3,IF('Vessel List B'!HP196=4,4,IF('Vessel List B'!HP196=5,5,IF('Vessel List B'!HP196=6,6,IF('Vessel List B'!HP196=7,7,IF('Vessel List B'!HP196=8,8,IF('Vessel List B'!HP196=9,9,IF('Vessel List B'!HP196=10,10,IF('Vessel List B'!HP196=11,11,IF('Vessel List B'!HP196=12,12,IF('Vessel List B'!HP196=13,13,IF('Vessel List B'!HP196=14,14,IF('Vessel List B'!HP196=15,15,IF('Vessel List B'!HP196=16,16,0)))))))))))))))))=0," ",VALUE(IF('Vessel List B'!HP196=1,1,IF('Vessel List B'!HP196=2,2,IF('Vessel List B'!HP196=3,3,IF('Vessel List B'!HP196=4,4,IF('Vessel List B'!HP196=5,5,IF('Vessel List B'!HP196=6,6,IF('Vessel List B'!HP196=7,7,IF('Vessel List B'!HP196=8,8,IF('Vessel List B'!HP196=9,9,IF('Vessel List B'!HP196=10,10,IF('Vessel List B'!HP196=11,11,IF('Vessel List B'!HP196=12,12,IF('Vessel List B'!HP196=13,13,IF('Vessel List B'!HP196=14,14,IF('Vessel List B'!HP196=15,15,IF('Vessel List B'!HP196=16,16,0))))))))))))))))))</f>
        <v xml:space="preserve"> </v>
      </c>
      <c r="JC197" s="154"/>
      <c r="JD197" s="158"/>
      <c r="JE197" s="390" t="str">
        <f t="shared" si="237"/>
        <v/>
      </c>
      <c r="JF197" s="158"/>
      <c r="JG197" s="137"/>
      <c r="JH197" s="388" t="str">
        <f t="shared" si="238"/>
        <v/>
      </c>
      <c r="JI197" s="157" t="str">
        <f>IF(VALUE(IF('Vessel List B'!IC196=1,1,IF('Vessel List B'!IC196=2,2,IF('Vessel List B'!IC196=3,3,IF('Vessel List B'!IC196=4,4,IF('Vessel List B'!IC196=5,5,IF('Vessel List B'!IC196=6,6,IF('Vessel List B'!IC196=7,7,IF('Vessel List B'!IC196=8,8,IF('Vessel List B'!IC196=9,9,IF('Vessel List B'!IC196=10,10,IF('Vessel List B'!IC196=11,11,IF('Vessel List B'!IC196=12,12,IF('Vessel List B'!IC196=13,13,IF('Vessel List B'!IC196=14,14,IF('Vessel List B'!IC196=15,15,IF('Vessel List B'!IC196=16,16,0)))))))))))))))))=0," ",VALUE(IF('Vessel List B'!IC196=1,1,IF('Vessel List B'!IC196=2,2,IF('Vessel List B'!IC196=3,3,IF('Vessel List B'!IC196=4,4,IF('Vessel List B'!IC196=5,5,IF('Vessel List B'!IC196=6,6,IF('Vessel List B'!IC196=7,7,IF('Vessel List B'!IC196=8,8,IF('Vessel List B'!IC196=9,9,IF('Vessel List B'!IC196=10,10,IF('Vessel List B'!IC196=11,11,IF('Vessel List B'!IC196=12,12,IF('Vessel List B'!IC196=13,13,IF('Vessel List B'!IC196=14,14,IF('Vessel List B'!IC196=15,15,IF('Vessel List B'!IC196=16,16,0))))))))))))))))))</f>
        <v xml:space="preserve"> </v>
      </c>
      <c r="JJ197" s="154"/>
      <c r="JK197" s="158"/>
      <c r="JL197" s="390" t="str">
        <f t="shared" si="239"/>
        <v/>
      </c>
      <c r="JM197" s="158"/>
      <c r="JN197" s="137"/>
      <c r="JO197" s="388" t="str">
        <f t="shared" si="240"/>
        <v/>
      </c>
      <c r="JP197" s="157" t="str">
        <f>IF(VALUE(IF('Vessel List B'!IP196=1,1,IF('Vessel List B'!IP196=2,2,IF('Vessel List B'!IP196=3,3,IF('Vessel List B'!IP196=4,4,IF('Vessel List B'!IP196=5,5,IF('Vessel List B'!IP196=6,6,IF('Vessel List B'!IP196=7,7,IF('Vessel List B'!IP196=8,8,IF('Vessel List B'!IP196=9,9,IF('Vessel List B'!IP196=10,10,IF('Vessel List B'!IP196=11,11,IF('Vessel List B'!IP196=12,12,IF('Vessel List B'!IP196=13,13,IF('Vessel List B'!IP196=14,14,IF('Vessel List B'!IP196=15,15,IF('Vessel List B'!IP196=16,16,0)))))))))))))))))=0," ",VALUE(IF('Vessel List B'!IP196=1,1,IF('Vessel List B'!IP196=2,2,IF('Vessel List B'!IP196=3,3,IF('Vessel List B'!IP196=4,4,IF('Vessel List B'!IP196=5,5,IF('Vessel List B'!IP196=6,6,IF('Vessel List B'!IP196=7,7,IF('Vessel List B'!IP196=8,8,IF('Vessel List B'!IP196=9,9,IF('Vessel List B'!IP196=10,10,IF('Vessel List B'!IP196=11,11,IF('Vessel List B'!IP196=12,12,IF('Vessel List B'!IP196=13,13,IF('Vessel List B'!IP196=14,14,IF('Vessel List B'!IP196=15,15,IF('Vessel List B'!IP196=16,16,0))))))))))))))))))</f>
        <v xml:space="preserve"> </v>
      </c>
      <c r="JQ197" s="154"/>
      <c r="JR197" s="158"/>
      <c r="JS197" s="390" t="str">
        <f t="shared" si="241"/>
        <v/>
      </c>
      <c r="JT197" s="158"/>
      <c r="JU197" s="137"/>
      <c r="JV197" s="397" t="str">
        <f t="shared" si="242"/>
        <v/>
      </c>
      <c r="JW197" s="403"/>
    </row>
    <row r="198" spans="1:283" ht="15" x14ac:dyDescent="0.25">
      <c r="A198" s="132">
        <f>'Vessel List A'!B197</f>
        <v>41772</v>
      </c>
      <c r="B198" s="157" t="str">
        <f>IF(VALUE(IF('Vessel List A'!C197=1,1,IF('Vessel List A'!C197=2,2,IF('Vessel List A'!C197=3,3,IF('Vessel List A'!C197=4,4,IF('Vessel List A'!C197=5,5,IF('Vessel List A'!C197=6,6,IF('Vessel List A'!C197=7,7,IF('Vessel List A'!C197=8,8,IF('Vessel List A'!C197=9,9,IF('Vessel List A'!C197=10,10,IF('Vessel List A'!C197=11,11,IF('Vessel List A'!C197=12,12,IF('Vessel List A'!C197=13,13,IF('Vessel List A'!C197=14,14,IF('Vessel List A'!C197=15,15,IF('Vessel List A'!C197=16,16,0)))))))))))))))))=0," ",VALUE(IF('Vessel List A'!C197=1,1,IF('Vessel List A'!C197=2,2,IF('Vessel List A'!C197=3,3,IF('Vessel List A'!C197=4,4,IF('Vessel List A'!C197=5,5,IF('Vessel List A'!C197=6,6,IF('Vessel List A'!C197=7,7,IF('Vessel List A'!C197=8,8,IF('Vessel List A'!C197=9,9,IF('Vessel List A'!C197=10,10,IF('Vessel List A'!C197=11,11,IF('Vessel List A'!C197=12,12,IF('Vessel List A'!C197=13,13,IF('Vessel List A'!C197=14,14,IF('Vessel List A'!C197=15,15,IF('Vessel List A'!C197=16,16,0))))))))))))))))))</f>
        <v xml:space="preserve"> </v>
      </c>
      <c r="C198" s="154"/>
      <c r="D198" s="158"/>
      <c r="E198" s="390" t="str">
        <f t="shared" si="163"/>
        <v/>
      </c>
      <c r="F198" s="158"/>
      <c r="G198" s="137"/>
      <c r="H198" s="388" t="str">
        <f t="shared" si="164"/>
        <v/>
      </c>
      <c r="I198" s="157" t="str">
        <f>IF(VALUE(IF('Vessel List A'!P197=1,1,IF('Vessel List A'!P197=2,2,IF('Vessel List A'!P197=3,3,IF('Vessel List A'!P197=4,4,IF('Vessel List A'!P197=5,5,IF('Vessel List A'!P197=6,6,IF('Vessel List A'!P197=7,7,IF('Vessel List A'!P197=8,8,IF('Vessel List A'!P197=9,9,IF('Vessel List A'!P197=10,10,IF('Vessel List A'!P197=11,11,IF('Vessel List A'!P197=12,12,IF('Vessel List A'!P197=13,13,IF('Vessel List A'!P197=14,14,IF('Vessel List A'!P197=15,15,IF('Vessel List A'!P197=16,16,0)))))))))))))))))=0," ",VALUE(IF('Vessel List A'!P197=1,1,IF('Vessel List A'!P197=2,2,IF('Vessel List A'!P197=3,3,IF('Vessel List A'!P197=4,4,IF('Vessel List A'!P197=5,5,IF('Vessel List A'!P197=6,6,IF('Vessel List A'!P197=7,7,IF('Vessel List A'!P197=8,8,IF('Vessel List A'!P197=9,9,IF('Vessel List A'!P197=10,10,IF('Vessel List A'!P197=11,11,IF('Vessel List A'!P197=12,12,IF('Vessel List A'!P197=13,13,IF('Vessel List A'!P197=14,14,IF('Vessel List A'!P197=15,15,IF('Vessel List A'!P197=16,16,0))))))))))))))))))</f>
        <v xml:space="preserve"> </v>
      </c>
      <c r="J198" s="154"/>
      <c r="K198" s="158"/>
      <c r="L198" s="390" t="str">
        <f t="shared" si="165"/>
        <v/>
      </c>
      <c r="M198" s="158"/>
      <c r="N198" s="137"/>
      <c r="O198" s="388" t="str">
        <f t="shared" si="166"/>
        <v/>
      </c>
      <c r="P198" s="157" t="str">
        <f>IF(VALUE(IF('Vessel List A'!AC197=1,1,IF('Vessel List A'!AC197=2,2,IF('Vessel List A'!AC197=3,3,IF('Vessel List A'!AC197=4,4,IF('Vessel List A'!AC197=5,5,IF('Vessel List A'!AC197=6,6,IF('Vessel List A'!AC197=7,7,IF('Vessel List A'!AC197=8,8,IF('Vessel List A'!AC197=9,9,IF('Vessel List A'!AC197=10,10,IF('Vessel List A'!AC197=11,11,IF('Vessel List A'!AC197=12,12,IF('Vessel List A'!AC197=13,13,IF('Vessel List A'!AC197=14,14,IF('Vessel List A'!AC197=15,15,IF('Vessel List A'!AC197=16,16,0)))))))))))))))))=0," ",VALUE(IF('Vessel List A'!AC197=1,1,IF('Vessel List A'!AC197=2,2,IF('Vessel List A'!AC197=3,3,IF('Vessel List A'!AC197=4,4,IF('Vessel List A'!AC197=5,5,IF('Vessel List A'!AC197=6,6,IF('Vessel List A'!AC197=7,7,IF('Vessel List A'!AC197=8,8,IF('Vessel List A'!AC197=9,9,IF('Vessel List A'!AC197=10,10,IF('Vessel List A'!AC197=11,11,IF('Vessel List A'!AC197=12,12,IF('Vessel List A'!AC197=13,13,IF('Vessel List A'!AC197=14,14,IF('Vessel List A'!AC197=15,15,IF('Vessel List A'!AC197=16,16,0))))))))))))))))))</f>
        <v xml:space="preserve"> </v>
      </c>
      <c r="Q198" s="154"/>
      <c r="R198" s="158"/>
      <c r="S198" s="390" t="str">
        <f t="shared" si="167"/>
        <v/>
      </c>
      <c r="T198" s="158"/>
      <c r="U198" s="137"/>
      <c r="V198" s="388" t="str">
        <f t="shared" si="168"/>
        <v/>
      </c>
      <c r="W198" s="157" t="str">
        <f>IF(VALUE(IF('Vessel List A'!AP197=1,1,IF('Vessel List A'!AP197=2,2,IF('Vessel List A'!AP197=3,3,IF('Vessel List A'!AP197=4,4,IF('Vessel List A'!AP197=5,5,IF('Vessel List A'!AP197=6,6,IF('Vessel List A'!AP197=7,7,IF('Vessel List A'!AP197=8,8,IF('Vessel List A'!AP197=9,9,IF('Vessel List A'!AP197=10,10,IF('Vessel List A'!AP197=11,11,IF('Vessel List A'!AP197=12,12,IF('Vessel List A'!AP197=13,13,IF('Vessel List A'!AP197=14,14,IF('Vessel List A'!AP197=15,15,IF('Vessel List A'!AP197=16,16,0)))))))))))))))))=0," ",VALUE(IF('Vessel List A'!AP197=1,1,IF('Vessel List A'!AP197=2,2,IF('Vessel List A'!AP197=3,3,IF('Vessel List A'!AP197=4,4,IF('Vessel List A'!AP197=5,5,IF('Vessel List A'!AP197=6,6,IF('Vessel List A'!AP197=7,7,IF('Vessel List A'!AP197=8,8,IF('Vessel List A'!AP197=9,9,IF('Vessel List A'!AP197=10,10,IF('Vessel List A'!AP197=11,11,IF('Vessel List A'!AP197=12,12,IF('Vessel List A'!AP197=13,13,IF('Vessel List A'!AP197=14,14,IF('Vessel List A'!AP197=15,15,IF('Vessel List A'!AP197=16,16,0))))))))))))))))))</f>
        <v xml:space="preserve"> </v>
      </c>
      <c r="X198" s="154"/>
      <c r="Y198" s="158"/>
      <c r="Z198" s="390" t="str">
        <f t="shared" si="169"/>
        <v/>
      </c>
      <c r="AA198" s="158"/>
      <c r="AB198" s="137"/>
      <c r="AC198" s="388" t="str">
        <f t="shared" si="170"/>
        <v/>
      </c>
      <c r="AD198" s="157" t="str">
        <f>IF(VALUE(IF('Vessel List A'!BC197=1,1,IF('Vessel List A'!BC197=2,2,IF('Vessel List A'!BC197=3,3,IF('Vessel List A'!BC197=4,4,IF('Vessel List A'!BC197=5,5,IF('Vessel List A'!BC197=6,6,IF('Vessel List A'!BC197=7,7,IF('Vessel List A'!BC197=8,8,IF('Vessel List A'!BC197=9,9,IF('Vessel List A'!BC197=10,10,IF('Vessel List A'!BC197=11,11,IF('Vessel List A'!BC197=12,12,IF('Vessel List A'!BC197=13,13,IF('Vessel List A'!BC197=14,14,IF('Vessel List A'!BC197=15,15,IF('Vessel List A'!BC197=16,16,0)))))))))))))))))=0," ",VALUE(IF('Vessel List A'!BC197=1,1,IF('Vessel List A'!BC197=2,2,IF('Vessel List A'!BC197=3,3,IF('Vessel List A'!BC197=4,4,IF('Vessel List A'!BC197=5,5,IF('Vessel List A'!BC197=6,6,IF('Vessel List A'!BC197=7,7,IF('Vessel List A'!BC197=8,8,IF('Vessel List A'!BC197=9,9,IF('Vessel List A'!BC197=10,10,IF('Vessel List A'!BC197=11,11,IF('Vessel List A'!BC197=12,12,IF('Vessel List A'!BC197=13,13,IF('Vessel List A'!BC197=14,14,IF('Vessel List A'!BC197=15,15,IF('Vessel List A'!BC197=16,16,0))))))))))))))))))</f>
        <v xml:space="preserve"> </v>
      </c>
      <c r="AE198" s="154"/>
      <c r="AF198" s="158"/>
      <c r="AG198" s="390" t="str">
        <f t="shared" si="171"/>
        <v/>
      </c>
      <c r="AH198" s="158"/>
      <c r="AI198" s="137"/>
      <c r="AJ198" s="388" t="str">
        <f t="shared" si="172"/>
        <v/>
      </c>
      <c r="AK198" s="157" t="str">
        <f>IF(VALUE(IF('Vessel List A'!BP197=1,1,IF('Vessel List A'!BP197=2,2,IF('Vessel List A'!BP197=3,3,IF('Vessel List A'!BP197=4,4,IF('Vessel List A'!BP197=5,5,IF('Vessel List A'!BP197=6,6,IF('Vessel List A'!BP197=7,7,IF('Vessel List A'!BP197=8,8,IF('Vessel List A'!BP197=9,9,IF('Vessel List A'!BP197=10,10,IF('Vessel List A'!BP197=11,11,IF('Vessel List A'!BP197=12,12,IF('Vessel List A'!BP197=13,13,IF('Vessel List A'!BP197=14,14,IF('Vessel List A'!BP197=15,15,IF('Vessel List A'!BP197=16,16,0)))))))))))))))))=0," ",VALUE(IF('Vessel List A'!BP197=1,1,IF('Vessel List A'!BP197=2,2,IF('Vessel List A'!BP197=3,3,IF('Vessel List A'!BP197=4,4,IF('Vessel List A'!BP197=5,5,IF('Vessel List A'!BP197=6,6,IF('Vessel List A'!BP197=7,7,IF('Vessel List A'!BP197=8,8,IF('Vessel List A'!BP197=9,9,IF('Vessel List A'!BP197=10,10,IF('Vessel List A'!BP197=11,11,IF('Vessel List A'!BP197=12,12,IF('Vessel List A'!BP197=13,13,IF('Vessel List A'!BP197=14,14,IF('Vessel List A'!BP197=15,15,IF('Vessel List A'!BP197=16,16,0))))))))))))))))))</f>
        <v xml:space="preserve"> </v>
      </c>
      <c r="AL198" s="154"/>
      <c r="AM198" s="158"/>
      <c r="AN198" s="390" t="str">
        <f t="shared" si="173"/>
        <v/>
      </c>
      <c r="AO198" s="158"/>
      <c r="AP198" s="137"/>
      <c r="AQ198" s="388" t="str">
        <f t="shared" si="174"/>
        <v/>
      </c>
      <c r="AR198" s="157" t="str">
        <f>IF(VALUE(IF('Vessel List A'!CC197=1,1,IF('Vessel List A'!CC197=2,2,IF('Vessel List A'!CC197=3,3,IF('Vessel List A'!CC197=4,4,IF('Vessel List A'!CC197=5,5,IF('Vessel List A'!CC197=6,6,IF('Vessel List A'!CC197=7,7,IF('Vessel List A'!CC197=8,8,IF('Vessel List A'!CC197=9,9,IF('Vessel List A'!CC197=10,10,IF('Vessel List A'!CC197=11,11,IF('Vessel List A'!CC197=12,12,IF('Vessel List A'!CC197=13,13,IF('Vessel List A'!CC197=14,14,IF('Vessel List A'!CC197=15,15,IF('Vessel List A'!CC197=16,16,0)))))))))))))))))=0," ",VALUE(IF('Vessel List A'!CC197=1,1,IF('Vessel List A'!CC197=2,2,IF('Vessel List A'!CC197=3,3,IF('Vessel List A'!CC197=4,4,IF('Vessel List A'!CC197=5,5,IF('Vessel List A'!CC197=6,6,IF('Vessel List A'!CC197=7,7,IF('Vessel List A'!CC197=8,8,IF('Vessel List A'!CC197=9,9,IF('Vessel List A'!CC197=10,10,IF('Vessel List A'!CC197=11,11,IF('Vessel List A'!CC197=12,12,IF('Vessel List A'!CC197=13,13,IF('Vessel List A'!CC197=14,14,IF('Vessel List A'!CC197=15,15,IF('Vessel List A'!CC197=16,16,0))))))))))))))))))</f>
        <v xml:space="preserve"> </v>
      </c>
      <c r="AS198" s="154"/>
      <c r="AT198" s="158"/>
      <c r="AU198" s="390" t="str">
        <f t="shared" si="175"/>
        <v/>
      </c>
      <c r="AV198" s="158"/>
      <c r="AW198" s="137"/>
      <c r="AX198" s="388" t="str">
        <f t="shared" si="176"/>
        <v/>
      </c>
      <c r="AY198" s="157" t="str">
        <f>IF(VALUE(IF('Vessel List A'!CP197=1,1,IF('Vessel List A'!CP197=2,2,IF('Vessel List A'!CP197=3,3,IF('Vessel List A'!CP197=4,4,IF('Vessel List A'!CP197=5,5,IF('Vessel List A'!CP197=6,6,IF('Vessel List A'!CP197=7,7,IF('Vessel List A'!CP197=8,8,IF('Vessel List A'!CP197=9,9,IF('Vessel List A'!CP197=10,10,IF('Vessel List A'!CP197=11,11,IF('Vessel List A'!CP197=12,12,IF('Vessel List A'!CP197=13,13,IF('Vessel List A'!CP197=14,14,IF('Vessel List A'!CP197=15,15,IF('Vessel List A'!CP197=16,16,0)))))))))))))))))=0," ",VALUE(IF('Vessel List A'!CP197=1,1,IF('Vessel List A'!CP197=2,2,IF('Vessel List A'!CP197=3,3,IF('Vessel List A'!CP197=4,4,IF('Vessel List A'!CP197=5,5,IF('Vessel List A'!CP197=6,6,IF('Vessel List A'!CP197=7,7,IF('Vessel List A'!CP197=8,8,IF('Vessel List A'!CP197=9,9,IF('Vessel List A'!CP197=10,10,IF('Vessel List A'!CP197=11,11,IF('Vessel List A'!CP197=12,12,IF('Vessel List A'!CP197=13,13,IF('Vessel List A'!CP197=14,14,IF('Vessel List A'!CP197=15,15,IF('Vessel List A'!CP197=16,16,0))))))))))))))))))</f>
        <v xml:space="preserve"> </v>
      </c>
      <c r="AZ198" s="154"/>
      <c r="BA198" s="158"/>
      <c r="BB198" s="390" t="str">
        <f t="shared" si="177"/>
        <v/>
      </c>
      <c r="BC198" s="158"/>
      <c r="BD198" s="137"/>
      <c r="BE198" s="388" t="str">
        <f t="shared" si="178"/>
        <v/>
      </c>
      <c r="BF198" s="157" t="str">
        <f>IF(VALUE(IF('Vessel List A'!DC197=1,1,IF('Vessel List A'!DC197=2,2,IF('Vessel List A'!DC197=3,3,IF('Vessel List A'!DC197=4,4,IF('Vessel List A'!DC197=5,5,IF('Vessel List A'!DC197=6,6,IF('Vessel List A'!DC197=7,7,IF('Vessel List A'!DC197=8,8,IF('Vessel List A'!DC197=9,9,IF('Vessel List A'!DC197=10,10,IF('Vessel List A'!DC197=11,11,IF('Vessel List A'!DC197=12,12,IF('Vessel List A'!DC197=13,13,IF('Vessel List A'!DC197=14,14,IF('Vessel List A'!DC197=15,15,IF('Vessel List A'!DC197=16,16,0)))))))))))))))))=0," ",VALUE(IF('Vessel List A'!DC197=1,1,IF('Vessel List A'!DC197=2,2,IF('Vessel List A'!DC197=3,3,IF('Vessel List A'!DC197=4,4,IF('Vessel List A'!DC197=5,5,IF('Vessel List A'!DC197=6,6,IF('Vessel List A'!DC197=7,7,IF('Vessel List A'!DC197=8,8,IF('Vessel List A'!DC197=9,9,IF('Vessel List A'!DC197=10,10,IF('Vessel List A'!DC197=11,11,IF('Vessel List A'!DC197=12,12,IF('Vessel List A'!DC197=13,13,IF('Vessel List A'!DC197=14,14,IF('Vessel List A'!DC197=15,15,IF('Vessel List A'!DC197=16,16,0))))))))))))))))))</f>
        <v xml:space="preserve"> </v>
      </c>
      <c r="BG198" s="154"/>
      <c r="BH198" s="158"/>
      <c r="BI198" s="390" t="str">
        <f t="shared" si="179"/>
        <v/>
      </c>
      <c r="BJ198" s="158"/>
      <c r="BK198" s="137"/>
      <c r="BL198" s="388" t="str">
        <f t="shared" si="180"/>
        <v/>
      </c>
      <c r="BM198" s="157" t="str">
        <f>IF(VALUE(IF('Vessel List A'!DP197=1,1,IF('Vessel List A'!DP197=2,2,IF('Vessel List A'!DP197=3,3,IF('Vessel List A'!DP197=4,4,IF('Vessel List A'!DP197=5,5,IF('Vessel List A'!DP197=6,6,IF('Vessel List A'!DP197=7,7,IF('Vessel List A'!DP197=8,8,IF('Vessel List A'!DP197=9,9,IF('Vessel List A'!DP197=10,10,IF('Vessel List A'!DP197=11,11,IF('Vessel List A'!DP197=12,12,IF('Vessel List A'!DP197=13,13,IF('Vessel List A'!DP197=14,14,IF('Vessel List A'!DP197=15,15,IF('Vessel List A'!DP197=16,16,0)))))))))))))))))=0," ",VALUE(IF('Vessel List A'!DP197=1,1,IF('Vessel List A'!DP197=2,2,IF('Vessel List A'!DP197=3,3,IF('Vessel List A'!DP197=4,4,IF('Vessel List A'!DP197=5,5,IF('Vessel List A'!DP197=6,6,IF('Vessel List A'!DP197=7,7,IF('Vessel List A'!DP197=8,8,IF('Vessel List A'!DP197=9,9,IF('Vessel List A'!DP197=10,10,IF('Vessel List A'!DP197=11,11,IF('Vessel List A'!DP197=12,12,IF('Vessel List A'!DP197=13,13,IF('Vessel List A'!DP197=14,14,IF('Vessel List A'!DP197=15,15,IF('Vessel List A'!DP197=16,16,0))))))))))))))))))</f>
        <v xml:space="preserve"> </v>
      </c>
      <c r="BN198" s="154"/>
      <c r="BO198" s="158"/>
      <c r="BP198" s="390" t="str">
        <f t="shared" si="181"/>
        <v/>
      </c>
      <c r="BQ198" s="158"/>
      <c r="BR198" s="137"/>
      <c r="BS198" s="388" t="str">
        <f t="shared" si="182"/>
        <v/>
      </c>
      <c r="BT198" s="157" t="str">
        <f>IF(VALUE(IF('Vessel List A'!EC197=1,1,IF('Vessel List A'!EC197=2,2,IF('Vessel List A'!EC197=3,3,IF('Vessel List A'!EC197=4,4,IF('Vessel List A'!EC197=5,5,IF('Vessel List A'!EC197=6,6,IF('Vessel List A'!EC197=7,7,IF('Vessel List A'!EC197=8,8,IF('Vessel List A'!EC197=9,9,IF('Vessel List A'!EC197=10,10,IF('Vessel List A'!EC197=11,11,IF('Vessel List A'!EC197=12,12,IF('Vessel List A'!EC197=13,13,IF('Vessel List A'!EC197=14,14,IF('Vessel List A'!EC197=15,15,IF('Vessel List A'!EC197=16,16,0)))))))))))))))))=0," ",VALUE(IF('Vessel List A'!EC197=1,1,IF('Vessel List A'!EC197=2,2,IF('Vessel List A'!EC197=3,3,IF('Vessel List A'!EC197=4,4,IF('Vessel List A'!EC197=5,5,IF('Vessel List A'!EC197=6,6,IF('Vessel List A'!EC197=7,7,IF('Vessel List A'!EC197=8,8,IF('Vessel List A'!EC197=9,9,IF('Vessel List A'!EC197=10,10,IF('Vessel List A'!EC197=11,11,IF('Vessel List A'!EC197=12,12,IF('Vessel List A'!EC197=13,13,IF('Vessel List A'!EC197=14,14,IF('Vessel List A'!EC197=15,15,IF('Vessel List A'!EC197=16,16,0))))))))))))))))))</f>
        <v xml:space="preserve"> </v>
      </c>
      <c r="BU198" s="154"/>
      <c r="BV198" s="158"/>
      <c r="BW198" s="390" t="str">
        <f t="shared" si="183"/>
        <v/>
      </c>
      <c r="BX198" s="158"/>
      <c r="BY198" s="137"/>
      <c r="BZ198" s="388" t="str">
        <f t="shared" si="184"/>
        <v/>
      </c>
      <c r="CA198" s="157" t="str">
        <f>IF(VALUE(IF('Vessel List A'!EP197=1,1,IF('Vessel List A'!EP197=2,2,IF('Vessel List A'!EP197=3,3,IF('Vessel List A'!EP197=4,4,IF('Vessel List A'!EP197=5,5,IF('Vessel List A'!EP197=6,6,IF('Vessel List A'!EP197=7,7,IF('Vessel List A'!EP197=8,8,IF('Vessel List A'!EP197=9,9,IF('Vessel List A'!EP197=10,10,IF('Vessel List A'!EP197=11,11,IF('Vessel List A'!EP197=12,12,IF('Vessel List A'!EP197=13,13,IF('Vessel List A'!EP197=14,14,IF('Vessel List A'!EP197=15,15,IF('Vessel List A'!EP197=16,16,0)))))))))))))))))=0," ",VALUE(IF('Vessel List A'!EP197=1,1,IF('Vessel List A'!EP197=2,2,IF('Vessel List A'!EP197=3,3,IF('Vessel List A'!EP197=4,4,IF('Vessel List A'!EP197=5,5,IF('Vessel List A'!EP197=6,6,IF('Vessel List A'!EP197=7,7,IF('Vessel List A'!EP197=8,8,IF('Vessel List A'!EP197=9,9,IF('Vessel List A'!EP197=10,10,IF('Vessel List A'!EP197=11,11,IF('Vessel List A'!EP197=12,12,IF('Vessel List A'!EP197=13,13,IF('Vessel List A'!EP197=14,14,IF('Vessel List A'!EP197=15,15,IF('Vessel List A'!EP197=16,16,0))))))))))))))))))</f>
        <v xml:space="preserve"> </v>
      </c>
      <c r="CB198" s="154"/>
      <c r="CC198" s="158"/>
      <c r="CD198" s="390" t="str">
        <f t="shared" si="185"/>
        <v/>
      </c>
      <c r="CE198" s="158"/>
      <c r="CF198" s="137"/>
      <c r="CG198" s="388" t="str">
        <f t="shared" si="186"/>
        <v/>
      </c>
      <c r="CH198" s="157" t="str">
        <f>IF(VALUE(IF('Vessel List A'!FC197=1,1,IF('Vessel List A'!FC197=2,2,IF('Vessel List A'!FC197=3,3,IF('Vessel List A'!FC197=4,4,IF('Vessel List A'!FC197=5,5,IF('Vessel List A'!FC197=6,6,IF('Vessel List A'!FC197=7,7,IF('Vessel List A'!FC197=8,8,IF('Vessel List A'!FC197=9,9,IF('Vessel List A'!FC197=10,10,IF('Vessel List A'!FC197=11,11,IF('Vessel List A'!FC197=12,12,IF('Vessel List A'!FC197=13,13,IF('Vessel List A'!FC197=14,14,IF('Vessel List A'!FC197=15,15,IF('Vessel List A'!FC197=16,16,0)))))))))))))))))=0," ",VALUE(IF('Vessel List A'!FC197=1,1,IF('Vessel List A'!FC197=2,2,IF('Vessel List A'!FC197=3,3,IF('Vessel List A'!FC197=4,4,IF('Vessel List A'!FC197=5,5,IF('Vessel List A'!FC197=6,6,IF('Vessel List A'!FC197=7,7,IF('Vessel List A'!FC197=8,8,IF('Vessel List A'!FC197=9,9,IF('Vessel List A'!FC197=10,10,IF('Vessel List A'!FC197=11,11,IF('Vessel List A'!FC197=12,12,IF('Vessel List A'!FC197=13,13,IF('Vessel List A'!FC197=14,14,IF('Vessel List A'!FC197=15,15,IF('Vessel List A'!FC197=16,16,0))))))))))))))))))</f>
        <v xml:space="preserve"> </v>
      </c>
      <c r="CI198" s="154"/>
      <c r="CJ198" s="158"/>
      <c r="CK198" s="390" t="str">
        <f t="shared" si="187"/>
        <v/>
      </c>
      <c r="CL198" s="158"/>
      <c r="CM198" s="137"/>
      <c r="CN198" s="388" t="str">
        <f t="shared" si="188"/>
        <v/>
      </c>
      <c r="CO198" s="157" t="str">
        <f>IF(VALUE(IF('Vessel List A'!FP197=1,1,IF('Vessel List A'!FP197=2,2,IF('Vessel List A'!FP197=3,3,IF('Vessel List A'!FP197=4,4,IF('Vessel List A'!FP197=5,5,IF('Vessel List A'!FP197=6,6,IF('Vessel List A'!FP197=7,7,IF('Vessel List A'!FP197=8,8,IF('Vessel List A'!FP197=9,9,IF('Vessel List A'!FP197=10,10,IF('Vessel List A'!FP197=11,11,IF('Vessel List A'!FP197=12,12,IF('Vessel List A'!FP197=13,13,IF('Vessel List A'!FP197=14,14,IF('Vessel List A'!FP197=15,15,IF('Vessel List A'!FP197=16,16,0)))))))))))))))))=0," ",VALUE(IF('Vessel List A'!FP197=1,1,IF('Vessel List A'!FP197=2,2,IF('Vessel List A'!FP197=3,3,IF('Vessel List A'!FP197=4,4,IF('Vessel List A'!FP197=5,5,IF('Vessel List A'!FP197=6,6,IF('Vessel List A'!FP197=7,7,IF('Vessel List A'!FP197=8,8,IF('Vessel List A'!FP197=9,9,IF('Vessel List A'!FP197=10,10,IF('Vessel List A'!FP197=11,11,IF('Vessel List A'!FP197=12,12,IF('Vessel List A'!FP197=13,13,IF('Vessel List A'!FP197=14,14,IF('Vessel List A'!FP197=15,15,IF('Vessel List A'!FP197=16,16,0))))))))))))))))))</f>
        <v xml:space="preserve"> </v>
      </c>
      <c r="CP198" s="154"/>
      <c r="CQ198" s="158"/>
      <c r="CR198" s="390" t="str">
        <f t="shared" si="189"/>
        <v/>
      </c>
      <c r="CS198" s="158"/>
      <c r="CT198" s="137"/>
      <c r="CU198" s="388" t="str">
        <f t="shared" si="190"/>
        <v/>
      </c>
      <c r="CV198" s="157" t="str">
        <f>IF(VALUE(IF('Vessel List A'!GC197=1,1,IF('Vessel List A'!GC197=2,2,IF('Vessel List A'!GC197=3,3,IF('Vessel List A'!GC197=4,4,IF('Vessel List A'!GC197=5,5,IF('Vessel List A'!GC197=6,6,IF('Vessel List A'!GC197=7,7,IF('Vessel List A'!GC197=8,8,IF('Vessel List A'!GC197=9,9,IF('Vessel List A'!GC197=10,10,IF('Vessel List A'!GC197=11,11,IF('Vessel List A'!GC197=12,12,IF('Vessel List A'!GC197=13,13,IF('Vessel List A'!GC197=14,14,IF('Vessel List A'!GC197=15,15,IF('Vessel List A'!GC197=16,16,0)))))))))))))))))=0," ",VALUE(IF('Vessel List A'!GC197=1,1,IF('Vessel List A'!GC197=2,2,IF('Vessel List A'!GC197=3,3,IF('Vessel List A'!GC197=4,4,IF('Vessel List A'!GC197=5,5,IF('Vessel List A'!GC197=6,6,IF('Vessel List A'!GC197=7,7,IF('Vessel List A'!GC197=8,8,IF('Vessel List A'!GC197=9,9,IF('Vessel List A'!GC197=10,10,IF('Vessel List A'!GC197=11,11,IF('Vessel List A'!GC197=12,12,IF('Vessel List A'!GC197=13,13,IF('Vessel List A'!GC197=14,14,IF('Vessel List A'!GC197=15,15,IF('Vessel List A'!GC197=16,16,0))))))))))))))))))</f>
        <v xml:space="preserve"> </v>
      </c>
      <c r="CW198" s="154"/>
      <c r="CX198" s="158"/>
      <c r="CY198" s="390" t="str">
        <f t="shared" si="191"/>
        <v/>
      </c>
      <c r="CZ198" s="158"/>
      <c r="DA198" s="137"/>
      <c r="DB198" s="388" t="str">
        <f t="shared" si="192"/>
        <v/>
      </c>
      <c r="DC198" s="157" t="str">
        <f>IF(VALUE(IF('Vessel List A'!GP197=1,1,IF('Vessel List A'!GP197=2,2,IF('Vessel List A'!GP197=3,3,IF('Vessel List A'!GP197=4,4,IF('Vessel List A'!GP197=5,5,IF('Vessel List A'!GP197=6,6,IF('Vessel List A'!GP197=7,7,IF('Vessel List A'!GP197=8,8,IF('Vessel List A'!GP197=9,9,IF('Vessel List A'!GP197=10,10,IF('Vessel List A'!GP197=11,11,IF('Vessel List A'!GP197=12,12,IF('Vessel List A'!GP197=13,13,IF('Vessel List A'!GP197=14,14,IF('Vessel List A'!GP197=15,15,IF('Vessel List A'!GP197=16,16,0)))))))))))))))))=0," ",VALUE(IF('Vessel List A'!GP197=1,1,IF('Vessel List A'!GP197=2,2,IF('Vessel List A'!GP197=3,3,IF('Vessel List A'!GP197=4,4,IF('Vessel List A'!GP197=5,5,IF('Vessel List A'!GP197=6,6,IF('Vessel List A'!GP197=7,7,IF('Vessel List A'!GP197=8,8,IF('Vessel List A'!GP197=9,9,IF('Vessel List A'!GP197=10,10,IF('Vessel List A'!GP197=11,11,IF('Vessel List A'!GP197=12,12,IF('Vessel List A'!GP197=13,13,IF('Vessel List A'!GP197=14,14,IF('Vessel List A'!GP197=15,15,IF('Vessel List A'!GP197=16,16,0))))))))))))))))))</f>
        <v xml:space="preserve"> </v>
      </c>
      <c r="DD198" s="154"/>
      <c r="DE198" s="158"/>
      <c r="DF198" s="390" t="str">
        <f t="shared" si="193"/>
        <v/>
      </c>
      <c r="DG198" s="158"/>
      <c r="DH198" s="137"/>
      <c r="DI198" s="388" t="str">
        <f t="shared" si="194"/>
        <v/>
      </c>
      <c r="DJ198" s="157" t="str">
        <f>IF(VALUE(IF('Vessel List A'!HC197=1,1,IF('Vessel List A'!HC197=2,2,IF('Vessel List A'!HC197=3,3,IF('Vessel List A'!HC197=4,4,IF('Vessel List A'!HC197=5,5,IF('Vessel List A'!HC197=6,6,IF('Vessel List A'!HC197=7,7,IF('Vessel List A'!HC197=8,8,IF('Vessel List A'!HC197=9,9,IF('Vessel List A'!HC197=10,10,IF('Vessel List A'!HC197=11,11,IF('Vessel List A'!HC197=12,12,IF('Vessel List A'!HC197=13,13,IF('Vessel List A'!HC197=14,14,IF('Vessel List A'!HC197=15,15,IF('Vessel List A'!HC197=16,16,0)))))))))))))))))=0," ",VALUE(IF('Vessel List A'!HC197=1,1,IF('Vessel List A'!HC197=2,2,IF('Vessel List A'!HC197=3,3,IF('Vessel List A'!HC197=4,4,IF('Vessel List A'!HC197=5,5,IF('Vessel List A'!HC197=6,6,IF('Vessel List A'!HC197=7,7,IF('Vessel List A'!HC197=8,8,IF('Vessel List A'!HC197=9,9,IF('Vessel List A'!HC197=10,10,IF('Vessel List A'!HC197=11,11,IF('Vessel List A'!HC197=12,12,IF('Vessel List A'!HC197=13,13,IF('Vessel List A'!HC197=14,14,IF('Vessel List A'!HC197=15,15,IF('Vessel List A'!HC197=16,16,0))))))))))))))))))</f>
        <v xml:space="preserve"> </v>
      </c>
      <c r="DK198" s="154"/>
      <c r="DL198" s="158"/>
      <c r="DM198" s="390" t="str">
        <f t="shared" si="195"/>
        <v/>
      </c>
      <c r="DN198" s="158"/>
      <c r="DO198" s="137"/>
      <c r="DP198" s="388" t="str">
        <f t="shared" si="196"/>
        <v/>
      </c>
      <c r="DQ198" s="157" t="str">
        <f>IF(VALUE(IF('Vessel List A'!HP197=1,1,IF('Vessel List A'!HP197=2,2,IF('Vessel List A'!HP197=3,3,IF('Vessel List A'!HP197=4,4,IF('Vessel List A'!HP197=5,5,IF('Vessel List A'!HP197=6,6,IF('Vessel List A'!HP197=7,7,IF('Vessel List A'!HP197=8,8,IF('Vessel List A'!HP197=9,9,IF('Vessel List A'!HP197=10,10,IF('Vessel List A'!HP197=11,11,IF('Vessel List A'!HP197=12,12,IF('Vessel List A'!HP197=13,13,IF('Vessel List A'!HP197=14,14,IF('Vessel List A'!HP197=15,15,IF('Vessel List A'!HP197=16,16,0)))))))))))))))))=0," ",VALUE(IF('Vessel List A'!HP197=1,1,IF('Vessel List A'!HP197=2,2,IF('Vessel List A'!HP197=3,3,IF('Vessel List A'!HP197=4,4,IF('Vessel List A'!HP197=5,5,IF('Vessel List A'!HP197=6,6,IF('Vessel List A'!HP197=7,7,IF('Vessel List A'!HP197=8,8,IF('Vessel List A'!HP197=9,9,IF('Vessel List A'!HP197=10,10,IF('Vessel List A'!HP197=11,11,IF('Vessel List A'!HP197=12,12,IF('Vessel List A'!HP197=13,13,IF('Vessel List A'!HP197=14,14,IF('Vessel List A'!HP197=15,15,IF('Vessel List A'!HP197=16,16,0))))))))))))))))))</f>
        <v xml:space="preserve"> </v>
      </c>
      <c r="DR198" s="154"/>
      <c r="DS198" s="158"/>
      <c r="DT198" s="390" t="str">
        <f t="shared" si="197"/>
        <v/>
      </c>
      <c r="DU198" s="158"/>
      <c r="DV198" s="137"/>
      <c r="DW198" s="388" t="str">
        <f t="shared" si="198"/>
        <v/>
      </c>
      <c r="DX198" s="157" t="str">
        <f>IF(VALUE(IF('Vessel List A'!IC197=1,1,IF('Vessel List A'!IC197=2,2,IF('Vessel List A'!IC197=3,3,IF('Vessel List A'!IC197=4,4,IF('Vessel List A'!IC197=5,5,IF('Vessel List A'!IC197=6,6,IF('Vessel List A'!IC197=7,7,IF('Vessel List A'!IC197=8,8,IF('Vessel List A'!IC197=9,9,IF('Vessel List A'!IC197=10,10,IF('Vessel List A'!IC197=11,11,IF('Vessel List A'!IC197=12,12,IF('Vessel List A'!IC197=13,13,IF('Vessel List A'!IC197=14,14,IF('Vessel List A'!IC197=15,15,IF('Vessel List A'!IC197=16,16,0)))))))))))))))))=0," ",VALUE(IF('Vessel List A'!IC197=1,1,IF('Vessel List A'!IC197=2,2,IF('Vessel List A'!IC197=3,3,IF('Vessel List A'!IC197=4,4,IF('Vessel List A'!IC197=5,5,IF('Vessel List A'!IC197=6,6,IF('Vessel List A'!IC197=7,7,IF('Vessel List A'!IC197=8,8,IF('Vessel List A'!IC197=9,9,IF('Vessel List A'!IC197=10,10,IF('Vessel List A'!IC197=11,11,IF('Vessel List A'!IC197=12,12,IF('Vessel List A'!IC197=13,13,IF('Vessel List A'!IC197=14,14,IF('Vessel List A'!IC197=15,15,IF('Vessel List A'!IC197=16,16,0))))))))))))))))))</f>
        <v xml:space="preserve"> </v>
      </c>
      <c r="DY198" s="154"/>
      <c r="DZ198" s="158"/>
      <c r="EA198" s="390" t="str">
        <f t="shared" si="199"/>
        <v/>
      </c>
      <c r="EB198" s="158"/>
      <c r="EC198" s="137"/>
      <c r="ED198" s="388" t="str">
        <f t="shared" si="200"/>
        <v/>
      </c>
      <c r="EE198" s="157" t="str">
        <f>IF(VALUE(IF('Vessel List A'!IP197=1,1,IF('Vessel List A'!IP197=2,2,IF('Vessel List A'!IP197=3,3,IF('Vessel List A'!IP197=4,4,IF('Vessel List A'!IP197=5,5,IF('Vessel List A'!IP197=6,6,IF('Vessel List A'!IP197=7,7,IF('Vessel List A'!IP197=8,8,IF('Vessel List A'!IP197=9,9,IF('Vessel List A'!IP197=10,10,IF('Vessel List A'!IP197=11,11,IF('Vessel List A'!IP197=12,12,IF('Vessel List A'!IP197=13,13,IF('Vessel List A'!IP197=14,14,IF('Vessel List A'!IP197=15,15,IF('Vessel List A'!IP197=16,16,0)))))))))))))))))=0," ",VALUE(IF('Vessel List A'!IP197=1,1,IF('Vessel List A'!IP197=2,2,IF('Vessel List A'!IP197=3,3,IF('Vessel List A'!IP197=4,4,IF('Vessel List A'!IP197=5,5,IF('Vessel List A'!IP197=6,6,IF('Vessel List A'!IP197=7,7,IF('Vessel List A'!IP197=8,8,IF('Vessel List A'!IP197=9,9,IF('Vessel List A'!IP197=10,10,IF('Vessel List A'!IP197=11,11,IF('Vessel List A'!IP197=12,12,IF('Vessel List A'!IP197=13,13,IF('Vessel List A'!IP197=14,14,IF('Vessel List A'!IP197=15,15,IF('Vessel List A'!IP197=16,16,0))))))))))))))))))</f>
        <v xml:space="preserve"> </v>
      </c>
      <c r="EF198" s="154"/>
      <c r="EG198" s="158"/>
      <c r="EH198" s="390" t="str">
        <f t="shared" si="201"/>
        <v/>
      </c>
      <c r="EI198" s="158"/>
      <c r="EJ198" s="137"/>
      <c r="EK198" s="397" t="str">
        <f t="shared" si="202"/>
        <v/>
      </c>
      <c r="EL198" s="144"/>
      <c r="EM198" s="157" t="str">
        <f>IF(VALUE(IF('Vessel List B'!C197=1,1,IF('Vessel List B'!C197=2,2,IF('Vessel List B'!C197=3,3,IF('Vessel List B'!C197=4,4,IF('Vessel List B'!C197=5,5,IF('Vessel List B'!C197=6,6,IF('Vessel List B'!C197=7,7,IF('Vessel List B'!C197=8,8,IF('Vessel List B'!C197=9,9,IF('Vessel List B'!C197=10,10,IF('Vessel List B'!C197=11,11,IF('Vessel List B'!C197=12,12,IF('Vessel List B'!C197=13,13,IF('Vessel List B'!C197=14,14,IF('Vessel List B'!C197=15,15,IF('Vessel List B'!C197=16,16,0)))))))))))))))))=0," ",VALUE(IF('Vessel List B'!C197=1,1,IF('Vessel List B'!C197=2,2,IF('Vessel List B'!C197=3,3,IF('Vessel List B'!C197=4,4,IF('Vessel List B'!C197=5,5,IF('Vessel List B'!C197=6,6,IF('Vessel List B'!C197=7,7,IF('Vessel List B'!C197=8,8,IF('Vessel List B'!C197=9,9,IF('Vessel List B'!C197=10,10,IF('Vessel List B'!C197=11,11,IF('Vessel List B'!C197=12,12,IF('Vessel List B'!C197=13,13,IF('Vessel List B'!C197=14,14,IF('Vessel List B'!C197=15,15,IF('Vessel List B'!C197=16,16,0))))))))))))))))))</f>
        <v xml:space="preserve"> </v>
      </c>
      <c r="EN198" s="154"/>
      <c r="EO198" s="158"/>
      <c r="EP198" s="390" t="str">
        <f t="shared" si="203"/>
        <v/>
      </c>
      <c r="EQ198" s="158"/>
      <c r="ER198" s="137"/>
      <c r="ES198" s="388" t="str">
        <f t="shared" si="204"/>
        <v/>
      </c>
      <c r="ET198" s="157" t="str">
        <f>IF(VALUE(IF('Vessel List B'!P197=1,1,IF('Vessel List B'!P197=2,2,IF('Vessel List B'!P197=3,3,IF('Vessel List B'!P197=4,4,IF('Vessel List B'!P197=5,5,IF('Vessel List B'!P197=6,6,IF('Vessel List B'!P197=7,7,IF('Vessel List B'!P197=8,8,IF('Vessel List B'!P197=9,9,IF('Vessel List B'!P197=10,10,IF('Vessel List B'!P197=11,11,IF('Vessel List B'!P197=12,12,IF('Vessel List B'!P197=13,13,IF('Vessel List B'!P197=14,14,IF('Vessel List B'!P197=15,15,IF('Vessel List B'!P197=16,16,0)))))))))))))))))=0," ",VALUE(IF('Vessel List B'!P197=1,1,IF('Vessel List B'!P197=2,2,IF('Vessel List B'!P197=3,3,IF('Vessel List B'!P197=4,4,IF('Vessel List B'!P197=5,5,IF('Vessel List B'!P197=6,6,IF('Vessel List B'!P197=7,7,IF('Vessel List B'!P197=8,8,IF('Vessel List B'!P197=9,9,IF('Vessel List B'!P197=10,10,IF('Vessel List B'!P197=11,11,IF('Vessel List B'!P197=12,12,IF('Vessel List B'!P197=13,13,IF('Vessel List B'!P197=14,14,IF('Vessel List B'!P197=15,15,IF('Vessel List B'!P197=16,16,0))))))))))))))))))</f>
        <v xml:space="preserve"> </v>
      </c>
      <c r="EU198" s="154"/>
      <c r="EV198" s="158"/>
      <c r="EW198" s="390" t="str">
        <f t="shared" si="205"/>
        <v/>
      </c>
      <c r="EX198" s="158"/>
      <c r="EY198" s="137"/>
      <c r="EZ198" s="388" t="str">
        <f t="shared" si="206"/>
        <v/>
      </c>
      <c r="FA198" s="157" t="str">
        <f>IF(VALUE(IF('Vessel List B'!AC197=1,1,IF('Vessel List B'!AC197=2,2,IF('Vessel List B'!AC197=3,3,IF('Vessel List B'!AC197=4,4,IF('Vessel List B'!AC197=5,5,IF('Vessel List B'!AC197=6,6,IF('Vessel List B'!AC197=7,7,IF('Vessel List B'!AC197=8,8,IF('Vessel List B'!AC197=9,9,IF('Vessel List B'!AC197=10,10,IF('Vessel List B'!AC197=11,11,IF('Vessel List B'!AC197=12,12,IF('Vessel List B'!AC197=13,13,IF('Vessel List B'!AC197=14,14,IF('Vessel List B'!AC197=15,15,IF('Vessel List B'!AC197=16,16,0)))))))))))))))))=0," ",VALUE(IF('Vessel List B'!AC197=1,1,IF('Vessel List B'!AC197=2,2,IF('Vessel List B'!AC197=3,3,IF('Vessel List B'!AC197=4,4,IF('Vessel List B'!AC197=5,5,IF('Vessel List B'!AC197=6,6,IF('Vessel List B'!AC197=7,7,IF('Vessel List B'!AC197=8,8,IF('Vessel List B'!AC197=9,9,IF('Vessel List B'!AC197=10,10,IF('Vessel List B'!AC197=11,11,IF('Vessel List B'!AC197=12,12,IF('Vessel List B'!AC197=13,13,IF('Vessel List B'!AC197=14,14,IF('Vessel List B'!AC197=15,15,IF('Vessel List B'!AC197=16,16,0))))))))))))))))))</f>
        <v xml:space="preserve"> </v>
      </c>
      <c r="FB198" s="154"/>
      <c r="FC198" s="158"/>
      <c r="FD198" s="390" t="str">
        <f t="shared" si="207"/>
        <v/>
      </c>
      <c r="FE198" s="158"/>
      <c r="FF198" s="137"/>
      <c r="FG198" s="388" t="str">
        <f t="shared" si="208"/>
        <v/>
      </c>
      <c r="FH198" s="157" t="str">
        <f>IF(VALUE(IF('Vessel List B'!AP197=1,1,IF('Vessel List B'!AP197=2,2,IF('Vessel List B'!AP197=3,3,IF('Vessel List B'!AP197=4,4,IF('Vessel List B'!AP197=5,5,IF('Vessel List B'!AP197=6,6,IF('Vessel List B'!AP197=7,7,IF('Vessel List B'!AP197=8,8,IF('Vessel List B'!AP197=9,9,IF('Vessel List B'!AP197=10,10,IF('Vessel List B'!AP197=11,11,IF('Vessel List B'!AP197=12,12,IF('Vessel List B'!AP197=13,13,IF('Vessel List B'!AP197=14,14,IF('Vessel List B'!AP197=15,15,IF('Vessel List B'!AP197=16,16,0)))))))))))))))))=0," ",VALUE(IF('Vessel List B'!AP197=1,1,IF('Vessel List B'!AP197=2,2,IF('Vessel List B'!AP197=3,3,IF('Vessel List B'!AP197=4,4,IF('Vessel List B'!AP197=5,5,IF('Vessel List B'!AP197=6,6,IF('Vessel List B'!AP197=7,7,IF('Vessel List B'!AP197=8,8,IF('Vessel List B'!AP197=9,9,IF('Vessel List B'!AP197=10,10,IF('Vessel List B'!AP197=11,11,IF('Vessel List B'!AP197=12,12,IF('Vessel List B'!AP197=13,13,IF('Vessel List B'!AP197=14,14,IF('Vessel List B'!AP197=15,15,IF('Vessel List B'!AP197=16,16,0))))))))))))))))))</f>
        <v xml:space="preserve"> </v>
      </c>
      <c r="FI198" s="154"/>
      <c r="FJ198" s="158"/>
      <c r="FK198" s="390" t="str">
        <f t="shared" si="209"/>
        <v/>
      </c>
      <c r="FL198" s="158"/>
      <c r="FM198" s="137"/>
      <c r="FN198" s="388" t="str">
        <f t="shared" si="210"/>
        <v/>
      </c>
      <c r="FO198" s="157" t="str">
        <f>IF(VALUE(IF('Vessel List B'!BC197=1,1,IF('Vessel List B'!BC197=2,2,IF('Vessel List B'!BC197=3,3,IF('Vessel List B'!BC197=4,4,IF('Vessel List B'!BC197=5,5,IF('Vessel List B'!BC197=6,6,IF('Vessel List B'!BC197=7,7,IF('Vessel List B'!BC197=8,8,IF('Vessel List B'!BC197=9,9,IF('Vessel List B'!BC197=10,10,IF('Vessel List B'!BC197=11,11,IF('Vessel List B'!BC197=12,12,IF('Vessel List B'!BC197=13,13,IF('Vessel List B'!BC197=14,14,IF('Vessel List B'!BC197=15,15,IF('Vessel List B'!BC197=16,16,0)))))))))))))))))=0," ",VALUE(IF('Vessel List B'!BC197=1,1,IF('Vessel List B'!BC197=2,2,IF('Vessel List B'!BC197=3,3,IF('Vessel List B'!BC197=4,4,IF('Vessel List B'!BC197=5,5,IF('Vessel List B'!BC197=6,6,IF('Vessel List B'!BC197=7,7,IF('Vessel List B'!BC197=8,8,IF('Vessel List B'!BC197=9,9,IF('Vessel List B'!BC197=10,10,IF('Vessel List B'!BC197=11,11,IF('Vessel List B'!BC197=12,12,IF('Vessel List B'!BC197=13,13,IF('Vessel List B'!BC197=14,14,IF('Vessel List B'!BC197=15,15,IF('Vessel List B'!BC197=16,16,0))))))))))))))))))</f>
        <v xml:space="preserve"> </v>
      </c>
      <c r="FP198" s="154"/>
      <c r="FQ198" s="158"/>
      <c r="FR198" s="390" t="str">
        <f t="shared" si="211"/>
        <v/>
      </c>
      <c r="FS198" s="158"/>
      <c r="FT198" s="137"/>
      <c r="FU198" s="388" t="str">
        <f t="shared" si="212"/>
        <v/>
      </c>
      <c r="FV198" s="157" t="str">
        <f>IF(VALUE(IF('Vessel List B'!BP197=1,1,IF('Vessel List B'!BP197=2,2,IF('Vessel List B'!BP197=3,3,IF('Vessel List B'!BP197=4,4,IF('Vessel List B'!BP197=5,5,IF('Vessel List B'!BP197=6,6,IF('Vessel List B'!BP197=7,7,IF('Vessel List B'!BP197=8,8,IF('Vessel List B'!BP197=9,9,IF('Vessel List B'!BP197=10,10,IF('Vessel List B'!BP197=11,11,IF('Vessel List B'!BP197=12,12,IF('Vessel List B'!BP197=13,13,IF('Vessel List B'!BP197=14,14,IF('Vessel List B'!BP197=15,15,IF('Vessel List B'!BP197=16,16,0)))))))))))))))))=0," ",VALUE(IF('Vessel List B'!BP197=1,1,IF('Vessel List B'!BP197=2,2,IF('Vessel List B'!BP197=3,3,IF('Vessel List B'!BP197=4,4,IF('Vessel List B'!BP197=5,5,IF('Vessel List B'!BP197=6,6,IF('Vessel List B'!BP197=7,7,IF('Vessel List B'!BP197=8,8,IF('Vessel List B'!BP197=9,9,IF('Vessel List B'!BP197=10,10,IF('Vessel List B'!BP197=11,11,IF('Vessel List B'!BP197=12,12,IF('Vessel List B'!BP197=13,13,IF('Vessel List B'!BP197=14,14,IF('Vessel List B'!BP197=15,15,IF('Vessel List B'!BP197=16,16,0))))))))))))))))))</f>
        <v xml:space="preserve"> </v>
      </c>
      <c r="FW198" s="154"/>
      <c r="FX198" s="158"/>
      <c r="FY198" s="390" t="str">
        <f t="shared" si="213"/>
        <v/>
      </c>
      <c r="FZ198" s="158"/>
      <c r="GA198" s="137"/>
      <c r="GB198" s="388" t="str">
        <f t="shared" si="214"/>
        <v/>
      </c>
      <c r="GC198" s="157" t="str">
        <f>IF(VALUE(IF('Vessel List B'!CC197=1,1,IF('Vessel List B'!CC197=2,2,IF('Vessel List B'!CC197=3,3,IF('Vessel List B'!CC197=4,4,IF('Vessel List B'!CC197=5,5,IF('Vessel List B'!CC197=6,6,IF('Vessel List B'!CC197=7,7,IF('Vessel List B'!CC197=8,8,IF('Vessel List B'!CC197=9,9,IF('Vessel List B'!CC197=10,10,IF('Vessel List B'!CC197=11,11,IF('Vessel List B'!CC197=12,12,IF('Vessel List B'!CC197=13,13,IF('Vessel List B'!CC197=14,14,IF('Vessel List B'!CC197=15,15,IF('Vessel List B'!CC197=16,16,0)))))))))))))))))=0," ",VALUE(IF('Vessel List B'!CC197=1,1,IF('Vessel List B'!CC197=2,2,IF('Vessel List B'!CC197=3,3,IF('Vessel List B'!CC197=4,4,IF('Vessel List B'!CC197=5,5,IF('Vessel List B'!CC197=6,6,IF('Vessel List B'!CC197=7,7,IF('Vessel List B'!CC197=8,8,IF('Vessel List B'!CC197=9,9,IF('Vessel List B'!CC197=10,10,IF('Vessel List B'!CC197=11,11,IF('Vessel List B'!CC197=12,12,IF('Vessel List B'!CC197=13,13,IF('Vessel List B'!CC197=14,14,IF('Vessel List B'!CC197=15,15,IF('Vessel List B'!CC197=16,16,0))))))))))))))))))</f>
        <v xml:space="preserve"> </v>
      </c>
      <c r="GD198" s="154"/>
      <c r="GE198" s="158"/>
      <c r="GF198" s="390" t="str">
        <f t="shared" si="215"/>
        <v/>
      </c>
      <c r="GG198" s="158"/>
      <c r="GH198" s="137"/>
      <c r="GI198" s="388" t="str">
        <f t="shared" si="216"/>
        <v/>
      </c>
      <c r="GJ198" s="157" t="str">
        <f>IF(VALUE(IF('Vessel List B'!CP197=1,1,IF('Vessel List B'!CP197=2,2,IF('Vessel List B'!CP197=3,3,IF('Vessel List B'!CP197=4,4,IF('Vessel List B'!CP197=5,5,IF('Vessel List B'!CP197=6,6,IF('Vessel List B'!CP197=7,7,IF('Vessel List B'!CP197=8,8,IF('Vessel List B'!CP197=9,9,IF('Vessel List B'!CP197=10,10,IF('Vessel List B'!CP197=11,11,IF('Vessel List B'!CP197=12,12,IF('Vessel List B'!CP197=13,13,IF('Vessel List B'!CP197=14,14,IF('Vessel List B'!CP197=15,15,IF('Vessel List B'!CP197=16,16,0)))))))))))))))))=0," ",VALUE(IF('Vessel List B'!CP197=1,1,IF('Vessel List B'!CP197=2,2,IF('Vessel List B'!CP197=3,3,IF('Vessel List B'!CP197=4,4,IF('Vessel List B'!CP197=5,5,IF('Vessel List B'!CP197=6,6,IF('Vessel List B'!CP197=7,7,IF('Vessel List B'!CP197=8,8,IF('Vessel List B'!CP197=9,9,IF('Vessel List B'!CP197=10,10,IF('Vessel List B'!CP197=11,11,IF('Vessel List B'!CP197=12,12,IF('Vessel List B'!CP197=13,13,IF('Vessel List B'!CP197=14,14,IF('Vessel List B'!CP197=15,15,IF('Vessel List B'!CP197=16,16,0))))))))))))))))))</f>
        <v xml:space="preserve"> </v>
      </c>
      <c r="GK198" s="154"/>
      <c r="GL198" s="158"/>
      <c r="GM198" s="390" t="str">
        <f t="shared" si="217"/>
        <v/>
      </c>
      <c r="GN198" s="158"/>
      <c r="GO198" s="137"/>
      <c r="GP198" s="388" t="str">
        <f t="shared" si="218"/>
        <v/>
      </c>
      <c r="GQ198" s="157" t="str">
        <f>IF(VALUE(IF('Vessel List B'!DC197=1,1,IF('Vessel List B'!DC197=2,2,IF('Vessel List B'!DC197=3,3,IF('Vessel List B'!DC197=4,4,IF('Vessel List B'!DC197=5,5,IF('Vessel List B'!DC197=6,6,IF('Vessel List B'!DC197=7,7,IF('Vessel List B'!DC197=8,8,IF('Vessel List B'!DC197=9,9,IF('Vessel List B'!DC197=10,10,IF('Vessel List B'!DC197=11,11,IF('Vessel List B'!DC197=12,12,IF('Vessel List B'!DC197=13,13,IF('Vessel List B'!DC197=14,14,IF('Vessel List B'!DC197=15,15,IF('Vessel List B'!DC197=16,16,0)))))))))))))))))=0," ",VALUE(IF('Vessel List B'!DC197=1,1,IF('Vessel List B'!DC197=2,2,IF('Vessel List B'!DC197=3,3,IF('Vessel List B'!DC197=4,4,IF('Vessel List B'!DC197=5,5,IF('Vessel List B'!DC197=6,6,IF('Vessel List B'!DC197=7,7,IF('Vessel List B'!DC197=8,8,IF('Vessel List B'!DC197=9,9,IF('Vessel List B'!DC197=10,10,IF('Vessel List B'!DC197=11,11,IF('Vessel List B'!DC197=12,12,IF('Vessel List B'!DC197=13,13,IF('Vessel List B'!DC197=14,14,IF('Vessel List B'!DC197=15,15,IF('Vessel List B'!DC197=16,16,0))))))))))))))))))</f>
        <v xml:space="preserve"> </v>
      </c>
      <c r="GR198" s="154"/>
      <c r="GS198" s="158"/>
      <c r="GT198" s="390" t="str">
        <f t="shared" si="219"/>
        <v/>
      </c>
      <c r="GU198" s="158"/>
      <c r="GV198" s="137"/>
      <c r="GW198" s="388" t="str">
        <f t="shared" si="220"/>
        <v/>
      </c>
      <c r="GX198" s="157" t="str">
        <f>IF(VALUE(IF('Vessel List B'!DP197=1,1,IF('Vessel List B'!DP197=2,2,IF('Vessel List B'!DP197=3,3,IF('Vessel List B'!DP197=4,4,IF('Vessel List B'!DP197=5,5,IF('Vessel List B'!DP197=6,6,IF('Vessel List B'!DP197=7,7,IF('Vessel List B'!DP197=8,8,IF('Vessel List B'!DP197=9,9,IF('Vessel List B'!DP197=10,10,IF('Vessel List B'!DP197=11,11,IF('Vessel List B'!DP197=12,12,IF('Vessel List B'!DP197=13,13,IF('Vessel List B'!DP197=14,14,IF('Vessel List B'!DP197=15,15,IF('Vessel List B'!DP197=16,16,0)))))))))))))))))=0," ",VALUE(IF('Vessel List B'!DP197=1,1,IF('Vessel List B'!DP197=2,2,IF('Vessel List B'!DP197=3,3,IF('Vessel List B'!DP197=4,4,IF('Vessel List B'!DP197=5,5,IF('Vessel List B'!DP197=6,6,IF('Vessel List B'!DP197=7,7,IF('Vessel List B'!DP197=8,8,IF('Vessel List B'!DP197=9,9,IF('Vessel List B'!DP197=10,10,IF('Vessel List B'!DP197=11,11,IF('Vessel List B'!DP197=12,12,IF('Vessel List B'!DP197=13,13,IF('Vessel List B'!DP197=14,14,IF('Vessel List B'!DP197=15,15,IF('Vessel List B'!DP197=16,16,0))))))))))))))))))</f>
        <v xml:space="preserve"> </v>
      </c>
      <c r="GY198" s="154"/>
      <c r="GZ198" s="158"/>
      <c r="HA198" s="390" t="str">
        <f t="shared" si="221"/>
        <v/>
      </c>
      <c r="HB198" s="158"/>
      <c r="HC198" s="137"/>
      <c r="HD198" s="388" t="str">
        <f t="shared" si="222"/>
        <v/>
      </c>
      <c r="HE198" s="157" t="str">
        <f>IF(VALUE(IF('Vessel List B'!EC197=1,1,IF('Vessel List B'!EC197=2,2,IF('Vessel List B'!EC197=3,3,IF('Vessel List B'!EC197=4,4,IF('Vessel List B'!EC197=5,5,IF('Vessel List B'!EC197=6,6,IF('Vessel List B'!EC197=7,7,IF('Vessel List B'!EC197=8,8,IF('Vessel List B'!EC197=9,9,IF('Vessel List B'!EC197=10,10,IF('Vessel List B'!EC197=11,11,IF('Vessel List B'!EC197=12,12,IF('Vessel List B'!EC197=13,13,IF('Vessel List B'!EC197=14,14,IF('Vessel List B'!EC197=15,15,IF('Vessel List B'!EC197=16,16,0)))))))))))))))))=0," ",VALUE(IF('Vessel List B'!EC197=1,1,IF('Vessel List B'!EC197=2,2,IF('Vessel List B'!EC197=3,3,IF('Vessel List B'!EC197=4,4,IF('Vessel List B'!EC197=5,5,IF('Vessel List B'!EC197=6,6,IF('Vessel List B'!EC197=7,7,IF('Vessel List B'!EC197=8,8,IF('Vessel List B'!EC197=9,9,IF('Vessel List B'!EC197=10,10,IF('Vessel List B'!EC197=11,11,IF('Vessel List B'!EC197=12,12,IF('Vessel List B'!EC197=13,13,IF('Vessel List B'!EC197=14,14,IF('Vessel List B'!EC197=15,15,IF('Vessel List B'!EC197=16,16,0))))))))))))))))))</f>
        <v xml:space="preserve"> </v>
      </c>
      <c r="HF198" s="154"/>
      <c r="HG198" s="158"/>
      <c r="HH198" s="390" t="str">
        <f t="shared" si="223"/>
        <v/>
      </c>
      <c r="HI198" s="158"/>
      <c r="HJ198" s="137"/>
      <c r="HK198" s="388" t="str">
        <f t="shared" si="224"/>
        <v/>
      </c>
      <c r="HL198" s="157" t="str">
        <f>IF(VALUE(IF('Vessel List B'!EP197=1,1,IF('Vessel List B'!EP197=2,2,IF('Vessel List B'!EP197=3,3,IF('Vessel List B'!EP197=4,4,IF('Vessel List B'!EP197=5,5,IF('Vessel List B'!EP197=6,6,IF('Vessel List B'!EP197=7,7,IF('Vessel List B'!EP197=8,8,IF('Vessel List B'!EP197=9,9,IF('Vessel List B'!EP197=10,10,IF('Vessel List B'!EP197=11,11,IF('Vessel List B'!EP197=12,12,IF('Vessel List B'!EP197=13,13,IF('Vessel List B'!EP197=14,14,IF('Vessel List B'!EP197=15,15,IF('Vessel List B'!EP197=16,16,0)))))))))))))))))=0," ",VALUE(IF('Vessel List B'!EP197=1,1,IF('Vessel List B'!EP197=2,2,IF('Vessel List B'!EP197=3,3,IF('Vessel List B'!EP197=4,4,IF('Vessel List B'!EP197=5,5,IF('Vessel List B'!EP197=6,6,IF('Vessel List B'!EP197=7,7,IF('Vessel List B'!EP197=8,8,IF('Vessel List B'!EP197=9,9,IF('Vessel List B'!EP197=10,10,IF('Vessel List B'!EP197=11,11,IF('Vessel List B'!EP197=12,12,IF('Vessel List B'!EP197=13,13,IF('Vessel List B'!EP197=14,14,IF('Vessel List B'!EP197=15,15,IF('Vessel List B'!EP197=16,16,0))))))))))))))))))</f>
        <v xml:space="preserve"> </v>
      </c>
      <c r="HM198" s="154"/>
      <c r="HN198" s="158"/>
      <c r="HO198" s="390" t="str">
        <f t="shared" si="225"/>
        <v/>
      </c>
      <c r="HP198" s="158"/>
      <c r="HQ198" s="137"/>
      <c r="HR198" s="388" t="str">
        <f t="shared" si="226"/>
        <v/>
      </c>
      <c r="HS198" s="157" t="str">
        <f>IF(VALUE(IF('Vessel List B'!FC197=1,1,IF('Vessel List B'!FC197=2,2,IF('Vessel List B'!FC197=3,3,IF('Vessel List B'!FC197=4,4,IF('Vessel List B'!FC197=5,5,IF('Vessel List B'!FC197=6,6,IF('Vessel List B'!FC197=7,7,IF('Vessel List B'!FC197=8,8,IF('Vessel List B'!FC197=9,9,IF('Vessel List B'!FC197=10,10,IF('Vessel List B'!FC197=11,11,IF('Vessel List B'!FC197=12,12,IF('Vessel List B'!FC197=13,13,IF('Vessel List B'!FC197=14,14,IF('Vessel List B'!FC197=15,15,IF('Vessel List B'!FC197=16,16,0)))))))))))))))))=0," ",VALUE(IF('Vessel List B'!FC197=1,1,IF('Vessel List B'!FC197=2,2,IF('Vessel List B'!FC197=3,3,IF('Vessel List B'!FC197=4,4,IF('Vessel List B'!FC197=5,5,IF('Vessel List B'!FC197=6,6,IF('Vessel List B'!FC197=7,7,IF('Vessel List B'!FC197=8,8,IF('Vessel List B'!FC197=9,9,IF('Vessel List B'!FC197=10,10,IF('Vessel List B'!FC197=11,11,IF('Vessel List B'!FC197=12,12,IF('Vessel List B'!FC197=13,13,IF('Vessel List B'!FC197=14,14,IF('Vessel List B'!FC197=15,15,IF('Vessel List B'!FC197=16,16,0))))))))))))))))))</f>
        <v xml:space="preserve"> </v>
      </c>
      <c r="HT198" s="154"/>
      <c r="HU198" s="158"/>
      <c r="HV198" s="390" t="str">
        <f t="shared" si="227"/>
        <v/>
      </c>
      <c r="HW198" s="158"/>
      <c r="HX198" s="137"/>
      <c r="HY198" s="388" t="str">
        <f t="shared" si="228"/>
        <v/>
      </c>
      <c r="HZ198" s="157" t="str">
        <f>IF(VALUE(IF('Vessel List B'!FP197=1,1,IF('Vessel List B'!FP197=2,2,IF('Vessel List B'!FP197=3,3,IF('Vessel List B'!FP197=4,4,IF('Vessel List B'!FP197=5,5,IF('Vessel List B'!FP197=6,6,IF('Vessel List B'!FP197=7,7,IF('Vessel List B'!FP197=8,8,IF('Vessel List B'!FP197=9,9,IF('Vessel List B'!FP197=10,10,IF('Vessel List B'!FP197=11,11,IF('Vessel List B'!FP197=12,12,IF('Vessel List B'!FP197=13,13,IF('Vessel List B'!FP197=14,14,IF('Vessel List B'!FP197=15,15,IF('Vessel List B'!FP197=16,16,0)))))))))))))))))=0," ",VALUE(IF('Vessel List B'!FP197=1,1,IF('Vessel List B'!FP197=2,2,IF('Vessel List B'!FP197=3,3,IF('Vessel List B'!FP197=4,4,IF('Vessel List B'!FP197=5,5,IF('Vessel List B'!FP197=6,6,IF('Vessel List B'!FP197=7,7,IF('Vessel List B'!FP197=8,8,IF('Vessel List B'!FP197=9,9,IF('Vessel List B'!FP197=10,10,IF('Vessel List B'!FP197=11,11,IF('Vessel List B'!FP197=12,12,IF('Vessel List B'!FP197=13,13,IF('Vessel List B'!FP197=14,14,IF('Vessel List B'!FP197=15,15,IF('Vessel List B'!FP197=16,16,0))))))))))))))))))</f>
        <v xml:space="preserve"> </v>
      </c>
      <c r="IA198" s="154"/>
      <c r="IB198" s="158"/>
      <c r="IC198" s="390" t="str">
        <f t="shared" si="229"/>
        <v/>
      </c>
      <c r="ID198" s="158"/>
      <c r="IE198" s="137"/>
      <c r="IF198" s="388" t="str">
        <f t="shared" si="230"/>
        <v/>
      </c>
      <c r="IG198" s="157" t="str">
        <f>IF(VALUE(IF('Vessel List B'!GC197=1,1,IF('Vessel List B'!GC197=2,2,IF('Vessel List B'!GC197=3,3,IF('Vessel List B'!GC197=4,4,IF('Vessel List B'!GC197=5,5,IF('Vessel List B'!GC197=6,6,IF('Vessel List B'!GC197=7,7,IF('Vessel List B'!GC197=8,8,IF('Vessel List B'!GC197=9,9,IF('Vessel List B'!GC197=10,10,IF('Vessel List B'!GC197=11,11,IF('Vessel List B'!GC197=12,12,IF('Vessel List B'!GC197=13,13,IF('Vessel List B'!GC197=14,14,IF('Vessel List B'!GC197=15,15,IF('Vessel List B'!GC197=16,16,0)))))))))))))))))=0," ",VALUE(IF('Vessel List B'!GC197=1,1,IF('Vessel List B'!GC197=2,2,IF('Vessel List B'!GC197=3,3,IF('Vessel List B'!GC197=4,4,IF('Vessel List B'!GC197=5,5,IF('Vessel List B'!GC197=6,6,IF('Vessel List B'!GC197=7,7,IF('Vessel List B'!GC197=8,8,IF('Vessel List B'!GC197=9,9,IF('Vessel List B'!GC197=10,10,IF('Vessel List B'!GC197=11,11,IF('Vessel List B'!GC197=12,12,IF('Vessel List B'!GC197=13,13,IF('Vessel List B'!GC197=14,14,IF('Vessel List B'!GC197=15,15,IF('Vessel List B'!GC197=16,16,0))))))))))))))))))</f>
        <v xml:space="preserve"> </v>
      </c>
      <c r="IH198" s="154"/>
      <c r="II198" s="158"/>
      <c r="IJ198" s="390" t="str">
        <f t="shared" si="231"/>
        <v/>
      </c>
      <c r="IK198" s="158"/>
      <c r="IL198" s="137"/>
      <c r="IM198" s="388" t="str">
        <f t="shared" si="232"/>
        <v/>
      </c>
      <c r="IN198" s="157" t="str">
        <f>IF(VALUE(IF('Vessel List B'!GP197=1,1,IF('Vessel List B'!GP197=2,2,IF('Vessel List B'!GP197=3,3,IF('Vessel List B'!GP197=4,4,IF('Vessel List B'!GP197=5,5,IF('Vessel List B'!GP197=6,6,IF('Vessel List B'!GP197=7,7,IF('Vessel List B'!GP197=8,8,IF('Vessel List B'!GP197=9,9,IF('Vessel List B'!GP197=10,10,IF('Vessel List B'!GP197=11,11,IF('Vessel List B'!GP197=12,12,IF('Vessel List B'!GP197=13,13,IF('Vessel List B'!GP197=14,14,IF('Vessel List B'!GP197=15,15,IF('Vessel List B'!GP197=16,16,0)))))))))))))))))=0," ",VALUE(IF('Vessel List B'!GP197=1,1,IF('Vessel List B'!GP197=2,2,IF('Vessel List B'!GP197=3,3,IF('Vessel List B'!GP197=4,4,IF('Vessel List B'!GP197=5,5,IF('Vessel List B'!GP197=6,6,IF('Vessel List B'!GP197=7,7,IF('Vessel List B'!GP197=8,8,IF('Vessel List B'!GP197=9,9,IF('Vessel List B'!GP197=10,10,IF('Vessel List B'!GP197=11,11,IF('Vessel List B'!GP197=12,12,IF('Vessel List B'!GP197=13,13,IF('Vessel List B'!GP197=14,14,IF('Vessel List B'!GP197=15,15,IF('Vessel List B'!GP197=16,16,0))))))))))))))))))</f>
        <v xml:space="preserve"> </v>
      </c>
      <c r="IO198" s="154"/>
      <c r="IP198" s="158"/>
      <c r="IQ198" s="390" t="str">
        <f t="shared" si="233"/>
        <v/>
      </c>
      <c r="IR198" s="158"/>
      <c r="IS198" s="137"/>
      <c r="IT198" s="388" t="str">
        <f t="shared" si="234"/>
        <v/>
      </c>
      <c r="IU198" s="157" t="str">
        <f>IF(VALUE(IF('Vessel List B'!HC197=1,1,IF('Vessel List B'!HC197=2,2,IF('Vessel List B'!HC197=3,3,IF('Vessel List B'!HC197=4,4,IF('Vessel List B'!HC197=5,5,IF('Vessel List B'!HC197=6,6,IF('Vessel List B'!HC197=7,7,IF('Vessel List B'!HC197=8,8,IF('Vessel List B'!HC197=9,9,IF('Vessel List B'!HC197=10,10,IF('Vessel List B'!HC197=11,11,IF('Vessel List B'!HC197=12,12,IF('Vessel List B'!HC197=13,13,IF('Vessel List B'!HC197=14,14,IF('Vessel List B'!HC197=15,15,IF('Vessel List B'!HC197=16,16,0)))))))))))))))))=0," ",VALUE(IF('Vessel List B'!HC197=1,1,IF('Vessel List B'!HC197=2,2,IF('Vessel List B'!HC197=3,3,IF('Vessel List B'!HC197=4,4,IF('Vessel List B'!HC197=5,5,IF('Vessel List B'!HC197=6,6,IF('Vessel List B'!HC197=7,7,IF('Vessel List B'!HC197=8,8,IF('Vessel List B'!HC197=9,9,IF('Vessel List B'!HC197=10,10,IF('Vessel List B'!HC197=11,11,IF('Vessel List B'!HC197=12,12,IF('Vessel List B'!HC197=13,13,IF('Vessel List B'!HC197=14,14,IF('Vessel List B'!HC197=15,15,IF('Vessel List B'!HC197=16,16,0))))))))))))))))))</f>
        <v xml:space="preserve"> </v>
      </c>
      <c r="IV198" s="154"/>
      <c r="IW198" s="158"/>
      <c r="IX198" s="390" t="str">
        <f t="shared" si="235"/>
        <v/>
      </c>
      <c r="IY198" s="158"/>
      <c r="IZ198" s="137"/>
      <c r="JA198" s="388" t="str">
        <f t="shared" si="236"/>
        <v/>
      </c>
      <c r="JB198" s="157" t="str">
        <f>IF(VALUE(IF('Vessel List B'!HP197=1,1,IF('Vessel List B'!HP197=2,2,IF('Vessel List B'!HP197=3,3,IF('Vessel List B'!HP197=4,4,IF('Vessel List B'!HP197=5,5,IF('Vessel List B'!HP197=6,6,IF('Vessel List B'!HP197=7,7,IF('Vessel List B'!HP197=8,8,IF('Vessel List B'!HP197=9,9,IF('Vessel List B'!HP197=10,10,IF('Vessel List B'!HP197=11,11,IF('Vessel List B'!HP197=12,12,IF('Vessel List B'!HP197=13,13,IF('Vessel List B'!HP197=14,14,IF('Vessel List B'!HP197=15,15,IF('Vessel List B'!HP197=16,16,0)))))))))))))))))=0," ",VALUE(IF('Vessel List B'!HP197=1,1,IF('Vessel List B'!HP197=2,2,IF('Vessel List B'!HP197=3,3,IF('Vessel List B'!HP197=4,4,IF('Vessel List B'!HP197=5,5,IF('Vessel List B'!HP197=6,6,IF('Vessel List B'!HP197=7,7,IF('Vessel List B'!HP197=8,8,IF('Vessel List B'!HP197=9,9,IF('Vessel List B'!HP197=10,10,IF('Vessel List B'!HP197=11,11,IF('Vessel List B'!HP197=12,12,IF('Vessel List B'!HP197=13,13,IF('Vessel List B'!HP197=14,14,IF('Vessel List B'!HP197=15,15,IF('Vessel List B'!HP197=16,16,0))))))))))))))))))</f>
        <v xml:space="preserve"> </v>
      </c>
      <c r="JC198" s="154"/>
      <c r="JD198" s="158"/>
      <c r="JE198" s="390" t="str">
        <f t="shared" si="237"/>
        <v/>
      </c>
      <c r="JF198" s="158"/>
      <c r="JG198" s="137"/>
      <c r="JH198" s="388" t="str">
        <f t="shared" si="238"/>
        <v/>
      </c>
      <c r="JI198" s="157" t="str">
        <f>IF(VALUE(IF('Vessel List B'!IC197=1,1,IF('Vessel List B'!IC197=2,2,IF('Vessel List B'!IC197=3,3,IF('Vessel List B'!IC197=4,4,IF('Vessel List B'!IC197=5,5,IF('Vessel List B'!IC197=6,6,IF('Vessel List B'!IC197=7,7,IF('Vessel List B'!IC197=8,8,IF('Vessel List B'!IC197=9,9,IF('Vessel List B'!IC197=10,10,IF('Vessel List B'!IC197=11,11,IF('Vessel List B'!IC197=12,12,IF('Vessel List B'!IC197=13,13,IF('Vessel List B'!IC197=14,14,IF('Vessel List B'!IC197=15,15,IF('Vessel List B'!IC197=16,16,0)))))))))))))))))=0," ",VALUE(IF('Vessel List B'!IC197=1,1,IF('Vessel List B'!IC197=2,2,IF('Vessel List B'!IC197=3,3,IF('Vessel List B'!IC197=4,4,IF('Vessel List B'!IC197=5,5,IF('Vessel List B'!IC197=6,6,IF('Vessel List B'!IC197=7,7,IF('Vessel List B'!IC197=8,8,IF('Vessel List B'!IC197=9,9,IF('Vessel List B'!IC197=10,10,IF('Vessel List B'!IC197=11,11,IF('Vessel List B'!IC197=12,12,IF('Vessel List B'!IC197=13,13,IF('Vessel List B'!IC197=14,14,IF('Vessel List B'!IC197=15,15,IF('Vessel List B'!IC197=16,16,0))))))))))))))))))</f>
        <v xml:space="preserve"> </v>
      </c>
      <c r="JJ198" s="154"/>
      <c r="JK198" s="158"/>
      <c r="JL198" s="390" t="str">
        <f t="shared" si="239"/>
        <v/>
      </c>
      <c r="JM198" s="158"/>
      <c r="JN198" s="137"/>
      <c r="JO198" s="388" t="str">
        <f t="shared" si="240"/>
        <v/>
      </c>
      <c r="JP198" s="157" t="str">
        <f>IF(VALUE(IF('Vessel List B'!IP197=1,1,IF('Vessel List B'!IP197=2,2,IF('Vessel List B'!IP197=3,3,IF('Vessel List B'!IP197=4,4,IF('Vessel List B'!IP197=5,5,IF('Vessel List B'!IP197=6,6,IF('Vessel List B'!IP197=7,7,IF('Vessel List B'!IP197=8,8,IF('Vessel List B'!IP197=9,9,IF('Vessel List B'!IP197=10,10,IF('Vessel List B'!IP197=11,11,IF('Vessel List B'!IP197=12,12,IF('Vessel List B'!IP197=13,13,IF('Vessel List B'!IP197=14,14,IF('Vessel List B'!IP197=15,15,IF('Vessel List B'!IP197=16,16,0)))))))))))))))))=0," ",VALUE(IF('Vessel List B'!IP197=1,1,IF('Vessel List B'!IP197=2,2,IF('Vessel List B'!IP197=3,3,IF('Vessel List B'!IP197=4,4,IF('Vessel List B'!IP197=5,5,IF('Vessel List B'!IP197=6,6,IF('Vessel List B'!IP197=7,7,IF('Vessel List B'!IP197=8,8,IF('Vessel List B'!IP197=9,9,IF('Vessel List B'!IP197=10,10,IF('Vessel List B'!IP197=11,11,IF('Vessel List B'!IP197=12,12,IF('Vessel List B'!IP197=13,13,IF('Vessel List B'!IP197=14,14,IF('Vessel List B'!IP197=15,15,IF('Vessel List B'!IP197=16,16,0))))))))))))))))))</f>
        <v xml:space="preserve"> </v>
      </c>
      <c r="JQ198" s="154"/>
      <c r="JR198" s="158"/>
      <c r="JS198" s="390" t="str">
        <f t="shared" si="241"/>
        <v/>
      </c>
      <c r="JT198" s="158"/>
      <c r="JU198" s="137"/>
      <c r="JV198" s="397" t="str">
        <f t="shared" si="242"/>
        <v/>
      </c>
      <c r="JW198" s="403"/>
    </row>
    <row r="199" spans="1:283" ht="15" x14ac:dyDescent="0.25">
      <c r="A199" s="132">
        <f>'Vessel List A'!B198</f>
        <v>41773</v>
      </c>
      <c r="B199" s="157" t="str">
        <f>IF(VALUE(IF('Vessel List A'!C198=1,1,IF('Vessel List A'!C198=2,2,IF('Vessel List A'!C198=3,3,IF('Vessel List A'!C198=4,4,IF('Vessel List A'!C198=5,5,IF('Vessel List A'!C198=6,6,IF('Vessel List A'!C198=7,7,IF('Vessel List A'!C198=8,8,IF('Vessel List A'!C198=9,9,IF('Vessel List A'!C198=10,10,IF('Vessel List A'!C198=11,11,IF('Vessel List A'!C198=12,12,IF('Vessel List A'!C198=13,13,IF('Vessel List A'!C198=14,14,IF('Vessel List A'!C198=15,15,IF('Vessel List A'!C198=16,16,0)))))))))))))))))=0," ",VALUE(IF('Vessel List A'!C198=1,1,IF('Vessel List A'!C198=2,2,IF('Vessel List A'!C198=3,3,IF('Vessel List A'!C198=4,4,IF('Vessel List A'!C198=5,5,IF('Vessel List A'!C198=6,6,IF('Vessel List A'!C198=7,7,IF('Vessel List A'!C198=8,8,IF('Vessel List A'!C198=9,9,IF('Vessel List A'!C198=10,10,IF('Vessel List A'!C198=11,11,IF('Vessel List A'!C198=12,12,IF('Vessel List A'!C198=13,13,IF('Vessel List A'!C198=14,14,IF('Vessel List A'!C198=15,15,IF('Vessel List A'!C198=16,16,0))))))))))))))))))</f>
        <v xml:space="preserve"> </v>
      </c>
      <c r="C199" s="154"/>
      <c r="D199" s="158"/>
      <c r="E199" s="390" t="str">
        <f t="shared" ref="E199:E217" si="243">IF(D199="N",1,IF(D199="NE",2,IF(D199="E",3,IF(D199="SE",4,IF(D199="S",5,IF(D199="SW",6,IF(D199="W",7,IF(D199="NW",8,""))))))))</f>
        <v/>
      </c>
      <c r="F199" s="158"/>
      <c r="G199" s="137"/>
      <c r="H199" s="388" t="str">
        <f t="shared" ref="H199:H217" si="244">IF(G199="No",1,IF(G199="SL",2,IF(G199="ME",3,IF(G199="ST",4,""))))</f>
        <v/>
      </c>
      <c r="I199" s="157" t="str">
        <f>IF(VALUE(IF('Vessel List A'!P198=1,1,IF('Vessel List A'!P198=2,2,IF('Vessel List A'!P198=3,3,IF('Vessel List A'!P198=4,4,IF('Vessel List A'!P198=5,5,IF('Vessel List A'!P198=6,6,IF('Vessel List A'!P198=7,7,IF('Vessel List A'!P198=8,8,IF('Vessel List A'!P198=9,9,IF('Vessel List A'!P198=10,10,IF('Vessel List A'!P198=11,11,IF('Vessel List A'!P198=12,12,IF('Vessel List A'!P198=13,13,IF('Vessel List A'!P198=14,14,IF('Vessel List A'!P198=15,15,IF('Vessel List A'!P198=16,16,0)))))))))))))))))=0," ",VALUE(IF('Vessel List A'!P198=1,1,IF('Vessel List A'!P198=2,2,IF('Vessel List A'!P198=3,3,IF('Vessel List A'!P198=4,4,IF('Vessel List A'!P198=5,5,IF('Vessel List A'!P198=6,6,IF('Vessel List A'!P198=7,7,IF('Vessel List A'!P198=8,8,IF('Vessel List A'!P198=9,9,IF('Vessel List A'!P198=10,10,IF('Vessel List A'!P198=11,11,IF('Vessel List A'!P198=12,12,IF('Vessel List A'!P198=13,13,IF('Vessel List A'!P198=14,14,IF('Vessel List A'!P198=15,15,IF('Vessel List A'!P198=16,16,0))))))))))))))))))</f>
        <v xml:space="preserve"> </v>
      </c>
      <c r="J199" s="154"/>
      <c r="K199" s="158"/>
      <c r="L199" s="390" t="str">
        <f t="shared" ref="L199:L217" si="245">IF(K199="N",1,IF(K199="NE",2,IF(K199="E",3,IF(K199="SE",4,IF(K199="S",5,IF(K199="SW",6,IF(K199="W",7,IF(K199="NW",8,""))))))))</f>
        <v/>
      </c>
      <c r="M199" s="158"/>
      <c r="N199" s="137"/>
      <c r="O199" s="388" t="str">
        <f t="shared" ref="O199:O217" si="246">IF(N199="No",1,IF(N199="SL",2,IF(N199="ME",3,IF(N199="ST",4,""))))</f>
        <v/>
      </c>
      <c r="P199" s="157" t="str">
        <f>IF(VALUE(IF('Vessel List A'!AC198=1,1,IF('Vessel List A'!AC198=2,2,IF('Vessel List A'!AC198=3,3,IF('Vessel List A'!AC198=4,4,IF('Vessel List A'!AC198=5,5,IF('Vessel List A'!AC198=6,6,IF('Vessel List A'!AC198=7,7,IF('Vessel List A'!AC198=8,8,IF('Vessel List A'!AC198=9,9,IF('Vessel List A'!AC198=10,10,IF('Vessel List A'!AC198=11,11,IF('Vessel List A'!AC198=12,12,IF('Vessel List A'!AC198=13,13,IF('Vessel List A'!AC198=14,14,IF('Vessel List A'!AC198=15,15,IF('Vessel List A'!AC198=16,16,0)))))))))))))))))=0," ",VALUE(IF('Vessel List A'!AC198=1,1,IF('Vessel List A'!AC198=2,2,IF('Vessel List A'!AC198=3,3,IF('Vessel List A'!AC198=4,4,IF('Vessel List A'!AC198=5,5,IF('Vessel List A'!AC198=6,6,IF('Vessel List A'!AC198=7,7,IF('Vessel List A'!AC198=8,8,IF('Vessel List A'!AC198=9,9,IF('Vessel List A'!AC198=10,10,IF('Vessel List A'!AC198=11,11,IF('Vessel List A'!AC198=12,12,IF('Vessel List A'!AC198=13,13,IF('Vessel List A'!AC198=14,14,IF('Vessel List A'!AC198=15,15,IF('Vessel List A'!AC198=16,16,0))))))))))))))))))</f>
        <v xml:space="preserve"> </v>
      </c>
      <c r="Q199" s="154"/>
      <c r="R199" s="158"/>
      <c r="S199" s="390" t="str">
        <f t="shared" ref="S199:S217" si="247">IF(R199="N",1,IF(R199="NE",2,IF(R199="E",3,IF(R199="SE",4,IF(R199="S",5,IF(R199="SW",6,IF(R199="W",7,IF(R199="NW",8,""))))))))</f>
        <v/>
      </c>
      <c r="T199" s="158"/>
      <c r="U199" s="137"/>
      <c r="V199" s="388" t="str">
        <f t="shared" ref="V199:V217" si="248">IF(U199="No",1,IF(U199="SL",2,IF(U199="ME",3,IF(U199="ST",4,""))))</f>
        <v/>
      </c>
      <c r="W199" s="157" t="str">
        <f>IF(VALUE(IF('Vessel List A'!AP198=1,1,IF('Vessel List A'!AP198=2,2,IF('Vessel List A'!AP198=3,3,IF('Vessel List A'!AP198=4,4,IF('Vessel List A'!AP198=5,5,IF('Vessel List A'!AP198=6,6,IF('Vessel List A'!AP198=7,7,IF('Vessel List A'!AP198=8,8,IF('Vessel List A'!AP198=9,9,IF('Vessel List A'!AP198=10,10,IF('Vessel List A'!AP198=11,11,IF('Vessel List A'!AP198=12,12,IF('Vessel List A'!AP198=13,13,IF('Vessel List A'!AP198=14,14,IF('Vessel List A'!AP198=15,15,IF('Vessel List A'!AP198=16,16,0)))))))))))))))))=0," ",VALUE(IF('Vessel List A'!AP198=1,1,IF('Vessel List A'!AP198=2,2,IF('Vessel List A'!AP198=3,3,IF('Vessel List A'!AP198=4,4,IF('Vessel List A'!AP198=5,5,IF('Vessel List A'!AP198=6,6,IF('Vessel List A'!AP198=7,7,IF('Vessel List A'!AP198=8,8,IF('Vessel List A'!AP198=9,9,IF('Vessel List A'!AP198=10,10,IF('Vessel List A'!AP198=11,11,IF('Vessel List A'!AP198=12,12,IF('Vessel List A'!AP198=13,13,IF('Vessel List A'!AP198=14,14,IF('Vessel List A'!AP198=15,15,IF('Vessel List A'!AP198=16,16,0))))))))))))))))))</f>
        <v xml:space="preserve"> </v>
      </c>
      <c r="X199" s="154"/>
      <c r="Y199" s="158"/>
      <c r="Z199" s="390" t="str">
        <f t="shared" ref="Z199:Z217" si="249">IF(Y199="N",1,IF(Y199="NE",2,IF(Y199="E",3,IF(Y199="SE",4,IF(Y199="S",5,IF(Y199="SW",6,IF(Y199="W",7,IF(Y199="NW",8,""))))))))</f>
        <v/>
      </c>
      <c r="AA199" s="158"/>
      <c r="AB199" s="137"/>
      <c r="AC199" s="388" t="str">
        <f t="shared" ref="AC199:AC217" si="250">IF(AB199="No",1,IF(AB199="SL",2,IF(AB199="ME",3,IF(AB199="ST",4,""))))</f>
        <v/>
      </c>
      <c r="AD199" s="157" t="str">
        <f>IF(VALUE(IF('Vessel List A'!BC198=1,1,IF('Vessel List A'!BC198=2,2,IF('Vessel List A'!BC198=3,3,IF('Vessel List A'!BC198=4,4,IF('Vessel List A'!BC198=5,5,IF('Vessel List A'!BC198=6,6,IF('Vessel List A'!BC198=7,7,IF('Vessel List A'!BC198=8,8,IF('Vessel List A'!BC198=9,9,IF('Vessel List A'!BC198=10,10,IF('Vessel List A'!BC198=11,11,IF('Vessel List A'!BC198=12,12,IF('Vessel List A'!BC198=13,13,IF('Vessel List A'!BC198=14,14,IF('Vessel List A'!BC198=15,15,IF('Vessel List A'!BC198=16,16,0)))))))))))))))))=0," ",VALUE(IF('Vessel List A'!BC198=1,1,IF('Vessel List A'!BC198=2,2,IF('Vessel List A'!BC198=3,3,IF('Vessel List A'!BC198=4,4,IF('Vessel List A'!BC198=5,5,IF('Vessel List A'!BC198=6,6,IF('Vessel List A'!BC198=7,7,IF('Vessel List A'!BC198=8,8,IF('Vessel List A'!BC198=9,9,IF('Vessel List A'!BC198=10,10,IF('Vessel List A'!BC198=11,11,IF('Vessel List A'!BC198=12,12,IF('Vessel List A'!BC198=13,13,IF('Vessel List A'!BC198=14,14,IF('Vessel List A'!BC198=15,15,IF('Vessel List A'!BC198=16,16,0))))))))))))))))))</f>
        <v xml:space="preserve"> </v>
      </c>
      <c r="AE199" s="154"/>
      <c r="AF199" s="158"/>
      <c r="AG199" s="390" t="str">
        <f t="shared" ref="AG199:AG217" si="251">IF(AF199="N",1,IF(AF199="NE",2,IF(AF199="E",3,IF(AF199="SE",4,IF(AF199="S",5,IF(AF199="SW",6,IF(AF199="W",7,IF(AF199="NW",8,""))))))))</f>
        <v/>
      </c>
      <c r="AH199" s="158"/>
      <c r="AI199" s="137"/>
      <c r="AJ199" s="388" t="str">
        <f t="shared" ref="AJ199:AJ217" si="252">IF(AI199="No",1,IF(AI199="SL",2,IF(AI199="ME",3,IF(AI199="ST",4,""))))</f>
        <v/>
      </c>
      <c r="AK199" s="157" t="str">
        <f>IF(VALUE(IF('Vessel List A'!BP198=1,1,IF('Vessel List A'!BP198=2,2,IF('Vessel List A'!BP198=3,3,IF('Vessel List A'!BP198=4,4,IF('Vessel List A'!BP198=5,5,IF('Vessel List A'!BP198=6,6,IF('Vessel List A'!BP198=7,7,IF('Vessel List A'!BP198=8,8,IF('Vessel List A'!BP198=9,9,IF('Vessel List A'!BP198=10,10,IF('Vessel List A'!BP198=11,11,IF('Vessel List A'!BP198=12,12,IF('Vessel List A'!BP198=13,13,IF('Vessel List A'!BP198=14,14,IF('Vessel List A'!BP198=15,15,IF('Vessel List A'!BP198=16,16,0)))))))))))))))))=0," ",VALUE(IF('Vessel List A'!BP198=1,1,IF('Vessel List A'!BP198=2,2,IF('Vessel List A'!BP198=3,3,IF('Vessel List A'!BP198=4,4,IF('Vessel List A'!BP198=5,5,IF('Vessel List A'!BP198=6,6,IF('Vessel List A'!BP198=7,7,IF('Vessel List A'!BP198=8,8,IF('Vessel List A'!BP198=9,9,IF('Vessel List A'!BP198=10,10,IF('Vessel List A'!BP198=11,11,IF('Vessel List A'!BP198=12,12,IF('Vessel List A'!BP198=13,13,IF('Vessel List A'!BP198=14,14,IF('Vessel List A'!BP198=15,15,IF('Vessel List A'!BP198=16,16,0))))))))))))))))))</f>
        <v xml:space="preserve"> </v>
      </c>
      <c r="AL199" s="154"/>
      <c r="AM199" s="158"/>
      <c r="AN199" s="390" t="str">
        <f t="shared" ref="AN199:AN217" si="253">IF(AM199="N",1,IF(AM199="NE",2,IF(AM199="E",3,IF(AM199="SE",4,IF(AM199="S",5,IF(AM199="SW",6,IF(AM199="W",7,IF(AM199="NW",8,""))))))))</f>
        <v/>
      </c>
      <c r="AO199" s="158"/>
      <c r="AP199" s="137"/>
      <c r="AQ199" s="388" t="str">
        <f t="shared" ref="AQ199:AQ217" si="254">IF(AP199="No",1,IF(AP199="SL",2,IF(AP199="ME",3,IF(AP199="ST",4,""))))</f>
        <v/>
      </c>
      <c r="AR199" s="157" t="str">
        <f>IF(VALUE(IF('Vessel List A'!CC198=1,1,IF('Vessel List A'!CC198=2,2,IF('Vessel List A'!CC198=3,3,IF('Vessel List A'!CC198=4,4,IF('Vessel List A'!CC198=5,5,IF('Vessel List A'!CC198=6,6,IF('Vessel List A'!CC198=7,7,IF('Vessel List A'!CC198=8,8,IF('Vessel List A'!CC198=9,9,IF('Vessel List A'!CC198=10,10,IF('Vessel List A'!CC198=11,11,IF('Vessel List A'!CC198=12,12,IF('Vessel List A'!CC198=13,13,IF('Vessel List A'!CC198=14,14,IF('Vessel List A'!CC198=15,15,IF('Vessel List A'!CC198=16,16,0)))))))))))))))))=0," ",VALUE(IF('Vessel List A'!CC198=1,1,IF('Vessel List A'!CC198=2,2,IF('Vessel List A'!CC198=3,3,IF('Vessel List A'!CC198=4,4,IF('Vessel List A'!CC198=5,5,IF('Vessel List A'!CC198=6,6,IF('Vessel List A'!CC198=7,7,IF('Vessel List A'!CC198=8,8,IF('Vessel List A'!CC198=9,9,IF('Vessel List A'!CC198=10,10,IF('Vessel List A'!CC198=11,11,IF('Vessel List A'!CC198=12,12,IF('Vessel List A'!CC198=13,13,IF('Vessel List A'!CC198=14,14,IF('Vessel List A'!CC198=15,15,IF('Vessel List A'!CC198=16,16,0))))))))))))))))))</f>
        <v xml:space="preserve"> </v>
      </c>
      <c r="AS199" s="154"/>
      <c r="AT199" s="158"/>
      <c r="AU199" s="390" t="str">
        <f t="shared" ref="AU199:AU217" si="255">IF(AT199="N",1,IF(AT199="NE",2,IF(AT199="E",3,IF(AT199="SE",4,IF(AT199="S",5,IF(AT199="SW",6,IF(AT199="W",7,IF(AT199="NW",8,""))))))))</f>
        <v/>
      </c>
      <c r="AV199" s="158"/>
      <c r="AW199" s="137"/>
      <c r="AX199" s="388" t="str">
        <f t="shared" ref="AX199:AX217" si="256">IF(AW199="No",1,IF(AW199="SL",2,IF(AW199="ME",3,IF(AW199="ST",4,""))))</f>
        <v/>
      </c>
      <c r="AY199" s="157" t="str">
        <f>IF(VALUE(IF('Vessel List A'!CP198=1,1,IF('Vessel List A'!CP198=2,2,IF('Vessel List A'!CP198=3,3,IF('Vessel List A'!CP198=4,4,IF('Vessel List A'!CP198=5,5,IF('Vessel List A'!CP198=6,6,IF('Vessel List A'!CP198=7,7,IF('Vessel List A'!CP198=8,8,IF('Vessel List A'!CP198=9,9,IF('Vessel List A'!CP198=10,10,IF('Vessel List A'!CP198=11,11,IF('Vessel List A'!CP198=12,12,IF('Vessel List A'!CP198=13,13,IF('Vessel List A'!CP198=14,14,IF('Vessel List A'!CP198=15,15,IF('Vessel List A'!CP198=16,16,0)))))))))))))))))=0," ",VALUE(IF('Vessel List A'!CP198=1,1,IF('Vessel List A'!CP198=2,2,IF('Vessel List A'!CP198=3,3,IF('Vessel List A'!CP198=4,4,IF('Vessel List A'!CP198=5,5,IF('Vessel List A'!CP198=6,6,IF('Vessel List A'!CP198=7,7,IF('Vessel List A'!CP198=8,8,IF('Vessel List A'!CP198=9,9,IF('Vessel List A'!CP198=10,10,IF('Vessel List A'!CP198=11,11,IF('Vessel List A'!CP198=12,12,IF('Vessel List A'!CP198=13,13,IF('Vessel List A'!CP198=14,14,IF('Vessel List A'!CP198=15,15,IF('Vessel List A'!CP198=16,16,0))))))))))))))))))</f>
        <v xml:space="preserve"> </v>
      </c>
      <c r="AZ199" s="154"/>
      <c r="BA199" s="158"/>
      <c r="BB199" s="390" t="str">
        <f t="shared" ref="BB199:BB217" si="257">IF(BA199="N",1,IF(BA199="NE",2,IF(BA199="E",3,IF(BA199="SE",4,IF(BA199="S",5,IF(BA199="SW",6,IF(BA199="W",7,IF(BA199="NW",8,""))))))))</f>
        <v/>
      </c>
      <c r="BC199" s="158"/>
      <c r="BD199" s="137"/>
      <c r="BE199" s="388" t="str">
        <f t="shared" ref="BE199:BE217" si="258">IF(BD199="No",1,IF(BD199="SL",2,IF(BD199="ME",3,IF(BD199="ST",4,""))))</f>
        <v/>
      </c>
      <c r="BF199" s="157" t="str">
        <f>IF(VALUE(IF('Vessel List A'!DC198=1,1,IF('Vessel List A'!DC198=2,2,IF('Vessel List A'!DC198=3,3,IF('Vessel List A'!DC198=4,4,IF('Vessel List A'!DC198=5,5,IF('Vessel List A'!DC198=6,6,IF('Vessel List A'!DC198=7,7,IF('Vessel List A'!DC198=8,8,IF('Vessel List A'!DC198=9,9,IF('Vessel List A'!DC198=10,10,IF('Vessel List A'!DC198=11,11,IF('Vessel List A'!DC198=12,12,IF('Vessel List A'!DC198=13,13,IF('Vessel List A'!DC198=14,14,IF('Vessel List A'!DC198=15,15,IF('Vessel List A'!DC198=16,16,0)))))))))))))))))=0," ",VALUE(IF('Vessel List A'!DC198=1,1,IF('Vessel List A'!DC198=2,2,IF('Vessel List A'!DC198=3,3,IF('Vessel List A'!DC198=4,4,IF('Vessel List A'!DC198=5,5,IF('Vessel List A'!DC198=6,6,IF('Vessel List A'!DC198=7,7,IF('Vessel List A'!DC198=8,8,IF('Vessel List A'!DC198=9,9,IF('Vessel List A'!DC198=10,10,IF('Vessel List A'!DC198=11,11,IF('Vessel List A'!DC198=12,12,IF('Vessel List A'!DC198=13,13,IF('Vessel List A'!DC198=14,14,IF('Vessel List A'!DC198=15,15,IF('Vessel List A'!DC198=16,16,0))))))))))))))))))</f>
        <v xml:space="preserve"> </v>
      </c>
      <c r="BG199" s="154"/>
      <c r="BH199" s="158"/>
      <c r="BI199" s="390" t="str">
        <f t="shared" ref="BI199:BI217" si="259">IF(BH199="N",1,IF(BH199="NE",2,IF(BH199="E",3,IF(BH199="SE",4,IF(BH199="S",5,IF(BH199="SW",6,IF(BH199="W",7,IF(BH199="NW",8,""))))))))</f>
        <v/>
      </c>
      <c r="BJ199" s="158"/>
      <c r="BK199" s="137"/>
      <c r="BL199" s="388" t="str">
        <f t="shared" ref="BL199:BL217" si="260">IF(BK199="No",1,IF(BK199="SL",2,IF(BK199="ME",3,IF(BK199="ST",4,""))))</f>
        <v/>
      </c>
      <c r="BM199" s="157" t="str">
        <f>IF(VALUE(IF('Vessel List A'!DP198=1,1,IF('Vessel List A'!DP198=2,2,IF('Vessel List A'!DP198=3,3,IF('Vessel List A'!DP198=4,4,IF('Vessel List A'!DP198=5,5,IF('Vessel List A'!DP198=6,6,IF('Vessel List A'!DP198=7,7,IF('Vessel List A'!DP198=8,8,IF('Vessel List A'!DP198=9,9,IF('Vessel List A'!DP198=10,10,IF('Vessel List A'!DP198=11,11,IF('Vessel List A'!DP198=12,12,IF('Vessel List A'!DP198=13,13,IF('Vessel List A'!DP198=14,14,IF('Vessel List A'!DP198=15,15,IF('Vessel List A'!DP198=16,16,0)))))))))))))))))=0," ",VALUE(IF('Vessel List A'!DP198=1,1,IF('Vessel List A'!DP198=2,2,IF('Vessel List A'!DP198=3,3,IF('Vessel List A'!DP198=4,4,IF('Vessel List A'!DP198=5,5,IF('Vessel List A'!DP198=6,6,IF('Vessel List A'!DP198=7,7,IF('Vessel List A'!DP198=8,8,IF('Vessel List A'!DP198=9,9,IF('Vessel List A'!DP198=10,10,IF('Vessel List A'!DP198=11,11,IF('Vessel List A'!DP198=12,12,IF('Vessel List A'!DP198=13,13,IF('Vessel List A'!DP198=14,14,IF('Vessel List A'!DP198=15,15,IF('Vessel List A'!DP198=16,16,0))))))))))))))))))</f>
        <v xml:space="preserve"> </v>
      </c>
      <c r="BN199" s="154"/>
      <c r="BO199" s="158"/>
      <c r="BP199" s="390" t="str">
        <f t="shared" ref="BP199:BP217" si="261">IF(BO199="N",1,IF(BO199="NE",2,IF(BO199="E",3,IF(BO199="SE",4,IF(BO199="S",5,IF(BO199="SW",6,IF(BO199="W",7,IF(BO199="NW",8,""))))))))</f>
        <v/>
      </c>
      <c r="BQ199" s="158"/>
      <c r="BR199" s="137"/>
      <c r="BS199" s="388" t="str">
        <f t="shared" ref="BS199:BS217" si="262">IF(BR199="No",1,IF(BR199="SL",2,IF(BR199="ME",3,IF(BR199="ST",4,""))))</f>
        <v/>
      </c>
      <c r="BT199" s="157" t="str">
        <f>IF(VALUE(IF('Vessel List A'!EC198=1,1,IF('Vessel List A'!EC198=2,2,IF('Vessel List A'!EC198=3,3,IF('Vessel List A'!EC198=4,4,IF('Vessel List A'!EC198=5,5,IF('Vessel List A'!EC198=6,6,IF('Vessel List A'!EC198=7,7,IF('Vessel List A'!EC198=8,8,IF('Vessel List A'!EC198=9,9,IF('Vessel List A'!EC198=10,10,IF('Vessel List A'!EC198=11,11,IF('Vessel List A'!EC198=12,12,IF('Vessel List A'!EC198=13,13,IF('Vessel List A'!EC198=14,14,IF('Vessel List A'!EC198=15,15,IF('Vessel List A'!EC198=16,16,0)))))))))))))))))=0," ",VALUE(IF('Vessel List A'!EC198=1,1,IF('Vessel List A'!EC198=2,2,IF('Vessel List A'!EC198=3,3,IF('Vessel List A'!EC198=4,4,IF('Vessel List A'!EC198=5,5,IF('Vessel List A'!EC198=6,6,IF('Vessel List A'!EC198=7,7,IF('Vessel List A'!EC198=8,8,IF('Vessel List A'!EC198=9,9,IF('Vessel List A'!EC198=10,10,IF('Vessel List A'!EC198=11,11,IF('Vessel List A'!EC198=12,12,IF('Vessel List A'!EC198=13,13,IF('Vessel List A'!EC198=14,14,IF('Vessel List A'!EC198=15,15,IF('Vessel List A'!EC198=16,16,0))))))))))))))))))</f>
        <v xml:space="preserve"> </v>
      </c>
      <c r="BU199" s="154"/>
      <c r="BV199" s="158"/>
      <c r="BW199" s="390" t="str">
        <f t="shared" ref="BW199:BW217" si="263">IF(BV199="N",1,IF(BV199="NE",2,IF(BV199="E",3,IF(BV199="SE",4,IF(BV199="S",5,IF(BV199="SW",6,IF(BV199="W",7,IF(BV199="NW",8,""))))))))</f>
        <v/>
      </c>
      <c r="BX199" s="158"/>
      <c r="BY199" s="137"/>
      <c r="BZ199" s="388" t="str">
        <f t="shared" ref="BZ199:BZ217" si="264">IF(BY199="No",1,IF(BY199="SL",2,IF(BY199="ME",3,IF(BY199="ST",4,""))))</f>
        <v/>
      </c>
      <c r="CA199" s="157" t="str">
        <f>IF(VALUE(IF('Vessel List A'!EP198=1,1,IF('Vessel List A'!EP198=2,2,IF('Vessel List A'!EP198=3,3,IF('Vessel List A'!EP198=4,4,IF('Vessel List A'!EP198=5,5,IF('Vessel List A'!EP198=6,6,IF('Vessel List A'!EP198=7,7,IF('Vessel List A'!EP198=8,8,IF('Vessel List A'!EP198=9,9,IF('Vessel List A'!EP198=10,10,IF('Vessel List A'!EP198=11,11,IF('Vessel List A'!EP198=12,12,IF('Vessel List A'!EP198=13,13,IF('Vessel List A'!EP198=14,14,IF('Vessel List A'!EP198=15,15,IF('Vessel List A'!EP198=16,16,0)))))))))))))))))=0," ",VALUE(IF('Vessel List A'!EP198=1,1,IF('Vessel List A'!EP198=2,2,IF('Vessel List A'!EP198=3,3,IF('Vessel List A'!EP198=4,4,IF('Vessel List A'!EP198=5,5,IF('Vessel List A'!EP198=6,6,IF('Vessel List A'!EP198=7,7,IF('Vessel List A'!EP198=8,8,IF('Vessel List A'!EP198=9,9,IF('Vessel List A'!EP198=10,10,IF('Vessel List A'!EP198=11,11,IF('Vessel List A'!EP198=12,12,IF('Vessel List A'!EP198=13,13,IF('Vessel List A'!EP198=14,14,IF('Vessel List A'!EP198=15,15,IF('Vessel List A'!EP198=16,16,0))))))))))))))))))</f>
        <v xml:space="preserve"> </v>
      </c>
      <c r="CB199" s="154"/>
      <c r="CC199" s="158"/>
      <c r="CD199" s="390" t="str">
        <f t="shared" ref="CD199:CD217" si="265">IF(CC199="N",1,IF(CC199="NE",2,IF(CC199="E",3,IF(CC199="SE",4,IF(CC199="S",5,IF(CC199="SW",6,IF(CC199="W",7,IF(CC199="NW",8,""))))))))</f>
        <v/>
      </c>
      <c r="CE199" s="158"/>
      <c r="CF199" s="137"/>
      <c r="CG199" s="388" t="str">
        <f t="shared" ref="CG199:CG217" si="266">IF(CF199="No",1,IF(CF199="SL",2,IF(CF199="ME",3,IF(CF199="ST",4,""))))</f>
        <v/>
      </c>
      <c r="CH199" s="157" t="str">
        <f>IF(VALUE(IF('Vessel List A'!FC198=1,1,IF('Vessel List A'!FC198=2,2,IF('Vessel List A'!FC198=3,3,IF('Vessel List A'!FC198=4,4,IF('Vessel List A'!FC198=5,5,IF('Vessel List A'!FC198=6,6,IF('Vessel List A'!FC198=7,7,IF('Vessel List A'!FC198=8,8,IF('Vessel List A'!FC198=9,9,IF('Vessel List A'!FC198=10,10,IF('Vessel List A'!FC198=11,11,IF('Vessel List A'!FC198=12,12,IF('Vessel List A'!FC198=13,13,IF('Vessel List A'!FC198=14,14,IF('Vessel List A'!FC198=15,15,IF('Vessel List A'!FC198=16,16,0)))))))))))))))))=0," ",VALUE(IF('Vessel List A'!FC198=1,1,IF('Vessel List A'!FC198=2,2,IF('Vessel List A'!FC198=3,3,IF('Vessel List A'!FC198=4,4,IF('Vessel List A'!FC198=5,5,IF('Vessel List A'!FC198=6,6,IF('Vessel List A'!FC198=7,7,IF('Vessel List A'!FC198=8,8,IF('Vessel List A'!FC198=9,9,IF('Vessel List A'!FC198=10,10,IF('Vessel List A'!FC198=11,11,IF('Vessel List A'!FC198=12,12,IF('Vessel List A'!FC198=13,13,IF('Vessel List A'!FC198=14,14,IF('Vessel List A'!FC198=15,15,IF('Vessel List A'!FC198=16,16,0))))))))))))))))))</f>
        <v xml:space="preserve"> </v>
      </c>
      <c r="CI199" s="154"/>
      <c r="CJ199" s="158"/>
      <c r="CK199" s="390" t="str">
        <f t="shared" ref="CK199:CK217" si="267">IF(CJ199="N",1,IF(CJ199="NE",2,IF(CJ199="E",3,IF(CJ199="SE",4,IF(CJ199="S",5,IF(CJ199="SW",6,IF(CJ199="W",7,IF(CJ199="NW",8,""))))))))</f>
        <v/>
      </c>
      <c r="CL199" s="158"/>
      <c r="CM199" s="137"/>
      <c r="CN199" s="388" t="str">
        <f t="shared" ref="CN199:CN217" si="268">IF(CM199="No",1,IF(CM199="SL",2,IF(CM199="ME",3,IF(CM199="ST",4,""))))</f>
        <v/>
      </c>
      <c r="CO199" s="157" t="str">
        <f>IF(VALUE(IF('Vessel List A'!FP198=1,1,IF('Vessel List A'!FP198=2,2,IF('Vessel List A'!FP198=3,3,IF('Vessel List A'!FP198=4,4,IF('Vessel List A'!FP198=5,5,IF('Vessel List A'!FP198=6,6,IF('Vessel List A'!FP198=7,7,IF('Vessel List A'!FP198=8,8,IF('Vessel List A'!FP198=9,9,IF('Vessel List A'!FP198=10,10,IF('Vessel List A'!FP198=11,11,IF('Vessel List A'!FP198=12,12,IF('Vessel List A'!FP198=13,13,IF('Vessel List A'!FP198=14,14,IF('Vessel List A'!FP198=15,15,IF('Vessel List A'!FP198=16,16,0)))))))))))))))))=0," ",VALUE(IF('Vessel List A'!FP198=1,1,IF('Vessel List A'!FP198=2,2,IF('Vessel List A'!FP198=3,3,IF('Vessel List A'!FP198=4,4,IF('Vessel List A'!FP198=5,5,IF('Vessel List A'!FP198=6,6,IF('Vessel List A'!FP198=7,7,IF('Vessel List A'!FP198=8,8,IF('Vessel List A'!FP198=9,9,IF('Vessel List A'!FP198=10,10,IF('Vessel List A'!FP198=11,11,IF('Vessel List A'!FP198=12,12,IF('Vessel List A'!FP198=13,13,IF('Vessel List A'!FP198=14,14,IF('Vessel List A'!FP198=15,15,IF('Vessel List A'!FP198=16,16,0))))))))))))))))))</f>
        <v xml:space="preserve"> </v>
      </c>
      <c r="CP199" s="154"/>
      <c r="CQ199" s="158"/>
      <c r="CR199" s="390" t="str">
        <f t="shared" ref="CR199:CR217" si="269">IF(CQ199="N",1,IF(CQ199="NE",2,IF(CQ199="E",3,IF(CQ199="SE",4,IF(CQ199="S",5,IF(CQ199="SW",6,IF(CQ199="W",7,IF(CQ199="NW",8,""))))))))</f>
        <v/>
      </c>
      <c r="CS199" s="158"/>
      <c r="CT199" s="137"/>
      <c r="CU199" s="388" t="str">
        <f t="shared" ref="CU199:CU217" si="270">IF(CT199="No",1,IF(CT199="SL",2,IF(CT199="ME",3,IF(CT199="ST",4,""))))</f>
        <v/>
      </c>
      <c r="CV199" s="157" t="str">
        <f>IF(VALUE(IF('Vessel List A'!GC198=1,1,IF('Vessel List A'!GC198=2,2,IF('Vessel List A'!GC198=3,3,IF('Vessel List A'!GC198=4,4,IF('Vessel List A'!GC198=5,5,IF('Vessel List A'!GC198=6,6,IF('Vessel List A'!GC198=7,7,IF('Vessel List A'!GC198=8,8,IF('Vessel List A'!GC198=9,9,IF('Vessel List A'!GC198=10,10,IF('Vessel List A'!GC198=11,11,IF('Vessel List A'!GC198=12,12,IF('Vessel List A'!GC198=13,13,IF('Vessel List A'!GC198=14,14,IF('Vessel List A'!GC198=15,15,IF('Vessel List A'!GC198=16,16,0)))))))))))))))))=0," ",VALUE(IF('Vessel List A'!GC198=1,1,IF('Vessel List A'!GC198=2,2,IF('Vessel List A'!GC198=3,3,IF('Vessel List A'!GC198=4,4,IF('Vessel List A'!GC198=5,5,IF('Vessel List A'!GC198=6,6,IF('Vessel List A'!GC198=7,7,IF('Vessel List A'!GC198=8,8,IF('Vessel List A'!GC198=9,9,IF('Vessel List A'!GC198=10,10,IF('Vessel List A'!GC198=11,11,IF('Vessel List A'!GC198=12,12,IF('Vessel List A'!GC198=13,13,IF('Vessel List A'!GC198=14,14,IF('Vessel List A'!GC198=15,15,IF('Vessel List A'!GC198=16,16,0))))))))))))))))))</f>
        <v xml:space="preserve"> </v>
      </c>
      <c r="CW199" s="154"/>
      <c r="CX199" s="158"/>
      <c r="CY199" s="390" t="str">
        <f t="shared" ref="CY199:CY217" si="271">IF(CX199="N",1,IF(CX199="NE",2,IF(CX199="E",3,IF(CX199="SE",4,IF(CX199="S",5,IF(CX199="SW",6,IF(CX199="W",7,IF(CX199="NW",8,""))))))))</f>
        <v/>
      </c>
      <c r="CZ199" s="158"/>
      <c r="DA199" s="137"/>
      <c r="DB199" s="388" t="str">
        <f t="shared" ref="DB199:DB217" si="272">IF(DA199="No",1,IF(DA199="SL",2,IF(DA199="ME",3,IF(DA199="ST",4,""))))</f>
        <v/>
      </c>
      <c r="DC199" s="157" t="str">
        <f>IF(VALUE(IF('Vessel List A'!GP198=1,1,IF('Vessel List A'!GP198=2,2,IF('Vessel List A'!GP198=3,3,IF('Vessel List A'!GP198=4,4,IF('Vessel List A'!GP198=5,5,IF('Vessel List A'!GP198=6,6,IF('Vessel List A'!GP198=7,7,IF('Vessel List A'!GP198=8,8,IF('Vessel List A'!GP198=9,9,IF('Vessel List A'!GP198=10,10,IF('Vessel List A'!GP198=11,11,IF('Vessel List A'!GP198=12,12,IF('Vessel List A'!GP198=13,13,IF('Vessel List A'!GP198=14,14,IF('Vessel List A'!GP198=15,15,IF('Vessel List A'!GP198=16,16,0)))))))))))))))))=0," ",VALUE(IF('Vessel List A'!GP198=1,1,IF('Vessel List A'!GP198=2,2,IF('Vessel List A'!GP198=3,3,IF('Vessel List A'!GP198=4,4,IF('Vessel List A'!GP198=5,5,IF('Vessel List A'!GP198=6,6,IF('Vessel List A'!GP198=7,7,IF('Vessel List A'!GP198=8,8,IF('Vessel List A'!GP198=9,9,IF('Vessel List A'!GP198=10,10,IF('Vessel List A'!GP198=11,11,IF('Vessel List A'!GP198=12,12,IF('Vessel List A'!GP198=13,13,IF('Vessel List A'!GP198=14,14,IF('Vessel List A'!GP198=15,15,IF('Vessel List A'!GP198=16,16,0))))))))))))))))))</f>
        <v xml:space="preserve"> </v>
      </c>
      <c r="DD199" s="154"/>
      <c r="DE199" s="158"/>
      <c r="DF199" s="390" t="str">
        <f t="shared" ref="DF199:DF217" si="273">IF(DE199="N",1,IF(DE199="NE",2,IF(DE199="E",3,IF(DE199="SE",4,IF(DE199="S",5,IF(DE199="SW",6,IF(DE199="W",7,IF(DE199="NW",8,""))))))))</f>
        <v/>
      </c>
      <c r="DG199" s="158"/>
      <c r="DH199" s="137"/>
      <c r="DI199" s="388" t="str">
        <f t="shared" ref="DI199:DI217" si="274">IF(DH199="No",1,IF(DH199="SL",2,IF(DH199="ME",3,IF(DH199="ST",4,""))))</f>
        <v/>
      </c>
      <c r="DJ199" s="157" t="str">
        <f>IF(VALUE(IF('Vessel List A'!HC198=1,1,IF('Vessel List A'!HC198=2,2,IF('Vessel List A'!HC198=3,3,IF('Vessel List A'!HC198=4,4,IF('Vessel List A'!HC198=5,5,IF('Vessel List A'!HC198=6,6,IF('Vessel List A'!HC198=7,7,IF('Vessel List A'!HC198=8,8,IF('Vessel List A'!HC198=9,9,IF('Vessel List A'!HC198=10,10,IF('Vessel List A'!HC198=11,11,IF('Vessel List A'!HC198=12,12,IF('Vessel List A'!HC198=13,13,IF('Vessel List A'!HC198=14,14,IF('Vessel List A'!HC198=15,15,IF('Vessel List A'!HC198=16,16,0)))))))))))))))))=0," ",VALUE(IF('Vessel List A'!HC198=1,1,IF('Vessel List A'!HC198=2,2,IF('Vessel List A'!HC198=3,3,IF('Vessel List A'!HC198=4,4,IF('Vessel List A'!HC198=5,5,IF('Vessel List A'!HC198=6,6,IF('Vessel List A'!HC198=7,7,IF('Vessel List A'!HC198=8,8,IF('Vessel List A'!HC198=9,9,IF('Vessel List A'!HC198=10,10,IF('Vessel List A'!HC198=11,11,IF('Vessel List A'!HC198=12,12,IF('Vessel List A'!HC198=13,13,IF('Vessel List A'!HC198=14,14,IF('Vessel List A'!HC198=15,15,IF('Vessel List A'!HC198=16,16,0))))))))))))))))))</f>
        <v xml:space="preserve"> </v>
      </c>
      <c r="DK199" s="154"/>
      <c r="DL199" s="158"/>
      <c r="DM199" s="390" t="str">
        <f t="shared" ref="DM199:DM217" si="275">IF(DL199="N",1,IF(DL199="NE",2,IF(DL199="E",3,IF(DL199="SE",4,IF(DL199="S",5,IF(DL199="SW",6,IF(DL199="W",7,IF(DL199="NW",8,""))))))))</f>
        <v/>
      </c>
      <c r="DN199" s="158"/>
      <c r="DO199" s="137"/>
      <c r="DP199" s="388" t="str">
        <f t="shared" ref="DP199:DP217" si="276">IF(DO199="No",1,IF(DO199="SL",2,IF(DO199="ME",3,IF(DO199="ST",4,""))))</f>
        <v/>
      </c>
      <c r="DQ199" s="157" t="str">
        <f>IF(VALUE(IF('Vessel List A'!HP198=1,1,IF('Vessel List A'!HP198=2,2,IF('Vessel List A'!HP198=3,3,IF('Vessel List A'!HP198=4,4,IF('Vessel List A'!HP198=5,5,IF('Vessel List A'!HP198=6,6,IF('Vessel List A'!HP198=7,7,IF('Vessel List A'!HP198=8,8,IF('Vessel List A'!HP198=9,9,IF('Vessel List A'!HP198=10,10,IF('Vessel List A'!HP198=11,11,IF('Vessel List A'!HP198=12,12,IF('Vessel List A'!HP198=13,13,IF('Vessel List A'!HP198=14,14,IF('Vessel List A'!HP198=15,15,IF('Vessel List A'!HP198=16,16,0)))))))))))))))))=0," ",VALUE(IF('Vessel List A'!HP198=1,1,IF('Vessel List A'!HP198=2,2,IF('Vessel List A'!HP198=3,3,IF('Vessel List A'!HP198=4,4,IF('Vessel List A'!HP198=5,5,IF('Vessel List A'!HP198=6,6,IF('Vessel List A'!HP198=7,7,IF('Vessel List A'!HP198=8,8,IF('Vessel List A'!HP198=9,9,IF('Vessel List A'!HP198=10,10,IF('Vessel List A'!HP198=11,11,IF('Vessel List A'!HP198=12,12,IF('Vessel List A'!HP198=13,13,IF('Vessel List A'!HP198=14,14,IF('Vessel List A'!HP198=15,15,IF('Vessel List A'!HP198=16,16,0))))))))))))))))))</f>
        <v xml:space="preserve"> </v>
      </c>
      <c r="DR199" s="154"/>
      <c r="DS199" s="158"/>
      <c r="DT199" s="390" t="str">
        <f t="shared" ref="DT199:DT217" si="277">IF(DS199="N",1,IF(DS199="NE",2,IF(DS199="E",3,IF(DS199="SE",4,IF(DS199="S",5,IF(DS199="SW",6,IF(DS199="W",7,IF(DS199="NW",8,""))))))))</f>
        <v/>
      </c>
      <c r="DU199" s="158"/>
      <c r="DV199" s="137"/>
      <c r="DW199" s="388" t="str">
        <f t="shared" ref="DW199:DW217" si="278">IF(DV199="No",1,IF(DV199="SL",2,IF(DV199="ME",3,IF(DV199="ST",4,""))))</f>
        <v/>
      </c>
      <c r="DX199" s="157" t="str">
        <f>IF(VALUE(IF('Vessel List A'!IC198=1,1,IF('Vessel List A'!IC198=2,2,IF('Vessel List A'!IC198=3,3,IF('Vessel List A'!IC198=4,4,IF('Vessel List A'!IC198=5,5,IF('Vessel List A'!IC198=6,6,IF('Vessel List A'!IC198=7,7,IF('Vessel List A'!IC198=8,8,IF('Vessel List A'!IC198=9,9,IF('Vessel List A'!IC198=10,10,IF('Vessel List A'!IC198=11,11,IF('Vessel List A'!IC198=12,12,IF('Vessel List A'!IC198=13,13,IF('Vessel List A'!IC198=14,14,IF('Vessel List A'!IC198=15,15,IF('Vessel List A'!IC198=16,16,0)))))))))))))))))=0," ",VALUE(IF('Vessel List A'!IC198=1,1,IF('Vessel List A'!IC198=2,2,IF('Vessel List A'!IC198=3,3,IF('Vessel List A'!IC198=4,4,IF('Vessel List A'!IC198=5,5,IF('Vessel List A'!IC198=6,6,IF('Vessel List A'!IC198=7,7,IF('Vessel List A'!IC198=8,8,IF('Vessel List A'!IC198=9,9,IF('Vessel List A'!IC198=10,10,IF('Vessel List A'!IC198=11,11,IF('Vessel List A'!IC198=12,12,IF('Vessel List A'!IC198=13,13,IF('Vessel List A'!IC198=14,14,IF('Vessel List A'!IC198=15,15,IF('Vessel List A'!IC198=16,16,0))))))))))))))))))</f>
        <v xml:space="preserve"> </v>
      </c>
      <c r="DY199" s="154"/>
      <c r="DZ199" s="158"/>
      <c r="EA199" s="390" t="str">
        <f t="shared" ref="EA199:EA217" si="279">IF(DZ199="N",1,IF(DZ199="NE",2,IF(DZ199="E",3,IF(DZ199="SE",4,IF(DZ199="S",5,IF(DZ199="SW",6,IF(DZ199="W",7,IF(DZ199="NW",8,""))))))))</f>
        <v/>
      </c>
      <c r="EB199" s="158"/>
      <c r="EC199" s="137"/>
      <c r="ED199" s="388" t="str">
        <f t="shared" ref="ED199:ED217" si="280">IF(EC199="No",1,IF(EC199="SL",2,IF(EC199="ME",3,IF(EC199="ST",4,""))))</f>
        <v/>
      </c>
      <c r="EE199" s="157" t="str">
        <f>IF(VALUE(IF('Vessel List A'!IP198=1,1,IF('Vessel List A'!IP198=2,2,IF('Vessel List A'!IP198=3,3,IF('Vessel List A'!IP198=4,4,IF('Vessel List A'!IP198=5,5,IF('Vessel List A'!IP198=6,6,IF('Vessel List A'!IP198=7,7,IF('Vessel List A'!IP198=8,8,IF('Vessel List A'!IP198=9,9,IF('Vessel List A'!IP198=10,10,IF('Vessel List A'!IP198=11,11,IF('Vessel List A'!IP198=12,12,IF('Vessel List A'!IP198=13,13,IF('Vessel List A'!IP198=14,14,IF('Vessel List A'!IP198=15,15,IF('Vessel List A'!IP198=16,16,0)))))))))))))))))=0," ",VALUE(IF('Vessel List A'!IP198=1,1,IF('Vessel List A'!IP198=2,2,IF('Vessel List A'!IP198=3,3,IF('Vessel List A'!IP198=4,4,IF('Vessel List A'!IP198=5,5,IF('Vessel List A'!IP198=6,6,IF('Vessel List A'!IP198=7,7,IF('Vessel List A'!IP198=8,8,IF('Vessel List A'!IP198=9,9,IF('Vessel List A'!IP198=10,10,IF('Vessel List A'!IP198=11,11,IF('Vessel List A'!IP198=12,12,IF('Vessel List A'!IP198=13,13,IF('Vessel List A'!IP198=14,14,IF('Vessel List A'!IP198=15,15,IF('Vessel List A'!IP198=16,16,0))))))))))))))))))</f>
        <v xml:space="preserve"> </v>
      </c>
      <c r="EF199" s="154"/>
      <c r="EG199" s="158"/>
      <c r="EH199" s="390" t="str">
        <f t="shared" ref="EH199:EH217" si="281">IF(EG199="N",1,IF(EG199="NE",2,IF(EG199="E",3,IF(EG199="SE",4,IF(EG199="S",5,IF(EG199="SW",6,IF(EG199="W",7,IF(EG199="NW",8,""))))))))</f>
        <v/>
      </c>
      <c r="EI199" s="158"/>
      <c r="EJ199" s="137"/>
      <c r="EK199" s="397" t="str">
        <f t="shared" ref="EK199:EK217" si="282">IF(EJ199="No",1,IF(EJ199="SL",2,IF(EJ199="ME",3,IF(EJ199="ST",4,""))))</f>
        <v/>
      </c>
      <c r="EL199" s="144"/>
      <c r="EM199" s="157" t="str">
        <f>IF(VALUE(IF('Vessel List B'!C198=1,1,IF('Vessel List B'!C198=2,2,IF('Vessel List B'!C198=3,3,IF('Vessel List B'!C198=4,4,IF('Vessel List B'!C198=5,5,IF('Vessel List B'!C198=6,6,IF('Vessel List B'!C198=7,7,IF('Vessel List B'!C198=8,8,IF('Vessel List B'!C198=9,9,IF('Vessel List B'!C198=10,10,IF('Vessel List B'!C198=11,11,IF('Vessel List B'!C198=12,12,IF('Vessel List B'!C198=13,13,IF('Vessel List B'!C198=14,14,IF('Vessel List B'!C198=15,15,IF('Vessel List B'!C198=16,16,0)))))))))))))))))=0," ",VALUE(IF('Vessel List B'!C198=1,1,IF('Vessel List B'!C198=2,2,IF('Vessel List B'!C198=3,3,IF('Vessel List B'!C198=4,4,IF('Vessel List B'!C198=5,5,IF('Vessel List B'!C198=6,6,IF('Vessel List B'!C198=7,7,IF('Vessel List B'!C198=8,8,IF('Vessel List B'!C198=9,9,IF('Vessel List B'!C198=10,10,IF('Vessel List B'!C198=11,11,IF('Vessel List B'!C198=12,12,IF('Vessel List B'!C198=13,13,IF('Vessel List B'!C198=14,14,IF('Vessel List B'!C198=15,15,IF('Vessel List B'!C198=16,16,0))))))))))))))))))</f>
        <v xml:space="preserve"> </v>
      </c>
      <c r="EN199" s="154"/>
      <c r="EO199" s="158"/>
      <c r="EP199" s="390" t="str">
        <f t="shared" ref="EP199:EP217" si="283">IF(EO199="N",1,IF(EO199="NE",2,IF(EO199="E",3,IF(EO199="SE",4,IF(EO199="S",5,IF(EO199="SW",6,IF(EO199="W",7,IF(EO199="NW",8,""))))))))</f>
        <v/>
      </c>
      <c r="EQ199" s="158"/>
      <c r="ER199" s="137"/>
      <c r="ES199" s="388" t="str">
        <f t="shared" ref="ES199:ES217" si="284">IF(ER199="No",1,IF(ER199="SL",2,IF(ER199="ME",3,IF(ER199="ST",4,""))))</f>
        <v/>
      </c>
      <c r="ET199" s="157" t="str">
        <f>IF(VALUE(IF('Vessel List B'!P198=1,1,IF('Vessel List B'!P198=2,2,IF('Vessel List B'!P198=3,3,IF('Vessel List B'!P198=4,4,IF('Vessel List B'!P198=5,5,IF('Vessel List B'!P198=6,6,IF('Vessel List B'!P198=7,7,IF('Vessel List B'!P198=8,8,IF('Vessel List B'!P198=9,9,IF('Vessel List B'!P198=10,10,IF('Vessel List B'!P198=11,11,IF('Vessel List B'!P198=12,12,IF('Vessel List B'!P198=13,13,IF('Vessel List B'!P198=14,14,IF('Vessel List B'!P198=15,15,IF('Vessel List B'!P198=16,16,0)))))))))))))))))=0," ",VALUE(IF('Vessel List B'!P198=1,1,IF('Vessel List B'!P198=2,2,IF('Vessel List B'!P198=3,3,IF('Vessel List B'!P198=4,4,IF('Vessel List B'!P198=5,5,IF('Vessel List B'!P198=6,6,IF('Vessel List B'!P198=7,7,IF('Vessel List B'!P198=8,8,IF('Vessel List B'!P198=9,9,IF('Vessel List B'!P198=10,10,IF('Vessel List B'!P198=11,11,IF('Vessel List B'!P198=12,12,IF('Vessel List B'!P198=13,13,IF('Vessel List B'!P198=14,14,IF('Vessel List B'!P198=15,15,IF('Vessel List B'!P198=16,16,0))))))))))))))))))</f>
        <v xml:space="preserve"> </v>
      </c>
      <c r="EU199" s="154"/>
      <c r="EV199" s="158"/>
      <c r="EW199" s="390" t="str">
        <f t="shared" ref="EW199:EW217" si="285">IF(EV199="N",1,IF(EV199="NE",2,IF(EV199="E",3,IF(EV199="SE",4,IF(EV199="S",5,IF(EV199="SW",6,IF(EV199="W",7,IF(EV199="NW",8,""))))))))</f>
        <v/>
      </c>
      <c r="EX199" s="158"/>
      <c r="EY199" s="137"/>
      <c r="EZ199" s="388" t="str">
        <f t="shared" ref="EZ199:EZ217" si="286">IF(EY199="No",1,IF(EY199="SL",2,IF(EY199="ME",3,IF(EY199="ST",4,""))))</f>
        <v/>
      </c>
      <c r="FA199" s="157" t="str">
        <f>IF(VALUE(IF('Vessel List B'!AC198=1,1,IF('Vessel List B'!AC198=2,2,IF('Vessel List B'!AC198=3,3,IF('Vessel List B'!AC198=4,4,IF('Vessel List B'!AC198=5,5,IF('Vessel List B'!AC198=6,6,IF('Vessel List B'!AC198=7,7,IF('Vessel List B'!AC198=8,8,IF('Vessel List B'!AC198=9,9,IF('Vessel List B'!AC198=10,10,IF('Vessel List B'!AC198=11,11,IF('Vessel List B'!AC198=12,12,IF('Vessel List B'!AC198=13,13,IF('Vessel List B'!AC198=14,14,IF('Vessel List B'!AC198=15,15,IF('Vessel List B'!AC198=16,16,0)))))))))))))))))=0," ",VALUE(IF('Vessel List B'!AC198=1,1,IF('Vessel List B'!AC198=2,2,IF('Vessel List B'!AC198=3,3,IF('Vessel List B'!AC198=4,4,IF('Vessel List B'!AC198=5,5,IF('Vessel List B'!AC198=6,6,IF('Vessel List B'!AC198=7,7,IF('Vessel List B'!AC198=8,8,IF('Vessel List B'!AC198=9,9,IF('Vessel List B'!AC198=10,10,IF('Vessel List B'!AC198=11,11,IF('Vessel List B'!AC198=12,12,IF('Vessel List B'!AC198=13,13,IF('Vessel List B'!AC198=14,14,IF('Vessel List B'!AC198=15,15,IF('Vessel List B'!AC198=16,16,0))))))))))))))))))</f>
        <v xml:space="preserve"> </v>
      </c>
      <c r="FB199" s="154"/>
      <c r="FC199" s="158"/>
      <c r="FD199" s="390" t="str">
        <f t="shared" ref="FD199:FD217" si="287">IF(FC199="N",1,IF(FC199="NE",2,IF(FC199="E",3,IF(FC199="SE",4,IF(FC199="S",5,IF(FC199="SW",6,IF(FC199="W",7,IF(FC199="NW",8,""))))))))</f>
        <v/>
      </c>
      <c r="FE199" s="158"/>
      <c r="FF199" s="137"/>
      <c r="FG199" s="388" t="str">
        <f t="shared" ref="FG199:FG217" si="288">IF(FF199="No",1,IF(FF199="SL",2,IF(FF199="ME",3,IF(FF199="ST",4,""))))</f>
        <v/>
      </c>
      <c r="FH199" s="157" t="str">
        <f>IF(VALUE(IF('Vessel List B'!AP198=1,1,IF('Vessel List B'!AP198=2,2,IF('Vessel List B'!AP198=3,3,IF('Vessel List B'!AP198=4,4,IF('Vessel List B'!AP198=5,5,IF('Vessel List B'!AP198=6,6,IF('Vessel List B'!AP198=7,7,IF('Vessel List B'!AP198=8,8,IF('Vessel List B'!AP198=9,9,IF('Vessel List B'!AP198=10,10,IF('Vessel List B'!AP198=11,11,IF('Vessel List B'!AP198=12,12,IF('Vessel List B'!AP198=13,13,IF('Vessel List B'!AP198=14,14,IF('Vessel List B'!AP198=15,15,IF('Vessel List B'!AP198=16,16,0)))))))))))))))))=0," ",VALUE(IF('Vessel List B'!AP198=1,1,IF('Vessel List B'!AP198=2,2,IF('Vessel List B'!AP198=3,3,IF('Vessel List B'!AP198=4,4,IF('Vessel List B'!AP198=5,5,IF('Vessel List B'!AP198=6,6,IF('Vessel List B'!AP198=7,7,IF('Vessel List B'!AP198=8,8,IF('Vessel List B'!AP198=9,9,IF('Vessel List B'!AP198=10,10,IF('Vessel List B'!AP198=11,11,IF('Vessel List B'!AP198=12,12,IF('Vessel List B'!AP198=13,13,IF('Vessel List B'!AP198=14,14,IF('Vessel List B'!AP198=15,15,IF('Vessel List B'!AP198=16,16,0))))))))))))))))))</f>
        <v xml:space="preserve"> </v>
      </c>
      <c r="FI199" s="154"/>
      <c r="FJ199" s="158"/>
      <c r="FK199" s="390" t="str">
        <f t="shared" ref="FK199:FK217" si="289">IF(FJ199="N",1,IF(FJ199="NE",2,IF(FJ199="E",3,IF(FJ199="SE",4,IF(FJ199="S",5,IF(FJ199="SW",6,IF(FJ199="W",7,IF(FJ199="NW",8,""))))))))</f>
        <v/>
      </c>
      <c r="FL199" s="158"/>
      <c r="FM199" s="137"/>
      <c r="FN199" s="388" t="str">
        <f t="shared" ref="FN199:FN217" si="290">IF(FM199="No",1,IF(FM199="SL",2,IF(FM199="ME",3,IF(FM199="ST",4,""))))</f>
        <v/>
      </c>
      <c r="FO199" s="157" t="str">
        <f>IF(VALUE(IF('Vessel List B'!BC198=1,1,IF('Vessel List B'!BC198=2,2,IF('Vessel List B'!BC198=3,3,IF('Vessel List B'!BC198=4,4,IF('Vessel List B'!BC198=5,5,IF('Vessel List B'!BC198=6,6,IF('Vessel List B'!BC198=7,7,IF('Vessel List B'!BC198=8,8,IF('Vessel List B'!BC198=9,9,IF('Vessel List B'!BC198=10,10,IF('Vessel List B'!BC198=11,11,IF('Vessel List B'!BC198=12,12,IF('Vessel List B'!BC198=13,13,IF('Vessel List B'!BC198=14,14,IF('Vessel List B'!BC198=15,15,IF('Vessel List B'!BC198=16,16,0)))))))))))))))))=0," ",VALUE(IF('Vessel List B'!BC198=1,1,IF('Vessel List B'!BC198=2,2,IF('Vessel List B'!BC198=3,3,IF('Vessel List B'!BC198=4,4,IF('Vessel List B'!BC198=5,5,IF('Vessel List B'!BC198=6,6,IF('Vessel List B'!BC198=7,7,IF('Vessel List B'!BC198=8,8,IF('Vessel List B'!BC198=9,9,IF('Vessel List B'!BC198=10,10,IF('Vessel List B'!BC198=11,11,IF('Vessel List B'!BC198=12,12,IF('Vessel List B'!BC198=13,13,IF('Vessel List B'!BC198=14,14,IF('Vessel List B'!BC198=15,15,IF('Vessel List B'!BC198=16,16,0))))))))))))))))))</f>
        <v xml:space="preserve"> </v>
      </c>
      <c r="FP199" s="154"/>
      <c r="FQ199" s="158"/>
      <c r="FR199" s="390" t="str">
        <f t="shared" ref="FR199:FR217" si="291">IF(FQ199="N",1,IF(FQ199="NE",2,IF(FQ199="E",3,IF(FQ199="SE",4,IF(FQ199="S",5,IF(FQ199="SW",6,IF(FQ199="W",7,IF(FQ199="NW",8,""))))))))</f>
        <v/>
      </c>
      <c r="FS199" s="158"/>
      <c r="FT199" s="137"/>
      <c r="FU199" s="388" t="str">
        <f t="shared" ref="FU199:FU217" si="292">IF(FT199="No",1,IF(FT199="SL",2,IF(FT199="ME",3,IF(FT199="ST",4,""))))</f>
        <v/>
      </c>
      <c r="FV199" s="157" t="str">
        <f>IF(VALUE(IF('Vessel List B'!BP198=1,1,IF('Vessel List B'!BP198=2,2,IF('Vessel List B'!BP198=3,3,IF('Vessel List B'!BP198=4,4,IF('Vessel List B'!BP198=5,5,IF('Vessel List B'!BP198=6,6,IF('Vessel List B'!BP198=7,7,IF('Vessel List B'!BP198=8,8,IF('Vessel List B'!BP198=9,9,IF('Vessel List B'!BP198=10,10,IF('Vessel List B'!BP198=11,11,IF('Vessel List B'!BP198=12,12,IF('Vessel List B'!BP198=13,13,IF('Vessel List B'!BP198=14,14,IF('Vessel List B'!BP198=15,15,IF('Vessel List B'!BP198=16,16,0)))))))))))))))))=0," ",VALUE(IF('Vessel List B'!BP198=1,1,IF('Vessel List B'!BP198=2,2,IF('Vessel List B'!BP198=3,3,IF('Vessel List B'!BP198=4,4,IF('Vessel List B'!BP198=5,5,IF('Vessel List B'!BP198=6,6,IF('Vessel List B'!BP198=7,7,IF('Vessel List B'!BP198=8,8,IF('Vessel List B'!BP198=9,9,IF('Vessel List B'!BP198=10,10,IF('Vessel List B'!BP198=11,11,IF('Vessel List B'!BP198=12,12,IF('Vessel List B'!BP198=13,13,IF('Vessel List B'!BP198=14,14,IF('Vessel List B'!BP198=15,15,IF('Vessel List B'!BP198=16,16,0))))))))))))))))))</f>
        <v xml:space="preserve"> </v>
      </c>
      <c r="FW199" s="154"/>
      <c r="FX199" s="158"/>
      <c r="FY199" s="390" t="str">
        <f t="shared" ref="FY199:FY217" si="293">IF(FX199="N",1,IF(FX199="NE",2,IF(FX199="E",3,IF(FX199="SE",4,IF(FX199="S",5,IF(FX199="SW",6,IF(FX199="W",7,IF(FX199="NW",8,""))))))))</f>
        <v/>
      </c>
      <c r="FZ199" s="158"/>
      <c r="GA199" s="137"/>
      <c r="GB199" s="388" t="str">
        <f t="shared" ref="GB199:GB217" si="294">IF(GA199="No",1,IF(GA199="SL",2,IF(GA199="ME",3,IF(GA199="ST",4,""))))</f>
        <v/>
      </c>
      <c r="GC199" s="157" t="str">
        <f>IF(VALUE(IF('Vessel List B'!CC198=1,1,IF('Vessel List B'!CC198=2,2,IF('Vessel List B'!CC198=3,3,IF('Vessel List B'!CC198=4,4,IF('Vessel List B'!CC198=5,5,IF('Vessel List B'!CC198=6,6,IF('Vessel List B'!CC198=7,7,IF('Vessel List B'!CC198=8,8,IF('Vessel List B'!CC198=9,9,IF('Vessel List B'!CC198=10,10,IF('Vessel List B'!CC198=11,11,IF('Vessel List B'!CC198=12,12,IF('Vessel List B'!CC198=13,13,IF('Vessel List B'!CC198=14,14,IF('Vessel List B'!CC198=15,15,IF('Vessel List B'!CC198=16,16,0)))))))))))))))))=0," ",VALUE(IF('Vessel List B'!CC198=1,1,IF('Vessel List B'!CC198=2,2,IF('Vessel List B'!CC198=3,3,IF('Vessel List B'!CC198=4,4,IF('Vessel List B'!CC198=5,5,IF('Vessel List B'!CC198=6,6,IF('Vessel List B'!CC198=7,7,IF('Vessel List B'!CC198=8,8,IF('Vessel List B'!CC198=9,9,IF('Vessel List B'!CC198=10,10,IF('Vessel List B'!CC198=11,11,IF('Vessel List B'!CC198=12,12,IF('Vessel List B'!CC198=13,13,IF('Vessel List B'!CC198=14,14,IF('Vessel List B'!CC198=15,15,IF('Vessel List B'!CC198=16,16,0))))))))))))))))))</f>
        <v xml:space="preserve"> </v>
      </c>
      <c r="GD199" s="154"/>
      <c r="GE199" s="158"/>
      <c r="GF199" s="390" t="str">
        <f t="shared" ref="GF199:GF217" si="295">IF(GE199="N",1,IF(GE199="NE",2,IF(GE199="E",3,IF(GE199="SE",4,IF(GE199="S",5,IF(GE199="SW",6,IF(GE199="W",7,IF(GE199="NW",8,""))))))))</f>
        <v/>
      </c>
      <c r="GG199" s="158"/>
      <c r="GH199" s="137"/>
      <c r="GI199" s="388" t="str">
        <f t="shared" ref="GI199:GI217" si="296">IF(GH199="No",1,IF(GH199="SL",2,IF(GH199="ME",3,IF(GH199="ST",4,""))))</f>
        <v/>
      </c>
      <c r="GJ199" s="157" t="str">
        <f>IF(VALUE(IF('Vessel List B'!CP198=1,1,IF('Vessel List B'!CP198=2,2,IF('Vessel List B'!CP198=3,3,IF('Vessel List B'!CP198=4,4,IF('Vessel List B'!CP198=5,5,IF('Vessel List B'!CP198=6,6,IF('Vessel List B'!CP198=7,7,IF('Vessel List B'!CP198=8,8,IF('Vessel List B'!CP198=9,9,IF('Vessel List B'!CP198=10,10,IF('Vessel List B'!CP198=11,11,IF('Vessel List B'!CP198=12,12,IF('Vessel List B'!CP198=13,13,IF('Vessel List B'!CP198=14,14,IF('Vessel List B'!CP198=15,15,IF('Vessel List B'!CP198=16,16,0)))))))))))))))))=0," ",VALUE(IF('Vessel List B'!CP198=1,1,IF('Vessel List B'!CP198=2,2,IF('Vessel List B'!CP198=3,3,IF('Vessel List B'!CP198=4,4,IF('Vessel List B'!CP198=5,5,IF('Vessel List B'!CP198=6,6,IF('Vessel List B'!CP198=7,7,IF('Vessel List B'!CP198=8,8,IF('Vessel List B'!CP198=9,9,IF('Vessel List B'!CP198=10,10,IF('Vessel List B'!CP198=11,11,IF('Vessel List B'!CP198=12,12,IF('Vessel List B'!CP198=13,13,IF('Vessel List B'!CP198=14,14,IF('Vessel List B'!CP198=15,15,IF('Vessel List B'!CP198=16,16,0))))))))))))))))))</f>
        <v xml:space="preserve"> </v>
      </c>
      <c r="GK199" s="154"/>
      <c r="GL199" s="158"/>
      <c r="GM199" s="390" t="str">
        <f t="shared" ref="GM199:GM217" si="297">IF(GL199="N",1,IF(GL199="NE",2,IF(GL199="E",3,IF(GL199="SE",4,IF(GL199="S",5,IF(GL199="SW",6,IF(GL199="W",7,IF(GL199="NW",8,""))))))))</f>
        <v/>
      </c>
      <c r="GN199" s="158"/>
      <c r="GO199" s="137"/>
      <c r="GP199" s="388" t="str">
        <f t="shared" ref="GP199:GP217" si="298">IF(GO199="No",1,IF(GO199="SL",2,IF(GO199="ME",3,IF(GO199="ST",4,""))))</f>
        <v/>
      </c>
      <c r="GQ199" s="157" t="str">
        <f>IF(VALUE(IF('Vessel List B'!DC198=1,1,IF('Vessel List B'!DC198=2,2,IF('Vessel List B'!DC198=3,3,IF('Vessel List B'!DC198=4,4,IF('Vessel List B'!DC198=5,5,IF('Vessel List B'!DC198=6,6,IF('Vessel List B'!DC198=7,7,IF('Vessel List B'!DC198=8,8,IF('Vessel List B'!DC198=9,9,IF('Vessel List B'!DC198=10,10,IF('Vessel List B'!DC198=11,11,IF('Vessel List B'!DC198=12,12,IF('Vessel List B'!DC198=13,13,IF('Vessel List B'!DC198=14,14,IF('Vessel List B'!DC198=15,15,IF('Vessel List B'!DC198=16,16,0)))))))))))))))))=0," ",VALUE(IF('Vessel List B'!DC198=1,1,IF('Vessel List B'!DC198=2,2,IF('Vessel List B'!DC198=3,3,IF('Vessel List B'!DC198=4,4,IF('Vessel List B'!DC198=5,5,IF('Vessel List B'!DC198=6,6,IF('Vessel List B'!DC198=7,7,IF('Vessel List B'!DC198=8,8,IF('Vessel List B'!DC198=9,9,IF('Vessel List B'!DC198=10,10,IF('Vessel List B'!DC198=11,11,IF('Vessel List B'!DC198=12,12,IF('Vessel List B'!DC198=13,13,IF('Vessel List B'!DC198=14,14,IF('Vessel List B'!DC198=15,15,IF('Vessel List B'!DC198=16,16,0))))))))))))))))))</f>
        <v xml:space="preserve"> </v>
      </c>
      <c r="GR199" s="154"/>
      <c r="GS199" s="158"/>
      <c r="GT199" s="390" t="str">
        <f t="shared" ref="GT199:GT217" si="299">IF(GS199="N",1,IF(GS199="NE",2,IF(GS199="E",3,IF(GS199="SE",4,IF(GS199="S",5,IF(GS199="SW",6,IF(GS199="W",7,IF(GS199="NW",8,""))))))))</f>
        <v/>
      </c>
      <c r="GU199" s="158"/>
      <c r="GV199" s="137"/>
      <c r="GW199" s="388" t="str">
        <f t="shared" ref="GW199:GW217" si="300">IF(GV199="No",1,IF(GV199="SL",2,IF(GV199="ME",3,IF(GV199="ST",4,""))))</f>
        <v/>
      </c>
      <c r="GX199" s="157" t="str">
        <f>IF(VALUE(IF('Vessel List B'!DP198=1,1,IF('Vessel List B'!DP198=2,2,IF('Vessel List B'!DP198=3,3,IF('Vessel List B'!DP198=4,4,IF('Vessel List B'!DP198=5,5,IF('Vessel List B'!DP198=6,6,IF('Vessel List B'!DP198=7,7,IF('Vessel List B'!DP198=8,8,IF('Vessel List B'!DP198=9,9,IF('Vessel List B'!DP198=10,10,IF('Vessel List B'!DP198=11,11,IF('Vessel List B'!DP198=12,12,IF('Vessel List B'!DP198=13,13,IF('Vessel List B'!DP198=14,14,IF('Vessel List B'!DP198=15,15,IF('Vessel List B'!DP198=16,16,0)))))))))))))))))=0," ",VALUE(IF('Vessel List B'!DP198=1,1,IF('Vessel List B'!DP198=2,2,IF('Vessel List B'!DP198=3,3,IF('Vessel List B'!DP198=4,4,IF('Vessel List B'!DP198=5,5,IF('Vessel List B'!DP198=6,6,IF('Vessel List B'!DP198=7,7,IF('Vessel List B'!DP198=8,8,IF('Vessel List B'!DP198=9,9,IF('Vessel List B'!DP198=10,10,IF('Vessel List B'!DP198=11,11,IF('Vessel List B'!DP198=12,12,IF('Vessel List B'!DP198=13,13,IF('Vessel List B'!DP198=14,14,IF('Vessel List B'!DP198=15,15,IF('Vessel List B'!DP198=16,16,0))))))))))))))))))</f>
        <v xml:space="preserve"> </v>
      </c>
      <c r="GY199" s="154"/>
      <c r="GZ199" s="158"/>
      <c r="HA199" s="390" t="str">
        <f t="shared" ref="HA199:HA217" si="301">IF(GZ199="N",1,IF(GZ199="NE",2,IF(GZ199="E",3,IF(GZ199="SE",4,IF(GZ199="S",5,IF(GZ199="SW",6,IF(GZ199="W",7,IF(GZ199="NW",8,""))))))))</f>
        <v/>
      </c>
      <c r="HB199" s="158"/>
      <c r="HC199" s="137"/>
      <c r="HD199" s="388" t="str">
        <f t="shared" ref="HD199:HD217" si="302">IF(HC199="No",1,IF(HC199="SL",2,IF(HC199="ME",3,IF(HC199="ST",4,""))))</f>
        <v/>
      </c>
      <c r="HE199" s="157" t="str">
        <f>IF(VALUE(IF('Vessel List B'!EC198=1,1,IF('Vessel List B'!EC198=2,2,IF('Vessel List B'!EC198=3,3,IF('Vessel List B'!EC198=4,4,IF('Vessel List B'!EC198=5,5,IF('Vessel List B'!EC198=6,6,IF('Vessel List B'!EC198=7,7,IF('Vessel List B'!EC198=8,8,IF('Vessel List B'!EC198=9,9,IF('Vessel List B'!EC198=10,10,IF('Vessel List B'!EC198=11,11,IF('Vessel List B'!EC198=12,12,IF('Vessel List B'!EC198=13,13,IF('Vessel List B'!EC198=14,14,IF('Vessel List B'!EC198=15,15,IF('Vessel List B'!EC198=16,16,0)))))))))))))))))=0," ",VALUE(IF('Vessel List B'!EC198=1,1,IF('Vessel List B'!EC198=2,2,IF('Vessel List B'!EC198=3,3,IF('Vessel List B'!EC198=4,4,IF('Vessel List B'!EC198=5,5,IF('Vessel List B'!EC198=6,6,IF('Vessel List B'!EC198=7,7,IF('Vessel List B'!EC198=8,8,IF('Vessel List B'!EC198=9,9,IF('Vessel List B'!EC198=10,10,IF('Vessel List B'!EC198=11,11,IF('Vessel List B'!EC198=12,12,IF('Vessel List B'!EC198=13,13,IF('Vessel List B'!EC198=14,14,IF('Vessel List B'!EC198=15,15,IF('Vessel List B'!EC198=16,16,0))))))))))))))))))</f>
        <v xml:space="preserve"> </v>
      </c>
      <c r="HF199" s="154"/>
      <c r="HG199" s="158"/>
      <c r="HH199" s="390" t="str">
        <f t="shared" ref="HH199:HH217" si="303">IF(HG199="N",1,IF(HG199="NE",2,IF(HG199="E",3,IF(HG199="SE",4,IF(HG199="S",5,IF(HG199="SW",6,IF(HG199="W",7,IF(HG199="NW",8,""))))))))</f>
        <v/>
      </c>
      <c r="HI199" s="158"/>
      <c r="HJ199" s="137"/>
      <c r="HK199" s="388" t="str">
        <f t="shared" ref="HK199:HK217" si="304">IF(HJ199="No",1,IF(HJ199="SL",2,IF(HJ199="ME",3,IF(HJ199="ST",4,""))))</f>
        <v/>
      </c>
      <c r="HL199" s="157" t="str">
        <f>IF(VALUE(IF('Vessel List B'!EP198=1,1,IF('Vessel List B'!EP198=2,2,IF('Vessel List B'!EP198=3,3,IF('Vessel List B'!EP198=4,4,IF('Vessel List B'!EP198=5,5,IF('Vessel List B'!EP198=6,6,IF('Vessel List B'!EP198=7,7,IF('Vessel List B'!EP198=8,8,IF('Vessel List B'!EP198=9,9,IF('Vessel List B'!EP198=10,10,IF('Vessel List B'!EP198=11,11,IF('Vessel List B'!EP198=12,12,IF('Vessel List B'!EP198=13,13,IF('Vessel List B'!EP198=14,14,IF('Vessel List B'!EP198=15,15,IF('Vessel List B'!EP198=16,16,0)))))))))))))))))=0," ",VALUE(IF('Vessel List B'!EP198=1,1,IF('Vessel List B'!EP198=2,2,IF('Vessel List B'!EP198=3,3,IF('Vessel List B'!EP198=4,4,IF('Vessel List B'!EP198=5,5,IF('Vessel List B'!EP198=6,6,IF('Vessel List B'!EP198=7,7,IF('Vessel List B'!EP198=8,8,IF('Vessel List B'!EP198=9,9,IF('Vessel List B'!EP198=10,10,IF('Vessel List B'!EP198=11,11,IF('Vessel List B'!EP198=12,12,IF('Vessel List B'!EP198=13,13,IF('Vessel List B'!EP198=14,14,IF('Vessel List B'!EP198=15,15,IF('Vessel List B'!EP198=16,16,0))))))))))))))))))</f>
        <v xml:space="preserve"> </v>
      </c>
      <c r="HM199" s="154"/>
      <c r="HN199" s="158"/>
      <c r="HO199" s="390" t="str">
        <f t="shared" ref="HO199:HO217" si="305">IF(HN199="N",1,IF(HN199="NE",2,IF(HN199="E",3,IF(HN199="SE",4,IF(HN199="S",5,IF(HN199="SW",6,IF(HN199="W",7,IF(HN199="NW",8,""))))))))</f>
        <v/>
      </c>
      <c r="HP199" s="158"/>
      <c r="HQ199" s="137"/>
      <c r="HR199" s="388" t="str">
        <f t="shared" ref="HR199:HR217" si="306">IF(HQ199="No",1,IF(HQ199="SL",2,IF(HQ199="ME",3,IF(HQ199="ST",4,""))))</f>
        <v/>
      </c>
      <c r="HS199" s="157" t="str">
        <f>IF(VALUE(IF('Vessel List B'!FC198=1,1,IF('Vessel List B'!FC198=2,2,IF('Vessel List B'!FC198=3,3,IF('Vessel List B'!FC198=4,4,IF('Vessel List B'!FC198=5,5,IF('Vessel List B'!FC198=6,6,IF('Vessel List B'!FC198=7,7,IF('Vessel List B'!FC198=8,8,IF('Vessel List B'!FC198=9,9,IF('Vessel List B'!FC198=10,10,IF('Vessel List B'!FC198=11,11,IF('Vessel List B'!FC198=12,12,IF('Vessel List B'!FC198=13,13,IF('Vessel List B'!FC198=14,14,IF('Vessel List B'!FC198=15,15,IF('Vessel List B'!FC198=16,16,0)))))))))))))))))=0," ",VALUE(IF('Vessel List B'!FC198=1,1,IF('Vessel List B'!FC198=2,2,IF('Vessel List B'!FC198=3,3,IF('Vessel List B'!FC198=4,4,IF('Vessel List B'!FC198=5,5,IF('Vessel List B'!FC198=6,6,IF('Vessel List B'!FC198=7,7,IF('Vessel List B'!FC198=8,8,IF('Vessel List B'!FC198=9,9,IF('Vessel List B'!FC198=10,10,IF('Vessel List B'!FC198=11,11,IF('Vessel List B'!FC198=12,12,IF('Vessel List B'!FC198=13,13,IF('Vessel List B'!FC198=14,14,IF('Vessel List B'!FC198=15,15,IF('Vessel List B'!FC198=16,16,0))))))))))))))))))</f>
        <v xml:space="preserve"> </v>
      </c>
      <c r="HT199" s="154"/>
      <c r="HU199" s="158"/>
      <c r="HV199" s="390" t="str">
        <f t="shared" ref="HV199:HV217" si="307">IF(HU199="N",1,IF(HU199="NE",2,IF(HU199="E",3,IF(HU199="SE",4,IF(HU199="S",5,IF(HU199="SW",6,IF(HU199="W",7,IF(HU199="NW",8,""))))))))</f>
        <v/>
      </c>
      <c r="HW199" s="158"/>
      <c r="HX199" s="137"/>
      <c r="HY199" s="388" t="str">
        <f t="shared" ref="HY199:HY217" si="308">IF(HX199="No",1,IF(HX199="SL",2,IF(HX199="ME",3,IF(HX199="ST",4,""))))</f>
        <v/>
      </c>
      <c r="HZ199" s="157" t="str">
        <f>IF(VALUE(IF('Vessel List B'!FP198=1,1,IF('Vessel List B'!FP198=2,2,IF('Vessel List B'!FP198=3,3,IF('Vessel List B'!FP198=4,4,IF('Vessel List B'!FP198=5,5,IF('Vessel List B'!FP198=6,6,IF('Vessel List B'!FP198=7,7,IF('Vessel List B'!FP198=8,8,IF('Vessel List B'!FP198=9,9,IF('Vessel List B'!FP198=10,10,IF('Vessel List B'!FP198=11,11,IF('Vessel List B'!FP198=12,12,IF('Vessel List B'!FP198=13,13,IF('Vessel List B'!FP198=14,14,IF('Vessel List B'!FP198=15,15,IF('Vessel List B'!FP198=16,16,0)))))))))))))))))=0," ",VALUE(IF('Vessel List B'!FP198=1,1,IF('Vessel List B'!FP198=2,2,IF('Vessel List B'!FP198=3,3,IF('Vessel List B'!FP198=4,4,IF('Vessel List B'!FP198=5,5,IF('Vessel List B'!FP198=6,6,IF('Vessel List B'!FP198=7,7,IF('Vessel List B'!FP198=8,8,IF('Vessel List B'!FP198=9,9,IF('Vessel List B'!FP198=10,10,IF('Vessel List B'!FP198=11,11,IF('Vessel List B'!FP198=12,12,IF('Vessel List B'!FP198=13,13,IF('Vessel List B'!FP198=14,14,IF('Vessel List B'!FP198=15,15,IF('Vessel List B'!FP198=16,16,0))))))))))))))))))</f>
        <v xml:space="preserve"> </v>
      </c>
      <c r="IA199" s="154"/>
      <c r="IB199" s="158"/>
      <c r="IC199" s="390" t="str">
        <f t="shared" ref="IC199:IC217" si="309">IF(IB199="N",1,IF(IB199="NE",2,IF(IB199="E",3,IF(IB199="SE",4,IF(IB199="S",5,IF(IB199="SW",6,IF(IB199="W",7,IF(IB199="NW",8,""))))))))</f>
        <v/>
      </c>
      <c r="ID199" s="158"/>
      <c r="IE199" s="137"/>
      <c r="IF199" s="388" t="str">
        <f t="shared" ref="IF199:IF217" si="310">IF(IE199="No",1,IF(IE199="SL",2,IF(IE199="ME",3,IF(IE199="ST",4,""))))</f>
        <v/>
      </c>
      <c r="IG199" s="157" t="str">
        <f>IF(VALUE(IF('Vessel List B'!GC198=1,1,IF('Vessel List B'!GC198=2,2,IF('Vessel List B'!GC198=3,3,IF('Vessel List B'!GC198=4,4,IF('Vessel List B'!GC198=5,5,IF('Vessel List B'!GC198=6,6,IF('Vessel List B'!GC198=7,7,IF('Vessel List B'!GC198=8,8,IF('Vessel List B'!GC198=9,9,IF('Vessel List B'!GC198=10,10,IF('Vessel List B'!GC198=11,11,IF('Vessel List B'!GC198=12,12,IF('Vessel List B'!GC198=13,13,IF('Vessel List B'!GC198=14,14,IF('Vessel List B'!GC198=15,15,IF('Vessel List B'!GC198=16,16,0)))))))))))))))))=0," ",VALUE(IF('Vessel List B'!GC198=1,1,IF('Vessel List B'!GC198=2,2,IF('Vessel List B'!GC198=3,3,IF('Vessel List B'!GC198=4,4,IF('Vessel List B'!GC198=5,5,IF('Vessel List B'!GC198=6,6,IF('Vessel List B'!GC198=7,7,IF('Vessel List B'!GC198=8,8,IF('Vessel List B'!GC198=9,9,IF('Vessel List B'!GC198=10,10,IF('Vessel List B'!GC198=11,11,IF('Vessel List B'!GC198=12,12,IF('Vessel List B'!GC198=13,13,IF('Vessel List B'!GC198=14,14,IF('Vessel List B'!GC198=15,15,IF('Vessel List B'!GC198=16,16,0))))))))))))))))))</f>
        <v xml:space="preserve"> </v>
      </c>
      <c r="IH199" s="154"/>
      <c r="II199" s="158"/>
      <c r="IJ199" s="390" t="str">
        <f t="shared" ref="IJ199:IJ217" si="311">IF(II199="N",1,IF(II199="NE",2,IF(II199="E",3,IF(II199="SE",4,IF(II199="S",5,IF(II199="SW",6,IF(II199="W",7,IF(II199="NW",8,""))))))))</f>
        <v/>
      </c>
      <c r="IK199" s="158"/>
      <c r="IL199" s="137"/>
      <c r="IM199" s="388" t="str">
        <f t="shared" ref="IM199:IM217" si="312">IF(IL199="No",1,IF(IL199="SL",2,IF(IL199="ME",3,IF(IL199="ST",4,""))))</f>
        <v/>
      </c>
      <c r="IN199" s="157" t="str">
        <f>IF(VALUE(IF('Vessel List B'!GP198=1,1,IF('Vessel List B'!GP198=2,2,IF('Vessel List B'!GP198=3,3,IF('Vessel List B'!GP198=4,4,IF('Vessel List B'!GP198=5,5,IF('Vessel List B'!GP198=6,6,IF('Vessel List B'!GP198=7,7,IF('Vessel List B'!GP198=8,8,IF('Vessel List B'!GP198=9,9,IF('Vessel List B'!GP198=10,10,IF('Vessel List B'!GP198=11,11,IF('Vessel List B'!GP198=12,12,IF('Vessel List B'!GP198=13,13,IF('Vessel List B'!GP198=14,14,IF('Vessel List B'!GP198=15,15,IF('Vessel List B'!GP198=16,16,0)))))))))))))))))=0," ",VALUE(IF('Vessel List B'!GP198=1,1,IF('Vessel List B'!GP198=2,2,IF('Vessel List B'!GP198=3,3,IF('Vessel List B'!GP198=4,4,IF('Vessel List B'!GP198=5,5,IF('Vessel List B'!GP198=6,6,IF('Vessel List B'!GP198=7,7,IF('Vessel List B'!GP198=8,8,IF('Vessel List B'!GP198=9,9,IF('Vessel List B'!GP198=10,10,IF('Vessel List B'!GP198=11,11,IF('Vessel List B'!GP198=12,12,IF('Vessel List B'!GP198=13,13,IF('Vessel List B'!GP198=14,14,IF('Vessel List B'!GP198=15,15,IF('Vessel List B'!GP198=16,16,0))))))))))))))))))</f>
        <v xml:space="preserve"> </v>
      </c>
      <c r="IO199" s="154"/>
      <c r="IP199" s="158"/>
      <c r="IQ199" s="390" t="str">
        <f t="shared" ref="IQ199:IQ217" si="313">IF(IP199="N",1,IF(IP199="NE",2,IF(IP199="E",3,IF(IP199="SE",4,IF(IP199="S",5,IF(IP199="SW",6,IF(IP199="W",7,IF(IP199="NW",8,""))))))))</f>
        <v/>
      </c>
      <c r="IR199" s="158"/>
      <c r="IS199" s="137"/>
      <c r="IT199" s="388" t="str">
        <f t="shared" ref="IT199:IT217" si="314">IF(IS199="No",1,IF(IS199="SL",2,IF(IS199="ME",3,IF(IS199="ST",4,""))))</f>
        <v/>
      </c>
      <c r="IU199" s="157" t="str">
        <f>IF(VALUE(IF('Vessel List B'!HC198=1,1,IF('Vessel List B'!HC198=2,2,IF('Vessel List B'!HC198=3,3,IF('Vessel List B'!HC198=4,4,IF('Vessel List B'!HC198=5,5,IF('Vessel List B'!HC198=6,6,IF('Vessel List B'!HC198=7,7,IF('Vessel List B'!HC198=8,8,IF('Vessel List B'!HC198=9,9,IF('Vessel List B'!HC198=10,10,IF('Vessel List B'!HC198=11,11,IF('Vessel List B'!HC198=12,12,IF('Vessel List B'!HC198=13,13,IF('Vessel List B'!HC198=14,14,IF('Vessel List B'!HC198=15,15,IF('Vessel List B'!HC198=16,16,0)))))))))))))))))=0," ",VALUE(IF('Vessel List B'!HC198=1,1,IF('Vessel List B'!HC198=2,2,IF('Vessel List B'!HC198=3,3,IF('Vessel List B'!HC198=4,4,IF('Vessel List B'!HC198=5,5,IF('Vessel List B'!HC198=6,6,IF('Vessel List B'!HC198=7,7,IF('Vessel List B'!HC198=8,8,IF('Vessel List B'!HC198=9,9,IF('Vessel List B'!HC198=10,10,IF('Vessel List B'!HC198=11,11,IF('Vessel List B'!HC198=12,12,IF('Vessel List B'!HC198=13,13,IF('Vessel List B'!HC198=14,14,IF('Vessel List B'!HC198=15,15,IF('Vessel List B'!HC198=16,16,0))))))))))))))))))</f>
        <v xml:space="preserve"> </v>
      </c>
      <c r="IV199" s="154"/>
      <c r="IW199" s="158"/>
      <c r="IX199" s="390" t="str">
        <f t="shared" ref="IX199:IX217" si="315">IF(IW199="N",1,IF(IW199="NE",2,IF(IW199="E",3,IF(IW199="SE",4,IF(IW199="S",5,IF(IW199="SW",6,IF(IW199="W",7,IF(IW199="NW",8,""))))))))</f>
        <v/>
      </c>
      <c r="IY199" s="158"/>
      <c r="IZ199" s="137"/>
      <c r="JA199" s="388" t="str">
        <f t="shared" ref="JA199:JA217" si="316">IF(IZ199="No",1,IF(IZ199="SL",2,IF(IZ199="ME",3,IF(IZ199="ST",4,""))))</f>
        <v/>
      </c>
      <c r="JB199" s="157" t="str">
        <f>IF(VALUE(IF('Vessel List B'!HP198=1,1,IF('Vessel List B'!HP198=2,2,IF('Vessel List B'!HP198=3,3,IF('Vessel List B'!HP198=4,4,IF('Vessel List B'!HP198=5,5,IF('Vessel List B'!HP198=6,6,IF('Vessel List B'!HP198=7,7,IF('Vessel List B'!HP198=8,8,IF('Vessel List B'!HP198=9,9,IF('Vessel List B'!HP198=10,10,IF('Vessel List B'!HP198=11,11,IF('Vessel List B'!HP198=12,12,IF('Vessel List B'!HP198=13,13,IF('Vessel List B'!HP198=14,14,IF('Vessel List B'!HP198=15,15,IF('Vessel List B'!HP198=16,16,0)))))))))))))))))=0," ",VALUE(IF('Vessel List B'!HP198=1,1,IF('Vessel List B'!HP198=2,2,IF('Vessel List B'!HP198=3,3,IF('Vessel List B'!HP198=4,4,IF('Vessel List B'!HP198=5,5,IF('Vessel List B'!HP198=6,6,IF('Vessel List B'!HP198=7,7,IF('Vessel List B'!HP198=8,8,IF('Vessel List B'!HP198=9,9,IF('Vessel List B'!HP198=10,10,IF('Vessel List B'!HP198=11,11,IF('Vessel List B'!HP198=12,12,IF('Vessel List B'!HP198=13,13,IF('Vessel List B'!HP198=14,14,IF('Vessel List B'!HP198=15,15,IF('Vessel List B'!HP198=16,16,0))))))))))))))))))</f>
        <v xml:space="preserve"> </v>
      </c>
      <c r="JC199" s="154"/>
      <c r="JD199" s="158"/>
      <c r="JE199" s="390" t="str">
        <f t="shared" ref="JE199:JE217" si="317">IF(JD199="N",1,IF(JD199="NE",2,IF(JD199="E",3,IF(JD199="SE",4,IF(JD199="S",5,IF(JD199="SW",6,IF(JD199="W",7,IF(JD199="NW",8,""))))))))</f>
        <v/>
      </c>
      <c r="JF199" s="158"/>
      <c r="JG199" s="137"/>
      <c r="JH199" s="388" t="str">
        <f t="shared" ref="JH199:JH217" si="318">IF(JG199="No",1,IF(JG199="SL",2,IF(JG199="ME",3,IF(JG199="ST",4,""))))</f>
        <v/>
      </c>
      <c r="JI199" s="157" t="str">
        <f>IF(VALUE(IF('Vessel List B'!IC198=1,1,IF('Vessel List B'!IC198=2,2,IF('Vessel List B'!IC198=3,3,IF('Vessel List B'!IC198=4,4,IF('Vessel List B'!IC198=5,5,IF('Vessel List B'!IC198=6,6,IF('Vessel List B'!IC198=7,7,IF('Vessel List B'!IC198=8,8,IF('Vessel List B'!IC198=9,9,IF('Vessel List B'!IC198=10,10,IF('Vessel List B'!IC198=11,11,IF('Vessel List B'!IC198=12,12,IF('Vessel List B'!IC198=13,13,IF('Vessel List B'!IC198=14,14,IF('Vessel List B'!IC198=15,15,IF('Vessel List B'!IC198=16,16,0)))))))))))))))))=0," ",VALUE(IF('Vessel List B'!IC198=1,1,IF('Vessel List B'!IC198=2,2,IF('Vessel List B'!IC198=3,3,IF('Vessel List B'!IC198=4,4,IF('Vessel List B'!IC198=5,5,IF('Vessel List B'!IC198=6,6,IF('Vessel List B'!IC198=7,7,IF('Vessel List B'!IC198=8,8,IF('Vessel List B'!IC198=9,9,IF('Vessel List B'!IC198=10,10,IF('Vessel List B'!IC198=11,11,IF('Vessel List B'!IC198=12,12,IF('Vessel List B'!IC198=13,13,IF('Vessel List B'!IC198=14,14,IF('Vessel List B'!IC198=15,15,IF('Vessel List B'!IC198=16,16,0))))))))))))))))))</f>
        <v xml:space="preserve"> </v>
      </c>
      <c r="JJ199" s="154"/>
      <c r="JK199" s="158"/>
      <c r="JL199" s="390" t="str">
        <f t="shared" ref="JL199:JL217" si="319">IF(JK199="N",1,IF(JK199="NE",2,IF(JK199="E",3,IF(JK199="SE",4,IF(JK199="S",5,IF(JK199="SW",6,IF(JK199="W",7,IF(JK199="NW",8,""))))))))</f>
        <v/>
      </c>
      <c r="JM199" s="158"/>
      <c r="JN199" s="137"/>
      <c r="JO199" s="388" t="str">
        <f t="shared" ref="JO199:JO217" si="320">IF(JN199="No",1,IF(JN199="SL",2,IF(JN199="ME",3,IF(JN199="ST",4,""))))</f>
        <v/>
      </c>
      <c r="JP199" s="157" t="str">
        <f>IF(VALUE(IF('Vessel List B'!IP198=1,1,IF('Vessel List B'!IP198=2,2,IF('Vessel List B'!IP198=3,3,IF('Vessel List B'!IP198=4,4,IF('Vessel List B'!IP198=5,5,IF('Vessel List B'!IP198=6,6,IF('Vessel List B'!IP198=7,7,IF('Vessel List B'!IP198=8,8,IF('Vessel List B'!IP198=9,9,IF('Vessel List B'!IP198=10,10,IF('Vessel List B'!IP198=11,11,IF('Vessel List B'!IP198=12,12,IF('Vessel List B'!IP198=13,13,IF('Vessel List B'!IP198=14,14,IF('Vessel List B'!IP198=15,15,IF('Vessel List B'!IP198=16,16,0)))))))))))))))))=0," ",VALUE(IF('Vessel List B'!IP198=1,1,IF('Vessel List B'!IP198=2,2,IF('Vessel List B'!IP198=3,3,IF('Vessel List B'!IP198=4,4,IF('Vessel List B'!IP198=5,5,IF('Vessel List B'!IP198=6,6,IF('Vessel List B'!IP198=7,7,IF('Vessel List B'!IP198=8,8,IF('Vessel List B'!IP198=9,9,IF('Vessel List B'!IP198=10,10,IF('Vessel List B'!IP198=11,11,IF('Vessel List B'!IP198=12,12,IF('Vessel List B'!IP198=13,13,IF('Vessel List B'!IP198=14,14,IF('Vessel List B'!IP198=15,15,IF('Vessel List B'!IP198=16,16,0))))))))))))))))))</f>
        <v xml:space="preserve"> </v>
      </c>
      <c r="JQ199" s="154"/>
      <c r="JR199" s="158"/>
      <c r="JS199" s="390" t="str">
        <f t="shared" ref="JS199:JS217" si="321">IF(JR199="N",1,IF(JR199="NE",2,IF(JR199="E",3,IF(JR199="SE",4,IF(JR199="S",5,IF(JR199="SW",6,IF(JR199="W",7,IF(JR199="NW",8,""))))))))</f>
        <v/>
      </c>
      <c r="JT199" s="158"/>
      <c r="JU199" s="137"/>
      <c r="JV199" s="397" t="str">
        <f t="shared" ref="JV199:JV217" si="322">IF(JU199="No",1,IF(JU199="SL",2,IF(JU199="ME",3,IF(JU199="ST",4,""))))</f>
        <v/>
      </c>
      <c r="JW199" s="403"/>
    </row>
    <row r="200" spans="1:283" ht="15" x14ac:dyDescent="0.25">
      <c r="A200" s="132">
        <f>'Vessel List A'!B199</f>
        <v>41774</v>
      </c>
      <c r="B200" s="157" t="str">
        <f>IF(VALUE(IF('Vessel List A'!C199=1,1,IF('Vessel List A'!C199=2,2,IF('Vessel List A'!C199=3,3,IF('Vessel List A'!C199=4,4,IF('Vessel List A'!C199=5,5,IF('Vessel List A'!C199=6,6,IF('Vessel List A'!C199=7,7,IF('Vessel List A'!C199=8,8,IF('Vessel List A'!C199=9,9,IF('Vessel List A'!C199=10,10,IF('Vessel List A'!C199=11,11,IF('Vessel List A'!C199=12,12,IF('Vessel List A'!C199=13,13,IF('Vessel List A'!C199=14,14,IF('Vessel List A'!C199=15,15,IF('Vessel List A'!C199=16,16,0)))))))))))))))))=0," ",VALUE(IF('Vessel List A'!C199=1,1,IF('Vessel List A'!C199=2,2,IF('Vessel List A'!C199=3,3,IF('Vessel List A'!C199=4,4,IF('Vessel List A'!C199=5,5,IF('Vessel List A'!C199=6,6,IF('Vessel List A'!C199=7,7,IF('Vessel List A'!C199=8,8,IF('Vessel List A'!C199=9,9,IF('Vessel List A'!C199=10,10,IF('Vessel List A'!C199=11,11,IF('Vessel List A'!C199=12,12,IF('Vessel List A'!C199=13,13,IF('Vessel List A'!C199=14,14,IF('Vessel List A'!C199=15,15,IF('Vessel List A'!C199=16,16,0))))))))))))))))))</f>
        <v xml:space="preserve"> </v>
      </c>
      <c r="C200" s="154"/>
      <c r="D200" s="158"/>
      <c r="E200" s="411" t="str">
        <f t="shared" si="243"/>
        <v/>
      </c>
      <c r="F200" s="158"/>
      <c r="G200" s="137"/>
      <c r="H200" s="388" t="str">
        <f t="shared" si="244"/>
        <v/>
      </c>
      <c r="I200" s="157" t="str">
        <f>IF(VALUE(IF('Vessel List A'!P199=1,1,IF('Vessel List A'!P199=2,2,IF('Vessel List A'!P199=3,3,IF('Vessel List A'!P199=4,4,IF('Vessel List A'!P199=5,5,IF('Vessel List A'!P199=6,6,IF('Vessel List A'!P199=7,7,IF('Vessel List A'!P199=8,8,IF('Vessel List A'!P199=9,9,IF('Vessel List A'!P199=10,10,IF('Vessel List A'!P199=11,11,IF('Vessel List A'!P199=12,12,IF('Vessel List A'!P199=13,13,IF('Vessel List A'!P199=14,14,IF('Vessel List A'!P199=15,15,IF('Vessel List A'!P199=16,16,0)))))))))))))))))=0," ",VALUE(IF('Vessel List A'!P199=1,1,IF('Vessel List A'!P199=2,2,IF('Vessel List A'!P199=3,3,IF('Vessel List A'!P199=4,4,IF('Vessel List A'!P199=5,5,IF('Vessel List A'!P199=6,6,IF('Vessel List A'!P199=7,7,IF('Vessel List A'!P199=8,8,IF('Vessel List A'!P199=9,9,IF('Vessel List A'!P199=10,10,IF('Vessel List A'!P199=11,11,IF('Vessel List A'!P199=12,12,IF('Vessel List A'!P199=13,13,IF('Vessel List A'!P199=14,14,IF('Vessel List A'!P199=15,15,IF('Vessel List A'!P199=16,16,0))))))))))))))))))</f>
        <v xml:space="preserve"> </v>
      </c>
      <c r="J200" s="154"/>
      <c r="K200" s="158"/>
      <c r="L200" s="411" t="str">
        <f t="shared" si="245"/>
        <v/>
      </c>
      <c r="M200" s="158"/>
      <c r="N200" s="137"/>
      <c r="O200" s="388" t="str">
        <f t="shared" si="246"/>
        <v/>
      </c>
      <c r="P200" s="157" t="str">
        <f>IF(VALUE(IF('Vessel List A'!AC199=1,1,IF('Vessel List A'!AC199=2,2,IF('Vessel List A'!AC199=3,3,IF('Vessel List A'!AC199=4,4,IF('Vessel List A'!AC199=5,5,IF('Vessel List A'!AC199=6,6,IF('Vessel List A'!AC199=7,7,IF('Vessel List A'!AC199=8,8,IF('Vessel List A'!AC199=9,9,IF('Vessel List A'!AC199=10,10,IF('Vessel List A'!AC199=11,11,IF('Vessel List A'!AC199=12,12,IF('Vessel List A'!AC199=13,13,IF('Vessel List A'!AC199=14,14,IF('Vessel List A'!AC199=15,15,IF('Vessel List A'!AC199=16,16,0)))))))))))))))))=0," ",VALUE(IF('Vessel List A'!AC199=1,1,IF('Vessel List A'!AC199=2,2,IF('Vessel List A'!AC199=3,3,IF('Vessel List A'!AC199=4,4,IF('Vessel List A'!AC199=5,5,IF('Vessel List A'!AC199=6,6,IF('Vessel List A'!AC199=7,7,IF('Vessel List A'!AC199=8,8,IF('Vessel List A'!AC199=9,9,IF('Vessel List A'!AC199=10,10,IF('Vessel List A'!AC199=11,11,IF('Vessel List A'!AC199=12,12,IF('Vessel List A'!AC199=13,13,IF('Vessel List A'!AC199=14,14,IF('Vessel List A'!AC199=15,15,IF('Vessel List A'!AC199=16,16,0))))))))))))))))))</f>
        <v xml:space="preserve"> </v>
      </c>
      <c r="Q200" s="154"/>
      <c r="R200" s="158"/>
      <c r="S200" s="411" t="str">
        <f t="shared" si="247"/>
        <v/>
      </c>
      <c r="T200" s="158"/>
      <c r="U200" s="137"/>
      <c r="V200" s="388" t="str">
        <f t="shared" si="248"/>
        <v/>
      </c>
      <c r="W200" s="157" t="str">
        <f>IF(VALUE(IF('Vessel List A'!AP199=1,1,IF('Vessel List A'!AP199=2,2,IF('Vessel List A'!AP199=3,3,IF('Vessel List A'!AP199=4,4,IF('Vessel List A'!AP199=5,5,IF('Vessel List A'!AP199=6,6,IF('Vessel List A'!AP199=7,7,IF('Vessel List A'!AP199=8,8,IF('Vessel List A'!AP199=9,9,IF('Vessel List A'!AP199=10,10,IF('Vessel List A'!AP199=11,11,IF('Vessel List A'!AP199=12,12,IF('Vessel List A'!AP199=13,13,IF('Vessel List A'!AP199=14,14,IF('Vessel List A'!AP199=15,15,IF('Vessel List A'!AP199=16,16,0)))))))))))))))))=0," ",VALUE(IF('Vessel List A'!AP199=1,1,IF('Vessel List A'!AP199=2,2,IF('Vessel List A'!AP199=3,3,IF('Vessel List A'!AP199=4,4,IF('Vessel List A'!AP199=5,5,IF('Vessel List A'!AP199=6,6,IF('Vessel List A'!AP199=7,7,IF('Vessel List A'!AP199=8,8,IF('Vessel List A'!AP199=9,9,IF('Vessel List A'!AP199=10,10,IF('Vessel List A'!AP199=11,11,IF('Vessel List A'!AP199=12,12,IF('Vessel List A'!AP199=13,13,IF('Vessel List A'!AP199=14,14,IF('Vessel List A'!AP199=15,15,IF('Vessel List A'!AP199=16,16,0))))))))))))))))))</f>
        <v xml:space="preserve"> </v>
      </c>
      <c r="X200" s="154"/>
      <c r="Y200" s="158"/>
      <c r="Z200" s="411" t="str">
        <f t="shared" si="249"/>
        <v/>
      </c>
      <c r="AA200" s="158"/>
      <c r="AB200" s="137"/>
      <c r="AC200" s="388" t="str">
        <f t="shared" si="250"/>
        <v/>
      </c>
      <c r="AD200" s="157" t="str">
        <f>IF(VALUE(IF('Vessel List A'!BC199=1,1,IF('Vessel List A'!BC199=2,2,IF('Vessel List A'!BC199=3,3,IF('Vessel List A'!BC199=4,4,IF('Vessel List A'!BC199=5,5,IF('Vessel List A'!BC199=6,6,IF('Vessel List A'!BC199=7,7,IF('Vessel List A'!BC199=8,8,IF('Vessel List A'!BC199=9,9,IF('Vessel List A'!BC199=10,10,IF('Vessel List A'!BC199=11,11,IF('Vessel List A'!BC199=12,12,IF('Vessel List A'!BC199=13,13,IF('Vessel List A'!BC199=14,14,IF('Vessel List A'!BC199=15,15,IF('Vessel List A'!BC199=16,16,0)))))))))))))))))=0," ",VALUE(IF('Vessel List A'!BC199=1,1,IF('Vessel List A'!BC199=2,2,IF('Vessel List A'!BC199=3,3,IF('Vessel List A'!BC199=4,4,IF('Vessel List A'!BC199=5,5,IF('Vessel List A'!BC199=6,6,IF('Vessel List A'!BC199=7,7,IF('Vessel List A'!BC199=8,8,IF('Vessel List A'!BC199=9,9,IF('Vessel List A'!BC199=10,10,IF('Vessel List A'!BC199=11,11,IF('Vessel List A'!BC199=12,12,IF('Vessel List A'!BC199=13,13,IF('Vessel List A'!BC199=14,14,IF('Vessel List A'!BC199=15,15,IF('Vessel List A'!BC199=16,16,0))))))))))))))))))</f>
        <v xml:space="preserve"> </v>
      </c>
      <c r="AE200" s="154"/>
      <c r="AF200" s="158"/>
      <c r="AG200" s="411" t="str">
        <f t="shared" si="251"/>
        <v/>
      </c>
      <c r="AH200" s="158"/>
      <c r="AI200" s="137"/>
      <c r="AJ200" s="388" t="str">
        <f t="shared" si="252"/>
        <v/>
      </c>
      <c r="AK200" s="157" t="str">
        <f>IF(VALUE(IF('Vessel List A'!BP199=1,1,IF('Vessel List A'!BP199=2,2,IF('Vessel List A'!BP199=3,3,IF('Vessel List A'!BP199=4,4,IF('Vessel List A'!BP199=5,5,IF('Vessel List A'!BP199=6,6,IF('Vessel List A'!BP199=7,7,IF('Vessel List A'!BP199=8,8,IF('Vessel List A'!BP199=9,9,IF('Vessel List A'!BP199=10,10,IF('Vessel List A'!BP199=11,11,IF('Vessel List A'!BP199=12,12,IF('Vessel List A'!BP199=13,13,IF('Vessel List A'!BP199=14,14,IF('Vessel List A'!BP199=15,15,IF('Vessel List A'!BP199=16,16,0)))))))))))))))))=0," ",VALUE(IF('Vessel List A'!BP199=1,1,IF('Vessel List A'!BP199=2,2,IF('Vessel List A'!BP199=3,3,IF('Vessel List A'!BP199=4,4,IF('Vessel List A'!BP199=5,5,IF('Vessel List A'!BP199=6,6,IF('Vessel List A'!BP199=7,7,IF('Vessel List A'!BP199=8,8,IF('Vessel List A'!BP199=9,9,IF('Vessel List A'!BP199=10,10,IF('Vessel List A'!BP199=11,11,IF('Vessel List A'!BP199=12,12,IF('Vessel List A'!BP199=13,13,IF('Vessel List A'!BP199=14,14,IF('Vessel List A'!BP199=15,15,IF('Vessel List A'!BP199=16,16,0))))))))))))))))))</f>
        <v xml:space="preserve"> </v>
      </c>
      <c r="AL200" s="154"/>
      <c r="AM200" s="158"/>
      <c r="AN200" s="411" t="str">
        <f t="shared" si="253"/>
        <v/>
      </c>
      <c r="AO200" s="158"/>
      <c r="AP200" s="137"/>
      <c r="AQ200" s="388" t="str">
        <f t="shared" si="254"/>
        <v/>
      </c>
      <c r="AR200" s="157" t="str">
        <f>IF(VALUE(IF('Vessel List A'!CC199=1,1,IF('Vessel List A'!CC199=2,2,IF('Vessel List A'!CC199=3,3,IF('Vessel List A'!CC199=4,4,IF('Vessel List A'!CC199=5,5,IF('Vessel List A'!CC199=6,6,IF('Vessel List A'!CC199=7,7,IF('Vessel List A'!CC199=8,8,IF('Vessel List A'!CC199=9,9,IF('Vessel List A'!CC199=10,10,IF('Vessel List A'!CC199=11,11,IF('Vessel List A'!CC199=12,12,IF('Vessel List A'!CC199=13,13,IF('Vessel List A'!CC199=14,14,IF('Vessel List A'!CC199=15,15,IF('Vessel List A'!CC199=16,16,0)))))))))))))))))=0," ",VALUE(IF('Vessel List A'!CC199=1,1,IF('Vessel List A'!CC199=2,2,IF('Vessel List A'!CC199=3,3,IF('Vessel List A'!CC199=4,4,IF('Vessel List A'!CC199=5,5,IF('Vessel List A'!CC199=6,6,IF('Vessel List A'!CC199=7,7,IF('Vessel List A'!CC199=8,8,IF('Vessel List A'!CC199=9,9,IF('Vessel List A'!CC199=10,10,IF('Vessel List A'!CC199=11,11,IF('Vessel List A'!CC199=12,12,IF('Vessel List A'!CC199=13,13,IF('Vessel List A'!CC199=14,14,IF('Vessel List A'!CC199=15,15,IF('Vessel List A'!CC199=16,16,0))))))))))))))))))</f>
        <v xml:space="preserve"> </v>
      </c>
      <c r="AS200" s="154"/>
      <c r="AT200" s="158"/>
      <c r="AU200" s="411" t="str">
        <f t="shared" si="255"/>
        <v/>
      </c>
      <c r="AV200" s="158"/>
      <c r="AW200" s="137"/>
      <c r="AX200" s="388" t="str">
        <f t="shared" si="256"/>
        <v/>
      </c>
      <c r="AY200" s="157" t="str">
        <f>IF(VALUE(IF('Vessel List A'!CP199=1,1,IF('Vessel List A'!CP199=2,2,IF('Vessel List A'!CP199=3,3,IF('Vessel List A'!CP199=4,4,IF('Vessel List A'!CP199=5,5,IF('Vessel List A'!CP199=6,6,IF('Vessel List A'!CP199=7,7,IF('Vessel List A'!CP199=8,8,IF('Vessel List A'!CP199=9,9,IF('Vessel List A'!CP199=10,10,IF('Vessel List A'!CP199=11,11,IF('Vessel List A'!CP199=12,12,IF('Vessel List A'!CP199=13,13,IF('Vessel List A'!CP199=14,14,IF('Vessel List A'!CP199=15,15,IF('Vessel List A'!CP199=16,16,0)))))))))))))))))=0," ",VALUE(IF('Vessel List A'!CP199=1,1,IF('Vessel List A'!CP199=2,2,IF('Vessel List A'!CP199=3,3,IF('Vessel List A'!CP199=4,4,IF('Vessel List A'!CP199=5,5,IF('Vessel List A'!CP199=6,6,IF('Vessel List A'!CP199=7,7,IF('Vessel List A'!CP199=8,8,IF('Vessel List A'!CP199=9,9,IF('Vessel List A'!CP199=10,10,IF('Vessel List A'!CP199=11,11,IF('Vessel List A'!CP199=12,12,IF('Vessel List A'!CP199=13,13,IF('Vessel List A'!CP199=14,14,IF('Vessel List A'!CP199=15,15,IF('Vessel List A'!CP199=16,16,0))))))))))))))))))</f>
        <v xml:space="preserve"> </v>
      </c>
      <c r="AZ200" s="154"/>
      <c r="BA200" s="158"/>
      <c r="BB200" s="411" t="str">
        <f t="shared" si="257"/>
        <v/>
      </c>
      <c r="BC200" s="158"/>
      <c r="BD200" s="137"/>
      <c r="BE200" s="388" t="str">
        <f t="shared" si="258"/>
        <v/>
      </c>
      <c r="BF200" s="157" t="str">
        <f>IF(VALUE(IF('Vessel List A'!DC199=1,1,IF('Vessel List A'!DC199=2,2,IF('Vessel List A'!DC199=3,3,IF('Vessel List A'!DC199=4,4,IF('Vessel List A'!DC199=5,5,IF('Vessel List A'!DC199=6,6,IF('Vessel List A'!DC199=7,7,IF('Vessel List A'!DC199=8,8,IF('Vessel List A'!DC199=9,9,IF('Vessel List A'!DC199=10,10,IF('Vessel List A'!DC199=11,11,IF('Vessel List A'!DC199=12,12,IF('Vessel List A'!DC199=13,13,IF('Vessel List A'!DC199=14,14,IF('Vessel List A'!DC199=15,15,IF('Vessel List A'!DC199=16,16,0)))))))))))))))))=0," ",VALUE(IF('Vessel List A'!DC199=1,1,IF('Vessel List A'!DC199=2,2,IF('Vessel List A'!DC199=3,3,IF('Vessel List A'!DC199=4,4,IF('Vessel List A'!DC199=5,5,IF('Vessel List A'!DC199=6,6,IF('Vessel List A'!DC199=7,7,IF('Vessel List A'!DC199=8,8,IF('Vessel List A'!DC199=9,9,IF('Vessel List A'!DC199=10,10,IF('Vessel List A'!DC199=11,11,IF('Vessel List A'!DC199=12,12,IF('Vessel List A'!DC199=13,13,IF('Vessel List A'!DC199=14,14,IF('Vessel List A'!DC199=15,15,IF('Vessel List A'!DC199=16,16,0))))))))))))))))))</f>
        <v xml:space="preserve"> </v>
      </c>
      <c r="BG200" s="154"/>
      <c r="BH200" s="158"/>
      <c r="BI200" s="411" t="str">
        <f t="shared" si="259"/>
        <v/>
      </c>
      <c r="BJ200" s="158"/>
      <c r="BK200" s="137"/>
      <c r="BL200" s="388" t="str">
        <f t="shared" si="260"/>
        <v/>
      </c>
      <c r="BM200" s="157" t="str">
        <f>IF(VALUE(IF('Vessel List A'!DP199=1,1,IF('Vessel List A'!DP199=2,2,IF('Vessel List A'!DP199=3,3,IF('Vessel List A'!DP199=4,4,IF('Vessel List A'!DP199=5,5,IF('Vessel List A'!DP199=6,6,IF('Vessel List A'!DP199=7,7,IF('Vessel List A'!DP199=8,8,IF('Vessel List A'!DP199=9,9,IF('Vessel List A'!DP199=10,10,IF('Vessel List A'!DP199=11,11,IF('Vessel List A'!DP199=12,12,IF('Vessel List A'!DP199=13,13,IF('Vessel List A'!DP199=14,14,IF('Vessel List A'!DP199=15,15,IF('Vessel List A'!DP199=16,16,0)))))))))))))))))=0," ",VALUE(IF('Vessel List A'!DP199=1,1,IF('Vessel List A'!DP199=2,2,IF('Vessel List A'!DP199=3,3,IF('Vessel List A'!DP199=4,4,IF('Vessel List A'!DP199=5,5,IF('Vessel List A'!DP199=6,6,IF('Vessel List A'!DP199=7,7,IF('Vessel List A'!DP199=8,8,IF('Vessel List A'!DP199=9,9,IF('Vessel List A'!DP199=10,10,IF('Vessel List A'!DP199=11,11,IF('Vessel List A'!DP199=12,12,IF('Vessel List A'!DP199=13,13,IF('Vessel List A'!DP199=14,14,IF('Vessel List A'!DP199=15,15,IF('Vessel List A'!DP199=16,16,0))))))))))))))))))</f>
        <v xml:space="preserve"> </v>
      </c>
      <c r="BN200" s="154"/>
      <c r="BO200" s="158"/>
      <c r="BP200" s="411" t="str">
        <f t="shared" si="261"/>
        <v/>
      </c>
      <c r="BQ200" s="158"/>
      <c r="BR200" s="137"/>
      <c r="BS200" s="388" t="str">
        <f t="shared" si="262"/>
        <v/>
      </c>
      <c r="BT200" s="157" t="str">
        <f>IF(VALUE(IF('Vessel List A'!EC199=1,1,IF('Vessel List A'!EC199=2,2,IF('Vessel List A'!EC199=3,3,IF('Vessel List A'!EC199=4,4,IF('Vessel List A'!EC199=5,5,IF('Vessel List A'!EC199=6,6,IF('Vessel List A'!EC199=7,7,IF('Vessel List A'!EC199=8,8,IF('Vessel List A'!EC199=9,9,IF('Vessel List A'!EC199=10,10,IF('Vessel List A'!EC199=11,11,IF('Vessel List A'!EC199=12,12,IF('Vessel List A'!EC199=13,13,IF('Vessel List A'!EC199=14,14,IF('Vessel List A'!EC199=15,15,IF('Vessel List A'!EC199=16,16,0)))))))))))))))))=0," ",VALUE(IF('Vessel List A'!EC199=1,1,IF('Vessel List A'!EC199=2,2,IF('Vessel List A'!EC199=3,3,IF('Vessel List A'!EC199=4,4,IF('Vessel List A'!EC199=5,5,IF('Vessel List A'!EC199=6,6,IF('Vessel List A'!EC199=7,7,IF('Vessel List A'!EC199=8,8,IF('Vessel List A'!EC199=9,9,IF('Vessel List A'!EC199=10,10,IF('Vessel List A'!EC199=11,11,IF('Vessel List A'!EC199=12,12,IF('Vessel List A'!EC199=13,13,IF('Vessel List A'!EC199=14,14,IF('Vessel List A'!EC199=15,15,IF('Vessel List A'!EC199=16,16,0))))))))))))))))))</f>
        <v xml:space="preserve"> </v>
      </c>
      <c r="BU200" s="154"/>
      <c r="BV200" s="158"/>
      <c r="BW200" s="411" t="str">
        <f t="shared" si="263"/>
        <v/>
      </c>
      <c r="BX200" s="158"/>
      <c r="BY200" s="137"/>
      <c r="BZ200" s="388" t="str">
        <f t="shared" si="264"/>
        <v/>
      </c>
      <c r="CA200" s="157" t="str">
        <f>IF(VALUE(IF('Vessel List A'!EP199=1,1,IF('Vessel List A'!EP199=2,2,IF('Vessel List A'!EP199=3,3,IF('Vessel List A'!EP199=4,4,IF('Vessel List A'!EP199=5,5,IF('Vessel List A'!EP199=6,6,IF('Vessel List A'!EP199=7,7,IF('Vessel List A'!EP199=8,8,IF('Vessel List A'!EP199=9,9,IF('Vessel List A'!EP199=10,10,IF('Vessel List A'!EP199=11,11,IF('Vessel List A'!EP199=12,12,IF('Vessel List A'!EP199=13,13,IF('Vessel List A'!EP199=14,14,IF('Vessel List A'!EP199=15,15,IF('Vessel List A'!EP199=16,16,0)))))))))))))))))=0," ",VALUE(IF('Vessel List A'!EP199=1,1,IF('Vessel List A'!EP199=2,2,IF('Vessel List A'!EP199=3,3,IF('Vessel List A'!EP199=4,4,IF('Vessel List A'!EP199=5,5,IF('Vessel List A'!EP199=6,6,IF('Vessel List A'!EP199=7,7,IF('Vessel List A'!EP199=8,8,IF('Vessel List A'!EP199=9,9,IF('Vessel List A'!EP199=10,10,IF('Vessel List A'!EP199=11,11,IF('Vessel List A'!EP199=12,12,IF('Vessel List A'!EP199=13,13,IF('Vessel List A'!EP199=14,14,IF('Vessel List A'!EP199=15,15,IF('Vessel List A'!EP199=16,16,0))))))))))))))))))</f>
        <v xml:space="preserve"> </v>
      </c>
      <c r="CB200" s="154"/>
      <c r="CC200" s="158"/>
      <c r="CD200" s="411" t="str">
        <f t="shared" si="265"/>
        <v/>
      </c>
      <c r="CE200" s="158"/>
      <c r="CF200" s="137"/>
      <c r="CG200" s="388" t="str">
        <f t="shared" si="266"/>
        <v/>
      </c>
      <c r="CH200" s="157" t="str">
        <f>IF(VALUE(IF('Vessel List A'!FC199=1,1,IF('Vessel List A'!FC199=2,2,IF('Vessel List A'!FC199=3,3,IF('Vessel List A'!FC199=4,4,IF('Vessel List A'!FC199=5,5,IF('Vessel List A'!FC199=6,6,IF('Vessel List A'!FC199=7,7,IF('Vessel List A'!FC199=8,8,IF('Vessel List A'!FC199=9,9,IF('Vessel List A'!FC199=10,10,IF('Vessel List A'!FC199=11,11,IF('Vessel List A'!FC199=12,12,IF('Vessel List A'!FC199=13,13,IF('Vessel List A'!FC199=14,14,IF('Vessel List A'!FC199=15,15,IF('Vessel List A'!FC199=16,16,0)))))))))))))))))=0," ",VALUE(IF('Vessel List A'!FC199=1,1,IF('Vessel List A'!FC199=2,2,IF('Vessel List A'!FC199=3,3,IF('Vessel List A'!FC199=4,4,IF('Vessel List A'!FC199=5,5,IF('Vessel List A'!FC199=6,6,IF('Vessel List A'!FC199=7,7,IF('Vessel List A'!FC199=8,8,IF('Vessel List A'!FC199=9,9,IF('Vessel List A'!FC199=10,10,IF('Vessel List A'!FC199=11,11,IF('Vessel List A'!FC199=12,12,IF('Vessel List A'!FC199=13,13,IF('Vessel List A'!FC199=14,14,IF('Vessel List A'!FC199=15,15,IF('Vessel List A'!FC199=16,16,0))))))))))))))))))</f>
        <v xml:space="preserve"> </v>
      </c>
      <c r="CI200" s="154"/>
      <c r="CJ200" s="158"/>
      <c r="CK200" s="411" t="str">
        <f t="shared" si="267"/>
        <v/>
      </c>
      <c r="CL200" s="158"/>
      <c r="CM200" s="137"/>
      <c r="CN200" s="388" t="str">
        <f t="shared" si="268"/>
        <v/>
      </c>
      <c r="CO200" s="157" t="str">
        <f>IF(VALUE(IF('Vessel List A'!FP199=1,1,IF('Vessel List A'!FP199=2,2,IF('Vessel List A'!FP199=3,3,IF('Vessel List A'!FP199=4,4,IF('Vessel List A'!FP199=5,5,IF('Vessel List A'!FP199=6,6,IF('Vessel List A'!FP199=7,7,IF('Vessel List A'!FP199=8,8,IF('Vessel List A'!FP199=9,9,IF('Vessel List A'!FP199=10,10,IF('Vessel List A'!FP199=11,11,IF('Vessel List A'!FP199=12,12,IF('Vessel List A'!FP199=13,13,IF('Vessel List A'!FP199=14,14,IF('Vessel List A'!FP199=15,15,IF('Vessel List A'!FP199=16,16,0)))))))))))))))))=0," ",VALUE(IF('Vessel List A'!FP199=1,1,IF('Vessel List A'!FP199=2,2,IF('Vessel List A'!FP199=3,3,IF('Vessel List A'!FP199=4,4,IF('Vessel List A'!FP199=5,5,IF('Vessel List A'!FP199=6,6,IF('Vessel List A'!FP199=7,7,IF('Vessel List A'!FP199=8,8,IF('Vessel List A'!FP199=9,9,IF('Vessel List A'!FP199=10,10,IF('Vessel List A'!FP199=11,11,IF('Vessel List A'!FP199=12,12,IF('Vessel List A'!FP199=13,13,IF('Vessel List A'!FP199=14,14,IF('Vessel List A'!FP199=15,15,IF('Vessel List A'!FP199=16,16,0))))))))))))))))))</f>
        <v xml:space="preserve"> </v>
      </c>
      <c r="CP200" s="154"/>
      <c r="CQ200" s="158"/>
      <c r="CR200" s="411" t="str">
        <f t="shared" si="269"/>
        <v/>
      </c>
      <c r="CS200" s="158"/>
      <c r="CT200" s="137"/>
      <c r="CU200" s="388" t="str">
        <f t="shared" si="270"/>
        <v/>
      </c>
      <c r="CV200" s="157" t="str">
        <f>IF(VALUE(IF('Vessel List A'!GC199=1,1,IF('Vessel List A'!GC199=2,2,IF('Vessel List A'!GC199=3,3,IF('Vessel List A'!GC199=4,4,IF('Vessel List A'!GC199=5,5,IF('Vessel List A'!GC199=6,6,IF('Vessel List A'!GC199=7,7,IF('Vessel List A'!GC199=8,8,IF('Vessel List A'!GC199=9,9,IF('Vessel List A'!GC199=10,10,IF('Vessel List A'!GC199=11,11,IF('Vessel List A'!GC199=12,12,IF('Vessel List A'!GC199=13,13,IF('Vessel List A'!GC199=14,14,IF('Vessel List A'!GC199=15,15,IF('Vessel List A'!GC199=16,16,0)))))))))))))))))=0," ",VALUE(IF('Vessel List A'!GC199=1,1,IF('Vessel List A'!GC199=2,2,IF('Vessel List A'!GC199=3,3,IF('Vessel List A'!GC199=4,4,IF('Vessel List A'!GC199=5,5,IF('Vessel List A'!GC199=6,6,IF('Vessel List A'!GC199=7,7,IF('Vessel List A'!GC199=8,8,IF('Vessel List A'!GC199=9,9,IF('Vessel List A'!GC199=10,10,IF('Vessel List A'!GC199=11,11,IF('Vessel List A'!GC199=12,12,IF('Vessel List A'!GC199=13,13,IF('Vessel List A'!GC199=14,14,IF('Vessel List A'!GC199=15,15,IF('Vessel List A'!GC199=16,16,0))))))))))))))))))</f>
        <v xml:space="preserve"> </v>
      </c>
      <c r="CW200" s="154"/>
      <c r="CX200" s="158"/>
      <c r="CY200" s="411" t="str">
        <f t="shared" si="271"/>
        <v/>
      </c>
      <c r="CZ200" s="158"/>
      <c r="DA200" s="137"/>
      <c r="DB200" s="388" t="str">
        <f t="shared" si="272"/>
        <v/>
      </c>
      <c r="DC200" s="157" t="str">
        <f>IF(VALUE(IF('Vessel List A'!GP199=1,1,IF('Vessel List A'!GP199=2,2,IF('Vessel List A'!GP199=3,3,IF('Vessel List A'!GP199=4,4,IF('Vessel List A'!GP199=5,5,IF('Vessel List A'!GP199=6,6,IF('Vessel List A'!GP199=7,7,IF('Vessel List A'!GP199=8,8,IF('Vessel List A'!GP199=9,9,IF('Vessel List A'!GP199=10,10,IF('Vessel List A'!GP199=11,11,IF('Vessel List A'!GP199=12,12,IF('Vessel List A'!GP199=13,13,IF('Vessel List A'!GP199=14,14,IF('Vessel List A'!GP199=15,15,IF('Vessel List A'!GP199=16,16,0)))))))))))))))))=0," ",VALUE(IF('Vessel List A'!GP199=1,1,IF('Vessel List A'!GP199=2,2,IF('Vessel List A'!GP199=3,3,IF('Vessel List A'!GP199=4,4,IF('Vessel List A'!GP199=5,5,IF('Vessel List A'!GP199=6,6,IF('Vessel List A'!GP199=7,7,IF('Vessel List A'!GP199=8,8,IF('Vessel List A'!GP199=9,9,IF('Vessel List A'!GP199=10,10,IF('Vessel List A'!GP199=11,11,IF('Vessel List A'!GP199=12,12,IF('Vessel List A'!GP199=13,13,IF('Vessel List A'!GP199=14,14,IF('Vessel List A'!GP199=15,15,IF('Vessel List A'!GP199=16,16,0))))))))))))))))))</f>
        <v xml:space="preserve"> </v>
      </c>
      <c r="DD200" s="154"/>
      <c r="DE200" s="158"/>
      <c r="DF200" s="411" t="str">
        <f t="shared" si="273"/>
        <v/>
      </c>
      <c r="DG200" s="158"/>
      <c r="DH200" s="137"/>
      <c r="DI200" s="388" t="str">
        <f t="shared" si="274"/>
        <v/>
      </c>
      <c r="DJ200" s="157" t="str">
        <f>IF(VALUE(IF('Vessel List A'!HC199=1,1,IF('Vessel List A'!HC199=2,2,IF('Vessel List A'!HC199=3,3,IF('Vessel List A'!HC199=4,4,IF('Vessel List A'!HC199=5,5,IF('Vessel List A'!HC199=6,6,IF('Vessel List A'!HC199=7,7,IF('Vessel List A'!HC199=8,8,IF('Vessel List A'!HC199=9,9,IF('Vessel List A'!HC199=10,10,IF('Vessel List A'!HC199=11,11,IF('Vessel List A'!HC199=12,12,IF('Vessel List A'!HC199=13,13,IF('Vessel List A'!HC199=14,14,IF('Vessel List A'!HC199=15,15,IF('Vessel List A'!HC199=16,16,0)))))))))))))))))=0," ",VALUE(IF('Vessel List A'!HC199=1,1,IF('Vessel List A'!HC199=2,2,IF('Vessel List A'!HC199=3,3,IF('Vessel List A'!HC199=4,4,IF('Vessel List A'!HC199=5,5,IF('Vessel List A'!HC199=6,6,IF('Vessel List A'!HC199=7,7,IF('Vessel List A'!HC199=8,8,IF('Vessel List A'!HC199=9,9,IF('Vessel List A'!HC199=10,10,IF('Vessel List A'!HC199=11,11,IF('Vessel List A'!HC199=12,12,IF('Vessel List A'!HC199=13,13,IF('Vessel List A'!HC199=14,14,IF('Vessel List A'!HC199=15,15,IF('Vessel List A'!HC199=16,16,0))))))))))))))))))</f>
        <v xml:space="preserve"> </v>
      </c>
      <c r="DK200" s="154"/>
      <c r="DL200" s="158"/>
      <c r="DM200" s="411" t="str">
        <f t="shared" si="275"/>
        <v/>
      </c>
      <c r="DN200" s="158"/>
      <c r="DO200" s="137"/>
      <c r="DP200" s="388" t="str">
        <f t="shared" si="276"/>
        <v/>
      </c>
      <c r="DQ200" s="157" t="str">
        <f>IF(VALUE(IF('Vessel List A'!HP199=1,1,IF('Vessel List A'!HP199=2,2,IF('Vessel List A'!HP199=3,3,IF('Vessel List A'!HP199=4,4,IF('Vessel List A'!HP199=5,5,IF('Vessel List A'!HP199=6,6,IF('Vessel List A'!HP199=7,7,IF('Vessel List A'!HP199=8,8,IF('Vessel List A'!HP199=9,9,IF('Vessel List A'!HP199=10,10,IF('Vessel List A'!HP199=11,11,IF('Vessel List A'!HP199=12,12,IF('Vessel List A'!HP199=13,13,IF('Vessel List A'!HP199=14,14,IF('Vessel List A'!HP199=15,15,IF('Vessel List A'!HP199=16,16,0)))))))))))))))))=0," ",VALUE(IF('Vessel List A'!HP199=1,1,IF('Vessel List A'!HP199=2,2,IF('Vessel List A'!HP199=3,3,IF('Vessel List A'!HP199=4,4,IF('Vessel List A'!HP199=5,5,IF('Vessel List A'!HP199=6,6,IF('Vessel List A'!HP199=7,7,IF('Vessel List A'!HP199=8,8,IF('Vessel List A'!HP199=9,9,IF('Vessel List A'!HP199=10,10,IF('Vessel List A'!HP199=11,11,IF('Vessel List A'!HP199=12,12,IF('Vessel List A'!HP199=13,13,IF('Vessel List A'!HP199=14,14,IF('Vessel List A'!HP199=15,15,IF('Vessel List A'!HP199=16,16,0))))))))))))))))))</f>
        <v xml:space="preserve"> </v>
      </c>
      <c r="DR200" s="154"/>
      <c r="DS200" s="158"/>
      <c r="DT200" s="411" t="str">
        <f t="shared" si="277"/>
        <v/>
      </c>
      <c r="DU200" s="158"/>
      <c r="DV200" s="137"/>
      <c r="DW200" s="388" t="str">
        <f t="shared" si="278"/>
        <v/>
      </c>
      <c r="DX200" s="157" t="str">
        <f>IF(VALUE(IF('Vessel List A'!IC199=1,1,IF('Vessel List A'!IC199=2,2,IF('Vessel List A'!IC199=3,3,IF('Vessel List A'!IC199=4,4,IF('Vessel List A'!IC199=5,5,IF('Vessel List A'!IC199=6,6,IF('Vessel List A'!IC199=7,7,IF('Vessel List A'!IC199=8,8,IF('Vessel List A'!IC199=9,9,IF('Vessel List A'!IC199=10,10,IF('Vessel List A'!IC199=11,11,IF('Vessel List A'!IC199=12,12,IF('Vessel List A'!IC199=13,13,IF('Vessel List A'!IC199=14,14,IF('Vessel List A'!IC199=15,15,IF('Vessel List A'!IC199=16,16,0)))))))))))))))))=0," ",VALUE(IF('Vessel List A'!IC199=1,1,IF('Vessel List A'!IC199=2,2,IF('Vessel List A'!IC199=3,3,IF('Vessel List A'!IC199=4,4,IF('Vessel List A'!IC199=5,5,IF('Vessel List A'!IC199=6,6,IF('Vessel List A'!IC199=7,7,IF('Vessel List A'!IC199=8,8,IF('Vessel List A'!IC199=9,9,IF('Vessel List A'!IC199=10,10,IF('Vessel List A'!IC199=11,11,IF('Vessel List A'!IC199=12,12,IF('Vessel List A'!IC199=13,13,IF('Vessel List A'!IC199=14,14,IF('Vessel List A'!IC199=15,15,IF('Vessel List A'!IC199=16,16,0))))))))))))))))))</f>
        <v xml:space="preserve"> </v>
      </c>
      <c r="DY200" s="154"/>
      <c r="DZ200" s="158"/>
      <c r="EA200" s="411" t="str">
        <f t="shared" si="279"/>
        <v/>
      </c>
      <c r="EB200" s="158"/>
      <c r="EC200" s="137"/>
      <c r="ED200" s="388" t="str">
        <f t="shared" si="280"/>
        <v/>
      </c>
      <c r="EE200" s="157" t="str">
        <f>IF(VALUE(IF('Vessel List A'!IP199=1,1,IF('Vessel List A'!IP199=2,2,IF('Vessel List A'!IP199=3,3,IF('Vessel List A'!IP199=4,4,IF('Vessel List A'!IP199=5,5,IF('Vessel List A'!IP199=6,6,IF('Vessel List A'!IP199=7,7,IF('Vessel List A'!IP199=8,8,IF('Vessel List A'!IP199=9,9,IF('Vessel List A'!IP199=10,10,IF('Vessel List A'!IP199=11,11,IF('Vessel List A'!IP199=12,12,IF('Vessel List A'!IP199=13,13,IF('Vessel List A'!IP199=14,14,IF('Vessel List A'!IP199=15,15,IF('Vessel List A'!IP199=16,16,0)))))))))))))))))=0," ",VALUE(IF('Vessel List A'!IP199=1,1,IF('Vessel List A'!IP199=2,2,IF('Vessel List A'!IP199=3,3,IF('Vessel List A'!IP199=4,4,IF('Vessel List A'!IP199=5,5,IF('Vessel List A'!IP199=6,6,IF('Vessel List A'!IP199=7,7,IF('Vessel List A'!IP199=8,8,IF('Vessel List A'!IP199=9,9,IF('Vessel List A'!IP199=10,10,IF('Vessel List A'!IP199=11,11,IF('Vessel List A'!IP199=12,12,IF('Vessel List A'!IP199=13,13,IF('Vessel List A'!IP199=14,14,IF('Vessel List A'!IP199=15,15,IF('Vessel List A'!IP199=16,16,0))))))))))))))))))</f>
        <v xml:space="preserve"> </v>
      </c>
      <c r="EF200" s="154"/>
      <c r="EG200" s="158"/>
      <c r="EH200" s="411" t="str">
        <f t="shared" si="281"/>
        <v/>
      </c>
      <c r="EI200" s="158"/>
      <c r="EJ200" s="137"/>
      <c r="EK200" s="397" t="str">
        <f t="shared" si="282"/>
        <v/>
      </c>
      <c r="EL200" s="144"/>
      <c r="EM200" s="157" t="str">
        <f>IF(VALUE(IF('Vessel List B'!C199=1,1,IF('Vessel List B'!C199=2,2,IF('Vessel List B'!C199=3,3,IF('Vessel List B'!C199=4,4,IF('Vessel List B'!C199=5,5,IF('Vessel List B'!C199=6,6,IF('Vessel List B'!C199=7,7,IF('Vessel List B'!C199=8,8,IF('Vessel List B'!C199=9,9,IF('Vessel List B'!C199=10,10,IF('Vessel List B'!C199=11,11,IF('Vessel List B'!C199=12,12,IF('Vessel List B'!C199=13,13,IF('Vessel List B'!C199=14,14,IF('Vessel List B'!C199=15,15,IF('Vessel List B'!C199=16,16,0)))))))))))))))))=0," ",VALUE(IF('Vessel List B'!C199=1,1,IF('Vessel List B'!C199=2,2,IF('Vessel List B'!C199=3,3,IF('Vessel List B'!C199=4,4,IF('Vessel List B'!C199=5,5,IF('Vessel List B'!C199=6,6,IF('Vessel List B'!C199=7,7,IF('Vessel List B'!C199=8,8,IF('Vessel List B'!C199=9,9,IF('Vessel List B'!C199=10,10,IF('Vessel List B'!C199=11,11,IF('Vessel List B'!C199=12,12,IF('Vessel List B'!C199=13,13,IF('Vessel List B'!C199=14,14,IF('Vessel List B'!C199=15,15,IF('Vessel List B'!C199=16,16,0))))))))))))))))))</f>
        <v xml:space="preserve"> </v>
      </c>
      <c r="EN200" s="154"/>
      <c r="EO200" s="158"/>
      <c r="EP200" s="411" t="str">
        <f t="shared" si="283"/>
        <v/>
      </c>
      <c r="EQ200" s="158"/>
      <c r="ER200" s="137"/>
      <c r="ES200" s="388" t="str">
        <f t="shared" si="284"/>
        <v/>
      </c>
      <c r="ET200" s="157" t="str">
        <f>IF(VALUE(IF('Vessel List B'!P199=1,1,IF('Vessel List B'!P199=2,2,IF('Vessel List B'!P199=3,3,IF('Vessel List B'!P199=4,4,IF('Vessel List B'!P199=5,5,IF('Vessel List B'!P199=6,6,IF('Vessel List B'!P199=7,7,IF('Vessel List B'!P199=8,8,IF('Vessel List B'!P199=9,9,IF('Vessel List B'!P199=10,10,IF('Vessel List B'!P199=11,11,IF('Vessel List B'!P199=12,12,IF('Vessel List B'!P199=13,13,IF('Vessel List B'!P199=14,14,IF('Vessel List B'!P199=15,15,IF('Vessel List B'!P199=16,16,0)))))))))))))))))=0," ",VALUE(IF('Vessel List B'!P199=1,1,IF('Vessel List B'!P199=2,2,IF('Vessel List B'!P199=3,3,IF('Vessel List B'!P199=4,4,IF('Vessel List B'!P199=5,5,IF('Vessel List B'!P199=6,6,IF('Vessel List B'!P199=7,7,IF('Vessel List B'!P199=8,8,IF('Vessel List B'!P199=9,9,IF('Vessel List B'!P199=10,10,IF('Vessel List B'!P199=11,11,IF('Vessel List B'!P199=12,12,IF('Vessel List B'!P199=13,13,IF('Vessel List B'!P199=14,14,IF('Vessel List B'!P199=15,15,IF('Vessel List B'!P199=16,16,0))))))))))))))))))</f>
        <v xml:space="preserve"> </v>
      </c>
      <c r="EU200" s="154"/>
      <c r="EV200" s="158"/>
      <c r="EW200" s="411" t="str">
        <f t="shared" si="285"/>
        <v/>
      </c>
      <c r="EX200" s="158"/>
      <c r="EY200" s="137"/>
      <c r="EZ200" s="388" t="str">
        <f t="shared" si="286"/>
        <v/>
      </c>
      <c r="FA200" s="157" t="str">
        <f>IF(VALUE(IF('Vessel List B'!AC199=1,1,IF('Vessel List B'!AC199=2,2,IF('Vessel List B'!AC199=3,3,IF('Vessel List B'!AC199=4,4,IF('Vessel List B'!AC199=5,5,IF('Vessel List B'!AC199=6,6,IF('Vessel List B'!AC199=7,7,IF('Vessel List B'!AC199=8,8,IF('Vessel List B'!AC199=9,9,IF('Vessel List B'!AC199=10,10,IF('Vessel List B'!AC199=11,11,IF('Vessel List B'!AC199=12,12,IF('Vessel List B'!AC199=13,13,IF('Vessel List B'!AC199=14,14,IF('Vessel List B'!AC199=15,15,IF('Vessel List B'!AC199=16,16,0)))))))))))))))))=0," ",VALUE(IF('Vessel List B'!AC199=1,1,IF('Vessel List B'!AC199=2,2,IF('Vessel List B'!AC199=3,3,IF('Vessel List B'!AC199=4,4,IF('Vessel List B'!AC199=5,5,IF('Vessel List B'!AC199=6,6,IF('Vessel List B'!AC199=7,7,IF('Vessel List B'!AC199=8,8,IF('Vessel List B'!AC199=9,9,IF('Vessel List B'!AC199=10,10,IF('Vessel List B'!AC199=11,11,IF('Vessel List B'!AC199=12,12,IF('Vessel List B'!AC199=13,13,IF('Vessel List B'!AC199=14,14,IF('Vessel List B'!AC199=15,15,IF('Vessel List B'!AC199=16,16,0))))))))))))))))))</f>
        <v xml:space="preserve"> </v>
      </c>
      <c r="FB200" s="154"/>
      <c r="FC200" s="158"/>
      <c r="FD200" s="411" t="str">
        <f t="shared" si="287"/>
        <v/>
      </c>
      <c r="FE200" s="158"/>
      <c r="FF200" s="137"/>
      <c r="FG200" s="388" t="str">
        <f t="shared" si="288"/>
        <v/>
      </c>
      <c r="FH200" s="157" t="str">
        <f>IF(VALUE(IF('Vessel List B'!AP199=1,1,IF('Vessel List B'!AP199=2,2,IF('Vessel List B'!AP199=3,3,IF('Vessel List B'!AP199=4,4,IF('Vessel List B'!AP199=5,5,IF('Vessel List B'!AP199=6,6,IF('Vessel List B'!AP199=7,7,IF('Vessel List B'!AP199=8,8,IF('Vessel List B'!AP199=9,9,IF('Vessel List B'!AP199=10,10,IF('Vessel List B'!AP199=11,11,IF('Vessel List B'!AP199=12,12,IF('Vessel List B'!AP199=13,13,IF('Vessel List B'!AP199=14,14,IF('Vessel List B'!AP199=15,15,IF('Vessel List B'!AP199=16,16,0)))))))))))))))))=0," ",VALUE(IF('Vessel List B'!AP199=1,1,IF('Vessel List B'!AP199=2,2,IF('Vessel List B'!AP199=3,3,IF('Vessel List B'!AP199=4,4,IF('Vessel List B'!AP199=5,5,IF('Vessel List B'!AP199=6,6,IF('Vessel List B'!AP199=7,7,IF('Vessel List B'!AP199=8,8,IF('Vessel List B'!AP199=9,9,IF('Vessel List B'!AP199=10,10,IF('Vessel List B'!AP199=11,11,IF('Vessel List B'!AP199=12,12,IF('Vessel List B'!AP199=13,13,IF('Vessel List B'!AP199=14,14,IF('Vessel List B'!AP199=15,15,IF('Vessel List B'!AP199=16,16,0))))))))))))))))))</f>
        <v xml:space="preserve"> </v>
      </c>
      <c r="FI200" s="154"/>
      <c r="FJ200" s="158"/>
      <c r="FK200" s="411" t="str">
        <f t="shared" si="289"/>
        <v/>
      </c>
      <c r="FL200" s="158"/>
      <c r="FM200" s="137"/>
      <c r="FN200" s="388" t="str">
        <f t="shared" si="290"/>
        <v/>
      </c>
      <c r="FO200" s="157" t="str">
        <f>IF(VALUE(IF('Vessel List B'!BC199=1,1,IF('Vessel List B'!BC199=2,2,IF('Vessel List B'!BC199=3,3,IF('Vessel List B'!BC199=4,4,IF('Vessel List B'!BC199=5,5,IF('Vessel List B'!BC199=6,6,IF('Vessel List B'!BC199=7,7,IF('Vessel List B'!BC199=8,8,IF('Vessel List B'!BC199=9,9,IF('Vessel List B'!BC199=10,10,IF('Vessel List B'!BC199=11,11,IF('Vessel List B'!BC199=12,12,IF('Vessel List B'!BC199=13,13,IF('Vessel List B'!BC199=14,14,IF('Vessel List B'!BC199=15,15,IF('Vessel List B'!BC199=16,16,0)))))))))))))))))=0," ",VALUE(IF('Vessel List B'!BC199=1,1,IF('Vessel List B'!BC199=2,2,IF('Vessel List B'!BC199=3,3,IF('Vessel List B'!BC199=4,4,IF('Vessel List B'!BC199=5,5,IF('Vessel List B'!BC199=6,6,IF('Vessel List B'!BC199=7,7,IF('Vessel List B'!BC199=8,8,IF('Vessel List B'!BC199=9,9,IF('Vessel List B'!BC199=10,10,IF('Vessel List B'!BC199=11,11,IF('Vessel List B'!BC199=12,12,IF('Vessel List B'!BC199=13,13,IF('Vessel List B'!BC199=14,14,IF('Vessel List B'!BC199=15,15,IF('Vessel List B'!BC199=16,16,0))))))))))))))))))</f>
        <v xml:space="preserve"> </v>
      </c>
      <c r="FP200" s="154"/>
      <c r="FQ200" s="158"/>
      <c r="FR200" s="411" t="str">
        <f t="shared" si="291"/>
        <v/>
      </c>
      <c r="FS200" s="158"/>
      <c r="FT200" s="137"/>
      <c r="FU200" s="388" t="str">
        <f t="shared" si="292"/>
        <v/>
      </c>
      <c r="FV200" s="157" t="str">
        <f>IF(VALUE(IF('Vessel List B'!BP199=1,1,IF('Vessel List B'!BP199=2,2,IF('Vessel List B'!BP199=3,3,IF('Vessel List B'!BP199=4,4,IF('Vessel List B'!BP199=5,5,IF('Vessel List B'!BP199=6,6,IF('Vessel List B'!BP199=7,7,IF('Vessel List B'!BP199=8,8,IF('Vessel List B'!BP199=9,9,IF('Vessel List B'!BP199=10,10,IF('Vessel List B'!BP199=11,11,IF('Vessel List B'!BP199=12,12,IF('Vessel List B'!BP199=13,13,IF('Vessel List B'!BP199=14,14,IF('Vessel List B'!BP199=15,15,IF('Vessel List B'!BP199=16,16,0)))))))))))))))))=0," ",VALUE(IF('Vessel List B'!BP199=1,1,IF('Vessel List B'!BP199=2,2,IF('Vessel List B'!BP199=3,3,IF('Vessel List B'!BP199=4,4,IF('Vessel List B'!BP199=5,5,IF('Vessel List B'!BP199=6,6,IF('Vessel List B'!BP199=7,7,IF('Vessel List B'!BP199=8,8,IF('Vessel List B'!BP199=9,9,IF('Vessel List B'!BP199=10,10,IF('Vessel List B'!BP199=11,11,IF('Vessel List B'!BP199=12,12,IF('Vessel List B'!BP199=13,13,IF('Vessel List B'!BP199=14,14,IF('Vessel List B'!BP199=15,15,IF('Vessel List B'!BP199=16,16,0))))))))))))))))))</f>
        <v xml:space="preserve"> </v>
      </c>
      <c r="FW200" s="154"/>
      <c r="FX200" s="158"/>
      <c r="FY200" s="411" t="str">
        <f t="shared" si="293"/>
        <v/>
      </c>
      <c r="FZ200" s="158"/>
      <c r="GA200" s="137"/>
      <c r="GB200" s="388" t="str">
        <f t="shared" si="294"/>
        <v/>
      </c>
      <c r="GC200" s="157" t="str">
        <f>IF(VALUE(IF('Vessel List B'!CC199=1,1,IF('Vessel List B'!CC199=2,2,IF('Vessel List B'!CC199=3,3,IF('Vessel List B'!CC199=4,4,IF('Vessel List B'!CC199=5,5,IF('Vessel List B'!CC199=6,6,IF('Vessel List B'!CC199=7,7,IF('Vessel List B'!CC199=8,8,IF('Vessel List B'!CC199=9,9,IF('Vessel List B'!CC199=10,10,IF('Vessel List B'!CC199=11,11,IF('Vessel List B'!CC199=12,12,IF('Vessel List B'!CC199=13,13,IF('Vessel List B'!CC199=14,14,IF('Vessel List B'!CC199=15,15,IF('Vessel List B'!CC199=16,16,0)))))))))))))))))=0," ",VALUE(IF('Vessel List B'!CC199=1,1,IF('Vessel List B'!CC199=2,2,IF('Vessel List B'!CC199=3,3,IF('Vessel List B'!CC199=4,4,IF('Vessel List B'!CC199=5,5,IF('Vessel List B'!CC199=6,6,IF('Vessel List B'!CC199=7,7,IF('Vessel List B'!CC199=8,8,IF('Vessel List B'!CC199=9,9,IF('Vessel List B'!CC199=10,10,IF('Vessel List B'!CC199=11,11,IF('Vessel List B'!CC199=12,12,IF('Vessel List B'!CC199=13,13,IF('Vessel List B'!CC199=14,14,IF('Vessel List B'!CC199=15,15,IF('Vessel List B'!CC199=16,16,0))))))))))))))))))</f>
        <v xml:space="preserve"> </v>
      </c>
      <c r="GD200" s="154"/>
      <c r="GE200" s="158"/>
      <c r="GF200" s="411" t="str">
        <f t="shared" si="295"/>
        <v/>
      </c>
      <c r="GG200" s="158"/>
      <c r="GH200" s="137"/>
      <c r="GI200" s="388" t="str">
        <f t="shared" si="296"/>
        <v/>
      </c>
      <c r="GJ200" s="157" t="str">
        <f>IF(VALUE(IF('Vessel List B'!CP199=1,1,IF('Vessel List B'!CP199=2,2,IF('Vessel List B'!CP199=3,3,IF('Vessel List B'!CP199=4,4,IF('Vessel List B'!CP199=5,5,IF('Vessel List B'!CP199=6,6,IF('Vessel List B'!CP199=7,7,IF('Vessel List B'!CP199=8,8,IF('Vessel List B'!CP199=9,9,IF('Vessel List B'!CP199=10,10,IF('Vessel List B'!CP199=11,11,IF('Vessel List B'!CP199=12,12,IF('Vessel List B'!CP199=13,13,IF('Vessel List B'!CP199=14,14,IF('Vessel List B'!CP199=15,15,IF('Vessel List B'!CP199=16,16,0)))))))))))))))))=0," ",VALUE(IF('Vessel List B'!CP199=1,1,IF('Vessel List B'!CP199=2,2,IF('Vessel List B'!CP199=3,3,IF('Vessel List B'!CP199=4,4,IF('Vessel List B'!CP199=5,5,IF('Vessel List B'!CP199=6,6,IF('Vessel List B'!CP199=7,7,IF('Vessel List B'!CP199=8,8,IF('Vessel List B'!CP199=9,9,IF('Vessel List B'!CP199=10,10,IF('Vessel List B'!CP199=11,11,IF('Vessel List B'!CP199=12,12,IF('Vessel List B'!CP199=13,13,IF('Vessel List B'!CP199=14,14,IF('Vessel List B'!CP199=15,15,IF('Vessel List B'!CP199=16,16,0))))))))))))))))))</f>
        <v xml:space="preserve"> </v>
      </c>
      <c r="GK200" s="154"/>
      <c r="GL200" s="158"/>
      <c r="GM200" s="411" t="str">
        <f t="shared" si="297"/>
        <v/>
      </c>
      <c r="GN200" s="158"/>
      <c r="GO200" s="137"/>
      <c r="GP200" s="388" t="str">
        <f t="shared" si="298"/>
        <v/>
      </c>
      <c r="GQ200" s="157" t="str">
        <f>IF(VALUE(IF('Vessel List B'!DC199=1,1,IF('Vessel List B'!DC199=2,2,IF('Vessel List B'!DC199=3,3,IF('Vessel List B'!DC199=4,4,IF('Vessel List B'!DC199=5,5,IF('Vessel List B'!DC199=6,6,IF('Vessel List B'!DC199=7,7,IF('Vessel List B'!DC199=8,8,IF('Vessel List B'!DC199=9,9,IF('Vessel List B'!DC199=10,10,IF('Vessel List B'!DC199=11,11,IF('Vessel List B'!DC199=12,12,IF('Vessel List B'!DC199=13,13,IF('Vessel List B'!DC199=14,14,IF('Vessel List B'!DC199=15,15,IF('Vessel List B'!DC199=16,16,0)))))))))))))))))=0," ",VALUE(IF('Vessel List B'!DC199=1,1,IF('Vessel List B'!DC199=2,2,IF('Vessel List B'!DC199=3,3,IF('Vessel List B'!DC199=4,4,IF('Vessel List B'!DC199=5,5,IF('Vessel List B'!DC199=6,6,IF('Vessel List B'!DC199=7,7,IF('Vessel List B'!DC199=8,8,IF('Vessel List B'!DC199=9,9,IF('Vessel List B'!DC199=10,10,IF('Vessel List B'!DC199=11,11,IF('Vessel List B'!DC199=12,12,IF('Vessel List B'!DC199=13,13,IF('Vessel List B'!DC199=14,14,IF('Vessel List B'!DC199=15,15,IF('Vessel List B'!DC199=16,16,0))))))))))))))))))</f>
        <v xml:space="preserve"> </v>
      </c>
      <c r="GR200" s="154"/>
      <c r="GS200" s="158"/>
      <c r="GT200" s="411" t="str">
        <f t="shared" si="299"/>
        <v/>
      </c>
      <c r="GU200" s="158"/>
      <c r="GV200" s="137"/>
      <c r="GW200" s="388" t="str">
        <f t="shared" si="300"/>
        <v/>
      </c>
      <c r="GX200" s="157" t="str">
        <f>IF(VALUE(IF('Vessel List B'!DP199=1,1,IF('Vessel List B'!DP199=2,2,IF('Vessel List B'!DP199=3,3,IF('Vessel List B'!DP199=4,4,IF('Vessel List B'!DP199=5,5,IF('Vessel List B'!DP199=6,6,IF('Vessel List B'!DP199=7,7,IF('Vessel List B'!DP199=8,8,IF('Vessel List B'!DP199=9,9,IF('Vessel List B'!DP199=10,10,IF('Vessel List B'!DP199=11,11,IF('Vessel List B'!DP199=12,12,IF('Vessel List B'!DP199=13,13,IF('Vessel List B'!DP199=14,14,IF('Vessel List B'!DP199=15,15,IF('Vessel List B'!DP199=16,16,0)))))))))))))))))=0," ",VALUE(IF('Vessel List B'!DP199=1,1,IF('Vessel List B'!DP199=2,2,IF('Vessel List B'!DP199=3,3,IF('Vessel List B'!DP199=4,4,IF('Vessel List B'!DP199=5,5,IF('Vessel List B'!DP199=6,6,IF('Vessel List B'!DP199=7,7,IF('Vessel List B'!DP199=8,8,IF('Vessel List B'!DP199=9,9,IF('Vessel List B'!DP199=10,10,IF('Vessel List B'!DP199=11,11,IF('Vessel List B'!DP199=12,12,IF('Vessel List B'!DP199=13,13,IF('Vessel List B'!DP199=14,14,IF('Vessel List B'!DP199=15,15,IF('Vessel List B'!DP199=16,16,0))))))))))))))))))</f>
        <v xml:space="preserve"> </v>
      </c>
      <c r="GY200" s="154"/>
      <c r="GZ200" s="158"/>
      <c r="HA200" s="411" t="str">
        <f t="shared" si="301"/>
        <v/>
      </c>
      <c r="HB200" s="158"/>
      <c r="HC200" s="137"/>
      <c r="HD200" s="388" t="str">
        <f t="shared" si="302"/>
        <v/>
      </c>
      <c r="HE200" s="157" t="str">
        <f>IF(VALUE(IF('Vessel List B'!EC199=1,1,IF('Vessel List B'!EC199=2,2,IF('Vessel List B'!EC199=3,3,IF('Vessel List B'!EC199=4,4,IF('Vessel List B'!EC199=5,5,IF('Vessel List B'!EC199=6,6,IF('Vessel List B'!EC199=7,7,IF('Vessel List B'!EC199=8,8,IF('Vessel List B'!EC199=9,9,IF('Vessel List B'!EC199=10,10,IF('Vessel List B'!EC199=11,11,IF('Vessel List B'!EC199=12,12,IF('Vessel List B'!EC199=13,13,IF('Vessel List B'!EC199=14,14,IF('Vessel List B'!EC199=15,15,IF('Vessel List B'!EC199=16,16,0)))))))))))))))))=0," ",VALUE(IF('Vessel List B'!EC199=1,1,IF('Vessel List B'!EC199=2,2,IF('Vessel List B'!EC199=3,3,IF('Vessel List B'!EC199=4,4,IF('Vessel List B'!EC199=5,5,IF('Vessel List B'!EC199=6,6,IF('Vessel List B'!EC199=7,7,IF('Vessel List B'!EC199=8,8,IF('Vessel List B'!EC199=9,9,IF('Vessel List B'!EC199=10,10,IF('Vessel List B'!EC199=11,11,IF('Vessel List B'!EC199=12,12,IF('Vessel List B'!EC199=13,13,IF('Vessel List B'!EC199=14,14,IF('Vessel List B'!EC199=15,15,IF('Vessel List B'!EC199=16,16,0))))))))))))))))))</f>
        <v xml:space="preserve"> </v>
      </c>
      <c r="HF200" s="154"/>
      <c r="HG200" s="158"/>
      <c r="HH200" s="411" t="str">
        <f t="shared" si="303"/>
        <v/>
      </c>
      <c r="HI200" s="158"/>
      <c r="HJ200" s="137"/>
      <c r="HK200" s="388" t="str">
        <f t="shared" si="304"/>
        <v/>
      </c>
      <c r="HL200" s="157" t="str">
        <f>IF(VALUE(IF('Vessel List B'!EP199=1,1,IF('Vessel List B'!EP199=2,2,IF('Vessel List B'!EP199=3,3,IF('Vessel List B'!EP199=4,4,IF('Vessel List B'!EP199=5,5,IF('Vessel List B'!EP199=6,6,IF('Vessel List B'!EP199=7,7,IF('Vessel List B'!EP199=8,8,IF('Vessel List B'!EP199=9,9,IF('Vessel List B'!EP199=10,10,IF('Vessel List B'!EP199=11,11,IF('Vessel List B'!EP199=12,12,IF('Vessel List B'!EP199=13,13,IF('Vessel List B'!EP199=14,14,IF('Vessel List B'!EP199=15,15,IF('Vessel List B'!EP199=16,16,0)))))))))))))))))=0," ",VALUE(IF('Vessel List B'!EP199=1,1,IF('Vessel List B'!EP199=2,2,IF('Vessel List B'!EP199=3,3,IF('Vessel List B'!EP199=4,4,IF('Vessel List B'!EP199=5,5,IF('Vessel List B'!EP199=6,6,IF('Vessel List B'!EP199=7,7,IF('Vessel List B'!EP199=8,8,IF('Vessel List B'!EP199=9,9,IF('Vessel List B'!EP199=10,10,IF('Vessel List B'!EP199=11,11,IF('Vessel List B'!EP199=12,12,IF('Vessel List B'!EP199=13,13,IF('Vessel List B'!EP199=14,14,IF('Vessel List B'!EP199=15,15,IF('Vessel List B'!EP199=16,16,0))))))))))))))))))</f>
        <v xml:space="preserve"> </v>
      </c>
      <c r="HM200" s="154"/>
      <c r="HN200" s="158"/>
      <c r="HO200" s="411" t="str">
        <f t="shared" si="305"/>
        <v/>
      </c>
      <c r="HP200" s="158"/>
      <c r="HQ200" s="137"/>
      <c r="HR200" s="388" t="str">
        <f t="shared" si="306"/>
        <v/>
      </c>
      <c r="HS200" s="157" t="str">
        <f>IF(VALUE(IF('Vessel List B'!FC199=1,1,IF('Vessel List B'!FC199=2,2,IF('Vessel List B'!FC199=3,3,IF('Vessel List B'!FC199=4,4,IF('Vessel List B'!FC199=5,5,IF('Vessel List B'!FC199=6,6,IF('Vessel List B'!FC199=7,7,IF('Vessel List B'!FC199=8,8,IF('Vessel List B'!FC199=9,9,IF('Vessel List B'!FC199=10,10,IF('Vessel List B'!FC199=11,11,IF('Vessel List B'!FC199=12,12,IF('Vessel List B'!FC199=13,13,IF('Vessel List B'!FC199=14,14,IF('Vessel List B'!FC199=15,15,IF('Vessel List B'!FC199=16,16,0)))))))))))))))))=0," ",VALUE(IF('Vessel List B'!FC199=1,1,IF('Vessel List B'!FC199=2,2,IF('Vessel List B'!FC199=3,3,IF('Vessel List B'!FC199=4,4,IF('Vessel List B'!FC199=5,5,IF('Vessel List B'!FC199=6,6,IF('Vessel List B'!FC199=7,7,IF('Vessel List B'!FC199=8,8,IF('Vessel List B'!FC199=9,9,IF('Vessel List B'!FC199=10,10,IF('Vessel List B'!FC199=11,11,IF('Vessel List B'!FC199=12,12,IF('Vessel List B'!FC199=13,13,IF('Vessel List B'!FC199=14,14,IF('Vessel List B'!FC199=15,15,IF('Vessel List B'!FC199=16,16,0))))))))))))))))))</f>
        <v xml:space="preserve"> </v>
      </c>
      <c r="HT200" s="154"/>
      <c r="HU200" s="158"/>
      <c r="HV200" s="411" t="str">
        <f t="shared" si="307"/>
        <v/>
      </c>
      <c r="HW200" s="158"/>
      <c r="HX200" s="137"/>
      <c r="HY200" s="388" t="str">
        <f t="shared" si="308"/>
        <v/>
      </c>
      <c r="HZ200" s="157" t="str">
        <f>IF(VALUE(IF('Vessel List B'!FP199=1,1,IF('Vessel List B'!FP199=2,2,IF('Vessel List B'!FP199=3,3,IF('Vessel List B'!FP199=4,4,IF('Vessel List B'!FP199=5,5,IF('Vessel List B'!FP199=6,6,IF('Vessel List B'!FP199=7,7,IF('Vessel List B'!FP199=8,8,IF('Vessel List B'!FP199=9,9,IF('Vessel List B'!FP199=10,10,IF('Vessel List B'!FP199=11,11,IF('Vessel List B'!FP199=12,12,IF('Vessel List B'!FP199=13,13,IF('Vessel List B'!FP199=14,14,IF('Vessel List B'!FP199=15,15,IF('Vessel List B'!FP199=16,16,0)))))))))))))))))=0," ",VALUE(IF('Vessel List B'!FP199=1,1,IF('Vessel List B'!FP199=2,2,IF('Vessel List B'!FP199=3,3,IF('Vessel List B'!FP199=4,4,IF('Vessel List B'!FP199=5,5,IF('Vessel List B'!FP199=6,6,IF('Vessel List B'!FP199=7,7,IF('Vessel List B'!FP199=8,8,IF('Vessel List B'!FP199=9,9,IF('Vessel List B'!FP199=10,10,IF('Vessel List B'!FP199=11,11,IF('Vessel List B'!FP199=12,12,IF('Vessel List B'!FP199=13,13,IF('Vessel List B'!FP199=14,14,IF('Vessel List B'!FP199=15,15,IF('Vessel List B'!FP199=16,16,0))))))))))))))))))</f>
        <v xml:space="preserve"> </v>
      </c>
      <c r="IA200" s="154"/>
      <c r="IB200" s="158"/>
      <c r="IC200" s="411" t="str">
        <f t="shared" si="309"/>
        <v/>
      </c>
      <c r="ID200" s="158"/>
      <c r="IE200" s="137"/>
      <c r="IF200" s="388" t="str">
        <f t="shared" si="310"/>
        <v/>
      </c>
      <c r="IG200" s="157" t="str">
        <f>IF(VALUE(IF('Vessel List B'!GC199=1,1,IF('Vessel List B'!GC199=2,2,IF('Vessel List B'!GC199=3,3,IF('Vessel List B'!GC199=4,4,IF('Vessel List B'!GC199=5,5,IF('Vessel List B'!GC199=6,6,IF('Vessel List B'!GC199=7,7,IF('Vessel List B'!GC199=8,8,IF('Vessel List B'!GC199=9,9,IF('Vessel List B'!GC199=10,10,IF('Vessel List B'!GC199=11,11,IF('Vessel List B'!GC199=12,12,IF('Vessel List B'!GC199=13,13,IF('Vessel List B'!GC199=14,14,IF('Vessel List B'!GC199=15,15,IF('Vessel List B'!GC199=16,16,0)))))))))))))))))=0," ",VALUE(IF('Vessel List B'!GC199=1,1,IF('Vessel List B'!GC199=2,2,IF('Vessel List B'!GC199=3,3,IF('Vessel List B'!GC199=4,4,IF('Vessel List B'!GC199=5,5,IF('Vessel List B'!GC199=6,6,IF('Vessel List B'!GC199=7,7,IF('Vessel List B'!GC199=8,8,IF('Vessel List B'!GC199=9,9,IF('Vessel List B'!GC199=10,10,IF('Vessel List B'!GC199=11,11,IF('Vessel List B'!GC199=12,12,IF('Vessel List B'!GC199=13,13,IF('Vessel List B'!GC199=14,14,IF('Vessel List B'!GC199=15,15,IF('Vessel List B'!GC199=16,16,0))))))))))))))))))</f>
        <v xml:space="preserve"> </v>
      </c>
      <c r="IH200" s="154"/>
      <c r="II200" s="158"/>
      <c r="IJ200" s="411" t="str">
        <f t="shared" si="311"/>
        <v/>
      </c>
      <c r="IK200" s="158"/>
      <c r="IL200" s="137"/>
      <c r="IM200" s="388" t="str">
        <f t="shared" si="312"/>
        <v/>
      </c>
      <c r="IN200" s="157" t="str">
        <f>IF(VALUE(IF('Vessel List B'!GP199=1,1,IF('Vessel List B'!GP199=2,2,IF('Vessel List B'!GP199=3,3,IF('Vessel List B'!GP199=4,4,IF('Vessel List B'!GP199=5,5,IF('Vessel List B'!GP199=6,6,IF('Vessel List B'!GP199=7,7,IF('Vessel List B'!GP199=8,8,IF('Vessel List B'!GP199=9,9,IF('Vessel List B'!GP199=10,10,IF('Vessel List B'!GP199=11,11,IF('Vessel List B'!GP199=12,12,IF('Vessel List B'!GP199=13,13,IF('Vessel List B'!GP199=14,14,IF('Vessel List B'!GP199=15,15,IF('Vessel List B'!GP199=16,16,0)))))))))))))))))=0," ",VALUE(IF('Vessel List B'!GP199=1,1,IF('Vessel List B'!GP199=2,2,IF('Vessel List B'!GP199=3,3,IF('Vessel List B'!GP199=4,4,IF('Vessel List B'!GP199=5,5,IF('Vessel List B'!GP199=6,6,IF('Vessel List B'!GP199=7,7,IF('Vessel List B'!GP199=8,8,IF('Vessel List B'!GP199=9,9,IF('Vessel List B'!GP199=10,10,IF('Vessel List B'!GP199=11,11,IF('Vessel List B'!GP199=12,12,IF('Vessel List B'!GP199=13,13,IF('Vessel List B'!GP199=14,14,IF('Vessel List B'!GP199=15,15,IF('Vessel List B'!GP199=16,16,0))))))))))))))))))</f>
        <v xml:space="preserve"> </v>
      </c>
      <c r="IO200" s="154"/>
      <c r="IP200" s="158"/>
      <c r="IQ200" s="411" t="str">
        <f t="shared" si="313"/>
        <v/>
      </c>
      <c r="IR200" s="158"/>
      <c r="IS200" s="137"/>
      <c r="IT200" s="388" t="str">
        <f t="shared" si="314"/>
        <v/>
      </c>
      <c r="IU200" s="157" t="str">
        <f>IF(VALUE(IF('Vessel List B'!HC199=1,1,IF('Vessel List B'!HC199=2,2,IF('Vessel List B'!HC199=3,3,IF('Vessel List B'!HC199=4,4,IF('Vessel List B'!HC199=5,5,IF('Vessel List B'!HC199=6,6,IF('Vessel List B'!HC199=7,7,IF('Vessel List B'!HC199=8,8,IF('Vessel List B'!HC199=9,9,IF('Vessel List B'!HC199=10,10,IF('Vessel List B'!HC199=11,11,IF('Vessel List B'!HC199=12,12,IF('Vessel List B'!HC199=13,13,IF('Vessel List B'!HC199=14,14,IF('Vessel List B'!HC199=15,15,IF('Vessel List B'!HC199=16,16,0)))))))))))))))))=0," ",VALUE(IF('Vessel List B'!HC199=1,1,IF('Vessel List B'!HC199=2,2,IF('Vessel List B'!HC199=3,3,IF('Vessel List B'!HC199=4,4,IF('Vessel List B'!HC199=5,5,IF('Vessel List B'!HC199=6,6,IF('Vessel List B'!HC199=7,7,IF('Vessel List B'!HC199=8,8,IF('Vessel List B'!HC199=9,9,IF('Vessel List B'!HC199=10,10,IF('Vessel List B'!HC199=11,11,IF('Vessel List B'!HC199=12,12,IF('Vessel List B'!HC199=13,13,IF('Vessel List B'!HC199=14,14,IF('Vessel List B'!HC199=15,15,IF('Vessel List B'!HC199=16,16,0))))))))))))))))))</f>
        <v xml:space="preserve"> </v>
      </c>
      <c r="IV200" s="154"/>
      <c r="IW200" s="158"/>
      <c r="IX200" s="411" t="str">
        <f t="shared" si="315"/>
        <v/>
      </c>
      <c r="IY200" s="158"/>
      <c r="IZ200" s="137"/>
      <c r="JA200" s="388" t="str">
        <f t="shared" si="316"/>
        <v/>
      </c>
      <c r="JB200" s="157" t="str">
        <f>IF(VALUE(IF('Vessel List B'!HP199=1,1,IF('Vessel List B'!HP199=2,2,IF('Vessel List B'!HP199=3,3,IF('Vessel List B'!HP199=4,4,IF('Vessel List B'!HP199=5,5,IF('Vessel List B'!HP199=6,6,IF('Vessel List B'!HP199=7,7,IF('Vessel List B'!HP199=8,8,IF('Vessel List B'!HP199=9,9,IF('Vessel List B'!HP199=10,10,IF('Vessel List B'!HP199=11,11,IF('Vessel List B'!HP199=12,12,IF('Vessel List B'!HP199=13,13,IF('Vessel List B'!HP199=14,14,IF('Vessel List B'!HP199=15,15,IF('Vessel List B'!HP199=16,16,0)))))))))))))))))=0," ",VALUE(IF('Vessel List B'!HP199=1,1,IF('Vessel List B'!HP199=2,2,IF('Vessel List B'!HP199=3,3,IF('Vessel List B'!HP199=4,4,IF('Vessel List B'!HP199=5,5,IF('Vessel List B'!HP199=6,6,IF('Vessel List B'!HP199=7,7,IF('Vessel List B'!HP199=8,8,IF('Vessel List B'!HP199=9,9,IF('Vessel List B'!HP199=10,10,IF('Vessel List B'!HP199=11,11,IF('Vessel List B'!HP199=12,12,IF('Vessel List B'!HP199=13,13,IF('Vessel List B'!HP199=14,14,IF('Vessel List B'!HP199=15,15,IF('Vessel List B'!HP199=16,16,0))))))))))))))))))</f>
        <v xml:space="preserve"> </v>
      </c>
      <c r="JC200" s="154"/>
      <c r="JD200" s="158"/>
      <c r="JE200" s="411" t="str">
        <f t="shared" si="317"/>
        <v/>
      </c>
      <c r="JF200" s="158"/>
      <c r="JG200" s="137"/>
      <c r="JH200" s="388" t="str">
        <f t="shared" si="318"/>
        <v/>
      </c>
      <c r="JI200" s="157" t="str">
        <f>IF(VALUE(IF('Vessel List B'!IC199=1,1,IF('Vessel List B'!IC199=2,2,IF('Vessel List B'!IC199=3,3,IF('Vessel List B'!IC199=4,4,IF('Vessel List B'!IC199=5,5,IF('Vessel List B'!IC199=6,6,IF('Vessel List B'!IC199=7,7,IF('Vessel List B'!IC199=8,8,IF('Vessel List B'!IC199=9,9,IF('Vessel List B'!IC199=10,10,IF('Vessel List B'!IC199=11,11,IF('Vessel List B'!IC199=12,12,IF('Vessel List B'!IC199=13,13,IF('Vessel List B'!IC199=14,14,IF('Vessel List B'!IC199=15,15,IF('Vessel List B'!IC199=16,16,0)))))))))))))))))=0," ",VALUE(IF('Vessel List B'!IC199=1,1,IF('Vessel List B'!IC199=2,2,IF('Vessel List B'!IC199=3,3,IF('Vessel List B'!IC199=4,4,IF('Vessel List B'!IC199=5,5,IF('Vessel List B'!IC199=6,6,IF('Vessel List B'!IC199=7,7,IF('Vessel List B'!IC199=8,8,IF('Vessel List B'!IC199=9,9,IF('Vessel List B'!IC199=10,10,IF('Vessel List B'!IC199=11,11,IF('Vessel List B'!IC199=12,12,IF('Vessel List B'!IC199=13,13,IF('Vessel List B'!IC199=14,14,IF('Vessel List B'!IC199=15,15,IF('Vessel List B'!IC199=16,16,0))))))))))))))))))</f>
        <v xml:space="preserve"> </v>
      </c>
      <c r="JJ200" s="154"/>
      <c r="JK200" s="158"/>
      <c r="JL200" s="411" t="str">
        <f t="shared" si="319"/>
        <v/>
      </c>
      <c r="JM200" s="158"/>
      <c r="JN200" s="137"/>
      <c r="JO200" s="388" t="str">
        <f t="shared" si="320"/>
        <v/>
      </c>
      <c r="JP200" s="157" t="str">
        <f>IF(VALUE(IF('Vessel List B'!IP199=1,1,IF('Vessel List B'!IP199=2,2,IF('Vessel List B'!IP199=3,3,IF('Vessel List B'!IP199=4,4,IF('Vessel List B'!IP199=5,5,IF('Vessel List B'!IP199=6,6,IF('Vessel List B'!IP199=7,7,IF('Vessel List B'!IP199=8,8,IF('Vessel List B'!IP199=9,9,IF('Vessel List B'!IP199=10,10,IF('Vessel List B'!IP199=11,11,IF('Vessel List B'!IP199=12,12,IF('Vessel List B'!IP199=13,13,IF('Vessel List B'!IP199=14,14,IF('Vessel List B'!IP199=15,15,IF('Vessel List B'!IP199=16,16,0)))))))))))))))))=0," ",VALUE(IF('Vessel List B'!IP199=1,1,IF('Vessel List B'!IP199=2,2,IF('Vessel List B'!IP199=3,3,IF('Vessel List B'!IP199=4,4,IF('Vessel List B'!IP199=5,5,IF('Vessel List B'!IP199=6,6,IF('Vessel List B'!IP199=7,7,IF('Vessel List B'!IP199=8,8,IF('Vessel List B'!IP199=9,9,IF('Vessel List B'!IP199=10,10,IF('Vessel List B'!IP199=11,11,IF('Vessel List B'!IP199=12,12,IF('Vessel List B'!IP199=13,13,IF('Vessel List B'!IP199=14,14,IF('Vessel List B'!IP199=15,15,IF('Vessel List B'!IP199=16,16,0))))))))))))))))))</f>
        <v xml:space="preserve"> </v>
      </c>
      <c r="JQ200" s="154"/>
      <c r="JR200" s="158"/>
      <c r="JS200" s="411" t="str">
        <f t="shared" si="321"/>
        <v/>
      </c>
      <c r="JT200" s="158"/>
      <c r="JU200" s="137"/>
      <c r="JV200" s="397" t="str">
        <f t="shared" si="322"/>
        <v/>
      </c>
      <c r="JW200" s="403"/>
    </row>
    <row r="201" spans="1:283" ht="15" x14ac:dyDescent="0.25">
      <c r="A201" s="132">
        <f>'Vessel List A'!B200</f>
        <v>41775</v>
      </c>
      <c r="B201" s="157" t="str">
        <f>IF(VALUE(IF('Vessel List A'!C200=1,1,IF('Vessel List A'!C200=2,2,IF('Vessel List A'!C200=3,3,IF('Vessel List A'!C200=4,4,IF('Vessel List A'!C200=5,5,IF('Vessel List A'!C200=6,6,IF('Vessel List A'!C200=7,7,IF('Vessel List A'!C200=8,8,IF('Vessel List A'!C200=9,9,IF('Vessel List A'!C200=10,10,IF('Vessel List A'!C200=11,11,IF('Vessel List A'!C200=12,12,IF('Vessel List A'!C200=13,13,IF('Vessel List A'!C200=14,14,IF('Vessel List A'!C200=15,15,IF('Vessel List A'!C200=16,16,0)))))))))))))))))=0," ",VALUE(IF('Vessel List A'!C200=1,1,IF('Vessel List A'!C200=2,2,IF('Vessel List A'!C200=3,3,IF('Vessel List A'!C200=4,4,IF('Vessel List A'!C200=5,5,IF('Vessel List A'!C200=6,6,IF('Vessel List A'!C200=7,7,IF('Vessel List A'!C200=8,8,IF('Vessel List A'!C200=9,9,IF('Vessel List A'!C200=10,10,IF('Vessel List A'!C200=11,11,IF('Vessel List A'!C200=12,12,IF('Vessel List A'!C200=13,13,IF('Vessel List A'!C200=14,14,IF('Vessel List A'!C200=15,15,IF('Vessel List A'!C200=16,16,0))))))))))))))))))</f>
        <v xml:space="preserve"> </v>
      </c>
      <c r="C201" s="154"/>
      <c r="D201" s="158"/>
      <c r="E201" s="411" t="str">
        <f t="shared" si="243"/>
        <v/>
      </c>
      <c r="F201" s="158"/>
      <c r="G201" s="137"/>
      <c r="H201" s="388" t="str">
        <f t="shared" si="244"/>
        <v/>
      </c>
      <c r="I201" s="157" t="str">
        <f>IF(VALUE(IF('Vessel List A'!P200=1,1,IF('Vessel List A'!P200=2,2,IF('Vessel List A'!P200=3,3,IF('Vessel List A'!P200=4,4,IF('Vessel List A'!P200=5,5,IF('Vessel List A'!P200=6,6,IF('Vessel List A'!P200=7,7,IF('Vessel List A'!P200=8,8,IF('Vessel List A'!P200=9,9,IF('Vessel List A'!P200=10,10,IF('Vessel List A'!P200=11,11,IF('Vessel List A'!P200=12,12,IF('Vessel List A'!P200=13,13,IF('Vessel List A'!P200=14,14,IF('Vessel List A'!P200=15,15,IF('Vessel List A'!P200=16,16,0)))))))))))))))))=0," ",VALUE(IF('Vessel List A'!P200=1,1,IF('Vessel List A'!P200=2,2,IF('Vessel List A'!P200=3,3,IF('Vessel List A'!P200=4,4,IF('Vessel List A'!P200=5,5,IF('Vessel List A'!P200=6,6,IF('Vessel List A'!P200=7,7,IF('Vessel List A'!P200=8,8,IF('Vessel List A'!P200=9,9,IF('Vessel List A'!P200=10,10,IF('Vessel List A'!P200=11,11,IF('Vessel List A'!P200=12,12,IF('Vessel List A'!P200=13,13,IF('Vessel List A'!P200=14,14,IF('Vessel List A'!P200=15,15,IF('Vessel List A'!P200=16,16,0))))))))))))))))))</f>
        <v xml:space="preserve"> </v>
      </c>
      <c r="J201" s="154"/>
      <c r="K201" s="158"/>
      <c r="L201" s="411" t="str">
        <f t="shared" si="245"/>
        <v/>
      </c>
      <c r="M201" s="158"/>
      <c r="N201" s="137"/>
      <c r="O201" s="388" t="str">
        <f t="shared" si="246"/>
        <v/>
      </c>
      <c r="P201" s="157" t="str">
        <f>IF(VALUE(IF('Vessel List A'!AC200=1,1,IF('Vessel List A'!AC200=2,2,IF('Vessel List A'!AC200=3,3,IF('Vessel List A'!AC200=4,4,IF('Vessel List A'!AC200=5,5,IF('Vessel List A'!AC200=6,6,IF('Vessel List A'!AC200=7,7,IF('Vessel List A'!AC200=8,8,IF('Vessel List A'!AC200=9,9,IF('Vessel List A'!AC200=10,10,IF('Vessel List A'!AC200=11,11,IF('Vessel List A'!AC200=12,12,IF('Vessel List A'!AC200=13,13,IF('Vessel List A'!AC200=14,14,IF('Vessel List A'!AC200=15,15,IF('Vessel List A'!AC200=16,16,0)))))))))))))))))=0," ",VALUE(IF('Vessel List A'!AC200=1,1,IF('Vessel List A'!AC200=2,2,IF('Vessel List A'!AC200=3,3,IF('Vessel List A'!AC200=4,4,IF('Vessel List A'!AC200=5,5,IF('Vessel List A'!AC200=6,6,IF('Vessel List A'!AC200=7,7,IF('Vessel List A'!AC200=8,8,IF('Vessel List A'!AC200=9,9,IF('Vessel List A'!AC200=10,10,IF('Vessel List A'!AC200=11,11,IF('Vessel List A'!AC200=12,12,IF('Vessel List A'!AC200=13,13,IF('Vessel List A'!AC200=14,14,IF('Vessel List A'!AC200=15,15,IF('Vessel List A'!AC200=16,16,0))))))))))))))))))</f>
        <v xml:space="preserve"> </v>
      </c>
      <c r="Q201" s="154"/>
      <c r="R201" s="158"/>
      <c r="S201" s="411" t="str">
        <f t="shared" si="247"/>
        <v/>
      </c>
      <c r="T201" s="158"/>
      <c r="U201" s="137"/>
      <c r="V201" s="388" t="str">
        <f t="shared" si="248"/>
        <v/>
      </c>
      <c r="W201" s="157" t="str">
        <f>IF(VALUE(IF('Vessel List A'!AP200=1,1,IF('Vessel List A'!AP200=2,2,IF('Vessel List A'!AP200=3,3,IF('Vessel List A'!AP200=4,4,IF('Vessel List A'!AP200=5,5,IF('Vessel List A'!AP200=6,6,IF('Vessel List A'!AP200=7,7,IF('Vessel List A'!AP200=8,8,IF('Vessel List A'!AP200=9,9,IF('Vessel List A'!AP200=10,10,IF('Vessel List A'!AP200=11,11,IF('Vessel List A'!AP200=12,12,IF('Vessel List A'!AP200=13,13,IF('Vessel List A'!AP200=14,14,IF('Vessel List A'!AP200=15,15,IF('Vessel List A'!AP200=16,16,0)))))))))))))))))=0," ",VALUE(IF('Vessel List A'!AP200=1,1,IF('Vessel List A'!AP200=2,2,IF('Vessel List A'!AP200=3,3,IF('Vessel List A'!AP200=4,4,IF('Vessel List A'!AP200=5,5,IF('Vessel List A'!AP200=6,6,IF('Vessel List A'!AP200=7,7,IF('Vessel List A'!AP200=8,8,IF('Vessel List A'!AP200=9,9,IF('Vessel List A'!AP200=10,10,IF('Vessel List A'!AP200=11,11,IF('Vessel List A'!AP200=12,12,IF('Vessel List A'!AP200=13,13,IF('Vessel List A'!AP200=14,14,IF('Vessel List A'!AP200=15,15,IF('Vessel List A'!AP200=16,16,0))))))))))))))))))</f>
        <v xml:space="preserve"> </v>
      </c>
      <c r="X201" s="154"/>
      <c r="Y201" s="158"/>
      <c r="Z201" s="411" t="str">
        <f t="shared" si="249"/>
        <v/>
      </c>
      <c r="AA201" s="158"/>
      <c r="AB201" s="137"/>
      <c r="AC201" s="388" t="str">
        <f t="shared" si="250"/>
        <v/>
      </c>
      <c r="AD201" s="157" t="str">
        <f>IF(VALUE(IF('Vessel List A'!BC200=1,1,IF('Vessel List A'!BC200=2,2,IF('Vessel List A'!BC200=3,3,IF('Vessel List A'!BC200=4,4,IF('Vessel List A'!BC200=5,5,IF('Vessel List A'!BC200=6,6,IF('Vessel List A'!BC200=7,7,IF('Vessel List A'!BC200=8,8,IF('Vessel List A'!BC200=9,9,IF('Vessel List A'!BC200=10,10,IF('Vessel List A'!BC200=11,11,IF('Vessel List A'!BC200=12,12,IF('Vessel List A'!BC200=13,13,IF('Vessel List A'!BC200=14,14,IF('Vessel List A'!BC200=15,15,IF('Vessel List A'!BC200=16,16,0)))))))))))))))))=0," ",VALUE(IF('Vessel List A'!BC200=1,1,IF('Vessel List A'!BC200=2,2,IF('Vessel List A'!BC200=3,3,IF('Vessel List A'!BC200=4,4,IF('Vessel List A'!BC200=5,5,IF('Vessel List A'!BC200=6,6,IF('Vessel List A'!BC200=7,7,IF('Vessel List A'!BC200=8,8,IF('Vessel List A'!BC200=9,9,IF('Vessel List A'!BC200=10,10,IF('Vessel List A'!BC200=11,11,IF('Vessel List A'!BC200=12,12,IF('Vessel List A'!BC200=13,13,IF('Vessel List A'!BC200=14,14,IF('Vessel List A'!BC200=15,15,IF('Vessel List A'!BC200=16,16,0))))))))))))))))))</f>
        <v xml:space="preserve"> </v>
      </c>
      <c r="AE201" s="154"/>
      <c r="AF201" s="158"/>
      <c r="AG201" s="411" t="str">
        <f t="shared" si="251"/>
        <v/>
      </c>
      <c r="AH201" s="158"/>
      <c r="AI201" s="137"/>
      <c r="AJ201" s="388" t="str">
        <f t="shared" si="252"/>
        <v/>
      </c>
      <c r="AK201" s="157" t="str">
        <f>IF(VALUE(IF('Vessel List A'!BP200=1,1,IF('Vessel List A'!BP200=2,2,IF('Vessel List A'!BP200=3,3,IF('Vessel List A'!BP200=4,4,IF('Vessel List A'!BP200=5,5,IF('Vessel List A'!BP200=6,6,IF('Vessel List A'!BP200=7,7,IF('Vessel List A'!BP200=8,8,IF('Vessel List A'!BP200=9,9,IF('Vessel List A'!BP200=10,10,IF('Vessel List A'!BP200=11,11,IF('Vessel List A'!BP200=12,12,IF('Vessel List A'!BP200=13,13,IF('Vessel List A'!BP200=14,14,IF('Vessel List A'!BP200=15,15,IF('Vessel List A'!BP200=16,16,0)))))))))))))))))=0," ",VALUE(IF('Vessel List A'!BP200=1,1,IF('Vessel List A'!BP200=2,2,IF('Vessel List A'!BP200=3,3,IF('Vessel List A'!BP200=4,4,IF('Vessel List A'!BP200=5,5,IF('Vessel List A'!BP200=6,6,IF('Vessel List A'!BP200=7,7,IF('Vessel List A'!BP200=8,8,IF('Vessel List A'!BP200=9,9,IF('Vessel List A'!BP200=10,10,IF('Vessel List A'!BP200=11,11,IF('Vessel List A'!BP200=12,12,IF('Vessel List A'!BP200=13,13,IF('Vessel List A'!BP200=14,14,IF('Vessel List A'!BP200=15,15,IF('Vessel List A'!BP200=16,16,0))))))))))))))))))</f>
        <v xml:space="preserve"> </v>
      </c>
      <c r="AL201" s="154"/>
      <c r="AM201" s="158"/>
      <c r="AN201" s="411" t="str">
        <f t="shared" si="253"/>
        <v/>
      </c>
      <c r="AO201" s="158"/>
      <c r="AP201" s="137"/>
      <c r="AQ201" s="388" t="str">
        <f t="shared" si="254"/>
        <v/>
      </c>
      <c r="AR201" s="157" t="str">
        <f>IF(VALUE(IF('Vessel List A'!CC200=1,1,IF('Vessel List A'!CC200=2,2,IF('Vessel List A'!CC200=3,3,IF('Vessel List A'!CC200=4,4,IF('Vessel List A'!CC200=5,5,IF('Vessel List A'!CC200=6,6,IF('Vessel List A'!CC200=7,7,IF('Vessel List A'!CC200=8,8,IF('Vessel List A'!CC200=9,9,IF('Vessel List A'!CC200=10,10,IF('Vessel List A'!CC200=11,11,IF('Vessel List A'!CC200=12,12,IF('Vessel List A'!CC200=13,13,IF('Vessel List A'!CC200=14,14,IF('Vessel List A'!CC200=15,15,IF('Vessel List A'!CC200=16,16,0)))))))))))))))))=0," ",VALUE(IF('Vessel List A'!CC200=1,1,IF('Vessel List A'!CC200=2,2,IF('Vessel List A'!CC200=3,3,IF('Vessel List A'!CC200=4,4,IF('Vessel List A'!CC200=5,5,IF('Vessel List A'!CC200=6,6,IF('Vessel List A'!CC200=7,7,IF('Vessel List A'!CC200=8,8,IF('Vessel List A'!CC200=9,9,IF('Vessel List A'!CC200=10,10,IF('Vessel List A'!CC200=11,11,IF('Vessel List A'!CC200=12,12,IF('Vessel List A'!CC200=13,13,IF('Vessel List A'!CC200=14,14,IF('Vessel List A'!CC200=15,15,IF('Vessel List A'!CC200=16,16,0))))))))))))))))))</f>
        <v xml:space="preserve"> </v>
      </c>
      <c r="AS201" s="154"/>
      <c r="AT201" s="158"/>
      <c r="AU201" s="411" t="str">
        <f t="shared" si="255"/>
        <v/>
      </c>
      <c r="AV201" s="158"/>
      <c r="AW201" s="137"/>
      <c r="AX201" s="388" t="str">
        <f t="shared" si="256"/>
        <v/>
      </c>
      <c r="AY201" s="157" t="str">
        <f>IF(VALUE(IF('Vessel List A'!CP200=1,1,IF('Vessel List A'!CP200=2,2,IF('Vessel List A'!CP200=3,3,IF('Vessel List A'!CP200=4,4,IF('Vessel List A'!CP200=5,5,IF('Vessel List A'!CP200=6,6,IF('Vessel List A'!CP200=7,7,IF('Vessel List A'!CP200=8,8,IF('Vessel List A'!CP200=9,9,IF('Vessel List A'!CP200=10,10,IF('Vessel List A'!CP200=11,11,IF('Vessel List A'!CP200=12,12,IF('Vessel List A'!CP200=13,13,IF('Vessel List A'!CP200=14,14,IF('Vessel List A'!CP200=15,15,IF('Vessel List A'!CP200=16,16,0)))))))))))))))))=0," ",VALUE(IF('Vessel List A'!CP200=1,1,IF('Vessel List A'!CP200=2,2,IF('Vessel List A'!CP200=3,3,IF('Vessel List A'!CP200=4,4,IF('Vessel List A'!CP200=5,5,IF('Vessel List A'!CP200=6,6,IF('Vessel List A'!CP200=7,7,IF('Vessel List A'!CP200=8,8,IF('Vessel List A'!CP200=9,9,IF('Vessel List A'!CP200=10,10,IF('Vessel List A'!CP200=11,11,IF('Vessel List A'!CP200=12,12,IF('Vessel List A'!CP200=13,13,IF('Vessel List A'!CP200=14,14,IF('Vessel List A'!CP200=15,15,IF('Vessel List A'!CP200=16,16,0))))))))))))))))))</f>
        <v xml:space="preserve"> </v>
      </c>
      <c r="AZ201" s="154"/>
      <c r="BA201" s="158"/>
      <c r="BB201" s="411" t="str">
        <f t="shared" si="257"/>
        <v/>
      </c>
      <c r="BC201" s="158"/>
      <c r="BD201" s="137"/>
      <c r="BE201" s="388" t="str">
        <f t="shared" si="258"/>
        <v/>
      </c>
      <c r="BF201" s="157" t="str">
        <f>IF(VALUE(IF('Vessel List A'!DC200=1,1,IF('Vessel List A'!DC200=2,2,IF('Vessel List A'!DC200=3,3,IF('Vessel List A'!DC200=4,4,IF('Vessel List A'!DC200=5,5,IF('Vessel List A'!DC200=6,6,IF('Vessel List A'!DC200=7,7,IF('Vessel List A'!DC200=8,8,IF('Vessel List A'!DC200=9,9,IF('Vessel List A'!DC200=10,10,IF('Vessel List A'!DC200=11,11,IF('Vessel List A'!DC200=12,12,IF('Vessel List A'!DC200=13,13,IF('Vessel List A'!DC200=14,14,IF('Vessel List A'!DC200=15,15,IF('Vessel List A'!DC200=16,16,0)))))))))))))))))=0," ",VALUE(IF('Vessel List A'!DC200=1,1,IF('Vessel List A'!DC200=2,2,IF('Vessel List A'!DC200=3,3,IF('Vessel List A'!DC200=4,4,IF('Vessel List A'!DC200=5,5,IF('Vessel List A'!DC200=6,6,IF('Vessel List A'!DC200=7,7,IF('Vessel List A'!DC200=8,8,IF('Vessel List A'!DC200=9,9,IF('Vessel List A'!DC200=10,10,IF('Vessel List A'!DC200=11,11,IF('Vessel List A'!DC200=12,12,IF('Vessel List A'!DC200=13,13,IF('Vessel List A'!DC200=14,14,IF('Vessel List A'!DC200=15,15,IF('Vessel List A'!DC200=16,16,0))))))))))))))))))</f>
        <v xml:space="preserve"> </v>
      </c>
      <c r="BG201" s="154"/>
      <c r="BH201" s="158"/>
      <c r="BI201" s="411" t="str">
        <f t="shared" si="259"/>
        <v/>
      </c>
      <c r="BJ201" s="158"/>
      <c r="BK201" s="137"/>
      <c r="BL201" s="388" t="str">
        <f t="shared" si="260"/>
        <v/>
      </c>
      <c r="BM201" s="157" t="str">
        <f>IF(VALUE(IF('Vessel List A'!DP200=1,1,IF('Vessel List A'!DP200=2,2,IF('Vessel List A'!DP200=3,3,IF('Vessel List A'!DP200=4,4,IF('Vessel List A'!DP200=5,5,IF('Vessel List A'!DP200=6,6,IF('Vessel List A'!DP200=7,7,IF('Vessel List A'!DP200=8,8,IF('Vessel List A'!DP200=9,9,IF('Vessel List A'!DP200=10,10,IF('Vessel List A'!DP200=11,11,IF('Vessel List A'!DP200=12,12,IF('Vessel List A'!DP200=13,13,IF('Vessel List A'!DP200=14,14,IF('Vessel List A'!DP200=15,15,IF('Vessel List A'!DP200=16,16,0)))))))))))))))))=0," ",VALUE(IF('Vessel List A'!DP200=1,1,IF('Vessel List A'!DP200=2,2,IF('Vessel List A'!DP200=3,3,IF('Vessel List A'!DP200=4,4,IF('Vessel List A'!DP200=5,5,IF('Vessel List A'!DP200=6,6,IF('Vessel List A'!DP200=7,7,IF('Vessel List A'!DP200=8,8,IF('Vessel List A'!DP200=9,9,IF('Vessel List A'!DP200=10,10,IF('Vessel List A'!DP200=11,11,IF('Vessel List A'!DP200=12,12,IF('Vessel List A'!DP200=13,13,IF('Vessel List A'!DP200=14,14,IF('Vessel List A'!DP200=15,15,IF('Vessel List A'!DP200=16,16,0))))))))))))))))))</f>
        <v xml:space="preserve"> </v>
      </c>
      <c r="BN201" s="154"/>
      <c r="BO201" s="158"/>
      <c r="BP201" s="411" t="str">
        <f t="shared" si="261"/>
        <v/>
      </c>
      <c r="BQ201" s="158"/>
      <c r="BR201" s="137"/>
      <c r="BS201" s="388" t="str">
        <f t="shared" si="262"/>
        <v/>
      </c>
      <c r="BT201" s="157" t="str">
        <f>IF(VALUE(IF('Vessel List A'!EC200=1,1,IF('Vessel List A'!EC200=2,2,IF('Vessel List A'!EC200=3,3,IF('Vessel List A'!EC200=4,4,IF('Vessel List A'!EC200=5,5,IF('Vessel List A'!EC200=6,6,IF('Vessel List A'!EC200=7,7,IF('Vessel List A'!EC200=8,8,IF('Vessel List A'!EC200=9,9,IF('Vessel List A'!EC200=10,10,IF('Vessel List A'!EC200=11,11,IF('Vessel List A'!EC200=12,12,IF('Vessel List A'!EC200=13,13,IF('Vessel List A'!EC200=14,14,IF('Vessel List A'!EC200=15,15,IF('Vessel List A'!EC200=16,16,0)))))))))))))))))=0," ",VALUE(IF('Vessel List A'!EC200=1,1,IF('Vessel List A'!EC200=2,2,IF('Vessel List A'!EC200=3,3,IF('Vessel List A'!EC200=4,4,IF('Vessel List A'!EC200=5,5,IF('Vessel List A'!EC200=6,6,IF('Vessel List A'!EC200=7,7,IF('Vessel List A'!EC200=8,8,IF('Vessel List A'!EC200=9,9,IF('Vessel List A'!EC200=10,10,IF('Vessel List A'!EC200=11,11,IF('Vessel List A'!EC200=12,12,IF('Vessel List A'!EC200=13,13,IF('Vessel List A'!EC200=14,14,IF('Vessel List A'!EC200=15,15,IF('Vessel List A'!EC200=16,16,0))))))))))))))))))</f>
        <v xml:space="preserve"> </v>
      </c>
      <c r="BU201" s="154"/>
      <c r="BV201" s="158"/>
      <c r="BW201" s="411" t="str">
        <f t="shared" si="263"/>
        <v/>
      </c>
      <c r="BX201" s="158"/>
      <c r="BY201" s="137"/>
      <c r="BZ201" s="388" t="str">
        <f t="shared" si="264"/>
        <v/>
      </c>
      <c r="CA201" s="157" t="str">
        <f>IF(VALUE(IF('Vessel List A'!EP200=1,1,IF('Vessel List A'!EP200=2,2,IF('Vessel List A'!EP200=3,3,IF('Vessel List A'!EP200=4,4,IF('Vessel List A'!EP200=5,5,IF('Vessel List A'!EP200=6,6,IF('Vessel List A'!EP200=7,7,IF('Vessel List A'!EP200=8,8,IF('Vessel List A'!EP200=9,9,IF('Vessel List A'!EP200=10,10,IF('Vessel List A'!EP200=11,11,IF('Vessel List A'!EP200=12,12,IF('Vessel List A'!EP200=13,13,IF('Vessel List A'!EP200=14,14,IF('Vessel List A'!EP200=15,15,IF('Vessel List A'!EP200=16,16,0)))))))))))))))))=0," ",VALUE(IF('Vessel List A'!EP200=1,1,IF('Vessel List A'!EP200=2,2,IF('Vessel List A'!EP200=3,3,IF('Vessel List A'!EP200=4,4,IF('Vessel List A'!EP200=5,5,IF('Vessel List A'!EP200=6,6,IF('Vessel List A'!EP200=7,7,IF('Vessel List A'!EP200=8,8,IF('Vessel List A'!EP200=9,9,IF('Vessel List A'!EP200=10,10,IF('Vessel List A'!EP200=11,11,IF('Vessel List A'!EP200=12,12,IF('Vessel List A'!EP200=13,13,IF('Vessel List A'!EP200=14,14,IF('Vessel List A'!EP200=15,15,IF('Vessel List A'!EP200=16,16,0))))))))))))))))))</f>
        <v xml:space="preserve"> </v>
      </c>
      <c r="CB201" s="154"/>
      <c r="CC201" s="158"/>
      <c r="CD201" s="411" t="str">
        <f t="shared" si="265"/>
        <v/>
      </c>
      <c r="CE201" s="158"/>
      <c r="CF201" s="137"/>
      <c r="CG201" s="388" t="str">
        <f t="shared" si="266"/>
        <v/>
      </c>
      <c r="CH201" s="157" t="str">
        <f>IF(VALUE(IF('Vessel List A'!FC200=1,1,IF('Vessel List A'!FC200=2,2,IF('Vessel List A'!FC200=3,3,IF('Vessel List A'!FC200=4,4,IF('Vessel List A'!FC200=5,5,IF('Vessel List A'!FC200=6,6,IF('Vessel List A'!FC200=7,7,IF('Vessel List A'!FC200=8,8,IF('Vessel List A'!FC200=9,9,IF('Vessel List A'!FC200=10,10,IF('Vessel List A'!FC200=11,11,IF('Vessel List A'!FC200=12,12,IF('Vessel List A'!FC200=13,13,IF('Vessel List A'!FC200=14,14,IF('Vessel List A'!FC200=15,15,IF('Vessel List A'!FC200=16,16,0)))))))))))))))))=0," ",VALUE(IF('Vessel List A'!FC200=1,1,IF('Vessel List A'!FC200=2,2,IF('Vessel List A'!FC200=3,3,IF('Vessel List A'!FC200=4,4,IF('Vessel List A'!FC200=5,5,IF('Vessel List A'!FC200=6,6,IF('Vessel List A'!FC200=7,7,IF('Vessel List A'!FC200=8,8,IF('Vessel List A'!FC200=9,9,IF('Vessel List A'!FC200=10,10,IF('Vessel List A'!FC200=11,11,IF('Vessel List A'!FC200=12,12,IF('Vessel List A'!FC200=13,13,IF('Vessel List A'!FC200=14,14,IF('Vessel List A'!FC200=15,15,IF('Vessel List A'!FC200=16,16,0))))))))))))))))))</f>
        <v xml:space="preserve"> </v>
      </c>
      <c r="CI201" s="154"/>
      <c r="CJ201" s="158"/>
      <c r="CK201" s="411" t="str">
        <f t="shared" si="267"/>
        <v/>
      </c>
      <c r="CL201" s="158"/>
      <c r="CM201" s="137"/>
      <c r="CN201" s="388" t="str">
        <f t="shared" si="268"/>
        <v/>
      </c>
      <c r="CO201" s="157" t="str">
        <f>IF(VALUE(IF('Vessel List A'!FP200=1,1,IF('Vessel List A'!FP200=2,2,IF('Vessel List A'!FP200=3,3,IF('Vessel List A'!FP200=4,4,IF('Vessel List A'!FP200=5,5,IF('Vessel List A'!FP200=6,6,IF('Vessel List A'!FP200=7,7,IF('Vessel List A'!FP200=8,8,IF('Vessel List A'!FP200=9,9,IF('Vessel List A'!FP200=10,10,IF('Vessel List A'!FP200=11,11,IF('Vessel List A'!FP200=12,12,IF('Vessel List A'!FP200=13,13,IF('Vessel List A'!FP200=14,14,IF('Vessel List A'!FP200=15,15,IF('Vessel List A'!FP200=16,16,0)))))))))))))))))=0," ",VALUE(IF('Vessel List A'!FP200=1,1,IF('Vessel List A'!FP200=2,2,IF('Vessel List A'!FP200=3,3,IF('Vessel List A'!FP200=4,4,IF('Vessel List A'!FP200=5,5,IF('Vessel List A'!FP200=6,6,IF('Vessel List A'!FP200=7,7,IF('Vessel List A'!FP200=8,8,IF('Vessel List A'!FP200=9,9,IF('Vessel List A'!FP200=10,10,IF('Vessel List A'!FP200=11,11,IF('Vessel List A'!FP200=12,12,IF('Vessel List A'!FP200=13,13,IF('Vessel List A'!FP200=14,14,IF('Vessel List A'!FP200=15,15,IF('Vessel List A'!FP200=16,16,0))))))))))))))))))</f>
        <v xml:space="preserve"> </v>
      </c>
      <c r="CP201" s="154"/>
      <c r="CQ201" s="158"/>
      <c r="CR201" s="411" t="str">
        <f t="shared" si="269"/>
        <v/>
      </c>
      <c r="CS201" s="158"/>
      <c r="CT201" s="137"/>
      <c r="CU201" s="388" t="str">
        <f t="shared" si="270"/>
        <v/>
      </c>
      <c r="CV201" s="157" t="str">
        <f>IF(VALUE(IF('Vessel List A'!GC200=1,1,IF('Vessel List A'!GC200=2,2,IF('Vessel List A'!GC200=3,3,IF('Vessel List A'!GC200=4,4,IF('Vessel List A'!GC200=5,5,IF('Vessel List A'!GC200=6,6,IF('Vessel List A'!GC200=7,7,IF('Vessel List A'!GC200=8,8,IF('Vessel List A'!GC200=9,9,IF('Vessel List A'!GC200=10,10,IF('Vessel List A'!GC200=11,11,IF('Vessel List A'!GC200=12,12,IF('Vessel List A'!GC200=13,13,IF('Vessel List A'!GC200=14,14,IF('Vessel List A'!GC200=15,15,IF('Vessel List A'!GC200=16,16,0)))))))))))))))))=0," ",VALUE(IF('Vessel List A'!GC200=1,1,IF('Vessel List A'!GC200=2,2,IF('Vessel List A'!GC200=3,3,IF('Vessel List A'!GC200=4,4,IF('Vessel List A'!GC200=5,5,IF('Vessel List A'!GC200=6,6,IF('Vessel List A'!GC200=7,7,IF('Vessel List A'!GC200=8,8,IF('Vessel List A'!GC200=9,9,IF('Vessel List A'!GC200=10,10,IF('Vessel List A'!GC200=11,11,IF('Vessel List A'!GC200=12,12,IF('Vessel List A'!GC200=13,13,IF('Vessel List A'!GC200=14,14,IF('Vessel List A'!GC200=15,15,IF('Vessel List A'!GC200=16,16,0))))))))))))))))))</f>
        <v xml:space="preserve"> </v>
      </c>
      <c r="CW201" s="154"/>
      <c r="CX201" s="158"/>
      <c r="CY201" s="411" t="str">
        <f t="shared" si="271"/>
        <v/>
      </c>
      <c r="CZ201" s="158"/>
      <c r="DA201" s="137"/>
      <c r="DB201" s="388" t="str">
        <f t="shared" si="272"/>
        <v/>
      </c>
      <c r="DC201" s="157" t="str">
        <f>IF(VALUE(IF('Vessel List A'!GP200=1,1,IF('Vessel List A'!GP200=2,2,IF('Vessel List A'!GP200=3,3,IF('Vessel List A'!GP200=4,4,IF('Vessel List A'!GP200=5,5,IF('Vessel List A'!GP200=6,6,IF('Vessel List A'!GP200=7,7,IF('Vessel List A'!GP200=8,8,IF('Vessel List A'!GP200=9,9,IF('Vessel List A'!GP200=10,10,IF('Vessel List A'!GP200=11,11,IF('Vessel List A'!GP200=12,12,IF('Vessel List A'!GP200=13,13,IF('Vessel List A'!GP200=14,14,IF('Vessel List A'!GP200=15,15,IF('Vessel List A'!GP200=16,16,0)))))))))))))))))=0," ",VALUE(IF('Vessel List A'!GP200=1,1,IF('Vessel List A'!GP200=2,2,IF('Vessel List A'!GP200=3,3,IF('Vessel List A'!GP200=4,4,IF('Vessel List A'!GP200=5,5,IF('Vessel List A'!GP200=6,6,IF('Vessel List A'!GP200=7,7,IF('Vessel List A'!GP200=8,8,IF('Vessel List A'!GP200=9,9,IF('Vessel List A'!GP200=10,10,IF('Vessel List A'!GP200=11,11,IF('Vessel List A'!GP200=12,12,IF('Vessel List A'!GP200=13,13,IF('Vessel List A'!GP200=14,14,IF('Vessel List A'!GP200=15,15,IF('Vessel List A'!GP200=16,16,0))))))))))))))))))</f>
        <v xml:space="preserve"> </v>
      </c>
      <c r="DD201" s="154"/>
      <c r="DE201" s="158"/>
      <c r="DF201" s="411" t="str">
        <f t="shared" si="273"/>
        <v/>
      </c>
      <c r="DG201" s="158"/>
      <c r="DH201" s="137"/>
      <c r="DI201" s="388" t="str">
        <f t="shared" si="274"/>
        <v/>
      </c>
      <c r="DJ201" s="157" t="str">
        <f>IF(VALUE(IF('Vessel List A'!HC200=1,1,IF('Vessel List A'!HC200=2,2,IF('Vessel List A'!HC200=3,3,IF('Vessel List A'!HC200=4,4,IF('Vessel List A'!HC200=5,5,IF('Vessel List A'!HC200=6,6,IF('Vessel List A'!HC200=7,7,IF('Vessel List A'!HC200=8,8,IF('Vessel List A'!HC200=9,9,IF('Vessel List A'!HC200=10,10,IF('Vessel List A'!HC200=11,11,IF('Vessel List A'!HC200=12,12,IF('Vessel List A'!HC200=13,13,IF('Vessel List A'!HC200=14,14,IF('Vessel List A'!HC200=15,15,IF('Vessel List A'!HC200=16,16,0)))))))))))))))))=0," ",VALUE(IF('Vessel List A'!HC200=1,1,IF('Vessel List A'!HC200=2,2,IF('Vessel List A'!HC200=3,3,IF('Vessel List A'!HC200=4,4,IF('Vessel List A'!HC200=5,5,IF('Vessel List A'!HC200=6,6,IF('Vessel List A'!HC200=7,7,IF('Vessel List A'!HC200=8,8,IF('Vessel List A'!HC200=9,9,IF('Vessel List A'!HC200=10,10,IF('Vessel List A'!HC200=11,11,IF('Vessel List A'!HC200=12,12,IF('Vessel List A'!HC200=13,13,IF('Vessel List A'!HC200=14,14,IF('Vessel List A'!HC200=15,15,IF('Vessel List A'!HC200=16,16,0))))))))))))))))))</f>
        <v xml:space="preserve"> </v>
      </c>
      <c r="DK201" s="154"/>
      <c r="DL201" s="158"/>
      <c r="DM201" s="411" t="str">
        <f t="shared" si="275"/>
        <v/>
      </c>
      <c r="DN201" s="158"/>
      <c r="DO201" s="137"/>
      <c r="DP201" s="388" t="str">
        <f t="shared" si="276"/>
        <v/>
      </c>
      <c r="DQ201" s="157" t="str">
        <f>IF(VALUE(IF('Vessel List A'!HP200=1,1,IF('Vessel List A'!HP200=2,2,IF('Vessel List A'!HP200=3,3,IF('Vessel List A'!HP200=4,4,IF('Vessel List A'!HP200=5,5,IF('Vessel List A'!HP200=6,6,IF('Vessel List A'!HP200=7,7,IF('Vessel List A'!HP200=8,8,IF('Vessel List A'!HP200=9,9,IF('Vessel List A'!HP200=10,10,IF('Vessel List A'!HP200=11,11,IF('Vessel List A'!HP200=12,12,IF('Vessel List A'!HP200=13,13,IF('Vessel List A'!HP200=14,14,IF('Vessel List A'!HP200=15,15,IF('Vessel List A'!HP200=16,16,0)))))))))))))))))=0," ",VALUE(IF('Vessel List A'!HP200=1,1,IF('Vessel List A'!HP200=2,2,IF('Vessel List A'!HP200=3,3,IF('Vessel List A'!HP200=4,4,IF('Vessel List A'!HP200=5,5,IF('Vessel List A'!HP200=6,6,IF('Vessel List A'!HP200=7,7,IF('Vessel List A'!HP200=8,8,IF('Vessel List A'!HP200=9,9,IF('Vessel List A'!HP200=10,10,IF('Vessel List A'!HP200=11,11,IF('Vessel List A'!HP200=12,12,IF('Vessel List A'!HP200=13,13,IF('Vessel List A'!HP200=14,14,IF('Vessel List A'!HP200=15,15,IF('Vessel List A'!HP200=16,16,0))))))))))))))))))</f>
        <v xml:space="preserve"> </v>
      </c>
      <c r="DR201" s="154"/>
      <c r="DS201" s="158"/>
      <c r="DT201" s="411" t="str">
        <f t="shared" si="277"/>
        <v/>
      </c>
      <c r="DU201" s="158"/>
      <c r="DV201" s="137"/>
      <c r="DW201" s="388" t="str">
        <f t="shared" si="278"/>
        <v/>
      </c>
      <c r="DX201" s="157" t="str">
        <f>IF(VALUE(IF('Vessel List A'!IC200=1,1,IF('Vessel List A'!IC200=2,2,IF('Vessel List A'!IC200=3,3,IF('Vessel List A'!IC200=4,4,IF('Vessel List A'!IC200=5,5,IF('Vessel List A'!IC200=6,6,IF('Vessel List A'!IC200=7,7,IF('Vessel List A'!IC200=8,8,IF('Vessel List A'!IC200=9,9,IF('Vessel List A'!IC200=10,10,IF('Vessel List A'!IC200=11,11,IF('Vessel List A'!IC200=12,12,IF('Vessel List A'!IC200=13,13,IF('Vessel List A'!IC200=14,14,IF('Vessel List A'!IC200=15,15,IF('Vessel List A'!IC200=16,16,0)))))))))))))))))=0," ",VALUE(IF('Vessel List A'!IC200=1,1,IF('Vessel List A'!IC200=2,2,IF('Vessel List A'!IC200=3,3,IF('Vessel List A'!IC200=4,4,IF('Vessel List A'!IC200=5,5,IF('Vessel List A'!IC200=6,6,IF('Vessel List A'!IC200=7,7,IF('Vessel List A'!IC200=8,8,IF('Vessel List A'!IC200=9,9,IF('Vessel List A'!IC200=10,10,IF('Vessel List A'!IC200=11,11,IF('Vessel List A'!IC200=12,12,IF('Vessel List A'!IC200=13,13,IF('Vessel List A'!IC200=14,14,IF('Vessel List A'!IC200=15,15,IF('Vessel List A'!IC200=16,16,0))))))))))))))))))</f>
        <v xml:space="preserve"> </v>
      </c>
      <c r="DY201" s="154"/>
      <c r="DZ201" s="158"/>
      <c r="EA201" s="411" t="str">
        <f t="shared" si="279"/>
        <v/>
      </c>
      <c r="EB201" s="158"/>
      <c r="EC201" s="137"/>
      <c r="ED201" s="388" t="str">
        <f t="shared" si="280"/>
        <v/>
      </c>
      <c r="EE201" s="157" t="str">
        <f>IF(VALUE(IF('Vessel List A'!IP200=1,1,IF('Vessel List A'!IP200=2,2,IF('Vessel List A'!IP200=3,3,IF('Vessel List A'!IP200=4,4,IF('Vessel List A'!IP200=5,5,IF('Vessel List A'!IP200=6,6,IF('Vessel List A'!IP200=7,7,IF('Vessel List A'!IP200=8,8,IF('Vessel List A'!IP200=9,9,IF('Vessel List A'!IP200=10,10,IF('Vessel List A'!IP200=11,11,IF('Vessel List A'!IP200=12,12,IF('Vessel List A'!IP200=13,13,IF('Vessel List A'!IP200=14,14,IF('Vessel List A'!IP200=15,15,IF('Vessel List A'!IP200=16,16,0)))))))))))))))))=0," ",VALUE(IF('Vessel List A'!IP200=1,1,IF('Vessel List A'!IP200=2,2,IF('Vessel List A'!IP200=3,3,IF('Vessel List A'!IP200=4,4,IF('Vessel List A'!IP200=5,5,IF('Vessel List A'!IP200=6,6,IF('Vessel List A'!IP200=7,7,IF('Vessel List A'!IP200=8,8,IF('Vessel List A'!IP200=9,9,IF('Vessel List A'!IP200=10,10,IF('Vessel List A'!IP200=11,11,IF('Vessel List A'!IP200=12,12,IF('Vessel List A'!IP200=13,13,IF('Vessel List A'!IP200=14,14,IF('Vessel List A'!IP200=15,15,IF('Vessel List A'!IP200=16,16,0))))))))))))))))))</f>
        <v xml:space="preserve"> </v>
      </c>
      <c r="EF201" s="154"/>
      <c r="EG201" s="158"/>
      <c r="EH201" s="411" t="str">
        <f t="shared" si="281"/>
        <v/>
      </c>
      <c r="EI201" s="158"/>
      <c r="EJ201" s="137"/>
      <c r="EK201" s="397" t="str">
        <f t="shared" si="282"/>
        <v/>
      </c>
      <c r="EL201" s="144"/>
      <c r="EM201" s="157" t="str">
        <f>IF(VALUE(IF('Vessel List B'!C200=1,1,IF('Vessel List B'!C200=2,2,IF('Vessel List B'!C200=3,3,IF('Vessel List B'!C200=4,4,IF('Vessel List B'!C200=5,5,IF('Vessel List B'!C200=6,6,IF('Vessel List B'!C200=7,7,IF('Vessel List B'!C200=8,8,IF('Vessel List B'!C200=9,9,IF('Vessel List B'!C200=10,10,IF('Vessel List B'!C200=11,11,IF('Vessel List B'!C200=12,12,IF('Vessel List B'!C200=13,13,IF('Vessel List B'!C200=14,14,IF('Vessel List B'!C200=15,15,IF('Vessel List B'!C200=16,16,0)))))))))))))))))=0," ",VALUE(IF('Vessel List B'!C200=1,1,IF('Vessel List B'!C200=2,2,IF('Vessel List B'!C200=3,3,IF('Vessel List B'!C200=4,4,IF('Vessel List B'!C200=5,5,IF('Vessel List B'!C200=6,6,IF('Vessel List B'!C200=7,7,IF('Vessel List B'!C200=8,8,IF('Vessel List B'!C200=9,9,IF('Vessel List B'!C200=10,10,IF('Vessel List B'!C200=11,11,IF('Vessel List B'!C200=12,12,IF('Vessel List B'!C200=13,13,IF('Vessel List B'!C200=14,14,IF('Vessel List B'!C200=15,15,IF('Vessel List B'!C200=16,16,0))))))))))))))))))</f>
        <v xml:space="preserve"> </v>
      </c>
      <c r="EN201" s="154"/>
      <c r="EO201" s="158"/>
      <c r="EP201" s="411" t="str">
        <f t="shared" si="283"/>
        <v/>
      </c>
      <c r="EQ201" s="158"/>
      <c r="ER201" s="137"/>
      <c r="ES201" s="388" t="str">
        <f t="shared" si="284"/>
        <v/>
      </c>
      <c r="ET201" s="157" t="str">
        <f>IF(VALUE(IF('Vessel List B'!P200=1,1,IF('Vessel List B'!P200=2,2,IF('Vessel List B'!P200=3,3,IF('Vessel List B'!P200=4,4,IF('Vessel List B'!P200=5,5,IF('Vessel List B'!P200=6,6,IF('Vessel List B'!P200=7,7,IF('Vessel List B'!P200=8,8,IF('Vessel List B'!P200=9,9,IF('Vessel List B'!P200=10,10,IF('Vessel List B'!P200=11,11,IF('Vessel List B'!P200=12,12,IF('Vessel List B'!P200=13,13,IF('Vessel List B'!P200=14,14,IF('Vessel List B'!P200=15,15,IF('Vessel List B'!P200=16,16,0)))))))))))))))))=0," ",VALUE(IF('Vessel List B'!P200=1,1,IF('Vessel List B'!P200=2,2,IF('Vessel List B'!P200=3,3,IF('Vessel List B'!P200=4,4,IF('Vessel List B'!P200=5,5,IF('Vessel List B'!P200=6,6,IF('Vessel List B'!P200=7,7,IF('Vessel List B'!P200=8,8,IF('Vessel List B'!P200=9,9,IF('Vessel List B'!P200=10,10,IF('Vessel List B'!P200=11,11,IF('Vessel List B'!P200=12,12,IF('Vessel List B'!P200=13,13,IF('Vessel List B'!P200=14,14,IF('Vessel List B'!P200=15,15,IF('Vessel List B'!P200=16,16,0))))))))))))))))))</f>
        <v xml:space="preserve"> </v>
      </c>
      <c r="EU201" s="154"/>
      <c r="EV201" s="158"/>
      <c r="EW201" s="411" t="str">
        <f t="shared" si="285"/>
        <v/>
      </c>
      <c r="EX201" s="158"/>
      <c r="EY201" s="137"/>
      <c r="EZ201" s="388" t="str">
        <f t="shared" si="286"/>
        <v/>
      </c>
      <c r="FA201" s="157" t="str">
        <f>IF(VALUE(IF('Vessel List B'!AC200=1,1,IF('Vessel List B'!AC200=2,2,IF('Vessel List B'!AC200=3,3,IF('Vessel List B'!AC200=4,4,IF('Vessel List B'!AC200=5,5,IF('Vessel List B'!AC200=6,6,IF('Vessel List B'!AC200=7,7,IF('Vessel List B'!AC200=8,8,IF('Vessel List B'!AC200=9,9,IF('Vessel List B'!AC200=10,10,IF('Vessel List B'!AC200=11,11,IF('Vessel List B'!AC200=12,12,IF('Vessel List B'!AC200=13,13,IF('Vessel List B'!AC200=14,14,IF('Vessel List B'!AC200=15,15,IF('Vessel List B'!AC200=16,16,0)))))))))))))))))=0," ",VALUE(IF('Vessel List B'!AC200=1,1,IF('Vessel List B'!AC200=2,2,IF('Vessel List B'!AC200=3,3,IF('Vessel List B'!AC200=4,4,IF('Vessel List B'!AC200=5,5,IF('Vessel List B'!AC200=6,6,IF('Vessel List B'!AC200=7,7,IF('Vessel List B'!AC200=8,8,IF('Vessel List B'!AC200=9,9,IF('Vessel List B'!AC200=10,10,IF('Vessel List B'!AC200=11,11,IF('Vessel List B'!AC200=12,12,IF('Vessel List B'!AC200=13,13,IF('Vessel List B'!AC200=14,14,IF('Vessel List B'!AC200=15,15,IF('Vessel List B'!AC200=16,16,0))))))))))))))))))</f>
        <v xml:space="preserve"> </v>
      </c>
      <c r="FB201" s="154"/>
      <c r="FC201" s="158"/>
      <c r="FD201" s="411" t="str">
        <f t="shared" si="287"/>
        <v/>
      </c>
      <c r="FE201" s="158"/>
      <c r="FF201" s="137"/>
      <c r="FG201" s="388" t="str">
        <f t="shared" si="288"/>
        <v/>
      </c>
      <c r="FH201" s="157" t="str">
        <f>IF(VALUE(IF('Vessel List B'!AP200=1,1,IF('Vessel List B'!AP200=2,2,IF('Vessel List B'!AP200=3,3,IF('Vessel List B'!AP200=4,4,IF('Vessel List B'!AP200=5,5,IF('Vessel List B'!AP200=6,6,IF('Vessel List B'!AP200=7,7,IF('Vessel List B'!AP200=8,8,IF('Vessel List B'!AP200=9,9,IF('Vessel List B'!AP200=10,10,IF('Vessel List B'!AP200=11,11,IF('Vessel List B'!AP200=12,12,IF('Vessel List B'!AP200=13,13,IF('Vessel List B'!AP200=14,14,IF('Vessel List B'!AP200=15,15,IF('Vessel List B'!AP200=16,16,0)))))))))))))))))=0," ",VALUE(IF('Vessel List B'!AP200=1,1,IF('Vessel List B'!AP200=2,2,IF('Vessel List B'!AP200=3,3,IF('Vessel List B'!AP200=4,4,IF('Vessel List B'!AP200=5,5,IF('Vessel List B'!AP200=6,6,IF('Vessel List B'!AP200=7,7,IF('Vessel List B'!AP200=8,8,IF('Vessel List B'!AP200=9,9,IF('Vessel List B'!AP200=10,10,IF('Vessel List B'!AP200=11,11,IF('Vessel List B'!AP200=12,12,IF('Vessel List B'!AP200=13,13,IF('Vessel List B'!AP200=14,14,IF('Vessel List B'!AP200=15,15,IF('Vessel List B'!AP200=16,16,0))))))))))))))))))</f>
        <v xml:space="preserve"> </v>
      </c>
      <c r="FI201" s="154"/>
      <c r="FJ201" s="158"/>
      <c r="FK201" s="411" t="str">
        <f t="shared" si="289"/>
        <v/>
      </c>
      <c r="FL201" s="158"/>
      <c r="FM201" s="137"/>
      <c r="FN201" s="388" t="str">
        <f t="shared" si="290"/>
        <v/>
      </c>
      <c r="FO201" s="157" t="str">
        <f>IF(VALUE(IF('Vessel List B'!BC200=1,1,IF('Vessel List B'!BC200=2,2,IF('Vessel List B'!BC200=3,3,IF('Vessel List B'!BC200=4,4,IF('Vessel List B'!BC200=5,5,IF('Vessel List B'!BC200=6,6,IF('Vessel List B'!BC200=7,7,IF('Vessel List B'!BC200=8,8,IF('Vessel List B'!BC200=9,9,IF('Vessel List B'!BC200=10,10,IF('Vessel List B'!BC200=11,11,IF('Vessel List B'!BC200=12,12,IF('Vessel List B'!BC200=13,13,IF('Vessel List B'!BC200=14,14,IF('Vessel List B'!BC200=15,15,IF('Vessel List B'!BC200=16,16,0)))))))))))))))))=0," ",VALUE(IF('Vessel List B'!BC200=1,1,IF('Vessel List B'!BC200=2,2,IF('Vessel List B'!BC200=3,3,IF('Vessel List B'!BC200=4,4,IF('Vessel List B'!BC200=5,5,IF('Vessel List B'!BC200=6,6,IF('Vessel List B'!BC200=7,7,IF('Vessel List B'!BC200=8,8,IF('Vessel List B'!BC200=9,9,IF('Vessel List B'!BC200=10,10,IF('Vessel List B'!BC200=11,11,IF('Vessel List B'!BC200=12,12,IF('Vessel List B'!BC200=13,13,IF('Vessel List B'!BC200=14,14,IF('Vessel List B'!BC200=15,15,IF('Vessel List B'!BC200=16,16,0))))))))))))))))))</f>
        <v xml:space="preserve"> </v>
      </c>
      <c r="FP201" s="154"/>
      <c r="FQ201" s="158"/>
      <c r="FR201" s="411" t="str">
        <f t="shared" si="291"/>
        <v/>
      </c>
      <c r="FS201" s="158"/>
      <c r="FT201" s="137"/>
      <c r="FU201" s="388" t="str">
        <f t="shared" si="292"/>
        <v/>
      </c>
      <c r="FV201" s="157" t="str">
        <f>IF(VALUE(IF('Vessel List B'!BP200=1,1,IF('Vessel List B'!BP200=2,2,IF('Vessel List B'!BP200=3,3,IF('Vessel List B'!BP200=4,4,IF('Vessel List B'!BP200=5,5,IF('Vessel List B'!BP200=6,6,IF('Vessel List B'!BP200=7,7,IF('Vessel List B'!BP200=8,8,IF('Vessel List B'!BP200=9,9,IF('Vessel List B'!BP200=10,10,IF('Vessel List B'!BP200=11,11,IF('Vessel List B'!BP200=12,12,IF('Vessel List B'!BP200=13,13,IF('Vessel List B'!BP200=14,14,IF('Vessel List B'!BP200=15,15,IF('Vessel List B'!BP200=16,16,0)))))))))))))))))=0," ",VALUE(IF('Vessel List B'!BP200=1,1,IF('Vessel List B'!BP200=2,2,IF('Vessel List B'!BP200=3,3,IF('Vessel List B'!BP200=4,4,IF('Vessel List B'!BP200=5,5,IF('Vessel List B'!BP200=6,6,IF('Vessel List B'!BP200=7,7,IF('Vessel List B'!BP200=8,8,IF('Vessel List B'!BP200=9,9,IF('Vessel List B'!BP200=10,10,IF('Vessel List B'!BP200=11,11,IF('Vessel List B'!BP200=12,12,IF('Vessel List B'!BP200=13,13,IF('Vessel List B'!BP200=14,14,IF('Vessel List B'!BP200=15,15,IF('Vessel List B'!BP200=16,16,0))))))))))))))))))</f>
        <v xml:space="preserve"> </v>
      </c>
      <c r="FW201" s="154"/>
      <c r="FX201" s="158"/>
      <c r="FY201" s="411" t="str">
        <f t="shared" si="293"/>
        <v/>
      </c>
      <c r="FZ201" s="158"/>
      <c r="GA201" s="137"/>
      <c r="GB201" s="388" t="str">
        <f t="shared" si="294"/>
        <v/>
      </c>
      <c r="GC201" s="157" t="str">
        <f>IF(VALUE(IF('Vessel List B'!CC200=1,1,IF('Vessel List B'!CC200=2,2,IF('Vessel List B'!CC200=3,3,IF('Vessel List B'!CC200=4,4,IF('Vessel List B'!CC200=5,5,IF('Vessel List B'!CC200=6,6,IF('Vessel List B'!CC200=7,7,IF('Vessel List B'!CC200=8,8,IF('Vessel List B'!CC200=9,9,IF('Vessel List B'!CC200=10,10,IF('Vessel List B'!CC200=11,11,IF('Vessel List B'!CC200=12,12,IF('Vessel List B'!CC200=13,13,IF('Vessel List B'!CC200=14,14,IF('Vessel List B'!CC200=15,15,IF('Vessel List B'!CC200=16,16,0)))))))))))))))))=0," ",VALUE(IF('Vessel List B'!CC200=1,1,IF('Vessel List B'!CC200=2,2,IF('Vessel List B'!CC200=3,3,IF('Vessel List B'!CC200=4,4,IF('Vessel List B'!CC200=5,5,IF('Vessel List B'!CC200=6,6,IF('Vessel List B'!CC200=7,7,IF('Vessel List B'!CC200=8,8,IF('Vessel List B'!CC200=9,9,IF('Vessel List B'!CC200=10,10,IF('Vessel List B'!CC200=11,11,IF('Vessel List B'!CC200=12,12,IF('Vessel List B'!CC200=13,13,IF('Vessel List B'!CC200=14,14,IF('Vessel List B'!CC200=15,15,IF('Vessel List B'!CC200=16,16,0))))))))))))))))))</f>
        <v xml:space="preserve"> </v>
      </c>
      <c r="GD201" s="154"/>
      <c r="GE201" s="158"/>
      <c r="GF201" s="411" t="str">
        <f t="shared" si="295"/>
        <v/>
      </c>
      <c r="GG201" s="158"/>
      <c r="GH201" s="137"/>
      <c r="GI201" s="388" t="str">
        <f t="shared" si="296"/>
        <v/>
      </c>
      <c r="GJ201" s="157" t="str">
        <f>IF(VALUE(IF('Vessel List B'!CP200=1,1,IF('Vessel List B'!CP200=2,2,IF('Vessel List B'!CP200=3,3,IF('Vessel List B'!CP200=4,4,IF('Vessel List B'!CP200=5,5,IF('Vessel List B'!CP200=6,6,IF('Vessel List B'!CP200=7,7,IF('Vessel List B'!CP200=8,8,IF('Vessel List B'!CP200=9,9,IF('Vessel List B'!CP200=10,10,IF('Vessel List B'!CP200=11,11,IF('Vessel List B'!CP200=12,12,IF('Vessel List B'!CP200=13,13,IF('Vessel List B'!CP200=14,14,IF('Vessel List B'!CP200=15,15,IF('Vessel List B'!CP200=16,16,0)))))))))))))))))=0," ",VALUE(IF('Vessel List B'!CP200=1,1,IF('Vessel List B'!CP200=2,2,IF('Vessel List B'!CP200=3,3,IF('Vessel List B'!CP200=4,4,IF('Vessel List B'!CP200=5,5,IF('Vessel List B'!CP200=6,6,IF('Vessel List B'!CP200=7,7,IF('Vessel List B'!CP200=8,8,IF('Vessel List B'!CP200=9,9,IF('Vessel List B'!CP200=10,10,IF('Vessel List B'!CP200=11,11,IF('Vessel List B'!CP200=12,12,IF('Vessel List B'!CP200=13,13,IF('Vessel List B'!CP200=14,14,IF('Vessel List B'!CP200=15,15,IF('Vessel List B'!CP200=16,16,0))))))))))))))))))</f>
        <v xml:space="preserve"> </v>
      </c>
      <c r="GK201" s="154"/>
      <c r="GL201" s="158"/>
      <c r="GM201" s="411" t="str">
        <f t="shared" si="297"/>
        <v/>
      </c>
      <c r="GN201" s="158"/>
      <c r="GO201" s="137"/>
      <c r="GP201" s="388" t="str">
        <f t="shared" si="298"/>
        <v/>
      </c>
      <c r="GQ201" s="157" t="str">
        <f>IF(VALUE(IF('Vessel List B'!DC200=1,1,IF('Vessel List B'!DC200=2,2,IF('Vessel List B'!DC200=3,3,IF('Vessel List B'!DC200=4,4,IF('Vessel List B'!DC200=5,5,IF('Vessel List B'!DC200=6,6,IF('Vessel List B'!DC200=7,7,IF('Vessel List B'!DC200=8,8,IF('Vessel List B'!DC200=9,9,IF('Vessel List B'!DC200=10,10,IF('Vessel List B'!DC200=11,11,IF('Vessel List B'!DC200=12,12,IF('Vessel List B'!DC200=13,13,IF('Vessel List B'!DC200=14,14,IF('Vessel List B'!DC200=15,15,IF('Vessel List B'!DC200=16,16,0)))))))))))))))))=0," ",VALUE(IF('Vessel List B'!DC200=1,1,IF('Vessel List B'!DC200=2,2,IF('Vessel List B'!DC200=3,3,IF('Vessel List B'!DC200=4,4,IF('Vessel List B'!DC200=5,5,IF('Vessel List B'!DC200=6,6,IF('Vessel List B'!DC200=7,7,IF('Vessel List B'!DC200=8,8,IF('Vessel List B'!DC200=9,9,IF('Vessel List B'!DC200=10,10,IF('Vessel List B'!DC200=11,11,IF('Vessel List B'!DC200=12,12,IF('Vessel List B'!DC200=13,13,IF('Vessel List B'!DC200=14,14,IF('Vessel List B'!DC200=15,15,IF('Vessel List B'!DC200=16,16,0))))))))))))))))))</f>
        <v xml:space="preserve"> </v>
      </c>
      <c r="GR201" s="154"/>
      <c r="GS201" s="158"/>
      <c r="GT201" s="411" t="str">
        <f t="shared" si="299"/>
        <v/>
      </c>
      <c r="GU201" s="158"/>
      <c r="GV201" s="137"/>
      <c r="GW201" s="388" t="str">
        <f t="shared" si="300"/>
        <v/>
      </c>
      <c r="GX201" s="157" t="str">
        <f>IF(VALUE(IF('Vessel List B'!DP200=1,1,IF('Vessel List B'!DP200=2,2,IF('Vessel List B'!DP200=3,3,IF('Vessel List B'!DP200=4,4,IF('Vessel List B'!DP200=5,5,IF('Vessel List B'!DP200=6,6,IF('Vessel List B'!DP200=7,7,IF('Vessel List B'!DP200=8,8,IF('Vessel List B'!DP200=9,9,IF('Vessel List B'!DP200=10,10,IF('Vessel List B'!DP200=11,11,IF('Vessel List B'!DP200=12,12,IF('Vessel List B'!DP200=13,13,IF('Vessel List B'!DP200=14,14,IF('Vessel List B'!DP200=15,15,IF('Vessel List B'!DP200=16,16,0)))))))))))))))))=0," ",VALUE(IF('Vessel List B'!DP200=1,1,IF('Vessel List B'!DP200=2,2,IF('Vessel List B'!DP200=3,3,IF('Vessel List B'!DP200=4,4,IF('Vessel List B'!DP200=5,5,IF('Vessel List B'!DP200=6,6,IF('Vessel List B'!DP200=7,7,IF('Vessel List B'!DP200=8,8,IF('Vessel List B'!DP200=9,9,IF('Vessel List B'!DP200=10,10,IF('Vessel List B'!DP200=11,11,IF('Vessel List B'!DP200=12,12,IF('Vessel List B'!DP200=13,13,IF('Vessel List B'!DP200=14,14,IF('Vessel List B'!DP200=15,15,IF('Vessel List B'!DP200=16,16,0))))))))))))))))))</f>
        <v xml:space="preserve"> </v>
      </c>
      <c r="GY201" s="154"/>
      <c r="GZ201" s="158"/>
      <c r="HA201" s="411" t="str">
        <f t="shared" si="301"/>
        <v/>
      </c>
      <c r="HB201" s="158"/>
      <c r="HC201" s="137"/>
      <c r="HD201" s="388" t="str">
        <f t="shared" si="302"/>
        <v/>
      </c>
      <c r="HE201" s="157" t="str">
        <f>IF(VALUE(IF('Vessel List B'!EC200=1,1,IF('Vessel List B'!EC200=2,2,IF('Vessel List B'!EC200=3,3,IF('Vessel List B'!EC200=4,4,IF('Vessel List B'!EC200=5,5,IF('Vessel List B'!EC200=6,6,IF('Vessel List B'!EC200=7,7,IF('Vessel List B'!EC200=8,8,IF('Vessel List B'!EC200=9,9,IF('Vessel List B'!EC200=10,10,IF('Vessel List B'!EC200=11,11,IF('Vessel List B'!EC200=12,12,IF('Vessel List B'!EC200=13,13,IF('Vessel List B'!EC200=14,14,IF('Vessel List B'!EC200=15,15,IF('Vessel List B'!EC200=16,16,0)))))))))))))))))=0," ",VALUE(IF('Vessel List B'!EC200=1,1,IF('Vessel List B'!EC200=2,2,IF('Vessel List B'!EC200=3,3,IF('Vessel List B'!EC200=4,4,IF('Vessel List B'!EC200=5,5,IF('Vessel List B'!EC200=6,6,IF('Vessel List B'!EC200=7,7,IF('Vessel List B'!EC200=8,8,IF('Vessel List B'!EC200=9,9,IF('Vessel List B'!EC200=10,10,IF('Vessel List B'!EC200=11,11,IF('Vessel List B'!EC200=12,12,IF('Vessel List B'!EC200=13,13,IF('Vessel List B'!EC200=14,14,IF('Vessel List B'!EC200=15,15,IF('Vessel List B'!EC200=16,16,0))))))))))))))))))</f>
        <v xml:space="preserve"> </v>
      </c>
      <c r="HF201" s="154"/>
      <c r="HG201" s="158"/>
      <c r="HH201" s="411" t="str">
        <f t="shared" si="303"/>
        <v/>
      </c>
      <c r="HI201" s="158"/>
      <c r="HJ201" s="137"/>
      <c r="HK201" s="388" t="str">
        <f t="shared" si="304"/>
        <v/>
      </c>
      <c r="HL201" s="157" t="str">
        <f>IF(VALUE(IF('Vessel List B'!EP200=1,1,IF('Vessel List B'!EP200=2,2,IF('Vessel List B'!EP200=3,3,IF('Vessel List B'!EP200=4,4,IF('Vessel List B'!EP200=5,5,IF('Vessel List B'!EP200=6,6,IF('Vessel List B'!EP200=7,7,IF('Vessel List B'!EP200=8,8,IF('Vessel List B'!EP200=9,9,IF('Vessel List B'!EP200=10,10,IF('Vessel List B'!EP200=11,11,IF('Vessel List B'!EP200=12,12,IF('Vessel List B'!EP200=13,13,IF('Vessel List B'!EP200=14,14,IF('Vessel List B'!EP200=15,15,IF('Vessel List B'!EP200=16,16,0)))))))))))))))))=0," ",VALUE(IF('Vessel List B'!EP200=1,1,IF('Vessel List B'!EP200=2,2,IF('Vessel List B'!EP200=3,3,IF('Vessel List B'!EP200=4,4,IF('Vessel List B'!EP200=5,5,IF('Vessel List B'!EP200=6,6,IF('Vessel List B'!EP200=7,7,IF('Vessel List B'!EP200=8,8,IF('Vessel List B'!EP200=9,9,IF('Vessel List B'!EP200=10,10,IF('Vessel List B'!EP200=11,11,IF('Vessel List B'!EP200=12,12,IF('Vessel List B'!EP200=13,13,IF('Vessel List B'!EP200=14,14,IF('Vessel List B'!EP200=15,15,IF('Vessel List B'!EP200=16,16,0))))))))))))))))))</f>
        <v xml:space="preserve"> </v>
      </c>
      <c r="HM201" s="154"/>
      <c r="HN201" s="158"/>
      <c r="HO201" s="411" t="str">
        <f t="shared" si="305"/>
        <v/>
      </c>
      <c r="HP201" s="158"/>
      <c r="HQ201" s="137"/>
      <c r="HR201" s="388" t="str">
        <f t="shared" si="306"/>
        <v/>
      </c>
      <c r="HS201" s="157" t="str">
        <f>IF(VALUE(IF('Vessel List B'!FC200=1,1,IF('Vessel List B'!FC200=2,2,IF('Vessel List B'!FC200=3,3,IF('Vessel List B'!FC200=4,4,IF('Vessel List B'!FC200=5,5,IF('Vessel List B'!FC200=6,6,IF('Vessel List B'!FC200=7,7,IF('Vessel List B'!FC200=8,8,IF('Vessel List B'!FC200=9,9,IF('Vessel List B'!FC200=10,10,IF('Vessel List B'!FC200=11,11,IF('Vessel List B'!FC200=12,12,IF('Vessel List B'!FC200=13,13,IF('Vessel List B'!FC200=14,14,IF('Vessel List B'!FC200=15,15,IF('Vessel List B'!FC200=16,16,0)))))))))))))))))=0," ",VALUE(IF('Vessel List B'!FC200=1,1,IF('Vessel List B'!FC200=2,2,IF('Vessel List B'!FC200=3,3,IF('Vessel List B'!FC200=4,4,IF('Vessel List B'!FC200=5,5,IF('Vessel List B'!FC200=6,6,IF('Vessel List B'!FC200=7,7,IF('Vessel List B'!FC200=8,8,IF('Vessel List B'!FC200=9,9,IF('Vessel List B'!FC200=10,10,IF('Vessel List B'!FC200=11,11,IF('Vessel List B'!FC200=12,12,IF('Vessel List B'!FC200=13,13,IF('Vessel List B'!FC200=14,14,IF('Vessel List B'!FC200=15,15,IF('Vessel List B'!FC200=16,16,0))))))))))))))))))</f>
        <v xml:space="preserve"> </v>
      </c>
      <c r="HT201" s="154"/>
      <c r="HU201" s="158"/>
      <c r="HV201" s="411" t="str">
        <f t="shared" si="307"/>
        <v/>
      </c>
      <c r="HW201" s="158"/>
      <c r="HX201" s="137"/>
      <c r="HY201" s="388" t="str">
        <f t="shared" si="308"/>
        <v/>
      </c>
      <c r="HZ201" s="157" t="str">
        <f>IF(VALUE(IF('Vessel List B'!FP200=1,1,IF('Vessel List B'!FP200=2,2,IF('Vessel List B'!FP200=3,3,IF('Vessel List B'!FP200=4,4,IF('Vessel List B'!FP200=5,5,IF('Vessel List B'!FP200=6,6,IF('Vessel List B'!FP200=7,7,IF('Vessel List B'!FP200=8,8,IF('Vessel List B'!FP200=9,9,IF('Vessel List B'!FP200=10,10,IF('Vessel List B'!FP200=11,11,IF('Vessel List B'!FP200=12,12,IF('Vessel List B'!FP200=13,13,IF('Vessel List B'!FP200=14,14,IF('Vessel List B'!FP200=15,15,IF('Vessel List B'!FP200=16,16,0)))))))))))))))))=0," ",VALUE(IF('Vessel List B'!FP200=1,1,IF('Vessel List B'!FP200=2,2,IF('Vessel List B'!FP200=3,3,IF('Vessel List B'!FP200=4,4,IF('Vessel List B'!FP200=5,5,IF('Vessel List B'!FP200=6,6,IF('Vessel List B'!FP200=7,7,IF('Vessel List B'!FP200=8,8,IF('Vessel List B'!FP200=9,9,IF('Vessel List B'!FP200=10,10,IF('Vessel List B'!FP200=11,11,IF('Vessel List B'!FP200=12,12,IF('Vessel List B'!FP200=13,13,IF('Vessel List B'!FP200=14,14,IF('Vessel List B'!FP200=15,15,IF('Vessel List B'!FP200=16,16,0))))))))))))))))))</f>
        <v xml:space="preserve"> </v>
      </c>
      <c r="IA201" s="154"/>
      <c r="IB201" s="158"/>
      <c r="IC201" s="411" t="str">
        <f t="shared" si="309"/>
        <v/>
      </c>
      <c r="ID201" s="158"/>
      <c r="IE201" s="137"/>
      <c r="IF201" s="388" t="str">
        <f t="shared" si="310"/>
        <v/>
      </c>
      <c r="IG201" s="157" t="str">
        <f>IF(VALUE(IF('Vessel List B'!GC200=1,1,IF('Vessel List B'!GC200=2,2,IF('Vessel List B'!GC200=3,3,IF('Vessel List B'!GC200=4,4,IF('Vessel List B'!GC200=5,5,IF('Vessel List B'!GC200=6,6,IF('Vessel List B'!GC200=7,7,IF('Vessel List B'!GC200=8,8,IF('Vessel List B'!GC200=9,9,IF('Vessel List B'!GC200=10,10,IF('Vessel List B'!GC200=11,11,IF('Vessel List B'!GC200=12,12,IF('Vessel List B'!GC200=13,13,IF('Vessel List B'!GC200=14,14,IF('Vessel List B'!GC200=15,15,IF('Vessel List B'!GC200=16,16,0)))))))))))))))))=0," ",VALUE(IF('Vessel List B'!GC200=1,1,IF('Vessel List B'!GC200=2,2,IF('Vessel List B'!GC200=3,3,IF('Vessel List B'!GC200=4,4,IF('Vessel List B'!GC200=5,5,IF('Vessel List B'!GC200=6,6,IF('Vessel List B'!GC200=7,7,IF('Vessel List B'!GC200=8,8,IF('Vessel List B'!GC200=9,9,IF('Vessel List B'!GC200=10,10,IF('Vessel List B'!GC200=11,11,IF('Vessel List B'!GC200=12,12,IF('Vessel List B'!GC200=13,13,IF('Vessel List B'!GC200=14,14,IF('Vessel List B'!GC200=15,15,IF('Vessel List B'!GC200=16,16,0))))))))))))))))))</f>
        <v xml:space="preserve"> </v>
      </c>
      <c r="IH201" s="154"/>
      <c r="II201" s="158"/>
      <c r="IJ201" s="411" t="str">
        <f t="shared" si="311"/>
        <v/>
      </c>
      <c r="IK201" s="158"/>
      <c r="IL201" s="137"/>
      <c r="IM201" s="388" t="str">
        <f t="shared" si="312"/>
        <v/>
      </c>
      <c r="IN201" s="157" t="str">
        <f>IF(VALUE(IF('Vessel List B'!GP200=1,1,IF('Vessel List B'!GP200=2,2,IF('Vessel List B'!GP200=3,3,IF('Vessel List B'!GP200=4,4,IF('Vessel List B'!GP200=5,5,IF('Vessel List B'!GP200=6,6,IF('Vessel List B'!GP200=7,7,IF('Vessel List B'!GP200=8,8,IF('Vessel List B'!GP200=9,9,IF('Vessel List B'!GP200=10,10,IF('Vessel List B'!GP200=11,11,IF('Vessel List B'!GP200=12,12,IF('Vessel List B'!GP200=13,13,IF('Vessel List B'!GP200=14,14,IF('Vessel List B'!GP200=15,15,IF('Vessel List B'!GP200=16,16,0)))))))))))))))))=0," ",VALUE(IF('Vessel List B'!GP200=1,1,IF('Vessel List B'!GP200=2,2,IF('Vessel List B'!GP200=3,3,IF('Vessel List B'!GP200=4,4,IF('Vessel List B'!GP200=5,5,IF('Vessel List B'!GP200=6,6,IF('Vessel List B'!GP200=7,7,IF('Vessel List B'!GP200=8,8,IF('Vessel List B'!GP200=9,9,IF('Vessel List B'!GP200=10,10,IF('Vessel List B'!GP200=11,11,IF('Vessel List B'!GP200=12,12,IF('Vessel List B'!GP200=13,13,IF('Vessel List B'!GP200=14,14,IF('Vessel List B'!GP200=15,15,IF('Vessel List B'!GP200=16,16,0))))))))))))))))))</f>
        <v xml:space="preserve"> </v>
      </c>
      <c r="IO201" s="154"/>
      <c r="IP201" s="158"/>
      <c r="IQ201" s="411" t="str">
        <f t="shared" si="313"/>
        <v/>
      </c>
      <c r="IR201" s="158"/>
      <c r="IS201" s="137"/>
      <c r="IT201" s="388" t="str">
        <f t="shared" si="314"/>
        <v/>
      </c>
      <c r="IU201" s="157" t="str">
        <f>IF(VALUE(IF('Vessel List B'!HC200=1,1,IF('Vessel List B'!HC200=2,2,IF('Vessel List B'!HC200=3,3,IF('Vessel List B'!HC200=4,4,IF('Vessel List B'!HC200=5,5,IF('Vessel List B'!HC200=6,6,IF('Vessel List B'!HC200=7,7,IF('Vessel List B'!HC200=8,8,IF('Vessel List B'!HC200=9,9,IF('Vessel List B'!HC200=10,10,IF('Vessel List B'!HC200=11,11,IF('Vessel List B'!HC200=12,12,IF('Vessel List B'!HC200=13,13,IF('Vessel List B'!HC200=14,14,IF('Vessel List B'!HC200=15,15,IF('Vessel List B'!HC200=16,16,0)))))))))))))))))=0," ",VALUE(IF('Vessel List B'!HC200=1,1,IF('Vessel List B'!HC200=2,2,IF('Vessel List B'!HC200=3,3,IF('Vessel List B'!HC200=4,4,IF('Vessel List B'!HC200=5,5,IF('Vessel List B'!HC200=6,6,IF('Vessel List B'!HC200=7,7,IF('Vessel List B'!HC200=8,8,IF('Vessel List B'!HC200=9,9,IF('Vessel List B'!HC200=10,10,IF('Vessel List B'!HC200=11,11,IF('Vessel List B'!HC200=12,12,IF('Vessel List B'!HC200=13,13,IF('Vessel List B'!HC200=14,14,IF('Vessel List B'!HC200=15,15,IF('Vessel List B'!HC200=16,16,0))))))))))))))))))</f>
        <v xml:space="preserve"> </v>
      </c>
      <c r="IV201" s="154"/>
      <c r="IW201" s="158"/>
      <c r="IX201" s="411" t="str">
        <f t="shared" si="315"/>
        <v/>
      </c>
      <c r="IY201" s="158"/>
      <c r="IZ201" s="137"/>
      <c r="JA201" s="388" t="str">
        <f t="shared" si="316"/>
        <v/>
      </c>
      <c r="JB201" s="157" t="str">
        <f>IF(VALUE(IF('Vessel List B'!HP200=1,1,IF('Vessel List B'!HP200=2,2,IF('Vessel List B'!HP200=3,3,IF('Vessel List B'!HP200=4,4,IF('Vessel List B'!HP200=5,5,IF('Vessel List B'!HP200=6,6,IF('Vessel List B'!HP200=7,7,IF('Vessel List B'!HP200=8,8,IF('Vessel List B'!HP200=9,9,IF('Vessel List B'!HP200=10,10,IF('Vessel List B'!HP200=11,11,IF('Vessel List B'!HP200=12,12,IF('Vessel List B'!HP200=13,13,IF('Vessel List B'!HP200=14,14,IF('Vessel List B'!HP200=15,15,IF('Vessel List B'!HP200=16,16,0)))))))))))))))))=0," ",VALUE(IF('Vessel List B'!HP200=1,1,IF('Vessel List B'!HP200=2,2,IF('Vessel List B'!HP200=3,3,IF('Vessel List B'!HP200=4,4,IF('Vessel List B'!HP200=5,5,IF('Vessel List B'!HP200=6,6,IF('Vessel List B'!HP200=7,7,IF('Vessel List B'!HP200=8,8,IF('Vessel List B'!HP200=9,9,IF('Vessel List B'!HP200=10,10,IF('Vessel List B'!HP200=11,11,IF('Vessel List B'!HP200=12,12,IF('Vessel List B'!HP200=13,13,IF('Vessel List B'!HP200=14,14,IF('Vessel List B'!HP200=15,15,IF('Vessel List B'!HP200=16,16,0))))))))))))))))))</f>
        <v xml:space="preserve"> </v>
      </c>
      <c r="JC201" s="154"/>
      <c r="JD201" s="158"/>
      <c r="JE201" s="411" t="str">
        <f t="shared" si="317"/>
        <v/>
      </c>
      <c r="JF201" s="158"/>
      <c r="JG201" s="137"/>
      <c r="JH201" s="388" t="str">
        <f t="shared" si="318"/>
        <v/>
      </c>
      <c r="JI201" s="157" t="str">
        <f>IF(VALUE(IF('Vessel List B'!IC200=1,1,IF('Vessel List B'!IC200=2,2,IF('Vessel List B'!IC200=3,3,IF('Vessel List B'!IC200=4,4,IF('Vessel List B'!IC200=5,5,IF('Vessel List B'!IC200=6,6,IF('Vessel List B'!IC200=7,7,IF('Vessel List B'!IC200=8,8,IF('Vessel List B'!IC200=9,9,IF('Vessel List B'!IC200=10,10,IF('Vessel List B'!IC200=11,11,IF('Vessel List B'!IC200=12,12,IF('Vessel List B'!IC200=13,13,IF('Vessel List B'!IC200=14,14,IF('Vessel List B'!IC200=15,15,IF('Vessel List B'!IC200=16,16,0)))))))))))))))))=0," ",VALUE(IF('Vessel List B'!IC200=1,1,IF('Vessel List B'!IC200=2,2,IF('Vessel List B'!IC200=3,3,IF('Vessel List B'!IC200=4,4,IF('Vessel List B'!IC200=5,5,IF('Vessel List B'!IC200=6,6,IF('Vessel List B'!IC200=7,7,IF('Vessel List B'!IC200=8,8,IF('Vessel List B'!IC200=9,9,IF('Vessel List B'!IC200=10,10,IF('Vessel List B'!IC200=11,11,IF('Vessel List B'!IC200=12,12,IF('Vessel List B'!IC200=13,13,IF('Vessel List B'!IC200=14,14,IF('Vessel List B'!IC200=15,15,IF('Vessel List B'!IC200=16,16,0))))))))))))))))))</f>
        <v xml:space="preserve"> </v>
      </c>
      <c r="JJ201" s="154"/>
      <c r="JK201" s="158"/>
      <c r="JL201" s="411" t="str">
        <f t="shared" si="319"/>
        <v/>
      </c>
      <c r="JM201" s="158"/>
      <c r="JN201" s="137"/>
      <c r="JO201" s="388" t="str">
        <f t="shared" si="320"/>
        <v/>
      </c>
      <c r="JP201" s="157" t="str">
        <f>IF(VALUE(IF('Vessel List B'!IP200=1,1,IF('Vessel List B'!IP200=2,2,IF('Vessel List B'!IP200=3,3,IF('Vessel List B'!IP200=4,4,IF('Vessel List B'!IP200=5,5,IF('Vessel List B'!IP200=6,6,IF('Vessel List B'!IP200=7,7,IF('Vessel List B'!IP200=8,8,IF('Vessel List B'!IP200=9,9,IF('Vessel List B'!IP200=10,10,IF('Vessel List B'!IP200=11,11,IF('Vessel List B'!IP200=12,12,IF('Vessel List B'!IP200=13,13,IF('Vessel List B'!IP200=14,14,IF('Vessel List B'!IP200=15,15,IF('Vessel List B'!IP200=16,16,0)))))))))))))))))=0," ",VALUE(IF('Vessel List B'!IP200=1,1,IF('Vessel List B'!IP200=2,2,IF('Vessel List B'!IP200=3,3,IF('Vessel List B'!IP200=4,4,IF('Vessel List B'!IP200=5,5,IF('Vessel List B'!IP200=6,6,IF('Vessel List B'!IP200=7,7,IF('Vessel List B'!IP200=8,8,IF('Vessel List B'!IP200=9,9,IF('Vessel List B'!IP200=10,10,IF('Vessel List B'!IP200=11,11,IF('Vessel List B'!IP200=12,12,IF('Vessel List B'!IP200=13,13,IF('Vessel List B'!IP200=14,14,IF('Vessel List B'!IP200=15,15,IF('Vessel List B'!IP200=16,16,0))))))))))))))))))</f>
        <v xml:space="preserve"> </v>
      </c>
      <c r="JQ201" s="154"/>
      <c r="JR201" s="158"/>
      <c r="JS201" s="411" t="str">
        <f t="shared" si="321"/>
        <v/>
      </c>
      <c r="JT201" s="158"/>
      <c r="JU201" s="137"/>
      <c r="JV201" s="397" t="str">
        <f t="shared" si="322"/>
        <v/>
      </c>
      <c r="JW201" s="403"/>
    </row>
    <row r="202" spans="1:283" ht="15" x14ac:dyDescent="0.25">
      <c r="A202" s="132">
        <f>'Vessel List A'!B201</f>
        <v>41776</v>
      </c>
      <c r="B202" s="157" t="str">
        <f>IF(VALUE(IF('Vessel List A'!C201=1,1,IF('Vessel List A'!C201=2,2,IF('Vessel List A'!C201=3,3,IF('Vessel List A'!C201=4,4,IF('Vessel List A'!C201=5,5,IF('Vessel List A'!C201=6,6,IF('Vessel List A'!C201=7,7,IF('Vessel List A'!C201=8,8,IF('Vessel List A'!C201=9,9,IF('Vessel List A'!C201=10,10,IF('Vessel List A'!C201=11,11,IF('Vessel List A'!C201=12,12,IF('Vessel List A'!C201=13,13,IF('Vessel List A'!C201=14,14,IF('Vessel List A'!C201=15,15,IF('Vessel List A'!C201=16,16,0)))))))))))))))))=0," ",VALUE(IF('Vessel List A'!C201=1,1,IF('Vessel List A'!C201=2,2,IF('Vessel List A'!C201=3,3,IF('Vessel List A'!C201=4,4,IF('Vessel List A'!C201=5,5,IF('Vessel List A'!C201=6,6,IF('Vessel List A'!C201=7,7,IF('Vessel List A'!C201=8,8,IF('Vessel List A'!C201=9,9,IF('Vessel List A'!C201=10,10,IF('Vessel List A'!C201=11,11,IF('Vessel List A'!C201=12,12,IF('Vessel List A'!C201=13,13,IF('Vessel List A'!C201=14,14,IF('Vessel List A'!C201=15,15,IF('Vessel List A'!C201=16,16,0))))))))))))))))))</f>
        <v xml:space="preserve"> </v>
      </c>
      <c r="C202" s="154"/>
      <c r="D202" s="158"/>
      <c r="E202" s="411" t="str">
        <f t="shared" si="243"/>
        <v/>
      </c>
      <c r="F202" s="158"/>
      <c r="G202" s="137"/>
      <c r="H202" s="388" t="str">
        <f t="shared" si="244"/>
        <v/>
      </c>
      <c r="I202" s="157" t="str">
        <f>IF(VALUE(IF('Vessel List A'!P201=1,1,IF('Vessel List A'!P201=2,2,IF('Vessel List A'!P201=3,3,IF('Vessel List A'!P201=4,4,IF('Vessel List A'!P201=5,5,IF('Vessel List A'!P201=6,6,IF('Vessel List A'!P201=7,7,IF('Vessel List A'!P201=8,8,IF('Vessel List A'!P201=9,9,IF('Vessel List A'!P201=10,10,IF('Vessel List A'!P201=11,11,IF('Vessel List A'!P201=12,12,IF('Vessel List A'!P201=13,13,IF('Vessel List A'!P201=14,14,IF('Vessel List A'!P201=15,15,IF('Vessel List A'!P201=16,16,0)))))))))))))))))=0," ",VALUE(IF('Vessel List A'!P201=1,1,IF('Vessel List A'!P201=2,2,IF('Vessel List A'!P201=3,3,IF('Vessel List A'!P201=4,4,IF('Vessel List A'!P201=5,5,IF('Vessel List A'!P201=6,6,IF('Vessel List A'!P201=7,7,IF('Vessel List A'!P201=8,8,IF('Vessel List A'!P201=9,9,IF('Vessel List A'!P201=10,10,IF('Vessel List A'!P201=11,11,IF('Vessel List A'!P201=12,12,IF('Vessel List A'!P201=13,13,IF('Vessel List A'!P201=14,14,IF('Vessel List A'!P201=15,15,IF('Vessel List A'!P201=16,16,0))))))))))))))))))</f>
        <v xml:space="preserve"> </v>
      </c>
      <c r="J202" s="154"/>
      <c r="K202" s="158"/>
      <c r="L202" s="411" t="str">
        <f t="shared" si="245"/>
        <v/>
      </c>
      <c r="M202" s="158"/>
      <c r="N202" s="137"/>
      <c r="O202" s="388" t="str">
        <f t="shared" si="246"/>
        <v/>
      </c>
      <c r="P202" s="157"/>
      <c r="Q202" s="154"/>
      <c r="R202" s="158"/>
      <c r="S202" s="411" t="str">
        <f t="shared" si="247"/>
        <v/>
      </c>
      <c r="T202" s="158"/>
      <c r="U202" s="137"/>
      <c r="V202" s="388" t="str">
        <f t="shared" si="248"/>
        <v/>
      </c>
      <c r="W202" s="157"/>
      <c r="X202" s="154"/>
      <c r="Y202" s="158"/>
      <c r="Z202" s="411" t="str">
        <f t="shared" si="249"/>
        <v/>
      </c>
      <c r="AA202" s="158"/>
      <c r="AB202" s="137"/>
      <c r="AC202" s="388" t="str">
        <f t="shared" si="250"/>
        <v/>
      </c>
      <c r="AD202" s="157"/>
      <c r="AE202" s="154"/>
      <c r="AF202" s="158"/>
      <c r="AG202" s="411" t="str">
        <f t="shared" si="251"/>
        <v/>
      </c>
      <c r="AH202" s="158"/>
      <c r="AI202" s="137"/>
      <c r="AJ202" s="388" t="str">
        <f t="shared" si="252"/>
        <v/>
      </c>
      <c r="AK202" s="157"/>
      <c r="AL202" s="154"/>
      <c r="AM202" s="158"/>
      <c r="AN202" s="411" t="str">
        <f t="shared" si="253"/>
        <v/>
      </c>
      <c r="AO202" s="158"/>
      <c r="AP202" s="137"/>
      <c r="AQ202" s="388" t="str">
        <f t="shared" si="254"/>
        <v/>
      </c>
      <c r="AR202" s="157"/>
      <c r="AS202" s="154"/>
      <c r="AT202" s="158"/>
      <c r="AU202" s="411" t="str">
        <f t="shared" si="255"/>
        <v/>
      </c>
      <c r="AV202" s="158"/>
      <c r="AW202" s="137"/>
      <c r="AX202" s="388" t="str">
        <f t="shared" si="256"/>
        <v/>
      </c>
      <c r="AY202" s="157"/>
      <c r="AZ202" s="154"/>
      <c r="BA202" s="158"/>
      <c r="BB202" s="411" t="str">
        <f t="shared" si="257"/>
        <v/>
      </c>
      <c r="BC202" s="158"/>
      <c r="BD202" s="137"/>
      <c r="BE202" s="388" t="str">
        <f t="shared" si="258"/>
        <v/>
      </c>
      <c r="BF202" s="157"/>
      <c r="BG202" s="154"/>
      <c r="BH202" s="158"/>
      <c r="BI202" s="411" t="str">
        <f t="shared" si="259"/>
        <v/>
      </c>
      <c r="BJ202" s="158"/>
      <c r="BK202" s="137"/>
      <c r="BL202" s="388" t="str">
        <f t="shared" si="260"/>
        <v/>
      </c>
      <c r="BM202" s="157"/>
      <c r="BN202" s="154"/>
      <c r="BO202" s="158"/>
      <c r="BP202" s="411" t="str">
        <f t="shared" si="261"/>
        <v/>
      </c>
      <c r="BQ202" s="158"/>
      <c r="BR202" s="137"/>
      <c r="BS202" s="388" t="str">
        <f t="shared" si="262"/>
        <v/>
      </c>
      <c r="BT202" s="157"/>
      <c r="BU202" s="154"/>
      <c r="BV202" s="158"/>
      <c r="BW202" s="411" t="str">
        <f t="shared" si="263"/>
        <v/>
      </c>
      <c r="BX202" s="158"/>
      <c r="BY202" s="137"/>
      <c r="BZ202" s="388" t="str">
        <f t="shared" si="264"/>
        <v/>
      </c>
      <c r="CA202" s="157"/>
      <c r="CB202" s="154"/>
      <c r="CC202" s="158"/>
      <c r="CD202" s="411" t="str">
        <f t="shared" si="265"/>
        <v/>
      </c>
      <c r="CE202" s="158"/>
      <c r="CF202" s="137"/>
      <c r="CG202" s="388" t="str">
        <f t="shared" si="266"/>
        <v/>
      </c>
      <c r="CH202" s="157"/>
      <c r="CI202" s="154"/>
      <c r="CJ202" s="158"/>
      <c r="CK202" s="411" t="str">
        <f t="shared" si="267"/>
        <v/>
      </c>
      <c r="CL202" s="158"/>
      <c r="CM202" s="137"/>
      <c r="CN202" s="388" t="str">
        <f t="shared" si="268"/>
        <v/>
      </c>
      <c r="CO202" s="157"/>
      <c r="CP202" s="154"/>
      <c r="CQ202" s="158"/>
      <c r="CR202" s="411" t="str">
        <f t="shared" si="269"/>
        <v/>
      </c>
      <c r="CS202" s="158"/>
      <c r="CT202" s="137"/>
      <c r="CU202" s="388" t="str">
        <f t="shared" si="270"/>
        <v/>
      </c>
      <c r="CV202" s="157"/>
      <c r="CW202" s="154"/>
      <c r="CX202" s="158"/>
      <c r="CY202" s="411" t="str">
        <f t="shared" si="271"/>
        <v/>
      </c>
      <c r="CZ202" s="158"/>
      <c r="DA202" s="137"/>
      <c r="DB202" s="388" t="str">
        <f t="shared" si="272"/>
        <v/>
      </c>
      <c r="DC202" s="157"/>
      <c r="DD202" s="154"/>
      <c r="DE202" s="158"/>
      <c r="DF202" s="411" t="str">
        <f t="shared" si="273"/>
        <v/>
      </c>
      <c r="DG202" s="158"/>
      <c r="DH202" s="137"/>
      <c r="DI202" s="388" t="str">
        <f t="shared" si="274"/>
        <v/>
      </c>
      <c r="DJ202" s="157"/>
      <c r="DK202" s="154"/>
      <c r="DL202" s="158"/>
      <c r="DM202" s="411" t="str">
        <f t="shared" si="275"/>
        <v/>
      </c>
      <c r="DN202" s="158"/>
      <c r="DO202" s="137"/>
      <c r="DP202" s="388" t="str">
        <f t="shared" si="276"/>
        <v/>
      </c>
      <c r="DQ202" s="157"/>
      <c r="DR202" s="154"/>
      <c r="DS202" s="158"/>
      <c r="DT202" s="411" t="str">
        <f t="shared" si="277"/>
        <v/>
      </c>
      <c r="DU202" s="158"/>
      <c r="DV202" s="137"/>
      <c r="DW202" s="388" t="str">
        <f t="shared" si="278"/>
        <v/>
      </c>
      <c r="DX202" s="157"/>
      <c r="DY202" s="154"/>
      <c r="DZ202" s="158"/>
      <c r="EA202" s="411" t="str">
        <f t="shared" si="279"/>
        <v/>
      </c>
      <c r="EB202" s="158"/>
      <c r="EC202" s="137"/>
      <c r="ED202" s="388" t="str">
        <f t="shared" si="280"/>
        <v/>
      </c>
      <c r="EE202" s="157"/>
      <c r="EF202" s="154"/>
      <c r="EG202" s="158"/>
      <c r="EH202" s="411" t="str">
        <f t="shared" si="281"/>
        <v/>
      </c>
      <c r="EI202" s="158"/>
      <c r="EJ202" s="137"/>
      <c r="EK202" s="397" t="str">
        <f t="shared" si="282"/>
        <v/>
      </c>
      <c r="EL202" s="144"/>
      <c r="EM202" s="157"/>
      <c r="EN202" s="154"/>
      <c r="EO202" s="158"/>
      <c r="EP202" s="411" t="str">
        <f t="shared" si="283"/>
        <v/>
      </c>
      <c r="EQ202" s="158"/>
      <c r="ER202" s="137"/>
      <c r="ES202" s="388" t="str">
        <f t="shared" si="284"/>
        <v/>
      </c>
      <c r="ET202" s="157"/>
      <c r="EU202" s="154"/>
      <c r="EV202" s="158"/>
      <c r="EW202" s="411" t="str">
        <f t="shared" si="285"/>
        <v/>
      </c>
      <c r="EX202" s="158"/>
      <c r="EY202" s="137"/>
      <c r="EZ202" s="388" t="str">
        <f t="shared" si="286"/>
        <v/>
      </c>
      <c r="FA202" s="157"/>
      <c r="FB202" s="154"/>
      <c r="FC202" s="158"/>
      <c r="FD202" s="411" t="str">
        <f t="shared" si="287"/>
        <v/>
      </c>
      <c r="FE202" s="158"/>
      <c r="FF202" s="137"/>
      <c r="FG202" s="388" t="str">
        <f t="shared" si="288"/>
        <v/>
      </c>
      <c r="FH202" s="157"/>
      <c r="FI202" s="154"/>
      <c r="FJ202" s="158"/>
      <c r="FK202" s="411" t="str">
        <f t="shared" si="289"/>
        <v/>
      </c>
      <c r="FL202" s="158"/>
      <c r="FM202" s="137"/>
      <c r="FN202" s="388" t="str">
        <f t="shared" si="290"/>
        <v/>
      </c>
      <c r="FO202" s="157"/>
      <c r="FP202" s="154"/>
      <c r="FQ202" s="158"/>
      <c r="FR202" s="411" t="str">
        <f t="shared" si="291"/>
        <v/>
      </c>
      <c r="FS202" s="158"/>
      <c r="FT202" s="137"/>
      <c r="FU202" s="388" t="str">
        <f t="shared" si="292"/>
        <v/>
      </c>
      <c r="FV202" s="157"/>
      <c r="FW202" s="154"/>
      <c r="FX202" s="158"/>
      <c r="FY202" s="411" t="str">
        <f t="shared" si="293"/>
        <v/>
      </c>
      <c r="FZ202" s="158"/>
      <c r="GA202" s="137"/>
      <c r="GB202" s="388" t="str">
        <f t="shared" si="294"/>
        <v/>
      </c>
      <c r="GC202" s="157"/>
      <c r="GD202" s="154"/>
      <c r="GE202" s="158"/>
      <c r="GF202" s="411" t="str">
        <f t="shared" si="295"/>
        <v/>
      </c>
      <c r="GG202" s="158"/>
      <c r="GH202" s="137"/>
      <c r="GI202" s="388" t="str">
        <f t="shared" si="296"/>
        <v/>
      </c>
      <c r="GJ202" s="157"/>
      <c r="GK202" s="154"/>
      <c r="GL202" s="158"/>
      <c r="GM202" s="411" t="str">
        <f t="shared" si="297"/>
        <v/>
      </c>
      <c r="GN202" s="158"/>
      <c r="GO202" s="137"/>
      <c r="GP202" s="388" t="str">
        <f t="shared" si="298"/>
        <v/>
      </c>
      <c r="GQ202" s="157"/>
      <c r="GR202" s="154"/>
      <c r="GS202" s="158"/>
      <c r="GT202" s="411" t="str">
        <f t="shared" si="299"/>
        <v/>
      </c>
      <c r="GU202" s="158"/>
      <c r="GV202" s="137"/>
      <c r="GW202" s="388" t="str">
        <f t="shared" si="300"/>
        <v/>
      </c>
      <c r="GX202" s="157"/>
      <c r="GY202" s="154"/>
      <c r="GZ202" s="158"/>
      <c r="HA202" s="411" t="str">
        <f t="shared" si="301"/>
        <v/>
      </c>
      <c r="HB202" s="158"/>
      <c r="HC202" s="137"/>
      <c r="HD202" s="388" t="str">
        <f t="shared" si="302"/>
        <v/>
      </c>
      <c r="HE202" s="157"/>
      <c r="HF202" s="154"/>
      <c r="HG202" s="158"/>
      <c r="HH202" s="411" t="str">
        <f t="shared" si="303"/>
        <v/>
      </c>
      <c r="HI202" s="158"/>
      <c r="HJ202" s="137"/>
      <c r="HK202" s="388" t="str">
        <f t="shared" si="304"/>
        <v/>
      </c>
      <c r="HL202" s="157"/>
      <c r="HM202" s="154"/>
      <c r="HN202" s="158"/>
      <c r="HO202" s="411" t="str">
        <f t="shared" si="305"/>
        <v/>
      </c>
      <c r="HP202" s="158"/>
      <c r="HQ202" s="137"/>
      <c r="HR202" s="388" t="str">
        <f t="shared" si="306"/>
        <v/>
      </c>
      <c r="HS202" s="157"/>
      <c r="HT202" s="154"/>
      <c r="HU202" s="158"/>
      <c r="HV202" s="411" t="str">
        <f t="shared" si="307"/>
        <v/>
      </c>
      <c r="HW202" s="158"/>
      <c r="HX202" s="137"/>
      <c r="HY202" s="388" t="str">
        <f t="shared" si="308"/>
        <v/>
      </c>
      <c r="HZ202" s="157"/>
      <c r="IA202" s="154"/>
      <c r="IB202" s="158"/>
      <c r="IC202" s="411" t="str">
        <f t="shared" si="309"/>
        <v/>
      </c>
      <c r="ID202" s="158"/>
      <c r="IE202" s="137"/>
      <c r="IF202" s="388" t="str">
        <f t="shared" si="310"/>
        <v/>
      </c>
      <c r="IG202" s="157"/>
      <c r="IH202" s="154"/>
      <c r="II202" s="158"/>
      <c r="IJ202" s="411" t="str">
        <f t="shared" si="311"/>
        <v/>
      </c>
      <c r="IK202" s="158"/>
      <c r="IL202" s="137"/>
      <c r="IM202" s="388" t="str">
        <f t="shared" si="312"/>
        <v/>
      </c>
      <c r="IN202" s="157"/>
      <c r="IO202" s="154"/>
      <c r="IP202" s="158"/>
      <c r="IQ202" s="411" t="str">
        <f t="shared" si="313"/>
        <v/>
      </c>
      <c r="IR202" s="158"/>
      <c r="IS202" s="137"/>
      <c r="IT202" s="388" t="str">
        <f t="shared" si="314"/>
        <v/>
      </c>
      <c r="IU202" s="157"/>
      <c r="IV202" s="154"/>
      <c r="IW202" s="158"/>
      <c r="IX202" s="411" t="str">
        <f t="shared" si="315"/>
        <v/>
      </c>
      <c r="IY202" s="158"/>
      <c r="IZ202" s="137"/>
      <c r="JA202" s="388" t="str">
        <f t="shared" si="316"/>
        <v/>
      </c>
      <c r="JB202" s="157"/>
      <c r="JC202" s="154"/>
      <c r="JD202" s="158"/>
      <c r="JE202" s="411" t="str">
        <f t="shared" si="317"/>
        <v/>
      </c>
      <c r="JF202" s="158"/>
      <c r="JG202" s="137"/>
      <c r="JH202" s="388" t="str">
        <f t="shared" si="318"/>
        <v/>
      </c>
      <c r="JI202" s="157"/>
      <c r="JJ202" s="154"/>
      <c r="JK202" s="158"/>
      <c r="JL202" s="411" t="str">
        <f t="shared" si="319"/>
        <v/>
      </c>
      <c r="JM202" s="158"/>
      <c r="JN202" s="137"/>
      <c r="JO202" s="388" t="str">
        <f t="shared" si="320"/>
        <v/>
      </c>
      <c r="JP202" s="157"/>
      <c r="JQ202" s="154"/>
      <c r="JR202" s="158"/>
      <c r="JS202" s="411" t="str">
        <f t="shared" si="321"/>
        <v/>
      </c>
      <c r="JT202" s="158"/>
      <c r="JU202" s="137"/>
      <c r="JV202" s="397" t="str">
        <f t="shared" si="322"/>
        <v/>
      </c>
      <c r="JW202" s="403"/>
    </row>
    <row r="203" spans="1:283" ht="15" customHeight="1" x14ac:dyDescent="0.25">
      <c r="A203" s="132">
        <f>'Vessel List A'!B202</f>
        <v>41777</v>
      </c>
      <c r="B203" s="157" t="str">
        <f>IF(VALUE(IF('Vessel List A'!C202=1,1,IF('Vessel List A'!C202=2,2,IF('Vessel List A'!C202=3,3,IF('Vessel List A'!C202=4,4,IF('Vessel List A'!C202=5,5,IF('Vessel List A'!C202=6,6,IF('Vessel List A'!C202=7,7,IF('Vessel List A'!C202=8,8,IF('Vessel List A'!C202=9,9,IF('Vessel List A'!C202=10,10,IF('Vessel List A'!C202=11,11,IF('Vessel List A'!C202=12,12,IF('Vessel List A'!C202=13,13,IF('Vessel List A'!C202=14,14,IF('Vessel List A'!C202=15,15,IF('Vessel List A'!C202=16,16,0)))))))))))))))))=0," ",VALUE(IF('Vessel List A'!C202=1,1,IF('Vessel List A'!C202=2,2,IF('Vessel List A'!C202=3,3,IF('Vessel List A'!C202=4,4,IF('Vessel List A'!C202=5,5,IF('Vessel List A'!C202=6,6,IF('Vessel List A'!C202=7,7,IF('Vessel List A'!C202=8,8,IF('Vessel List A'!C202=9,9,IF('Vessel List A'!C202=10,10,IF('Vessel List A'!C202=11,11,IF('Vessel List A'!C202=12,12,IF('Vessel List A'!C202=13,13,IF('Vessel List A'!C202=14,14,IF('Vessel List A'!C202=15,15,IF('Vessel List A'!C202=16,16,0))))))))))))))))))</f>
        <v xml:space="preserve"> </v>
      </c>
      <c r="C203" s="154"/>
      <c r="D203" s="158"/>
      <c r="E203" s="411" t="str">
        <f t="shared" si="243"/>
        <v/>
      </c>
      <c r="F203" s="158"/>
      <c r="G203" s="137"/>
      <c r="H203" s="388" t="str">
        <f t="shared" si="244"/>
        <v/>
      </c>
      <c r="I203" s="157" t="str">
        <f>IF(VALUE(IF('Vessel List A'!P202=1,1,IF('Vessel List A'!P202=2,2,IF('Vessel List A'!P202=3,3,IF('Vessel List A'!P202=4,4,IF('Vessel List A'!P202=5,5,IF('Vessel List A'!P202=6,6,IF('Vessel List A'!P202=7,7,IF('Vessel List A'!P202=8,8,IF('Vessel List A'!P202=9,9,IF('Vessel List A'!P202=10,10,IF('Vessel List A'!P202=11,11,IF('Vessel List A'!P202=12,12,IF('Vessel List A'!P202=13,13,IF('Vessel List A'!P202=14,14,IF('Vessel List A'!P202=15,15,IF('Vessel List A'!P202=16,16,0)))))))))))))))))=0," ",VALUE(IF('Vessel List A'!P202=1,1,IF('Vessel List A'!P202=2,2,IF('Vessel List A'!P202=3,3,IF('Vessel List A'!P202=4,4,IF('Vessel List A'!P202=5,5,IF('Vessel List A'!P202=6,6,IF('Vessel List A'!P202=7,7,IF('Vessel List A'!P202=8,8,IF('Vessel List A'!P202=9,9,IF('Vessel List A'!P202=10,10,IF('Vessel List A'!P202=11,11,IF('Vessel List A'!P202=12,12,IF('Vessel List A'!P202=13,13,IF('Vessel List A'!P202=14,14,IF('Vessel List A'!P202=15,15,IF('Vessel List A'!P202=16,16,0))))))))))))))))))</f>
        <v xml:space="preserve"> </v>
      </c>
      <c r="J203" s="154"/>
      <c r="K203" s="158"/>
      <c r="L203" s="411" t="str">
        <f t="shared" si="245"/>
        <v/>
      </c>
      <c r="M203" s="158"/>
      <c r="N203" s="137"/>
      <c r="O203" s="388" t="str">
        <f t="shared" si="246"/>
        <v/>
      </c>
      <c r="P203" s="157"/>
      <c r="Q203" s="154"/>
      <c r="R203" s="158"/>
      <c r="S203" s="411" t="str">
        <f t="shared" si="247"/>
        <v/>
      </c>
      <c r="T203" s="158"/>
      <c r="U203" s="137"/>
      <c r="V203" s="388" t="str">
        <f t="shared" si="248"/>
        <v/>
      </c>
      <c r="W203" s="157"/>
      <c r="X203" s="154"/>
      <c r="Y203" s="158"/>
      <c r="Z203" s="411" t="str">
        <f t="shared" si="249"/>
        <v/>
      </c>
      <c r="AA203" s="158"/>
      <c r="AB203" s="137"/>
      <c r="AC203" s="388" t="str">
        <f t="shared" si="250"/>
        <v/>
      </c>
      <c r="AD203" s="157"/>
      <c r="AE203" s="154"/>
      <c r="AF203" s="158"/>
      <c r="AG203" s="411" t="str">
        <f t="shared" si="251"/>
        <v/>
      </c>
      <c r="AH203" s="158"/>
      <c r="AI203" s="137"/>
      <c r="AJ203" s="388" t="str">
        <f t="shared" si="252"/>
        <v/>
      </c>
      <c r="AK203" s="157"/>
      <c r="AL203" s="154"/>
      <c r="AM203" s="158"/>
      <c r="AN203" s="411" t="str">
        <f t="shared" si="253"/>
        <v/>
      </c>
      <c r="AO203" s="158"/>
      <c r="AP203" s="137"/>
      <c r="AQ203" s="388" t="str">
        <f t="shared" si="254"/>
        <v/>
      </c>
      <c r="AR203" s="157"/>
      <c r="AS203" s="154"/>
      <c r="AT203" s="158"/>
      <c r="AU203" s="411" t="str">
        <f t="shared" si="255"/>
        <v/>
      </c>
      <c r="AV203" s="158"/>
      <c r="AW203" s="137"/>
      <c r="AX203" s="388" t="str">
        <f t="shared" si="256"/>
        <v/>
      </c>
      <c r="AY203" s="157"/>
      <c r="AZ203" s="154"/>
      <c r="BA203" s="158"/>
      <c r="BB203" s="411" t="str">
        <f t="shared" si="257"/>
        <v/>
      </c>
      <c r="BC203" s="158"/>
      <c r="BD203" s="137"/>
      <c r="BE203" s="388" t="str">
        <f t="shared" si="258"/>
        <v/>
      </c>
      <c r="BF203" s="157"/>
      <c r="BG203" s="154"/>
      <c r="BH203" s="158"/>
      <c r="BI203" s="411" t="str">
        <f t="shared" si="259"/>
        <v/>
      </c>
      <c r="BJ203" s="158"/>
      <c r="BK203" s="137"/>
      <c r="BL203" s="388" t="str">
        <f t="shared" si="260"/>
        <v/>
      </c>
      <c r="BM203" s="157"/>
      <c r="BN203" s="154"/>
      <c r="BO203" s="158"/>
      <c r="BP203" s="411" t="str">
        <f t="shared" si="261"/>
        <v/>
      </c>
      <c r="BQ203" s="158"/>
      <c r="BR203" s="137"/>
      <c r="BS203" s="388" t="str">
        <f t="shared" si="262"/>
        <v/>
      </c>
      <c r="BT203" s="157"/>
      <c r="BU203" s="154"/>
      <c r="BV203" s="158"/>
      <c r="BW203" s="411" t="str">
        <f t="shared" si="263"/>
        <v/>
      </c>
      <c r="BX203" s="158"/>
      <c r="BY203" s="137"/>
      <c r="BZ203" s="388" t="str">
        <f t="shared" si="264"/>
        <v/>
      </c>
      <c r="CA203" s="157"/>
      <c r="CB203" s="154"/>
      <c r="CC203" s="158"/>
      <c r="CD203" s="411" t="str">
        <f t="shared" si="265"/>
        <v/>
      </c>
      <c r="CE203" s="158"/>
      <c r="CF203" s="137"/>
      <c r="CG203" s="388" t="str">
        <f t="shared" si="266"/>
        <v/>
      </c>
      <c r="CH203" s="157"/>
      <c r="CI203" s="154"/>
      <c r="CJ203" s="158"/>
      <c r="CK203" s="411" t="str">
        <f t="shared" si="267"/>
        <v/>
      </c>
      <c r="CL203" s="158"/>
      <c r="CM203" s="137"/>
      <c r="CN203" s="388" t="str">
        <f t="shared" si="268"/>
        <v/>
      </c>
      <c r="CO203" s="157"/>
      <c r="CP203" s="154"/>
      <c r="CQ203" s="158"/>
      <c r="CR203" s="411" t="str">
        <f t="shared" si="269"/>
        <v/>
      </c>
      <c r="CS203" s="158"/>
      <c r="CT203" s="137"/>
      <c r="CU203" s="388" t="str">
        <f t="shared" si="270"/>
        <v/>
      </c>
      <c r="CV203" s="157"/>
      <c r="CW203" s="154"/>
      <c r="CX203" s="158"/>
      <c r="CY203" s="411" t="str">
        <f t="shared" si="271"/>
        <v/>
      </c>
      <c r="CZ203" s="158"/>
      <c r="DA203" s="137"/>
      <c r="DB203" s="388" t="str">
        <f t="shared" si="272"/>
        <v/>
      </c>
      <c r="DC203" s="157"/>
      <c r="DD203" s="154"/>
      <c r="DE203" s="158"/>
      <c r="DF203" s="411" t="str">
        <f t="shared" si="273"/>
        <v/>
      </c>
      <c r="DG203" s="158"/>
      <c r="DH203" s="137"/>
      <c r="DI203" s="388" t="str">
        <f t="shared" si="274"/>
        <v/>
      </c>
      <c r="DJ203" s="157"/>
      <c r="DK203" s="154"/>
      <c r="DL203" s="158"/>
      <c r="DM203" s="411" t="str">
        <f t="shared" si="275"/>
        <v/>
      </c>
      <c r="DN203" s="158"/>
      <c r="DO203" s="137"/>
      <c r="DP203" s="388" t="str">
        <f t="shared" si="276"/>
        <v/>
      </c>
      <c r="DQ203" s="157"/>
      <c r="DR203" s="154"/>
      <c r="DS203" s="158"/>
      <c r="DT203" s="411" t="str">
        <f t="shared" si="277"/>
        <v/>
      </c>
      <c r="DU203" s="158"/>
      <c r="DV203" s="137"/>
      <c r="DW203" s="388" t="str">
        <f t="shared" si="278"/>
        <v/>
      </c>
      <c r="DX203" s="157"/>
      <c r="DY203" s="154"/>
      <c r="DZ203" s="158"/>
      <c r="EA203" s="411" t="str">
        <f t="shared" si="279"/>
        <v/>
      </c>
      <c r="EB203" s="158"/>
      <c r="EC203" s="137"/>
      <c r="ED203" s="388" t="str">
        <f t="shared" si="280"/>
        <v/>
      </c>
      <c r="EE203" s="157"/>
      <c r="EF203" s="154"/>
      <c r="EG203" s="158"/>
      <c r="EH203" s="411" t="str">
        <f t="shared" si="281"/>
        <v/>
      </c>
      <c r="EI203" s="158"/>
      <c r="EJ203" s="137"/>
      <c r="EK203" s="397" t="str">
        <f t="shared" si="282"/>
        <v/>
      </c>
      <c r="EL203" s="144"/>
      <c r="EM203" s="157"/>
      <c r="EN203" s="154"/>
      <c r="EO203" s="158"/>
      <c r="EP203" s="411" t="str">
        <f t="shared" si="283"/>
        <v/>
      </c>
      <c r="EQ203" s="158"/>
      <c r="ER203" s="137"/>
      <c r="ES203" s="388" t="str">
        <f t="shared" si="284"/>
        <v/>
      </c>
      <c r="ET203" s="157"/>
      <c r="EU203" s="154"/>
      <c r="EV203" s="158"/>
      <c r="EW203" s="411" t="str">
        <f t="shared" si="285"/>
        <v/>
      </c>
      <c r="EX203" s="158"/>
      <c r="EY203" s="137"/>
      <c r="EZ203" s="388" t="str">
        <f t="shared" si="286"/>
        <v/>
      </c>
      <c r="FA203" s="157"/>
      <c r="FB203" s="154"/>
      <c r="FC203" s="158"/>
      <c r="FD203" s="411" t="str">
        <f t="shared" si="287"/>
        <v/>
      </c>
      <c r="FE203" s="158"/>
      <c r="FF203" s="137"/>
      <c r="FG203" s="388" t="str">
        <f t="shared" si="288"/>
        <v/>
      </c>
      <c r="FH203" s="157"/>
      <c r="FI203" s="154"/>
      <c r="FJ203" s="158"/>
      <c r="FK203" s="411" t="str">
        <f t="shared" si="289"/>
        <v/>
      </c>
      <c r="FL203" s="158"/>
      <c r="FM203" s="137"/>
      <c r="FN203" s="388" t="str">
        <f t="shared" si="290"/>
        <v/>
      </c>
      <c r="FO203" s="157"/>
      <c r="FP203" s="154"/>
      <c r="FQ203" s="158"/>
      <c r="FR203" s="411" t="str">
        <f t="shared" si="291"/>
        <v/>
      </c>
      <c r="FS203" s="158"/>
      <c r="FT203" s="137"/>
      <c r="FU203" s="388" t="str">
        <f t="shared" si="292"/>
        <v/>
      </c>
      <c r="FV203" s="157"/>
      <c r="FW203" s="154"/>
      <c r="FX203" s="158"/>
      <c r="FY203" s="411" t="str">
        <f t="shared" si="293"/>
        <v/>
      </c>
      <c r="FZ203" s="158"/>
      <c r="GA203" s="137"/>
      <c r="GB203" s="388" t="str">
        <f t="shared" si="294"/>
        <v/>
      </c>
      <c r="GC203" s="157"/>
      <c r="GD203" s="154"/>
      <c r="GE203" s="158"/>
      <c r="GF203" s="411" t="str">
        <f t="shared" si="295"/>
        <v/>
      </c>
      <c r="GG203" s="158"/>
      <c r="GH203" s="137"/>
      <c r="GI203" s="388" t="str">
        <f t="shared" si="296"/>
        <v/>
      </c>
      <c r="GJ203" s="157"/>
      <c r="GK203" s="154"/>
      <c r="GL203" s="158"/>
      <c r="GM203" s="411" t="str">
        <f t="shared" si="297"/>
        <v/>
      </c>
      <c r="GN203" s="158"/>
      <c r="GO203" s="137"/>
      <c r="GP203" s="388" t="str">
        <f t="shared" si="298"/>
        <v/>
      </c>
      <c r="GQ203" s="157"/>
      <c r="GR203" s="154"/>
      <c r="GS203" s="158"/>
      <c r="GT203" s="411" t="str">
        <f t="shared" si="299"/>
        <v/>
      </c>
      <c r="GU203" s="158"/>
      <c r="GV203" s="137"/>
      <c r="GW203" s="388" t="str">
        <f t="shared" si="300"/>
        <v/>
      </c>
      <c r="GX203" s="157"/>
      <c r="GY203" s="154"/>
      <c r="GZ203" s="158"/>
      <c r="HA203" s="411" t="str">
        <f t="shared" si="301"/>
        <v/>
      </c>
      <c r="HB203" s="158"/>
      <c r="HC203" s="137"/>
      <c r="HD203" s="388" t="str">
        <f t="shared" si="302"/>
        <v/>
      </c>
      <c r="HE203" s="157"/>
      <c r="HF203" s="154"/>
      <c r="HG203" s="158"/>
      <c r="HH203" s="411" t="str">
        <f t="shared" si="303"/>
        <v/>
      </c>
      <c r="HI203" s="158"/>
      <c r="HJ203" s="137"/>
      <c r="HK203" s="388" t="str">
        <f t="shared" si="304"/>
        <v/>
      </c>
      <c r="HL203" s="157"/>
      <c r="HM203" s="154"/>
      <c r="HN203" s="158"/>
      <c r="HO203" s="411" t="str">
        <f t="shared" si="305"/>
        <v/>
      </c>
      <c r="HP203" s="158"/>
      <c r="HQ203" s="137"/>
      <c r="HR203" s="388" t="str">
        <f t="shared" si="306"/>
        <v/>
      </c>
      <c r="HS203" s="157"/>
      <c r="HT203" s="154"/>
      <c r="HU203" s="158"/>
      <c r="HV203" s="411" t="str">
        <f t="shared" si="307"/>
        <v/>
      </c>
      <c r="HW203" s="158"/>
      <c r="HX203" s="137"/>
      <c r="HY203" s="388" t="str">
        <f t="shared" si="308"/>
        <v/>
      </c>
      <c r="HZ203" s="157"/>
      <c r="IA203" s="154"/>
      <c r="IB203" s="158"/>
      <c r="IC203" s="411" t="str">
        <f t="shared" si="309"/>
        <v/>
      </c>
      <c r="ID203" s="158"/>
      <c r="IE203" s="137"/>
      <c r="IF203" s="388" t="str">
        <f t="shared" si="310"/>
        <v/>
      </c>
      <c r="IG203" s="157"/>
      <c r="IH203" s="154"/>
      <c r="II203" s="158"/>
      <c r="IJ203" s="411" t="str">
        <f t="shared" si="311"/>
        <v/>
      </c>
      <c r="IK203" s="158"/>
      <c r="IL203" s="137"/>
      <c r="IM203" s="388" t="str">
        <f t="shared" si="312"/>
        <v/>
      </c>
      <c r="IN203" s="157"/>
      <c r="IO203" s="154"/>
      <c r="IP203" s="158"/>
      <c r="IQ203" s="411" t="str">
        <f t="shared" si="313"/>
        <v/>
      </c>
      <c r="IR203" s="158"/>
      <c r="IS203" s="137"/>
      <c r="IT203" s="388" t="str">
        <f t="shared" si="314"/>
        <v/>
      </c>
      <c r="IU203" s="157"/>
      <c r="IV203" s="154"/>
      <c r="IW203" s="158"/>
      <c r="IX203" s="411" t="str">
        <f t="shared" si="315"/>
        <v/>
      </c>
      <c r="IY203" s="158"/>
      <c r="IZ203" s="137"/>
      <c r="JA203" s="388" t="str">
        <f t="shared" si="316"/>
        <v/>
      </c>
      <c r="JB203" s="157"/>
      <c r="JC203" s="154"/>
      <c r="JD203" s="158"/>
      <c r="JE203" s="411" t="str">
        <f t="shared" si="317"/>
        <v/>
      </c>
      <c r="JF203" s="158"/>
      <c r="JG203" s="137"/>
      <c r="JH203" s="388" t="str">
        <f t="shared" si="318"/>
        <v/>
      </c>
      <c r="JI203" s="157"/>
      <c r="JJ203" s="154"/>
      <c r="JK203" s="158"/>
      <c r="JL203" s="411" t="str">
        <f t="shared" si="319"/>
        <v/>
      </c>
      <c r="JM203" s="158"/>
      <c r="JN203" s="137"/>
      <c r="JO203" s="388" t="str">
        <f t="shared" si="320"/>
        <v/>
      </c>
      <c r="JP203" s="157"/>
      <c r="JQ203" s="154"/>
      <c r="JR203" s="158"/>
      <c r="JS203" s="411" t="str">
        <f t="shared" si="321"/>
        <v/>
      </c>
      <c r="JT203" s="158"/>
      <c r="JU203" s="137"/>
      <c r="JV203" s="397" t="str">
        <f t="shared" si="322"/>
        <v/>
      </c>
      <c r="JW203" s="403"/>
    </row>
    <row r="204" spans="1:283" ht="15" x14ac:dyDescent="0.25">
      <c r="A204" s="132">
        <f>'Vessel List A'!B203</f>
        <v>41778</v>
      </c>
      <c r="B204" s="157" t="str">
        <f>IF(VALUE(IF('Vessel List A'!C203=1,1,IF('Vessel List A'!C203=2,2,IF('Vessel List A'!C203=3,3,IF('Vessel List A'!C203=4,4,IF('Vessel List A'!C203=5,5,IF('Vessel List A'!C203=6,6,IF('Vessel List A'!C203=7,7,IF('Vessel List A'!C203=8,8,IF('Vessel List A'!C203=9,9,IF('Vessel List A'!C203=10,10,IF('Vessel List A'!C203=11,11,IF('Vessel List A'!C203=12,12,IF('Vessel List A'!C203=13,13,IF('Vessel List A'!C203=14,14,IF('Vessel List A'!C203=15,15,IF('Vessel List A'!C203=16,16,0)))))))))))))))))=0," ",VALUE(IF('Vessel List A'!C203=1,1,IF('Vessel List A'!C203=2,2,IF('Vessel List A'!C203=3,3,IF('Vessel List A'!C203=4,4,IF('Vessel List A'!C203=5,5,IF('Vessel List A'!C203=6,6,IF('Vessel List A'!C203=7,7,IF('Vessel List A'!C203=8,8,IF('Vessel List A'!C203=9,9,IF('Vessel List A'!C203=10,10,IF('Vessel List A'!C203=11,11,IF('Vessel List A'!C203=12,12,IF('Vessel List A'!C203=13,13,IF('Vessel List A'!C203=14,14,IF('Vessel List A'!C203=15,15,IF('Vessel List A'!C203=16,16,0))))))))))))))))))</f>
        <v xml:space="preserve"> </v>
      </c>
      <c r="C204" s="154"/>
      <c r="D204" s="158"/>
      <c r="E204" s="411" t="str">
        <f t="shared" si="243"/>
        <v/>
      </c>
      <c r="F204" s="158"/>
      <c r="G204" s="137"/>
      <c r="H204" s="388" t="str">
        <f t="shared" si="244"/>
        <v/>
      </c>
      <c r="I204" s="157" t="str">
        <f>IF(VALUE(IF('Vessel List A'!P203=1,1,IF('Vessel List A'!P203=2,2,IF('Vessel List A'!P203=3,3,IF('Vessel List A'!P203=4,4,IF('Vessel List A'!P203=5,5,IF('Vessel List A'!P203=6,6,IF('Vessel List A'!P203=7,7,IF('Vessel List A'!P203=8,8,IF('Vessel List A'!P203=9,9,IF('Vessel List A'!P203=10,10,IF('Vessel List A'!P203=11,11,IF('Vessel List A'!P203=12,12,IF('Vessel List A'!P203=13,13,IF('Vessel List A'!P203=14,14,IF('Vessel List A'!P203=15,15,IF('Vessel List A'!P203=16,16,0)))))))))))))))))=0," ",VALUE(IF('Vessel List A'!P203=1,1,IF('Vessel List A'!P203=2,2,IF('Vessel List A'!P203=3,3,IF('Vessel List A'!P203=4,4,IF('Vessel List A'!P203=5,5,IF('Vessel List A'!P203=6,6,IF('Vessel List A'!P203=7,7,IF('Vessel List A'!P203=8,8,IF('Vessel List A'!P203=9,9,IF('Vessel List A'!P203=10,10,IF('Vessel List A'!P203=11,11,IF('Vessel List A'!P203=12,12,IF('Vessel List A'!P203=13,13,IF('Vessel List A'!P203=14,14,IF('Vessel List A'!P203=15,15,IF('Vessel List A'!P203=16,16,0))))))))))))))))))</f>
        <v xml:space="preserve"> </v>
      </c>
      <c r="J204" s="154"/>
      <c r="K204" s="158"/>
      <c r="L204" s="411" t="str">
        <f t="shared" si="245"/>
        <v/>
      </c>
      <c r="M204" s="158"/>
      <c r="N204" s="137"/>
      <c r="O204" s="388" t="str">
        <f t="shared" si="246"/>
        <v/>
      </c>
      <c r="P204" s="157"/>
      <c r="Q204" s="154"/>
      <c r="R204" s="158"/>
      <c r="S204" s="411" t="str">
        <f t="shared" si="247"/>
        <v/>
      </c>
      <c r="T204" s="158"/>
      <c r="U204" s="137"/>
      <c r="V204" s="388" t="str">
        <f t="shared" si="248"/>
        <v/>
      </c>
      <c r="W204" s="157"/>
      <c r="X204" s="154"/>
      <c r="Y204" s="158"/>
      <c r="Z204" s="411" t="str">
        <f t="shared" si="249"/>
        <v/>
      </c>
      <c r="AA204" s="158"/>
      <c r="AB204" s="137"/>
      <c r="AC204" s="388" t="str">
        <f t="shared" si="250"/>
        <v/>
      </c>
      <c r="AD204" s="157"/>
      <c r="AE204" s="154"/>
      <c r="AF204" s="158"/>
      <c r="AG204" s="411" t="str">
        <f t="shared" si="251"/>
        <v/>
      </c>
      <c r="AH204" s="158"/>
      <c r="AI204" s="137"/>
      <c r="AJ204" s="388" t="str">
        <f t="shared" si="252"/>
        <v/>
      </c>
      <c r="AK204" s="157"/>
      <c r="AL204" s="154"/>
      <c r="AM204" s="158"/>
      <c r="AN204" s="411" t="str">
        <f t="shared" si="253"/>
        <v/>
      </c>
      <c r="AO204" s="158"/>
      <c r="AP204" s="137"/>
      <c r="AQ204" s="388" t="str">
        <f t="shared" si="254"/>
        <v/>
      </c>
      <c r="AR204" s="157"/>
      <c r="AS204" s="154"/>
      <c r="AT204" s="158"/>
      <c r="AU204" s="411" t="str">
        <f t="shared" si="255"/>
        <v/>
      </c>
      <c r="AV204" s="158"/>
      <c r="AW204" s="137"/>
      <c r="AX204" s="388" t="str">
        <f t="shared" si="256"/>
        <v/>
      </c>
      <c r="AY204" s="157"/>
      <c r="AZ204" s="154"/>
      <c r="BA204" s="158"/>
      <c r="BB204" s="411" t="str">
        <f t="shared" si="257"/>
        <v/>
      </c>
      <c r="BC204" s="158"/>
      <c r="BD204" s="137"/>
      <c r="BE204" s="388" t="str">
        <f t="shared" si="258"/>
        <v/>
      </c>
      <c r="BF204" s="157"/>
      <c r="BG204" s="154"/>
      <c r="BH204" s="158"/>
      <c r="BI204" s="411" t="str">
        <f t="shared" si="259"/>
        <v/>
      </c>
      <c r="BJ204" s="158"/>
      <c r="BK204" s="137"/>
      <c r="BL204" s="388" t="str">
        <f t="shared" si="260"/>
        <v/>
      </c>
      <c r="BM204" s="157"/>
      <c r="BN204" s="154"/>
      <c r="BO204" s="158"/>
      <c r="BP204" s="411" t="str">
        <f t="shared" si="261"/>
        <v/>
      </c>
      <c r="BQ204" s="158"/>
      <c r="BR204" s="137"/>
      <c r="BS204" s="388" t="str">
        <f t="shared" si="262"/>
        <v/>
      </c>
      <c r="BT204" s="157"/>
      <c r="BU204" s="154"/>
      <c r="BV204" s="158"/>
      <c r="BW204" s="411" t="str">
        <f t="shared" si="263"/>
        <v/>
      </c>
      <c r="BX204" s="158"/>
      <c r="BY204" s="137"/>
      <c r="BZ204" s="388" t="str">
        <f t="shared" si="264"/>
        <v/>
      </c>
      <c r="CA204" s="157"/>
      <c r="CB204" s="154"/>
      <c r="CC204" s="158"/>
      <c r="CD204" s="411" t="str">
        <f t="shared" si="265"/>
        <v/>
      </c>
      <c r="CE204" s="158"/>
      <c r="CF204" s="137"/>
      <c r="CG204" s="388" t="str">
        <f t="shared" si="266"/>
        <v/>
      </c>
      <c r="CH204" s="157"/>
      <c r="CI204" s="154"/>
      <c r="CJ204" s="158"/>
      <c r="CK204" s="411" t="str">
        <f t="shared" si="267"/>
        <v/>
      </c>
      <c r="CL204" s="158"/>
      <c r="CM204" s="137"/>
      <c r="CN204" s="388" t="str">
        <f t="shared" si="268"/>
        <v/>
      </c>
      <c r="CO204" s="157"/>
      <c r="CP204" s="154"/>
      <c r="CQ204" s="158"/>
      <c r="CR204" s="411" t="str">
        <f t="shared" si="269"/>
        <v/>
      </c>
      <c r="CS204" s="158"/>
      <c r="CT204" s="137"/>
      <c r="CU204" s="388" t="str">
        <f t="shared" si="270"/>
        <v/>
      </c>
      <c r="CV204" s="157"/>
      <c r="CW204" s="154"/>
      <c r="CX204" s="158"/>
      <c r="CY204" s="411" t="str">
        <f t="shared" si="271"/>
        <v/>
      </c>
      <c r="CZ204" s="158"/>
      <c r="DA204" s="137"/>
      <c r="DB204" s="388" t="str">
        <f t="shared" si="272"/>
        <v/>
      </c>
      <c r="DC204" s="157"/>
      <c r="DD204" s="154"/>
      <c r="DE204" s="158"/>
      <c r="DF204" s="411" t="str">
        <f t="shared" si="273"/>
        <v/>
      </c>
      <c r="DG204" s="158"/>
      <c r="DH204" s="137"/>
      <c r="DI204" s="388" t="str">
        <f t="shared" si="274"/>
        <v/>
      </c>
      <c r="DJ204" s="157"/>
      <c r="DK204" s="154"/>
      <c r="DL204" s="158"/>
      <c r="DM204" s="411" t="str">
        <f t="shared" si="275"/>
        <v/>
      </c>
      <c r="DN204" s="158"/>
      <c r="DO204" s="137"/>
      <c r="DP204" s="388" t="str">
        <f t="shared" si="276"/>
        <v/>
      </c>
      <c r="DQ204" s="157"/>
      <c r="DR204" s="154"/>
      <c r="DS204" s="158"/>
      <c r="DT204" s="411" t="str">
        <f t="shared" si="277"/>
        <v/>
      </c>
      <c r="DU204" s="158"/>
      <c r="DV204" s="137"/>
      <c r="DW204" s="388" t="str">
        <f t="shared" si="278"/>
        <v/>
      </c>
      <c r="DX204" s="157"/>
      <c r="DY204" s="154"/>
      <c r="DZ204" s="158"/>
      <c r="EA204" s="411" t="str">
        <f t="shared" si="279"/>
        <v/>
      </c>
      <c r="EB204" s="158"/>
      <c r="EC204" s="137"/>
      <c r="ED204" s="388" t="str">
        <f t="shared" si="280"/>
        <v/>
      </c>
      <c r="EE204" s="157"/>
      <c r="EF204" s="154"/>
      <c r="EG204" s="158"/>
      <c r="EH204" s="411" t="str">
        <f t="shared" si="281"/>
        <v/>
      </c>
      <c r="EI204" s="158"/>
      <c r="EJ204" s="137"/>
      <c r="EK204" s="397" t="str">
        <f t="shared" si="282"/>
        <v/>
      </c>
      <c r="EL204" s="144"/>
      <c r="EM204" s="157"/>
      <c r="EN204" s="154"/>
      <c r="EO204" s="158"/>
      <c r="EP204" s="411" t="str">
        <f t="shared" si="283"/>
        <v/>
      </c>
      <c r="EQ204" s="158"/>
      <c r="ER204" s="137"/>
      <c r="ES204" s="388" t="str">
        <f t="shared" si="284"/>
        <v/>
      </c>
      <c r="ET204" s="157"/>
      <c r="EU204" s="154"/>
      <c r="EV204" s="158"/>
      <c r="EW204" s="411" t="str">
        <f t="shared" si="285"/>
        <v/>
      </c>
      <c r="EX204" s="158"/>
      <c r="EY204" s="137"/>
      <c r="EZ204" s="388" t="str">
        <f t="shared" si="286"/>
        <v/>
      </c>
      <c r="FA204" s="157"/>
      <c r="FB204" s="154"/>
      <c r="FC204" s="158"/>
      <c r="FD204" s="411" t="str">
        <f t="shared" si="287"/>
        <v/>
      </c>
      <c r="FE204" s="158"/>
      <c r="FF204" s="137"/>
      <c r="FG204" s="388" t="str">
        <f t="shared" si="288"/>
        <v/>
      </c>
      <c r="FH204" s="157"/>
      <c r="FI204" s="154"/>
      <c r="FJ204" s="158"/>
      <c r="FK204" s="411" t="str">
        <f t="shared" si="289"/>
        <v/>
      </c>
      <c r="FL204" s="158"/>
      <c r="FM204" s="137"/>
      <c r="FN204" s="388" t="str">
        <f t="shared" si="290"/>
        <v/>
      </c>
      <c r="FO204" s="157"/>
      <c r="FP204" s="154"/>
      <c r="FQ204" s="158"/>
      <c r="FR204" s="411" t="str">
        <f t="shared" si="291"/>
        <v/>
      </c>
      <c r="FS204" s="158"/>
      <c r="FT204" s="137"/>
      <c r="FU204" s="388" t="str">
        <f t="shared" si="292"/>
        <v/>
      </c>
      <c r="FV204" s="157"/>
      <c r="FW204" s="154"/>
      <c r="FX204" s="158"/>
      <c r="FY204" s="411" t="str">
        <f t="shared" si="293"/>
        <v/>
      </c>
      <c r="FZ204" s="158"/>
      <c r="GA204" s="137"/>
      <c r="GB204" s="388" t="str">
        <f t="shared" si="294"/>
        <v/>
      </c>
      <c r="GC204" s="157"/>
      <c r="GD204" s="154"/>
      <c r="GE204" s="158"/>
      <c r="GF204" s="411" t="str">
        <f t="shared" si="295"/>
        <v/>
      </c>
      <c r="GG204" s="158"/>
      <c r="GH204" s="137"/>
      <c r="GI204" s="388" t="str">
        <f t="shared" si="296"/>
        <v/>
      </c>
      <c r="GJ204" s="157"/>
      <c r="GK204" s="154"/>
      <c r="GL204" s="158"/>
      <c r="GM204" s="411" t="str">
        <f t="shared" si="297"/>
        <v/>
      </c>
      <c r="GN204" s="158"/>
      <c r="GO204" s="137"/>
      <c r="GP204" s="388" t="str">
        <f t="shared" si="298"/>
        <v/>
      </c>
      <c r="GQ204" s="157"/>
      <c r="GR204" s="154"/>
      <c r="GS204" s="158"/>
      <c r="GT204" s="411" t="str">
        <f t="shared" si="299"/>
        <v/>
      </c>
      <c r="GU204" s="158"/>
      <c r="GV204" s="137"/>
      <c r="GW204" s="388" t="str">
        <f t="shared" si="300"/>
        <v/>
      </c>
      <c r="GX204" s="157"/>
      <c r="GY204" s="154"/>
      <c r="GZ204" s="158"/>
      <c r="HA204" s="411" t="str">
        <f t="shared" si="301"/>
        <v/>
      </c>
      <c r="HB204" s="158"/>
      <c r="HC204" s="137"/>
      <c r="HD204" s="388" t="str">
        <f t="shared" si="302"/>
        <v/>
      </c>
      <c r="HE204" s="157"/>
      <c r="HF204" s="154"/>
      <c r="HG204" s="158"/>
      <c r="HH204" s="411" t="str">
        <f t="shared" si="303"/>
        <v/>
      </c>
      <c r="HI204" s="158"/>
      <c r="HJ204" s="137"/>
      <c r="HK204" s="388" t="str">
        <f t="shared" si="304"/>
        <v/>
      </c>
      <c r="HL204" s="157"/>
      <c r="HM204" s="154"/>
      <c r="HN204" s="158"/>
      <c r="HO204" s="411" t="str">
        <f t="shared" si="305"/>
        <v/>
      </c>
      <c r="HP204" s="158"/>
      <c r="HQ204" s="137"/>
      <c r="HR204" s="388" t="str">
        <f t="shared" si="306"/>
        <v/>
      </c>
      <c r="HS204" s="157"/>
      <c r="HT204" s="154"/>
      <c r="HU204" s="158"/>
      <c r="HV204" s="411" t="str">
        <f t="shared" si="307"/>
        <v/>
      </c>
      <c r="HW204" s="158"/>
      <c r="HX204" s="137"/>
      <c r="HY204" s="388" t="str">
        <f t="shared" si="308"/>
        <v/>
      </c>
      <c r="HZ204" s="157"/>
      <c r="IA204" s="154"/>
      <c r="IB204" s="158"/>
      <c r="IC204" s="411" t="str">
        <f t="shared" si="309"/>
        <v/>
      </c>
      <c r="ID204" s="158"/>
      <c r="IE204" s="137"/>
      <c r="IF204" s="388" t="str">
        <f t="shared" si="310"/>
        <v/>
      </c>
      <c r="IG204" s="157"/>
      <c r="IH204" s="154"/>
      <c r="II204" s="158"/>
      <c r="IJ204" s="411" t="str">
        <f t="shared" si="311"/>
        <v/>
      </c>
      <c r="IK204" s="158"/>
      <c r="IL204" s="137"/>
      <c r="IM204" s="388" t="str">
        <f t="shared" si="312"/>
        <v/>
      </c>
      <c r="IN204" s="157"/>
      <c r="IO204" s="154"/>
      <c r="IP204" s="158"/>
      <c r="IQ204" s="411" t="str">
        <f t="shared" si="313"/>
        <v/>
      </c>
      <c r="IR204" s="158"/>
      <c r="IS204" s="137"/>
      <c r="IT204" s="388" t="str">
        <f t="shared" si="314"/>
        <v/>
      </c>
      <c r="IU204" s="157"/>
      <c r="IV204" s="154"/>
      <c r="IW204" s="158"/>
      <c r="IX204" s="411" t="str">
        <f t="shared" si="315"/>
        <v/>
      </c>
      <c r="IY204" s="158"/>
      <c r="IZ204" s="137"/>
      <c r="JA204" s="388" t="str">
        <f t="shared" si="316"/>
        <v/>
      </c>
      <c r="JB204" s="157"/>
      <c r="JC204" s="154"/>
      <c r="JD204" s="158"/>
      <c r="JE204" s="411" t="str">
        <f t="shared" si="317"/>
        <v/>
      </c>
      <c r="JF204" s="158"/>
      <c r="JG204" s="137"/>
      <c r="JH204" s="388" t="str">
        <f t="shared" si="318"/>
        <v/>
      </c>
      <c r="JI204" s="157"/>
      <c r="JJ204" s="154"/>
      <c r="JK204" s="158"/>
      <c r="JL204" s="411" t="str">
        <f t="shared" si="319"/>
        <v/>
      </c>
      <c r="JM204" s="158"/>
      <c r="JN204" s="137"/>
      <c r="JO204" s="388" t="str">
        <f t="shared" si="320"/>
        <v/>
      </c>
      <c r="JP204" s="157"/>
      <c r="JQ204" s="154"/>
      <c r="JR204" s="158"/>
      <c r="JS204" s="411" t="str">
        <f t="shared" si="321"/>
        <v/>
      </c>
      <c r="JT204" s="158"/>
      <c r="JU204" s="137"/>
      <c r="JV204" s="397" t="str">
        <f t="shared" si="322"/>
        <v/>
      </c>
      <c r="JW204" s="403"/>
    </row>
    <row r="205" spans="1:283" ht="15" x14ac:dyDescent="0.25">
      <c r="A205" s="132">
        <f>'Vessel List A'!B204</f>
        <v>41779</v>
      </c>
      <c r="B205" s="157" t="str">
        <f>IF(VALUE(IF('Vessel List A'!C204=1,1,IF('Vessel List A'!C204=2,2,IF('Vessel List A'!C204=3,3,IF('Vessel List A'!C204=4,4,IF('Vessel List A'!C204=5,5,IF('Vessel List A'!C204=6,6,IF('Vessel List A'!C204=7,7,IF('Vessel List A'!C204=8,8,IF('Vessel List A'!C204=9,9,IF('Vessel List A'!C204=10,10,IF('Vessel List A'!C204=11,11,IF('Vessel List A'!C204=12,12,IF('Vessel List A'!C204=13,13,IF('Vessel List A'!C204=14,14,IF('Vessel List A'!C204=15,15,IF('Vessel List A'!C204=16,16,0)))))))))))))))))=0," ",VALUE(IF('Vessel List A'!C204=1,1,IF('Vessel List A'!C204=2,2,IF('Vessel List A'!C204=3,3,IF('Vessel List A'!C204=4,4,IF('Vessel List A'!C204=5,5,IF('Vessel List A'!C204=6,6,IF('Vessel List A'!C204=7,7,IF('Vessel List A'!C204=8,8,IF('Vessel List A'!C204=9,9,IF('Vessel List A'!C204=10,10,IF('Vessel List A'!C204=11,11,IF('Vessel List A'!C204=12,12,IF('Vessel List A'!C204=13,13,IF('Vessel List A'!C204=14,14,IF('Vessel List A'!C204=15,15,IF('Vessel List A'!C204=16,16,0))))))))))))))))))</f>
        <v xml:space="preserve"> </v>
      </c>
      <c r="C205" s="154"/>
      <c r="D205" s="158"/>
      <c r="E205" s="411" t="str">
        <f t="shared" si="243"/>
        <v/>
      </c>
      <c r="F205" s="158"/>
      <c r="G205" s="137"/>
      <c r="H205" s="388" t="str">
        <f t="shared" si="244"/>
        <v/>
      </c>
      <c r="I205" s="157" t="str">
        <f>IF(VALUE(IF('Vessel List A'!P204=1,1,IF('Vessel List A'!P204=2,2,IF('Vessel List A'!P204=3,3,IF('Vessel List A'!P204=4,4,IF('Vessel List A'!P204=5,5,IF('Vessel List A'!P204=6,6,IF('Vessel List A'!P204=7,7,IF('Vessel List A'!P204=8,8,IF('Vessel List A'!P204=9,9,IF('Vessel List A'!P204=10,10,IF('Vessel List A'!P204=11,11,IF('Vessel List A'!P204=12,12,IF('Vessel List A'!P204=13,13,IF('Vessel List A'!P204=14,14,IF('Vessel List A'!P204=15,15,IF('Vessel List A'!P204=16,16,0)))))))))))))))))=0," ",VALUE(IF('Vessel List A'!P204=1,1,IF('Vessel List A'!P204=2,2,IF('Vessel List A'!P204=3,3,IF('Vessel List A'!P204=4,4,IF('Vessel List A'!P204=5,5,IF('Vessel List A'!P204=6,6,IF('Vessel List A'!P204=7,7,IF('Vessel List A'!P204=8,8,IF('Vessel List A'!P204=9,9,IF('Vessel List A'!P204=10,10,IF('Vessel List A'!P204=11,11,IF('Vessel List A'!P204=12,12,IF('Vessel List A'!P204=13,13,IF('Vessel List A'!P204=14,14,IF('Vessel List A'!P204=15,15,IF('Vessel List A'!P204=16,16,0))))))))))))))))))</f>
        <v xml:space="preserve"> </v>
      </c>
      <c r="J205" s="154"/>
      <c r="K205" s="158"/>
      <c r="L205" s="411" t="str">
        <f t="shared" si="245"/>
        <v/>
      </c>
      <c r="M205" s="158"/>
      <c r="N205" s="137"/>
      <c r="O205" s="388" t="str">
        <f t="shared" si="246"/>
        <v/>
      </c>
      <c r="P205" s="157"/>
      <c r="Q205" s="154"/>
      <c r="R205" s="158"/>
      <c r="S205" s="411" t="str">
        <f t="shared" si="247"/>
        <v/>
      </c>
      <c r="T205" s="158"/>
      <c r="U205" s="137"/>
      <c r="V205" s="388" t="str">
        <f t="shared" si="248"/>
        <v/>
      </c>
      <c r="W205" s="157"/>
      <c r="X205" s="154"/>
      <c r="Y205" s="158"/>
      <c r="Z205" s="411" t="str">
        <f t="shared" si="249"/>
        <v/>
      </c>
      <c r="AA205" s="158"/>
      <c r="AB205" s="137"/>
      <c r="AC205" s="388" t="str">
        <f t="shared" si="250"/>
        <v/>
      </c>
      <c r="AD205" s="157"/>
      <c r="AE205" s="154"/>
      <c r="AF205" s="158"/>
      <c r="AG205" s="411" t="str">
        <f t="shared" si="251"/>
        <v/>
      </c>
      <c r="AH205" s="158"/>
      <c r="AI205" s="137"/>
      <c r="AJ205" s="388" t="str">
        <f t="shared" si="252"/>
        <v/>
      </c>
      <c r="AK205" s="157"/>
      <c r="AL205" s="154"/>
      <c r="AM205" s="158"/>
      <c r="AN205" s="411" t="str">
        <f t="shared" si="253"/>
        <v/>
      </c>
      <c r="AO205" s="158"/>
      <c r="AP205" s="137"/>
      <c r="AQ205" s="388" t="str">
        <f t="shared" si="254"/>
        <v/>
      </c>
      <c r="AR205" s="157"/>
      <c r="AS205" s="154"/>
      <c r="AT205" s="158"/>
      <c r="AU205" s="411" t="str">
        <f t="shared" si="255"/>
        <v/>
      </c>
      <c r="AV205" s="158"/>
      <c r="AW205" s="137"/>
      <c r="AX205" s="388" t="str">
        <f t="shared" si="256"/>
        <v/>
      </c>
      <c r="AY205" s="157"/>
      <c r="AZ205" s="154"/>
      <c r="BA205" s="158"/>
      <c r="BB205" s="411" t="str">
        <f t="shared" si="257"/>
        <v/>
      </c>
      <c r="BC205" s="158"/>
      <c r="BD205" s="137"/>
      <c r="BE205" s="388" t="str">
        <f t="shared" si="258"/>
        <v/>
      </c>
      <c r="BF205" s="157"/>
      <c r="BG205" s="154"/>
      <c r="BH205" s="158"/>
      <c r="BI205" s="411" t="str">
        <f t="shared" si="259"/>
        <v/>
      </c>
      <c r="BJ205" s="158"/>
      <c r="BK205" s="137"/>
      <c r="BL205" s="388" t="str">
        <f t="shared" si="260"/>
        <v/>
      </c>
      <c r="BM205" s="157"/>
      <c r="BN205" s="154"/>
      <c r="BO205" s="158"/>
      <c r="BP205" s="411" t="str">
        <f t="shared" si="261"/>
        <v/>
      </c>
      <c r="BQ205" s="158"/>
      <c r="BR205" s="137"/>
      <c r="BS205" s="388" t="str">
        <f t="shared" si="262"/>
        <v/>
      </c>
      <c r="BT205" s="157"/>
      <c r="BU205" s="154"/>
      <c r="BV205" s="158"/>
      <c r="BW205" s="411" t="str">
        <f t="shared" si="263"/>
        <v/>
      </c>
      <c r="BX205" s="158"/>
      <c r="BY205" s="137"/>
      <c r="BZ205" s="388" t="str">
        <f t="shared" si="264"/>
        <v/>
      </c>
      <c r="CA205" s="157"/>
      <c r="CB205" s="154"/>
      <c r="CC205" s="158"/>
      <c r="CD205" s="411" t="str">
        <f t="shared" si="265"/>
        <v/>
      </c>
      <c r="CE205" s="158"/>
      <c r="CF205" s="137"/>
      <c r="CG205" s="388" t="str">
        <f t="shared" si="266"/>
        <v/>
      </c>
      <c r="CH205" s="157"/>
      <c r="CI205" s="154"/>
      <c r="CJ205" s="158"/>
      <c r="CK205" s="411" t="str">
        <f t="shared" si="267"/>
        <v/>
      </c>
      <c r="CL205" s="158"/>
      <c r="CM205" s="137"/>
      <c r="CN205" s="388" t="str">
        <f t="shared" si="268"/>
        <v/>
      </c>
      <c r="CO205" s="157"/>
      <c r="CP205" s="154"/>
      <c r="CQ205" s="158"/>
      <c r="CR205" s="411" t="str">
        <f t="shared" si="269"/>
        <v/>
      </c>
      <c r="CS205" s="158"/>
      <c r="CT205" s="137"/>
      <c r="CU205" s="388" t="str">
        <f t="shared" si="270"/>
        <v/>
      </c>
      <c r="CV205" s="157"/>
      <c r="CW205" s="154"/>
      <c r="CX205" s="158"/>
      <c r="CY205" s="411" t="str">
        <f t="shared" si="271"/>
        <v/>
      </c>
      <c r="CZ205" s="158"/>
      <c r="DA205" s="137"/>
      <c r="DB205" s="388" t="str">
        <f t="shared" si="272"/>
        <v/>
      </c>
      <c r="DC205" s="157"/>
      <c r="DD205" s="154"/>
      <c r="DE205" s="158"/>
      <c r="DF205" s="411" t="str">
        <f t="shared" si="273"/>
        <v/>
      </c>
      <c r="DG205" s="158"/>
      <c r="DH205" s="137"/>
      <c r="DI205" s="388" t="str">
        <f t="shared" si="274"/>
        <v/>
      </c>
      <c r="DJ205" s="157"/>
      <c r="DK205" s="154"/>
      <c r="DL205" s="158"/>
      <c r="DM205" s="411" t="str">
        <f t="shared" si="275"/>
        <v/>
      </c>
      <c r="DN205" s="158"/>
      <c r="DO205" s="137"/>
      <c r="DP205" s="388" t="str">
        <f t="shared" si="276"/>
        <v/>
      </c>
      <c r="DQ205" s="157"/>
      <c r="DR205" s="154"/>
      <c r="DS205" s="158"/>
      <c r="DT205" s="411" t="str">
        <f t="shared" si="277"/>
        <v/>
      </c>
      <c r="DU205" s="158"/>
      <c r="DV205" s="137"/>
      <c r="DW205" s="388" t="str">
        <f t="shared" si="278"/>
        <v/>
      </c>
      <c r="DX205" s="157"/>
      <c r="DY205" s="154"/>
      <c r="DZ205" s="158"/>
      <c r="EA205" s="411" t="str">
        <f t="shared" si="279"/>
        <v/>
      </c>
      <c r="EB205" s="158"/>
      <c r="EC205" s="137"/>
      <c r="ED205" s="388" t="str">
        <f t="shared" si="280"/>
        <v/>
      </c>
      <c r="EE205" s="157"/>
      <c r="EF205" s="154"/>
      <c r="EG205" s="158"/>
      <c r="EH205" s="411" t="str">
        <f t="shared" si="281"/>
        <v/>
      </c>
      <c r="EI205" s="158"/>
      <c r="EJ205" s="137"/>
      <c r="EK205" s="397" t="str">
        <f t="shared" si="282"/>
        <v/>
      </c>
      <c r="EL205" s="144"/>
      <c r="EM205" s="157"/>
      <c r="EN205" s="154"/>
      <c r="EO205" s="158"/>
      <c r="EP205" s="411" t="str">
        <f t="shared" si="283"/>
        <v/>
      </c>
      <c r="EQ205" s="158"/>
      <c r="ER205" s="137"/>
      <c r="ES205" s="388" t="str">
        <f t="shared" si="284"/>
        <v/>
      </c>
      <c r="ET205" s="157"/>
      <c r="EU205" s="154"/>
      <c r="EV205" s="158"/>
      <c r="EW205" s="411" t="str">
        <f t="shared" si="285"/>
        <v/>
      </c>
      <c r="EX205" s="158"/>
      <c r="EY205" s="137"/>
      <c r="EZ205" s="388" t="str">
        <f t="shared" si="286"/>
        <v/>
      </c>
      <c r="FA205" s="157"/>
      <c r="FB205" s="154"/>
      <c r="FC205" s="158"/>
      <c r="FD205" s="411" t="str">
        <f t="shared" si="287"/>
        <v/>
      </c>
      <c r="FE205" s="158"/>
      <c r="FF205" s="137"/>
      <c r="FG205" s="388" t="str">
        <f t="shared" si="288"/>
        <v/>
      </c>
      <c r="FH205" s="157"/>
      <c r="FI205" s="154"/>
      <c r="FJ205" s="158"/>
      <c r="FK205" s="411" t="str">
        <f t="shared" si="289"/>
        <v/>
      </c>
      <c r="FL205" s="158"/>
      <c r="FM205" s="137"/>
      <c r="FN205" s="388" t="str">
        <f t="shared" si="290"/>
        <v/>
      </c>
      <c r="FO205" s="157"/>
      <c r="FP205" s="154"/>
      <c r="FQ205" s="158"/>
      <c r="FR205" s="411" t="str">
        <f t="shared" si="291"/>
        <v/>
      </c>
      <c r="FS205" s="158"/>
      <c r="FT205" s="137"/>
      <c r="FU205" s="388" t="str">
        <f t="shared" si="292"/>
        <v/>
      </c>
      <c r="FV205" s="157"/>
      <c r="FW205" s="154"/>
      <c r="FX205" s="158"/>
      <c r="FY205" s="411" t="str">
        <f t="shared" si="293"/>
        <v/>
      </c>
      <c r="FZ205" s="158"/>
      <c r="GA205" s="137"/>
      <c r="GB205" s="388" t="str">
        <f t="shared" si="294"/>
        <v/>
      </c>
      <c r="GC205" s="157"/>
      <c r="GD205" s="154"/>
      <c r="GE205" s="158"/>
      <c r="GF205" s="411" t="str">
        <f t="shared" si="295"/>
        <v/>
      </c>
      <c r="GG205" s="158"/>
      <c r="GH205" s="137"/>
      <c r="GI205" s="388" t="str">
        <f t="shared" si="296"/>
        <v/>
      </c>
      <c r="GJ205" s="157"/>
      <c r="GK205" s="154"/>
      <c r="GL205" s="158"/>
      <c r="GM205" s="411" t="str">
        <f t="shared" si="297"/>
        <v/>
      </c>
      <c r="GN205" s="158"/>
      <c r="GO205" s="137"/>
      <c r="GP205" s="388" t="str">
        <f t="shared" si="298"/>
        <v/>
      </c>
      <c r="GQ205" s="157"/>
      <c r="GR205" s="154"/>
      <c r="GS205" s="158"/>
      <c r="GT205" s="411" t="str">
        <f t="shared" si="299"/>
        <v/>
      </c>
      <c r="GU205" s="158"/>
      <c r="GV205" s="137"/>
      <c r="GW205" s="388" t="str">
        <f t="shared" si="300"/>
        <v/>
      </c>
      <c r="GX205" s="157"/>
      <c r="GY205" s="154"/>
      <c r="GZ205" s="158"/>
      <c r="HA205" s="411" t="str">
        <f t="shared" si="301"/>
        <v/>
      </c>
      <c r="HB205" s="158"/>
      <c r="HC205" s="137"/>
      <c r="HD205" s="388" t="str">
        <f t="shared" si="302"/>
        <v/>
      </c>
      <c r="HE205" s="157"/>
      <c r="HF205" s="154"/>
      <c r="HG205" s="158"/>
      <c r="HH205" s="411" t="str">
        <f t="shared" si="303"/>
        <v/>
      </c>
      <c r="HI205" s="158"/>
      <c r="HJ205" s="137"/>
      <c r="HK205" s="388" t="str">
        <f t="shared" si="304"/>
        <v/>
      </c>
      <c r="HL205" s="157"/>
      <c r="HM205" s="154"/>
      <c r="HN205" s="158"/>
      <c r="HO205" s="411" t="str">
        <f t="shared" si="305"/>
        <v/>
      </c>
      <c r="HP205" s="158"/>
      <c r="HQ205" s="137"/>
      <c r="HR205" s="388" t="str">
        <f t="shared" si="306"/>
        <v/>
      </c>
      <c r="HS205" s="157"/>
      <c r="HT205" s="154"/>
      <c r="HU205" s="158"/>
      <c r="HV205" s="411" t="str">
        <f t="shared" si="307"/>
        <v/>
      </c>
      <c r="HW205" s="158"/>
      <c r="HX205" s="137"/>
      <c r="HY205" s="388" t="str">
        <f t="shared" si="308"/>
        <v/>
      </c>
      <c r="HZ205" s="157"/>
      <c r="IA205" s="154"/>
      <c r="IB205" s="158"/>
      <c r="IC205" s="411" t="str">
        <f t="shared" si="309"/>
        <v/>
      </c>
      <c r="ID205" s="158"/>
      <c r="IE205" s="137"/>
      <c r="IF205" s="388" t="str">
        <f t="shared" si="310"/>
        <v/>
      </c>
      <c r="IG205" s="157"/>
      <c r="IH205" s="154"/>
      <c r="II205" s="158"/>
      <c r="IJ205" s="411" t="str">
        <f t="shared" si="311"/>
        <v/>
      </c>
      <c r="IK205" s="158"/>
      <c r="IL205" s="137"/>
      <c r="IM205" s="388" t="str">
        <f t="shared" si="312"/>
        <v/>
      </c>
      <c r="IN205" s="157"/>
      <c r="IO205" s="154"/>
      <c r="IP205" s="158"/>
      <c r="IQ205" s="411" t="str">
        <f t="shared" si="313"/>
        <v/>
      </c>
      <c r="IR205" s="158"/>
      <c r="IS205" s="137"/>
      <c r="IT205" s="388" t="str">
        <f t="shared" si="314"/>
        <v/>
      </c>
      <c r="IU205" s="157"/>
      <c r="IV205" s="154"/>
      <c r="IW205" s="158"/>
      <c r="IX205" s="411" t="str">
        <f t="shared" si="315"/>
        <v/>
      </c>
      <c r="IY205" s="158"/>
      <c r="IZ205" s="137"/>
      <c r="JA205" s="388" t="str">
        <f t="shared" si="316"/>
        <v/>
      </c>
      <c r="JB205" s="157"/>
      <c r="JC205" s="154"/>
      <c r="JD205" s="158"/>
      <c r="JE205" s="411" t="str">
        <f t="shared" si="317"/>
        <v/>
      </c>
      <c r="JF205" s="158"/>
      <c r="JG205" s="137"/>
      <c r="JH205" s="388" t="str">
        <f t="shared" si="318"/>
        <v/>
      </c>
      <c r="JI205" s="157"/>
      <c r="JJ205" s="154"/>
      <c r="JK205" s="158"/>
      <c r="JL205" s="411" t="str">
        <f t="shared" si="319"/>
        <v/>
      </c>
      <c r="JM205" s="158"/>
      <c r="JN205" s="137"/>
      <c r="JO205" s="388" t="str">
        <f t="shared" si="320"/>
        <v/>
      </c>
      <c r="JP205" s="157"/>
      <c r="JQ205" s="154"/>
      <c r="JR205" s="158"/>
      <c r="JS205" s="411" t="str">
        <f t="shared" si="321"/>
        <v/>
      </c>
      <c r="JT205" s="158"/>
      <c r="JU205" s="137"/>
      <c r="JV205" s="397" t="str">
        <f t="shared" si="322"/>
        <v/>
      </c>
      <c r="JW205" s="403"/>
    </row>
    <row r="206" spans="1:283" ht="15" x14ac:dyDescent="0.25">
      <c r="A206" s="132">
        <f>'Vessel List A'!B205</f>
        <v>41780</v>
      </c>
      <c r="B206" s="157" t="str">
        <f>IF(VALUE(IF('Vessel List A'!C205=1,1,IF('Vessel List A'!C205=2,2,IF('Vessel List A'!C205=3,3,IF('Vessel List A'!C205=4,4,IF('Vessel List A'!C205=5,5,IF('Vessel List A'!C205=6,6,IF('Vessel List A'!C205=7,7,IF('Vessel List A'!C205=8,8,IF('Vessel List A'!C205=9,9,IF('Vessel List A'!C205=10,10,IF('Vessel List A'!C205=11,11,IF('Vessel List A'!C205=12,12,IF('Vessel List A'!C205=13,13,IF('Vessel List A'!C205=14,14,IF('Vessel List A'!C205=15,15,IF('Vessel List A'!C205=16,16,0)))))))))))))))))=0," ",VALUE(IF('Vessel List A'!C205=1,1,IF('Vessel List A'!C205=2,2,IF('Vessel List A'!C205=3,3,IF('Vessel List A'!C205=4,4,IF('Vessel List A'!C205=5,5,IF('Vessel List A'!C205=6,6,IF('Vessel List A'!C205=7,7,IF('Vessel List A'!C205=8,8,IF('Vessel List A'!C205=9,9,IF('Vessel List A'!C205=10,10,IF('Vessel List A'!C205=11,11,IF('Vessel List A'!C205=12,12,IF('Vessel List A'!C205=13,13,IF('Vessel List A'!C205=14,14,IF('Vessel List A'!C205=15,15,IF('Vessel List A'!C205=16,16,0))))))))))))))))))</f>
        <v xml:space="preserve"> </v>
      </c>
      <c r="C206" s="154"/>
      <c r="D206" s="158"/>
      <c r="E206" s="411" t="str">
        <f t="shared" si="243"/>
        <v/>
      </c>
      <c r="F206" s="158"/>
      <c r="G206" s="137"/>
      <c r="H206" s="388" t="str">
        <f t="shared" si="244"/>
        <v/>
      </c>
      <c r="I206" s="157" t="str">
        <f>IF(VALUE(IF('Vessel List A'!P205=1,1,IF('Vessel List A'!P205=2,2,IF('Vessel List A'!P205=3,3,IF('Vessel List A'!P205=4,4,IF('Vessel List A'!P205=5,5,IF('Vessel List A'!P205=6,6,IF('Vessel List A'!P205=7,7,IF('Vessel List A'!P205=8,8,IF('Vessel List A'!P205=9,9,IF('Vessel List A'!P205=10,10,IF('Vessel List A'!P205=11,11,IF('Vessel List A'!P205=12,12,IF('Vessel List A'!P205=13,13,IF('Vessel List A'!P205=14,14,IF('Vessel List A'!P205=15,15,IF('Vessel List A'!P205=16,16,0)))))))))))))))))=0," ",VALUE(IF('Vessel List A'!P205=1,1,IF('Vessel List A'!P205=2,2,IF('Vessel List A'!P205=3,3,IF('Vessel List A'!P205=4,4,IF('Vessel List A'!P205=5,5,IF('Vessel List A'!P205=6,6,IF('Vessel List A'!P205=7,7,IF('Vessel List A'!P205=8,8,IF('Vessel List A'!P205=9,9,IF('Vessel List A'!P205=10,10,IF('Vessel List A'!P205=11,11,IF('Vessel List A'!P205=12,12,IF('Vessel List A'!P205=13,13,IF('Vessel List A'!P205=14,14,IF('Vessel List A'!P205=15,15,IF('Vessel List A'!P205=16,16,0))))))))))))))))))</f>
        <v xml:space="preserve"> </v>
      </c>
      <c r="J206" s="154"/>
      <c r="K206" s="158"/>
      <c r="L206" s="411" t="str">
        <f t="shared" si="245"/>
        <v/>
      </c>
      <c r="M206" s="158"/>
      <c r="N206" s="137"/>
      <c r="O206" s="388" t="str">
        <f t="shared" si="246"/>
        <v/>
      </c>
      <c r="P206" s="157"/>
      <c r="Q206" s="154"/>
      <c r="R206" s="158"/>
      <c r="S206" s="411" t="str">
        <f t="shared" si="247"/>
        <v/>
      </c>
      <c r="T206" s="158"/>
      <c r="U206" s="137"/>
      <c r="V206" s="388" t="str">
        <f t="shared" si="248"/>
        <v/>
      </c>
      <c r="W206" s="157"/>
      <c r="X206" s="154"/>
      <c r="Y206" s="158"/>
      <c r="Z206" s="411" t="str">
        <f t="shared" si="249"/>
        <v/>
      </c>
      <c r="AA206" s="158"/>
      <c r="AB206" s="137"/>
      <c r="AC206" s="388" t="str">
        <f t="shared" si="250"/>
        <v/>
      </c>
      <c r="AD206" s="157"/>
      <c r="AE206" s="154"/>
      <c r="AF206" s="158"/>
      <c r="AG206" s="411" t="str">
        <f t="shared" si="251"/>
        <v/>
      </c>
      <c r="AH206" s="158"/>
      <c r="AI206" s="137"/>
      <c r="AJ206" s="388" t="str">
        <f t="shared" si="252"/>
        <v/>
      </c>
      <c r="AK206" s="157"/>
      <c r="AL206" s="154"/>
      <c r="AM206" s="158"/>
      <c r="AN206" s="411" t="str">
        <f t="shared" si="253"/>
        <v/>
      </c>
      <c r="AO206" s="158"/>
      <c r="AP206" s="137"/>
      <c r="AQ206" s="388" t="str">
        <f t="shared" si="254"/>
        <v/>
      </c>
      <c r="AR206" s="157"/>
      <c r="AS206" s="154"/>
      <c r="AT206" s="158"/>
      <c r="AU206" s="411" t="str">
        <f t="shared" si="255"/>
        <v/>
      </c>
      <c r="AV206" s="158"/>
      <c r="AW206" s="137"/>
      <c r="AX206" s="388" t="str">
        <f t="shared" si="256"/>
        <v/>
      </c>
      <c r="AY206" s="157"/>
      <c r="AZ206" s="154"/>
      <c r="BA206" s="158"/>
      <c r="BB206" s="411" t="str">
        <f t="shared" si="257"/>
        <v/>
      </c>
      <c r="BC206" s="158"/>
      <c r="BD206" s="137"/>
      <c r="BE206" s="388" t="str">
        <f t="shared" si="258"/>
        <v/>
      </c>
      <c r="BF206" s="157"/>
      <c r="BG206" s="154"/>
      <c r="BH206" s="158"/>
      <c r="BI206" s="411" t="str">
        <f t="shared" si="259"/>
        <v/>
      </c>
      <c r="BJ206" s="158"/>
      <c r="BK206" s="137"/>
      <c r="BL206" s="388" t="str">
        <f t="shared" si="260"/>
        <v/>
      </c>
      <c r="BM206" s="157"/>
      <c r="BN206" s="154"/>
      <c r="BO206" s="158"/>
      <c r="BP206" s="411" t="str">
        <f t="shared" si="261"/>
        <v/>
      </c>
      <c r="BQ206" s="158"/>
      <c r="BR206" s="137"/>
      <c r="BS206" s="388" t="str">
        <f t="shared" si="262"/>
        <v/>
      </c>
      <c r="BT206" s="157"/>
      <c r="BU206" s="154"/>
      <c r="BV206" s="158"/>
      <c r="BW206" s="411" t="str">
        <f t="shared" si="263"/>
        <v/>
      </c>
      <c r="BX206" s="158"/>
      <c r="BY206" s="137"/>
      <c r="BZ206" s="388" t="str">
        <f t="shared" si="264"/>
        <v/>
      </c>
      <c r="CA206" s="157"/>
      <c r="CB206" s="154"/>
      <c r="CC206" s="158"/>
      <c r="CD206" s="411" t="str">
        <f t="shared" si="265"/>
        <v/>
      </c>
      <c r="CE206" s="158"/>
      <c r="CF206" s="137"/>
      <c r="CG206" s="388" t="str">
        <f t="shared" si="266"/>
        <v/>
      </c>
      <c r="CH206" s="157"/>
      <c r="CI206" s="154"/>
      <c r="CJ206" s="158"/>
      <c r="CK206" s="411" t="str">
        <f t="shared" si="267"/>
        <v/>
      </c>
      <c r="CL206" s="158"/>
      <c r="CM206" s="137"/>
      <c r="CN206" s="388" t="str">
        <f t="shared" si="268"/>
        <v/>
      </c>
      <c r="CO206" s="157"/>
      <c r="CP206" s="154"/>
      <c r="CQ206" s="158"/>
      <c r="CR206" s="411" t="str">
        <f t="shared" si="269"/>
        <v/>
      </c>
      <c r="CS206" s="158"/>
      <c r="CT206" s="137"/>
      <c r="CU206" s="388" t="str">
        <f t="shared" si="270"/>
        <v/>
      </c>
      <c r="CV206" s="157"/>
      <c r="CW206" s="154"/>
      <c r="CX206" s="158"/>
      <c r="CY206" s="411" t="str">
        <f t="shared" si="271"/>
        <v/>
      </c>
      <c r="CZ206" s="158"/>
      <c r="DA206" s="137"/>
      <c r="DB206" s="388" t="str">
        <f t="shared" si="272"/>
        <v/>
      </c>
      <c r="DC206" s="157"/>
      <c r="DD206" s="154"/>
      <c r="DE206" s="158"/>
      <c r="DF206" s="411" t="str">
        <f t="shared" si="273"/>
        <v/>
      </c>
      <c r="DG206" s="158"/>
      <c r="DH206" s="137"/>
      <c r="DI206" s="388" t="str">
        <f t="shared" si="274"/>
        <v/>
      </c>
      <c r="DJ206" s="157"/>
      <c r="DK206" s="154"/>
      <c r="DL206" s="158"/>
      <c r="DM206" s="411" t="str">
        <f t="shared" si="275"/>
        <v/>
      </c>
      <c r="DN206" s="158"/>
      <c r="DO206" s="137"/>
      <c r="DP206" s="388" t="str">
        <f t="shared" si="276"/>
        <v/>
      </c>
      <c r="DQ206" s="157"/>
      <c r="DR206" s="154"/>
      <c r="DS206" s="158"/>
      <c r="DT206" s="411" t="str">
        <f t="shared" si="277"/>
        <v/>
      </c>
      <c r="DU206" s="158"/>
      <c r="DV206" s="137"/>
      <c r="DW206" s="388" t="str">
        <f t="shared" si="278"/>
        <v/>
      </c>
      <c r="DX206" s="157"/>
      <c r="DY206" s="154"/>
      <c r="DZ206" s="158"/>
      <c r="EA206" s="411" t="str">
        <f t="shared" si="279"/>
        <v/>
      </c>
      <c r="EB206" s="158"/>
      <c r="EC206" s="137"/>
      <c r="ED206" s="388" t="str">
        <f t="shared" si="280"/>
        <v/>
      </c>
      <c r="EE206" s="157"/>
      <c r="EF206" s="154"/>
      <c r="EG206" s="158"/>
      <c r="EH206" s="411" t="str">
        <f t="shared" si="281"/>
        <v/>
      </c>
      <c r="EI206" s="158"/>
      <c r="EJ206" s="137"/>
      <c r="EK206" s="397" t="str">
        <f t="shared" si="282"/>
        <v/>
      </c>
      <c r="EL206" s="144"/>
      <c r="EM206" s="157"/>
      <c r="EN206" s="154"/>
      <c r="EO206" s="158"/>
      <c r="EP206" s="411" t="str">
        <f t="shared" si="283"/>
        <v/>
      </c>
      <c r="EQ206" s="158"/>
      <c r="ER206" s="137"/>
      <c r="ES206" s="388" t="str">
        <f t="shared" si="284"/>
        <v/>
      </c>
      <c r="ET206" s="157"/>
      <c r="EU206" s="154"/>
      <c r="EV206" s="158"/>
      <c r="EW206" s="411" t="str">
        <f t="shared" si="285"/>
        <v/>
      </c>
      <c r="EX206" s="158"/>
      <c r="EY206" s="137"/>
      <c r="EZ206" s="388" t="str">
        <f t="shared" si="286"/>
        <v/>
      </c>
      <c r="FA206" s="157"/>
      <c r="FB206" s="154"/>
      <c r="FC206" s="158"/>
      <c r="FD206" s="411" t="str">
        <f t="shared" si="287"/>
        <v/>
      </c>
      <c r="FE206" s="158"/>
      <c r="FF206" s="137"/>
      <c r="FG206" s="388" t="str">
        <f t="shared" si="288"/>
        <v/>
      </c>
      <c r="FH206" s="157"/>
      <c r="FI206" s="154"/>
      <c r="FJ206" s="158"/>
      <c r="FK206" s="411" t="str">
        <f t="shared" si="289"/>
        <v/>
      </c>
      <c r="FL206" s="158"/>
      <c r="FM206" s="137"/>
      <c r="FN206" s="388" t="str">
        <f t="shared" si="290"/>
        <v/>
      </c>
      <c r="FO206" s="157"/>
      <c r="FP206" s="154"/>
      <c r="FQ206" s="158"/>
      <c r="FR206" s="411" t="str">
        <f t="shared" si="291"/>
        <v/>
      </c>
      <c r="FS206" s="158"/>
      <c r="FT206" s="137"/>
      <c r="FU206" s="388" t="str">
        <f t="shared" si="292"/>
        <v/>
      </c>
      <c r="FV206" s="157"/>
      <c r="FW206" s="154"/>
      <c r="FX206" s="158"/>
      <c r="FY206" s="411" t="str">
        <f t="shared" si="293"/>
        <v/>
      </c>
      <c r="FZ206" s="158"/>
      <c r="GA206" s="137"/>
      <c r="GB206" s="388" t="str">
        <f t="shared" si="294"/>
        <v/>
      </c>
      <c r="GC206" s="157"/>
      <c r="GD206" s="154"/>
      <c r="GE206" s="158"/>
      <c r="GF206" s="411" t="str">
        <f t="shared" si="295"/>
        <v/>
      </c>
      <c r="GG206" s="158"/>
      <c r="GH206" s="137"/>
      <c r="GI206" s="388" t="str">
        <f t="shared" si="296"/>
        <v/>
      </c>
      <c r="GJ206" s="157"/>
      <c r="GK206" s="154"/>
      <c r="GL206" s="158"/>
      <c r="GM206" s="411" t="str">
        <f t="shared" si="297"/>
        <v/>
      </c>
      <c r="GN206" s="158"/>
      <c r="GO206" s="137"/>
      <c r="GP206" s="388" t="str">
        <f t="shared" si="298"/>
        <v/>
      </c>
      <c r="GQ206" s="157"/>
      <c r="GR206" s="154"/>
      <c r="GS206" s="158"/>
      <c r="GT206" s="411" t="str">
        <f t="shared" si="299"/>
        <v/>
      </c>
      <c r="GU206" s="158"/>
      <c r="GV206" s="137"/>
      <c r="GW206" s="388" t="str">
        <f t="shared" si="300"/>
        <v/>
      </c>
      <c r="GX206" s="157"/>
      <c r="GY206" s="154"/>
      <c r="GZ206" s="158"/>
      <c r="HA206" s="411" t="str">
        <f t="shared" si="301"/>
        <v/>
      </c>
      <c r="HB206" s="158"/>
      <c r="HC206" s="137"/>
      <c r="HD206" s="388" t="str">
        <f t="shared" si="302"/>
        <v/>
      </c>
      <c r="HE206" s="157"/>
      <c r="HF206" s="154"/>
      <c r="HG206" s="158"/>
      <c r="HH206" s="411" t="str">
        <f t="shared" si="303"/>
        <v/>
      </c>
      <c r="HI206" s="158"/>
      <c r="HJ206" s="137"/>
      <c r="HK206" s="388" t="str">
        <f t="shared" si="304"/>
        <v/>
      </c>
      <c r="HL206" s="157"/>
      <c r="HM206" s="154"/>
      <c r="HN206" s="158"/>
      <c r="HO206" s="411" t="str">
        <f t="shared" si="305"/>
        <v/>
      </c>
      <c r="HP206" s="158"/>
      <c r="HQ206" s="137"/>
      <c r="HR206" s="388" t="str">
        <f t="shared" si="306"/>
        <v/>
      </c>
      <c r="HS206" s="157"/>
      <c r="HT206" s="154"/>
      <c r="HU206" s="158"/>
      <c r="HV206" s="411" t="str">
        <f t="shared" si="307"/>
        <v/>
      </c>
      <c r="HW206" s="158"/>
      <c r="HX206" s="137"/>
      <c r="HY206" s="388" t="str">
        <f t="shared" si="308"/>
        <v/>
      </c>
      <c r="HZ206" s="157"/>
      <c r="IA206" s="154"/>
      <c r="IB206" s="158"/>
      <c r="IC206" s="411" t="str">
        <f t="shared" si="309"/>
        <v/>
      </c>
      <c r="ID206" s="158"/>
      <c r="IE206" s="137"/>
      <c r="IF206" s="388" t="str">
        <f t="shared" si="310"/>
        <v/>
      </c>
      <c r="IG206" s="157"/>
      <c r="IH206" s="154"/>
      <c r="II206" s="158"/>
      <c r="IJ206" s="411" t="str">
        <f t="shared" si="311"/>
        <v/>
      </c>
      <c r="IK206" s="158"/>
      <c r="IL206" s="137"/>
      <c r="IM206" s="388" t="str">
        <f t="shared" si="312"/>
        <v/>
      </c>
      <c r="IN206" s="157"/>
      <c r="IO206" s="154"/>
      <c r="IP206" s="158"/>
      <c r="IQ206" s="411" t="str">
        <f t="shared" si="313"/>
        <v/>
      </c>
      <c r="IR206" s="158"/>
      <c r="IS206" s="137"/>
      <c r="IT206" s="388" t="str">
        <f t="shared" si="314"/>
        <v/>
      </c>
      <c r="IU206" s="157"/>
      <c r="IV206" s="154"/>
      <c r="IW206" s="158"/>
      <c r="IX206" s="411" t="str">
        <f t="shared" si="315"/>
        <v/>
      </c>
      <c r="IY206" s="158"/>
      <c r="IZ206" s="137"/>
      <c r="JA206" s="388" t="str">
        <f t="shared" si="316"/>
        <v/>
      </c>
      <c r="JB206" s="157"/>
      <c r="JC206" s="154"/>
      <c r="JD206" s="158"/>
      <c r="JE206" s="411" t="str">
        <f t="shared" si="317"/>
        <v/>
      </c>
      <c r="JF206" s="158"/>
      <c r="JG206" s="137"/>
      <c r="JH206" s="388" t="str">
        <f t="shared" si="318"/>
        <v/>
      </c>
      <c r="JI206" s="157"/>
      <c r="JJ206" s="154"/>
      <c r="JK206" s="158"/>
      <c r="JL206" s="411" t="str">
        <f t="shared" si="319"/>
        <v/>
      </c>
      <c r="JM206" s="158"/>
      <c r="JN206" s="137"/>
      <c r="JO206" s="388" t="str">
        <f t="shared" si="320"/>
        <v/>
      </c>
      <c r="JP206" s="157"/>
      <c r="JQ206" s="154"/>
      <c r="JR206" s="158"/>
      <c r="JS206" s="411" t="str">
        <f t="shared" si="321"/>
        <v/>
      </c>
      <c r="JT206" s="158"/>
      <c r="JU206" s="137"/>
      <c r="JV206" s="397" t="str">
        <f t="shared" si="322"/>
        <v/>
      </c>
      <c r="JW206" s="403"/>
    </row>
    <row r="207" spans="1:283" ht="15" x14ac:dyDescent="0.25">
      <c r="A207" s="132">
        <f>'Vessel List A'!B206</f>
        <v>41781</v>
      </c>
      <c r="B207" s="157" t="str">
        <f>IF(VALUE(IF('Vessel List A'!C206=1,1,IF('Vessel List A'!C206=2,2,IF('Vessel List A'!C206=3,3,IF('Vessel List A'!C206=4,4,IF('Vessel List A'!C206=5,5,IF('Vessel List A'!C206=6,6,IF('Vessel List A'!C206=7,7,IF('Vessel List A'!C206=8,8,IF('Vessel List A'!C206=9,9,IF('Vessel List A'!C206=10,10,IF('Vessel List A'!C206=11,11,IF('Vessel List A'!C206=12,12,IF('Vessel List A'!C206=13,13,IF('Vessel List A'!C206=14,14,IF('Vessel List A'!C206=15,15,IF('Vessel List A'!C206=16,16,0)))))))))))))))))=0," ",VALUE(IF('Vessel List A'!C206=1,1,IF('Vessel List A'!C206=2,2,IF('Vessel List A'!C206=3,3,IF('Vessel List A'!C206=4,4,IF('Vessel List A'!C206=5,5,IF('Vessel List A'!C206=6,6,IF('Vessel List A'!C206=7,7,IF('Vessel List A'!C206=8,8,IF('Vessel List A'!C206=9,9,IF('Vessel List A'!C206=10,10,IF('Vessel List A'!C206=11,11,IF('Vessel List A'!C206=12,12,IF('Vessel List A'!C206=13,13,IF('Vessel List A'!C206=14,14,IF('Vessel List A'!C206=15,15,IF('Vessel List A'!C206=16,16,0))))))))))))))))))</f>
        <v xml:space="preserve"> </v>
      </c>
      <c r="C207" s="154"/>
      <c r="D207" s="158"/>
      <c r="E207" s="411" t="str">
        <f t="shared" si="243"/>
        <v/>
      </c>
      <c r="F207" s="158"/>
      <c r="G207" s="137"/>
      <c r="H207" s="388" t="str">
        <f t="shared" si="244"/>
        <v/>
      </c>
      <c r="I207" s="157" t="str">
        <f>IF(VALUE(IF('Vessel List A'!P206=1,1,IF('Vessel List A'!P206=2,2,IF('Vessel List A'!P206=3,3,IF('Vessel List A'!P206=4,4,IF('Vessel List A'!P206=5,5,IF('Vessel List A'!P206=6,6,IF('Vessel List A'!P206=7,7,IF('Vessel List A'!P206=8,8,IF('Vessel List A'!P206=9,9,IF('Vessel List A'!P206=10,10,IF('Vessel List A'!P206=11,11,IF('Vessel List A'!P206=12,12,IF('Vessel List A'!P206=13,13,IF('Vessel List A'!P206=14,14,IF('Vessel List A'!P206=15,15,IF('Vessel List A'!P206=16,16,0)))))))))))))))))=0," ",VALUE(IF('Vessel List A'!P206=1,1,IF('Vessel List A'!P206=2,2,IF('Vessel List A'!P206=3,3,IF('Vessel List A'!P206=4,4,IF('Vessel List A'!P206=5,5,IF('Vessel List A'!P206=6,6,IF('Vessel List A'!P206=7,7,IF('Vessel List A'!P206=8,8,IF('Vessel List A'!P206=9,9,IF('Vessel List A'!P206=10,10,IF('Vessel List A'!P206=11,11,IF('Vessel List A'!P206=12,12,IF('Vessel List A'!P206=13,13,IF('Vessel List A'!P206=14,14,IF('Vessel List A'!P206=15,15,IF('Vessel List A'!P206=16,16,0))))))))))))))))))</f>
        <v xml:space="preserve"> </v>
      </c>
      <c r="J207" s="154"/>
      <c r="K207" s="158"/>
      <c r="L207" s="411" t="str">
        <f t="shared" si="245"/>
        <v/>
      </c>
      <c r="M207" s="158"/>
      <c r="N207" s="137"/>
      <c r="O207" s="388" t="str">
        <f t="shared" si="246"/>
        <v/>
      </c>
      <c r="P207" s="157"/>
      <c r="Q207" s="154"/>
      <c r="R207" s="158"/>
      <c r="S207" s="411" t="str">
        <f t="shared" si="247"/>
        <v/>
      </c>
      <c r="T207" s="158"/>
      <c r="U207" s="137"/>
      <c r="V207" s="388" t="str">
        <f t="shared" si="248"/>
        <v/>
      </c>
      <c r="W207" s="157"/>
      <c r="X207" s="154"/>
      <c r="Y207" s="158"/>
      <c r="Z207" s="411" t="str">
        <f t="shared" si="249"/>
        <v/>
      </c>
      <c r="AA207" s="158"/>
      <c r="AB207" s="137"/>
      <c r="AC207" s="388" t="str">
        <f t="shared" si="250"/>
        <v/>
      </c>
      <c r="AD207" s="157"/>
      <c r="AE207" s="154"/>
      <c r="AF207" s="158"/>
      <c r="AG207" s="411" t="str">
        <f t="shared" si="251"/>
        <v/>
      </c>
      <c r="AH207" s="158"/>
      <c r="AI207" s="137"/>
      <c r="AJ207" s="388" t="str">
        <f t="shared" si="252"/>
        <v/>
      </c>
      <c r="AK207" s="157"/>
      <c r="AL207" s="154"/>
      <c r="AM207" s="158"/>
      <c r="AN207" s="411" t="str">
        <f t="shared" si="253"/>
        <v/>
      </c>
      <c r="AO207" s="158"/>
      <c r="AP207" s="137"/>
      <c r="AQ207" s="388" t="str">
        <f t="shared" si="254"/>
        <v/>
      </c>
      <c r="AR207" s="157"/>
      <c r="AS207" s="154"/>
      <c r="AT207" s="158"/>
      <c r="AU207" s="411" t="str">
        <f t="shared" si="255"/>
        <v/>
      </c>
      <c r="AV207" s="158"/>
      <c r="AW207" s="137"/>
      <c r="AX207" s="388" t="str">
        <f t="shared" si="256"/>
        <v/>
      </c>
      <c r="AY207" s="157"/>
      <c r="AZ207" s="154"/>
      <c r="BA207" s="158"/>
      <c r="BB207" s="411" t="str">
        <f t="shared" si="257"/>
        <v/>
      </c>
      <c r="BC207" s="158"/>
      <c r="BD207" s="137"/>
      <c r="BE207" s="388" t="str">
        <f t="shared" si="258"/>
        <v/>
      </c>
      <c r="BF207" s="157"/>
      <c r="BG207" s="154"/>
      <c r="BH207" s="158"/>
      <c r="BI207" s="411" t="str">
        <f t="shared" si="259"/>
        <v/>
      </c>
      <c r="BJ207" s="158"/>
      <c r="BK207" s="137"/>
      <c r="BL207" s="388" t="str">
        <f t="shared" si="260"/>
        <v/>
      </c>
      <c r="BM207" s="157"/>
      <c r="BN207" s="154"/>
      <c r="BO207" s="158"/>
      <c r="BP207" s="411" t="str">
        <f t="shared" si="261"/>
        <v/>
      </c>
      <c r="BQ207" s="158"/>
      <c r="BR207" s="137"/>
      <c r="BS207" s="388" t="str">
        <f t="shared" si="262"/>
        <v/>
      </c>
      <c r="BT207" s="157"/>
      <c r="BU207" s="154"/>
      <c r="BV207" s="158"/>
      <c r="BW207" s="411" t="str">
        <f t="shared" si="263"/>
        <v/>
      </c>
      <c r="BX207" s="158"/>
      <c r="BY207" s="137"/>
      <c r="BZ207" s="388" t="str">
        <f t="shared" si="264"/>
        <v/>
      </c>
      <c r="CA207" s="157"/>
      <c r="CB207" s="154"/>
      <c r="CC207" s="158"/>
      <c r="CD207" s="411" t="str">
        <f t="shared" si="265"/>
        <v/>
      </c>
      <c r="CE207" s="158"/>
      <c r="CF207" s="137"/>
      <c r="CG207" s="388" t="str">
        <f t="shared" si="266"/>
        <v/>
      </c>
      <c r="CH207" s="157"/>
      <c r="CI207" s="154"/>
      <c r="CJ207" s="158"/>
      <c r="CK207" s="411" t="str">
        <f t="shared" si="267"/>
        <v/>
      </c>
      <c r="CL207" s="158"/>
      <c r="CM207" s="137"/>
      <c r="CN207" s="388" t="str">
        <f t="shared" si="268"/>
        <v/>
      </c>
      <c r="CO207" s="157"/>
      <c r="CP207" s="154"/>
      <c r="CQ207" s="158"/>
      <c r="CR207" s="411" t="str">
        <f t="shared" si="269"/>
        <v/>
      </c>
      <c r="CS207" s="158"/>
      <c r="CT207" s="137"/>
      <c r="CU207" s="388" t="str">
        <f t="shared" si="270"/>
        <v/>
      </c>
      <c r="CV207" s="157"/>
      <c r="CW207" s="154"/>
      <c r="CX207" s="158"/>
      <c r="CY207" s="411" t="str">
        <f t="shared" si="271"/>
        <v/>
      </c>
      <c r="CZ207" s="158"/>
      <c r="DA207" s="137"/>
      <c r="DB207" s="388" t="str">
        <f t="shared" si="272"/>
        <v/>
      </c>
      <c r="DC207" s="157"/>
      <c r="DD207" s="154"/>
      <c r="DE207" s="158"/>
      <c r="DF207" s="411" t="str">
        <f t="shared" si="273"/>
        <v/>
      </c>
      <c r="DG207" s="158"/>
      <c r="DH207" s="137"/>
      <c r="DI207" s="388" t="str">
        <f t="shared" si="274"/>
        <v/>
      </c>
      <c r="DJ207" s="157"/>
      <c r="DK207" s="154"/>
      <c r="DL207" s="158"/>
      <c r="DM207" s="411" t="str">
        <f t="shared" si="275"/>
        <v/>
      </c>
      <c r="DN207" s="158"/>
      <c r="DO207" s="137"/>
      <c r="DP207" s="388" t="str">
        <f t="shared" si="276"/>
        <v/>
      </c>
      <c r="DQ207" s="157"/>
      <c r="DR207" s="154"/>
      <c r="DS207" s="158"/>
      <c r="DT207" s="411" t="str">
        <f t="shared" si="277"/>
        <v/>
      </c>
      <c r="DU207" s="158"/>
      <c r="DV207" s="137"/>
      <c r="DW207" s="388" t="str">
        <f t="shared" si="278"/>
        <v/>
      </c>
      <c r="DX207" s="157"/>
      <c r="DY207" s="154"/>
      <c r="DZ207" s="158"/>
      <c r="EA207" s="411" t="str">
        <f t="shared" si="279"/>
        <v/>
      </c>
      <c r="EB207" s="158"/>
      <c r="EC207" s="137"/>
      <c r="ED207" s="388" t="str">
        <f t="shared" si="280"/>
        <v/>
      </c>
      <c r="EE207" s="157"/>
      <c r="EF207" s="154"/>
      <c r="EG207" s="158"/>
      <c r="EH207" s="411" t="str">
        <f t="shared" si="281"/>
        <v/>
      </c>
      <c r="EI207" s="158"/>
      <c r="EJ207" s="137"/>
      <c r="EK207" s="397" t="str">
        <f t="shared" si="282"/>
        <v/>
      </c>
      <c r="EL207" s="144"/>
      <c r="EM207" s="157"/>
      <c r="EN207" s="154"/>
      <c r="EO207" s="158"/>
      <c r="EP207" s="411" t="str">
        <f t="shared" si="283"/>
        <v/>
      </c>
      <c r="EQ207" s="158"/>
      <c r="ER207" s="137"/>
      <c r="ES207" s="388" t="str">
        <f t="shared" si="284"/>
        <v/>
      </c>
      <c r="ET207" s="157"/>
      <c r="EU207" s="154"/>
      <c r="EV207" s="158"/>
      <c r="EW207" s="411" t="str">
        <f t="shared" si="285"/>
        <v/>
      </c>
      <c r="EX207" s="158"/>
      <c r="EY207" s="137"/>
      <c r="EZ207" s="388" t="str">
        <f t="shared" si="286"/>
        <v/>
      </c>
      <c r="FA207" s="157"/>
      <c r="FB207" s="154"/>
      <c r="FC207" s="158"/>
      <c r="FD207" s="411" t="str">
        <f t="shared" si="287"/>
        <v/>
      </c>
      <c r="FE207" s="158"/>
      <c r="FF207" s="137"/>
      <c r="FG207" s="388" t="str">
        <f t="shared" si="288"/>
        <v/>
      </c>
      <c r="FH207" s="157"/>
      <c r="FI207" s="154"/>
      <c r="FJ207" s="158"/>
      <c r="FK207" s="411" t="str">
        <f t="shared" si="289"/>
        <v/>
      </c>
      <c r="FL207" s="158"/>
      <c r="FM207" s="137"/>
      <c r="FN207" s="388" t="str">
        <f t="shared" si="290"/>
        <v/>
      </c>
      <c r="FO207" s="157"/>
      <c r="FP207" s="154"/>
      <c r="FQ207" s="158"/>
      <c r="FR207" s="411" t="str">
        <f t="shared" si="291"/>
        <v/>
      </c>
      <c r="FS207" s="158"/>
      <c r="FT207" s="137"/>
      <c r="FU207" s="388" t="str">
        <f t="shared" si="292"/>
        <v/>
      </c>
      <c r="FV207" s="157"/>
      <c r="FW207" s="154"/>
      <c r="FX207" s="158"/>
      <c r="FY207" s="411" t="str">
        <f t="shared" si="293"/>
        <v/>
      </c>
      <c r="FZ207" s="158"/>
      <c r="GA207" s="137"/>
      <c r="GB207" s="388" t="str">
        <f t="shared" si="294"/>
        <v/>
      </c>
      <c r="GC207" s="157"/>
      <c r="GD207" s="154"/>
      <c r="GE207" s="158"/>
      <c r="GF207" s="411" t="str">
        <f t="shared" si="295"/>
        <v/>
      </c>
      <c r="GG207" s="158"/>
      <c r="GH207" s="137"/>
      <c r="GI207" s="388" t="str">
        <f t="shared" si="296"/>
        <v/>
      </c>
      <c r="GJ207" s="157"/>
      <c r="GK207" s="154"/>
      <c r="GL207" s="158"/>
      <c r="GM207" s="411" t="str">
        <f t="shared" si="297"/>
        <v/>
      </c>
      <c r="GN207" s="158"/>
      <c r="GO207" s="137"/>
      <c r="GP207" s="388" t="str">
        <f t="shared" si="298"/>
        <v/>
      </c>
      <c r="GQ207" s="157"/>
      <c r="GR207" s="154"/>
      <c r="GS207" s="158"/>
      <c r="GT207" s="411" t="str">
        <f t="shared" si="299"/>
        <v/>
      </c>
      <c r="GU207" s="158"/>
      <c r="GV207" s="137"/>
      <c r="GW207" s="388" t="str">
        <f t="shared" si="300"/>
        <v/>
      </c>
      <c r="GX207" s="157"/>
      <c r="GY207" s="154"/>
      <c r="GZ207" s="158"/>
      <c r="HA207" s="411" t="str">
        <f t="shared" si="301"/>
        <v/>
      </c>
      <c r="HB207" s="158"/>
      <c r="HC207" s="137"/>
      <c r="HD207" s="388" t="str">
        <f t="shared" si="302"/>
        <v/>
      </c>
      <c r="HE207" s="157"/>
      <c r="HF207" s="154"/>
      <c r="HG207" s="158"/>
      <c r="HH207" s="411" t="str">
        <f t="shared" si="303"/>
        <v/>
      </c>
      <c r="HI207" s="158"/>
      <c r="HJ207" s="137"/>
      <c r="HK207" s="388" t="str">
        <f t="shared" si="304"/>
        <v/>
      </c>
      <c r="HL207" s="157"/>
      <c r="HM207" s="154"/>
      <c r="HN207" s="158"/>
      <c r="HO207" s="411" t="str">
        <f t="shared" si="305"/>
        <v/>
      </c>
      <c r="HP207" s="158"/>
      <c r="HQ207" s="137"/>
      <c r="HR207" s="388" t="str">
        <f t="shared" si="306"/>
        <v/>
      </c>
      <c r="HS207" s="157"/>
      <c r="HT207" s="154"/>
      <c r="HU207" s="158"/>
      <c r="HV207" s="411" t="str">
        <f t="shared" si="307"/>
        <v/>
      </c>
      <c r="HW207" s="158"/>
      <c r="HX207" s="137"/>
      <c r="HY207" s="388" t="str">
        <f t="shared" si="308"/>
        <v/>
      </c>
      <c r="HZ207" s="157"/>
      <c r="IA207" s="154"/>
      <c r="IB207" s="158"/>
      <c r="IC207" s="411" t="str">
        <f t="shared" si="309"/>
        <v/>
      </c>
      <c r="ID207" s="158"/>
      <c r="IE207" s="137"/>
      <c r="IF207" s="388" t="str">
        <f t="shared" si="310"/>
        <v/>
      </c>
      <c r="IG207" s="157"/>
      <c r="IH207" s="154"/>
      <c r="II207" s="158"/>
      <c r="IJ207" s="411" t="str">
        <f t="shared" si="311"/>
        <v/>
      </c>
      <c r="IK207" s="158"/>
      <c r="IL207" s="137"/>
      <c r="IM207" s="388" t="str">
        <f t="shared" si="312"/>
        <v/>
      </c>
      <c r="IN207" s="157"/>
      <c r="IO207" s="154"/>
      <c r="IP207" s="158"/>
      <c r="IQ207" s="411" t="str">
        <f t="shared" si="313"/>
        <v/>
      </c>
      <c r="IR207" s="158"/>
      <c r="IS207" s="137"/>
      <c r="IT207" s="388" t="str">
        <f t="shared" si="314"/>
        <v/>
      </c>
      <c r="IU207" s="157"/>
      <c r="IV207" s="154"/>
      <c r="IW207" s="158"/>
      <c r="IX207" s="411" t="str">
        <f t="shared" si="315"/>
        <v/>
      </c>
      <c r="IY207" s="158"/>
      <c r="IZ207" s="137"/>
      <c r="JA207" s="388" t="str">
        <f t="shared" si="316"/>
        <v/>
      </c>
      <c r="JB207" s="157"/>
      <c r="JC207" s="154"/>
      <c r="JD207" s="158"/>
      <c r="JE207" s="411" t="str">
        <f t="shared" si="317"/>
        <v/>
      </c>
      <c r="JF207" s="158"/>
      <c r="JG207" s="137"/>
      <c r="JH207" s="388" t="str">
        <f t="shared" si="318"/>
        <v/>
      </c>
      <c r="JI207" s="157"/>
      <c r="JJ207" s="154"/>
      <c r="JK207" s="158"/>
      <c r="JL207" s="411" t="str">
        <f t="shared" si="319"/>
        <v/>
      </c>
      <c r="JM207" s="158"/>
      <c r="JN207" s="137"/>
      <c r="JO207" s="388" t="str">
        <f t="shared" si="320"/>
        <v/>
      </c>
      <c r="JP207" s="157"/>
      <c r="JQ207" s="154"/>
      <c r="JR207" s="158"/>
      <c r="JS207" s="411" t="str">
        <f t="shared" si="321"/>
        <v/>
      </c>
      <c r="JT207" s="158"/>
      <c r="JU207" s="137"/>
      <c r="JV207" s="397" t="str">
        <f t="shared" si="322"/>
        <v/>
      </c>
      <c r="JW207" s="403"/>
    </row>
    <row r="208" spans="1:283" ht="15" x14ac:dyDescent="0.25">
      <c r="A208" s="132">
        <f>'Vessel List A'!B207</f>
        <v>41782</v>
      </c>
      <c r="B208" s="157" t="str">
        <f>IF(VALUE(IF('Vessel List A'!C207=1,1,IF('Vessel List A'!C207=2,2,IF('Vessel List A'!C207=3,3,IF('Vessel List A'!C207=4,4,IF('Vessel List A'!C207=5,5,IF('Vessel List A'!C207=6,6,IF('Vessel List A'!C207=7,7,IF('Vessel List A'!C207=8,8,IF('Vessel List A'!C207=9,9,IF('Vessel List A'!C207=10,10,IF('Vessel List A'!C207=11,11,IF('Vessel List A'!C207=12,12,IF('Vessel List A'!C207=13,13,IF('Vessel List A'!C207=14,14,IF('Vessel List A'!C207=15,15,IF('Vessel List A'!C207=16,16,0)))))))))))))))))=0," ",VALUE(IF('Vessel List A'!C207=1,1,IF('Vessel List A'!C207=2,2,IF('Vessel List A'!C207=3,3,IF('Vessel List A'!C207=4,4,IF('Vessel List A'!C207=5,5,IF('Vessel List A'!C207=6,6,IF('Vessel List A'!C207=7,7,IF('Vessel List A'!C207=8,8,IF('Vessel List A'!C207=9,9,IF('Vessel List A'!C207=10,10,IF('Vessel List A'!C207=11,11,IF('Vessel List A'!C207=12,12,IF('Vessel List A'!C207=13,13,IF('Vessel List A'!C207=14,14,IF('Vessel List A'!C207=15,15,IF('Vessel List A'!C207=16,16,0))))))))))))))))))</f>
        <v xml:space="preserve"> </v>
      </c>
      <c r="C208" s="154"/>
      <c r="D208" s="158"/>
      <c r="E208" s="411" t="str">
        <f t="shared" si="243"/>
        <v/>
      </c>
      <c r="F208" s="158"/>
      <c r="G208" s="137"/>
      <c r="H208" s="388" t="str">
        <f t="shared" si="244"/>
        <v/>
      </c>
      <c r="I208" s="157" t="str">
        <f>IF(VALUE(IF('Vessel List A'!P207=1,1,IF('Vessel List A'!P207=2,2,IF('Vessel List A'!P207=3,3,IF('Vessel List A'!P207=4,4,IF('Vessel List A'!P207=5,5,IF('Vessel List A'!P207=6,6,IF('Vessel List A'!P207=7,7,IF('Vessel List A'!P207=8,8,IF('Vessel List A'!P207=9,9,IF('Vessel List A'!P207=10,10,IF('Vessel List A'!P207=11,11,IF('Vessel List A'!P207=12,12,IF('Vessel List A'!P207=13,13,IF('Vessel List A'!P207=14,14,IF('Vessel List A'!P207=15,15,IF('Vessel List A'!P207=16,16,0)))))))))))))))))=0," ",VALUE(IF('Vessel List A'!P207=1,1,IF('Vessel List A'!P207=2,2,IF('Vessel List A'!P207=3,3,IF('Vessel List A'!P207=4,4,IF('Vessel List A'!P207=5,5,IF('Vessel List A'!P207=6,6,IF('Vessel List A'!P207=7,7,IF('Vessel List A'!P207=8,8,IF('Vessel List A'!P207=9,9,IF('Vessel List A'!P207=10,10,IF('Vessel List A'!P207=11,11,IF('Vessel List A'!P207=12,12,IF('Vessel List A'!P207=13,13,IF('Vessel List A'!P207=14,14,IF('Vessel List A'!P207=15,15,IF('Vessel List A'!P207=16,16,0))))))))))))))))))</f>
        <v xml:space="preserve"> </v>
      </c>
      <c r="J208" s="154"/>
      <c r="K208" s="158"/>
      <c r="L208" s="411" t="str">
        <f t="shared" si="245"/>
        <v/>
      </c>
      <c r="M208" s="158"/>
      <c r="N208" s="137"/>
      <c r="O208" s="388" t="str">
        <f t="shared" si="246"/>
        <v/>
      </c>
      <c r="P208" s="157"/>
      <c r="Q208" s="154"/>
      <c r="R208" s="158"/>
      <c r="S208" s="411" t="str">
        <f t="shared" si="247"/>
        <v/>
      </c>
      <c r="T208" s="158"/>
      <c r="U208" s="137"/>
      <c r="V208" s="388" t="str">
        <f t="shared" si="248"/>
        <v/>
      </c>
      <c r="W208" s="157"/>
      <c r="X208" s="154"/>
      <c r="Y208" s="158"/>
      <c r="Z208" s="411" t="str">
        <f t="shared" si="249"/>
        <v/>
      </c>
      <c r="AA208" s="158"/>
      <c r="AB208" s="137"/>
      <c r="AC208" s="388" t="str">
        <f t="shared" si="250"/>
        <v/>
      </c>
      <c r="AD208" s="157"/>
      <c r="AE208" s="154"/>
      <c r="AF208" s="158"/>
      <c r="AG208" s="411" t="str">
        <f t="shared" si="251"/>
        <v/>
      </c>
      <c r="AH208" s="158"/>
      <c r="AI208" s="137"/>
      <c r="AJ208" s="388" t="str">
        <f t="shared" si="252"/>
        <v/>
      </c>
      <c r="AK208" s="157"/>
      <c r="AL208" s="154"/>
      <c r="AM208" s="158"/>
      <c r="AN208" s="411" t="str">
        <f t="shared" si="253"/>
        <v/>
      </c>
      <c r="AO208" s="158"/>
      <c r="AP208" s="137"/>
      <c r="AQ208" s="388" t="str">
        <f t="shared" si="254"/>
        <v/>
      </c>
      <c r="AR208" s="157"/>
      <c r="AS208" s="154"/>
      <c r="AT208" s="158"/>
      <c r="AU208" s="411" t="str">
        <f t="shared" si="255"/>
        <v/>
      </c>
      <c r="AV208" s="158"/>
      <c r="AW208" s="137"/>
      <c r="AX208" s="388" t="str">
        <f t="shared" si="256"/>
        <v/>
      </c>
      <c r="AY208" s="157"/>
      <c r="AZ208" s="154"/>
      <c r="BA208" s="158"/>
      <c r="BB208" s="411" t="str">
        <f t="shared" si="257"/>
        <v/>
      </c>
      <c r="BC208" s="158"/>
      <c r="BD208" s="137"/>
      <c r="BE208" s="388" t="str">
        <f t="shared" si="258"/>
        <v/>
      </c>
      <c r="BF208" s="157"/>
      <c r="BG208" s="154"/>
      <c r="BH208" s="158"/>
      <c r="BI208" s="411" t="str">
        <f t="shared" si="259"/>
        <v/>
      </c>
      <c r="BJ208" s="158"/>
      <c r="BK208" s="137"/>
      <c r="BL208" s="388" t="str">
        <f t="shared" si="260"/>
        <v/>
      </c>
      <c r="BM208" s="157"/>
      <c r="BN208" s="154"/>
      <c r="BO208" s="158"/>
      <c r="BP208" s="411" t="str">
        <f t="shared" si="261"/>
        <v/>
      </c>
      <c r="BQ208" s="158"/>
      <c r="BR208" s="137"/>
      <c r="BS208" s="388" t="str">
        <f t="shared" si="262"/>
        <v/>
      </c>
      <c r="BT208" s="157"/>
      <c r="BU208" s="154"/>
      <c r="BV208" s="158"/>
      <c r="BW208" s="411" t="str">
        <f t="shared" si="263"/>
        <v/>
      </c>
      <c r="BX208" s="158"/>
      <c r="BY208" s="137"/>
      <c r="BZ208" s="388" t="str">
        <f t="shared" si="264"/>
        <v/>
      </c>
      <c r="CA208" s="157"/>
      <c r="CB208" s="154"/>
      <c r="CC208" s="158"/>
      <c r="CD208" s="411" t="str">
        <f t="shared" si="265"/>
        <v/>
      </c>
      <c r="CE208" s="158"/>
      <c r="CF208" s="137"/>
      <c r="CG208" s="388" t="str">
        <f t="shared" si="266"/>
        <v/>
      </c>
      <c r="CH208" s="157"/>
      <c r="CI208" s="154"/>
      <c r="CJ208" s="158"/>
      <c r="CK208" s="411" t="str">
        <f t="shared" si="267"/>
        <v/>
      </c>
      <c r="CL208" s="158"/>
      <c r="CM208" s="137"/>
      <c r="CN208" s="388" t="str">
        <f t="shared" si="268"/>
        <v/>
      </c>
      <c r="CO208" s="157"/>
      <c r="CP208" s="154"/>
      <c r="CQ208" s="158"/>
      <c r="CR208" s="411" t="str">
        <f t="shared" si="269"/>
        <v/>
      </c>
      <c r="CS208" s="158"/>
      <c r="CT208" s="137"/>
      <c r="CU208" s="388" t="str">
        <f t="shared" si="270"/>
        <v/>
      </c>
      <c r="CV208" s="157"/>
      <c r="CW208" s="154"/>
      <c r="CX208" s="158"/>
      <c r="CY208" s="411" t="str">
        <f t="shared" si="271"/>
        <v/>
      </c>
      <c r="CZ208" s="158"/>
      <c r="DA208" s="137"/>
      <c r="DB208" s="388" t="str">
        <f t="shared" si="272"/>
        <v/>
      </c>
      <c r="DC208" s="157"/>
      <c r="DD208" s="154"/>
      <c r="DE208" s="158"/>
      <c r="DF208" s="411" t="str">
        <f t="shared" si="273"/>
        <v/>
      </c>
      <c r="DG208" s="158"/>
      <c r="DH208" s="137"/>
      <c r="DI208" s="388" t="str">
        <f t="shared" si="274"/>
        <v/>
      </c>
      <c r="DJ208" s="157"/>
      <c r="DK208" s="154"/>
      <c r="DL208" s="158"/>
      <c r="DM208" s="411" t="str">
        <f t="shared" si="275"/>
        <v/>
      </c>
      <c r="DN208" s="158"/>
      <c r="DO208" s="137"/>
      <c r="DP208" s="388" t="str">
        <f t="shared" si="276"/>
        <v/>
      </c>
      <c r="DQ208" s="157"/>
      <c r="DR208" s="154"/>
      <c r="DS208" s="158"/>
      <c r="DT208" s="411" t="str">
        <f t="shared" si="277"/>
        <v/>
      </c>
      <c r="DU208" s="158"/>
      <c r="DV208" s="137"/>
      <c r="DW208" s="388" t="str">
        <f t="shared" si="278"/>
        <v/>
      </c>
      <c r="DX208" s="157"/>
      <c r="DY208" s="154"/>
      <c r="DZ208" s="158"/>
      <c r="EA208" s="411" t="str">
        <f t="shared" si="279"/>
        <v/>
      </c>
      <c r="EB208" s="158"/>
      <c r="EC208" s="137"/>
      <c r="ED208" s="388" t="str">
        <f t="shared" si="280"/>
        <v/>
      </c>
      <c r="EE208" s="157"/>
      <c r="EF208" s="154"/>
      <c r="EG208" s="158"/>
      <c r="EH208" s="411" t="str">
        <f t="shared" si="281"/>
        <v/>
      </c>
      <c r="EI208" s="158"/>
      <c r="EJ208" s="137"/>
      <c r="EK208" s="397" t="str">
        <f t="shared" si="282"/>
        <v/>
      </c>
      <c r="EL208" s="144"/>
      <c r="EM208" s="157"/>
      <c r="EN208" s="154"/>
      <c r="EO208" s="158"/>
      <c r="EP208" s="411" t="str">
        <f t="shared" si="283"/>
        <v/>
      </c>
      <c r="EQ208" s="158"/>
      <c r="ER208" s="137"/>
      <c r="ES208" s="388" t="str">
        <f t="shared" si="284"/>
        <v/>
      </c>
      <c r="ET208" s="157"/>
      <c r="EU208" s="154"/>
      <c r="EV208" s="158"/>
      <c r="EW208" s="411" t="str">
        <f t="shared" si="285"/>
        <v/>
      </c>
      <c r="EX208" s="158"/>
      <c r="EY208" s="137"/>
      <c r="EZ208" s="388" t="str">
        <f t="shared" si="286"/>
        <v/>
      </c>
      <c r="FA208" s="157"/>
      <c r="FB208" s="154"/>
      <c r="FC208" s="158"/>
      <c r="FD208" s="411" t="str">
        <f t="shared" si="287"/>
        <v/>
      </c>
      <c r="FE208" s="158"/>
      <c r="FF208" s="137"/>
      <c r="FG208" s="388" t="str">
        <f t="shared" si="288"/>
        <v/>
      </c>
      <c r="FH208" s="157"/>
      <c r="FI208" s="154"/>
      <c r="FJ208" s="158"/>
      <c r="FK208" s="411" t="str">
        <f t="shared" si="289"/>
        <v/>
      </c>
      <c r="FL208" s="158"/>
      <c r="FM208" s="137"/>
      <c r="FN208" s="388" t="str">
        <f t="shared" si="290"/>
        <v/>
      </c>
      <c r="FO208" s="157"/>
      <c r="FP208" s="154"/>
      <c r="FQ208" s="158"/>
      <c r="FR208" s="411" t="str">
        <f t="shared" si="291"/>
        <v/>
      </c>
      <c r="FS208" s="158"/>
      <c r="FT208" s="137"/>
      <c r="FU208" s="388" t="str">
        <f t="shared" si="292"/>
        <v/>
      </c>
      <c r="FV208" s="157"/>
      <c r="FW208" s="154"/>
      <c r="FX208" s="158"/>
      <c r="FY208" s="411" t="str">
        <f t="shared" si="293"/>
        <v/>
      </c>
      <c r="FZ208" s="158"/>
      <c r="GA208" s="137"/>
      <c r="GB208" s="388" t="str">
        <f t="shared" si="294"/>
        <v/>
      </c>
      <c r="GC208" s="157"/>
      <c r="GD208" s="154"/>
      <c r="GE208" s="158"/>
      <c r="GF208" s="411" t="str">
        <f t="shared" si="295"/>
        <v/>
      </c>
      <c r="GG208" s="158"/>
      <c r="GH208" s="137"/>
      <c r="GI208" s="388" t="str">
        <f t="shared" si="296"/>
        <v/>
      </c>
      <c r="GJ208" s="157"/>
      <c r="GK208" s="154"/>
      <c r="GL208" s="158"/>
      <c r="GM208" s="411" t="str">
        <f t="shared" si="297"/>
        <v/>
      </c>
      <c r="GN208" s="158"/>
      <c r="GO208" s="137"/>
      <c r="GP208" s="388" t="str">
        <f t="shared" si="298"/>
        <v/>
      </c>
      <c r="GQ208" s="157"/>
      <c r="GR208" s="154"/>
      <c r="GS208" s="158"/>
      <c r="GT208" s="411" t="str">
        <f t="shared" si="299"/>
        <v/>
      </c>
      <c r="GU208" s="158"/>
      <c r="GV208" s="137"/>
      <c r="GW208" s="388" t="str">
        <f t="shared" si="300"/>
        <v/>
      </c>
      <c r="GX208" s="157"/>
      <c r="GY208" s="154"/>
      <c r="GZ208" s="158"/>
      <c r="HA208" s="411" t="str">
        <f t="shared" si="301"/>
        <v/>
      </c>
      <c r="HB208" s="158"/>
      <c r="HC208" s="137"/>
      <c r="HD208" s="388" t="str">
        <f t="shared" si="302"/>
        <v/>
      </c>
      <c r="HE208" s="157"/>
      <c r="HF208" s="154"/>
      <c r="HG208" s="158"/>
      <c r="HH208" s="411" t="str">
        <f t="shared" si="303"/>
        <v/>
      </c>
      <c r="HI208" s="158"/>
      <c r="HJ208" s="137"/>
      <c r="HK208" s="388" t="str">
        <f t="shared" si="304"/>
        <v/>
      </c>
      <c r="HL208" s="157"/>
      <c r="HM208" s="154"/>
      <c r="HN208" s="158"/>
      <c r="HO208" s="411" t="str">
        <f t="shared" si="305"/>
        <v/>
      </c>
      <c r="HP208" s="158"/>
      <c r="HQ208" s="137"/>
      <c r="HR208" s="388" t="str">
        <f t="shared" si="306"/>
        <v/>
      </c>
      <c r="HS208" s="157"/>
      <c r="HT208" s="154"/>
      <c r="HU208" s="158"/>
      <c r="HV208" s="411" t="str">
        <f t="shared" si="307"/>
        <v/>
      </c>
      <c r="HW208" s="158"/>
      <c r="HX208" s="137"/>
      <c r="HY208" s="388" t="str">
        <f t="shared" si="308"/>
        <v/>
      </c>
      <c r="HZ208" s="157"/>
      <c r="IA208" s="154"/>
      <c r="IB208" s="158"/>
      <c r="IC208" s="411" t="str">
        <f t="shared" si="309"/>
        <v/>
      </c>
      <c r="ID208" s="158"/>
      <c r="IE208" s="137"/>
      <c r="IF208" s="388" t="str">
        <f t="shared" si="310"/>
        <v/>
      </c>
      <c r="IG208" s="157"/>
      <c r="IH208" s="154"/>
      <c r="II208" s="158"/>
      <c r="IJ208" s="411" t="str">
        <f t="shared" si="311"/>
        <v/>
      </c>
      <c r="IK208" s="158"/>
      <c r="IL208" s="137"/>
      <c r="IM208" s="388" t="str">
        <f t="shared" si="312"/>
        <v/>
      </c>
      <c r="IN208" s="157"/>
      <c r="IO208" s="154"/>
      <c r="IP208" s="158"/>
      <c r="IQ208" s="411" t="str">
        <f t="shared" si="313"/>
        <v/>
      </c>
      <c r="IR208" s="158"/>
      <c r="IS208" s="137"/>
      <c r="IT208" s="388" t="str">
        <f t="shared" si="314"/>
        <v/>
      </c>
      <c r="IU208" s="157"/>
      <c r="IV208" s="154"/>
      <c r="IW208" s="158"/>
      <c r="IX208" s="411" t="str">
        <f t="shared" si="315"/>
        <v/>
      </c>
      <c r="IY208" s="158"/>
      <c r="IZ208" s="137"/>
      <c r="JA208" s="388" t="str">
        <f t="shared" si="316"/>
        <v/>
      </c>
      <c r="JB208" s="157"/>
      <c r="JC208" s="154"/>
      <c r="JD208" s="158"/>
      <c r="JE208" s="411" t="str">
        <f t="shared" si="317"/>
        <v/>
      </c>
      <c r="JF208" s="158"/>
      <c r="JG208" s="137"/>
      <c r="JH208" s="388" t="str">
        <f t="shared" si="318"/>
        <v/>
      </c>
      <c r="JI208" s="157"/>
      <c r="JJ208" s="154"/>
      <c r="JK208" s="158"/>
      <c r="JL208" s="411" t="str">
        <f t="shared" si="319"/>
        <v/>
      </c>
      <c r="JM208" s="158"/>
      <c r="JN208" s="137"/>
      <c r="JO208" s="388" t="str">
        <f t="shared" si="320"/>
        <v/>
      </c>
      <c r="JP208" s="157"/>
      <c r="JQ208" s="154"/>
      <c r="JR208" s="158"/>
      <c r="JS208" s="411" t="str">
        <f t="shared" si="321"/>
        <v/>
      </c>
      <c r="JT208" s="158"/>
      <c r="JU208" s="137"/>
      <c r="JV208" s="397" t="str">
        <f t="shared" si="322"/>
        <v/>
      </c>
      <c r="JW208" s="403"/>
    </row>
    <row r="209" spans="1:283" ht="15" x14ac:dyDescent="0.25">
      <c r="A209" s="132">
        <f>'Vessel List A'!B208</f>
        <v>41783</v>
      </c>
      <c r="B209" s="157" t="str">
        <f>IF(VALUE(IF('Vessel List A'!C208=1,1,IF('Vessel List A'!C208=2,2,IF('Vessel List A'!C208=3,3,IF('Vessel List A'!C208=4,4,IF('Vessel List A'!C208=5,5,IF('Vessel List A'!C208=6,6,IF('Vessel List A'!C208=7,7,IF('Vessel List A'!C208=8,8,IF('Vessel List A'!C208=9,9,IF('Vessel List A'!C208=10,10,IF('Vessel List A'!C208=11,11,IF('Vessel List A'!C208=12,12,IF('Vessel List A'!C208=13,13,IF('Vessel List A'!C208=14,14,IF('Vessel List A'!C208=15,15,IF('Vessel List A'!C208=16,16,0)))))))))))))))))=0," ",VALUE(IF('Vessel List A'!C208=1,1,IF('Vessel List A'!C208=2,2,IF('Vessel List A'!C208=3,3,IF('Vessel List A'!C208=4,4,IF('Vessel List A'!C208=5,5,IF('Vessel List A'!C208=6,6,IF('Vessel List A'!C208=7,7,IF('Vessel List A'!C208=8,8,IF('Vessel List A'!C208=9,9,IF('Vessel List A'!C208=10,10,IF('Vessel List A'!C208=11,11,IF('Vessel List A'!C208=12,12,IF('Vessel List A'!C208=13,13,IF('Vessel List A'!C208=14,14,IF('Vessel List A'!C208=15,15,IF('Vessel List A'!C208=16,16,0))))))))))))))))))</f>
        <v xml:space="preserve"> </v>
      </c>
      <c r="C209" s="154"/>
      <c r="D209" s="158"/>
      <c r="E209" s="411" t="str">
        <f t="shared" si="243"/>
        <v/>
      </c>
      <c r="F209" s="158"/>
      <c r="G209" s="137"/>
      <c r="H209" s="388" t="str">
        <f t="shared" si="244"/>
        <v/>
      </c>
      <c r="I209" s="157" t="str">
        <f>IF(VALUE(IF('Vessel List A'!P208=1,1,IF('Vessel List A'!P208=2,2,IF('Vessel List A'!P208=3,3,IF('Vessel List A'!P208=4,4,IF('Vessel List A'!P208=5,5,IF('Vessel List A'!P208=6,6,IF('Vessel List A'!P208=7,7,IF('Vessel List A'!P208=8,8,IF('Vessel List A'!P208=9,9,IF('Vessel List A'!P208=10,10,IF('Vessel List A'!P208=11,11,IF('Vessel List A'!P208=12,12,IF('Vessel List A'!P208=13,13,IF('Vessel List A'!P208=14,14,IF('Vessel List A'!P208=15,15,IF('Vessel List A'!P208=16,16,0)))))))))))))))))=0," ",VALUE(IF('Vessel List A'!P208=1,1,IF('Vessel List A'!P208=2,2,IF('Vessel List A'!P208=3,3,IF('Vessel List A'!P208=4,4,IF('Vessel List A'!P208=5,5,IF('Vessel List A'!P208=6,6,IF('Vessel List A'!P208=7,7,IF('Vessel List A'!P208=8,8,IF('Vessel List A'!P208=9,9,IF('Vessel List A'!P208=10,10,IF('Vessel List A'!P208=11,11,IF('Vessel List A'!P208=12,12,IF('Vessel List A'!P208=13,13,IF('Vessel List A'!P208=14,14,IF('Vessel List A'!P208=15,15,IF('Vessel List A'!P208=16,16,0))))))))))))))))))</f>
        <v xml:space="preserve"> </v>
      </c>
      <c r="J209" s="154"/>
      <c r="K209" s="158"/>
      <c r="L209" s="411" t="str">
        <f t="shared" si="245"/>
        <v/>
      </c>
      <c r="M209" s="158"/>
      <c r="N209" s="137"/>
      <c r="O209" s="388" t="str">
        <f t="shared" si="246"/>
        <v/>
      </c>
      <c r="P209" s="157"/>
      <c r="Q209" s="154"/>
      <c r="R209" s="158"/>
      <c r="S209" s="411" t="str">
        <f t="shared" si="247"/>
        <v/>
      </c>
      <c r="T209" s="158"/>
      <c r="U209" s="137"/>
      <c r="V209" s="388" t="str">
        <f t="shared" si="248"/>
        <v/>
      </c>
      <c r="W209" s="157"/>
      <c r="X209" s="154"/>
      <c r="Y209" s="158"/>
      <c r="Z209" s="411" t="str">
        <f t="shared" si="249"/>
        <v/>
      </c>
      <c r="AA209" s="158"/>
      <c r="AB209" s="137"/>
      <c r="AC209" s="388" t="str">
        <f t="shared" si="250"/>
        <v/>
      </c>
      <c r="AD209" s="157"/>
      <c r="AE209" s="154"/>
      <c r="AF209" s="158"/>
      <c r="AG209" s="411" t="str">
        <f t="shared" si="251"/>
        <v/>
      </c>
      <c r="AH209" s="158"/>
      <c r="AI209" s="137"/>
      <c r="AJ209" s="388" t="str">
        <f t="shared" si="252"/>
        <v/>
      </c>
      <c r="AK209" s="157"/>
      <c r="AL209" s="154"/>
      <c r="AM209" s="158"/>
      <c r="AN209" s="411" t="str">
        <f t="shared" si="253"/>
        <v/>
      </c>
      <c r="AO209" s="158"/>
      <c r="AP209" s="137"/>
      <c r="AQ209" s="388" t="str">
        <f t="shared" si="254"/>
        <v/>
      </c>
      <c r="AR209" s="157"/>
      <c r="AS209" s="154"/>
      <c r="AT209" s="158"/>
      <c r="AU209" s="411" t="str">
        <f t="shared" si="255"/>
        <v/>
      </c>
      <c r="AV209" s="158"/>
      <c r="AW209" s="137"/>
      <c r="AX209" s="388" t="str">
        <f t="shared" si="256"/>
        <v/>
      </c>
      <c r="AY209" s="157"/>
      <c r="AZ209" s="154"/>
      <c r="BA209" s="158"/>
      <c r="BB209" s="411" t="str">
        <f t="shared" si="257"/>
        <v/>
      </c>
      <c r="BC209" s="158"/>
      <c r="BD209" s="137"/>
      <c r="BE209" s="388" t="str">
        <f t="shared" si="258"/>
        <v/>
      </c>
      <c r="BF209" s="157"/>
      <c r="BG209" s="154"/>
      <c r="BH209" s="158"/>
      <c r="BI209" s="411" t="str">
        <f t="shared" si="259"/>
        <v/>
      </c>
      <c r="BJ209" s="158"/>
      <c r="BK209" s="137"/>
      <c r="BL209" s="388" t="str">
        <f t="shared" si="260"/>
        <v/>
      </c>
      <c r="BM209" s="157"/>
      <c r="BN209" s="154"/>
      <c r="BO209" s="158"/>
      <c r="BP209" s="411" t="str">
        <f t="shared" si="261"/>
        <v/>
      </c>
      <c r="BQ209" s="158"/>
      <c r="BR209" s="137"/>
      <c r="BS209" s="388" t="str">
        <f t="shared" si="262"/>
        <v/>
      </c>
      <c r="BT209" s="157"/>
      <c r="BU209" s="154"/>
      <c r="BV209" s="158"/>
      <c r="BW209" s="411" t="str">
        <f t="shared" si="263"/>
        <v/>
      </c>
      <c r="BX209" s="158"/>
      <c r="BY209" s="137"/>
      <c r="BZ209" s="388" t="str">
        <f t="shared" si="264"/>
        <v/>
      </c>
      <c r="CA209" s="157"/>
      <c r="CB209" s="154"/>
      <c r="CC209" s="158"/>
      <c r="CD209" s="411" t="str">
        <f t="shared" si="265"/>
        <v/>
      </c>
      <c r="CE209" s="158"/>
      <c r="CF209" s="137"/>
      <c r="CG209" s="388" t="str">
        <f t="shared" si="266"/>
        <v/>
      </c>
      <c r="CH209" s="157"/>
      <c r="CI209" s="154"/>
      <c r="CJ209" s="158"/>
      <c r="CK209" s="411" t="str">
        <f t="shared" si="267"/>
        <v/>
      </c>
      <c r="CL209" s="158"/>
      <c r="CM209" s="137"/>
      <c r="CN209" s="388" t="str">
        <f t="shared" si="268"/>
        <v/>
      </c>
      <c r="CO209" s="157"/>
      <c r="CP209" s="154"/>
      <c r="CQ209" s="158"/>
      <c r="CR209" s="411" t="str">
        <f t="shared" si="269"/>
        <v/>
      </c>
      <c r="CS209" s="158"/>
      <c r="CT209" s="137"/>
      <c r="CU209" s="388" t="str">
        <f t="shared" si="270"/>
        <v/>
      </c>
      <c r="CV209" s="157"/>
      <c r="CW209" s="154"/>
      <c r="CX209" s="158"/>
      <c r="CY209" s="411" t="str">
        <f t="shared" si="271"/>
        <v/>
      </c>
      <c r="CZ209" s="158"/>
      <c r="DA209" s="137"/>
      <c r="DB209" s="388" t="str">
        <f t="shared" si="272"/>
        <v/>
      </c>
      <c r="DC209" s="157"/>
      <c r="DD209" s="154"/>
      <c r="DE209" s="158"/>
      <c r="DF209" s="411" t="str">
        <f t="shared" si="273"/>
        <v/>
      </c>
      <c r="DG209" s="158"/>
      <c r="DH209" s="137"/>
      <c r="DI209" s="388" t="str">
        <f t="shared" si="274"/>
        <v/>
      </c>
      <c r="DJ209" s="157"/>
      <c r="DK209" s="154"/>
      <c r="DL209" s="158"/>
      <c r="DM209" s="411" t="str">
        <f t="shared" si="275"/>
        <v/>
      </c>
      <c r="DN209" s="158"/>
      <c r="DO209" s="137"/>
      <c r="DP209" s="388" t="str">
        <f t="shared" si="276"/>
        <v/>
      </c>
      <c r="DQ209" s="157"/>
      <c r="DR209" s="154"/>
      <c r="DS209" s="158"/>
      <c r="DT209" s="411" t="str">
        <f t="shared" si="277"/>
        <v/>
      </c>
      <c r="DU209" s="158"/>
      <c r="DV209" s="137"/>
      <c r="DW209" s="388" t="str">
        <f t="shared" si="278"/>
        <v/>
      </c>
      <c r="DX209" s="157"/>
      <c r="DY209" s="154"/>
      <c r="DZ209" s="158"/>
      <c r="EA209" s="411" t="str">
        <f t="shared" si="279"/>
        <v/>
      </c>
      <c r="EB209" s="158"/>
      <c r="EC209" s="137"/>
      <c r="ED209" s="388" t="str">
        <f t="shared" si="280"/>
        <v/>
      </c>
      <c r="EE209" s="157"/>
      <c r="EF209" s="154"/>
      <c r="EG209" s="158"/>
      <c r="EH209" s="411" t="str">
        <f t="shared" si="281"/>
        <v/>
      </c>
      <c r="EI209" s="158"/>
      <c r="EJ209" s="137"/>
      <c r="EK209" s="397" t="str">
        <f t="shared" si="282"/>
        <v/>
      </c>
      <c r="EL209" s="144"/>
      <c r="EM209" s="157"/>
      <c r="EN209" s="154"/>
      <c r="EO209" s="158"/>
      <c r="EP209" s="411" t="str">
        <f t="shared" si="283"/>
        <v/>
      </c>
      <c r="EQ209" s="158"/>
      <c r="ER209" s="137"/>
      <c r="ES209" s="388" t="str">
        <f t="shared" si="284"/>
        <v/>
      </c>
      <c r="ET209" s="157"/>
      <c r="EU209" s="154"/>
      <c r="EV209" s="158"/>
      <c r="EW209" s="411" t="str">
        <f t="shared" si="285"/>
        <v/>
      </c>
      <c r="EX209" s="158"/>
      <c r="EY209" s="137"/>
      <c r="EZ209" s="388" t="str">
        <f t="shared" si="286"/>
        <v/>
      </c>
      <c r="FA209" s="157"/>
      <c r="FB209" s="154"/>
      <c r="FC209" s="158"/>
      <c r="FD209" s="411" t="str">
        <f t="shared" si="287"/>
        <v/>
      </c>
      <c r="FE209" s="158"/>
      <c r="FF209" s="137"/>
      <c r="FG209" s="388" t="str">
        <f t="shared" si="288"/>
        <v/>
      </c>
      <c r="FH209" s="157"/>
      <c r="FI209" s="154"/>
      <c r="FJ209" s="158"/>
      <c r="FK209" s="411" t="str">
        <f t="shared" si="289"/>
        <v/>
      </c>
      <c r="FL209" s="158"/>
      <c r="FM209" s="137"/>
      <c r="FN209" s="388" t="str">
        <f t="shared" si="290"/>
        <v/>
      </c>
      <c r="FO209" s="157"/>
      <c r="FP209" s="154"/>
      <c r="FQ209" s="158"/>
      <c r="FR209" s="411" t="str">
        <f t="shared" si="291"/>
        <v/>
      </c>
      <c r="FS209" s="158"/>
      <c r="FT209" s="137"/>
      <c r="FU209" s="388" t="str">
        <f t="shared" si="292"/>
        <v/>
      </c>
      <c r="FV209" s="157"/>
      <c r="FW209" s="154"/>
      <c r="FX209" s="158"/>
      <c r="FY209" s="411" t="str">
        <f t="shared" si="293"/>
        <v/>
      </c>
      <c r="FZ209" s="158"/>
      <c r="GA209" s="137"/>
      <c r="GB209" s="388" t="str">
        <f t="shared" si="294"/>
        <v/>
      </c>
      <c r="GC209" s="157"/>
      <c r="GD209" s="154"/>
      <c r="GE209" s="158"/>
      <c r="GF209" s="411" t="str">
        <f t="shared" si="295"/>
        <v/>
      </c>
      <c r="GG209" s="158"/>
      <c r="GH209" s="137"/>
      <c r="GI209" s="388" t="str">
        <f t="shared" si="296"/>
        <v/>
      </c>
      <c r="GJ209" s="157"/>
      <c r="GK209" s="154"/>
      <c r="GL209" s="158"/>
      <c r="GM209" s="411" t="str">
        <f t="shared" si="297"/>
        <v/>
      </c>
      <c r="GN209" s="158"/>
      <c r="GO209" s="137"/>
      <c r="GP209" s="388" t="str">
        <f t="shared" si="298"/>
        <v/>
      </c>
      <c r="GQ209" s="157"/>
      <c r="GR209" s="154"/>
      <c r="GS209" s="158"/>
      <c r="GT209" s="411" t="str">
        <f t="shared" si="299"/>
        <v/>
      </c>
      <c r="GU209" s="158"/>
      <c r="GV209" s="137"/>
      <c r="GW209" s="388" t="str">
        <f t="shared" si="300"/>
        <v/>
      </c>
      <c r="GX209" s="157"/>
      <c r="GY209" s="154"/>
      <c r="GZ209" s="158"/>
      <c r="HA209" s="411" t="str">
        <f t="shared" si="301"/>
        <v/>
      </c>
      <c r="HB209" s="158"/>
      <c r="HC209" s="137"/>
      <c r="HD209" s="388" t="str">
        <f t="shared" si="302"/>
        <v/>
      </c>
      <c r="HE209" s="157"/>
      <c r="HF209" s="154"/>
      <c r="HG209" s="158"/>
      <c r="HH209" s="411" t="str">
        <f t="shared" si="303"/>
        <v/>
      </c>
      <c r="HI209" s="158"/>
      <c r="HJ209" s="137"/>
      <c r="HK209" s="388" t="str">
        <f t="shared" si="304"/>
        <v/>
      </c>
      <c r="HL209" s="157"/>
      <c r="HM209" s="154"/>
      <c r="HN209" s="158"/>
      <c r="HO209" s="411" t="str">
        <f t="shared" si="305"/>
        <v/>
      </c>
      <c r="HP209" s="158"/>
      <c r="HQ209" s="137"/>
      <c r="HR209" s="388" t="str">
        <f t="shared" si="306"/>
        <v/>
      </c>
      <c r="HS209" s="157"/>
      <c r="HT209" s="154"/>
      <c r="HU209" s="158"/>
      <c r="HV209" s="411" t="str">
        <f t="shared" si="307"/>
        <v/>
      </c>
      <c r="HW209" s="158"/>
      <c r="HX209" s="137"/>
      <c r="HY209" s="388" t="str">
        <f t="shared" si="308"/>
        <v/>
      </c>
      <c r="HZ209" s="157"/>
      <c r="IA209" s="154"/>
      <c r="IB209" s="158"/>
      <c r="IC209" s="411" t="str">
        <f t="shared" si="309"/>
        <v/>
      </c>
      <c r="ID209" s="158"/>
      <c r="IE209" s="137"/>
      <c r="IF209" s="388" t="str">
        <f t="shared" si="310"/>
        <v/>
      </c>
      <c r="IG209" s="157"/>
      <c r="IH209" s="154"/>
      <c r="II209" s="158"/>
      <c r="IJ209" s="411" t="str">
        <f t="shared" si="311"/>
        <v/>
      </c>
      <c r="IK209" s="158"/>
      <c r="IL209" s="137"/>
      <c r="IM209" s="388" t="str">
        <f t="shared" si="312"/>
        <v/>
      </c>
      <c r="IN209" s="157"/>
      <c r="IO209" s="154"/>
      <c r="IP209" s="158"/>
      <c r="IQ209" s="411" t="str">
        <f t="shared" si="313"/>
        <v/>
      </c>
      <c r="IR209" s="158"/>
      <c r="IS209" s="137"/>
      <c r="IT209" s="388" t="str">
        <f t="shared" si="314"/>
        <v/>
      </c>
      <c r="IU209" s="157"/>
      <c r="IV209" s="154"/>
      <c r="IW209" s="158"/>
      <c r="IX209" s="411" t="str">
        <f t="shared" si="315"/>
        <v/>
      </c>
      <c r="IY209" s="158"/>
      <c r="IZ209" s="137"/>
      <c r="JA209" s="388" t="str">
        <f t="shared" si="316"/>
        <v/>
      </c>
      <c r="JB209" s="157"/>
      <c r="JC209" s="154"/>
      <c r="JD209" s="158"/>
      <c r="JE209" s="411" t="str">
        <f t="shared" si="317"/>
        <v/>
      </c>
      <c r="JF209" s="158"/>
      <c r="JG209" s="137"/>
      <c r="JH209" s="388" t="str">
        <f t="shared" si="318"/>
        <v/>
      </c>
      <c r="JI209" s="157"/>
      <c r="JJ209" s="154"/>
      <c r="JK209" s="158"/>
      <c r="JL209" s="411" t="str">
        <f t="shared" si="319"/>
        <v/>
      </c>
      <c r="JM209" s="158"/>
      <c r="JN209" s="137"/>
      <c r="JO209" s="388" t="str">
        <f t="shared" si="320"/>
        <v/>
      </c>
      <c r="JP209" s="157"/>
      <c r="JQ209" s="154"/>
      <c r="JR209" s="158"/>
      <c r="JS209" s="411" t="str">
        <f t="shared" si="321"/>
        <v/>
      </c>
      <c r="JT209" s="158"/>
      <c r="JU209" s="137"/>
      <c r="JV209" s="397" t="str">
        <f t="shared" si="322"/>
        <v/>
      </c>
      <c r="JW209" s="403"/>
    </row>
    <row r="210" spans="1:283" ht="15" x14ac:dyDescent="0.25">
      <c r="A210" s="132">
        <f>'Vessel List A'!B209</f>
        <v>41784</v>
      </c>
      <c r="B210" s="157" t="str">
        <f>IF(VALUE(IF('Vessel List A'!C209=1,1,IF('Vessel List A'!C209=2,2,IF('Vessel List A'!C209=3,3,IF('Vessel List A'!C209=4,4,IF('Vessel List A'!C209=5,5,IF('Vessel List A'!C209=6,6,IF('Vessel List A'!C209=7,7,IF('Vessel List A'!C209=8,8,IF('Vessel List A'!C209=9,9,IF('Vessel List A'!C209=10,10,IF('Vessel List A'!C209=11,11,IF('Vessel List A'!C209=12,12,IF('Vessel List A'!C209=13,13,IF('Vessel List A'!C209=14,14,IF('Vessel List A'!C209=15,15,IF('Vessel List A'!C209=16,16,0)))))))))))))))))=0," ",VALUE(IF('Vessel List A'!C209=1,1,IF('Vessel List A'!C209=2,2,IF('Vessel List A'!C209=3,3,IF('Vessel List A'!C209=4,4,IF('Vessel List A'!C209=5,5,IF('Vessel List A'!C209=6,6,IF('Vessel List A'!C209=7,7,IF('Vessel List A'!C209=8,8,IF('Vessel List A'!C209=9,9,IF('Vessel List A'!C209=10,10,IF('Vessel List A'!C209=11,11,IF('Vessel List A'!C209=12,12,IF('Vessel List A'!C209=13,13,IF('Vessel List A'!C209=14,14,IF('Vessel List A'!C209=15,15,IF('Vessel List A'!C209=16,16,0))))))))))))))))))</f>
        <v xml:space="preserve"> </v>
      </c>
      <c r="C210" s="154"/>
      <c r="D210" s="158"/>
      <c r="E210" s="411" t="str">
        <f t="shared" si="243"/>
        <v/>
      </c>
      <c r="F210" s="158"/>
      <c r="G210" s="137"/>
      <c r="H210" s="388" t="str">
        <f t="shared" si="244"/>
        <v/>
      </c>
      <c r="I210" s="157" t="str">
        <f>IF(VALUE(IF('Vessel List A'!P209=1,1,IF('Vessel List A'!P209=2,2,IF('Vessel List A'!P209=3,3,IF('Vessel List A'!P209=4,4,IF('Vessel List A'!P209=5,5,IF('Vessel List A'!P209=6,6,IF('Vessel List A'!P209=7,7,IF('Vessel List A'!P209=8,8,IF('Vessel List A'!P209=9,9,IF('Vessel List A'!P209=10,10,IF('Vessel List A'!P209=11,11,IF('Vessel List A'!P209=12,12,IF('Vessel List A'!P209=13,13,IF('Vessel List A'!P209=14,14,IF('Vessel List A'!P209=15,15,IF('Vessel List A'!P209=16,16,0)))))))))))))))))=0," ",VALUE(IF('Vessel List A'!P209=1,1,IF('Vessel List A'!P209=2,2,IF('Vessel List A'!P209=3,3,IF('Vessel List A'!P209=4,4,IF('Vessel List A'!P209=5,5,IF('Vessel List A'!P209=6,6,IF('Vessel List A'!P209=7,7,IF('Vessel List A'!P209=8,8,IF('Vessel List A'!P209=9,9,IF('Vessel List A'!P209=10,10,IF('Vessel List A'!P209=11,11,IF('Vessel List A'!P209=12,12,IF('Vessel List A'!P209=13,13,IF('Vessel List A'!P209=14,14,IF('Vessel List A'!P209=15,15,IF('Vessel List A'!P209=16,16,0))))))))))))))))))</f>
        <v xml:space="preserve"> </v>
      </c>
      <c r="J210" s="154"/>
      <c r="K210" s="158"/>
      <c r="L210" s="411" t="str">
        <f t="shared" si="245"/>
        <v/>
      </c>
      <c r="M210" s="158"/>
      <c r="N210" s="137"/>
      <c r="O210" s="388" t="str">
        <f t="shared" si="246"/>
        <v/>
      </c>
      <c r="P210" s="157"/>
      <c r="Q210" s="154"/>
      <c r="R210" s="158"/>
      <c r="S210" s="411" t="str">
        <f t="shared" si="247"/>
        <v/>
      </c>
      <c r="T210" s="158"/>
      <c r="U210" s="137"/>
      <c r="V210" s="388" t="str">
        <f t="shared" si="248"/>
        <v/>
      </c>
      <c r="W210" s="157"/>
      <c r="X210" s="154"/>
      <c r="Y210" s="158"/>
      <c r="Z210" s="411" t="str">
        <f t="shared" si="249"/>
        <v/>
      </c>
      <c r="AA210" s="158"/>
      <c r="AB210" s="137"/>
      <c r="AC210" s="388" t="str">
        <f t="shared" si="250"/>
        <v/>
      </c>
      <c r="AD210" s="157"/>
      <c r="AE210" s="154"/>
      <c r="AF210" s="158"/>
      <c r="AG210" s="411" t="str">
        <f t="shared" si="251"/>
        <v/>
      </c>
      <c r="AH210" s="158"/>
      <c r="AI210" s="137"/>
      <c r="AJ210" s="388" t="str">
        <f t="shared" si="252"/>
        <v/>
      </c>
      <c r="AK210" s="157"/>
      <c r="AL210" s="154"/>
      <c r="AM210" s="158"/>
      <c r="AN210" s="411" t="str">
        <f t="shared" si="253"/>
        <v/>
      </c>
      <c r="AO210" s="158"/>
      <c r="AP210" s="137"/>
      <c r="AQ210" s="388" t="str">
        <f t="shared" si="254"/>
        <v/>
      </c>
      <c r="AR210" s="157"/>
      <c r="AS210" s="154"/>
      <c r="AT210" s="158"/>
      <c r="AU210" s="411" t="str">
        <f t="shared" si="255"/>
        <v/>
      </c>
      <c r="AV210" s="158"/>
      <c r="AW210" s="137"/>
      <c r="AX210" s="388" t="str">
        <f t="shared" si="256"/>
        <v/>
      </c>
      <c r="AY210" s="157"/>
      <c r="AZ210" s="154"/>
      <c r="BA210" s="158"/>
      <c r="BB210" s="411" t="str">
        <f t="shared" si="257"/>
        <v/>
      </c>
      <c r="BC210" s="158"/>
      <c r="BD210" s="137"/>
      <c r="BE210" s="388" t="str">
        <f t="shared" si="258"/>
        <v/>
      </c>
      <c r="BF210" s="157"/>
      <c r="BG210" s="154"/>
      <c r="BH210" s="158"/>
      <c r="BI210" s="411" t="str">
        <f t="shared" si="259"/>
        <v/>
      </c>
      <c r="BJ210" s="158"/>
      <c r="BK210" s="137"/>
      <c r="BL210" s="388" t="str">
        <f t="shared" si="260"/>
        <v/>
      </c>
      <c r="BM210" s="157"/>
      <c r="BN210" s="154"/>
      <c r="BO210" s="158"/>
      <c r="BP210" s="411" t="str">
        <f t="shared" si="261"/>
        <v/>
      </c>
      <c r="BQ210" s="158"/>
      <c r="BR210" s="137"/>
      <c r="BS210" s="388" t="str">
        <f t="shared" si="262"/>
        <v/>
      </c>
      <c r="BT210" s="157"/>
      <c r="BU210" s="154"/>
      <c r="BV210" s="158"/>
      <c r="BW210" s="411" t="str">
        <f t="shared" si="263"/>
        <v/>
      </c>
      <c r="BX210" s="158"/>
      <c r="BY210" s="137"/>
      <c r="BZ210" s="388" t="str">
        <f t="shared" si="264"/>
        <v/>
      </c>
      <c r="CA210" s="157"/>
      <c r="CB210" s="154"/>
      <c r="CC210" s="158"/>
      <c r="CD210" s="411" t="str">
        <f t="shared" si="265"/>
        <v/>
      </c>
      <c r="CE210" s="158"/>
      <c r="CF210" s="137"/>
      <c r="CG210" s="388" t="str">
        <f t="shared" si="266"/>
        <v/>
      </c>
      <c r="CH210" s="157"/>
      <c r="CI210" s="154"/>
      <c r="CJ210" s="158"/>
      <c r="CK210" s="411" t="str">
        <f t="shared" si="267"/>
        <v/>
      </c>
      <c r="CL210" s="158"/>
      <c r="CM210" s="137"/>
      <c r="CN210" s="388" t="str">
        <f t="shared" si="268"/>
        <v/>
      </c>
      <c r="CO210" s="157"/>
      <c r="CP210" s="154"/>
      <c r="CQ210" s="158"/>
      <c r="CR210" s="411" t="str">
        <f t="shared" si="269"/>
        <v/>
      </c>
      <c r="CS210" s="158"/>
      <c r="CT210" s="137"/>
      <c r="CU210" s="388" t="str">
        <f t="shared" si="270"/>
        <v/>
      </c>
      <c r="CV210" s="157"/>
      <c r="CW210" s="154"/>
      <c r="CX210" s="158"/>
      <c r="CY210" s="411" t="str">
        <f t="shared" si="271"/>
        <v/>
      </c>
      <c r="CZ210" s="158"/>
      <c r="DA210" s="137"/>
      <c r="DB210" s="388" t="str">
        <f t="shared" si="272"/>
        <v/>
      </c>
      <c r="DC210" s="157"/>
      <c r="DD210" s="154"/>
      <c r="DE210" s="158"/>
      <c r="DF210" s="411" t="str">
        <f t="shared" si="273"/>
        <v/>
      </c>
      <c r="DG210" s="158"/>
      <c r="DH210" s="137"/>
      <c r="DI210" s="388" t="str">
        <f t="shared" si="274"/>
        <v/>
      </c>
      <c r="DJ210" s="157"/>
      <c r="DK210" s="154"/>
      <c r="DL210" s="158"/>
      <c r="DM210" s="411" t="str">
        <f t="shared" si="275"/>
        <v/>
      </c>
      <c r="DN210" s="158"/>
      <c r="DO210" s="137"/>
      <c r="DP210" s="388" t="str">
        <f t="shared" si="276"/>
        <v/>
      </c>
      <c r="DQ210" s="157"/>
      <c r="DR210" s="154"/>
      <c r="DS210" s="158"/>
      <c r="DT210" s="411" t="str">
        <f t="shared" si="277"/>
        <v/>
      </c>
      <c r="DU210" s="158"/>
      <c r="DV210" s="137"/>
      <c r="DW210" s="388" t="str">
        <f t="shared" si="278"/>
        <v/>
      </c>
      <c r="DX210" s="157"/>
      <c r="DY210" s="154"/>
      <c r="DZ210" s="158"/>
      <c r="EA210" s="411" t="str">
        <f t="shared" si="279"/>
        <v/>
      </c>
      <c r="EB210" s="158"/>
      <c r="EC210" s="137"/>
      <c r="ED210" s="388" t="str">
        <f t="shared" si="280"/>
        <v/>
      </c>
      <c r="EE210" s="157"/>
      <c r="EF210" s="154"/>
      <c r="EG210" s="158"/>
      <c r="EH210" s="411" t="str">
        <f t="shared" si="281"/>
        <v/>
      </c>
      <c r="EI210" s="158"/>
      <c r="EJ210" s="137"/>
      <c r="EK210" s="397" t="str">
        <f t="shared" si="282"/>
        <v/>
      </c>
      <c r="EL210" s="144"/>
      <c r="EM210" s="157"/>
      <c r="EN210" s="154"/>
      <c r="EO210" s="158"/>
      <c r="EP210" s="411" t="str">
        <f t="shared" si="283"/>
        <v/>
      </c>
      <c r="EQ210" s="158"/>
      <c r="ER210" s="137"/>
      <c r="ES210" s="388" t="str">
        <f t="shared" si="284"/>
        <v/>
      </c>
      <c r="ET210" s="157"/>
      <c r="EU210" s="154"/>
      <c r="EV210" s="158"/>
      <c r="EW210" s="411" t="str">
        <f t="shared" si="285"/>
        <v/>
      </c>
      <c r="EX210" s="158"/>
      <c r="EY210" s="137"/>
      <c r="EZ210" s="388" t="str">
        <f t="shared" si="286"/>
        <v/>
      </c>
      <c r="FA210" s="157"/>
      <c r="FB210" s="154"/>
      <c r="FC210" s="158"/>
      <c r="FD210" s="411" t="str">
        <f t="shared" si="287"/>
        <v/>
      </c>
      <c r="FE210" s="158"/>
      <c r="FF210" s="137"/>
      <c r="FG210" s="388" t="str">
        <f t="shared" si="288"/>
        <v/>
      </c>
      <c r="FH210" s="157"/>
      <c r="FI210" s="154"/>
      <c r="FJ210" s="158"/>
      <c r="FK210" s="411" t="str">
        <f t="shared" si="289"/>
        <v/>
      </c>
      <c r="FL210" s="158"/>
      <c r="FM210" s="137"/>
      <c r="FN210" s="388" t="str">
        <f t="shared" si="290"/>
        <v/>
      </c>
      <c r="FO210" s="157"/>
      <c r="FP210" s="154"/>
      <c r="FQ210" s="158"/>
      <c r="FR210" s="411" t="str">
        <f t="shared" si="291"/>
        <v/>
      </c>
      <c r="FS210" s="158"/>
      <c r="FT210" s="137"/>
      <c r="FU210" s="388" t="str">
        <f t="shared" si="292"/>
        <v/>
      </c>
      <c r="FV210" s="157"/>
      <c r="FW210" s="154"/>
      <c r="FX210" s="158"/>
      <c r="FY210" s="411" t="str">
        <f t="shared" si="293"/>
        <v/>
      </c>
      <c r="FZ210" s="158"/>
      <c r="GA210" s="137"/>
      <c r="GB210" s="388" t="str">
        <f t="shared" si="294"/>
        <v/>
      </c>
      <c r="GC210" s="157"/>
      <c r="GD210" s="154"/>
      <c r="GE210" s="158"/>
      <c r="GF210" s="411" t="str">
        <f t="shared" si="295"/>
        <v/>
      </c>
      <c r="GG210" s="158"/>
      <c r="GH210" s="137"/>
      <c r="GI210" s="388" t="str">
        <f t="shared" si="296"/>
        <v/>
      </c>
      <c r="GJ210" s="157"/>
      <c r="GK210" s="154"/>
      <c r="GL210" s="158"/>
      <c r="GM210" s="411" t="str">
        <f t="shared" si="297"/>
        <v/>
      </c>
      <c r="GN210" s="158"/>
      <c r="GO210" s="137"/>
      <c r="GP210" s="388" t="str">
        <f t="shared" si="298"/>
        <v/>
      </c>
      <c r="GQ210" s="157"/>
      <c r="GR210" s="154"/>
      <c r="GS210" s="158"/>
      <c r="GT210" s="411" t="str">
        <f t="shared" si="299"/>
        <v/>
      </c>
      <c r="GU210" s="158"/>
      <c r="GV210" s="137"/>
      <c r="GW210" s="388" t="str">
        <f t="shared" si="300"/>
        <v/>
      </c>
      <c r="GX210" s="157"/>
      <c r="GY210" s="154"/>
      <c r="GZ210" s="158"/>
      <c r="HA210" s="411" t="str">
        <f t="shared" si="301"/>
        <v/>
      </c>
      <c r="HB210" s="158"/>
      <c r="HC210" s="137"/>
      <c r="HD210" s="388" t="str">
        <f t="shared" si="302"/>
        <v/>
      </c>
      <c r="HE210" s="157"/>
      <c r="HF210" s="154"/>
      <c r="HG210" s="158"/>
      <c r="HH210" s="411" t="str">
        <f t="shared" si="303"/>
        <v/>
      </c>
      <c r="HI210" s="158"/>
      <c r="HJ210" s="137"/>
      <c r="HK210" s="388" t="str">
        <f t="shared" si="304"/>
        <v/>
      </c>
      <c r="HL210" s="157"/>
      <c r="HM210" s="154"/>
      <c r="HN210" s="158"/>
      <c r="HO210" s="411" t="str">
        <f t="shared" si="305"/>
        <v/>
      </c>
      <c r="HP210" s="158"/>
      <c r="HQ210" s="137"/>
      <c r="HR210" s="388" t="str">
        <f t="shared" si="306"/>
        <v/>
      </c>
      <c r="HS210" s="157"/>
      <c r="HT210" s="154"/>
      <c r="HU210" s="158"/>
      <c r="HV210" s="411" t="str">
        <f t="shared" si="307"/>
        <v/>
      </c>
      <c r="HW210" s="158"/>
      <c r="HX210" s="137"/>
      <c r="HY210" s="388" t="str">
        <f t="shared" si="308"/>
        <v/>
      </c>
      <c r="HZ210" s="157"/>
      <c r="IA210" s="154"/>
      <c r="IB210" s="158"/>
      <c r="IC210" s="411" t="str">
        <f t="shared" si="309"/>
        <v/>
      </c>
      <c r="ID210" s="158"/>
      <c r="IE210" s="137"/>
      <c r="IF210" s="388" t="str">
        <f t="shared" si="310"/>
        <v/>
      </c>
      <c r="IG210" s="157"/>
      <c r="IH210" s="154"/>
      <c r="II210" s="158"/>
      <c r="IJ210" s="411" t="str">
        <f t="shared" si="311"/>
        <v/>
      </c>
      <c r="IK210" s="158"/>
      <c r="IL210" s="137"/>
      <c r="IM210" s="388" t="str">
        <f t="shared" si="312"/>
        <v/>
      </c>
      <c r="IN210" s="157"/>
      <c r="IO210" s="154"/>
      <c r="IP210" s="158"/>
      <c r="IQ210" s="411" t="str">
        <f t="shared" si="313"/>
        <v/>
      </c>
      <c r="IR210" s="158"/>
      <c r="IS210" s="137"/>
      <c r="IT210" s="388" t="str">
        <f t="shared" si="314"/>
        <v/>
      </c>
      <c r="IU210" s="157"/>
      <c r="IV210" s="154"/>
      <c r="IW210" s="158"/>
      <c r="IX210" s="411" t="str">
        <f t="shared" si="315"/>
        <v/>
      </c>
      <c r="IY210" s="158"/>
      <c r="IZ210" s="137"/>
      <c r="JA210" s="388" t="str">
        <f t="shared" si="316"/>
        <v/>
      </c>
      <c r="JB210" s="157"/>
      <c r="JC210" s="154"/>
      <c r="JD210" s="158"/>
      <c r="JE210" s="411" t="str">
        <f t="shared" si="317"/>
        <v/>
      </c>
      <c r="JF210" s="158"/>
      <c r="JG210" s="137"/>
      <c r="JH210" s="388" t="str">
        <f t="shared" si="318"/>
        <v/>
      </c>
      <c r="JI210" s="157"/>
      <c r="JJ210" s="154"/>
      <c r="JK210" s="158"/>
      <c r="JL210" s="411" t="str">
        <f t="shared" si="319"/>
        <v/>
      </c>
      <c r="JM210" s="158"/>
      <c r="JN210" s="137"/>
      <c r="JO210" s="388" t="str">
        <f t="shared" si="320"/>
        <v/>
      </c>
      <c r="JP210" s="157"/>
      <c r="JQ210" s="154"/>
      <c r="JR210" s="158"/>
      <c r="JS210" s="411" t="str">
        <f t="shared" si="321"/>
        <v/>
      </c>
      <c r="JT210" s="158"/>
      <c r="JU210" s="137"/>
      <c r="JV210" s="397" t="str">
        <f t="shared" si="322"/>
        <v/>
      </c>
      <c r="JW210" s="403"/>
    </row>
    <row r="211" spans="1:283" ht="15" x14ac:dyDescent="0.25">
      <c r="A211" s="132">
        <f>'Vessel List A'!B210</f>
        <v>41785</v>
      </c>
      <c r="B211" s="157" t="str">
        <f>IF(VALUE(IF('Vessel List A'!C210=1,1,IF('Vessel List A'!C210=2,2,IF('Vessel List A'!C210=3,3,IF('Vessel List A'!C210=4,4,IF('Vessel List A'!C210=5,5,IF('Vessel List A'!C210=6,6,IF('Vessel List A'!C210=7,7,IF('Vessel List A'!C210=8,8,IF('Vessel List A'!C210=9,9,IF('Vessel List A'!C210=10,10,IF('Vessel List A'!C210=11,11,IF('Vessel List A'!C210=12,12,IF('Vessel List A'!C210=13,13,IF('Vessel List A'!C210=14,14,IF('Vessel List A'!C210=15,15,IF('Vessel List A'!C210=16,16,0)))))))))))))))))=0," ",VALUE(IF('Vessel List A'!C210=1,1,IF('Vessel List A'!C210=2,2,IF('Vessel List A'!C210=3,3,IF('Vessel List A'!C210=4,4,IF('Vessel List A'!C210=5,5,IF('Vessel List A'!C210=6,6,IF('Vessel List A'!C210=7,7,IF('Vessel List A'!C210=8,8,IF('Vessel List A'!C210=9,9,IF('Vessel List A'!C210=10,10,IF('Vessel List A'!C210=11,11,IF('Vessel List A'!C210=12,12,IF('Vessel List A'!C210=13,13,IF('Vessel List A'!C210=14,14,IF('Vessel List A'!C210=15,15,IF('Vessel List A'!C210=16,16,0))))))))))))))))))</f>
        <v xml:space="preserve"> </v>
      </c>
      <c r="C211" s="154"/>
      <c r="D211" s="158"/>
      <c r="E211" s="411" t="str">
        <f t="shared" si="243"/>
        <v/>
      </c>
      <c r="F211" s="158"/>
      <c r="G211" s="137"/>
      <c r="H211" s="388" t="str">
        <f t="shared" si="244"/>
        <v/>
      </c>
      <c r="I211" s="157" t="str">
        <f>IF(VALUE(IF('Vessel List A'!P210=1,1,IF('Vessel List A'!P210=2,2,IF('Vessel List A'!P210=3,3,IF('Vessel List A'!P210=4,4,IF('Vessel List A'!P210=5,5,IF('Vessel List A'!P210=6,6,IF('Vessel List A'!P210=7,7,IF('Vessel List A'!P210=8,8,IF('Vessel List A'!P210=9,9,IF('Vessel List A'!P210=10,10,IF('Vessel List A'!P210=11,11,IF('Vessel List A'!P210=12,12,IF('Vessel List A'!P210=13,13,IF('Vessel List A'!P210=14,14,IF('Vessel List A'!P210=15,15,IF('Vessel List A'!P210=16,16,0)))))))))))))))))=0," ",VALUE(IF('Vessel List A'!P210=1,1,IF('Vessel List A'!P210=2,2,IF('Vessel List A'!P210=3,3,IF('Vessel List A'!P210=4,4,IF('Vessel List A'!P210=5,5,IF('Vessel List A'!P210=6,6,IF('Vessel List A'!P210=7,7,IF('Vessel List A'!P210=8,8,IF('Vessel List A'!P210=9,9,IF('Vessel List A'!P210=10,10,IF('Vessel List A'!P210=11,11,IF('Vessel List A'!P210=12,12,IF('Vessel List A'!P210=13,13,IF('Vessel List A'!P210=14,14,IF('Vessel List A'!P210=15,15,IF('Vessel List A'!P210=16,16,0))))))))))))))))))</f>
        <v xml:space="preserve"> </v>
      </c>
      <c r="J211" s="154"/>
      <c r="K211" s="158"/>
      <c r="L211" s="411" t="str">
        <f t="shared" si="245"/>
        <v/>
      </c>
      <c r="M211" s="158"/>
      <c r="N211" s="137"/>
      <c r="O211" s="388" t="str">
        <f t="shared" si="246"/>
        <v/>
      </c>
      <c r="P211" s="157"/>
      <c r="Q211" s="154"/>
      <c r="R211" s="158"/>
      <c r="S211" s="411" t="str">
        <f t="shared" si="247"/>
        <v/>
      </c>
      <c r="T211" s="158"/>
      <c r="U211" s="137"/>
      <c r="V211" s="388" t="str">
        <f t="shared" si="248"/>
        <v/>
      </c>
      <c r="W211" s="157"/>
      <c r="X211" s="154"/>
      <c r="Y211" s="158"/>
      <c r="Z211" s="411" t="str">
        <f t="shared" si="249"/>
        <v/>
      </c>
      <c r="AA211" s="158"/>
      <c r="AB211" s="137"/>
      <c r="AC211" s="388" t="str">
        <f t="shared" si="250"/>
        <v/>
      </c>
      <c r="AD211" s="157"/>
      <c r="AE211" s="154"/>
      <c r="AF211" s="158"/>
      <c r="AG211" s="411" t="str">
        <f t="shared" si="251"/>
        <v/>
      </c>
      <c r="AH211" s="158"/>
      <c r="AI211" s="137"/>
      <c r="AJ211" s="388" t="str">
        <f t="shared" si="252"/>
        <v/>
      </c>
      <c r="AK211" s="157"/>
      <c r="AL211" s="154"/>
      <c r="AM211" s="158"/>
      <c r="AN211" s="411" t="str">
        <f t="shared" si="253"/>
        <v/>
      </c>
      <c r="AO211" s="158"/>
      <c r="AP211" s="137"/>
      <c r="AQ211" s="388" t="str">
        <f t="shared" si="254"/>
        <v/>
      </c>
      <c r="AR211" s="157"/>
      <c r="AS211" s="154"/>
      <c r="AT211" s="158"/>
      <c r="AU211" s="411" t="str">
        <f t="shared" si="255"/>
        <v/>
      </c>
      <c r="AV211" s="158"/>
      <c r="AW211" s="137"/>
      <c r="AX211" s="388" t="str">
        <f t="shared" si="256"/>
        <v/>
      </c>
      <c r="AY211" s="157"/>
      <c r="AZ211" s="154"/>
      <c r="BA211" s="158"/>
      <c r="BB211" s="411" t="str">
        <f t="shared" si="257"/>
        <v/>
      </c>
      <c r="BC211" s="158"/>
      <c r="BD211" s="137"/>
      <c r="BE211" s="388" t="str">
        <f t="shared" si="258"/>
        <v/>
      </c>
      <c r="BF211" s="157"/>
      <c r="BG211" s="154"/>
      <c r="BH211" s="158"/>
      <c r="BI211" s="411" t="str">
        <f t="shared" si="259"/>
        <v/>
      </c>
      <c r="BJ211" s="158"/>
      <c r="BK211" s="137"/>
      <c r="BL211" s="388" t="str">
        <f t="shared" si="260"/>
        <v/>
      </c>
      <c r="BM211" s="157"/>
      <c r="BN211" s="154"/>
      <c r="BO211" s="158"/>
      <c r="BP211" s="411" t="str">
        <f t="shared" si="261"/>
        <v/>
      </c>
      <c r="BQ211" s="158"/>
      <c r="BR211" s="137"/>
      <c r="BS211" s="388" t="str">
        <f t="shared" si="262"/>
        <v/>
      </c>
      <c r="BT211" s="157"/>
      <c r="BU211" s="154"/>
      <c r="BV211" s="158"/>
      <c r="BW211" s="411" t="str">
        <f t="shared" si="263"/>
        <v/>
      </c>
      <c r="BX211" s="158"/>
      <c r="BY211" s="137"/>
      <c r="BZ211" s="388" t="str">
        <f t="shared" si="264"/>
        <v/>
      </c>
      <c r="CA211" s="157"/>
      <c r="CB211" s="154"/>
      <c r="CC211" s="158"/>
      <c r="CD211" s="411" t="str">
        <f t="shared" si="265"/>
        <v/>
      </c>
      <c r="CE211" s="158"/>
      <c r="CF211" s="137"/>
      <c r="CG211" s="388" t="str">
        <f t="shared" si="266"/>
        <v/>
      </c>
      <c r="CH211" s="157"/>
      <c r="CI211" s="154"/>
      <c r="CJ211" s="158"/>
      <c r="CK211" s="411" t="str">
        <f t="shared" si="267"/>
        <v/>
      </c>
      <c r="CL211" s="158"/>
      <c r="CM211" s="137"/>
      <c r="CN211" s="388" t="str">
        <f t="shared" si="268"/>
        <v/>
      </c>
      <c r="CO211" s="157"/>
      <c r="CP211" s="154"/>
      <c r="CQ211" s="158"/>
      <c r="CR211" s="411" t="str">
        <f t="shared" si="269"/>
        <v/>
      </c>
      <c r="CS211" s="158"/>
      <c r="CT211" s="137"/>
      <c r="CU211" s="388" t="str">
        <f t="shared" si="270"/>
        <v/>
      </c>
      <c r="CV211" s="157"/>
      <c r="CW211" s="154"/>
      <c r="CX211" s="158"/>
      <c r="CY211" s="411" t="str">
        <f t="shared" si="271"/>
        <v/>
      </c>
      <c r="CZ211" s="158"/>
      <c r="DA211" s="137"/>
      <c r="DB211" s="388" t="str">
        <f t="shared" si="272"/>
        <v/>
      </c>
      <c r="DC211" s="157"/>
      <c r="DD211" s="154"/>
      <c r="DE211" s="158"/>
      <c r="DF211" s="411" t="str">
        <f t="shared" si="273"/>
        <v/>
      </c>
      <c r="DG211" s="158"/>
      <c r="DH211" s="137"/>
      <c r="DI211" s="388" t="str">
        <f t="shared" si="274"/>
        <v/>
      </c>
      <c r="DJ211" s="157"/>
      <c r="DK211" s="154"/>
      <c r="DL211" s="158"/>
      <c r="DM211" s="411" t="str">
        <f t="shared" si="275"/>
        <v/>
      </c>
      <c r="DN211" s="158"/>
      <c r="DO211" s="137"/>
      <c r="DP211" s="388" t="str">
        <f t="shared" si="276"/>
        <v/>
      </c>
      <c r="DQ211" s="157"/>
      <c r="DR211" s="154"/>
      <c r="DS211" s="158"/>
      <c r="DT211" s="411" t="str">
        <f t="shared" si="277"/>
        <v/>
      </c>
      <c r="DU211" s="158"/>
      <c r="DV211" s="137"/>
      <c r="DW211" s="388" t="str">
        <f t="shared" si="278"/>
        <v/>
      </c>
      <c r="DX211" s="157"/>
      <c r="DY211" s="154"/>
      <c r="DZ211" s="158"/>
      <c r="EA211" s="411" t="str">
        <f t="shared" si="279"/>
        <v/>
      </c>
      <c r="EB211" s="158"/>
      <c r="EC211" s="137"/>
      <c r="ED211" s="388" t="str">
        <f t="shared" si="280"/>
        <v/>
      </c>
      <c r="EE211" s="157"/>
      <c r="EF211" s="154"/>
      <c r="EG211" s="158"/>
      <c r="EH211" s="411" t="str">
        <f t="shared" si="281"/>
        <v/>
      </c>
      <c r="EI211" s="158"/>
      <c r="EJ211" s="137"/>
      <c r="EK211" s="397" t="str">
        <f t="shared" si="282"/>
        <v/>
      </c>
      <c r="EL211" s="144"/>
      <c r="EM211" s="157"/>
      <c r="EN211" s="154"/>
      <c r="EO211" s="158"/>
      <c r="EP211" s="411" t="str">
        <f t="shared" si="283"/>
        <v/>
      </c>
      <c r="EQ211" s="158"/>
      <c r="ER211" s="137"/>
      <c r="ES211" s="388" t="str">
        <f t="shared" si="284"/>
        <v/>
      </c>
      <c r="ET211" s="157"/>
      <c r="EU211" s="154"/>
      <c r="EV211" s="158"/>
      <c r="EW211" s="411" t="str">
        <f t="shared" si="285"/>
        <v/>
      </c>
      <c r="EX211" s="158"/>
      <c r="EY211" s="137"/>
      <c r="EZ211" s="388" t="str">
        <f t="shared" si="286"/>
        <v/>
      </c>
      <c r="FA211" s="157"/>
      <c r="FB211" s="154"/>
      <c r="FC211" s="158"/>
      <c r="FD211" s="411" t="str">
        <f t="shared" si="287"/>
        <v/>
      </c>
      <c r="FE211" s="158"/>
      <c r="FF211" s="137"/>
      <c r="FG211" s="388" t="str">
        <f t="shared" si="288"/>
        <v/>
      </c>
      <c r="FH211" s="157"/>
      <c r="FI211" s="154"/>
      <c r="FJ211" s="158"/>
      <c r="FK211" s="411" t="str">
        <f t="shared" si="289"/>
        <v/>
      </c>
      <c r="FL211" s="158"/>
      <c r="FM211" s="137"/>
      <c r="FN211" s="388" t="str">
        <f t="shared" si="290"/>
        <v/>
      </c>
      <c r="FO211" s="157"/>
      <c r="FP211" s="154"/>
      <c r="FQ211" s="158"/>
      <c r="FR211" s="411" t="str">
        <f t="shared" si="291"/>
        <v/>
      </c>
      <c r="FS211" s="158"/>
      <c r="FT211" s="137"/>
      <c r="FU211" s="388" t="str">
        <f t="shared" si="292"/>
        <v/>
      </c>
      <c r="FV211" s="157"/>
      <c r="FW211" s="154"/>
      <c r="FX211" s="158"/>
      <c r="FY211" s="411" t="str">
        <f t="shared" si="293"/>
        <v/>
      </c>
      <c r="FZ211" s="158"/>
      <c r="GA211" s="137"/>
      <c r="GB211" s="388" t="str">
        <f t="shared" si="294"/>
        <v/>
      </c>
      <c r="GC211" s="157"/>
      <c r="GD211" s="154"/>
      <c r="GE211" s="158"/>
      <c r="GF211" s="411" t="str">
        <f t="shared" si="295"/>
        <v/>
      </c>
      <c r="GG211" s="158"/>
      <c r="GH211" s="137"/>
      <c r="GI211" s="388" t="str">
        <f t="shared" si="296"/>
        <v/>
      </c>
      <c r="GJ211" s="157"/>
      <c r="GK211" s="154"/>
      <c r="GL211" s="158"/>
      <c r="GM211" s="411" t="str">
        <f t="shared" si="297"/>
        <v/>
      </c>
      <c r="GN211" s="158"/>
      <c r="GO211" s="137"/>
      <c r="GP211" s="388" t="str">
        <f t="shared" si="298"/>
        <v/>
      </c>
      <c r="GQ211" s="157"/>
      <c r="GR211" s="154"/>
      <c r="GS211" s="158"/>
      <c r="GT211" s="411" t="str">
        <f t="shared" si="299"/>
        <v/>
      </c>
      <c r="GU211" s="158"/>
      <c r="GV211" s="137"/>
      <c r="GW211" s="388" t="str">
        <f t="shared" si="300"/>
        <v/>
      </c>
      <c r="GX211" s="157"/>
      <c r="GY211" s="154"/>
      <c r="GZ211" s="158"/>
      <c r="HA211" s="411" t="str">
        <f t="shared" si="301"/>
        <v/>
      </c>
      <c r="HB211" s="158"/>
      <c r="HC211" s="137"/>
      <c r="HD211" s="388" t="str">
        <f t="shared" si="302"/>
        <v/>
      </c>
      <c r="HE211" s="157"/>
      <c r="HF211" s="154"/>
      <c r="HG211" s="158"/>
      <c r="HH211" s="411" t="str">
        <f t="shared" si="303"/>
        <v/>
      </c>
      <c r="HI211" s="158"/>
      <c r="HJ211" s="137"/>
      <c r="HK211" s="388" t="str">
        <f t="shared" si="304"/>
        <v/>
      </c>
      <c r="HL211" s="157"/>
      <c r="HM211" s="154"/>
      <c r="HN211" s="158"/>
      <c r="HO211" s="411" t="str">
        <f t="shared" si="305"/>
        <v/>
      </c>
      <c r="HP211" s="158"/>
      <c r="HQ211" s="137"/>
      <c r="HR211" s="388" t="str">
        <f t="shared" si="306"/>
        <v/>
      </c>
      <c r="HS211" s="157"/>
      <c r="HT211" s="154"/>
      <c r="HU211" s="158"/>
      <c r="HV211" s="411" t="str">
        <f t="shared" si="307"/>
        <v/>
      </c>
      <c r="HW211" s="158"/>
      <c r="HX211" s="137"/>
      <c r="HY211" s="388" t="str">
        <f t="shared" si="308"/>
        <v/>
      </c>
      <c r="HZ211" s="157"/>
      <c r="IA211" s="154"/>
      <c r="IB211" s="158"/>
      <c r="IC211" s="411" t="str">
        <f t="shared" si="309"/>
        <v/>
      </c>
      <c r="ID211" s="158"/>
      <c r="IE211" s="137"/>
      <c r="IF211" s="388" t="str">
        <f t="shared" si="310"/>
        <v/>
      </c>
      <c r="IG211" s="157"/>
      <c r="IH211" s="154"/>
      <c r="II211" s="158"/>
      <c r="IJ211" s="411" t="str">
        <f t="shared" si="311"/>
        <v/>
      </c>
      <c r="IK211" s="158"/>
      <c r="IL211" s="137"/>
      <c r="IM211" s="388" t="str">
        <f t="shared" si="312"/>
        <v/>
      </c>
      <c r="IN211" s="157"/>
      <c r="IO211" s="154"/>
      <c r="IP211" s="158"/>
      <c r="IQ211" s="411" t="str">
        <f t="shared" si="313"/>
        <v/>
      </c>
      <c r="IR211" s="158"/>
      <c r="IS211" s="137"/>
      <c r="IT211" s="388" t="str">
        <f t="shared" si="314"/>
        <v/>
      </c>
      <c r="IU211" s="157"/>
      <c r="IV211" s="154"/>
      <c r="IW211" s="158"/>
      <c r="IX211" s="411" t="str">
        <f t="shared" si="315"/>
        <v/>
      </c>
      <c r="IY211" s="158"/>
      <c r="IZ211" s="137"/>
      <c r="JA211" s="388" t="str">
        <f t="shared" si="316"/>
        <v/>
      </c>
      <c r="JB211" s="157"/>
      <c r="JC211" s="154"/>
      <c r="JD211" s="158"/>
      <c r="JE211" s="411" t="str">
        <f t="shared" si="317"/>
        <v/>
      </c>
      <c r="JF211" s="158"/>
      <c r="JG211" s="137"/>
      <c r="JH211" s="388" t="str">
        <f t="shared" si="318"/>
        <v/>
      </c>
      <c r="JI211" s="157"/>
      <c r="JJ211" s="154"/>
      <c r="JK211" s="158"/>
      <c r="JL211" s="411" t="str">
        <f t="shared" si="319"/>
        <v/>
      </c>
      <c r="JM211" s="158"/>
      <c r="JN211" s="137"/>
      <c r="JO211" s="388" t="str">
        <f t="shared" si="320"/>
        <v/>
      </c>
      <c r="JP211" s="157"/>
      <c r="JQ211" s="154"/>
      <c r="JR211" s="158"/>
      <c r="JS211" s="411" t="str">
        <f t="shared" si="321"/>
        <v/>
      </c>
      <c r="JT211" s="158"/>
      <c r="JU211" s="137"/>
      <c r="JV211" s="397" t="str">
        <f t="shared" si="322"/>
        <v/>
      </c>
      <c r="JW211" s="403"/>
    </row>
    <row r="212" spans="1:283" ht="15" x14ac:dyDescent="0.25">
      <c r="A212" s="132">
        <f>'Vessel List A'!B211</f>
        <v>41786</v>
      </c>
      <c r="B212" s="157" t="str">
        <f>IF(VALUE(IF('Vessel List A'!C211=1,1,IF('Vessel List A'!C211=2,2,IF('Vessel List A'!C211=3,3,IF('Vessel List A'!C211=4,4,IF('Vessel List A'!C211=5,5,IF('Vessel List A'!C211=6,6,IF('Vessel List A'!C211=7,7,IF('Vessel List A'!C211=8,8,IF('Vessel List A'!C211=9,9,IF('Vessel List A'!C211=10,10,IF('Vessel List A'!C211=11,11,IF('Vessel List A'!C211=12,12,IF('Vessel List A'!C211=13,13,IF('Vessel List A'!C211=14,14,IF('Vessel List A'!C211=15,15,IF('Vessel List A'!C211=16,16,0)))))))))))))))))=0," ",VALUE(IF('Vessel List A'!C211=1,1,IF('Vessel List A'!C211=2,2,IF('Vessel List A'!C211=3,3,IF('Vessel List A'!C211=4,4,IF('Vessel List A'!C211=5,5,IF('Vessel List A'!C211=6,6,IF('Vessel List A'!C211=7,7,IF('Vessel List A'!C211=8,8,IF('Vessel List A'!C211=9,9,IF('Vessel List A'!C211=10,10,IF('Vessel List A'!C211=11,11,IF('Vessel List A'!C211=12,12,IF('Vessel List A'!C211=13,13,IF('Vessel List A'!C211=14,14,IF('Vessel List A'!C211=15,15,IF('Vessel List A'!C211=16,16,0))))))))))))))))))</f>
        <v xml:space="preserve"> </v>
      </c>
      <c r="C212" s="154"/>
      <c r="D212" s="158"/>
      <c r="E212" s="411" t="str">
        <f t="shared" si="243"/>
        <v/>
      </c>
      <c r="F212" s="158"/>
      <c r="G212" s="137"/>
      <c r="H212" s="388" t="str">
        <f t="shared" si="244"/>
        <v/>
      </c>
      <c r="I212" s="157" t="str">
        <f>IF(VALUE(IF('Vessel List A'!P211=1,1,IF('Vessel List A'!P211=2,2,IF('Vessel List A'!P211=3,3,IF('Vessel List A'!P211=4,4,IF('Vessel List A'!P211=5,5,IF('Vessel List A'!P211=6,6,IF('Vessel List A'!P211=7,7,IF('Vessel List A'!P211=8,8,IF('Vessel List A'!P211=9,9,IF('Vessel List A'!P211=10,10,IF('Vessel List A'!P211=11,11,IF('Vessel List A'!P211=12,12,IF('Vessel List A'!P211=13,13,IF('Vessel List A'!P211=14,14,IF('Vessel List A'!P211=15,15,IF('Vessel List A'!P211=16,16,0)))))))))))))))))=0," ",VALUE(IF('Vessel List A'!P211=1,1,IF('Vessel List A'!P211=2,2,IF('Vessel List A'!P211=3,3,IF('Vessel List A'!P211=4,4,IF('Vessel List A'!P211=5,5,IF('Vessel List A'!P211=6,6,IF('Vessel List A'!P211=7,7,IF('Vessel List A'!P211=8,8,IF('Vessel List A'!P211=9,9,IF('Vessel List A'!P211=10,10,IF('Vessel List A'!P211=11,11,IF('Vessel List A'!P211=12,12,IF('Vessel List A'!P211=13,13,IF('Vessel List A'!P211=14,14,IF('Vessel List A'!P211=15,15,IF('Vessel List A'!P211=16,16,0))))))))))))))))))</f>
        <v xml:space="preserve"> </v>
      </c>
      <c r="J212" s="154"/>
      <c r="K212" s="158"/>
      <c r="L212" s="411" t="str">
        <f t="shared" si="245"/>
        <v/>
      </c>
      <c r="M212" s="158"/>
      <c r="N212" s="137"/>
      <c r="O212" s="388" t="str">
        <f t="shared" si="246"/>
        <v/>
      </c>
      <c r="P212" s="157"/>
      <c r="Q212" s="154"/>
      <c r="R212" s="158"/>
      <c r="S212" s="411" t="str">
        <f t="shared" si="247"/>
        <v/>
      </c>
      <c r="T212" s="158"/>
      <c r="U212" s="137"/>
      <c r="V212" s="388" t="str">
        <f t="shared" si="248"/>
        <v/>
      </c>
      <c r="W212" s="157"/>
      <c r="X212" s="154"/>
      <c r="Y212" s="158"/>
      <c r="Z212" s="411" t="str">
        <f t="shared" si="249"/>
        <v/>
      </c>
      <c r="AA212" s="158"/>
      <c r="AB212" s="137"/>
      <c r="AC212" s="388" t="str">
        <f t="shared" si="250"/>
        <v/>
      </c>
      <c r="AD212" s="157"/>
      <c r="AE212" s="154"/>
      <c r="AF212" s="158"/>
      <c r="AG212" s="411" t="str">
        <f t="shared" si="251"/>
        <v/>
      </c>
      <c r="AH212" s="158"/>
      <c r="AI212" s="137"/>
      <c r="AJ212" s="388" t="str">
        <f t="shared" si="252"/>
        <v/>
      </c>
      <c r="AK212" s="157"/>
      <c r="AL212" s="154"/>
      <c r="AM212" s="158"/>
      <c r="AN212" s="411" t="str">
        <f t="shared" si="253"/>
        <v/>
      </c>
      <c r="AO212" s="158"/>
      <c r="AP212" s="137"/>
      <c r="AQ212" s="388" t="str">
        <f t="shared" si="254"/>
        <v/>
      </c>
      <c r="AR212" s="157"/>
      <c r="AS212" s="154"/>
      <c r="AT212" s="158"/>
      <c r="AU212" s="411" t="str">
        <f t="shared" si="255"/>
        <v/>
      </c>
      <c r="AV212" s="158"/>
      <c r="AW212" s="137"/>
      <c r="AX212" s="388" t="str">
        <f t="shared" si="256"/>
        <v/>
      </c>
      <c r="AY212" s="157"/>
      <c r="AZ212" s="154"/>
      <c r="BA212" s="158"/>
      <c r="BB212" s="411" t="str">
        <f t="shared" si="257"/>
        <v/>
      </c>
      <c r="BC212" s="158"/>
      <c r="BD212" s="137"/>
      <c r="BE212" s="388" t="str">
        <f t="shared" si="258"/>
        <v/>
      </c>
      <c r="BF212" s="157"/>
      <c r="BG212" s="154"/>
      <c r="BH212" s="158"/>
      <c r="BI212" s="411" t="str">
        <f t="shared" si="259"/>
        <v/>
      </c>
      <c r="BJ212" s="158"/>
      <c r="BK212" s="137"/>
      <c r="BL212" s="388" t="str">
        <f t="shared" si="260"/>
        <v/>
      </c>
      <c r="BM212" s="157"/>
      <c r="BN212" s="154"/>
      <c r="BO212" s="158"/>
      <c r="BP212" s="411" t="str">
        <f t="shared" si="261"/>
        <v/>
      </c>
      <c r="BQ212" s="158"/>
      <c r="BR212" s="137"/>
      <c r="BS212" s="388" t="str">
        <f t="shared" si="262"/>
        <v/>
      </c>
      <c r="BT212" s="157"/>
      <c r="BU212" s="154"/>
      <c r="BV212" s="158"/>
      <c r="BW212" s="411" t="str">
        <f t="shared" si="263"/>
        <v/>
      </c>
      <c r="BX212" s="158"/>
      <c r="BY212" s="137"/>
      <c r="BZ212" s="388" t="str">
        <f t="shared" si="264"/>
        <v/>
      </c>
      <c r="CA212" s="157"/>
      <c r="CB212" s="154"/>
      <c r="CC212" s="158"/>
      <c r="CD212" s="411" t="str">
        <f t="shared" si="265"/>
        <v/>
      </c>
      <c r="CE212" s="158"/>
      <c r="CF212" s="137"/>
      <c r="CG212" s="388" t="str">
        <f t="shared" si="266"/>
        <v/>
      </c>
      <c r="CH212" s="157"/>
      <c r="CI212" s="154"/>
      <c r="CJ212" s="158"/>
      <c r="CK212" s="411" t="str">
        <f t="shared" si="267"/>
        <v/>
      </c>
      <c r="CL212" s="158"/>
      <c r="CM212" s="137"/>
      <c r="CN212" s="388" t="str">
        <f t="shared" si="268"/>
        <v/>
      </c>
      <c r="CO212" s="157"/>
      <c r="CP212" s="154"/>
      <c r="CQ212" s="158"/>
      <c r="CR212" s="411" t="str">
        <f t="shared" si="269"/>
        <v/>
      </c>
      <c r="CS212" s="158"/>
      <c r="CT212" s="137"/>
      <c r="CU212" s="388" t="str">
        <f t="shared" si="270"/>
        <v/>
      </c>
      <c r="CV212" s="157"/>
      <c r="CW212" s="154"/>
      <c r="CX212" s="158"/>
      <c r="CY212" s="411" t="str">
        <f t="shared" si="271"/>
        <v/>
      </c>
      <c r="CZ212" s="158"/>
      <c r="DA212" s="137"/>
      <c r="DB212" s="388" t="str">
        <f t="shared" si="272"/>
        <v/>
      </c>
      <c r="DC212" s="157"/>
      <c r="DD212" s="154"/>
      <c r="DE212" s="158"/>
      <c r="DF212" s="411" t="str">
        <f t="shared" si="273"/>
        <v/>
      </c>
      <c r="DG212" s="158"/>
      <c r="DH212" s="137"/>
      <c r="DI212" s="388" t="str">
        <f t="shared" si="274"/>
        <v/>
      </c>
      <c r="DJ212" s="157"/>
      <c r="DK212" s="154"/>
      <c r="DL212" s="158"/>
      <c r="DM212" s="411" t="str">
        <f t="shared" si="275"/>
        <v/>
      </c>
      <c r="DN212" s="158"/>
      <c r="DO212" s="137"/>
      <c r="DP212" s="388" t="str">
        <f t="shared" si="276"/>
        <v/>
      </c>
      <c r="DQ212" s="157"/>
      <c r="DR212" s="154"/>
      <c r="DS212" s="158"/>
      <c r="DT212" s="411" t="str">
        <f t="shared" si="277"/>
        <v/>
      </c>
      <c r="DU212" s="158"/>
      <c r="DV212" s="137"/>
      <c r="DW212" s="388" t="str">
        <f t="shared" si="278"/>
        <v/>
      </c>
      <c r="DX212" s="157"/>
      <c r="DY212" s="154"/>
      <c r="DZ212" s="158"/>
      <c r="EA212" s="411" t="str">
        <f t="shared" si="279"/>
        <v/>
      </c>
      <c r="EB212" s="158"/>
      <c r="EC212" s="137"/>
      <c r="ED212" s="388" t="str">
        <f t="shared" si="280"/>
        <v/>
      </c>
      <c r="EE212" s="157"/>
      <c r="EF212" s="154"/>
      <c r="EG212" s="158"/>
      <c r="EH212" s="411" t="str">
        <f t="shared" si="281"/>
        <v/>
      </c>
      <c r="EI212" s="158"/>
      <c r="EJ212" s="137"/>
      <c r="EK212" s="397" t="str">
        <f t="shared" si="282"/>
        <v/>
      </c>
      <c r="EL212" s="144"/>
      <c r="EM212" s="157"/>
      <c r="EN212" s="154"/>
      <c r="EO212" s="158"/>
      <c r="EP212" s="411" t="str">
        <f t="shared" si="283"/>
        <v/>
      </c>
      <c r="EQ212" s="158"/>
      <c r="ER212" s="137"/>
      <c r="ES212" s="388" t="str">
        <f t="shared" si="284"/>
        <v/>
      </c>
      <c r="ET212" s="157"/>
      <c r="EU212" s="154"/>
      <c r="EV212" s="158"/>
      <c r="EW212" s="411" t="str">
        <f t="shared" si="285"/>
        <v/>
      </c>
      <c r="EX212" s="158"/>
      <c r="EY212" s="137"/>
      <c r="EZ212" s="388" t="str">
        <f t="shared" si="286"/>
        <v/>
      </c>
      <c r="FA212" s="157"/>
      <c r="FB212" s="154"/>
      <c r="FC212" s="158"/>
      <c r="FD212" s="411" t="str">
        <f t="shared" si="287"/>
        <v/>
      </c>
      <c r="FE212" s="158"/>
      <c r="FF212" s="137"/>
      <c r="FG212" s="388" t="str">
        <f t="shared" si="288"/>
        <v/>
      </c>
      <c r="FH212" s="157"/>
      <c r="FI212" s="154"/>
      <c r="FJ212" s="158"/>
      <c r="FK212" s="411" t="str">
        <f t="shared" si="289"/>
        <v/>
      </c>
      <c r="FL212" s="158"/>
      <c r="FM212" s="137"/>
      <c r="FN212" s="388" t="str">
        <f t="shared" si="290"/>
        <v/>
      </c>
      <c r="FO212" s="157"/>
      <c r="FP212" s="154"/>
      <c r="FQ212" s="158"/>
      <c r="FR212" s="411" t="str">
        <f t="shared" si="291"/>
        <v/>
      </c>
      <c r="FS212" s="158"/>
      <c r="FT212" s="137"/>
      <c r="FU212" s="388" t="str">
        <f t="shared" si="292"/>
        <v/>
      </c>
      <c r="FV212" s="157"/>
      <c r="FW212" s="154"/>
      <c r="FX212" s="158"/>
      <c r="FY212" s="411" t="str">
        <f t="shared" si="293"/>
        <v/>
      </c>
      <c r="FZ212" s="158"/>
      <c r="GA212" s="137"/>
      <c r="GB212" s="388" t="str">
        <f t="shared" si="294"/>
        <v/>
      </c>
      <c r="GC212" s="157"/>
      <c r="GD212" s="154"/>
      <c r="GE212" s="158"/>
      <c r="GF212" s="411" t="str">
        <f t="shared" si="295"/>
        <v/>
      </c>
      <c r="GG212" s="158"/>
      <c r="GH212" s="137"/>
      <c r="GI212" s="388" t="str">
        <f t="shared" si="296"/>
        <v/>
      </c>
      <c r="GJ212" s="157"/>
      <c r="GK212" s="154"/>
      <c r="GL212" s="158"/>
      <c r="GM212" s="411" t="str">
        <f t="shared" si="297"/>
        <v/>
      </c>
      <c r="GN212" s="158"/>
      <c r="GO212" s="137"/>
      <c r="GP212" s="388" t="str">
        <f t="shared" si="298"/>
        <v/>
      </c>
      <c r="GQ212" s="157"/>
      <c r="GR212" s="154"/>
      <c r="GS212" s="158"/>
      <c r="GT212" s="411" t="str">
        <f t="shared" si="299"/>
        <v/>
      </c>
      <c r="GU212" s="158"/>
      <c r="GV212" s="137"/>
      <c r="GW212" s="388" t="str">
        <f t="shared" si="300"/>
        <v/>
      </c>
      <c r="GX212" s="157"/>
      <c r="GY212" s="154"/>
      <c r="GZ212" s="158"/>
      <c r="HA212" s="411" t="str">
        <f t="shared" si="301"/>
        <v/>
      </c>
      <c r="HB212" s="158"/>
      <c r="HC212" s="137"/>
      <c r="HD212" s="388" t="str">
        <f t="shared" si="302"/>
        <v/>
      </c>
      <c r="HE212" s="157"/>
      <c r="HF212" s="154"/>
      <c r="HG212" s="158"/>
      <c r="HH212" s="411" t="str">
        <f t="shared" si="303"/>
        <v/>
      </c>
      <c r="HI212" s="158"/>
      <c r="HJ212" s="137"/>
      <c r="HK212" s="388" t="str">
        <f t="shared" si="304"/>
        <v/>
      </c>
      <c r="HL212" s="157"/>
      <c r="HM212" s="154"/>
      <c r="HN212" s="158"/>
      <c r="HO212" s="411" t="str">
        <f t="shared" si="305"/>
        <v/>
      </c>
      <c r="HP212" s="158"/>
      <c r="HQ212" s="137"/>
      <c r="HR212" s="388" t="str">
        <f t="shared" si="306"/>
        <v/>
      </c>
      <c r="HS212" s="157"/>
      <c r="HT212" s="154"/>
      <c r="HU212" s="158"/>
      <c r="HV212" s="411" t="str">
        <f t="shared" si="307"/>
        <v/>
      </c>
      <c r="HW212" s="158"/>
      <c r="HX212" s="137"/>
      <c r="HY212" s="388" t="str">
        <f t="shared" si="308"/>
        <v/>
      </c>
      <c r="HZ212" s="157"/>
      <c r="IA212" s="154"/>
      <c r="IB212" s="158"/>
      <c r="IC212" s="411" t="str">
        <f t="shared" si="309"/>
        <v/>
      </c>
      <c r="ID212" s="158"/>
      <c r="IE212" s="137"/>
      <c r="IF212" s="388" t="str">
        <f t="shared" si="310"/>
        <v/>
      </c>
      <c r="IG212" s="157"/>
      <c r="IH212" s="154"/>
      <c r="II212" s="158"/>
      <c r="IJ212" s="411" t="str">
        <f t="shared" si="311"/>
        <v/>
      </c>
      <c r="IK212" s="158"/>
      <c r="IL212" s="137"/>
      <c r="IM212" s="388" t="str">
        <f t="shared" si="312"/>
        <v/>
      </c>
      <c r="IN212" s="157"/>
      <c r="IO212" s="154"/>
      <c r="IP212" s="158"/>
      <c r="IQ212" s="411" t="str">
        <f t="shared" si="313"/>
        <v/>
      </c>
      <c r="IR212" s="158"/>
      <c r="IS212" s="137"/>
      <c r="IT212" s="388" t="str">
        <f t="shared" si="314"/>
        <v/>
      </c>
      <c r="IU212" s="157"/>
      <c r="IV212" s="154"/>
      <c r="IW212" s="158"/>
      <c r="IX212" s="411" t="str">
        <f t="shared" si="315"/>
        <v/>
      </c>
      <c r="IY212" s="158"/>
      <c r="IZ212" s="137"/>
      <c r="JA212" s="388" t="str">
        <f t="shared" si="316"/>
        <v/>
      </c>
      <c r="JB212" s="157"/>
      <c r="JC212" s="154"/>
      <c r="JD212" s="158"/>
      <c r="JE212" s="411" t="str">
        <f t="shared" si="317"/>
        <v/>
      </c>
      <c r="JF212" s="158"/>
      <c r="JG212" s="137"/>
      <c r="JH212" s="388" t="str">
        <f t="shared" si="318"/>
        <v/>
      </c>
      <c r="JI212" s="157"/>
      <c r="JJ212" s="154"/>
      <c r="JK212" s="158"/>
      <c r="JL212" s="411" t="str">
        <f t="shared" si="319"/>
        <v/>
      </c>
      <c r="JM212" s="158"/>
      <c r="JN212" s="137"/>
      <c r="JO212" s="388" t="str">
        <f t="shared" si="320"/>
        <v/>
      </c>
      <c r="JP212" s="157"/>
      <c r="JQ212" s="154"/>
      <c r="JR212" s="158"/>
      <c r="JS212" s="411" t="str">
        <f t="shared" si="321"/>
        <v/>
      </c>
      <c r="JT212" s="158"/>
      <c r="JU212" s="137"/>
      <c r="JV212" s="397" t="str">
        <f t="shared" si="322"/>
        <v/>
      </c>
      <c r="JW212" s="403"/>
    </row>
    <row r="213" spans="1:283" ht="15" x14ac:dyDescent="0.25">
      <c r="A213" s="132">
        <f>'Vessel List A'!B212</f>
        <v>41787</v>
      </c>
      <c r="B213" s="157" t="str">
        <f>IF(VALUE(IF('Vessel List A'!C212=1,1,IF('Vessel List A'!C212=2,2,IF('Vessel List A'!C212=3,3,IF('Vessel List A'!C212=4,4,IF('Vessel List A'!C212=5,5,IF('Vessel List A'!C212=6,6,IF('Vessel List A'!C212=7,7,IF('Vessel List A'!C212=8,8,IF('Vessel List A'!C212=9,9,IF('Vessel List A'!C212=10,10,IF('Vessel List A'!C212=11,11,IF('Vessel List A'!C212=12,12,IF('Vessel List A'!C212=13,13,IF('Vessel List A'!C212=14,14,IF('Vessel List A'!C212=15,15,IF('Vessel List A'!C212=16,16,0)))))))))))))))))=0," ",VALUE(IF('Vessel List A'!C212=1,1,IF('Vessel List A'!C212=2,2,IF('Vessel List A'!C212=3,3,IF('Vessel List A'!C212=4,4,IF('Vessel List A'!C212=5,5,IF('Vessel List A'!C212=6,6,IF('Vessel List A'!C212=7,7,IF('Vessel List A'!C212=8,8,IF('Vessel List A'!C212=9,9,IF('Vessel List A'!C212=10,10,IF('Vessel List A'!C212=11,11,IF('Vessel List A'!C212=12,12,IF('Vessel List A'!C212=13,13,IF('Vessel List A'!C212=14,14,IF('Vessel List A'!C212=15,15,IF('Vessel List A'!C212=16,16,0))))))))))))))))))</f>
        <v xml:space="preserve"> </v>
      </c>
      <c r="C213" s="154"/>
      <c r="D213" s="158"/>
      <c r="E213" s="411" t="str">
        <f t="shared" si="243"/>
        <v/>
      </c>
      <c r="F213" s="158"/>
      <c r="G213" s="137"/>
      <c r="H213" s="388" t="str">
        <f t="shared" si="244"/>
        <v/>
      </c>
      <c r="I213" s="157" t="str">
        <f>IF(VALUE(IF('Vessel List A'!P212=1,1,IF('Vessel List A'!P212=2,2,IF('Vessel List A'!P212=3,3,IF('Vessel List A'!P212=4,4,IF('Vessel List A'!P212=5,5,IF('Vessel List A'!P212=6,6,IF('Vessel List A'!P212=7,7,IF('Vessel List A'!P212=8,8,IF('Vessel List A'!P212=9,9,IF('Vessel List A'!P212=10,10,IF('Vessel List A'!P212=11,11,IF('Vessel List A'!P212=12,12,IF('Vessel List A'!P212=13,13,IF('Vessel List A'!P212=14,14,IF('Vessel List A'!P212=15,15,IF('Vessel List A'!P212=16,16,0)))))))))))))))))=0," ",VALUE(IF('Vessel List A'!P212=1,1,IF('Vessel List A'!P212=2,2,IF('Vessel List A'!P212=3,3,IF('Vessel List A'!P212=4,4,IF('Vessel List A'!P212=5,5,IF('Vessel List A'!P212=6,6,IF('Vessel List A'!P212=7,7,IF('Vessel List A'!P212=8,8,IF('Vessel List A'!P212=9,9,IF('Vessel List A'!P212=10,10,IF('Vessel List A'!P212=11,11,IF('Vessel List A'!P212=12,12,IF('Vessel List A'!P212=13,13,IF('Vessel List A'!P212=14,14,IF('Vessel List A'!P212=15,15,IF('Vessel List A'!P212=16,16,0))))))))))))))))))</f>
        <v xml:space="preserve"> </v>
      </c>
      <c r="J213" s="154"/>
      <c r="K213" s="158"/>
      <c r="L213" s="411" t="str">
        <f t="shared" si="245"/>
        <v/>
      </c>
      <c r="M213" s="158"/>
      <c r="N213" s="137"/>
      <c r="O213" s="388" t="str">
        <f t="shared" si="246"/>
        <v/>
      </c>
      <c r="P213" s="157"/>
      <c r="Q213" s="154"/>
      <c r="R213" s="158"/>
      <c r="S213" s="411" t="str">
        <f t="shared" si="247"/>
        <v/>
      </c>
      <c r="T213" s="158"/>
      <c r="U213" s="137"/>
      <c r="V213" s="388" t="str">
        <f t="shared" si="248"/>
        <v/>
      </c>
      <c r="W213" s="157"/>
      <c r="X213" s="154"/>
      <c r="Y213" s="158"/>
      <c r="Z213" s="411" t="str">
        <f t="shared" si="249"/>
        <v/>
      </c>
      <c r="AA213" s="158"/>
      <c r="AB213" s="137"/>
      <c r="AC213" s="388" t="str">
        <f t="shared" si="250"/>
        <v/>
      </c>
      <c r="AD213" s="157"/>
      <c r="AE213" s="154"/>
      <c r="AF213" s="158"/>
      <c r="AG213" s="411" t="str">
        <f t="shared" si="251"/>
        <v/>
      </c>
      <c r="AH213" s="158"/>
      <c r="AI213" s="137"/>
      <c r="AJ213" s="388" t="str">
        <f t="shared" si="252"/>
        <v/>
      </c>
      <c r="AK213" s="157"/>
      <c r="AL213" s="154"/>
      <c r="AM213" s="158"/>
      <c r="AN213" s="411" t="str">
        <f t="shared" si="253"/>
        <v/>
      </c>
      <c r="AO213" s="158"/>
      <c r="AP213" s="137"/>
      <c r="AQ213" s="388" t="str">
        <f t="shared" si="254"/>
        <v/>
      </c>
      <c r="AR213" s="157"/>
      <c r="AS213" s="154"/>
      <c r="AT213" s="158"/>
      <c r="AU213" s="411" t="str">
        <f t="shared" si="255"/>
        <v/>
      </c>
      <c r="AV213" s="158"/>
      <c r="AW213" s="137"/>
      <c r="AX213" s="388" t="str">
        <f t="shared" si="256"/>
        <v/>
      </c>
      <c r="AY213" s="157"/>
      <c r="AZ213" s="154"/>
      <c r="BA213" s="158"/>
      <c r="BB213" s="411" t="str">
        <f t="shared" si="257"/>
        <v/>
      </c>
      <c r="BC213" s="158"/>
      <c r="BD213" s="137"/>
      <c r="BE213" s="388" t="str">
        <f t="shared" si="258"/>
        <v/>
      </c>
      <c r="BF213" s="157"/>
      <c r="BG213" s="154"/>
      <c r="BH213" s="158"/>
      <c r="BI213" s="411" t="str">
        <f t="shared" si="259"/>
        <v/>
      </c>
      <c r="BJ213" s="158"/>
      <c r="BK213" s="137"/>
      <c r="BL213" s="388" t="str">
        <f t="shared" si="260"/>
        <v/>
      </c>
      <c r="BM213" s="157"/>
      <c r="BN213" s="154"/>
      <c r="BO213" s="158"/>
      <c r="BP213" s="411" t="str">
        <f t="shared" si="261"/>
        <v/>
      </c>
      <c r="BQ213" s="158"/>
      <c r="BR213" s="137"/>
      <c r="BS213" s="388" t="str">
        <f t="shared" si="262"/>
        <v/>
      </c>
      <c r="BT213" s="157"/>
      <c r="BU213" s="154"/>
      <c r="BV213" s="158"/>
      <c r="BW213" s="411" t="str">
        <f t="shared" si="263"/>
        <v/>
      </c>
      <c r="BX213" s="158"/>
      <c r="BY213" s="137"/>
      <c r="BZ213" s="388" t="str">
        <f t="shared" si="264"/>
        <v/>
      </c>
      <c r="CA213" s="157"/>
      <c r="CB213" s="154"/>
      <c r="CC213" s="158"/>
      <c r="CD213" s="411" t="str">
        <f t="shared" si="265"/>
        <v/>
      </c>
      <c r="CE213" s="158"/>
      <c r="CF213" s="137"/>
      <c r="CG213" s="388" t="str">
        <f t="shared" si="266"/>
        <v/>
      </c>
      <c r="CH213" s="157"/>
      <c r="CI213" s="154"/>
      <c r="CJ213" s="158"/>
      <c r="CK213" s="411" t="str">
        <f t="shared" si="267"/>
        <v/>
      </c>
      <c r="CL213" s="158"/>
      <c r="CM213" s="137"/>
      <c r="CN213" s="388" t="str">
        <f t="shared" si="268"/>
        <v/>
      </c>
      <c r="CO213" s="157"/>
      <c r="CP213" s="154"/>
      <c r="CQ213" s="158"/>
      <c r="CR213" s="411" t="str">
        <f t="shared" si="269"/>
        <v/>
      </c>
      <c r="CS213" s="158"/>
      <c r="CT213" s="137"/>
      <c r="CU213" s="388" t="str">
        <f t="shared" si="270"/>
        <v/>
      </c>
      <c r="CV213" s="157"/>
      <c r="CW213" s="154"/>
      <c r="CX213" s="158"/>
      <c r="CY213" s="411" t="str">
        <f t="shared" si="271"/>
        <v/>
      </c>
      <c r="CZ213" s="158"/>
      <c r="DA213" s="137"/>
      <c r="DB213" s="388" t="str">
        <f t="shared" si="272"/>
        <v/>
      </c>
      <c r="DC213" s="157"/>
      <c r="DD213" s="154"/>
      <c r="DE213" s="158"/>
      <c r="DF213" s="411" t="str">
        <f t="shared" si="273"/>
        <v/>
      </c>
      <c r="DG213" s="158"/>
      <c r="DH213" s="137"/>
      <c r="DI213" s="388" t="str">
        <f t="shared" si="274"/>
        <v/>
      </c>
      <c r="DJ213" s="157"/>
      <c r="DK213" s="154"/>
      <c r="DL213" s="158"/>
      <c r="DM213" s="411" t="str">
        <f t="shared" si="275"/>
        <v/>
      </c>
      <c r="DN213" s="158"/>
      <c r="DO213" s="137"/>
      <c r="DP213" s="388" t="str">
        <f t="shared" si="276"/>
        <v/>
      </c>
      <c r="DQ213" s="157"/>
      <c r="DR213" s="154"/>
      <c r="DS213" s="158"/>
      <c r="DT213" s="411" t="str">
        <f t="shared" si="277"/>
        <v/>
      </c>
      <c r="DU213" s="158"/>
      <c r="DV213" s="137"/>
      <c r="DW213" s="388" t="str">
        <f t="shared" si="278"/>
        <v/>
      </c>
      <c r="DX213" s="157"/>
      <c r="DY213" s="154"/>
      <c r="DZ213" s="158"/>
      <c r="EA213" s="411" t="str">
        <f t="shared" si="279"/>
        <v/>
      </c>
      <c r="EB213" s="158"/>
      <c r="EC213" s="137"/>
      <c r="ED213" s="388" t="str">
        <f t="shared" si="280"/>
        <v/>
      </c>
      <c r="EE213" s="157"/>
      <c r="EF213" s="154"/>
      <c r="EG213" s="158"/>
      <c r="EH213" s="411" t="str">
        <f t="shared" si="281"/>
        <v/>
      </c>
      <c r="EI213" s="158"/>
      <c r="EJ213" s="137"/>
      <c r="EK213" s="397" t="str">
        <f t="shared" si="282"/>
        <v/>
      </c>
      <c r="EL213" s="144"/>
      <c r="EM213" s="157"/>
      <c r="EN213" s="154"/>
      <c r="EO213" s="158"/>
      <c r="EP213" s="411" t="str">
        <f t="shared" si="283"/>
        <v/>
      </c>
      <c r="EQ213" s="158"/>
      <c r="ER213" s="137"/>
      <c r="ES213" s="388" t="str">
        <f t="shared" si="284"/>
        <v/>
      </c>
      <c r="ET213" s="157"/>
      <c r="EU213" s="154"/>
      <c r="EV213" s="158"/>
      <c r="EW213" s="411" t="str">
        <f t="shared" si="285"/>
        <v/>
      </c>
      <c r="EX213" s="158"/>
      <c r="EY213" s="137"/>
      <c r="EZ213" s="388" t="str">
        <f t="shared" si="286"/>
        <v/>
      </c>
      <c r="FA213" s="157"/>
      <c r="FB213" s="154"/>
      <c r="FC213" s="158"/>
      <c r="FD213" s="411" t="str">
        <f t="shared" si="287"/>
        <v/>
      </c>
      <c r="FE213" s="158"/>
      <c r="FF213" s="137"/>
      <c r="FG213" s="388" t="str">
        <f t="shared" si="288"/>
        <v/>
      </c>
      <c r="FH213" s="157"/>
      <c r="FI213" s="154"/>
      <c r="FJ213" s="158"/>
      <c r="FK213" s="411" t="str">
        <f t="shared" si="289"/>
        <v/>
      </c>
      <c r="FL213" s="158"/>
      <c r="FM213" s="137"/>
      <c r="FN213" s="388" t="str">
        <f t="shared" si="290"/>
        <v/>
      </c>
      <c r="FO213" s="157"/>
      <c r="FP213" s="154"/>
      <c r="FQ213" s="158"/>
      <c r="FR213" s="411" t="str">
        <f t="shared" si="291"/>
        <v/>
      </c>
      <c r="FS213" s="158"/>
      <c r="FT213" s="137"/>
      <c r="FU213" s="388" t="str">
        <f t="shared" si="292"/>
        <v/>
      </c>
      <c r="FV213" s="157"/>
      <c r="FW213" s="154"/>
      <c r="FX213" s="158"/>
      <c r="FY213" s="411" t="str">
        <f t="shared" si="293"/>
        <v/>
      </c>
      <c r="FZ213" s="158"/>
      <c r="GA213" s="137"/>
      <c r="GB213" s="388" t="str">
        <f t="shared" si="294"/>
        <v/>
      </c>
      <c r="GC213" s="157"/>
      <c r="GD213" s="154"/>
      <c r="GE213" s="158"/>
      <c r="GF213" s="411" t="str">
        <f t="shared" si="295"/>
        <v/>
      </c>
      <c r="GG213" s="158"/>
      <c r="GH213" s="137"/>
      <c r="GI213" s="388" t="str">
        <f t="shared" si="296"/>
        <v/>
      </c>
      <c r="GJ213" s="157"/>
      <c r="GK213" s="154"/>
      <c r="GL213" s="158"/>
      <c r="GM213" s="411" t="str">
        <f t="shared" si="297"/>
        <v/>
      </c>
      <c r="GN213" s="158"/>
      <c r="GO213" s="137"/>
      <c r="GP213" s="388" t="str">
        <f t="shared" si="298"/>
        <v/>
      </c>
      <c r="GQ213" s="157"/>
      <c r="GR213" s="154"/>
      <c r="GS213" s="158"/>
      <c r="GT213" s="411" t="str">
        <f t="shared" si="299"/>
        <v/>
      </c>
      <c r="GU213" s="158"/>
      <c r="GV213" s="137"/>
      <c r="GW213" s="388" t="str">
        <f t="shared" si="300"/>
        <v/>
      </c>
      <c r="GX213" s="157"/>
      <c r="GY213" s="154"/>
      <c r="GZ213" s="158"/>
      <c r="HA213" s="411" t="str">
        <f t="shared" si="301"/>
        <v/>
      </c>
      <c r="HB213" s="158"/>
      <c r="HC213" s="137"/>
      <c r="HD213" s="388" t="str">
        <f t="shared" si="302"/>
        <v/>
      </c>
      <c r="HE213" s="157"/>
      <c r="HF213" s="154"/>
      <c r="HG213" s="158"/>
      <c r="HH213" s="411" t="str">
        <f t="shared" si="303"/>
        <v/>
      </c>
      <c r="HI213" s="158"/>
      <c r="HJ213" s="137"/>
      <c r="HK213" s="388" t="str">
        <f t="shared" si="304"/>
        <v/>
      </c>
      <c r="HL213" s="157"/>
      <c r="HM213" s="154"/>
      <c r="HN213" s="158"/>
      <c r="HO213" s="411" t="str">
        <f t="shared" si="305"/>
        <v/>
      </c>
      <c r="HP213" s="158"/>
      <c r="HQ213" s="137"/>
      <c r="HR213" s="388" t="str">
        <f t="shared" si="306"/>
        <v/>
      </c>
      <c r="HS213" s="157"/>
      <c r="HT213" s="154"/>
      <c r="HU213" s="158"/>
      <c r="HV213" s="411" t="str">
        <f t="shared" si="307"/>
        <v/>
      </c>
      <c r="HW213" s="158"/>
      <c r="HX213" s="137"/>
      <c r="HY213" s="388" t="str">
        <f t="shared" si="308"/>
        <v/>
      </c>
      <c r="HZ213" s="157"/>
      <c r="IA213" s="154"/>
      <c r="IB213" s="158"/>
      <c r="IC213" s="411" t="str">
        <f t="shared" si="309"/>
        <v/>
      </c>
      <c r="ID213" s="158"/>
      <c r="IE213" s="137"/>
      <c r="IF213" s="388" t="str">
        <f t="shared" si="310"/>
        <v/>
      </c>
      <c r="IG213" s="157"/>
      <c r="IH213" s="154"/>
      <c r="II213" s="158"/>
      <c r="IJ213" s="411" t="str">
        <f t="shared" si="311"/>
        <v/>
      </c>
      <c r="IK213" s="158"/>
      <c r="IL213" s="137"/>
      <c r="IM213" s="388" t="str">
        <f t="shared" si="312"/>
        <v/>
      </c>
      <c r="IN213" s="157"/>
      <c r="IO213" s="154"/>
      <c r="IP213" s="158"/>
      <c r="IQ213" s="411" t="str">
        <f t="shared" si="313"/>
        <v/>
      </c>
      <c r="IR213" s="158"/>
      <c r="IS213" s="137"/>
      <c r="IT213" s="388" t="str">
        <f t="shared" si="314"/>
        <v/>
      </c>
      <c r="IU213" s="157"/>
      <c r="IV213" s="154"/>
      <c r="IW213" s="158"/>
      <c r="IX213" s="411" t="str">
        <f t="shared" si="315"/>
        <v/>
      </c>
      <c r="IY213" s="158"/>
      <c r="IZ213" s="137"/>
      <c r="JA213" s="388" t="str">
        <f t="shared" si="316"/>
        <v/>
      </c>
      <c r="JB213" s="157"/>
      <c r="JC213" s="154"/>
      <c r="JD213" s="158"/>
      <c r="JE213" s="411" t="str">
        <f t="shared" si="317"/>
        <v/>
      </c>
      <c r="JF213" s="158"/>
      <c r="JG213" s="137"/>
      <c r="JH213" s="388" t="str">
        <f t="shared" si="318"/>
        <v/>
      </c>
      <c r="JI213" s="157"/>
      <c r="JJ213" s="154"/>
      <c r="JK213" s="158"/>
      <c r="JL213" s="411" t="str">
        <f t="shared" si="319"/>
        <v/>
      </c>
      <c r="JM213" s="158"/>
      <c r="JN213" s="137"/>
      <c r="JO213" s="388" t="str">
        <f t="shared" si="320"/>
        <v/>
      </c>
      <c r="JP213" s="157"/>
      <c r="JQ213" s="154"/>
      <c r="JR213" s="158"/>
      <c r="JS213" s="411" t="str">
        <f t="shared" si="321"/>
        <v/>
      </c>
      <c r="JT213" s="158"/>
      <c r="JU213" s="137"/>
      <c r="JV213" s="397" t="str">
        <f t="shared" si="322"/>
        <v/>
      </c>
      <c r="JW213" s="403"/>
    </row>
    <row r="214" spans="1:283" ht="15" x14ac:dyDescent="0.25">
      <c r="A214" s="132">
        <f>'Vessel List A'!B213</f>
        <v>41788</v>
      </c>
      <c r="B214" s="157" t="str">
        <f>IF(VALUE(IF('Vessel List A'!C213=1,1,IF('Vessel List A'!C213=2,2,IF('Vessel List A'!C213=3,3,IF('Vessel List A'!C213=4,4,IF('Vessel List A'!C213=5,5,IF('Vessel List A'!C213=6,6,IF('Vessel List A'!C213=7,7,IF('Vessel List A'!C213=8,8,IF('Vessel List A'!C213=9,9,IF('Vessel List A'!C213=10,10,IF('Vessel List A'!C213=11,11,IF('Vessel List A'!C213=12,12,IF('Vessel List A'!C213=13,13,IF('Vessel List A'!C213=14,14,IF('Vessel List A'!C213=15,15,IF('Vessel List A'!C213=16,16,0)))))))))))))))))=0," ",VALUE(IF('Vessel List A'!C213=1,1,IF('Vessel List A'!C213=2,2,IF('Vessel List A'!C213=3,3,IF('Vessel List A'!C213=4,4,IF('Vessel List A'!C213=5,5,IF('Vessel List A'!C213=6,6,IF('Vessel List A'!C213=7,7,IF('Vessel List A'!C213=8,8,IF('Vessel List A'!C213=9,9,IF('Vessel List A'!C213=10,10,IF('Vessel List A'!C213=11,11,IF('Vessel List A'!C213=12,12,IF('Vessel List A'!C213=13,13,IF('Vessel List A'!C213=14,14,IF('Vessel List A'!C213=15,15,IF('Vessel List A'!C213=16,16,0))))))))))))))))))</f>
        <v xml:space="preserve"> </v>
      </c>
      <c r="C214" s="154"/>
      <c r="D214" s="158"/>
      <c r="E214" s="411" t="str">
        <f t="shared" si="243"/>
        <v/>
      </c>
      <c r="F214" s="158"/>
      <c r="G214" s="137"/>
      <c r="H214" s="388" t="str">
        <f t="shared" si="244"/>
        <v/>
      </c>
      <c r="I214" s="157" t="str">
        <f>IF(VALUE(IF('Vessel List A'!P213=1,1,IF('Vessel List A'!P213=2,2,IF('Vessel List A'!P213=3,3,IF('Vessel List A'!P213=4,4,IF('Vessel List A'!P213=5,5,IF('Vessel List A'!P213=6,6,IF('Vessel List A'!P213=7,7,IF('Vessel List A'!P213=8,8,IF('Vessel List A'!P213=9,9,IF('Vessel List A'!P213=10,10,IF('Vessel List A'!P213=11,11,IF('Vessel List A'!P213=12,12,IF('Vessel List A'!P213=13,13,IF('Vessel List A'!P213=14,14,IF('Vessel List A'!P213=15,15,IF('Vessel List A'!P213=16,16,0)))))))))))))))))=0," ",VALUE(IF('Vessel List A'!P213=1,1,IF('Vessel List A'!P213=2,2,IF('Vessel List A'!P213=3,3,IF('Vessel List A'!P213=4,4,IF('Vessel List A'!P213=5,5,IF('Vessel List A'!P213=6,6,IF('Vessel List A'!P213=7,7,IF('Vessel List A'!P213=8,8,IF('Vessel List A'!P213=9,9,IF('Vessel List A'!P213=10,10,IF('Vessel List A'!P213=11,11,IF('Vessel List A'!P213=12,12,IF('Vessel List A'!P213=13,13,IF('Vessel List A'!P213=14,14,IF('Vessel List A'!P213=15,15,IF('Vessel List A'!P213=16,16,0))))))))))))))))))</f>
        <v xml:space="preserve"> </v>
      </c>
      <c r="J214" s="154"/>
      <c r="K214" s="158"/>
      <c r="L214" s="411" t="str">
        <f t="shared" si="245"/>
        <v/>
      </c>
      <c r="M214" s="158"/>
      <c r="N214" s="137"/>
      <c r="O214" s="388" t="str">
        <f t="shared" si="246"/>
        <v/>
      </c>
      <c r="P214" s="157"/>
      <c r="Q214" s="154"/>
      <c r="R214" s="158"/>
      <c r="S214" s="411" t="str">
        <f t="shared" si="247"/>
        <v/>
      </c>
      <c r="T214" s="158"/>
      <c r="U214" s="137"/>
      <c r="V214" s="388" t="str">
        <f t="shared" si="248"/>
        <v/>
      </c>
      <c r="W214" s="157"/>
      <c r="X214" s="154"/>
      <c r="Y214" s="158"/>
      <c r="Z214" s="411" t="str">
        <f t="shared" si="249"/>
        <v/>
      </c>
      <c r="AA214" s="158"/>
      <c r="AB214" s="137"/>
      <c r="AC214" s="388" t="str">
        <f t="shared" si="250"/>
        <v/>
      </c>
      <c r="AD214" s="157"/>
      <c r="AE214" s="154"/>
      <c r="AF214" s="158"/>
      <c r="AG214" s="411" t="str">
        <f t="shared" si="251"/>
        <v/>
      </c>
      <c r="AH214" s="158"/>
      <c r="AI214" s="137"/>
      <c r="AJ214" s="388" t="str">
        <f t="shared" si="252"/>
        <v/>
      </c>
      <c r="AK214" s="157"/>
      <c r="AL214" s="154"/>
      <c r="AM214" s="158"/>
      <c r="AN214" s="411" t="str">
        <f t="shared" si="253"/>
        <v/>
      </c>
      <c r="AO214" s="158"/>
      <c r="AP214" s="137"/>
      <c r="AQ214" s="388" t="str">
        <f t="shared" si="254"/>
        <v/>
      </c>
      <c r="AR214" s="157"/>
      <c r="AS214" s="154"/>
      <c r="AT214" s="158"/>
      <c r="AU214" s="411" t="str">
        <f t="shared" si="255"/>
        <v/>
      </c>
      <c r="AV214" s="158"/>
      <c r="AW214" s="137"/>
      <c r="AX214" s="388" t="str">
        <f t="shared" si="256"/>
        <v/>
      </c>
      <c r="AY214" s="157"/>
      <c r="AZ214" s="154"/>
      <c r="BA214" s="158"/>
      <c r="BB214" s="411" t="str">
        <f t="shared" si="257"/>
        <v/>
      </c>
      <c r="BC214" s="158"/>
      <c r="BD214" s="137"/>
      <c r="BE214" s="388" t="str">
        <f t="shared" si="258"/>
        <v/>
      </c>
      <c r="BF214" s="157"/>
      <c r="BG214" s="154"/>
      <c r="BH214" s="158"/>
      <c r="BI214" s="411" t="str">
        <f t="shared" si="259"/>
        <v/>
      </c>
      <c r="BJ214" s="158"/>
      <c r="BK214" s="137"/>
      <c r="BL214" s="388" t="str">
        <f t="shared" si="260"/>
        <v/>
      </c>
      <c r="BM214" s="157"/>
      <c r="BN214" s="154"/>
      <c r="BO214" s="158"/>
      <c r="BP214" s="411" t="str">
        <f t="shared" si="261"/>
        <v/>
      </c>
      <c r="BQ214" s="158"/>
      <c r="BR214" s="137"/>
      <c r="BS214" s="388" t="str">
        <f t="shared" si="262"/>
        <v/>
      </c>
      <c r="BT214" s="157"/>
      <c r="BU214" s="154"/>
      <c r="BV214" s="158"/>
      <c r="BW214" s="411" t="str">
        <f t="shared" si="263"/>
        <v/>
      </c>
      <c r="BX214" s="158"/>
      <c r="BY214" s="137"/>
      <c r="BZ214" s="388" t="str">
        <f t="shared" si="264"/>
        <v/>
      </c>
      <c r="CA214" s="157"/>
      <c r="CB214" s="154"/>
      <c r="CC214" s="158"/>
      <c r="CD214" s="411" t="str">
        <f t="shared" si="265"/>
        <v/>
      </c>
      <c r="CE214" s="158"/>
      <c r="CF214" s="137"/>
      <c r="CG214" s="388" t="str">
        <f t="shared" si="266"/>
        <v/>
      </c>
      <c r="CH214" s="157"/>
      <c r="CI214" s="154"/>
      <c r="CJ214" s="158"/>
      <c r="CK214" s="411" t="str">
        <f t="shared" si="267"/>
        <v/>
      </c>
      <c r="CL214" s="158"/>
      <c r="CM214" s="137"/>
      <c r="CN214" s="388" t="str">
        <f t="shared" si="268"/>
        <v/>
      </c>
      <c r="CO214" s="157"/>
      <c r="CP214" s="154"/>
      <c r="CQ214" s="158"/>
      <c r="CR214" s="411" t="str">
        <f t="shared" si="269"/>
        <v/>
      </c>
      <c r="CS214" s="158"/>
      <c r="CT214" s="137"/>
      <c r="CU214" s="388" t="str">
        <f t="shared" si="270"/>
        <v/>
      </c>
      <c r="CV214" s="157"/>
      <c r="CW214" s="154"/>
      <c r="CX214" s="158"/>
      <c r="CY214" s="411" t="str">
        <f t="shared" si="271"/>
        <v/>
      </c>
      <c r="CZ214" s="158"/>
      <c r="DA214" s="137"/>
      <c r="DB214" s="388" t="str">
        <f t="shared" si="272"/>
        <v/>
      </c>
      <c r="DC214" s="157"/>
      <c r="DD214" s="154"/>
      <c r="DE214" s="158"/>
      <c r="DF214" s="411" t="str">
        <f t="shared" si="273"/>
        <v/>
      </c>
      <c r="DG214" s="158"/>
      <c r="DH214" s="137"/>
      <c r="DI214" s="388" t="str">
        <f t="shared" si="274"/>
        <v/>
      </c>
      <c r="DJ214" s="157"/>
      <c r="DK214" s="154"/>
      <c r="DL214" s="158"/>
      <c r="DM214" s="411" t="str">
        <f t="shared" si="275"/>
        <v/>
      </c>
      <c r="DN214" s="158"/>
      <c r="DO214" s="137"/>
      <c r="DP214" s="388" t="str">
        <f t="shared" si="276"/>
        <v/>
      </c>
      <c r="DQ214" s="157"/>
      <c r="DR214" s="154"/>
      <c r="DS214" s="158"/>
      <c r="DT214" s="411" t="str">
        <f t="shared" si="277"/>
        <v/>
      </c>
      <c r="DU214" s="158"/>
      <c r="DV214" s="137"/>
      <c r="DW214" s="388" t="str">
        <f t="shared" si="278"/>
        <v/>
      </c>
      <c r="DX214" s="157"/>
      <c r="DY214" s="154"/>
      <c r="DZ214" s="158"/>
      <c r="EA214" s="411" t="str">
        <f t="shared" si="279"/>
        <v/>
      </c>
      <c r="EB214" s="158"/>
      <c r="EC214" s="137"/>
      <c r="ED214" s="388" t="str">
        <f t="shared" si="280"/>
        <v/>
      </c>
      <c r="EE214" s="157"/>
      <c r="EF214" s="154"/>
      <c r="EG214" s="158"/>
      <c r="EH214" s="411" t="str">
        <f t="shared" si="281"/>
        <v/>
      </c>
      <c r="EI214" s="158"/>
      <c r="EJ214" s="137"/>
      <c r="EK214" s="397" t="str">
        <f t="shared" si="282"/>
        <v/>
      </c>
      <c r="EL214" s="144"/>
      <c r="EM214" s="157"/>
      <c r="EN214" s="154"/>
      <c r="EO214" s="158"/>
      <c r="EP214" s="411" t="str">
        <f t="shared" si="283"/>
        <v/>
      </c>
      <c r="EQ214" s="158"/>
      <c r="ER214" s="137"/>
      <c r="ES214" s="388" t="str">
        <f t="shared" si="284"/>
        <v/>
      </c>
      <c r="ET214" s="157"/>
      <c r="EU214" s="154"/>
      <c r="EV214" s="158"/>
      <c r="EW214" s="411" t="str">
        <f t="shared" si="285"/>
        <v/>
      </c>
      <c r="EX214" s="158"/>
      <c r="EY214" s="137"/>
      <c r="EZ214" s="388" t="str">
        <f t="shared" si="286"/>
        <v/>
      </c>
      <c r="FA214" s="157"/>
      <c r="FB214" s="154"/>
      <c r="FC214" s="158"/>
      <c r="FD214" s="411" t="str">
        <f t="shared" si="287"/>
        <v/>
      </c>
      <c r="FE214" s="158"/>
      <c r="FF214" s="137"/>
      <c r="FG214" s="388" t="str">
        <f t="shared" si="288"/>
        <v/>
      </c>
      <c r="FH214" s="157"/>
      <c r="FI214" s="154"/>
      <c r="FJ214" s="158"/>
      <c r="FK214" s="411" t="str">
        <f t="shared" si="289"/>
        <v/>
      </c>
      <c r="FL214" s="158"/>
      <c r="FM214" s="137"/>
      <c r="FN214" s="388" t="str">
        <f t="shared" si="290"/>
        <v/>
      </c>
      <c r="FO214" s="157"/>
      <c r="FP214" s="154"/>
      <c r="FQ214" s="158"/>
      <c r="FR214" s="411" t="str">
        <f t="shared" si="291"/>
        <v/>
      </c>
      <c r="FS214" s="158"/>
      <c r="FT214" s="137"/>
      <c r="FU214" s="388" t="str">
        <f t="shared" si="292"/>
        <v/>
      </c>
      <c r="FV214" s="157"/>
      <c r="FW214" s="154"/>
      <c r="FX214" s="158"/>
      <c r="FY214" s="411" t="str">
        <f t="shared" si="293"/>
        <v/>
      </c>
      <c r="FZ214" s="158"/>
      <c r="GA214" s="137"/>
      <c r="GB214" s="388" t="str">
        <f t="shared" si="294"/>
        <v/>
      </c>
      <c r="GC214" s="157"/>
      <c r="GD214" s="154"/>
      <c r="GE214" s="158"/>
      <c r="GF214" s="411" t="str">
        <f t="shared" si="295"/>
        <v/>
      </c>
      <c r="GG214" s="158"/>
      <c r="GH214" s="137"/>
      <c r="GI214" s="388" t="str">
        <f t="shared" si="296"/>
        <v/>
      </c>
      <c r="GJ214" s="157"/>
      <c r="GK214" s="154"/>
      <c r="GL214" s="158"/>
      <c r="GM214" s="411" t="str">
        <f t="shared" si="297"/>
        <v/>
      </c>
      <c r="GN214" s="158"/>
      <c r="GO214" s="137"/>
      <c r="GP214" s="388" t="str">
        <f t="shared" si="298"/>
        <v/>
      </c>
      <c r="GQ214" s="157"/>
      <c r="GR214" s="154"/>
      <c r="GS214" s="158"/>
      <c r="GT214" s="411" t="str">
        <f t="shared" si="299"/>
        <v/>
      </c>
      <c r="GU214" s="158"/>
      <c r="GV214" s="137"/>
      <c r="GW214" s="388" t="str">
        <f t="shared" si="300"/>
        <v/>
      </c>
      <c r="GX214" s="157"/>
      <c r="GY214" s="154"/>
      <c r="GZ214" s="158"/>
      <c r="HA214" s="411" t="str">
        <f t="shared" si="301"/>
        <v/>
      </c>
      <c r="HB214" s="158"/>
      <c r="HC214" s="137"/>
      <c r="HD214" s="388" t="str">
        <f t="shared" si="302"/>
        <v/>
      </c>
      <c r="HE214" s="157"/>
      <c r="HF214" s="154"/>
      <c r="HG214" s="158"/>
      <c r="HH214" s="411" t="str">
        <f t="shared" si="303"/>
        <v/>
      </c>
      <c r="HI214" s="158"/>
      <c r="HJ214" s="137"/>
      <c r="HK214" s="388" t="str">
        <f t="shared" si="304"/>
        <v/>
      </c>
      <c r="HL214" s="157"/>
      <c r="HM214" s="154"/>
      <c r="HN214" s="158"/>
      <c r="HO214" s="411" t="str">
        <f t="shared" si="305"/>
        <v/>
      </c>
      <c r="HP214" s="158"/>
      <c r="HQ214" s="137"/>
      <c r="HR214" s="388" t="str">
        <f t="shared" si="306"/>
        <v/>
      </c>
      <c r="HS214" s="157"/>
      <c r="HT214" s="154"/>
      <c r="HU214" s="158"/>
      <c r="HV214" s="411" t="str">
        <f t="shared" si="307"/>
        <v/>
      </c>
      <c r="HW214" s="158"/>
      <c r="HX214" s="137"/>
      <c r="HY214" s="388" t="str">
        <f t="shared" si="308"/>
        <v/>
      </c>
      <c r="HZ214" s="157"/>
      <c r="IA214" s="154"/>
      <c r="IB214" s="158"/>
      <c r="IC214" s="411" t="str">
        <f t="shared" si="309"/>
        <v/>
      </c>
      <c r="ID214" s="158"/>
      <c r="IE214" s="137"/>
      <c r="IF214" s="388" t="str">
        <f t="shared" si="310"/>
        <v/>
      </c>
      <c r="IG214" s="157"/>
      <c r="IH214" s="154"/>
      <c r="II214" s="158"/>
      <c r="IJ214" s="411" t="str">
        <f t="shared" si="311"/>
        <v/>
      </c>
      <c r="IK214" s="158"/>
      <c r="IL214" s="137"/>
      <c r="IM214" s="388" t="str">
        <f t="shared" si="312"/>
        <v/>
      </c>
      <c r="IN214" s="157"/>
      <c r="IO214" s="154"/>
      <c r="IP214" s="158"/>
      <c r="IQ214" s="411" t="str">
        <f t="shared" si="313"/>
        <v/>
      </c>
      <c r="IR214" s="158"/>
      <c r="IS214" s="137"/>
      <c r="IT214" s="388" t="str">
        <f t="shared" si="314"/>
        <v/>
      </c>
      <c r="IU214" s="157"/>
      <c r="IV214" s="154"/>
      <c r="IW214" s="158"/>
      <c r="IX214" s="411" t="str">
        <f t="shared" si="315"/>
        <v/>
      </c>
      <c r="IY214" s="158"/>
      <c r="IZ214" s="137"/>
      <c r="JA214" s="388" t="str">
        <f t="shared" si="316"/>
        <v/>
      </c>
      <c r="JB214" s="157"/>
      <c r="JC214" s="154"/>
      <c r="JD214" s="158"/>
      <c r="JE214" s="411" t="str">
        <f t="shared" si="317"/>
        <v/>
      </c>
      <c r="JF214" s="158"/>
      <c r="JG214" s="137"/>
      <c r="JH214" s="388" t="str">
        <f t="shared" si="318"/>
        <v/>
      </c>
      <c r="JI214" s="157"/>
      <c r="JJ214" s="154"/>
      <c r="JK214" s="158"/>
      <c r="JL214" s="411" t="str">
        <f t="shared" si="319"/>
        <v/>
      </c>
      <c r="JM214" s="158"/>
      <c r="JN214" s="137"/>
      <c r="JO214" s="388" t="str">
        <f t="shared" si="320"/>
        <v/>
      </c>
      <c r="JP214" s="157"/>
      <c r="JQ214" s="154"/>
      <c r="JR214" s="158"/>
      <c r="JS214" s="411" t="str">
        <f t="shared" si="321"/>
        <v/>
      </c>
      <c r="JT214" s="158"/>
      <c r="JU214" s="137"/>
      <c r="JV214" s="397" t="str">
        <f t="shared" si="322"/>
        <v/>
      </c>
      <c r="JW214" s="403"/>
    </row>
    <row r="215" spans="1:283" ht="15" x14ac:dyDescent="0.25">
      <c r="A215" s="132">
        <f>'Vessel List A'!B214</f>
        <v>41789</v>
      </c>
      <c r="B215" s="157" t="str">
        <f>IF(VALUE(IF('Vessel List A'!C214=1,1,IF('Vessel List A'!C214=2,2,IF('Vessel List A'!C214=3,3,IF('Vessel List A'!C214=4,4,IF('Vessel List A'!C214=5,5,IF('Vessel List A'!C214=6,6,IF('Vessel List A'!C214=7,7,IF('Vessel List A'!C214=8,8,IF('Vessel List A'!C214=9,9,IF('Vessel List A'!C214=10,10,IF('Vessel List A'!C214=11,11,IF('Vessel List A'!C214=12,12,IF('Vessel List A'!C214=13,13,IF('Vessel List A'!C214=14,14,IF('Vessel List A'!C214=15,15,IF('Vessel List A'!C214=16,16,0)))))))))))))))))=0," ",VALUE(IF('Vessel List A'!C214=1,1,IF('Vessel List A'!C214=2,2,IF('Vessel List A'!C214=3,3,IF('Vessel List A'!C214=4,4,IF('Vessel List A'!C214=5,5,IF('Vessel List A'!C214=6,6,IF('Vessel List A'!C214=7,7,IF('Vessel List A'!C214=8,8,IF('Vessel List A'!C214=9,9,IF('Vessel List A'!C214=10,10,IF('Vessel List A'!C214=11,11,IF('Vessel List A'!C214=12,12,IF('Vessel List A'!C214=13,13,IF('Vessel List A'!C214=14,14,IF('Vessel List A'!C214=15,15,IF('Vessel List A'!C214=16,16,0))))))))))))))))))</f>
        <v xml:space="preserve"> </v>
      </c>
      <c r="C215" s="154"/>
      <c r="D215" s="158"/>
      <c r="E215" s="411" t="str">
        <f t="shared" si="243"/>
        <v/>
      </c>
      <c r="F215" s="158"/>
      <c r="G215" s="137"/>
      <c r="H215" s="388" t="str">
        <f t="shared" si="244"/>
        <v/>
      </c>
      <c r="I215" s="157" t="str">
        <f>IF(VALUE(IF('Vessel List A'!P214=1,1,IF('Vessel List A'!P214=2,2,IF('Vessel List A'!P214=3,3,IF('Vessel List A'!P214=4,4,IF('Vessel List A'!P214=5,5,IF('Vessel List A'!P214=6,6,IF('Vessel List A'!P214=7,7,IF('Vessel List A'!P214=8,8,IF('Vessel List A'!P214=9,9,IF('Vessel List A'!P214=10,10,IF('Vessel List A'!P214=11,11,IF('Vessel List A'!P214=12,12,IF('Vessel List A'!P214=13,13,IF('Vessel List A'!P214=14,14,IF('Vessel List A'!P214=15,15,IF('Vessel List A'!P214=16,16,0)))))))))))))))))=0," ",VALUE(IF('Vessel List A'!P214=1,1,IF('Vessel List A'!P214=2,2,IF('Vessel List A'!P214=3,3,IF('Vessel List A'!P214=4,4,IF('Vessel List A'!P214=5,5,IF('Vessel List A'!P214=6,6,IF('Vessel List A'!P214=7,7,IF('Vessel List A'!P214=8,8,IF('Vessel List A'!P214=9,9,IF('Vessel List A'!P214=10,10,IF('Vessel List A'!P214=11,11,IF('Vessel List A'!P214=12,12,IF('Vessel List A'!P214=13,13,IF('Vessel List A'!P214=14,14,IF('Vessel List A'!P214=15,15,IF('Vessel List A'!P214=16,16,0))))))))))))))))))</f>
        <v xml:space="preserve"> </v>
      </c>
      <c r="J215" s="154"/>
      <c r="K215" s="158"/>
      <c r="L215" s="411" t="str">
        <f t="shared" si="245"/>
        <v/>
      </c>
      <c r="M215" s="158"/>
      <c r="N215" s="137"/>
      <c r="O215" s="388" t="str">
        <f t="shared" si="246"/>
        <v/>
      </c>
      <c r="P215" s="157"/>
      <c r="Q215" s="154"/>
      <c r="R215" s="158"/>
      <c r="S215" s="411" t="str">
        <f t="shared" si="247"/>
        <v/>
      </c>
      <c r="T215" s="158"/>
      <c r="U215" s="137"/>
      <c r="V215" s="388" t="str">
        <f t="shared" si="248"/>
        <v/>
      </c>
      <c r="W215" s="157"/>
      <c r="X215" s="154"/>
      <c r="Y215" s="158"/>
      <c r="Z215" s="411" t="str">
        <f t="shared" si="249"/>
        <v/>
      </c>
      <c r="AA215" s="158"/>
      <c r="AB215" s="137"/>
      <c r="AC215" s="388" t="str">
        <f t="shared" si="250"/>
        <v/>
      </c>
      <c r="AD215" s="157"/>
      <c r="AE215" s="154"/>
      <c r="AF215" s="158"/>
      <c r="AG215" s="411" t="str">
        <f t="shared" si="251"/>
        <v/>
      </c>
      <c r="AH215" s="158"/>
      <c r="AI215" s="137"/>
      <c r="AJ215" s="388" t="str">
        <f t="shared" si="252"/>
        <v/>
      </c>
      <c r="AK215" s="157"/>
      <c r="AL215" s="154"/>
      <c r="AM215" s="158"/>
      <c r="AN215" s="411" t="str">
        <f t="shared" si="253"/>
        <v/>
      </c>
      <c r="AO215" s="158"/>
      <c r="AP215" s="137"/>
      <c r="AQ215" s="388" t="str">
        <f t="shared" si="254"/>
        <v/>
      </c>
      <c r="AR215" s="157"/>
      <c r="AS215" s="154"/>
      <c r="AT215" s="158"/>
      <c r="AU215" s="411" t="str">
        <f t="shared" si="255"/>
        <v/>
      </c>
      <c r="AV215" s="158"/>
      <c r="AW215" s="137"/>
      <c r="AX215" s="388" t="str">
        <f t="shared" si="256"/>
        <v/>
      </c>
      <c r="AY215" s="157"/>
      <c r="AZ215" s="154"/>
      <c r="BA215" s="158"/>
      <c r="BB215" s="411" t="str">
        <f t="shared" si="257"/>
        <v/>
      </c>
      <c r="BC215" s="158"/>
      <c r="BD215" s="137"/>
      <c r="BE215" s="388" t="str">
        <f t="shared" si="258"/>
        <v/>
      </c>
      <c r="BF215" s="157"/>
      <c r="BG215" s="154"/>
      <c r="BH215" s="158"/>
      <c r="BI215" s="411" t="str">
        <f t="shared" si="259"/>
        <v/>
      </c>
      <c r="BJ215" s="158"/>
      <c r="BK215" s="137"/>
      <c r="BL215" s="388" t="str">
        <f t="shared" si="260"/>
        <v/>
      </c>
      <c r="BM215" s="157"/>
      <c r="BN215" s="154"/>
      <c r="BO215" s="158"/>
      <c r="BP215" s="411" t="str">
        <f t="shared" si="261"/>
        <v/>
      </c>
      <c r="BQ215" s="158"/>
      <c r="BR215" s="137"/>
      <c r="BS215" s="388" t="str">
        <f t="shared" si="262"/>
        <v/>
      </c>
      <c r="BT215" s="157"/>
      <c r="BU215" s="154"/>
      <c r="BV215" s="158"/>
      <c r="BW215" s="411" t="str">
        <f t="shared" si="263"/>
        <v/>
      </c>
      <c r="BX215" s="158"/>
      <c r="BY215" s="137"/>
      <c r="BZ215" s="388" t="str">
        <f t="shared" si="264"/>
        <v/>
      </c>
      <c r="CA215" s="157"/>
      <c r="CB215" s="154"/>
      <c r="CC215" s="158"/>
      <c r="CD215" s="411" t="str">
        <f t="shared" si="265"/>
        <v/>
      </c>
      <c r="CE215" s="158"/>
      <c r="CF215" s="137"/>
      <c r="CG215" s="388" t="str">
        <f t="shared" si="266"/>
        <v/>
      </c>
      <c r="CH215" s="157"/>
      <c r="CI215" s="154"/>
      <c r="CJ215" s="158"/>
      <c r="CK215" s="411" t="str">
        <f t="shared" si="267"/>
        <v/>
      </c>
      <c r="CL215" s="158"/>
      <c r="CM215" s="137"/>
      <c r="CN215" s="388" t="str">
        <f t="shared" si="268"/>
        <v/>
      </c>
      <c r="CO215" s="157"/>
      <c r="CP215" s="154"/>
      <c r="CQ215" s="158"/>
      <c r="CR215" s="411" t="str">
        <f t="shared" si="269"/>
        <v/>
      </c>
      <c r="CS215" s="158"/>
      <c r="CT215" s="137"/>
      <c r="CU215" s="388" t="str">
        <f t="shared" si="270"/>
        <v/>
      </c>
      <c r="CV215" s="157"/>
      <c r="CW215" s="154"/>
      <c r="CX215" s="158"/>
      <c r="CY215" s="411" t="str">
        <f t="shared" si="271"/>
        <v/>
      </c>
      <c r="CZ215" s="158"/>
      <c r="DA215" s="137"/>
      <c r="DB215" s="388" t="str">
        <f t="shared" si="272"/>
        <v/>
      </c>
      <c r="DC215" s="157"/>
      <c r="DD215" s="154"/>
      <c r="DE215" s="158"/>
      <c r="DF215" s="411" t="str">
        <f t="shared" si="273"/>
        <v/>
      </c>
      <c r="DG215" s="158"/>
      <c r="DH215" s="137"/>
      <c r="DI215" s="388" t="str">
        <f t="shared" si="274"/>
        <v/>
      </c>
      <c r="DJ215" s="157"/>
      <c r="DK215" s="154"/>
      <c r="DL215" s="158"/>
      <c r="DM215" s="411" t="str">
        <f t="shared" si="275"/>
        <v/>
      </c>
      <c r="DN215" s="158"/>
      <c r="DO215" s="137"/>
      <c r="DP215" s="388" t="str">
        <f t="shared" si="276"/>
        <v/>
      </c>
      <c r="DQ215" s="157"/>
      <c r="DR215" s="154"/>
      <c r="DS215" s="158"/>
      <c r="DT215" s="411" t="str">
        <f t="shared" si="277"/>
        <v/>
      </c>
      <c r="DU215" s="158"/>
      <c r="DV215" s="137"/>
      <c r="DW215" s="388" t="str">
        <f t="shared" si="278"/>
        <v/>
      </c>
      <c r="DX215" s="157"/>
      <c r="DY215" s="154"/>
      <c r="DZ215" s="158"/>
      <c r="EA215" s="411" t="str">
        <f t="shared" si="279"/>
        <v/>
      </c>
      <c r="EB215" s="158"/>
      <c r="EC215" s="137"/>
      <c r="ED215" s="388" t="str">
        <f t="shared" si="280"/>
        <v/>
      </c>
      <c r="EE215" s="157"/>
      <c r="EF215" s="154"/>
      <c r="EG215" s="158"/>
      <c r="EH215" s="411" t="str">
        <f t="shared" si="281"/>
        <v/>
      </c>
      <c r="EI215" s="158"/>
      <c r="EJ215" s="137"/>
      <c r="EK215" s="397" t="str">
        <f t="shared" si="282"/>
        <v/>
      </c>
      <c r="EL215" s="144"/>
      <c r="EM215" s="157"/>
      <c r="EN215" s="154"/>
      <c r="EO215" s="158"/>
      <c r="EP215" s="411" t="str">
        <f t="shared" si="283"/>
        <v/>
      </c>
      <c r="EQ215" s="158"/>
      <c r="ER215" s="137"/>
      <c r="ES215" s="388" t="str">
        <f t="shared" si="284"/>
        <v/>
      </c>
      <c r="ET215" s="157"/>
      <c r="EU215" s="154"/>
      <c r="EV215" s="158"/>
      <c r="EW215" s="411" t="str">
        <f t="shared" si="285"/>
        <v/>
      </c>
      <c r="EX215" s="158"/>
      <c r="EY215" s="137"/>
      <c r="EZ215" s="388" t="str">
        <f t="shared" si="286"/>
        <v/>
      </c>
      <c r="FA215" s="157"/>
      <c r="FB215" s="154"/>
      <c r="FC215" s="158"/>
      <c r="FD215" s="411" t="str">
        <f t="shared" si="287"/>
        <v/>
      </c>
      <c r="FE215" s="158"/>
      <c r="FF215" s="137"/>
      <c r="FG215" s="388" t="str">
        <f t="shared" si="288"/>
        <v/>
      </c>
      <c r="FH215" s="157"/>
      <c r="FI215" s="154"/>
      <c r="FJ215" s="158"/>
      <c r="FK215" s="411" t="str">
        <f t="shared" si="289"/>
        <v/>
      </c>
      <c r="FL215" s="158"/>
      <c r="FM215" s="137"/>
      <c r="FN215" s="388" t="str">
        <f t="shared" si="290"/>
        <v/>
      </c>
      <c r="FO215" s="157"/>
      <c r="FP215" s="154"/>
      <c r="FQ215" s="158"/>
      <c r="FR215" s="411" t="str">
        <f t="shared" si="291"/>
        <v/>
      </c>
      <c r="FS215" s="158"/>
      <c r="FT215" s="137"/>
      <c r="FU215" s="388" t="str">
        <f t="shared" si="292"/>
        <v/>
      </c>
      <c r="FV215" s="157"/>
      <c r="FW215" s="154"/>
      <c r="FX215" s="158"/>
      <c r="FY215" s="411" t="str">
        <f t="shared" si="293"/>
        <v/>
      </c>
      <c r="FZ215" s="158"/>
      <c r="GA215" s="137"/>
      <c r="GB215" s="388" t="str">
        <f t="shared" si="294"/>
        <v/>
      </c>
      <c r="GC215" s="157"/>
      <c r="GD215" s="154"/>
      <c r="GE215" s="158"/>
      <c r="GF215" s="411" t="str">
        <f t="shared" si="295"/>
        <v/>
      </c>
      <c r="GG215" s="158"/>
      <c r="GH215" s="137"/>
      <c r="GI215" s="388" t="str">
        <f t="shared" si="296"/>
        <v/>
      </c>
      <c r="GJ215" s="157"/>
      <c r="GK215" s="154"/>
      <c r="GL215" s="158"/>
      <c r="GM215" s="411" t="str">
        <f t="shared" si="297"/>
        <v/>
      </c>
      <c r="GN215" s="158"/>
      <c r="GO215" s="137"/>
      <c r="GP215" s="388" t="str">
        <f t="shared" si="298"/>
        <v/>
      </c>
      <c r="GQ215" s="157"/>
      <c r="GR215" s="154"/>
      <c r="GS215" s="158"/>
      <c r="GT215" s="411" t="str">
        <f t="shared" si="299"/>
        <v/>
      </c>
      <c r="GU215" s="158"/>
      <c r="GV215" s="137"/>
      <c r="GW215" s="388" t="str">
        <f t="shared" si="300"/>
        <v/>
      </c>
      <c r="GX215" s="157"/>
      <c r="GY215" s="154"/>
      <c r="GZ215" s="158"/>
      <c r="HA215" s="411" t="str">
        <f t="shared" si="301"/>
        <v/>
      </c>
      <c r="HB215" s="158"/>
      <c r="HC215" s="137"/>
      <c r="HD215" s="388" t="str">
        <f t="shared" si="302"/>
        <v/>
      </c>
      <c r="HE215" s="157"/>
      <c r="HF215" s="154"/>
      <c r="HG215" s="158"/>
      <c r="HH215" s="411" t="str">
        <f t="shared" si="303"/>
        <v/>
      </c>
      <c r="HI215" s="158"/>
      <c r="HJ215" s="137"/>
      <c r="HK215" s="388" t="str">
        <f t="shared" si="304"/>
        <v/>
      </c>
      <c r="HL215" s="157"/>
      <c r="HM215" s="154"/>
      <c r="HN215" s="158"/>
      <c r="HO215" s="411" t="str">
        <f t="shared" si="305"/>
        <v/>
      </c>
      <c r="HP215" s="158"/>
      <c r="HQ215" s="137"/>
      <c r="HR215" s="388" t="str">
        <f t="shared" si="306"/>
        <v/>
      </c>
      <c r="HS215" s="157"/>
      <c r="HT215" s="154"/>
      <c r="HU215" s="158"/>
      <c r="HV215" s="411" t="str">
        <f t="shared" si="307"/>
        <v/>
      </c>
      <c r="HW215" s="158"/>
      <c r="HX215" s="137"/>
      <c r="HY215" s="388" t="str">
        <f t="shared" si="308"/>
        <v/>
      </c>
      <c r="HZ215" s="157"/>
      <c r="IA215" s="154"/>
      <c r="IB215" s="158"/>
      <c r="IC215" s="411" t="str">
        <f t="shared" si="309"/>
        <v/>
      </c>
      <c r="ID215" s="158"/>
      <c r="IE215" s="137"/>
      <c r="IF215" s="388" t="str">
        <f t="shared" si="310"/>
        <v/>
      </c>
      <c r="IG215" s="157"/>
      <c r="IH215" s="154"/>
      <c r="II215" s="158"/>
      <c r="IJ215" s="411" t="str">
        <f t="shared" si="311"/>
        <v/>
      </c>
      <c r="IK215" s="158"/>
      <c r="IL215" s="137"/>
      <c r="IM215" s="388" t="str">
        <f t="shared" si="312"/>
        <v/>
      </c>
      <c r="IN215" s="157"/>
      <c r="IO215" s="154"/>
      <c r="IP215" s="158"/>
      <c r="IQ215" s="411" t="str">
        <f t="shared" si="313"/>
        <v/>
      </c>
      <c r="IR215" s="158"/>
      <c r="IS215" s="137"/>
      <c r="IT215" s="388" t="str">
        <f t="shared" si="314"/>
        <v/>
      </c>
      <c r="IU215" s="157"/>
      <c r="IV215" s="154"/>
      <c r="IW215" s="158"/>
      <c r="IX215" s="411" t="str">
        <f t="shared" si="315"/>
        <v/>
      </c>
      <c r="IY215" s="158"/>
      <c r="IZ215" s="137"/>
      <c r="JA215" s="388" t="str">
        <f t="shared" si="316"/>
        <v/>
      </c>
      <c r="JB215" s="157"/>
      <c r="JC215" s="154"/>
      <c r="JD215" s="158"/>
      <c r="JE215" s="411" t="str">
        <f t="shared" si="317"/>
        <v/>
      </c>
      <c r="JF215" s="158"/>
      <c r="JG215" s="137"/>
      <c r="JH215" s="388" t="str">
        <f t="shared" si="318"/>
        <v/>
      </c>
      <c r="JI215" s="157"/>
      <c r="JJ215" s="154"/>
      <c r="JK215" s="158"/>
      <c r="JL215" s="411" t="str">
        <f t="shared" si="319"/>
        <v/>
      </c>
      <c r="JM215" s="158"/>
      <c r="JN215" s="137"/>
      <c r="JO215" s="388" t="str">
        <f t="shared" si="320"/>
        <v/>
      </c>
      <c r="JP215" s="157"/>
      <c r="JQ215" s="154"/>
      <c r="JR215" s="158"/>
      <c r="JS215" s="411" t="str">
        <f t="shared" si="321"/>
        <v/>
      </c>
      <c r="JT215" s="158"/>
      <c r="JU215" s="137"/>
      <c r="JV215" s="397" t="str">
        <f t="shared" si="322"/>
        <v/>
      </c>
      <c r="JW215" s="403"/>
    </row>
    <row r="216" spans="1:283" s="414" customFormat="1" ht="15" x14ac:dyDescent="0.25">
      <c r="A216" s="142">
        <f>'Vessel List A'!B215</f>
        <v>41790</v>
      </c>
      <c r="B216" s="159" t="str">
        <f>IF(VALUE(IF('Vessel List A'!C215=1,1,IF('Vessel List A'!C215=2,2,IF('Vessel List A'!C215=3,3,IF('Vessel List A'!C215=4,4,IF('Vessel List A'!C215=5,5,IF('Vessel List A'!C215=6,6,IF('Vessel List A'!C215=7,7,IF('Vessel List A'!C215=8,8,IF('Vessel List A'!C215=9,9,IF('Vessel List A'!C215=10,10,IF('Vessel List A'!C215=11,11,IF('Vessel List A'!C215=12,12,IF('Vessel List A'!C215=13,13,IF('Vessel List A'!C215=14,14,IF('Vessel List A'!C215=15,15,IF('Vessel List A'!C215=16,16,0)))))))))))))))))=0," ",VALUE(IF('Vessel List A'!C215=1,1,IF('Vessel List A'!C215=2,2,IF('Vessel List A'!C215=3,3,IF('Vessel List A'!C215=4,4,IF('Vessel List A'!C215=5,5,IF('Vessel List A'!C215=6,6,IF('Vessel List A'!C215=7,7,IF('Vessel List A'!C215=8,8,IF('Vessel List A'!C215=9,9,IF('Vessel List A'!C215=10,10,IF('Vessel List A'!C215=11,11,IF('Vessel List A'!C215=12,12,IF('Vessel List A'!C215=13,13,IF('Vessel List A'!C215=14,14,IF('Vessel List A'!C215=15,15,IF('Vessel List A'!C215=16,16,0))))))))))))))))))</f>
        <v xml:space="preserve"> </v>
      </c>
      <c r="C216" s="412"/>
      <c r="D216" s="412"/>
      <c r="E216" s="413" t="str">
        <f t="shared" si="243"/>
        <v/>
      </c>
      <c r="F216" s="412"/>
      <c r="G216" s="386"/>
      <c r="H216" s="389" t="str">
        <f t="shared" si="244"/>
        <v/>
      </c>
      <c r="I216" s="159" t="str">
        <f>IF(VALUE(IF('Vessel List A'!P215=1,1,IF('Vessel List A'!P215=2,2,IF('Vessel List A'!P215=3,3,IF('Vessel List A'!P215=4,4,IF('Vessel List A'!P215=5,5,IF('Vessel List A'!P215=6,6,IF('Vessel List A'!P215=7,7,IF('Vessel List A'!P215=8,8,IF('Vessel List A'!P215=9,9,IF('Vessel List A'!P215=10,10,IF('Vessel List A'!P215=11,11,IF('Vessel List A'!P215=12,12,IF('Vessel List A'!P215=13,13,IF('Vessel List A'!P215=14,14,IF('Vessel List A'!P215=15,15,IF('Vessel List A'!P215=16,16,0)))))))))))))))))=0," ",VALUE(IF('Vessel List A'!P215=1,1,IF('Vessel List A'!P215=2,2,IF('Vessel List A'!P215=3,3,IF('Vessel List A'!P215=4,4,IF('Vessel List A'!P215=5,5,IF('Vessel List A'!P215=6,6,IF('Vessel List A'!P215=7,7,IF('Vessel List A'!P215=8,8,IF('Vessel List A'!P215=9,9,IF('Vessel List A'!P215=10,10,IF('Vessel List A'!P215=11,11,IF('Vessel List A'!P215=12,12,IF('Vessel List A'!P215=13,13,IF('Vessel List A'!P215=14,14,IF('Vessel List A'!P215=15,15,IF('Vessel List A'!P215=16,16,0))))))))))))))))))</f>
        <v xml:space="preserve"> </v>
      </c>
      <c r="J216" s="412"/>
      <c r="K216" s="412"/>
      <c r="L216" s="413" t="str">
        <f t="shared" si="245"/>
        <v/>
      </c>
      <c r="M216" s="412"/>
      <c r="N216" s="386"/>
      <c r="O216" s="389" t="str">
        <f t="shared" si="246"/>
        <v/>
      </c>
      <c r="P216" s="159"/>
      <c r="Q216" s="412"/>
      <c r="R216" s="412"/>
      <c r="S216" s="413" t="str">
        <f t="shared" si="247"/>
        <v/>
      </c>
      <c r="T216" s="412"/>
      <c r="U216" s="386"/>
      <c r="V216" s="389" t="str">
        <f t="shared" si="248"/>
        <v/>
      </c>
      <c r="W216" s="159"/>
      <c r="X216" s="412"/>
      <c r="Y216" s="412"/>
      <c r="Z216" s="413" t="str">
        <f t="shared" si="249"/>
        <v/>
      </c>
      <c r="AA216" s="412"/>
      <c r="AB216" s="386"/>
      <c r="AC216" s="389" t="str">
        <f t="shared" si="250"/>
        <v/>
      </c>
      <c r="AD216" s="159"/>
      <c r="AE216" s="412"/>
      <c r="AF216" s="412"/>
      <c r="AG216" s="413" t="str">
        <f t="shared" si="251"/>
        <v/>
      </c>
      <c r="AH216" s="412"/>
      <c r="AI216" s="386"/>
      <c r="AJ216" s="389" t="str">
        <f t="shared" si="252"/>
        <v/>
      </c>
      <c r="AK216" s="159"/>
      <c r="AL216" s="412"/>
      <c r="AM216" s="412"/>
      <c r="AN216" s="413" t="str">
        <f t="shared" si="253"/>
        <v/>
      </c>
      <c r="AO216" s="412"/>
      <c r="AP216" s="386"/>
      <c r="AQ216" s="389" t="str">
        <f t="shared" si="254"/>
        <v/>
      </c>
      <c r="AR216" s="159"/>
      <c r="AS216" s="412"/>
      <c r="AT216" s="412"/>
      <c r="AU216" s="413" t="str">
        <f t="shared" si="255"/>
        <v/>
      </c>
      <c r="AV216" s="412"/>
      <c r="AW216" s="386"/>
      <c r="AX216" s="389" t="str">
        <f t="shared" si="256"/>
        <v/>
      </c>
      <c r="AY216" s="159"/>
      <c r="AZ216" s="412"/>
      <c r="BA216" s="412"/>
      <c r="BB216" s="413" t="str">
        <f t="shared" si="257"/>
        <v/>
      </c>
      <c r="BC216" s="412"/>
      <c r="BD216" s="386"/>
      <c r="BE216" s="389" t="str">
        <f t="shared" si="258"/>
        <v/>
      </c>
      <c r="BF216" s="159"/>
      <c r="BG216" s="412"/>
      <c r="BH216" s="412"/>
      <c r="BI216" s="413" t="str">
        <f t="shared" si="259"/>
        <v/>
      </c>
      <c r="BJ216" s="412"/>
      <c r="BK216" s="386"/>
      <c r="BL216" s="389" t="str">
        <f t="shared" si="260"/>
        <v/>
      </c>
      <c r="BM216" s="159"/>
      <c r="BN216" s="412"/>
      <c r="BO216" s="412"/>
      <c r="BP216" s="413" t="str">
        <f t="shared" si="261"/>
        <v/>
      </c>
      <c r="BQ216" s="412"/>
      <c r="BR216" s="386"/>
      <c r="BS216" s="389" t="str">
        <f t="shared" si="262"/>
        <v/>
      </c>
      <c r="BT216" s="159"/>
      <c r="BU216" s="412"/>
      <c r="BV216" s="412"/>
      <c r="BW216" s="413" t="str">
        <f t="shared" si="263"/>
        <v/>
      </c>
      <c r="BX216" s="412"/>
      <c r="BY216" s="386"/>
      <c r="BZ216" s="389" t="str">
        <f t="shared" si="264"/>
        <v/>
      </c>
      <c r="CA216" s="159"/>
      <c r="CB216" s="412"/>
      <c r="CC216" s="412"/>
      <c r="CD216" s="413" t="str">
        <f t="shared" si="265"/>
        <v/>
      </c>
      <c r="CE216" s="412"/>
      <c r="CF216" s="386"/>
      <c r="CG216" s="389" t="str">
        <f t="shared" si="266"/>
        <v/>
      </c>
      <c r="CH216" s="159"/>
      <c r="CI216" s="412"/>
      <c r="CJ216" s="412"/>
      <c r="CK216" s="413" t="str">
        <f t="shared" si="267"/>
        <v/>
      </c>
      <c r="CL216" s="412"/>
      <c r="CM216" s="386"/>
      <c r="CN216" s="389" t="str">
        <f t="shared" si="268"/>
        <v/>
      </c>
      <c r="CO216" s="159"/>
      <c r="CP216" s="412"/>
      <c r="CQ216" s="412"/>
      <c r="CR216" s="413" t="str">
        <f t="shared" si="269"/>
        <v/>
      </c>
      <c r="CS216" s="412"/>
      <c r="CT216" s="386"/>
      <c r="CU216" s="389" t="str">
        <f t="shared" si="270"/>
        <v/>
      </c>
      <c r="CV216" s="159"/>
      <c r="CW216" s="412"/>
      <c r="CX216" s="412"/>
      <c r="CY216" s="413" t="str">
        <f t="shared" si="271"/>
        <v/>
      </c>
      <c r="CZ216" s="412"/>
      <c r="DA216" s="386"/>
      <c r="DB216" s="389" t="str">
        <f t="shared" si="272"/>
        <v/>
      </c>
      <c r="DC216" s="159"/>
      <c r="DD216" s="412"/>
      <c r="DE216" s="412"/>
      <c r="DF216" s="413" t="str">
        <f t="shared" si="273"/>
        <v/>
      </c>
      <c r="DG216" s="412"/>
      <c r="DH216" s="386"/>
      <c r="DI216" s="389" t="str">
        <f t="shared" si="274"/>
        <v/>
      </c>
      <c r="DJ216" s="159"/>
      <c r="DK216" s="412"/>
      <c r="DL216" s="412"/>
      <c r="DM216" s="413" t="str">
        <f t="shared" si="275"/>
        <v/>
      </c>
      <c r="DN216" s="412"/>
      <c r="DO216" s="386"/>
      <c r="DP216" s="389" t="str">
        <f t="shared" si="276"/>
        <v/>
      </c>
      <c r="DQ216" s="159"/>
      <c r="DR216" s="412"/>
      <c r="DS216" s="412"/>
      <c r="DT216" s="413" t="str">
        <f t="shared" si="277"/>
        <v/>
      </c>
      <c r="DU216" s="412"/>
      <c r="DV216" s="386"/>
      <c r="DW216" s="389" t="str">
        <f t="shared" si="278"/>
        <v/>
      </c>
      <c r="DX216" s="159"/>
      <c r="DY216" s="412"/>
      <c r="DZ216" s="412"/>
      <c r="EA216" s="413" t="str">
        <f t="shared" si="279"/>
        <v/>
      </c>
      <c r="EB216" s="412"/>
      <c r="EC216" s="386"/>
      <c r="ED216" s="389" t="str">
        <f t="shared" si="280"/>
        <v/>
      </c>
      <c r="EE216" s="159"/>
      <c r="EF216" s="412"/>
      <c r="EG216" s="412"/>
      <c r="EH216" s="413" t="str">
        <f t="shared" si="281"/>
        <v/>
      </c>
      <c r="EI216" s="412"/>
      <c r="EJ216" s="386"/>
      <c r="EK216" s="398" t="str">
        <f t="shared" si="282"/>
        <v/>
      </c>
      <c r="EL216" s="144"/>
      <c r="EM216" s="159"/>
      <c r="EN216" s="412"/>
      <c r="EO216" s="412"/>
      <c r="EP216" s="413" t="str">
        <f t="shared" si="283"/>
        <v/>
      </c>
      <c r="EQ216" s="412"/>
      <c r="ER216" s="386"/>
      <c r="ES216" s="389" t="str">
        <f t="shared" si="284"/>
        <v/>
      </c>
      <c r="ET216" s="159"/>
      <c r="EU216" s="412"/>
      <c r="EV216" s="412"/>
      <c r="EW216" s="413" t="str">
        <f t="shared" si="285"/>
        <v/>
      </c>
      <c r="EX216" s="412"/>
      <c r="EY216" s="386"/>
      <c r="EZ216" s="389" t="str">
        <f t="shared" si="286"/>
        <v/>
      </c>
      <c r="FA216" s="159"/>
      <c r="FB216" s="412"/>
      <c r="FC216" s="412"/>
      <c r="FD216" s="413" t="str">
        <f t="shared" si="287"/>
        <v/>
      </c>
      <c r="FE216" s="412"/>
      <c r="FF216" s="386"/>
      <c r="FG216" s="389" t="str">
        <f t="shared" si="288"/>
        <v/>
      </c>
      <c r="FH216" s="159"/>
      <c r="FI216" s="412"/>
      <c r="FJ216" s="412"/>
      <c r="FK216" s="413" t="str">
        <f t="shared" si="289"/>
        <v/>
      </c>
      <c r="FL216" s="412"/>
      <c r="FM216" s="386"/>
      <c r="FN216" s="389" t="str">
        <f t="shared" si="290"/>
        <v/>
      </c>
      <c r="FO216" s="159"/>
      <c r="FP216" s="412"/>
      <c r="FQ216" s="412"/>
      <c r="FR216" s="413" t="str">
        <f t="shared" si="291"/>
        <v/>
      </c>
      <c r="FS216" s="412"/>
      <c r="FT216" s="386"/>
      <c r="FU216" s="389" t="str">
        <f t="shared" si="292"/>
        <v/>
      </c>
      <c r="FV216" s="159"/>
      <c r="FW216" s="412"/>
      <c r="FX216" s="412"/>
      <c r="FY216" s="413" t="str">
        <f t="shared" si="293"/>
        <v/>
      </c>
      <c r="FZ216" s="412"/>
      <c r="GA216" s="386"/>
      <c r="GB216" s="389" t="str">
        <f t="shared" si="294"/>
        <v/>
      </c>
      <c r="GC216" s="159"/>
      <c r="GD216" s="412"/>
      <c r="GE216" s="412"/>
      <c r="GF216" s="413" t="str">
        <f t="shared" si="295"/>
        <v/>
      </c>
      <c r="GG216" s="412"/>
      <c r="GH216" s="386"/>
      <c r="GI216" s="389" t="str">
        <f t="shared" si="296"/>
        <v/>
      </c>
      <c r="GJ216" s="159"/>
      <c r="GK216" s="412"/>
      <c r="GL216" s="412"/>
      <c r="GM216" s="413" t="str">
        <f t="shared" si="297"/>
        <v/>
      </c>
      <c r="GN216" s="412"/>
      <c r="GO216" s="386"/>
      <c r="GP216" s="389" t="str">
        <f t="shared" si="298"/>
        <v/>
      </c>
      <c r="GQ216" s="159"/>
      <c r="GR216" s="412"/>
      <c r="GS216" s="412"/>
      <c r="GT216" s="413" t="str">
        <f t="shared" si="299"/>
        <v/>
      </c>
      <c r="GU216" s="412"/>
      <c r="GV216" s="386"/>
      <c r="GW216" s="389" t="str">
        <f t="shared" si="300"/>
        <v/>
      </c>
      <c r="GX216" s="159"/>
      <c r="GY216" s="412"/>
      <c r="GZ216" s="412"/>
      <c r="HA216" s="413" t="str">
        <f t="shared" si="301"/>
        <v/>
      </c>
      <c r="HB216" s="412"/>
      <c r="HC216" s="386"/>
      <c r="HD216" s="389" t="str">
        <f t="shared" si="302"/>
        <v/>
      </c>
      <c r="HE216" s="159"/>
      <c r="HF216" s="412"/>
      <c r="HG216" s="412"/>
      <c r="HH216" s="413" t="str">
        <f t="shared" si="303"/>
        <v/>
      </c>
      <c r="HI216" s="412"/>
      <c r="HJ216" s="386"/>
      <c r="HK216" s="389" t="str">
        <f t="shared" si="304"/>
        <v/>
      </c>
      <c r="HL216" s="159"/>
      <c r="HM216" s="412"/>
      <c r="HN216" s="412"/>
      <c r="HO216" s="413" t="str">
        <f t="shared" si="305"/>
        <v/>
      </c>
      <c r="HP216" s="412"/>
      <c r="HQ216" s="386"/>
      <c r="HR216" s="389" t="str">
        <f t="shared" si="306"/>
        <v/>
      </c>
      <c r="HS216" s="159"/>
      <c r="HT216" s="412"/>
      <c r="HU216" s="412"/>
      <c r="HV216" s="413" t="str">
        <f t="shared" si="307"/>
        <v/>
      </c>
      <c r="HW216" s="412"/>
      <c r="HX216" s="386"/>
      <c r="HY216" s="389" t="str">
        <f t="shared" si="308"/>
        <v/>
      </c>
      <c r="HZ216" s="159"/>
      <c r="IA216" s="412"/>
      <c r="IB216" s="412"/>
      <c r="IC216" s="413" t="str">
        <f t="shared" si="309"/>
        <v/>
      </c>
      <c r="ID216" s="412"/>
      <c r="IE216" s="386"/>
      <c r="IF216" s="389" t="str">
        <f t="shared" si="310"/>
        <v/>
      </c>
      <c r="IG216" s="159"/>
      <c r="IH216" s="412"/>
      <c r="II216" s="412"/>
      <c r="IJ216" s="413" t="str">
        <f t="shared" si="311"/>
        <v/>
      </c>
      <c r="IK216" s="412"/>
      <c r="IL216" s="386"/>
      <c r="IM216" s="389" t="str">
        <f t="shared" si="312"/>
        <v/>
      </c>
      <c r="IN216" s="159"/>
      <c r="IO216" s="412"/>
      <c r="IP216" s="412"/>
      <c r="IQ216" s="413" t="str">
        <f t="shared" si="313"/>
        <v/>
      </c>
      <c r="IR216" s="412"/>
      <c r="IS216" s="386"/>
      <c r="IT216" s="389" t="str">
        <f t="shared" si="314"/>
        <v/>
      </c>
      <c r="IU216" s="159"/>
      <c r="IV216" s="412"/>
      <c r="IW216" s="412"/>
      <c r="IX216" s="413" t="str">
        <f t="shared" si="315"/>
        <v/>
      </c>
      <c r="IY216" s="412"/>
      <c r="IZ216" s="386"/>
      <c r="JA216" s="389" t="str">
        <f t="shared" si="316"/>
        <v/>
      </c>
      <c r="JB216" s="159"/>
      <c r="JC216" s="412"/>
      <c r="JD216" s="412"/>
      <c r="JE216" s="413" t="str">
        <f t="shared" si="317"/>
        <v/>
      </c>
      <c r="JF216" s="412"/>
      <c r="JG216" s="386"/>
      <c r="JH216" s="389" t="str">
        <f t="shared" si="318"/>
        <v/>
      </c>
      <c r="JI216" s="159"/>
      <c r="JJ216" s="412"/>
      <c r="JK216" s="412"/>
      <c r="JL216" s="413" t="str">
        <f t="shared" si="319"/>
        <v/>
      </c>
      <c r="JM216" s="412"/>
      <c r="JN216" s="386"/>
      <c r="JO216" s="389" t="str">
        <f t="shared" si="320"/>
        <v/>
      </c>
      <c r="JP216" s="159"/>
      <c r="JQ216" s="412"/>
      <c r="JR216" s="412"/>
      <c r="JS216" s="413" t="str">
        <f t="shared" si="321"/>
        <v/>
      </c>
      <c r="JT216" s="412"/>
      <c r="JU216" s="386"/>
      <c r="JV216" s="398" t="str">
        <f t="shared" si="322"/>
        <v/>
      </c>
      <c r="JW216" s="403"/>
    </row>
    <row r="217" spans="1:283" ht="15.75" thickBot="1" x14ac:dyDescent="0.3">
      <c r="A217" s="132">
        <f>'Vessel List A'!B216</f>
        <v>41791</v>
      </c>
      <c r="B217" s="157" t="str">
        <f>IF(VALUE(IF('Vessel List A'!C216=1,1,IF('Vessel List A'!C216=2,2,IF('Vessel List A'!C216=3,3,IF('Vessel List A'!C216=4,4,IF('Vessel List A'!C216=5,5,IF('Vessel List A'!C216=6,6,IF('Vessel List A'!C216=7,7,IF('Vessel List A'!C216=8,8,IF('Vessel List A'!C216=9,9,IF('Vessel List A'!C216=10,10,IF('Vessel List A'!C216=11,11,IF('Vessel List A'!C216=12,12,IF('Vessel List A'!C216=13,13,IF('Vessel List A'!C216=14,14,IF('Vessel List A'!C216=15,15,IF('Vessel List A'!C216=16,16,0)))))))))))))))))=0," ",VALUE(IF('Vessel List A'!C216=1,1,IF('Vessel List A'!C216=2,2,IF('Vessel List A'!C216=3,3,IF('Vessel List A'!C216=4,4,IF('Vessel List A'!C216=5,5,IF('Vessel List A'!C216=6,6,IF('Vessel List A'!C216=7,7,IF('Vessel List A'!C216=8,8,IF('Vessel List A'!C216=9,9,IF('Vessel List A'!C216=10,10,IF('Vessel List A'!C216=11,11,IF('Vessel List A'!C216=12,12,IF('Vessel List A'!C216=13,13,IF('Vessel List A'!C216=14,14,IF('Vessel List A'!C216=15,15,IF('Vessel List A'!C216=16,16,0))))))))))))))))))</f>
        <v xml:space="preserve"> </v>
      </c>
      <c r="E217" s="411" t="str">
        <f t="shared" si="243"/>
        <v/>
      </c>
      <c r="G217" s="137"/>
      <c r="H217" s="388" t="str">
        <f t="shared" si="244"/>
        <v/>
      </c>
      <c r="I217" s="157" t="str">
        <f>IF(VALUE(IF('Vessel List A'!P216=1,1,IF('Vessel List A'!P216=2,2,IF('Vessel List A'!P216=3,3,IF('Vessel List A'!P216=4,4,IF('Vessel List A'!P216=5,5,IF('Vessel List A'!P216=6,6,IF('Vessel List A'!P216=7,7,IF('Vessel List A'!P216=8,8,IF('Vessel List A'!P216=9,9,IF('Vessel List A'!P216=10,10,IF('Vessel List A'!P216=11,11,IF('Vessel List A'!P216=12,12,IF('Vessel List A'!P216=13,13,IF('Vessel List A'!P216=14,14,IF('Vessel List A'!P216=15,15,IF('Vessel List A'!P216=16,16,0)))))))))))))))))=0," ",VALUE(IF('Vessel List A'!P216=1,1,IF('Vessel List A'!P216=2,2,IF('Vessel List A'!P216=3,3,IF('Vessel List A'!P216=4,4,IF('Vessel List A'!P216=5,5,IF('Vessel List A'!P216=6,6,IF('Vessel List A'!P216=7,7,IF('Vessel List A'!P216=8,8,IF('Vessel List A'!P216=9,9,IF('Vessel List A'!P216=10,10,IF('Vessel List A'!P216=11,11,IF('Vessel List A'!P216=12,12,IF('Vessel List A'!P216=13,13,IF('Vessel List A'!P216=14,14,IF('Vessel List A'!P216=15,15,IF('Vessel List A'!P216=16,16,0))))))))))))))))))</f>
        <v xml:space="preserve"> </v>
      </c>
      <c r="L217" s="411" t="str">
        <f t="shared" si="245"/>
        <v/>
      </c>
      <c r="N217" s="137"/>
      <c r="O217" s="388" t="str">
        <f t="shared" si="246"/>
        <v/>
      </c>
      <c r="P217" s="157"/>
      <c r="S217" s="411" t="str">
        <f t="shared" si="247"/>
        <v/>
      </c>
      <c r="U217" s="137"/>
      <c r="V217" s="388" t="str">
        <f t="shared" si="248"/>
        <v/>
      </c>
      <c r="W217" s="157"/>
      <c r="Z217" s="411" t="str">
        <f t="shared" si="249"/>
        <v/>
      </c>
      <c r="AB217" s="137"/>
      <c r="AC217" s="388" t="str">
        <f t="shared" si="250"/>
        <v/>
      </c>
      <c r="AD217" s="157"/>
      <c r="AG217" s="411" t="str">
        <f t="shared" si="251"/>
        <v/>
      </c>
      <c r="AI217" s="137"/>
      <c r="AJ217" s="388" t="str">
        <f t="shared" si="252"/>
        <v/>
      </c>
      <c r="AK217" s="157"/>
      <c r="AN217" s="411" t="str">
        <f t="shared" si="253"/>
        <v/>
      </c>
      <c r="AP217" s="137"/>
      <c r="AQ217" s="388" t="str">
        <f t="shared" si="254"/>
        <v/>
      </c>
      <c r="AR217" s="157"/>
      <c r="AU217" s="411" t="str">
        <f t="shared" si="255"/>
        <v/>
      </c>
      <c r="AW217" s="137"/>
      <c r="AX217" s="388" t="str">
        <f t="shared" si="256"/>
        <v/>
      </c>
      <c r="AY217" s="157"/>
      <c r="BB217" s="411" t="str">
        <f t="shared" si="257"/>
        <v/>
      </c>
      <c r="BD217" s="137"/>
      <c r="BE217" s="388" t="str">
        <f t="shared" si="258"/>
        <v/>
      </c>
      <c r="BF217" s="157"/>
      <c r="BI217" s="411" t="str">
        <f t="shared" si="259"/>
        <v/>
      </c>
      <c r="BK217" s="137"/>
      <c r="BL217" s="388" t="str">
        <f t="shared" si="260"/>
        <v/>
      </c>
      <c r="BM217" s="157"/>
      <c r="BP217" s="411" t="str">
        <f t="shared" si="261"/>
        <v/>
      </c>
      <c r="BR217" s="137"/>
      <c r="BS217" s="388" t="str">
        <f t="shared" si="262"/>
        <v/>
      </c>
      <c r="BT217" s="157"/>
      <c r="BW217" s="411" t="str">
        <f t="shared" si="263"/>
        <v/>
      </c>
      <c r="BY217" s="137"/>
      <c r="BZ217" s="388" t="str">
        <f t="shared" si="264"/>
        <v/>
      </c>
      <c r="CA217" s="157"/>
      <c r="CD217" s="411" t="str">
        <f t="shared" si="265"/>
        <v/>
      </c>
      <c r="CF217" s="137"/>
      <c r="CG217" s="388" t="str">
        <f t="shared" si="266"/>
        <v/>
      </c>
      <c r="CH217" s="157"/>
      <c r="CK217" s="411" t="str">
        <f t="shared" si="267"/>
        <v/>
      </c>
      <c r="CM217" s="137"/>
      <c r="CN217" s="388" t="str">
        <f t="shared" si="268"/>
        <v/>
      </c>
      <c r="CO217" s="157"/>
      <c r="CR217" s="411" t="str">
        <f t="shared" si="269"/>
        <v/>
      </c>
      <c r="CT217" s="137"/>
      <c r="CU217" s="388" t="str">
        <f t="shared" si="270"/>
        <v/>
      </c>
      <c r="CV217" s="157"/>
      <c r="CY217" s="411" t="str">
        <f t="shared" si="271"/>
        <v/>
      </c>
      <c r="DA217" s="137"/>
      <c r="DB217" s="388" t="str">
        <f t="shared" si="272"/>
        <v/>
      </c>
      <c r="DC217" s="157"/>
      <c r="DF217" s="411" t="str">
        <f t="shared" si="273"/>
        <v/>
      </c>
      <c r="DH217" s="137"/>
      <c r="DI217" s="388" t="str">
        <f t="shared" si="274"/>
        <v/>
      </c>
      <c r="DJ217" s="157"/>
      <c r="DM217" s="411" t="str">
        <f t="shared" si="275"/>
        <v/>
      </c>
      <c r="DO217" s="137"/>
      <c r="DP217" s="388" t="str">
        <f t="shared" si="276"/>
        <v/>
      </c>
      <c r="DQ217" s="157"/>
      <c r="DT217" s="411" t="str">
        <f t="shared" si="277"/>
        <v/>
      </c>
      <c r="DV217" s="137"/>
      <c r="DW217" s="388" t="str">
        <f t="shared" si="278"/>
        <v/>
      </c>
      <c r="DX217" s="157"/>
      <c r="EA217" s="411" t="str">
        <f t="shared" si="279"/>
        <v/>
      </c>
      <c r="EC217" s="137"/>
      <c r="ED217" s="388" t="str">
        <f t="shared" si="280"/>
        <v/>
      </c>
      <c r="EE217" s="399"/>
      <c r="EF217" s="416"/>
      <c r="EG217" s="416"/>
      <c r="EH217" s="417" t="str">
        <f t="shared" si="281"/>
        <v/>
      </c>
      <c r="EI217" s="416"/>
      <c r="EJ217" s="138"/>
      <c r="EK217" s="400" t="str">
        <f t="shared" si="282"/>
        <v/>
      </c>
      <c r="EL217" s="144"/>
      <c r="EM217" s="157"/>
      <c r="EP217" s="411" t="str">
        <f t="shared" si="283"/>
        <v/>
      </c>
      <c r="ER217" s="137"/>
      <c r="ES217" s="388" t="str">
        <f t="shared" si="284"/>
        <v/>
      </c>
      <c r="ET217" s="157"/>
      <c r="EW217" s="411" t="str">
        <f t="shared" si="285"/>
        <v/>
      </c>
      <c r="EY217" s="137"/>
      <c r="EZ217" s="388" t="str">
        <f t="shared" si="286"/>
        <v/>
      </c>
      <c r="FA217" s="157"/>
      <c r="FD217" s="411" t="str">
        <f t="shared" si="287"/>
        <v/>
      </c>
      <c r="FF217" s="137"/>
      <c r="FG217" s="388" t="str">
        <f t="shared" si="288"/>
        <v/>
      </c>
      <c r="FH217" s="157"/>
      <c r="FK217" s="411" t="str">
        <f t="shared" si="289"/>
        <v/>
      </c>
      <c r="FM217" s="137"/>
      <c r="FN217" s="388" t="str">
        <f t="shared" si="290"/>
        <v/>
      </c>
      <c r="FO217" s="157"/>
      <c r="FR217" s="411" t="str">
        <f t="shared" si="291"/>
        <v/>
      </c>
      <c r="FT217" s="137"/>
      <c r="FU217" s="388" t="str">
        <f t="shared" si="292"/>
        <v/>
      </c>
      <c r="FV217" s="157"/>
      <c r="FY217" s="411" t="str">
        <f t="shared" si="293"/>
        <v/>
      </c>
      <c r="GA217" s="137"/>
      <c r="GB217" s="388" t="str">
        <f t="shared" si="294"/>
        <v/>
      </c>
      <c r="GC217" s="157"/>
      <c r="GF217" s="411" t="str">
        <f t="shared" si="295"/>
        <v/>
      </c>
      <c r="GH217" s="137"/>
      <c r="GI217" s="388" t="str">
        <f t="shared" si="296"/>
        <v/>
      </c>
      <c r="GJ217" s="157"/>
      <c r="GM217" s="411" t="str">
        <f t="shared" si="297"/>
        <v/>
      </c>
      <c r="GO217" s="137"/>
      <c r="GP217" s="388" t="str">
        <f t="shared" si="298"/>
        <v/>
      </c>
      <c r="GQ217" s="157"/>
      <c r="GT217" s="411" t="str">
        <f t="shared" si="299"/>
        <v/>
      </c>
      <c r="GV217" s="137"/>
      <c r="GW217" s="388" t="str">
        <f t="shared" si="300"/>
        <v/>
      </c>
      <c r="GX217" s="157"/>
      <c r="HA217" s="411" t="str">
        <f t="shared" si="301"/>
        <v/>
      </c>
      <c r="HC217" s="137"/>
      <c r="HD217" s="388" t="str">
        <f t="shared" si="302"/>
        <v/>
      </c>
      <c r="HE217" s="157"/>
      <c r="HH217" s="411" t="str">
        <f t="shared" si="303"/>
        <v/>
      </c>
      <c r="HJ217" s="137"/>
      <c r="HK217" s="388" t="str">
        <f t="shared" si="304"/>
        <v/>
      </c>
      <c r="HL217" s="157"/>
      <c r="HO217" s="411" t="str">
        <f t="shared" si="305"/>
        <v/>
      </c>
      <c r="HQ217" s="137"/>
      <c r="HR217" s="388" t="str">
        <f t="shared" si="306"/>
        <v/>
      </c>
      <c r="HS217" s="157"/>
      <c r="HV217" s="411" t="str">
        <f t="shared" si="307"/>
        <v/>
      </c>
      <c r="HX217" s="137"/>
      <c r="HY217" s="388" t="str">
        <f t="shared" si="308"/>
        <v/>
      </c>
      <c r="HZ217" s="157"/>
      <c r="IC217" s="411" t="str">
        <f t="shared" si="309"/>
        <v/>
      </c>
      <c r="IE217" s="137"/>
      <c r="IF217" s="388" t="str">
        <f t="shared" si="310"/>
        <v/>
      </c>
      <c r="IG217" s="157"/>
      <c r="IJ217" s="411" t="str">
        <f t="shared" si="311"/>
        <v/>
      </c>
      <c r="IL217" s="137"/>
      <c r="IM217" s="388" t="str">
        <f t="shared" si="312"/>
        <v/>
      </c>
      <c r="IN217" s="157"/>
      <c r="IQ217" s="411" t="str">
        <f t="shared" si="313"/>
        <v/>
      </c>
      <c r="IS217" s="137"/>
      <c r="IT217" s="388" t="str">
        <f t="shared" si="314"/>
        <v/>
      </c>
      <c r="IU217" s="157"/>
      <c r="IX217" s="411" t="str">
        <f t="shared" si="315"/>
        <v/>
      </c>
      <c r="IZ217" s="137"/>
      <c r="JA217" s="388" t="str">
        <f t="shared" si="316"/>
        <v/>
      </c>
      <c r="JB217" s="157"/>
      <c r="JE217" s="411" t="str">
        <f t="shared" si="317"/>
        <v/>
      </c>
      <c r="JG217" s="137"/>
      <c r="JH217" s="388" t="str">
        <f t="shared" si="318"/>
        <v/>
      </c>
      <c r="JI217" s="157"/>
      <c r="JL217" s="411" t="str">
        <f t="shared" si="319"/>
        <v/>
      </c>
      <c r="JN217" s="137"/>
      <c r="JO217" s="388" t="str">
        <f t="shared" si="320"/>
        <v/>
      </c>
      <c r="JP217" s="399"/>
      <c r="JQ217" s="416"/>
      <c r="JR217" s="416"/>
      <c r="JS217" s="417" t="str">
        <f t="shared" si="321"/>
        <v/>
      </c>
      <c r="JT217" s="416"/>
      <c r="JU217" s="138"/>
      <c r="JV217" s="400" t="str">
        <f t="shared" si="322"/>
        <v/>
      </c>
      <c r="JW217" s="403"/>
    </row>
    <row r="218" spans="1:283" ht="15.75" thickBot="1" x14ac:dyDescent="0.3">
      <c r="A218" s="418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19"/>
      <c r="P218" s="419"/>
      <c r="Q218" s="419"/>
      <c r="R218" s="419"/>
      <c r="S218" s="419"/>
      <c r="T218" s="419"/>
      <c r="U218" s="419"/>
      <c r="V218" s="419"/>
      <c r="W218" s="419"/>
      <c r="X218" s="419"/>
      <c r="Y218" s="419"/>
      <c r="Z218" s="419"/>
      <c r="AA218" s="419"/>
      <c r="AB218" s="419"/>
      <c r="AC218" s="419"/>
      <c r="AD218" s="419"/>
      <c r="AE218" s="419"/>
      <c r="AF218" s="419"/>
      <c r="AG218" s="419"/>
      <c r="AH218" s="419"/>
      <c r="AI218" s="419"/>
      <c r="AJ218" s="419"/>
      <c r="AK218" s="419"/>
      <c r="AL218" s="419"/>
      <c r="AM218" s="419"/>
      <c r="AN218" s="419"/>
      <c r="AO218" s="419"/>
      <c r="AP218" s="419"/>
      <c r="AQ218" s="419"/>
      <c r="AR218" s="419"/>
      <c r="AS218" s="419"/>
      <c r="AT218" s="419"/>
      <c r="AU218" s="419"/>
      <c r="AV218" s="419"/>
      <c r="AW218" s="419"/>
      <c r="AX218" s="419"/>
      <c r="AY218" s="419"/>
      <c r="AZ218" s="419"/>
      <c r="BA218" s="419"/>
      <c r="BB218" s="419"/>
      <c r="BC218" s="419"/>
      <c r="BD218" s="419"/>
      <c r="BE218" s="419"/>
      <c r="BF218" s="419"/>
      <c r="BG218" s="419"/>
      <c r="BH218" s="419"/>
      <c r="BI218" s="419"/>
      <c r="BJ218" s="419"/>
      <c r="BK218" s="419"/>
      <c r="BL218" s="419"/>
      <c r="BM218" s="419"/>
      <c r="BN218" s="419"/>
      <c r="BO218" s="419"/>
      <c r="BP218" s="419"/>
      <c r="BQ218" s="419"/>
      <c r="BR218" s="419"/>
      <c r="BS218" s="419"/>
      <c r="BT218" s="419"/>
      <c r="BU218" s="419"/>
      <c r="BV218" s="419"/>
      <c r="BW218" s="419"/>
      <c r="BX218" s="419"/>
      <c r="BY218" s="419"/>
      <c r="BZ218" s="419"/>
      <c r="CA218" s="419"/>
      <c r="CB218" s="419"/>
      <c r="CC218" s="419"/>
      <c r="CD218" s="419"/>
      <c r="CE218" s="419"/>
      <c r="CF218" s="419"/>
      <c r="CG218" s="419"/>
      <c r="CH218" s="419"/>
      <c r="CI218" s="419"/>
      <c r="CJ218" s="419"/>
      <c r="CK218" s="419"/>
      <c r="CL218" s="419"/>
      <c r="CM218" s="419"/>
      <c r="CN218" s="419"/>
      <c r="CO218" s="419"/>
      <c r="CP218" s="419"/>
      <c r="CQ218" s="419"/>
      <c r="CR218" s="419"/>
      <c r="CS218" s="419"/>
      <c r="CT218" s="419"/>
      <c r="CU218" s="419"/>
      <c r="CV218" s="419"/>
      <c r="CW218" s="419"/>
      <c r="CX218" s="419"/>
      <c r="CY218" s="419"/>
      <c r="CZ218" s="419"/>
      <c r="DA218" s="419"/>
      <c r="DB218" s="419"/>
      <c r="DC218" s="419"/>
      <c r="DD218" s="419"/>
      <c r="DE218" s="419"/>
      <c r="DF218" s="419"/>
      <c r="DG218" s="419"/>
      <c r="DH218" s="419"/>
      <c r="DI218" s="419"/>
      <c r="DJ218" s="419"/>
      <c r="DK218" s="419"/>
      <c r="DL218" s="419"/>
      <c r="DM218" s="419"/>
      <c r="DN218" s="419"/>
      <c r="DO218" s="419"/>
      <c r="DP218" s="419"/>
      <c r="DQ218" s="419"/>
      <c r="DR218" s="419"/>
      <c r="DS218" s="419"/>
      <c r="DT218" s="419"/>
      <c r="DU218" s="419"/>
      <c r="DV218" s="419"/>
      <c r="DW218" s="419"/>
      <c r="DX218" s="419"/>
      <c r="DY218" s="419"/>
      <c r="DZ218" s="419"/>
      <c r="EA218" s="419"/>
      <c r="EB218" s="419"/>
      <c r="EC218" s="419"/>
      <c r="ED218" s="419"/>
      <c r="EE218" s="419"/>
      <c r="EF218" s="419"/>
      <c r="EG218" s="419"/>
      <c r="EH218" s="419"/>
      <c r="EI218" s="419"/>
      <c r="EJ218" s="419"/>
      <c r="EK218" s="419"/>
      <c r="EL218" s="143"/>
      <c r="EM218" s="419"/>
      <c r="EN218" s="419"/>
      <c r="EO218" s="419"/>
      <c r="EP218" s="419"/>
      <c r="EQ218" s="419"/>
      <c r="ER218" s="419"/>
      <c r="ES218" s="419"/>
      <c r="ET218" s="419"/>
      <c r="EU218" s="419"/>
      <c r="EV218" s="419"/>
      <c r="EW218" s="419"/>
      <c r="EX218" s="419"/>
      <c r="EY218" s="419"/>
      <c r="EZ218" s="419"/>
      <c r="FA218" s="419"/>
      <c r="FB218" s="419"/>
      <c r="FC218" s="419"/>
      <c r="FD218" s="419"/>
      <c r="FE218" s="419"/>
      <c r="FF218" s="419"/>
      <c r="FG218" s="419"/>
      <c r="FH218" s="419"/>
      <c r="FI218" s="419"/>
      <c r="FJ218" s="419"/>
      <c r="FK218" s="419"/>
      <c r="FL218" s="419"/>
      <c r="FM218" s="419"/>
      <c r="FN218" s="419"/>
      <c r="FO218" s="419"/>
      <c r="FP218" s="419"/>
      <c r="FQ218" s="419"/>
      <c r="FR218" s="419"/>
      <c r="FS218" s="419"/>
      <c r="FT218" s="419"/>
      <c r="FU218" s="419"/>
      <c r="FV218" s="419"/>
      <c r="FW218" s="419"/>
      <c r="FX218" s="419"/>
      <c r="FY218" s="419"/>
      <c r="FZ218" s="419"/>
      <c r="GA218" s="419"/>
      <c r="GB218" s="419"/>
      <c r="GC218" s="419"/>
      <c r="GD218" s="419"/>
      <c r="GE218" s="419"/>
      <c r="GF218" s="419"/>
      <c r="GG218" s="419"/>
      <c r="GH218" s="419"/>
      <c r="GI218" s="419"/>
      <c r="GJ218" s="419"/>
      <c r="GK218" s="419"/>
      <c r="GL218" s="419"/>
      <c r="GM218" s="419"/>
      <c r="GN218" s="419"/>
      <c r="GO218" s="419"/>
      <c r="GP218" s="419"/>
      <c r="GQ218" s="419"/>
      <c r="GR218" s="419"/>
      <c r="GS218" s="419"/>
      <c r="GT218" s="419"/>
      <c r="GU218" s="419"/>
      <c r="GV218" s="419"/>
      <c r="GW218" s="419"/>
      <c r="GX218" s="419"/>
      <c r="GY218" s="419"/>
      <c r="GZ218" s="419"/>
      <c r="HA218" s="419"/>
      <c r="HB218" s="419"/>
      <c r="HC218" s="419"/>
      <c r="HD218" s="419"/>
      <c r="HE218" s="419"/>
      <c r="HF218" s="419"/>
      <c r="HG218" s="419"/>
      <c r="HH218" s="419"/>
      <c r="HI218" s="419"/>
      <c r="HJ218" s="419"/>
      <c r="HK218" s="419"/>
      <c r="HL218" s="419"/>
      <c r="HM218" s="419"/>
      <c r="HN218" s="419"/>
      <c r="HO218" s="419"/>
      <c r="HP218" s="419"/>
      <c r="HQ218" s="419"/>
      <c r="HR218" s="419"/>
      <c r="HS218" s="419"/>
      <c r="HT218" s="419"/>
      <c r="HU218" s="419"/>
      <c r="HV218" s="419"/>
      <c r="HW218" s="419"/>
      <c r="HX218" s="419"/>
      <c r="HY218" s="419"/>
      <c r="HZ218" s="419"/>
      <c r="IA218" s="419"/>
      <c r="IB218" s="419"/>
      <c r="IC218" s="419"/>
      <c r="ID218" s="419"/>
      <c r="IE218" s="419"/>
      <c r="IF218" s="419"/>
      <c r="IG218" s="419"/>
      <c r="IH218" s="419"/>
      <c r="II218" s="419"/>
      <c r="IJ218" s="419"/>
      <c r="IK218" s="419"/>
      <c r="IL218" s="419"/>
      <c r="IM218" s="419"/>
      <c r="IN218" s="419"/>
      <c r="IO218" s="419"/>
      <c r="IP218" s="419"/>
      <c r="IQ218" s="419"/>
      <c r="IR218" s="419"/>
      <c r="IS218" s="419"/>
      <c r="IT218" s="419"/>
      <c r="IU218" s="419"/>
      <c r="IV218" s="419"/>
      <c r="IW218" s="419"/>
      <c r="IX218" s="419"/>
      <c r="IY218" s="419"/>
      <c r="IZ218" s="419"/>
      <c r="JA218" s="419"/>
      <c r="JB218" s="419"/>
      <c r="JC218" s="419"/>
      <c r="JD218" s="419"/>
      <c r="JE218" s="419"/>
      <c r="JF218" s="419"/>
      <c r="JG218" s="419"/>
      <c r="JH218" s="419"/>
      <c r="JI218" s="419"/>
      <c r="JJ218" s="419"/>
      <c r="JK218" s="419"/>
      <c r="JL218" s="419"/>
      <c r="JM218" s="419"/>
      <c r="JN218" s="419"/>
      <c r="JO218" s="419"/>
      <c r="JP218" s="419"/>
      <c r="JQ218" s="419"/>
      <c r="JR218" s="419"/>
      <c r="JS218" s="419"/>
      <c r="JT218" s="419"/>
      <c r="JU218" s="419"/>
      <c r="JV218" s="419"/>
      <c r="JW218" s="420"/>
    </row>
  </sheetData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2" sqref="P12:Q12"/>
    </sheetView>
  </sheetViews>
  <sheetFormatPr defaultRowHeight="12.75" x14ac:dyDescent="0.2"/>
  <cols>
    <col min="2" max="2" width="30.42578125" bestFit="1" customWidth="1"/>
    <col min="3" max="3" width="8.42578125" bestFit="1" customWidth="1"/>
    <col min="4" max="4" width="9.28515625" bestFit="1" customWidth="1"/>
    <col min="5" max="5" width="35.7109375" customWidth="1"/>
    <col min="6" max="6" width="14.140625" customWidth="1"/>
    <col min="7" max="7" width="30" customWidth="1"/>
    <col min="8" max="8" width="14.28515625" customWidth="1"/>
    <col min="9" max="9" width="30" customWidth="1"/>
    <col min="10" max="10" width="14.140625" customWidth="1"/>
    <col min="11" max="11" width="30" customWidth="1"/>
    <col min="12" max="12" width="14.140625" customWidth="1"/>
    <col min="13" max="13" width="30" customWidth="1"/>
    <col min="14" max="14" width="14.140625" customWidth="1"/>
    <col min="15" max="15" width="30" customWidth="1"/>
    <col min="16" max="16" width="14.140625" customWidth="1"/>
    <col min="17" max="17" width="30" customWidth="1"/>
  </cols>
  <sheetData>
    <row r="1" spans="1:17" ht="14.25" customHeight="1" x14ac:dyDescent="0.2">
      <c r="A1" s="797" t="s">
        <v>165</v>
      </c>
      <c r="B1" s="798"/>
      <c r="C1" s="798"/>
      <c r="D1" s="798"/>
      <c r="E1" s="798"/>
      <c r="F1" s="799" t="s">
        <v>113</v>
      </c>
      <c r="G1" s="800"/>
      <c r="H1" s="800"/>
      <c r="I1" s="800"/>
      <c r="J1" s="805" t="s">
        <v>114</v>
      </c>
      <c r="K1" s="806"/>
      <c r="L1" s="806"/>
      <c r="M1" s="806"/>
      <c r="N1" s="799" t="s">
        <v>115</v>
      </c>
      <c r="O1" s="800"/>
      <c r="P1" s="800"/>
      <c r="Q1" s="801"/>
    </row>
    <row r="2" spans="1:17" ht="14.25" x14ac:dyDescent="0.2">
      <c r="A2" s="56" t="s">
        <v>125</v>
      </c>
      <c r="B2" s="57" t="s">
        <v>139</v>
      </c>
      <c r="C2" s="57" t="s">
        <v>117</v>
      </c>
      <c r="D2" s="57" t="s">
        <v>118</v>
      </c>
      <c r="E2" s="112" t="s">
        <v>164</v>
      </c>
      <c r="F2" s="802" t="s">
        <v>119</v>
      </c>
      <c r="G2" s="804"/>
      <c r="H2" s="802" t="s">
        <v>120</v>
      </c>
      <c r="I2" s="803"/>
      <c r="J2" s="807" t="s">
        <v>119</v>
      </c>
      <c r="K2" s="808"/>
      <c r="L2" s="807" t="s">
        <v>120</v>
      </c>
      <c r="M2" s="808"/>
      <c r="N2" s="802" t="s">
        <v>119</v>
      </c>
      <c r="O2" s="803"/>
      <c r="P2" s="802" t="s">
        <v>120</v>
      </c>
      <c r="Q2" s="804"/>
    </row>
    <row r="3" spans="1:17" ht="15" thickBot="1" x14ac:dyDescent="0.25">
      <c r="A3" s="58" t="s">
        <v>116</v>
      </c>
      <c r="B3" s="59" t="s">
        <v>140</v>
      </c>
      <c r="C3" s="60" t="s">
        <v>44</v>
      </c>
      <c r="D3" s="61" t="s">
        <v>0</v>
      </c>
      <c r="E3" s="59" t="s">
        <v>121</v>
      </c>
      <c r="F3" s="40" t="s">
        <v>52</v>
      </c>
      <c r="G3" s="40" t="s">
        <v>122</v>
      </c>
      <c r="H3" s="113" t="s">
        <v>123</v>
      </c>
      <c r="I3" s="41" t="s">
        <v>124</v>
      </c>
      <c r="J3" s="42" t="s">
        <v>52</v>
      </c>
      <c r="K3" s="43" t="s">
        <v>122</v>
      </c>
      <c r="L3" s="42" t="s">
        <v>123</v>
      </c>
      <c r="M3" s="43" t="s">
        <v>124</v>
      </c>
      <c r="N3" s="41" t="s">
        <v>52</v>
      </c>
      <c r="O3" s="41" t="s">
        <v>122</v>
      </c>
      <c r="P3" s="40" t="s">
        <v>123</v>
      </c>
      <c r="Q3" s="113" t="s">
        <v>124</v>
      </c>
    </row>
    <row r="4" spans="1:17" ht="14.25" x14ac:dyDescent="0.2">
      <c r="A4" s="87">
        <f>'Fleet Info - COMPREHENSIVE!!'!A4</f>
        <v>1</v>
      </c>
      <c r="B4" s="68" t="str">
        <f>'Fleet Info - COMPREHENSIVE!!'!B4</f>
        <v>Antonie W</v>
      </c>
      <c r="C4" s="65" t="str">
        <f>'Fleet Info - COMPREHENSIVE!!'!F4</f>
        <v>L 1332</v>
      </c>
      <c r="D4" s="66" t="str">
        <f>'Fleet Info - COMPREHENSIVE!!'!G4</f>
        <v>ZR9026</v>
      </c>
      <c r="E4" s="67" t="str">
        <f>'Fleet Info - COMPREHENSIVE!!'!H4</f>
        <v>Donavin VICTOR: 0817255448</v>
      </c>
      <c r="F4" s="69">
        <f>IF('Fleet Info - COMPREHENSIVE!!'!AA4=0,"",'Fleet Info - COMPREHENSIVE!!'!AA4)</f>
        <v>41216</v>
      </c>
      <c r="G4" s="70" t="str">
        <f>IF('Fleet Info - COMPREHENSIVE!!'!AB4=0,"",'Fleet Info - COMPREHENSIVE!!'!AB4)</f>
        <v>H. Carelse (0816804590)</v>
      </c>
      <c r="H4" s="71">
        <f>IF('Fleet Info - COMPREHENSIVE!!'!AC4=0,"",'Fleet Info - COMPREHENSIVE!!'!AC4)</f>
        <v>41416</v>
      </c>
      <c r="I4" s="72" t="str">
        <f>IF('Fleet Info - COMPREHENSIVE!!'!AD4=0,"",'Fleet Info - COMPREHENSIVE!!'!AD4)</f>
        <v>Joslin Pickering</v>
      </c>
      <c r="J4" s="73">
        <f>IF('Fleet Info - COMPREHENSIVE!!'!AE4=0,"",'Fleet Info - COMPREHENSIVE!!'!AE4)</f>
        <v>41216</v>
      </c>
      <c r="K4" s="74" t="str">
        <f>IF('Fleet Info - COMPREHENSIVE!!'!AF4=0,"",'Fleet Info - COMPREHENSIVE!!'!AF4)</f>
        <v>H. Carelse (0816804590)</v>
      </c>
      <c r="L4" s="75">
        <f>IF('Fleet Info - COMPREHENSIVE!!'!AG4=0,"",'Fleet Info - COMPREHENSIVE!!'!AG4)</f>
        <v>41416</v>
      </c>
      <c r="M4" s="76" t="str">
        <f>IF('Fleet Info - COMPREHENSIVE!!'!AH4=0,"",'Fleet Info - COMPREHENSIVE!!'!AH4)</f>
        <v>Joslin Pickering</v>
      </c>
      <c r="N4" s="77">
        <f>IF('Fleet Info - COMPREHENSIVE!!'!AO4=0,"",'Fleet Info - COMPREHENSIVE!!'!AO4)</f>
        <v>41216</v>
      </c>
      <c r="O4" s="78" t="str">
        <f>IF('Fleet Info - COMPREHENSIVE!!'!AP4=0,"",'Fleet Info - COMPREHENSIVE!!'!AP4)</f>
        <v>H. Carelse (0816804590)</v>
      </c>
      <c r="P4" s="79" t="str">
        <f>IF('Fleet Info - COMPREHENSIVE!!'!AQ4=0,"",'Fleet Info - COMPREHENSIVE!!'!AQ4)</f>
        <v/>
      </c>
      <c r="Q4" s="80" t="str">
        <f>IF('Fleet Info - COMPREHENSIVE!!'!AR4=0,"",'Fleet Info - COMPREHENSIVE!!'!AR4)</f>
        <v/>
      </c>
    </row>
    <row r="5" spans="1:17" ht="14.25" x14ac:dyDescent="0.2">
      <c r="A5" s="86">
        <f>'Fleet Info - COMPREHENSIVE!!'!A5</f>
        <v>2</v>
      </c>
      <c r="B5" s="81" t="str">
        <f>'Fleet Info - COMPREHENSIVE!!'!B5</f>
        <v>Jo-Ann</v>
      </c>
      <c r="C5" s="62" t="str">
        <f>'Fleet Info - COMPREHENSIVE!!'!F5</f>
        <v>L 1439</v>
      </c>
      <c r="D5" s="63" t="str">
        <f>'Fleet Info - COMPREHENSIVE!!'!G5</f>
        <v>V5IE</v>
      </c>
      <c r="E5" s="64" t="str">
        <f>'Fleet Info - COMPREHENSIVE!!'!H5</f>
        <v>Joslin PICKERING: 0813513344</v>
      </c>
      <c r="F5" s="52" t="str">
        <f>IF('Fleet Info - COMPREHENSIVE!!'!AA5=0,"",'Fleet Info - COMPREHENSIVE!!'!AA5)</f>
        <v/>
      </c>
      <c r="G5" s="53" t="str">
        <f>IF('Fleet Info - COMPREHENSIVE!!'!AB5=0,"",'Fleet Info - COMPREHENSIVE!!'!AB5)</f>
        <v/>
      </c>
      <c r="H5" s="82" t="str">
        <f>IF('Fleet Info - COMPREHENSIVE!!'!AC5=0,"",'Fleet Info - COMPREHENSIVE!!'!AC5)</f>
        <v/>
      </c>
      <c r="I5" s="83" t="str">
        <f>IF('Fleet Info - COMPREHENSIVE!!'!AD5=0,"",'Fleet Info - COMPREHENSIVE!!'!AD5)</f>
        <v/>
      </c>
      <c r="J5" s="54" t="str">
        <f>IF('Fleet Info - COMPREHENSIVE!!'!AE5=0,"",'Fleet Info - COMPREHENSIVE!!'!AE5)</f>
        <v/>
      </c>
      <c r="K5" s="55" t="str">
        <f>IF('Fleet Info - COMPREHENSIVE!!'!AF5=0,"",'Fleet Info - COMPREHENSIVE!!'!AF5)</f>
        <v/>
      </c>
      <c r="L5" s="84" t="str">
        <f>IF('Fleet Info - COMPREHENSIVE!!'!AG5=0,"",'Fleet Info - COMPREHENSIVE!!'!AG5)</f>
        <v/>
      </c>
      <c r="M5" s="85" t="str">
        <f>IF('Fleet Info - COMPREHENSIVE!!'!AH5=0,"",'Fleet Info - COMPREHENSIVE!!'!AH5)</f>
        <v/>
      </c>
      <c r="N5" s="52" t="str">
        <f>IF('Fleet Info - COMPREHENSIVE!!'!AO5=0,"",'Fleet Info - COMPREHENSIVE!!'!AO5)</f>
        <v/>
      </c>
      <c r="O5" s="53" t="str">
        <f>IF('Fleet Info - COMPREHENSIVE!!'!AP5=0,"",'Fleet Info - COMPREHENSIVE!!'!AP5)</f>
        <v/>
      </c>
      <c r="P5" s="82" t="str">
        <f>IF('Fleet Info - COMPREHENSIVE!!'!AQ5=0,"",'Fleet Info - COMPREHENSIVE!!'!AQ5)</f>
        <v/>
      </c>
      <c r="Q5" s="83" t="str">
        <f>IF('Fleet Info - COMPREHENSIVE!!'!AR5=0,"",'Fleet Info - COMPREHENSIVE!!'!AR5)</f>
        <v/>
      </c>
    </row>
    <row r="6" spans="1:17" ht="14.25" x14ac:dyDescent="0.2">
      <c r="A6" s="87">
        <f>'Fleet Info - COMPREHENSIVE!!'!A6</f>
        <v>3</v>
      </c>
      <c r="B6" s="68" t="str">
        <f>'Fleet Info - COMPREHENSIVE!!'!B6</f>
        <v>Bluefish</v>
      </c>
      <c r="C6" s="65" t="str">
        <f>'Fleet Info - COMPREHENSIVE!!'!F6</f>
        <v>L 30</v>
      </c>
      <c r="D6" s="66" t="str">
        <f>'Fleet Info - COMPREHENSIVE!!'!G6</f>
        <v>V5JG</v>
      </c>
      <c r="E6" s="67" t="str">
        <f>'Fleet Info - COMPREHENSIVE!!'!H6</f>
        <v>Manfred VICTOR (Bubbly): 0812830936</v>
      </c>
      <c r="F6" s="69" t="str">
        <f>IF('Fleet Info - COMPREHENSIVE!!'!AA6=0,"",'Fleet Info - COMPREHENSIVE!!'!AA6)</f>
        <v/>
      </c>
      <c r="G6" s="70" t="str">
        <f>IF('Fleet Info - COMPREHENSIVE!!'!AB6=0,"",'Fleet Info - COMPREHENSIVE!!'!AB6)</f>
        <v/>
      </c>
      <c r="H6" s="71" t="str">
        <f>IF('Fleet Info - COMPREHENSIVE!!'!AC6=0,"",'Fleet Info - COMPREHENSIVE!!'!AC6)</f>
        <v/>
      </c>
      <c r="I6" s="72" t="str">
        <f>IF('Fleet Info - COMPREHENSIVE!!'!AD6=0,"",'Fleet Info - COMPREHENSIVE!!'!AD6)</f>
        <v/>
      </c>
      <c r="J6" s="73" t="str">
        <f>IF('Fleet Info - COMPREHENSIVE!!'!AE6=0,"",'Fleet Info - COMPREHENSIVE!!'!AE6)</f>
        <v/>
      </c>
      <c r="K6" s="74" t="str">
        <f>IF('Fleet Info - COMPREHENSIVE!!'!AF6=0,"",'Fleet Info - COMPREHENSIVE!!'!AF6)</f>
        <v/>
      </c>
      <c r="L6" s="75" t="str">
        <f>IF('Fleet Info - COMPREHENSIVE!!'!AG6=0,"",'Fleet Info - COMPREHENSIVE!!'!AG6)</f>
        <v/>
      </c>
      <c r="M6" s="76" t="str">
        <f>IF('Fleet Info - COMPREHENSIVE!!'!AH6=0,"",'Fleet Info - COMPREHENSIVE!!'!AH6)</f>
        <v/>
      </c>
      <c r="N6" s="77" t="str">
        <f>IF('Fleet Info - COMPREHENSIVE!!'!AO6=0,"",'Fleet Info - COMPREHENSIVE!!'!AO6)</f>
        <v/>
      </c>
      <c r="O6" s="78" t="str">
        <f>IF('Fleet Info - COMPREHENSIVE!!'!AP6=0,"",'Fleet Info - COMPREHENSIVE!!'!AP6)</f>
        <v/>
      </c>
      <c r="P6" s="79" t="str">
        <f>IF('Fleet Info - COMPREHENSIVE!!'!AQ6=0,"",'Fleet Info - COMPREHENSIVE!!'!AQ6)</f>
        <v/>
      </c>
      <c r="Q6" s="80" t="str">
        <f>IF('Fleet Info - COMPREHENSIVE!!'!AR6=0,"",'Fleet Info - COMPREHENSIVE!!'!AR6)</f>
        <v/>
      </c>
    </row>
    <row r="7" spans="1:17" ht="14.25" x14ac:dyDescent="0.2">
      <c r="A7" s="86">
        <f>'Fleet Info - COMPREHENSIVE!!'!A7</f>
        <v>4</v>
      </c>
      <c r="B7" s="81" t="str">
        <f>'Fleet Info - COMPREHENSIVE!!'!B7</f>
        <v>Cpt. Hendrik Witbooi</v>
      </c>
      <c r="C7" s="62" t="str">
        <f>'Fleet Info - COMPREHENSIVE!!'!F7</f>
        <v>L 1077</v>
      </c>
      <c r="D7" s="63" t="str">
        <f>'Fleet Info - COMPREHENSIVE!!'!G7</f>
        <v>V5HW</v>
      </c>
      <c r="E7" s="64" t="str">
        <f>'Fleet Info - COMPREHENSIVE!!'!H7</f>
        <v>Prins PIUS (SILO): 0816682658</v>
      </c>
      <c r="F7" s="52" t="str">
        <f>IF('Fleet Info - COMPREHENSIVE!!'!AA7=0,"",'Fleet Info - COMPREHENSIVE!!'!AA7)</f>
        <v/>
      </c>
      <c r="G7" s="53" t="str">
        <f>IF('Fleet Info - COMPREHENSIVE!!'!AB7=0,"",'Fleet Info - COMPREHENSIVE!!'!AB7)</f>
        <v/>
      </c>
      <c r="H7" s="82" t="str">
        <f>IF('Fleet Info - COMPREHENSIVE!!'!AC7=0,"",'Fleet Info - COMPREHENSIVE!!'!AC7)</f>
        <v/>
      </c>
      <c r="I7" s="114" t="str">
        <f>IF('Fleet Info - COMPREHENSIVE!!'!AD7=0,"",'Fleet Info - COMPREHENSIVE!!'!AD7)</f>
        <v/>
      </c>
      <c r="J7" s="54" t="str">
        <f>IF('Fleet Info - COMPREHENSIVE!!'!AE7=0,"",'Fleet Info - COMPREHENSIVE!!'!AE7)</f>
        <v/>
      </c>
      <c r="K7" s="55" t="str">
        <f>IF('Fleet Info - COMPREHENSIVE!!'!AF7=0,"",'Fleet Info - COMPREHENSIVE!!'!AF7)</f>
        <v/>
      </c>
      <c r="L7" s="84" t="str">
        <f>IF('Fleet Info - COMPREHENSIVE!!'!AG7=0,"",'Fleet Info - COMPREHENSIVE!!'!AG7)</f>
        <v/>
      </c>
      <c r="M7" s="85" t="str">
        <f>IF('Fleet Info - COMPREHENSIVE!!'!AH7=0,"",'Fleet Info - COMPREHENSIVE!!'!AH7)</f>
        <v/>
      </c>
      <c r="N7" s="52" t="str">
        <f>IF('Fleet Info - COMPREHENSIVE!!'!AO7=0,"",'Fleet Info - COMPREHENSIVE!!'!AO7)</f>
        <v/>
      </c>
      <c r="O7" s="53" t="str">
        <f>IF('Fleet Info - COMPREHENSIVE!!'!AP7=0,"",'Fleet Info - COMPREHENSIVE!!'!AP7)</f>
        <v/>
      </c>
      <c r="P7" s="82" t="str">
        <f>IF('Fleet Info - COMPREHENSIVE!!'!AQ7=0,"",'Fleet Info - COMPREHENSIVE!!'!AQ7)</f>
        <v/>
      </c>
      <c r="Q7" s="114" t="str">
        <f>IF('Fleet Info - COMPREHENSIVE!!'!AR7=0,"",'Fleet Info - COMPREHENSIVE!!'!AR7)</f>
        <v/>
      </c>
    </row>
    <row r="8" spans="1:17" ht="14.25" x14ac:dyDescent="0.2">
      <c r="A8" s="87">
        <f>'Fleet Info - COMPREHENSIVE!!'!A8</f>
        <v>5</v>
      </c>
      <c r="B8" s="68" t="str">
        <f>'Fleet Info - COMPREHENSIVE!!'!B8</f>
        <v>Ghoerieman</v>
      </c>
      <c r="C8" s="65" t="str">
        <f>'Fleet Info - COMPREHENSIVE!!'!F8</f>
        <v>L 755</v>
      </c>
      <c r="D8" s="66" t="str">
        <f>'Fleet Info - COMPREHENSIVE!!'!G8</f>
        <v>V5GN</v>
      </c>
      <c r="E8" s="67" t="str">
        <f>'Fleet Info - COMPREHENSIVE!!'!H8</f>
        <v>Edward M. NAIBEB: 0812180686</v>
      </c>
      <c r="F8" s="69" t="str">
        <f>IF('Fleet Info - COMPREHENSIVE!!'!AA8=0,"",'Fleet Info - COMPREHENSIVE!!'!AA8)</f>
        <v/>
      </c>
      <c r="G8" s="70" t="str">
        <f>IF('Fleet Info - COMPREHENSIVE!!'!AB8=0,"",'Fleet Info - COMPREHENSIVE!!'!AB8)</f>
        <v/>
      </c>
      <c r="H8" s="71" t="str">
        <f>IF('Fleet Info - COMPREHENSIVE!!'!AC8=0,"",'Fleet Info - COMPREHENSIVE!!'!AC8)</f>
        <v/>
      </c>
      <c r="I8" s="72" t="str">
        <f>IF('Fleet Info - COMPREHENSIVE!!'!AD8=0,"",'Fleet Info - COMPREHENSIVE!!'!AD8)</f>
        <v/>
      </c>
      <c r="J8" s="73" t="str">
        <f>IF('Fleet Info - COMPREHENSIVE!!'!AE8=0,"",'Fleet Info - COMPREHENSIVE!!'!AE8)</f>
        <v/>
      </c>
      <c r="K8" s="74" t="str">
        <f>IF('Fleet Info - COMPREHENSIVE!!'!AF8=0,"",'Fleet Info - COMPREHENSIVE!!'!AF8)</f>
        <v/>
      </c>
      <c r="L8" s="75" t="str">
        <f>IF('Fleet Info - COMPREHENSIVE!!'!AG8=0,"",'Fleet Info - COMPREHENSIVE!!'!AG8)</f>
        <v/>
      </c>
      <c r="M8" s="76" t="str">
        <f>IF('Fleet Info - COMPREHENSIVE!!'!AH8=0,"",'Fleet Info - COMPREHENSIVE!!'!AH8)</f>
        <v/>
      </c>
      <c r="N8" s="77" t="str">
        <f>IF('Fleet Info - COMPREHENSIVE!!'!AO8=0,"",'Fleet Info - COMPREHENSIVE!!'!AO8)</f>
        <v/>
      </c>
      <c r="O8" s="78" t="str">
        <f>IF('Fleet Info - COMPREHENSIVE!!'!AP8=0,"",'Fleet Info - COMPREHENSIVE!!'!AP8)</f>
        <v/>
      </c>
      <c r="P8" s="79" t="str">
        <f>IF('Fleet Info - COMPREHENSIVE!!'!AQ8=0,"",'Fleet Info - COMPREHENSIVE!!'!AQ8)</f>
        <v/>
      </c>
      <c r="Q8" s="80" t="str">
        <f>IF('Fleet Info - COMPREHENSIVE!!'!AR8=0,"",'Fleet Info - COMPREHENSIVE!!'!AR8)</f>
        <v/>
      </c>
    </row>
    <row r="9" spans="1:17" ht="14.25" x14ac:dyDescent="0.2">
      <c r="A9" s="86">
        <f>'Fleet Info - COMPREHENSIVE!!'!A9</f>
        <v>6</v>
      </c>
      <c r="B9" s="81" t="str">
        <f>'Fleet Info - COMPREHENSIVE!!'!B9</f>
        <v>Goldfish</v>
      </c>
      <c r="C9" s="62" t="str">
        <f>'Fleet Info - COMPREHENSIVE!!'!F9</f>
        <v>L 28</v>
      </c>
      <c r="D9" s="63" t="str">
        <f>'Fleet Info - COMPREHENSIVE!!'!G9</f>
        <v>V5IK</v>
      </c>
      <c r="E9" s="64" t="str">
        <f>'Fleet Info - COMPREHENSIVE!!'!H9</f>
        <v>Nimrod VICTOR: 0811272010</v>
      </c>
      <c r="F9" s="52" t="str">
        <f>IF('Fleet Info - COMPREHENSIVE!!'!AA9=0,"",'Fleet Info - COMPREHENSIVE!!'!AA9)</f>
        <v/>
      </c>
      <c r="G9" s="53" t="str">
        <f>IF('Fleet Info - COMPREHENSIVE!!'!AB9=0,"",'Fleet Info - COMPREHENSIVE!!'!AB9)</f>
        <v/>
      </c>
      <c r="H9" s="82" t="str">
        <f>IF('Fleet Info - COMPREHENSIVE!!'!AC9=0,"",'Fleet Info - COMPREHENSIVE!!'!AC9)</f>
        <v/>
      </c>
      <c r="I9" s="83" t="str">
        <f>IF('Fleet Info - COMPREHENSIVE!!'!AD9=0,"",'Fleet Info - COMPREHENSIVE!!'!AD9)</f>
        <v/>
      </c>
      <c r="J9" s="54" t="str">
        <f>IF('Fleet Info - COMPREHENSIVE!!'!AE9=0,"",'Fleet Info - COMPREHENSIVE!!'!AE9)</f>
        <v/>
      </c>
      <c r="K9" s="55" t="str">
        <f>IF('Fleet Info - COMPREHENSIVE!!'!AF9=0,"",'Fleet Info - COMPREHENSIVE!!'!AF9)</f>
        <v/>
      </c>
      <c r="L9" s="84" t="str">
        <f>IF('Fleet Info - COMPREHENSIVE!!'!AG9=0,"",'Fleet Info - COMPREHENSIVE!!'!AG9)</f>
        <v/>
      </c>
      <c r="M9" s="85" t="str">
        <f>IF('Fleet Info - COMPREHENSIVE!!'!AH9=0,"",'Fleet Info - COMPREHENSIVE!!'!AH9)</f>
        <v/>
      </c>
      <c r="N9" s="52" t="str">
        <f>IF('Fleet Info - COMPREHENSIVE!!'!AO9=0,"",'Fleet Info - COMPREHENSIVE!!'!AO9)</f>
        <v/>
      </c>
      <c r="O9" s="53" t="str">
        <f>IF('Fleet Info - COMPREHENSIVE!!'!AP9=0,"",'Fleet Info - COMPREHENSIVE!!'!AP9)</f>
        <v/>
      </c>
      <c r="P9" s="82" t="str">
        <f>IF('Fleet Info - COMPREHENSIVE!!'!AQ9=0,"",'Fleet Info - COMPREHENSIVE!!'!AQ9)</f>
        <v/>
      </c>
      <c r="Q9" s="114" t="str">
        <f>IF('Fleet Info - COMPREHENSIVE!!'!AR9=0,"",'Fleet Info - COMPREHENSIVE!!'!AR9)</f>
        <v/>
      </c>
    </row>
    <row r="10" spans="1:17" ht="14.25" x14ac:dyDescent="0.2">
      <c r="A10" s="87">
        <f>'Fleet Info - COMPREHENSIVE!!'!A10</f>
        <v>7</v>
      </c>
      <c r="B10" s="68" t="str">
        <f>'Fleet Info - COMPREHENSIVE!!'!B10</f>
        <v>Lady Mbako</v>
      </c>
      <c r="C10" s="65" t="str">
        <f>'Fleet Info - COMPREHENSIVE!!'!F10</f>
        <v>L 1096</v>
      </c>
      <c r="D10" s="66" t="str">
        <f>'Fleet Info - COMPREHENSIVE!!'!G10</f>
        <v>V5KB</v>
      </c>
      <c r="E10" s="67" t="str">
        <f>'Fleet Info - COMPREHENSIVE!!'!H10</f>
        <v>Fanie O. FERREIRA: 0812298912</v>
      </c>
      <c r="F10" s="69" t="str">
        <f>IF('Fleet Info - COMPREHENSIVE!!'!AA10=0,"",'Fleet Info - COMPREHENSIVE!!'!AA10)</f>
        <v/>
      </c>
      <c r="G10" s="70" t="str">
        <f>IF('Fleet Info - COMPREHENSIVE!!'!AB10=0,"",'Fleet Info - COMPREHENSIVE!!'!AB10)</f>
        <v/>
      </c>
      <c r="H10" s="71" t="str">
        <f>IF('Fleet Info - COMPREHENSIVE!!'!AC10=0,"",'Fleet Info - COMPREHENSIVE!!'!AC10)</f>
        <v/>
      </c>
      <c r="I10" s="72" t="str">
        <f>IF('Fleet Info - COMPREHENSIVE!!'!AD10=0,"",'Fleet Info - COMPREHENSIVE!!'!AD10)</f>
        <v/>
      </c>
      <c r="J10" s="73" t="str">
        <f>IF('Fleet Info - COMPREHENSIVE!!'!AE10=0,"",'Fleet Info - COMPREHENSIVE!!'!AE10)</f>
        <v/>
      </c>
      <c r="K10" s="74" t="str">
        <f>IF('Fleet Info - COMPREHENSIVE!!'!AF10=0,"",'Fleet Info - COMPREHENSIVE!!'!AF10)</f>
        <v/>
      </c>
      <c r="L10" s="75" t="str">
        <f>IF('Fleet Info - COMPREHENSIVE!!'!AG10=0,"",'Fleet Info - COMPREHENSIVE!!'!AG10)</f>
        <v/>
      </c>
      <c r="M10" s="76" t="str">
        <f>IF('Fleet Info - COMPREHENSIVE!!'!AH10=0,"",'Fleet Info - COMPREHENSIVE!!'!AH10)</f>
        <v/>
      </c>
      <c r="N10" s="77" t="str">
        <f>IF('Fleet Info - COMPREHENSIVE!!'!AO10=0,"",'Fleet Info - COMPREHENSIVE!!'!AO10)</f>
        <v/>
      </c>
      <c r="O10" s="78" t="str">
        <f>IF('Fleet Info - COMPREHENSIVE!!'!AP10=0,"",'Fleet Info - COMPREHENSIVE!!'!AP10)</f>
        <v/>
      </c>
      <c r="P10" s="79" t="str">
        <f>IF('Fleet Info - COMPREHENSIVE!!'!AQ10=0,"",'Fleet Info - COMPREHENSIVE!!'!AQ10)</f>
        <v/>
      </c>
      <c r="Q10" s="80" t="str">
        <f>IF('Fleet Info - COMPREHENSIVE!!'!AR10=0,"",'Fleet Info - COMPREHENSIVE!!'!AR10)</f>
        <v/>
      </c>
    </row>
    <row r="11" spans="1:17" ht="14.25" x14ac:dyDescent="0.2">
      <c r="A11" s="86">
        <f>'Fleet Info - COMPREHENSIVE!!'!A11</f>
        <v>8</v>
      </c>
      <c r="B11" s="81" t="str">
        <f>'Fleet Info - COMPREHENSIVE!!'!B11</f>
        <v>Lil' Meha</v>
      </c>
      <c r="C11" s="62" t="str">
        <f>'Fleet Info - COMPREHENSIVE!!'!F11</f>
        <v>L 1176</v>
      </c>
      <c r="D11" s="63" t="str">
        <f>'Fleet Info - COMPREHENSIVE!!'!G11</f>
        <v>V5LG</v>
      </c>
      <c r="E11" s="64" t="str">
        <f>'Fleet Info - COMPREHENSIVE!!'!H11</f>
        <v>Chrispen R. VICTOR: 0813084488</v>
      </c>
      <c r="F11" s="52" t="str">
        <f>IF('Fleet Info - COMPREHENSIVE!!'!AA11=0,"",'Fleet Info - COMPREHENSIVE!!'!AA11)</f>
        <v/>
      </c>
      <c r="G11" s="53" t="str">
        <f>IF('Fleet Info - COMPREHENSIVE!!'!AB11=0,"",'Fleet Info - COMPREHENSIVE!!'!AB11)</f>
        <v/>
      </c>
      <c r="H11" s="82" t="str">
        <f>IF('Fleet Info - COMPREHENSIVE!!'!AC11=0,"",'Fleet Info - COMPREHENSIVE!!'!AC11)</f>
        <v/>
      </c>
      <c r="I11" s="166" t="str">
        <f>IF('Fleet Info - COMPREHENSIVE!!'!AD11=0,"",'Fleet Info - COMPREHENSIVE!!'!AD11)</f>
        <v/>
      </c>
      <c r="J11" s="54" t="str">
        <f>IF('Fleet Info - COMPREHENSIVE!!'!AE11=0,"",'Fleet Info - COMPREHENSIVE!!'!AE11)</f>
        <v/>
      </c>
      <c r="K11" s="55" t="str">
        <f>IF('Fleet Info - COMPREHENSIVE!!'!AF11=0,"",'Fleet Info - COMPREHENSIVE!!'!AF11)</f>
        <v/>
      </c>
      <c r="L11" s="84" t="str">
        <f>IF('Fleet Info - COMPREHENSIVE!!'!AG11=0,"",'Fleet Info - COMPREHENSIVE!!'!AG11)</f>
        <v/>
      </c>
      <c r="M11" s="85" t="str">
        <f>IF('Fleet Info - COMPREHENSIVE!!'!AH11=0,"",'Fleet Info - COMPREHENSIVE!!'!AH11)</f>
        <v/>
      </c>
      <c r="N11" s="52" t="str">
        <f>IF('Fleet Info - COMPREHENSIVE!!'!AO11=0,"",'Fleet Info - COMPREHENSIVE!!'!AO11)</f>
        <v/>
      </c>
      <c r="O11" s="53" t="str">
        <f>IF('Fleet Info - COMPREHENSIVE!!'!AP11=0,"",'Fleet Info - COMPREHENSIVE!!'!AP11)</f>
        <v/>
      </c>
      <c r="P11" s="82" t="str">
        <f>IF('Fleet Info - COMPREHENSIVE!!'!AQ11=0,"",'Fleet Info - COMPREHENSIVE!!'!AQ11)</f>
        <v/>
      </c>
      <c r="Q11" s="83" t="str">
        <f>IF('Fleet Info - COMPREHENSIVE!!'!AR11=0,"",'Fleet Info - COMPREHENSIVE!!'!AR11)</f>
        <v/>
      </c>
    </row>
    <row r="12" spans="1:17" ht="14.25" x14ac:dyDescent="0.2">
      <c r="A12" s="87">
        <f>'Fleet Info - COMPREHENSIVE!!'!A12</f>
        <v>9</v>
      </c>
      <c r="B12" s="68" t="str">
        <f>'Fleet Info - COMPREHENSIVE!!'!B12</f>
        <v>Mbambatha</v>
      </c>
      <c r="C12" s="65" t="str">
        <f>'Fleet Info - COMPREHENSIVE!!'!F12</f>
        <v>L 1331</v>
      </c>
      <c r="D12" s="66" t="str">
        <f>'Fleet Info - COMPREHENSIVE!!'!G12</f>
        <v>ZR9013</v>
      </c>
      <c r="E12" s="67" t="str">
        <f>'Fleet Info - COMPREHENSIVE!!'!H12</f>
        <v>A.A. PLAATJE: 0812849228</v>
      </c>
      <c r="F12" s="69" t="str">
        <f>IF('Fleet Info - COMPREHENSIVE!!'!AA12=0,"",'Fleet Info - COMPREHENSIVE!!'!AA12)</f>
        <v/>
      </c>
      <c r="G12" s="70" t="str">
        <f>IF('Fleet Info - COMPREHENSIVE!!'!AB12=0,"",'Fleet Info - COMPREHENSIVE!!'!AB12)</f>
        <v/>
      </c>
      <c r="H12" s="71" t="str">
        <f>IF('Fleet Info - COMPREHENSIVE!!'!AC12=0,"",'Fleet Info - COMPREHENSIVE!!'!AC12)</f>
        <v/>
      </c>
      <c r="I12" s="72" t="str">
        <f>IF('Fleet Info - COMPREHENSIVE!!'!AD12=0,"",'Fleet Info - COMPREHENSIVE!!'!AD12)</f>
        <v/>
      </c>
      <c r="J12" s="73" t="str">
        <f>IF('Fleet Info - COMPREHENSIVE!!'!AE12=0,"",'Fleet Info - COMPREHENSIVE!!'!AE12)</f>
        <v/>
      </c>
      <c r="K12" s="74" t="str">
        <f>IF('Fleet Info - COMPREHENSIVE!!'!AF12=0,"",'Fleet Info - COMPREHENSIVE!!'!AF12)</f>
        <v/>
      </c>
      <c r="L12" s="75" t="str">
        <f>IF('Fleet Info - COMPREHENSIVE!!'!AG12=0,"",'Fleet Info - COMPREHENSIVE!!'!AG12)</f>
        <v/>
      </c>
      <c r="M12" s="74" t="str">
        <f>IF('Fleet Info - COMPREHENSIVE!!'!AH12=0,"",'Fleet Info - COMPREHENSIVE!!'!AH12)</f>
        <v/>
      </c>
      <c r="N12" s="77" t="str">
        <f>IF('Fleet Info - COMPREHENSIVE!!'!AO12=0,"",'Fleet Info - COMPREHENSIVE!!'!AO12)</f>
        <v/>
      </c>
      <c r="O12" s="78" t="str">
        <f>IF('Fleet Info - COMPREHENSIVE!!'!AP12=0,"",'Fleet Info - COMPREHENSIVE!!'!AP12)</f>
        <v/>
      </c>
      <c r="P12" s="79" t="s">
        <v>220</v>
      </c>
      <c r="Q12" s="80" t="s">
        <v>220</v>
      </c>
    </row>
    <row r="13" spans="1:17" ht="14.25" x14ac:dyDescent="0.2">
      <c r="A13" s="86">
        <f>'Fleet Info - COMPREHENSIVE!!'!A13</f>
        <v>10</v>
      </c>
      <c r="B13" s="81" t="str">
        <f>'Fleet Info - COMPREHENSIVE!!'!B13</f>
        <v>Moira D</v>
      </c>
      <c r="C13" s="62" t="str">
        <f>'Fleet Info - COMPREHENSIVE!!'!F13</f>
        <v>L 16</v>
      </c>
      <c r="D13" s="63" t="str">
        <f>'Fleet Info - COMPREHENSIVE!!'!G13</f>
        <v>V5BX</v>
      </c>
      <c r="E13" s="64" t="str">
        <f>'Fleet Info - COMPREHENSIVE!!'!H13</f>
        <v>Kenneth E. VICTOR (Colin): 0812767093</v>
      </c>
      <c r="F13" s="52" t="str">
        <f>IF('Fleet Info - COMPREHENSIVE!!'!AA13=0,"",'Fleet Info - COMPREHENSIVE!!'!AA13)</f>
        <v/>
      </c>
      <c r="G13" s="53" t="str">
        <f>IF('Fleet Info - COMPREHENSIVE!!'!AB13=0,"",'Fleet Info - COMPREHENSIVE!!'!AB13)</f>
        <v/>
      </c>
      <c r="H13" s="82" t="str">
        <f>IF('Fleet Info - COMPREHENSIVE!!'!AC13=0,"",'Fleet Info - COMPREHENSIVE!!'!AC13)</f>
        <v/>
      </c>
      <c r="I13" s="166" t="str">
        <f>IF('Fleet Info - COMPREHENSIVE!!'!AD13=0,"",'Fleet Info - COMPREHENSIVE!!'!AD13)</f>
        <v/>
      </c>
      <c r="J13" s="54" t="str">
        <f>IF('Fleet Info - COMPREHENSIVE!!'!AE13=0,"",'Fleet Info - COMPREHENSIVE!!'!AE13)</f>
        <v/>
      </c>
      <c r="K13" s="55" t="str">
        <f>IF('Fleet Info - COMPREHENSIVE!!'!AF13=0,"",'Fleet Info - COMPREHENSIVE!!'!AF13)</f>
        <v/>
      </c>
      <c r="L13" s="84" t="str">
        <f>IF('Fleet Info - COMPREHENSIVE!!'!AG13=0,"",'Fleet Info - COMPREHENSIVE!!'!AG13)</f>
        <v/>
      </c>
      <c r="M13" s="85" t="str">
        <f>IF('Fleet Info - COMPREHENSIVE!!'!AH13=0,"",'Fleet Info - COMPREHENSIVE!!'!AH13)</f>
        <v/>
      </c>
      <c r="N13" s="52" t="str">
        <f>IF('Fleet Info - COMPREHENSIVE!!'!AO13=0,"",'Fleet Info - COMPREHENSIVE!!'!AO13)</f>
        <v/>
      </c>
      <c r="O13" s="53" t="str">
        <f>IF('Fleet Info - COMPREHENSIVE!!'!AP13=0,"",'Fleet Info - COMPREHENSIVE!!'!AP13)</f>
        <v/>
      </c>
      <c r="P13" s="82" t="str">
        <f>IF('Fleet Info - COMPREHENSIVE!!'!AQ13=0,"",'Fleet Info - COMPREHENSIVE!!'!AQ13)</f>
        <v/>
      </c>
      <c r="Q13" s="83" t="str">
        <f>IF('Fleet Info - COMPREHENSIVE!!'!AR13=0,"",'Fleet Info - COMPREHENSIVE!!'!AR13)</f>
        <v/>
      </c>
    </row>
    <row r="14" spans="1:17" ht="14.25" x14ac:dyDescent="0.2">
      <c r="A14" s="87">
        <f>'Fleet Info - COMPREHENSIVE!!'!A14</f>
        <v>11</v>
      </c>
      <c r="B14" s="68" t="str">
        <f>'Fleet Info - COMPREHENSIVE!!'!B14</f>
        <v>Oceana Marlin</v>
      </c>
      <c r="C14" s="65" t="str">
        <f>'Fleet Info - COMPREHENSIVE!!'!F14</f>
        <v>L 19</v>
      </c>
      <c r="D14" s="66" t="str">
        <f>'Fleet Info - COMPREHENSIVE!!'!G14</f>
        <v>V5MM</v>
      </c>
      <c r="E14" s="67" t="str">
        <f>'Fleet Info - COMPREHENSIVE!!'!H14</f>
        <v>Bethrem EIMAN: 0813391337</v>
      </c>
      <c r="F14" s="69" t="str">
        <f>IF('Fleet Info - COMPREHENSIVE!!'!AA14=0,"",'Fleet Info - COMPREHENSIVE!!'!AA14)</f>
        <v/>
      </c>
      <c r="G14" s="70" t="str">
        <f>IF('Fleet Info - COMPREHENSIVE!!'!AB14=0,"",'Fleet Info - COMPREHENSIVE!!'!AB14)</f>
        <v/>
      </c>
      <c r="H14" s="71" t="str">
        <f>IF('Fleet Info - COMPREHENSIVE!!'!AC14=0,"",'Fleet Info - COMPREHENSIVE!!'!AC14)</f>
        <v/>
      </c>
      <c r="I14" s="72" t="str">
        <f>IF('Fleet Info - COMPREHENSIVE!!'!AD14=0,"",'Fleet Info - COMPREHENSIVE!!'!AD14)</f>
        <v/>
      </c>
      <c r="J14" s="73" t="str">
        <f>IF('Fleet Info - COMPREHENSIVE!!'!AE14=0,"",'Fleet Info - COMPREHENSIVE!!'!AE14)</f>
        <v/>
      </c>
      <c r="K14" s="74" t="str">
        <f>IF('Fleet Info - COMPREHENSIVE!!'!AF14=0,"",'Fleet Info - COMPREHENSIVE!!'!AF14)</f>
        <v/>
      </c>
      <c r="L14" s="75" t="str">
        <f>IF('Fleet Info - COMPREHENSIVE!!'!AG14=0,"",'Fleet Info - COMPREHENSIVE!!'!AG14)</f>
        <v/>
      </c>
      <c r="M14" s="76" t="str">
        <f>IF('Fleet Info - COMPREHENSIVE!!'!AH14=0,"",'Fleet Info - COMPREHENSIVE!!'!AH14)</f>
        <v/>
      </c>
      <c r="N14" s="77" t="str">
        <f>IF('Fleet Info - COMPREHENSIVE!!'!AO14=0,"",'Fleet Info - COMPREHENSIVE!!'!AO14)</f>
        <v/>
      </c>
      <c r="O14" s="78" t="str">
        <f>IF('Fleet Info - COMPREHENSIVE!!'!AP14=0,"",'Fleet Info - COMPREHENSIVE!!'!AP14)</f>
        <v/>
      </c>
      <c r="P14" s="79" t="str">
        <f>IF('Fleet Info - COMPREHENSIVE!!'!AQ14=0,"",'Fleet Info - COMPREHENSIVE!!'!AQ14)</f>
        <v/>
      </c>
      <c r="Q14" s="80" t="str">
        <f>IF('Fleet Info - COMPREHENSIVE!!'!AR14=0,"",'Fleet Info - COMPREHENSIVE!!'!AR14)</f>
        <v/>
      </c>
    </row>
    <row r="15" spans="1:17" ht="14.25" x14ac:dyDescent="0.2">
      <c r="A15" s="86">
        <f>'Fleet Info - COMPREHENSIVE!!'!A15</f>
        <v>12</v>
      </c>
      <c r="B15" s="81" t="str">
        <f>'Fleet Info - COMPREHENSIVE!!'!B15</f>
        <v>Patience</v>
      </c>
      <c r="C15" s="62" t="str">
        <f>'Fleet Info - COMPREHENSIVE!!'!F15</f>
        <v>L 972</v>
      </c>
      <c r="D15" s="63" t="str">
        <f>'Fleet Info - COMPREHENSIVE!!'!G15</f>
        <v>V5PA</v>
      </c>
      <c r="E15" s="64" t="str">
        <f>'Fleet Info - COMPREHENSIVE!!'!H15</f>
        <v>Ananias SAGARIAS: 0818780847</v>
      </c>
      <c r="F15" s="52" t="str">
        <f>IF('Fleet Info - COMPREHENSIVE!!'!AA15=0,"",'Fleet Info - COMPREHENSIVE!!'!AA15)</f>
        <v/>
      </c>
      <c r="G15" s="53" t="str">
        <f>IF('Fleet Info - COMPREHENSIVE!!'!AB15=0,"",'Fleet Info - COMPREHENSIVE!!'!AB15)</f>
        <v/>
      </c>
      <c r="H15" s="82" t="str">
        <f>IF('Fleet Info - COMPREHENSIVE!!'!AC15=0,"",'Fleet Info - COMPREHENSIVE!!'!AC15)</f>
        <v/>
      </c>
      <c r="I15" s="83" t="str">
        <f>IF('Fleet Info - COMPREHENSIVE!!'!AD15=0,"",'Fleet Info - COMPREHENSIVE!!'!AD15)</f>
        <v/>
      </c>
      <c r="J15" s="54" t="str">
        <f>IF('Fleet Info - COMPREHENSIVE!!'!AE15=0,"",'Fleet Info - COMPREHENSIVE!!'!AE15)</f>
        <v/>
      </c>
      <c r="K15" s="55" t="str">
        <f>IF('Fleet Info - COMPREHENSIVE!!'!AF15=0,"",'Fleet Info - COMPREHENSIVE!!'!AF15)</f>
        <v/>
      </c>
      <c r="L15" s="84" t="str">
        <f>IF('Fleet Info - COMPREHENSIVE!!'!AG15=0,"",'Fleet Info - COMPREHENSIVE!!'!AG15)</f>
        <v/>
      </c>
      <c r="M15" s="85" t="str">
        <f>IF('Fleet Info - COMPREHENSIVE!!'!AH15=0,"",'Fleet Info - COMPREHENSIVE!!'!AH15)</f>
        <v/>
      </c>
      <c r="N15" s="52" t="str">
        <f>IF('Fleet Info - COMPREHENSIVE!!'!AO15=0,"",'Fleet Info - COMPREHENSIVE!!'!AO15)</f>
        <v/>
      </c>
      <c r="O15" s="53" t="str">
        <f>IF('Fleet Info - COMPREHENSIVE!!'!AP15=0,"",'Fleet Info - COMPREHENSIVE!!'!AP15)</f>
        <v/>
      </c>
      <c r="P15" s="82" t="str">
        <f>IF('Fleet Info - COMPREHENSIVE!!'!AQ15=0,"",'Fleet Info - COMPREHENSIVE!!'!AQ15)</f>
        <v/>
      </c>
      <c r="Q15" s="83" t="str">
        <f>IF('Fleet Info - COMPREHENSIVE!!'!AR15=0,"",'Fleet Info - COMPREHENSIVE!!'!AR15)</f>
        <v/>
      </c>
    </row>
    <row r="16" spans="1:17" ht="14.25" x14ac:dyDescent="0.2">
      <c r="A16" s="87">
        <f>'Fleet Info - COMPREHENSIVE!!'!A16</f>
        <v>13</v>
      </c>
      <c r="B16" s="68" t="str">
        <f>'Fleet Info - COMPREHENSIVE!!'!B16</f>
        <v>Skipness</v>
      </c>
      <c r="C16" s="65" t="str">
        <f>'Fleet Info - COMPREHENSIVE!!'!F16</f>
        <v>L 1300</v>
      </c>
      <c r="D16" s="66" t="str">
        <f>'Fleet Info - COMPREHENSIVE!!'!G16</f>
        <v>V5IP</v>
      </c>
      <c r="E16" s="67" t="str">
        <f>'Fleet Info - COMPREHENSIVE!!'!H16</f>
        <v>C.W. WILSON (Dries): 081…</v>
      </c>
      <c r="F16" s="69" t="str">
        <f>IF('Fleet Info - COMPREHENSIVE!!'!AA16=0,"",'Fleet Info - COMPREHENSIVE!!'!AA16)</f>
        <v/>
      </c>
      <c r="G16" s="70" t="str">
        <f>IF('Fleet Info - COMPREHENSIVE!!'!AB16=0,"",'Fleet Info - COMPREHENSIVE!!'!AB16)</f>
        <v/>
      </c>
      <c r="H16" s="71" t="str">
        <f>IF('Fleet Info - COMPREHENSIVE!!'!AC16=0,"",'Fleet Info - COMPREHENSIVE!!'!AC16)</f>
        <v/>
      </c>
      <c r="I16" s="72" t="str">
        <f>IF('Fleet Info - COMPREHENSIVE!!'!AD16=0,"",'Fleet Info - COMPREHENSIVE!!'!AD16)</f>
        <v/>
      </c>
      <c r="J16" s="73" t="str">
        <f>IF('Fleet Info - COMPREHENSIVE!!'!AE16=0,"",'Fleet Info - COMPREHENSIVE!!'!AE16)</f>
        <v/>
      </c>
      <c r="K16" s="74" t="str">
        <f>IF('Fleet Info - COMPREHENSIVE!!'!AF16=0,"",'Fleet Info - COMPREHENSIVE!!'!AF16)</f>
        <v/>
      </c>
      <c r="L16" s="75" t="str">
        <f>IF('Fleet Info - COMPREHENSIVE!!'!AG16=0,"",'Fleet Info - COMPREHENSIVE!!'!AG16)</f>
        <v/>
      </c>
      <c r="M16" s="76" t="str">
        <f>IF('Fleet Info - COMPREHENSIVE!!'!AH16=0,"",'Fleet Info - COMPREHENSIVE!!'!AH16)</f>
        <v/>
      </c>
      <c r="N16" s="77" t="str">
        <f>IF('Fleet Info - COMPREHENSIVE!!'!AO16=0,"",'Fleet Info - COMPREHENSIVE!!'!AO16)</f>
        <v/>
      </c>
      <c r="O16" s="78" t="str">
        <f>IF('Fleet Info - COMPREHENSIVE!!'!AP16=0,"",'Fleet Info - COMPREHENSIVE!!'!AP16)</f>
        <v/>
      </c>
      <c r="P16" s="79" t="str">
        <f>IF('Fleet Info - COMPREHENSIVE!!'!AQ16=0,"",'Fleet Info - COMPREHENSIVE!!'!AQ16)</f>
        <v/>
      </c>
      <c r="Q16" s="80" t="str">
        <f>IF('Fleet Info - COMPREHENSIVE!!'!AR16=0,"",'Fleet Info - COMPREHENSIVE!!'!AR16)</f>
        <v/>
      </c>
    </row>
    <row r="17" spans="1:17" ht="14.25" x14ac:dyDescent="0.2">
      <c r="A17" s="86">
        <f>'Fleet Info - COMPREHENSIVE!!'!A17</f>
        <v>14</v>
      </c>
      <c r="B17" s="81" t="str">
        <f>'Fleet Info - COMPREHENSIVE!!'!B17</f>
        <v>Statendam</v>
      </c>
      <c r="C17" s="62" t="str">
        <f>'Fleet Info - COMPREHENSIVE!!'!F17</f>
        <v>L 1337</v>
      </c>
      <c r="D17" s="63" t="str">
        <f>'Fleet Info - COMPREHENSIVE!!'!G17</f>
        <v>ZR4387</v>
      </c>
      <c r="E17" s="64" t="str">
        <f>'Fleet Info - COMPREHENSIVE!!'!H17</f>
        <v>Ivan DAVIDS: 0812901424</v>
      </c>
      <c r="F17" s="52" t="str">
        <f>IF('Fleet Info - COMPREHENSIVE!!'!AA17=0,"",'Fleet Info - COMPREHENSIVE!!'!AA17)</f>
        <v/>
      </c>
      <c r="G17" s="53" t="str">
        <f>IF('Fleet Info - COMPREHENSIVE!!'!AB17=0,"",'Fleet Info - COMPREHENSIVE!!'!AB17)</f>
        <v/>
      </c>
      <c r="H17" s="82" t="str">
        <f>IF('Fleet Info - COMPREHENSIVE!!'!AC17=0,"",'Fleet Info - COMPREHENSIVE!!'!AC17)</f>
        <v/>
      </c>
      <c r="I17" s="83" t="str">
        <f>IF('Fleet Info - COMPREHENSIVE!!'!AD17=0,"",'Fleet Info - COMPREHENSIVE!!'!AD17)</f>
        <v/>
      </c>
      <c r="J17" s="54" t="str">
        <f>IF('Fleet Info - COMPREHENSIVE!!'!AE17=0,"",'Fleet Info - COMPREHENSIVE!!'!AE17)</f>
        <v/>
      </c>
      <c r="K17" s="55" t="str">
        <f>IF('Fleet Info - COMPREHENSIVE!!'!AF17=0,"",'Fleet Info - COMPREHENSIVE!!'!AF17)</f>
        <v/>
      </c>
      <c r="L17" s="84" t="str">
        <f>IF('Fleet Info - COMPREHENSIVE!!'!AG17=0,"",'Fleet Info - COMPREHENSIVE!!'!AG17)</f>
        <v/>
      </c>
      <c r="M17" s="85" t="str">
        <f>IF('Fleet Info - COMPREHENSIVE!!'!AH17=0,"",'Fleet Info - COMPREHENSIVE!!'!AH17)</f>
        <v/>
      </c>
      <c r="N17" s="52" t="str">
        <f>IF('Fleet Info - COMPREHENSIVE!!'!AO17=0,"",'Fleet Info - COMPREHENSIVE!!'!AO17)</f>
        <v/>
      </c>
      <c r="O17" s="53" t="str">
        <f>IF('Fleet Info - COMPREHENSIVE!!'!AP17=0,"",'Fleet Info - COMPREHENSIVE!!'!AP17)</f>
        <v/>
      </c>
      <c r="P17" s="82" t="str">
        <f>IF('Fleet Info - COMPREHENSIVE!!'!AQ17=0,"",'Fleet Info - COMPREHENSIVE!!'!AQ17)</f>
        <v/>
      </c>
      <c r="Q17" s="83" t="str">
        <f>IF('Fleet Info - COMPREHENSIVE!!'!AR17=0,"",'Fleet Info - COMPREHENSIVE!!'!AR17)</f>
        <v/>
      </c>
    </row>
    <row r="18" spans="1:17" ht="14.25" x14ac:dyDescent="0.2">
      <c r="A18" s="87">
        <f>'Fleet Info - COMPREHENSIVE!!'!A18</f>
        <v>15</v>
      </c>
      <c r="B18" s="68" t="str">
        <f>'Fleet Info - COMPREHENSIVE!!'!B18</f>
        <v>Super Duck</v>
      </c>
      <c r="C18" s="65" t="str">
        <f>'Fleet Info - COMPREHENSIVE!!'!F18</f>
        <v>L 1297</v>
      </c>
      <c r="D18" s="66" t="str">
        <f>'Fleet Info - COMPREHENSIVE!!'!G18</f>
        <v>V5RS</v>
      </c>
      <c r="E18" s="67" t="str">
        <f>'Fleet Info - COMPREHENSIVE!!'!H18</f>
        <v>Ben BOTHMA: 081...</v>
      </c>
      <c r="F18" s="69" t="str">
        <f>IF('Fleet Info - COMPREHENSIVE!!'!AA18=0,"",'Fleet Info - COMPREHENSIVE!!'!AA18)</f>
        <v/>
      </c>
      <c r="G18" s="70" t="str">
        <f>IF('Fleet Info - COMPREHENSIVE!!'!AB18=0,"",'Fleet Info - COMPREHENSIVE!!'!AB18)</f>
        <v/>
      </c>
      <c r="H18" s="71" t="str">
        <f>IF('Fleet Info - COMPREHENSIVE!!'!AC18=0,"",'Fleet Info - COMPREHENSIVE!!'!AC18)</f>
        <v/>
      </c>
      <c r="I18" s="72" t="str">
        <f>IF('Fleet Info - COMPREHENSIVE!!'!AD18=0,"",'Fleet Info - COMPREHENSIVE!!'!AD18)</f>
        <v/>
      </c>
      <c r="J18" s="73" t="str">
        <f>IF('Fleet Info - COMPREHENSIVE!!'!AE18=0,"",'Fleet Info - COMPREHENSIVE!!'!AE18)</f>
        <v/>
      </c>
      <c r="K18" s="74" t="str">
        <f>IF('Fleet Info - COMPREHENSIVE!!'!AF18=0,"",'Fleet Info - COMPREHENSIVE!!'!AF18)</f>
        <v/>
      </c>
      <c r="L18" s="75" t="str">
        <f>IF('Fleet Info - COMPREHENSIVE!!'!AG18=0,"",'Fleet Info - COMPREHENSIVE!!'!AG18)</f>
        <v/>
      </c>
      <c r="M18" s="76" t="str">
        <f>IF('Fleet Info - COMPREHENSIVE!!'!AH18=0,"",'Fleet Info - COMPREHENSIVE!!'!AH18)</f>
        <v/>
      </c>
      <c r="N18" s="77" t="str">
        <f>IF('Fleet Info - COMPREHENSIVE!!'!AO18=0,"",'Fleet Info - COMPREHENSIVE!!'!AO18)</f>
        <v/>
      </c>
      <c r="O18" s="78" t="str">
        <f>IF('Fleet Info - COMPREHENSIVE!!'!AP18=0,"",'Fleet Info - COMPREHENSIVE!!'!AP18)</f>
        <v/>
      </c>
      <c r="P18" s="79" t="str">
        <f>IF('Fleet Info - COMPREHENSIVE!!'!AQ18=0,"",'Fleet Info - COMPREHENSIVE!!'!AQ18)</f>
        <v/>
      </c>
      <c r="Q18" s="80" t="str">
        <f>IF('Fleet Info - COMPREHENSIVE!!'!AR18=0,"",'Fleet Info - COMPREHENSIVE!!'!AR18)</f>
        <v/>
      </c>
    </row>
    <row r="19" spans="1:17" ht="14.25" x14ac:dyDescent="0.2">
      <c r="A19" s="86">
        <f>'Fleet Info - COMPREHENSIVE!!'!A19</f>
        <v>16</v>
      </c>
      <c r="B19" s="81" t="str">
        <f>'Fleet Info - COMPREHENSIVE!!'!B19</f>
        <v>SW Penguin</v>
      </c>
      <c r="C19" s="62" t="str">
        <f>'Fleet Info - COMPREHENSIVE!!'!F19</f>
        <v>L 35</v>
      </c>
      <c r="D19" s="63" t="str">
        <f>'Fleet Info - COMPREHENSIVE!!'!G19</f>
        <v>V5GB</v>
      </c>
      <c r="E19" s="64" t="str">
        <f>'Fleet Info - COMPREHENSIVE!!'!H19</f>
        <v>Gregory G. VICTOR (ou Kat): 0816278662</v>
      </c>
      <c r="F19" s="52" t="str">
        <f>IF('Fleet Info - COMPREHENSIVE!!'!AA19=0,"",'Fleet Info - COMPREHENSIVE!!'!AA19)</f>
        <v/>
      </c>
      <c r="G19" s="53" t="str">
        <f>IF('Fleet Info - COMPREHENSIVE!!'!AB19=0,"",'Fleet Info - COMPREHENSIVE!!'!AB19)</f>
        <v/>
      </c>
      <c r="H19" s="82" t="str">
        <f>IF('Fleet Info - COMPREHENSIVE!!'!AC19=0,"",'Fleet Info - COMPREHENSIVE!!'!AC19)</f>
        <v/>
      </c>
      <c r="I19" s="83" t="str">
        <f>IF('Fleet Info - COMPREHENSIVE!!'!AD19=0,"",'Fleet Info - COMPREHENSIVE!!'!AD19)</f>
        <v/>
      </c>
      <c r="J19" s="54" t="str">
        <f>IF('Fleet Info - COMPREHENSIVE!!'!AE19=0,"",'Fleet Info - COMPREHENSIVE!!'!AE19)</f>
        <v/>
      </c>
      <c r="K19" s="55" t="str">
        <f>IF('Fleet Info - COMPREHENSIVE!!'!AF19=0,"",'Fleet Info - COMPREHENSIVE!!'!AF19)</f>
        <v/>
      </c>
      <c r="L19" s="84" t="str">
        <f>IF('Fleet Info - COMPREHENSIVE!!'!AG19=0,"",'Fleet Info - COMPREHENSIVE!!'!AG19)</f>
        <v/>
      </c>
      <c r="M19" s="85" t="str">
        <f>IF('Fleet Info - COMPREHENSIVE!!'!AH19=0,"",'Fleet Info - COMPREHENSIVE!!'!AH19)</f>
        <v/>
      </c>
      <c r="N19" s="52" t="str">
        <f>IF('Fleet Info - COMPREHENSIVE!!'!AO19=0,"",'Fleet Info - COMPREHENSIVE!!'!AO19)</f>
        <v/>
      </c>
      <c r="O19" s="53" t="str">
        <f>IF('Fleet Info - COMPREHENSIVE!!'!AP19=0,"",'Fleet Info - COMPREHENSIVE!!'!AP19)</f>
        <v/>
      </c>
      <c r="P19" s="82" t="str">
        <f>IF('Fleet Info - COMPREHENSIVE!!'!AQ19=0,"",'Fleet Info - COMPREHENSIVE!!'!AQ19)</f>
        <v/>
      </c>
      <c r="Q19" s="83" t="str">
        <f>IF('Fleet Info - COMPREHENSIVE!!'!AR19=0,"",'Fleet Info - COMPREHENSIVE!!'!AR19)</f>
        <v/>
      </c>
    </row>
    <row r="20" spans="1:17" ht="14.25" x14ac:dyDescent="0.2">
      <c r="A20" s="87">
        <f>'Fleet Info - COMPREHENSIVE!!'!A20</f>
        <v>17</v>
      </c>
      <c r="B20" s="68" t="str">
        <f>'Fleet Info - COMPREHENSIVE!!'!B20</f>
        <v>Tickey</v>
      </c>
      <c r="C20" s="65" t="str">
        <f>'Fleet Info - COMPREHENSIVE!!'!F20</f>
        <v>L1338</v>
      </c>
      <c r="D20" s="66" t="str">
        <f>'Fleet Info - COMPREHENSIVE!!'!G20</f>
        <v>ZR4446</v>
      </c>
      <c r="E20" s="67" t="str">
        <f>'Fleet Info - COMPREHENSIVE!!'!H20</f>
        <v>John S. ROOI: 0816454711</v>
      </c>
      <c r="F20" s="69" t="str">
        <f>IF('Fleet Info - COMPREHENSIVE!!'!AA20=0,"",'Fleet Info - COMPREHENSIVE!!'!AA20)</f>
        <v/>
      </c>
      <c r="G20" s="70" t="str">
        <f>IF('Fleet Info - COMPREHENSIVE!!'!AB20=0,"",'Fleet Info - COMPREHENSIVE!!'!AB20)</f>
        <v/>
      </c>
      <c r="H20" s="71" t="str">
        <f>IF('Fleet Info - COMPREHENSIVE!!'!AC20=0,"",'Fleet Info - COMPREHENSIVE!!'!AC20)</f>
        <v/>
      </c>
      <c r="I20" s="72" t="str">
        <f>IF('Fleet Info - COMPREHENSIVE!!'!AD20=0,"",'Fleet Info - COMPREHENSIVE!!'!AD20)</f>
        <v/>
      </c>
      <c r="J20" s="73" t="str">
        <f>IF('Fleet Info - COMPREHENSIVE!!'!AE20=0,"",'Fleet Info - COMPREHENSIVE!!'!AE20)</f>
        <v/>
      </c>
      <c r="K20" s="74" t="str">
        <f>IF('Fleet Info - COMPREHENSIVE!!'!AF20=0,"",'Fleet Info - COMPREHENSIVE!!'!AF20)</f>
        <v/>
      </c>
      <c r="L20" s="75" t="str">
        <f>IF('Fleet Info - COMPREHENSIVE!!'!AG20=0,"",'Fleet Info - COMPREHENSIVE!!'!AG20)</f>
        <v/>
      </c>
      <c r="M20" s="76" t="str">
        <f>IF('Fleet Info - COMPREHENSIVE!!'!AH20=0,"",'Fleet Info - COMPREHENSIVE!!'!AH20)</f>
        <v/>
      </c>
      <c r="N20" s="77" t="str">
        <f>IF('Fleet Info - COMPREHENSIVE!!'!AO20=0,"",'Fleet Info - COMPREHENSIVE!!'!AO20)</f>
        <v/>
      </c>
      <c r="O20" s="78" t="str">
        <f>IF('Fleet Info - COMPREHENSIVE!!'!AP20=0,"",'Fleet Info - COMPREHENSIVE!!'!AP20)</f>
        <v/>
      </c>
      <c r="P20" s="79" t="str">
        <f>IF('Fleet Info - COMPREHENSIVE!!'!AQ20=0,"",'Fleet Info - COMPREHENSIVE!!'!AQ20)</f>
        <v/>
      </c>
      <c r="Q20" s="80" t="str">
        <f>IF('Fleet Info - COMPREHENSIVE!!'!AR20=0,"",'Fleet Info - COMPREHENSIVE!!'!AR20)</f>
        <v/>
      </c>
    </row>
    <row r="21" spans="1:17" ht="14.25" x14ac:dyDescent="0.2">
      <c r="A21" s="86">
        <f>'Fleet Info - COMPREHENSIVE!!'!A21</f>
        <v>18</v>
      </c>
      <c r="B21" s="81" t="str">
        <f>'Fleet Info - COMPREHENSIVE!!'!B21</f>
        <v>Therona</v>
      </c>
      <c r="C21" s="62" t="str">
        <f>'Fleet Info - COMPREHENSIVE!!'!F21</f>
        <v>L 25</v>
      </c>
      <c r="D21" s="63" t="str">
        <f>'Fleet Info - COMPREHENSIVE!!'!G21</f>
        <v>V5CW</v>
      </c>
      <c r="E21" s="64" t="str">
        <f>'Fleet Info - COMPREHENSIVE!!'!H21</f>
        <v>Morney SEPTEMBER: 0817365882</v>
      </c>
      <c r="F21" s="52" t="str">
        <f>IF('Fleet Info - COMPREHENSIVE!!'!AA21=0,"",'Fleet Info - COMPREHENSIVE!!'!AA21)</f>
        <v/>
      </c>
      <c r="G21" s="53" t="str">
        <f>IF('Fleet Info - COMPREHENSIVE!!'!AB21=0,"",'Fleet Info - COMPREHENSIVE!!'!AB21)</f>
        <v/>
      </c>
      <c r="H21" s="82" t="str">
        <f>IF('Fleet Info - COMPREHENSIVE!!'!AC21=0,"",'Fleet Info - COMPREHENSIVE!!'!AC21)</f>
        <v/>
      </c>
      <c r="I21" s="83" t="str">
        <f>IF('Fleet Info - COMPREHENSIVE!!'!AD21=0,"",'Fleet Info - COMPREHENSIVE!!'!AD21)</f>
        <v/>
      </c>
      <c r="J21" s="54" t="str">
        <f>IF('Fleet Info - COMPREHENSIVE!!'!AE21=0,"",'Fleet Info - COMPREHENSIVE!!'!AE21)</f>
        <v/>
      </c>
      <c r="K21" s="55" t="str">
        <f>IF('Fleet Info - COMPREHENSIVE!!'!AF21=0,"",'Fleet Info - COMPREHENSIVE!!'!AF21)</f>
        <v/>
      </c>
      <c r="L21" s="84" t="str">
        <f>IF('Fleet Info - COMPREHENSIVE!!'!AG21=0,"",'Fleet Info - COMPREHENSIVE!!'!AG21)</f>
        <v/>
      </c>
      <c r="M21" s="85" t="str">
        <f>IF('Fleet Info - COMPREHENSIVE!!'!AH21=0,"",'Fleet Info - COMPREHENSIVE!!'!AH21)</f>
        <v/>
      </c>
      <c r="N21" s="52" t="str">
        <f>IF('Fleet Info - COMPREHENSIVE!!'!AO21=0,"",'Fleet Info - COMPREHENSIVE!!'!AO21)</f>
        <v/>
      </c>
      <c r="O21" s="53" t="str">
        <f>IF('Fleet Info - COMPREHENSIVE!!'!AP21=0,"",'Fleet Info - COMPREHENSIVE!!'!AP21)</f>
        <v/>
      </c>
      <c r="P21" s="82" t="str">
        <f>IF('Fleet Info - COMPREHENSIVE!!'!AQ21=0,"",'Fleet Info - COMPREHENSIVE!!'!AQ21)</f>
        <v/>
      </c>
      <c r="Q21" s="83" t="str">
        <f>IF('Fleet Info - COMPREHENSIVE!!'!AR21=0,"",'Fleet Info - COMPREHENSIVE!!'!AR21)</f>
        <v/>
      </c>
    </row>
    <row r="22" spans="1:17" ht="14.25" x14ac:dyDescent="0.2">
      <c r="A22" s="87">
        <f>'Fleet Info - COMPREHENSIVE!!'!A22</f>
        <v>19</v>
      </c>
      <c r="B22" s="68" t="str">
        <f>'Fleet Info - COMPREHENSIVE!!'!B22</f>
        <v>Weskus 8</v>
      </c>
      <c r="C22" s="65" t="str">
        <f>'Fleet Info - COMPREHENSIVE!!'!F22</f>
        <v>L 41</v>
      </c>
      <c r="D22" s="66" t="str">
        <f>'Fleet Info - COMPREHENSIVE!!'!G22</f>
        <v>V5IY</v>
      </c>
      <c r="E22" s="67" t="str">
        <f>'Fleet Info - COMPREHENSIVE!!'!H22</f>
        <v>Eugene BESTER: 0814458459</v>
      </c>
      <c r="F22" s="69" t="str">
        <f>IF('Fleet Info - COMPREHENSIVE!!'!AA22=0,"",'Fleet Info - COMPREHENSIVE!!'!AA22)</f>
        <v/>
      </c>
      <c r="G22" s="70" t="str">
        <f>IF('Fleet Info - COMPREHENSIVE!!'!AB22=0,"",'Fleet Info - COMPREHENSIVE!!'!AB22)</f>
        <v/>
      </c>
      <c r="H22" s="71" t="str">
        <f>IF('Fleet Info - COMPREHENSIVE!!'!AC22=0,"",'Fleet Info - COMPREHENSIVE!!'!AC22)</f>
        <v/>
      </c>
      <c r="I22" s="72" t="str">
        <f>IF('Fleet Info - COMPREHENSIVE!!'!AD22=0,"",'Fleet Info - COMPREHENSIVE!!'!AD22)</f>
        <v/>
      </c>
      <c r="J22" s="73" t="str">
        <f>IF('Fleet Info - COMPREHENSIVE!!'!AE22=0,"",'Fleet Info - COMPREHENSIVE!!'!AE22)</f>
        <v/>
      </c>
      <c r="K22" s="74" t="str">
        <f>IF('Fleet Info - COMPREHENSIVE!!'!AF22=0,"",'Fleet Info - COMPREHENSIVE!!'!AF22)</f>
        <v/>
      </c>
      <c r="L22" s="75" t="str">
        <f>IF('Fleet Info - COMPREHENSIVE!!'!AG22=0,"",'Fleet Info - COMPREHENSIVE!!'!AG22)</f>
        <v/>
      </c>
      <c r="M22" s="76" t="str">
        <f>IF('Fleet Info - COMPREHENSIVE!!'!AH22=0,"",'Fleet Info - COMPREHENSIVE!!'!AH22)</f>
        <v/>
      </c>
      <c r="N22" s="77" t="str">
        <f>IF('Fleet Info - COMPREHENSIVE!!'!AO22=0,"",'Fleet Info - COMPREHENSIVE!!'!AO22)</f>
        <v/>
      </c>
      <c r="O22" s="78" t="str">
        <f>IF('Fleet Info - COMPREHENSIVE!!'!AP22=0,"",'Fleet Info - COMPREHENSIVE!!'!AP22)</f>
        <v/>
      </c>
      <c r="P22" s="79" t="str">
        <f>IF('Fleet Info - COMPREHENSIVE!!'!AQ22=0,"",'Fleet Info - COMPREHENSIVE!!'!AQ22)</f>
        <v/>
      </c>
      <c r="Q22" s="80" t="str">
        <f>IF('Fleet Info - COMPREHENSIVE!!'!AR22=0,"",'Fleet Info - COMPREHENSIVE!!'!AR22)</f>
        <v/>
      </c>
    </row>
    <row r="23" spans="1:17" ht="14.25" x14ac:dyDescent="0.2">
      <c r="A23" s="86">
        <f>'Fleet Info - COMPREHENSIVE!!'!A23</f>
        <v>20</v>
      </c>
      <c r="B23" s="81" t="str">
        <f>'Fleet Info - COMPREHENSIVE!!'!B23</f>
        <v>Heroes Day</v>
      </c>
      <c r="C23" s="62" t="str">
        <f>'Fleet Info - COMPREHENSIVE!!'!F23</f>
        <v>L 1163</v>
      </c>
      <c r="D23" s="63" t="str">
        <f>'Fleet Info - COMPREHENSIVE!!'!G23</f>
        <v>V5DH</v>
      </c>
      <c r="E23" s="64" t="str">
        <f>'Fleet Info - COMPREHENSIVE!!'!H23</f>
        <v>Simon PIUS: 0812849227</v>
      </c>
      <c r="F23" s="52" t="str">
        <f>IF('Fleet Info - COMPREHENSIVE!!'!AA23=0,"",'Fleet Info - COMPREHENSIVE!!'!AA23)</f>
        <v/>
      </c>
      <c r="G23" s="53" t="str">
        <f>IF('Fleet Info - COMPREHENSIVE!!'!AB23=0,"",'Fleet Info - COMPREHENSIVE!!'!AB23)</f>
        <v/>
      </c>
      <c r="H23" s="82" t="str">
        <f>IF('Fleet Info - COMPREHENSIVE!!'!AC23=0,"",'Fleet Info - COMPREHENSIVE!!'!AC23)</f>
        <v/>
      </c>
      <c r="I23" s="117" t="str">
        <f>IF('Fleet Info - COMPREHENSIVE!!'!AD23=0,"",'Fleet Info - COMPREHENSIVE!!'!AD23)</f>
        <v/>
      </c>
      <c r="J23" s="54" t="str">
        <f>IF('Fleet Info - COMPREHENSIVE!!'!AE23=0,"",'Fleet Info - COMPREHENSIVE!!'!AE23)</f>
        <v/>
      </c>
      <c r="K23" s="55" t="str">
        <f>IF('Fleet Info - COMPREHENSIVE!!'!AF23=0,"",'Fleet Info - COMPREHENSIVE!!'!AF23)</f>
        <v/>
      </c>
      <c r="L23" s="84" t="str">
        <f>IF('Fleet Info - COMPREHENSIVE!!'!AG23=0,"",'Fleet Info - COMPREHENSIVE!!'!AG23)</f>
        <v/>
      </c>
      <c r="M23" s="85" t="str">
        <f>IF('Fleet Info - COMPREHENSIVE!!'!AH23=0,"",'Fleet Info - COMPREHENSIVE!!'!AH23)</f>
        <v/>
      </c>
      <c r="N23" s="52" t="str">
        <f>IF('Fleet Info - COMPREHENSIVE!!'!AO23=0,"",'Fleet Info - COMPREHENSIVE!!'!AO23)</f>
        <v/>
      </c>
      <c r="O23" s="53" t="str">
        <f>IF('Fleet Info - COMPREHENSIVE!!'!AP23=0,"",'Fleet Info - COMPREHENSIVE!!'!AP23)</f>
        <v/>
      </c>
      <c r="P23" s="82" t="str">
        <f>IF('Fleet Info - COMPREHENSIVE!!'!AQ23=0,"",'Fleet Info - COMPREHENSIVE!!'!AQ23)</f>
        <v/>
      </c>
      <c r="Q23" s="83" t="str">
        <f>IF('Fleet Info - COMPREHENSIVE!!'!AR23=0,"",'Fleet Info - COMPREHENSIVE!!'!AR23)</f>
        <v/>
      </c>
    </row>
    <row r="24" spans="1:17" ht="14.25" x14ac:dyDescent="0.2">
      <c r="A24" s="87">
        <f>'Fleet Info - COMPREHENSIVE!!'!A24</f>
        <v>21</v>
      </c>
      <c r="B24" s="68" t="str">
        <f>'Fleet Info - COMPREHENSIVE!!'!B24</f>
        <v>Steenbok</v>
      </c>
      <c r="C24" s="65" t="str">
        <f>'Fleet Info - COMPREHENSIVE!!'!F24</f>
        <v>L 1375</v>
      </c>
      <c r="D24" s="66" t="str">
        <f>'Fleet Info - COMPREHENSIVE!!'!G24</f>
        <v>V5JB</v>
      </c>
      <c r="E24" s="67" t="str">
        <f>'Fleet Info - COMPREHENSIVE!!'!H24</f>
        <v>Brendan BESTER: 0816678641</v>
      </c>
      <c r="F24" s="69" t="str">
        <f>IF('Fleet Info - COMPREHENSIVE!!'!AA24=0,"",'Fleet Info - COMPREHENSIVE!!'!AA24)</f>
        <v/>
      </c>
      <c r="G24" s="70" t="str">
        <f>IF('Fleet Info - COMPREHENSIVE!!'!AB24=0,"",'Fleet Info - COMPREHENSIVE!!'!AB24)</f>
        <v/>
      </c>
      <c r="H24" s="71" t="str">
        <f>IF('Fleet Info - COMPREHENSIVE!!'!AC24=0,"",'Fleet Info - COMPREHENSIVE!!'!AC24)</f>
        <v/>
      </c>
      <c r="I24" s="72" t="str">
        <f>IF('Fleet Info - COMPREHENSIVE!!'!AD24=0,"",'Fleet Info - COMPREHENSIVE!!'!AD24)</f>
        <v/>
      </c>
      <c r="J24" s="73" t="str">
        <f>IF('Fleet Info - COMPREHENSIVE!!'!AE24=0,"",'Fleet Info - COMPREHENSIVE!!'!AE24)</f>
        <v/>
      </c>
      <c r="K24" s="74" t="str">
        <f>IF('Fleet Info - COMPREHENSIVE!!'!AF24=0,"",'Fleet Info - COMPREHENSIVE!!'!AF24)</f>
        <v/>
      </c>
      <c r="L24" s="75" t="str">
        <f>IF('Fleet Info - COMPREHENSIVE!!'!AG24=0,"",'Fleet Info - COMPREHENSIVE!!'!AG24)</f>
        <v/>
      </c>
      <c r="M24" s="76" t="str">
        <f>IF('Fleet Info - COMPREHENSIVE!!'!AH24=0,"",'Fleet Info - COMPREHENSIVE!!'!AH24)</f>
        <v/>
      </c>
      <c r="N24" s="77" t="str">
        <f>IF('Fleet Info - COMPREHENSIVE!!'!AO24=0,"",'Fleet Info - COMPREHENSIVE!!'!AO24)</f>
        <v/>
      </c>
      <c r="O24" s="78" t="str">
        <f>IF('Fleet Info - COMPREHENSIVE!!'!AP24=0,"",'Fleet Info - COMPREHENSIVE!!'!AP24)</f>
        <v/>
      </c>
      <c r="P24" s="79" t="str">
        <f>IF('Fleet Info - COMPREHENSIVE!!'!AQ24=0,"",'Fleet Info - COMPREHENSIVE!!'!AQ24)</f>
        <v/>
      </c>
      <c r="Q24" s="80" t="str">
        <f>IF('Fleet Info - COMPREHENSIVE!!'!AR24=0,"",'Fleet Info - COMPREHENSIVE!!'!AR24)</f>
        <v/>
      </c>
    </row>
    <row r="25" spans="1:17" ht="14.25" x14ac:dyDescent="0.2">
      <c r="A25" s="86">
        <f>'Fleet Info - COMPREHENSIVE!!'!A25</f>
        <v>22</v>
      </c>
      <c r="B25" s="81" t="str">
        <f>'Fleet Info - COMPREHENSIVE!!'!B25</f>
        <v>Elizabeth V</v>
      </c>
      <c r="C25" s="62" t="str">
        <f>'Fleet Info - COMPREHENSIVE!!'!F25</f>
        <v>L 1309</v>
      </c>
      <c r="D25" s="63" t="str">
        <f>'Fleet Info - COMPREHENSIVE!!'!G25</f>
        <v>V5IP</v>
      </c>
      <c r="E25" s="64" t="str">
        <f>'Fleet Info - COMPREHENSIVE!!'!H25</f>
        <v>C.W. WILSON (Dries): 081…</v>
      </c>
      <c r="F25" s="52" t="str">
        <f>IF('Fleet Info - COMPREHENSIVE!!'!AA25=0,"",'Fleet Info - COMPREHENSIVE!!'!AA25)</f>
        <v/>
      </c>
      <c r="G25" s="53" t="str">
        <f>IF('Fleet Info - COMPREHENSIVE!!'!AB25=0,"",'Fleet Info - COMPREHENSIVE!!'!AB25)</f>
        <v/>
      </c>
      <c r="H25" s="82" t="str">
        <f>IF('Fleet Info - COMPREHENSIVE!!'!AC25=0,"",'Fleet Info - COMPREHENSIVE!!'!AC25)</f>
        <v/>
      </c>
      <c r="I25" s="83" t="str">
        <f>IF('Fleet Info - COMPREHENSIVE!!'!AD25=0,"",'Fleet Info - COMPREHENSIVE!!'!AD25)</f>
        <v/>
      </c>
      <c r="J25" s="54" t="str">
        <f>IF('Fleet Info - COMPREHENSIVE!!'!AE25=0,"",'Fleet Info - COMPREHENSIVE!!'!AE25)</f>
        <v/>
      </c>
      <c r="K25" s="55" t="str">
        <f>IF('Fleet Info - COMPREHENSIVE!!'!AF25=0,"",'Fleet Info - COMPREHENSIVE!!'!AF25)</f>
        <v/>
      </c>
      <c r="L25" s="84" t="str">
        <f>IF('Fleet Info - COMPREHENSIVE!!'!AG25=0,"",'Fleet Info - COMPREHENSIVE!!'!AG25)</f>
        <v/>
      </c>
      <c r="M25" s="85" t="str">
        <f>IF('Fleet Info - COMPREHENSIVE!!'!AH25=0,"",'Fleet Info - COMPREHENSIVE!!'!AH25)</f>
        <v/>
      </c>
      <c r="N25" s="52" t="str">
        <f>IF('Fleet Info - COMPREHENSIVE!!'!AO25=0,"",'Fleet Info - COMPREHENSIVE!!'!AO25)</f>
        <v/>
      </c>
      <c r="O25" s="53" t="str">
        <f>IF('Fleet Info - COMPREHENSIVE!!'!AP25=0,"",'Fleet Info - COMPREHENSIVE!!'!AP25)</f>
        <v/>
      </c>
      <c r="P25" s="82" t="str">
        <f>IF('Fleet Info - COMPREHENSIVE!!'!AQ25=0,"",'Fleet Info - COMPREHENSIVE!!'!AQ25)</f>
        <v/>
      </c>
      <c r="Q25" s="83" t="str">
        <f>IF('Fleet Info - COMPREHENSIVE!!'!AR25=0,"",'Fleet Info - COMPREHENSIVE!!'!AR25)</f>
        <v/>
      </c>
    </row>
    <row r="26" spans="1:17" ht="14.25" x14ac:dyDescent="0.2">
      <c r="A26" s="87">
        <f>'Fleet Info - COMPREHENSIVE!!'!A26</f>
        <v>23</v>
      </c>
      <c r="B26" s="68" t="str">
        <f>'Fleet Info - COMPREHENSIVE!!'!B26</f>
        <v>Mary V</v>
      </c>
      <c r="C26" s="65" t="str">
        <f>'Fleet Info - COMPREHENSIVE!!'!F26</f>
        <v>L 1308</v>
      </c>
      <c r="D26" s="66" t="str">
        <f>'Fleet Info - COMPREHENSIVE!!'!G26</f>
        <v>V5JE</v>
      </c>
      <c r="E26" s="67" t="str">
        <f>'Fleet Info - COMPREHENSIVE!!'!H26</f>
        <v>Henok GUMEDE: 081...</v>
      </c>
      <c r="F26" s="69" t="str">
        <f>IF('Fleet Info - COMPREHENSIVE!!'!AA26=0,"",'Fleet Info - COMPREHENSIVE!!'!AA26)</f>
        <v/>
      </c>
      <c r="G26" s="70" t="str">
        <f>IF('Fleet Info - COMPREHENSIVE!!'!AB26=0,"",'Fleet Info - COMPREHENSIVE!!'!AB26)</f>
        <v/>
      </c>
      <c r="H26" s="71" t="str">
        <f>IF('Fleet Info - COMPREHENSIVE!!'!AC26=0,"",'Fleet Info - COMPREHENSIVE!!'!AC26)</f>
        <v/>
      </c>
      <c r="I26" s="72" t="str">
        <f>IF('Fleet Info - COMPREHENSIVE!!'!AD26=0,"",'Fleet Info - COMPREHENSIVE!!'!AD26)</f>
        <v/>
      </c>
      <c r="J26" s="73" t="str">
        <f>IF('Fleet Info - COMPREHENSIVE!!'!AE26=0,"",'Fleet Info - COMPREHENSIVE!!'!AE26)</f>
        <v/>
      </c>
      <c r="K26" s="74" t="str">
        <f>IF('Fleet Info - COMPREHENSIVE!!'!AF26=0,"",'Fleet Info - COMPREHENSIVE!!'!AF26)</f>
        <v/>
      </c>
      <c r="L26" s="75" t="str">
        <f>IF('Fleet Info - COMPREHENSIVE!!'!AG26=0,"",'Fleet Info - COMPREHENSIVE!!'!AG26)</f>
        <v/>
      </c>
      <c r="M26" s="76" t="str">
        <f>IF('Fleet Info - COMPREHENSIVE!!'!AH26=0,"",'Fleet Info - COMPREHENSIVE!!'!AH26)</f>
        <v/>
      </c>
      <c r="N26" s="77" t="str">
        <f>IF('Fleet Info - COMPREHENSIVE!!'!AO26=0,"",'Fleet Info - COMPREHENSIVE!!'!AO26)</f>
        <v/>
      </c>
      <c r="O26" s="78" t="str">
        <f>IF('Fleet Info - COMPREHENSIVE!!'!AP26=0,"",'Fleet Info - COMPREHENSIVE!!'!AP26)</f>
        <v/>
      </c>
      <c r="P26" s="79" t="str">
        <f>IF('Fleet Info - COMPREHENSIVE!!'!AQ26=0,"",'Fleet Info - COMPREHENSIVE!!'!AQ26)</f>
        <v/>
      </c>
      <c r="Q26" s="80" t="str">
        <f>IF('Fleet Info - COMPREHENSIVE!!'!AR26=0,"",'Fleet Info - COMPREHENSIVE!!'!AR26)</f>
        <v/>
      </c>
    </row>
    <row r="27" spans="1:17" ht="14.25" x14ac:dyDescent="0.2">
      <c r="A27" s="86">
        <f>'Fleet Info - COMPREHENSIVE!!'!A27</f>
        <v>24</v>
      </c>
      <c r="B27" s="81" t="str">
        <f>'Fleet Info - COMPREHENSIVE!!'!B27</f>
        <v>Kinglip</v>
      </c>
      <c r="C27" s="62">
        <f>'Fleet Info - COMPREHENSIVE!!'!F27</f>
        <v>0</v>
      </c>
      <c r="D27" s="63">
        <f>'Fleet Info - COMPREHENSIVE!!'!G27</f>
        <v>0</v>
      </c>
      <c r="E27" s="64">
        <f>'Fleet Info - COMPREHENSIVE!!'!H27</f>
        <v>0</v>
      </c>
      <c r="F27" s="52" t="str">
        <f>IF('Fleet Info - COMPREHENSIVE!!'!AA27=0,"",'Fleet Info - COMPREHENSIVE!!'!AA27)</f>
        <v/>
      </c>
      <c r="G27" s="53" t="str">
        <f>IF('Fleet Info - COMPREHENSIVE!!'!AB27=0,"",'Fleet Info - COMPREHENSIVE!!'!AB27)</f>
        <v/>
      </c>
      <c r="H27" s="82" t="str">
        <f>IF('Fleet Info - COMPREHENSIVE!!'!AC27=0,"",'Fleet Info - COMPREHENSIVE!!'!AC27)</f>
        <v/>
      </c>
      <c r="I27" s="83" t="str">
        <f>IF('Fleet Info - COMPREHENSIVE!!'!AD27=0,"",'Fleet Info - COMPREHENSIVE!!'!AD27)</f>
        <v/>
      </c>
      <c r="J27" s="54" t="str">
        <f>IF('Fleet Info - COMPREHENSIVE!!'!AE27=0,"",'Fleet Info - COMPREHENSIVE!!'!AE27)</f>
        <v/>
      </c>
      <c r="K27" s="55" t="str">
        <f>IF('Fleet Info - COMPREHENSIVE!!'!AF27=0,"",'Fleet Info - COMPREHENSIVE!!'!AF27)</f>
        <v/>
      </c>
      <c r="L27" s="84" t="str">
        <f>IF('Fleet Info - COMPREHENSIVE!!'!AG27=0,"",'Fleet Info - COMPREHENSIVE!!'!AG27)</f>
        <v/>
      </c>
      <c r="M27" s="85" t="str">
        <f>IF('Fleet Info - COMPREHENSIVE!!'!AH27=0,"",'Fleet Info - COMPREHENSIVE!!'!AH27)</f>
        <v/>
      </c>
      <c r="N27" s="52" t="str">
        <f>IF('Fleet Info - COMPREHENSIVE!!'!AO27=0,"",'Fleet Info - COMPREHENSIVE!!'!AO27)</f>
        <v/>
      </c>
      <c r="O27" s="53" t="str">
        <f>IF('Fleet Info - COMPREHENSIVE!!'!AP27=0,"",'Fleet Info - COMPREHENSIVE!!'!AP27)</f>
        <v/>
      </c>
      <c r="P27" s="82" t="str">
        <f>IF('Fleet Info - COMPREHENSIVE!!'!AQ27=0,"",'Fleet Info - COMPREHENSIVE!!'!AQ27)</f>
        <v/>
      </c>
      <c r="Q27" s="83" t="str">
        <f>IF('Fleet Info - COMPREHENSIVE!!'!AR27=0,"",'Fleet Info - COMPREHENSIVE!!'!AR27)</f>
        <v/>
      </c>
    </row>
    <row r="28" spans="1:17" ht="14.25" x14ac:dyDescent="0.2">
      <c r="A28" s="87">
        <f>'Fleet Info - COMPREHENSIVE!!'!A28</f>
        <v>25</v>
      </c>
      <c r="B28" s="68" t="str">
        <f>'Fleet Info - COMPREHENSIVE!!'!B28</f>
        <v>Canan</v>
      </c>
      <c r="C28" s="65">
        <f>'Fleet Info - COMPREHENSIVE!!'!F28</f>
        <v>0</v>
      </c>
      <c r="D28" s="66">
        <f>'Fleet Info - COMPREHENSIVE!!'!G28</f>
        <v>0</v>
      </c>
      <c r="E28" s="67">
        <f>'Fleet Info - COMPREHENSIVE!!'!H28</f>
        <v>0</v>
      </c>
      <c r="F28" s="69" t="str">
        <f>IF('Fleet Info - COMPREHENSIVE!!'!AA28=0,"",'Fleet Info - COMPREHENSIVE!!'!AA28)</f>
        <v/>
      </c>
      <c r="G28" s="70" t="str">
        <f>IF('Fleet Info - COMPREHENSIVE!!'!AB28=0,"",'Fleet Info - COMPREHENSIVE!!'!AB28)</f>
        <v/>
      </c>
      <c r="H28" s="71" t="str">
        <f>IF('Fleet Info - COMPREHENSIVE!!'!AC28=0,"",'Fleet Info - COMPREHENSIVE!!'!AC28)</f>
        <v/>
      </c>
      <c r="I28" s="72" t="str">
        <f>IF('Fleet Info - COMPREHENSIVE!!'!AD28=0,"",'Fleet Info - COMPREHENSIVE!!'!AD28)</f>
        <v/>
      </c>
      <c r="J28" s="73" t="str">
        <f>IF('Fleet Info - COMPREHENSIVE!!'!AE28=0,"",'Fleet Info - COMPREHENSIVE!!'!AE28)</f>
        <v/>
      </c>
      <c r="K28" s="74" t="str">
        <f>IF('Fleet Info - COMPREHENSIVE!!'!AF28=0,"",'Fleet Info - COMPREHENSIVE!!'!AF28)</f>
        <v/>
      </c>
      <c r="L28" s="75" t="str">
        <f>IF('Fleet Info - COMPREHENSIVE!!'!AG28=0,"",'Fleet Info - COMPREHENSIVE!!'!AG28)</f>
        <v/>
      </c>
      <c r="M28" s="76" t="str">
        <f>IF('Fleet Info - COMPREHENSIVE!!'!AH28=0,"",'Fleet Info - COMPREHENSIVE!!'!AH28)</f>
        <v/>
      </c>
      <c r="N28" s="77" t="str">
        <f>IF('Fleet Info - COMPREHENSIVE!!'!AO28=0,"",'Fleet Info - COMPREHENSIVE!!'!AO28)</f>
        <v/>
      </c>
      <c r="O28" s="78" t="str">
        <f>IF('Fleet Info - COMPREHENSIVE!!'!AP28=0,"",'Fleet Info - COMPREHENSIVE!!'!AP28)</f>
        <v/>
      </c>
      <c r="P28" s="79" t="str">
        <f>IF('Fleet Info - COMPREHENSIVE!!'!AQ28=0,"",'Fleet Info - COMPREHENSIVE!!'!AQ28)</f>
        <v/>
      </c>
      <c r="Q28" s="80" t="str">
        <f>IF('Fleet Info - COMPREHENSIVE!!'!AR28=0,"",'Fleet Info - COMPREHENSIVE!!'!AR28)</f>
        <v/>
      </c>
    </row>
    <row r="29" spans="1:17" ht="14.25" x14ac:dyDescent="0.2">
      <c r="A29" s="86">
        <f>'Fleet Info - COMPREHENSIVE!!'!A29</f>
        <v>26</v>
      </c>
      <c r="B29" s="81" t="str">
        <f>'Fleet Info - COMPREHENSIVE!!'!B29</f>
        <v>…</v>
      </c>
      <c r="C29" s="62">
        <f>'Fleet Info - COMPREHENSIVE!!'!F29</f>
        <v>0</v>
      </c>
      <c r="D29" s="63">
        <f>'Fleet Info - COMPREHENSIVE!!'!G29</f>
        <v>0</v>
      </c>
      <c r="E29" s="64">
        <f>'Fleet Info - COMPREHENSIVE!!'!H29</f>
        <v>0</v>
      </c>
      <c r="F29" s="52" t="str">
        <f>IF('Fleet Info - COMPREHENSIVE!!'!AA29=0,"",'Fleet Info - COMPREHENSIVE!!'!AA29)</f>
        <v/>
      </c>
      <c r="G29" s="53" t="str">
        <f>IF('Fleet Info - COMPREHENSIVE!!'!AB29=0,"",'Fleet Info - COMPREHENSIVE!!'!AB29)</f>
        <v/>
      </c>
      <c r="H29" s="82" t="str">
        <f>IF('Fleet Info - COMPREHENSIVE!!'!AC29=0,"",'Fleet Info - COMPREHENSIVE!!'!AC29)</f>
        <v/>
      </c>
      <c r="I29" s="83" t="str">
        <f>IF('Fleet Info - COMPREHENSIVE!!'!AD29=0,"",'Fleet Info - COMPREHENSIVE!!'!AD29)</f>
        <v/>
      </c>
      <c r="J29" s="54" t="str">
        <f>IF('Fleet Info - COMPREHENSIVE!!'!AE29=0,"",'Fleet Info - COMPREHENSIVE!!'!AE29)</f>
        <v/>
      </c>
      <c r="K29" s="55" t="str">
        <f>IF('Fleet Info - COMPREHENSIVE!!'!AF29=0,"",'Fleet Info - COMPREHENSIVE!!'!AF29)</f>
        <v/>
      </c>
      <c r="L29" s="84" t="str">
        <f>IF('Fleet Info - COMPREHENSIVE!!'!AG29=0,"",'Fleet Info - COMPREHENSIVE!!'!AG29)</f>
        <v/>
      </c>
      <c r="M29" s="85" t="str">
        <f>IF('Fleet Info - COMPREHENSIVE!!'!AH29=0,"",'Fleet Info - COMPREHENSIVE!!'!AH29)</f>
        <v/>
      </c>
      <c r="N29" s="52" t="str">
        <f>IF('Fleet Info - COMPREHENSIVE!!'!AO29=0,"",'Fleet Info - COMPREHENSIVE!!'!AO29)</f>
        <v/>
      </c>
      <c r="O29" s="53" t="str">
        <f>IF('Fleet Info - COMPREHENSIVE!!'!AP29=0,"",'Fleet Info - COMPREHENSIVE!!'!AP29)</f>
        <v/>
      </c>
      <c r="P29" s="82" t="str">
        <f>IF('Fleet Info - COMPREHENSIVE!!'!AQ29=0,"",'Fleet Info - COMPREHENSIVE!!'!AQ29)</f>
        <v/>
      </c>
      <c r="Q29" s="83" t="str">
        <f>IF('Fleet Info - COMPREHENSIVE!!'!AR29=0,"",'Fleet Info - COMPREHENSIVE!!'!AR29)</f>
        <v/>
      </c>
    </row>
    <row r="30" spans="1:17" ht="14.25" x14ac:dyDescent="0.2">
      <c r="A30" s="87">
        <f>'Fleet Info - COMPREHENSIVE!!'!A30</f>
        <v>27</v>
      </c>
      <c r="B30" s="68" t="str">
        <f>'Fleet Info - COMPREHENSIVE!!'!B30</f>
        <v>…</v>
      </c>
      <c r="C30" s="65">
        <f>'Fleet Info - COMPREHENSIVE!!'!F30</f>
        <v>0</v>
      </c>
      <c r="D30" s="66">
        <f>'Fleet Info - COMPREHENSIVE!!'!G30</f>
        <v>0</v>
      </c>
      <c r="E30" s="67">
        <f>'Fleet Info - COMPREHENSIVE!!'!H30</f>
        <v>0</v>
      </c>
      <c r="F30" s="69" t="str">
        <f>IF('Fleet Info - COMPREHENSIVE!!'!AA30=0,"",'Fleet Info - COMPREHENSIVE!!'!AA30)</f>
        <v/>
      </c>
      <c r="G30" s="70" t="str">
        <f>IF('Fleet Info - COMPREHENSIVE!!'!AB30=0,"",'Fleet Info - COMPREHENSIVE!!'!AB30)</f>
        <v/>
      </c>
      <c r="H30" s="71" t="str">
        <f>IF('Fleet Info - COMPREHENSIVE!!'!AC30=0,"",'Fleet Info - COMPREHENSIVE!!'!AC30)</f>
        <v/>
      </c>
      <c r="I30" s="72" t="str">
        <f>IF('Fleet Info - COMPREHENSIVE!!'!AD30=0,"",'Fleet Info - COMPREHENSIVE!!'!AD30)</f>
        <v/>
      </c>
      <c r="J30" s="73" t="str">
        <f>IF('Fleet Info - COMPREHENSIVE!!'!AE30=0,"",'Fleet Info - COMPREHENSIVE!!'!AE30)</f>
        <v/>
      </c>
      <c r="K30" s="74" t="str">
        <f>IF('Fleet Info - COMPREHENSIVE!!'!AF30=0,"",'Fleet Info - COMPREHENSIVE!!'!AF30)</f>
        <v/>
      </c>
      <c r="L30" s="75" t="str">
        <f>IF('Fleet Info - COMPREHENSIVE!!'!AG30=0,"",'Fleet Info - COMPREHENSIVE!!'!AG30)</f>
        <v/>
      </c>
      <c r="M30" s="76" t="str">
        <f>IF('Fleet Info - COMPREHENSIVE!!'!AH30=0,"",'Fleet Info - COMPREHENSIVE!!'!AH30)</f>
        <v/>
      </c>
      <c r="N30" s="77" t="str">
        <f>IF('Fleet Info - COMPREHENSIVE!!'!AO30=0,"",'Fleet Info - COMPREHENSIVE!!'!AO30)</f>
        <v/>
      </c>
      <c r="O30" s="78" t="str">
        <f>IF('Fleet Info - COMPREHENSIVE!!'!AP30=0,"",'Fleet Info - COMPREHENSIVE!!'!AP30)</f>
        <v/>
      </c>
      <c r="P30" s="79" t="str">
        <f>IF('Fleet Info - COMPREHENSIVE!!'!AQ30=0,"",'Fleet Info - COMPREHENSIVE!!'!AQ30)</f>
        <v/>
      </c>
      <c r="Q30" s="80" t="str">
        <f>IF('Fleet Info - COMPREHENSIVE!!'!AR30=0,"",'Fleet Info - COMPREHENSIVE!!'!AR30)</f>
        <v/>
      </c>
    </row>
    <row r="31" spans="1:17" ht="14.25" x14ac:dyDescent="0.2">
      <c r="A31" s="86">
        <f>'Fleet Info - COMPREHENSIVE!!'!A31</f>
        <v>28</v>
      </c>
      <c r="B31" s="81" t="str">
        <f>'Fleet Info - COMPREHENSIVE!!'!B31</f>
        <v>…</v>
      </c>
      <c r="C31" s="62">
        <f>'Fleet Info - COMPREHENSIVE!!'!F31</f>
        <v>0</v>
      </c>
      <c r="D31" s="63">
        <f>'Fleet Info - COMPREHENSIVE!!'!G31</f>
        <v>0</v>
      </c>
      <c r="E31" s="64">
        <f>'Fleet Info - COMPREHENSIVE!!'!H31</f>
        <v>0</v>
      </c>
      <c r="F31" s="52" t="str">
        <f>IF('Fleet Info - COMPREHENSIVE!!'!AA31=0,"",'Fleet Info - COMPREHENSIVE!!'!AA31)</f>
        <v/>
      </c>
      <c r="G31" s="53" t="str">
        <f>IF('Fleet Info - COMPREHENSIVE!!'!AB31=0,"",'Fleet Info - COMPREHENSIVE!!'!AB31)</f>
        <v/>
      </c>
      <c r="H31" s="82" t="str">
        <f>IF('Fleet Info - COMPREHENSIVE!!'!AC31=0,"",'Fleet Info - COMPREHENSIVE!!'!AC31)</f>
        <v/>
      </c>
      <c r="I31" s="83" t="str">
        <f>IF('Fleet Info - COMPREHENSIVE!!'!AD31=0,"",'Fleet Info - COMPREHENSIVE!!'!AD31)</f>
        <v/>
      </c>
      <c r="J31" s="54" t="str">
        <f>IF('Fleet Info - COMPREHENSIVE!!'!AE31=0,"",'Fleet Info - COMPREHENSIVE!!'!AE31)</f>
        <v/>
      </c>
      <c r="K31" s="55" t="str">
        <f>IF('Fleet Info - COMPREHENSIVE!!'!AF31=0,"",'Fleet Info - COMPREHENSIVE!!'!AF31)</f>
        <v/>
      </c>
      <c r="L31" s="84" t="str">
        <f>IF('Fleet Info - COMPREHENSIVE!!'!AG31=0,"",'Fleet Info - COMPREHENSIVE!!'!AG31)</f>
        <v/>
      </c>
      <c r="M31" s="85" t="str">
        <f>IF('Fleet Info - COMPREHENSIVE!!'!AH31=0,"",'Fleet Info - COMPREHENSIVE!!'!AH31)</f>
        <v/>
      </c>
      <c r="N31" s="52" t="str">
        <f>IF('Fleet Info - COMPREHENSIVE!!'!AO31=0,"",'Fleet Info - COMPREHENSIVE!!'!AO31)</f>
        <v/>
      </c>
      <c r="O31" s="53" t="str">
        <f>IF('Fleet Info - COMPREHENSIVE!!'!AP31=0,"",'Fleet Info - COMPREHENSIVE!!'!AP31)</f>
        <v/>
      </c>
      <c r="P31" s="82" t="str">
        <f>IF('Fleet Info - COMPREHENSIVE!!'!AQ31=0,"",'Fleet Info - COMPREHENSIVE!!'!AQ31)</f>
        <v/>
      </c>
      <c r="Q31" s="83" t="str">
        <f>IF('Fleet Info - COMPREHENSIVE!!'!AR31=0,"",'Fleet Info - COMPREHENSIVE!!'!AR31)</f>
        <v/>
      </c>
    </row>
    <row r="32" spans="1:17" ht="14.25" x14ac:dyDescent="0.2">
      <c r="A32" s="87">
        <f>'Fleet Info - COMPREHENSIVE!!'!A32</f>
        <v>29</v>
      </c>
      <c r="B32" s="68" t="str">
        <f>'Fleet Info - COMPREHENSIVE!!'!B32</f>
        <v>…</v>
      </c>
      <c r="C32" s="65">
        <f>'Fleet Info - COMPREHENSIVE!!'!F32</f>
        <v>0</v>
      </c>
      <c r="D32" s="66">
        <f>'Fleet Info - COMPREHENSIVE!!'!G32</f>
        <v>0</v>
      </c>
      <c r="E32" s="67">
        <f>'Fleet Info - COMPREHENSIVE!!'!H32</f>
        <v>0</v>
      </c>
      <c r="F32" s="69" t="str">
        <f>IF('Fleet Info - COMPREHENSIVE!!'!AA32=0,"",'Fleet Info - COMPREHENSIVE!!'!AA32)</f>
        <v/>
      </c>
      <c r="G32" s="70" t="str">
        <f>IF('Fleet Info - COMPREHENSIVE!!'!AB32=0,"",'Fleet Info - COMPREHENSIVE!!'!AB32)</f>
        <v/>
      </c>
      <c r="H32" s="71" t="str">
        <f>IF('Fleet Info - COMPREHENSIVE!!'!AC32=0,"",'Fleet Info - COMPREHENSIVE!!'!AC32)</f>
        <v/>
      </c>
      <c r="I32" s="72" t="str">
        <f>IF('Fleet Info - COMPREHENSIVE!!'!AD32=0,"",'Fleet Info - COMPREHENSIVE!!'!AD32)</f>
        <v/>
      </c>
      <c r="J32" s="73" t="str">
        <f>IF('Fleet Info - COMPREHENSIVE!!'!AE32=0,"",'Fleet Info - COMPREHENSIVE!!'!AE32)</f>
        <v/>
      </c>
      <c r="K32" s="74" t="str">
        <f>IF('Fleet Info - COMPREHENSIVE!!'!AF32=0,"",'Fleet Info - COMPREHENSIVE!!'!AF32)</f>
        <v/>
      </c>
      <c r="L32" s="75" t="str">
        <f>IF('Fleet Info - COMPREHENSIVE!!'!AG32=0,"",'Fleet Info - COMPREHENSIVE!!'!AG32)</f>
        <v/>
      </c>
      <c r="M32" s="76" t="str">
        <f>IF('Fleet Info - COMPREHENSIVE!!'!AH32=0,"",'Fleet Info - COMPREHENSIVE!!'!AH32)</f>
        <v/>
      </c>
      <c r="N32" s="77" t="str">
        <f>IF('Fleet Info - COMPREHENSIVE!!'!AO32=0,"",'Fleet Info - COMPREHENSIVE!!'!AO32)</f>
        <v/>
      </c>
      <c r="O32" s="78" t="str">
        <f>IF('Fleet Info - COMPREHENSIVE!!'!AP32=0,"",'Fleet Info - COMPREHENSIVE!!'!AP32)</f>
        <v/>
      </c>
      <c r="P32" s="79" t="str">
        <f>IF('Fleet Info - COMPREHENSIVE!!'!AQ32=0,"",'Fleet Info - COMPREHENSIVE!!'!AQ32)</f>
        <v/>
      </c>
      <c r="Q32" s="80" t="str">
        <f>IF('Fleet Info - COMPREHENSIVE!!'!AR32=0,"",'Fleet Info - COMPREHENSIVE!!'!AR32)</f>
        <v/>
      </c>
    </row>
    <row r="33" spans="1:17" ht="14.25" x14ac:dyDescent="0.2">
      <c r="A33" s="86">
        <f>'Fleet Info - COMPREHENSIVE!!'!A33</f>
        <v>30</v>
      </c>
      <c r="B33" s="81" t="str">
        <f>'Fleet Info - COMPREHENSIVE!!'!B33</f>
        <v>…</v>
      </c>
      <c r="C33" s="62">
        <f>'Fleet Info - COMPREHENSIVE!!'!F33</f>
        <v>0</v>
      </c>
      <c r="D33" s="63">
        <f>'Fleet Info - COMPREHENSIVE!!'!G33</f>
        <v>0</v>
      </c>
      <c r="E33" s="64">
        <f>'Fleet Info - COMPREHENSIVE!!'!H33</f>
        <v>0</v>
      </c>
      <c r="F33" s="52" t="str">
        <f>IF('Fleet Info - COMPREHENSIVE!!'!AA33=0,"",'Fleet Info - COMPREHENSIVE!!'!AA33)</f>
        <v/>
      </c>
      <c r="G33" s="53" t="str">
        <f>IF('Fleet Info - COMPREHENSIVE!!'!AB33=0,"",'Fleet Info - COMPREHENSIVE!!'!AB33)</f>
        <v/>
      </c>
      <c r="H33" s="82" t="str">
        <f>IF('Fleet Info - COMPREHENSIVE!!'!AC33=0,"",'Fleet Info - COMPREHENSIVE!!'!AC33)</f>
        <v/>
      </c>
      <c r="I33" s="116" t="str">
        <f>IF('Fleet Info - COMPREHENSIVE!!'!AD33=0,"",'Fleet Info - COMPREHENSIVE!!'!AD33)</f>
        <v/>
      </c>
      <c r="J33" s="54" t="str">
        <f>IF('Fleet Info - COMPREHENSIVE!!'!AE33=0,"",'Fleet Info - COMPREHENSIVE!!'!AE33)</f>
        <v/>
      </c>
      <c r="K33" s="55" t="str">
        <f>IF('Fleet Info - COMPREHENSIVE!!'!AF33=0,"",'Fleet Info - COMPREHENSIVE!!'!AF33)</f>
        <v/>
      </c>
      <c r="L33" s="84" t="str">
        <f>IF('Fleet Info - COMPREHENSIVE!!'!AG33=0,"",'Fleet Info - COMPREHENSIVE!!'!AG33)</f>
        <v/>
      </c>
      <c r="M33" s="85" t="str">
        <f>IF('Fleet Info - COMPREHENSIVE!!'!AH33=0,"",'Fleet Info - COMPREHENSIVE!!'!AH33)</f>
        <v/>
      </c>
      <c r="N33" s="52" t="str">
        <f>IF('Fleet Info - COMPREHENSIVE!!'!AO33=0,"",'Fleet Info - COMPREHENSIVE!!'!AO33)</f>
        <v/>
      </c>
      <c r="O33" s="53" t="str">
        <f>IF('Fleet Info - COMPREHENSIVE!!'!AP33=0,"",'Fleet Info - COMPREHENSIVE!!'!AP33)</f>
        <v/>
      </c>
      <c r="P33" s="82" t="str">
        <f>IF('Fleet Info - COMPREHENSIVE!!'!AQ33=0,"",'Fleet Info - COMPREHENSIVE!!'!AQ33)</f>
        <v/>
      </c>
      <c r="Q33" s="116" t="str">
        <f>IF('Fleet Info - COMPREHENSIVE!!'!AR33=0,"",'Fleet Info - COMPREHENSIVE!!'!AR33)</f>
        <v/>
      </c>
    </row>
    <row r="34" spans="1:17" ht="14.25" x14ac:dyDescent="0.2">
      <c r="A34" s="87">
        <f>'Fleet Info - COMPREHENSIVE!!'!A34</f>
        <v>31</v>
      </c>
      <c r="B34" s="68" t="str">
        <f>'Fleet Info - COMPREHENSIVE!!'!B34</f>
        <v>…</v>
      </c>
      <c r="C34" s="65">
        <f>'Fleet Info - COMPREHENSIVE!!'!F34</f>
        <v>0</v>
      </c>
      <c r="D34" s="66">
        <f>'Fleet Info - COMPREHENSIVE!!'!G34</f>
        <v>0</v>
      </c>
      <c r="E34" s="67">
        <f>'Fleet Info - COMPREHENSIVE!!'!H34</f>
        <v>0</v>
      </c>
      <c r="F34" s="69" t="str">
        <f>IF('Fleet Info - COMPREHENSIVE!!'!AA34=0,"",'Fleet Info - COMPREHENSIVE!!'!AA34)</f>
        <v/>
      </c>
      <c r="G34" s="70" t="str">
        <f>IF('Fleet Info - COMPREHENSIVE!!'!AB34=0,"",'Fleet Info - COMPREHENSIVE!!'!AB34)</f>
        <v/>
      </c>
      <c r="H34" s="71" t="str">
        <f>IF('Fleet Info - COMPREHENSIVE!!'!AC34=0,"",'Fleet Info - COMPREHENSIVE!!'!AC34)</f>
        <v/>
      </c>
      <c r="I34" s="72" t="str">
        <f>IF('Fleet Info - COMPREHENSIVE!!'!AD34=0,"",'Fleet Info - COMPREHENSIVE!!'!AD34)</f>
        <v/>
      </c>
      <c r="J34" s="73" t="str">
        <f>IF('Fleet Info - COMPREHENSIVE!!'!AE34=0,"",'Fleet Info - COMPREHENSIVE!!'!AE34)</f>
        <v/>
      </c>
      <c r="K34" s="74" t="str">
        <f>IF('Fleet Info - COMPREHENSIVE!!'!AF34=0,"",'Fleet Info - COMPREHENSIVE!!'!AF34)</f>
        <v/>
      </c>
      <c r="L34" s="75" t="str">
        <f>IF('Fleet Info - COMPREHENSIVE!!'!AG34=0,"",'Fleet Info - COMPREHENSIVE!!'!AG34)</f>
        <v/>
      </c>
      <c r="M34" s="76" t="str">
        <f>IF('Fleet Info - COMPREHENSIVE!!'!AH34=0,"",'Fleet Info - COMPREHENSIVE!!'!AH34)</f>
        <v/>
      </c>
      <c r="N34" s="77" t="str">
        <f>IF('Fleet Info - COMPREHENSIVE!!'!AO34=0,"",'Fleet Info - COMPREHENSIVE!!'!AO34)</f>
        <v/>
      </c>
      <c r="O34" s="78" t="str">
        <f>IF('Fleet Info - COMPREHENSIVE!!'!AP34=0,"",'Fleet Info - COMPREHENSIVE!!'!AP34)</f>
        <v/>
      </c>
      <c r="P34" s="79" t="str">
        <f>IF('Fleet Info - COMPREHENSIVE!!'!AQ34=0,"",'Fleet Info - COMPREHENSIVE!!'!AQ34)</f>
        <v/>
      </c>
      <c r="Q34" s="80" t="str">
        <f>IF('Fleet Info - COMPREHENSIVE!!'!AR34=0,"",'Fleet Info - COMPREHENSIVE!!'!AR34)</f>
        <v/>
      </c>
    </row>
    <row r="35" spans="1:17" ht="14.25" x14ac:dyDescent="0.2">
      <c r="A35" s="86">
        <f>'Fleet Info - COMPREHENSIVE!!'!A35</f>
        <v>32</v>
      </c>
      <c r="B35" s="81" t="str">
        <f>'Fleet Info - COMPREHENSIVE!!'!B35</f>
        <v>…</v>
      </c>
      <c r="C35" s="62">
        <f>'Fleet Info - COMPREHENSIVE!!'!F35</f>
        <v>0</v>
      </c>
      <c r="D35" s="63">
        <f>'Fleet Info - COMPREHENSIVE!!'!G35</f>
        <v>0</v>
      </c>
      <c r="E35" s="64">
        <f>'Fleet Info - COMPREHENSIVE!!'!H35</f>
        <v>0</v>
      </c>
      <c r="F35" s="52" t="str">
        <f>IF('Fleet Info - COMPREHENSIVE!!'!AA35=0,"",'Fleet Info - COMPREHENSIVE!!'!AA35)</f>
        <v/>
      </c>
      <c r="G35" s="53" t="str">
        <f>IF('Fleet Info - COMPREHENSIVE!!'!AB35=0,"",'Fleet Info - COMPREHENSIVE!!'!AB35)</f>
        <v/>
      </c>
      <c r="H35" s="82" t="str">
        <f>IF('Fleet Info - COMPREHENSIVE!!'!AC35=0,"",'Fleet Info - COMPREHENSIVE!!'!AC35)</f>
        <v/>
      </c>
      <c r="I35" s="83" t="str">
        <f>IF('Fleet Info - COMPREHENSIVE!!'!AD35=0,"",'Fleet Info - COMPREHENSIVE!!'!AD35)</f>
        <v/>
      </c>
      <c r="J35" s="54" t="str">
        <f>IF('Fleet Info - COMPREHENSIVE!!'!AE35=0,"",'Fleet Info - COMPREHENSIVE!!'!AE35)</f>
        <v/>
      </c>
      <c r="K35" s="55" t="str">
        <f>IF('Fleet Info - COMPREHENSIVE!!'!AF35=0,"",'Fleet Info - COMPREHENSIVE!!'!AF35)</f>
        <v/>
      </c>
      <c r="L35" s="84" t="str">
        <f>IF('Fleet Info - COMPREHENSIVE!!'!AG35=0,"",'Fleet Info - COMPREHENSIVE!!'!AG35)</f>
        <v/>
      </c>
      <c r="M35" s="85" t="str">
        <f>IF('Fleet Info - COMPREHENSIVE!!'!AH35=0,"",'Fleet Info - COMPREHENSIVE!!'!AH35)</f>
        <v/>
      </c>
      <c r="N35" s="52" t="str">
        <f>IF('Fleet Info - COMPREHENSIVE!!'!AO35=0,"",'Fleet Info - COMPREHENSIVE!!'!AO35)</f>
        <v/>
      </c>
      <c r="O35" s="53" t="str">
        <f>IF('Fleet Info - COMPREHENSIVE!!'!AP35=0,"",'Fleet Info - COMPREHENSIVE!!'!AP35)</f>
        <v/>
      </c>
      <c r="P35" s="82" t="str">
        <f>IF('Fleet Info - COMPREHENSIVE!!'!AQ35=0,"",'Fleet Info - COMPREHENSIVE!!'!AQ35)</f>
        <v/>
      </c>
      <c r="Q35" s="83" t="str">
        <f>IF('Fleet Info - COMPREHENSIVE!!'!AR35=0,"",'Fleet Info - COMPREHENSIVE!!'!AR35)</f>
        <v/>
      </c>
    </row>
    <row r="36" spans="1:17" ht="14.25" x14ac:dyDescent="0.2">
      <c r="A36" s="87">
        <f>'Fleet Info - COMPREHENSIVE!!'!A36</f>
        <v>33</v>
      </c>
      <c r="B36" s="68" t="str">
        <f>'Fleet Info - COMPREHENSIVE!!'!B36</f>
        <v>…</v>
      </c>
      <c r="C36" s="65">
        <f>'Fleet Info - COMPREHENSIVE!!'!F36</f>
        <v>0</v>
      </c>
      <c r="D36" s="66">
        <f>'Fleet Info - COMPREHENSIVE!!'!G36</f>
        <v>0</v>
      </c>
      <c r="E36" s="67">
        <f>'Fleet Info - COMPREHENSIVE!!'!H36</f>
        <v>0</v>
      </c>
      <c r="F36" s="69" t="str">
        <f>IF('Fleet Info - COMPREHENSIVE!!'!AA36=0,"",'Fleet Info - COMPREHENSIVE!!'!AA36)</f>
        <v/>
      </c>
      <c r="G36" s="70" t="str">
        <f>IF('Fleet Info - COMPREHENSIVE!!'!AB36=0,"",'Fleet Info - COMPREHENSIVE!!'!AB36)</f>
        <v/>
      </c>
      <c r="H36" s="71" t="str">
        <f>IF('Fleet Info - COMPREHENSIVE!!'!AC36=0,"",'Fleet Info - COMPREHENSIVE!!'!AC36)</f>
        <v/>
      </c>
      <c r="I36" s="72" t="str">
        <f>IF('Fleet Info - COMPREHENSIVE!!'!AD36=0,"",'Fleet Info - COMPREHENSIVE!!'!AD36)</f>
        <v/>
      </c>
      <c r="J36" s="73" t="str">
        <f>IF('Fleet Info - COMPREHENSIVE!!'!AE36=0,"",'Fleet Info - COMPREHENSIVE!!'!AE36)</f>
        <v/>
      </c>
      <c r="K36" s="74" t="str">
        <f>IF('Fleet Info - COMPREHENSIVE!!'!AF36=0,"",'Fleet Info - COMPREHENSIVE!!'!AF36)</f>
        <v/>
      </c>
      <c r="L36" s="75" t="str">
        <f>IF('Fleet Info - COMPREHENSIVE!!'!AG36=0,"",'Fleet Info - COMPREHENSIVE!!'!AG36)</f>
        <v/>
      </c>
      <c r="M36" s="76" t="str">
        <f>IF('Fleet Info - COMPREHENSIVE!!'!AH36=0,"",'Fleet Info - COMPREHENSIVE!!'!AH36)</f>
        <v/>
      </c>
      <c r="N36" s="77" t="str">
        <f>IF('Fleet Info - COMPREHENSIVE!!'!AO36=0,"",'Fleet Info - COMPREHENSIVE!!'!AO36)</f>
        <v/>
      </c>
      <c r="O36" s="78" t="str">
        <f>IF('Fleet Info - COMPREHENSIVE!!'!AP36=0,"",'Fleet Info - COMPREHENSIVE!!'!AP36)</f>
        <v/>
      </c>
      <c r="P36" s="79" t="str">
        <f>IF('Fleet Info - COMPREHENSIVE!!'!AQ36=0,"",'Fleet Info - COMPREHENSIVE!!'!AQ36)</f>
        <v/>
      </c>
      <c r="Q36" s="80" t="str">
        <f>IF('Fleet Info - COMPREHENSIVE!!'!AR36=0,"",'Fleet Info - COMPREHENSIVE!!'!AR36)</f>
        <v/>
      </c>
    </row>
    <row r="37" spans="1:17" ht="14.25" x14ac:dyDescent="0.2">
      <c r="A37" s="86">
        <f>'Fleet Info - COMPREHENSIVE!!'!A37</f>
        <v>34</v>
      </c>
      <c r="B37" s="81" t="str">
        <f>'Fleet Info - COMPREHENSIVE!!'!B37</f>
        <v>…</v>
      </c>
      <c r="C37" s="62">
        <f>'Fleet Info - COMPREHENSIVE!!'!F37</f>
        <v>0</v>
      </c>
      <c r="D37" s="63">
        <f>'Fleet Info - COMPREHENSIVE!!'!G37</f>
        <v>0</v>
      </c>
      <c r="E37" s="64">
        <f>'Fleet Info - COMPREHENSIVE!!'!H37</f>
        <v>0</v>
      </c>
      <c r="F37" s="52" t="str">
        <f>IF('Fleet Info - COMPREHENSIVE!!'!AA37=0,"",'Fleet Info - COMPREHENSIVE!!'!AA37)</f>
        <v/>
      </c>
      <c r="G37" s="53" t="str">
        <f>IF('Fleet Info - COMPREHENSIVE!!'!AB37=0,"",'Fleet Info - COMPREHENSIVE!!'!AB37)</f>
        <v/>
      </c>
      <c r="H37" s="82" t="str">
        <f>IF('Fleet Info - COMPREHENSIVE!!'!AC37=0,"",'Fleet Info - COMPREHENSIVE!!'!AC37)</f>
        <v/>
      </c>
      <c r="I37" s="166" t="str">
        <f>IF('Fleet Info - COMPREHENSIVE!!'!AD37=0,"",'Fleet Info - COMPREHENSIVE!!'!AD37)</f>
        <v/>
      </c>
      <c r="J37" s="54" t="str">
        <f>IF('Fleet Info - COMPREHENSIVE!!'!AE37=0,"",'Fleet Info - COMPREHENSIVE!!'!AE37)</f>
        <v/>
      </c>
      <c r="K37" s="55" t="str">
        <f>IF('Fleet Info - COMPREHENSIVE!!'!AF37=0,"",'Fleet Info - COMPREHENSIVE!!'!AF37)</f>
        <v/>
      </c>
      <c r="L37" s="84" t="str">
        <f>IF('Fleet Info - COMPREHENSIVE!!'!AG37=0,"",'Fleet Info - COMPREHENSIVE!!'!AG37)</f>
        <v/>
      </c>
      <c r="M37" s="85" t="str">
        <f>IF('Fleet Info - COMPREHENSIVE!!'!AH37=0,"",'Fleet Info - COMPREHENSIVE!!'!AH37)</f>
        <v/>
      </c>
      <c r="N37" s="52" t="str">
        <f>IF('Fleet Info - COMPREHENSIVE!!'!AO37=0,"",'Fleet Info - COMPREHENSIVE!!'!AO37)</f>
        <v/>
      </c>
      <c r="O37" s="53" t="str">
        <f>IF('Fleet Info - COMPREHENSIVE!!'!AP37=0,"",'Fleet Info - COMPREHENSIVE!!'!AP37)</f>
        <v/>
      </c>
      <c r="P37" s="82" t="str">
        <f>IF('Fleet Info - COMPREHENSIVE!!'!AQ37=0,"",'Fleet Info - COMPREHENSIVE!!'!AQ37)</f>
        <v/>
      </c>
      <c r="Q37" s="83" t="str">
        <f>IF('Fleet Info - COMPREHENSIVE!!'!AR37=0,"",'Fleet Info - COMPREHENSIVE!!'!AR37)</f>
        <v/>
      </c>
    </row>
    <row r="38" spans="1:17" ht="14.25" x14ac:dyDescent="0.2">
      <c r="A38" s="87">
        <f>'Fleet Info - COMPREHENSIVE!!'!A38</f>
        <v>35</v>
      </c>
      <c r="B38" s="68" t="str">
        <f>'Fleet Info - COMPREHENSIVE!!'!B38</f>
        <v>…</v>
      </c>
      <c r="C38" s="65">
        <f>'Fleet Info - COMPREHENSIVE!!'!F38</f>
        <v>0</v>
      </c>
      <c r="D38" s="66">
        <f>'Fleet Info - COMPREHENSIVE!!'!G38</f>
        <v>0</v>
      </c>
      <c r="E38" s="67">
        <f>'Fleet Info - COMPREHENSIVE!!'!H38</f>
        <v>0</v>
      </c>
      <c r="F38" s="69" t="str">
        <f>IF('Fleet Info - COMPREHENSIVE!!'!AA38=0,"",'Fleet Info - COMPREHENSIVE!!'!AA38)</f>
        <v/>
      </c>
      <c r="G38" s="70" t="str">
        <f>IF('Fleet Info - COMPREHENSIVE!!'!AB38=0,"",'Fleet Info - COMPREHENSIVE!!'!AB38)</f>
        <v/>
      </c>
      <c r="H38" s="71" t="str">
        <f>IF('Fleet Info - COMPREHENSIVE!!'!AC38=0,"",'Fleet Info - COMPREHENSIVE!!'!AC38)</f>
        <v/>
      </c>
      <c r="I38" s="72" t="str">
        <f>IF('Fleet Info - COMPREHENSIVE!!'!AD38=0,"",'Fleet Info - COMPREHENSIVE!!'!AD38)</f>
        <v/>
      </c>
      <c r="J38" s="73" t="str">
        <f>IF('Fleet Info - COMPREHENSIVE!!'!AE38=0,"",'Fleet Info - COMPREHENSIVE!!'!AE38)</f>
        <v/>
      </c>
      <c r="K38" s="74" t="str">
        <f>IF('Fleet Info - COMPREHENSIVE!!'!AF38=0,"",'Fleet Info - COMPREHENSIVE!!'!AF38)</f>
        <v/>
      </c>
      <c r="L38" s="75" t="str">
        <f>IF('Fleet Info - COMPREHENSIVE!!'!AG38=0,"",'Fleet Info - COMPREHENSIVE!!'!AG38)</f>
        <v/>
      </c>
      <c r="M38" s="76" t="str">
        <f>IF('Fleet Info - COMPREHENSIVE!!'!AH38=0,"",'Fleet Info - COMPREHENSIVE!!'!AH38)</f>
        <v/>
      </c>
      <c r="N38" s="77" t="str">
        <f>IF('Fleet Info - COMPREHENSIVE!!'!AO38=0,"",'Fleet Info - COMPREHENSIVE!!'!AO38)</f>
        <v/>
      </c>
      <c r="O38" s="78" t="str">
        <f>IF('Fleet Info - COMPREHENSIVE!!'!AP38=0,"",'Fleet Info - COMPREHENSIVE!!'!AP38)</f>
        <v/>
      </c>
      <c r="P38" s="79" t="str">
        <f>IF('Fleet Info - COMPREHENSIVE!!'!AQ38=0,"",'Fleet Info - COMPREHENSIVE!!'!AQ38)</f>
        <v/>
      </c>
      <c r="Q38" s="80" t="str">
        <f>IF('Fleet Info - COMPREHENSIVE!!'!AR38=0,"",'Fleet Info - COMPREHENSIVE!!'!AR38)</f>
        <v/>
      </c>
    </row>
    <row r="39" spans="1:17" ht="14.25" x14ac:dyDescent="0.2">
      <c r="A39" s="86">
        <f>'Fleet Info - COMPREHENSIVE!!'!A39</f>
        <v>36</v>
      </c>
      <c r="B39" s="81" t="str">
        <f>'Fleet Info - COMPREHENSIVE!!'!B39</f>
        <v>…</v>
      </c>
      <c r="C39" s="62">
        <f>'Fleet Info - COMPREHENSIVE!!'!F39</f>
        <v>0</v>
      </c>
      <c r="D39" s="63">
        <f>'Fleet Info - COMPREHENSIVE!!'!G39</f>
        <v>0</v>
      </c>
      <c r="E39" s="64">
        <f>'Fleet Info - COMPREHENSIVE!!'!H39</f>
        <v>0</v>
      </c>
      <c r="F39" s="52" t="str">
        <f>IF('Fleet Info - COMPREHENSIVE!!'!AA39=0,"",'Fleet Info - COMPREHENSIVE!!'!AA39)</f>
        <v/>
      </c>
      <c r="G39" s="53" t="str">
        <f>IF('Fleet Info - COMPREHENSIVE!!'!AB39=0,"",'Fleet Info - COMPREHENSIVE!!'!AB39)</f>
        <v/>
      </c>
      <c r="H39" s="82" t="str">
        <f>IF('Fleet Info - COMPREHENSIVE!!'!AC39=0,"",'Fleet Info - COMPREHENSIVE!!'!AC39)</f>
        <v/>
      </c>
      <c r="I39" s="166" t="str">
        <f>IF('Fleet Info - COMPREHENSIVE!!'!AD39=0,"",'Fleet Info - COMPREHENSIVE!!'!AD39)</f>
        <v/>
      </c>
      <c r="J39" s="54" t="str">
        <f>IF('Fleet Info - COMPREHENSIVE!!'!AE39=0,"",'Fleet Info - COMPREHENSIVE!!'!AE39)</f>
        <v/>
      </c>
      <c r="K39" s="55" t="str">
        <f>IF('Fleet Info - COMPREHENSIVE!!'!AF39=0,"",'Fleet Info - COMPREHENSIVE!!'!AF39)</f>
        <v/>
      </c>
      <c r="L39" s="84" t="str">
        <f>IF('Fleet Info - COMPREHENSIVE!!'!AG39=0,"",'Fleet Info - COMPREHENSIVE!!'!AG39)</f>
        <v/>
      </c>
      <c r="M39" s="85" t="str">
        <f>IF('Fleet Info - COMPREHENSIVE!!'!AH39=0,"",'Fleet Info - COMPREHENSIVE!!'!AH39)</f>
        <v/>
      </c>
      <c r="N39" s="52" t="str">
        <f>IF('Fleet Info - COMPREHENSIVE!!'!AO39=0,"",'Fleet Info - COMPREHENSIVE!!'!AO39)</f>
        <v/>
      </c>
      <c r="O39" s="53" t="str">
        <f>IF('Fleet Info - COMPREHENSIVE!!'!AP39=0,"",'Fleet Info - COMPREHENSIVE!!'!AP39)</f>
        <v/>
      </c>
      <c r="P39" s="82">
        <v>41065</v>
      </c>
      <c r="Q39" s="115" t="str">
        <f>IF('Fleet Info - COMPREHENSIVE!!'!AR39=0,"",'Fleet Info - COMPREHENSIVE!!'!AR39)</f>
        <v/>
      </c>
    </row>
    <row r="40" spans="1:17" ht="14.25" x14ac:dyDescent="0.2">
      <c r="A40" s="87">
        <f>'Fleet Info - COMPREHENSIVE!!'!A40</f>
        <v>37</v>
      </c>
      <c r="B40" s="68" t="str">
        <f>'Fleet Info - COMPREHENSIVE!!'!B40</f>
        <v>…</v>
      </c>
      <c r="C40" s="65">
        <f>'Fleet Info - COMPREHENSIVE!!'!F40</f>
        <v>0</v>
      </c>
      <c r="D40" s="66">
        <f>'Fleet Info - COMPREHENSIVE!!'!G40</f>
        <v>0</v>
      </c>
      <c r="E40" s="67">
        <f>'Fleet Info - COMPREHENSIVE!!'!H40</f>
        <v>0</v>
      </c>
      <c r="F40" s="69" t="str">
        <f>IF('Fleet Info - COMPREHENSIVE!!'!AA40=0,"",'Fleet Info - COMPREHENSIVE!!'!AA40)</f>
        <v/>
      </c>
      <c r="G40" s="70" t="str">
        <f>IF('Fleet Info - COMPREHENSIVE!!'!AB40=0,"",'Fleet Info - COMPREHENSIVE!!'!AB40)</f>
        <v/>
      </c>
      <c r="H40" s="71" t="str">
        <f>IF('Fleet Info - COMPREHENSIVE!!'!AC40=0,"",'Fleet Info - COMPREHENSIVE!!'!AC40)</f>
        <v/>
      </c>
      <c r="I40" s="72" t="str">
        <f>IF('Fleet Info - COMPREHENSIVE!!'!AD40=0,"",'Fleet Info - COMPREHENSIVE!!'!AD40)</f>
        <v/>
      </c>
      <c r="J40" s="73" t="str">
        <f>IF('Fleet Info - COMPREHENSIVE!!'!AE40=0,"",'Fleet Info - COMPREHENSIVE!!'!AE40)</f>
        <v/>
      </c>
      <c r="K40" s="74" t="str">
        <f>IF('Fleet Info - COMPREHENSIVE!!'!AF40=0,"",'Fleet Info - COMPREHENSIVE!!'!AF40)</f>
        <v/>
      </c>
      <c r="L40" s="75" t="str">
        <f>IF('Fleet Info - COMPREHENSIVE!!'!AG40=0,"",'Fleet Info - COMPREHENSIVE!!'!AG40)</f>
        <v/>
      </c>
      <c r="M40" s="76" t="str">
        <f>IF('Fleet Info - COMPREHENSIVE!!'!AH40=0,"",'Fleet Info - COMPREHENSIVE!!'!AH40)</f>
        <v/>
      </c>
      <c r="N40" s="77" t="str">
        <f>IF('Fleet Info - COMPREHENSIVE!!'!AO40=0,"",'Fleet Info - COMPREHENSIVE!!'!AO40)</f>
        <v/>
      </c>
      <c r="O40" s="78" t="str">
        <f>IF('Fleet Info - COMPREHENSIVE!!'!AP40=0,"",'Fleet Info - COMPREHENSIVE!!'!AP40)</f>
        <v/>
      </c>
      <c r="P40" s="79" t="str">
        <f>IF('Fleet Info - COMPREHENSIVE!!'!AQ40=0,"",'Fleet Info - COMPREHENSIVE!!'!AQ40)</f>
        <v/>
      </c>
      <c r="Q40" s="80" t="str">
        <f>IF('Fleet Info - COMPREHENSIVE!!'!AR40=0,"",'Fleet Info - COMPREHENSIVE!!'!AR40)</f>
        <v/>
      </c>
    </row>
    <row r="41" spans="1:17" ht="14.25" x14ac:dyDescent="0.2">
      <c r="A41" s="86">
        <f>'Fleet Info - COMPREHENSIVE!!'!A41</f>
        <v>38</v>
      </c>
      <c r="B41" s="81" t="str">
        <f>'Fleet Info - COMPREHENSIVE!!'!B41</f>
        <v>…</v>
      </c>
      <c r="C41" s="62">
        <f>'Fleet Info - COMPREHENSIVE!!'!F41</f>
        <v>0</v>
      </c>
      <c r="D41" s="63">
        <f>'Fleet Info - COMPREHENSIVE!!'!G41</f>
        <v>0</v>
      </c>
      <c r="E41" s="64">
        <f>'Fleet Info - COMPREHENSIVE!!'!H41</f>
        <v>0</v>
      </c>
      <c r="F41" s="52" t="str">
        <f>IF('Fleet Info - COMPREHENSIVE!!'!AA41=0,"",'Fleet Info - COMPREHENSIVE!!'!AA41)</f>
        <v/>
      </c>
      <c r="G41" s="53" t="str">
        <f>IF('Fleet Info - COMPREHENSIVE!!'!AB41=0,"",'Fleet Info - COMPREHENSIVE!!'!AB41)</f>
        <v/>
      </c>
      <c r="H41" s="82" t="str">
        <f>IF('Fleet Info - COMPREHENSIVE!!'!AC41=0,"",'Fleet Info - COMPREHENSIVE!!'!AC41)</f>
        <v/>
      </c>
      <c r="I41" s="166" t="str">
        <f>IF('Fleet Info - COMPREHENSIVE!!'!AD41=0,"",'Fleet Info - COMPREHENSIVE!!'!AD41)</f>
        <v/>
      </c>
      <c r="J41" s="54" t="str">
        <f>IF('Fleet Info - COMPREHENSIVE!!'!AE41=0,"",'Fleet Info - COMPREHENSIVE!!'!AE41)</f>
        <v/>
      </c>
      <c r="K41" s="55" t="str">
        <f>IF('Fleet Info - COMPREHENSIVE!!'!AF41=0,"",'Fleet Info - COMPREHENSIVE!!'!AF41)</f>
        <v/>
      </c>
      <c r="L41" s="84" t="str">
        <f>IF('Fleet Info - COMPREHENSIVE!!'!AG41=0,"",'Fleet Info - COMPREHENSIVE!!'!AG41)</f>
        <v/>
      </c>
      <c r="M41" s="85" t="str">
        <f>IF('Fleet Info - COMPREHENSIVE!!'!AH41=0,"",'Fleet Info - COMPREHENSIVE!!'!AH41)</f>
        <v/>
      </c>
      <c r="N41" s="52" t="str">
        <f>IF('Fleet Info - COMPREHENSIVE!!'!AO41=0,"",'Fleet Info - COMPREHENSIVE!!'!AO41)</f>
        <v/>
      </c>
      <c r="O41" s="53" t="str">
        <f>IF('Fleet Info - COMPREHENSIVE!!'!AP41=0,"",'Fleet Info - COMPREHENSIVE!!'!AP41)</f>
        <v/>
      </c>
      <c r="P41" s="82">
        <v>41065</v>
      </c>
      <c r="Q41" s="118" t="str">
        <f>IF('Fleet Info - COMPREHENSIVE!!'!AR41=0,"",'Fleet Info - COMPREHENSIVE!!'!AR41)</f>
        <v/>
      </c>
    </row>
    <row r="42" spans="1:17" ht="14.25" x14ac:dyDescent="0.2">
      <c r="A42" s="87">
        <f>'Fleet Info - COMPREHENSIVE!!'!A42</f>
        <v>39</v>
      </c>
      <c r="B42" s="68" t="str">
        <f>'Fleet Info - COMPREHENSIVE!!'!B42</f>
        <v>…</v>
      </c>
      <c r="C42" s="65">
        <f>'Fleet Info - COMPREHENSIVE!!'!F42</f>
        <v>0</v>
      </c>
      <c r="D42" s="66">
        <f>'Fleet Info - COMPREHENSIVE!!'!G42</f>
        <v>0</v>
      </c>
      <c r="E42" s="67">
        <f>'Fleet Info - COMPREHENSIVE!!'!H42</f>
        <v>0</v>
      </c>
      <c r="F42" s="69" t="str">
        <f>IF('Fleet Info - COMPREHENSIVE!!'!AA42=0,"",'Fleet Info - COMPREHENSIVE!!'!AA42)</f>
        <v/>
      </c>
      <c r="G42" s="70" t="str">
        <f>IF('Fleet Info - COMPREHENSIVE!!'!AB42=0,"",'Fleet Info - COMPREHENSIVE!!'!AB42)</f>
        <v/>
      </c>
      <c r="H42" s="71" t="str">
        <f>IF('Fleet Info - COMPREHENSIVE!!'!AC42=0,"",'Fleet Info - COMPREHENSIVE!!'!AC42)</f>
        <v/>
      </c>
      <c r="I42" s="72" t="str">
        <f>IF('Fleet Info - COMPREHENSIVE!!'!AD42=0,"",'Fleet Info - COMPREHENSIVE!!'!AD42)</f>
        <v/>
      </c>
      <c r="J42" s="73" t="str">
        <f>IF('Fleet Info - COMPREHENSIVE!!'!AE42=0,"",'Fleet Info - COMPREHENSIVE!!'!AE42)</f>
        <v/>
      </c>
      <c r="K42" s="74" t="str">
        <f>IF('Fleet Info - COMPREHENSIVE!!'!AF42=0,"",'Fleet Info - COMPREHENSIVE!!'!AF42)</f>
        <v/>
      </c>
      <c r="L42" s="75" t="str">
        <f>IF('Fleet Info - COMPREHENSIVE!!'!AG42=0,"",'Fleet Info - COMPREHENSIVE!!'!AG42)</f>
        <v/>
      </c>
      <c r="M42" s="76" t="str">
        <f>IF('Fleet Info - COMPREHENSIVE!!'!AH42=0,"",'Fleet Info - COMPREHENSIVE!!'!AH42)</f>
        <v/>
      </c>
      <c r="N42" s="77" t="str">
        <f>IF('Fleet Info - COMPREHENSIVE!!'!AO42=0,"",'Fleet Info - COMPREHENSIVE!!'!AO42)</f>
        <v/>
      </c>
      <c r="O42" s="78" t="str">
        <f>IF('Fleet Info - COMPREHENSIVE!!'!AP42=0,"",'Fleet Info - COMPREHENSIVE!!'!AP42)</f>
        <v/>
      </c>
      <c r="P42" s="79" t="str">
        <f>IF('Fleet Info - COMPREHENSIVE!!'!AQ42=0,"",'Fleet Info - COMPREHENSIVE!!'!AQ42)</f>
        <v/>
      </c>
      <c r="Q42" s="80" t="str">
        <f>IF('Fleet Info - COMPREHENSIVE!!'!AR42=0,"",'Fleet Info - COMPREHENSIVE!!'!AR42)</f>
        <v/>
      </c>
    </row>
    <row r="43" spans="1:17" ht="15" thickBot="1" x14ac:dyDescent="0.25">
      <c r="A43" s="126">
        <f>'Fleet Info - COMPREHENSIVE!!'!A43</f>
        <v>40</v>
      </c>
      <c r="B43" s="127" t="str">
        <f>'Fleet Info - COMPREHENSIVE!!'!B43</f>
        <v>…</v>
      </c>
      <c r="C43" s="128">
        <f>'Fleet Info - COMPREHENSIVE!!'!F43</f>
        <v>0</v>
      </c>
      <c r="D43" s="129">
        <f>'Fleet Info - COMPREHENSIVE!!'!G43</f>
        <v>0</v>
      </c>
      <c r="E43" s="130">
        <f>'Fleet Info - COMPREHENSIVE!!'!H43</f>
        <v>0</v>
      </c>
      <c r="F43" s="119" t="str">
        <f>IF('Fleet Info - COMPREHENSIVE!!'!AA43=0,"",'Fleet Info - COMPREHENSIVE!!'!AA43)</f>
        <v/>
      </c>
      <c r="G43" s="40" t="str">
        <f>IF('Fleet Info - COMPREHENSIVE!!'!AB43=0,"",'Fleet Info - COMPREHENSIVE!!'!AB43)</f>
        <v/>
      </c>
      <c r="H43" s="120" t="str">
        <f>IF('Fleet Info - COMPREHENSIVE!!'!AC43=0,"",'Fleet Info - COMPREHENSIVE!!'!AC43)</f>
        <v/>
      </c>
      <c r="I43" s="113" t="str">
        <f>IF('Fleet Info - COMPREHENSIVE!!'!AD43=0,"",'Fleet Info - COMPREHENSIVE!!'!AD43)</f>
        <v/>
      </c>
      <c r="J43" s="121" t="str">
        <f>IF('Fleet Info - COMPREHENSIVE!!'!AE43=0,"",'Fleet Info - COMPREHENSIVE!!'!AE43)</f>
        <v/>
      </c>
      <c r="K43" s="122" t="str">
        <f>IF('Fleet Info - COMPREHENSIVE!!'!AF43=0,"",'Fleet Info - COMPREHENSIVE!!'!AF43)</f>
        <v/>
      </c>
      <c r="L43" s="123" t="str">
        <f>IF('Fleet Info - COMPREHENSIVE!!'!AG43=0,"",'Fleet Info - COMPREHENSIVE!!'!AG43)</f>
        <v/>
      </c>
      <c r="M43" s="124" t="str">
        <f>IF('Fleet Info - COMPREHENSIVE!!'!AH43=0,"",'Fleet Info - COMPREHENSIVE!!'!AH43)</f>
        <v/>
      </c>
      <c r="N43" s="119" t="str">
        <f>IF('Fleet Info - COMPREHENSIVE!!'!AO43=0,"",'Fleet Info - COMPREHENSIVE!!'!AO43)</f>
        <v/>
      </c>
      <c r="O43" s="40" t="str">
        <f>IF('Fleet Info - COMPREHENSIVE!!'!AP43=0,"",'Fleet Info - COMPREHENSIVE!!'!AP43)</f>
        <v/>
      </c>
      <c r="P43" s="120" t="str">
        <f>IF('Fleet Info - COMPREHENSIVE!!'!AQ43=0,"",'Fleet Info - COMPREHENSIVE!!'!AQ43)</f>
        <v/>
      </c>
      <c r="Q43" s="125" t="str">
        <f>IF('Fleet Info - COMPREHENSIVE!!'!AR43=0,"",'Fleet Info - COMPREHENSIVE!!'!AR43)</f>
        <v/>
      </c>
    </row>
  </sheetData>
  <mergeCells count="10">
    <mergeCell ref="A1:E1"/>
    <mergeCell ref="N1:Q1"/>
    <mergeCell ref="N2:O2"/>
    <mergeCell ref="P2:Q2"/>
    <mergeCell ref="F1:I1"/>
    <mergeCell ref="F2:G2"/>
    <mergeCell ref="H2:I2"/>
    <mergeCell ref="J1:M1"/>
    <mergeCell ref="J2:K2"/>
    <mergeCell ref="L2:M2"/>
  </mergeCells>
  <phoneticPr fontId="13" type="noConversion"/>
  <pageMargins left="0.75" right="0.75" top="1" bottom="1" header="0.5" footer="0.5"/>
  <pageSetup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Fleet Info - COMPREHENSIVE!!</vt:lpstr>
      <vt:lpstr>Vessel List A</vt:lpstr>
      <vt:lpstr>Vessel List B</vt:lpstr>
      <vt:lpstr>Ringnets</vt:lpstr>
      <vt:lpstr>Weather</vt:lpstr>
      <vt:lpstr>FleetInfo (short)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Maletzky</dc:creator>
  <cp:keywords>SRL Effort Data</cp:keywords>
  <cp:lastModifiedBy>Erich Maletzky</cp:lastModifiedBy>
  <cp:lastPrinted>2010-03-08T06:30:12Z</cp:lastPrinted>
  <dcterms:created xsi:type="dcterms:W3CDTF">2006-11-09T15:01:09Z</dcterms:created>
  <dcterms:modified xsi:type="dcterms:W3CDTF">2023-11-15T11:28:13Z</dcterms:modified>
</cp:coreProperties>
</file>